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theme/themeOverride4.xml" ContentType="application/vnd.openxmlformats-officedocument.themeOverride+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909"/>
  <workbookPr codeName="ThisWorkbook"/>
  <mc:AlternateContent xmlns:mc="http://schemas.openxmlformats.org/markup-compatibility/2006">
    <mc:Choice Requires="x15">
      <x15ac:absPath xmlns:x15ac="http://schemas.microsoft.com/office/spreadsheetml/2010/11/ac" url="/Users/andress/Downloads/ECUADOR/"/>
    </mc:Choice>
  </mc:AlternateContent>
  <xr:revisionPtr revIDLastSave="0" documentId="13_ncr:40009_{606AE6D3-0F12-564B-ADA0-7A3B527110B0}" xr6:coauthVersionLast="37" xr6:coauthVersionMax="37" xr10:uidLastSave="{00000000-0000-0000-0000-000000000000}"/>
  <bookViews>
    <workbookView xWindow="-180" yWindow="460" windowWidth="28800" windowHeight="13540"/>
  </bookViews>
  <sheets>
    <sheet name="Data Entry" sheetId="1" r:id="rId1"/>
    <sheet name="Lists" sheetId="8" state="hidden" r:id="rId2"/>
    <sheet name="Calculations" sheetId="2" state="hidden" r:id="rId3"/>
    <sheet name="Opción de notificación 1" sheetId="4" r:id="rId4"/>
    <sheet name="Opción de notificación 2" sheetId="7" r:id="rId5"/>
    <sheet name="Opción de notificación 3" sheetId="10" r:id="rId6"/>
    <sheet name="Gráficos" sheetId="11" r:id="rId7"/>
    <sheet name="Convert Internation Units" sheetId="3" state="hidden" r:id="rId8"/>
    <sheet name="Prodrug" sheetId="5" state="hidden" r:id="rId9"/>
  </sheets>
  <definedNames>
    <definedName name="_xlnm._FilterDatabase" localSheetId="0" hidden="1">'Data Entry'!$A$4:$BA$1507</definedName>
    <definedName name="_xlnm._FilterDatabase" localSheetId="1" hidden="1">Lists!$P$1:$Q$182</definedName>
    <definedName name="ActiveIngredient">Lists!$P$2:$P$182</definedName>
    <definedName name="aCTIVEiNGREDIENTE">Lists!$P$1</definedName>
    <definedName name="DataEntry">'Data Entry'!$A$5:$BA$1507</definedName>
    <definedName name="dd_items">#REF!</definedName>
    <definedName name="NumPack">Lists!$L$2</definedName>
    <definedName name="PacksizeUnits">Lists!$I$2:$I$7</definedName>
    <definedName name="Route_Admn">Lists!$G$2:$G$4</definedName>
    <definedName name="Strenght">Lists!$C$2:$C$5</definedName>
    <definedName name="Unit">Lists!$D$2:$D$8</definedName>
    <definedName name="Units">Lists!$D$2:$D$9</definedName>
    <definedName name="Yes">Lists!$E$2</definedName>
    <definedName name="YesNo">Lists!$E$2:$E$3</definedName>
  </definedNames>
  <calcPr calcId="179021"/>
</workbook>
</file>

<file path=xl/calcChain.xml><?xml version="1.0" encoding="utf-8"?>
<calcChain xmlns="http://schemas.openxmlformats.org/spreadsheetml/2006/main">
  <c r="G2" i="2" l="1"/>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1312" i="2"/>
  <c r="E1313" i="2"/>
  <c r="E1314" i="2"/>
  <c r="E1315" i="2"/>
  <c r="E1316" i="2"/>
  <c r="E1317" i="2"/>
  <c r="E1318" i="2"/>
  <c r="E1319" i="2"/>
  <c r="E1320" i="2"/>
  <c r="E1321" i="2"/>
  <c r="E1322" i="2"/>
  <c r="E1323" i="2"/>
  <c r="E1324" i="2"/>
  <c r="E1325" i="2"/>
  <c r="E1326" i="2"/>
  <c r="E1327" i="2"/>
  <c r="E1328" i="2"/>
  <c r="E1329" i="2"/>
  <c r="E1330" i="2"/>
  <c r="E1331" i="2"/>
  <c r="E1332" i="2"/>
  <c r="E1333" i="2"/>
  <c r="E1334" i="2"/>
  <c r="E1335" i="2"/>
  <c r="E1336" i="2"/>
  <c r="E1337" i="2"/>
  <c r="E1338" i="2"/>
  <c r="E1339" i="2"/>
  <c r="E1340" i="2"/>
  <c r="E1341" i="2"/>
  <c r="E1342" i="2"/>
  <c r="E1343" i="2"/>
  <c r="E1344" i="2"/>
  <c r="E1345" i="2"/>
  <c r="E1346" i="2"/>
  <c r="E1347" i="2"/>
  <c r="E1348" i="2"/>
  <c r="E1349" i="2"/>
  <c r="E1350" i="2"/>
  <c r="E1351" i="2"/>
  <c r="E1352" i="2"/>
  <c r="E1353" i="2"/>
  <c r="E1354" i="2"/>
  <c r="E1355" i="2"/>
  <c r="E1356" i="2"/>
  <c r="E1357" i="2"/>
  <c r="E1358" i="2"/>
  <c r="E1359" i="2"/>
  <c r="E1360" i="2"/>
  <c r="E1361" i="2"/>
  <c r="E1362" i="2"/>
  <c r="E1363" i="2"/>
  <c r="E1364" i="2"/>
  <c r="E1365" i="2"/>
  <c r="E1366" i="2"/>
  <c r="E1367" i="2"/>
  <c r="E1368" i="2"/>
  <c r="E1369" i="2"/>
  <c r="E1370" i="2"/>
  <c r="E1371" i="2"/>
  <c r="E1372" i="2"/>
  <c r="E1373" i="2"/>
  <c r="E1374" i="2"/>
  <c r="E1375" i="2"/>
  <c r="E1376" i="2"/>
  <c r="E1377" i="2"/>
  <c r="E1378" i="2"/>
  <c r="E1379" i="2"/>
  <c r="E1380" i="2"/>
  <c r="E1381" i="2"/>
  <c r="E1382" i="2"/>
  <c r="E1383" i="2"/>
  <c r="E1384" i="2"/>
  <c r="E1385" i="2"/>
  <c r="E1386" i="2"/>
  <c r="E1387" i="2"/>
  <c r="E1388" i="2"/>
  <c r="E1389" i="2"/>
  <c r="E1390" i="2"/>
  <c r="E1391" i="2"/>
  <c r="E1392" i="2"/>
  <c r="E1393" i="2"/>
  <c r="E1394" i="2"/>
  <c r="E1395" i="2"/>
  <c r="E1396" i="2"/>
  <c r="E1397" i="2"/>
  <c r="E1398" i="2"/>
  <c r="E1399" i="2"/>
  <c r="E1400" i="2"/>
  <c r="E1401" i="2"/>
  <c r="E1402" i="2"/>
  <c r="E1403" i="2"/>
  <c r="E1404" i="2"/>
  <c r="E1405" i="2"/>
  <c r="E1406" i="2"/>
  <c r="E1407" i="2"/>
  <c r="E1408" i="2"/>
  <c r="E1409" i="2"/>
  <c r="E1410" i="2"/>
  <c r="E1411" i="2"/>
  <c r="E1412" i="2"/>
  <c r="E1413" i="2"/>
  <c r="E1414" i="2"/>
  <c r="E1415" i="2"/>
  <c r="E1416" i="2"/>
  <c r="E1417" i="2"/>
  <c r="E1418" i="2"/>
  <c r="E1419" i="2"/>
  <c r="E1420" i="2"/>
  <c r="E1421" i="2"/>
  <c r="E1422" i="2"/>
  <c r="E1423" i="2"/>
  <c r="E1424" i="2"/>
  <c r="E1425" i="2"/>
  <c r="E1426" i="2"/>
  <c r="E1427" i="2"/>
  <c r="E1428" i="2"/>
  <c r="E1429" i="2"/>
  <c r="E1430" i="2"/>
  <c r="E1431" i="2"/>
  <c r="E1432" i="2"/>
  <c r="E1433" i="2"/>
  <c r="E1434" i="2"/>
  <c r="E1435" i="2"/>
  <c r="E1436" i="2"/>
  <c r="E1437" i="2"/>
  <c r="E1438" i="2"/>
  <c r="E1439" i="2"/>
  <c r="E1440" i="2"/>
  <c r="E1441" i="2"/>
  <c r="E1442" i="2"/>
  <c r="E1443" i="2"/>
  <c r="E1444" i="2"/>
  <c r="E1445" i="2"/>
  <c r="E1446" i="2"/>
  <c r="E1447" i="2"/>
  <c r="E1448" i="2"/>
  <c r="E1449" i="2"/>
  <c r="E1450" i="2"/>
  <c r="E1451" i="2"/>
  <c r="E1452" i="2"/>
  <c r="E1453" i="2"/>
  <c r="E1454" i="2"/>
  <c r="E1455" i="2"/>
  <c r="E1456" i="2"/>
  <c r="E1457" i="2"/>
  <c r="E1458" i="2"/>
  <c r="E1459" i="2"/>
  <c r="E1460" i="2"/>
  <c r="E1461" i="2"/>
  <c r="E1462" i="2"/>
  <c r="E1463" i="2"/>
  <c r="E1464" i="2"/>
  <c r="E1465" i="2"/>
  <c r="E1466" i="2"/>
  <c r="E1467" i="2"/>
  <c r="E1468" i="2"/>
  <c r="E1469" i="2"/>
  <c r="E1470" i="2"/>
  <c r="E1471" i="2"/>
  <c r="E1472" i="2"/>
  <c r="E1473" i="2"/>
  <c r="E1474" i="2"/>
  <c r="E1475" i="2"/>
  <c r="E1476" i="2"/>
  <c r="E1477" i="2"/>
  <c r="E1478" i="2"/>
  <c r="E1479" i="2"/>
  <c r="E1480" i="2"/>
  <c r="E1481" i="2"/>
  <c r="E1482" i="2"/>
  <c r="E1483" i="2"/>
  <c r="E1484" i="2"/>
  <c r="E1485" i="2"/>
  <c r="E1486" i="2"/>
  <c r="E1487" i="2"/>
  <c r="E1488" i="2"/>
  <c r="E1489" i="2"/>
  <c r="E1490" i="2"/>
  <c r="E1491" i="2"/>
  <c r="E1492" i="2"/>
  <c r="E1493" i="2"/>
  <c r="E1494" i="2"/>
  <c r="E1495" i="2"/>
  <c r="E1496" i="2"/>
  <c r="E1497" i="2"/>
  <c r="E1498" i="2"/>
  <c r="E1499" i="2"/>
  <c r="E1500" i="2"/>
  <c r="E1501" i="2"/>
  <c r="E1502" i="2"/>
  <c r="E1503" i="2"/>
  <c r="E1504" i="2"/>
  <c r="E2" i="2"/>
  <c r="G1504" i="2"/>
  <c r="G1503" i="2"/>
  <c r="G1502" i="2"/>
  <c r="G1501" i="2"/>
  <c r="G1500" i="2"/>
  <c r="G1499" i="2"/>
  <c r="G1498" i="2"/>
  <c r="G1497" i="2"/>
  <c r="G1496" i="2"/>
  <c r="G1495" i="2"/>
  <c r="G1494" i="2"/>
  <c r="G1493" i="2"/>
  <c r="G1492" i="2"/>
  <c r="G1491" i="2"/>
  <c r="G1490" i="2"/>
  <c r="G1489" i="2"/>
  <c r="G1488" i="2"/>
  <c r="G1487" i="2"/>
  <c r="G1486" i="2"/>
  <c r="G1485" i="2"/>
  <c r="G1484" i="2"/>
  <c r="G1483" i="2"/>
  <c r="G1482" i="2"/>
  <c r="G1481" i="2"/>
  <c r="G1480" i="2"/>
  <c r="G1479" i="2"/>
  <c r="G1478" i="2"/>
  <c r="G1477" i="2"/>
  <c r="G1476" i="2"/>
  <c r="G1475" i="2"/>
  <c r="G1474" i="2"/>
  <c r="G1473" i="2"/>
  <c r="G1472" i="2"/>
  <c r="G1471" i="2"/>
  <c r="G1470" i="2"/>
  <c r="G1469" i="2"/>
  <c r="G1468" i="2"/>
  <c r="G1467" i="2"/>
  <c r="G1466" i="2"/>
  <c r="G1465" i="2"/>
  <c r="G1464" i="2"/>
  <c r="G1463" i="2"/>
  <c r="G1462" i="2"/>
  <c r="G1461" i="2"/>
  <c r="G1460" i="2"/>
  <c r="G1459" i="2"/>
  <c r="G1458" i="2"/>
  <c r="G1457" i="2"/>
  <c r="G1456" i="2"/>
  <c r="G1455" i="2"/>
  <c r="G1454" i="2"/>
  <c r="G1453" i="2"/>
  <c r="G1452" i="2"/>
  <c r="G1451" i="2"/>
  <c r="G1450" i="2"/>
  <c r="G1449" i="2"/>
  <c r="G1448" i="2"/>
  <c r="G1447" i="2"/>
  <c r="G1446" i="2"/>
  <c r="G1445" i="2"/>
  <c r="G1444" i="2"/>
  <c r="G1443" i="2"/>
  <c r="G1442" i="2"/>
  <c r="G1441" i="2"/>
  <c r="G1440" i="2"/>
  <c r="G1439" i="2"/>
  <c r="G1438" i="2"/>
  <c r="G1437" i="2"/>
  <c r="G1436" i="2"/>
  <c r="G1435" i="2"/>
  <c r="G1434" i="2"/>
  <c r="G1433" i="2"/>
  <c r="G1432" i="2"/>
  <c r="G1431" i="2"/>
  <c r="G1430" i="2"/>
  <c r="G1429" i="2"/>
  <c r="G1428" i="2"/>
  <c r="G1427" i="2"/>
  <c r="G1426" i="2"/>
  <c r="G1425" i="2"/>
  <c r="G1424" i="2"/>
  <c r="G1423" i="2"/>
  <c r="G1422" i="2"/>
  <c r="G1421" i="2"/>
  <c r="G1420" i="2"/>
  <c r="G1419" i="2"/>
  <c r="G1418" i="2"/>
  <c r="G1417" i="2"/>
  <c r="G1416" i="2"/>
  <c r="G1415" i="2"/>
  <c r="G1414" i="2"/>
  <c r="G1413" i="2"/>
  <c r="G1412" i="2"/>
  <c r="G1411" i="2"/>
  <c r="G1410" i="2"/>
  <c r="G1409" i="2"/>
  <c r="G1408" i="2"/>
  <c r="G1407" i="2"/>
  <c r="G1406" i="2"/>
  <c r="G1405" i="2"/>
  <c r="G1404" i="2"/>
  <c r="G1403" i="2"/>
  <c r="G1402" i="2"/>
  <c r="G1401" i="2"/>
  <c r="G1400" i="2"/>
  <c r="G1399" i="2"/>
  <c r="G1398" i="2"/>
  <c r="G1397" i="2"/>
  <c r="G1396" i="2"/>
  <c r="G1395" i="2"/>
  <c r="G1394" i="2"/>
  <c r="G1393" i="2"/>
  <c r="G1392" i="2"/>
  <c r="G1391" i="2"/>
  <c r="G1390" i="2"/>
  <c r="G1389" i="2"/>
  <c r="G1388" i="2"/>
  <c r="G1387" i="2"/>
  <c r="G1386" i="2"/>
  <c r="G1385" i="2"/>
  <c r="G1384" i="2"/>
  <c r="G1383" i="2"/>
  <c r="G1382" i="2"/>
  <c r="G1381" i="2"/>
  <c r="G1380" i="2"/>
  <c r="G1379" i="2"/>
  <c r="G1378" i="2"/>
  <c r="G1377" i="2"/>
  <c r="G1376" i="2"/>
  <c r="G1375" i="2"/>
  <c r="G1374" i="2"/>
  <c r="G1373" i="2"/>
  <c r="G1372" i="2"/>
  <c r="G1371" i="2"/>
  <c r="G1370" i="2"/>
  <c r="G1369" i="2"/>
  <c r="G1368" i="2"/>
  <c r="G1367" i="2"/>
  <c r="G1366" i="2"/>
  <c r="G1365" i="2"/>
  <c r="G1364" i="2"/>
  <c r="G1363" i="2"/>
  <c r="G1362" i="2"/>
  <c r="G1361" i="2"/>
  <c r="G1360" i="2"/>
  <c r="G1359" i="2"/>
  <c r="G1358" i="2"/>
  <c r="G1357" i="2"/>
  <c r="G1356" i="2"/>
  <c r="G1355" i="2"/>
  <c r="G1354" i="2"/>
  <c r="G1353" i="2"/>
  <c r="G1352" i="2"/>
  <c r="G1351" i="2"/>
  <c r="G1350" i="2"/>
  <c r="G1349" i="2"/>
  <c r="G1348" i="2"/>
  <c r="G1347" i="2"/>
  <c r="G1346" i="2"/>
  <c r="G1345" i="2"/>
  <c r="G1344" i="2"/>
  <c r="G1343" i="2"/>
  <c r="G1342" i="2"/>
  <c r="G1341" i="2"/>
  <c r="G1340" i="2"/>
  <c r="G1339" i="2"/>
  <c r="G1338" i="2"/>
  <c r="G1337" i="2"/>
  <c r="G1336" i="2"/>
  <c r="G1335" i="2"/>
  <c r="G1334" i="2"/>
  <c r="G1333" i="2"/>
  <c r="G1332" i="2"/>
  <c r="G1331" i="2"/>
  <c r="G1330" i="2"/>
  <c r="G1329" i="2"/>
  <c r="G1328" i="2"/>
  <c r="G1327" i="2"/>
  <c r="G1326" i="2"/>
  <c r="G1325" i="2"/>
  <c r="G1324" i="2"/>
  <c r="G1323" i="2"/>
  <c r="G1322" i="2"/>
  <c r="G1321" i="2"/>
  <c r="G1320" i="2"/>
  <c r="G1319" i="2"/>
  <c r="G1318" i="2"/>
  <c r="G1317" i="2"/>
  <c r="G1316" i="2"/>
  <c r="G1315" i="2"/>
  <c r="G1314" i="2"/>
  <c r="G1313" i="2"/>
  <c r="G1312" i="2"/>
  <c r="G1311" i="2"/>
  <c r="G1310" i="2"/>
  <c r="G1309" i="2"/>
  <c r="G1308" i="2"/>
  <c r="G1307" i="2"/>
  <c r="G1306" i="2"/>
  <c r="G1305" i="2"/>
  <c r="G1304" i="2"/>
  <c r="G1303" i="2"/>
  <c r="G1302" i="2"/>
  <c r="G1301" i="2"/>
  <c r="G1300" i="2"/>
  <c r="G1299" i="2"/>
  <c r="G1298" i="2"/>
  <c r="G1297" i="2"/>
  <c r="G1296" i="2"/>
  <c r="G1295" i="2"/>
  <c r="G1294" i="2"/>
  <c r="G1293" i="2"/>
  <c r="G1292" i="2"/>
  <c r="G1291" i="2"/>
  <c r="G1290" i="2"/>
  <c r="G1289" i="2"/>
  <c r="G1288" i="2"/>
  <c r="G1287" i="2"/>
  <c r="G1286" i="2"/>
  <c r="G1285" i="2"/>
  <c r="G1284" i="2"/>
  <c r="G1283" i="2"/>
  <c r="G1282" i="2"/>
  <c r="G1281" i="2"/>
  <c r="G1280" i="2"/>
  <c r="G1279" i="2"/>
  <c r="G1278" i="2"/>
  <c r="G1277" i="2"/>
  <c r="G1276" i="2"/>
  <c r="G1275" i="2"/>
  <c r="G1274" i="2"/>
  <c r="G1273" i="2"/>
  <c r="G1272" i="2"/>
  <c r="G1271" i="2"/>
  <c r="G1270" i="2"/>
  <c r="G1269" i="2"/>
  <c r="G1268" i="2"/>
  <c r="G1267" i="2"/>
  <c r="G1266" i="2"/>
  <c r="G1265" i="2"/>
  <c r="G1264" i="2"/>
  <c r="G1263" i="2"/>
  <c r="G1262" i="2"/>
  <c r="G1261" i="2"/>
  <c r="G1260" i="2"/>
  <c r="G1259" i="2"/>
  <c r="G1258" i="2"/>
  <c r="G1257" i="2"/>
  <c r="G1256" i="2"/>
  <c r="G1255" i="2"/>
  <c r="G1254" i="2"/>
  <c r="G1253" i="2"/>
  <c r="G1252" i="2"/>
  <c r="G1251" i="2"/>
  <c r="G1250" i="2"/>
  <c r="G1249" i="2"/>
  <c r="G1248" i="2"/>
  <c r="G1247" i="2"/>
  <c r="G1246" i="2"/>
  <c r="G1245" i="2"/>
  <c r="G1244" i="2"/>
  <c r="G1243" i="2"/>
  <c r="G1242" i="2"/>
  <c r="G1241" i="2"/>
  <c r="G1240" i="2"/>
  <c r="G1239" i="2"/>
  <c r="G1238" i="2"/>
  <c r="G1237" i="2"/>
  <c r="G1236" i="2"/>
  <c r="G1235" i="2"/>
  <c r="G1234" i="2"/>
  <c r="G1233" i="2"/>
  <c r="G1232" i="2"/>
  <c r="G1231" i="2"/>
  <c r="G1230" i="2"/>
  <c r="G1229" i="2"/>
  <c r="G1228" i="2"/>
  <c r="G1227" i="2"/>
  <c r="G1226" i="2"/>
  <c r="G1225" i="2"/>
  <c r="G1224" i="2"/>
  <c r="G1223" i="2"/>
  <c r="G1222" i="2"/>
  <c r="G1221" i="2"/>
  <c r="G1220" i="2"/>
  <c r="G1219" i="2"/>
  <c r="G1218" i="2"/>
  <c r="G1217" i="2"/>
  <c r="G1216" i="2"/>
  <c r="G1215" i="2"/>
  <c r="G1214" i="2"/>
  <c r="G1213" i="2"/>
  <c r="G1212" i="2"/>
  <c r="G1211" i="2"/>
  <c r="G1210" i="2"/>
  <c r="G1209" i="2"/>
  <c r="G1208" i="2"/>
  <c r="G1207" i="2"/>
  <c r="G1206" i="2"/>
  <c r="G1205" i="2"/>
  <c r="G1204" i="2"/>
  <c r="G1203" i="2"/>
  <c r="G1202" i="2"/>
  <c r="G1201" i="2"/>
  <c r="G1200" i="2"/>
  <c r="G1199" i="2"/>
  <c r="G1198" i="2"/>
  <c r="G1197" i="2"/>
  <c r="G1196" i="2"/>
  <c r="G1195" i="2"/>
  <c r="G1194" i="2"/>
  <c r="G1193" i="2"/>
  <c r="G1192" i="2"/>
  <c r="G1191" i="2"/>
  <c r="G1190" i="2"/>
  <c r="G1189" i="2"/>
  <c r="G1188" i="2"/>
  <c r="G1187" i="2"/>
  <c r="G1186" i="2"/>
  <c r="G1185" i="2"/>
  <c r="G1184" i="2"/>
  <c r="G1183" i="2"/>
  <c r="G1182" i="2"/>
  <c r="G1181" i="2"/>
  <c r="G1180" i="2"/>
  <c r="G1179" i="2"/>
  <c r="G1178" i="2"/>
  <c r="G1177" i="2"/>
  <c r="G1176" i="2"/>
  <c r="G1175" i="2"/>
  <c r="G1174" i="2"/>
  <c r="G1173" i="2"/>
  <c r="G1172" i="2"/>
  <c r="G1171" i="2"/>
  <c r="G1170" i="2"/>
  <c r="G1169" i="2"/>
  <c r="G1168" i="2"/>
  <c r="G1167" i="2"/>
  <c r="G1166" i="2"/>
  <c r="G1165" i="2"/>
  <c r="G1164" i="2"/>
  <c r="G1163" i="2"/>
  <c r="G1162" i="2"/>
  <c r="G1161" i="2"/>
  <c r="G1160" i="2"/>
  <c r="G1159" i="2"/>
  <c r="G1158" i="2"/>
  <c r="G1157" i="2"/>
  <c r="G1156" i="2"/>
  <c r="G1155" i="2"/>
  <c r="G1154" i="2"/>
  <c r="G1153" i="2"/>
  <c r="G1152" i="2"/>
  <c r="G1151" i="2"/>
  <c r="G1150" i="2"/>
  <c r="G1149" i="2"/>
  <c r="G1148" i="2"/>
  <c r="G1147" i="2"/>
  <c r="G1146" i="2"/>
  <c r="G1145" i="2"/>
  <c r="G1144" i="2"/>
  <c r="G1143" i="2"/>
  <c r="G1142" i="2"/>
  <c r="G1141" i="2"/>
  <c r="G1140" i="2"/>
  <c r="G1139" i="2"/>
  <c r="G1138" i="2"/>
  <c r="G1137" i="2"/>
  <c r="G1136" i="2"/>
  <c r="G1135" i="2"/>
  <c r="G1134" i="2"/>
  <c r="G1133" i="2"/>
  <c r="G1132" i="2"/>
  <c r="G1131" i="2"/>
  <c r="G1130" i="2"/>
  <c r="G1129" i="2"/>
  <c r="G1128" i="2"/>
  <c r="G1127" i="2"/>
  <c r="G1126" i="2"/>
  <c r="G1125" i="2"/>
  <c r="G1124" i="2"/>
  <c r="G1123" i="2"/>
  <c r="G1122" i="2"/>
  <c r="G1121" i="2"/>
  <c r="G1120" i="2"/>
  <c r="G1119" i="2"/>
  <c r="G1118" i="2"/>
  <c r="G1117" i="2"/>
  <c r="G1116" i="2"/>
  <c r="G1115" i="2"/>
  <c r="G1114" i="2"/>
  <c r="G1113" i="2"/>
  <c r="G1112" i="2"/>
  <c r="G1111" i="2"/>
  <c r="G1110" i="2"/>
  <c r="G1109" i="2"/>
  <c r="G1108" i="2"/>
  <c r="G1107" i="2"/>
  <c r="G1106" i="2"/>
  <c r="G1105" i="2"/>
  <c r="G1104" i="2"/>
  <c r="G1103" i="2"/>
  <c r="G1102" i="2"/>
  <c r="G1101" i="2"/>
  <c r="G1100" i="2"/>
  <c r="G1099" i="2"/>
  <c r="G1098" i="2"/>
  <c r="G1097" i="2"/>
  <c r="G1096" i="2"/>
  <c r="G1095" i="2"/>
  <c r="G1094" i="2"/>
  <c r="G1093" i="2"/>
  <c r="G1092" i="2"/>
  <c r="G1091" i="2"/>
  <c r="G1090" i="2"/>
  <c r="G1089" i="2"/>
  <c r="G1088" i="2"/>
  <c r="G1087" i="2"/>
  <c r="G1086" i="2"/>
  <c r="G1085" i="2"/>
  <c r="G1084" i="2"/>
  <c r="G1083" i="2"/>
  <c r="G1082" i="2"/>
  <c r="G1081" i="2"/>
  <c r="G1080" i="2"/>
  <c r="G1079" i="2"/>
  <c r="G1078" i="2"/>
  <c r="G1077" i="2"/>
  <c r="G1076" i="2"/>
  <c r="G1075" i="2"/>
  <c r="G1074" i="2"/>
  <c r="G1073" i="2"/>
  <c r="G1072" i="2"/>
  <c r="G1071" i="2"/>
  <c r="G1070" i="2"/>
  <c r="G1069" i="2"/>
  <c r="G1068" i="2"/>
  <c r="G1067" i="2"/>
  <c r="G1066" i="2"/>
  <c r="G1065" i="2"/>
  <c r="G1064" i="2"/>
  <c r="G1063" i="2"/>
  <c r="G1062" i="2"/>
  <c r="G1061" i="2"/>
  <c r="G1060" i="2"/>
  <c r="G1059" i="2"/>
  <c r="G1058" i="2"/>
  <c r="G1057" i="2"/>
  <c r="G1056" i="2"/>
  <c r="G1055" i="2"/>
  <c r="G1054" i="2"/>
  <c r="G1053" i="2"/>
  <c r="G1052" i="2"/>
  <c r="G1051" i="2"/>
  <c r="G1050" i="2"/>
  <c r="G1049" i="2"/>
  <c r="G1048" i="2"/>
  <c r="G1047" i="2"/>
  <c r="G1046" i="2"/>
  <c r="G1045" i="2"/>
  <c r="G1044" i="2"/>
  <c r="G1043" i="2"/>
  <c r="G1042" i="2"/>
  <c r="G1041" i="2"/>
  <c r="G1040" i="2"/>
  <c r="G1039" i="2"/>
  <c r="G1038" i="2"/>
  <c r="G1037" i="2"/>
  <c r="G1036" i="2"/>
  <c r="G1035" i="2"/>
  <c r="G1034" i="2"/>
  <c r="G1033" i="2"/>
  <c r="G1032" i="2"/>
  <c r="G1031" i="2"/>
  <c r="G1030" i="2"/>
  <c r="G1029" i="2"/>
  <c r="G1028" i="2"/>
  <c r="G1027" i="2"/>
  <c r="G1026" i="2"/>
  <c r="G1025" i="2"/>
  <c r="G1024" i="2"/>
  <c r="G1023" i="2"/>
  <c r="G1022" i="2"/>
  <c r="G1021" i="2"/>
  <c r="G1020" i="2"/>
  <c r="G1019" i="2"/>
  <c r="G1018" i="2"/>
  <c r="G1017" i="2"/>
  <c r="G1016" i="2"/>
  <c r="G1015" i="2"/>
  <c r="G1014" i="2"/>
  <c r="G1013" i="2"/>
  <c r="G1012" i="2"/>
  <c r="G1011" i="2"/>
  <c r="G1010" i="2"/>
  <c r="G1009" i="2"/>
  <c r="G1008" i="2"/>
  <c r="G1007" i="2"/>
  <c r="G1006" i="2"/>
  <c r="G1005" i="2"/>
  <c r="G1004" i="2"/>
  <c r="G1003" i="2"/>
  <c r="G1002" i="2"/>
  <c r="G1001" i="2"/>
  <c r="G1000" i="2"/>
  <c r="G999" i="2"/>
  <c r="G998" i="2"/>
  <c r="G997" i="2"/>
  <c r="G996" i="2"/>
  <c r="G995" i="2"/>
  <c r="G994" i="2"/>
  <c r="G993" i="2"/>
  <c r="G992" i="2"/>
  <c r="G991" i="2"/>
  <c r="G990" i="2"/>
  <c r="G989" i="2"/>
  <c r="G988" i="2"/>
  <c r="G987" i="2"/>
  <c r="G986" i="2"/>
  <c r="G985" i="2"/>
  <c r="G984" i="2"/>
  <c r="G983" i="2"/>
  <c r="G982" i="2"/>
  <c r="G981" i="2"/>
  <c r="G980" i="2"/>
  <c r="G979" i="2"/>
  <c r="G978" i="2"/>
  <c r="G977" i="2"/>
  <c r="G976" i="2"/>
  <c r="G975" i="2"/>
  <c r="G974" i="2"/>
  <c r="G973" i="2"/>
  <c r="G972" i="2"/>
  <c r="G971" i="2"/>
  <c r="G970" i="2"/>
  <c r="G969" i="2"/>
  <c r="G968" i="2"/>
  <c r="G967" i="2"/>
  <c r="G966" i="2"/>
  <c r="G965" i="2"/>
  <c r="G964" i="2"/>
  <c r="G963" i="2"/>
  <c r="G962" i="2"/>
  <c r="G961" i="2"/>
  <c r="G960" i="2"/>
  <c r="G959" i="2"/>
  <c r="G958" i="2"/>
  <c r="G957" i="2"/>
  <c r="G956" i="2"/>
  <c r="G955" i="2"/>
  <c r="G954" i="2"/>
  <c r="G953" i="2"/>
  <c r="G952" i="2"/>
  <c r="G951" i="2"/>
  <c r="G950" i="2"/>
  <c r="G949" i="2"/>
  <c r="G948" i="2"/>
  <c r="G947" i="2"/>
  <c r="G946" i="2"/>
  <c r="G945" i="2"/>
  <c r="G944" i="2"/>
  <c r="G943" i="2"/>
  <c r="G942" i="2"/>
  <c r="G941" i="2"/>
  <c r="G940" i="2"/>
  <c r="G939" i="2"/>
  <c r="G938" i="2"/>
  <c r="G937" i="2"/>
  <c r="G936" i="2"/>
  <c r="G935" i="2"/>
  <c r="G934" i="2"/>
  <c r="G933" i="2"/>
  <c r="G932" i="2"/>
  <c r="G931" i="2"/>
  <c r="G930" i="2"/>
  <c r="G929" i="2"/>
  <c r="G928" i="2"/>
  <c r="G927" i="2"/>
  <c r="G926" i="2"/>
  <c r="G925" i="2"/>
  <c r="G924" i="2"/>
  <c r="G923" i="2"/>
  <c r="G922" i="2"/>
  <c r="G921" i="2"/>
  <c r="G920" i="2"/>
  <c r="G919" i="2"/>
  <c r="G918" i="2"/>
  <c r="G917" i="2"/>
  <c r="G916" i="2"/>
  <c r="G915" i="2"/>
  <c r="G914" i="2"/>
  <c r="G913" i="2"/>
  <c r="G912" i="2"/>
  <c r="G911" i="2"/>
  <c r="G910" i="2"/>
  <c r="G909" i="2"/>
  <c r="G908" i="2"/>
  <c r="G907" i="2"/>
  <c r="G906" i="2"/>
  <c r="G905" i="2"/>
  <c r="G904" i="2"/>
  <c r="G903" i="2"/>
  <c r="G902" i="2"/>
  <c r="G901" i="2"/>
  <c r="G900" i="2"/>
  <c r="G899" i="2"/>
  <c r="G898" i="2"/>
  <c r="G897" i="2"/>
  <c r="G896" i="2"/>
  <c r="G895" i="2"/>
  <c r="G894" i="2"/>
  <c r="G893" i="2"/>
  <c r="G892" i="2"/>
  <c r="G891" i="2"/>
  <c r="G890" i="2"/>
  <c r="G889" i="2"/>
  <c r="G888" i="2"/>
  <c r="G887" i="2"/>
  <c r="G886" i="2"/>
  <c r="G885" i="2"/>
  <c r="G884" i="2"/>
  <c r="G883" i="2"/>
  <c r="G882" i="2"/>
  <c r="G881" i="2"/>
  <c r="G880" i="2"/>
  <c r="G879" i="2"/>
  <c r="G878" i="2"/>
  <c r="G877" i="2"/>
  <c r="G876" i="2"/>
  <c r="G875" i="2"/>
  <c r="G874" i="2"/>
  <c r="G873" i="2"/>
  <c r="G872" i="2"/>
  <c r="G871" i="2"/>
  <c r="G870" i="2"/>
  <c r="G869" i="2"/>
  <c r="G868" i="2"/>
  <c r="G867" i="2"/>
  <c r="G866" i="2"/>
  <c r="G865" i="2"/>
  <c r="G864" i="2"/>
  <c r="G863" i="2"/>
  <c r="G862" i="2"/>
  <c r="G861" i="2"/>
  <c r="G860" i="2"/>
  <c r="G859" i="2"/>
  <c r="G858" i="2"/>
  <c r="G857" i="2"/>
  <c r="G856" i="2"/>
  <c r="G855" i="2"/>
  <c r="G854" i="2"/>
  <c r="G853" i="2"/>
  <c r="G852" i="2"/>
  <c r="G851" i="2"/>
  <c r="G850" i="2"/>
  <c r="G849" i="2"/>
  <c r="G848" i="2"/>
  <c r="G847" i="2"/>
  <c r="G846" i="2"/>
  <c r="G845" i="2"/>
  <c r="G844" i="2"/>
  <c r="G843" i="2"/>
  <c r="G842" i="2"/>
  <c r="G841" i="2"/>
  <c r="G840" i="2"/>
  <c r="G839" i="2"/>
  <c r="G838" i="2"/>
  <c r="G837" i="2"/>
  <c r="G836" i="2"/>
  <c r="G835" i="2"/>
  <c r="G834" i="2"/>
  <c r="G833" i="2"/>
  <c r="G832" i="2"/>
  <c r="G831" i="2"/>
  <c r="G830" i="2"/>
  <c r="G829" i="2"/>
  <c r="G828" i="2"/>
  <c r="G827" i="2"/>
  <c r="G826" i="2"/>
  <c r="G825" i="2"/>
  <c r="G824" i="2"/>
  <c r="G823" i="2"/>
  <c r="G822" i="2"/>
  <c r="G821" i="2"/>
  <c r="G820" i="2"/>
  <c r="G819" i="2"/>
  <c r="G818" i="2"/>
  <c r="G817" i="2"/>
  <c r="G816" i="2"/>
  <c r="G815" i="2"/>
  <c r="G814" i="2"/>
  <c r="G813" i="2"/>
  <c r="G812" i="2"/>
  <c r="G811" i="2"/>
  <c r="G810" i="2"/>
  <c r="G809" i="2"/>
  <c r="G808" i="2"/>
  <c r="G807" i="2"/>
  <c r="G806" i="2"/>
  <c r="G805" i="2"/>
  <c r="G804" i="2"/>
  <c r="G803" i="2"/>
  <c r="G802" i="2"/>
  <c r="G801" i="2"/>
  <c r="G800" i="2"/>
  <c r="G799" i="2"/>
  <c r="G798" i="2"/>
  <c r="G797" i="2"/>
  <c r="G796" i="2"/>
  <c r="G795" i="2"/>
  <c r="G794" i="2"/>
  <c r="G793" i="2"/>
  <c r="G792" i="2"/>
  <c r="G791" i="2"/>
  <c r="G790" i="2"/>
  <c r="G789" i="2"/>
  <c r="G788" i="2"/>
  <c r="G787" i="2"/>
  <c r="G786" i="2"/>
  <c r="G785" i="2"/>
  <c r="G784" i="2"/>
  <c r="G783" i="2"/>
  <c r="G782" i="2"/>
  <c r="G781" i="2"/>
  <c r="G780" i="2"/>
  <c r="G779" i="2"/>
  <c r="G778" i="2"/>
  <c r="G777" i="2"/>
  <c r="G776" i="2"/>
  <c r="G775" i="2"/>
  <c r="G774" i="2"/>
  <c r="G773" i="2"/>
  <c r="G772" i="2"/>
  <c r="G771" i="2"/>
  <c r="G770" i="2"/>
  <c r="G769" i="2"/>
  <c r="G768" i="2"/>
  <c r="G767" i="2"/>
  <c r="G766" i="2"/>
  <c r="G765" i="2"/>
  <c r="G764" i="2"/>
  <c r="G763" i="2"/>
  <c r="G762" i="2"/>
  <c r="G761" i="2"/>
  <c r="G760" i="2"/>
  <c r="G759" i="2"/>
  <c r="G758" i="2"/>
  <c r="G757" i="2"/>
  <c r="G756" i="2"/>
  <c r="G755" i="2"/>
  <c r="G754" i="2"/>
  <c r="G753" i="2"/>
  <c r="G752" i="2"/>
  <c r="G751" i="2"/>
  <c r="G750" i="2"/>
  <c r="G749" i="2"/>
  <c r="G748" i="2"/>
  <c r="G747" i="2"/>
  <c r="G746" i="2"/>
  <c r="G745" i="2"/>
  <c r="G744" i="2"/>
  <c r="G743" i="2"/>
  <c r="G742" i="2"/>
  <c r="G741" i="2"/>
  <c r="G740" i="2"/>
  <c r="G739" i="2"/>
  <c r="G738" i="2"/>
  <c r="G737" i="2"/>
  <c r="G736" i="2"/>
  <c r="G735" i="2"/>
  <c r="G734" i="2"/>
  <c r="G733" i="2"/>
  <c r="G732" i="2"/>
  <c r="G731" i="2"/>
  <c r="G730" i="2"/>
  <c r="G729" i="2"/>
  <c r="G728" i="2"/>
  <c r="G727" i="2"/>
  <c r="G726" i="2"/>
  <c r="G725" i="2"/>
  <c r="G724" i="2"/>
  <c r="G723" i="2"/>
  <c r="G722" i="2"/>
  <c r="G721" i="2"/>
  <c r="G720" i="2"/>
  <c r="G719" i="2"/>
  <c r="G718" i="2"/>
  <c r="G717" i="2"/>
  <c r="G716" i="2"/>
  <c r="G715" i="2"/>
  <c r="G714" i="2"/>
  <c r="G713" i="2"/>
  <c r="G712" i="2"/>
  <c r="G711" i="2"/>
  <c r="G710" i="2"/>
  <c r="G709" i="2"/>
  <c r="G708" i="2"/>
  <c r="G707" i="2"/>
  <c r="G706" i="2"/>
  <c r="G705" i="2"/>
  <c r="G704" i="2"/>
  <c r="G703" i="2"/>
  <c r="G702" i="2"/>
  <c r="G701" i="2"/>
  <c r="G700" i="2"/>
  <c r="G699" i="2"/>
  <c r="G698" i="2"/>
  <c r="G697" i="2"/>
  <c r="G696" i="2"/>
  <c r="G695" i="2"/>
  <c r="G694" i="2"/>
  <c r="G693" i="2"/>
  <c r="G692" i="2"/>
  <c r="G691" i="2"/>
  <c r="G690" i="2"/>
  <c r="G689" i="2"/>
  <c r="G688" i="2"/>
  <c r="G687" i="2"/>
  <c r="G686" i="2"/>
  <c r="G685" i="2"/>
  <c r="G684" i="2"/>
  <c r="G683" i="2"/>
  <c r="G682" i="2"/>
  <c r="G681" i="2"/>
  <c r="G680" i="2"/>
  <c r="G679" i="2"/>
  <c r="G678" i="2"/>
  <c r="G677" i="2"/>
  <c r="G676" i="2"/>
  <c r="G675" i="2"/>
  <c r="G674" i="2"/>
  <c r="G673" i="2"/>
  <c r="G672" i="2"/>
  <c r="G671" i="2"/>
  <c r="G670" i="2"/>
  <c r="G669" i="2"/>
  <c r="G668" i="2"/>
  <c r="G667" i="2"/>
  <c r="G666" i="2"/>
  <c r="G665" i="2"/>
  <c r="G664" i="2"/>
  <c r="G663" i="2"/>
  <c r="G662" i="2"/>
  <c r="G661" i="2"/>
  <c r="G660" i="2"/>
  <c r="G659" i="2"/>
  <c r="G658" i="2"/>
  <c r="G657" i="2"/>
  <c r="G656" i="2"/>
  <c r="G655" i="2"/>
  <c r="G654" i="2"/>
  <c r="G653" i="2"/>
  <c r="G652" i="2"/>
  <c r="G651" i="2"/>
  <c r="G650" i="2"/>
  <c r="G649" i="2"/>
  <c r="G648" i="2"/>
  <c r="G647" i="2"/>
  <c r="G646" i="2"/>
  <c r="G645" i="2"/>
  <c r="G644" i="2"/>
  <c r="G643" i="2"/>
  <c r="G642" i="2"/>
  <c r="G641" i="2"/>
  <c r="G640" i="2"/>
  <c r="G639" i="2"/>
  <c r="G638" i="2"/>
  <c r="G637" i="2"/>
  <c r="G636" i="2"/>
  <c r="G635" i="2"/>
  <c r="G634" i="2"/>
  <c r="G633" i="2"/>
  <c r="G632" i="2"/>
  <c r="G631" i="2"/>
  <c r="G630" i="2"/>
  <c r="G629" i="2"/>
  <c r="G628" i="2"/>
  <c r="G627" i="2"/>
  <c r="G626" i="2"/>
  <c r="G625" i="2"/>
  <c r="G624" i="2"/>
  <c r="G623" i="2"/>
  <c r="G622" i="2"/>
  <c r="G621" i="2"/>
  <c r="G620" i="2"/>
  <c r="G619" i="2"/>
  <c r="G618" i="2"/>
  <c r="G617" i="2"/>
  <c r="G616" i="2"/>
  <c r="G615" i="2"/>
  <c r="G614" i="2"/>
  <c r="G613" i="2"/>
  <c r="G612" i="2"/>
  <c r="G611" i="2"/>
  <c r="G610" i="2"/>
  <c r="G609" i="2"/>
  <c r="G608" i="2"/>
  <c r="G607" i="2"/>
  <c r="G606" i="2"/>
  <c r="G605" i="2"/>
  <c r="G604" i="2"/>
  <c r="G603" i="2"/>
  <c r="G602" i="2"/>
  <c r="G601" i="2"/>
  <c r="G600" i="2"/>
  <c r="G599" i="2"/>
  <c r="G598" i="2"/>
  <c r="G597" i="2"/>
  <c r="G596" i="2"/>
  <c r="G595" i="2"/>
  <c r="G594" i="2"/>
  <c r="G593" i="2"/>
  <c r="G592" i="2"/>
  <c r="G591" i="2"/>
  <c r="G590" i="2"/>
  <c r="G589" i="2"/>
  <c r="G588" i="2"/>
  <c r="G587" i="2"/>
  <c r="G586" i="2"/>
  <c r="G585" i="2"/>
  <c r="G584" i="2"/>
  <c r="G583" i="2"/>
  <c r="G582" i="2"/>
  <c r="G581" i="2"/>
  <c r="G580" i="2"/>
  <c r="G579" i="2"/>
  <c r="G578" i="2"/>
  <c r="G577" i="2"/>
  <c r="G576" i="2"/>
  <c r="G575" i="2"/>
  <c r="G574" i="2"/>
  <c r="G573" i="2"/>
  <c r="G572" i="2"/>
  <c r="G571" i="2"/>
  <c r="G570" i="2"/>
  <c r="G569" i="2"/>
  <c r="G568" i="2"/>
  <c r="G567" i="2"/>
  <c r="G566" i="2"/>
  <c r="G565" i="2"/>
  <c r="G564" i="2"/>
  <c r="G563" i="2"/>
  <c r="G562" i="2"/>
  <c r="G561" i="2"/>
  <c r="G560" i="2"/>
  <c r="G559" i="2"/>
  <c r="G558" i="2"/>
  <c r="G557" i="2"/>
  <c r="G556" i="2"/>
  <c r="G555" i="2"/>
  <c r="G554" i="2"/>
  <c r="G553" i="2"/>
  <c r="G552" i="2"/>
  <c r="G551" i="2"/>
  <c r="G550" i="2"/>
  <c r="G549" i="2"/>
  <c r="G548" i="2"/>
  <c r="G547" i="2"/>
  <c r="G546" i="2"/>
  <c r="G545" i="2"/>
  <c r="G544" i="2"/>
  <c r="G543" i="2"/>
  <c r="G542" i="2"/>
  <c r="G541" i="2"/>
  <c r="G540" i="2"/>
  <c r="G539" i="2"/>
  <c r="G538" i="2"/>
  <c r="G537" i="2"/>
  <c r="G536" i="2"/>
  <c r="G535" i="2"/>
  <c r="G534" i="2"/>
  <c r="G533" i="2"/>
  <c r="G532" i="2"/>
  <c r="G531" i="2"/>
  <c r="G530" i="2"/>
  <c r="G529" i="2"/>
  <c r="G528" i="2"/>
  <c r="G527" i="2"/>
  <c r="AT530" i="1" s="1"/>
  <c r="G526" i="2"/>
  <c r="G525" i="2"/>
  <c r="G524" i="2"/>
  <c r="G523" i="2"/>
  <c r="G522" i="2"/>
  <c r="G521" i="2"/>
  <c r="G520" i="2"/>
  <c r="G519" i="2"/>
  <c r="G518" i="2"/>
  <c r="G517" i="2"/>
  <c r="G516" i="2"/>
  <c r="G515" i="2"/>
  <c r="G514" i="2"/>
  <c r="G513" i="2"/>
  <c r="G512" i="2"/>
  <c r="G511" i="2"/>
  <c r="G510" i="2"/>
  <c r="G509" i="2"/>
  <c r="G508" i="2"/>
  <c r="G507" i="2"/>
  <c r="G506" i="2"/>
  <c r="G505" i="2"/>
  <c r="G504" i="2"/>
  <c r="G503" i="2"/>
  <c r="G502" i="2"/>
  <c r="G501" i="2"/>
  <c r="G500" i="2"/>
  <c r="G499" i="2"/>
  <c r="G498" i="2"/>
  <c r="G497" i="2"/>
  <c r="G496" i="2"/>
  <c r="G495" i="2"/>
  <c r="G494" i="2"/>
  <c r="G493" i="2"/>
  <c r="G492" i="2"/>
  <c r="G491" i="2"/>
  <c r="G490" i="2"/>
  <c r="G489" i="2"/>
  <c r="G488" i="2"/>
  <c r="G487" i="2"/>
  <c r="G486" i="2"/>
  <c r="G485" i="2"/>
  <c r="G484" i="2"/>
  <c r="G483" i="2"/>
  <c r="G482" i="2"/>
  <c r="G481" i="2"/>
  <c r="G480" i="2"/>
  <c r="G479" i="2"/>
  <c r="G478" i="2"/>
  <c r="G477" i="2"/>
  <c r="G476" i="2"/>
  <c r="G475" i="2"/>
  <c r="G474" i="2"/>
  <c r="G473" i="2"/>
  <c r="G472" i="2"/>
  <c r="G471" i="2"/>
  <c r="G470" i="2"/>
  <c r="G469" i="2"/>
  <c r="G468" i="2"/>
  <c r="G467" i="2"/>
  <c r="G466" i="2"/>
  <c r="G465" i="2"/>
  <c r="G464" i="2"/>
  <c r="G463" i="2"/>
  <c r="G462" i="2"/>
  <c r="G461" i="2"/>
  <c r="G460" i="2"/>
  <c r="G459" i="2"/>
  <c r="G458" i="2"/>
  <c r="G457" i="2"/>
  <c r="G456" i="2"/>
  <c r="G455" i="2"/>
  <c r="G454" i="2"/>
  <c r="G453" i="2"/>
  <c r="G452" i="2"/>
  <c r="G451" i="2"/>
  <c r="G450" i="2"/>
  <c r="G449" i="2"/>
  <c r="G448" i="2"/>
  <c r="G447" i="2"/>
  <c r="G446" i="2"/>
  <c r="G445" i="2"/>
  <c r="G444" i="2"/>
  <c r="G443" i="2"/>
  <c r="G442" i="2"/>
  <c r="G441" i="2"/>
  <c r="G440" i="2"/>
  <c r="G439" i="2"/>
  <c r="G438" i="2"/>
  <c r="G437" i="2"/>
  <c r="G436" i="2"/>
  <c r="G435" i="2"/>
  <c r="G434" i="2"/>
  <c r="G433" i="2"/>
  <c r="G432" i="2"/>
  <c r="G431" i="2"/>
  <c r="G430" i="2"/>
  <c r="G429" i="2"/>
  <c r="G428" i="2"/>
  <c r="G427" i="2"/>
  <c r="G426" i="2"/>
  <c r="G425" i="2"/>
  <c r="G424" i="2"/>
  <c r="G423" i="2"/>
  <c r="G422" i="2"/>
  <c r="G421" i="2"/>
  <c r="G420" i="2"/>
  <c r="G419" i="2"/>
  <c r="G418" i="2"/>
  <c r="G417" i="2"/>
  <c r="G416" i="2"/>
  <c r="G415" i="2"/>
  <c r="G414" i="2"/>
  <c r="G413" i="2"/>
  <c r="G412" i="2"/>
  <c r="G411" i="2"/>
  <c r="G410" i="2"/>
  <c r="G409" i="2"/>
  <c r="G408" i="2"/>
  <c r="G407" i="2"/>
  <c r="G406" i="2"/>
  <c r="G405" i="2"/>
  <c r="G404" i="2"/>
  <c r="G403" i="2"/>
  <c r="G402" i="2"/>
  <c r="G401" i="2"/>
  <c r="G400" i="2"/>
  <c r="G399" i="2"/>
  <c r="G398" i="2"/>
  <c r="G397" i="2"/>
  <c r="G396" i="2"/>
  <c r="G395" i="2"/>
  <c r="G394" i="2"/>
  <c r="G393" i="2"/>
  <c r="G392" i="2"/>
  <c r="G391" i="2"/>
  <c r="G390" i="2"/>
  <c r="G389" i="2"/>
  <c r="G388" i="2"/>
  <c r="G387" i="2"/>
  <c r="G386" i="2"/>
  <c r="G385" i="2"/>
  <c r="G384" i="2"/>
  <c r="G383" i="2"/>
  <c r="G382" i="2"/>
  <c r="G381" i="2"/>
  <c r="G380" i="2"/>
  <c r="G379" i="2"/>
  <c r="G378" i="2"/>
  <c r="G377" i="2"/>
  <c r="G376" i="2"/>
  <c r="G375" i="2"/>
  <c r="G374" i="2"/>
  <c r="G373" i="2"/>
  <c r="G372" i="2"/>
  <c r="G371" i="2"/>
  <c r="G370" i="2"/>
  <c r="G369" i="2"/>
  <c r="G368" i="2"/>
  <c r="G367" i="2"/>
  <c r="G366" i="2"/>
  <c r="G365"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G3" i="2"/>
  <c r="S1504" i="2"/>
  <c r="O1504" i="2"/>
  <c r="K1504" i="2"/>
  <c r="C1504" i="2"/>
  <c r="S1503" i="2"/>
  <c r="O1503" i="2"/>
  <c r="AW1506" i="1"/>
  <c r="K1503" i="2"/>
  <c r="C1503" i="2"/>
  <c r="S1502" i="2"/>
  <c r="O1502" i="2"/>
  <c r="K1502" i="2"/>
  <c r="C1502" i="2"/>
  <c r="S1501" i="2"/>
  <c r="O1501" i="2"/>
  <c r="K1501" i="2"/>
  <c r="C1501" i="2"/>
  <c r="S1500" i="2"/>
  <c r="O1500" i="2"/>
  <c r="K1500" i="2"/>
  <c r="C1500" i="2"/>
  <c r="S1499" i="2"/>
  <c r="O1499" i="2"/>
  <c r="AW1502" i="1"/>
  <c r="K1499" i="2"/>
  <c r="C1499" i="2"/>
  <c r="S1498" i="2"/>
  <c r="O1498" i="2"/>
  <c r="K1498" i="2"/>
  <c r="C1498" i="2"/>
  <c r="S1497" i="2"/>
  <c r="O1497" i="2"/>
  <c r="K1497" i="2"/>
  <c r="C1497" i="2"/>
  <c r="S1496" i="2"/>
  <c r="O1496" i="2"/>
  <c r="K1496" i="2"/>
  <c r="C1496" i="2"/>
  <c r="S1495" i="2"/>
  <c r="O1495" i="2"/>
  <c r="AW1498" i="1"/>
  <c r="K1495" i="2"/>
  <c r="C1495" i="2"/>
  <c r="S1494" i="2"/>
  <c r="O1494" i="2"/>
  <c r="K1494" i="2"/>
  <c r="C1494" i="2"/>
  <c r="S1493" i="2"/>
  <c r="O1493" i="2"/>
  <c r="K1493" i="2"/>
  <c r="C1493" i="2"/>
  <c r="S1492" i="2"/>
  <c r="O1492" i="2"/>
  <c r="K1492" i="2"/>
  <c r="C1492" i="2"/>
  <c r="S1491" i="2"/>
  <c r="O1491" i="2"/>
  <c r="AW1494" i="1"/>
  <c r="K1491" i="2"/>
  <c r="C1491" i="2"/>
  <c r="S1490" i="2"/>
  <c r="O1490" i="2"/>
  <c r="K1490" i="2"/>
  <c r="C1490" i="2"/>
  <c r="S1489" i="2"/>
  <c r="O1489" i="2"/>
  <c r="K1489" i="2"/>
  <c r="C1489" i="2"/>
  <c r="S1488" i="2"/>
  <c r="O1488" i="2"/>
  <c r="K1488" i="2"/>
  <c r="C1488" i="2"/>
  <c r="S1487" i="2"/>
  <c r="O1487" i="2"/>
  <c r="K1487" i="2"/>
  <c r="C1487" i="2"/>
  <c r="S1486" i="2"/>
  <c r="O1486" i="2"/>
  <c r="K1486" i="2"/>
  <c r="C1486" i="2"/>
  <c r="S1485" i="2"/>
  <c r="O1485" i="2"/>
  <c r="K1485" i="2"/>
  <c r="C1485" i="2"/>
  <c r="S1484" i="2"/>
  <c r="O1484" i="2"/>
  <c r="K1484" i="2"/>
  <c r="C1484" i="2"/>
  <c r="S1483" i="2"/>
  <c r="O1483" i="2"/>
  <c r="AW1486" i="1"/>
  <c r="K1483" i="2"/>
  <c r="C1483" i="2"/>
  <c r="S1482" i="2"/>
  <c r="O1482" i="2"/>
  <c r="K1482" i="2"/>
  <c r="C1482" i="2"/>
  <c r="S1481" i="2"/>
  <c r="O1481" i="2"/>
  <c r="K1481" i="2"/>
  <c r="C1481" i="2"/>
  <c r="S1480" i="2"/>
  <c r="O1480" i="2"/>
  <c r="K1480" i="2"/>
  <c r="C1480" i="2"/>
  <c r="S1479" i="2"/>
  <c r="O1479" i="2"/>
  <c r="AW1482" i="1"/>
  <c r="K1479" i="2"/>
  <c r="C1479" i="2"/>
  <c r="S1478" i="2"/>
  <c r="O1478" i="2"/>
  <c r="K1478" i="2"/>
  <c r="C1478" i="2"/>
  <c r="S1477" i="2"/>
  <c r="O1477" i="2"/>
  <c r="K1477" i="2"/>
  <c r="C1477" i="2"/>
  <c r="S1476" i="2"/>
  <c r="O1476" i="2"/>
  <c r="K1476" i="2"/>
  <c r="C1476" i="2"/>
  <c r="S1475" i="2"/>
  <c r="O1475" i="2"/>
  <c r="AW1478" i="1"/>
  <c r="K1475" i="2"/>
  <c r="C1475" i="2"/>
  <c r="S1474" i="2"/>
  <c r="O1474" i="2"/>
  <c r="K1474" i="2"/>
  <c r="C1474" i="2"/>
  <c r="S1473" i="2"/>
  <c r="O1473" i="2"/>
  <c r="K1473" i="2"/>
  <c r="C1473" i="2"/>
  <c r="S1472" i="2"/>
  <c r="O1472" i="2"/>
  <c r="K1472" i="2"/>
  <c r="C1472" i="2"/>
  <c r="S1471" i="2"/>
  <c r="O1471" i="2"/>
  <c r="AW1474" i="1"/>
  <c r="K1471" i="2"/>
  <c r="C1471" i="2"/>
  <c r="S1470" i="2"/>
  <c r="O1470" i="2"/>
  <c r="K1470" i="2"/>
  <c r="C1470" i="2"/>
  <c r="S1469" i="2"/>
  <c r="O1469" i="2"/>
  <c r="K1469" i="2"/>
  <c r="C1469" i="2"/>
  <c r="S1468" i="2"/>
  <c r="O1468" i="2"/>
  <c r="K1468" i="2"/>
  <c r="C1468" i="2"/>
  <c r="S1467" i="2"/>
  <c r="O1467" i="2"/>
  <c r="AW1470" i="1"/>
  <c r="K1467" i="2"/>
  <c r="C1467" i="2"/>
  <c r="S1466" i="2"/>
  <c r="O1466" i="2"/>
  <c r="K1466" i="2"/>
  <c r="C1466" i="2"/>
  <c r="S1465" i="2"/>
  <c r="O1465" i="2"/>
  <c r="K1465" i="2"/>
  <c r="C1465" i="2"/>
  <c r="S1464" i="2"/>
  <c r="O1464" i="2"/>
  <c r="K1464" i="2"/>
  <c r="C1464" i="2"/>
  <c r="S1463" i="2"/>
  <c r="O1463" i="2"/>
  <c r="K1463" i="2"/>
  <c r="C1463" i="2"/>
  <c r="S1462" i="2"/>
  <c r="O1462" i="2"/>
  <c r="K1462" i="2"/>
  <c r="C1462" i="2"/>
  <c r="S1461" i="2"/>
  <c r="O1461" i="2"/>
  <c r="AW1464" i="1"/>
  <c r="K1461" i="2"/>
  <c r="C1461" i="2"/>
  <c r="S1460" i="2"/>
  <c r="O1460" i="2"/>
  <c r="K1460" i="2"/>
  <c r="C1460" i="2"/>
  <c r="S1459" i="2"/>
  <c r="O1459" i="2"/>
  <c r="AW1462" i="1"/>
  <c r="K1459" i="2"/>
  <c r="C1459" i="2"/>
  <c r="S1458" i="2"/>
  <c r="O1458" i="2"/>
  <c r="K1458" i="2"/>
  <c r="C1458" i="2"/>
  <c r="S1457" i="2"/>
  <c r="O1457" i="2"/>
  <c r="K1457" i="2"/>
  <c r="C1457" i="2"/>
  <c r="S1456" i="2"/>
  <c r="O1456" i="2"/>
  <c r="K1456" i="2"/>
  <c r="C1456" i="2"/>
  <c r="S1455" i="2"/>
  <c r="O1455" i="2"/>
  <c r="AW1458" i="1"/>
  <c r="K1455" i="2"/>
  <c r="C1455" i="2"/>
  <c r="S1454" i="2"/>
  <c r="O1454" i="2"/>
  <c r="K1454" i="2"/>
  <c r="C1454" i="2"/>
  <c r="S1453" i="2"/>
  <c r="O1453" i="2"/>
  <c r="K1453" i="2"/>
  <c r="C1453" i="2"/>
  <c r="S1452" i="2"/>
  <c r="O1452" i="2"/>
  <c r="K1452" i="2"/>
  <c r="C1452" i="2"/>
  <c r="S1451" i="2"/>
  <c r="O1451" i="2"/>
  <c r="K1451" i="2"/>
  <c r="C1451" i="2"/>
  <c r="S1450" i="2"/>
  <c r="O1450" i="2"/>
  <c r="K1450" i="2"/>
  <c r="C1450" i="2"/>
  <c r="S1449" i="2"/>
  <c r="O1449" i="2"/>
  <c r="K1449" i="2"/>
  <c r="C1449" i="2"/>
  <c r="S1448" i="2"/>
  <c r="O1448" i="2"/>
  <c r="K1448" i="2"/>
  <c r="C1448" i="2"/>
  <c r="S1447" i="2"/>
  <c r="O1447" i="2"/>
  <c r="AW1450" i="1"/>
  <c r="K1447" i="2"/>
  <c r="C1447" i="2"/>
  <c r="S1446" i="2"/>
  <c r="O1446" i="2"/>
  <c r="K1446" i="2"/>
  <c r="C1446" i="2"/>
  <c r="S1445" i="2"/>
  <c r="O1445" i="2"/>
  <c r="K1445" i="2"/>
  <c r="C1445" i="2"/>
  <c r="S1444" i="2"/>
  <c r="O1444" i="2"/>
  <c r="K1444" i="2"/>
  <c r="C1444" i="2"/>
  <c r="S1443" i="2"/>
  <c r="O1443" i="2"/>
  <c r="AW1446" i="1"/>
  <c r="K1443" i="2"/>
  <c r="C1443" i="2"/>
  <c r="S1442" i="2"/>
  <c r="O1442" i="2"/>
  <c r="K1442" i="2"/>
  <c r="C1442" i="2"/>
  <c r="S1441" i="2"/>
  <c r="O1441" i="2"/>
  <c r="K1441" i="2"/>
  <c r="C1441" i="2"/>
  <c r="S1440" i="2"/>
  <c r="O1440" i="2"/>
  <c r="K1440" i="2"/>
  <c r="C1440" i="2"/>
  <c r="S1439" i="2"/>
  <c r="O1439" i="2"/>
  <c r="K1439" i="2"/>
  <c r="C1439" i="2"/>
  <c r="S1438" i="2"/>
  <c r="O1438" i="2"/>
  <c r="K1438" i="2"/>
  <c r="C1438" i="2"/>
  <c r="S1437" i="2"/>
  <c r="O1437" i="2"/>
  <c r="K1437" i="2"/>
  <c r="C1437" i="2"/>
  <c r="S1436" i="2"/>
  <c r="O1436" i="2"/>
  <c r="K1436" i="2"/>
  <c r="C1436" i="2"/>
  <c r="S1435" i="2"/>
  <c r="O1435" i="2"/>
  <c r="AW1438" i="1"/>
  <c r="K1435" i="2"/>
  <c r="C1435" i="2"/>
  <c r="S1434" i="2"/>
  <c r="O1434" i="2"/>
  <c r="K1434" i="2"/>
  <c r="C1434" i="2"/>
  <c r="S1433" i="2"/>
  <c r="O1433" i="2"/>
  <c r="K1433" i="2"/>
  <c r="C1433" i="2"/>
  <c r="S1432" i="2"/>
  <c r="O1432" i="2"/>
  <c r="K1432" i="2"/>
  <c r="C1432" i="2"/>
  <c r="S1431" i="2"/>
  <c r="O1431" i="2"/>
  <c r="K1431" i="2"/>
  <c r="C1431" i="2"/>
  <c r="S1430" i="2"/>
  <c r="O1430" i="2"/>
  <c r="K1430" i="2"/>
  <c r="C1430" i="2"/>
  <c r="S1429" i="2"/>
  <c r="O1429" i="2"/>
  <c r="K1429" i="2"/>
  <c r="C1429" i="2"/>
  <c r="S1428" i="2"/>
  <c r="O1428" i="2"/>
  <c r="K1428" i="2"/>
  <c r="C1428" i="2"/>
  <c r="S1427" i="2"/>
  <c r="O1427" i="2"/>
  <c r="K1427" i="2"/>
  <c r="C1427" i="2"/>
  <c r="S1426" i="2"/>
  <c r="O1426" i="2"/>
  <c r="K1426" i="2"/>
  <c r="C1426" i="2"/>
  <c r="S1425" i="2"/>
  <c r="O1425" i="2"/>
  <c r="K1425" i="2"/>
  <c r="C1425" i="2"/>
  <c r="S1424" i="2"/>
  <c r="O1424" i="2"/>
  <c r="K1424" i="2"/>
  <c r="C1424" i="2"/>
  <c r="S1423" i="2"/>
  <c r="O1423" i="2"/>
  <c r="AW1426" i="1"/>
  <c r="K1423" i="2"/>
  <c r="C1423" i="2"/>
  <c r="S1422" i="2"/>
  <c r="O1422" i="2"/>
  <c r="K1422" i="2"/>
  <c r="C1422" i="2"/>
  <c r="S1421" i="2"/>
  <c r="O1421" i="2"/>
  <c r="K1421" i="2"/>
  <c r="C1421" i="2"/>
  <c r="S1420" i="2"/>
  <c r="O1420" i="2"/>
  <c r="K1420" i="2"/>
  <c r="C1420" i="2"/>
  <c r="S1419" i="2"/>
  <c r="O1419" i="2"/>
  <c r="AW1422" i="1"/>
  <c r="K1419" i="2"/>
  <c r="C1419" i="2"/>
  <c r="S1418" i="2"/>
  <c r="O1418" i="2"/>
  <c r="K1418" i="2"/>
  <c r="C1418" i="2"/>
  <c r="S1417" i="2"/>
  <c r="O1417" i="2"/>
  <c r="K1417" i="2"/>
  <c r="C1417" i="2"/>
  <c r="S1416" i="2"/>
  <c r="O1416" i="2"/>
  <c r="K1416" i="2"/>
  <c r="C1416" i="2"/>
  <c r="S1415" i="2"/>
  <c r="O1415" i="2"/>
  <c r="K1415" i="2"/>
  <c r="C1415" i="2"/>
  <c r="S1414" i="2"/>
  <c r="O1414" i="2"/>
  <c r="K1414" i="2"/>
  <c r="C1414" i="2"/>
  <c r="S1413" i="2"/>
  <c r="O1413" i="2"/>
  <c r="K1413" i="2"/>
  <c r="C1413" i="2"/>
  <c r="S1412" i="2"/>
  <c r="O1412" i="2"/>
  <c r="K1412" i="2"/>
  <c r="C1412" i="2"/>
  <c r="S1411" i="2"/>
  <c r="O1411" i="2"/>
  <c r="AW1414" i="1"/>
  <c r="K1411" i="2"/>
  <c r="C1411" i="2"/>
  <c r="S1410" i="2"/>
  <c r="O1410" i="2"/>
  <c r="K1410" i="2"/>
  <c r="C1410" i="2"/>
  <c r="S1409" i="2"/>
  <c r="O1409" i="2"/>
  <c r="K1409" i="2"/>
  <c r="C1409" i="2"/>
  <c r="S1408" i="2"/>
  <c r="O1408" i="2"/>
  <c r="K1408" i="2"/>
  <c r="C1408" i="2"/>
  <c r="S1407" i="2"/>
  <c r="O1407" i="2"/>
  <c r="AW1410" i="1"/>
  <c r="K1407" i="2"/>
  <c r="C1407" i="2"/>
  <c r="S1406" i="2"/>
  <c r="O1406" i="2"/>
  <c r="K1406" i="2"/>
  <c r="C1406" i="2"/>
  <c r="S1405" i="2"/>
  <c r="O1405" i="2"/>
  <c r="K1405" i="2"/>
  <c r="C1405" i="2"/>
  <c r="S1404" i="2"/>
  <c r="O1404" i="2"/>
  <c r="K1404" i="2"/>
  <c r="C1404" i="2"/>
  <c r="S1403" i="2"/>
  <c r="O1403" i="2"/>
  <c r="AW1406" i="1"/>
  <c r="K1403" i="2"/>
  <c r="C1403" i="2"/>
  <c r="S1402" i="2"/>
  <c r="O1402" i="2"/>
  <c r="K1402" i="2"/>
  <c r="C1402" i="2"/>
  <c r="S1401" i="2"/>
  <c r="O1401" i="2"/>
  <c r="K1401" i="2"/>
  <c r="C1401" i="2"/>
  <c r="S1400" i="2"/>
  <c r="O1400" i="2"/>
  <c r="K1400" i="2"/>
  <c r="C1400" i="2"/>
  <c r="S1399" i="2"/>
  <c r="O1399" i="2"/>
  <c r="AW1402" i="1"/>
  <c r="K1399" i="2"/>
  <c r="C1399" i="2"/>
  <c r="S1398" i="2"/>
  <c r="O1398" i="2"/>
  <c r="K1398" i="2"/>
  <c r="C1398" i="2"/>
  <c r="S1397" i="2"/>
  <c r="O1397" i="2"/>
  <c r="K1397" i="2"/>
  <c r="C1397" i="2"/>
  <c r="S1396" i="2"/>
  <c r="O1396" i="2"/>
  <c r="K1396" i="2"/>
  <c r="C1396" i="2"/>
  <c r="S1395" i="2"/>
  <c r="O1395" i="2"/>
  <c r="K1395" i="2"/>
  <c r="C1395" i="2"/>
  <c r="S1394" i="2"/>
  <c r="O1394" i="2"/>
  <c r="K1394" i="2"/>
  <c r="C1394" i="2"/>
  <c r="S1393" i="2"/>
  <c r="O1393" i="2"/>
  <c r="K1393" i="2"/>
  <c r="C1393" i="2"/>
  <c r="S1392" i="2"/>
  <c r="O1392" i="2"/>
  <c r="K1392" i="2"/>
  <c r="C1392" i="2"/>
  <c r="S1391" i="2"/>
  <c r="O1391" i="2"/>
  <c r="AW1394" i="1"/>
  <c r="K1391" i="2"/>
  <c r="C1391" i="2"/>
  <c r="S1390" i="2"/>
  <c r="O1390" i="2"/>
  <c r="K1390" i="2"/>
  <c r="C1390" i="2"/>
  <c r="S1389" i="2"/>
  <c r="O1389" i="2"/>
  <c r="K1389" i="2"/>
  <c r="C1389" i="2"/>
  <c r="S1388" i="2"/>
  <c r="O1388" i="2"/>
  <c r="K1388" i="2"/>
  <c r="C1388" i="2"/>
  <c r="S1387" i="2"/>
  <c r="O1387" i="2"/>
  <c r="AW1390" i="1"/>
  <c r="K1387" i="2"/>
  <c r="C1387" i="2"/>
  <c r="S1386" i="2"/>
  <c r="O1386" i="2"/>
  <c r="K1386" i="2"/>
  <c r="C1386" i="2"/>
  <c r="S1385" i="2"/>
  <c r="O1385" i="2"/>
  <c r="AW1388" i="1"/>
  <c r="K1385" i="2"/>
  <c r="C1385" i="2"/>
  <c r="S1384" i="2"/>
  <c r="O1384" i="2"/>
  <c r="K1384" i="2"/>
  <c r="C1384" i="2"/>
  <c r="S1383" i="2"/>
  <c r="O1383" i="2"/>
  <c r="AW1386" i="1"/>
  <c r="K1383" i="2"/>
  <c r="C1383" i="2"/>
  <c r="S1382" i="2"/>
  <c r="O1382" i="2"/>
  <c r="K1382" i="2"/>
  <c r="C1382" i="2"/>
  <c r="S1381" i="2"/>
  <c r="O1381" i="2"/>
  <c r="K1381" i="2"/>
  <c r="C1381" i="2"/>
  <c r="S1380" i="2"/>
  <c r="O1380" i="2"/>
  <c r="K1380" i="2"/>
  <c r="C1380" i="2"/>
  <c r="S1379" i="2"/>
  <c r="O1379" i="2"/>
  <c r="AW1382" i="1"/>
  <c r="K1379" i="2"/>
  <c r="C1379" i="2"/>
  <c r="S1378" i="2"/>
  <c r="O1378" i="2"/>
  <c r="K1378" i="2"/>
  <c r="C1378" i="2"/>
  <c r="S1377" i="2"/>
  <c r="O1377" i="2"/>
  <c r="K1377" i="2"/>
  <c r="C1377" i="2"/>
  <c r="S1376" i="2"/>
  <c r="O1376" i="2"/>
  <c r="K1376" i="2"/>
  <c r="C1376" i="2"/>
  <c r="S1375" i="2"/>
  <c r="O1375" i="2"/>
  <c r="AW1378" i="1"/>
  <c r="K1375" i="2"/>
  <c r="C1375" i="2"/>
  <c r="S1374" i="2"/>
  <c r="O1374" i="2"/>
  <c r="K1374" i="2"/>
  <c r="C1374" i="2"/>
  <c r="S1373" i="2"/>
  <c r="O1373" i="2"/>
  <c r="K1373" i="2"/>
  <c r="C1373" i="2"/>
  <c r="S1372" i="2"/>
  <c r="O1372" i="2"/>
  <c r="K1372" i="2"/>
  <c r="C1372" i="2"/>
  <c r="S1371" i="2"/>
  <c r="O1371" i="2"/>
  <c r="AW1374" i="1"/>
  <c r="K1371" i="2"/>
  <c r="C1371" i="2"/>
  <c r="S1370" i="2"/>
  <c r="O1370" i="2"/>
  <c r="K1370" i="2"/>
  <c r="C1370" i="2"/>
  <c r="S1369" i="2"/>
  <c r="O1369" i="2"/>
  <c r="K1369" i="2"/>
  <c r="C1369" i="2"/>
  <c r="S1368" i="2"/>
  <c r="O1368" i="2"/>
  <c r="K1368" i="2"/>
  <c r="C1368" i="2"/>
  <c r="S1367" i="2"/>
  <c r="O1367" i="2"/>
  <c r="AW1370" i="1"/>
  <c r="K1367" i="2"/>
  <c r="C1367" i="2"/>
  <c r="S1366" i="2"/>
  <c r="O1366" i="2"/>
  <c r="K1366" i="2"/>
  <c r="C1366" i="2"/>
  <c r="S1365" i="2"/>
  <c r="O1365" i="2"/>
  <c r="K1365" i="2"/>
  <c r="C1365" i="2"/>
  <c r="S1364" i="2"/>
  <c r="O1364" i="2"/>
  <c r="K1364" i="2"/>
  <c r="C1364" i="2"/>
  <c r="S1363" i="2"/>
  <c r="O1363" i="2"/>
  <c r="K1363" i="2"/>
  <c r="C1363" i="2"/>
  <c r="S1362" i="2"/>
  <c r="O1362" i="2"/>
  <c r="K1362" i="2"/>
  <c r="C1362" i="2"/>
  <c r="S1361" i="2"/>
  <c r="O1361" i="2"/>
  <c r="K1361" i="2"/>
  <c r="C1361" i="2"/>
  <c r="S1360" i="2"/>
  <c r="O1360" i="2"/>
  <c r="K1360" i="2"/>
  <c r="C1360" i="2"/>
  <c r="S1359" i="2"/>
  <c r="O1359" i="2"/>
  <c r="AW1362" i="1"/>
  <c r="K1359" i="2"/>
  <c r="C1359" i="2"/>
  <c r="S1358" i="2"/>
  <c r="O1358" i="2"/>
  <c r="K1358" i="2"/>
  <c r="C1358" i="2"/>
  <c r="S1357" i="2"/>
  <c r="O1357" i="2"/>
  <c r="K1357" i="2"/>
  <c r="C1357" i="2"/>
  <c r="S1356" i="2"/>
  <c r="O1356" i="2"/>
  <c r="K1356" i="2"/>
  <c r="C1356" i="2"/>
  <c r="S1355" i="2"/>
  <c r="O1355" i="2"/>
  <c r="AW1358" i="1"/>
  <c r="K1355" i="2"/>
  <c r="C1355" i="2"/>
  <c r="S1354" i="2"/>
  <c r="O1354" i="2"/>
  <c r="K1354" i="2"/>
  <c r="C1354" i="2"/>
  <c r="S1353" i="2"/>
  <c r="O1353" i="2"/>
  <c r="AW1356" i="1"/>
  <c r="K1353" i="2"/>
  <c r="C1353" i="2"/>
  <c r="S1352" i="2"/>
  <c r="O1352" i="2"/>
  <c r="K1352" i="2"/>
  <c r="C1352" i="2"/>
  <c r="S1351" i="2"/>
  <c r="O1351" i="2"/>
  <c r="AW1354" i="1"/>
  <c r="K1351" i="2"/>
  <c r="C1351" i="2"/>
  <c r="S1350" i="2"/>
  <c r="O1350" i="2"/>
  <c r="K1350" i="2"/>
  <c r="C1350" i="2"/>
  <c r="S1349" i="2"/>
  <c r="O1349" i="2"/>
  <c r="K1349" i="2"/>
  <c r="C1349" i="2"/>
  <c r="S1348" i="2"/>
  <c r="O1348" i="2"/>
  <c r="K1348" i="2"/>
  <c r="C1348" i="2"/>
  <c r="S1347" i="2"/>
  <c r="O1347" i="2"/>
  <c r="AW1350" i="1"/>
  <c r="K1347" i="2"/>
  <c r="C1347" i="2"/>
  <c r="S1346" i="2"/>
  <c r="O1346" i="2"/>
  <c r="K1346" i="2"/>
  <c r="C1346" i="2"/>
  <c r="S1345" i="2"/>
  <c r="O1345" i="2"/>
  <c r="K1345" i="2"/>
  <c r="C1345" i="2"/>
  <c r="S1344" i="2"/>
  <c r="O1344" i="2"/>
  <c r="K1344" i="2"/>
  <c r="C1344" i="2"/>
  <c r="S1343" i="2"/>
  <c r="O1343" i="2"/>
  <c r="AW1346" i="1"/>
  <c r="K1343" i="2"/>
  <c r="C1343" i="2"/>
  <c r="S1342" i="2"/>
  <c r="O1342" i="2"/>
  <c r="K1342" i="2"/>
  <c r="C1342" i="2"/>
  <c r="S1341" i="2"/>
  <c r="O1341" i="2"/>
  <c r="K1341" i="2"/>
  <c r="C1341" i="2"/>
  <c r="S1340" i="2"/>
  <c r="O1340" i="2"/>
  <c r="K1340" i="2"/>
  <c r="C1340" i="2"/>
  <c r="S1339" i="2"/>
  <c r="O1339" i="2"/>
  <c r="AW1342" i="1"/>
  <c r="K1339" i="2"/>
  <c r="C1339" i="2"/>
  <c r="S1338" i="2"/>
  <c r="O1338" i="2"/>
  <c r="K1338" i="2"/>
  <c r="C1338" i="2"/>
  <c r="S1337" i="2"/>
  <c r="O1337" i="2"/>
  <c r="K1337" i="2"/>
  <c r="C1337" i="2"/>
  <c r="S1336" i="2"/>
  <c r="O1336" i="2"/>
  <c r="K1336" i="2"/>
  <c r="C1336" i="2"/>
  <c r="S1335" i="2"/>
  <c r="O1335" i="2"/>
  <c r="K1335" i="2"/>
  <c r="C1335" i="2"/>
  <c r="S1334" i="2"/>
  <c r="O1334" i="2"/>
  <c r="K1334" i="2"/>
  <c r="C1334" i="2"/>
  <c r="S1333" i="2"/>
  <c r="O1333" i="2"/>
  <c r="K1333" i="2"/>
  <c r="C1333" i="2"/>
  <c r="S1332" i="2"/>
  <c r="O1332" i="2"/>
  <c r="K1332" i="2"/>
  <c r="C1332" i="2"/>
  <c r="S1331" i="2"/>
  <c r="O1331" i="2"/>
  <c r="K1331" i="2"/>
  <c r="C1331" i="2"/>
  <c r="S1330" i="2"/>
  <c r="O1330" i="2"/>
  <c r="K1330" i="2"/>
  <c r="C1330" i="2"/>
  <c r="S1329" i="2"/>
  <c r="O1329" i="2"/>
  <c r="K1329" i="2"/>
  <c r="C1329" i="2"/>
  <c r="S1328" i="2"/>
  <c r="O1328" i="2"/>
  <c r="K1328" i="2"/>
  <c r="C1328" i="2"/>
  <c r="S1327" i="2"/>
  <c r="O1327" i="2"/>
  <c r="AW1330" i="1"/>
  <c r="K1327" i="2"/>
  <c r="C1327" i="2"/>
  <c r="S1326" i="2"/>
  <c r="O1326" i="2"/>
  <c r="K1326" i="2"/>
  <c r="C1326" i="2"/>
  <c r="S1325" i="2"/>
  <c r="O1325" i="2"/>
  <c r="K1325" i="2"/>
  <c r="C1325" i="2"/>
  <c r="S1324" i="2"/>
  <c r="O1324" i="2"/>
  <c r="K1324" i="2"/>
  <c r="C1324" i="2"/>
  <c r="S1323" i="2"/>
  <c r="O1323" i="2"/>
  <c r="K1323" i="2"/>
  <c r="C1323" i="2"/>
  <c r="S1322" i="2"/>
  <c r="O1322" i="2"/>
  <c r="K1322" i="2"/>
  <c r="C1322" i="2"/>
  <c r="S1321" i="2"/>
  <c r="O1321" i="2"/>
  <c r="AW1324" i="1"/>
  <c r="K1321" i="2"/>
  <c r="C1321" i="2"/>
  <c r="S1320" i="2"/>
  <c r="O1320" i="2"/>
  <c r="K1320" i="2"/>
  <c r="C1320" i="2"/>
  <c r="S1319" i="2"/>
  <c r="O1319" i="2"/>
  <c r="AW1322" i="1"/>
  <c r="K1319" i="2"/>
  <c r="C1319" i="2"/>
  <c r="S1318" i="2"/>
  <c r="O1318" i="2"/>
  <c r="K1318" i="2"/>
  <c r="C1318" i="2"/>
  <c r="S1317" i="2"/>
  <c r="O1317" i="2"/>
  <c r="K1317" i="2"/>
  <c r="C1317" i="2"/>
  <c r="S1316" i="2"/>
  <c r="O1316" i="2"/>
  <c r="K1316" i="2"/>
  <c r="C1316" i="2"/>
  <c r="S1315" i="2"/>
  <c r="O1315" i="2"/>
  <c r="AW1318" i="1"/>
  <c r="K1315" i="2"/>
  <c r="C1315" i="2"/>
  <c r="S1314" i="2"/>
  <c r="O1314" i="2"/>
  <c r="K1314" i="2"/>
  <c r="C1314" i="2"/>
  <c r="S1313" i="2"/>
  <c r="O1313" i="2"/>
  <c r="K1313" i="2"/>
  <c r="C1313" i="2"/>
  <c r="S1312" i="2"/>
  <c r="O1312" i="2"/>
  <c r="K1312" i="2"/>
  <c r="C1312" i="2"/>
  <c r="S1311" i="2"/>
  <c r="O1311" i="2"/>
  <c r="AW1314" i="1"/>
  <c r="K1311" i="2"/>
  <c r="C1311" i="2"/>
  <c r="S1310" i="2"/>
  <c r="O1310" i="2"/>
  <c r="K1310" i="2"/>
  <c r="C1310" i="2"/>
  <c r="S1309" i="2"/>
  <c r="O1309" i="2"/>
  <c r="K1309" i="2"/>
  <c r="C1309" i="2"/>
  <c r="S1308" i="2"/>
  <c r="O1308" i="2"/>
  <c r="K1308" i="2"/>
  <c r="C1308" i="2"/>
  <c r="S1307" i="2"/>
  <c r="O1307" i="2"/>
  <c r="AW1310" i="1"/>
  <c r="K1307" i="2"/>
  <c r="C1307" i="2"/>
  <c r="S1306" i="2"/>
  <c r="O1306" i="2"/>
  <c r="K1306" i="2"/>
  <c r="C1306" i="2"/>
  <c r="S1305" i="2"/>
  <c r="O1305" i="2"/>
  <c r="K1305" i="2"/>
  <c r="C1305" i="2"/>
  <c r="S1304" i="2"/>
  <c r="O1304" i="2"/>
  <c r="K1304" i="2"/>
  <c r="C1304" i="2"/>
  <c r="S1303" i="2"/>
  <c r="O1303" i="2"/>
  <c r="AW1306" i="1"/>
  <c r="K1303" i="2"/>
  <c r="C1303" i="2"/>
  <c r="S1302" i="2"/>
  <c r="O1302" i="2"/>
  <c r="K1302" i="2"/>
  <c r="C1302" i="2"/>
  <c r="S1301" i="2"/>
  <c r="O1301" i="2"/>
  <c r="K1301" i="2"/>
  <c r="C1301" i="2"/>
  <c r="S1300" i="2"/>
  <c r="O1300" i="2"/>
  <c r="K1300" i="2"/>
  <c r="C1300" i="2"/>
  <c r="S1299" i="2"/>
  <c r="O1299" i="2"/>
  <c r="AW1302" i="1"/>
  <c r="K1299" i="2"/>
  <c r="C1299" i="2"/>
  <c r="S1298" i="2"/>
  <c r="O1298" i="2"/>
  <c r="K1298" i="2"/>
  <c r="C1298" i="2"/>
  <c r="S1297" i="2"/>
  <c r="O1297" i="2"/>
  <c r="K1297" i="2"/>
  <c r="C1297" i="2"/>
  <c r="S1296" i="2"/>
  <c r="O1296" i="2"/>
  <c r="K1296" i="2"/>
  <c r="C1296" i="2"/>
  <c r="S1295" i="2"/>
  <c r="O1295" i="2"/>
  <c r="AW1298" i="1"/>
  <c r="K1295" i="2"/>
  <c r="C1295" i="2"/>
  <c r="S1294" i="2"/>
  <c r="O1294" i="2"/>
  <c r="K1294" i="2"/>
  <c r="C1294" i="2"/>
  <c r="S1293" i="2"/>
  <c r="O1293" i="2"/>
  <c r="K1293" i="2"/>
  <c r="C1293" i="2"/>
  <c r="S1292" i="2"/>
  <c r="O1292" i="2"/>
  <c r="K1292" i="2"/>
  <c r="C1292" i="2"/>
  <c r="S1291" i="2"/>
  <c r="O1291" i="2"/>
  <c r="AW1294" i="1"/>
  <c r="K1291" i="2"/>
  <c r="C1291" i="2"/>
  <c r="S1290" i="2"/>
  <c r="O1290" i="2"/>
  <c r="K1290" i="2"/>
  <c r="C1290" i="2"/>
  <c r="S1289" i="2"/>
  <c r="O1289" i="2"/>
  <c r="K1289" i="2"/>
  <c r="C1289" i="2"/>
  <c r="S1288" i="2"/>
  <c r="O1288" i="2"/>
  <c r="K1288" i="2"/>
  <c r="C1288" i="2"/>
  <c r="S1287" i="2"/>
  <c r="O1287" i="2"/>
  <c r="AW1290" i="1"/>
  <c r="K1287" i="2"/>
  <c r="C1287" i="2"/>
  <c r="S1286" i="2"/>
  <c r="O1286" i="2"/>
  <c r="K1286" i="2"/>
  <c r="C1286" i="2"/>
  <c r="S1285" i="2"/>
  <c r="O1285" i="2"/>
  <c r="K1285" i="2"/>
  <c r="C1285" i="2"/>
  <c r="S1284" i="2"/>
  <c r="O1284" i="2"/>
  <c r="K1284" i="2"/>
  <c r="C1284" i="2"/>
  <c r="S1283" i="2"/>
  <c r="O1283" i="2"/>
  <c r="AW1286" i="1"/>
  <c r="K1283" i="2"/>
  <c r="C1283" i="2"/>
  <c r="S1282" i="2"/>
  <c r="O1282" i="2"/>
  <c r="K1282" i="2"/>
  <c r="C1282" i="2"/>
  <c r="S1281" i="2"/>
  <c r="O1281" i="2"/>
  <c r="K1281" i="2"/>
  <c r="C1281" i="2"/>
  <c r="S1280" i="2"/>
  <c r="O1280" i="2"/>
  <c r="K1280" i="2"/>
  <c r="C1280" i="2"/>
  <c r="S1279" i="2"/>
  <c r="O1279" i="2"/>
  <c r="AW1282" i="1"/>
  <c r="K1279" i="2"/>
  <c r="C1279" i="2"/>
  <c r="S1278" i="2"/>
  <c r="O1278" i="2"/>
  <c r="K1278" i="2"/>
  <c r="C1278" i="2"/>
  <c r="S1277" i="2"/>
  <c r="O1277" i="2"/>
  <c r="K1277" i="2"/>
  <c r="C1277" i="2"/>
  <c r="S1276" i="2"/>
  <c r="O1276" i="2"/>
  <c r="K1276" i="2"/>
  <c r="C1276" i="2"/>
  <c r="S1275" i="2"/>
  <c r="O1275" i="2"/>
  <c r="AW1278" i="1"/>
  <c r="K1275" i="2"/>
  <c r="C1275" i="2"/>
  <c r="S1274" i="2"/>
  <c r="O1274" i="2"/>
  <c r="K1274" i="2"/>
  <c r="C1274" i="2"/>
  <c r="S1273" i="2"/>
  <c r="O1273" i="2"/>
  <c r="K1273" i="2"/>
  <c r="C1273" i="2"/>
  <c r="S1272" i="2"/>
  <c r="O1272" i="2"/>
  <c r="K1272" i="2"/>
  <c r="C1272" i="2"/>
  <c r="S1271" i="2"/>
  <c r="O1271" i="2"/>
  <c r="AW1274" i="1"/>
  <c r="K1271" i="2"/>
  <c r="C1271" i="2"/>
  <c r="S1270" i="2"/>
  <c r="O1270" i="2"/>
  <c r="K1270" i="2"/>
  <c r="C1270" i="2"/>
  <c r="S1269" i="2"/>
  <c r="O1269" i="2"/>
  <c r="K1269" i="2"/>
  <c r="C1269" i="2"/>
  <c r="S1268" i="2"/>
  <c r="O1268" i="2"/>
  <c r="K1268" i="2"/>
  <c r="C1268" i="2"/>
  <c r="S1267" i="2"/>
  <c r="O1267" i="2"/>
  <c r="AW1270" i="1"/>
  <c r="K1267" i="2"/>
  <c r="C1267" i="2"/>
  <c r="S1266" i="2"/>
  <c r="O1266" i="2"/>
  <c r="K1266" i="2"/>
  <c r="C1266" i="2"/>
  <c r="S1265" i="2"/>
  <c r="O1265" i="2"/>
  <c r="K1265" i="2"/>
  <c r="C1265" i="2"/>
  <c r="S1264" i="2"/>
  <c r="O1264" i="2"/>
  <c r="K1264" i="2"/>
  <c r="C1264" i="2"/>
  <c r="S1263" i="2"/>
  <c r="AZ1266" i="1"/>
  <c r="O1263" i="2"/>
  <c r="AW1266" i="1"/>
  <c r="K1263" i="2"/>
  <c r="C1263" i="2"/>
  <c r="S1262" i="2"/>
  <c r="O1262" i="2"/>
  <c r="K1262" i="2"/>
  <c r="C1262" i="2"/>
  <c r="S1261" i="2"/>
  <c r="O1261" i="2"/>
  <c r="K1261" i="2"/>
  <c r="C1261" i="2"/>
  <c r="S1260" i="2"/>
  <c r="O1260" i="2"/>
  <c r="K1260" i="2"/>
  <c r="C1260" i="2"/>
  <c r="S1259" i="2"/>
  <c r="AZ1262" i="1"/>
  <c r="O1259" i="2"/>
  <c r="AW1262" i="1"/>
  <c r="K1259" i="2"/>
  <c r="C1259" i="2"/>
  <c r="S1258" i="2"/>
  <c r="O1258" i="2"/>
  <c r="K1258" i="2"/>
  <c r="C1258" i="2"/>
  <c r="S1257" i="2"/>
  <c r="O1257" i="2"/>
  <c r="K1257" i="2"/>
  <c r="C1257" i="2"/>
  <c r="S1256" i="2"/>
  <c r="O1256" i="2"/>
  <c r="AW1259" i="1"/>
  <c r="K1256" i="2"/>
  <c r="C1256" i="2"/>
  <c r="S1255" i="2"/>
  <c r="O1255" i="2"/>
  <c r="AW1258" i="1"/>
  <c r="K1255" i="2"/>
  <c r="C1255" i="2"/>
  <c r="S1254" i="2"/>
  <c r="O1254" i="2"/>
  <c r="K1254" i="2"/>
  <c r="C1254" i="2"/>
  <c r="S1253" i="2"/>
  <c r="O1253" i="2"/>
  <c r="K1253" i="2"/>
  <c r="C1253" i="2"/>
  <c r="S1252" i="2"/>
  <c r="O1252" i="2"/>
  <c r="K1252" i="2"/>
  <c r="C1252" i="2"/>
  <c r="S1251" i="2"/>
  <c r="O1251" i="2"/>
  <c r="AW1254" i="1"/>
  <c r="K1251" i="2"/>
  <c r="C1251" i="2"/>
  <c r="S1250" i="2"/>
  <c r="O1250" i="2"/>
  <c r="AW1253" i="1"/>
  <c r="K1250" i="2"/>
  <c r="C1250" i="2"/>
  <c r="S1249" i="2"/>
  <c r="O1249" i="2"/>
  <c r="K1249" i="2"/>
  <c r="C1249" i="2"/>
  <c r="S1248" i="2"/>
  <c r="O1248" i="2"/>
  <c r="K1248" i="2"/>
  <c r="C1248" i="2"/>
  <c r="S1247" i="2"/>
  <c r="AZ1250" i="1"/>
  <c r="O1247" i="2"/>
  <c r="AW1250" i="1"/>
  <c r="K1247" i="2"/>
  <c r="C1247" i="2"/>
  <c r="S1246" i="2"/>
  <c r="O1246" i="2"/>
  <c r="K1246" i="2"/>
  <c r="C1246" i="2"/>
  <c r="S1245" i="2"/>
  <c r="O1245" i="2"/>
  <c r="K1245" i="2"/>
  <c r="C1245" i="2"/>
  <c r="S1244" i="2"/>
  <c r="O1244" i="2"/>
  <c r="K1244" i="2"/>
  <c r="C1244" i="2"/>
  <c r="S1243" i="2"/>
  <c r="O1243" i="2"/>
  <c r="AW1246" i="1"/>
  <c r="K1243" i="2"/>
  <c r="C1243" i="2"/>
  <c r="S1242" i="2"/>
  <c r="O1242" i="2"/>
  <c r="K1242" i="2"/>
  <c r="C1242" i="2"/>
  <c r="S1241" i="2"/>
  <c r="O1241" i="2"/>
  <c r="K1241" i="2"/>
  <c r="C1241" i="2"/>
  <c r="S1240" i="2"/>
  <c r="O1240" i="2"/>
  <c r="K1240" i="2"/>
  <c r="C1240" i="2"/>
  <c r="S1239" i="2"/>
  <c r="O1239" i="2"/>
  <c r="AW1242" i="1"/>
  <c r="K1239" i="2"/>
  <c r="C1239" i="2"/>
  <c r="S1238" i="2"/>
  <c r="O1238" i="2"/>
  <c r="K1238" i="2"/>
  <c r="C1238" i="2"/>
  <c r="S1237" i="2"/>
  <c r="O1237" i="2"/>
  <c r="K1237" i="2"/>
  <c r="C1237" i="2"/>
  <c r="S1236" i="2"/>
  <c r="O1236" i="2"/>
  <c r="K1236" i="2"/>
  <c r="C1236" i="2"/>
  <c r="S1235" i="2"/>
  <c r="O1235" i="2"/>
  <c r="AW1238" i="1"/>
  <c r="K1235" i="2"/>
  <c r="C1235" i="2"/>
  <c r="S1234" i="2"/>
  <c r="O1234" i="2"/>
  <c r="K1234" i="2"/>
  <c r="C1234" i="2"/>
  <c r="S1233" i="2"/>
  <c r="O1233" i="2"/>
  <c r="K1233" i="2"/>
  <c r="C1233" i="2"/>
  <c r="S1232" i="2"/>
  <c r="O1232" i="2"/>
  <c r="K1232" i="2"/>
  <c r="C1232" i="2"/>
  <c r="S1231" i="2"/>
  <c r="AZ1234" i="1"/>
  <c r="O1231" i="2"/>
  <c r="AW1234" i="1"/>
  <c r="K1231" i="2"/>
  <c r="C1231" i="2"/>
  <c r="S1230" i="2"/>
  <c r="O1230" i="2"/>
  <c r="K1230" i="2"/>
  <c r="C1230" i="2"/>
  <c r="S1229" i="2"/>
  <c r="O1229" i="2"/>
  <c r="K1229" i="2"/>
  <c r="C1229" i="2"/>
  <c r="S1228" i="2"/>
  <c r="O1228" i="2"/>
  <c r="K1228" i="2"/>
  <c r="C1228" i="2"/>
  <c r="S1227" i="2"/>
  <c r="O1227" i="2"/>
  <c r="AW1230" i="1"/>
  <c r="K1227" i="2"/>
  <c r="C1227" i="2"/>
  <c r="S1226" i="2"/>
  <c r="O1226" i="2"/>
  <c r="K1226" i="2"/>
  <c r="C1226" i="2"/>
  <c r="S1225" i="2"/>
  <c r="O1225" i="2"/>
  <c r="K1225" i="2"/>
  <c r="C1225" i="2"/>
  <c r="S1224" i="2"/>
  <c r="O1224" i="2"/>
  <c r="K1224" i="2"/>
  <c r="C1224" i="2"/>
  <c r="S1223" i="2"/>
  <c r="O1223" i="2"/>
  <c r="AW1226" i="1"/>
  <c r="K1223" i="2"/>
  <c r="C1223" i="2"/>
  <c r="S1222" i="2"/>
  <c r="O1222" i="2"/>
  <c r="K1222" i="2"/>
  <c r="C1222" i="2"/>
  <c r="S1221" i="2"/>
  <c r="O1221" i="2"/>
  <c r="K1221" i="2"/>
  <c r="C1221" i="2"/>
  <c r="S1220" i="2"/>
  <c r="O1220" i="2"/>
  <c r="K1220" i="2"/>
  <c r="C1220" i="2"/>
  <c r="S1219" i="2"/>
  <c r="O1219" i="2"/>
  <c r="AW1222" i="1"/>
  <c r="K1219" i="2"/>
  <c r="C1219" i="2"/>
  <c r="S1218" i="2"/>
  <c r="O1218" i="2"/>
  <c r="K1218" i="2"/>
  <c r="C1218" i="2"/>
  <c r="S1217" i="2"/>
  <c r="O1217" i="2"/>
  <c r="K1217" i="2"/>
  <c r="C1217" i="2"/>
  <c r="S1216" i="2"/>
  <c r="O1216" i="2"/>
  <c r="K1216" i="2"/>
  <c r="C1216" i="2"/>
  <c r="S1215" i="2"/>
  <c r="O1215" i="2"/>
  <c r="AW1218" i="1"/>
  <c r="K1215" i="2"/>
  <c r="C1215" i="2"/>
  <c r="S1214" i="2"/>
  <c r="O1214" i="2"/>
  <c r="K1214" i="2"/>
  <c r="C1214" i="2"/>
  <c r="S1213" i="2"/>
  <c r="O1213" i="2"/>
  <c r="K1213" i="2"/>
  <c r="C1213" i="2"/>
  <c r="S1212" i="2"/>
  <c r="O1212" i="2"/>
  <c r="K1212" i="2"/>
  <c r="C1212" i="2"/>
  <c r="S1211" i="2"/>
  <c r="O1211" i="2"/>
  <c r="AW1214" i="1"/>
  <c r="K1211" i="2"/>
  <c r="C1211" i="2"/>
  <c r="S1210" i="2"/>
  <c r="O1210" i="2"/>
  <c r="K1210" i="2"/>
  <c r="C1210" i="2"/>
  <c r="S1209" i="2"/>
  <c r="O1209" i="2"/>
  <c r="K1209" i="2"/>
  <c r="C1209" i="2"/>
  <c r="S1208" i="2"/>
  <c r="O1208" i="2"/>
  <c r="K1208" i="2"/>
  <c r="C1208" i="2"/>
  <c r="S1207" i="2"/>
  <c r="O1207" i="2"/>
  <c r="AW1210" i="1"/>
  <c r="K1207" i="2"/>
  <c r="C1207" i="2"/>
  <c r="S1206" i="2"/>
  <c r="O1206" i="2"/>
  <c r="K1206" i="2"/>
  <c r="C1206" i="2"/>
  <c r="S1205" i="2"/>
  <c r="O1205" i="2"/>
  <c r="K1205" i="2"/>
  <c r="C1205" i="2"/>
  <c r="S1204" i="2"/>
  <c r="O1204" i="2"/>
  <c r="K1204" i="2"/>
  <c r="C1204" i="2"/>
  <c r="S1203" i="2"/>
  <c r="O1203" i="2"/>
  <c r="AW1206" i="1"/>
  <c r="K1203" i="2"/>
  <c r="C1203" i="2"/>
  <c r="S1202" i="2"/>
  <c r="O1202" i="2"/>
  <c r="K1202" i="2"/>
  <c r="C1202" i="2"/>
  <c r="S1201" i="2"/>
  <c r="O1201" i="2"/>
  <c r="K1201" i="2"/>
  <c r="C1201" i="2"/>
  <c r="S1200" i="2"/>
  <c r="O1200" i="2"/>
  <c r="K1200" i="2"/>
  <c r="C1200" i="2"/>
  <c r="S1199" i="2"/>
  <c r="O1199" i="2"/>
  <c r="AW1202" i="1"/>
  <c r="K1199" i="2"/>
  <c r="C1199" i="2"/>
  <c r="S1198" i="2"/>
  <c r="O1198" i="2"/>
  <c r="K1198" i="2"/>
  <c r="C1198" i="2"/>
  <c r="S1197" i="2"/>
  <c r="O1197" i="2"/>
  <c r="K1197" i="2"/>
  <c r="C1197" i="2"/>
  <c r="S1196" i="2"/>
  <c r="O1196" i="2"/>
  <c r="K1196" i="2"/>
  <c r="C1196" i="2"/>
  <c r="S1195" i="2"/>
  <c r="O1195" i="2"/>
  <c r="AW1198" i="1"/>
  <c r="K1195" i="2"/>
  <c r="C1195" i="2"/>
  <c r="S1194" i="2"/>
  <c r="O1194" i="2"/>
  <c r="K1194" i="2"/>
  <c r="C1194" i="2"/>
  <c r="S1193" i="2"/>
  <c r="O1193" i="2"/>
  <c r="K1193" i="2"/>
  <c r="C1193" i="2"/>
  <c r="S1192" i="2"/>
  <c r="O1192" i="2"/>
  <c r="K1192" i="2"/>
  <c r="C1192" i="2"/>
  <c r="S1191" i="2"/>
  <c r="O1191" i="2"/>
  <c r="AW1194" i="1"/>
  <c r="K1191" i="2"/>
  <c r="C1191" i="2"/>
  <c r="S1190" i="2"/>
  <c r="O1190" i="2"/>
  <c r="K1190" i="2"/>
  <c r="C1190" i="2"/>
  <c r="S1189" i="2"/>
  <c r="O1189" i="2"/>
  <c r="K1189" i="2"/>
  <c r="C1189" i="2"/>
  <c r="S1188" i="2"/>
  <c r="O1188" i="2"/>
  <c r="K1188" i="2"/>
  <c r="C1188" i="2"/>
  <c r="S1187" i="2"/>
  <c r="O1187" i="2"/>
  <c r="AW1190" i="1"/>
  <c r="K1187" i="2"/>
  <c r="C1187" i="2"/>
  <c r="S1186" i="2"/>
  <c r="O1186" i="2"/>
  <c r="K1186" i="2"/>
  <c r="C1186" i="2"/>
  <c r="S1185" i="2"/>
  <c r="O1185" i="2"/>
  <c r="K1185" i="2"/>
  <c r="C1185" i="2"/>
  <c r="S1184" i="2"/>
  <c r="O1184" i="2"/>
  <c r="K1184" i="2"/>
  <c r="C1184" i="2"/>
  <c r="S1183" i="2"/>
  <c r="AZ1186" i="1"/>
  <c r="O1183" i="2"/>
  <c r="AW1186" i="1"/>
  <c r="K1183" i="2"/>
  <c r="C1183" i="2"/>
  <c r="S1182" i="2"/>
  <c r="O1182" i="2"/>
  <c r="K1182" i="2"/>
  <c r="C1182" i="2"/>
  <c r="S1181" i="2"/>
  <c r="O1181" i="2"/>
  <c r="K1181" i="2"/>
  <c r="C1181" i="2"/>
  <c r="S1180" i="2"/>
  <c r="O1180" i="2"/>
  <c r="K1180" i="2"/>
  <c r="C1180" i="2"/>
  <c r="S1179" i="2"/>
  <c r="O1179" i="2"/>
  <c r="AW1182" i="1"/>
  <c r="K1179" i="2"/>
  <c r="C1179" i="2"/>
  <c r="S1178" i="2"/>
  <c r="O1178" i="2"/>
  <c r="K1178" i="2"/>
  <c r="C1178" i="2"/>
  <c r="S1177" i="2"/>
  <c r="O1177" i="2"/>
  <c r="K1177" i="2"/>
  <c r="C1177" i="2"/>
  <c r="S1176" i="2"/>
  <c r="O1176" i="2"/>
  <c r="K1176" i="2"/>
  <c r="C1176" i="2"/>
  <c r="S1175" i="2"/>
  <c r="O1175" i="2"/>
  <c r="AW1178" i="1"/>
  <c r="K1175" i="2"/>
  <c r="C1175" i="2"/>
  <c r="S1174" i="2"/>
  <c r="O1174" i="2"/>
  <c r="AW1177" i="1"/>
  <c r="K1174" i="2"/>
  <c r="C1174" i="2"/>
  <c r="S1173" i="2"/>
  <c r="O1173" i="2"/>
  <c r="K1173" i="2"/>
  <c r="C1173" i="2"/>
  <c r="S1172" i="2"/>
  <c r="O1172" i="2"/>
  <c r="K1172" i="2"/>
  <c r="C1172" i="2"/>
  <c r="S1171" i="2"/>
  <c r="O1171" i="2"/>
  <c r="AW1174" i="1"/>
  <c r="K1171" i="2"/>
  <c r="C1171" i="2"/>
  <c r="S1170" i="2"/>
  <c r="O1170" i="2"/>
  <c r="K1170" i="2"/>
  <c r="C1170" i="2"/>
  <c r="S1169" i="2"/>
  <c r="O1169" i="2"/>
  <c r="K1169" i="2"/>
  <c r="C1169" i="2"/>
  <c r="S1168" i="2"/>
  <c r="O1168" i="2"/>
  <c r="K1168" i="2"/>
  <c r="C1168" i="2"/>
  <c r="S1167" i="2"/>
  <c r="O1167" i="2"/>
  <c r="AW1170" i="1"/>
  <c r="K1167" i="2"/>
  <c r="C1167" i="2"/>
  <c r="S1166" i="2"/>
  <c r="O1166" i="2"/>
  <c r="AW1169" i="1"/>
  <c r="K1166" i="2"/>
  <c r="C1166" i="2"/>
  <c r="S1165" i="2"/>
  <c r="O1165" i="2"/>
  <c r="K1165" i="2"/>
  <c r="C1165" i="2"/>
  <c r="S1164" i="2"/>
  <c r="O1164" i="2"/>
  <c r="K1164" i="2"/>
  <c r="C1164" i="2"/>
  <c r="S1163" i="2"/>
  <c r="O1163" i="2"/>
  <c r="AW1166" i="1"/>
  <c r="K1163" i="2"/>
  <c r="C1163" i="2"/>
  <c r="S1162" i="2"/>
  <c r="O1162" i="2"/>
  <c r="K1162" i="2"/>
  <c r="C1162" i="2"/>
  <c r="S1161" i="2"/>
  <c r="O1161" i="2"/>
  <c r="K1161" i="2"/>
  <c r="C1161" i="2"/>
  <c r="S1160" i="2"/>
  <c r="O1160" i="2"/>
  <c r="K1160" i="2"/>
  <c r="C1160" i="2"/>
  <c r="S1159" i="2"/>
  <c r="O1159" i="2"/>
  <c r="AW1162" i="1"/>
  <c r="K1159" i="2"/>
  <c r="C1159" i="2"/>
  <c r="S1158" i="2"/>
  <c r="O1158" i="2"/>
  <c r="K1158" i="2"/>
  <c r="C1158" i="2"/>
  <c r="S1157" i="2"/>
  <c r="O1157" i="2"/>
  <c r="K1157" i="2"/>
  <c r="C1157" i="2"/>
  <c r="S1156" i="2"/>
  <c r="O1156" i="2"/>
  <c r="K1156" i="2"/>
  <c r="C1156" i="2"/>
  <c r="S1155" i="2"/>
  <c r="O1155" i="2"/>
  <c r="AW1158" i="1"/>
  <c r="K1155" i="2"/>
  <c r="C1155" i="2"/>
  <c r="S1154" i="2"/>
  <c r="O1154" i="2"/>
  <c r="K1154" i="2"/>
  <c r="C1154" i="2"/>
  <c r="S1153" i="2"/>
  <c r="O1153" i="2"/>
  <c r="K1153" i="2"/>
  <c r="C1153" i="2"/>
  <c r="S1152" i="2"/>
  <c r="O1152" i="2"/>
  <c r="K1152" i="2"/>
  <c r="C1152" i="2"/>
  <c r="S1151" i="2"/>
  <c r="O1151" i="2"/>
  <c r="AW1154" i="1"/>
  <c r="K1151" i="2"/>
  <c r="C1151" i="2"/>
  <c r="S1150" i="2"/>
  <c r="O1150" i="2"/>
  <c r="K1150" i="2"/>
  <c r="C1150" i="2"/>
  <c r="S1149" i="2"/>
  <c r="O1149" i="2"/>
  <c r="K1149" i="2"/>
  <c r="C1149" i="2"/>
  <c r="S1148" i="2"/>
  <c r="O1148" i="2"/>
  <c r="K1148" i="2"/>
  <c r="C1148" i="2"/>
  <c r="S1147" i="2"/>
  <c r="O1147" i="2"/>
  <c r="AW1150" i="1"/>
  <c r="K1147" i="2"/>
  <c r="C1147" i="2"/>
  <c r="S1146" i="2"/>
  <c r="O1146" i="2"/>
  <c r="K1146" i="2"/>
  <c r="C1146" i="2"/>
  <c r="S1145" i="2"/>
  <c r="O1145" i="2"/>
  <c r="AW1148" i="1"/>
  <c r="K1145" i="2"/>
  <c r="C1145" i="2"/>
  <c r="S1144" i="2"/>
  <c r="O1144" i="2"/>
  <c r="K1144" i="2"/>
  <c r="C1144" i="2"/>
  <c r="S1143" i="2"/>
  <c r="AZ1146" i="1"/>
  <c r="O1143" i="2"/>
  <c r="AW1146" i="1"/>
  <c r="K1143" i="2"/>
  <c r="C1143" i="2"/>
  <c r="S1142" i="2"/>
  <c r="O1142" i="2"/>
  <c r="K1142" i="2"/>
  <c r="C1142" i="2"/>
  <c r="S1141" i="2"/>
  <c r="O1141" i="2"/>
  <c r="K1141" i="2"/>
  <c r="C1141" i="2"/>
  <c r="S1140" i="2"/>
  <c r="O1140" i="2"/>
  <c r="K1140" i="2"/>
  <c r="C1140" i="2"/>
  <c r="S1139" i="2"/>
  <c r="O1139" i="2"/>
  <c r="AW1142" i="1"/>
  <c r="K1139" i="2"/>
  <c r="C1139" i="2"/>
  <c r="S1138" i="2"/>
  <c r="O1138" i="2"/>
  <c r="K1138" i="2"/>
  <c r="C1138" i="2"/>
  <c r="S1137" i="2"/>
  <c r="O1137" i="2"/>
  <c r="K1137" i="2"/>
  <c r="C1137" i="2"/>
  <c r="S1136" i="2"/>
  <c r="O1136" i="2"/>
  <c r="K1136" i="2"/>
  <c r="C1136" i="2"/>
  <c r="S1135" i="2"/>
  <c r="O1135" i="2"/>
  <c r="AW1138" i="1"/>
  <c r="K1135" i="2"/>
  <c r="C1135" i="2"/>
  <c r="S1134" i="2"/>
  <c r="O1134" i="2"/>
  <c r="K1134" i="2"/>
  <c r="C1134" i="2"/>
  <c r="S1133" i="2"/>
  <c r="O1133" i="2"/>
  <c r="K1133" i="2"/>
  <c r="C1133" i="2"/>
  <c r="S1132" i="2"/>
  <c r="O1132" i="2"/>
  <c r="K1132" i="2"/>
  <c r="C1132" i="2"/>
  <c r="S1131" i="2"/>
  <c r="O1131" i="2"/>
  <c r="AW1134" i="1"/>
  <c r="K1131" i="2"/>
  <c r="C1131" i="2"/>
  <c r="S1130" i="2"/>
  <c r="O1130" i="2"/>
  <c r="K1130" i="2"/>
  <c r="C1130" i="2"/>
  <c r="S1129" i="2"/>
  <c r="O1129" i="2"/>
  <c r="K1129" i="2"/>
  <c r="C1129" i="2"/>
  <c r="S1128" i="2"/>
  <c r="O1128" i="2"/>
  <c r="K1128" i="2"/>
  <c r="C1128" i="2"/>
  <c r="S1127" i="2"/>
  <c r="O1127" i="2"/>
  <c r="AW1130" i="1"/>
  <c r="K1127" i="2"/>
  <c r="C1127" i="2"/>
  <c r="S1126" i="2"/>
  <c r="O1126" i="2"/>
  <c r="K1126" i="2"/>
  <c r="C1126" i="2"/>
  <c r="S1125" i="2"/>
  <c r="O1125" i="2"/>
  <c r="K1125" i="2"/>
  <c r="C1125" i="2"/>
  <c r="S1124" i="2"/>
  <c r="O1124" i="2"/>
  <c r="K1124" i="2"/>
  <c r="C1124" i="2"/>
  <c r="S1123" i="2"/>
  <c r="O1123" i="2"/>
  <c r="AW1126" i="1"/>
  <c r="K1123" i="2"/>
  <c r="C1123" i="2"/>
  <c r="S1122" i="2"/>
  <c r="O1122" i="2"/>
  <c r="K1122" i="2"/>
  <c r="C1122" i="2"/>
  <c r="S1121" i="2"/>
  <c r="O1121" i="2"/>
  <c r="K1121" i="2"/>
  <c r="C1121" i="2"/>
  <c r="S1120" i="2"/>
  <c r="O1120" i="2"/>
  <c r="K1120" i="2"/>
  <c r="C1120" i="2"/>
  <c r="S1119" i="2"/>
  <c r="O1119" i="2"/>
  <c r="AW1122" i="1"/>
  <c r="K1119" i="2"/>
  <c r="C1119" i="2"/>
  <c r="S1118" i="2"/>
  <c r="O1118" i="2"/>
  <c r="K1118" i="2"/>
  <c r="C1118" i="2"/>
  <c r="S1117" i="2"/>
  <c r="O1117" i="2"/>
  <c r="K1117" i="2"/>
  <c r="C1117" i="2"/>
  <c r="S1116" i="2"/>
  <c r="O1116" i="2"/>
  <c r="K1116" i="2"/>
  <c r="C1116" i="2"/>
  <c r="S1115" i="2"/>
  <c r="O1115" i="2"/>
  <c r="AW1118" i="1"/>
  <c r="K1115" i="2"/>
  <c r="C1115" i="2"/>
  <c r="S1114" i="2"/>
  <c r="O1114" i="2"/>
  <c r="K1114" i="2"/>
  <c r="C1114" i="2"/>
  <c r="S1113" i="2"/>
  <c r="O1113" i="2"/>
  <c r="K1113" i="2"/>
  <c r="C1113" i="2"/>
  <c r="S1112" i="2"/>
  <c r="O1112" i="2"/>
  <c r="K1112" i="2"/>
  <c r="C1112" i="2"/>
  <c r="S1111" i="2"/>
  <c r="O1111" i="2"/>
  <c r="AW1114" i="1"/>
  <c r="K1111" i="2"/>
  <c r="C1111" i="2"/>
  <c r="S1110" i="2"/>
  <c r="O1110" i="2"/>
  <c r="K1110" i="2"/>
  <c r="C1110" i="2"/>
  <c r="S1109" i="2"/>
  <c r="O1109" i="2"/>
  <c r="K1109" i="2"/>
  <c r="C1109" i="2"/>
  <c r="S1108" i="2"/>
  <c r="O1108" i="2"/>
  <c r="K1108" i="2"/>
  <c r="C1108" i="2"/>
  <c r="S1107" i="2"/>
  <c r="O1107" i="2"/>
  <c r="AW1110" i="1"/>
  <c r="K1107" i="2"/>
  <c r="C1107" i="2"/>
  <c r="S1106" i="2"/>
  <c r="O1106" i="2"/>
  <c r="K1106" i="2"/>
  <c r="C1106" i="2"/>
  <c r="S1105" i="2"/>
  <c r="O1105" i="2"/>
  <c r="K1105" i="2"/>
  <c r="C1105" i="2"/>
  <c r="S1104" i="2"/>
  <c r="O1104" i="2"/>
  <c r="K1104" i="2"/>
  <c r="C1104" i="2"/>
  <c r="S1103" i="2"/>
  <c r="O1103" i="2"/>
  <c r="AW1106" i="1"/>
  <c r="K1103" i="2"/>
  <c r="C1103" i="2"/>
  <c r="S1102" i="2"/>
  <c r="O1102" i="2"/>
  <c r="K1102" i="2"/>
  <c r="C1102" i="2"/>
  <c r="S1101" i="2"/>
  <c r="O1101" i="2"/>
  <c r="K1101" i="2"/>
  <c r="C1101" i="2"/>
  <c r="S1100" i="2"/>
  <c r="O1100" i="2"/>
  <c r="K1100" i="2"/>
  <c r="C1100" i="2"/>
  <c r="S1099" i="2"/>
  <c r="O1099" i="2"/>
  <c r="AW1102" i="1"/>
  <c r="K1099" i="2"/>
  <c r="C1099" i="2"/>
  <c r="S1098" i="2"/>
  <c r="O1098" i="2"/>
  <c r="K1098" i="2"/>
  <c r="C1098" i="2"/>
  <c r="S1097" i="2"/>
  <c r="O1097" i="2"/>
  <c r="K1097" i="2"/>
  <c r="C1097" i="2"/>
  <c r="S1096" i="2"/>
  <c r="O1096" i="2"/>
  <c r="K1096" i="2"/>
  <c r="C1096" i="2"/>
  <c r="S1095" i="2"/>
  <c r="O1095" i="2"/>
  <c r="AW1098" i="1"/>
  <c r="K1095" i="2"/>
  <c r="C1095" i="2"/>
  <c r="S1094" i="2"/>
  <c r="O1094" i="2"/>
  <c r="K1094" i="2"/>
  <c r="C1094" i="2"/>
  <c r="S1093" i="2"/>
  <c r="O1093" i="2"/>
  <c r="K1093" i="2"/>
  <c r="C1093" i="2"/>
  <c r="S1092" i="2"/>
  <c r="O1092" i="2"/>
  <c r="K1092" i="2"/>
  <c r="C1092" i="2"/>
  <c r="S1091" i="2"/>
  <c r="O1091" i="2"/>
  <c r="AW1094" i="1"/>
  <c r="K1091" i="2"/>
  <c r="C1091" i="2"/>
  <c r="S1090" i="2"/>
  <c r="O1090" i="2"/>
  <c r="K1090" i="2"/>
  <c r="C1090" i="2"/>
  <c r="S1089" i="2"/>
  <c r="O1089" i="2"/>
  <c r="K1089" i="2"/>
  <c r="C1089" i="2"/>
  <c r="S1088" i="2"/>
  <c r="O1088" i="2"/>
  <c r="K1088" i="2"/>
  <c r="C1088" i="2"/>
  <c r="S1087" i="2"/>
  <c r="O1087" i="2"/>
  <c r="AW1090" i="1"/>
  <c r="K1087" i="2"/>
  <c r="C1087" i="2"/>
  <c r="S1086" i="2"/>
  <c r="O1086" i="2"/>
  <c r="AW1089" i="1"/>
  <c r="K1086" i="2"/>
  <c r="C1086" i="2"/>
  <c r="S1085" i="2"/>
  <c r="O1085" i="2"/>
  <c r="K1085" i="2"/>
  <c r="C1085" i="2"/>
  <c r="S1084" i="2"/>
  <c r="O1084" i="2"/>
  <c r="K1084" i="2"/>
  <c r="C1084" i="2"/>
  <c r="S1083" i="2"/>
  <c r="O1083" i="2"/>
  <c r="AW1086" i="1"/>
  <c r="K1083" i="2"/>
  <c r="C1083" i="2"/>
  <c r="S1082" i="2"/>
  <c r="O1082" i="2"/>
  <c r="K1082" i="2"/>
  <c r="C1082" i="2"/>
  <c r="S1081" i="2"/>
  <c r="O1081" i="2"/>
  <c r="K1081" i="2"/>
  <c r="C1081" i="2"/>
  <c r="S1080" i="2"/>
  <c r="O1080" i="2"/>
  <c r="K1080" i="2"/>
  <c r="C1080" i="2"/>
  <c r="S1079" i="2"/>
  <c r="O1079" i="2"/>
  <c r="AW1082" i="1"/>
  <c r="K1079" i="2"/>
  <c r="C1079" i="2"/>
  <c r="S1078" i="2"/>
  <c r="O1078" i="2"/>
  <c r="K1078" i="2"/>
  <c r="C1078" i="2"/>
  <c r="S1077" i="2"/>
  <c r="O1077" i="2"/>
  <c r="K1077" i="2"/>
  <c r="C1077" i="2"/>
  <c r="S1076" i="2"/>
  <c r="O1076" i="2"/>
  <c r="K1076" i="2"/>
  <c r="C1076" i="2"/>
  <c r="S1075" i="2"/>
  <c r="O1075" i="2"/>
  <c r="AW1078" i="1"/>
  <c r="K1075" i="2"/>
  <c r="C1075" i="2"/>
  <c r="S1074" i="2"/>
  <c r="O1074" i="2"/>
  <c r="AW1077" i="1"/>
  <c r="K1074" i="2"/>
  <c r="C1074" i="2"/>
  <c r="S1073" i="2"/>
  <c r="O1073" i="2"/>
  <c r="K1073" i="2"/>
  <c r="C1073" i="2"/>
  <c r="S1072" i="2"/>
  <c r="O1072" i="2"/>
  <c r="K1072" i="2"/>
  <c r="C1072" i="2"/>
  <c r="S1071" i="2"/>
  <c r="O1071" i="2"/>
  <c r="AW1074" i="1"/>
  <c r="K1071" i="2"/>
  <c r="C1071" i="2"/>
  <c r="S1070" i="2"/>
  <c r="O1070" i="2"/>
  <c r="K1070" i="2"/>
  <c r="C1070" i="2"/>
  <c r="S1069" i="2"/>
  <c r="O1069" i="2"/>
  <c r="K1069" i="2"/>
  <c r="C1069" i="2"/>
  <c r="S1068" i="2"/>
  <c r="O1068" i="2"/>
  <c r="K1068" i="2"/>
  <c r="C1068" i="2"/>
  <c r="S1067" i="2"/>
  <c r="O1067" i="2"/>
  <c r="AW1070" i="1"/>
  <c r="K1067" i="2"/>
  <c r="C1067" i="2"/>
  <c r="S1066" i="2"/>
  <c r="O1066" i="2"/>
  <c r="K1066" i="2"/>
  <c r="C1066" i="2"/>
  <c r="S1065" i="2"/>
  <c r="O1065" i="2"/>
  <c r="K1065" i="2"/>
  <c r="C1065" i="2"/>
  <c r="S1064" i="2"/>
  <c r="O1064" i="2"/>
  <c r="K1064" i="2"/>
  <c r="C1064" i="2"/>
  <c r="S1063" i="2"/>
  <c r="O1063" i="2"/>
  <c r="AW1066" i="1"/>
  <c r="K1063" i="2"/>
  <c r="C1063" i="2"/>
  <c r="S1062" i="2"/>
  <c r="O1062" i="2"/>
  <c r="K1062" i="2"/>
  <c r="C1062" i="2"/>
  <c r="S1061" i="2"/>
  <c r="O1061" i="2"/>
  <c r="K1061" i="2"/>
  <c r="C1061" i="2"/>
  <c r="S1060" i="2"/>
  <c r="O1060" i="2"/>
  <c r="K1060" i="2"/>
  <c r="C1060" i="2"/>
  <c r="S1059" i="2"/>
  <c r="O1059" i="2"/>
  <c r="AW1062" i="1"/>
  <c r="K1059" i="2"/>
  <c r="C1059" i="2"/>
  <c r="S1058" i="2"/>
  <c r="O1058" i="2"/>
  <c r="K1058" i="2"/>
  <c r="C1058" i="2"/>
  <c r="S1057" i="2"/>
  <c r="O1057" i="2"/>
  <c r="K1057" i="2"/>
  <c r="C1057" i="2"/>
  <c r="S1056" i="2"/>
  <c r="O1056" i="2"/>
  <c r="K1056" i="2"/>
  <c r="C1056" i="2"/>
  <c r="S1055" i="2"/>
  <c r="O1055" i="2"/>
  <c r="AW1058" i="1"/>
  <c r="K1055" i="2"/>
  <c r="C1055" i="2"/>
  <c r="S1054" i="2"/>
  <c r="O1054" i="2"/>
  <c r="K1054" i="2"/>
  <c r="C1054" i="2"/>
  <c r="S1053" i="2"/>
  <c r="O1053" i="2"/>
  <c r="K1053" i="2"/>
  <c r="C1053" i="2"/>
  <c r="S1052" i="2"/>
  <c r="O1052" i="2"/>
  <c r="K1052" i="2"/>
  <c r="C1052" i="2"/>
  <c r="S1051" i="2"/>
  <c r="O1051" i="2"/>
  <c r="AW1054" i="1"/>
  <c r="K1051" i="2"/>
  <c r="C1051" i="2"/>
  <c r="S1050" i="2"/>
  <c r="O1050" i="2"/>
  <c r="AW1053" i="1"/>
  <c r="K1050" i="2"/>
  <c r="C1050" i="2"/>
  <c r="S1049" i="2"/>
  <c r="O1049" i="2"/>
  <c r="K1049" i="2"/>
  <c r="C1049" i="2"/>
  <c r="S1048" i="2"/>
  <c r="O1048" i="2"/>
  <c r="K1048" i="2"/>
  <c r="C1048" i="2"/>
  <c r="S1047" i="2"/>
  <c r="O1047" i="2"/>
  <c r="AW1050" i="1"/>
  <c r="K1047" i="2"/>
  <c r="C1047" i="2"/>
  <c r="S1046" i="2"/>
  <c r="O1046" i="2"/>
  <c r="K1046" i="2"/>
  <c r="C1046" i="2"/>
  <c r="S1045" i="2"/>
  <c r="O1045" i="2"/>
  <c r="K1045" i="2"/>
  <c r="C1045" i="2"/>
  <c r="S1044" i="2"/>
  <c r="O1044" i="2"/>
  <c r="K1044" i="2"/>
  <c r="C1044" i="2"/>
  <c r="S1043" i="2"/>
  <c r="O1043" i="2"/>
  <c r="AW1046" i="1"/>
  <c r="K1043" i="2"/>
  <c r="C1043" i="2"/>
  <c r="S1042" i="2"/>
  <c r="O1042" i="2"/>
  <c r="K1042" i="2"/>
  <c r="C1042" i="2"/>
  <c r="S1041" i="2"/>
  <c r="O1041" i="2"/>
  <c r="K1041" i="2"/>
  <c r="C1041" i="2"/>
  <c r="S1040" i="2"/>
  <c r="O1040" i="2"/>
  <c r="K1040" i="2"/>
  <c r="C1040" i="2"/>
  <c r="S1039" i="2"/>
  <c r="O1039" i="2"/>
  <c r="AW1042" i="1"/>
  <c r="K1039" i="2"/>
  <c r="C1039" i="2"/>
  <c r="S1038" i="2"/>
  <c r="O1038" i="2"/>
  <c r="K1038" i="2"/>
  <c r="C1038" i="2"/>
  <c r="S1037" i="2"/>
  <c r="O1037" i="2"/>
  <c r="K1037" i="2"/>
  <c r="C1037" i="2"/>
  <c r="S1036" i="2"/>
  <c r="O1036" i="2"/>
  <c r="K1036" i="2"/>
  <c r="C1036" i="2"/>
  <c r="S1035" i="2"/>
  <c r="O1035" i="2"/>
  <c r="AW1038" i="1"/>
  <c r="K1035" i="2"/>
  <c r="C1035" i="2"/>
  <c r="S1034" i="2"/>
  <c r="O1034" i="2"/>
  <c r="K1034" i="2"/>
  <c r="C1034" i="2"/>
  <c r="S1033" i="2"/>
  <c r="O1033" i="2"/>
  <c r="K1033" i="2"/>
  <c r="C1033" i="2"/>
  <c r="S1032" i="2"/>
  <c r="O1032" i="2"/>
  <c r="K1032" i="2"/>
  <c r="C1032" i="2"/>
  <c r="S1031" i="2"/>
  <c r="O1031" i="2"/>
  <c r="K1031" i="2"/>
  <c r="C1031" i="2"/>
  <c r="S1030" i="2"/>
  <c r="O1030" i="2"/>
  <c r="K1030" i="2"/>
  <c r="C1030" i="2"/>
  <c r="S1029" i="2"/>
  <c r="O1029" i="2"/>
  <c r="K1029" i="2"/>
  <c r="C1029" i="2"/>
  <c r="S1028" i="2"/>
  <c r="O1028" i="2"/>
  <c r="K1028" i="2"/>
  <c r="C1028" i="2"/>
  <c r="S1027" i="2"/>
  <c r="O1027" i="2"/>
  <c r="AW1030" i="1"/>
  <c r="K1027" i="2"/>
  <c r="C1027" i="2"/>
  <c r="S1026" i="2"/>
  <c r="O1026" i="2"/>
  <c r="K1026" i="2"/>
  <c r="C1026" i="2"/>
  <c r="S1025" i="2"/>
  <c r="O1025" i="2"/>
  <c r="K1025" i="2"/>
  <c r="C1025" i="2"/>
  <c r="S1024" i="2"/>
  <c r="O1024" i="2"/>
  <c r="K1024" i="2"/>
  <c r="C1024" i="2"/>
  <c r="S1023" i="2"/>
  <c r="O1023" i="2"/>
  <c r="AW1026" i="1"/>
  <c r="K1023" i="2"/>
  <c r="C1023" i="2"/>
  <c r="S1022" i="2"/>
  <c r="O1022" i="2"/>
  <c r="K1022" i="2"/>
  <c r="C1022" i="2"/>
  <c r="S1021" i="2"/>
  <c r="O1021" i="2"/>
  <c r="K1021" i="2"/>
  <c r="C1021" i="2"/>
  <c r="S1020" i="2"/>
  <c r="O1020" i="2"/>
  <c r="K1020" i="2"/>
  <c r="C1020" i="2"/>
  <c r="S1019" i="2"/>
  <c r="O1019" i="2"/>
  <c r="AW1022" i="1"/>
  <c r="K1019" i="2"/>
  <c r="C1019" i="2"/>
  <c r="S1018" i="2"/>
  <c r="O1018" i="2"/>
  <c r="K1018" i="2"/>
  <c r="C1018" i="2"/>
  <c r="S1017" i="2"/>
  <c r="O1017" i="2"/>
  <c r="K1017" i="2"/>
  <c r="C1017" i="2"/>
  <c r="S1016" i="2"/>
  <c r="O1016" i="2"/>
  <c r="K1016" i="2"/>
  <c r="C1016" i="2"/>
  <c r="S1015" i="2"/>
  <c r="O1015" i="2"/>
  <c r="AW1018" i="1"/>
  <c r="K1015" i="2"/>
  <c r="C1015" i="2"/>
  <c r="S1014" i="2"/>
  <c r="O1014" i="2"/>
  <c r="K1014" i="2"/>
  <c r="C1014" i="2"/>
  <c r="S1013" i="2"/>
  <c r="O1013" i="2"/>
  <c r="K1013" i="2"/>
  <c r="C1013" i="2"/>
  <c r="S1012" i="2"/>
  <c r="O1012" i="2"/>
  <c r="K1012" i="2"/>
  <c r="C1012" i="2"/>
  <c r="S1011" i="2"/>
  <c r="O1011" i="2"/>
  <c r="AW1014" i="1"/>
  <c r="K1011" i="2"/>
  <c r="C1011" i="2"/>
  <c r="S1010" i="2"/>
  <c r="O1010" i="2"/>
  <c r="K1010" i="2"/>
  <c r="C1010" i="2"/>
  <c r="S1009" i="2"/>
  <c r="O1009" i="2"/>
  <c r="K1009" i="2"/>
  <c r="C1009" i="2"/>
  <c r="S1008" i="2"/>
  <c r="O1008" i="2"/>
  <c r="K1008" i="2"/>
  <c r="C1008" i="2"/>
  <c r="S1007" i="2"/>
  <c r="O1007" i="2"/>
  <c r="AW1010" i="1"/>
  <c r="K1007" i="2"/>
  <c r="C1007" i="2"/>
  <c r="S1006" i="2"/>
  <c r="O1006" i="2"/>
  <c r="K1006" i="2"/>
  <c r="C1006" i="2"/>
  <c r="S1005" i="2"/>
  <c r="O1005" i="2"/>
  <c r="K1005" i="2"/>
  <c r="C1005" i="2"/>
  <c r="S1004" i="2"/>
  <c r="O1004" i="2"/>
  <c r="K1004" i="2"/>
  <c r="C1004" i="2"/>
  <c r="S1003" i="2"/>
  <c r="O1003" i="2"/>
  <c r="AW1006" i="1"/>
  <c r="K1003" i="2"/>
  <c r="C1003" i="2"/>
  <c r="S1002" i="2"/>
  <c r="O1002" i="2"/>
  <c r="K1002" i="2"/>
  <c r="C1002" i="2"/>
  <c r="S1001" i="2"/>
  <c r="O1001" i="2"/>
  <c r="K1001" i="2"/>
  <c r="C1001" i="2"/>
  <c r="S1000" i="2"/>
  <c r="O1000" i="2"/>
  <c r="K1000" i="2"/>
  <c r="C1000" i="2"/>
  <c r="S999" i="2"/>
  <c r="O999" i="2"/>
  <c r="AW1002" i="1"/>
  <c r="K999" i="2"/>
  <c r="C999" i="2"/>
  <c r="S998" i="2"/>
  <c r="O998" i="2"/>
  <c r="K998" i="2"/>
  <c r="C998" i="2"/>
  <c r="S997" i="2"/>
  <c r="O997" i="2"/>
  <c r="K997" i="2"/>
  <c r="C997" i="2"/>
  <c r="S996" i="2"/>
  <c r="O996" i="2"/>
  <c r="K996" i="2"/>
  <c r="C996" i="2"/>
  <c r="S995" i="2"/>
  <c r="O995" i="2"/>
  <c r="AW998" i="1"/>
  <c r="K995" i="2"/>
  <c r="C995" i="2"/>
  <c r="S994" i="2"/>
  <c r="O994" i="2"/>
  <c r="K994" i="2"/>
  <c r="C994" i="2"/>
  <c r="S993" i="2"/>
  <c r="O993" i="2"/>
  <c r="K993" i="2"/>
  <c r="C993" i="2"/>
  <c r="S992" i="2"/>
  <c r="O992" i="2"/>
  <c r="K992" i="2"/>
  <c r="C992" i="2"/>
  <c r="S991" i="2"/>
  <c r="O991" i="2"/>
  <c r="AW994" i="1"/>
  <c r="K991" i="2"/>
  <c r="C991" i="2"/>
  <c r="S990" i="2"/>
  <c r="O990" i="2"/>
  <c r="K990" i="2"/>
  <c r="C990" i="2"/>
  <c r="S989" i="2"/>
  <c r="O989" i="2"/>
  <c r="K989" i="2"/>
  <c r="C989" i="2"/>
  <c r="S988" i="2"/>
  <c r="O988" i="2"/>
  <c r="K988" i="2"/>
  <c r="C988" i="2"/>
  <c r="S987" i="2"/>
  <c r="O987" i="2"/>
  <c r="AW990" i="1"/>
  <c r="K987" i="2"/>
  <c r="C987" i="2"/>
  <c r="S986" i="2"/>
  <c r="O986" i="2"/>
  <c r="K986" i="2"/>
  <c r="C986" i="2"/>
  <c r="S985" i="2"/>
  <c r="O985" i="2"/>
  <c r="K985" i="2"/>
  <c r="C985" i="2"/>
  <c r="S984" i="2"/>
  <c r="O984" i="2"/>
  <c r="K984" i="2"/>
  <c r="C984" i="2"/>
  <c r="S983" i="2"/>
  <c r="O983" i="2"/>
  <c r="AW986" i="1"/>
  <c r="K983" i="2"/>
  <c r="C983" i="2"/>
  <c r="S982" i="2"/>
  <c r="O982" i="2"/>
  <c r="K982" i="2"/>
  <c r="C982" i="2"/>
  <c r="S981" i="2"/>
  <c r="O981" i="2"/>
  <c r="K981" i="2"/>
  <c r="C981" i="2"/>
  <c r="S980" i="2"/>
  <c r="O980" i="2"/>
  <c r="K980" i="2"/>
  <c r="C980" i="2"/>
  <c r="S979" i="2"/>
  <c r="O979" i="2"/>
  <c r="AW982" i="1"/>
  <c r="K979" i="2"/>
  <c r="C979" i="2"/>
  <c r="S978" i="2"/>
  <c r="O978" i="2"/>
  <c r="K978" i="2"/>
  <c r="C978" i="2"/>
  <c r="S977" i="2"/>
  <c r="O977" i="2"/>
  <c r="K977" i="2"/>
  <c r="C977" i="2"/>
  <c r="S976" i="2"/>
  <c r="O976" i="2"/>
  <c r="K976" i="2"/>
  <c r="C976" i="2"/>
  <c r="S975" i="2"/>
  <c r="O975" i="2"/>
  <c r="AW978" i="1"/>
  <c r="K975" i="2"/>
  <c r="C975" i="2"/>
  <c r="S974" i="2"/>
  <c r="O974" i="2"/>
  <c r="K974" i="2"/>
  <c r="C974" i="2"/>
  <c r="S973" i="2"/>
  <c r="O973" i="2"/>
  <c r="K973" i="2"/>
  <c r="C973" i="2"/>
  <c r="S972" i="2"/>
  <c r="O972" i="2"/>
  <c r="K972" i="2"/>
  <c r="C972" i="2"/>
  <c r="S971" i="2"/>
  <c r="O971" i="2"/>
  <c r="AW974" i="1"/>
  <c r="K971" i="2"/>
  <c r="C971" i="2"/>
  <c r="S970" i="2"/>
  <c r="O970" i="2"/>
  <c r="K970" i="2"/>
  <c r="C970" i="2"/>
  <c r="S969" i="2"/>
  <c r="O969" i="2"/>
  <c r="K969" i="2"/>
  <c r="C969" i="2"/>
  <c r="S968" i="2"/>
  <c r="O968" i="2"/>
  <c r="K968" i="2"/>
  <c r="C968" i="2"/>
  <c r="S967" i="2"/>
  <c r="O967" i="2"/>
  <c r="AW970" i="1"/>
  <c r="K967" i="2"/>
  <c r="C967" i="2"/>
  <c r="S966" i="2"/>
  <c r="O966" i="2"/>
  <c r="K966" i="2"/>
  <c r="C966" i="2"/>
  <c r="S965" i="2"/>
  <c r="O965" i="2"/>
  <c r="K965" i="2"/>
  <c r="C965" i="2"/>
  <c r="S964" i="2"/>
  <c r="O964" i="2"/>
  <c r="K964" i="2"/>
  <c r="C964" i="2"/>
  <c r="S963" i="2"/>
  <c r="O963" i="2"/>
  <c r="AW966" i="1"/>
  <c r="K963" i="2"/>
  <c r="C963" i="2"/>
  <c r="S962" i="2"/>
  <c r="O962" i="2"/>
  <c r="K962" i="2"/>
  <c r="C962" i="2"/>
  <c r="S961" i="2"/>
  <c r="O961" i="2"/>
  <c r="K961" i="2"/>
  <c r="C961" i="2"/>
  <c r="S960" i="2"/>
  <c r="O960" i="2"/>
  <c r="K960" i="2"/>
  <c r="C960" i="2"/>
  <c r="S959" i="2"/>
  <c r="O959" i="2"/>
  <c r="AW962" i="1"/>
  <c r="K959" i="2"/>
  <c r="C959" i="2"/>
  <c r="S958" i="2"/>
  <c r="O958" i="2"/>
  <c r="K958" i="2"/>
  <c r="C958" i="2"/>
  <c r="S957" i="2"/>
  <c r="O957" i="2"/>
  <c r="K957" i="2"/>
  <c r="C957" i="2"/>
  <c r="S956" i="2"/>
  <c r="O956" i="2"/>
  <c r="K956" i="2"/>
  <c r="C956" i="2"/>
  <c r="S955" i="2"/>
  <c r="O955" i="2"/>
  <c r="AW958" i="1"/>
  <c r="K955" i="2"/>
  <c r="C955" i="2"/>
  <c r="S954" i="2"/>
  <c r="O954" i="2"/>
  <c r="K954" i="2"/>
  <c r="C954" i="2"/>
  <c r="S953" i="2"/>
  <c r="O953" i="2"/>
  <c r="K953" i="2"/>
  <c r="C953" i="2"/>
  <c r="S952" i="2"/>
  <c r="O952" i="2"/>
  <c r="K952" i="2"/>
  <c r="C952" i="2"/>
  <c r="S951" i="2"/>
  <c r="O951" i="2"/>
  <c r="AW954" i="1"/>
  <c r="K951" i="2"/>
  <c r="C951" i="2"/>
  <c r="S950" i="2"/>
  <c r="O950" i="2"/>
  <c r="K950" i="2"/>
  <c r="C950" i="2"/>
  <c r="S949" i="2"/>
  <c r="O949" i="2"/>
  <c r="K949" i="2"/>
  <c r="C949" i="2"/>
  <c r="S948" i="2"/>
  <c r="O948" i="2"/>
  <c r="K948" i="2"/>
  <c r="C948" i="2"/>
  <c r="S947" i="2"/>
  <c r="O947" i="2"/>
  <c r="AW950" i="1"/>
  <c r="K947" i="2"/>
  <c r="C947" i="2"/>
  <c r="S946" i="2"/>
  <c r="O946" i="2"/>
  <c r="K946" i="2"/>
  <c r="C946" i="2"/>
  <c r="S945" i="2"/>
  <c r="O945" i="2"/>
  <c r="K945" i="2"/>
  <c r="C945" i="2"/>
  <c r="S944" i="2"/>
  <c r="O944" i="2"/>
  <c r="K944" i="2"/>
  <c r="C944" i="2"/>
  <c r="S943" i="2"/>
  <c r="O943" i="2"/>
  <c r="AW946" i="1"/>
  <c r="K943" i="2"/>
  <c r="C943" i="2"/>
  <c r="S942" i="2"/>
  <c r="O942" i="2"/>
  <c r="K942" i="2"/>
  <c r="C942" i="2"/>
  <c r="S941" i="2"/>
  <c r="O941" i="2"/>
  <c r="K941" i="2"/>
  <c r="C941" i="2"/>
  <c r="S940" i="2"/>
  <c r="O940" i="2"/>
  <c r="K940" i="2"/>
  <c r="C940" i="2"/>
  <c r="S939" i="2"/>
  <c r="O939" i="2"/>
  <c r="AW942" i="1"/>
  <c r="K939" i="2"/>
  <c r="C939" i="2"/>
  <c r="S938" i="2"/>
  <c r="O938" i="2"/>
  <c r="K938" i="2"/>
  <c r="C938" i="2"/>
  <c r="S937" i="2"/>
  <c r="O937" i="2"/>
  <c r="K937" i="2"/>
  <c r="C937" i="2"/>
  <c r="S936" i="2"/>
  <c r="O936" i="2"/>
  <c r="K936" i="2"/>
  <c r="C936" i="2"/>
  <c r="S935" i="2"/>
  <c r="O935" i="2"/>
  <c r="AW938" i="1"/>
  <c r="K935" i="2"/>
  <c r="C935" i="2"/>
  <c r="S934" i="2"/>
  <c r="O934" i="2"/>
  <c r="K934" i="2"/>
  <c r="C934" i="2"/>
  <c r="S933" i="2"/>
  <c r="O933" i="2"/>
  <c r="K933" i="2"/>
  <c r="C933" i="2"/>
  <c r="S932" i="2"/>
  <c r="O932" i="2"/>
  <c r="K932" i="2"/>
  <c r="C932" i="2"/>
  <c r="S931" i="2"/>
  <c r="O931" i="2"/>
  <c r="AW934" i="1"/>
  <c r="K931" i="2"/>
  <c r="C931" i="2"/>
  <c r="S930" i="2"/>
  <c r="O930" i="2"/>
  <c r="K930" i="2"/>
  <c r="C930" i="2"/>
  <c r="S929" i="2"/>
  <c r="O929" i="2"/>
  <c r="K929" i="2"/>
  <c r="C929" i="2"/>
  <c r="S928" i="2"/>
  <c r="O928" i="2"/>
  <c r="K928" i="2"/>
  <c r="C928" i="2"/>
  <c r="S927" i="2"/>
  <c r="O927" i="2"/>
  <c r="AW930" i="1"/>
  <c r="K927" i="2"/>
  <c r="C927" i="2"/>
  <c r="S926" i="2"/>
  <c r="O926" i="2"/>
  <c r="K926" i="2"/>
  <c r="C926" i="2"/>
  <c r="S925" i="2"/>
  <c r="O925" i="2"/>
  <c r="K925" i="2"/>
  <c r="C925" i="2"/>
  <c r="S924" i="2"/>
  <c r="O924" i="2"/>
  <c r="K924" i="2"/>
  <c r="C924" i="2"/>
  <c r="S923" i="2"/>
  <c r="O923" i="2"/>
  <c r="AW926" i="1"/>
  <c r="K923" i="2"/>
  <c r="C923" i="2"/>
  <c r="S922" i="2"/>
  <c r="O922" i="2"/>
  <c r="K922" i="2"/>
  <c r="C922" i="2"/>
  <c r="S921" i="2"/>
  <c r="O921" i="2"/>
  <c r="K921" i="2"/>
  <c r="C921" i="2"/>
  <c r="S920" i="2"/>
  <c r="O920" i="2"/>
  <c r="K920" i="2"/>
  <c r="C920" i="2"/>
  <c r="S919" i="2"/>
  <c r="O919" i="2"/>
  <c r="AW922" i="1"/>
  <c r="K919" i="2"/>
  <c r="C919" i="2"/>
  <c r="S918" i="2"/>
  <c r="O918" i="2"/>
  <c r="K918" i="2"/>
  <c r="C918" i="2"/>
  <c r="S917" i="2"/>
  <c r="O917" i="2"/>
  <c r="K917" i="2"/>
  <c r="C917" i="2"/>
  <c r="S916" i="2"/>
  <c r="O916" i="2"/>
  <c r="K916" i="2"/>
  <c r="C916" i="2"/>
  <c r="S915" i="2"/>
  <c r="O915" i="2"/>
  <c r="K915" i="2"/>
  <c r="C915" i="2"/>
  <c r="S914" i="2"/>
  <c r="O914" i="2"/>
  <c r="K914" i="2"/>
  <c r="C914" i="2"/>
  <c r="S913" i="2"/>
  <c r="O913" i="2"/>
  <c r="K913" i="2"/>
  <c r="C913" i="2"/>
  <c r="S912" i="2"/>
  <c r="O912" i="2"/>
  <c r="K912" i="2"/>
  <c r="C912" i="2"/>
  <c r="S911" i="2"/>
  <c r="O911" i="2"/>
  <c r="AW914" i="1"/>
  <c r="K911" i="2"/>
  <c r="C911" i="2"/>
  <c r="S910" i="2"/>
  <c r="O910" i="2"/>
  <c r="K910" i="2"/>
  <c r="C910" i="2"/>
  <c r="S909" i="2"/>
  <c r="O909" i="2"/>
  <c r="K909" i="2"/>
  <c r="C909" i="2"/>
  <c r="S908" i="2"/>
  <c r="O908" i="2"/>
  <c r="K908" i="2"/>
  <c r="C908" i="2"/>
  <c r="S907" i="2"/>
  <c r="O907" i="2"/>
  <c r="AW910" i="1"/>
  <c r="K907" i="2"/>
  <c r="C907" i="2"/>
  <c r="S906" i="2"/>
  <c r="O906" i="2"/>
  <c r="K906" i="2"/>
  <c r="C906" i="2"/>
  <c r="S905" i="2"/>
  <c r="O905" i="2"/>
  <c r="K905" i="2"/>
  <c r="C905" i="2"/>
  <c r="S904" i="2"/>
  <c r="O904" i="2"/>
  <c r="K904" i="2"/>
  <c r="C904" i="2"/>
  <c r="S903" i="2"/>
  <c r="O903" i="2"/>
  <c r="AW906" i="1"/>
  <c r="K903" i="2"/>
  <c r="C903" i="2"/>
  <c r="S902" i="2"/>
  <c r="O902" i="2"/>
  <c r="K902" i="2"/>
  <c r="C902" i="2"/>
  <c r="S901" i="2"/>
  <c r="O901" i="2"/>
  <c r="K901" i="2"/>
  <c r="C901" i="2"/>
  <c r="S900" i="2"/>
  <c r="O900" i="2"/>
  <c r="K900" i="2"/>
  <c r="C900" i="2"/>
  <c r="S899" i="2"/>
  <c r="O899" i="2"/>
  <c r="AW902" i="1"/>
  <c r="K899" i="2"/>
  <c r="C899" i="2"/>
  <c r="S898" i="2"/>
  <c r="O898" i="2"/>
  <c r="K898" i="2"/>
  <c r="C898" i="2"/>
  <c r="S897" i="2"/>
  <c r="O897" i="2"/>
  <c r="K897" i="2"/>
  <c r="C897" i="2"/>
  <c r="S896" i="2"/>
  <c r="O896" i="2"/>
  <c r="K896" i="2"/>
  <c r="C896" i="2"/>
  <c r="S895" i="2"/>
  <c r="O895" i="2"/>
  <c r="AW898" i="1"/>
  <c r="K895" i="2"/>
  <c r="C895" i="2"/>
  <c r="S894" i="2"/>
  <c r="O894" i="2"/>
  <c r="K894" i="2"/>
  <c r="C894" i="2"/>
  <c r="S893" i="2"/>
  <c r="O893" i="2"/>
  <c r="K893" i="2"/>
  <c r="C893" i="2"/>
  <c r="S892" i="2"/>
  <c r="O892" i="2"/>
  <c r="K892" i="2"/>
  <c r="C892" i="2"/>
  <c r="S891" i="2"/>
  <c r="O891" i="2"/>
  <c r="AW894" i="1"/>
  <c r="K891" i="2"/>
  <c r="C891" i="2"/>
  <c r="S890" i="2"/>
  <c r="O890" i="2"/>
  <c r="K890" i="2"/>
  <c r="C890" i="2"/>
  <c r="S889" i="2"/>
  <c r="O889" i="2"/>
  <c r="K889" i="2"/>
  <c r="C889" i="2"/>
  <c r="S888" i="2"/>
  <c r="O888" i="2"/>
  <c r="K888" i="2"/>
  <c r="C888" i="2"/>
  <c r="S887" i="2"/>
  <c r="O887" i="2"/>
  <c r="AW890" i="1"/>
  <c r="K887" i="2"/>
  <c r="C887" i="2"/>
  <c r="S886" i="2"/>
  <c r="O886" i="2"/>
  <c r="K886" i="2"/>
  <c r="C886" i="2"/>
  <c r="S885" i="2"/>
  <c r="O885" i="2"/>
  <c r="K885" i="2"/>
  <c r="C885" i="2"/>
  <c r="S884" i="2"/>
  <c r="O884" i="2"/>
  <c r="K884" i="2"/>
  <c r="C884" i="2"/>
  <c r="S883" i="2"/>
  <c r="O883" i="2"/>
  <c r="AW886" i="1"/>
  <c r="K883" i="2"/>
  <c r="C883" i="2"/>
  <c r="S882" i="2"/>
  <c r="O882" i="2"/>
  <c r="K882" i="2"/>
  <c r="C882" i="2"/>
  <c r="S881" i="2"/>
  <c r="O881" i="2"/>
  <c r="K881" i="2"/>
  <c r="C881" i="2"/>
  <c r="S880" i="2"/>
  <c r="O880" i="2"/>
  <c r="K880" i="2"/>
  <c r="C880" i="2"/>
  <c r="S879" i="2"/>
  <c r="O879" i="2"/>
  <c r="AW882" i="1"/>
  <c r="K879" i="2"/>
  <c r="C879" i="2"/>
  <c r="S878" i="2"/>
  <c r="O878" i="2"/>
  <c r="K878" i="2"/>
  <c r="C878" i="2"/>
  <c r="S877" i="2"/>
  <c r="O877" i="2"/>
  <c r="K877" i="2"/>
  <c r="C877" i="2"/>
  <c r="S876" i="2"/>
  <c r="O876" i="2"/>
  <c r="AW879" i="1"/>
  <c r="K876" i="2"/>
  <c r="C876" i="2"/>
  <c r="S875" i="2"/>
  <c r="O875" i="2"/>
  <c r="AW878" i="1"/>
  <c r="K875" i="2"/>
  <c r="C875" i="2"/>
  <c r="S874" i="2"/>
  <c r="O874" i="2"/>
  <c r="K874" i="2"/>
  <c r="C874" i="2"/>
  <c r="S873" i="2"/>
  <c r="O873" i="2"/>
  <c r="K873" i="2"/>
  <c r="C873" i="2"/>
  <c r="S872" i="2"/>
  <c r="O872" i="2"/>
  <c r="K872" i="2"/>
  <c r="C872" i="2"/>
  <c r="S871" i="2"/>
  <c r="O871" i="2"/>
  <c r="AW874" i="1"/>
  <c r="K871" i="2"/>
  <c r="C871" i="2"/>
  <c r="S870" i="2"/>
  <c r="O870" i="2"/>
  <c r="K870" i="2"/>
  <c r="C870" i="2"/>
  <c r="S869" i="2"/>
  <c r="O869" i="2"/>
  <c r="K869" i="2"/>
  <c r="C869" i="2"/>
  <c r="S868" i="2"/>
  <c r="O868" i="2"/>
  <c r="K868" i="2"/>
  <c r="C868" i="2"/>
  <c r="S867" i="2"/>
  <c r="O867" i="2"/>
  <c r="AW870" i="1"/>
  <c r="K867" i="2"/>
  <c r="C867" i="2"/>
  <c r="S866" i="2"/>
  <c r="O866" i="2"/>
  <c r="K866" i="2"/>
  <c r="C866" i="2"/>
  <c r="S865" i="2"/>
  <c r="O865" i="2"/>
  <c r="K865" i="2"/>
  <c r="C865" i="2"/>
  <c r="S864" i="2"/>
  <c r="O864" i="2"/>
  <c r="K864" i="2"/>
  <c r="C864" i="2"/>
  <c r="S863" i="2"/>
  <c r="O863" i="2"/>
  <c r="AW866" i="1"/>
  <c r="K863" i="2"/>
  <c r="C863" i="2"/>
  <c r="S862" i="2"/>
  <c r="O862" i="2"/>
  <c r="K862" i="2"/>
  <c r="C862" i="2"/>
  <c r="S861" i="2"/>
  <c r="O861" i="2"/>
  <c r="K861" i="2"/>
  <c r="C861" i="2"/>
  <c r="S860" i="2"/>
  <c r="O860" i="2"/>
  <c r="K860" i="2"/>
  <c r="C860" i="2"/>
  <c r="S859" i="2"/>
  <c r="O859" i="2"/>
  <c r="AW862" i="1"/>
  <c r="K859" i="2"/>
  <c r="C859" i="2"/>
  <c r="S858" i="2"/>
  <c r="O858" i="2"/>
  <c r="K858" i="2"/>
  <c r="C858" i="2"/>
  <c r="S857" i="2"/>
  <c r="O857" i="2"/>
  <c r="K857" i="2"/>
  <c r="C857" i="2"/>
  <c r="S856" i="2"/>
  <c r="O856" i="2"/>
  <c r="K856" i="2"/>
  <c r="C856" i="2"/>
  <c r="S855" i="2"/>
  <c r="O855" i="2"/>
  <c r="AW858" i="1"/>
  <c r="K855" i="2"/>
  <c r="C855" i="2"/>
  <c r="S854" i="2"/>
  <c r="O854" i="2"/>
  <c r="K854" i="2"/>
  <c r="C854" i="2"/>
  <c r="S853" i="2"/>
  <c r="O853" i="2"/>
  <c r="K853" i="2"/>
  <c r="C853" i="2"/>
  <c r="S852" i="2"/>
  <c r="O852" i="2"/>
  <c r="K852" i="2"/>
  <c r="C852" i="2"/>
  <c r="S851" i="2"/>
  <c r="O851" i="2"/>
  <c r="AW854" i="1"/>
  <c r="K851" i="2"/>
  <c r="C851" i="2"/>
  <c r="S850" i="2"/>
  <c r="O850" i="2"/>
  <c r="K850" i="2"/>
  <c r="C850" i="2"/>
  <c r="S849" i="2"/>
  <c r="O849" i="2"/>
  <c r="K849" i="2"/>
  <c r="C849" i="2"/>
  <c r="S848" i="2"/>
  <c r="O848" i="2"/>
  <c r="K848" i="2"/>
  <c r="C848" i="2"/>
  <c r="S847" i="2"/>
  <c r="O847" i="2"/>
  <c r="AW850" i="1"/>
  <c r="K847" i="2"/>
  <c r="C847" i="2"/>
  <c r="S846" i="2"/>
  <c r="O846" i="2"/>
  <c r="K846" i="2"/>
  <c r="C846" i="2"/>
  <c r="S845" i="2"/>
  <c r="O845" i="2"/>
  <c r="K845" i="2"/>
  <c r="C845" i="2"/>
  <c r="S844" i="2"/>
  <c r="O844" i="2"/>
  <c r="K844" i="2"/>
  <c r="C844" i="2"/>
  <c r="S843" i="2"/>
  <c r="O843" i="2"/>
  <c r="AW846" i="1"/>
  <c r="K843" i="2"/>
  <c r="C843" i="2"/>
  <c r="S842" i="2"/>
  <c r="O842" i="2"/>
  <c r="K842" i="2"/>
  <c r="C842" i="2"/>
  <c r="S841" i="2"/>
  <c r="O841" i="2"/>
  <c r="K841" i="2"/>
  <c r="C841" i="2"/>
  <c r="S840" i="2"/>
  <c r="O840" i="2"/>
  <c r="K840" i="2"/>
  <c r="C840" i="2"/>
  <c r="S839" i="2"/>
  <c r="O839" i="2"/>
  <c r="AW842" i="1"/>
  <c r="K839" i="2"/>
  <c r="C839" i="2"/>
  <c r="S838" i="2"/>
  <c r="O838" i="2"/>
  <c r="K838" i="2"/>
  <c r="C838" i="2"/>
  <c r="S837" i="2"/>
  <c r="O837" i="2"/>
  <c r="K837" i="2"/>
  <c r="C837" i="2"/>
  <c r="S836" i="2"/>
  <c r="O836" i="2"/>
  <c r="K836" i="2"/>
  <c r="C836" i="2"/>
  <c r="S835" i="2"/>
  <c r="O835" i="2"/>
  <c r="AW838" i="1"/>
  <c r="K835" i="2"/>
  <c r="C835" i="2"/>
  <c r="S834" i="2"/>
  <c r="O834" i="2"/>
  <c r="K834" i="2"/>
  <c r="C834" i="2"/>
  <c r="S833" i="2"/>
  <c r="O833" i="2"/>
  <c r="K833" i="2"/>
  <c r="C833" i="2"/>
  <c r="S832" i="2"/>
  <c r="O832" i="2"/>
  <c r="K832" i="2"/>
  <c r="C832" i="2"/>
  <c r="S831" i="2"/>
  <c r="O831" i="2"/>
  <c r="AW834" i="1"/>
  <c r="K831" i="2"/>
  <c r="C831" i="2"/>
  <c r="S830" i="2"/>
  <c r="O830" i="2"/>
  <c r="K830" i="2"/>
  <c r="C830" i="2"/>
  <c r="S829" i="2"/>
  <c r="O829" i="2"/>
  <c r="K829" i="2"/>
  <c r="C829" i="2"/>
  <c r="S828" i="2"/>
  <c r="O828" i="2"/>
  <c r="K828" i="2"/>
  <c r="C828" i="2"/>
  <c r="S827" i="2"/>
  <c r="O827" i="2"/>
  <c r="AW830" i="1"/>
  <c r="K827" i="2"/>
  <c r="C827" i="2"/>
  <c r="S826" i="2"/>
  <c r="O826" i="2"/>
  <c r="K826" i="2"/>
  <c r="C826" i="2"/>
  <c r="S825" i="2"/>
  <c r="O825" i="2"/>
  <c r="K825" i="2"/>
  <c r="C825" i="2"/>
  <c r="S824" i="2"/>
  <c r="O824" i="2"/>
  <c r="K824" i="2"/>
  <c r="C824" i="2"/>
  <c r="S823" i="2"/>
  <c r="O823" i="2"/>
  <c r="AW826" i="1"/>
  <c r="K823" i="2"/>
  <c r="C823" i="2"/>
  <c r="S822" i="2"/>
  <c r="O822" i="2"/>
  <c r="K822" i="2"/>
  <c r="C822" i="2"/>
  <c r="S821" i="2"/>
  <c r="O821" i="2"/>
  <c r="K821" i="2"/>
  <c r="C821" i="2"/>
  <c r="S820" i="2"/>
  <c r="O820" i="2"/>
  <c r="K820" i="2"/>
  <c r="C820" i="2"/>
  <c r="S819" i="2"/>
  <c r="O819" i="2"/>
  <c r="AW822" i="1"/>
  <c r="K819" i="2"/>
  <c r="C819" i="2"/>
  <c r="S818" i="2"/>
  <c r="O818" i="2"/>
  <c r="K818" i="2"/>
  <c r="C818" i="2"/>
  <c r="S817" i="2"/>
  <c r="O817" i="2"/>
  <c r="K817" i="2"/>
  <c r="C817" i="2"/>
  <c r="S816" i="2"/>
  <c r="O816" i="2"/>
  <c r="K816" i="2"/>
  <c r="C816" i="2"/>
  <c r="S815" i="2"/>
  <c r="O815" i="2"/>
  <c r="AW818" i="1"/>
  <c r="K815" i="2"/>
  <c r="C815" i="2"/>
  <c r="S814" i="2"/>
  <c r="O814" i="2"/>
  <c r="K814" i="2"/>
  <c r="C814" i="2"/>
  <c r="S813" i="2"/>
  <c r="O813" i="2"/>
  <c r="K813" i="2"/>
  <c r="C813" i="2"/>
  <c r="S812" i="2"/>
  <c r="O812" i="2"/>
  <c r="K812" i="2"/>
  <c r="C812" i="2"/>
  <c r="S811" i="2"/>
  <c r="O811" i="2"/>
  <c r="AW814" i="1"/>
  <c r="K811" i="2"/>
  <c r="C811" i="2"/>
  <c r="S810" i="2"/>
  <c r="O810" i="2"/>
  <c r="K810" i="2"/>
  <c r="C810" i="2"/>
  <c r="S809" i="2"/>
  <c r="O809" i="2"/>
  <c r="K809" i="2"/>
  <c r="C809" i="2"/>
  <c r="S808" i="2"/>
  <c r="O808" i="2"/>
  <c r="K808" i="2"/>
  <c r="C808" i="2"/>
  <c r="S807" i="2"/>
  <c r="O807" i="2"/>
  <c r="AW810" i="1"/>
  <c r="K807" i="2"/>
  <c r="C807" i="2"/>
  <c r="S806" i="2"/>
  <c r="O806" i="2"/>
  <c r="K806" i="2"/>
  <c r="C806" i="2"/>
  <c r="S805" i="2"/>
  <c r="O805" i="2"/>
  <c r="K805" i="2"/>
  <c r="C805" i="2"/>
  <c r="S804" i="2"/>
  <c r="O804" i="2"/>
  <c r="K804" i="2"/>
  <c r="C804" i="2"/>
  <c r="S803" i="2"/>
  <c r="O803" i="2"/>
  <c r="AW806" i="1"/>
  <c r="K803" i="2"/>
  <c r="C803" i="2"/>
  <c r="S802" i="2"/>
  <c r="O802" i="2"/>
  <c r="K802" i="2"/>
  <c r="C802" i="2"/>
  <c r="S801" i="2"/>
  <c r="O801" i="2"/>
  <c r="K801" i="2"/>
  <c r="C801" i="2"/>
  <c r="S800" i="2"/>
  <c r="O800" i="2"/>
  <c r="K800" i="2"/>
  <c r="C800" i="2"/>
  <c r="S799" i="2"/>
  <c r="O799" i="2"/>
  <c r="AW802" i="1"/>
  <c r="K799" i="2"/>
  <c r="C799" i="2"/>
  <c r="S798" i="2"/>
  <c r="O798" i="2"/>
  <c r="K798" i="2"/>
  <c r="C798" i="2"/>
  <c r="S797" i="2"/>
  <c r="O797" i="2"/>
  <c r="K797" i="2"/>
  <c r="C797" i="2"/>
  <c r="S796" i="2"/>
  <c r="O796" i="2"/>
  <c r="K796" i="2"/>
  <c r="C796" i="2"/>
  <c r="S795" i="2"/>
  <c r="O795" i="2"/>
  <c r="AW798" i="1"/>
  <c r="K795" i="2"/>
  <c r="C795" i="2"/>
  <c r="S794" i="2"/>
  <c r="O794" i="2"/>
  <c r="K794" i="2"/>
  <c r="C794" i="2"/>
  <c r="S793" i="2"/>
  <c r="O793" i="2"/>
  <c r="K793" i="2"/>
  <c r="C793" i="2"/>
  <c r="S792" i="2"/>
  <c r="O792" i="2"/>
  <c r="K792" i="2"/>
  <c r="C792" i="2"/>
  <c r="S791" i="2"/>
  <c r="O791" i="2"/>
  <c r="AW794" i="1"/>
  <c r="K791" i="2"/>
  <c r="C791" i="2"/>
  <c r="S790" i="2"/>
  <c r="O790" i="2"/>
  <c r="K790" i="2"/>
  <c r="C790" i="2"/>
  <c r="S789" i="2"/>
  <c r="O789" i="2"/>
  <c r="K789" i="2"/>
  <c r="C789" i="2"/>
  <c r="S788" i="2"/>
  <c r="O788" i="2"/>
  <c r="K788" i="2"/>
  <c r="C788" i="2"/>
  <c r="S787" i="2"/>
  <c r="O787" i="2"/>
  <c r="AW790" i="1"/>
  <c r="K787" i="2"/>
  <c r="C787" i="2"/>
  <c r="S786" i="2"/>
  <c r="O786" i="2"/>
  <c r="K786" i="2"/>
  <c r="C786" i="2"/>
  <c r="S785" i="2"/>
  <c r="O785" i="2"/>
  <c r="K785" i="2"/>
  <c r="C785" i="2"/>
  <c r="S784" i="2"/>
  <c r="O784" i="2"/>
  <c r="K784" i="2"/>
  <c r="C784" i="2"/>
  <c r="S783" i="2"/>
  <c r="O783" i="2"/>
  <c r="AW786" i="1"/>
  <c r="K783" i="2"/>
  <c r="C783" i="2"/>
  <c r="S782" i="2"/>
  <c r="O782" i="2"/>
  <c r="K782" i="2"/>
  <c r="C782" i="2"/>
  <c r="S781" i="2"/>
  <c r="O781" i="2"/>
  <c r="K781" i="2"/>
  <c r="C781" i="2"/>
  <c r="S780" i="2"/>
  <c r="O780" i="2"/>
  <c r="K780" i="2"/>
  <c r="C780" i="2"/>
  <c r="S779" i="2"/>
  <c r="O779" i="2"/>
  <c r="AW782" i="1"/>
  <c r="K779" i="2"/>
  <c r="C779" i="2"/>
  <c r="S778" i="2"/>
  <c r="O778" i="2"/>
  <c r="K778" i="2"/>
  <c r="C778" i="2"/>
  <c r="S777" i="2"/>
  <c r="O777" i="2"/>
  <c r="K777" i="2"/>
  <c r="C777" i="2"/>
  <c r="S776" i="2"/>
  <c r="O776" i="2"/>
  <c r="K776" i="2"/>
  <c r="C776" i="2"/>
  <c r="S775" i="2"/>
  <c r="O775" i="2"/>
  <c r="AW778" i="1"/>
  <c r="K775" i="2"/>
  <c r="C775" i="2"/>
  <c r="S774" i="2"/>
  <c r="O774" i="2"/>
  <c r="K774" i="2"/>
  <c r="C774" i="2"/>
  <c r="S773" i="2"/>
  <c r="O773" i="2"/>
  <c r="K773" i="2"/>
  <c r="C773" i="2"/>
  <c r="S772" i="2"/>
  <c r="O772" i="2"/>
  <c r="K772" i="2"/>
  <c r="C772" i="2"/>
  <c r="S771" i="2"/>
  <c r="O771" i="2"/>
  <c r="AW774" i="1"/>
  <c r="K771" i="2"/>
  <c r="C771" i="2"/>
  <c r="S770" i="2"/>
  <c r="O770" i="2"/>
  <c r="K770" i="2"/>
  <c r="C770" i="2"/>
  <c r="S769" i="2"/>
  <c r="O769" i="2"/>
  <c r="K769" i="2"/>
  <c r="C769" i="2"/>
  <c r="S768" i="2"/>
  <c r="O768" i="2"/>
  <c r="K768" i="2"/>
  <c r="C768" i="2"/>
  <c r="S767" i="2"/>
  <c r="O767" i="2"/>
  <c r="AW770" i="1"/>
  <c r="K767" i="2"/>
  <c r="C767" i="2"/>
  <c r="S766" i="2"/>
  <c r="O766" i="2"/>
  <c r="K766" i="2"/>
  <c r="C766" i="2"/>
  <c r="S765" i="2"/>
  <c r="O765" i="2"/>
  <c r="K765" i="2"/>
  <c r="C765" i="2"/>
  <c r="S764" i="2"/>
  <c r="O764" i="2"/>
  <c r="K764" i="2"/>
  <c r="C764" i="2"/>
  <c r="S763" i="2"/>
  <c r="O763" i="2"/>
  <c r="AW766" i="1"/>
  <c r="K763" i="2"/>
  <c r="C763" i="2"/>
  <c r="S762" i="2"/>
  <c r="O762" i="2"/>
  <c r="K762" i="2"/>
  <c r="C762" i="2"/>
  <c r="S761" i="2"/>
  <c r="O761" i="2"/>
  <c r="K761" i="2"/>
  <c r="C761" i="2"/>
  <c r="S760" i="2"/>
  <c r="O760" i="2"/>
  <c r="K760" i="2"/>
  <c r="C760" i="2"/>
  <c r="S759" i="2"/>
  <c r="O759" i="2"/>
  <c r="AW762" i="1"/>
  <c r="K759" i="2"/>
  <c r="C759" i="2"/>
  <c r="S758" i="2"/>
  <c r="O758" i="2"/>
  <c r="K758" i="2"/>
  <c r="C758" i="2"/>
  <c r="S757" i="2"/>
  <c r="O757" i="2"/>
  <c r="K757" i="2"/>
  <c r="C757" i="2"/>
  <c r="S756" i="2"/>
  <c r="O756" i="2"/>
  <c r="K756" i="2"/>
  <c r="C756" i="2"/>
  <c r="S755" i="2"/>
  <c r="O755" i="2"/>
  <c r="AW758" i="1"/>
  <c r="K755" i="2"/>
  <c r="C755" i="2"/>
  <c r="S754" i="2"/>
  <c r="O754" i="2"/>
  <c r="K754" i="2"/>
  <c r="C754" i="2"/>
  <c r="S753" i="2"/>
  <c r="O753" i="2"/>
  <c r="K753" i="2"/>
  <c r="C753" i="2"/>
  <c r="S752" i="2"/>
  <c r="O752" i="2"/>
  <c r="K752" i="2"/>
  <c r="C752" i="2"/>
  <c r="S751" i="2"/>
  <c r="O751" i="2"/>
  <c r="AW754" i="1"/>
  <c r="K751" i="2"/>
  <c r="C751" i="2"/>
  <c r="S750" i="2"/>
  <c r="O750" i="2"/>
  <c r="K750" i="2"/>
  <c r="C750" i="2"/>
  <c r="S749" i="2"/>
  <c r="O749" i="2"/>
  <c r="K749" i="2"/>
  <c r="C749" i="2"/>
  <c r="S748" i="2"/>
  <c r="O748" i="2"/>
  <c r="K748" i="2"/>
  <c r="C748" i="2"/>
  <c r="S747" i="2"/>
  <c r="O747" i="2"/>
  <c r="AW750" i="1"/>
  <c r="K747" i="2"/>
  <c r="C747" i="2"/>
  <c r="S746" i="2"/>
  <c r="O746" i="2"/>
  <c r="K746" i="2"/>
  <c r="C746" i="2"/>
  <c r="S745" i="2"/>
  <c r="O745" i="2"/>
  <c r="K745" i="2"/>
  <c r="C745" i="2"/>
  <c r="S744" i="2"/>
  <c r="O744" i="2"/>
  <c r="K744" i="2"/>
  <c r="C744" i="2"/>
  <c r="S743" i="2"/>
  <c r="O743" i="2"/>
  <c r="AW746" i="1"/>
  <c r="K743" i="2"/>
  <c r="C743" i="2"/>
  <c r="S742" i="2"/>
  <c r="O742" i="2"/>
  <c r="K742" i="2"/>
  <c r="C742" i="2"/>
  <c r="S741" i="2"/>
  <c r="O741" i="2"/>
  <c r="K741" i="2"/>
  <c r="C741" i="2"/>
  <c r="S740" i="2"/>
  <c r="O740" i="2"/>
  <c r="K740" i="2"/>
  <c r="C740" i="2"/>
  <c r="S739" i="2"/>
  <c r="O739" i="2"/>
  <c r="AW742" i="1"/>
  <c r="K739" i="2"/>
  <c r="C739" i="2"/>
  <c r="S738" i="2"/>
  <c r="O738" i="2"/>
  <c r="K738" i="2"/>
  <c r="C738" i="2"/>
  <c r="S737" i="2"/>
  <c r="O737" i="2"/>
  <c r="S736" i="2"/>
  <c r="O736" i="2"/>
  <c r="S735" i="2"/>
  <c r="O735" i="2"/>
  <c r="S734" i="2"/>
  <c r="O734" i="2"/>
  <c r="S733" i="2"/>
  <c r="S732" i="2"/>
  <c r="S728" i="2"/>
  <c r="O728" i="2"/>
  <c r="S727" i="2"/>
  <c r="O727" i="2"/>
  <c r="K727" i="2"/>
  <c r="AT730" i="1"/>
  <c r="S726" i="2"/>
  <c r="O726" i="2"/>
  <c r="K726" i="2"/>
  <c r="S725" i="2"/>
  <c r="O725" i="2"/>
  <c r="K725" i="2"/>
  <c r="S721" i="2"/>
  <c r="O721" i="2"/>
  <c r="K721" i="2"/>
  <c r="S720" i="2"/>
  <c r="O720" i="2"/>
  <c r="K720" i="2"/>
  <c r="S719" i="2"/>
  <c r="AZ722" i="1"/>
  <c r="O719" i="2"/>
  <c r="K719" i="2"/>
  <c r="AT722" i="1"/>
  <c r="S718" i="2"/>
  <c r="O718" i="2"/>
  <c r="S717" i="2"/>
  <c r="O717" i="2"/>
  <c r="S716" i="2"/>
  <c r="O716" i="2"/>
  <c r="S715" i="2"/>
  <c r="O715" i="2"/>
  <c r="K715" i="2"/>
  <c r="AT718" i="1"/>
  <c r="S714" i="2"/>
  <c r="O714" i="2"/>
  <c r="K714" i="2"/>
  <c r="S713" i="2"/>
  <c r="O713" i="2"/>
  <c r="K713" i="2"/>
  <c r="S712" i="2"/>
  <c r="O712" i="2"/>
  <c r="K712" i="2"/>
  <c r="S711" i="2"/>
  <c r="O711" i="2"/>
  <c r="S710" i="2"/>
  <c r="O710" i="2"/>
  <c r="S709" i="2"/>
  <c r="O709" i="2"/>
  <c r="S708" i="2"/>
  <c r="O708" i="2"/>
  <c r="S707" i="2"/>
  <c r="O707" i="2"/>
  <c r="AW710" i="1"/>
  <c r="S706" i="2"/>
  <c r="O706" i="2"/>
  <c r="S705" i="2"/>
  <c r="O705" i="2"/>
  <c r="S704" i="2"/>
  <c r="O704" i="2"/>
  <c r="S703" i="2"/>
  <c r="O703" i="2"/>
  <c r="AW706" i="1"/>
  <c r="S702" i="2"/>
  <c r="O702" i="2"/>
  <c r="K702" i="2"/>
  <c r="S701" i="2"/>
  <c r="O701" i="2"/>
  <c r="K701" i="2"/>
  <c r="S700" i="2"/>
  <c r="O700" i="2"/>
  <c r="S699" i="2"/>
  <c r="O699" i="2"/>
  <c r="AW702" i="1"/>
  <c r="S698" i="2"/>
  <c r="O698" i="2"/>
  <c r="S697" i="2"/>
  <c r="O697" i="2"/>
  <c r="S696" i="2"/>
  <c r="O696" i="2"/>
  <c r="S695" i="2"/>
  <c r="AZ698" i="1"/>
  <c r="O695" i="2"/>
  <c r="S694" i="2"/>
  <c r="O694" i="2"/>
  <c r="S693" i="2"/>
  <c r="O693" i="2"/>
  <c r="S692" i="2"/>
  <c r="O692" i="2"/>
  <c r="S691" i="2"/>
  <c r="O691" i="2"/>
  <c r="S690" i="2"/>
  <c r="O690" i="2"/>
  <c r="S689" i="2"/>
  <c r="O689" i="2"/>
  <c r="S688" i="2"/>
  <c r="O688" i="2"/>
  <c r="S684" i="2"/>
  <c r="S683" i="2"/>
  <c r="AZ686" i="1"/>
  <c r="S682" i="2"/>
  <c r="S681" i="2"/>
  <c r="S680" i="2"/>
  <c r="S679" i="2"/>
  <c r="AZ682" i="1"/>
  <c r="S678" i="2"/>
  <c r="O678" i="2"/>
  <c r="K678" i="2"/>
  <c r="S677" i="2"/>
  <c r="O677" i="2"/>
  <c r="K677" i="2"/>
  <c r="S676" i="2"/>
  <c r="O676" i="2"/>
  <c r="K676" i="2"/>
  <c r="S675" i="2"/>
  <c r="AZ678" i="1"/>
  <c r="O675" i="2"/>
  <c r="K675" i="2"/>
  <c r="S674" i="2"/>
  <c r="O674" i="2"/>
  <c r="S673" i="2"/>
  <c r="O673" i="2"/>
  <c r="S672" i="2"/>
  <c r="O672" i="2"/>
  <c r="S671" i="2"/>
  <c r="AZ674" i="1"/>
  <c r="O671" i="2"/>
  <c r="K671" i="2"/>
  <c r="AT674" i="1"/>
  <c r="S670" i="2"/>
  <c r="O670" i="2"/>
  <c r="K670" i="2"/>
  <c r="S669" i="2"/>
  <c r="O669" i="2"/>
  <c r="K669" i="2"/>
  <c r="S668" i="2"/>
  <c r="O668" i="2"/>
  <c r="K668" i="2"/>
  <c r="S667" i="2"/>
  <c r="AZ670" i="1"/>
  <c r="O667" i="2"/>
  <c r="K667" i="2"/>
  <c r="AT670" i="1"/>
  <c r="S666" i="2"/>
  <c r="O666" i="2"/>
  <c r="K666" i="2"/>
  <c r="S665" i="2"/>
  <c r="O665" i="2"/>
  <c r="K665" i="2"/>
  <c r="S664" i="2"/>
  <c r="O664" i="2"/>
  <c r="K664" i="2"/>
  <c r="S663" i="2"/>
  <c r="AZ666" i="1"/>
  <c r="O663" i="2"/>
  <c r="K663" i="2"/>
  <c r="AT666" i="1"/>
  <c r="S662" i="2"/>
  <c r="O662" i="2"/>
  <c r="K662" i="2"/>
  <c r="S661" i="2"/>
  <c r="O661" i="2"/>
  <c r="S660" i="2"/>
  <c r="O660" i="2"/>
  <c r="S659" i="2"/>
  <c r="AZ662" i="1"/>
  <c r="O659" i="2"/>
  <c r="AW662" i="1"/>
  <c r="S658" i="2"/>
  <c r="O658" i="2"/>
  <c r="AW661" i="1"/>
  <c r="K658" i="2"/>
  <c r="S657" i="2"/>
  <c r="O657" i="2"/>
  <c r="K657" i="2"/>
  <c r="S656" i="2"/>
  <c r="O656" i="2"/>
  <c r="K656" i="2"/>
  <c r="S655" i="2"/>
  <c r="AZ658" i="1"/>
  <c r="O655" i="2"/>
  <c r="AW658" i="1"/>
  <c r="K655" i="2"/>
  <c r="S654" i="2"/>
  <c r="O654" i="2"/>
  <c r="K654" i="2"/>
  <c r="S653" i="2"/>
  <c r="O653" i="2"/>
  <c r="S652" i="2"/>
  <c r="O652" i="2"/>
  <c r="S651" i="2"/>
  <c r="O651" i="2"/>
  <c r="S650" i="2"/>
  <c r="O650" i="2"/>
  <c r="S649" i="2"/>
  <c r="O649" i="2"/>
  <c r="S648" i="2"/>
  <c r="O648" i="2"/>
  <c r="K648" i="2"/>
  <c r="S647" i="2"/>
  <c r="AZ650" i="1"/>
  <c r="O647" i="2"/>
  <c r="K647" i="2"/>
  <c r="S646" i="2"/>
  <c r="O646" i="2"/>
  <c r="AW649" i="1"/>
  <c r="S645" i="2"/>
  <c r="O645" i="2"/>
  <c r="S644" i="2"/>
  <c r="O644" i="2"/>
  <c r="S643" i="2"/>
  <c r="O643" i="2"/>
  <c r="AW646" i="1"/>
  <c r="K643" i="2"/>
  <c r="AT646" i="1"/>
  <c r="S642" i="2"/>
  <c r="O642" i="2"/>
  <c r="K642" i="2"/>
  <c r="S641" i="2"/>
  <c r="O641" i="2"/>
  <c r="K641" i="2"/>
  <c r="S640" i="2"/>
  <c r="O640" i="2"/>
  <c r="K640" i="2"/>
  <c r="S639" i="2"/>
  <c r="O639" i="2"/>
  <c r="AW642" i="1"/>
  <c r="K639" i="2"/>
  <c r="AT642" i="1"/>
  <c r="S638" i="2"/>
  <c r="O638" i="2"/>
  <c r="K638" i="2"/>
  <c r="S637" i="2"/>
  <c r="O637" i="2"/>
  <c r="K637" i="2"/>
  <c r="S636" i="2"/>
  <c r="O636" i="2"/>
  <c r="K636" i="2"/>
  <c r="S635" i="2"/>
  <c r="O635" i="2"/>
  <c r="AW638" i="1"/>
  <c r="K635" i="2"/>
  <c r="AT638" i="1"/>
  <c r="S634" i="2"/>
  <c r="O634" i="2"/>
  <c r="K634" i="2"/>
  <c r="S633" i="2"/>
  <c r="S632" i="2"/>
  <c r="S631" i="2"/>
  <c r="S630" i="2"/>
  <c r="O630" i="2"/>
  <c r="K630" i="2"/>
  <c r="S629" i="2"/>
  <c r="O629" i="2"/>
  <c r="K629" i="2"/>
  <c r="S628" i="2"/>
  <c r="O628" i="2"/>
  <c r="K628" i="2"/>
  <c r="S627" i="2"/>
  <c r="O627" i="2"/>
  <c r="K627" i="2"/>
  <c r="AT630" i="1"/>
  <c r="S626" i="2"/>
  <c r="O626" i="2"/>
  <c r="K626" i="2"/>
  <c r="S625" i="2"/>
  <c r="O625" i="2"/>
  <c r="S624" i="2"/>
  <c r="O624" i="2"/>
  <c r="S623" i="2"/>
  <c r="AZ626" i="1"/>
  <c r="S622" i="2"/>
  <c r="S621" i="2"/>
  <c r="S620" i="2"/>
  <c r="S619" i="2"/>
  <c r="O619" i="2"/>
  <c r="S618" i="2"/>
  <c r="O618" i="2"/>
  <c r="AW621" i="1"/>
  <c r="S617" i="2"/>
  <c r="O617" i="2"/>
  <c r="S616" i="2"/>
  <c r="O616" i="2"/>
  <c r="S615" i="2"/>
  <c r="O615" i="2"/>
  <c r="AW618" i="1"/>
  <c r="S610" i="2"/>
  <c r="O610" i="2"/>
  <c r="S609" i="2"/>
  <c r="O609" i="2"/>
  <c r="K609" i="2"/>
  <c r="S608" i="2"/>
  <c r="O608" i="2"/>
  <c r="S607" i="2"/>
  <c r="O607" i="2"/>
  <c r="S601" i="2"/>
  <c r="O601" i="2"/>
  <c r="K601" i="2"/>
  <c r="S600" i="2"/>
  <c r="O600" i="2"/>
  <c r="S599" i="2"/>
  <c r="AZ602" i="1"/>
  <c r="O599" i="2"/>
  <c r="S598" i="2"/>
  <c r="S597" i="2"/>
  <c r="S596" i="2"/>
  <c r="S595" i="2"/>
  <c r="S594" i="2"/>
  <c r="S593" i="2"/>
  <c r="O593" i="2"/>
  <c r="S592" i="2"/>
  <c r="O592" i="2"/>
  <c r="K592" i="2"/>
  <c r="S591" i="2"/>
  <c r="O591" i="2"/>
  <c r="K591" i="2"/>
  <c r="AT594" i="1"/>
  <c r="S590" i="2"/>
  <c r="O590" i="2"/>
  <c r="K590" i="2"/>
  <c r="S589" i="2"/>
  <c r="O589" i="2"/>
  <c r="K589" i="2"/>
  <c r="S588" i="2"/>
  <c r="O588" i="2"/>
  <c r="K588" i="2"/>
  <c r="S587" i="2"/>
  <c r="O587" i="2"/>
  <c r="K587" i="2"/>
  <c r="AT590" i="1"/>
  <c r="S586" i="2"/>
  <c r="O586" i="2"/>
  <c r="K586" i="2"/>
  <c r="S585" i="2"/>
  <c r="O585" i="2"/>
  <c r="K585" i="2"/>
  <c r="S584" i="2"/>
  <c r="O584" i="2"/>
  <c r="K584" i="2"/>
  <c r="S583" i="2"/>
  <c r="O583" i="2"/>
  <c r="K583" i="2"/>
  <c r="AT586" i="1"/>
  <c r="S582" i="2"/>
  <c r="O582" i="2"/>
  <c r="S581" i="2"/>
  <c r="O581" i="2"/>
  <c r="S580" i="2"/>
  <c r="O580" i="2"/>
  <c r="S579" i="2"/>
  <c r="AZ582" i="1"/>
  <c r="O579" i="2"/>
  <c r="K579" i="2"/>
  <c r="S578" i="2"/>
  <c r="O578" i="2"/>
  <c r="AW581" i="1"/>
  <c r="K578" i="2"/>
  <c r="S577" i="2"/>
  <c r="O577" i="2"/>
  <c r="K577" i="2"/>
  <c r="S576" i="2"/>
  <c r="O576" i="2"/>
  <c r="K576" i="2"/>
  <c r="S575" i="2"/>
  <c r="AZ578" i="1"/>
  <c r="O575" i="2"/>
  <c r="K575" i="2"/>
  <c r="S574" i="2"/>
  <c r="O574" i="2"/>
  <c r="AW577" i="1"/>
  <c r="K574" i="2"/>
  <c r="S573" i="2"/>
  <c r="O573" i="2"/>
  <c r="K573" i="2"/>
  <c r="S572" i="2"/>
  <c r="O572" i="2"/>
  <c r="K572" i="2"/>
  <c r="S571" i="2"/>
  <c r="AZ574" i="1"/>
  <c r="O571" i="2"/>
  <c r="K571" i="2"/>
  <c r="S570" i="2"/>
  <c r="O570" i="2"/>
  <c r="AW573" i="1"/>
  <c r="K570" i="2"/>
  <c r="S569" i="2"/>
  <c r="O569" i="2"/>
  <c r="S568" i="2"/>
  <c r="O568" i="2"/>
  <c r="S567" i="2"/>
  <c r="O567" i="2"/>
  <c r="S566" i="2"/>
  <c r="AZ569" i="1"/>
  <c r="O566" i="2"/>
  <c r="S565" i="2"/>
  <c r="O565" i="2"/>
  <c r="S564" i="2"/>
  <c r="O564" i="2"/>
  <c r="S563" i="2"/>
  <c r="O563" i="2"/>
  <c r="AW566" i="1"/>
  <c r="S562" i="2"/>
  <c r="O562" i="2"/>
  <c r="S561" i="2"/>
  <c r="O561" i="2"/>
  <c r="S560" i="2"/>
  <c r="S554" i="2"/>
  <c r="O554" i="2"/>
  <c r="K554" i="2"/>
  <c r="S553" i="2"/>
  <c r="O553" i="2"/>
  <c r="K553" i="2"/>
  <c r="S552" i="2"/>
  <c r="O552" i="2"/>
  <c r="K552" i="2"/>
  <c r="S551" i="2"/>
  <c r="O551" i="2"/>
  <c r="AW554" i="1"/>
  <c r="K551" i="2"/>
  <c r="S550" i="2"/>
  <c r="O550" i="2"/>
  <c r="S549" i="2"/>
  <c r="O549" i="2"/>
  <c r="S548" i="2"/>
  <c r="O548" i="2"/>
  <c r="S547" i="2"/>
  <c r="AZ550" i="1"/>
  <c r="O547" i="2"/>
  <c r="S546" i="2"/>
  <c r="O546" i="2"/>
  <c r="S545" i="2"/>
  <c r="O545" i="2"/>
  <c r="S544" i="2"/>
  <c r="O544" i="2"/>
  <c r="K544" i="2"/>
  <c r="S543" i="2"/>
  <c r="O543" i="2"/>
  <c r="AW546" i="1"/>
  <c r="K543" i="2"/>
  <c r="AT546" i="1"/>
  <c r="S542" i="2"/>
  <c r="O542" i="2"/>
  <c r="K542" i="2"/>
  <c r="S541" i="2"/>
  <c r="O541" i="2"/>
  <c r="K541" i="2"/>
  <c r="S540" i="2"/>
  <c r="O540" i="2"/>
  <c r="K540" i="2"/>
  <c r="S539" i="2"/>
  <c r="O539" i="2"/>
  <c r="AW542" i="1"/>
  <c r="K539" i="2"/>
  <c r="AT542" i="1"/>
  <c r="S538" i="2"/>
  <c r="O538" i="2"/>
  <c r="K538" i="2"/>
  <c r="S537" i="2"/>
  <c r="S536" i="2"/>
  <c r="S530" i="2"/>
  <c r="O530" i="2"/>
  <c r="K530" i="2"/>
  <c r="S529" i="2"/>
  <c r="O529" i="2"/>
  <c r="K529" i="2"/>
  <c r="S528" i="2"/>
  <c r="O528" i="2"/>
  <c r="K528" i="2"/>
  <c r="S527" i="2"/>
  <c r="O527" i="2"/>
  <c r="AW530" i="1" s="1"/>
  <c r="K527" i="2"/>
  <c r="S526" i="2"/>
  <c r="O526" i="2"/>
  <c r="S525" i="2"/>
  <c r="G525" i="5"/>
  <c r="AV528" i="1" s="1"/>
  <c r="W525" i="2" s="1"/>
  <c r="O525" i="2"/>
  <c r="S524" i="2"/>
  <c r="G524" i="5"/>
  <c r="AV527" i="1" s="1"/>
  <c r="W524" i="2" s="1"/>
  <c r="O524" i="2"/>
  <c r="S523" i="2"/>
  <c r="AZ526" i="1" s="1"/>
  <c r="G523" i="5"/>
  <c r="AV526" i="1"/>
  <c r="W523" i="2" s="1"/>
  <c r="O523" i="2"/>
  <c r="F523" i="5"/>
  <c r="AS526" i="1"/>
  <c r="V523" i="2" s="1"/>
  <c r="K523" i="2"/>
  <c r="AT526" i="1"/>
  <c r="S522" i="2"/>
  <c r="O522" i="2"/>
  <c r="K522" i="2"/>
  <c r="S521" i="2"/>
  <c r="O521" i="2"/>
  <c r="K521" i="2"/>
  <c r="S520" i="2"/>
  <c r="O520" i="2"/>
  <c r="K520" i="2"/>
  <c r="S519" i="2"/>
  <c r="AZ522" i="1" s="1"/>
  <c r="O519" i="2"/>
  <c r="K519" i="2"/>
  <c r="AT522" i="1" s="1"/>
  <c r="S518" i="2"/>
  <c r="O518" i="2"/>
  <c r="K518" i="2"/>
  <c r="S517" i="2"/>
  <c r="O517" i="2"/>
  <c r="F517" i="5"/>
  <c r="AS520" i="1"/>
  <c r="V517" i="2" s="1"/>
  <c r="K517" i="2"/>
  <c r="S516" i="2"/>
  <c r="O516" i="2"/>
  <c r="F516" i="5"/>
  <c r="AS519" i="1" s="1"/>
  <c r="V516" i="2" s="1"/>
  <c r="K516" i="2"/>
  <c r="S515" i="2"/>
  <c r="AZ518" i="1"/>
  <c r="O515" i="2"/>
  <c r="K515" i="2"/>
  <c r="AT518" i="1" s="1"/>
  <c r="S514" i="2"/>
  <c r="O514" i="2"/>
  <c r="K514" i="2"/>
  <c r="S513" i="2"/>
  <c r="O513" i="2"/>
  <c r="K513" i="2"/>
  <c r="S512" i="2"/>
  <c r="O512" i="2"/>
  <c r="K512" i="2"/>
  <c r="S511" i="2"/>
  <c r="AZ514" i="1"/>
  <c r="O511" i="2"/>
  <c r="K511" i="2"/>
  <c r="AT514" i="1"/>
  <c r="S510" i="2"/>
  <c r="O510" i="2"/>
  <c r="AW513" i="1"/>
  <c r="K510" i="2"/>
  <c r="S509" i="2"/>
  <c r="O509" i="2"/>
  <c r="K509" i="2"/>
  <c r="S508" i="2"/>
  <c r="O508" i="2"/>
  <c r="K508" i="2"/>
  <c r="S507" i="2"/>
  <c r="AZ510" i="1"/>
  <c r="O507" i="2"/>
  <c r="K507" i="2"/>
  <c r="AT510" i="1"/>
  <c r="S506" i="2"/>
  <c r="O506" i="2"/>
  <c r="AW509" i="1" s="1"/>
  <c r="F506" i="5"/>
  <c r="AS509" i="1"/>
  <c r="V506" i="2" s="1"/>
  <c r="K506" i="2"/>
  <c r="S505" i="2"/>
  <c r="O505" i="2"/>
  <c r="S504" i="2"/>
  <c r="O504" i="2"/>
  <c r="S503" i="2"/>
  <c r="AZ506" i="1"/>
  <c r="O503" i="2"/>
  <c r="S502" i="2"/>
  <c r="O502" i="2"/>
  <c r="K502" i="2"/>
  <c r="S501" i="2"/>
  <c r="O501" i="2"/>
  <c r="K501" i="2"/>
  <c r="S500" i="2"/>
  <c r="O500" i="2"/>
  <c r="K500" i="2"/>
  <c r="S499" i="2"/>
  <c r="AZ502" i="1"/>
  <c r="O499" i="2"/>
  <c r="K499" i="2"/>
  <c r="AT502" i="1"/>
  <c r="S498" i="2"/>
  <c r="O498" i="2"/>
  <c r="K498" i="2"/>
  <c r="S497" i="2"/>
  <c r="O497" i="2"/>
  <c r="K497" i="2"/>
  <c r="S496" i="2"/>
  <c r="O496" i="2"/>
  <c r="K496" i="2"/>
  <c r="S495" i="2"/>
  <c r="O495" i="2"/>
  <c r="K495" i="2"/>
  <c r="AT498" i="1"/>
  <c r="S494" i="2"/>
  <c r="O494" i="2"/>
  <c r="K494" i="2"/>
  <c r="S493" i="2"/>
  <c r="O493" i="2"/>
  <c r="K493" i="2"/>
  <c r="S492" i="2"/>
  <c r="O492" i="2"/>
  <c r="K492" i="2"/>
  <c r="S491" i="2"/>
  <c r="AZ494" i="1"/>
  <c r="O491" i="2"/>
  <c r="K491" i="2"/>
  <c r="AT494" i="1" s="1"/>
  <c r="S490" i="2"/>
  <c r="O490" i="2"/>
  <c r="K490" i="2"/>
  <c r="S489" i="2"/>
  <c r="O489" i="2"/>
  <c r="K489" i="2"/>
  <c r="S488" i="2"/>
  <c r="O488" i="2"/>
  <c r="K488" i="2"/>
  <c r="S487" i="2"/>
  <c r="AZ490" i="1"/>
  <c r="S486" i="2"/>
  <c r="S485" i="2"/>
  <c r="S484" i="2"/>
  <c r="O484" i="2"/>
  <c r="K484" i="2"/>
  <c r="S483" i="2"/>
  <c r="AZ486" i="1"/>
  <c r="O483" i="2"/>
  <c r="K483" i="2"/>
  <c r="AT486" i="1"/>
  <c r="S482" i="2"/>
  <c r="O482" i="2"/>
  <c r="K482" i="2"/>
  <c r="S481" i="2"/>
  <c r="O481" i="2"/>
  <c r="K481" i="2"/>
  <c r="S480" i="2"/>
  <c r="O480" i="2"/>
  <c r="S479" i="2"/>
  <c r="O479" i="2"/>
  <c r="AW482" i="1" s="1"/>
  <c r="S478" i="2"/>
  <c r="AZ481" i="1" s="1"/>
  <c r="O478" i="2"/>
  <c r="S477" i="2"/>
  <c r="O477" i="2"/>
  <c r="S476" i="2"/>
  <c r="O476" i="2"/>
  <c r="S475" i="2"/>
  <c r="O475" i="2"/>
  <c r="AW478" i="1"/>
  <c r="S474" i="2"/>
  <c r="O474" i="2"/>
  <c r="S473" i="2"/>
  <c r="O473" i="2"/>
  <c r="F473" i="5"/>
  <c r="AS476" i="1" s="1"/>
  <c r="V473" i="2" s="1"/>
  <c r="K473" i="2"/>
  <c r="S472" i="2"/>
  <c r="O472" i="2"/>
  <c r="F472" i="5"/>
  <c r="AS475" i="1" s="1"/>
  <c r="V472" i="2" s="1"/>
  <c r="K472" i="2"/>
  <c r="S471" i="2"/>
  <c r="AZ474" i="1" s="1"/>
  <c r="S470" i="2"/>
  <c r="S469" i="2"/>
  <c r="O469" i="2"/>
  <c r="F469" i="5"/>
  <c r="AS472" i="1"/>
  <c r="V469" i="2" s="1"/>
  <c r="K469" i="2"/>
  <c r="S468" i="2"/>
  <c r="O468" i="2"/>
  <c r="K468" i="2"/>
  <c r="E468" i="5"/>
  <c r="AP471" i="1"/>
  <c r="U468" i="2" s="1"/>
  <c r="C468" i="2"/>
  <c r="S467" i="2"/>
  <c r="AZ470" i="1"/>
  <c r="O467" i="2"/>
  <c r="K467" i="2"/>
  <c r="AT470" i="1"/>
  <c r="E467" i="5"/>
  <c r="AP470" i="1" s="1"/>
  <c r="U467" i="2" s="1"/>
  <c r="C467" i="2"/>
  <c r="S466" i="2"/>
  <c r="O466" i="2"/>
  <c r="K466" i="2"/>
  <c r="E466" i="5"/>
  <c r="AP469" i="1"/>
  <c r="U466" i="2" s="1"/>
  <c r="C466" i="2"/>
  <c r="AQ469" i="1"/>
  <c r="S465" i="2"/>
  <c r="O465" i="2"/>
  <c r="K465" i="2"/>
  <c r="E465" i="5"/>
  <c r="AP468" i="1"/>
  <c r="U465" i="2" s="1"/>
  <c r="C465" i="2"/>
  <c r="S464" i="2"/>
  <c r="O464" i="2"/>
  <c r="F464" i="5"/>
  <c r="AS467" i="1" s="1"/>
  <c r="V464" i="2" s="1"/>
  <c r="K464" i="2"/>
  <c r="S463" i="2"/>
  <c r="O463" i="2"/>
  <c r="AW466" i="1"/>
  <c r="F463" i="5"/>
  <c r="AS466" i="1"/>
  <c r="V463" i="2" s="1"/>
  <c r="K463" i="2"/>
  <c r="S462" i="2"/>
  <c r="O462" i="2"/>
  <c r="K462" i="2"/>
  <c r="S461" i="2"/>
  <c r="O461" i="2"/>
  <c r="K461" i="2"/>
  <c r="S460" i="2"/>
  <c r="O460" i="2"/>
  <c r="K460" i="2"/>
  <c r="S459" i="2"/>
  <c r="O459" i="2"/>
  <c r="F459" i="5"/>
  <c r="AS462" i="1" s="1"/>
  <c r="V459" i="2" s="1"/>
  <c r="K459" i="2"/>
  <c r="AT462" i="1" s="1"/>
  <c r="S458" i="2"/>
  <c r="O458" i="2"/>
  <c r="K458" i="2"/>
  <c r="S457" i="2"/>
  <c r="O457" i="2"/>
  <c r="K457" i="2"/>
  <c r="S456" i="2"/>
  <c r="O456" i="2"/>
  <c r="K456" i="2"/>
  <c r="S455" i="2"/>
  <c r="AZ458" i="1"/>
  <c r="O455" i="2"/>
  <c r="F455" i="5"/>
  <c r="AS458" i="1"/>
  <c r="V455" i="2"/>
  <c r="K455" i="2"/>
  <c r="AT458" i="1" s="1"/>
  <c r="S454" i="2"/>
  <c r="O454" i="2"/>
  <c r="K454" i="2"/>
  <c r="S453" i="2"/>
  <c r="O453" i="2"/>
  <c r="K453" i="2"/>
  <c r="S452" i="2"/>
  <c r="O452" i="2"/>
  <c r="K452" i="2"/>
  <c r="S451" i="2"/>
  <c r="AZ454" i="1"/>
  <c r="O451" i="2"/>
  <c r="K451" i="2"/>
  <c r="AT454" i="1"/>
  <c r="S450" i="2"/>
  <c r="O450" i="2"/>
  <c r="K450" i="2"/>
  <c r="S449" i="2"/>
  <c r="O449" i="2"/>
  <c r="K449" i="2"/>
  <c r="S448" i="2"/>
  <c r="O448" i="2"/>
  <c r="K448" i="2"/>
  <c r="S447" i="2"/>
  <c r="AZ450" i="1"/>
  <c r="O447" i="2"/>
  <c r="S446" i="2"/>
  <c r="O446" i="2"/>
  <c r="S445" i="2"/>
  <c r="O445" i="2"/>
  <c r="S444" i="2"/>
  <c r="O444" i="2"/>
  <c r="S443" i="2"/>
  <c r="O443" i="2"/>
  <c r="AW446" i="1"/>
  <c r="S442" i="2"/>
  <c r="O442" i="2"/>
  <c r="S441" i="2"/>
  <c r="G441" i="5"/>
  <c r="AV444" i="1" s="1"/>
  <c r="W441" i="2" s="1"/>
  <c r="O441" i="2"/>
  <c r="S440" i="2"/>
  <c r="O440" i="2"/>
  <c r="S439" i="2"/>
  <c r="G439" i="5"/>
  <c r="AV442" i="1"/>
  <c r="W439" i="2" s="1"/>
  <c r="O439" i="2"/>
  <c r="AW442" i="1" s="1"/>
  <c r="F439" i="5"/>
  <c r="AS442" i="1" s="1"/>
  <c r="V439" i="2"/>
  <c r="K439" i="2"/>
  <c r="S438" i="2"/>
  <c r="S437" i="2"/>
  <c r="S436" i="2"/>
  <c r="O436" i="2"/>
  <c r="S435" i="2"/>
  <c r="AZ438" i="1"/>
  <c r="O435" i="2"/>
  <c r="S434" i="2"/>
  <c r="O434" i="2"/>
  <c r="K434" i="2"/>
  <c r="S433" i="2"/>
  <c r="S432" i="2"/>
  <c r="S431" i="2"/>
  <c r="AZ434" i="1" s="1"/>
  <c r="O431" i="2"/>
  <c r="K431" i="2"/>
  <c r="AT434" i="1" s="1"/>
  <c r="S430" i="2"/>
  <c r="O430" i="2"/>
  <c r="K430" i="2"/>
  <c r="S429" i="2"/>
  <c r="O429" i="2"/>
  <c r="K429" i="2"/>
  <c r="S428" i="2"/>
  <c r="G428" i="5"/>
  <c r="AV431" i="1"/>
  <c r="W428" i="2" s="1"/>
  <c r="O428" i="2"/>
  <c r="K428" i="2"/>
  <c r="S427" i="2"/>
  <c r="AZ430" i="1"/>
  <c r="O427" i="2"/>
  <c r="F427" i="5"/>
  <c r="AS430" i="1" s="1"/>
  <c r="V427" i="2"/>
  <c r="K427" i="2"/>
  <c r="AT430" i="1" s="1"/>
  <c r="S426" i="2"/>
  <c r="O426" i="2"/>
  <c r="S425" i="2"/>
  <c r="O425" i="2"/>
  <c r="S424" i="2"/>
  <c r="O424" i="2"/>
  <c r="S423" i="2"/>
  <c r="O423" i="2"/>
  <c r="AW426" i="1" s="1"/>
  <c r="S422" i="2"/>
  <c r="O422" i="2"/>
  <c r="S421" i="2"/>
  <c r="O421" i="2"/>
  <c r="S420" i="2"/>
  <c r="S419" i="2"/>
  <c r="AZ422" i="1"/>
  <c r="S418" i="2"/>
  <c r="H417" i="5"/>
  <c r="AY420" i="1" s="1"/>
  <c r="X417" i="2"/>
  <c r="S417" i="2"/>
  <c r="S416" i="2"/>
  <c r="S415" i="2"/>
  <c r="AZ418" i="1"/>
  <c r="O415" i="2"/>
  <c r="S414" i="2"/>
  <c r="S413" i="2"/>
  <c r="S412" i="2"/>
  <c r="O412" i="2"/>
  <c r="S411" i="2"/>
  <c r="AZ414" i="1" s="1"/>
  <c r="O411" i="2"/>
  <c r="S410" i="2"/>
  <c r="O410" i="2"/>
  <c r="S409" i="2"/>
  <c r="O409" i="2"/>
  <c r="S408" i="2"/>
  <c r="O408" i="2"/>
  <c r="S407" i="2"/>
  <c r="AZ410" i="1"/>
  <c r="O407" i="2"/>
  <c r="S406" i="2"/>
  <c r="AZ409" i="1" s="1"/>
  <c r="O406" i="2"/>
  <c r="S405" i="2"/>
  <c r="O405" i="2"/>
  <c r="S404" i="2"/>
  <c r="O404" i="2"/>
  <c r="F404" i="5"/>
  <c r="AS407" i="1"/>
  <c r="V404" i="2" s="1"/>
  <c r="K404" i="2"/>
  <c r="S403" i="2"/>
  <c r="AZ406" i="1"/>
  <c r="O403" i="2"/>
  <c r="S402" i="2"/>
  <c r="O402" i="2"/>
  <c r="S401" i="2"/>
  <c r="O401" i="2"/>
  <c r="K401" i="2"/>
  <c r="S400" i="2"/>
  <c r="O400" i="2"/>
  <c r="F400" i="5"/>
  <c r="AS403" i="1"/>
  <c r="V400" i="2" s="1"/>
  <c r="K400" i="2"/>
  <c r="S399" i="2"/>
  <c r="O399" i="2"/>
  <c r="AW402" i="1" s="1"/>
  <c r="S398" i="2"/>
  <c r="S397" i="2"/>
  <c r="S396" i="2"/>
  <c r="S395" i="2"/>
  <c r="AZ398" i="1"/>
  <c r="S394" i="2"/>
  <c r="S393" i="2"/>
  <c r="S392" i="2"/>
  <c r="S391" i="2"/>
  <c r="AZ394" i="1" s="1"/>
  <c r="O391" i="2"/>
  <c r="K391" i="2"/>
  <c r="AT394" i="1" s="1"/>
  <c r="S390" i="2"/>
  <c r="O390" i="2"/>
  <c r="AW393" i="1" s="1"/>
  <c r="K390" i="2"/>
  <c r="S389" i="2"/>
  <c r="O389" i="2"/>
  <c r="K389" i="2"/>
  <c r="S388" i="2"/>
  <c r="O388" i="2"/>
  <c r="K388" i="2"/>
  <c r="S387" i="2"/>
  <c r="AZ390" i="1" s="1"/>
  <c r="O387" i="2"/>
  <c r="S386" i="2"/>
  <c r="O386" i="2"/>
  <c r="S385" i="2"/>
  <c r="O385" i="2"/>
  <c r="S384" i="2"/>
  <c r="O384" i="2"/>
  <c r="S383" i="2"/>
  <c r="O383" i="2"/>
  <c r="AW386" i="1"/>
  <c r="S382" i="2"/>
  <c r="AZ385" i="1" s="1"/>
  <c r="G382" i="5"/>
  <c r="AV385" i="1"/>
  <c r="W382" i="2" s="1"/>
  <c r="O382" i="2"/>
  <c r="K382" i="2"/>
  <c r="S381" i="2"/>
  <c r="G381" i="5"/>
  <c r="AV384" i="1"/>
  <c r="W381" i="2"/>
  <c r="O381" i="2"/>
  <c r="K381" i="2"/>
  <c r="S380" i="2"/>
  <c r="O380" i="2"/>
  <c r="K380" i="2"/>
  <c r="S379" i="2"/>
  <c r="O379" i="2"/>
  <c r="S378" i="2"/>
  <c r="O378" i="2"/>
  <c r="AW381" i="1"/>
  <c r="S377" i="2"/>
  <c r="O377" i="2"/>
  <c r="K377" i="2"/>
  <c r="S376" i="2"/>
  <c r="O376" i="2"/>
  <c r="K376" i="2"/>
  <c r="S375" i="2"/>
  <c r="AZ378" i="1"/>
  <c r="O375" i="2"/>
  <c r="K375" i="2"/>
  <c r="AT378" i="1"/>
  <c r="S374" i="2"/>
  <c r="O374" i="2"/>
  <c r="AW377" i="1" s="1"/>
  <c r="K374" i="2"/>
  <c r="S373" i="2"/>
  <c r="S372" i="2"/>
  <c r="S371" i="2"/>
  <c r="AZ374" i="1"/>
  <c r="S370" i="2"/>
  <c r="S369" i="2"/>
  <c r="O369" i="2"/>
  <c r="S368" i="2"/>
  <c r="O368" i="2"/>
  <c r="K368" i="2"/>
  <c r="S367" i="2"/>
  <c r="O367" i="2"/>
  <c r="AW370" i="1"/>
  <c r="K367" i="2"/>
  <c r="S366" i="2"/>
  <c r="AZ369" i="1"/>
  <c r="O366" i="2"/>
  <c r="K366" i="2"/>
  <c r="S365" i="2"/>
  <c r="O365" i="2"/>
  <c r="K365" i="2"/>
  <c r="S364" i="2"/>
  <c r="O364" i="2"/>
  <c r="K364" i="2"/>
  <c r="S363" i="2"/>
  <c r="O363" i="2"/>
  <c r="AW366" i="1" s="1"/>
  <c r="K363" i="2"/>
  <c r="S362" i="2"/>
  <c r="AZ365" i="1"/>
  <c r="O362" i="2"/>
  <c r="K362" i="2"/>
  <c r="S361" i="2"/>
  <c r="O361" i="2"/>
  <c r="K361" i="2"/>
  <c r="S360" i="2"/>
  <c r="O360" i="2"/>
  <c r="K360" i="2"/>
  <c r="S359" i="2"/>
  <c r="O359" i="2"/>
  <c r="AW362" i="1" s="1"/>
  <c r="K359" i="2"/>
  <c r="S358" i="2"/>
  <c r="AZ361" i="1"/>
  <c r="O358" i="2"/>
  <c r="S357" i="2"/>
  <c r="O357" i="2"/>
  <c r="S356" i="2"/>
  <c r="O356" i="2"/>
  <c r="K356" i="2"/>
  <c r="S355" i="2"/>
  <c r="AZ358" i="1"/>
  <c r="O355" i="2"/>
  <c r="K355" i="2"/>
  <c r="AT358" i="1" s="1"/>
  <c r="S354" i="2"/>
  <c r="O354" i="2"/>
  <c r="AW357" i="1" s="1"/>
  <c r="K354" i="2"/>
  <c r="S353" i="2"/>
  <c r="O353" i="2"/>
  <c r="F353" i="5"/>
  <c r="AS356" i="1" s="1"/>
  <c r="V353" i="2"/>
  <c r="K353" i="2"/>
  <c r="S352" i="2"/>
  <c r="O352" i="2"/>
  <c r="K352" i="2"/>
  <c r="S351" i="2"/>
  <c r="AZ354" i="1"/>
  <c r="O351" i="2"/>
  <c r="K351" i="2"/>
  <c r="AT354" i="1"/>
  <c r="S350" i="2"/>
  <c r="S349" i="2"/>
  <c r="S348" i="2"/>
  <c r="S347" i="2"/>
  <c r="S346" i="2"/>
  <c r="AZ349" i="1" s="1"/>
  <c r="O346" i="2"/>
  <c r="S345" i="2"/>
  <c r="O345" i="2"/>
  <c r="S344" i="2"/>
  <c r="O344" i="2"/>
  <c r="S343" i="2"/>
  <c r="O343" i="2"/>
  <c r="AW346" i="1" s="1"/>
  <c r="K343" i="2"/>
  <c r="S342" i="2"/>
  <c r="O342" i="2"/>
  <c r="F342" i="5"/>
  <c r="AS345" i="1"/>
  <c r="V342" i="2" s="1"/>
  <c r="K342" i="2"/>
  <c r="S341" i="2"/>
  <c r="O341" i="2"/>
  <c r="F341" i="5"/>
  <c r="AS344" i="1"/>
  <c r="V341" i="2" s="1"/>
  <c r="K341" i="2"/>
  <c r="S340" i="2"/>
  <c r="O340" i="2"/>
  <c r="K340" i="2"/>
  <c r="S339" i="2"/>
  <c r="O339" i="2"/>
  <c r="AW342" i="1" s="1"/>
  <c r="K339" i="2"/>
  <c r="S338" i="2"/>
  <c r="G338" i="5"/>
  <c r="AV341" i="1" s="1"/>
  <c r="W338" i="2" s="1"/>
  <c r="O338" i="2"/>
  <c r="F338" i="5"/>
  <c r="AS341" i="1"/>
  <c r="V338" i="2" s="1"/>
  <c r="K338" i="2"/>
  <c r="S337" i="2"/>
  <c r="G337" i="5"/>
  <c r="AV340" i="1" s="1"/>
  <c r="W337" i="2"/>
  <c r="O337" i="2"/>
  <c r="F337" i="5"/>
  <c r="AS340" i="1" s="1"/>
  <c r="V337" i="2"/>
  <c r="K337" i="2"/>
  <c r="S336" i="2"/>
  <c r="O336" i="2"/>
  <c r="K336" i="2"/>
  <c r="S335" i="2"/>
  <c r="O335" i="2"/>
  <c r="AW338" i="1" s="1"/>
  <c r="K335" i="2"/>
  <c r="S334" i="2"/>
  <c r="O334" i="2"/>
  <c r="K334" i="2"/>
  <c r="S333" i="2"/>
  <c r="O333" i="2"/>
  <c r="K333" i="2"/>
  <c r="S332" i="2"/>
  <c r="O332" i="2"/>
  <c r="K332" i="2"/>
  <c r="S331" i="2"/>
  <c r="O331" i="2"/>
  <c r="K331" i="2"/>
  <c r="S330" i="2"/>
  <c r="O330" i="2"/>
  <c r="K330" i="2"/>
  <c r="S329" i="2"/>
  <c r="O329" i="2"/>
  <c r="K329" i="2"/>
  <c r="S328" i="2"/>
  <c r="S327" i="2"/>
  <c r="S326" i="2"/>
  <c r="S325" i="2"/>
  <c r="O325" i="2"/>
  <c r="K325" i="2"/>
  <c r="S324" i="2"/>
  <c r="O324" i="2"/>
  <c r="K324" i="2"/>
  <c r="S323" i="2"/>
  <c r="O323" i="2"/>
  <c r="AW326" i="1"/>
  <c r="K323" i="2"/>
  <c r="S322" i="2"/>
  <c r="O322" i="2"/>
  <c r="K322" i="2"/>
  <c r="AT325" i="1" s="1"/>
  <c r="S321" i="2"/>
  <c r="O321" i="2"/>
  <c r="K321" i="2"/>
  <c r="S320" i="2"/>
  <c r="O320" i="2"/>
  <c r="F320" i="5"/>
  <c r="AS323" i="1"/>
  <c r="V320" i="2" s="1"/>
  <c r="K320" i="2"/>
  <c r="S319" i="2"/>
  <c r="O319" i="2"/>
  <c r="AW322" i="1" s="1"/>
  <c r="F319" i="5"/>
  <c r="AS322" i="1"/>
  <c r="V319" i="2" s="1"/>
  <c r="K319" i="2"/>
  <c r="S318" i="2"/>
  <c r="O318" i="2"/>
  <c r="K318" i="2"/>
  <c r="AT321" i="1" s="1"/>
  <c r="S317" i="2"/>
  <c r="O317" i="2"/>
  <c r="K317" i="2"/>
  <c r="S316" i="2"/>
  <c r="S315" i="2"/>
  <c r="S314" i="2"/>
  <c r="S313" i="2"/>
  <c r="S312" i="2"/>
  <c r="O312" i="2"/>
  <c r="K312" i="2"/>
  <c r="S311" i="2"/>
  <c r="O311" i="2"/>
  <c r="K311" i="2"/>
  <c r="S310" i="2"/>
  <c r="O310" i="2"/>
  <c r="S309" i="2"/>
  <c r="O309" i="2"/>
  <c r="S308" i="2"/>
  <c r="O308" i="2"/>
  <c r="K308" i="2"/>
  <c r="S307" i="2"/>
  <c r="AZ310" i="1"/>
  <c r="O307" i="2"/>
  <c r="K307" i="2"/>
  <c r="AT310" i="1"/>
  <c r="S306" i="2"/>
  <c r="O306" i="2"/>
  <c r="AW309" i="1" s="1"/>
  <c r="K306" i="2"/>
  <c r="S305" i="2"/>
  <c r="G305" i="5"/>
  <c r="AV308" i="1" s="1"/>
  <c r="W305" i="2"/>
  <c r="O305" i="2"/>
  <c r="F305" i="5"/>
  <c r="AS308" i="1" s="1"/>
  <c r="V305" i="2"/>
  <c r="K305" i="2"/>
  <c r="S304" i="2"/>
  <c r="G304" i="5"/>
  <c r="AV307" i="1"/>
  <c r="W304" i="2"/>
  <c r="O304" i="2"/>
  <c r="F304" i="5"/>
  <c r="AS307" i="1"/>
  <c r="V304" i="2"/>
  <c r="K304" i="2"/>
  <c r="S303" i="2"/>
  <c r="AZ306" i="1"/>
  <c r="G303" i="5"/>
  <c r="AV306" i="1" s="1"/>
  <c r="W303" i="2" s="1"/>
  <c r="O303" i="2"/>
  <c r="F303" i="5"/>
  <c r="AS306" i="1"/>
  <c r="V303" i="2" s="1"/>
  <c r="K303" i="2"/>
  <c r="AT306" i="1"/>
  <c r="S302" i="2"/>
  <c r="O302" i="2"/>
  <c r="AW305" i="1"/>
  <c r="K302" i="2"/>
  <c r="S301" i="2"/>
  <c r="O301" i="2"/>
  <c r="F301" i="5"/>
  <c r="AS304" i="1"/>
  <c r="V301" i="2"/>
  <c r="K301" i="2"/>
  <c r="S300" i="2"/>
  <c r="O300" i="2"/>
  <c r="K300" i="2"/>
  <c r="S299" i="2"/>
  <c r="AZ302" i="1"/>
  <c r="O299" i="2"/>
  <c r="K299" i="2"/>
  <c r="S298" i="2"/>
  <c r="O298" i="2"/>
  <c r="AW301" i="1"/>
  <c r="K298" i="2"/>
  <c r="S297" i="2"/>
  <c r="O297" i="2"/>
  <c r="K297" i="2"/>
  <c r="S296" i="2"/>
  <c r="O296" i="2"/>
  <c r="K296" i="2"/>
  <c r="S295" i="2"/>
  <c r="AZ298" i="1"/>
  <c r="O295" i="2"/>
  <c r="K295" i="2"/>
  <c r="AT298" i="1"/>
  <c r="S294" i="2"/>
  <c r="O294" i="2"/>
  <c r="AW297" i="1"/>
  <c r="K294" i="2"/>
  <c r="S293" i="2"/>
  <c r="O293" i="2"/>
  <c r="K293" i="2"/>
  <c r="S292" i="2"/>
  <c r="O292" i="2"/>
  <c r="K292" i="2"/>
  <c r="S291" i="2"/>
  <c r="AZ294" i="1" s="1"/>
  <c r="O291" i="2"/>
  <c r="K291" i="2"/>
  <c r="AT294" i="1" s="1"/>
  <c r="S290" i="2"/>
  <c r="O290" i="2"/>
  <c r="AW293" i="1"/>
  <c r="K290" i="2"/>
  <c r="S289" i="2"/>
  <c r="O289" i="2"/>
  <c r="K289" i="2"/>
  <c r="S288" i="2"/>
  <c r="O288" i="2"/>
  <c r="K288" i="2"/>
  <c r="S287" i="2"/>
  <c r="AZ290" i="1" s="1"/>
  <c r="O287" i="2"/>
  <c r="K287" i="2"/>
  <c r="AT290" i="1"/>
  <c r="S286" i="2"/>
  <c r="O286" i="2"/>
  <c r="AW289" i="1"/>
  <c r="K286" i="2"/>
  <c r="S285" i="2"/>
  <c r="O285" i="2"/>
  <c r="K285" i="2"/>
  <c r="S284" i="2"/>
  <c r="O284" i="2"/>
  <c r="K284" i="2"/>
  <c r="S283" i="2"/>
  <c r="AZ286" i="1"/>
  <c r="O283" i="2"/>
  <c r="K283" i="2"/>
  <c r="AT286" i="1"/>
  <c r="S282" i="2"/>
  <c r="O282" i="2"/>
  <c r="K282" i="2"/>
  <c r="S281" i="2"/>
  <c r="O281" i="2"/>
  <c r="K281" i="2"/>
  <c r="S280" i="2"/>
  <c r="O280" i="2"/>
  <c r="K280" i="2"/>
  <c r="S279" i="2"/>
  <c r="O279" i="2"/>
  <c r="K279" i="2"/>
  <c r="AT282" i="1"/>
  <c r="S278" i="2"/>
  <c r="O278" i="2"/>
  <c r="AW281" i="1"/>
  <c r="K278" i="2"/>
  <c r="S277" i="2"/>
  <c r="O277" i="2"/>
  <c r="K277" i="2"/>
  <c r="S276" i="2"/>
  <c r="O276" i="2"/>
  <c r="K276" i="2"/>
  <c r="S275" i="2"/>
  <c r="AZ278" i="1"/>
  <c r="O275" i="2"/>
  <c r="K275" i="2"/>
  <c r="AT278" i="1"/>
  <c r="S274" i="2"/>
  <c r="O274" i="2"/>
  <c r="K274" i="2"/>
  <c r="S273" i="2"/>
  <c r="G273" i="5"/>
  <c r="AV276" i="1" s="1"/>
  <c r="W273" i="2" s="1"/>
  <c r="O273" i="2"/>
  <c r="K273" i="2"/>
  <c r="S272" i="2"/>
  <c r="G272" i="5"/>
  <c r="AV275" i="1"/>
  <c r="W272" i="2" s="1"/>
  <c r="O272" i="2"/>
  <c r="S271" i="2"/>
  <c r="G271" i="5"/>
  <c r="AV274" i="1" s="1"/>
  <c r="W271" i="2"/>
  <c r="O271" i="2"/>
  <c r="S270" i="2"/>
  <c r="O270" i="2"/>
  <c r="AW273" i="1"/>
  <c r="S269" i="2"/>
  <c r="O269" i="2"/>
  <c r="K269" i="2"/>
  <c r="S268" i="2"/>
  <c r="O268" i="2"/>
  <c r="K268" i="2"/>
  <c r="S267" i="2"/>
  <c r="O267" i="2"/>
  <c r="AW270" i="1" s="1"/>
  <c r="K267" i="2"/>
  <c r="S266" i="2"/>
  <c r="AZ269" i="1"/>
  <c r="O266" i="2"/>
  <c r="K266" i="2"/>
  <c r="S265" i="2"/>
  <c r="O265" i="2"/>
  <c r="K265" i="2"/>
  <c r="H264" i="5"/>
  <c r="AY267" i="1" s="1"/>
  <c r="X264" i="2"/>
  <c r="S264" i="2"/>
  <c r="G264" i="5"/>
  <c r="AV267" i="1" s="1"/>
  <c r="W264" i="2"/>
  <c r="O264" i="2"/>
  <c r="F264" i="5"/>
  <c r="AS267" i="1" s="1"/>
  <c r="V264" i="2" s="1"/>
  <c r="K264" i="2"/>
  <c r="H263" i="5"/>
  <c r="AY266" i="1" s="1"/>
  <c r="X263" i="2"/>
  <c r="S263" i="2"/>
  <c r="G263" i="5"/>
  <c r="AV266" i="1" s="1"/>
  <c r="W263" i="2"/>
  <c r="O263" i="2"/>
  <c r="F263" i="5"/>
  <c r="AS266" i="1" s="1"/>
  <c r="V263" i="2"/>
  <c r="K263" i="2"/>
  <c r="H262" i="5"/>
  <c r="AY265" i="1" s="1"/>
  <c r="X262" i="2" s="1"/>
  <c r="S262" i="2"/>
  <c r="AZ265" i="1"/>
  <c r="G262" i="5"/>
  <c r="AV265" i="1"/>
  <c r="W262" i="2"/>
  <c r="O262" i="2"/>
  <c r="F262" i="5"/>
  <c r="AS265" i="1"/>
  <c r="V262" i="2"/>
  <c r="K262" i="2"/>
  <c r="S261" i="2"/>
  <c r="O261" i="2"/>
  <c r="F261" i="5"/>
  <c r="AS264" i="1"/>
  <c r="V261" i="2" s="1"/>
  <c r="K261" i="2"/>
  <c r="S260" i="2"/>
  <c r="O260" i="2"/>
  <c r="F260" i="5"/>
  <c r="AS263" i="1"/>
  <c r="V260" i="2" s="1"/>
  <c r="K260" i="2"/>
  <c r="S258" i="2"/>
  <c r="O258" i="2"/>
  <c r="K258" i="2"/>
  <c r="S257" i="2"/>
  <c r="O257" i="2"/>
  <c r="K257" i="2"/>
  <c r="S256" i="2"/>
  <c r="O256" i="2"/>
  <c r="K256" i="2"/>
  <c r="S255" i="2"/>
  <c r="AZ258" i="1" s="1"/>
  <c r="O255" i="2"/>
  <c r="K255" i="2"/>
  <c r="AT258" i="1"/>
  <c r="S254" i="2"/>
  <c r="O254" i="2"/>
  <c r="K254" i="2"/>
  <c r="S253" i="2"/>
  <c r="O253" i="2"/>
  <c r="K253" i="2"/>
  <c r="S252" i="2"/>
  <c r="O252" i="2"/>
  <c r="F252" i="5"/>
  <c r="AS255" i="1"/>
  <c r="V252" i="2" s="1"/>
  <c r="K252" i="2"/>
  <c r="S251" i="2"/>
  <c r="AZ254" i="1" s="1"/>
  <c r="G251" i="5"/>
  <c r="AV254" i="1"/>
  <c r="W251" i="2"/>
  <c r="O251" i="2"/>
  <c r="F251" i="5"/>
  <c r="AS254" i="1"/>
  <c r="V251" i="2"/>
  <c r="K251" i="2"/>
  <c r="AT254" i="1" s="1"/>
  <c r="S250" i="2"/>
  <c r="O250" i="2"/>
  <c r="K250" i="2"/>
  <c r="S249" i="2"/>
  <c r="O249" i="2"/>
  <c r="K249" i="2"/>
  <c r="S248" i="2"/>
  <c r="O248" i="2"/>
  <c r="K248" i="2"/>
  <c r="S247" i="2"/>
  <c r="AZ250" i="1"/>
  <c r="G247" i="5"/>
  <c r="AV250" i="1"/>
  <c r="W247" i="2"/>
  <c r="O247" i="2"/>
  <c r="S246" i="2"/>
  <c r="AZ249" i="1"/>
  <c r="S245" i="2"/>
  <c r="O245" i="2"/>
  <c r="K245" i="2"/>
  <c r="S244" i="2"/>
  <c r="O244" i="2"/>
  <c r="K244" i="2"/>
  <c r="S243" i="2"/>
  <c r="O243" i="2"/>
  <c r="AW246" i="1"/>
  <c r="K243" i="2"/>
  <c r="S242" i="2"/>
  <c r="O242" i="2"/>
  <c r="K242" i="2"/>
  <c r="AT245" i="1"/>
  <c r="S241" i="2"/>
  <c r="O241" i="2"/>
  <c r="K241" i="2"/>
  <c r="S240" i="2"/>
  <c r="O240" i="2"/>
  <c r="K240" i="2"/>
  <c r="S239" i="2"/>
  <c r="O239" i="2"/>
  <c r="K239" i="2"/>
  <c r="S238" i="2"/>
  <c r="O238" i="2"/>
  <c r="S237" i="2"/>
  <c r="O237" i="2"/>
  <c r="S236" i="2"/>
  <c r="O236" i="2"/>
  <c r="S235" i="2"/>
  <c r="O235" i="2"/>
  <c r="S234" i="2"/>
  <c r="O234" i="2"/>
  <c r="S233" i="2"/>
  <c r="O233" i="2"/>
  <c r="S232" i="2"/>
  <c r="O232" i="2"/>
  <c r="S231" i="2"/>
  <c r="O231" i="2"/>
  <c r="S230" i="2"/>
  <c r="O230" i="2"/>
  <c r="S229" i="2"/>
  <c r="O229" i="2"/>
  <c r="S228" i="2"/>
  <c r="O228" i="2"/>
  <c r="S227" i="2"/>
  <c r="AZ230" i="1"/>
  <c r="O227" i="2"/>
  <c r="S226" i="2"/>
  <c r="O226" i="2"/>
  <c r="S225" i="2"/>
  <c r="O225" i="2"/>
  <c r="S224" i="2"/>
  <c r="O224" i="2"/>
  <c r="S223" i="2"/>
  <c r="AZ226" i="1"/>
  <c r="O223" i="2"/>
  <c r="S222" i="2"/>
  <c r="O222" i="2"/>
  <c r="S221" i="2"/>
  <c r="O221" i="2"/>
  <c r="S220" i="2"/>
  <c r="O220" i="2"/>
  <c r="S219" i="2"/>
  <c r="AZ222" i="1"/>
  <c r="O219" i="2"/>
  <c r="S218" i="2"/>
  <c r="O218" i="2"/>
  <c r="S217" i="2"/>
  <c r="O217" i="2"/>
  <c r="S216" i="2"/>
  <c r="O216" i="2"/>
  <c r="S215" i="2"/>
  <c r="AZ218" i="1"/>
  <c r="O215" i="2"/>
  <c r="S214" i="2"/>
  <c r="O214" i="2"/>
  <c r="S213" i="2"/>
  <c r="O213" i="2"/>
  <c r="S212" i="2"/>
  <c r="O212" i="2"/>
  <c r="S211" i="2"/>
  <c r="AZ214" i="1" s="1"/>
  <c r="O211" i="2"/>
  <c r="S210" i="2"/>
  <c r="O210" i="2"/>
  <c r="S209" i="2"/>
  <c r="O209" i="2"/>
  <c r="S208" i="2"/>
  <c r="O208" i="2"/>
  <c r="S204" i="2"/>
  <c r="O204" i="2"/>
  <c r="K204" i="2"/>
  <c r="S203" i="2"/>
  <c r="O203" i="2"/>
  <c r="S202" i="2"/>
  <c r="O202" i="2"/>
  <c r="K202" i="2"/>
  <c r="S201" i="2"/>
  <c r="O201" i="2"/>
  <c r="S200" i="2"/>
  <c r="O200" i="2"/>
  <c r="S199" i="2"/>
  <c r="O199" i="2"/>
  <c r="K199" i="2"/>
  <c r="AT202" i="1"/>
  <c r="S198" i="2"/>
  <c r="O198" i="2"/>
  <c r="F198" i="5"/>
  <c r="AS201" i="1"/>
  <c r="V198" i="2" s="1"/>
  <c r="K198" i="2"/>
  <c r="S197" i="2"/>
  <c r="O197" i="2"/>
  <c r="K197" i="2"/>
  <c r="S196" i="2"/>
  <c r="O196" i="2"/>
  <c r="K196" i="2"/>
  <c r="S195" i="2"/>
  <c r="AZ198" i="1"/>
  <c r="O195" i="2"/>
  <c r="S194" i="2"/>
  <c r="O194" i="2"/>
  <c r="E194" i="5"/>
  <c r="AP197" i="1"/>
  <c r="U194" i="2" s="1"/>
  <c r="C194" i="2"/>
  <c r="S193" i="2"/>
  <c r="O193" i="2"/>
  <c r="F193" i="5"/>
  <c r="AS196" i="1" s="1"/>
  <c r="V193" i="2"/>
  <c r="K193" i="2"/>
  <c r="S192" i="2"/>
  <c r="O192" i="2"/>
  <c r="S191" i="2"/>
  <c r="AZ194" i="1"/>
  <c r="G191" i="5"/>
  <c r="AV194" i="1" s="1"/>
  <c r="W191" i="2" s="1"/>
  <c r="O191" i="2"/>
  <c r="S190" i="2"/>
  <c r="AZ193" i="1" s="1"/>
  <c r="G190" i="5"/>
  <c r="AV193" i="1"/>
  <c r="W190" i="2"/>
  <c r="O190" i="2"/>
  <c r="S189" i="2"/>
  <c r="O189" i="2"/>
  <c r="S188" i="2"/>
  <c r="O188" i="2"/>
  <c r="K188" i="2"/>
  <c r="S187" i="2"/>
  <c r="O187" i="2"/>
  <c r="S186" i="2"/>
  <c r="O186" i="2"/>
  <c r="S185" i="2"/>
  <c r="O185" i="2"/>
  <c r="K185" i="2"/>
  <c r="S183" i="2"/>
  <c r="AZ186" i="1"/>
  <c r="O183" i="2"/>
  <c r="K183" i="2"/>
  <c r="AT186" i="1"/>
  <c r="S182" i="2"/>
  <c r="O182" i="2"/>
  <c r="AW185" i="1" s="1"/>
  <c r="K182" i="2"/>
  <c r="S181" i="2"/>
  <c r="O181" i="2"/>
  <c r="K181" i="2"/>
  <c r="S177" i="2"/>
  <c r="O177" i="2"/>
  <c r="K177" i="2"/>
  <c r="S176" i="2"/>
  <c r="O176" i="2"/>
  <c r="K176" i="2"/>
  <c r="S175" i="2"/>
  <c r="O175" i="2"/>
  <c r="AW178" i="1"/>
  <c r="K175" i="2"/>
  <c r="S174" i="2"/>
  <c r="AZ177" i="1" s="1"/>
  <c r="O174" i="2"/>
  <c r="K174" i="2"/>
  <c r="S173" i="2"/>
  <c r="O173" i="2"/>
  <c r="K173" i="2"/>
  <c r="S172" i="2"/>
  <c r="O172" i="2"/>
  <c r="K172" i="2"/>
  <c r="S171" i="2"/>
  <c r="O171" i="2"/>
  <c r="K171" i="2"/>
  <c r="S170" i="2"/>
  <c r="AZ173" i="1"/>
  <c r="O170" i="2"/>
  <c r="AW173" i="1"/>
  <c r="K170" i="2"/>
  <c r="S169" i="2"/>
  <c r="O169" i="2"/>
  <c r="K169" i="2"/>
  <c r="S168" i="2"/>
  <c r="O168" i="2"/>
  <c r="K168" i="2"/>
  <c r="S167" i="2"/>
  <c r="O167" i="2"/>
  <c r="AW170" i="1"/>
  <c r="F167" i="5"/>
  <c r="AS170" i="1"/>
  <c r="V167" i="2" s="1"/>
  <c r="K167" i="2"/>
  <c r="S166" i="2"/>
  <c r="AZ169" i="1"/>
  <c r="O166" i="2"/>
  <c r="F166" i="5"/>
  <c r="AS169" i="1"/>
  <c r="V166" i="2"/>
  <c r="K166" i="2"/>
  <c r="S165" i="2"/>
  <c r="O165" i="2"/>
  <c r="K165" i="2"/>
  <c r="S164" i="2"/>
  <c r="O164" i="2"/>
  <c r="K164" i="2"/>
  <c r="S163" i="2"/>
  <c r="O163" i="2"/>
  <c r="F163" i="5"/>
  <c r="AS166" i="1"/>
  <c r="V163" i="2"/>
  <c r="K163" i="2"/>
  <c r="S162" i="2"/>
  <c r="AZ165" i="1"/>
  <c r="O162" i="2"/>
  <c r="K162" i="2"/>
  <c r="AT165" i="1"/>
  <c r="S161" i="2"/>
  <c r="O161" i="2"/>
  <c r="K161" i="2"/>
  <c r="S160" i="2"/>
  <c r="O160" i="2"/>
  <c r="S159" i="2"/>
  <c r="AZ162" i="1" s="1"/>
  <c r="O159" i="2"/>
  <c r="K159" i="2"/>
  <c r="AT162" i="1"/>
  <c r="S158" i="2"/>
  <c r="O158" i="2"/>
  <c r="AW161" i="1"/>
  <c r="K158" i="2"/>
  <c r="S157" i="2"/>
  <c r="O157" i="2"/>
  <c r="K157" i="2"/>
  <c r="S156" i="2"/>
  <c r="O156" i="2"/>
  <c r="F156" i="5"/>
  <c r="AS159" i="1"/>
  <c r="V156" i="2"/>
  <c r="K156" i="2"/>
  <c r="S155" i="2"/>
  <c r="AZ158" i="1"/>
  <c r="O155" i="2"/>
  <c r="F155" i="5"/>
  <c r="AS158" i="1"/>
  <c r="V155" i="2" s="1"/>
  <c r="K155" i="2"/>
  <c r="AT158" i="1" s="1"/>
  <c r="S154" i="2"/>
  <c r="O154" i="2"/>
  <c r="AW157" i="1"/>
  <c r="F154" i="5"/>
  <c r="AS157" i="1"/>
  <c r="V154" i="2" s="1"/>
  <c r="K154" i="2"/>
  <c r="S153" i="2"/>
  <c r="O153" i="2"/>
  <c r="F153" i="5"/>
  <c r="AS156" i="1"/>
  <c r="V153" i="2" s="1"/>
  <c r="K153" i="2"/>
  <c r="S152" i="2"/>
  <c r="O152" i="2"/>
  <c r="S151" i="2"/>
  <c r="O151" i="2"/>
  <c r="K151" i="2"/>
  <c r="S150" i="2"/>
  <c r="O150" i="2"/>
  <c r="F150" i="5"/>
  <c r="AS153" i="1" s="1"/>
  <c r="V150" i="2" s="1"/>
  <c r="K150" i="2"/>
  <c r="AT153" i="1"/>
  <c r="S149" i="2"/>
  <c r="O149" i="2"/>
  <c r="F149" i="5"/>
  <c r="AS152" i="1"/>
  <c r="V149" i="2" s="1"/>
  <c r="K149" i="2"/>
  <c r="S148" i="2"/>
  <c r="O148" i="2"/>
  <c r="K148" i="2"/>
  <c r="S147" i="2"/>
  <c r="O147" i="2"/>
  <c r="K147" i="2"/>
  <c r="S146" i="2"/>
  <c r="O146" i="2"/>
  <c r="K146" i="2"/>
  <c r="AT149" i="1"/>
  <c r="S145" i="2"/>
  <c r="O145" i="2"/>
  <c r="K145" i="2"/>
  <c r="S144" i="2"/>
  <c r="O144" i="2"/>
  <c r="S143" i="2"/>
  <c r="AZ146" i="1" s="1"/>
  <c r="O143" i="2"/>
  <c r="K143" i="2"/>
  <c r="AT146" i="1"/>
  <c r="S142" i="2"/>
  <c r="O142" i="2"/>
  <c r="AW145" i="1" s="1"/>
  <c r="S141" i="2"/>
  <c r="O141" i="2"/>
  <c r="F141" i="5"/>
  <c r="AS144" i="1" s="1"/>
  <c r="V141" i="2" s="1"/>
  <c r="K141" i="2"/>
  <c r="S140" i="2"/>
  <c r="O140" i="2"/>
  <c r="K140" i="2"/>
  <c r="S139" i="2"/>
  <c r="O139" i="2"/>
  <c r="K139" i="2"/>
  <c r="S138" i="2"/>
  <c r="AZ141" i="1" s="1"/>
  <c r="O138" i="2"/>
  <c r="S137" i="2"/>
  <c r="O137" i="2"/>
  <c r="F137" i="5"/>
  <c r="AS140" i="1"/>
  <c r="V137" i="2" s="1"/>
  <c r="K137" i="2"/>
  <c r="S136" i="2"/>
  <c r="O136" i="2"/>
  <c r="K136" i="2"/>
  <c r="S135" i="2"/>
  <c r="AZ138" i="1" s="1"/>
  <c r="O135" i="2"/>
  <c r="S134" i="2"/>
  <c r="O134" i="2"/>
  <c r="K134" i="2"/>
  <c r="AT137" i="1"/>
  <c r="S133" i="2"/>
  <c r="O133" i="2"/>
  <c r="K133" i="2"/>
  <c r="S132" i="2"/>
  <c r="O132" i="2"/>
  <c r="K132" i="2"/>
  <c r="S131" i="2"/>
  <c r="O131" i="2"/>
  <c r="K131" i="2"/>
  <c r="S130" i="2"/>
  <c r="O130" i="2"/>
  <c r="K130" i="2"/>
  <c r="AT133" i="1" s="1"/>
  <c r="S129" i="2"/>
  <c r="O129" i="2"/>
  <c r="K129" i="2"/>
  <c r="S128" i="2"/>
  <c r="S127" i="2"/>
  <c r="S126" i="2"/>
  <c r="O126" i="2"/>
  <c r="S125" i="2"/>
  <c r="O125" i="2"/>
  <c r="S124" i="2"/>
  <c r="O124" i="2"/>
  <c r="S123" i="2"/>
  <c r="AZ126" i="1"/>
  <c r="O123" i="2"/>
  <c r="F123" i="5"/>
  <c r="AS126" i="1" s="1"/>
  <c r="V123" i="2"/>
  <c r="K123" i="2"/>
  <c r="AT126" i="1"/>
  <c r="S122" i="2"/>
  <c r="O122" i="2"/>
  <c r="AW125" i="1" s="1"/>
  <c r="F122" i="5"/>
  <c r="AS125" i="1" s="1"/>
  <c r="V122" i="2" s="1"/>
  <c r="K122" i="2"/>
  <c r="S121" i="2"/>
  <c r="O121" i="2"/>
  <c r="K121" i="2"/>
  <c r="S120" i="2"/>
  <c r="O120" i="2"/>
  <c r="S119" i="2"/>
  <c r="O119" i="2"/>
  <c r="S118" i="2"/>
  <c r="O118" i="2"/>
  <c r="S117" i="2"/>
  <c r="O117" i="2"/>
  <c r="S116" i="2"/>
  <c r="O116" i="2"/>
  <c r="K116" i="2"/>
  <c r="S115" i="2"/>
  <c r="AZ118" i="1" s="1"/>
  <c r="O115" i="2"/>
  <c r="K115" i="2"/>
  <c r="S114" i="2"/>
  <c r="O114" i="2"/>
  <c r="AW117" i="1"/>
  <c r="K114" i="2"/>
  <c r="S113" i="2"/>
  <c r="O113" i="2"/>
  <c r="K113" i="2"/>
  <c r="S112" i="2"/>
  <c r="O112" i="2"/>
  <c r="K112" i="2"/>
  <c r="S111" i="2"/>
  <c r="AZ114" i="1" s="1"/>
  <c r="O111" i="2"/>
  <c r="K111" i="2"/>
  <c r="AT114" i="1"/>
  <c r="S110" i="2"/>
  <c r="O110" i="2"/>
  <c r="AW113" i="1" s="1"/>
  <c r="S109" i="2"/>
  <c r="O109" i="2"/>
  <c r="K109" i="2"/>
  <c r="S108" i="2"/>
  <c r="O108" i="2"/>
  <c r="S107" i="2"/>
  <c r="AZ110" i="1"/>
  <c r="O107" i="2"/>
  <c r="K107" i="2"/>
  <c r="S106" i="2"/>
  <c r="O106" i="2"/>
  <c r="K106" i="2"/>
  <c r="S105" i="2"/>
  <c r="O105" i="2"/>
  <c r="K105" i="2"/>
  <c r="S104" i="2"/>
  <c r="O104" i="2"/>
  <c r="K104" i="2"/>
  <c r="S103" i="2"/>
  <c r="AZ106" i="1" s="1"/>
  <c r="O103" i="2"/>
  <c r="K103" i="2"/>
  <c r="AT106" i="1"/>
  <c r="S102" i="2"/>
  <c r="O102" i="2"/>
  <c r="AW105" i="1" s="1"/>
  <c r="K102" i="2"/>
  <c r="S101" i="2"/>
  <c r="G101" i="5"/>
  <c r="AV104" i="1" s="1"/>
  <c r="W101" i="2"/>
  <c r="O101" i="2"/>
  <c r="S100" i="2"/>
  <c r="G100" i="5"/>
  <c r="AV103" i="1"/>
  <c r="W100" i="2" s="1"/>
  <c r="O100" i="2"/>
  <c r="F100" i="5"/>
  <c r="AS103" i="1"/>
  <c r="V100" i="2" s="1"/>
  <c r="K100" i="2"/>
  <c r="S99" i="2"/>
  <c r="O99" i="2"/>
  <c r="AW102" i="1" s="1"/>
  <c r="K99" i="2"/>
  <c r="S98" i="2"/>
  <c r="AZ101" i="1"/>
  <c r="O98" i="2"/>
  <c r="AW101" i="1"/>
  <c r="K98" i="2"/>
  <c r="S97" i="2"/>
  <c r="O97" i="2"/>
  <c r="K97" i="2"/>
  <c r="S96" i="2"/>
  <c r="O96" i="2"/>
  <c r="K96" i="2"/>
  <c r="S95" i="2"/>
  <c r="O95" i="2"/>
  <c r="K95" i="2"/>
  <c r="S94" i="2"/>
  <c r="AZ97" i="1"/>
  <c r="O94" i="2"/>
  <c r="K94" i="2"/>
  <c r="AT97" i="1" s="1"/>
  <c r="S93" i="2"/>
  <c r="O93" i="2"/>
  <c r="K93" i="2"/>
  <c r="S92" i="2"/>
  <c r="O92" i="2"/>
  <c r="K92" i="2"/>
  <c r="S91" i="2"/>
  <c r="O91" i="2"/>
  <c r="K91" i="2"/>
  <c r="S90" i="2"/>
  <c r="AZ93" i="1"/>
  <c r="O90" i="2"/>
  <c r="AW93" i="1"/>
  <c r="K90" i="2"/>
  <c r="AT93" i="1"/>
  <c r="S89" i="2"/>
  <c r="O89" i="2"/>
  <c r="K89" i="2"/>
  <c r="S88" i="2"/>
  <c r="O88" i="2"/>
  <c r="K88" i="2"/>
  <c r="S87" i="2"/>
  <c r="O87" i="2"/>
  <c r="AW90" i="1" s="1"/>
  <c r="K87" i="2"/>
  <c r="S86" i="2"/>
  <c r="AZ89" i="1"/>
  <c r="O86" i="2"/>
  <c r="F86" i="5"/>
  <c r="AS89" i="1" s="1"/>
  <c r="V86" i="2" s="1"/>
  <c r="K86" i="2"/>
  <c r="AT89" i="1"/>
  <c r="S85" i="2"/>
  <c r="O85" i="2"/>
  <c r="K85" i="2"/>
  <c r="S84" i="2"/>
  <c r="O84" i="2"/>
  <c r="K84" i="2"/>
  <c r="S83" i="2"/>
  <c r="O83" i="2"/>
  <c r="AW86" i="1" s="1"/>
  <c r="K83" i="2"/>
  <c r="S82" i="2"/>
  <c r="AZ85" i="1"/>
  <c r="O82" i="2"/>
  <c r="AW85" i="1"/>
  <c r="K82" i="2"/>
  <c r="S81" i="2"/>
  <c r="O81" i="2"/>
  <c r="F81" i="5"/>
  <c r="AS84" i="1" s="1"/>
  <c r="V81" i="2" s="1"/>
  <c r="K81" i="2"/>
  <c r="S80" i="2"/>
  <c r="O80" i="2"/>
  <c r="K80" i="2"/>
  <c r="S79" i="2"/>
  <c r="O79" i="2"/>
  <c r="K79" i="2"/>
  <c r="S78" i="2"/>
  <c r="AZ81" i="1" s="1"/>
  <c r="O78" i="2"/>
  <c r="K78" i="2"/>
  <c r="AT81" i="1"/>
  <c r="S77" i="2"/>
  <c r="O77" i="2"/>
  <c r="K77" i="2"/>
  <c r="S76" i="2"/>
  <c r="O76" i="2"/>
  <c r="K76" i="2"/>
  <c r="S75" i="2"/>
  <c r="O75" i="2"/>
  <c r="K75" i="2"/>
  <c r="S74" i="2"/>
  <c r="AZ77" i="1" s="1"/>
  <c r="O74" i="2"/>
  <c r="AW77" i="1" s="1"/>
  <c r="K74" i="2"/>
  <c r="AT77" i="1" s="1"/>
  <c r="S73" i="2"/>
  <c r="O73" i="2"/>
  <c r="K73" i="2"/>
  <c r="S72" i="2"/>
  <c r="O72" i="2"/>
  <c r="K72" i="2"/>
  <c r="S71" i="2"/>
  <c r="O71" i="2"/>
  <c r="K71" i="2"/>
  <c r="S70" i="2"/>
  <c r="AZ73" i="1"/>
  <c r="O70" i="2"/>
  <c r="K70" i="2"/>
  <c r="S69" i="2"/>
  <c r="O69" i="2"/>
  <c r="K69" i="2"/>
  <c r="S68" i="2"/>
  <c r="O68" i="2"/>
  <c r="F68" i="5"/>
  <c r="AS71" i="1" s="1"/>
  <c r="V68" i="2" s="1"/>
  <c r="K68" i="2"/>
  <c r="S67" i="2"/>
  <c r="O67" i="2"/>
  <c r="AW70" i="1"/>
  <c r="K67" i="2"/>
  <c r="S66" i="2"/>
  <c r="AZ69" i="1" s="1"/>
  <c r="O66" i="2"/>
  <c r="AW69" i="1" s="1"/>
  <c r="K66" i="2"/>
  <c r="S65" i="2"/>
  <c r="O65" i="2"/>
  <c r="K65" i="2"/>
  <c r="S64" i="2"/>
  <c r="O64" i="2"/>
  <c r="K64" i="2"/>
  <c r="S63" i="2"/>
  <c r="O63" i="2"/>
  <c r="AW66" i="1" s="1"/>
  <c r="K63" i="2"/>
  <c r="S62" i="2"/>
  <c r="AZ65" i="1"/>
  <c r="O62" i="2"/>
  <c r="K62" i="2"/>
  <c r="S61" i="2"/>
  <c r="O61" i="2"/>
  <c r="F61" i="5"/>
  <c r="AS64" i="1"/>
  <c r="V61" i="2" s="1"/>
  <c r="K61" i="2"/>
  <c r="S60" i="2"/>
  <c r="O60" i="2"/>
  <c r="F60" i="5"/>
  <c r="AS63" i="1"/>
  <c r="V60" i="2" s="1"/>
  <c r="K60" i="2"/>
  <c r="S59" i="2"/>
  <c r="O59" i="2"/>
  <c r="F59" i="5"/>
  <c r="AS62" i="1"/>
  <c r="V59" i="2" s="1"/>
  <c r="K59" i="2"/>
  <c r="S58" i="2"/>
  <c r="AZ61" i="1"/>
  <c r="O58" i="2"/>
  <c r="F58" i="5"/>
  <c r="AS61" i="1" s="1"/>
  <c r="V58" i="2" s="1"/>
  <c r="K58" i="2"/>
  <c r="AT61" i="1"/>
  <c r="S57" i="2"/>
  <c r="G57" i="5"/>
  <c r="AV60" i="1" s="1"/>
  <c r="W57" i="2" s="1"/>
  <c r="O57" i="2"/>
  <c r="F57" i="5"/>
  <c r="AS60" i="1" s="1"/>
  <c r="V57" i="2"/>
  <c r="K57" i="2"/>
  <c r="S56" i="2"/>
  <c r="G56" i="5"/>
  <c r="AV59" i="1"/>
  <c r="W56" i="2" s="1"/>
  <c r="O56" i="2"/>
  <c r="F56" i="5"/>
  <c r="AS59" i="1"/>
  <c r="V56" i="2" s="1"/>
  <c r="K56" i="2"/>
  <c r="S55" i="2"/>
  <c r="O55" i="2"/>
  <c r="K55" i="2"/>
  <c r="S54" i="2"/>
  <c r="AZ57" i="1" s="1"/>
  <c r="O54" i="2"/>
  <c r="K54" i="2"/>
  <c r="AT57" i="1"/>
  <c r="S53" i="2"/>
  <c r="O53" i="2"/>
  <c r="K53" i="2"/>
  <c r="S52" i="2"/>
  <c r="O52" i="2"/>
  <c r="K52" i="2"/>
  <c r="S51" i="2"/>
  <c r="O51" i="2"/>
  <c r="K51" i="2"/>
  <c r="S50" i="2"/>
  <c r="AZ53" i="1" s="1"/>
  <c r="O50" i="2"/>
  <c r="F50" i="5"/>
  <c r="AS53" i="1"/>
  <c r="V50" i="2" s="1"/>
  <c r="K50" i="2"/>
  <c r="AT53" i="1" s="1"/>
  <c r="S49" i="2"/>
  <c r="O49" i="2"/>
  <c r="F49" i="5"/>
  <c r="AS52" i="1" s="1"/>
  <c r="V49" i="2" s="1"/>
  <c r="K49" i="2"/>
  <c r="S48" i="2"/>
  <c r="O48" i="2"/>
  <c r="F48" i="5"/>
  <c r="AS51" i="1" s="1"/>
  <c r="V48" i="2" s="1"/>
  <c r="K48" i="2"/>
  <c r="S47" i="2"/>
  <c r="O47" i="2"/>
  <c r="AW50" i="1"/>
  <c r="F47" i="5"/>
  <c r="AS50" i="1"/>
  <c r="V47" i="2" s="1"/>
  <c r="K47" i="2"/>
  <c r="S46" i="2"/>
  <c r="AZ49" i="1"/>
  <c r="O46" i="2"/>
  <c r="F46" i="5"/>
  <c r="AS49" i="1" s="1"/>
  <c r="V46" i="2" s="1"/>
  <c r="K46" i="2"/>
  <c r="S45" i="2"/>
  <c r="O45" i="2"/>
  <c r="F45" i="5"/>
  <c r="AS48" i="1" s="1"/>
  <c r="V45" i="2" s="1"/>
  <c r="K45" i="2"/>
  <c r="S44" i="2"/>
  <c r="O44" i="2"/>
  <c r="F44" i="5"/>
  <c r="AS47" i="1" s="1"/>
  <c r="V44" i="2" s="1"/>
  <c r="K44" i="2"/>
  <c r="S43" i="2"/>
  <c r="O43" i="2"/>
  <c r="F43" i="5"/>
  <c r="AS46" i="1" s="1"/>
  <c r="V43" i="2"/>
  <c r="K43" i="2"/>
  <c r="S42" i="2"/>
  <c r="AZ45" i="1" s="1"/>
  <c r="O42" i="2"/>
  <c r="F42" i="5"/>
  <c r="AS45" i="1" s="1"/>
  <c r="V42" i="2" s="1"/>
  <c r="K42" i="2"/>
  <c r="S41" i="2"/>
  <c r="O41" i="2"/>
  <c r="F41" i="5"/>
  <c r="AS44" i="1"/>
  <c r="V41" i="2" s="1"/>
  <c r="K41" i="2"/>
  <c r="S40" i="2"/>
  <c r="O40" i="2"/>
  <c r="F40" i="5"/>
  <c r="AS43" i="1" s="1"/>
  <c r="V40" i="2" s="1"/>
  <c r="K40" i="2"/>
  <c r="S39" i="2"/>
  <c r="O39" i="2"/>
  <c r="F39" i="5"/>
  <c r="AS42" i="1"/>
  <c r="V39" i="2"/>
  <c r="K39" i="2"/>
  <c r="S38" i="2"/>
  <c r="AZ41" i="1"/>
  <c r="O38" i="2"/>
  <c r="F38" i="5"/>
  <c r="AS41" i="1" s="1"/>
  <c r="V38" i="2" s="1"/>
  <c r="K38" i="2"/>
  <c r="S37" i="2"/>
  <c r="O37" i="2"/>
  <c r="F37" i="5"/>
  <c r="AS40" i="1" s="1"/>
  <c r="V37" i="2" s="1"/>
  <c r="K37" i="2"/>
  <c r="S36" i="2"/>
  <c r="O36" i="2"/>
  <c r="F36" i="5"/>
  <c r="AS39" i="1" s="1"/>
  <c r="V36" i="2"/>
  <c r="K36" i="2"/>
  <c r="S35" i="2"/>
  <c r="O35" i="2"/>
  <c r="F35" i="5"/>
  <c r="AS38" i="1" s="1"/>
  <c r="V35" i="2" s="1"/>
  <c r="K35" i="2"/>
  <c r="S34" i="2"/>
  <c r="AZ37" i="1"/>
  <c r="O34" i="2"/>
  <c r="F34" i="5"/>
  <c r="AS37" i="1"/>
  <c r="V34" i="2"/>
  <c r="K34" i="2"/>
  <c r="AT37" i="1" s="1"/>
  <c r="S33" i="2"/>
  <c r="O33" i="2"/>
  <c r="K33" i="2"/>
  <c r="S6" i="2"/>
  <c r="AZ9" i="1"/>
  <c r="O6" i="2"/>
  <c r="S5" i="2"/>
  <c r="O5" i="2"/>
  <c r="K5" i="2"/>
  <c r="S4" i="2"/>
  <c r="O4" i="2"/>
  <c r="S3" i="2"/>
  <c r="O3" i="2"/>
  <c r="AW6" i="1"/>
  <c r="K3" i="2"/>
  <c r="S2" i="2"/>
  <c r="O2" i="2"/>
  <c r="E2" i="5"/>
  <c r="AP5" i="1"/>
  <c r="U2" i="2"/>
  <c r="C2" i="2"/>
  <c r="H2" i="5"/>
  <c r="AY5" i="1"/>
  <c r="X2" i="2"/>
  <c r="G2" i="5"/>
  <c r="AV5" i="1" s="1"/>
  <c r="W2" i="2" s="1"/>
  <c r="F2" i="5"/>
  <c r="AS5" i="1"/>
  <c r="V2" i="2"/>
  <c r="K2" i="2"/>
  <c r="H1504" i="5"/>
  <c r="AY1507" i="1"/>
  <c r="X1504" i="2"/>
  <c r="G1504" i="5"/>
  <c r="AV1507" i="1"/>
  <c r="W1504" i="2"/>
  <c r="F1504" i="5"/>
  <c r="AS1507" i="1"/>
  <c r="V1504" i="2"/>
  <c r="E1504" i="5"/>
  <c r="AP1507" i="1"/>
  <c r="U1504" i="2"/>
  <c r="H1503" i="5"/>
  <c r="AY1506" i="1"/>
  <c r="X1503" i="2"/>
  <c r="G1503" i="5"/>
  <c r="AV1506" i="1"/>
  <c r="W1503" i="2"/>
  <c r="F1503" i="5"/>
  <c r="AS1506" i="1"/>
  <c r="V1503" i="2"/>
  <c r="E1503" i="5"/>
  <c r="AP1506" i="1"/>
  <c r="U1503" i="2"/>
  <c r="H1502" i="5"/>
  <c r="AY1505" i="1"/>
  <c r="X1502" i="2"/>
  <c r="G1502" i="5"/>
  <c r="AV1505" i="1"/>
  <c r="W1502" i="2"/>
  <c r="F1502" i="5"/>
  <c r="AS1505" i="1"/>
  <c r="V1502" i="2"/>
  <c r="E1502" i="5"/>
  <c r="AP1505" i="1"/>
  <c r="U1502" i="2"/>
  <c r="H1501" i="5"/>
  <c r="AY1504" i="1"/>
  <c r="X1501" i="2"/>
  <c r="G1501" i="5"/>
  <c r="AV1504" i="1"/>
  <c r="W1501" i="2"/>
  <c r="F1501" i="5"/>
  <c r="AS1504" i="1"/>
  <c r="V1501" i="2"/>
  <c r="E1501" i="5"/>
  <c r="AP1504" i="1"/>
  <c r="U1501" i="2"/>
  <c r="H1500" i="5"/>
  <c r="AY1503" i="1"/>
  <c r="X1500" i="2"/>
  <c r="G1500" i="5"/>
  <c r="AV1503" i="1"/>
  <c r="W1500" i="2"/>
  <c r="F1500" i="5"/>
  <c r="AS1503" i="1"/>
  <c r="V1500" i="2"/>
  <c r="E1500" i="5"/>
  <c r="AP1503" i="1"/>
  <c r="U1500" i="2"/>
  <c r="H1499" i="5"/>
  <c r="AY1502" i="1"/>
  <c r="X1499" i="2"/>
  <c r="G1499" i="5"/>
  <c r="AV1502" i="1"/>
  <c r="W1499" i="2"/>
  <c r="F1499" i="5"/>
  <c r="AS1502" i="1"/>
  <c r="V1499" i="2"/>
  <c r="E1499" i="5"/>
  <c r="AP1502" i="1"/>
  <c r="U1499" i="2"/>
  <c r="H1498" i="5"/>
  <c r="AY1501" i="1"/>
  <c r="X1498" i="2"/>
  <c r="G1498" i="5"/>
  <c r="AV1501" i="1"/>
  <c r="W1498" i="2"/>
  <c r="F1498" i="5"/>
  <c r="AS1501" i="1"/>
  <c r="V1498" i="2"/>
  <c r="E1498" i="5"/>
  <c r="AP1501" i="1"/>
  <c r="U1498" i="2"/>
  <c r="H1497" i="5"/>
  <c r="AY1500" i="1"/>
  <c r="X1497" i="2"/>
  <c r="G1497" i="5"/>
  <c r="AV1500" i="1"/>
  <c r="W1497" i="2"/>
  <c r="F1497" i="5"/>
  <c r="AS1500" i="1"/>
  <c r="V1497" i="2"/>
  <c r="E1497" i="5"/>
  <c r="AP1500" i="1"/>
  <c r="U1497" i="2"/>
  <c r="H1496" i="5"/>
  <c r="AY1499" i="1"/>
  <c r="X1496" i="2"/>
  <c r="G1496" i="5"/>
  <c r="AV1499" i="1"/>
  <c r="W1496" i="2"/>
  <c r="F1496" i="5"/>
  <c r="AS1499" i="1"/>
  <c r="V1496" i="2"/>
  <c r="E1496" i="5"/>
  <c r="AP1499" i="1"/>
  <c r="U1496" i="2"/>
  <c r="H1495" i="5"/>
  <c r="AY1498" i="1"/>
  <c r="X1495" i="2"/>
  <c r="G1495" i="5"/>
  <c r="AV1498" i="1"/>
  <c r="W1495" i="2"/>
  <c r="F1495" i="5"/>
  <c r="AS1498" i="1"/>
  <c r="V1495" i="2"/>
  <c r="E1495" i="5"/>
  <c r="AP1498" i="1"/>
  <c r="U1495" i="2"/>
  <c r="H1494" i="5"/>
  <c r="AY1497" i="1"/>
  <c r="X1494" i="2"/>
  <c r="G1494" i="5"/>
  <c r="AV1497" i="1"/>
  <c r="W1494" i="2"/>
  <c r="F1494" i="5"/>
  <c r="AS1497" i="1"/>
  <c r="V1494" i="2"/>
  <c r="E1494" i="5"/>
  <c r="AP1497" i="1"/>
  <c r="U1494" i="2"/>
  <c r="H1493" i="5"/>
  <c r="AY1496" i="1"/>
  <c r="X1493" i="2"/>
  <c r="G1493" i="5"/>
  <c r="AV1496" i="1"/>
  <c r="W1493" i="2"/>
  <c r="F1493" i="5"/>
  <c r="AS1496" i="1"/>
  <c r="V1493" i="2"/>
  <c r="E1493" i="5"/>
  <c r="AP1496" i="1"/>
  <c r="U1493" i="2"/>
  <c r="H1492" i="5"/>
  <c r="AY1495" i="1"/>
  <c r="X1492" i="2"/>
  <c r="G1492" i="5"/>
  <c r="AV1495" i="1"/>
  <c r="W1492" i="2"/>
  <c r="F1492" i="5"/>
  <c r="AS1495" i="1"/>
  <c r="V1492" i="2"/>
  <c r="E1492" i="5"/>
  <c r="AP1495" i="1"/>
  <c r="U1492" i="2"/>
  <c r="H1491" i="5"/>
  <c r="AY1494" i="1"/>
  <c r="X1491" i="2"/>
  <c r="G1491" i="5"/>
  <c r="AV1494" i="1"/>
  <c r="W1491" i="2"/>
  <c r="F1491" i="5"/>
  <c r="AS1494" i="1"/>
  <c r="V1491" i="2"/>
  <c r="E1491" i="5"/>
  <c r="AP1494" i="1"/>
  <c r="U1491" i="2"/>
  <c r="H1490" i="5"/>
  <c r="AY1493" i="1"/>
  <c r="X1490" i="2"/>
  <c r="G1490" i="5"/>
  <c r="AV1493" i="1"/>
  <c r="W1490" i="2"/>
  <c r="F1490" i="5"/>
  <c r="AS1493" i="1"/>
  <c r="V1490" i="2"/>
  <c r="E1490" i="5"/>
  <c r="AP1493" i="1"/>
  <c r="U1490" i="2"/>
  <c r="H1489" i="5"/>
  <c r="AY1492" i="1"/>
  <c r="X1489" i="2"/>
  <c r="G1489" i="5"/>
  <c r="AV1492" i="1"/>
  <c r="W1489" i="2"/>
  <c r="F1489" i="5"/>
  <c r="AS1492" i="1"/>
  <c r="V1489" i="2"/>
  <c r="E1489" i="5"/>
  <c r="AP1492" i="1"/>
  <c r="U1489" i="2"/>
  <c r="H1488" i="5"/>
  <c r="AY1491" i="1"/>
  <c r="X1488" i="2"/>
  <c r="G1488" i="5"/>
  <c r="AV1491" i="1"/>
  <c r="W1488" i="2"/>
  <c r="F1488" i="5"/>
  <c r="AS1491" i="1"/>
  <c r="V1488" i="2"/>
  <c r="E1488" i="5"/>
  <c r="AP1491" i="1"/>
  <c r="U1488" i="2"/>
  <c r="H1487" i="5"/>
  <c r="AY1490" i="1"/>
  <c r="X1487" i="2"/>
  <c r="G1487" i="5"/>
  <c r="AV1490" i="1"/>
  <c r="W1487" i="2"/>
  <c r="F1487" i="5"/>
  <c r="AS1490" i="1"/>
  <c r="V1487" i="2"/>
  <c r="E1487" i="5"/>
  <c r="AP1490" i="1"/>
  <c r="U1487" i="2"/>
  <c r="H1486" i="5"/>
  <c r="AY1489" i="1"/>
  <c r="X1486" i="2"/>
  <c r="G1486" i="5"/>
  <c r="AV1489" i="1"/>
  <c r="W1486" i="2"/>
  <c r="F1486" i="5"/>
  <c r="AS1489" i="1"/>
  <c r="V1486" i="2"/>
  <c r="E1486" i="5"/>
  <c r="AP1489" i="1"/>
  <c r="U1486" i="2"/>
  <c r="H1485" i="5"/>
  <c r="AY1488" i="1"/>
  <c r="X1485" i="2"/>
  <c r="G1485" i="5"/>
  <c r="AV1488" i="1"/>
  <c r="W1485" i="2"/>
  <c r="F1485" i="5"/>
  <c r="AS1488" i="1"/>
  <c r="V1485" i="2"/>
  <c r="E1485" i="5"/>
  <c r="AP1488" i="1"/>
  <c r="U1485" i="2"/>
  <c r="H1484" i="5"/>
  <c r="AY1487" i="1"/>
  <c r="X1484" i="2"/>
  <c r="G1484" i="5"/>
  <c r="AV1487" i="1"/>
  <c r="W1484" i="2"/>
  <c r="F1484" i="5"/>
  <c r="AS1487" i="1"/>
  <c r="V1484" i="2"/>
  <c r="E1484" i="5"/>
  <c r="AP1487" i="1"/>
  <c r="U1484" i="2"/>
  <c r="H1483" i="5"/>
  <c r="AY1486" i="1"/>
  <c r="X1483" i="2"/>
  <c r="G1483" i="5"/>
  <c r="AV1486" i="1"/>
  <c r="W1483" i="2"/>
  <c r="F1483" i="5"/>
  <c r="AS1486" i="1"/>
  <c r="V1483" i="2"/>
  <c r="E1483" i="5"/>
  <c r="AP1486" i="1"/>
  <c r="U1483" i="2"/>
  <c r="H1482" i="5"/>
  <c r="AY1485" i="1"/>
  <c r="X1482" i="2"/>
  <c r="G1482" i="5"/>
  <c r="AV1485" i="1"/>
  <c r="W1482" i="2"/>
  <c r="F1482" i="5"/>
  <c r="AS1485" i="1"/>
  <c r="V1482" i="2"/>
  <c r="E1482" i="5"/>
  <c r="AP1485" i="1"/>
  <c r="U1482" i="2"/>
  <c r="H1481" i="5"/>
  <c r="AY1484" i="1"/>
  <c r="X1481" i="2"/>
  <c r="G1481" i="5"/>
  <c r="AV1484" i="1"/>
  <c r="W1481" i="2"/>
  <c r="F1481" i="5"/>
  <c r="AS1484" i="1"/>
  <c r="V1481" i="2"/>
  <c r="E1481" i="5"/>
  <c r="AP1484" i="1"/>
  <c r="U1481" i="2"/>
  <c r="H1480" i="5"/>
  <c r="AY1483" i="1"/>
  <c r="X1480" i="2"/>
  <c r="G1480" i="5"/>
  <c r="AV1483" i="1"/>
  <c r="W1480" i="2"/>
  <c r="F1480" i="5"/>
  <c r="AS1483" i="1"/>
  <c r="V1480" i="2"/>
  <c r="E1480" i="5"/>
  <c r="AP1483" i="1"/>
  <c r="U1480" i="2"/>
  <c r="H1479" i="5"/>
  <c r="AY1482" i="1"/>
  <c r="X1479" i="2"/>
  <c r="G1479" i="5"/>
  <c r="AV1482" i="1"/>
  <c r="W1479" i="2"/>
  <c r="F1479" i="5"/>
  <c r="AS1482" i="1"/>
  <c r="V1479" i="2"/>
  <c r="E1479" i="5"/>
  <c r="AP1482" i="1"/>
  <c r="U1479" i="2"/>
  <c r="H1478" i="5"/>
  <c r="AY1481" i="1"/>
  <c r="X1478" i="2"/>
  <c r="G1478" i="5"/>
  <c r="AV1481" i="1"/>
  <c r="W1478" i="2"/>
  <c r="F1478" i="5"/>
  <c r="AS1481" i="1"/>
  <c r="V1478" i="2"/>
  <c r="E1478" i="5"/>
  <c r="AP1481" i="1"/>
  <c r="U1478" i="2"/>
  <c r="H1477" i="5"/>
  <c r="AY1480" i="1"/>
  <c r="X1477" i="2"/>
  <c r="G1477" i="5"/>
  <c r="AV1480" i="1"/>
  <c r="W1477" i="2"/>
  <c r="F1477" i="5"/>
  <c r="AS1480" i="1"/>
  <c r="V1477" i="2"/>
  <c r="E1477" i="5"/>
  <c r="AP1480" i="1"/>
  <c r="U1477" i="2"/>
  <c r="H1476" i="5"/>
  <c r="AY1479" i="1"/>
  <c r="X1476" i="2"/>
  <c r="G1476" i="5"/>
  <c r="AV1479" i="1"/>
  <c r="W1476" i="2"/>
  <c r="F1476" i="5"/>
  <c r="AS1479" i="1"/>
  <c r="V1476" i="2"/>
  <c r="E1476" i="5"/>
  <c r="AP1479" i="1"/>
  <c r="U1476" i="2"/>
  <c r="H1475" i="5"/>
  <c r="AY1478" i="1"/>
  <c r="X1475" i="2"/>
  <c r="G1475" i="5"/>
  <c r="AV1478" i="1"/>
  <c r="W1475" i="2"/>
  <c r="F1475" i="5"/>
  <c r="AS1478" i="1"/>
  <c r="V1475" i="2"/>
  <c r="E1475" i="5"/>
  <c r="AP1478" i="1"/>
  <c r="U1475" i="2"/>
  <c r="H1474" i="5"/>
  <c r="AY1477" i="1"/>
  <c r="X1474" i="2"/>
  <c r="G1474" i="5"/>
  <c r="AV1477" i="1"/>
  <c r="W1474" i="2"/>
  <c r="F1474" i="5"/>
  <c r="AS1477" i="1"/>
  <c r="V1474" i="2"/>
  <c r="E1474" i="5"/>
  <c r="AP1477" i="1"/>
  <c r="U1474" i="2"/>
  <c r="H1473" i="5"/>
  <c r="AY1476" i="1"/>
  <c r="X1473" i="2"/>
  <c r="G1473" i="5"/>
  <c r="AV1476" i="1"/>
  <c r="W1473" i="2"/>
  <c r="F1473" i="5"/>
  <c r="AS1476" i="1"/>
  <c r="V1473" i="2"/>
  <c r="E1473" i="5"/>
  <c r="AP1476" i="1"/>
  <c r="U1473" i="2"/>
  <c r="H1472" i="5"/>
  <c r="AY1475" i="1"/>
  <c r="X1472" i="2"/>
  <c r="G1472" i="5"/>
  <c r="AV1475" i="1"/>
  <c r="W1472" i="2"/>
  <c r="F1472" i="5"/>
  <c r="AS1475" i="1"/>
  <c r="V1472" i="2"/>
  <c r="E1472" i="5"/>
  <c r="AP1475" i="1"/>
  <c r="U1472" i="2"/>
  <c r="H1471" i="5"/>
  <c r="AY1474" i="1"/>
  <c r="X1471" i="2"/>
  <c r="G1471" i="5"/>
  <c r="AV1474" i="1"/>
  <c r="W1471" i="2"/>
  <c r="F1471" i="5"/>
  <c r="AS1474" i="1"/>
  <c r="V1471" i="2"/>
  <c r="E1471" i="5"/>
  <c r="AP1474" i="1"/>
  <c r="U1471" i="2"/>
  <c r="H1470" i="5"/>
  <c r="AY1473" i="1"/>
  <c r="X1470" i="2"/>
  <c r="G1470" i="5"/>
  <c r="AV1473" i="1"/>
  <c r="W1470" i="2"/>
  <c r="F1470" i="5"/>
  <c r="AS1473" i="1"/>
  <c r="V1470" i="2"/>
  <c r="E1470" i="5"/>
  <c r="AP1473" i="1"/>
  <c r="U1470" i="2"/>
  <c r="H1469" i="5"/>
  <c r="AY1472" i="1"/>
  <c r="X1469" i="2"/>
  <c r="G1469" i="5"/>
  <c r="AV1472" i="1"/>
  <c r="W1469" i="2"/>
  <c r="F1469" i="5"/>
  <c r="AS1472" i="1"/>
  <c r="V1469" i="2"/>
  <c r="E1469" i="5"/>
  <c r="AP1472" i="1"/>
  <c r="U1469" i="2"/>
  <c r="H1468" i="5"/>
  <c r="AY1471" i="1"/>
  <c r="X1468" i="2"/>
  <c r="G1468" i="5"/>
  <c r="AV1471" i="1"/>
  <c r="W1468" i="2"/>
  <c r="F1468" i="5"/>
  <c r="AS1471" i="1"/>
  <c r="V1468" i="2"/>
  <c r="E1468" i="5"/>
  <c r="AP1471" i="1"/>
  <c r="U1468" i="2"/>
  <c r="H1467" i="5"/>
  <c r="AY1470" i="1"/>
  <c r="X1467" i="2"/>
  <c r="G1467" i="5"/>
  <c r="AV1470" i="1"/>
  <c r="W1467" i="2"/>
  <c r="F1467" i="5"/>
  <c r="AS1470" i="1"/>
  <c r="V1467" i="2"/>
  <c r="E1467" i="5"/>
  <c r="AP1470" i="1"/>
  <c r="U1467" i="2"/>
  <c r="H1466" i="5"/>
  <c r="AY1469" i="1"/>
  <c r="X1466" i="2"/>
  <c r="G1466" i="5"/>
  <c r="AV1469" i="1"/>
  <c r="W1466" i="2"/>
  <c r="F1466" i="5"/>
  <c r="AS1469" i="1"/>
  <c r="V1466" i="2"/>
  <c r="E1466" i="5"/>
  <c r="AP1469" i="1"/>
  <c r="U1466" i="2"/>
  <c r="H1465" i="5"/>
  <c r="AY1468" i="1"/>
  <c r="X1465" i="2"/>
  <c r="G1465" i="5"/>
  <c r="AV1468" i="1"/>
  <c r="W1465" i="2"/>
  <c r="F1465" i="5"/>
  <c r="AS1468" i="1"/>
  <c r="V1465" i="2"/>
  <c r="E1465" i="5"/>
  <c r="AP1468" i="1"/>
  <c r="U1465" i="2"/>
  <c r="H1464" i="5"/>
  <c r="AY1467" i="1"/>
  <c r="X1464" i="2"/>
  <c r="G1464" i="5"/>
  <c r="AV1467" i="1"/>
  <c r="W1464" i="2"/>
  <c r="F1464" i="5"/>
  <c r="AS1467" i="1"/>
  <c r="V1464" i="2"/>
  <c r="E1464" i="5"/>
  <c r="AP1467" i="1"/>
  <c r="U1464" i="2"/>
  <c r="H1463" i="5"/>
  <c r="AY1466" i="1"/>
  <c r="X1463" i="2"/>
  <c r="G1463" i="5"/>
  <c r="AV1466" i="1"/>
  <c r="W1463" i="2"/>
  <c r="F1463" i="5"/>
  <c r="AS1466" i="1"/>
  <c r="V1463" i="2"/>
  <c r="E1463" i="5"/>
  <c r="AP1466" i="1"/>
  <c r="U1463" i="2"/>
  <c r="H1462" i="5"/>
  <c r="AY1465" i="1"/>
  <c r="X1462" i="2"/>
  <c r="G1462" i="5"/>
  <c r="AV1465" i="1"/>
  <c r="W1462" i="2"/>
  <c r="F1462" i="5"/>
  <c r="AS1465" i="1"/>
  <c r="V1462" i="2"/>
  <c r="E1462" i="5"/>
  <c r="AP1465" i="1"/>
  <c r="U1462" i="2"/>
  <c r="H1461" i="5"/>
  <c r="AY1464" i="1"/>
  <c r="X1461" i="2"/>
  <c r="G1461" i="5"/>
  <c r="AV1464" i="1"/>
  <c r="W1461" i="2"/>
  <c r="F1461" i="5"/>
  <c r="AS1464" i="1"/>
  <c r="V1461" i="2"/>
  <c r="E1461" i="5"/>
  <c r="AP1464" i="1"/>
  <c r="U1461" i="2"/>
  <c r="H1460" i="5"/>
  <c r="AY1463" i="1"/>
  <c r="X1460" i="2"/>
  <c r="G1460" i="5"/>
  <c r="AV1463" i="1"/>
  <c r="W1460" i="2"/>
  <c r="F1460" i="5"/>
  <c r="AS1463" i="1"/>
  <c r="V1460" i="2"/>
  <c r="E1460" i="5"/>
  <c r="AP1463" i="1"/>
  <c r="U1460" i="2"/>
  <c r="H1459" i="5"/>
  <c r="AY1462" i="1"/>
  <c r="X1459" i="2"/>
  <c r="G1459" i="5"/>
  <c r="AV1462" i="1"/>
  <c r="W1459" i="2"/>
  <c r="F1459" i="5"/>
  <c r="AS1462" i="1"/>
  <c r="V1459" i="2"/>
  <c r="E1459" i="5"/>
  <c r="AP1462" i="1"/>
  <c r="U1459" i="2"/>
  <c r="H1458" i="5"/>
  <c r="AY1461" i="1"/>
  <c r="X1458" i="2"/>
  <c r="G1458" i="5"/>
  <c r="AV1461" i="1"/>
  <c r="W1458" i="2"/>
  <c r="F1458" i="5"/>
  <c r="AS1461" i="1"/>
  <c r="V1458" i="2"/>
  <c r="E1458" i="5"/>
  <c r="AP1461" i="1"/>
  <c r="U1458" i="2"/>
  <c r="H1457" i="5"/>
  <c r="AY1460" i="1"/>
  <c r="X1457" i="2"/>
  <c r="G1457" i="5"/>
  <c r="AV1460" i="1"/>
  <c r="W1457" i="2"/>
  <c r="F1457" i="5"/>
  <c r="AS1460" i="1"/>
  <c r="V1457" i="2"/>
  <c r="E1457" i="5"/>
  <c r="AP1460" i="1"/>
  <c r="U1457" i="2"/>
  <c r="H1456" i="5"/>
  <c r="AY1459" i="1"/>
  <c r="X1456" i="2"/>
  <c r="G1456" i="5"/>
  <c r="AV1459" i="1"/>
  <c r="W1456" i="2"/>
  <c r="F1456" i="5"/>
  <c r="AS1459" i="1"/>
  <c r="V1456" i="2"/>
  <c r="E1456" i="5"/>
  <c r="AP1459" i="1"/>
  <c r="U1456" i="2"/>
  <c r="H1455" i="5"/>
  <c r="AY1458" i="1"/>
  <c r="X1455" i="2"/>
  <c r="G1455" i="5"/>
  <c r="AV1458" i="1"/>
  <c r="W1455" i="2"/>
  <c r="F1455" i="5"/>
  <c r="AS1458" i="1"/>
  <c r="V1455" i="2"/>
  <c r="E1455" i="5"/>
  <c r="AP1458" i="1"/>
  <c r="U1455" i="2"/>
  <c r="H1454" i="5"/>
  <c r="AY1457" i="1"/>
  <c r="X1454" i="2"/>
  <c r="G1454" i="5"/>
  <c r="AV1457" i="1"/>
  <c r="W1454" i="2"/>
  <c r="F1454" i="5"/>
  <c r="AS1457" i="1"/>
  <c r="V1454" i="2"/>
  <c r="E1454" i="5"/>
  <c r="AP1457" i="1"/>
  <c r="U1454" i="2"/>
  <c r="H1453" i="5"/>
  <c r="AY1456" i="1"/>
  <c r="X1453" i="2"/>
  <c r="G1453" i="5"/>
  <c r="AV1456" i="1"/>
  <c r="W1453" i="2"/>
  <c r="F1453" i="5"/>
  <c r="AS1456" i="1"/>
  <c r="V1453" i="2"/>
  <c r="E1453" i="5"/>
  <c r="AP1456" i="1"/>
  <c r="U1453" i="2"/>
  <c r="H1452" i="5"/>
  <c r="AY1455" i="1"/>
  <c r="X1452" i="2"/>
  <c r="G1452" i="5"/>
  <c r="AV1455" i="1"/>
  <c r="W1452" i="2"/>
  <c r="F1452" i="5"/>
  <c r="AS1455" i="1"/>
  <c r="V1452" i="2"/>
  <c r="E1452" i="5"/>
  <c r="AP1455" i="1"/>
  <c r="U1452" i="2"/>
  <c r="H1451" i="5"/>
  <c r="AY1454" i="1"/>
  <c r="X1451" i="2"/>
  <c r="G1451" i="5"/>
  <c r="AV1454" i="1"/>
  <c r="W1451" i="2"/>
  <c r="F1451" i="5"/>
  <c r="AS1454" i="1"/>
  <c r="V1451" i="2"/>
  <c r="E1451" i="5"/>
  <c r="AP1454" i="1"/>
  <c r="U1451" i="2"/>
  <c r="H1450" i="5"/>
  <c r="AY1453" i="1"/>
  <c r="X1450" i="2"/>
  <c r="G1450" i="5"/>
  <c r="AV1453" i="1"/>
  <c r="W1450" i="2"/>
  <c r="F1450" i="5"/>
  <c r="AS1453" i="1"/>
  <c r="V1450" i="2"/>
  <c r="E1450" i="5"/>
  <c r="AP1453" i="1"/>
  <c r="U1450" i="2"/>
  <c r="H1449" i="5"/>
  <c r="AY1452" i="1"/>
  <c r="X1449" i="2"/>
  <c r="G1449" i="5"/>
  <c r="AV1452" i="1"/>
  <c r="W1449" i="2"/>
  <c r="F1449" i="5"/>
  <c r="AS1452" i="1"/>
  <c r="V1449" i="2"/>
  <c r="E1449" i="5"/>
  <c r="AP1452" i="1"/>
  <c r="U1449" i="2"/>
  <c r="H1448" i="5"/>
  <c r="AY1451" i="1"/>
  <c r="X1448" i="2"/>
  <c r="G1448" i="5"/>
  <c r="AV1451" i="1"/>
  <c r="W1448" i="2"/>
  <c r="F1448" i="5"/>
  <c r="AS1451" i="1"/>
  <c r="V1448" i="2"/>
  <c r="E1448" i="5"/>
  <c r="AP1451" i="1"/>
  <c r="U1448" i="2"/>
  <c r="H1447" i="5"/>
  <c r="AY1450" i="1"/>
  <c r="X1447" i="2"/>
  <c r="G1447" i="5"/>
  <c r="AV1450" i="1"/>
  <c r="W1447" i="2"/>
  <c r="F1447" i="5"/>
  <c r="AS1450" i="1"/>
  <c r="V1447" i="2"/>
  <c r="E1447" i="5"/>
  <c r="AP1450" i="1"/>
  <c r="U1447" i="2"/>
  <c r="H1446" i="5"/>
  <c r="AY1449" i="1"/>
  <c r="X1446" i="2"/>
  <c r="G1446" i="5"/>
  <c r="AV1449" i="1"/>
  <c r="W1446" i="2"/>
  <c r="F1446" i="5"/>
  <c r="AS1449" i="1"/>
  <c r="V1446" i="2"/>
  <c r="E1446" i="5"/>
  <c r="AP1449" i="1"/>
  <c r="U1446" i="2"/>
  <c r="H1445" i="5"/>
  <c r="AY1448" i="1"/>
  <c r="X1445" i="2"/>
  <c r="G1445" i="5"/>
  <c r="AV1448" i="1"/>
  <c r="W1445" i="2"/>
  <c r="F1445" i="5"/>
  <c r="AS1448" i="1"/>
  <c r="V1445" i="2"/>
  <c r="E1445" i="5"/>
  <c r="AP1448" i="1"/>
  <c r="U1445" i="2"/>
  <c r="H1444" i="5"/>
  <c r="AY1447" i="1"/>
  <c r="X1444" i="2"/>
  <c r="G1444" i="5"/>
  <c r="AV1447" i="1"/>
  <c r="W1444" i="2"/>
  <c r="F1444" i="5"/>
  <c r="AS1447" i="1"/>
  <c r="V1444" i="2"/>
  <c r="E1444" i="5"/>
  <c r="AP1447" i="1"/>
  <c r="U1444" i="2"/>
  <c r="H1443" i="5"/>
  <c r="AY1446" i="1"/>
  <c r="X1443" i="2"/>
  <c r="G1443" i="5"/>
  <c r="AV1446" i="1"/>
  <c r="W1443" i="2"/>
  <c r="F1443" i="5"/>
  <c r="AS1446" i="1"/>
  <c r="V1443" i="2"/>
  <c r="E1443" i="5"/>
  <c r="AP1446" i="1"/>
  <c r="U1443" i="2"/>
  <c r="H1442" i="5"/>
  <c r="AY1445" i="1"/>
  <c r="X1442" i="2"/>
  <c r="G1442" i="5"/>
  <c r="AV1445" i="1"/>
  <c r="W1442" i="2"/>
  <c r="F1442" i="5"/>
  <c r="AS1445" i="1"/>
  <c r="V1442" i="2"/>
  <c r="E1442" i="5"/>
  <c r="AP1445" i="1"/>
  <c r="U1442" i="2"/>
  <c r="H1441" i="5"/>
  <c r="AY1444" i="1"/>
  <c r="X1441" i="2"/>
  <c r="G1441" i="5"/>
  <c r="AV1444" i="1"/>
  <c r="W1441" i="2"/>
  <c r="F1441" i="5"/>
  <c r="AS1444" i="1"/>
  <c r="V1441" i="2"/>
  <c r="E1441" i="5"/>
  <c r="AP1444" i="1"/>
  <c r="U1441" i="2"/>
  <c r="H1440" i="5"/>
  <c r="AY1443" i="1"/>
  <c r="X1440" i="2"/>
  <c r="G1440" i="5"/>
  <c r="AV1443" i="1"/>
  <c r="W1440" i="2"/>
  <c r="F1440" i="5"/>
  <c r="AS1443" i="1"/>
  <c r="V1440" i="2"/>
  <c r="E1440" i="5"/>
  <c r="AP1443" i="1"/>
  <c r="U1440" i="2"/>
  <c r="H1439" i="5"/>
  <c r="AY1442" i="1"/>
  <c r="X1439" i="2"/>
  <c r="G1439" i="5"/>
  <c r="AV1442" i="1"/>
  <c r="W1439" i="2"/>
  <c r="F1439" i="5"/>
  <c r="AS1442" i="1"/>
  <c r="V1439" i="2"/>
  <c r="E1439" i="5"/>
  <c r="AP1442" i="1"/>
  <c r="U1439" i="2"/>
  <c r="H1438" i="5"/>
  <c r="AY1441" i="1"/>
  <c r="X1438" i="2"/>
  <c r="G1438" i="5"/>
  <c r="AV1441" i="1"/>
  <c r="W1438" i="2"/>
  <c r="F1438" i="5"/>
  <c r="AS1441" i="1"/>
  <c r="V1438" i="2"/>
  <c r="E1438" i="5"/>
  <c r="AP1441" i="1"/>
  <c r="U1438" i="2"/>
  <c r="H1437" i="5"/>
  <c r="AY1440" i="1"/>
  <c r="X1437" i="2"/>
  <c r="G1437" i="5"/>
  <c r="AV1440" i="1"/>
  <c r="W1437" i="2"/>
  <c r="F1437" i="5"/>
  <c r="AS1440" i="1"/>
  <c r="V1437" i="2"/>
  <c r="E1437" i="5"/>
  <c r="AP1440" i="1"/>
  <c r="U1437" i="2"/>
  <c r="H1436" i="5"/>
  <c r="AY1439" i="1"/>
  <c r="X1436" i="2"/>
  <c r="G1436" i="5"/>
  <c r="AV1439" i="1"/>
  <c r="W1436" i="2"/>
  <c r="F1436" i="5"/>
  <c r="AS1439" i="1"/>
  <c r="V1436" i="2"/>
  <c r="E1436" i="5"/>
  <c r="AP1439" i="1"/>
  <c r="U1436" i="2"/>
  <c r="H1435" i="5"/>
  <c r="AY1438" i="1"/>
  <c r="X1435" i="2"/>
  <c r="G1435" i="5"/>
  <c r="AV1438" i="1"/>
  <c r="W1435" i="2"/>
  <c r="F1435" i="5"/>
  <c r="AS1438" i="1"/>
  <c r="V1435" i="2"/>
  <c r="E1435" i="5"/>
  <c r="AP1438" i="1"/>
  <c r="U1435" i="2"/>
  <c r="H1434" i="5"/>
  <c r="AY1437" i="1"/>
  <c r="X1434" i="2"/>
  <c r="G1434" i="5"/>
  <c r="AV1437" i="1"/>
  <c r="W1434" i="2"/>
  <c r="F1434" i="5"/>
  <c r="AS1437" i="1"/>
  <c r="V1434" i="2"/>
  <c r="E1434" i="5"/>
  <c r="AP1437" i="1"/>
  <c r="U1434" i="2"/>
  <c r="H1433" i="5"/>
  <c r="AY1436" i="1"/>
  <c r="X1433" i="2"/>
  <c r="G1433" i="5"/>
  <c r="AV1436" i="1"/>
  <c r="W1433" i="2"/>
  <c r="F1433" i="5"/>
  <c r="AS1436" i="1"/>
  <c r="V1433" i="2"/>
  <c r="E1433" i="5"/>
  <c r="AP1436" i="1"/>
  <c r="U1433" i="2"/>
  <c r="H1432" i="5"/>
  <c r="AY1435" i="1"/>
  <c r="X1432" i="2"/>
  <c r="G1432" i="5"/>
  <c r="AV1435" i="1"/>
  <c r="W1432" i="2"/>
  <c r="F1432" i="5"/>
  <c r="AS1435" i="1"/>
  <c r="V1432" i="2"/>
  <c r="E1432" i="5"/>
  <c r="AP1435" i="1"/>
  <c r="U1432" i="2"/>
  <c r="H1431" i="5"/>
  <c r="AY1434" i="1"/>
  <c r="X1431" i="2"/>
  <c r="G1431" i="5"/>
  <c r="AV1434" i="1"/>
  <c r="W1431" i="2"/>
  <c r="F1431" i="5"/>
  <c r="AS1434" i="1"/>
  <c r="V1431" i="2"/>
  <c r="E1431" i="5"/>
  <c r="AP1434" i="1"/>
  <c r="U1431" i="2"/>
  <c r="H1430" i="5"/>
  <c r="AY1433" i="1"/>
  <c r="X1430" i="2"/>
  <c r="G1430" i="5"/>
  <c r="AV1433" i="1"/>
  <c r="W1430" i="2"/>
  <c r="F1430" i="5"/>
  <c r="AS1433" i="1"/>
  <c r="V1430" i="2"/>
  <c r="E1430" i="5"/>
  <c r="AP1433" i="1"/>
  <c r="U1430" i="2"/>
  <c r="H1429" i="5"/>
  <c r="AY1432" i="1"/>
  <c r="X1429" i="2"/>
  <c r="G1429" i="5"/>
  <c r="AV1432" i="1"/>
  <c r="W1429" i="2"/>
  <c r="F1429" i="5"/>
  <c r="AS1432" i="1"/>
  <c r="V1429" i="2"/>
  <c r="E1429" i="5"/>
  <c r="AP1432" i="1"/>
  <c r="U1429" i="2"/>
  <c r="H1428" i="5"/>
  <c r="AY1431" i="1"/>
  <c r="X1428" i="2"/>
  <c r="G1428" i="5"/>
  <c r="AV1431" i="1"/>
  <c r="W1428" i="2"/>
  <c r="F1428" i="5"/>
  <c r="AS1431" i="1"/>
  <c r="V1428" i="2"/>
  <c r="E1428" i="5"/>
  <c r="AP1431" i="1"/>
  <c r="U1428" i="2"/>
  <c r="H1427" i="5"/>
  <c r="AY1430" i="1"/>
  <c r="X1427" i="2"/>
  <c r="G1427" i="5"/>
  <c r="AV1430" i="1"/>
  <c r="W1427" i="2"/>
  <c r="F1427" i="5"/>
  <c r="AS1430" i="1"/>
  <c r="V1427" i="2"/>
  <c r="E1427" i="5"/>
  <c r="AP1430" i="1"/>
  <c r="U1427" i="2"/>
  <c r="H1426" i="5"/>
  <c r="AY1429" i="1"/>
  <c r="X1426" i="2"/>
  <c r="G1426" i="5"/>
  <c r="AV1429" i="1"/>
  <c r="W1426" i="2"/>
  <c r="F1426" i="5"/>
  <c r="AS1429" i="1"/>
  <c r="V1426" i="2"/>
  <c r="E1426" i="5"/>
  <c r="AP1429" i="1"/>
  <c r="U1426" i="2"/>
  <c r="H1425" i="5"/>
  <c r="AY1428" i="1"/>
  <c r="X1425" i="2"/>
  <c r="G1425" i="5"/>
  <c r="AV1428" i="1"/>
  <c r="W1425" i="2"/>
  <c r="F1425" i="5"/>
  <c r="AS1428" i="1"/>
  <c r="V1425" i="2"/>
  <c r="E1425" i="5"/>
  <c r="AP1428" i="1"/>
  <c r="U1425" i="2"/>
  <c r="H1424" i="5"/>
  <c r="AY1427" i="1"/>
  <c r="X1424" i="2"/>
  <c r="G1424" i="5"/>
  <c r="AV1427" i="1"/>
  <c r="W1424" i="2"/>
  <c r="F1424" i="5"/>
  <c r="AS1427" i="1"/>
  <c r="V1424" i="2"/>
  <c r="E1424" i="5"/>
  <c r="AP1427" i="1"/>
  <c r="U1424" i="2"/>
  <c r="H1423" i="5"/>
  <c r="AY1426" i="1"/>
  <c r="X1423" i="2"/>
  <c r="G1423" i="5"/>
  <c r="AV1426" i="1"/>
  <c r="W1423" i="2"/>
  <c r="F1423" i="5"/>
  <c r="AS1426" i="1"/>
  <c r="V1423" i="2"/>
  <c r="E1423" i="5"/>
  <c r="AP1426" i="1"/>
  <c r="U1423" i="2"/>
  <c r="H1422" i="5"/>
  <c r="AY1425" i="1"/>
  <c r="X1422" i="2"/>
  <c r="G1422" i="5"/>
  <c r="AV1425" i="1"/>
  <c r="W1422" i="2"/>
  <c r="F1422" i="5"/>
  <c r="AS1425" i="1"/>
  <c r="V1422" i="2"/>
  <c r="E1422" i="5"/>
  <c r="AP1425" i="1"/>
  <c r="U1422" i="2"/>
  <c r="H1421" i="5"/>
  <c r="AY1424" i="1"/>
  <c r="X1421" i="2"/>
  <c r="G1421" i="5"/>
  <c r="AV1424" i="1"/>
  <c r="W1421" i="2"/>
  <c r="F1421" i="5"/>
  <c r="AS1424" i="1"/>
  <c r="V1421" i="2"/>
  <c r="E1421" i="5"/>
  <c r="AP1424" i="1"/>
  <c r="U1421" i="2"/>
  <c r="H1420" i="5"/>
  <c r="AY1423" i="1"/>
  <c r="X1420" i="2"/>
  <c r="G1420" i="5"/>
  <c r="AV1423" i="1"/>
  <c r="W1420" i="2"/>
  <c r="F1420" i="5"/>
  <c r="AS1423" i="1"/>
  <c r="V1420" i="2"/>
  <c r="E1420" i="5"/>
  <c r="AP1423" i="1"/>
  <c r="U1420" i="2"/>
  <c r="H1419" i="5"/>
  <c r="AY1422" i="1"/>
  <c r="X1419" i="2"/>
  <c r="G1419" i="5"/>
  <c r="AV1422" i="1"/>
  <c r="W1419" i="2"/>
  <c r="F1419" i="5"/>
  <c r="AS1422" i="1"/>
  <c r="V1419" i="2"/>
  <c r="E1419" i="5"/>
  <c r="AP1422" i="1"/>
  <c r="U1419" i="2"/>
  <c r="H1418" i="5"/>
  <c r="AY1421" i="1"/>
  <c r="X1418" i="2"/>
  <c r="G1418" i="5"/>
  <c r="AV1421" i="1"/>
  <c r="W1418" i="2"/>
  <c r="F1418" i="5"/>
  <c r="AS1421" i="1"/>
  <c r="V1418" i="2"/>
  <c r="E1418" i="5"/>
  <c r="AP1421" i="1"/>
  <c r="U1418" i="2"/>
  <c r="H1417" i="5"/>
  <c r="AY1420" i="1"/>
  <c r="X1417" i="2"/>
  <c r="G1417" i="5"/>
  <c r="AV1420" i="1"/>
  <c r="W1417" i="2"/>
  <c r="F1417" i="5"/>
  <c r="AS1420" i="1"/>
  <c r="V1417" i="2"/>
  <c r="E1417" i="5"/>
  <c r="AP1420" i="1"/>
  <c r="U1417" i="2"/>
  <c r="H1416" i="5"/>
  <c r="AY1419" i="1"/>
  <c r="X1416" i="2"/>
  <c r="G1416" i="5"/>
  <c r="AV1419" i="1"/>
  <c r="W1416" i="2"/>
  <c r="F1416" i="5"/>
  <c r="AS1419" i="1"/>
  <c r="V1416" i="2"/>
  <c r="E1416" i="5"/>
  <c r="AP1419" i="1"/>
  <c r="U1416" i="2"/>
  <c r="H1415" i="5"/>
  <c r="AY1418" i="1"/>
  <c r="X1415" i="2"/>
  <c r="G1415" i="5"/>
  <c r="AV1418" i="1"/>
  <c r="W1415" i="2"/>
  <c r="F1415" i="5"/>
  <c r="AS1418" i="1"/>
  <c r="V1415" i="2"/>
  <c r="E1415" i="5"/>
  <c r="AP1418" i="1"/>
  <c r="U1415" i="2"/>
  <c r="H1414" i="5"/>
  <c r="AY1417" i="1"/>
  <c r="X1414" i="2"/>
  <c r="G1414" i="5"/>
  <c r="AV1417" i="1"/>
  <c r="W1414" i="2"/>
  <c r="F1414" i="5"/>
  <c r="AS1417" i="1"/>
  <c r="V1414" i="2"/>
  <c r="E1414" i="5"/>
  <c r="AP1417" i="1"/>
  <c r="U1414" i="2"/>
  <c r="H1413" i="5"/>
  <c r="AY1416" i="1"/>
  <c r="X1413" i="2"/>
  <c r="G1413" i="5"/>
  <c r="AV1416" i="1"/>
  <c r="W1413" i="2"/>
  <c r="F1413" i="5"/>
  <c r="AS1416" i="1"/>
  <c r="V1413" i="2"/>
  <c r="E1413" i="5"/>
  <c r="AP1416" i="1"/>
  <c r="U1413" i="2"/>
  <c r="H1412" i="5"/>
  <c r="AY1415" i="1"/>
  <c r="X1412" i="2"/>
  <c r="G1412" i="5"/>
  <c r="AV1415" i="1"/>
  <c r="W1412" i="2"/>
  <c r="F1412" i="5"/>
  <c r="AS1415" i="1"/>
  <c r="V1412" i="2"/>
  <c r="E1412" i="5"/>
  <c r="AP1415" i="1"/>
  <c r="U1412" i="2"/>
  <c r="H1411" i="5"/>
  <c r="AY1414" i="1"/>
  <c r="X1411" i="2"/>
  <c r="G1411" i="5"/>
  <c r="AV1414" i="1"/>
  <c r="W1411" i="2"/>
  <c r="F1411" i="5"/>
  <c r="AS1414" i="1"/>
  <c r="V1411" i="2"/>
  <c r="E1411" i="5"/>
  <c r="AP1414" i="1"/>
  <c r="U1411" i="2"/>
  <c r="H1410" i="5"/>
  <c r="AY1413" i="1"/>
  <c r="X1410" i="2"/>
  <c r="G1410" i="5"/>
  <c r="AV1413" i="1"/>
  <c r="W1410" i="2"/>
  <c r="F1410" i="5"/>
  <c r="AS1413" i="1"/>
  <c r="V1410" i="2"/>
  <c r="E1410" i="5"/>
  <c r="AP1413" i="1"/>
  <c r="U1410" i="2"/>
  <c r="H1409" i="5"/>
  <c r="AY1412" i="1"/>
  <c r="X1409" i="2"/>
  <c r="G1409" i="5"/>
  <c r="AV1412" i="1"/>
  <c r="W1409" i="2"/>
  <c r="F1409" i="5"/>
  <c r="AS1412" i="1"/>
  <c r="V1409" i="2"/>
  <c r="E1409" i="5"/>
  <c r="AP1412" i="1"/>
  <c r="U1409" i="2"/>
  <c r="H1408" i="5"/>
  <c r="AY1411" i="1"/>
  <c r="X1408" i="2"/>
  <c r="G1408" i="5"/>
  <c r="AV1411" i="1"/>
  <c r="W1408" i="2"/>
  <c r="F1408" i="5"/>
  <c r="AS1411" i="1"/>
  <c r="V1408" i="2"/>
  <c r="E1408" i="5"/>
  <c r="AP1411" i="1"/>
  <c r="U1408" i="2"/>
  <c r="H1407" i="5"/>
  <c r="AY1410" i="1"/>
  <c r="X1407" i="2"/>
  <c r="G1407" i="5"/>
  <c r="AV1410" i="1"/>
  <c r="W1407" i="2"/>
  <c r="F1407" i="5"/>
  <c r="AS1410" i="1"/>
  <c r="V1407" i="2"/>
  <c r="E1407" i="5"/>
  <c r="AP1410" i="1"/>
  <c r="U1407" i="2"/>
  <c r="H1406" i="5"/>
  <c r="AY1409" i="1"/>
  <c r="X1406" i="2"/>
  <c r="G1406" i="5"/>
  <c r="AV1409" i="1"/>
  <c r="W1406" i="2"/>
  <c r="F1406" i="5"/>
  <c r="AS1409" i="1"/>
  <c r="V1406" i="2"/>
  <c r="E1406" i="5"/>
  <c r="AP1409" i="1"/>
  <c r="U1406" i="2"/>
  <c r="H1405" i="5"/>
  <c r="AY1408" i="1"/>
  <c r="X1405" i="2"/>
  <c r="G1405" i="5"/>
  <c r="AV1408" i="1"/>
  <c r="W1405" i="2"/>
  <c r="F1405" i="5"/>
  <c r="AS1408" i="1"/>
  <c r="V1405" i="2"/>
  <c r="E1405" i="5"/>
  <c r="AP1408" i="1"/>
  <c r="U1405" i="2"/>
  <c r="H1404" i="5"/>
  <c r="AY1407" i="1"/>
  <c r="X1404" i="2"/>
  <c r="G1404" i="5"/>
  <c r="AV1407" i="1"/>
  <c r="W1404" i="2"/>
  <c r="F1404" i="5"/>
  <c r="AS1407" i="1"/>
  <c r="V1404" i="2"/>
  <c r="E1404" i="5"/>
  <c r="AP1407" i="1"/>
  <c r="U1404" i="2"/>
  <c r="H1403" i="5"/>
  <c r="AY1406" i="1"/>
  <c r="X1403" i="2"/>
  <c r="G1403" i="5"/>
  <c r="AV1406" i="1"/>
  <c r="W1403" i="2"/>
  <c r="F1403" i="5"/>
  <c r="AS1406" i="1"/>
  <c r="V1403" i="2"/>
  <c r="E1403" i="5"/>
  <c r="AP1406" i="1"/>
  <c r="U1403" i="2"/>
  <c r="H1402" i="5"/>
  <c r="AY1405" i="1"/>
  <c r="X1402" i="2"/>
  <c r="G1402" i="5"/>
  <c r="AV1405" i="1"/>
  <c r="W1402" i="2"/>
  <c r="F1402" i="5"/>
  <c r="AS1405" i="1"/>
  <c r="V1402" i="2"/>
  <c r="E1402" i="5"/>
  <c r="AP1405" i="1"/>
  <c r="U1402" i="2"/>
  <c r="H1401" i="5"/>
  <c r="AY1404" i="1"/>
  <c r="X1401" i="2"/>
  <c r="G1401" i="5"/>
  <c r="AV1404" i="1"/>
  <c r="W1401" i="2"/>
  <c r="F1401" i="5"/>
  <c r="AS1404" i="1"/>
  <c r="V1401" i="2"/>
  <c r="E1401" i="5"/>
  <c r="AP1404" i="1"/>
  <c r="U1401" i="2"/>
  <c r="H1400" i="5"/>
  <c r="AY1403" i="1"/>
  <c r="X1400" i="2"/>
  <c r="G1400" i="5"/>
  <c r="AV1403" i="1"/>
  <c r="W1400" i="2"/>
  <c r="F1400" i="5"/>
  <c r="AS1403" i="1"/>
  <c r="V1400" i="2"/>
  <c r="E1400" i="5"/>
  <c r="AP1403" i="1"/>
  <c r="U1400" i="2"/>
  <c r="H1399" i="5"/>
  <c r="AY1402" i="1"/>
  <c r="X1399" i="2"/>
  <c r="G1399" i="5"/>
  <c r="AV1402" i="1"/>
  <c r="W1399" i="2"/>
  <c r="F1399" i="5"/>
  <c r="AS1402" i="1"/>
  <c r="V1399" i="2"/>
  <c r="E1399" i="5"/>
  <c r="AP1402" i="1"/>
  <c r="U1399" i="2"/>
  <c r="H1398" i="5"/>
  <c r="AY1401" i="1"/>
  <c r="X1398" i="2"/>
  <c r="G1398" i="5"/>
  <c r="AV1401" i="1"/>
  <c r="W1398" i="2"/>
  <c r="F1398" i="5"/>
  <c r="AS1401" i="1"/>
  <c r="V1398" i="2"/>
  <c r="E1398" i="5"/>
  <c r="AP1401" i="1"/>
  <c r="U1398" i="2"/>
  <c r="H1397" i="5"/>
  <c r="AY1400" i="1"/>
  <c r="X1397" i="2"/>
  <c r="G1397" i="5"/>
  <c r="AV1400" i="1"/>
  <c r="W1397" i="2"/>
  <c r="F1397" i="5"/>
  <c r="AS1400" i="1"/>
  <c r="V1397" i="2"/>
  <c r="E1397" i="5"/>
  <c r="AP1400" i="1"/>
  <c r="U1397" i="2"/>
  <c r="H1396" i="5"/>
  <c r="AY1399" i="1"/>
  <c r="X1396" i="2"/>
  <c r="G1396" i="5"/>
  <c r="AV1399" i="1"/>
  <c r="W1396" i="2"/>
  <c r="F1396" i="5"/>
  <c r="AS1399" i="1"/>
  <c r="V1396" i="2"/>
  <c r="E1396" i="5"/>
  <c r="AP1399" i="1"/>
  <c r="U1396" i="2"/>
  <c r="H1395" i="5"/>
  <c r="AY1398" i="1"/>
  <c r="X1395" i="2"/>
  <c r="G1395" i="5"/>
  <c r="AV1398" i="1"/>
  <c r="W1395" i="2"/>
  <c r="F1395" i="5"/>
  <c r="AS1398" i="1"/>
  <c r="V1395" i="2"/>
  <c r="E1395" i="5"/>
  <c r="AP1398" i="1"/>
  <c r="U1395" i="2"/>
  <c r="H1394" i="5"/>
  <c r="AY1397" i="1"/>
  <c r="X1394" i="2"/>
  <c r="G1394" i="5"/>
  <c r="AV1397" i="1"/>
  <c r="W1394" i="2"/>
  <c r="F1394" i="5"/>
  <c r="AS1397" i="1"/>
  <c r="V1394" i="2"/>
  <c r="E1394" i="5"/>
  <c r="AP1397" i="1"/>
  <c r="U1394" i="2"/>
  <c r="H1393" i="5"/>
  <c r="AY1396" i="1"/>
  <c r="X1393" i="2"/>
  <c r="G1393" i="5"/>
  <c r="AV1396" i="1"/>
  <c r="W1393" i="2"/>
  <c r="F1393" i="5"/>
  <c r="AS1396" i="1"/>
  <c r="V1393" i="2"/>
  <c r="E1393" i="5"/>
  <c r="AP1396" i="1"/>
  <c r="U1393" i="2"/>
  <c r="H1392" i="5"/>
  <c r="AY1395" i="1"/>
  <c r="X1392" i="2"/>
  <c r="G1392" i="5"/>
  <c r="AV1395" i="1"/>
  <c r="W1392" i="2"/>
  <c r="F1392" i="5"/>
  <c r="AS1395" i="1"/>
  <c r="V1392" i="2"/>
  <c r="E1392" i="5"/>
  <c r="AP1395" i="1"/>
  <c r="U1392" i="2"/>
  <c r="H1391" i="5"/>
  <c r="AY1394" i="1"/>
  <c r="X1391" i="2"/>
  <c r="G1391" i="5"/>
  <c r="AV1394" i="1"/>
  <c r="W1391" i="2"/>
  <c r="F1391" i="5"/>
  <c r="AS1394" i="1"/>
  <c r="V1391" i="2"/>
  <c r="E1391" i="5"/>
  <c r="AP1394" i="1"/>
  <c r="U1391" i="2"/>
  <c r="H1390" i="5"/>
  <c r="AY1393" i="1"/>
  <c r="X1390" i="2"/>
  <c r="G1390" i="5"/>
  <c r="AV1393" i="1"/>
  <c r="W1390" i="2"/>
  <c r="F1390" i="5"/>
  <c r="AS1393" i="1"/>
  <c r="V1390" i="2"/>
  <c r="E1390" i="5"/>
  <c r="AP1393" i="1"/>
  <c r="U1390" i="2"/>
  <c r="H1389" i="5"/>
  <c r="AY1392" i="1"/>
  <c r="X1389" i="2"/>
  <c r="G1389" i="5"/>
  <c r="AV1392" i="1"/>
  <c r="W1389" i="2"/>
  <c r="F1389" i="5"/>
  <c r="AS1392" i="1"/>
  <c r="V1389" i="2"/>
  <c r="E1389" i="5"/>
  <c r="AP1392" i="1"/>
  <c r="U1389" i="2"/>
  <c r="H1388" i="5"/>
  <c r="AY1391" i="1"/>
  <c r="X1388" i="2"/>
  <c r="G1388" i="5"/>
  <c r="AV1391" i="1"/>
  <c r="W1388" i="2"/>
  <c r="F1388" i="5"/>
  <c r="AS1391" i="1"/>
  <c r="V1388" i="2"/>
  <c r="E1388" i="5"/>
  <c r="AP1391" i="1"/>
  <c r="U1388" i="2"/>
  <c r="H1387" i="5"/>
  <c r="AY1390" i="1"/>
  <c r="X1387" i="2"/>
  <c r="G1387" i="5"/>
  <c r="AV1390" i="1"/>
  <c r="W1387" i="2"/>
  <c r="F1387" i="5"/>
  <c r="AS1390" i="1"/>
  <c r="V1387" i="2"/>
  <c r="E1387" i="5"/>
  <c r="AP1390" i="1"/>
  <c r="U1387" i="2"/>
  <c r="H1386" i="5"/>
  <c r="AY1389" i="1"/>
  <c r="X1386" i="2"/>
  <c r="G1386" i="5"/>
  <c r="AV1389" i="1"/>
  <c r="W1386" i="2"/>
  <c r="F1386" i="5"/>
  <c r="AS1389" i="1"/>
  <c r="V1386" i="2"/>
  <c r="E1386" i="5"/>
  <c r="AP1389" i="1"/>
  <c r="U1386" i="2"/>
  <c r="H1385" i="5"/>
  <c r="AY1388" i="1"/>
  <c r="X1385" i="2"/>
  <c r="G1385" i="5"/>
  <c r="AV1388" i="1"/>
  <c r="W1385" i="2"/>
  <c r="F1385" i="5"/>
  <c r="AS1388" i="1"/>
  <c r="V1385" i="2"/>
  <c r="E1385" i="5"/>
  <c r="AP1388" i="1"/>
  <c r="U1385" i="2"/>
  <c r="H1384" i="5"/>
  <c r="AY1387" i="1"/>
  <c r="X1384" i="2"/>
  <c r="G1384" i="5"/>
  <c r="AV1387" i="1"/>
  <c r="W1384" i="2"/>
  <c r="F1384" i="5"/>
  <c r="AS1387" i="1"/>
  <c r="V1384" i="2"/>
  <c r="E1384" i="5"/>
  <c r="AP1387" i="1"/>
  <c r="U1384" i="2"/>
  <c r="H1383" i="5"/>
  <c r="AY1386" i="1"/>
  <c r="X1383" i="2"/>
  <c r="G1383" i="5"/>
  <c r="AV1386" i="1"/>
  <c r="W1383" i="2"/>
  <c r="F1383" i="5"/>
  <c r="AS1386" i="1"/>
  <c r="V1383" i="2"/>
  <c r="E1383" i="5"/>
  <c r="AP1386" i="1"/>
  <c r="U1383" i="2"/>
  <c r="H1382" i="5"/>
  <c r="AY1385" i="1"/>
  <c r="X1382" i="2"/>
  <c r="G1382" i="5"/>
  <c r="AV1385" i="1"/>
  <c r="W1382" i="2"/>
  <c r="F1382" i="5"/>
  <c r="AS1385" i="1"/>
  <c r="V1382" i="2"/>
  <c r="E1382" i="5"/>
  <c r="AP1385" i="1"/>
  <c r="U1382" i="2"/>
  <c r="H1381" i="5"/>
  <c r="AY1384" i="1"/>
  <c r="X1381" i="2"/>
  <c r="G1381" i="5"/>
  <c r="AV1384" i="1"/>
  <c r="W1381" i="2"/>
  <c r="F1381" i="5"/>
  <c r="AS1384" i="1"/>
  <c r="V1381" i="2"/>
  <c r="E1381" i="5"/>
  <c r="AP1384" i="1"/>
  <c r="U1381" i="2"/>
  <c r="H1380" i="5"/>
  <c r="AY1383" i="1"/>
  <c r="X1380" i="2"/>
  <c r="G1380" i="5"/>
  <c r="AV1383" i="1"/>
  <c r="W1380" i="2"/>
  <c r="F1380" i="5"/>
  <c r="AS1383" i="1"/>
  <c r="V1380" i="2"/>
  <c r="E1380" i="5"/>
  <c r="AP1383" i="1"/>
  <c r="U1380" i="2"/>
  <c r="H1379" i="5"/>
  <c r="AY1382" i="1"/>
  <c r="X1379" i="2"/>
  <c r="G1379" i="5"/>
  <c r="AV1382" i="1"/>
  <c r="W1379" i="2"/>
  <c r="F1379" i="5"/>
  <c r="AS1382" i="1"/>
  <c r="V1379" i="2"/>
  <c r="E1379" i="5"/>
  <c r="AP1382" i="1"/>
  <c r="U1379" i="2"/>
  <c r="H1378" i="5"/>
  <c r="AY1381" i="1"/>
  <c r="X1378" i="2"/>
  <c r="G1378" i="5"/>
  <c r="AV1381" i="1"/>
  <c r="W1378" i="2"/>
  <c r="F1378" i="5"/>
  <c r="AS1381" i="1"/>
  <c r="V1378" i="2"/>
  <c r="E1378" i="5"/>
  <c r="AP1381" i="1"/>
  <c r="U1378" i="2"/>
  <c r="H1377" i="5"/>
  <c r="AY1380" i="1"/>
  <c r="X1377" i="2"/>
  <c r="G1377" i="5"/>
  <c r="AV1380" i="1"/>
  <c r="W1377" i="2"/>
  <c r="F1377" i="5"/>
  <c r="AS1380" i="1"/>
  <c r="V1377" i="2"/>
  <c r="E1377" i="5"/>
  <c r="AP1380" i="1"/>
  <c r="U1377" i="2"/>
  <c r="H1376" i="5"/>
  <c r="AY1379" i="1"/>
  <c r="X1376" i="2"/>
  <c r="G1376" i="5"/>
  <c r="AV1379" i="1"/>
  <c r="W1376" i="2"/>
  <c r="F1376" i="5"/>
  <c r="AS1379" i="1"/>
  <c r="V1376" i="2"/>
  <c r="E1376" i="5"/>
  <c r="AP1379" i="1"/>
  <c r="U1376" i="2"/>
  <c r="H1375" i="5"/>
  <c r="AY1378" i="1"/>
  <c r="X1375" i="2"/>
  <c r="G1375" i="5"/>
  <c r="AV1378" i="1"/>
  <c r="W1375" i="2"/>
  <c r="F1375" i="5"/>
  <c r="AS1378" i="1"/>
  <c r="V1375" i="2"/>
  <c r="E1375" i="5"/>
  <c r="AP1378" i="1"/>
  <c r="U1375" i="2"/>
  <c r="H1374" i="5"/>
  <c r="AY1377" i="1"/>
  <c r="X1374" i="2"/>
  <c r="G1374" i="5"/>
  <c r="AV1377" i="1"/>
  <c r="W1374" i="2"/>
  <c r="F1374" i="5"/>
  <c r="AS1377" i="1"/>
  <c r="V1374" i="2"/>
  <c r="E1374" i="5"/>
  <c r="AP1377" i="1"/>
  <c r="U1374" i="2"/>
  <c r="H1373" i="5"/>
  <c r="AY1376" i="1"/>
  <c r="X1373" i="2"/>
  <c r="G1373" i="5"/>
  <c r="AV1376" i="1"/>
  <c r="W1373" i="2"/>
  <c r="F1373" i="5"/>
  <c r="AS1376" i="1"/>
  <c r="V1373" i="2"/>
  <c r="E1373" i="5"/>
  <c r="AP1376" i="1"/>
  <c r="U1373" i="2"/>
  <c r="H1372" i="5"/>
  <c r="AY1375" i="1"/>
  <c r="X1372" i="2"/>
  <c r="G1372" i="5"/>
  <c r="AV1375" i="1"/>
  <c r="W1372" i="2"/>
  <c r="F1372" i="5"/>
  <c r="AS1375" i="1"/>
  <c r="V1372" i="2"/>
  <c r="E1372" i="5"/>
  <c r="AP1375" i="1"/>
  <c r="U1372" i="2"/>
  <c r="H1371" i="5"/>
  <c r="AY1374" i="1"/>
  <c r="X1371" i="2"/>
  <c r="G1371" i="5"/>
  <c r="AV1374" i="1"/>
  <c r="W1371" i="2"/>
  <c r="F1371" i="5"/>
  <c r="AS1374" i="1"/>
  <c r="V1371" i="2"/>
  <c r="E1371" i="5"/>
  <c r="AP1374" i="1"/>
  <c r="U1371" i="2"/>
  <c r="H1370" i="5"/>
  <c r="AY1373" i="1"/>
  <c r="X1370" i="2"/>
  <c r="G1370" i="5"/>
  <c r="AV1373" i="1"/>
  <c r="W1370" i="2"/>
  <c r="F1370" i="5"/>
  <c r="AS1373" i="1"/>
  <c r="V1370" i="2"/>
  <c r="E1370" i="5"/>
  <c r="AP1373" i="1"/>
  <c r="U1370" i="2"/>
  <c r="H1369" i="5"/>
  <c r="AY1372" i="1"/>
  <c r="X1369" i="2"/>
  <c r="G1369" i="5"/>
  <c r="AV1372" i="1"/>
  <c r="W1369" i="2"/>
  <c r="F1369" i="5"/>
  <c r="AS1372" i="1"/>
  <c r="V1369" i="2"/>
  <c r="E1369" i="5"/>
  <c r="AP1372" i="1"/>
  <c r="U1369" i="2"/>
  <c r="H1368" i="5"/>
  <c r="AY1371" i="1"/>
  <c r="X1368" i="2"/>
  <c r="G1368" i="5"/>
  <c r="AV1371" i="1"/>
  <c r="W1368" i="2"/>
  <c r="F1368" i="5"/>
  <c r="AS1371" i="1"/>
  <c r="V1368" i="2"/>
  <c r="E1368" i="5"/>
  <c r="AP1371" i="1"/>
  <c r="U1368" i="2"/>
  <c r="H1367" i="5"/>
  <c r="AY1370" i="1"/>
  <c r="X1367" i="2"/>
  <c r="G1367" i="5"/>
  <c r="AV1370" i="1"/>
  <c r="W1367" i="2"/>
  <c r="F1367" i="5"/>
  <c r="AS1370" i="1"/>
  <c r="V1367" i="2"/>
  <c r="E1367" i="5"/>
  <c r="AP1370" i="1"/>
  <c r="U1367" i="2"/>
  <c r="H1366" i="5"/>
  <c r="AY1369" i="1"/>
  <c r="X1366" i="2"/>
  <c r="G1366" i="5"/>
  <c r="AV1369" i="1"/>
  <c r="W1366" i="2"/>
  <c r="F1366" i="5"/>
  <c r="AS1369" i="1"/>
  <c r="V1366" i="2"/>
  <c r="E1366" i="5"/>
  <c r="AP1369" i="1"/>
  <c r="U1366" i="2"/>
  <c r="H1365" i="5"/>
  <c r="AY1368" i="1"/>
  <c r="X1365" i="2"/>
  <c r="G1365" i="5"/>
  <c r="AV1368" i="1"/>
  <c r="W1365" i="2"/>
  <c r="F1365" i="5"/>
  <c r="AS1368" i="1"/>
  <c r="V1365" i="2"/>
  <c r="E1365" i="5"/>
  <c r="AP1368" i="1"/>
  <c r="U1365" i="2"/>
  <c r="H1364" i="5"/>
  <c r="AY1367" i="1"/>
  <c r="X1364" i="2"/>
  <c r="G1364" i="5"/>
  <c r="AV1367" i="1"/>
  <c r="W1364" i="2"/>
  <c r="F1364" i="5"/>
  <c r="AS1367" i="1"/>
  <c r="V1364" i="2"/>
  <c r="E1364" i="5"/>
  <c r="AP1367" i="1"/>
  <c r="U1364" i="2"/>
  <c r="H1363" i="5"/>
  <c r="AY1366" i="1"/>
  <c r="X1363" i="2"/>
  <c r="G1363" i="5"/>
  <c r="AV1366" i="1"/>
  <c r="W1363" i="2"/>
  <c r="F1363" i="5"/>
  <c r="AS1366" i="1"/>
  <c r="V1363" i="2"/>
  <c r="E1363" i="5"/>
  <c r="AP1366" i="1"/>
  <c r="U1363" i="2"/>
  <c r="H1362" i="5"/>
  <c r="AY1365" i="1"/>
  <c r="X1362" i="2"/>
  <c r="G1362" i="5"/>
  <c r="AV1365" i="1"/>
  <c r="W1362" i="2"/>
  <c r="F1362" i="5"/>
  <c r="AS1365" i="1"/>
  <c r="V1362" i="2"/>
  <c r="E1362" i="5"/>
  <c r="AP1365" i="1"/>
  <c r="U1362" i="2"/>
  <c r="H1361" i="5"/>
  <c r="AY1364" i="1"/>
  <c r="X1361" i="2"/>
  <c r="G1361" i="5"/>
  <c r="AV1364" i="1"/>
  <c r="W1361" i="2"/>
  <c r="F1361" i="5"/>
  <c r="AS1364" i="1"/>
  <c r="V1361" i="2"/>
  <c r="E1361" i="5"/>
  <c r="AP1364" i="1"/>
  <c r="U1361" i="2"/>
  <c r="H1360" i="5"/>
  <c r="AY1363" i="1"/>
  <c r="X1360" i="2"/>
  <c r="G1360" i="5"/>
  <c r="AV1363" i="1"/>
  <c r="W1360" i="2"/>
  <c r="F1360" i="5"/>
  <c r="AS1363" i="1"/>
  <c r="V1360" i="2"/>
  <c r="E1360" i="5"/>
  <c r="AP1363" i="1"/>
  <c r="U1360" i="2"/>
  <c r="H1359" i="5"/>
  <c r="AY1362" i="1"/>
  <c r="X1359" i="2"/>
  <c r="G1359" i="5"/>
  <c r="AV1362" i="1"/>
  <c r="W1359" i="2"/>
  <c r="F1359" i="5"/>
  <c r="AS1362" i="1"/>
  <c r="V1359" i="2"/>
  <c r="E1359" i="5"/>
  <c r="AP1362" i="1"/>
  <c r="U1359" i="2"/>
  <c r="H1358" i="5"/>
  <c r="AY1361" i="1"/>
  <c r="X1358" i="2"/>
  <c r="G1358" i="5"/>
  <c r="AV1361" i="1"/>
  <c r="W1358" i="2"/>
  <c r="F1358" i="5"/>
  <c r="AS1361" i="1"/>
  <c r="V1358" i="2"/>
  <c r="E1358" i="5"/>
  <c r="AP1361" i="1"/>
  <c r="U1358" i="2"/>
  <c r="H1357" i="5"/>
  <c r="AY1360" i="1"/>
  <c r="X1357" i="2"/>
  <c r="G1357" i="5"/>
  <c r="AV1360" i="1"/>
  <c r="W1357" i="2"/>
  <c r="F1357" i="5"/>
  <c r="AS1360" i="1"/>
  <c r="V1357" i="2"/>
  <c r="E1357" i="5"/>
  <c r="AP1360" i="1"/>
  <c r="U1357" i="2"/>
  <c r="H1356" i="5"/>
  <c r="AY1359" i="1"/>
  <c r="X1356" i="2"/>
  <c r="G1356" i="5"/>
  <c r="AV1359" i="1"/>
  <c r="W1356" i="2"/>
  <c r="F1356" i="5"/>
  <c r="AS1359" i="1"/>
  <c r="V1356" i="2"/>
  <c r="E1356" i="5"/>
  <c r="AP1359" i="1"/>
  <c r="U1356" i="2"/>
  <c r="H1355" i="5"/>
  <c r="AY1358" i="1"/>
  <c r="X1355" i="2"/>
  <c r="G1355" i="5"/>
  <c r="AV1358" i="1"/>
  <c r="W1355" i="2"/>
  <c r="F1355" i="5"/>
  <c r="AS1358" i="1"/>
  <c r="V1355" i="2"/>
  <c r="E1355" i="5"/>
  <c r="AP1358" i="1"/>
  <c r="U1355" i="2"/>
  <c r="H1354" i="5"/>
  <c r="AY1357" i="1"/>
  <c r="X1354" i="2"/>
  <c r="G1354" i="5"/>
  <c r="AV1357" i="1"/>
  <c r="W1354" i="2"/>
  <c r="F1354" i="5"/>
  <c r="AS1357" i="1"/>
  <c r="V1354" i="2"/>
  <c r="E1354" i="5"/>
  <c r="AP1357" i="1"/>
  <c r="U1354" i="2"/>
  <c r="H1353" i="5"/>
  <c r="AY1356" i="1"/>
  <c r="X1353" i="2"/>
  <c r="G1353" i="5"/>
  <c r="AV1356" i="1"/>
  <c r="W1353" i="2"/>
  <c r="F1353" i="5"/>
  <c r="AS1356" i="1"/>
  <c r="V1353" i="2"/>
  <c r="E1353" i="5"/>
  <c r="AP1356" i="1"/>
  <c r="U1353" i="2"/>
  <c r="H1352" i="5"/>
  <c r="AY1355" i="1"/>
  <c r="X1352" i="2"/>
  <c r="G1352" i="5"/>
  <c r="AV1355" i="1"/>
  <c r="W1352" i="2"/>
  <c r="F1352" i="5"/>
  <c r="AS1355" i="1"/>
  <c r="V1352" i="2"/>
  <c r="E1352" i="5"/>
  <c r="AP1355" i="1"/>
  <c r="U1352" i="2"/>
  <c r="H1351" i="5"/>
  <c r="AY1354" i="1"/>
  <c r="X1351" i="2"/>
  <c r="G1351" i="5"/>
  <c r="AV1354" i="1"/>
  <c r="W1351" i="2"/>
  <c r="F1351" i="5"/>
  <c r="AS1354" i="1"/>
  <c r="V1351" i="2"/>
  <c r="E1351" i="5"/>
  <c r="AP1354" i="1"/>
  <c r="U1351" i="2"/>
  <c r="H1350" i="5"/>
  <c r="AY1353" i="1"/>
  <c r="X1350" i="2"/>
  <c r="G1350" i="5"/>
  <c r="AV1353" i="1"/>
  <c r="W1350" i="2"/>
  <c r="F1350" i="5"/>
  <c r="AS1353" i="1"/>
  <c r="V1350" i="2"/>
  <c r="E1350" i="5"/>
  <c r="AP1353" i="1"/>
  <c r="U1350" i="2"/>
  <c r="H1349" i="5"/>
  <c r="AY1352" i="1"/>
  <c r="X1349" i="2"/>
  <c r="G1349" i="5"/>
  <c r="AV1352" i="1"/>
  <c r="W1349" i="2"/>
  <c r="F1349" i="5"/>
  <c r="AS1352" i="1"/>
  <c r="V1349" i="2"/>
  <c r="E1349" i="5"/>
  <c r="AP1352" i="1"/>
  <c r="U1349" i="2"/>
  <c r="H1348" i="5"/>
  <c r="AY1351" i="1"/>
  <c r="X1348" i="2"/>
  <c r="G1348" i="5"/>
  <c r="AV1351" i="1"/>
  <c r="W1348" i="2"/>
  <c r="F1348" i="5"/>
  <c r="AS1351" i="1"/>
  <c r="V1348" i="2"/>
  <c r="E1348" i="5"/>
  <c r="AP1351" i="1"/>
  <c r="U1348" i="2"/>
  <c r="H1347" i="5"/>
  <c r="AY1350" i="1"/>
  <c r="X1347" i="2"/>
  <c r="G1347" i="5"/>
  <c r="AV1350" i="1"/>
  <c r="W1347" i="2"/>
  <c r="F1347" i="5"/>
  <c r="AS1350" i="1"/>
  <c r="V1347" i="2"/>
  <c r="E1347" i="5"/>
  <c r="AP1350" i="1"/>
  <c r="U1347" i="2"/>
  <c r="H1346" i="5"/>
  <c r="AY1349" i="1"/>
  <c r="X1346" i="2"/>
  <c r="G1346" i="5"/>
  <c r="AV1349" i="1"/>
  <c r="W1346" i="2"/>
  <c r="F1346" i="5"/>
  <c r="AS1349" i="1"/>
  <c r="V1346" i="2"/>
  <c r="E1346" i="5"/>
  <c r="AP1349" i="1"/>
  <c r="U1346" i="2"/>
  <c r="H1345" i="5"/>
  <c r="AY1348" i="1"/>
  <c r="X1345" i="2"/>
  <c r="G1345" i="5"/>
  <c r="AV1348" i="1"/>
  <c r="W1345" i="2"/>
  <c r="F1345" i="5"/>
  <c r="AS1348" i="1"/>
  <c r="V1345" i="2"/>
  <c r="E1345" i="5"/>
  <c r="AP1348" i="1"/>
  <c r="U1345" i="2"/>
  <c r="H1344" i="5"/>
  <c r="AY1347" i="1"/>
  <c r="X1344" i="2"/>
  <c r="G1344" i="5"/>
  <c r="AV1347" i="1"/>
  <c r="W1344" i="2"/>
  <c r="F1344" i="5"/>
  <c r="AS1347" i="1"/>
  <c r="V1344" i="2"/>
  <c r="E1344" i="5"/>
  <c r="AP1347" i="1"/>
  <c r="U1344" i="2"/>
  <c r="H1343" i="5"/>
  <c r="AY1346" i="1"/>
  <c r="X1343" i="2"/>
  <c r="G1343" i="5"/>
  <c r="AV1346" i="1"/>
  <c r="W1343" i="2"/>
  <c r="F1343" i="5"/>
  <c r="AS1346" i="1"/>
  <c r="V1343" i="2"/>
  <c r="E1343" i="5"/>
  <c r="AP1346" i="1"/>
  <c r="U1343" i="2"/>
  <c r="H1342" i="5"/>
  <c r="AY1345" i="1"/>
  <c r="X1342" i="2"/>
  <c r="G1342" i="5"/>
  <c r="AV1345" i="1"/>
  <c r="W1342" i="2"/>
  <c r="F1342" i="5"/>
  <c r="AS1345" i="1"/>
  <c r="V1342" i="2"/>
  <c r="E1342" i="5"/>
  <c r="AP1345" i="1"/>
  <c r="U1342" i="2"/>
  <c r="H1341" i="5"/>
  <c r="AY1344" i="1"/>
  <c r="X1341" i="2"/>
  <c r="G1341" i="5"/>
  <c r="AV1344" i="1"/>
  <c r="W1341" i="2"/>
  <c r="F1341" i="5"/>
  <c r="AS1344" i="1"/>
  <c r="V1341" i="2"/>
  <c r="E1341" i="5"/>
  <c r="AP1344" i="1"/>
  <c r="U1341" i="2"/>
  <c r="H1340" i="5"/>
  <c r="AY1343" i="1"/>
  <c r="X1340" i="2"/>
  <c r="G1340" i="5"/>
  <c r="AV1343" i="1"/>
  <c r="W1340" i="2"/>
  <c r="F1340" i="5"/>
  <c r="AS1343" i="1"/>
  <c r="V1340" i="2"/>
  <c r="E1340" i="5"/>
  <c r="AP1343" i="1"/>
  <c r="U1340" i="2"/>
  <c r="H1339" i="5"/>
  <c r="AY1342" i="1"/>
  <c r="X1339" i="2"/>
  <c r="G1339" i="5"/>
  <c r="AV1342" i="1"/>
  <c r="W1339" i="2"/>
  <c r="F1339" i="5"/>
  <c r="AS1342" i="1"/>
  <c r="V1339" i="2"/>
  <c r="E1339" i="5"/>
  <c r="AP1342" i="1"/>
  <c r="U1339" i="2"/>
  <c r="H1338" i="5"/>
  <c r="AY1341" i="1"/>
  <c r="X1338" i="2"/>
  <c r="G1338" i="5"/>
  <c r="AV1341" i="1"/>
  <c r="W1338" i="2"/>
  <c r="F1338" i="5"/>
  <c r="AS1341" i="1"/>
  <c r="V1338" i="2"/>
  <c r="E1338" i="5"/>
  <c r="AP1341" i="1"/>
  <c r="U1338" i="2"/>
  <c r="H1337" i="5"/>
  <c r="AY1340" i="1"/>
  <c r="X1337" i="2"/>
  <c r="G1337" i="5"/>
  <c r="AV1340" i="1"/>
  <c r="W1337" i="2"/>
  <c r="F1337" i="5"/>
  <c r="AS1340" i="1"/>
  <c r="V1337" i="2"/>
  <c r="E1337" i="5"/>
  <c r="AP1340" i="1"/>
  <c r="U1337" i="2"/>
  <c r="H1336" i="5"/>
  <c r="AY1339" i="1"/>
  <c r="X1336" i="2"/>
  <c r="G1336" i="5"/>
  <c r="AV1339" i="1"/>
  <c r="W1336" i="2"/>
  <c r="F1336" i="5"/>
  <c r="AS1339" i="1"/>
  <c r="V1336" i="2"/>
  <c r="E1336" i="5"/>
  <c r="AP1339" i="1"/>
  <c r="U1336" i="2"/>
  <c r="H1335" i="5"/>
  <c r="AY1338" i="1"/>
  <c r="X1335" i="2"/>
  <c r="G1335" i="5"/>
  <c r="AV1338" i="1"/>
  <c r="W1335" i="2"/>
  <c r="F1335" i="5"/>
  <c r="AS1338" i="1"/>
  <c r="V1335" i="2"/>
  <c r="E1335" i="5"/>
  <c r="AP1338" i="1"/>
  <c r="U1335" i="2"/>
  <c r="H1334" i="5"/>
  <c r="AY1337" i="1"/>
  <c r="X1334" i="2"/>
  <c r="G1334" i="5"/>
  <c r="AV1337" i="1"/>
  <c r="W1334" i="2"/>
  <c r="F1334" i="5"/>
  <c r="AS1337" i="1"/>
  <c r="V1334" i="2"/>
  <c r="E1334" i="5"/>
  <c r="AP1337" i="1"/>
  <c r="U1334" i="2"/>
  <c r="H1333" i="5"/>
  <c r="AY1336" i="1"/>
  <c r="X1333" i="2"/>
  <c r="G1333" i="5"/>
  <c r="AV1336" i="1"/>
  <c r="W1333" i="2"/>
  <c r="F1333" i="5"/>
  <c r="AS1336" i="1"/>
  <c r="V1333" i="2"/>
  <c r="E1333" i="5"/>
  <c r="AP1336" i="1"/>
  <c r="U1333" i="2"/>
  <c r="H1332" i="5"/>
  <c r="AY1335" i="1"/>
  <c r="X1332" i="2"/>
  <c r="G1332" i="5"/>
  <c r="AV1335" i="1"/>
  <c r="W1332" i="2"/>
  <c r="F1332" i="5"/>
  <c r="AS1335" i="1"/>
  <c r="V1332" i="2"/>
  <c r="E1332" i="5"/>
  <c r="AP1335" i="1"/>
  <c r="U1332" i="2"/>
  <c r="H1331" i="5"/>
  <c r="AY1334" i="1"/>
  <c r="X1331" i="2"/>
  <c r="G1331" i="5"/>
  <c r="AV1334" i="1"/>
  <c r="W1331" i="2"/>
  <c r="F1331" i="5"/>
  <c r="AS1334" i="1"/>
  <c r="V1331" i="2"/>
  <c r="E1331" i="5"/>
  <c r="AP1334" i="1"/>
  <c r="U1331" i="2"/>
  <c r="H1330" i="5"/>
  <c r="AY1333" i="1"/>
  <c r="X1330" i="2"/>
  <c r="G1330" i="5"/>
  <c r="AV1333" i="1"/>
  <c r="W1330" i="2"/>
  <c r="F1330" i="5"/>
  <c r="AS1333" i="1"/>
  <c r="V1330" i="2"/>
  <c r="E1330" i="5"/>
  <c r="AP1333" i="1"/>
  <c r="U1330" i="2"/>
  <c r="H1329" i="5"/>
  <c r="AY1332" i="1"/>
  <c r="X1329" i="2"/>
  <c r="G1329" i="5"/>
  <c r="AV1332" i="1"/>
  <c r="W1329" i="2"/>
  <c r="F1329" i="5"/>
  <c r="AS1332" i="1"/>
  <c r="V1329" i="2"/>
  <c r="E1329" i="5"/>
  <c r="AP1332" i="1"/>
  <c r="U1329" i="2"/>
  <c r="H1328" i="5"/>
  <c r="AY1331" i="1"/>
  <c r="X1328" i="2"/>
  <c r="G1328" i="5"/>
  <c r="AV1331" i="1"/>
  <c r="W1328" i="2"/>
  <c r="F1328" i="5"/>
  <c r="AS1331" i="1"/>
  <c r="V1328" i="2"/>
  <c r="E1328" i="5"/>
  <c r="AP1331" i="1"/>
  <c r="U1328" i="2"/>
  <c r="H1327" i="5"/>
  <c r="AY1330" i="1"/>
  <c r="X1327" i="2"/>
  <c r="G1327" i="5"/>
  <c r="AV1330" i="1"/>
  <c r="W1327" i="2"/>
  <c r="F1327" i="5"/>
  <c r="AS1330" i="1"/>
  <c r="V1327" i="2"/>
  <c r="E1327" i="5"/>
  <c r="AP1330" i="1"/>
  <c r="U1327" i="2"/>
  <c r="H1326" i="5"/>
  <c r="AY1329" i="1"/>
  <c r="X1326" i="2"/>
  <c r="G1326" i="5"/>
  <c r="AV1329" i="1"/>
  <c r="W1326" i="2"/>
  <c r="F1326" i="5"/>
  <c r="AS1329" i="1"/>
  <c r="V1326" i="2"/>
  <c r="E1326" i="5"/>
  <c r="AP1329" i="1"/>
  <c r="U1326" i="2"/>
  <c r="H1325" i="5"/>
  <c r="AY1328" i="1"/>
  <c r="X1325" i="2"/>
  <c r="G1325" i="5"/>
  <c r="AV1328" i="1"/>
  <c r="W1325" i="2"/>
  <c r="F1325" i="5"/>
  <c r="AS1328" i="1"/>
  <c r="V1325" i="2"/>
  <c r="E1325" i="5"/>
  <c r="AP1328" i="1"/>
  <c r="U1325" i="2"/>
  <c r="H1324" i="5"/>
  <c r="AY1327" i="1"/>
  <c r="X1324" i="2"/>
  <c r="G1324" i="5"/>
  <c r="AV1327" i="1"/>
  <c r="W1324" i="2"/>
  <c r="F1324" i="5"/>
  <c r="AS1327" i="1"/>
  <c r="V1324" i="2"/>
  <c r="E1324" i="5"/>
  <c r="AP1327" i="1"/>
  <c r="U1324" i="2"/>
  <c r="H1323" i="5"/>
  <c r="AY1326" i="1"/>
  <c r="X1323" i="2"/>
  <c r="G1323" i="5"/>
  <c r="AV1326" i="1"/>
  <c r="W1323" i="2"/>
  <c r="F1323" i="5"/>
  <c r="AS1326" i="1"/>
  <c r="V1323" i="2"/>
  <c r="E1323" i="5"/>
  <c r="AP1326" i="1"/>
  <c r="U1323" i="2"/>
  <c r="H1322" i="5"/>
  <c r="AY1325" i="1"/>
  <c r="X1322" i="2"/>
  <c r="G1322" i="5"/>
  <c r="AV1325" i="1"/>
  <c r="W1322" i="2"/>
  <c r="F1322" i="5"/>
  <c r="AS1325" i="1"/>
  <c r="V1322" i="2"/>
  <c r="E1322" i="5"/>
  <c r="AP1325" i="1"/>
  <c r="U1322" i="2"/>
  <c r="H1321" i="5"/>
  <c r="AY1324" i="1"/>
  <c r="X1321" i="2"/>
  <c r="G1321" i="5"/>
  <c r="AV1324" i="1"/>
  <c r="W1321" i="2"/>
  <c r="F1321" i="5"/>
  <c r="AS1324" i="1"/>
  <c r="V1321" i="2"/>
  <c r="E1321" i="5"/>
  <c r="AP1324" i="1"/>
  <c r="U1321" i="2"/>
  <c r="H1320" i="5"/>
  <c r="AY1323" i="1"/>
  <c r="X1320" i="2"/>
  <c r="G1320" i="5"/>
  <c r="AV1323" i="1"/>
  <c r="W1320" i="2"/>
  <c r="F1320" i="5"/>
  <c r="AS1323" i="1"/>
  <c r="V1320" i="2"/>
  <c r="E1320" i="5"/>
  <c r="AP1323" i="1"/>
  <c r="U1320" i="2"/>
  <c r="H1319" i="5"/>
  <c r="AY1322" i="1"/>
  <c r="X1319" i="2"/>
  <c r="G1319" i="5"/>
  <c r="AV1322" i="1"/>
  <c r="W1319" i="2"/>
  <c r="F1319" i="5"/>
  <c r="AS1322" i="1"/>
  <c r="V1319" i="2"/>
  <c r="E1319" i="5"/>
  <c r="AP1322" i="1"/>
  <c r="U1319" i="2"/>
  <c r="H1318" i="5"/>
  <c r="AY1321" i="1"/>
  <c r="X1318" i="2"/>
  <c r="G1318" i="5"/>
  <c r="AV1321" i="1"/>
  <c r="W1318" i="2"/>
  <c r="F1318" i="5"/>
  <c r="AS1321" i="1"/>
  <c r="V1318" i="2"/>
  <c r="E1318" i="5"/>
  <c r="AP1321" i="1"/>
  <c r="U1318" i="2"/>
  <c r="H1317" i="5"/>
  <c r="AY1320" i="1"/>
  <c r="X1317" i="2"/>
  <c r="G1317" i="5"/>
  <c r="AV1320" i="1"/>
  <c r="W1317" i="2"/>
  <c r="F1317" i="5"/>
  <c r="AS1320" i="1"/>
  <c r="V1317" i="2"/>
  <c r="E1317" i="5"/>
  <c r="AP1320" i="1"/>
  <c r="U1317" i="2"/>
  <c r="H1316" i="5"/>
  <c r="AY1319" i="1"/>
  <c r="X1316" i="2"/>
  <c r="G1316" i="5"/>
  <c r="AV1319" i="1"/>
  <c r="W1316" i="2"/>
  <c r="F1316" i="5"/>
  <c r="AS1319" i="1"/>
  <c r="V1316" i="2"/>
  <c r="E1316" i="5"/>
  <c r="AP1319" i="1"/>
  <c r="U1316" i="2"/>
  <c r="H1315" i="5"/>
  <c r="AY1318" i="1"/>
  <c r="X1315" i="2"/>
  <c r="G1315" i="5"/>
  <c r="AV1318" i="1"/>
  <c r="W1315" i="2"/>
  <c r="F1315" i="5"/>
  <c r="AS1318" i="1"/>
  <c r="V1315" i="2"/>
  <c r="E1315" i="5"/>
  <c r="AP1318" i="1"/>
  <c r="U1315" i="2"/>
  <c r="H1314" i="5"/>
  <c r="AY1317" i="1"/>
  <c r="X1314" i="2"/>
  <c r="G1314" i="5"/>
  <c r="AV1317" i="1"/>
  <c r="W1314" i="2"/>
  <c r="F1314" i="5"/>
  <c r="AS1317" i="1"/>
  <c r="V1314" i="2"/>
  <c r="E1314" i="5"/>
  <c r="AP1317" i="1"/>
  <c r="U1314" i="2"/>
  <c r="H1313" i="5"/>
  <c r="AY1316" i="1"/>
  <c r="X1313" i="2"/>
  <c r="G1313" i="5"/>
  <c r="AV1316" i="1"/>
  <c r="W1313" i="2"/>
  <c r="F1313" i="5"/>
  <c r="AS1316" i="1"/>
  <c r="V1313" i="2"/>
  <c r="E1313" i="5"/>
  <c r="AP1316" i="1"/>
  <c r="U1313" i="2"/>
  <c r="H1312" i="5"/>
  <c r="AY1315" i="1"/>
  <c r="X1312" i="2"/>
  <c r="G1312" i="5"/>
  <c r="AV1315" i="1"/>
  <c r="W1312" i="2"/>
  <c r="F1312" i="5"/>
  <c r="AS1315" i="1"/>
  <c r="V1312" i="2"/>
  <c r="E1312" i="5"/>
  <c r="AP1315" i="1"/>
  <c r="U1312" i="2"/>
  <c r="H1311" i="5"/>
  <c r="AY1314" i="1"/>
  <c r="X1311" i="2"/>
  <c r="G1311" i="5"/>
  <c r="AV1314" i="1"/>
  <c r="W1311" i="2"/>
  <c r="F1311" i="5"/>
  <c r="AS1314" i="1"/>
  <c r="V1311" i="2"/>
  <c r="E1311" i="5"/>
  <c r="AP1314" i="1"/>
  <c r="U1311" i="2"/>
  <c r="H1310" i="5"/>
  <c r="AY1313" i="1"/>
  <c r="X1310" i="2"/>
  <c r="G1310" i="5"/>
  <c r="AV1313" i="1"/>
  <c r="W1310" i="2"/>
  <c r="F1310" i="5"/>
  <c r="AS1313" i="1"/>
  <c r="V1310" i="2"/>
  <c r="E1310" i="5"/>
  <c r="AP1313" i="1"/>
  <c r="U1310" i="2"/>
  <c r="H1309" i="5"/>
  <c r="AY1312" i="1"/>
  <c r="X1309" i="2"/>
  <c r="G1309" i="5"/>
  <c r="AV1312" i="1"/>
  <c r="W1309" i="2"/>
  <c r="F1309" i="5"/>
  <c r="AS1312" i="1"/>
  <c r="V1309" i="2"/>
  <c r="E1309" i="5"/>
  <c r="AP1312" i="1"/>
  <c r="U1309" i="2"/>
  <c r="H1308" i="5"/>
  <c r="AY1311" i="1"/>
  <c r="X1308" i="2"/>
  <c r="G1308" i="5"/>
  <c r="AV1311" i="1"/>
  <c r="W1308" i="2"/>
  <c r="F1308" i="5"/>
  <c r="AS1311" i="1"/>
  <c r="V1308" i="2"/>
  <c r="E1308" i="5"/>
  <c r="AP1311" i="1"/>
  <c r="U1308" i="2"/>
  <c r="H1307" i="5"/>
  <c r="AY1310" i="1"/>
  <c r="X1307" i="2"/>
  <c r="G1307" i="5"/>
  <c r="AV1310" i="1"/>
  <c r="W1307" i="2"/>
  <c r="F1307" i="5"/>
  <c r="AS1310" i="1"/>
  <c r="V1307" i="2"/>
  <c r="E1307" i="5"/>
  <c r="AP1310" i="1"/>
  <c r="U1307" i="2"/>
  <c r="H1306" i="5"/>
  <c r="AY1309" i="1"/>
  <c r="X1306" i="2"/>
  <c r="G1306" i="5"/>
  <c r="AV1309" i="1"/>
  <c r="W1306" i="2"/>
  <c r="F1306" i="5"/>
  <c r="AS1309" i="1"/>
  <c r="V1306" i="2"/>
  <c r="E1306" i="5"/>
  <c r="AP1309" i="1"/>
  <c r="U1306" i="2"/>
  <c r="H1305" i="5"/>
  <c r="AY1308" i="1"/>
  <c r="X1305" i="2"/>
  <c r="G1305" i="5"/>
  <c r="AV1308" i="1"/>
  <c r="W1305" i="2"/>
  <c r="F1305" i="5"/>
  <c r="AS1308" i="1"/>
  <c r="V1305" i="2"/>
  <c r="E1305" i="5"/>
  <c r="AP1308" i="1"/>
  <c r="U1305" i="2"/>
  <c r="H1304" i="5"/>
  <c r="AY1307" i="1"/>
  <c r="X1304" i="2"/>
  <c r="G1304" i="5"/>
  <c r="AV1307" i="1"/>
  <c r="W1304" i="2"/>
  <c r="F1304" i="5"/>
  <c r="AS1307" i="1"/>
  <c r="V1304" i="2"/>
  <c r="E1304" i="5"/>
  <c r="AP1307" i="1"/>
  <c r="U1304" i="2"/>
  <c r="H1303" i="5"/>
  <c r="AY1306" i="1"/>
  <c r="X1303" i="2"/>
  <c r="G1303" i="5"/>
  <c r="AV1306" i="1"/>
  <c r="W1303" i="2"/>
  <c r="F1303" i="5"/>
  <c r="AS1306" i="1"/>
  <c r="V1303" i="2"/>
  <c r="E1303" i="5"/>
  <c r="AP1306" i="1"/>
  <c r="U1303" i="2"/>
  <c r="H1302" i="5"/>
  <c r="AY1305" i="1"/>
  <c r="X1302" i="2"/>
  <c r="G1302" i="5"/>
  <c r="AV1305" i="1"/>
  <c r="W1302" i="2"/>
  <c r="F1302" i="5"/>
  <c r="AS1305" i="1"/>
  <c r="V1302" i="2"/>
  <c r="E1302" i="5"/>
  <c r="AP1305" i="1"/>
  <c r="U1302" i="2"/>
  <c r="H1301" i="5"/>
  <c r="AY1304" i="1"/>
  <c r="X1301" i="2"/>
  <c r="G1301" i="5"/>
  <c r="AV1304" i="1"/>
  <c r="W1301" i="2"/>
  <c r="F1301" i="5"/>
  <c r="AS1304" i="1"/>
  <c r="V1301" i="2"/>
  <c r="E1301" i="5"/>
  <c r="AP1304" i="1"/>
  <c r="U1301" i="2"/>
  <c r="H1300" i="5"/>
  <c r="AY1303" i="1"/>
  <c r="X1300" i="2"/>
  <c r="G1300" i="5"/>
  <c r="AV1303" i="1"/>
  <c r="W1300" i="2"/>
  <c r="F1300" i="5"/>
  <c r="AS1303" i="1"/>
  <c r="V1300" i="2"/>
  <c r="E1300" i="5"/>
  <c r="AP1303" i="1"/>
  <c r="U1300" i="2"/>
  <c r="H1299" i="5"/>
  <c r="AY1302" i="1"/>
  <c r="X1299" i="2"/>
  <c r="G1299" i="5"/>
  <c r="AV1302" i="1"/>
  <c r="W1299" i="2"/>
  <c r="F1299" i="5"/>
  <c r="AS1302" i="1"/>
  <c r="V1299" i="2"/>
  <c r="E1299" i="5"/>
  <c r="AP1302" i="1"/>
  <c r="U1299" i="2"/>
  <c r="H1298" i="5"/>
  <c r="AY1301" i="1"/>
  <c r="X1298" i="2"/>
  <c r="G1298" i="5"/>
  <c r="AV1301" i="1"/>
  <c r="W1298" i="2"/>
  <c r="F1298" i="5"/>
  <c r="AS1301" i="1"/>
  <c r="V1298" i="2"/>
  <c r="E1298" i="5"/>
  <c r="AP1301" i="1"/>
  <c r="U1298" i="2"/>
  <c r="H1297" i="5"/>
  <c r="AY1300" i="1"/>
  <c r="X1297" i="2"/>
  <c r="G1297" i="5"/>
  <c r="AV1300" i="1"/>
  <c r="W1297" i="2"/>
  <c r="F1297" i="5"/>
  <c r="AS1300" i="1"/>
  <c r="V1297" i="2"/>
  <c r="E1297" i="5"/>
  <c r="AP1300" i="1"/>
  <c r="U1297" i="2"/>
  <c r="H1296" i="5"/>
  <c r="AY1299" i="1"/>
  <c r="X1296" i="2"/>
  <c r="G1296" i="5"/>
  <c r="AV1299" i="1"/>
  <c r="W1296" i="2"/>
  <c r="F1296" i="5"/>
  <c r="AS1299" i="1"/>
  <c r="V1296" i="2"/>
  <c r="E1296" i="5"/>
  <c r="AP1299" i="1"/>
  <c r="U1296" i="2"/>
  <c r="H1295" i="5"/>
  <c r="AY1298" i="1"/>
  <c r="X1295" i="2"/>
  <c r="G1295" i="5"/>
  <c r="AV1298" i="1"/>
  <c r="W1295" i="2"/>
  <c r="F1295" i="5"/>
  <c r="AS1298" i="1"/>
  <c r="V1295" i="2"/>
  <c r="E1295" i="5"/>
  <c r="AP1298" i="1"/>
  <c r="U1295" i="2"/>
  <c r="H1294" i="5"/>
  <c r="AY1297" i="1"/>
  <c r="X1294" i="2"/>
  <c r="G1294" i="5"/>
  <c r="AV1297" i="1"/>
  <c r="W1294" i="2"/>
  <c r="F1294" i="5"/>
  <c r="AS1297" i="1"/>
  <c r="V1294" i="2"/>
  <c r="E1294" i="5"/>
  <c r="AP1297" i="1"/>
  <c r="U1294" i="2"/>
  <c r="H1293" i="5"/>
  <c r="AY1296" i="1"/>
  <c r="X1293" i="2"/>
  <c r="G1293" i="5"/>
  <c r="AV1296" i="1"/>
  <c r="W1293" i="2"/>
  <c r="F1293" i="5"/>
  <c r="AS1296" i="1"/>
  <c r="V1293" i="2"/>
  <c r="E1293" i="5"/>
  <c r="AP1296" i="1"/>
  <c r="U1293" i="2"/>
  <c r="H1292" i="5"/>
  <c r="AY1295" i="1"/>
  <c r="X1292" i="2"/>
  <c r="G1292" i="5"/>
  <c r="AV1295" i="1"/>
  <c r="W1292" i="2"/>
  <c r="F1292" i="5"/>
  <c r="AS1295" i="1"/>
  <c r="V1292" i="2"/>
  <c r="E1292" i="5"/>
  <c r="AP1295" i="1"/>
  <c r="U1292" i="2"/>
  <c r="H1291" i="5"/>
  <c r="AY1294" i="1"/>
  <c r="X1291" i="2"/>
  <c r="G1291" i="5"/>
  <c r="AV1294" i="1"/>
  <c r="W1291" i="2"/>
  <c r="F1291" i="5"/>
  <c r="AS1294" i="1"/>
  <c r="V1291" i="2"/>
  <c r="E1291" i="5"/>
  <c r="AP1294" i="1"/>
  <c r="U1291" i="2"/>
  <c r="H1290" i="5"/>
  <c r="AY1293" i="1"/>
  <c r="X1290" i="2"/>
  <c r="G1290" i="5"/>
  <c r="AV1293" i="1"/>
  <c r="W1290" i="2"/>
  <c r="F1290" i="5"/>
  <c r="AS1293" i="1"/>
  <c r="V1290" i="2"/>
  <c r="E1290" i="5"/>
  <c r="AP1293" i="1"/>
  <c r="U1290" i="2"/>
  <c r="H1289" i="5"/>
  <c r="AY1292" i="1"/>
  <c r="X1289" i="2"/>
  <c r="G1289" i="5"/>
  <c r="AV1292" i="1"/>
  <c r="W1289" i="2"/>
  <c r="F1289" i="5"/>
  <c r="AS1292" i="1"/>
  <c r="V1289" i="2"/>
  <c r="E1289" i="5"/>
  <c r="AP1292" i="1"/>
  <c r="U1289" i="2"/>
  <c r="H1288" i="5"/>
  <c r="AY1291" i="1"/>
  <c r="X1288" i="2"/>
  <c r="G1288" i="5"/>
  <c r="AV1291" i="1"/>
  <c r="W1288" i="2"/>
  <c r="F1288" i="5"/>
  <c r="AS1291" i="1"/>
  <c r="V1288" i="2"/>
  <c r="E1288" i="5"/>
  <c r="AP1291" i="1"/>
  <c r="U1288" i="2"/>
  <c r="H1287" i="5"/>
  <c r="AY1290" i="1"/>
  <c r="X1287" i="2"/>
  <c r="G1287" i="5"/>
  <c r="AV1290" i="1"/>
  <c r="W1287" i="2"/>
  <c r="F1287" i="5"/>
  <c r="AS1290" i="1"/>
  <c r="V1287" i="2"/>
  <c r="E1287" i="5"/>
  <c r="AP1290" i="1"/>
  <c r="U1287" i="2"/>
  <c r="H1286" i="5"/>
  <c r="AY1289" i="1"/>
  <c r="X1286" i="2"/>
  <c r="G1286" i="5"/>
  <c r="AV1289" i="1"/>
  <c r="W1286" i="2"/>
  <c r="F1286" i="5"/>
  <c r="AS1289" i="1"/>
  <c r="V1286" i="2"/>
  <c r="E1286" i="5"/>
  <c r="AP1289" i="1"/>
  <c r="U1286" i="2"/>
  <c r="H1285" i="5"/>
  <c r="AY1288" i="1"/>
  <c r="X1285" i="2"/>
  <c r="G1285" i="5"/>
  <c r="AV1288" i="1"/>
  <c r="W1285" i="2"/>
  <c r="F1285" i="5"/>
  <c r="AS1288" i="1"/>
  <c r="V1285" i="2"/>
  <c r="E1285" i="5"/>
  <c r="AP1288" i="1"/>
  <c r="U1285" i="2"/>
  <c r="H1284" i="5"/>
  <c r="AY1287" i="1"/>
  <c r="X1284" i="2"/>
  <c r="G1284" i="5"/>
  <c r="AV1287" i="1"/>
  <c r="W1284" i="2"/>
  <c r="F1284" i="5"/>
  <c r="AS1287" i="1"/>
  <c r="V1284" i="2"/>
  <c r="E1284" i="5"/>
  <c r="AP1287" i="1"/>
  <c r="U1284" i="2"/>
  <c r="H1283" i="5"/>
  <c r="AY1286" i="1"/>
  <c r="X1283" i="2"/>
  <c r="G1283" i="5"/>
  <c r="AV1286" i="1"/>
  <c r="W1283" i="2"/>
  <c r="F1283" i="5"/>
  <c r="AS1286" i="1"/>
  <c r="V1283" i="2"/>
  <c r="E1283" i="5"/>
  <c r="AP1286" i="1"/>
  <c r="U1283" i="2"/>
  <c r="H1282" i="5"/>
  <c r="AY1285" i="1"/>
  <c r="X1282" i="2"/>
  <c r="G1282" i="5"/>
  <c r="AV1285" i="1"/>
  <c r="W1282" i="2"/>
  <c r="F1282" i="5"/>
  <c r="AS1285" i="1"/>
  <c r="V1282" i="2"/>
  <c r="E1282" i="5"/>
  <c r="AP1285" i="1"/>
  <c r="U1282" i="2"/>
  <c r="H1281" i="5"/>
  <c r="AY1284" i="1"/>
  <c r="X1281" i="2"/>
  <c r="G1281" i="5"/>
  <c r="AV1284" i="1"/>
  <c r="W1281" i="2"/>
  <c r="F1281" i="5"/>
  <c r="AS1284" i="1"/>
  <c r="V1281" i="2"/>
  <c r="E1281" i="5"/>
  <c r="AP1284" i="1"/>
  <c r="U1281" i="2"/>
  <c r="H1280" i="5"/>
  <c r="AY1283" i="1"/>
  <c r="X1280" i="2"/>
  <c r="G1280" i="5"/>
  <c r="AV1283" i="1"/>
  <c r="W1280" i="2"/>
  <c r="F1280" i="5"/>
  <c r="AS1283" i="1"/>
  <c r="V1280" i="2"/>
  <c r="E1280" i="5"/>
  <c r="AP1283" i="1"/>
  <c r="U1280" i="2"/>
  <c r="H1279" i="5"/>
  <c r="AY1282" i="1"/>
  <c r="X1279" i="2"/>
  <c r="G1279" i="5"/>
  <c r="AV1282" i="1"/>
  <c r="W1279" i="2"/>
  <c r="F1279" i="5"/>
  <c r="AS1282" i="1"/>
  <c r="V1279" i="2"/>
  <c r="E1279" i="5"/>
  <c r="AP1282" i="1"/>
  <c r="U1279" i="2"/>
  <c r="H1278" i="5"/>
  <c r="AY1281" i="1"/>
  <c r="X1278" i="2"/>
  <c r="G1278" i="5"/>
  <c r="AV1281" i="1"/>
  <c r="W1278" i="2"/>
  <c r="F1278" i="5"/>
  <c r="AS1281" i="1"/>
  <c r="V1278" i="2"/>
  <c r="E1278" i="5"/>
  <c r="AP1281" i="1"/>
  <c r="U1278" i="2"/>
  <c r="H1277" i="5"/>
  <c r="AY1280" i="1"/>
  <c r="X1277" i="2"/>
  <c r="G1277" i="5"/>
  <c r="AV1280" i="1"/>
  <c r="W1277" i="2"/>
  <c r="F1277" i="5"/>
  <c r="AS1280" i="1"/>
  <c r="V1277" i="2"/>
  <c r="E1277" i="5"/>
  <c r="AP1280" i="1"/>
  <c r="U1277" i="2"/>
  <c r="H1276" i="5"/>
  <c r="AY1279" i="1"/>
  <c r="X1276" i="2"/>
  <c r="G1276" i="5"/>
  <c r="AV1279" i="1"/>
  <c r="W1276" i="2"/>
  <c r="F1276" i="5"/>
  <c r="AS1279" i="1"/>
  <c r="V1276" i="2"/>
  <c r="E1276" i="5"/>
  <c r="AP1279" i="1"/>
  <c r="U1276" i="2"/>
  <c r="H1275" i="5"/>
  <c r="AY1278" i="1"/>
  <c r="X1275" i="2"/>
  <c r="G1275" i="5"/>
  <c r="AV1278" i="1"/>
  <c r="W1275" i="2"/>
  <c r="F1275" i="5"/>
  <c r="AS1278" i="1"/>
  <c r="V1275" i="2"/>
  <c r="E1275" i="5"/>
  <c r="AP1278" i="1"/>
  <c r="U1275" i="2"/>
  <c r="H1274" i="5"/>
  <c r="AY1277" i="1"/>
  <c r="X1274" i="2"/>
  <c r="G1274" i="5"/>
  <c r="AV1277" i="1"/>
  <c r="W1274" i="2"/>
  <c r="F1274" i="5"/>
  <c r="AS1277" i="1"/>
  <c r="V1274" i="2"/>
  <c r="E1274" i="5"/>
  <c r="AP1277" i="1"/>
  <c r="U1274" i="2"/>
  <c r="H1273" i="5"/>
  <c r="AY1276" i="1"/>
  <c r="X1273" i="2"/>
  <c r="G1273" i="5"/>
  <c r="AV1276" i="1"/>
  <c r="W1273" i="2"/>
  <c r="F1273" i="5"/>
  <c r="AS1276" i="1"/>
  <c r="V1273" i="2"/>
  <c r="E1273" i="5"/>
  <c r="AP1276" i="1"/>
  <c r="U1273" i="2"/>
  <c r="H1272" i="5"/>
  <c r="AY1275" i="1"/>
  <c r="X1272" i="2"/>
  <c r="G1272" i="5"/>
  <c r="AV1275" i="1"/>
  <c r="W1272" i="2"/>
  <c r="F1272" i="5"/>
  <c r="AS1275" i="1"/>
  <c r="V1272" i="2"/>
  <c r="E1272" i="5"/>
  <c r="AP1275" i="1"/>
  <c r="U1272" i="2"/>
  <c r="H1271" i="5"/>
  <c r="AY1274" i="1"/>
  <c r="X1271" i="2"/>
  <c r="G1271" i="5"/>
  <c r="AV1274" i="1"/>
  <c r="W1271" i="2"/>
  <c r="F1271" i="5"/>
  <c r="AS1274" i="1"/>
  <c r="V1271" i="2"/>
  <c r="E1271" i="5"/>
  <c r="AP1274" i="1"/>
  <c r="U1271" i="2"/>
  <c r="H1270" i="5"/>
  <c r="AY1273" i="1"/>
  <c r="X1270" i="2"/>
  <c r="G1270" i="5"/>
  <c r="AV1273" i="1"/>
  <c r="W1270" i="2"/>
  <c r="F1270" i="5"/>
  <c r="AS1273" i="1"/>
  <c r="V1270" i="2"/>
  <c r="E1270" i="5"/>
  <c r="AP1273" i="1"/>
  <c r="U1270" i="2"/>
  <c r="H1269" i="5"/>
  <c r="AY1272" i="1"/>
  <c r="X1269" i="2"/>
  <c r="G1269" i="5"/>
  <c r="AV1272" i="1"/>
  <c r="W1269" i="2"/>
  <c r="F1269" i="5"/>
  <c r="AS1272" i="1"/>
  <c r="V1269" i="2"/>
  <c r="E1269" i="5"/>
  <c r="AP1272" i="1"/>
  <c r="U1269" i="2"/>
  <c r="H1268" i="5"/>
  <c r="AY1271" i="1"/>
  <c r="X1268" i="2"/>
  <c r="G1268" i="5"/>
  <c r="AV1271" i="1"/>
  <c r="W1268" i="2"/>
  <c r="F1268" i="5"/>
  <c r="AS1271" i="1"/>
  <c r="V1268" i="2"/>
  <c r="E1268" i="5"/>
  <c r="AP1271" i="1"/>
  <c r="U1268" i="2"/>
  <c r="H1267" i="5"/>
  <c r="AY1270" i="1"/>
  <c r="X1267" i="2"/>
  <c r="G1267" i="5"/>
  <c r="AV1270" i="1"/>
  <c r="W1267" i="2"/>
  <c r="F1267" i="5"/>
  <c r="AS1270" i="1"/>
  <c r="V1267" i="2"/>
  <c r="E1267" i="5"/>
  <c r="AP1270" i="1"/>
  <c r="U1267" i="2"/>
  <c r="H1266" i="5"/>
  <c r="AY1269" i="1"/>
  <c r="X1266" i="2"/>
  <c r="G1266" i="5"/>
  <c r="AV1269" i="1"/>
  <c r="W1266" i="2"/>
  <c r="F1266" i="5"/>
  <c r="AS1269" i="1"/>
  <c r="V1266" i="2"/>
  <c r="E1266" i="5"/>
  <c r="AP1269" i="1"/>
  <c r="U1266" i="2"/>
  <c r="H1265" i="5"/>
  <c r="AY1268" i="1"/>
  <c r="X1265" i="2"/>
  <c r="G1265" i="5"/>
  <c r="AV1268" i="1"/>
  <c r="W1265" i="2"/>
  <c r="F1265" i="5"/>
  <c r="AS1268" i="1"/>
  <c r="V1265" i="2"/>
  <c r="E1265" i="5"/>
  <c r="AP1268" i="1"/>
  <c r="U1265" i="2"/>
  <c r="H1264" i="5"/>
  <c r="AY1267" i="1"/>
  <c r="X1264" i="2"/>
  <c r="G1264" i="5"/>
  <c r="AV1267" i="1"/>
  <c r="W1264" i="2"/>
  <c r="F1264" i="5"/>
  <c r="AS1267" i="1"/>
  <c r="V1264" i="2"/>
  <c r="E1264" i="5"/>
  <c r="AP1267" i="1"/>
  <c r="U1264" i="2"/>
  <c r="H1263" i="5"/>
  <c r="AY1266" i="1"/>
  <c r="X1263" i="2"/>
  <c r="G1263" i="5"/>
  <c r="AV1266" i="1"/>
  <c r="W1263" i="2"/>
  <c r="F1263" i="5"/>
  <c r="AS1266" i="1"/>
  <c r="V1263" i="2"/>
  <c r="E1263" i="5"/>
  <c r="AP1266" i="1"/>
  <c r="U1263" i="2"/>
  <c r="H1262" i="5"/>
  <c r="AY1265" i="1"/>
  <c r="X1262" i="2"/>
  <c r="G1262" i="5"/>
  <c r="AV1265" i="1"/>
  <c r="W1262" i="2"/>
  <c r="F1262" i="5"/>
  <c r="AS1265" i="1"/>
  <c r="V1262" i="2"/>
  <c r="E1262" i="5"/>
  <c r="AP1265" i="1"/>
  <c r="U1262" i="2"/>
  <c r="H1261" i="5"/>
  <c r="AY1264" i="1"/>
  <c r="X1261" i="2"/>
  <c r="G1261" i="5"/>
  <c r="AV1264" i="1"/>
  <c r="W1261" i="2"/>
  <c r="F1261" i="5"/>
  <c r="AS1264" i="1"/>
  <c r="V1261" i="2"/>
  <c r="E1261" i="5"/>
  <c r="AP1264" i="1"/>
  <c r="U1261" i="2"/>
  <c r="H1260" i="5"/>
  <c r="AY1263" i="1"/>
  <c r="X1260" i="2"/>
  <c r="G1260" i="5"/>
  <c r="AV1263" i="1"/>
  <c r="W1260" i="2"/>
  <c r="F1260" i="5"/>
  <c r="AS1263" i="1"/>
  <c r="V1260" i="2"/>
  <c r="E1260" i="5"/>
  <c r="AP1263" i="1"/>
  <c r="U1260" i="2"/>
  <c r="H1259" i="5"/>
  <c r="AY1262" i="1"/>
  <c r="X1259" i="2"/>
  <c r="G1259" i="5"/>
  <c r="AV1262" i="1"/>
  <c r="W1259" i="2"/>
  <c r="F1259" i="5"/>
  <c r="AS1262" i="1"/>
  <c r="V1259" i="2"/>
  <c r="E1259" i="5"/>
  <c r="AP1262" i="1"/>
  <c r="U1259" i="2"/>
  <c r="H1258" i="5"/>
  <c r="AY1261" i="1"/>
  <c r="X1258" i="2"/>
  <c r="G1258" i="5"/>
  <c r="AV1261" i="1"/>
  <c r="W1258" i="2"/>
  <c r="F1258" i="5"/>
  <c r="AS1261" i="1"/>
  <c r="V1258" i="2"/>
  <c r="E1258" i="5"/>
  <c r="AP1261" i="1"/>
  <c r="U1258" i="2"/>
  <c r="H1257" i="5"/>
  <c r="AY1260" i="1"/>
  <c r="X1257" i="2"/>
  <c r="G1257" i="5"/>
  <c r="AV1260" i="1"/>
  <c r="W1257" i="2"/>
  <c r="F1257" i="5"/>
  <c r="AS1260" i="1"/>
  <c r="V1257" i="2"/>
  <c r="E1257" i="5"/>
  <c r="AP1260" i="1"/>
  <c r="U1257" i="2"/>
  <c r="H1256" i="5"/>
  <c r="AY1259" i="1"/>
  <c r="X1256" i="2"/>
  <c r="G1256" i="5"/>
  <c r="AV1259" i="1"/>
  <c r="W1256" i="2"/>
  <c r="F1256" i="5"/>
  <c r="AS1259" i="1"/>
  <c r="V1256" i="2"/>
  <c r="E1256" i="5"/>
  <c r="AP1259" i="1"/>
  <c r="U1256" i="2"/>
  <c r="H1255" i="5"/>
  <c r="AY1258" i="1"/>
  <c r="X1255" i="2"/>
  <c r="G1255" i="5"/>
  <c r="AV1258" i="1"/>
  <c r="W1255" i="2"/>
  <c r="F1255" i="5"/>
  <c r="AS1258" i="1"/>
  <c r="V1255" i="2"/>
  <c r="E1255" i="5"/>
  <c r="AP1258" i="1"/>
  <c r="U1255" i="2"/>
  <c r="H1254" i="5"/>
  <c r="AY1257" i="1"/>
  <c r="X1254" i="2"/>
  <c r="G1254" i="5"/>
  <c r="AV1257" i="1"/>
  <c r="W1254" i="2"/>
  <c r="F1254" i="5"/>
  <c r="AS1257" i="1"/>
  <c r="V1254" i="2"/>
  <c r="E1254" i="5"/>
  <c r="AP1257" i="1"/>
  <c r="U1254" i="2"/>
  <c r="H1253" i="5"/>
  <c r="AY1256" i="1"/>
  <c r="X1253" i="2"/>
  <c r="G1253" i="5"/>
  <c r="AV1256" i="1"/>
  <c r="W1253" i="2"/>
  <c r="F1253" i="5"/>
  <c r="AS1256" i="1"/>
  <c r="V1253" i="2"/>
  <c r="E1253" i="5"/>
  <c r="AP1256" i="1"/>
  <c r="U1253" i="2"/>
  <c r="H1252" i="5"/>
  <c r="AY1255" i="1"/>
  <c r="X1252" i="2"/>
  <c r="G1252" i="5"/>
  <c r="AV1255" i="1"/>
  <c r="W1252" i="2"/>
  <c r="F1252" i="5"/>
  <c r="AS1255" i="1"/>
  <c r="V1252" i="2"/>
  <c r="E1252" i="5"/>
  <c r="AP1255" i="1"/>
  <c r="U1252" i="2"/>
  <c r="H1251" i="5"/>
  <c r="AY1254" i="1"/>
  <c r="X1251" i="2"/>
  <c r="G1251" i="5"/>
  <c r="AV1254" i="1"/>
  <c r="W1251" i="2"/>
  <c r="F1251" i="5"/>
  <c r="AS1254" i="1"/>
  <c r="V1251" i="2"/>
  <c r="E1251" i="5"/>
  <c r="AP1254" i="1"/>
  <c r="U1251" i="2"/>
  <c r="H1250" i="5"/>
  <c r="AY1253" i="1"/>
  <c r="X1250" i="2"/>
  <c r="G1250" i="5"/>
  <c r="AV1253" i="1"/>
  <c r="W1250" i="2"/>
  <c r="F1250" i="5"/>
  <c r="AS1253" i="1"/>
  <c r="V1250" i="2"/>
  <c r="E1250" i="5"/>
  <c r="AP1253" i="1"/>
  <c r="U1250" i="2"/>
  <c r="H1249" i="5"/>
  <c r="AY1252" i="1"/>
  <c r="X1249" i="2"/>
  <c r="G1249" i="5"/>
  <c r="AV1252" i="1"/>
  <c r="W1249" i="2"/>
  <c r="F1249" i="5"/>
  <c r="AS1252" i="1"/>
  <c r="V1249" i="2"/>
  <c r="E1249" i="5"/>
  <c r="AP1252" i="1"/>
  <c r="U1249" i="2"/>
  <c r="H1248" i="5"/>
  <c r="AY1251" i="1"/>
  <c r="X1248" i="2"/>
  <c r="G1248" i="5"/>
  <c r="AV1251" i="1"/>
  <c r="W1248" i="2"/>
  <c r="F1248" i="5"/>
  <c r="AS1251" i="1"/>
  <c r="V1248" i="2"/>
  <c r="E1248" i="5"/>
  <c r="AP1251" i="1"/>
  <c r="U1248" i="2"/>
  <c r="H1247" i="5"/>
  <c r="AY1250" i="1"/>
  <c r="X1247" i="2"/>
  <c r="G1247" i="5"/>
  <c r="AV1250" i="1"/>
  <c r="W1247" i="2"/>
  <c r="F1247" i="5"/>
  <c r="AS1250" i="1"/>
  <c r="V1247" i="2"/>
  <c r="E1247" i="5"/>
  <c r="AP1250" i="1"/>
  <c r="U1247" i="2"/>
  <c r="H1246" i="5"/>
  <c r="AY1249" i="1"/>
  <c r="X1246" i="2"/>
  <c r="G1246" i="5"/>
  <c r="AV1249" i="1"/>
  <c r="W1246" i="2"/>
  <c r="F1246" i="5"/>
  <c r="AS1249" i="1"/>
  <c r="V1246" i="2"/>
  <c r="E1246" i="5"/>
  <c r="AP1249" i="1"/>
  <c r="U1246" i="2"/>
  <c r="H1245" i="5"/>
  <c r="AY1248" i="1"/>
  <c r="X1245" i="2"/>
  <c r="G1245" i="5"/>
  <c r="AV1248" i="1"/>
  <c r="W1245" i="2"/>
  <c r="F1245" i="5"/>
  <c r="AS1248" i="1"/>
  <c r="V1245" i="2"/>
  <c r="E1245" i="5"/>
  <c r="AP1248" i="1"/>
  <c r="U1245" i="2"/>
  <c r="H1244" i="5"/>
  <c r="AY1247" i="1"/>
  <c r="X1244" i="2"/>
  <c r="G1244" i="5"/>
  <c r="AV1247" i="1"/>
  <c r="W1244" i="2"/>
  <c r="F1244" i="5"/>
  <c r="AS1247" i="1"/>
  <c r="V1244" i="2"/>
  <c r="E1244" i="5"/>
  <c r="AP1247" i="1"/>
  <c r="U1244" i="2"/>
  <c r="H1243" i="5"/>
  <c r="AY1246" i="1"/>
  <c r="X1243" i="2"/>
  <c r="G1243" i="5"/>
  <c r="AV1246" i="1"/>
  <c r="W1243" i="2"/>
  <c r="F1243" i="5"/>
  <c r="AS1246" i="1"/>
  <c r="V1243" i="2"/>
  <c r="E1243" i="5"/>
  <c r="AP1246" i="1"/>
  <c r="U1243" i="2"/>
  <c r="H1242" i="5"/>
  <c r="AY1245" i="1"/>
  <c r="X1242" i="2"/>
  <c r="G1242" i="5"/>
  <c r="AV1245" i="1"/>
  <c r="W1242" i="2"/>
  <c r="F1242" i="5"/>
  <c r="AS1245" i="1"/>
  <c r="V1242" i="2"/>
  <c r="E1242" i="5"/>
  <c r="AP1245" i="1"/>
  <c r="U1242" i="2"/>
  <c r="H1241" i="5"/>
  <c r="AY1244" i="1"/>
  <c r="X1241" i="2"/>
  <c r="G1241" i="5"/>
  <c r="AV1244" i="1"/>
  <c r="W1241" i="2"/>
  <c r="F1241" i="5"/>
  <c r="AS1244" i="1"/>
  <c r="V1241" i="2"/>
  <c r="E1241" i="5"/>
  <c r="AP1244" i="1"/>
  <c r="U1241" i="2"/>
  <c r="H1240" i="5"/>
  <c r="AY1243" i="1"/>
  <c r="X1240" i="2"/>
  <c r="G1240" i="5"/>
  <c r="AV1243" i="1"/>
  <c r="W1240" i="2"/>
  <c r="F1240" i="5"/>
  <c r="AS1243" i="1"/>
  <c r="V1240" i="2"/>
  <c r="E1240" i="5"/>
  <c r="AP1243" i="1"/>
  <c r="U1240" i="2"/>
  <c r="H1239" i="5"/>
  <c r="AY1242" i="1"/>
  <c r="X1239" i="2"/>
  <c r="G1239" i="5"/>
  <c r="AV1242" i="1"/>
  <c r="W1239" i="2"/>
  <c r="F1239" i="5"/>
  <c r="AS1242" i="1"/>
  <c r="V1239" i="2"/>
  <c r="E1239" i="5"/>
  <c r="AP1242" i="1"/>
  <c r="U1239" i="2"/>
  <c r="H1238" i="5"/>
  <c r="AY1241" i="1"/>
  <c r="X1238" i="2"/>
  <c r="G1238" i="5"/>
  <c r="AV1241" i="1"/>
  <c r="W1238" i="2"/>
  <c r="F1238" i="5"/>
  <c r="AS1241" i="1"/>
  <c r="V1238" i="2"/>
  <c r="E1238" i="5"/>
  <c r="AP1241" i="1"/>
  <c r="U1238" i="2"/>
  <c r="H1237" i="5"/>
  <c r="AY1240" i="1"/>
  <c r="X1237" i="2"/>
  <c r="G1237" i="5"/>
  <c r="AV1240" i="1"/>
  <c r="W1237" i="2"/>
  <c r="F1237" i="5"/>
  <c r="AS1240" i="1"/>
  <c r="V1237" i="2"/>
  <c r="E1237" i="5"/>
  <c r="AP1240" i="1"/>
  <c r="U1237" i="2"/>
  <c r="H1236" i="5"/>
  <c r="AY1239" i="1"/>
  <c r="X1236" i="2"/>
  <c r="G1236" i="5"/>
  <c r="AV1239" i="1"/>
  <c r="W1236" i="2"/>
  <c r="F1236" i="5"/>
  <c r="AS1239" i="1"/>
  <c r="V1236" i="2"/>
  <c r="E1236" i="5"/>
  <c r="AP1239" i="1"/>
  <c r="U1236" i="2"/>
  <c r="H1235" i="5"/>
  <c r="AY1238" i="1"/>
  <c r="X1235" i="2"/>
  <c r="G1235" i="5"/>
  <c r="AV1238" i="1"/>
  <c r="W1235" i="2"/>
  <c r="F1235" i="5"/>
  <c r="AS1238" i="1"/>
  <c r="V1235" i="2"/>
  <c r="E1235" i="5"/>
  <c r="AP1238" i="1"/>
  <c r="U1235" i="2"/>
  <c r="H1234" i="5"/>
  <c r="AY1237" i="1"/>
  <c r="X1234" i="2"/>
  <c r="G1234" i="5"/>
  <c r="AV1237" i="1"/>
  <c r="W1234" i="2"/>
  <c r="F1234" i="5"/>
  <c r="AS1237" i="1"/>
  <c r="V1234" i="2"/>
  <c r="E1234" i="5"/>
  <c r="AP1237" i="1"/>
  <c r="U1234" i="2"/>
  <c r="H1233" i="5"/>
  <c r="AY1236" i="1"/>
  <c r="X1233" i="2"/>
  <c r="G1233" i="5"/>
  <c r="AV1236" i="1"/>
  <c r="W1233" i="2"/>
  <c r="F1233" i="5"/>
  <c r="AS1236" i="1"/>
  <c r="V1233" i="2"/>
  <c r="E1233" i="5"/>
  <c r="AP1236" i="1"/>
  <c r="U1233" i="2"/>
  <c r="H1232" i="5"/>
  <c r="AY1235" i="1"/>
  <c r="X1232" i="2"/>
  <c r="G1232" i="5"/>
  <c r="AV1235" i="1"/>
  <c r="W1232" i="2"/>
  <c r="F1232" i="5"/>
  <c r="AS1235" i="1"/>
  <c r="V1232" i="2"/>
  <c r="E1232" i="5"/>
  <c r="AP1235" i="1"/>
  <c r="U1232" i="2"/>
  <c r="H1231" i="5"/>
  <c r="AY1234" i="1"/>
  <c r="X1231" i="2"/>
  <c r="G1231" i="5"/>
  <c r="AV1234" i="1"/>
  <c r="W1231" i="2"/>
  <c r="F1231" i="5"/>
  <c r="AS1234" i="1"/>
  <c r="V1231" i="2"/>
  <c r="E1231" i="5"/>
  <c r="AP1234" i="1"/>
  <c r="U1231" i="2"/>
  <c r="H1230" i="5"/>
  <c r="AY1233" i="1"/>
  <c r="X1230" i="2"/>
  <c r="G1230" i="5"/>
  <c r="AV1233" i="1"/>
  <c r="W1230" i="2"/>
  <c r="F1230" i="5"/>
  <c r="AS1233" i="1"/>
  <c r="V1230" i="2"/>
  <c r="E1230" i="5"/>
  <c r="AP1233" i="1"/>
  <c r="U1230" i="2"/>
  <c r="H1229" i="5"/>
  <c r="AY1232" i="1"/>
  <c r="X1229" i="2"/>
  <c r="G1229" i="5"/>
  <c r="AV1232" i="1"/>
  <c r="W1229" i="2"/>
  <c r="F1229" i="5"/>
  <c r="AS1232" i="1"/>
  <c r="V1229" i="2"/>
  <c r="E1229" i="5"/>
  <c r="AP1232" i="1"/>
  <c r="U1229" i="2"/>
  <c r="H1228" i="5"/>
  <c r="AY1231" i="1"/>
  <c r="X1228" i="2"/>
  <c r="G1228" i="5"/>
  <c r="AV1231" i="1"/>
  <c r="W1228" i="2"/>
  <c r="F1228" i="5"/>
  <c r="AS1231" i="1"/>
  <c r="V1228" i="2"/>
  <c r="E1228" i="5"/>
  <c r="AP1231" i="1"/>
  <c r="U1228" i="2"/>
  <c r="H1227" i="5"/>
  <c r="AY1230" i="1"/>
  <c r="X1227" i="2"/>
  <c r="G1227" i="5"/>
  <c r="AV1230" i="1"/>
  <c r="W1227" i="2"/>
  <c r="F1227" i="5"/>
  <c r="AS1230" i="1"/>
  <c r="V1227" i="2"/>
  <c r="E1227" i="5"/>
  <c r="AP1230" i="1"/>
  <c r="U1227" i="2"/>
  <c r="H1226" i="5"/>
  <c r="AY1229" i="1"/>
  <c r="X1226" i="2"/>
  <c r="G1226" i="5"/>
  <c r="AV1229" i="1"/>
  <c r="W1226" i="2"/>
  <c r="F1226" i="5"/>
  <c r="AS1229" i="1"/>
  <c r="V1226" i="2"/>
  <c r="E1226" i="5"/>
  <c r="AP1229" i="1"/>
  <c r="U1226" i="2"/>
  <c r="H1225" i="5"/>
  <c r="AY1228" i="1"/>
  <c r="X1225" i="2"/>
  <c r="G1225" i="5"/>
  <c r="AV1228" i="1"/>
  <c r="W1225" i="2"/>
  <c r="F1225" i="5"/>
  <c r="AS1228" i="1"/>
  <c r="V1225" i="2"/>
  <c r="E1225" i="5"/>
  <c r="AP1228" i="1"/>
  <c r="U1225" i="2"/>
  <c r="H1224" i="5"/>
  <c r="AY1227" i="1"/>
  <c r="X1224" i="2"/>
  <c r="G1224" i="5"/>
  <c r="AV1227" i="1"/>
  <c r="W1224" i="2"/>
  <c r="F1224" i="5"/>
  <c r="AS1227" i="1"/>
  <c r="V1224" i="2"/>
  <c r="E1224" i="5"/>
  <c r="AP1227" i="1"/>
  <c r="U1224" i="2"/>
  <c r="H1223" i="5"/>
  <c r="AY1226" i="1"/>
  <c r="X1223" i="2"/>
  <c r="G1223" i="5"/>
  <c r="AV1226" i="1"/>
  <c r="W1223" i="2"/>
  <c r="F1223" i="5"/>
  <c r="AS1226" i="1"/>
  <c r="V1223" i="2"/>
  <c r="E1223" i="5"/>
  <c r="AP1226" i="1"/>
  <c r="U1223" i="2"/>
  <c r="H1222" i="5"/>
  <c r="AY1225" i="1"/>
  <c r="X1222" i="2"/>
  <c r="G1222" i="5"/>
  <c r="AV1225" i="1"/>
  <c r="W1222" i="2"/>
  <c r="F1222" i="5"/>
  <c r="AS1225" i="1"/>
  <c r="V1222" i="2"/>
  <c r="E1222" i="5"/>
  <c r="AP1225" i="1"/>
  <c r="U1222" i="2"/>
  <c r="H1221" i="5"/>
  <c r="AY1224" i="1"/>
  <c r="X1221" i="2"/>
  <c r="G1221" i="5"/>
  <c r="AV1224" i="1"/>
  <c r="W1221" i="2"/>
  <c r="F1221" i="5"/>
  <c r="AS1224" i="1"/>
  <c r="V1221" i="2"/>
  <c r="E1221" i="5"/>
  <c r="AP1224" i="1"/>
  <c r="U1221" i="2"/>
  <c r="H1220" i="5"/>
  <c r="AY1223" i="1"/>
  <c r="X1220" i="2"/>
  <c r="G1220" i="5"/>
  <c r="AV1223" i="1"/>
  <c r="W1220" i="2"/>
  <c r="F1220" i="5"/>
  <c r="AS1223" i="1"/>
  <c r="V1220" i="2"/>
  <c r="E1220" i="5"/>
  <c r="AP1223" i="1"/>
  <c r="U1220" i="2"/>
  <c r="H1219" i="5"/>
  <c r="AY1222" i="1"/>
  <c r="X1219" i="2"/>
  <c r="G1219" i="5"/>
  <c r="AV1222" i="1"/>
  <c r="W1219" i="2"/>
  <c r="F1219" i="5"/>
  <c r="AS1222" i="1"/>
  <c r="V1219" i="2"/>
  <c r="E1219" i="5"/>
  <c r="AP1222" i="1"/>
  <c r="U1219" i="2"/>
  <c r="H1218" i="5"/>
  <c r="AY1221" i="1"/>
  <c r="X1218" i="2"/>
  <c r="G1218" i="5"/>
  <c r="AV1221" i="1"/>
  <c r="W1218" i="2"/>
  <c r="F1218" i="5"/>
  <c r="AS1221" i="1"/>
  <c r="V1218" i="2"/>
  <c r="E1218" i="5"/>
  <c r="AP1221" i="1"/>
  <c r="U1218" i="2"/>
  <c r="H1217" i="5"/>
  <c r="AY1220" i="1"/>
  <c r="X1217" i="2"/>
  <c r="G1217" i="5"/>
  <c r="AV1220" i="1"/>
  <c r="W1217" i="2"/>
  <c r="F1217" i="5"/>
  <c r="AS1220" i="1"/>
  <c r="V1217" i="2"/>
  <c r="E1217" i="5"/>
  <c r="AP1220" i="1"/>
  <c r="U1217" i="2"/>
  <c r="H1216" i="5"/>
  <c r="AY1219" i="1"/>
  <c r="X1216" i="2"/>
  <c r="G1216" i="5"/>
  <c r="AV1219" i="1"/>
  <c r="W1216" i="2"/>
  <c r="F1216" i="5"/>
  <c r="AS1219" i="1"/>
  <c r="V1216" i="2"/>
  <c r="E1216" i="5"/>
  <c r="AP1219" i="1"/>
  <c r="U1216" i="2"/>
  <c r="H1215" i="5"/>
  <c r="AY1218" i="1"/>
  <c r="X1215" i="2"/>
  <c r="G1215" i="5"/>
  <c r="AV1218" i="1"/>
  <c r="W1215" i="2"/>
  <c r="F1215" i="5"/>
  <c r="AS1218" i="1"/>
  <c r="V1215" i="2"/>
  <c r="E1215" i="5"/>
  <c r="AP1218" i="1"/>
  <c r="U1215" i="2"/>
  <c r="H1214" i="5"/>
  <c r="AY1217" i="1"/>
  <c r="X1214" i="2"/>
  <c r="G1214" i="5"/>
  <c r="AV1217" i="1"/>
  <c r="W1214" i="2"/>
  <c r="F1214" i="5"/>
  <c r="AS1217" i="1"/>
  <c r="V1214" i="2"/>
  <c r="E1214" i="5"/>
  <c r="AP1217" i="1"/>
  <c r="U1214" i="2"/>
  <c r="H1213" i="5"/>
  <c r="AY1216" i="1"/>
  <c r="X1213" i="2"/>
  <c r="G1213" i="5"/>
  <c r="AV1216" i="1"/>
  <c r="W1213" i="2"/>
  <c r="F1213" i="5"/>
  <c r="AS1216" i="1"/>
  <c r="V1213" i="2"/>
  <c r="E1213" i="5"/>
  <c r="AP1216" i="1"/>
  <c r="U1213" i="2"/>
  <c r="H1212" i="5"/>
  <c r="AY1215" i="1"/>
  <c r="X1212" i="2"/>
  <c r="G1212" i="5"/>
  <c r="AV1215" i="1"/>
  <c r="W1212" i="2"/>
  <c r="F1212" i="5"/>
  <c r="AS1215" i="1"/>
  <c r="V1212" i="2"/>
  <c r="E1212" i="5"/>
  <c r="AP1215" i="1"/>
  <c r="U1212" i="2"/>
  <c r="H1211" i="5"/>
  <c r="AY1214" i="1"/>
  <c r="X1211" i="2"/>
  <c r="G1211" i="5"/>
  <c r="AV1214" i="1"/>
  <c r="W1211" i="2"/>
  <c r="F1211" i="5"/>
  <c r="AS1214" i="1"/>
  <c r="V1211" i="2"/>
  <c r="E1211" i="5"/>
  <c r="AP1214" i="1"/>
  <c r="U1211" i="2"/>
  <c r="H1210" i="5"/>
  <c r="AY1213" i="1"/>
  <c r="X1210" i="2"/>
  <c r="G1210" i="5"/>
  <c r="AV1213" i="1"/>
  <c r="W1210" i="2"/>
  <c r="F1210" i="5"/>
  <c r="AS1213" i="1"/>
  <c r="V1210" i="2"/>
  <c r="E1210" i="5"/>
  <c r="AP1213" i="1"/>
  <c r="U1210" i="2"/>
  <c r="H1209" i="5"/>
  <c r="AY1212" i="1"/>
  <c r="X1209" i="2"/>
  <c r="G1209" i="5"/>
  <c r="AV1212" i="1"/>
  <c r="W1209" i="2"/>
  <c r="F1209" i="5"/>
  <c r="AS1212" i="1"/>
  <c r="V1209" i="2"/>
  <c r="E1209" i="5"/>
  <c r="AP1212" i="1"/>
  <c r="U1209" i="2"/>
  <c r="H1208" i="5"/>
  <c r="AY1211" i="1"/>
  <c r="X1208" i="2"/>
  <c r="G1208" i="5"/>
  <c r="AV1211" i="1"/>
  <c r="W1208" i="2"/>
  <c r="F1208" i="5"/>
  <c r="AS1211" i="1"/>
  <c r="V1208" i="2"/>
  <c r="E1208" i="5"/>
  <c r="AP1211" i="1"/>
  <c r="U1208" i="2"/>
  <c r="H1207" i="5"/>
  <c r="AY1210" i="1"/>
  <c r="X1207" i="2"/>
  <c r="G1207" i="5"/>
  <c r="AV1210" i="1"/>
  <c r="W1207" i="2"/>
  <c r="F1207" i="5"/>
  <c r="AS1210" i="1"/>
  <c r="V1207" i="2"/>
  <c r="E1207" i="5"/>
  <c r="AP1210" i="1"/>
  <c r="U1207" i="2"/>
  <c r="H1206" i="5"/>
  <c r="AY1209" i="1"/>
  <c r="X1206" i="2"/>
  <c r="G1206" i="5"/>
  <c r="AV1209" i="1"/>
  <c r="W1206" i="2"/>
  <c r="F1206" i="5"/>
  <c r="AS1209" i="1"/>
  <c r="V1206" i="2"/>
  <c r="E1206" i="5"/>
  <c r="AP1209" i="1"/>
  <c r="U1206" i="2"/>
  <c r="H1205" i="5"/>
  <c r="AY1208" i="1"/>
  <c r="X1205" i="2"/>
  <c r="G1205" i="5"/>
  <c r="AV1208" i="1"/>
  <c r="W1205" i="2"/>
  <c r="F1205" i="5"/>
  <c r="AS1208" i="1"/>
  <c r="V1205" i="2"/>
  <c r="E1205" i="5"/>
  <c r="AP1208" i="1"/>
  <c r="U1205" i="2"/>
  <c r="H1204" i="5"/>
  <c r="AY1207" i="1"/>
  <c r="X1204" i="2"/>
  <c r="G1204" i="5"/>
  <c r="AV1207" i="1"/>
  <c r="W1204" i="2"/>
  <c r="F1204" i="5"/>
  <c r="AS1207" i="1"/>
  <c r="V1204" i="2"/>
  <c r="E1204" i="5"/>
  <c r="AP1207" i="1"/>
  <c r="U1204" i="2"/>
  <c r="H1203" i="5"/>
  <c r="AY1206" i="1"/>
  <c r="X1203" i="2"/>
  <c r="G1203" i="5"/>
  <c r="AV1206" i="1"/>
  <c r="W1203" i="2"/>
  <c r="F1203" i="5"/>
  <c r="AS1206" i="1"/>
  <c r="V1203" i="2"/>
  <c r="E1203" i="5"/>
  <c r="AP1206" i="1"/>
  <c r="U1203" i="2"/>
  <c r="H1202" i="5"/>
  <c r="AY1205" i="1"/>
  <c r="X1202" i="2"/>
  <c r="G1202" i="5"/>
  <c r="AV1205" i="1"/>
  <c r="W1202" i="2"/>
  <c r="F1202" i="5"/>
  <c r="AS1205" i="1"/>
  <c r="V1202" i="2"/>
  <c r="E1202" i="5"/>
  <c r="AP1205" i="1"/>
  <c r="U1202" i="2"/>
  <c r="H1201" i="5"/>
  <c r="AY1204" i="1"/>
  <c r="X1201" i="2"/>
  <c r="G1201" i="5"/>
  <c r="AV1204" i="1"/>
  <c r="W1201" i="2"/>
  <c r="F1201" i="5"/>
  <c r="AS1204" i="1"/>
  <c r="V1201" i="2"/>
  <c r="E1201" i="5"/>
  <c r="AP1204" i="1"/>
  <c r="U1201" i="2"/>
  <c r="H1200" i="5"/>
  <c r="AY1203" i="1"/>
  <c r="X1200" i="2"/>
  <c r="G1200" i="5"/>
  <c r="AV1203" i="1"/>
  <c r="W1200" i="2"/>
  <c r="F1200" i="5"/>
  <c r="AS1203" i="1"/>
  <c r="V1200" i="2"/>
  <c r="E1200" i="5"/>
  <c r="AP1203" i="1"/>
  <c r="U1200" i="2"/>
  <c r="H1199" i="5"/>
  <c r="AY1202" i="1"/>
  <c r="X1199" i="2"/>
  <c r="G1199" i="5"/>
  <c r="AV1202" i="1"/>
  <c r="W1199" i="2"/>
  <c r="F1199" i="5"/>
  <c r="AS1202" i="1"/>
  <c r="V1199" i="2"/>
  <c r="E1199" i="5"/>
  <c r="AP1202" i="1"/>
  <c r="U1199" i="2"/>
  <c r="H1198" i="5"/>
  <c r="AY1201" i="1"/>
  <c r="X1198" i="2"/>
  <c r="G1198" i="5"/>
  <c r="AV1201" i="1"/>
  <c r="W1198" i="2"/>
  <c r="F1198" i="5"/>
  <c r="AS1201" i="1"/>
  <c r="V1198" i="2"/>
  <c r="E1198" i="5"/>
  <c r="AP1201" i="1"/>
  <c r="U1198" i="2"/>
  <c r="H1197" i="5"/>
  <c r="AY1200" i="1"/>
  <c r="X1197" i="2"/>
  <c r="G1197" i="5"/>
  <c r="AV1200" i="1"/>
  <c r="W1197" i="2"/>
  <c r="F1197" i="5"/>
  <c r="AS1200" i="1"/>
  <c r="V1197" i="2"/>
  <c r="E1197" i="5"/>
  <c r="AP1200" i="1"/>
  <c r="U1197" i="2"/>
  <c r="H1196" i="5"/>
  <c r="AY1199" i="1"/>
  <c r="X1196" i="2"/>
  <c r="G1196" i="5"/>
  <c r="AV1199" i="1"/>
  <c r="W1196" i="2"/>
  <c r="F1196" i="5"/>
  <c r="AS1199" i="1"/>
  <c r="V1196" i="2"/>
  <c r="E1196" i="5"/>
  <c r="AP1199" i="1"/>
  <c r="U1196" i="2"/>
  <c r="H1195" i="5"/>
  <c r="AY1198" i="1"/>
  <c r="X1195" i="2"/>
  <c r="G1195" i="5"/>
  <c r="AV1198" i="1"/>
  <c r="W1195" i="2"/>
  <c r="F1195" i="5"/>
  <c r="AS1198" i="1"/>
  <c r="V1195" i="2"/>
  <c r="E1195" i="5"/>
  <c r="AP1198" i="1"/>
  <c r="U1195" i="2"/>
  <c r="H1194" i="5"/>
  <c r="AY1197" i="1"/>
  <c r="X1194" i="2"/>
  <c r="G1194" i="5"/>
  <c r="AV1197" i="1"/>
  <c r="W1194" i="2"/>
  <c r="F1194" i="5"/>
  <c r="AS1197" i="1"/>
  <c r="V1194" i="2"/>
  <c r="E1194" i="5"/>
  <c r="AP1197" i="1"/>
  <c r="U1194" i="2"/>
  <c r="H1193" i="5"/>
  <c r="AY1196" i="1"/>
  <c r="X1193" i="2"/>
  <c r="G1193" i="5"/>
  <c r="AV1196" i="1"/>
  <c r="W1193" i="2"/>
  <c r="F1193" i="5"/>
  <c r="AS1196" i="1"/>
  <c r="V1193" i="2"/>
  <c r="E1193" i="5"/>
  <c r="AP1196" i="1"/>
  <c r="U1193" i="2"/>
  <c r="H1192" i="5"/>
  <c r="AY1195" i="1"/>
  <c r="X1192" i="2"/>
  <c r="G1192" i="5"/>
  <c r="AV1195" i="1"/>
  <c r="W1192" i="2"/>
  <c r="F1192" i="5"/>
  <c r="AS1195" i="1"/>
  <c r="V1192" i="2"/>
  <c r="E1192" i="5"/>
  <c r="AP1195" i="1"/>
  <c r="U1192" i="2"/>
  <c r="H1191" i="5"/>
  <c r="AY1194" i="1"/>
  <c r="X1191" i="2"/>
  <c r="G1191" i="5"/>
  <c r="AV1194" i="1"/>
  <c r="W1191" i="2"/>
  <c r="F1191" i="5"/>
  <c r="AS1194" i="1"/>
  <c r="V1191" i="2"/>
  <c r="E1191" i="5"/>
  <c r="AP1194" i="1"/>
  <c r="U1191" i="2"/>
  <c r="H1190" i="5"/>
  <c r="AY1193" i="1"/>
  <c r="X1190" i="2"/>
  <c r="G1190" i="5"/>
  <c r="AV1193" i="1"/>
  <c r="W1190" i="2"/>
  <c r="F1190" i="5"/>
  <c r="AS1193" i="1"/>
  <c r="V1190" i="2"/>
  <c r="E1190" i="5"/>
  <c r="AP1193" i="1"/>
  <c r="U1190" i="2"/>
  <c r="H1189" i="5"/>
  <c r="AY1192" i="1"/>
  <c r="X1189" i="2"/>
  <c r="G1189" i="5"/>
  <c r="AV1192" i="1"/>
  <c r="W1189" i="2"/>
  <c r="F1189" i="5"/>
  <c r="AS1192" i="1"/>
  <c r="V1189" i="2"/>
  <c r="E1189" i="5"/>
  <c r="AP1192" i="1"/>
  <c r="U1189" i="2"/>
  <c r="H1188" i="5"/>
  <c r="AY1191" i="1"/>
  <c r="X1188" i="2"/>
  <c r="G1188" i="5"/>
  <c r="AV1191" i="1"/>
  <c r="W1188" i="2"/>
  <c r="F1188" i="5"/>
  <c r="AS1191" i="1"/>
  <c r="V1188" i="2"/>
  <c r="E1188" i="5"/>
  <c r="AP1191" i="1"/>
  <c r="U1188" i="2"/>
  <c r="H1187" i="5"/>
  <c r="AY1190" i="1"/>
  <c r="X1187" i="2"/>
  <c r="G1187" i="5"/>
  <c r="AV1190" i="1"/>
  <c r="W1187" i="2"/>
  <c r="F1187" i="5"/>
  <c r="AS1190" i="1"/>
  <c r="V1187" i="2"/>
  <c r="E1187" i="5"/>
  <c r="AP1190" i="1"/>
  <c r="U1187" i="2"/>
  <c r="H1186" i="5"/>
  <c r="AY1189" i="1"/>
  <c r="X1186" i="2"/>
  <c r="G1186" i="5"/>
  <c r="AV1189" i="1"/>
  <c r="W1186" i="2"/>
  <c r="F1186" i="5"/>
  <c r="AS1189" i="1"/>
  <c r="V1186" i="2"/>
  <c r="E1186" i="5"/>
  <c r="AP1189" i="1"/>
  <c r="U1186" i="2"/>
  <c r="H1185" i="5"/>
  <c r="AY1188" i="1"/>
  <c r="X1185" i="2"/>
  <c r="G1185" i="5"/>
  <c r="AV1188" i="1"/>
  <c r="W1185" i="2"/>
  <c r="F1185" i="5"/>
  <c r="AS1188" i="1"/>
  <c r="V1185" i="2"/>
  <c r="E1185" i="5"/>
  <c r="AP1188" i="1"/>
  <c r="U1185" i="2"/>
  <c r="H1184" i="5"/>
  <c r="AY1187" i="1"/>
  <c r="X1184" i="2"/>
  <c r="G1184" i="5"/>
  <c r="AV1187" i="1"/>
  <c r="W1184" i="2"/>
  <c r="F1184" i="5"/>
  <c r="AS1187" i="1"/>
  <c r="V1184" i="2"/>
  <c r="E1184" i="5"/>
  <c r="AP1187" i="1"/>
  <c r="U1184" i="2"/>
  <c r="H1183" i="5"/>
  <c r="AY1186" i="1"/>
  <c r="X1183" i="2"/>
  <c r="G1183" i="5"/>
  <c r="AV1186" i="1"/>
  <c r="W1183" i="2"/>
  <c r="F1183" i="5"/>
  <c r="AS1186" i="1"/>
  <c r="V1183" i="2"/>
  <c r="E1183" i="5"/>
  <c r="AP1186" i="1"/>
  <c r="U1183" i="2"/>
  <c r="H1182" i="5"/>
  <c r="AY1185" i="1"/>
  <c r="X1182" i="2"/>
  <c r="G1182" i="5"/>
  <c r="AV1185" i="1"/>
  <c r="W1182" i="2"/>
  <c r="F1182" i="5"/>
  <c r="AS1185" i="1"/>
  <c r="V1182" i="2"/>
  <c r="E1182" i="5"/>
  <c r="AP1185" i="1"/>
  <c r="U1182" i="2"/>
  <c r="H1181" i="5"/>
  <c r="AY1184" i="1"/>
  <c r="X1181" i="2"/>
  <c r="G1181" i="5"/>
  <c r="AV1184" i="1"/>
  <c r="W1181" i="2"/>
  <c r="F1181" i="5"/>
  <c r="AS1184" i="1"/>
  <c r="V1181" i="2"/>
  <c r="E1181" i="5"/>
  <c r="AP1184" i="1"/>
  <c r="U1181" i="2"/>
  <c r="H1180" i="5"/>
  <c r="AY1183" i="1"/>
  <c r="X1180" i="2"/>
  <c r="G1180" i="5"/>
  <c r="AV1183" i="1"/>
  <c r="W1180" i="2"/>
  <c r="F1180" i="5"/>
  <c r="AS1183" i="1"/>
  <c r="V1180" i="2"/>
  <c r="E1180" i="5"/>
  <c r="AP1183" i="1"/>
  <c r="U1180" i="2"/>
  <c r="H1179" i="5"/>
  <c r="AY1182" i="1"/>
  <c r="X1179" i="2"/>
  <c r="G1179" i="5"/>
  <c r="AV1182" i="1"/>
  <c r="W1179" i="2"/>
  <c r="F1179" i="5"/>
  <c r="AS1182" i="1"/>
  <c r="V1179" i="2"/>
  <c r="E1179" i="5"/>
  <c r="AP1182" i="1"/>
  <c r="U1179" i="2"/>
  <c r="H1178" i="5"/>
  <c r="AY1181" i="1"/>
  <c r="X1178" i="2"/>
  <c r="G1178" i="5"/>
  <c r="AV1181" i="1"/>
  <c r="W1178" i="2"/>
  <c r="F1178" i="5"/>
  <c r="AS1181" i="1"/>
  <c r="V1178" i="2"/>
  <c r="E1178" i="5"/>
  <c r="AP1181" i="1"/>
  <c r="U1178" i="2"/>
  <c r="H1177" i="5"/>
  <c r="AY1180" i="1"/>
  <c r="X1177" i="2"/>
  <c r="G1177" i="5"/>
  <c r="AV1180" i="1"/>
  <c r="W1177" i="2"/>
  <c r="F1177" i="5"/>
  <c r="AS1180" i="1"/>
  <c r="V1177" i="2"/>
  <c r="E1177" i="5"/>
  <c r="AP1180" i="1"/>
  <c r="U1177" i="2"/>
  <c r="H1176" i="5"/>
  <c r="AY1179" i="1"/>
  <c r="X1176" i="2"/>
  <c r="G1176" i="5"/>
  <c r="AV1179" i="1"/>
  <c r="W1176" i="2"/>
  <c r="F1176" i="5"/>
  <c r="AS1179" i="1"/>
  <c r="V1176" i="2"/>
  <c r="E1176" i="5"/>
  <c r="AP1179" i="1"/>
  <c r="U1176" i="2"/>
  <c r="H1175" i="5"/>
  <c r="AY1178" i="1"/>
  <c r="X1175" i="2"/>
  <c r="G1175" i="5"/>
  <c r="AV1178" i="1"/>
  <c r="W1175" i="2"/>
  <c r="F1175" i="5"/>
  <c r="AS1178" i="1"/>
  <c r="V1175" i="2"/>
  <c r="E1175" i="5"/>
  <c r="AP1178" i="1"/>
  <c r="U1175" i="2"/>
  <c r="H1174" i="5"/>
  <c r="AY1177" i="1"/>
  <c r="X1174" i="2"/>
  <c r="G1174" i="5"/>
  <c r="AV1177" i="1"/>
  <c r="W1174" i="2"/>
  <c r="F1174" i="5"/>
  <c r="AS1177" i="1"/>
  <c r="V1174" i="2"/>
  <c r="E1174" i="5"/>
  <c r="AP1177" i="1"/>
  <c r="U1174" i="2"/>
  <c r="H1173" i="5"/>
  <c r="AY1176" i="1"/>
  <c r="X1173" i="2"/>
  <c r="G1173" i="5"/>
  <c r="AV1176" i="1"/>
  <c r="W1173" i="2"/>
  <c r="F1173" i="5"/>
  <c r="AS1176" i="1"/>
  <c r="V1173" i="2"/>
  <c r="E1173" i="5"/>
  <c r="AP1176" i="1"/>
  <c r="U1173" i="2"/>
  <c r="H1172" i="5"/>
  <c r="AY1175" i="1"/>
  <c r="X1172" i="2"/>
  <c r="G1172" i="5"/>
  <c r="AV1175" i="1"/>
  <c r="W1172" i="2"/>
  <c r="F1172" i="5"/>
  <c r="AS1175" i="1"/>
  <c r="V1172" i="2"/>
  <c r="E1172" i="5"/>
  <c r="AP1175" i="1"/>
  <c r="U1172" i="2"/>
  <c r="H1171" i="5"/>
  <c r="AY1174" i="1"/>
  <c r="X1171" i="2"/>
  <c r="G1171" i="5"/>
  <c r="AV1174" i="1"/>
  <c r="W1171" i="2"/>
  <c r="F1171" i="5"/>
  <c r="AS1174" i="1"/>
  <c r="V1171" i="2"/>
  <c r="E1171" i="5"/>
  <c r="AP1174" i="1"/>
  <c r="U1171" i="2"/>
  <c r="H1170" i="5"/>
  <c r="AY1173" i="1"/>
  <c r="X1170" i="2"/>
  <c r="G1170" i="5"/>
  <c r="AV1173" i="1"/>
  <c r="W1170" i="2"/>
  <c r="F1170" i="5"/>
  <c r="AS1173" i="1"/>
  <c r="V1170" i="2"/>
  <c r="E1170" i="5"/>
  <c r="AP1173" i="1"/>
  <c r="U1170" i="2"/>
  <c r="H1169" i="5"/>
  <c r="AY1172" i="1"/>
  <c r="X1169" i="2"/>
  <c r="G1169" i="5"/>
  <c r="AV1172" i="1"/>
  <c r="W1169" i="2"/>
  <c r="F1169" i="5"/>
  <c r="AS1172" i="1"/>
  <c r="V1169" i="2"/>
  <c r="E1169" i="5"/>
  <c r="AP1172" i="1"/>
  <c r="U1169" i="2"/>
  <c r="H1168" i="5"/>
  <c r="AY1171" i="1"/>
  <c r="X1168" i="2"/>
  <c r="G1168" i="5"/>
  <c r="AV1171" i="1"/>
  <c r="W1168" i="2"/>
  <c r="F1168" i="5"/>
  <c r="AS1171" i="1"/>
  <c r="V1168" i="2"/>
  <c r="E1168" i="5"/>
  <c r="AP1171" i="1"/>
  <c r="U1168" i="2"/>
  <c r="H1167" i="5"/>
  <c r="AY1170" i="1"/>
  <c r="X1167" i="2"/>
  <c r="G1167" i="5"/>
  <c r="AV1170" i="1"/>
  <c r="W1167" i="2"/>
  <c r="F1167" i="5"/>
  <c r="AS1170" i="1"/>
  <c r="V1167" i="2"/>
  <c r="E1167" i="5"/>
  <c r="AP1170" i="1"/>
  <c r="U1167" i="2"/>
  <c r="H1166" i="5"/>
  <c r="AY1169" i="1"/>
  <c r="X1166" i="2"/>
  <c r="G1166" i="5"/>
  <c r="AV1169" i="1"/>
  <c r="W1166" i="2"/>
  <c r="F1166" i="5"/>
  <c r="AS1169" i="1"/>
  <c r="V1166" i="2"/>
  <c r="E1166" i="5"/>
  <c r="AP1169" i="1"/>
  <c r="U1166" i="2"/>
  <c r="H1165" i="5"/>
  <c r="AY1168" i="1"/>
  <c r="X1165" i="2"/>
  <c r="G1165" i="5"/>
  <c r="AV1168" i="1"/>
  <c r="W1165" i="2"/>
  <c r="F1165" i="5"/>
  <c r="AS1168" i="1"/>
  <c r="V1165" i="2"/>
  <c r="E1165" i="5"/>
  <c r="AP1168" i="1"/>
  <c r="U1165" i="2"/>
  <c r="H1164" i="5"/>
  <c r="AY1167" i="1"/>
  <c r="X1164" i="2"/>
  <c r="G1164" i="5"/>
  <c r="AV1167" i="1"/>
  <c r="W1164" i="2"/>
  <c r="F1164" i="5"/>
  <c r="AS1167" i="1"/>
  <c r="V1164" i="2"/>
  <c r="E1164" i="5"/>
  <c r="AP1167" i="1"/>
  <c r="U1164" i="2"/>
  <c r="H1163" i="5"/>
  <c r="AY1166" i="1"/>
  <c r="X1163" i="2"/>
  <c r="G1163" i="5"/>
  <c r="AV1166" i="1"/>
  <c r="W1163" i="2"/>
  <c r="F1163" i="5"/>
  <c r="AS1166" i="1"/>
  <c r="V1163" i="2"/>
  <c r="E1163" i="5"/>
  <c r="AP1166" i="1"/>
  <c r="U1163" i="2"/>
  <c r="H1162" i="5"/>
  <c r="AY1165" i="1"/>
  <c r="X1162" i="2"/>
  <c r="G1162" i="5"/>
  <c r="AV1165" i="1"/>
  <c r="W1162" i="2"/>
  <c r="F1162" i="5"/>
  <c r="AS1165" i="1"/>
  <c r="V1162" i="2"/>
  <c r="E1162" i="5"/>
  <c r="AP1165" i="1"/>
  <c r="U1162" i="2"/>
  <c r="H1161" i="5"/>
  <c r="AY1164" i="1"/>
  <c r="X1161" i="2"/>
  <c r="G1161" i="5"/>
  <c r="AV1164" i="1"/>
  <c r="W1161" i="2"/>
  <c r="F1161" i="5"/>
  <c r="AS1164" i="1"/>
  <c r="V1161" i="2"/>
  <c r="E1161" i="5"/>
  <c r="AP1164" i="1"/>
  <c r="U1161" i="2"/>
  <c r="H1160" i="5"/>
  <c r="AY1163" i="1"/>
  <c r="X1160" i="2"/>
  <c r="G1160" i="5"/>
  <c r="AV1163" i="1"/>
  <c r="W1160" i="2"/>
  <c r="F1160" i="5"/>
  <c r="AS1163" i="1"/>
  <c r="V1160" i="2"/>
  <c r="E1160" i="5"/>
  <c r="AP1163" i="1"/>
  <c r="U1160" i="2"/>
  <c r="H1159" i="5"/>
  <c r="AY1162" i="1"/>
  <c r="X1159" i="2"/>
  <c r="G1159" i="5"/>
  <c r="AV1162" i="1"/>
  <c r="W1159" i="2"/>
  <c r="F1159" i="5"/>
  <c r="AS1162" i="1"/>
  <c r="V1159" i="2"/>
  <c r="E1159" i="5"/>
  <c r="AP1162" i="1"/>
  <c r="U1159" i="2"/>
  <c r="H1158" i="5"/>
  <c r="AY1161" i="1"/>
  <c r="X1158" i="2"/>
  <c r="G1158" i="5"/>
  <c r="AV1161" i="1"/>
  <c r="W1158" i="2"/>
  <c r="F1158" i="5"/>
  <c r="AS1161" i="1"/>
  <c r="V1158" i="2"/>
  <c r="E1158" i="5"/>
  <c r="AP1161" i="1"/>
  <c r="U1158" i="2"/>
  <c r="H1157" i="5"/>
  <c r="AY1160" i="1"/>
  <c r="X1157" i="2"/>
  <c r="G1157" i="5"/>
  <c r="AV1160" i="1"/>
  <c r="W1157" i="2"/>
  <c r="F1157" i="5"/>
  <c r="AS1160" i="1"/>
  <c r="V1157" i="2"/>
  <c r="E1157" i="5"/>
  <c r="AP1160" i="1"/>
  <c r="U1157" i="2"/>
  <c r="H1156" i="5"/>
  <c r="AY1159" i="1"/>
  <c r="X1156" i="2"/>
  <c r="G1156" i="5"/>
  <c r="AV1159" i="1"/>
  <c r="W1156" i="2"/>
  <c r="F1156" i="5"/>
  <c r="AS1159" i="1"/>
  <c r="V1156" i="2"/>
  <c r="E1156" i="5"/>
  <c r="AP1159" i="1"/>
  <c r="U1156" i="2"/>
  <c r="H1155" i="5"/>
  <c r="AY1158" i="1"/>
  <c r="X1155" i="2"/>
  <c r="G1155" i="5"/>
  <c r="AV1158" i="1"/>
  <c r="W1155" i="2"/>
  <c r="F1155" i="5"/>
  <c r="AS1158" i="1"/>
  <c r="V1155" i="2"/>
  <c r="E1155" i="5"/>
  <c r="AP1158" i="1"/>
  <c r="U1155" i="2"/>
  <c r="H1154" i="5"/>
  <c r="AY1157" i="1"/>
  <c r="X1154" i="2"/>
  <c r="G1154" i="5"/>
  <c r="AV1157" i="1"/>
  <c r="W1154" i="2"/>
  <c r="F1154" i="5"/>
  <c r="AS1157" i="1"/>
  <c r="V1154" i="2"/>
  <c r="E1154" i="5"/>
  <c r="AP1157" i="1"/>
  <c r="U1154" i="2"/>
  <c r="H1153" i="5"/>
  <c r="AY1156" i="1"/>
  <c r="X1153" i="2"/>
  <c r="G1153" i="5"/>
  <c r="AV1156" i="1"/>
  <c r="W1153" i="2"/>
  <c r="F1153" i="5"/>
  <c r="AS1156" i="1"/>
  <c r="V1153" i="2"/>
  <c r="E1153" i="5"/>
  <c r="AP1156" i="1"/>
  <c r="U1153" i="2"/>
  <c r="H1152" i="5"/>
  <c r="AY1155" i="1"/>
  <c r="X1152" i="2"/>
  <c r="G1152" i="5"/>
  <c r="AV1155" i="1"/>
  <c r="W1152" i="2"/>
  <c r="F1152" i="5"/>
  <c r="AS1155" i="1"/>
  <c r="V1152" i="2"/>
  <c r="E1152" i="5"/>
  <c r="AP1155" i="1"/>
  <c r="U1152" i="2"/>
  <c r="H1151" i="5"/>
  <c r="AY1154" i="1"/>
  <c r="X1151" i="2"/>
  <c r="G1151" i="5"/>
  <c r="AV1154" i="1"/>
  <c r="W1151" i="2"/>
  <c r="F1151" i="5"/>
  <c r="AS1154" i="1"/>
  <c r="V1151" i="2"/>
  <c r="E1151" i="5"/>
  <c r="AP1154" i="1"/>
  <c r="U1151" i="2"/>
  <c r="H1150" i="5"/>
  <c r="AY1153" i="1"/>
  <c r="X1150" i="2"/>
  <c r="G1150" i="5"/>
  <c r="AV1153" i="1"/>
  <c r="W1150" i="2"/>
  <c r="F1150" i="5"/>
  <c r="AS1153" i="1"/>
  <c r="V1150" i="2"/>
  <c r="E1150" i="5"/>
  <c r="AP1153" i="1"/>
  <c r="U1150" i="2"/>
  <c r="H1149" i="5"/>
  <c r="AY1152" i="1"/>
  <c r="X1149" i="2"/>
  <c r="G1149" i="5"/>
  <c r="AV1152" i="1"/>
  <c r="W1149" i="2"/>
  <c r="F1149" i="5"/>
  <c r="AS1152" i="1"/>
  <c r="V1149" i="2"/>
  <c r="E1149" i="5"/>
  <c r="AP1152" i="1"/>
  <c r="U1149" i="2"/>
  <c r="H1148" i="5"/>
  <c r="AY1151" i="1"/>
  <c r="X1148" i="2"/>
  <c r="G1148" i="5"/>
  <c r="AV1151" i="1"/>
  <c r="W1148" i="2"/>
  <c r="F1148" i="5"/>
  <c r="AS1151" i="1"/>
  <c r="V1148" i="2"/>
  <c r="E1148" i="5"/>
  <c r="AP1151" i="1"/>
  <c r="U1148" i="2"/>
  <c r="H1147" i="5"/>
  <c r="AY1150" i="1"/>
  <c r="X1147" i="2"/>
  <c r="G1147" i="5"/>
  <c r="AV1150" i="1"/>
  <c r="W1147" i="2"/>
  <c r="F1147" i="5"/>
  <c r="AS1150" i="1"/>
  <c r="V1147" i="2"/>
  <c r="E1147" i="5"/>
  <c r="AP1150" i="1"/>
  <c r="U1147" i="2"/>
  <c r="H1146" i="5"/>
  <c r="AY1149" i="1"/>
  <c r="X1146" i="2"/>
  <c r="G1146" i="5"/>
  <c r="AV1149" i="1"/>
  <c r="W1146" i="2"/>
  <c r="F1146" i="5"/>
  <c r="AS1149" i="1"/>
  <c r="V1146" i="2"/>
  <c r="E1146" i="5"/>
  <c r="AP1149" i="1"/>
  <c r="U1146" i="2"/>
  <c r="H1145" i="5"/>
  <c r="AY1148" i="1"/>
  <c r="X1145" i="2"/>
  <c r="G1145" i="5"/>
  <c r="AV1148" i="1"/>
  <c r="W1145" i="2"/>
  <c r="F1145" i="5"/>
  <c r="AS1148" i="1"/>
  <c r="V1145" i="2"/>
  <c r="E1145" i="5"/>
  <c r="AP1148" i="1"/>
  <c r="U1145" i="2"/>
  <c r="H1144" i="5"/>
  <c r="AY1147" i="1"/>
  <c r="X1144" i="2"/>
  <c r="G1144" i="5"/>
  <c r="AV1147" i="1"/>
  <c r="W1144" i="2"/>
  <c r="F1144" i="5"/>
  <c r="AS1147" i="1"/>
  <c r="V1144" i="2"/>
  <c r="E1144" i="5"/>
  <c r="AP1147" i="1"/>
  <c r="U1144" i="2"/>
  <c r="H1143" i="5"/>
  <c r="AY1146" i="1"/>
  <c r="X1143" i="2"/>
  <c r="G1143" i="5"/>
  <c r="AV1146" i="1"/>
  <c r="W1143" i="2"/>
  <c r="F1143" i="5"/>
  <c r="AS1146" i="1"/>
  <c r="V1143" i="2"/>
  <c r="E1143" i="5"/>
  <c r="AP1146" i="1"/>
  <c r="U1143" i="2"/>
  <c r="H1142" i="5"/>
  <c r="AY1145" i="1"/>
  <c r="X1142" i="2"/>
  <c r="G1142" i="5"/>
  <c r="AV1145" i="1"/>
  <c r="W1142" i="2"/>
  <c r="F1142" i="5"/>
  <c r="AS1145" i="1"/>
  <c r="V1142" i="2"/>
  <c r="E1142" i="5"/>
  <c r="AP1145" i="1"/>
  <c r="U1142" i="2"/>
  <c r="H1141" i="5"/>
  <c r="AY1144" i="1"/>
  <c r="X1141" i="2"/>
  <c r="G1141" i="5"/>
  <c r="AV1144" i="1"/>
  <c r="W1141" i="2"/>
  <c r="F1141" i="5"/>
  <c r="AS1144" i="1"/>
  <c r="V1141" i="2"/>
  <c r="E1141" i="5"/>
  <c r="AP1144" i="1"/>
  <c r="U1141" i="2"/>
  <c r="H1140" i="5"/>
  <c r="AY1143" i="1"/>
  <c r="X1140" i="2"/>
  <c r="G1140" i="5"/>
  <c r="AV1143" i="1"/>
  <c r="W1140" i="2"/>
  <c r="F1140" i="5"/>
  <c r="AS1143" i="1"/>
  <c r="V1140" i="2"/>
  <c r="E1140" i="5"/>
  <c r="AP1143" i="1"/>
  <c r="U1140" i="2"/>
  <c r="H1139" i="5"/>
  <c r="AY1142" i="1"/>
  <c r="X1139" i="2"/>
  <c r="G1139" i="5"/>
  <c r="AV1142" i="1"/>
  <c r="W1139" i="2"/>
  <c r="F1139" i="5"/>
  <c r="AS1142" i="1"/>
  <c r="V1139" i="2"/>
  <c r="E1139" i="5"/>
  <c r="AP1142" i="1"/>
  <c r="U1139" i="2"/>
  <c r="H1138" i="5"/>
  <c r="AY1141" i="1"/>
  <c r="X1138" i="2"/>
  <c r="G1138" i="5"/>
  <c r="AV1141" i="1"/>
  <c r="W1138" i="2"/>
  <c r="F1138" i="5"/>
  <c r="AS1141" i="1"/>
  <c r="V1138" i="2"/>
  <c r="E1138" i="5"/>
  <c r="AP1141" i="1"/>
  <c r="U1138" i="2"/>
  <c r="H1137" i="5"/>
  <c r="AY1140" i="1"/>
  <c r="X1137" i="2"/>
  <c r="G1137" i="5"/>
  <c r="AV1140" i="1"/>
  <c r="W1137" i="2"/>
  <c r="F1137" i="5"/>
  <c r="AS1140" i="1"/>
  <c r="V1137" i="2"/>
  <c r="E1137" i="5"/>
  <c r="AP1140" i="1"/>
  <c r="U1137" i="2"/>
  <c r="H1136" i="5"/>
  <c r="AY1139" i="1"/>
  <c r="X1136" i="2"/>
  <c r="G1136" i="5"/>
  <c r="AV1139" i="1"/>
  <c r="W1136" i="2"/>
  <c r="F1136" i="5"/>
  <c r="AS1139" i="1"/>
  <c r="V1136" i="2"/>
  <c r="E1136" i="5"/>
  <c r="AP1139" i="1"/>
  <c r="U1136" i="2"/>
  <c r="H1135" i="5"/>
  <c r="AY1138" i="1"/>
  <c r="X1135" i="2"/>
  <c r="G1135" i="5"/>
  <c r="AV1138" i="1"/>
  <c r="W1135" i="2"/>
  <c r="F1135" i="5"/>
  <c r="AS1138" i="1"/>
  <c r="V1135" i="2"/>
  <c r="E1135" i="5"/>
  <c r="AP1138" i="1"/>
  <c r="U1135" i="2"/>
  <c r="H1134" i="5"/>
  <c r="AY1137" i="1"/>
  <c r="X1134" i="2"/>
  <c r="G1134" i="5"/>
  <c r="AV1137" i="1"/>
  <c r="W1134" i="2"/>
  <c r="F1134" i="5"/>
  <c r="AS1137" i="1"/>
  <c r="V1134" i="2"/>
  <c r="E1134" i="5"/>
  <c r="AP1137" i="1"/>
  <c r="U1134" i="2"/>
  <c r="H1133" i="5"/>
  <c r="AY1136" i="1"/>
  <c r="X1133" i="2"/>
  <c r="G1133" i="5"/>
  <c r="AV1136" i="1"/>
  <c r="W1133" i="2"/>
  <c r="F1133" i="5"/>
  <c r="AS1136" i="1"/>
  <c r="V1133" i="2"/>
  <c r="E1133" i="5"/>
  <c r="AP1136" i="1"/>
  <c r="U1133" i="2"/>
  <c r="H1132" i="5"/>
  <c r="AY1135" i="1"/>
  <c r="X1132" i="2"/>
  <c r="G1132" i="5"/>
  <c r="AV1135" i="1"/>
  <c r="W1132" i="2"/>
  <c r="F1132" i="5"/>
  <c r="AS1135" i="1"/>
  <c r="V1132" i="2"/>
  <c r="E1132" i="5"/>
  <c r="AP1135" i="1"/>
  <c r="U1132" i="2"/>
  <c r="H1131" i="5"/>
  <c r="AY1134" i="1"/>
  <c r="X1131" i="2"/>
  <c r="G1131" i="5"/>
  <c r="AV1134" i="1"/>
  <c r="W1131" i="2"/>
  <c r="F1131" i="5"/>
  <c r="AS1134" i="1"/>
  <c r="V1131" i="2"/>
  <c r="E1131" i="5"/>
  <c r="AP1134" i="1"/>
  <c r="U1131" i="2"/>
  <c r="H1130" i="5"/>
  <c r="AY1133" i="1"/>
  <c r="X1130" i="2"/>
  <c r="G1130" i="5"/>
  <c r="AV1133" i="1"/>
  <c r="W1130" i="2"/>
  <c r="F1130" i="5"/>
  <c r="AS1133" i="1"/>
  <c r="V1130" i="2"/>
  <c r="E1130" i="5"/>
  <c r="AP1133" i="1"/>
  <c r="U1130" i="2"/>
  <c r="H1129" i="5"/>
  <c r="AY1132" i="1"/>
  <c r="X1129" i="2"/>
  <c r="G1129" i="5"/>
  <c r="AV1132" i="1"/>
  <c r="W1129" i="2"/>
  <c r="F1129" i="5"/>
  <c r="AS1132" i="1"/>
  <c r="V1129" i="2"/>
  <c r="E1129" i="5"/>
  <c r="AP1132" i="1"/>
  <c r="U1129" i="2"/>
  <c r="H1128" i="5"/>
  <c r="AY1131" i="1"/>
  <c r="X1128" i="2"/>
  <c r="G1128" i="5"/>
  <c r="AV1131" i="1"/>
  <c r="W1128" i="2"/>
  <c r="F1128" i="5"/>
  <c r="AS1131" i="1"/>
  <c r="V1128" i="2"/>
  <c r="E1128" i="5"/>
  <c r="AP1131" i="1"/>
  <c r="U1128" i="2"/>
  <c r="H1127" i="5"/>
  <c r="AY1130" i="1"/>
  <c r="X1127" i="2"/>
  <c r="G1127" i="5"/>
  <c r="AV1130" i="1"/>
  <c r="W1127" i="2"/>
  <c r="F1127" i="5"/>
  <c r="AS1130" i="1"/>
  <c r="V1127" i="2"/>
  <c r="E1127" i="5"/>
  <c r="AP1130" i="1"/>
  <c r="U1127" i="2"/>
  <c r="H1126" i="5"/>
  <c r="AY1129" i="1"/>
  <c r="X1126" i="2"/>
  <c r="G1126" i="5"/>
  <c r="AV1129" i="1"/>
  <c r="W1126" i="2"/>
  <c r="F1126" i="5"/>
  <c r="AS1129" i="1"/>
  <c r="V1126" i="2"/>
  <c r="E1126" i="5"/>
  <c r="AP1129" i="1"/>
  <c r="U1126" i="2"/>
  <c r="H1125" i="5"/>
  <c r="AY1128" i="1"/>
  <c r="X1125" i="2"/>
  <c r="G1125" i="5"/>
  <c r="AV1128" i="1"/>
  <c r="W1125" i="2"/>
  <c r="F1125" i="5"/>
  <c r="AS1128" i="1"/>
  <c r="V1125" i="2"/>
  <c r="E1125" i="5"/>
  <c r="AP1128" i="1"/>
  <c r="U1125" i="2"/>
  <c r="H1124" i="5"/>
  <c r="AY1127" i="1"/>
  <c r="X1124" i="2"/>
  <c r="G1124" i="5"/>
  <c r="AV1127" i="1"/>
  <c r="W1124" i="2"/>
  <c r="F1124" i="5"/>
  <c r="AS1127" i="1"/>
  <c r="V1124" i="2"/>
  <c r="E1124" i="5"/>
  <c r="AP1127" i="1"/>
  <c r="U1124" i="2"/>
  <c r="H1123" i="5"/>
  <c r="AY1126" i="1"/>
  <c r="X1123" i="2"/>
  <c r="G1123" i="5"/>
  <c r="AV1126" i="1"/>
  <c r="W1123" i="2"/>
  <c r="F1123" i="5"/>
  <c r="AS1126" i="1"/>
  <c r="V1123" i="2"/>
  <c r="E1123" i="5"/>
  <c r="AP1126" i="1"/>
  <c r="U1123" i="2"/>
  <c r="H1122" i="5"/>
  <c r="AY1125" i="1"/>
  <c r="X1122" i="2"/>
  <c r="G1122" i="5"/>
  <c r="AV1125" i="1"/>
  <c r="W1122" i="2"/>
  <c r="F1122" i="5"/>
  <c r="AS1125" i="1"/>
  <c r="V1122" i="2"/>
  <c r="E1122" i="5"/>
  <c r="AP1125" i="1"/>
  <c r="U1122" i="2"/>
  <c r="H1121" i="5"/>
  <c r="AY1124" i="1"/>
  <c r="X1121" i="2"/>
  <c r="G1121" i="5"/>
  <c r="AV1124" i="1"/>
  <c r="W1121" i="2"/>
  <c r="F1121" i="5"/>
  <c r="AS1124" i="1"/>
  <c r="V1121" i="2"/>
  <c r="E1121" i="5"/>
  <c r="AP1124" i="1"/>
  <c r="U1121" i="2"/>
  <c r="H1120" i="5"/>
  <c r="AY1123" i="1"/>
  <c r="X1120" i="2"/>
  <c r="G1120" i="5"/>
  <c r="AV1123" i="1"/>
  <c r="W1120" i="2"/>
  <c r="F1120" i="5"/>
  <c r="AS1123" i="1"/>
  <c r="V1120" i="2"/>
  <c r="E1120" i="5"/>
  <c r="AP1123" i="1"/>
  <c r="U1120" i="2"/>
  <c r="H1119" i="5"/>
  <c r="AY1122" i="1"/>
  <c r="X1119" i="2"/>
  <c r="G1119" i="5"/>
  <c r="AV1122" i="1"/>
  <c r="W1119" i="2"/>
  <c r="F1119" i="5"/>
  <c r="AS1122" i="1"/>
  <c r="V1119" i="2"/>
  <c r="E1119" i="5"/>
  <c r="AP1122" i="1"/>
  <c r="U1119" i="2"/>
  <c r="H1118" i="5"/>
  <c r="AY1121" i="1"/>
  <c r="X1118" i="2"/>
  <c r="G1118" i="5"/>
  <c r="AV1121" i="1"/>
  <c r="W1118" i="2"/>
  <c r="F1118" i="5"/>
  <c r="AS1121" i="1"/>
  <c r="V1118" i="2"/>
  <c r="E1118" i="5"/>
  <c r="AP1121" i="1"/>
  <c r="U1118" i="2"/>
  <c r="H1117" i="5"/>
  <c r="AY1120" i="1"/>
  <c r="X1117" i="2"/>
  <c r="G1117" i="5"/>
  <c r="AV1120" i="1"/>
  <c r="W1117" i="2"/>
  <c r="F1117" i="5"/>
  <c r="AS1120" i="1"/>
  <c r="V1117" i="2"/>
  <c r="E1117" i="5"/>
  <c r="AP1120" i="1"/>
  <c r="U1117" i="2"/>
  <c r="H1116" i="5"/>
  <c r="AY1119" i="1"/>
  <c r="X1116" i="2"/>
  <c r="G1116" i="5"/>
  <c r="AV1119" i="1"/>
  <c r="W1116" i="2"/>
  <c r="F1116" i="5"/>
  <c r="AS1119" i="1"/>
  <c r="V1116" i="2"/>
  <c r="E1116" i="5"/>
  <c r="AP1119" i="1"/>
  <c r="U1116" i="2"/>
  <c r="H1115" i="5"/>
  <c r="AY1118" i="1"/>
  <c r="X1115" i="2"/>
  <c r="G1115" i="5"/>
  <c r="AV1118" i="1"/>
  <c r="W1115" i="2"/>
  <c r="F1115" i="5"/>
  <c r="AS1118" i="1"/>
  <c r="V1115" i="2"/>
  <c r="E1115" i="5"/>
  <c r="AP1118" i="1"/>
  <c r="U1115" i="2"/>
  <c r="H1114" i="5"/>
  <c r="AY1117" i="1"/>
  <c r="X1114" i="2"/>
  <c r="G1114" i="5"/>
  <c r="AV1117" i="1"/>
  <c r="W1114" i="2"/>
  <c r="F1114" i="5"/>
  <c r="AS1117" i="1"/>
  <c r="V1114" i="2"/>
  <c r="E1114" i="5"/>
  <c r="AP1117" i="1"/>
  <c r="U1114" i="2"/>
  <c r="H1113" i="5"/>
  <c r="AY1116" i="1"/>
  <c r="X1113" i="2"/>
  <c r="G1113" i="5"/>
  <c r="AV1116" i="1"/>
  <c r="W1113" i="2"/>
  <c r="F1113" i="5"/>
  <c r="AS1116" i="1"/>
  <c r="V1113" i="2"/>
  <c r="E1113" i="5"/>
  <c r="AP1116" i="1"/>
  <c r="U1113" i="2"/>
  <c r="H1112" i="5"/>
  <c r="AY1115" i="1"/>
  <c r="X1112" i="2"/>
  <c r="G1112" i="5"/>
  <c r="AV1115" i="1"/>
  <c r="W1112" i="2"/>
  <c r="F1112" i="5"/>
  <c r="AS1115" i="1"/>
  <c r="V1112" i="2"/>
  <c r="E1112" i="5"/>
  <c r="AP1115" i="1"/>
  <c r="U1112" i="2"/>
  <c r="H1111" i="5"/>
  <c r="AY1114" i="1"/>
  <c r="X1111" i="2"/>
  <c r="G1111" i="5"/>
  <c r="AV1114" i="1"/>
  <c r="W1111" i="2"/>
  <c r="F1111" i="5"/>
  <c r="AS1114" i="1"/>
  <c r="V1111" i="2"/>
  <c r="E1111" i="5"/>
  <c r="AP1114" i="1"/>
  <c r="U1111" i="2"/>
  <c r="H1110" i="5"/>
  <c r="AY1113" i="1"/>
  <c r="X1110" i="2"/>
  <c r="G1110" i="5"/>
  <c r="AV1113" i="1"/>
  <c r="W1110" i="2"/>
  <c r="F1110" i="5"/>
  <c r="AS1113" i="1"/>
  <c r="V1110" i="2"/>
  <c r="E1110" i="5"/>
  <c r="AP1113" i="1"/>
  <c r="U1110" i="2"/>
  <c r="H1109" i="5"/>
  <c r="AY1112" i="1"/>
  <c r="X1109" i="2"/>
  <c r="G1109" i="5"/>
  <c r="AV1112" i="1"/>
  <c r="W1109" i="2"/>
  <c r="F1109" i="5"/>
  <c r="AS1112" i="1"/>
  <c r="V1109" i="2"/>
  <c r="E1109" i="5"/>
  <c r="AP1112" i="1"/>
  <c r="U1109" i="2"/>
  <c r="H1108" i="5"/>
  <c r="AY1111" i="1"/>
  <c r="X1108" i="2"/>
  <c r="G1108" i="5"/>
  <c r="AV1111" i="1"/>
  <c r="W1108" i="2"/>
  <c r="F1108" i="5"/>
  <c r="AS1111" i="1"/>
  <c r="V1108" i="2"/>
  <c r="E1108" i="5"/>
  <c r="AP1111" i="1"/>
  <c r="U1108" i="2"/>
  <c r="H1107" i="5"/>
  <c r="AY1110" i="1"/>
  <c r="X1107" i="2"/>
  <c r="G1107" i="5"/>
  <c r="AV1110" i="1"/>
  <c r="W1107" i="2"/>
  <c r="F1107" i="5"/>
  <c r="AS1110" i="1"/>
  <c r="V1107" i="2"/>
  <c r="E1107" i="5"/>
  <c r="AP1110" i="1"/>
  <c r="U1107" i="2"/>
  <c r="H1106" i="5"/>
  <c r="AY1109" i="1"/>
  <c r="X1106" i="2"/>
  <c r="G1106" i="5"/>
  <c r="AV1109" i="1"/>
  <c r="W1106" i="2"/>
  <c r="F1106" i="5"/>
  <c r="AS1109" i="1"/>
  <c r="V1106" i="2"/>
  <c r="E1106" i="5"/>
  <c r="AP1109" i="1"/>
  <c r="U1106" i="2"/>
  <c r="H1105" i="5"/>
  <c r="AY1108" i="1"/>
  <c r="X1105" i="2"/>
  <c r="G1105" i="5"/>
  <c r="AV1108" i="1"/>
  <c r="W1105" i="2"/>
  <c r="F1105" i="5"/>
  <c r="AS1108" i="1"/>
  <c r="V1105" i="2"/>
  <c r="E1105" i="5"/>
  <c r="AP1108" i="1"/>
  <c r="U1105" i="2"/>
  <c r="H1104" i="5"/>
  <c r="AY1107" i="1"/>
  <c r="X1104" i="2"/>
  <c r="G1104" i="5"/>
  <c r="AV1107" i="1"/>
  <c r="W1104" i="2"/>
  <c r="F1104" i="5"/>
  <c r="AS1107" i="1"/>
  <c r="V1104" i="2"/>
  <c r="E1104" i="5"/>
  <c r="AP1107" i="1"/>
  <c r="U1104" i="2"/>
  <c r="H1103" i="5"/>
  <c r="AY1106" i="1"/>
  <c r="X1103" i="2"/>
  <c r="G1103" i="5"/>
  <c r="AV1106" i="1"/>
  <c r="W1103" i="2"/>
  <c r="F1103" i="5"/>
  <c r="AS1106" i="1"/>
  <c r="V1103" i="2"/>
  <c r="E1103" i="5"/>
  <c r="AP1106" i="1"/>
  <c r="U1103" i="2"/>
  <c r="H1102" i="5"/>
  <c r="AY1105" i="1"/>
  <c r="X1102" i="2"/>
  <c r="G1102" i="5"/>
  <c r="AV1105" i="1"/>
  <c r="W1102" i="2"/>
  <c r="F1102" i="5"/>
  <c r="AS1105" i="1"/>
  <c r="V1102" i="2"/>
  <c r="E1102" i="5"/>
  <c r="AP1105" i="1"/>
  <c r="U1102" i="2"/>
  <c r="H1101" i="5"/>
  <c r="AY1104" i="1"/>
  <c r="X1101" i="2"/>
  <c r="G1101" i="5"/>
  <c r="AV1104" i="1"/>
  <c r="W1101" i="2"/>
  <c r="F1101" i="5"/>
  <c r="AS1104" i="1"/>
  <c r="V1101" i="2"/>
  <c r="E1101" i="5"/>
  <c r="AP1104" i="1"/>
  <c r="U1101" i="2"/>
  <c r="H1100" i="5"/>
  <c r="AY1103" i="1"/>
  <c r="X1100" i="2"/>
  <c r="G1100" i="5"/>
  <c r="AV1103" i="1"/>
  <c r="W1100" i="2"/>
  <c r="F1100" i="5"/>
  <c r="AS1103" i="1"/>
  <c r="V1100" i="2"/>
  <c r="E1100" i="5"/>
  <c r="AP1103" i="1"/>
  <c r="U1100" i="2"/>
  <c r="H1099" i="5"/>
  <c r="AY1102" i="1"/>
  <c r="X1099" i="2"/>
  <c r="G1099" i="5"/>
  <c r="AV1102" i="1"/>
  <c r="W1099" i="2"/>
  <c r="F1099" i="5"/>
  <c r="AS1102" i="1"/>
  <c r="V1099" i="2"/>
  <c r="E1099" i="5"/>
  <c r="AP1102" i="1"/>
  <c r="U1099" i="2"/>
  <c r="H1098" i="5"/>
  <c r="AY1101" i="1"/>
  <c r="X1098" i="2"/>
  <c r="G1098" i="5"/>
  <c r="AV1101" i="1"/>
  <c r="W1098" i="2"/>
  <c r="F1098" i="5"/>
  <c r="AS1101" i="1"/>
  <c r="V1098" i="2"/>
  <c r="E1098" i="5"/>
  <c r="AP1101" i="1"/>
  <c r="U1098" i="2"/>
  <c r="H1097" i="5"/>
  <c r="AY1100" i="1"/>
  <c r="X1097" i="2"/>
  <c r="G1097" i="5"/>
  <c r="AV1100" i="1"/>
  <c r="W1097" i="2"/>
  <c r="F1097" i="5"/>
  <c r="AS1100" i="1"/>
  <c r="V1097" i="2"/>
  <c r="E1097" i="5"/>
  <c r="AP1100" i="1"/>
  <c r="U1097" i="2"/>
  <c r="H1096" i="5"/>
  <c r="AY1099" i="1"/>
  <c r="X1096" i="2"/>
  <c r="G1096" i="5"/>
  <c r="AV1099" i="1"/>
  <c r="W1096" i="2"/>
  <c r="F1096" i="5"/>
  <c r="AS1099" i="1"/>
  <c r="V1096" i="2"/>
  <c r="E1096" i="5"/>
  <c r="AP1099" i="1"/>
  <c r="U1096" i="2"/>
  <c r="H1095" i="5"/>
  <c r="AY1098" i="1"/>
  <c r="X1095" i="2"/>
  <c r="G1095" i="5"/>
  <c r="AV1098" i="1"/>
  <c r="W1095" i="2"/>
  <c r="F1095" i="5"/>
  <c r="AS1098" i="1"/>
  <c r="V1095" i="2"/>
  <c r="E1095" i="5"/>
  <c r="AP1098" i="1"/>
  <c r="U1095" i="2"/>
  <c r="H1094" i="5"/>
  <c r="AY1097" i="1"/>
  <c r="X1094" i="2"/>
  <c r="G1094" i="5"/>
  <c r="AV1097" i="1"/>
  <c r="W1094" i="2"/>
  <c r="F1094" i="5"/>
  <c r="AS1097" i="1"/>
  <c r="V1094" i="2"/>
  <c r="E1094" i="5"/>
  <c r="AP1097" i="1"/>
  <c r="U1094" i="2"/>
  <c r="H1093" i="5"/>
  <c r="AY1096" i="1"/>
  <c r="X1093" i="2"/>
  <c r="G1093" i="5"/>
  <c r="AV1096" i="1"/>
  <c r="W1093" i="2"/>
  <c r="F1093" i="5"/>
  <c r="AS1096" i="1"/>
  <c r="V1093" i="2"/>
  <c r="E1093" i="5"/>
  <c r="AP1096" i="1"/>
  <c r="U1093" i="2"/>
  <c r="H1092" i="5"/>
  <c r="AY1095" i="1"/>
  <c r="X1092" i="2"/>
  <c r="G1092" i="5"/>
  <c r="AV1095" i="1"/>
  <c r="W1092" i="2"/>
  <c r="F1092" i="5"/>
  <c r="AS1095" i="1"/>
  <c r="V1092" i="2"/>
  <c r="E1092" i="5"/>
  <c r="AP1095" i="1"/>
  <c r="U1092" i="2"/>
  <c r="H1091" i="5"/>
  <c r="AY1094" i="1"/>
  <c r="X1091" i="2"/>
  <c r="G1091" i="5"/>
  <c r="AV1094" i="1"/>
  <c r="W1091" i="2"/>
  <c r="F1091" i="5"/>
  <c r="AS1094" i="1"/>
  <c r="V1091" i="2"/>
  <c r="E1091" i="5"/>
  <c r="AP1094" i="1"/>
  <c r="U1091" i="2"/>
  <c r="H1090" i="5"/>
  <c r="AY1093" i="1"/>
  <c r="X1090" i="2"/>
  <c r="G1090" i="5"/>
  <c r="AV1093" i="1"/>
  <c r="W1090" i="2"/>
  <c r="F1090" i="5"/>
  <c r="AS1093" i="1"/>
  <c r="V1090" i="2"/>
  <c r="E1090" i="5"/>
  <c r="AP1093" i="1"/>
  <c r="U1090" i="2"/>
  <c r="H1089" i="5"/>
  <c r="AY1092" i="1"/>
  <c r="X1089" i="2"/>
  <c r="G1089" i="5"/>
  <c r="AV1092" i="1"/>
  <c r="W1089" i="2"/>
  <c r="F1089" i="5"/>
  <c r="AS1092" i="1"/>
  <c r="V1089" i="2"/>
  <c r="E1089" i="5"/>
  <c r="AP1092" i="1"/>
  <c r="U1089" i="2"/>
  <c r="H1088" i="5"/>
  <c r="AY1091" i="1"/>
  <c r="X1088" i="2"/>
  <c r="G1088" i="5"/>
  <c r="AV1091" i="1"/>
  <c r="W1088" i="2"/>
  <c r="F1088" i="5"/>
  <c r="AS1091" i="1"/>
  <c r="V1088" i="2"/>
  <c r="E1088" i="5"/>
  <c r="AP1091" i="1"/>
  <c r="U1088" i="2"/>
  <c r="H1087" i="5"/>
  <c r="AY1090" i="1"/>
  <c r="X1087" i="2"/>
  <c r="G1087" i="5"/>
  <c r="AV1090" i="1"/>
  <c r="W1087" i="2"/>
  <c r="F1087" i="5"/>
  <c r="AS1090" i="1"/>
  <c r="V1087" i="2"/>
  <c r="E1087" i="5"/>
  <c r="AP1090" i="1"/>
  <c r="U1087" i="2"/>
  <c r="H1086" i="5"/>
  <c r="AY1089" i="1"/>
  <c r="X1086" i="2"/>
  <c r="G1086" i="5"/>
  <c r="AV1089" i="1"/>
  <c r="W1086" i="2"/>
  <c r="F1086" i="5"/>
  <c r="AS1089" i="1"/>
  <c r="V1086" i="2"/>
  <c r="E1086" i="5"/>
  <c r="AP1089" i="1"/>
  <c r="U1086" i="2"/>
  <c r="H1085" i="5"/>
  <c r="AY1088" i="1"/>
  <c r="X1085" i="2"/>
  <c r="G1085" i="5"/>
  <c r="AV1088" i="1"/>
  <c r="W1085" i="2"/>
  <c r="F1085" i="5"/>
  <c r="AS1088" i="1"/>
  <c r="V1085" i="2"/>
  <c r="E1085" i="5"/>
  <c r="AP1088" i="1"/>
  <c r="U1085" i="2"/>
  <c r="H1084" i="5"/>
  <c r="AY1087" i="1"/>
  <c r="X1084" i="2"/>
  <c r="G1084" i="5"/>
  <c r="AV1087" i="1"/>
  <c r="W1084" i="2"/>
  <c r="F1084" i="5"/>
  <c r="AS1087" i="1"/>
  <c r="V1084" i="2"/>
  <c r="E1084" i="5"/>
  <c r="AP1087" i="1"/>
  <c r="U1084" i="2"/>
  <c r="H1083" i="5"/>
  <c r="AY1086" i="1"/>
  <c r="X1083" i="2"/>
  <c r="G1083" i="5"/>
  <c r="AV1086" i="1"/>
  <c r="W1083" i="2"/>
  <c r="F1083" i="5"/>
  <c r="AS1086" i="1"/>
  <c r="V1083" i="2"/>
  <c r="E1083" i="5"/>
  <c r="AP1086" i="1"/>
  <c r="U1083" i="2"/>
  <c r="H1082" i="5"/>
  <c r="AY1085" i="1"/>
  <c r="X1082" i="2"/>
  <c r="G1082" i="5"/>
  <c r="AV1085" i="1"/>
  <c r="W1082" i="2"/>
  <c r="F1082" i="5"/>
  <c r="AS1085" i="1"/>
  <c r="V1082" i="2"/>
  <c r="E1082" i="5"/>
  <c r="AP1085" i="1"/>
  <c r="U1082" i="2"/>
  <c r="H1081" i="5"/>
  <c r="AY1084" i="1"/>
  <c r="X1081" i="2"/>
  <c r="G1081" i="5"/>
  <c r="AV1084" i="1"/>
  <c r="W1081" i="2"/>
  <c r="F1081" i="5"/>
  <c r="AS1084" i="1"/>
  <c r="V1081" i="2"/>
  <c r="E1081" i="5"/>
  <c r="AP1084" i="1"/>
  <c r="U1081" i="2"/>
  <c r="H1080" i="5"/>
  <c r="AY1083" i="1"/>
  <c r="X1080" i="2"/>
  <c r="G1080" i="5"/>
  <c r="AV1083" i="1"/>
  <c r="W1080" i="2"/>
  <c r="F1080" i="5"/>
  <c r="AS1083" i="1"/>
  <c r="V1080" i="2"/>
  <c r="E1080" i="5"/>
  <c r="AP1083" i="1"/>
  <c r="U1080" i="2"/>
  <c r="H1079" i="5"/>
  <c r="AY1082" i="1"/>
  <c r="X1079" i="2"/>
  <c r="G1079" i="5"/>
  <c r="AV1082" i="1"/>
  <c r="W1079" i="2"/>
  <c r="F1079" i="5"/>
  <c r="AS1082" i="1"/>
  <c r="V1079" i="2"/>
  <c r="E1079" i="5"/>
  <c r="AP1082" i="1"/>
  <c r="U1079" i="2"/>
  <c r="H1078" i="5"/>
  <c r="AY1081" i="1"/>
  <c r="X1078" i="2"/>
  <c r="G1078" i="5"/>
  <c r="AV1081" i="1"/>
  <c r="W1078" i="2"/>
  <c r="F1078" i="5"/>
  <c r="AS1081" i="1"/>
  <c r="V1078" i="2"/>
  <c r="E1078" i="5"/>
  <c r="AP1081" i="1"/>
  <c r="U1078" i="2"/>
  <c r="H1077" i="5"/>
  <c r="AY1080" i="1"/>
  <c r="X1077" i="2"/>
  <c r="G1077" i="5"/>
  <c r="AV1080" i="1"/>
  <c r="W1077" i="2"/>
  <c r="F1077" i="5"/>
  <c r="AS1080" i="1"/>
  <c r="V1077" i="2"/>
  <c r="E1077" i="5"/>
  <c r="AP1080" i="1"/>
  <c r="U1077" i="2"/>
  <c r="H1076" i="5"/>
  <c r="AY1079" i="1"/>
  <c r="X1076" i="2"/>
  <c r="G1076" i="5"/>
  <c r="AV1079" i="1"/>
  <c r="W1076" i="2"/>
  <c r="F1076" i="5"/>
  <c r="AS1079" i="1"/>
  <c r="V1076" i="2"/>
  <c r="E1076" i="5"/>
  <c r="AP1079" i="1"/>
  <c r="U1076" i="2"/>
  <c r="H1075" i="5"/>
  <c r="AY1078" i="1"/>
  <c r="X1075" i="2"/>
  <c r="G1075" i="5"/>
  <c r="AV1078" i="1"/>
  <c r="W1075" i="2"/>
  <c r="F1075" i="5"/>
  <c r="AS1078" i="1"/>
  <c r="V1075" i="2"/>
  <c r="E1075" i="5"/>
  <c r="AP1078" i="1"/>
  <c r="U1075" i="2"/>
  <c r="H1074" i="5"/>
  <c r="AY1077" i="1"/>
  <c r="X1074" i="2"/>
  <c r="G1074" i="5"/>
  <c r="AV1077" i="1"/>
  <c r="W1074" i="2"/>
  <c r="F1074" i="5"/>
  <c r="AS1077" i="1"/>
  <c r="V1074" i="2"/>
  <c r="E1074" i="5"/>
  <c r="AP1077" i="1"/>
  <c r="U1074" i="2"/>
  <c r="H1073" i="5"/>
  <c r="AY1076" i="1"/>
  <c r="X1073" i="2"/>
  <c r="G1073" i="5"/>
  <c r="AV1076" i="1"/>
  <c r="W1073" i="2"/>
  <c r="F1073" i="5"/>
  <c r="AS1076" i="1"/>
  <c r="V1073" i="2"/>
  <c r="E1073" i="5"/>
  <c r="AP1076" i="1"/>
  <c r="U1073" i="2"/>
  <c r="H1072" i="5"/>
  <c r="AY1075" i="1"/>
  <c r="X1072" i="2"/>
  <c r="G1072" i="5"/>
  <c r="AV1075" i="1"/>
  <c r="W1072" i="2"/>
  <c r="F1072" i="5"/>
  <c r="AS1075" i="1"/>
  <c r="V1072" i="2"/>
  <c r="E1072" i="5"/>
  <c r="AP1075" i="1"/>
  <c r="U1072" i="2"/>
  <c r="H1071" i="5"/>
  <c r="AY1074" i="1"/>
  <c r="X1071" i="2"/>
  <c r="G1071" i="5"/>
  <c r="AV1074" i="1"/>
  <c r="W1071" i="2"/>
  <c r="F1071" i="5"/>
  <c r="AS1074" i="1"/>
  <c r="V1071" i="2"/>
  <c r="E1071" i="5"/>
  <c r="AP1074" i="1"/>
  <c r="U1071" i="2"/>
  <c r="H1070" i="5"/>
  <c r="AY1073" i="1"/>
  <c r="X1070" i="2"/>
  <c r="G1070" i="5"/>
  <c r="AV1073" i="1"/>
  <c r="W1070" i="2"/>
  <c r="F1070" i="5"/>
  <c r="AS1073" i="1"/>
  <c r="V1070" i="2"/>
  <c r="E1070" i="5"/>
  <c r="AP1073" i="1"/>
  <c r="U1070" i="2"/>
  <c r="H1069" i="5"/>
  <c r="AY1072" i="1"/>
  <c r="X1069" i="2"/>
  <c r="G1069" i="5"/>
  <c r="AV1072" i="1"/>
  <c r="W1069" i="2"/>
  <c r="F1069" i="5"/>
  <c r="AS1072" i="1"/>
  <c r="V1069" i="2"/>
  <c r="E1069" i="5"/>
  <c r="AP1072" i="1"/>
  <c r="U1069" i="2"/>
  <c r="H1068" i="5"/>
  <c r="AY1071" i="1"/>
  <c r="X1068" i="2"/>
  <c r="G1068" i="5"/>
  <c r="AV1071" i="1"/>
  <c r="W1068" i="2"/>
  <c r="F1068" i="5"/>
  <c r="AS1071" i="1"/>
  <c r="V1068" i="2"/>
  <c r="E1068" i="5"/>
  <c r="AP1071" i="1"/>
  <c r="U1068" i="2"/>
  <c r="H1067" i="5"/>
  <c r="AY1070" i="1"/>
  <c r="X1067" i="2"/>
  <c r="G1067" i="5"/>
  <c r="AV1070" i="1"/>
  <c r="W1067" i="2"/>
  <c r="F1067" i="5"/>
  <c r="AS1070" i="1"/>
  <c r="V1067" i="2"/>
  <c r="E1067" i="5"/>
  <c r="AP1070" i="1"/>
  <c r="U1067" i="2"/>
  <c r="H1066" i="5"/>
  <c r="AY1069" i="1"/>
  <c r="X1066" i="2"/>
  <c r="G1066" i="5"/>
  <c r="AV1069" i="1"/>
  <c r="W1066" i="2"/>
  <c r="F1066" i="5"/>
  <c r="AS1069" i="1"/>
  <c r="V1066" i="2"/>
  <c r="E1066" i="5"/>
  <c r="AP1069" i="1"/>
  <c r="U1066" i="2"/>
  <c r="H1065" i="5"/>
  <c r="AY1068" i="1"/>
  <c r="X1065" i="2"/>
  <c r="G1065" i="5"/>
  <c r="AV1068" i="1"/>
  <c r="W1065" i="2"/>
  <c r="F1065" i="5"/>
  <c r="AS1068" i="1"/>
  <c r="V1065" i="2"/>
  <c r="E1065" i="5"/>
  <c r="AP1068" i="1"/>
  <c r="U1065" i="2"/>
  <c r="H1064" i="5"/>
  <c r="AY1067" i="1"/>
  <c r="X1064" i="2"/>
  <c r="G1064" i="5"/>
  <c r="AV1067" i="1"/>
  <c r="W1064" i="2"/>
  <c r="F1064" i="5"/>
  <c r="AS1067" i="1"/>
  <c r="V1064" i="2"/>
  <c r="E1064" i="5"/>
  <c r="AP1067" i="1"/>
  <c r="U1064" i="2"/>
  <c r="H1063" i="5"/>
  <c r="AY1066" i="1"/>
  <c r="X1063" i="2"/>
  <c r="G1063" i="5"/>
  <c r="AV1066" i="1"/>
  <c r="W1063" i="2"/>
  <c r="F1063" i="5"/>
  <c r="AS1066" i="1"/>
  <c r="V1063" i="2"/>
  <c r="E1063" i="5"/>
  <c r="AP1066" i="1"/>
  <c r="U1063" i="2"/>
  <c r="H1062" i="5"/>
  <c r="AY1065" i="1"/>
  <c r="X1062" i="2"/>
  <c r="G1062" i="5"/>
  <c r="AV1065" i="1"/>
  <c r="W1062" i="2"/>
  <c r="F1062" i="5"/>
  <c r="AS1065" i="1"/>
  <c r="V1062" i="2"/>
  <c r="E1062" i="5"/>
  <c r="AP1065" i="1"/>
  <c r="U1062" i="2"/>
  <c r="H1061" i="5"/>
  <c r="AY1064" i="1"/>
  <c r="X1061" i="2"/>
  <c r="G1061" i="5"/>
  <c r="AV1064" i="1"/>
  <c r="W1061" i="2"/>
  <c r="F1061" i="5"/>
  <c r="AS1064" i="1"/>
  <c r="V1061" i="2"/>
  <c r="E1061" i="5"/>
  <c r="AP1064" i="1"/>
  <c r="U1061" i="2"/>
  <c r="H1060" i="5"/>
  <c r="AY1063" i="1"/>
  <c r="X1060" i="2"/>
  <c r="G1060" i="5"/>
  <c r="AV1063" i="1"/>
  <c r="W1060" i="2"/>
  <c r="F1060" i="5"/>
  <c r="AS1063" i="1"/>
  <c r="V1060" i="2"/>
  <c r="E1060" i="5"/>
  <c r="AP1063" i="1"/>
  <c r="U1060" i="2"/>
  <c r="H1059" i="5"/>
  <c r="AY1062" i="1"/>
  <c r="X1059" i="2"/>
  <c r="G1059" i="5"/>
  <c r="AV1062" i="1"/>
  <c r="W1059" i="2"/>
  <c r="F1059" i="5"/>
  <c r="AS1062" i="1"/>
  <c r="V1059" i="2"/>
  <c r="E1059" i="5"/>
  <c r="AP1062" i="1"/>
  <c r="U1059" i="2"/>
  <c r="H1058" i="5"/>
  <c r="AY1061" i="1"/>
  <c r="X1058" i="2"/>
  <c r="G1058" i="5"/>
  <c r="AV1061" i="1"/>
  <c r="W1058" i="2"/>
  <c r="F1058" i="5"/>
  <c r="AS1061" i="1"/>
  <c r="V1058" i="2"/>
  <c r="E1058" i="5"/>
  <c r="AP1061" i="1"/>
  <c r="U1058" i="2"/>
  <c r="H1057" i="5"/>
  <c r="AY1060" i="1"/>
  <c r="X1057" i="2"/>
  <c r="G1057" i="5"/>
  <c r="AV1060" i="1"/>
  <c r="W1057" i="2"/>
  <c r="F1057" i="5"/>
  <c r="AS1060" i="1"/>
  <c r="V1057" i="2"/>
  <c r="E1057" i="5"/>
  <c r="AP1060" i="1"/>
  <c r="U1057" i="2"/>
  <c r="H1056" i="5"/>
  <c r="AY1059" i="1"/>
  <c r="X1056" i="2"/>
  <c r="G1056" i="5"/>
  <c r="AV1059" i="1"/>
  <c r="W1056" i="2"/>
  <c r="F1056" i="5"/>
  <c r="AS1059" i="1"/>
  <c r="V1056" i="2"/>
  <c r="E1056" i="5"/>
  <c r="AP1059" i="1"/>
  <c r="U1056" i="2"/>
  <c r="H1055" i="5"/>
  <c r="AY1058" i="1"/>
  <c r="X1055" i="2"/>
  <c r="G1055" i="5"/>
  <c r="AV1058" i="1"/>
  <c r="W1055" i="2"/>
  <c r="F1055" i="5"/>
  <c r="AS1058" i="1"/>
  <c r="V1055" i="2"/>
  <c r="E1055" i="5"/>
  <c r="AP1058" i="1"/>
  <c r="U1055" i="2"/>
  <c r="H1054" i="5"/>
  <c r="AY1057" i="1"/>
  <c r="X1054" i="2"/>
  <c r="G1054" i="5"/>
  <c r="AV1057" i="1"/>
  <c r="W1054" i="2"/>
  <c r="F1054" i="5"/>
  <c r="AS1057" i="1"/>
  <c r="V1054" i="2"/>
  <c r="E1054" i="5"/>
  <c r="AP1057" i="1"/>
  <c r="U1054" i="2"/>
  <c r="H1053" i="5"/>
  <c r="AY1056" i="1"/>
  <c r="X1053" i="2"/>
  <c r="G1053" i="5"/>
  <c r="AV1056" i="1"/>
  <c r="W1053" i="2"/>
  <c r="F1053" i="5"/>
  <c r="AS1056" i="1"/>
  <c r="V1053" i="2"/>
  <c r="E1053" i="5"/>
  <c r="AP1056" i="1"/>
  <c r="U1053" i="2"/>
  <c r="H1052" i="5"/>
  <c r="AY1055" i="1"/>
  <c r="X1052" i="2"/>
  <c r="G1052" i="5"/>
  <c r="AV1055" i="1"/>
  <c r="W1052" i="2"/>
  <c r="F1052" i="5"/>
  <c r="AS1055" i="1"/>
  <c r="V1052" i="2"/>
  <c r="E1052" i="5"/>
  <c r="AP1055" i="1"/>
  <c r="U1052" i="2"/>
  <c r="H1051" i="5"/>
  <c r="AY1054" i="1"/>
  <c r="X1051" i="2"/>
  <c r="G1051" i="5"/>
  <c r="AV1054" i="1"/>
  <c r="W1051" i="2"/>
  <c r="F1051" i="5"/>
  <c r="AS1054" i="1"/>
  <c r="V1051" i="2"/>
  <c r="E1051" i="5"/>
  <c r="AP1054" i="1"/>
  <c r="U1051" i="2"/>
  <c r="H1050" i="5"/>
  <c r="AY1053" i="1"/>
  <c r="X1050" i="2"/>
  <c r="G1050" i="5"/>
  <c r="AV1053" i="1"/>
  <c r="W1050" i="2"/>
  <c r="F1050" i="5"/>
  <c r="AS1053" i="1"/>
  <c r="V1050" i="2"/>
  <c r="E1050" i="5"/>
  <c r="AP1053" i="1"/>
  <c r="U1050" i="2"/>
  <c r="H1049" i="5"/>
  <c r="AY1052" i="1"/>
  <c r="X1049" i="2"/>
  <c r="G1049" i="5"/>
  <c r="AV1052" i="1"/>
  <c r="W1049" i="2"/>
  <c r="F1049" i="5"/>
  <c r="AS1052" i="1"/>
  <c r="V1049" i="2"/>
  <c r="E1049" i="5"/>
  <c r="AP1052" i="1"/>
  <c r="U1049" i="2"/>
  <c r="H1048" i="5"/>
  <c r="AY1051" i="1"/>
  <c r="X1048" i="2"/>
  <c r="G1048" i="5"/>
  <c r="AV1051" i="1"/>
  <c r="W1048" i="2"/>
  <c r="F1048" i="5"/>
  <c r="AS1051" i="1"/>
  <c r="V1048" i="2"/>
  <c r="E1048" i="5"/>
  <c r="AP1051" i="1"/>
  <c r="U1048" i="2"/>
  <c r="H1047" i="5"/>
  <c r="AY1050" i="1"/>
  <c r="X1047" i="2"/>
  <c r="G1047" i="5"/>
  <c r="AV1050" i="1"/>
  <c r="W1047" i="2"/>
  <c r="F1047" i="5"/>
  <c r="AS1050" i="1"/>
  <c r="V1047" i="2"/>
  <c r="E1047" i="5"/>
  <c r="AP1050" i="1"/>
  <c r="U1047" i="2"/>
  <c r="H1046" i="5"/>
  <c r="AY1049" i="1"/>
  <c r="X1046" i="2"/>
  <c r="G1046" i="5"/>
  <c r="AV1049" i="1"/>
  <c r="W1046" i="2"/>
  <c r="F1046" i="5"/>
  <c r="AS1049" i="1"/>
  <c r="V1046" i="2"/>
  <c r="E1046" i="5"/>
  <c r="AP1049" i="1"/>
  <c r="U1046" i="2"/>
  <c r="H1045" i="5"/>
  <c r="AY1048" i="1"/>
  <c r="X1045" i="2"/>
  <c r="G1045" i="5"/>
  <c r="AV1048" i="1"/>
  <c r="W1045" i="2"/>
  <c r="F1045" i="5"/>
  <c r="AS1048" i="1"/>
  <c r="V1045" i="2"/>
  <c r="E1045" i="5"/>
  <c r="AP1048" i="1"/>
  <c r="U1045" i="2"/>
  <c r="H1044" i="5"/>
  <c r="AY1047" i="1"/>
  <c r="X1044" i="2"/>
  <c r="G1044" i="5"/>
  <c r="AV1047" i="1"/>
  <c r="W1044" i="2"/>
  <c r="F1044" i="5"/>
  <c r="AS1047" i="1"/>
  <c r="V1044" i="2"/>
  <c r="E1044" i="5"/>
  <c r="AP1047" i="1"/>
  <c r="U1044" i="2"/>
  <c r="H1043" i="5"/>
  <c r="AY1046" i="1"/>
  <c r="X1043" i="2"/>
  <c r="G1043" i="5"/>
  <c r="AV1046" i="1"/>
  <c r="W1043" i="2"/>
  <c r="F1043" i="5"/>
  <c r="AS1046" i="1"/>
  <c r="V1043" i="2"/>
  <c r="E1043" i="5"/>
  <c r="AP1046" i="1"/>
  <c r="U1043" i="2"/>
  <c r="H1042" i="5"/>
  <c r="AY1045" i="1"/>
  <c r="X1042" i="2"/>
  <c r="G1042" i="5"/>
  <c r="AV1045" i="1"/>
  <c r="W1042" i="2"/>
  <c r="F1042" i="5"/>
  <c r="AS1045" i="1"/>
  <c r="V1042" i="2"/>
  <c r="E1042" i="5"/>
  <c r="AP1045" i="1"/>
  <c r="U1042" i="2"/>
  <c r="H1041" i="5"/>
  <c r="AY1044" i="1"/>
  <c r="X1041" i="2"/>
  <c r="G1041" i="5"/>
  <c r="AV1044" i="1"/>
  <c r="W1041" i="2"/>
  <c r="F1041" i="5"/>
  <c r="AS1044" i="1"/>
  <c r="V1041" i="2"/>
  <c r="E1041" i="5"/>
  <c r="AP1044" i="1"/>
  <c r="U1041" i="2"/>
  <c r="H1040" i="5"/>
  <c r="AY1043" i="1"/>
  <c r="X1040" i="2"/>
  <c r="G1040" i="5"/>
  <c r="AV1043" i="1"/>
  <c r="W1040" i="2"/>
  <c r="F1040" i="5"/>
  <c r="AS1043" i="1"/>
  <c r="V1040" i="2"/>
  <c r="E1040" i="5"/>
  <c r="AP1043" i="1"/>
  <c r="U1040" i="2"/>
  <c r="H1039" i="5"/>
  <c r="AY1042" i="1"/>
  <c r="X1039" i="2"/>
  <c r="G1039" i="5"/>
  <c r="AV1042" i="1"/>
  <c r="W1039" i="2"/>
  <c r="F1039" i="5"/>
  <c r="AS1042" i="1"/>
  <c r="V1039" i="2"/>
  <c r="E1039" i="5"/>
  <c r="AP1042" i="1"/>
  <c r="U1039" i="2"/>
  <c r="H1038" i="5"/>
  <c r="AY1041" i="1"/>
  <c r="X1038" i="2"/>
  <c r="G1038" i="5"/>
  <c r="AV1041" i="1"/>
  <c r="W1038" i="2"/>
  <c r="F1038" i="5"/>
  <c r="AS1041" i="1"/>
  <c r="V1038" i="2"/>
  <c r="E1038" i="5"/>
  <c r="AP1041" i="1"/>
  <c r="U1038" i="2"/>
  <c r="H1037" i="5"/>
  <c r="AY1040" i="1"/>
  <c r="X1037" i="2"/>
  <c r="G1037" i="5"/>
  <c r="AV1040" i="1"/>
  <c r="W1037" i="2"/>
  <c r="F1037" i="5"/>
  <c r="AS1040" i="1"/>
  <c r="V1037" i="2"/>
  <c r="E1037" i="5"/>
  <c r="AP1040" i="1"/>
  <c r="U1037" i="2"/>
  <c r="H1036" i="5"/>
  <c r="AY1039" i="1"/>
  <c r="X1036" i="2"/>
  <c r="G1036" i="5"/>
  <c r="AV1039" i="1"/>
  <c r="W1036" i="2"/>
  <c r="F1036" i="5"/>
  <c r="AS1039" i="1"/>
  <c r="V1036" i="2"/>
  <c r="E1036" i="5"/>
  <c r="AP1039" i="1"/>
  <c r="U1036" i="2"/>
  <c r="H1035" i="5"/>
  <c r="AY1038" i="1"/>
  <c r="X1035" i="2"/>
  <c r="G1035" i="5"/>
  <c r="AV1038" i="1"/>
  <c r="W1035" i="2"/>
  <c r="F1035" i="5"/>
  <c r="AS1038" i="1"/>
  <c r="V1035" i="2"/>
  <c r="E1035" i="5"/>
  <c r="AP1038" i="1"/>
  <c r="U1035" i="2"/>
  <c r="H1034" i="5"/>
  <c r="AY1037" i="1"/>
  <c r="X1034" i="2"/>
  <c r="G1034" i="5"/>
  <c r="AV1037" i="1"/>
  <c r="W1034" i="2"/>
  <c r="F1034" i="5"/>
  <c r="AS1037" i="1"/>
  <c r="V1034" i="2"/>
  <c r="E1034" i="5"/>
  <c r="AP1037" i="1"/>
  <c r="U1034" i="2"/>
  <c r="H1033" i="5"/>
  <c r="AY1036" i="1"/>
  <c r="X1033" i="2"/>
  <c r="G1033" i="5"/>
  <c r="AV1036" i="1"/>
  <c r="W1033" i="2"/>
  <c r="F1033" i="5"/>
  <c r="AS1036" i="1"/>
  <c r="V1033" i="2"/>
  <c r="E1033" i="5"/>
  <c r="AP1036" i="1"/>
  <c r="U1033" i="2"/>
  <c r="H1032" i="5"/>
  <c r="AY1035" i="1"/>
  <c r="X1032" i="2"/>
  <c r="G1032" i="5"/>
  <c r="AV1035" i="1"/>
  <c r="W1032" i="2"/>
  <c r="F1032" i="5"/>
  <c r="AS1035" i="1"/>
  <c r="V1032" i="2"/>
  <c r="E1032" i="5"/>
  <c r="AP1035" i="1"/>
  <c r="U1032" i="2"/>
  <c r="H1031" i="5"/>
  <c r="AY1034" i="1"/>
  <c r="X1031" i="2"/>
  <c r="G1031" i="5"/>
  <c r="AV1034" i="1"/>
  <c r="W1031" i="2"/>
  <c r="F1031" i="5"/>
  <c r="AS1034" i="1"/>
  <c r="V1031" i="2"/>
  <c r="E1031" i="5"/>
  <c r="AP1034" i="1"/>
  <c r="U1031" i="2"/>
  <c r="H1030" i="5"/>
  <c r="AY1033" i="1"/>
  <c r="X1030" i="2"/>
  <c r="G1030" i="5"/>
  <c r="AV1033" i="1"/>
  <c r="W1030" i="2"/>
  <c r="F1030" i="5"/>
  <c r="AS1033" i="1"/>
  <c r="V1030" i="2"/>
  <c r="E1030" i="5"/>
  <c r="AP1033" i="1"/>
  <c r="U1030" i="2"/>
  <c r="H1029" i="5"/>
  <c r="AY1032" i="1"/>
  <c r="X1029" i="2"/>
  <c r="G1029" i="5"/>
  <c r="AV1032" i="1"/>
  <c r="W1029" i="2"/>
  <c r="F1029" i="5"/>
  <c r="AS1032" i="1"/>
  <c r="V1029" i="2"/>
  <c r="E1029" i="5"/>
  <c r="AP1032" i="1"/>
  <c r="U1029" i="2"/>
  <c r="H1028" i="5"/>
  <c r="AY1031" i="1"/>
  <c r="X1028" i="2"/>
  <c r="G1028" i="5"/>
  <c r="AV1031" i="1"/>
  <c r="W1028" i="2"/>
  <c r="F1028" i="5"/>
  <c r="AS1031" i="1"/>
  <c r="V1028" i="2"/>
  <c r="E1028" i="5"/>
  <c r="AP1031" i="1"/>
  <c r="U1028" i="2"/>
  <c r="H1027" i="5"/>
  <c r="AY1030" i="1"/>
  <c r="X1027" i="2"/>
  <c r="G1027" i="5"/>
  <c r="AV1030" i="1"/>
  <c r="W1027" i="2"/>
  <c r="F1027" i="5"/>
  <c r="AS1030" i="1"/>
  <c r="V1027" i="2"/>
  <c r="E1027" i="5"/>
  <c r="AP1030" i="1"/>
  <c r="U1027" i="2"/>
  <c r="H1026" i="5"/>
  <c r="AY1029" i="1"/>
  <c r="X1026" i="2"/>
  <c r="G1026" i="5"/>
  <c r="AV1029" i="1"/>
  <c r="W1026" i="2"/>
  <c r="F1026" i="5"/>
  <c r="AS1029" i="1"/>
  <c r="V1026" i="2"/>
  <c r="E1026" i="5"/>
  <c r="AP1029" i="1"/>
  <c r="U1026" i="2"/>
  <c r="H1025" i="5"/>
  <c r="AY1028" i="1"/>
  <c r="X1025" i="2"/>
  <c r="G1025" i="5"/>
  <c r="AV1028" i="1"/>
  <c r="W1025" i="2"/>
  <c r="F1025" i="5"/>
  <c r="AS1028" i="1"/>
  <c r="V1025" i="2"/>
  <c r="E1025" i="5"/>
  <c r="AP1028" i="1"/>
  <c r="U1025" i="2"/>
  <c r="H1024" i="5"/>
  <c r="AY1027" i="1"/>
  <c r="X1024" i="2"/>
  <c r="G1024" i="5"/>
  <c r="AV1027" i="1"/>
  <c r="W1024" i="2"/>
  <c r="F1024" i="5"/>
  <c r="AS1027" i="1"/>
  <c r="V1024" i="2"/>
  <c r="E1024" i="5"/>
  <c r="AP1027" i="1"/>
  <c r="U1024" i="2"/>
  <c r="H1023" i="5"/>
  <c r="AY1026" i="1"/>
  <c r="X1023" i="2"/>
  <c r="G1023" i="5"/>
  <c r="AV1026" i="1"/>
  <c r="W1023" i="2"/>
  <c r="F1023" i="5"/>
  <c r="AS1026" i="1"/>
  <c r="V1023" i="2"/>
  <c r="E1023" i="5"/>
  <c r="AP1026" i="1"/>
  <c r="U1023" i="2"/>
  <c r="H1022" i="5"/>
  <c r="AY1025" i="1"/>
  <c r="X1022" i="2"/>
  <c r="G1022" i="5"/>
  <c r="AV1025" i="1"/>
  <c r="W1022" i="2"/>
  <c r="F1022" i="5"/>
  <c r="AS1025" i="1"/>
  <c r="V1022" i="2"/>
  <c r="E1022" i="5"/>
  <c r="AP1025" i="1"/>
  <c r="U1022" i="2"/>
  <c r="H1021" i="5"/>
  <c r="AY1024" i="1"/>
  <c r="X1021" i="2"/>
  <c r="G1021" i="5"/>
  <c r="AV1024" i="1"/>
  <c r="W1021" i="2"/>
  <c r="F1021" i="5"/>
  <c r="AS1024" i="1"/>
  <c r="V1021" i="2"/>
  <c r="E1021" i="5"/>
  <c r="AP1024" i="1"/>
  <c r="U1021" i="2"/>
  <c r="H1020" i="5"/>
  <c r="AY1023" i="1"/>
  <c r="X1020" i="2"/>
  <c r="G1020" i="5"/>
  <c r="AV1023" i="1"/>
  <c r="W1020" i="2"/>
  <c r="F1020" i="5"/>
  <c r="AS1023" i="1"/>
  <c r="V1020" i="2"/>
  <c r="E1020" i="5"/>
  <c r="AP1023" i="1"/>
  <c r="U1020" i="2"/>
  <c r="H1019" i="5"/>
  <c r="AY1022" i="1"/>
  <c r="X1019" i="2"/>
  <c r="G1019" i="5"/>
  <c r="AV1022" i="1"/>
  <c r="W1019" i="2"/>
  <c r="F1019" i="5"/>
  <c r="AS1022" i="1"/>
  <c r="V1019" i="2"/>
  <c r="E1019" i="5"/>
  <c r="AP1022" i="1"/>
  <c r="U1019" i="2"/>
  <c r="H1018" i="5"/>
  <c r="AY1021" i="1"/>
  <c r="X1018" i="2"/>
  <c r="G1018" i="5"/>
  <c r="AV1021" i="1"/>
  <c r="W1018" i="2"/>
  <c r="F1018" i="5"/>
  <c r="AS1021" i="1"/>
  <c r="V1018" i="2"/>
  <c r="E1018" i="5"/>
  <c r="AP1021" i="1"/>
  <c r="U1018" i="2"/>
  <c r="H1017" i="5"/>
  <c r="AY1020" i="1"/>
  <c r="X1017" i="2"/>
  <c r="G1017" i="5"/>
  <c r="AV1020" i="1"/>
  <c r="W1017" i="2"/>
  <c r="F1017" i="5"/>
  <c r="AS1020" i="1"/>
  <c r="V1017" i="2"/>
  <c r="E1017" i="5"/>
  <c r="AP1020" i="1"/>
  <c r="U1017" i="2"/>
  <c r="H1016" i="5"/>
  <c r="AY1019" i="1"/>
  <c r="X1016" i="2"/>
  <c r="G1016" i="5"/>
  <c r="AV1019" i="1"/>
  <c r="W1016" i="2"/>
  <c r="F1016" i="5"/>
  <c r="AS1019" i="1"/>
  <c r="V1016" i="2"/>
  <c r="E1016" i="5"/>
  <c r="AP1019" i="1"/>
  <c r="U1016" i="2"/>
  <c r="H1015" i="5"/>
  <c r="AY1018" i="1"/>
  <c r="X1015" i="2"/>
  <c r="G1015" i="5"/>
  <c r="AV1018" i="1"/>
  <c r="W1015" i="2"/>
  <c r="F1015" i="5"/>
  <c r="AS1018" i="1"/>
  <c r="V1015" i="2"/>
  <c r="E1015" i="5"/>
  <c r="AP1018" i="1"/>
  <c r="U1015" i="2"/>
  <c r="H1014" i="5"/>
  <c r="AY1017" i="1"/>
  <c r="X1014" i="2"/>
  <c r="G1014" i="5"/>
  <c r="AV1017" i="1"/>
  <c r="W1014" i="2"/>
  <c r="F1014" i="5"/>
  <c r="AS1017" i="1"/>
  <c r="V1014" i="2"/>
  <c r="E1014" i="5"/>
  <c r="AP1017" i="1"/>
  <c r="U1014" i="2"/>
  <c r="H1013" i="5"/>
  <c r="AY1016" i="1"/>
  <c r="X1013" i="2"/>
  <c r="G1013" i="5"/>
  <c r="AV1016" i="1"/>
  <c r="W1013" i="2"/>
  <c r="F1013" i="5"/>
  <c r="AS1016" i="1"/>
  <c r="V1013" i="2"/>
  <c r="E1013" i="5"/>
  <c r="AP1016" i="1"/>
  <c r="U1013" i="2"/>
  <c r="H1012" i="5"/>
  <c r="AY1015" i="1"/>
  <c r="X1012" i="2"/>
  <c r="G1012" i="5"/>
  <c r="AV1015" i="1"/>
  <c r="W1012" i="2"/>
  <c r="F1012" i="5"/>
  <c r="AS1015" i="1"/>
  <c r="V1012" i="2"/>
  <c r="E1012" i="5"/>
  <c r="AP1015" i="1"/>
  <c r="U1012" i="2"/>
  <c r="H1011" i="5"/>
  <c r="AY1014" i="1"/>
  <c r="X1011" i="2"/>
  <c r="G1011" i="5"/>
  <c r="AV1014" i="1"/>
  <c r="W1011" i="2"/>
  <c r="F1011" i="5"/>
  <c r="AS1014" i="1"/>
  <c r="V1011" i="2"/>
  <c r="E1011" i="5"/>
  <c r="AP1014" i="1"/>
  <c r="U1011" i="2"/>
  <c r="H1010" i="5"/>
  <c r="AY1013" i="1"/>
  <c r="X1010" i="2"/>
  <c r="G1010" i="5"/>
  <c r="AV1013" i="1"/>
  <c r="W1010" i="2"/>
  <c r="F1010" i="5"/>
  <c r="AS1013" i="1"/>
  <c r="V1010" i="2"/>
  <c r="E1010" i="5"/>
  <c r="AP1013" i="1"/>
  <c r="U1010" i="2"/>
  <c r="H1009" i="5"/>
  <c r="AY1012" i="1"/>
  <c r="X1009" i="2"/>
  <c r="G1009" i="5"/>
  <c r="AV1012" i="1"/>
  <c r="W1009" i="2"/>
  <c r="F1009" i="5"/>
  <c r="AS1012" i="1"/>
  <c r="V1009" i="2"/>
  <c r="E1009" i="5"/>
  <c r="AP1012" i="1"/>
  <c r="U1009" i="2"/>
  <c r="H1008" i="5"/>
  <c r="AY1011" i="1"/>
  <c r="X1008" i="2"/>
  <c r="G1008" i="5"/>
  <c r="AV1011" i="1"/>
  <c r="W1008" i="2"/>
  <c r="F1008" i="5"/>
  <c r="AS1011" i="1"/>
  <c r="V1008" i="2"/>
  <c r="E1008" i="5"/>
  <c r="AP1011" i="1"/>
  <c r="U1008" i="2"/>
  <c r="H1007" i="5"/>
  <c r="AY1010" i="1"/>
  <c r="X1007" i="2"/>
  <c r="G1007" i="5"/>
  <c r="AV1010" i="1"/>
  <c r="W1007" i="2"/>
  <c r="F1007" i="5"/>
  <c r="AS1010" i="1"/>
  <c r="V1007" i="2"/>
  <c r="E1007" i="5"/>
  <c r="AP1010" i="1"/>
  <c r="U1007" i="2"/>
  <c r="H1006" i="5"/>
  <c r="AY1009" i="1"/>
  <c r="X1006" i="2"/>
  <c r="G1006" i="5"/>
  <c r="AV1009" i="1"/>
  <c r="W1006" i="2"/>
  <c r="F1006" i="5"/>
  <c r="AS1009" i="1"/>
  <c r="V1006" i="2"/>
  <c r="E1006" i="5"/>
  <c r="AP1009" i="1"/>
  <c r="U1006" i="2"/>
  <c r="H1005" i="5"/>
  <c r="AY1008" i="1"/>
  <c r="X1005" i="2"/>
  <c r="G1005" i="5"/>
  <c r="AV1008" i="1"/>
  <c r="W1005" i="2"/>
  <c r="F1005" i="5"/>
  <c r="AS1008" i="1"/>
  <c r="V1005" i="2"/>
  <c r="E1005" i="5"/>
  <c r="AP1008" i="1"/>
  <c r="U1005" i="2"/>
  <c r="H1004" i="5"/>
  <c r="AY1007" i="1"/>
  <c r="X1004" i="2"/>
  <c r="G1004" i="5"/>
  <c r="AV1007" i="1"/>
  <c r="W1004" i="2"/>
  <c r="F1004" i="5"/>
  <c r="AS1007" i="1"/>
  <c r="V1004" i="2"/>
  <c r="E1004" i="5"/>
  <c r="AP1007" i="1"/>
  <c r="U1004" i="2"/>
  <c r="H1003" i="5"/>
  <c r="AY1006" i="1"/>
  <c r="X1003" i="2"/>
  <c r="G1003" i="5"/>
  <c r="AV1006" i="1"/>
  <c r="W1003" i="2"/>
  <c r="F1003" i="5"/>
  <c r="AS1006" i="1"/>
  <c r="V1003" i="2"/>
  <c r="E1003" i="5"/>
  <c r="AP1006" i="1"/>
  <c r="U1003" i="2"/>
  <c r="H1002" i="5"/>
  <c r="AY1005" i="1"/>
  <c r="X1002" i="2"/>
  <c r="G1002" i="5"/>
  <c r="AV1005" i="1"/>
  <c r="W1002" i="2"/>
  <c r="F1002" i="5"/>
  <c r="AS1005" i="1"/>
  <c r="V1002" i="2"/>
  <c r="E1002" i="5"/>
  <c r="AP1005" i="1"/>
  <c r="U1002" i="2"/>
  <c r="H1001" i="5"/>
  <c r="AY1004" i="1"/>
  <c r="X1001" i="2"/>
  <c r="G1001" i="5"/>
  <c r="AV1004" i="1"/>
  <c r="W1001" i="2"/>
  <c r="F1001" i="5"/>
  <c r="AS1004" i="1"/>
  <c r="V1001" i="2"/>
  <c r="E1001" i="5"/>
  <c r="AP1004" i="1"/>
  <c r="U1001" i="2"/>
  <c r="H1000" i="5"/>
  <c r="AY1003" i="1"/>
  <c r="X1000" i="2"/>
  <c r="G1000" i="5"/>
  <c r="AV1003" i="1"/>
  <c r="W1000" i="2"/>
  <c r="F1000" i="5"/>
  <c r="AS1003" i="1"/>
  <c r="V1000" i="2"/>
  <c r="E1000" i="5"/>
  <c r="AP1003" i="1"/>
  <c r="U1000" i="2"/>
  <c r="H999" i="5"/>
  <c r="AY1002" i="1"/>
  <c r="X999" i="2"/>
  <c r="G999" i="5"/>
  <c r="AV1002" i="1"/>
  <c r="W999" i="2"/>
  <c r="F999" i="5"/>
  <c r="AS1002" i="1"/>
  <c r="V999" i="2"/>
  <c r="E999" i="5"/>
  <c r="AP1002" i="1"/>
  <c r="U999" i="2"/>
  <c r="H998" i="5"/>
  <c r="AY1001" i="1"/>
  <c r="X998" i="2"/>
  <c r="G998" i="5"/>
  <c r="AV1001" i="1"/>
  <c r="W998" i="2"/>
  <c r="F998" i="5"/>
  <c r="AS1001" i="1"/>
  <c r="V998" i="2"/>
  <c r="E998" i="5"/>
  <c r="AP1001" i="1"/>
  <c r="U998" i="2"/>
  <c r="H997" i="5"/>
  <c r="AY1000" i="1"/>
  <c r="X997" i="2"/>
  <c r="G997" i="5"/>
  <c r="AV1000" i="1"/>
  <c r="W997" i="2"/>
  <c r="F997" i="5"/>
  <c r="AS1000" i="1"/>
  <c r="V997" i="2"/>
  <c r="E997" i="5"/>
  <c r="AP1000" i="1"/>
  <c r="U997" i="2"/>
  <c r="H996" i="5"/>
  <c r="AY999" i="1"/>
  <c r="X996" i="2"/>
  <c r="G996" i="5"/>
  <c r="AV999" i="1"/>
  <c r="W996" i="2"/>
  <c r="F996" i="5"/>
  <c r="AS999" i="1"/>
  <c r="V996" i="2"/>
  <c r="E996" i="5"/>
  <c r="AP999" i="1"/>
  <c r="U996" i="2"/>
  <c r="H995" i="5"/>
  <c r="AY998" i="1"/>
  <c r="X995" i="2"/>
  <c r="G995" i="5"/>
  <c r="AV998" i="1"/>
  <c r="W995" i="2"/>
  <c r="F995" i="5"/>
  <c r="AS998" i="1"/>
  <c r="V995" i="2"/>
  <c r="E995" i="5"/>
  <c r="AP998" i="1"/>
  <c r="U995" i="2"/>
  <c r="H994" i="5"/>
  <c r="AY997" i="1"/>
  <c r="X994" i="2"/>
  <c r="G994" i="5"/>
  <c r="AV997" i="1"/>
  <c r="W994" i="2"/>
  <c r="F994" i="5"/>
  <c r="AS997" i="1"/>
  <c r="V994" i="2"/>
  <c r="E994" i="5"/>
  <c r="AP997" i="1"/>
  <c r="U994" i="2"/>
  <c r="H993" i="5"/>
  <c r="AY996" i="1"/>
  <c r="X993" i="2"/>
  <c r="G993" i="5"/>
  <c r="AV996" i="1"/>
  <c r="W993" i="2"/>
  <c r="F993" i="5"/>
  <c r="AS996" i="1"/>
  <c r="V993" i="2"/>
  <c r="E993" i="5"/>
  <c r="AP996" i="1"/>
  <c r="U993" i="2"/>
  <c r="H992" i="5"/>
  <c r="AY995" i="1"/>
  <c r="X992" i="2"/>
  <c r="G992" i="5"/>
  <c r="AV995" i="1"/>
  <c r="W992" i="2"/>
  <c r="F992" i="5"/>
  <c r="AS995" i="1"/>
  <c r="V992" i="2"/>
  <c r="E992" i="5"/>
  <c r="AP995" i="1"/>
  <c r="U992" i="2"/>
  <c r="H991" i="5"/>
  <c r="AY994" i="1"/>
  <c r="X991" i="2"/>
  <c r="G991" i="5"/>
  <c r="AV994" i="1"/>
  <c r="W991" i="2"/>
  <c r="F991" i="5"/>
  <c r="AS994" i="1"/>
  <c r="V991" i="2"/>
  <c r="E991" i="5"/>
  <c r="AP994" i="1"/>
  <c r="U991" i="2"/>
  <c r="H990" i="5"/>
  <c r="AY993" i="1"/>
  <c r="X990" i="2"/>
  <c r="G990" i="5"/>
  <c r="AV993" i="1"/>
  <c r="W990" i="2"/>
  <c r="F990" i="5"/>
  <c r="AS993" i="1"/>
  <c r="V990" i="2"/>
  <c r="E990" i="5"/>
  <c r="AP993" i="1"/>
  <c r="U990" i="2"/>
  <c r="H989" i="5"/>
  <c r="AY992" i="1"/>
  <c r="X989" i="2"/>
  <c r="G989" i="5"/>
  <c r="AV992" i="1"/>
  <c r="W989" i="2"/>
  <c r="F989" i="5"/>
  <c r="AS992" i="1"/>
  <c r="V989" i="2"/>
  <c r="E989" i="5"/>
  <c r="AP992" i="1"/>
  <c r="U989" i="2"/>
  <c r="H988" i="5"/>
  <c r="AY991" i="1"/>
  <c r="X988" i="2"/>
  <c r="G988" i="5"/>
  <c r="AV991" i="1"/>
  <c r="W988" i="2"/>
  <c r="F988" i="5"/>
  <c r="AS991" i="1"/>
  <c r="V988" i="2"/>
  <c r="E988" i="5"/>
  <c r="AP991" i="1"/>
  <c r="U988" i="2"/>
  <c r="H987" i="5"/>
  <c r="AY990" i="1"/>
  <c r="X987" i="2"/>
  <c r="G987" i="5"/>
  <c r="AV990" i="1"/>
  <c r="W987" i="2"/>
  <c r="F987" i="5"/>
  <c r="AS990" i="1"/>
  <c r="V987" i="2"/>
  <c r="E987" i="5"/>
  <c r="AP990" i="1"/>
  <c r="U987" i="2"/>
  <c r="H986" i="5"/>
  <c r="AY989" i="1"/>
  <c r="X986" i="2"/>
  <c r="G986" i="5"/>
  <c r="AV989" i="1"/>
  <c r="W986" i="2"/>
  <c r="F986" i="5"/>
  <c r="AS989" i="1"/>
  <c r="V986" i="2"/>
  <c r="E986" i="5"/>
  <c r="AP989" i="1"/>
  <c r="U986" i="2"/>
  <c r="H985" i="5"/>
  <c r="AY988" i="1"/>
  <c r="X985" i="2"/>
  <c r="G985" i="5"/>
  <c r="AV988" i="1"/>
  <c r="W985" i="2"/>
  <c r="F985" i="5"/>
  <c r="AS988" i="1"/>
  <c r="V985" i="2"/>
  <c r="E985" i="5"/>
  <c r="AP988" i="1"/>
  <c r="U985" i="2"/>
  <c r="H984" i="5"/>
  <c r="AY987" i="1"/>
  <c r="X984" i="2"/>
  <c r="G984" i="5"/>
  <c r="AV987" i="1"/>
  <c r="W984" i="2"/>
  <c r="F984" i="5"/>
  <c r="AS987" i="1"/>
  <c r="V984" i="2"/>
  <c r="E984" i="5"/>
  <c r="AP987" i="1"/>
  <c r="U984" i="2"/>
  <c r="H983" i="5"/>
  <c r="AY986" i="1"/>
  <c r="X983" i="2"/>
  <c r="G983" i="5"/>
  <c r="AV986" i="1"/>
  <c r="W983" i="2"/>
  <c r="F983" i="5"/>
  <c r="AS986" i="1"/>
  <c r="V983" i="2"/>
  <c r="E983" i="5"/>
  <c r="AP986" i="1"/>
  <c r="U983" i="2"/>
  <c r="H982" i="5"/>
  <c r="AY985" i="1"/>
  <c r="X982" i="2"/>
  <c r="G982" i="5"/>
  <c r="AV985" i="1"/>
  <c r="W982" i="2"/>
  <c r="F982" i="5"/>
  <c r="AS985" i="1"/>
  <c r="V982" i="2"/>
  <c r="E982" i="5"/>
  <c r="AP985" i="1"/>
  <c r="U982" i="2"/>
  <c r="H981" i="5"/>
  <c r="AY984" i="1"/>
  <c r="X981" i="2"/>
  <c r="G981" i="5"/>
  <c r="AV984" i="1"/>
  <c r="W981" i="2"/>
  <c r="F981" i="5"/>
  <c r="AS984" i="1"/>
  <c r="V981" i="2"/>
  <c r="E981" i="5"/>
  <c r="AP984" i="1"/>
  <c r="U981" i="2"/>
  <c r="H980" i="5"/>
  <c r="AY983" i="1"/>
  <c r="X980" i="2"/>
  <c r="G980" i="5"/>
  <c r="AV983" i="1"/>
  <c r="W980" i="2"/>
  <c r="F980" i="5"/>
  <c r="AS983" i="1"/>
  <c r="V980" i="2"/>
  <c r="E980" i="5"/>
  <c r="AP983" i="1"/>
  <c r="U980" i="2"/>
  <c r="H979" i="5"/>
  <c r="AY982" i="1"/>
  <c r="X979" i="2"/>
  <c r="G979" i="5"/>
  <c r="AV982" i="1"/>
  <c r="W979" i="2"/>
  <c r="F979" i="5"/>
  <c r="AS982" i="1"/>
  <c r="V979" i="2"/>
  <c r="E979" i="5"/>
  <c r="AP982" i="1"/>
  <c r="U979" i="2"/>
  <c r="H978" i="5"/>
  <c r="AY981" i="1"/>
  <c r="X978" i="2"/>
  <c r="G978" i="5"/>
  <c r="AV981" i="1"/>
  <c r="W978" i="2"/>
  <c r="F978" i="5"/>
  <c r="AS981" i="1"/>
  <c r="V978" i="2"/>
  <c r="E978" i="5"/>
  <c r="AP981" i="1"/>
  <c r="U978" i="2"/>
  <c r="H977" i="5"/>
  <c r="AY980" i="1"/>
  <c r="X977" i="2"/>
  <c r="G977" i="5"/>
  <c r="AV980" i="1"/>
  <c r="W977" i="2"/>
  <c r="F977" i="5"/>
  <c r="AS980" i="1"/>
  <c r="V977" i="2"/>
  <c r="E977" i="5"/>
  <c r="AP980" i="1"/>
  <c r="U977" i="2"/>
  <c r="H976" i="5"/>
  <c r="AY979" i="1"/>
  <c r="X976" i="2"/>
  <c r="G976" i="5"/>
  <c r="AV979" i="1"/>
  <c r="W976" i="2"/>
  <c r="F976" i="5"/>
  <c r="AS979" i="1"/>
  <c r="V976" i="2"/>
  <c r="E976" i="5"/>
  <c r="AP979" i="1"/>
  <c r="U976" i="2"/>
  <c r="H975" i="5"/>
  <c r="AY978" i="1"/>
  <c r="X975" i="2"/>
  <c r="G975" i="5"/>
  <c r="AV978" i="1"/>
  <c r="W975" i="2"/>
  <c r="F975" i="5"/>
  <c r="AS978" i="1"/>
  <c r="V975" i="2"/>
  <c r="E975" i="5"/>
  <c r="AP978" i="1"/>
  <c r="U975" i="2"/>
  <c r="H974" i="5"/>
  <c r="AY977" i="1"/>
  <c r="X974" i="2"/>
  <c r="G974" i="5"/>
  <c r="AV977" i="1"/>
  <c r="W974" i="2"/>
  <c r="F974" i="5"/>
  <c r="AS977" i="1"/>
  <c r="V974" i="2"/>
  <c r="E974" i="5"/>
  <c r="AP977" i="1"/>
  <c r="U974" i="2"/>
  <c r="H973" i="5"/>
  <c r="AY976" i="1"/>
  <c r="X973" i="2"/>
  <c r="G973" i="5"/>
  <c r="AV976" i="1"/>
  <c r="W973" i="2"/>
  <c r="F973" i="5"/>
  <c r="AS976" i="1"/>
  <c r="V973" i="2"/>
  <c r="E973" i="5"/>
  <c r="AP976" i="1"/>
  <c r="U973" i="2"/>
  <c r="H972" i="5"/>
  <c r="AY975" i="1"/>
  <c r="X972" i="2"/>
  <c r="G972" i="5"/>
  <c r="AV975" i="1"/>
  <c r="W972" i="2"/>
  <c r="F972" i="5"/>
  <c r="AS975" i="1"/>
  <c r="V972" i="2"/>
  <c r="E972" i="5"/>
  <c r="AP975" i="1"/>
  <c r="U972" i="2"/>
  <c r="H971" i="5"/>
  <c r="AY974" i="1"/>
  <c r="X971" i="2"/>
  <c r="G971" i="5"/>
  <c r="AV974" i="1"/>
  <c r="W971" i="2"/>
  <c r="F971" i="5"/>
  <c r="AS974" i="1"/>
  <c r="V971" i="2"/>
  <c r="E971" i="5"/>
  <c r="AP974" i="1"/>
  <c r="U971" i="2"/>
  <c r="H970" i="5"/>
  <c r="AY973" i="1"/>
  <c r="X970" i="2"/>
  <c r="G970" i="5"/>
  <c r="AV973" i="1"/>
  <c r="W970" i="2"/>
  <c r="F970" i="5"/>
  <c r="AS973" i="1"/>
  <c r="V970" i="2"/>
  <c r="E970" i="5"/>
  <c r="AP973" i="1"/>
  <c r="U970" i="2"/>
  <c r="H969" i="5"/>
  <c r="AY972" i="1"/>
  <c r="X969" i="2"/>
  <c r="G969" i="5"/>
  <c r="AV972" i="1"/>
  <c r="W969" i="2"/>
  <c r="F969" i="5"/>
  <c r="AS972" i="1"/>
  <c r="V969" i="2"/>
  <c r="E969" i="5"/>
  <c r="AP972" i="1"/>
  <c r="U969" i="2"/>
  <c r="H968" i="5"/>
  <c r="AY971" i="1"/>
  <c r="X968" i="2"/>
  <c r="G968" i="5"/>
  <c r="AV971" i="1"/>
  <c r="W968" i="2"/>
  <c r="F968" i="5"/>
  <c r="AS971" i="1"/>
  <c r="V968" i="2"/>
  <c r="E968" i="5"/>
  <c r="AP971" i="1"/>
  <c r="U968" i="2"/>
  <c r="H967" i="5"/>
  <c r="AY970" i="1"/>
  <c r="X967" i="2"/>
  <c r="G967" i="5"/>
  <c r="AV970" i="1"/>
  <c r="W967" i="2"/>
  <c r="F967" i="5"/>
  <c r="AS970" i="1"/>
  <c r="V967" i="2"/>
  <c r="E967" i="5"/>
  <c r="AP970" i="1"/>
  <c r="U967" i="2"/>
  <c r="H966" i="5"/>
  <c r="AY969" i="1"/>
  <c r="X966" i="2"/>
  <c r="G966" i="5"/>
  <c r="AV969" i="1"/>
  <c r="W966" i="2"/>
  <c r="F966" i="5"/>
  <c r="AS969" i="1"/>
  <c r="V966" i="2"/>
  <c r="E966" i="5"/>
  <c r="AP969" i="1"/>
  <c r="U966" i="2"/>
  <c r="H965" i="5"/>
  <c r="AY968" i="1"/>
  <c r="X965" i="2"/>
  <c r="G965" i="5"/>
  <c r="AV968" i="1"/>
  <c r="W965" i="2"/>
  <c r="F965" i="5"/>
  <c r="AS968" i="1"/>
  <c r="V965" i="2"/>
  <c r="E965" i="5"/>
  <c r="AP968" i="1"/>
  <c r="U965" i="2"/>
  <c r="H964" i="5"/>
  <c r="AY967" i="1"/>
  <c r="X964" i="2"/>
  <c r="G964" i="5"/>
  <c r="AV967" i="1"/>
  <c r="W964" i="2"/>
  <c r="F964" i="5"/>
  <c r="AS967" i="1"/>
  <c r="V964" i="2"/>
  <c r="E964" i="5"/>
  <c r="AP967" i="1"/>
  <c r="U964" i="2"/>
  <c r="H963" i="5"/>
  <c r="AY966" i="1"/>
  <c r="X963" i="2"/>
  <c r="G963" i="5"/>
  <c r="AV966" i="1"/>
  <c r="W963" i="2"/>
  <c r="F963" i="5"/>
  <c r="AS966" i="1"/>
  <c r="V963" i="2"/>
  <c r="E963" i="5"/>
  <c r="AP966" i="1"/>
  <c r="U963" i="2"/>
  <c r="H962" i="5"/>
  <c r="AY965" i="1"/>
  <c r="X962" i="2"/>
  <c r="G962" i="5"/>
  <c r="AV965" i="1"/>
  <c r="W962" i="2"/>
  <c r="F962" i="5"/>
  <c r="AS965" i="1"/>
  <c r="V962" i="2"/>
  <c r="E962" i="5"/>
  <c r="AP965" i="1"/>
  <c r="U962" i="2"/>
  <c r="H961" i="5"/>
  <c r="AY964" i="1"/>
  <c r="X961" i="2"/>
  <c r="G961" i="5"/>
  <c r="AV964" i="1"/>
  <c r="W961" i="2"/>
  <c r="F961" i="5"/>
  <c r="AS964" i="1"/>
  <c r="V961" i="2"/>
  <c r="E961" i="5"/>
  <c r="AP964" i="1"/>
  <c r="U961" i="2"/>
  <c r="H960" i="5"/>
  <c r="AY963" i="1"/>
  <c r="X960" i="2"/>
  <c r="G960" i="5"/>
  <c r="AV963" i="1"/>
  <c r="W960" i="2"/>
  <c r="F960" i="5"/>
  <c r="AS963" i="1"/>
  <c r="V960" i="2"/>
  <c r="E960" i="5"/>
  <c r="AP963" i="1"/>
  <c r="U960" i="2"/>
  <c r="H959" i="5"/>
  <c r="AY962" i="1"/>
  <c r="X959" i="2"/>
  <c r="G959" i="5"/>
  <c r="AV962" i="1"/>
  <c r="W959" i="2"/>
  <c r="F959" i="5"/>
  <c r="AS962" i="1"/>
  <c r="V959" i="2"/>
  <c r="E959" i="5"/>
  <c r="AP962" i="1"/>
  <c r="U959" i="2"/>
  <c r="H958" i="5"/>
  <c r="AY961" i="1"/>
  <c r="X958" i="2"/>
  <c r="G958" i="5"/>
  <c r="AV961" i="1"/>
  <c r="W958" i="2"/>
  <c r="F958" i="5"/>
  <c r="AS961" i="1"/>
  <c r="V958" i="2"/>
  <c r="E958" i="5"/>
  <c r="AP961" i="1"/>
  <c r="U958" i="2"/>
  <c r="H957" i="5"/>
  <c r="AY960" i="1"/>
  <c r="X957" i="2"/>
  <c r="G957" i="5"/>
  <c r="AV960" i="1"/>
  <c r="W957" i="2"/>
  <c r="F957" i="5"/>
  <c r="AS960" i="1"/>
  <c r="V957" i="2"/>
  <c r="E957" i="5"/>
  <c r="AP960" i="1"/>
  <c r="U957" i="2"/>
  <c r="H956" i="5"/>
  <c r="AY959" i="1"/>
  <c r="X956" i="2"/>
  <c r="G956" i="5"/>
  <c r="AV959" i="1"/>
  <c r="W956" i="2"/>
  <c r="F956" i="5"/>
  <c r="AS959" i="1"/>
  <c r="V956" i="2"/>
  <c r="E956" i="5"/>
  <c r="AP959" i="1"/>
  <c r="U956" i="2"/>
  <c r="H955" i="5"/>
  <c r="AY958" i="1"/>
  <c r="X955" i="2"/>
  <c r="G955" i="5"/>
  <c r="AV958" i="1"/>
  <c r="W955" i="2"/>
  <c r="F955" i="5"/>
  <c r="AS958" i="1"/>
  <c r="V955" i="2"/>
  <c r="E955" i="5"/>
  <c r="AP958" i="1"/>
  <c r="U955" i="2"/>
  <c r="H954" i="5"/>
  <c r="AY957" i="1"/>
  <c r="X954" i="2"/>
  <c r="G954" i="5"/>
  <c r="AV957" i="1"/>
  <c r="W954" i="2"/>
  <c r="F954" i="5"/>
  <c r="AS957" i="1"/>
  <c r="V954" i="2"/>
  <c r="E954" i="5"/>
  <c r="AP957" i="1"/>
  <c r="U954" i="2"/>
  <c r="H953" i="5"/>
  <c r="AY956" i="1"/>
  <c r="X953" i="2"/>
  <c r="G953" i="5"/>
  <c r="AV956" i="1"/>
  <c r="W953" i="2"/>
  <c r="F953" i="5"/>
  <c r="AS956" i="1"/>
  <c r="V953" i="2"/>
  <c r="E953" i="5"/>
  <c r="AP956" i="1"/>
  <c r="U953" i="2"/>
  <c r="H952" i="5"/>
  <c r="AY955" i="1"/>
  <c r="X952" i="2"/>
  <c r="G952" i="5"/>
  <c r="AV955" i="1"/>
  <c r="W952" i="2"/>
  <c r="F952" i="5"/>
  <c r="AS955" i="1"/>
  <c r="V952" i="2"/>
  <c r="E952" i="5"/>
  <c r="AP955" i="1"/>
  <c r="U952" i="2"/>
  <c r="H951" i="5"/>
  <c r="AY954" i="1"/>
  <c r="X951" i="2"/>
  <c r="G951" i="5"/>
  <c r="AV954" i="1"/>
  <c r="W951" i="2"/>
  <c r="F951" i="5"/>
  <c r="AS954" i="1"/>
  <c r="V951" i="2"/>
  <c r="E951" i="5"/>
  <c r="AP954" i="1"/>
  <c r="U951" i="2"/>
  <c r="H950" i="5"/>
  <c r="AY953" i="1"/>
  <c r="X950" i="2"/>
  <c r="G950" i="5"/>
  <c r="AV953" i="1"/>
  <c r="W950" i="2"/>
  <c r="F950" i="5"/>
  <c r="AS953" i="1"/>
  <c r="V950" i="2"/>
  <c r="E950" i="5"/>
  <c r="AP953" i="1"/>
  <c r="U950" i="2"/>
  <c r="H949" i="5"/>
  <c r="AY952" i="1"/>
  <c r="X949" i="2"/>
  <c r="G949" i="5"/>
  <c r="AV952" i="1"/>
  <c r="W949" i="2"/>
  <c r="F949" i="5"/>
  <c r="AS952" i="1"/>
  <c r="V949" i="2"/>
  <c r="E949" i="5"/>
  <c r="AP952" i="1"/>
  <c r="U949" i="2"/>
  <c r="H948" i="5"/>
  <c r="AY951" i="1"/>
  <c r="X948" i="2"/>
  <c r="G948" i="5"/>
  <c r="AV951" i="1"/>
  <c r="W948" i="2"/>
  <c r="F948" i="5"/>
  <c r="AS951" i="1"/>
  <c r="V948" i="2"/>
  <c r="E948" i="5"/>
  <c r="AP951" i="1"/>
  <c r="U948" i="2"/>
  <c r="H947" i="5"/>
  <c r="AY950" i="1"/>
  <c r="X947" i="2"/>
  <c r="G947" i="5"/>
  <c r="AV950" i="1"/>
  <c r="W947" i="2"/>
  <c r="F947" i="5"/>
  <c r="AS950" i="1"/>
  <c r="V947" i="2"/>
  <c r="E947" i="5"/>
  <c r="AP950" i="1"/>
  <c r="U947" i="2"/>
  <c r="H946" i="5"/>
  <c r="AY949" i="1"/>
  <c r="X946" i="2"/>
  <c r="G946" i="5"/>
  <c r="AV949" i="1"/>
  <c r="W946" i="2"/>
  <c r="F946" i="5"/>
  <c r="AS949" i="1"/>
  <c r="V946" i="2"/>
  <c r="E946" i="5"/>
  <c r="AP949" i="1"/>
  <c r="U946" i="2"/>
  <c r="H945" i="5"/>
  <c r="AY948" i="1"/>
  <c r="X945" i="2"/>
  <c r="G945" i="5"/>
  <c r="AV948" i="1"/>
  <c r="W945" i="2"/>
  <c r="F945" i="5"/>
  <c r="AS948" i="1"/>
  <c r="V945" i="2"/>
  <c r="E945" i="5"/>
  <c r="AP948" i="1"/>
  <c r="U945" i="2"/>
  <c r="H944" i="5"/>
  <c r="AY947" i="1"/>
  <c r="X944" i="2"/>
  <c r="G944" i="5"/>
  <c r="AV947" i="1"/>
  <c r="W944" i="2"/>
  <c r="F944" i="5"/>
  <c r="AS947" i="1"/>
  <c r="V944" i="2"/>
  <c r="E944" i="5"/>
  <c r="AP947" i="1"/>
  <c r="U944" i="2"/>
  <c r="H943" i="5"/>
  <c r="AY946" i="1"/>
  <c r="X943" i="2"/>
  <c r="G943" i="5"/>
  <c r="AV946" i="1"/>
  <c r="W943" i="2"/>
  <c r="F943" i="5"/>
  <c r="AS946" i="1"/>
  <c r="V943" i="2"/>
  <c r="E943" i="5"/>
  <c r="AP946" i="1"/>
  <c r="U943" i="2"/>
  <c r="H942" i="5"/>
  <c r="AY945" i="1"/>
  <c r="X942" i="2"/>
  <c r="G942" i="5"/>
  <c r="AV945" i="1"/>
  <c r="W942" i="2"/>
  <c r="F942" i="5"/>
  <c r="AS945" i="1"/>
  <c r="V942" i="2"/>
  <c r="E942" i="5"/>
  <c r="AP945" i="1"/>
  <c r="U942" i="2"/>
  <c r="H941" i="5"/>
  <c r="AY944" i="1"/>
  <c r="X941" i="2"/>
  <c r="G941" i="5"/>
  <c r="AV944" i="1"/>
  <c r="W941" i="2"/>
  <c r="F941" i="5"/>
  <c r="AS944" i="1"/>
  <c r="V941" i="2"/>
  <c r="E941" i="5"/>
  <c r="AP944" i="1"/>
  <c r="U941" i="2"/>
  <c r="H940" i="5"/>
  <c r="AY943" i="1"/>
  <c r="X940" i="2"/>
  <c r="G940" i="5"/>
  <c r="AV943" i="1"/>
  <c r="W940" i="2"/>
  <c r="F940" i="5"/>
  <c r="AS943" i="1"/>
  <c r="V940" i="2"/>
  <c r="E940" i="5"/>
  <c r="AP943" i="1"/>
  <c r="U940" i="2"/>
  <c r="H939" i="5"/>
  <c r="AY942" i="1"/>
  <c r="X939" i="2"/>
  <c r="G939" i="5"/>
  <c r="AV942" i="1"/>
  <c r="W939" i="2"/>
  <c r="F939" i="5"/>
  <c r="AS942" i="1"/>
  <c r="V939" i="2"/>
  <c r="E939" i="5"/>
  <c r="AP942" i="1"/>
  <c r="U939" i="2"/>
  <c r="H938" i="5"/>
  <c r="AY941" i="1"/>
  <c r="X938" i="2"/>
  <c r="G938" i="5"/>
  <c r="AV941" i="1"/>
  <c r="W938" i="2"/>
  <c r="F938" i="5"/>
  <c r="AS941" i="1"/>
  <c r="V938" i="2"/>
  <c r="E938" i="5"/>
  <c r="AP941" i="1"/>
  <c r="U938" i="2"/>
  <c r="H937" i="5"/>
  <c r="AY940" i="1"/>
  <c r="X937" i="2"/>
  <c r="G937" i="5"/>
  <c r="AV940" i="1"/>
  <c r="W937" i="2"/>
  <c r="F937" i="5"/>
  <c r="AS940" i="1"/>
  <c r="V937" i="2"/>
  <c r="E937" i="5"/>
  <c r="AP940" i="1"/>
  <c r="U937" i="2"/>
  <c r="H936" i="5"/>
  <c r="AY939" i="1"/>
  <c r="X936" i="2"/>
  <c r="G936" i="5"/>
  <c r="AV939" i="1"/>
  <c r="W936" i="2"/>
  <c r="F936" i="5"/>
  <c r="AS939" i="1"/>
  <c r="V936" i="2"/>
  <c r="E936" i="5"/>
  <c r="AP939" i="1"/>
  <c r="U936" i="2"/>
  <c r="H935" i="5"/>
  <c r="AY938" i="1"/>
  <c r="X935" i="2"/>
  <c r="G935" i="5"/>
  <c r="AV938" i="1"/>
  <c r="W935" i="2"/>
  <c r="F935" i="5"/>
  <c r="AS938" i="1"/>
  <c r="V935" i="2"/>
  <c r="E935" i="5"/>
  <c r="AP938" i="1"/>
  <c r="U935" i="2"/>
  <c r="H934" i="5"/>
  <c r="AY937" i="1"/>
  <c r="X934" i="2"/>
  <c r="G934" i="5"/>
  <c r="AV937" i="1"/>
  <c r="W934" i="2"/>
  <c r="F934" i="5"/>
  <c r="AS937" i="1"/>
  <c r="V934" i="2"/>
  <c r="E934" i="5"/>
  <c r="AP937" i="1"/>
  <c r="U934" i="2"/>
  <c r="H933" i="5"/>
  <c r="AY936" i="1"/>
  <c r="X933" i="2"/>
  <c r="G933" i="5"/>
  <c r="AV936" i="1"/>
  <c r="W933" i="2"/>
  <c r="F933" i="5"/>
  <c r="AS936" i="1"/>
  <c r="V933" i="2"/>
  <c r="E933" i="5"/>
  <c r="AP936" i="1"/>
  <c r="U933" i="2"/>
  <c r="H932" i="5"/>
  <c r="AY935" i="1"/>
  <c r="X932" i="2"/>
  <c r="G932" i="5"/>
  <c r="AV935" i="1"/>
  <c r="W932" i="2"/>
  <c r="F932" i="5"/>
  <c r="AS935" i="1"/>
  <c r="V932" i="2"/>
  <c r="E932" i="5"/>
  <c r="AP935" i="1"/>
  <c r="U932" i="2"/>
  <c r="H931" i="5"/>
  <c r="AY934" i="1"/>
  <c r="X931" i="2"/>
  <c r="G931" i="5"/>
  <c r="AV934" i="1"/>
  <c r="W931" i="2"/>
  <c r="F931" i="5"/>
  <c r="AS934" i="1"/>
  <c r="V931" i="2"/>
  <c r="E931" i="5"/>
  <c r="AP934" i="1"/>
  <c r="U931" i="2"/>
  <c r="H930" i="5"/>
  <c r="AY933" i="1"/>
  <c r="X930" i="2"/>
  <c r="G930" i="5"/>
  <c r="AV933" i="1"/>
  <c r="W930" i="2"/>
  <c r="F930" i="5"/>
  <c r="AS933" i="1"/>
  <c r="V930" i="2"/>
  <c r="E930" i="5"/>
  <c r="AP933" i="1"/>
  <c r="U930" i="2"/>
  <c r="H929" i="5"/>
  <c r="AY932" i="1"/>
  <c r="X929" i="2"/>
  <c r="G929" i="5"/>
  <c r="AV932" i="1"/>
  <c r="W929" i="2"/>
  <c r="F929" i="5"/>
  <c r="AS932" i="1"/>
  <c r="V929" i="2"/>
  <c r="E929" i="5"/>
  <c r="AP932" i="1"/>
  <c r="U929" i="2"/>
  <c r="H928" i="5"/>
  <c r="AY931" i="1"/>
  <c r="X928" i="2"/>
  <c r="G928" i="5"/>
  <c r="AV931" i="1"/>
  <c r="W928" i="2"/>
  <c r="F928" i="5"/>
  <c r="AS931" i="1"/>
  <c r="V928" i="2"/>
  <c r="E928" i="5"/>
  <c r="AP931" i="1"/>
  <c r="U928" i="2"/>
  <c r="H927" i="5"/>
  <c r="AY930" i="1"/>
  <c r="X927" i="2"/>
  <c r="G927" i="5"/>
  <c r="AV930" i="1"/>
  <c r="W927" i="2"/>
  <c r="F927" i="5"/>
  <c r="AS930" i="1"/>
  <c r="V927" i="2"/>
  <c r="E927" i="5"/>
  <c r="AP930" i="1"/>
  <c r="U927" i="2"/>
  <c r="H926" i="5"/>
  <c r="AY929" i="1"/>
  <c r="X926" i="2"/>
  <c r="G926" i="5"/>
  <c r="AV929" i="1"/>
  <c r="W926" i="2"/>
  <c r="F926" i="5"/>
  <c r="AS929" i="1"/>
  <c r="V926" i="2"/>
  <c r="E926" i="5"/>
  <c r="AP929" i="1"/>
  <c r="U926" i="2"/>
  <c r="H925" i="5"/>
  <c r="AY928" i="1"/>
  <c r="X925" i="2"/>
  <c r="G925" i="5"/>
  <c r="AV928" i="1"/>
  <c r="W925" i="2"/>
  <c r="F925" i="5"/>
  <c r="AS928" i="1"/>
  <c r="V925" i="2"/>
  <c r="E925" i="5"/>
  <c r="AP928" i="1"/>
  <c r="U925" i="2"/>
  <c r="H924" i="5"/>
  <c r="AY927" i="1"/>
  <c r="X924" i="2"/>
  <c r="G924" i="5"/>
  <c r="AV927" i="1"/>
  <c r="W924" i="2"/>
  <c r="F924" i="5"/>
  <c r="AS927" i="1"/>
  <c r="V924" i="2"/>
  <c r="E924" i="5"/>
  <c r="AP927" i="1"/>
  <c r="U924" i="2"/>
  <c r="H923" i="5"/>
  <c r="AY926" i="1"/>
  <c r="X923" i="2"/>
  <c r="G923" i="5"/>
  <c r="AV926" i="1"/>
  <c r="W923" i="2"/>
  <c r="F923" i="5"/>
  <c r="AS926" i="1"/>
  <c r="V923" i="2"/>
  <c r="E923" i="5"/>
  <c r="AP926" i="1"/>
  <c r="U923" i="2"/>
  <c r="H922" i="5"/>
  <c r="AY925" i="1"/>
  <c r="X922" i="2"/>
  <c r="G922" i="5"/>
  <c r="AV925" i="1"/>
  <c r="W922" i="2"/>
  <c r="F922" i="5"/>
  <c r="AS925" i="1"/>
  <c r="V922" i="2"/>
  <c r="E922" i="5"/>
  <c r="AP925" i="1"/>
  <c r="U922" i="2"/>
  <c r="H921" i="5"/>
  <c r="AY924" i="1"/>
  <c r="X921" i="2"/>
  <c r="G921" i="5"/>
  <c r="AV924" i="1"/>
  <c r="W921" i="2"/>
  <c r="F921" i="5"/>
  <c r="AS924" i="1"/>
  <c r="V921" i="2"/>
  <c r="E921" i="5"/>
  <c r="AP924" i="1"/>
  <c r="U921" i="2"/>
  <c r="H920" i="5"/>
  <c r="AY923" i="1"/>
  <c r="X920" i="2"/>
  <c r="G920" i="5"/>
  <c r="AV923" i="1"/>
  <c r="W920" i="2"/>
  <c r="F920" i="5"/>
  <c r="AS923" i="1"/>
  <c r="V920" i="2"/>
  <c r="E920" i="5"/>
  <c r="AP923" i="1"/>
  <c r="U920" i="2"/>
  <c r="H919" i="5"/>
  <c r="AY922" i="1"/>
  <c r="X919" i="2"/>
  <c r="G919" i="5"/>
  <c r="AV922" i="1"/>
  <c r="W919" i="2"/>
  <c r="F919" i="5"/>
  <c r="AS922" i="1"/>
  <c r="V919" i="2"/>
  <c r="E919" i="5"/>
  <c r="AP922" i="1"/>
  <c r="U919" i="2"/>
  <c r="H918" i="5"/>
  <c r="AY921" i="1"/>
  <c r="X918" i="2"/>
  <c r="G918" i="5"/>
  <c r="AV921" i="1"/>
  <c r="W918" i="2"/>
  <c r="F918" i="5"/>
  <c r="AS921" i="1"/>
  <c r="V918" i="2"/>
  <c r="E918" i="5"/>
  <c r="AP921" i="1"/>
  <c r="U918" i="2"/>
  <c r="H917" i="5"/>
  <c r="AY920" i="1"/>
  <c r="X917" i="2"/>
  <c r="G917" i="5"/>
  <c r="AV920" i="1"/>
  <c r="W917" i="2"/>
  <c r="F917" i="5"/>
  <c r="AS920" i="1"/>
  <c r="V917" i="2"/>
  <c r="E917" i="5"/>
  <c r="AP920" i="1"/>
  <c r="U917" i="2"/>
  <c r="H916" i="5"/>
  <c r="AY919" i="1"/>
  <c r="X916" i="2"/>
  <c r="G916" i="5"/>
  <c r="AV919" i="1"/>
  <c r="W916" i="2"/>
  <c r="F916" i="5"/>
  <c r="AS919" i="1"/>
  <c r="V916" i="2"/>
  <c r="E916" i="5"/>
  <c r="AP919" i="1"/>
  <c r="U916" i="2"/>
  <c r="H915" i="5"/>
  <c r="AY918" i="1"/>
  <c r="X915" i="2"/>
  <c r="G915" i="5"/>
  <c r="AV918" i="1"/>
  <c r="W915" i="2"/>
  <c r="F915" i="5"/>
  <c r="AS918" i="1"/>
  <c r="V915" i="2"/>
  <c r="E915" i="5"/>
  <c r="AP918" i="1"/>
  <c r="U915" i="2"/>
  <c r="H914" i="5"/>
  <c r="AY917" i="1"/>
  <c r="X914" i="2"/>
  <c r="G914" i="5"/>
  <c r="AV917" i="1"/>
  <c r="W914" i="2"/>
  <c r="F914" i="5"/>
  <c r="AS917" i="1"/>
  <c r="V914" i="2"/>
  <c r="E914" i="5"/>
  <c r="AP917" i="1"/>
  <c r="U914" i="2"/>
  <c r="H913" i="5"/>
  <c r="AY916" i="1"/>
  <c r="X913" i="2"/>
  <c r="G913" i="5"/>
  <c r="AV916" i="1"/>
  <c r="W913" i="2"/>
  <c r="F913" i="5"/>
  <c r="AS916" i="1"/>
  <c r="V913" i="2"/>
  <c r="E913" i="5"/>
  <c r="AP916" i="1"/>
  <c r="U913" i="2"/>
  <c r="H912" i="5"/>
  <c r="AY915" i="1"/>
  <c r="X912" i="2"/>
  <c r="G912" i="5"/>
  <c r="AV915" i="1"/>
  <c r="W912" i="2"/>
  <c r="F912" i="5"/>
  <c r="AS915" i="1"/>
  <c r="V912" i="2"/>
  <c r="E912" i="5"/>
  <c r="AP915" i="1"/>
  <c r="U912" i="2"/>
  <c r="H911" i="5"/>
  <c r="AY914" i="1"/>
  <c r="X911" i="2"/>
  <c r="G911" i="5"/>
  <c r="AV914" i="1"/>
  <c r="W911" i="2"/>
  <c r="F911" i="5"/>
  <c r="AS914" i="1"/>
  <c r="V911" i="2"/>
  <c r="E911" i="5"/>
  <c r="AP914" i="1"/>
  <c r="U911" i="2"/>
  <c r="H910" i="5"/>
  <c r="AY913" i="1"/>
  <c r="X910" i="2"/>
  <c r="G910" i="5"/>
  <c r="AV913" i="1"/>
  <c r="W910" i="2"/>
  <c r="F910" i="5"/>
  <c r="AS913" i="1"/>
  <c r="V910" i="2"/>
  <c r="E910" i="5"/>
  <c r="AP913" i="1"/>
  <c r="U910" i="2"/>
  <c r="H909" i="5"/>
  <c r="AY912" i="1"/>
  <c r="X909" i="2"/>
  <c r="G909" i="5"/>
  <c r="AV912" i="1"/>
  <c r="W909" i="2"/>
  <c r="F909" i="5"/>
  <c r="AS912" i="1"/>
  <c r="V909" i="2"/>
  <c r="E909" i="5"/>
  <c r="AP912" i="1"/>
  <c r="U909" i="2"/>
  <c r="H908" i="5"/>
  <c r="AY911" i="1"/>
  <c r="X908" i="2"/>
  <c r="G908" i="5"/>
  <c r="AV911" i="1"/>
  <c r="W908" i="2"/>
  <c r="F908" i="5"/>
  <c r="AS911" i="1"/>
  <c r="V908" i="2"/>
  <c r="E908" i="5"/>
  <c r="AP911" i="1"/>
  <c r="U908" i="2"/>
  <c r="H907" i="5"/>
  <c r="AY910" i="1"/>
  <c r="X907" i="2"/>
  <c r="G907" i="5"/>
  <c r="AV910" i="1"/>
  <c r="W907" i="2"/>
  <c r="F907" i="5"/>
  <c r="AS910" i="1"/>
  <c r="V907" i="2"/>
  <c r="E907" i="5"/>
  <c r="AP910" i="1"/>
  <c r="U907" i="2"/>
  <c r="H906" i="5"/>
  <c r="AY909" i="1"/>
  <c r="X906" i="2"/>
  <c r="G906" i="5"/>
  <c r="AV909" i="1"/>
  <c r="W906" i="2"/>
  <c r="F906" i="5"/>
  <c r="AS909" i="1"/>
  <c r="V906" i="2"/>
  <c r="E906" i="5"/>
  <c r="AP909" i="1"/>
  <c r="U906" i="2"/>
  <c r="H905" i="5"/>
  <c r="AY908" i="1"/>
  <c r="X905" i="2"/>
  <c r="G905" i="5"/>
  <c r="AV908" i="1"/>
  <c r="W905" i="2"/>
  <c r="F905" i="5"/>
  <c r="AS908" i="1"/>
  <c r="V905" i="2"/>
  <c r="E905" i="5"/>
  <c r="AP908" i="1"/>
  <c r="U905" i="2"/>
  <c r="H904" i="5"/>
  <c r="AY907" i="1"/>
  <c r="X904" i="2"/>
  <c r="G904" i="5"/>
  <c r="AV907" i="1"/>
  <c r="W904" i="2"/>
  <c r="F904" i="5"/>
  <c r="AS907" i="1"/>
  <c r="V904" i="2"/>
  <c r="E904" i="5"/>
  <c r="AP907" i="1"/>
  <c r="U904" i="2"/>
  <c r="H903" i="5"/>
  <c r="AY906" i="1"/>
  <c r="X903" i="2"/>
  <c r="G903" i="5"/>
  <c r="AV906" i="1"/>
  <c r="W903" i="2"/>
  <c r="F903" i="5"/>
  <c r="AS906" i="1"/>
  <c r="V903" i="2"/>
  <c r="E903" i="5"/>
  <c r="AP906" i="1"/>
  <c r="U903" i="2"/>
  <c r="H902" i="5"/>
  <c r="AY905" i="1"/>
  <c r="X902" i="2"/>
  <c r="G902" i="5"/>
  <c r="AV905" i="1"/>
  <c r="W902" i="2"/>
  <c r="F902" i="5"/>
  <c r="AS905" i="1"/>
  <c r="V902" i="2"/>
  <c r="E902" i="5"/>
  <c r="AP905" i="1"/>
  <c r="U902" i="2"/>
  <c r="H901" i="5"/>
  <c r="AY904" i="1"/>
  <c r="X901" i="2"/>
  <c r="G901" i="5"/>
  <c r="AV904" i="1"/>
  <c r="W901" i="2"/>
  <c r="F901" i="5"/>
  <c r="AS904" i="1"/>
  <c r="V901" i="2"/>
  <c r="E901" i="5"/>
  <c r="AP904" i="1"/>
  <c r="U901" i="2"/>
  <c r="H900" i="5"/>
  <c r="AY903" i="1"/>
  <c r="X900" i="2"/>
  <c r="G900" i="5"/>
  <c r="AV903" i="1"/>
  <c r="W900" i="2"/>
  <c r="F900" i="5"/>
  <c r="AS903" i="1"/>
  <c r="V900" i="2"/>
  <c r="E900" i="5"/>
  <c r="AP903" i="1"/>
  <c r="U900" i="2"/>
  <c r="H899" i="5"/>
  <c r="AY902" i="1"/>
  <c r="X899" i="2"/>
  <c r="G899" i="5"/>
  <c r="AV902" i="1"/>
  <c r="W899" i="2"/>
  <c r="F899" i="5"/>
  <c r="AS902" i="1"/>
  <c r="V899" i="2"/>
  <c r="E899" i="5"/>
  <c r="AP902" i="1"/>
  <c r="U899" i="2"/>
  <c r="H898" i="5"/>
  <c r="AY901" i="1"/>
  <c r="X898" i="2"/>
  <c r="G898" i="5"/>
  <c r="AV901" i="1"/>
  <c r="W898" i="2"/>
  <c r="F898" i="5"/>
  <c r="AS901" i="1"/>
  <c r="V898" i="2"/>
  <c r="E898" i="5"/>
  <c r="AP901" i="1"/>
  <c r="U898" i="2"/>
  <c r="H897" i="5"/>
  <c r="AY900" i="1"/>
  <c r="X897" i="2"/>
  <c r="G897" i="5"/>
  <c r="AV900" i="1"/>
  <c r="W897" i="2"/>
  <c r="F897" i="5"/>
  <c r="AS900" i="1"/>
  <c r="V897" i="2"/>
  <c r="E897" i="5"/>
  <c r="AP900" i="1"/>
  <c r="U897" i="2"/>
  <c r="H896" i="5"/>
  <c r="AY899" i="1"/>
  <c r="X896" i="2"/>
  <c r="G896" i="5"/>
  <c r="AV899" i="1"/>
  <c r="W896" i="2"/>
  <c r="F896" i="5"/>
  <c r="AS899" i="1"/>
  <c r="V896" i="2"/>
  <c r="E896" i="5"/>
  <c r="AP899" i="1"/>
  <c r="U896" i="2"/>
  <c r="H895" i="5"/>
  <c r="AY898" i="1"/>
  <c r="X895" i="2"/>
  <c r="G895" i="5"/>
  <c r="AV898" i="1"/>
  <c r="W895" i="2"/>
  <c r="F895" i="5"/>
  <c r="AS898" i="1"/>
  <c r="V895" i="2"/>
  <c r="E895" i="5"/>
  <c r="AP898" i="1"/>
  <c r="U895" i="2"/>
  <c r="H894" i="5"/>
  <c r="AY897" i="1"/>
  <c r="X894" i="2"/>
  <c r="G894" i="5"/>
  <c r="AV897" i="1"/>
  <c r="W894" i="2"/>
  <c r="F894" i="5"/>
  <c r="AS897" i="1"/>
  <c r="V894" i="2"/>
  <c r="E894" i="5"/>
  <c r="AP897" i="1"/>
  <c r="U894" i="2"/>
  <c r="H893" i="5"/>
  <c r="AY896" i="1"/>
  <c r="X893" i="2"/>
  <c r="G893" i="5"/>
  <c r="AV896" i="1"/>
  <c r="W893" i="2"/>
  <c r="F893" i="5"/>
  <c r="AS896" i="1"/>
  <c r="V893" i="2"/>
  <c r="E893" i="5"/>
  <c r="AP896" i="1"/>
  <c r="U893" i="2"/>
  <c r="H892" i="5"/>
  <c r="AY895" i="1"/>
  <c r="X892" i="2"/>
  <c r="G892" i="5"/>
  <c r="AV895" i="1"/>
  <c r="W892" i="2"/>
  <c r="F892" i="5"/>
  <c r="AS895" i="1"/>
  <c r="V892" i="2"/>
  <c r="E892" i="5"/>
  <c r="AP895" i="1"/>
  <c r="U892" i="2"/>
  <c r="H891" i="5"/>
  <c r="AY894" i="1"/>
  <c r="X891" i="2"/>
  <c r="G891" i="5"/>
  <c r="AV894" i="1"/>
  <c r="W891" i="2"/>
  <c r="F891" i="5"/>
  <c r="AS894" i="1"/>
  <c r="V891" i="2"/>
  <c r="E891" i="5"/>
  <c r="AP894" i="1"/>
  <c r="U891" i="2"/>
  <c r="H890" i="5"/>
  <c r="AY893" i="1"/>
  <c r="X890" i="2"/>
  <c r="G890" i="5"/>
  <c r="AV893" i="1"/>
  <c r="W890" i="2"/>
  <c r="F890" i="5"/>
  <c r="AS893" i="1"/>
  <c r="V890" i="2"/>
  <c r="E890" i="5"/>
  <c r="AP893" i="1"/>
  <c r="U890" i="2"/>
  <c r="H889" i="5"/>
  <c r="AY892" i="1"/>
  <c r="X889" i="2"/>
  <c r="G889" i="5"/>
  <c r="AV892" i="1"/>
  <c r="W889" i="2"/>
  <c r="F889" i="5"/>
  <c r="AS892" i="1"/>
  <c r="V889" i="2"/>
  <c r="E889" i="5"/>
  <c r="AP892" i="1"/>
  <c r="U889" i="2"/>
  <c r="H888" i="5"/>
  <c r="AY891" i="1"/>
  <c r="X888" i="2"/>
  <c r="G888" i="5"/>
  <c r="AV891" i="1"/>
  <c r="W888" i="2"/>
  <c r="F888" i="5"/>
  <c r="AS891" i="1"/>
  <c r="V888" i="2"/>
  <c r="E888" i="5"/>
  <c r="AP891" i="1"/>
  <c r="U888" i="2"/>
  <c r="H887" i="5"/>
  <c r="AY890" i="1"/>
  <c r="X887" i="2"/>
  <c r="G887" i="5"/>
  <c r="AV890" i="1"/>
  <c r="W887" i="2"/>
  <c r="F887" i="5"/>
  <c r="AS890" i="1"/>
  <c r="V887" i="2"/>
  <c r="E887" i="5"/>
  <c r="AP890" i="1"/>
  <c r="U887" i="2"/>
  <c r="H886" i="5"/>
  <c r="AY889" i="1"/>
  <c r="X886" i="2"/>
  <c r="G886" i="5"/>
  <c r="AV889" i="1"/>
  <c r="W886" i="2"/>
  <c r="F886" i="5"/>
  <c r="AS889" i="1"/>
  <c r="V886" i="2"/>
  <c r="E886" i="5"/>
  <c r="AP889" i="1"/>
  <c r="U886" i="2"/>
  <c r="H885" i="5"/>
  <c r="AY888" i="1"/>
  <c r="X885" i="2"/>
  <c r="G885" i="5"/>
  <c r="AV888" i="1"/>
  <c r="W885" i="2"/>
  <c r="F885" i="5"/>
  <c r="AS888" i="1"/>
  <c r="V885" i="2"/>
  <c r="E885" i="5"/>
  <c r="AP888" i="1"/>
  <c r="U885" i="2"/>
  <c r="H884" i="5"/>
  <c r="AY887" i="1"/>
  <c r="X884" i="2"/>
  <c r="G884" i="5"/>
  <c r="AV887" i="1"/>
  <c r="W884" i="2"/>
  <c r="F884" i="5"/>
  <c r="AS887" i="1"/>
  <c r="V884" i="2"/>
  <c r="E884" i="5"/>
  <c r="AP887" i="1"/>
  <c r="U884" i="2"/>
  <c r="H883" i="5"/>
  <c r="AY886" i="1"/>
  <c r="X883" i="2"/>
  <c r="G883" i="5"/>
  <c r="AV886" i="1"/>
  <c r="W883" i="2"/>
  <c r="F883" i="5"/>
  <c r="AS886" i="1"/>
  <c r="V883" i="2"/>
  <c r="E883" i="5"/>
  <c r="AP886" i="1"/>
  <c r="U883" i="2"/>
  <c r="H882" i="5"/>
  <c r="AY885" i="1"/>
  <c r="X882" i="2"/>
  <c r="G882" i="5"/>
  <c r="AV885" i="1"/>
  <c r="W882" i="2"/>
  <c r="F882" i="5"/>
  <c r="AS885" i="1"/>
  <c r="V882" i="2"/>
  <c r="E882" i="5"/>
  <c r="AP885" i="1"/>
  <c r="U882" i="2"/>
  <c r="H881" i="5"/>
  <c r="AY884" i="1"/>
  <c r="X881" i="2"/>
  <c r="G881" i="5"/>
  <c r="AV884" i="1"/>
  <c r="W881" i="2"/>
  <c r="F881" i="5"/>
  <c r="AS884" i="1"/>
  <c r="V881" i="2"/>
  <c r="E881" i="5"/>
  <c r="AP884" i="1"/>
  <c r="U881" i="2"/>
  <c r="H880" i="5"/>
  <c r="AY883" i="1"/>
  <c r="X880" i="2"/>
  <c r="G880" i="5"/>
  <c r="AV883" i="1"/>
  <c r="W880" i="2"/>
  <c r="F880" i="5"/>
  <c r="AS883" i="1"/>
  <c r="V880" i="2"/>
  <c r="E880" i="5"/>
  <c r="AP883" i="1"/>
  <c r="U880" i="2"/>
  <c r="H879" i="5"/>
  <c r="AY882" i="1"/>
  <c r="X879" i="2"/>
  <c r="G879" i="5"/>
  <c r="AV882" i="1"/>
  <c r="W879" i="2"/>
  <c r="F879" i="5"/>
  <c r="AS882" i="1"/>
  <c r="V879" i="2"/>
  <c r="E879" i="5"/>
  <c r="AP882" i="1"/>
  <c r="U879" i="2"/>
  <c r="H878" i="5"/>
  <c r="AY881" i="1"/>
  <c r="X878" i="2"/>
  <c r="G878" i="5"/>
  <c r="AV881" i="1"/>
  <c r="W878" i="2"/>
  <c r="F878" i="5"/>
  <c r="AS881" i="1"/>
  <c r="V878" i="2"/>
  <c r="E878" i="5"/>
  <c r="AP881" i="1"/>
  <c r="U878" i="2"/>
  <c r="H877" i="5"/>
  <c r="AY880" i="1"/>
  <c r="X877" i="2"/>
  <c r="G877" i="5"/>
  <c r="AV880" i="1"/>
  <c r="W877" i="2"/>
  <c r="F877" i="5"/>
  <c r="AS880" i="1"/>
  <c r="V877" i="2"/>
  <c r="E877" i="5"/>
  <c r="AP880" i="1"/>
  <c r="U877" i="2"/>
  <c r="H876" i="5"/>
  <c r="AY879" i="1"/>
  <c r="X876" i="2"/>
  <c r="G876" i="5"/>
  <c r="AV879" i="1"/>
  <c r="W876" i="2"/>
  <c r="F876" i="5"/>
  <c r="AS879" i="1"/>
  <c r="V876" i="2"/>
  <c r="E876" i="5"/>
  <c r="AP879" i="1"/>
  <c r="U876" i="2"/>
  <c r="H875" i="5"/>
  <c r="AY878" i="1"/>
  <c r="X875" i="2"/>
  <c r="G875" i="5"/>
  <c r="AV878" i="1"/>
  <c r="W875" i="2"/>
  <c r="F875" i="5"/>
  <c r="AS878" i="1"/>
  <c r="V875" i="2"/>
  <c r="E875" i="5"/>
  <c r="AP878" i="1"/>
  <c r="U875" i="2"/>
  <c r="H874" i="5"/>
  <c r="AY877" i="1"/>
  <c r="X874" i="2"/>
  <c r="G874" i="5"/>
  <c r="AV877" i="1"/>
  <c r="W874" i="2"/>
  <c r="F874" i="5"/>
  <c r="AS877" i="1"/>
  <c r="V874" i="2"/>
  <c r="E874" i="5"/>
  <c r="AP877" i="1"/>
  <c r="U874" i="2"/>
  <c r="H873" i="5"/>
  <c r="AY876" i="1"/>
  <c r="X873" i="2"/>
  <c r="G873" i="5"/>
  <c r="AV876" i="1"/>
  <c r="W873" i="2"/>
  <c r="F873" i="5"/>
  <c r="AS876" i="1"/>
  <c r="V873" i="2"/>
  <c r="E873" i="5"/>
  <c r="AP876" i="1"/>
  <c r="U873" i="2"/>
  <c r="H872" i="5"/>
  <c r="AY875" i="1"/>
  <c r="X872" i="2"/>
  <c r="G872" i="5"/>
  <c r="AV875" i="1"/>
  <c r="W872" i="2"/>
  <c r="F872" i="5"/>
  <c r="AS875" i="1"/>
  <c r="V872" i="2"/>
  <c r="E872" i="5"/>
  <c r="AP875" i="1"/>
  <c r="U872" i="2"/>
  <c r="H871" i="5"/>
  <c r="AY874" i="1"/>
  <c r="X871" i="2"/>
  <c r="G871" i="5"/>
  <c r="AV874" i="1"/>
  <c r="W871" i="2"/>
  <c r="F871" i="5"/>
  <c r="AS874" i="1"/>
  <c r="V871" i="2"/>
  <c r="E871" i="5"/>
  <c r="AP874" i="1"/>
  <c r="U871" i="2"/>
  <c r="H870" i="5"/>
  <c r="AY873" i="1"/>
  <c r="X870" i="2"/>
  <c r="G870" i="5"/>
  <c r="AV873" i="1"/>
  <c r="W870" i="2"/>
  <c r="F870" i="5"/>
  <c r="AS873" i="1"/>
  <c r="V870" i="2"/>
  <c r="E870" i="5"/>
  <c r="AP873" i="1"/>
  <c r="U870" i="2"/>
  <c r="H869" i="5"/>
  <c r="AY872" i="1"/>
  <c r="X869" i="2"/>
  <c r="G869" i="5"/>
  <c r="AV872" i="1"/>
  <c r="W869" i="2"/>
  <c r="F869" i="5"/>
  <c r="AS872" i="1"/>
  <c r="V869" i="2"/>
  <c r="E869" i="5"/>
  <c r="AP872" i="1"/>
  <c r="U869" i="2"/>
  <c r="H868" i="5"/>
  <c r="AY871" i="1"/>
  <c r="X868" i="2"/>
  <c r="G868" i="5"/>
  <c r="AV871" i="1"/>
  <c r="W868" i="2"/>
  <c r="F868" i="5"/>
  <c r="AS871" i="1"/>
  <c r="V868" i="2"/>
  <c r="E868" i="5"/>
  <c r="AP871" i="1"/>
  <c r="U868" i="2"/>
  <c r="H867" i="5"/>
  <c r="AY870" i="1"/>
  <c r="X867" i="2"/>
  <c r="G867" i="5"/>
  <c r="AV870" i="1"/>
  <c r="W867" i="2"/>
  <c r="F867" i="5"/>
  <c r="AS870" i="1"/>
  <c r="V867" i="2"/>
  <c r="E867" i="5"/>
  <c r="AP870" i="1"/>
  <c r="U867" i="2"/>
  <c r="H866" i="5"/>
  <c r="AY869" i="1"/>
  <c r="X866" i="2"/>
  <c r="G866" i="5"/>
  <c r="AV869" i="1"/>
  <c r="W866" i="2"/>
  <c r="F866" i="5"/>
  <c r="AS869" i="1"/>
  <c r="V866" i="2"/>
  <c r="E866" i="5"/>
  <c r="AP869" i="1"/>
  <c r="U866" i="2"/>
  <c r="H865" i="5"/>
  <c r="AY868" i="1"/>
  <c r="X865" i="2"/>
  <c r="G865" i="5"/>
  <c r="AV868" i="1"/>
  <c r="W865" i="2"/>
  <c r="F865" i="5"/>
  <c r="AS868" i="1"/>
  <c r="V865" i="2"/>
  <c r="E865" i="5"/>
  <c r="AP868" i="1"/>
  <c r="U865" i="2"/>
  <c r="H864" i="5"/>
  <c r="AY867" i="1"/>
  <c r="X864" i="2"/>
  <c r="G864" i="5"/>
  <c r="AV867" i="1"/>
  <c r="W864" i="2"/>
  <c r="F864" i="5"/>
  <c r="AS867" i="1"/>
  <c r="V864" i="2"/>
  <c r="E864" i="5"/>
  <c r="AP867" i="1"/>
  <c r="U864" i="2"/>
  <c r="H863" i="5"/>
  <c r="AY866" i="1"/>
  <c r="X863" i="2"/>
  <c r="G863" i="5"/>
  <c r="AV866" i="1"/>
  <c r="W863" i="2"/>
  <c r="F863" i="5"/>
  <c r="AS866" i="1"/>
  <c r="V863" i="2"/>
  <c r="E863" i="5"/>
  <c r="AP866" i="1"/>
  <c r="U863" i="2"/>
  <c r="H862" i="5"/>
  <c r="AY865" i="1"/>
  <c r="X862" i="2"/>
  <c r="G862" i="5"/>
  <c r="AV865" i="1"/>
  <c r="W862" i="2"/>
  <c r="F862" i="5"/>
  <c r="AS865" i="1"/>
  <c r="V862" i="2"/>
  <c r="E862" i="5"/>
  <c r="AP865" i="1"/>
  <c r="U862" i="2"/>
  <c r="H861" i="5"/>
  <c r="AY864" i="1"/>
  <c r="X861" i="2"/>
  <c r="G861" i="5"/>
  <c r="AV864" i="1"/>
  <c r="W861" i="2"/>
  <c r="F861" i="5"/>
  <c r="AS864" i="1"/>
  <c r="V861" i="2"/>
  <c r="E861" i="5"/>
  <c r="AP864" i="1"/>
  <c r="U861" i="2"/>
  <c r="H860" i="5"/>
  <c r="AY863" i="1"/>
  <c r="X860" i="2"/>
  <c r="G860" i="5"/>
  <c r="AV863" i="1"/>
  <c r="W860" i="2"/>
  <c r="F860" i="5"/>
  <c r="AS863" i="1"/>
  <c r="V860" i="2"/>
  <c r="E860" i="5"/>
  <c r="AP863" i="1"/>
  <c r="U860" i="2"/>
  <c r="H859" i="5"/>
  <c r="AY862" i="1"/>
  <c r="X859" i="2"/>
  <c r="G859" i="5"/>
  <c r="AV862" i="1"/>
  <c r="W859" i="2"/>
  <c r="F859" i="5"/>
  <c r="AS862" i="1"/>
  <c r="V859" i="2"/>
  <c r="E859" i="5"/>
  <c r="AP862" i="1"/>
  <c r="U859" i="2"/>
  <c r="H858" i="5"/>
  <c r="AY861" i="1"/>
  <c r="X858" i="2"/>
  <c r="G858" i="5"/>
  <c r="AV861" i="1"/>
  <c r="W858" i="2"/>
  <c r="F858" i="5"/>
  <c r="AS861" i="1"/>
  <c r="V858" i="2"/>
  <c r="E858" i="5"/>
  <c r="AP861" i="1"/>
  <c r="U858" i="2"/>
  <c r="H857" i="5"/>
  <c r="AY860" i="1"/>
  <c r="X857" i="2"/>
  <c r="G857" i="5"/>
  <c r="AV860" i="1"/>
  <c r="W857" i="2"/>
  <c r="F857" i="5"/>
  <c r="AS860" i="1"/>
  <c r="V857" i="2"/>
  <c r="E857" i="5"/>
  <c r="AP860" i="1"/>
  <c r="U857" i="2"/>
  <c r="H856" i="5"/>
  <c r="AY859" i="1"/>
  <c r="X856" i="2"/>
  <c r="G856" i="5"/>
  <c r="AV859" i="1"/>
  <c r="W856" i="2"/>
  <c r="F856" i="5"/>
  <c r="AS859" i="1"/>
  <c r="V856" i="2"/>
  <c r="E856" i="5"/>
  <c r="AP859" i="1"/>
  <c r="U856" i="2"/>
  <c r="H855" i="5"/>
  <c r="AY858" i="1"/>
  <c r="X855" i="2"/>
  <c r="G855" i="5"/>
  <c r="AV858" i="1"/>
  <c r="W855" i="2"/>
  <c r="F855" i="5"/>
  <c r="AS858" i="1"/>
  <c r="V855" i="2"/>
  <c r="E855" i="5"/>
  <c r="AP858" i="1"/>
  <c r="U855" i="2"/>
  <c r="H854" i="5"/>
  <c r="AY857" i="1"/>
  <c r="X854" i="2"/>
  <c r="G854" i="5"/>
  <c r="AV857" i="1"/>
  <c r="W854" i="2"/>
  <c r="F854" i="5"/>
  <c r="AS857" i="1"/>
  <c r="V854" i="2"/>
  <c r="E854" i="5"/>
  <c r="AP857" i="1"/>
  <c r="U854" i="2"/>
  <c r="H853" i="5"/>
  <c r="AY856" i="1"/>
  <c r="X853" i="2"/>
  <c r="G853" i="5"/>
  <c r="AV856" i="1"/>
  <c r="W853" i="2"/>
  <c r="F853" i="5"/>
  <c r="AS856" i="1"/>
  <c r="V853" i="2"/>
  <c r="E853" i="5"/>
  <c r="AP856" i="1"/>
  <c r="U853" i="2"/>
  <c r="H852" i="5"/>
  <c r="AY855" i="1"/>
  <c r="X852" i="2"/>
  <c r="G852" i="5"/>
  <c r="AV855" i="1"/>
  <c r="W852" i="2"/>
  <c r="F852" i="5"/>
  <c r="AS855" i="1"/>
  <c r="V852" i="2"/>
  <c r="E852" i="5"/>
  <c r="AP855" i="1"/>
  <c r="U852" i="2"/>
  <c r="H851" i="5"/>
  <c r="AY854" i="1"/>
  <c r="X851" i="2"/>
  <c r="G851" i="5"/>
  <c r="AV854" i="1"/>
  <c r="W851" i="2"/>
  <c r="F851" i="5"/>
  <c r="AS854" i="1"/>
  <c r="V851" i="2"/>
  <c r="E851" i="5"/>
  <c r="AP854" i="1"/>
  <c r="U851" i="2"/>
  <c r="H850" i="5"/>
  <c r="AY853" i="1"/>
  <c r="X850" i="2"/>
  <c r="G850" i="5"/>
  <c r="AV853" i="1"/>
  <c r="W850" i="2"/>
  <c r="F850" i="5"/>
  <c r="AS853" i="1"/>
  <c r="V850" i="2"/>
  <c r="E850" i="5"/>
  <c r="AP853" i="1"/>
  <c r="U850" i="2"/>
  <c r="H849" i="5"/>
  <c r="AY852" i="1"/>
  <c r="X849" i="2"/>
  <c r="G849" i="5"/>
  <c r="AV852" i="1"/>
  <c r="W849" i="2"/>
  <c r="F849" i="5"/>
  <c r="AS852" i="1"/>
  <c r="V849" i="2"/>
  <c r="E849" i="5"/>
  <c r="AP852" i="1"/>
  <c r="U849" i="2"/>
  <c r="H848" i="5"/>
  <c r="AY851" i="1"/>
  <c r="X848" i="2"/>
  <c r="G848" i="5"/>
  <c r="AV851" i="1"/>
  <c r="W848" i="2"/>
  <c r="F848" i="5"/>
  <c r="AS851" i="1"/>
  <c r="V848" i="2"/>
  <c r="E848" i="5"/>
  <c r="AP851" i="1"/>
  <c r="U848" i="2"/>
  <c r="H847" i="5"/>
  <c r="AY850" i="1"/>
  <c r="X847" i="2"/>
  <c r="G847" i="5"/>
  <c r="AV850" i="1"/>
  <c r="W847" i="2"/>
  <c r="F847" i="5"/>
  <c r="AS850" i="1"/>
  <c r="V847" i="2"/>
  <c r="E847" i="5"/>
  <c r="AP850" i="1"/>
  <c r="U847" i="2"/>
  <c r="H846" i="5"/>
  <c r="AY849" i="1"/>
  <c r="X846" i="2"/>
  <c r="G846" i="5"/>
  <c r="AV849" i="1"/>
  <c r="W846" i="2"/>
  <c r="F846" i="5"/>
  <c r="AS849" i="1"/>
  <c r="V846" i="2"/>
  <c r="E846" i="5"/>
  <c r="AP849" i="1"/>
  <c r="U846" i="2"/>
  <c r="H845" i="5"/>
  <c r="AY848" i="1"/>
  <c r="X845" i="2"/>
  <c r="G845" i="5"/>
  <c r="AV848" i="1"/>
  <c r="W845" i="2"/>
  <c r="F845" i="5"/>
  <c r="AS848" i="1"/>
  <c r="V845" i="2"/>
  <c r="E845" i="5"/>
  <c r="AP848" i="1"/>
  <c r="U845" i="2"/>
  <c r="H844" i="5"/>
  <c r="AY847" i="1"/>
  <c r="X844" i="2"/>
  <c r="G844" i="5"/>
  <c r="AV847" i="1"/>
  <c r="W844" i="2"/>
  <c r="F844" i="5"/>
  <c r="AS847" i="1"/>
  <c r="V844" i="2"/>
  <c r="E844" i="5"/>
  <c r="AP847" i="1"/>
  <c r="U844" i="2"/>
  <c r="H843" i="5"/>
  <c r="AY846" i="1"/>
  <c r="X843" i="2"/>
  <c r="G843" i="5"/>
  <c r="AV846" i="1"/>
  <c r="W843" i="2"/>
  <c r="F843" i="5"/>
  <c r="AS846" i="1"/>
  <c r="V843" i="2"/>
  <c r="E843" i="5"/>
  <c r="AP846" i="1"/>
  <c r="U843" i="2"/>
  <c r="H842" i="5"/>
  <c r="AY845" i="1"/>
  <c r="X842" i="2"/>
  <c r="G842" i="5"/>
  <c r="AV845" i="1"/>
  <c r="W842" i="2"/>
  <c r="F842" i="5"/>
  <c r="AS845" i="1"/>
  <c r="V842" i="2"/>
  <c r="E842" i="5"/>
  <c r="AP845" i="1"/>
  <c r="U842" i="2"/>
  <c r="H841" i="5"/>
  <c r="AY844" i="1"/>
  <c r="X841" i="2"/>
  <c r="G841" i="5"/>
  <c r="AV844" i="1"/>
  <c r="W841" i="2"/>
  <c r="F841" i="5"/>
  <c r="AS844" i="1"/>
  <c r="V841" i="2"/>
  <c r="E841" i="5"/>
  <c r="AP844" i="1"/>
  <c r="U841" i="2"/>
  <c r="H840" i="5"/>
  <c r="AY843" i="1"/>
  <c r="X840" i="2"/>
  <c r="G840" i="5"/>
  <c r="AV843" i="1"/>
  <c r="W840" i="2"/>
  <c r="F840" i="5"/>
  <c r="AS843" i="1"/>
  <c r="V840" i="2"/>
  <c r="E840" i="5"/>
  <c r="AP843" i="1"/>
  <c r="U840" i="2"/>
  <c r="H839" i="5"/>
  <c r="AY842" i="1"/>
  <c r="X839" i="2"/>
  <c r="G839" i="5"/>
  <c r="AV842" i="1"/>
  <c r="W839" i="2"/>
  <c r="F839" i="5"/>
  <c r="AS842" i="1"/>
  <c r="V839" i="2"/>
  <c r="E839" i="5"/>
  <c r="AP842" i="1"/>
  <c r="U839" i="2"/>
  <c r="H838" i="5"/>
  <c r="AY841" i="1"/>
  <c r="X838" i="2"/>
  <c r="G838" i="5"/>
  <c r="AV841" i="1"/>
  <c r="W838" i="2"/>
  <c r="F838" i="5"/>
  <c r="AS841" i="1"/>
  <c r="V838" i="2"/>
  <c r="E838" i="5"/>
  <c r="AP841" i="1"/>
  <c r="U838" i="2"/>
  <c r="H837" i="5"/>
  <c r="AY840" i="1"/>
  <c r="X837" i="2"/>
  <c r="G837" i="5"/>
  <c r="AV840" i="1"/>
  <c r="W837" i="2"/>
  <c r="F837" i="5"/>
  <c r="AS840" i="1"/>
  <c r="V837" i="2"/>
  <c r="E837" i="5"/>
  <c r="AP840" i="1"/>
  <c r="U837" i="2"/>
  <c r="H836" i="5"/>
  <c r="AY839" i="1"/>
  <c r="X836" i="2"/>
  <c r="G836" i="5"/>
  <c r="AV839" i="1"/>
  <c r="W836" i="2"/>
  <c r="F836" i="5"/>
  <c r="AS839" i="1"/>
  <c r="V836" i="2"/>
  <c r="E836" i="5"/>
  <c r="AP839" i="1"/>
  <c r="U836" i="2"/>
  <c r="H835" i="5"/>
  <c r="AY838" i="1"/>
  <c r="X835" i="2"/>
  <c r="G835" i="5"/>
  <c r="AV838" i="1"/>
  <c r="W835" i="2"/>
  <c r="F835" i="5"/>
  <c r="AS838" i="1"/>
  <c r="V835" i="2"/>
  <c r="E835" i="5"/>
  <c r="AP838" i="1"/>
  <c r="U835" i="2"/>
  <c r="H834" i="5"/>
  <c r="AY837" i="1"/>
  <c r="X834" i="2"/>
  <c r="G834" i="5"/>
  <c r="AV837" i="1"/>
  <c r="W834" i="2"/>
  <c r="F834" i="5"/>
  <c r="AS837" i="1"/>
  <c r="V834" i="2"/>
  <c r="E834" i="5"/>
  <c r="AP837" i="1"/>
  <c r="U834" i="2"/>
  <c r="H833" i="5"/>
  <c r="AY836" i="1"/>
  <c r="X833" i="2"/>
  <c r="G833" i="5"/>
  <c r="AV836" i="1"/>
  <c r="W833" i="2"/>
  <c r="F833" i="5"/>
  <c r="AS836" i="1"/>
  <c r="V833" i="2"/>
  <c r="E833" i="5"/>
  <c r="AP836" i="1"/>
  <c r="U833" i="2"/>
  <c r="H832" i="5"/>
  <c r="AY835" i="1"/>
  <c r="X832" i="2"/>
  <c r="G832" i="5"/>
  <c r="AV835" i="1"/>
  <c r="W832" i="2"/>
  <c r="F832" i="5"/>
  <c r="AS835" i="1"/>
  <c r="V832" i="2"/>
  <c r="E832" i="5"/>
  <c r="AP835" i="1"/>
  <c r="U832" i="2"/>
  <c r="H831" i="5"/>
  <c r="AY834" i="1"/>
  <c r="X831" i="2"/>
  <c r="G831" i="5"/>
  <c r="AV834" i="1"/>
  <c r="W831" i="2"/>
  <c r="F831" i="5"/>
  <c r="AS834" i="1"/>
  <c r="V831" i="2"/>
  <c r="E831" i="5"/>
  <c r="AP834" i="1"/>
  <c r="U831" i="2"/>
  <c r="H830" i="5"/>
  <c r="AY833" i="1"/>
  <c r="X830" i="2"/>
  <c r="G830" i="5"/>
  <c r="AV833" i="1"/>
  <c r="W830" i="2"/>
  <c r="F830" i="5"/>
  <c r="AS833" i="1"/>
  <c r="V830" i="2"/>
  <c r="E830" i="5"/>
  <c r="AP833" i="1"/>
  <c r="U830" i="2"/>
  <c r="H829" i="5"/>
  <c r="AY832" i="1"/>
  <c r="X829" i="2"/>
  <c r="G829" i="5"/>
  <c r="AV832" i="1"/>
  <c r="W829" i="2"/>
  <c r="F829" i="5"/>
  <c r="AS832" i="1"/>
  <c r="V829" i="2"/>
  <c r="E829" i="5"/>
  <c r="AP832" i="1"/>
  <c r="U829" i="2"/>
  <c r="H828" i="5"/>
  <c r="AY831" i="1"/>
  <c r="X828" i="2"/>
  <c r="G828" i="5"/>
  <c r="AV831" i="1"/>
  <c r="W828" i="2"/>
  <c r="F828" i="5"/>
  <c r="AS831" i="1"/>
  <c r="V828" i="2"/>
  <c r="E828" i="5"/>
  <c r="AP831" i="1"/>
  <c r="U828" i="2"/>
  <c r="H827" i="5"/>
  <c r="AY830" i="1"/>
  <c r="X827" i="2"/>
  <c r="G827" i="5"/>
  <c r="AV830" i="1"/>
  <c r="W827" i="2"/>
  <c r="F827" i="5"/>
  <c r="AS830" i="1"/>
  <c r="V827" i="2"/>
  <c r="E827" i="5"/>
  <c r="AP830" i="1"/>
  <c r="U827" i="2"/>
  <c r="H826" i="5"/>
  <c r="AY829" i="1"/>
  <c r="X826" i="2"/>
  <c r="G826" i="5"/>
  <c r="AV829" i="1"/>
  <c r="W826" i="2"/>
  <c r="F826" i="5"/>
  <c r="AS829" i="1"/>
  <c r="V826" i="2"/>
  <c r="E826" i="5"/>
  <c r="AP829" i="1"/>
  <c r="U826" i="2"/>
  <c r="H825" i="5"/>
  <c r="AY828" i="1"/>
  <c r="X825" i="2"/>
  <c r="G825" i="5"/>
  <c r="AV828" i="1"/>
  <c r="W825" i="2"/>
  <c r="F825" i="5"/>
  <c r="AS828" i="1"/>
  <c r="V825" i="2"/>
  <c r="E825" i="5"/>
  <c r="AP828" i="1"/>
  <c r="U825" i="2"/>
  <c r="H824" i="5"/>
  <c r="AY827" i="1"/>
  <c r="X824" i="2"/>
  <c r="G824" i="5"/>
  <c r="AV827" i="1"/>
  <c r="W824" i="2"/>
  <c r="F824" i="5"/>
  <c r="AS827" i="1"/>
  <c r="V824" i="2"/>
  <c r="E824" i="5"/>
  <c r="AP827" i="1"/>
  <c r="U824" i="2"/>
  <c r="H823" i="5"/>
  <c r="AY826" i="1"/>
  <c r="X823" i="2"/>
  <c r="G823" i="5"/>
  <c r="AV826" i="1"/>
  <c r="W823" i="2"/>
  <c r="F823" i="5"/>
  <c r="AS826" i="1"/>
  <c r="V823" i="2"/>
  <c r="E823" i="5"/>
  <c r="AP826" i="1"/>
  <c r="U823" i="2"/>
  <c r="H822" i="5"/>
  <c r="AY825" i="1"/>
  <c r="X822" i="2"/>
  <c r="G822" i="5"/>
  <c r="AV825" i="1"/>
  <c r="W822" i="2"/>
  <c r="F822" i="5"/>
  <c r="AS825" i="1"/>
  <c r="V822" i="2"/>
  <c r="E822" i="5"/>
  <c r="AP825" i="1"/>
  <c r="U822" i="2"/>
  <c r="H821" i="5"/>
  <c r="AY824" i="1"/>
  <c r="X821" i="2"/>
  <c r="G821" i="5"/>
  <c r="AV824" i="1"/>
  <c r="W821" i="2"/>
  <c r="F821" i="5"/>
  <c r="AS824" i="1"/>
  <c r="V821" i="2"/>
  <c r="E821" i="5"/>
  <c r="AP824" i="1"/>
  <c r="U821" i="2"/>
  <c r="H820" i="5"/>
  <c r="AY823" i="1"/>
  <c r="X820" i="2"/>
  <c r="G820" i="5"/>
  <c r="AV823" i="1"/>
  <c r="W820" i="2"/>
  <c r="F820" i="5"/>
  <c r="AS823" i="1"/>
  <c r="V820" i="2"/>
  <c r="E820" i="5"/>
  <c r="AP823" i="1"/>
  <c r="U820" i="2"/>
  <c r="H819" i="5"/>
  <c r="AY822" i="1"/>
  <c r="X819" i="2"/>
  <c r="G819" i="5"/>
  <c r="AV822" i="1"/>
  <c r="W819" i="2"/>
  <c r="F819" i="5"/>
  <c r="AS822" i="1"/>
  <c r="V819" i="2"/>
  <c r="E819" i="5"/>
  <c r="AP822" i="1"/>
  <c r="U819" i="2"/>
  <c r="H818" i="5"/>
  <c r="AY821" i="1"/>
  <c r="X818" i="2"/>
  <c r="G818" i="5"/>
  <c r="AV821" i="1"/>
  <c r="W818" i="2"/>
  <c r="F818" i="5"/>
  <c r="AS821" i="1"/>
  <c r="V818" i="2"/>
  <c r="E818" i="5"/>
  <c r="AP821" i="1"/>
  <c r="U818" i="2"/>
  <c r="H817" i="5"/>
  <c r="AY820" i="1"/>
  <c r="X817" i="2"/>
  <c r="G817" i="5"/>
  <c r="AV820" i="1"/>
  <c r="W817" i="2"/>
  <c r="F817" i="5"/>
  <c r="AS820" i="1"/>
  <c r="V817" i="2"/>
  <c r="E817" i="5"/>
  <c r="AP820" i="1"/>
  <c r="U817" i="2"/>
  <c r="H816" i="5"/>
  <c r="AY819" i="1"/>
  <c r="X816" i="2"/>
  <c r="G816" i="5"/>
  <c r="AV819" i="1"/>
  <c r="W816" i="2"/>
  <c r="F816" i="5"/>
  <c r="AS819" i="1"/>
  <c r="V816" i="2"/>
  <c r="E816" i="5"/>
  <c r="AP819" i="1"/>
  <c r="U816" i="2"/>
  <c r="H815" i="5"/>
  <c r="AY818" i="1"/>
  <c r="X815" i="2"/>
  <c r="G815" i="5"/>
  <c r="AV818" i="1"/>
  <c r="W815" i="2"/>
  <c r="F815" i="5"/>
  <c r="AS818" i="1"/>
  <c r="V815" i="2"/>
  <c r="E815" i="5"/>
  <c r="AP818" i="1"/>
  <c r="U815" i="2"/>
  <c r="H814" i="5"/>
  <c r="AY817" i="1"/>
  <c r="X814" i="2"/>
  <c r="G814" i="5"/>
  <c r="AV817" i="1"/>
  <c r="W814" i="2"/>
  <c r="F814" i="5"/>
  <c r="AS817" i="1"/>
  <c r="V814" i="2"/>
  <c r="E814" i="5"/>
  <c r="AP817" i="1"/>
  <c r="U814" i="2"/>
  <c r="H813" i="5"/>
  <c r="AY816" i="1"/>
  <c r="X813" i="2"/>
  <c r="G813" i="5"/>
  <c r="AV816" i="1"/>
  <c r="W813" i="2"/>
  <c r="F813" i="5"/>
  <c r="AS816" i="1"/>
  <c r="V813" i="2"/>
  <c r="E813" i="5"/>
  <c r="AP816" i="1"/>
  <c r="U813" i="2"/>
  <c r="H812" i="5"/>
  <c r="AY815" i="1"/>
  <c r="X812" i="2"/>
  <c r="G812" i="5"/>
  <c r="AV815" i="1"/>
  <c r="W812" i="2"/>
  <c r="F812" i="5"/>
  <c r="AS815" i="1"/>
  <c r="V812" i="2"/>
  <c r="E812" i="5"/>
  <c r="AP815" i="1"/>
  <c r="U812" i="2"/>
  <c r="H811" i="5"/>
  <c r="AY814" i="1"/>
  <c r="X811" i="2"/>
  <c r="G811" i="5"/>
  <c r="AV814" i="1"/>
  <c r="W811" i="2"/>
  <c r="F811" i="5"/>
  <c r="AS814" i="1"/>
  <c r="V811" i="2"/>
  <c r="E811" i="5"/>
  <c r="AP814" i="1"/>
  <c r="U811" i="2"/>
  <c r="H810" i="5"/>
  <c r="AY813" i="1"/>
  <c r="X810" i="2"/>
  <c r="G810" i="5"/>
  <c r="AV813" i="1"/>
  <c r="W810" i="2"/>
  <c r="F810" i="5"/>
  <c r="AS813" i="1"/>
  <c r="V810" i="2"/>
  <c r="E810" i="5"/>
  <c r="AP813" i="1"/>
  <c r="U810" i="2"/>
  <c r="H809" i="5"/>
  <c r="AY812" i="1"/>
  <c r="X809" i="2"/>
  <c r="G809" i="5"/>
  <c r="AV812" i="1"/>
  <c r="W809" i="2"/>
  <c r="F809" i="5"/>
  <c r="AS812" i="1"/>
  <c r="V809" i="2"/>
  <c r="E809" i="5"/>
  <c r="AP812" i="1"/>
  <c r="U809" i="2"/>
  <c r="H808" i="5"/>
  <c r="AY811" i="1"/>
  <c r="X808" i="2"/>
  <c r="G808" i="5"/>
  <c r="AV811" i="1"/>
  <c r="W808" i="2"/>
  <c r="F808" i="5"/>
  <c r="AS811" i="1"/>
  <c r="V808" i="2"/>
  <c r="E808" i="5"/>
  <c r="AP811" i="1"/>
  <c r="U808" i="2"/>
  <c r="H807" i="5"/>
  <c r="AY810" i="1"/>
  <c r="X807" i="2"/>
  <c r="G807" i="5"/>
  <c r="AV810" i="1"/>
  <c r="W807" i="2"/>
  <c r="F807" i="5"/>
  <c r="AS810" i="1"/>
  <c r="V807" i="2"/>
  <c r="E807" i="5"/>
  <c r="AP810" i="1"/>
  <c r="U807" i="2"/>
  <c r="H806" i="5"/>
  <c r="AY809" i="1"/>
  <c r="X806" i="2"/>
  <c r="G806" i="5"/>
  <c r="AV809" i="1"/>
  <c r="W806" i="2"/>
  <c r="F806" i="5"/>
  <c r="AS809" i="1"/>
  <c r="V806" i="2"/>
  <c r="E806" i="5"/>
  <c r="AP809" i="1"/>
  <c r="U806" i="2"/>
  <c r="H805" i="5"/>
  <c r="AY808" i="1"/>
  <c r="X805" i="2"/>
  <c r="G805" i="5"/>
  <c r="AV808" i="1"/>
  <c r="W805" i="2"/>
  <c r="F805" i="5"/>
  <c r="AS808" i="1"/>
  <c r="V805" i="2"/>
  <c r="E805" i="5"/>
  <c r="AP808" i="1"/>
  <c r="U805" i="2"/>
  <c r="H804" i="5"/>
  <c r="AY807" i="1"/>
  <c r="X804" i="2"/>
  <c r="G804" i="5"/>
  <c r="AV807" i="1"/>
  <c r="W804" i="2"/>
  <c r="F804" i="5"/>
  <c r="AS807" i="1"/>
  <c r="V804" i="2"/>
  <c r="E804" i="5"/>
  <c r="AP807" i="1"/>
  <c r="U804" i="2"/>
  <c r="H803" i="5"/>
  <c r="AY806" i="1"/>
  <c r="X803" i="2"/>
  <c r="G803" i="5"/>
  <c r="AV806" i="1"/>
  <c r="W803" i="2"/>
  <c r="F803" i="5"/>
  <c r="AS806" i="1"/>
  <c r="V803" i="2"/>
  <c r="E803" i="5"/>
  <c r="AP806" i="1"/>
  <c r="U803" i="2"/>
  <c r="H802" i="5"/>
  <c r="AY805" i="1"/>
  <c r="X802" i="2"/>
  <c r="G802" i="5"/>
  <c r="AV805" i="1"/>
  <c r="W802" i="2"/>
  <c r="F802" i="5"/>
  <c r="AS805" i="1"/>
  <c r="V802" i="2"/>
  <c r="E802" i="5"/>
  <c r="AP805" i="1"/>
  <c r="U802" i="2"/>
  <c r="H801" i="5"/>
  <c r="AY804" i="1"/>
  <c r="X801" i="2"/>
  <c r="G801" i="5"/>
  <c r="AV804" i="1"/>
  <c r="W801" i="2"/>
  <c r="F801" i="5"/>
  <c r="AS804" i="1"/>
  <c r="V801" i="2"/>
  <c r="E801" i="5"/>
  <c r="AP804" i="1"/>
  <c r="U801" i="2"/>
  <c r="H800" i="5"/>
  <c r="AY803" i="1"/>
  <c r="X800" i="2"/>
  <c r="G800" i="5"/>
  <c r="AV803" i="1"/>
  <c r="W800" i="2"/>
  <c r="F800" i="5"/>
  <c r="AS803" i="1"/>
  <c r="V800" i="2"/>
  <c r="E800" i="5"/>
  <c r="AP803" i="1"/>
  <c r="U800" i="2"/>
  <c r="H799" i="5"/>
  <c r="AY802" i="1"/>
  <c r="X799" i="2"/>
  <c r="G799" i="5"/>
  <c r="AV802" i="1"/>
  <c r="W799" i="2"/>
  <c r="F799" i="5"/>
  <c r="AS802" i="1"/>
  <c r="V799" i="2"/>
  <c r="E799" i="5"/>
  <c r="AP802" i="1"/>
  <c r="U799" i="2"/>
  <c r="H798" i="5"/>
  <c r="AY801" i="1"/>
  <c r="X798" i="2"/>
  <c r="G798" i="5"/>
  <c r="AV801" i="1"/>
  <c r="W798" i="2"/>
  <c r="F798" i="5"/>
  <c r="AS801" i="1"/>
  <c r="V798" i="2"/>
  <c r="E798" i="5"/>
  <c r="AP801" i="1"/>
  <c r="U798" i="2"/>
  <c r="H797" i="5"/>
  <c r="AY800" i="1"/>
  <c r="X797" i="2"/>
  <c r="G797" i="5"/>
  <c r="AV800" i="1"/>
  <c r="W797" i="2"/>
  <c r="F797" i="5"/>
  <c r="AS800" i="1"/>
  <c r="V797" i="2"/>
  <c r="E797" i="5"/>
  <c r="AP800" i="1"/>
  <c r="U797" i="2"/>
  <c r="H796" i="5"/>
  <c r="AY799" i="1"/>
  <c r="X796" i="2"/>
  <c r="G796" i="5"/>
  <c r="AV799" i="1"/>
  <c r="W796" i="2"/>
  <c r="F796" i="5"/>
  <c r="AS799" i="1"/>
  <c r="V796" i="2"/>
  <c r="E796" i="5"/>
  <c r="AP799" i="1"/>
  <c r="U796" i="2"/>
  <c r="H795" i="5"/>
  <c r="AY798" i="1"/>
  <c r="X795" i="2"/>
  <c r="G795" i="5"/>
  <c r="AV798" i="1"/>
  <c r="W795" i="2"/>
  <c r="F795" i="5"/>
  <c r="AS798" i="1"/>
  <c r="V795" i="2"/>
  <c r="E795" i="5"/>
  <c r="AP798" i="1"/>
  <c r="U795" i="2"/>
  <c r="H794" i="5"/>
  <c r="AY797" i="1"/>
  <c r="X794" i="2"/>
  <c r="G794" i="5"/>
  <c r="AV797" i="1"/>
  <c r="W794" i="2"/>
  <c r="F794" i="5"/>
  <c r="AS797" i="1"/>
  <c r="V794" i="2"/>
  <c r="E794" i="5"/>
  <c r="AP797" i="1"/>
  <c r="U794" i="2"/>
  <c r="H793" i="5"/>
  <c r="AY796" i="1"/>
  <c r="X793" i="2"/>
  <c r="G793" i="5"/>
  <c r="AV796" i="1"/>
  <c r="W793" i="2"/>
  <c r="F793" i="5"/>
  <c r="AS796" i="1"/>
  <c r="V793" i="2"/>
  <c r="E793" i="5"/>
  <c r="AP796" i="1"/>
  <c r="U793" i="2"/>
  <c r="H792" i="5"/>
  <c r="AY795" i="1"/>
  <c r="X792" i="2"/>
  <c r="G792" i="5"/>
  <c r="AV795" i="1"/>
  <c r="W792" i="2"/>
  <c r="F792" i="5"/>
  <c r="AS795" i="1"/>
  <c r="V792" i="2"/>
  <c r="E792" i="5"/>
  <c r="AP795" i="1"/>
  <c r="U792" i="2"/>
  <c r="H791" i="5"/>
  <c r="AY794" i="1"/>
  <c r="X791" i="2"/>
  <c r="G791" i="5"/>
  <c r="AV794" i="1"/>
  <c r="W791" i="2"/>
  <c r="F791" i="5"/>
  <c r="AS794" i="1"/>
  <c r="V791" i="2"/>
  <c r="E791" i="5"/>
  <c r="AP794" i="1"/>
  <c r="U791" i="2"/>
  <c r="H790" i="5"/>
  <c r="AY793" i="1"/>
  <c r="X790" i="2"/>
  <c r="G790" i="5"/>
  <c r="AV793" i="1"/>
  <c r="W790" i="2"/>
  <c r="F790" i="5"/>
  <c r="AS793" i="1"/>
  <c r="V790" i="2"/>
  <c r="E790" i="5"/>
  <c r="AP793" i="1"/>
  <c r="U790" i="2"/>
  <c r="H789" i="5"/>
  <c r="AY792" i="1"/>
  <c r="X789" i="2"/>
  <c r="G789" i="5"/>
  <c r="AV792" i="1"/>
  <c r="W789" i="2"/>
  <c r="F789" i="5"/>
  <c r="AS792" i="1"/>
  <c r="V789" i="2"/>
  <c r="E789" i="5"/>
  <c r="AP792" i="1"/>
  <c r="U789" i="2"/>
  <c r="H788" i="5"/>
  <c r="AY791" i="1"/>
  <c r="X788" i="2"/>
  <c r="G788" i="5"/>
  <c r="AV791" i="1"/>
  <c r="W788" i="2"/>
  <c r="F788" i="5"/>
  <c r="AS791" i="1"/>
  <c r="V788" i="2"/>
  <c r="E788" i="5"/>
  <c r="AP791" i="1"/>
  <c r="U788" i="2"/>
  <c r="H787" i="5"/>
  <c r="AY790" i="1"/>
  <c r="X787" i="2"/>
  <c r="G787" i="5"/>
  <c r="AV790" i="1"/>
  <c r="W787" i="2"/>
  <c r="F787" i="5"/>
  <c r="AS790" i="1"/>
  <c r="V787" i="2"/>
  <c r="E787" i="5"/>
  <c r="AP790" i="1"/>
  <c r="U787" i="2"/>
  <c r="H786" i="5"/>
  <c r="AY789" i="1"/>
  <c r="X786" i="2"/>
  <c r="G786" i="5"/>
  <c r="AV789" i="1"/>
  <c r="W786" i="2"/>
  <c r="F786" i="5"/>
  <c r="AS789" i="1"/>
  <c r="V786" i="2"/>
  <c r="E786" i="5"/>
  <c r="AP789" i="1"/>
  <c r="U786" i="2"/>
  <c r="H785" i="5"/>
  <c r="AY788" i="1"/>
  <c r="X785" i="2"/>
  <c r="G785" i="5"/>
  <c r="AV788" i="1"/>
  <c r="W785" i="2"/>
  <c r="F785" i="5"/>
  <c r="AS788" i="1"/>
  <c r="V785" i="2"/>
  <c r="E785" i="5"/>
  <c r="AP788" i="1"/>
  <c r="U785" i="2"/>
  <c r="H784" i="5"/>
  <c r="AY787" i="1"/>
  <c r="X784" i="2"/>
  <c r="G784" i="5"/>
  <c r="AV787" i="1"/>
  <c r="W784" i="2"/>
  <c r="F784" i="5"/>
  <c r="AS787" i="1"/>
  <c r="V784" i="2"/>
  <c r="E784" i="5"/>
  <c r="AP787" i="1"/>
  <c r="U784" i="2"/>
  <c r="H783" i="5"/>
  <c r="AY786" i="1"/>
  <c r="X783" i="2"/>
  <c r="G783" i="5"/>
  <c r="AV786" i="1"/>
  <c r="W783" i="2"/>
  <c r="F783" i="5"/>
  <c r="AS786" i="1"/>
  <c r="V783" i="2"/>
  <c r="E783" i="5"/>
  <c r="AP786" i="1"/>
  <c r="U783" i="2"/>
  <c r="H782" i="5"/>
  <c r="AY785" i="1"/>
  <c r="X782" i="2"/>
  <c r="G782" i="5"/>
  <c r="AV785" i="1"/>
  <c r="W782" i="2"/>
  <c r="F782" i="5"/>
  <c r="AS785" i="1"/>
  <c r="V782" i="2"/>
  <c r="E782" i="5"/>
  <c r="AP785" i="1"/>
  <c r="U782" i="2"/>
  <c r="H781" i="5"/>
  <c r="AY784" i="1"/>
  <c r="X781" i="2"/>
  <c r="G781" i="5"/>
  <c r="AV784" i="1"/>
  <c r="W781" i="2"/>
  <c r="F781" i="5"/>
  <c r="AS784" i="1"/>
  <c r="V781" i="2"/>
  <c r="E781" i="5"/>
  <c r="AP784" i="1"/>
  <c r="U781" i="2"/>
  <c r="H780" i="5"/>
  <c r="AY783" i="1"/>
  <c r="X780" i="2"/>
  <c r="G780" i="5"/>
  <c r="AV783" i="1"/>
  <c r="W780" i="2"/>
  <c r="F780" i="5"/>
  <c r="AS783" i="1"/>
  <c r="V780" i="2"/>
  <c r="E780" i="5"/>
  <c r="AP783" i="1"/>
  <c r="U780" i="2"/>
  <c r="H779" i="5"/>
  <c r="AY782" i="1"/>
  <c r="X779" i="2"/>
  <c r="G779" i="5"/>
  <c r="AV782" i="1"/>
  <c r="W779" i="2"/>
  <c r="F779" i="5"/>
  <c r="AS782" i="1"/>
  <c r="V779" i="2"/>
  <c r="E779" i="5"/>
  <c r="AP782" i="1"/>
  <c r="U779" i="2"/>
  <c r="H778" i="5"/>
  <c r="AY781" i="1"/>
  <c r="X778" i="2"/>
  <c r="G778" i="5"/>
  <c r="AV781" i="1"/>
  <c r="W778" i="2"/>
  <c r="F778" i="5"/>
  <c r="AS781" i="1"/>
  <c r="V778" i="2"/>
  <c r="E778" i="5"/>
  <c r="AP781" i="1"/>
  <c r="U778" i="2"/>
  <c r="H777" i="5"/>
  <c r="AY780" i="1"/>
  <c r="X777" i="2"/>
  <c r="G777" i="5"/>
  <c r="AV780" i="1"/>
  <c r="W777" i="2"/>
  <c r="F777" i="5"/>
  <c r="AS780" i="1"/>
  <c r="V777" i="2"/>
  <c r="E777" i="5"/>
  <c r="AP780" i="1"/>
  <c r="U777" i="2"/>
  <c r="H776" i="5"/>
  <c r="AY779" i="1"/>
  <c r="X776" i="2"/>
  <c r="G776" i="5"/>
  <c r="AV779" i="1"/>
  <c r="W776" i="2"/>
  <c r="F776" i="5"/>
  <c r="AS779" i="1"/>
  <c r="V776" i="2"/>
  <c r="E776" i="5"/>
  <c r="AP779" i="1"/>
  <c r="U776" i="2"/>
  <c r="H775" i="5"/>
  <c r="AY778" i="1"/>
  <c r="X775" i="2"/>
  <c r="G775" i="5"/>
  <c r="AV778" i="1"/>
  <c r="W775" i="2"/>
  <c r="F775" i="5"/>
  <c r="AS778" i="1"/>
  <c r="V775" i="2"/>
  <c r="E775" i="5"/>
  <c r="AP778" i="1"/>
  <c r="U775" i="2"/>
  <c r="H774" i="5"/>
  <c r="AY777" i="1"/>
  <c r="X774" i="2"/>
  <c r="G774" i="5"/>
  <c r="AV777" i="1"/>
  <c r="W774" i="2"/>
  <c r="F774" i="5"/>
  <c r="AS777" i="1"/>
  <c r="V774" i="2"/>
  <c r="E774" i="5"/>
  <c r="AP777" i="1"/>
  <c r="U774" i="2"/>
  <c r="H773" i="5"/>
  <c r="AY776" i="1"/>
  <c r="X773" i="2"/>
  <c r="G773" i="5"/>
  <c r="AV776" i="1"/>
  <c r="W773" i="2"/>
  <c r="F773" i="5"/>
  <c r="AS776" i="1"/>
  <c r="V773" i="2"/>
  <c r="E773" i="5"/>
  <c r="AP776" i="1"/>
  <c r="U773" i="2"/>
  <c r="H772" i="5"/>
  <c r="AY775" i="1"/>
  <c r="X772" i="2"/>
  <c r="G772" i="5"/>
  <c r="AV775" i="1"/>
  <c r="W772" i="2"/>
  <c r="F772" i="5"/>
  <c r="AS775" i="1"/>
  <c r="V772" i="2"/>
  <c r="E772" i="5"/>
  <c r="AP775" i="1"/>
  <c r="U772" i="2"/>
  <c r="H771" i="5"/>
  <c r="AY774" i="1"/>
  <c r="X771" i="2"/>
  <c r="G771" i="5"/>
  <c r="AV774" i="1"/>
  <c r="W771" i="2"/>
  <c r="F771" i="5"/>
  <c r="AS774" i="1"/>
  <c r="V771" i="2"/>
  <c r="E771" i="5"/>
  <c r="AP774" i="1"/>
  <c r="U771" i="2"/>
  <c r="H770" i="5"/>
  <c r="AY773" i="1"/>
  <c r="X770" i="2"/>
  <c r="G770" i="5"/>
  <c r="AV773" i="1"/>
  <c r="W770" i="2"/>
  <c r="F770" i="5"/>
  <c r="AS773" i="1"/>
  <c r="V770" i="2"/>
  <c r="E770" i="5"/>
  <c r="AP773" i="1"/>
  <c r="U770" i="2"/>
  <c r="H769" i="5"/>
  <c r="AY772" i="1"/>
  <c r="X769" i="2"/>
  <c r="G769" i="5"/>
  <c r="AV772" i="1"/>
  <c r="W769" i="2"/>
  <c r="F769" i="5"/>
  <c r="AS772" i="1"/>
  <c r="V769" i="2"/>
  <c r="E769" i="5"/>
  <c r="AP772" i="1"/>
  <c r="U769" i="2"/>
  <c r="H768" i="5"/>
  <c r="AY771" i="1"/>
  <c r="X768" i="2"/>
  <c r="G768" i="5"/>
  <c r="AV771" i="1"/>
  <c r="W768" i="2"/>
  <c r="F768" i="5"/>
  <c r="AS771" i="1"/>
  <c r="V768" i="2"/>
  <c r="E768" i="5"/>
  <c r="AP771" i="1"/>
  <c r="U768" i="2"/>
  <c r="H767" i="5"/>
  <c r="AY770" i="1"/>
  <c r="X767" i="2"/>
  <c r="G767" i="5"/>
  <c r="AV770" i="1"/>
  <c r="W767" i="2"/>
  <c r="F767" i="5"/>
  <c r="AS770" i="1"/>
  <c r="V767" i="2"/>
  <c r="E767" i="5"/>
  <c r="AP770" i="1"/>
  <c r="U767" i="2"/>
  <c r="H766" i="5"/>
  <c r="AY769" i="1"/>
  <c r="X766" i="2"/>
  <c r="G766" i="5"/>
  <c r="AV769" i="1"/>
  <c r="W766" i="2"/>
  <c r="F766" i="5"/>
  <c r="AS769" i="1"/>
  <c r="V766" i="2"/>
  <c r="E766" i="5"/>
  <c r="AP769" i="1"/>
  <c r="U766" i="2"/>
  <c r="H765" i="5"/>
  <c r="AY768" i="1"/>
  <c r="X765" i="2"/>
  <c r="G765" i="5"/>
  <c r="AV768" i="1"/>
  <c r="W765" i="2"/>
  <c r="F765" i="5"/>
  <c r="AS768" i="1"/>
  <c r="V765" i="2"/>
  <c r="E765" i="5"/>
  <c r="AP768" i="1"/>
  <c r="U765" i="2"/>
  <c r="H764" i="5"/>
  <c r="AY767" i="1"/>
  <c r="X764" i="2"/>
  <c r="G764" i="5"/>
  <c r="AV767" i="1"/>
  <c r="W764" i="2"/>
  <c r="F764" i="5"/>
  <c r="AS767" i="1"/>
  <c r="V764" i="2"/>
  <c r="E764" i="5"/>
  <c r="AP767" i="1"/>
  <c r="U764" i="2"/>
  <c r="H763" i="5"/>
  <c r="AY766" i="1"/>
  <c r="X763" i="2"/>
  <c r="G763" i="5"/>
  <c r="AV766" i="1"/>
  <c r="W763" i="2"/>
  <c r="F763" i="5"/>
  <c r="AS766" i="1"/>
  <c r="V763" i="2"/>
  <c r="E763" i="5"/>
  <c r="AP766" i="1"/>
  <c r="U763" i="2"/>
  <c r="H762" i="5"/>
  <c r="AY765" i="1"/>
  <c r="X762" i="2"/>
  <c r="G762" i="5"/>
  <c r="AV765" i="1"/>
  <c r="W762" i="2"/>
  <c r="F762" i="5"/>
  <c r="AS765" i="1"/>
  <c r="V762" i="2"/>
  <c r="E762" i="5"/>
  <c r="AP765" i="1"/>
  <c r="U762" i="2"/>
  <c r="H761" i="5"/>
  <c r="AY764" i="1"/>
  <c r="X761" i="2"/>
  <c r="G761" i="5"/>
  <c r="AV764" i="1"/>
  <c r="W761" i="2"/>
  <c r="F761" i="5"/>
  <c r="AS764" i="1"/>
  <c r="V761" i="2"/>
  <c r="E761" i="5"/>
  <c r="AP764" i="1"/>
  <c r="U761" i="2"/>
  <c r="H760" i="5"/>
  <c r="AY763" i="1"/>
  <c r="X760" i="2"/>
  <c r="G760" i="5"/>
  <c r="AV763" i="1"/>
  <c r="W760" i="2"/>
  <c r="F760" i="5"/>
  <c r="AS763" i="1"/>
  <c r="V760" i="2"/>
  <c r="E760" i="5"/>
  <c r="AP763" i="1"/>
  <c r="U760" i="2"/>
  <c r="H759" i="5"/>
  <c r="AY762" i="1"/>
  <c r="X759" i="2"/>
  <c r="G759" i="5"/>
  <c r="AV762" i="1"/>
  <c r="W759" i="2"/>
  <c r="F759" i="5"/>
  <c r="AS762" i="1"/>
  <c r="V759" i="2"/>
  <c r="E759" i="5"/>
  <c r="AP762" i="1"/>
  <c r="U759" i="2"/>
  <c r="H758" i="5"/>
  <c r="AY761" i="1"/>
  <c r="X758" i="2"/>
  <c r="G758" i="5"/>
  <c r="AV761" i="1"/>
  <c r="W758" i="2"/>
  <c r="F758" i="5"/>
  <c r="AS761" i="1"/>
  <c r="V758" i="2"/>
  <c r="E758" i="5"/>
  <c r="AP761" i="1"/>
  <c r="U758" i="2"/>
  <c r="H757" i="5"/>
  <c r="AY760" i="1"/>
  <c r="X757" i="2"/>
  <c r="G757" i="5"/>
  <c r="AV760" i="1"/>
  <c r="W757" i="2"/>
  <c r="F757" i="5"/>
  <c r="AS760" i="1"/>
  <c r="V757" i="2"/>
  <c r="E757" i="5"/>
  <c r="AP760" i="1"/>
  <c r="U757" i="2"/>
  <c r="H756" i="5"/>
  <c r="AY759" i="1"/>
  <c r="X756" i="2"/>
  <c r="G756" i="5"/>
  <c r="AV759" i="1"/>
  <c r="W756" i="2"/>
  <c r="F756" i="5"/>
  <c r="AS759" i="1"/>
  <c r="V756" i="2"/>
  <c r="E756" i="5"/>
  <c r="AP759" i="1"/>
  <c r="U756" i="2"/>
  <c r="H755" i="5"/>
  <c r="AY758" i="1"/>
  <c r="X755" i="2"/>
  <c r="G755" i="5"/>
  <c r="AV758" i="1"/>
  <c r="W755" i="2"/>
  <c r="F755" i="5"/>
  <c r="AS758" i="1"/>
  <c r="V755" i="2"/>
  <c r="E755" i="5"/>
  <c r="AP758" i="1"/>
  <c r="U755" i="2"/>
  <c r="H754" i="5"/>
  <c r="AY757" i="1"/>
  <c r="X754" i="2"/>
  <c r="G754" i="5"/>
  <c r="AV757" i="1"/>
  <c r="W754" i="2"/>
  <c r="F754" i="5"/>
  <c r="AS757" i="1"/>
  <c r="V754" i="2"/>
  <c r="E754" i="5"/>
  <c r="AP757" i="1"/>
  <c r="U754" i="2"/>
  <c r="H753" i="5"/>
  <c r="AY756" i="1"/>
  <c r="X753" i="2"/>
  <c r="G753" i="5"/>
  <c r="AV756" i="1"/>
  <c r="W753" i="2"/>
  <c r="F753" i="5"/>
  <c r="AS756" i="1"/>
  <c r="V753" i="2"/>
  <c r="E753" i="5"/>
  <c r="AP756" i="1"/>
  <c r="U753" i="2"/>
  <c r="H752" i="5"/>
  <c r="AY755" i="1"/>
  <c r="X752" i="2"/>
  <c r="G752" i="5"/>
  <c r="AV755" i="1"/>
  <c r="W752" i="2"/>
  <c r="F752" i="5"/>
  <c r="AS755" i="1"/>
  <c r="V752" i="2"/>
  <c r="E752" i="5"/>
  <c r="AP755" i="1"/>
  <c r="U752" i="2"/>
  <c r="H751" i="5"/>
  <c r="AY754" i="1"/>
  <c r="X751" i="2"/>
  <c r="G751" i="5"/>
  <c r="AV754" i="1"/>
  <c r="W751" i="2"/>
  <c r="F751" i="5"/>
  <c r="AS754" i="1"/>
  <c r="V751" i="2"/>
  <c r="E751" i="5"/>
  <c r="AP754" i="1"/>
  <c r="U751" i="2"/>
  <c r="H750" i="5"/>
  <c r="AY753" i="1"/>
  <c r="X750" i="2"/>
  <c r="G750" i="5"/>
  <c r="AV753" i="1"/>
  <c r="W750" i="2"/>
  <c r="F750" i="5"/>
  <c r="AS753" i="1"/>
  <c r="V750" i="2"/>
  <c r="E750" i="5"/>
  <c r="AP753" i="1"/>
  <c r="U750" i="2"/>
  <c r="H749" i="5"/>
  <c r="AY752" i="1"/>
  <c r="X749" i="2"/>
  <c r="G749" i="5"/>
  <c r="AV752" i="1"/>
  <c r="W749" i="2"/>
  <c r="F749" i="5"/>
  <c r="AS752" i="1"/>
  <c r="V749" i="2"/>
  <c r="E749" i="5"/>
  <c r="AP752" i="1"/>
  <c r="U749" i="2"/>
  <c r="H748" i="5"/>
  <c r="AY751" i="1"/>
  <c r="X748" i="2"/>
  <c r="G748" i="5"/>
  <c r="AV751" i="1"/>
  <c r="W748" i="2"/>
  <c r="F748" i="5"/>
  <c r="AS751" i="1"/>
  <c r="V748" i="2"/>
  <c r="E748" i="5"/>
  <c r="AP751" i="1"/>
  <c r="U748" i="2"/>
  <c r="H747" i="5"/>
  <c r="AY750" i="1"/>
  <c r="X747" i="2"/>
  <c r="G747" i="5"/>
  <c r="AV750" i="1"/>
  <c r="W747" i="2"/>
  <c r="F747" i="5"/>
  <c r="AS750" i="1"/>
  <c r="V747" i="2"/>
  <c r="E747" i="5"/>
  <c r="AP750" i="1"/>
  <c r="U747" i="2"/>
  <c r="H746" i="5"/>
  <c r="AY749" i="1"/>
  <c r="X746" i="2"/>
  <c r="G746" i="5"/>
  <c r="AV749" i="1"/>
  <c r="W746" i="2"/>
  <c r="F746" i="5"/>
  <c r="AS749" i="1"/>
  <c r="V746" i="2"/>
  <c r="E746" i="5"/>
  <c r="AP749" i="1"/>
  <c r="U746" i="2"/>
  <c r="H745" i="5"/>
  <c r="AY748" i="1"/>
  <c r="X745" i="2"/>
  <c r="G745" i="5"/>
  <c r="AV748" i="1"/>
  <c r="W745" i="2"/>
  <c r="F745" i="5"/>
  <c r="AS748" i="1"/>
  <c r="V745" i="2"/>
  <c r="E745" i="5"/>
  <c r="AP748" i="1"/>
  <c r="U745" i="2"/>
  <c r="H744" i="5"/>
  <c r="AY747" i="1"/>
  <c r="X744" i="2"/>
  <c r="G744" i="5"/>
  <c r="AV747" i="1"/>
  <c r="W744" i="2"/>
  <c r="F744" i="5"/>
  <c r="AS747" i="1"/>
  <c r="V744" i="2"/>
  <c r="E744" i="5"/>
  <c r="AP747" i="1"/>
  <c r="U744" i="2"/>
  <c r="H743" i="5"/>
  <c r="AY746" i="1"/>
  <c r="X743" i="2"/>
  <c r="G743" i="5"/>
  <c r="AV746" i="1"/>
  <c r="W743" i="2"/>
  <c r="F743" i="5"/>
  <c r="AS746" i="1"/>
  <c r="V743" i="2"/>
  <c r="E743" i="5"/>
  <c r="AP746" i="1"/>
  <c r="U743" i="2"/>
  <c r="H742" i="5"/>
  <c r="AY745" i="1"/>
  <c r="X742" i="2"/>
  <c r="G742" i="5"/>
  <c r="AV745" i="1"/>
  <c r="W742" i="2"/>
  <c r="F742" i="5"/>
  <c r="AS745" i="1"/>
  <c r="V742" i="2"/>
  <c r="E742" i="5"/>
  <c r="AP745" i="1"/>
  <c r="U742" i="2"/>
  <c r="H741" i="5"/>
  <c r="AY744" i="1"/>
  <c r="X741" i="2"/>
  <c r="G741" i="5"/>
  <c r="AV744" i="1"/>
  <c r="W741" i="2"/>
  <c r="F741" i="5"/>
  <c r="AS744" i="1"/>
  <c r="V741" i="2"/>
  <c r="E741" i="5"/>
  <c r="AP744" i="1"/>
  <c r="U741" i="2"/>
  <c r="H740" i="5"/>
  <c r="AY743" i="1"/>
  <c r="X740" i="2"/>
  <c r="G740" i="5"/>
  <c r="AV743" i="1"/>
  <c r="W740" i="2"/>
  <c r="F740" i="5"/>
  <c r="AS743" i="1"/>
  <c r="V740" i="2"/>
  <c r="E740" i="5"/>
  <c r="AP743" i="1"/>
  <c r="U740" i="2"/>
  <c r="H739" i="5"/>
  <c r="AY742" i="1"/>
  <c r="X739" i="2"/>
  <c r="G739" i="5"/>
  <c r="AV742" i="1"/>
  <c r="W739" i="2"/>
  <c r="F739" i="5"/>
  <c r="AS742" i="1"/>
  <c r="V739" i="2"/>
  <c r="E739" i="5"/>
  <c r="AP742" i="1"/>
  <c r="U739" i="2"/>
  <c r="H738" i="5"/>
  <c r="AY741" i="1"/>
  <c r="X738" i="2"/>
  <c r="G738" i="5"/>
  <c r="AV741" i="1"/>
  <c r="W738" i="2"/>
  <c r="F738" i="5"/>
  <c r="AS741" i="1"/>
  <c r="V738" i="2"/>
  <c r="E738" i="5"/>
  <c r="AP741" i="1"/>
  <c r="U738" i="2"/>
  <c r="H737" i="5"/>
  <c r="AY740" i="1"/>
  <c r="X737" i="2"/>
  <c r="G737" i="5"/>
  <c r="AV740" i="1"/>
  <c r="W737" i="2"/>
  <c r="F737" i="5"/>
  <c r="AS740" i="1"/>
  <c r="V737" i="2"/>
  <c r="K737" i="2"/>
  <c r="E737" i="5"/>
  <c r="AP740" i="1"/>
  <c r="U737" i="2"/>
  <c r="C737" i="2"/>
  <c r="H736" i="5"/>
  <c r="AY739" i="1"/>
  <c r="X736" i="2"/>
  <c r="G736" i="5"/>
  <c r="AV739" i="1"/>
  <c r="W736" i="2"/>
  <c r="F736" i="5"/>
  <c r="AS739" i="1"/>
  <c r="V736" i="2"/>
  <c r="K736" i="2"/>
  <c r="AT739" i="1"/>
  <c r="E736" i="5"/>
  <c r="AP739" i="1"/>
  <c r="U736" i="2"/>
  <c r="C736" i="2"/>
  <c r="H735" i="5"/>
  <c r="AY738" i="1"/>
  <c r="X735" i="2"/>
  <c r="G735" i="5"/>
  <c r="AV738" i="1"/>
  <c r="W735" i="2"/>
  <c r="F735" i="5"/>
  <c r="AS738" i="1"/>
  <c r="V735" i="2"/>
  <c r="K735" i="2"/>
  <c r="AT738" i="1"/>
  <c r="E735" i="5"/>
  <c r="AP738" i="1"/>
  <c r="U735" i="2"/>
  <c r="C735" i="2"/>
  <c r="H734" i="5"/>
  <c r="AY737" i="1"/>
  <c r="X734" i="2"/>
  <c r="G734" i="5"/>
  <c r="AV737" i="1"/>
  <c r="W734" i="2"/>
  <c r="F734" i="5"/>
  <c r="AS737" i="1"/>
  <c r="V734" i="2"/>
  <c r="K734" i="2"/>
  <c r="AT737" i="1"/>
  <c r="E734" i="5"/>
  <c r="AP737" i="1"/>
  <c r="U734" i="2"/>
  <c r="C734" i="2"/>
  <c r="AQ737" i="1"/>
  <c r="H733" i="5"/>
  <c r="AY736" i="1"/>
  <c r="X733" i="2"/>
  <c r="G733" i="5"/>
  <c r="AV736" i="1"/>
  <c r="W733" i="2"/>
  <c r="O733" i="2"/>
  <c r="F733" i="5"/>
  <c r="AS736" i="1"/>
  <c r="V733" i="2"/>
  <c r="K733" i="2"/>
  <c r="E733" i="5"/>
  <c r="AP736" i="1"/>
  <c r="U733" i="2"/>
  <c r="C733" i="2"/>
  <c r="H732" i="5"/>
  <c r="AY735" i="1"/>
  <c r="X732" i="2"/>
  <c r="G732" i="5"/>
  <c r="AV735" i="1"/>
  <c r="W732" i="2"/>
  <c r="O732" i="2"/>
  <c r="F732" i="5"/>
  <c r="AS735" i="1"/>
  <c r="V732" i="2"/>
  <c r="K732" i="2"/>
  <c r="E732" i="5"/>
  <c r="AP735" i="1"/>
  <c r="U732" i="2"/>
  <c r="C732" i="2"/>
  <c r="H731" i="5"/>
  <c r="AY734" i="1"/>
  <c r="X731" i="2"/>
  <c r="S731" i="2"/>
  <c r="AZ734" i="1"/>
  <c r="G731" i="5"/>
  <c r="AV734" i="1"/>
  <c r="W731" i="2"/>
  <c r="O731" i="2"/>
  <c r="F731" i="5"/>
  <c r="AS734" i="1"/>
  <c r="V731" i="2"/>
  <c r="K731" i="2"/>
  <c r="AT734" i="1"/>
  <c r="E731" i="5"/>
  <c r="AP734" i="1"/>
  <c r="U731" i="2"/>
  <c r="C731" i="2"/>
  <c r="AQ734" i="1"/>
  <c r="H730" i="5"/>
  <c r="AY733" i="1"/>
  <c r="X730" i="2"/>
  <c r="S730" i="2"/>
  <c r="AZ733" i="1"/>
  <c r="G730" i="5"/>
  <c r="AV733" i="1"/>
  <c r="W730" i="2"/>
  <c r="O730" i="2"/>
  <c r="AW733" i="1"/>
  <c r="F730" i="5"/>
  <c r="AS733" i="1"/>
  <c r="V730" i="2"/>
  <c r="K730" i="2"/>
  <c r="AT733" i="1"/>
  <c r="E730" i="5"/>
  <c r="AP733" i="1"/>
  <c r="U730" i="2"/>
  <c r="C730" i="2"/>
  <c r="H729" i="5"/>
  <c r="AY732" i="1"/>
  <c r="X729" i="2"/>
  <c r="S729" i="2"/>
  <c r="G729" i="5"/>
  <c r="AV732" i="1"/>
  <c r="W729" i="2"/>
  <c r="O729" i="2"/>
  <c r="F729" i="5"/>
  <c r="AS732" i="1"/>
  <c r="V729" i="2"/>
  <c r="K729" i="2"/>
  <c r="E729" i="5"/>
  <c r="AP732" i="1"/>
  <c r="U729" i="2"/>
  <c r="C729" i="2"/>
  <c r="H728" i="5"/>
  <c r="AY731" i="1"/>
  <c r="X728" i="2"/>
  <c r="G728" i="5"/>
  <c r="AV731" i="1"/>
  <c r="W728" i="2"/>
  <c r="F728" i="5"/>
  <c r="AS731" i="1"/>
  <c r="V728" i="2"/>
  <c r="K728" i="2"/>
  <c r="E728" i="5"/>
  <c r="AP731" i="1"/>
  <c r="U728" i="2"/>
  <c r="C728" i="2"/>
  <c r="H727" i="5"/>
  <c r="AY730" i="1"/>
  <c r="X727" i="2"/>
  <c r="G727" i="5"/>
  <c r="AV730" i="1"/>
  <c r="W727" i="2"/>
  <c r="F727" i="5"/>
  <c r="AS730" i="1"/>
  <c r="V727" i="2"/>
  <c r="E727" i="5"/>
  <c r="AP730" i="1"/>
  <c r="U727" i="2"/>
  <c r="C727" i="2"/>
  <c r="AQ730" i="1"/>
  <c r="H726" i="5"/>
  <c r="AY729" i="1"/>
  <c r="X726" i="2"/>
  <c r="G726" i="5"/>
  <c r="AV729" i="1"/>
  <c r="W726" i="2"/>
  <c r="F726" i="5"/>
  <c r="AS729" i="1"/>
  <c r="V726" i="2"/>
  <c r="E726" i="5"/>
  <c r="AP729" i="1"/>
  <c r="U726" i="2"/>
  <c r="C726" i="2"/>
  <c r="H725" i="5"/>
  <c r="AY728" i="1"/>
  <c r="X725" i="2"/>
  <c r="G725" i="5"/>
  <c r="AV728" i="1"/>
  <c r="W725" i="2"/>
  <c r="F725" i="5"/>
  <c r="AS728" i="1"/>
  <c r="V725" i="2"/>
  <c r="E725" i="5"/>
  <c r="AP728" i="1"/>
  <c r="U725" i="2"/>
  <c r="C725" i="2"/>
  <c r="H724" i="5"/>
  <c r="AY727" i="1"/>
  <c r="X724" i="2"/>
  <c r="S724" i="2"/>
  <c r="G724" i="5"/>
  <c r="AV727" i="1"/>
  <c r="W724" i="2"/>
  <c r="O724" i="2"/>
  <c r="F724" i="5"/>
  <c r="AS727" i="1"/>
  <c r="V724" i="2"/>
  <c r="K724" i="2"/>
  <c r="E724" i="5"/>
  <c r="AP727" i="1"/>
  <c r="U724" i="2"/>
  <c r="C724" i="2"/>
  <c r="H723" i="5"/>
  <c r="AY726" i="1"/>
  <c r="X723" i="2"/>
  <c r="S723" i="2"/>
  <c r="AZ726" i="1"/>
  <c r="G723" i="5"/>
  <c r="AV726" i="1"/>
  <c r="W723" i="2"/>
  <c r="O723" i="2"/>
  <c r="AW726" i="1"/>
  <c r="F723" i="5"/>
  <c r="AS726" i="1"/>
  <c r="V723" i="2"/>
  <c r="K723" i="2"/>
  <c r="AT726" i="1"/>
  <c r="E723" i="5"/>
  <c r="AP726" i="1"/>
  <c r="U723" i="2"/>
  <c r="C723" i="2"/>
  <c r="AQ726" i="1"/>
  <c r="H722" i="5"/>
  <c r="AY725" i="1"/>
  <c r="X722" i="2"/>
  <c r="S722" i="2"/>
  <c r="G722" i="5"/>
  <c r="AV725" i="1"/>
  <c r="W722" i="2"/>
  <c r="O722" i="2"/>
  <c r="F722" i="5"/>
  <c r="AS725" i="1"/>
  <c r="V722" i="2"/>
  <c r="K722" i="2"/>
  <c r="E722" i="5"/>
  <c r="AP725" i="1"/>
  <c r="U722" i="2"/>
  <c r="C722" i="2"/>
  <c r="AQ725" i="1"/>
  <c r="H721" i="5"/>
  <c r="AY724" i="1"/>
  <c r="X721" i="2"/>
  <c r="G721" i="5"/>
  <c r="AV724" i="1"/>
  <c r="W721" i="2"/>
  <c r="F721" i="5"/>
  <c r="AS724" i="1"/>
  <c r="V721" i="2"/>
  <c r="E721" i="5"/>
  <c r="AP724" i="1"/>
  <c r="U721" i="2"/>
  <c r="C721" i="2"/>
  <c r="AQ724" i="1"/>
  <c r="H720" i="5"/>
  <c r="AY723" i="1"/>
  <c r="X720" i="2"/>
  <c r="G720" i="5"/>
  <c r="AV723" i="1"/>
  <c r="W720" i="2"/>
  <c r="F720" i="5"/>
  <c r="AS723" i="1"/>
  <c r="V720" i="2"/>
  <c r="E720" i="5"/>
  <c r="AP723" i="1"/>
  <c r="U720" i="2"/>
  <c r="C720" i="2"/>
  <c r="H719" i="5"/>
  <c r="AY722" i="1"/>
  <c r="X719" i="2"/>
  <c r="G719" i="5"/>
  <c r="AV722" i="1"/>
  <c r="W719" i="2"/>
  <c r="F719" i="5"/>
  <c r="AS722" i="1"/>
  <c r="V719" i="2"/>
  <c r="E719" i="5"/>
  <c r="AP722" i="1"/>
  <c r="U719" i="2"/>
  <c r="C719" i="2"/>
  <c r="AQ722" i="1"/>
  <c r="H718" i="5"/>
  <c r="AY721" i="1"/>
  <c r="X718" i="2"/>
  <c r="G718" i="5"/>
  <c r="AV721" i="1"/>
  <c r="W718" i="2"/>
  <c r="F718" i="5"/>
  <c r="AS721" i="1"/>
  <c r="V718" i="2"/>
  <c r="K718" i="2"/>
  <c r="AT721" i="1"/>
  <c r="E718" i="5"/>
  <c r="AP721" i="1"/>
  <c r="U718" i="2"/>
  <c r="C718" i="2"/>
  <c r="H717" i="5"/>
  <c r="AY720" i="1"/>
  <c r="X717" i="2"/>
  <c r="G717" i="5"/>
  <c r="AV720" i="1"/>
  <c r="W717" i="2"/>
  <c r="F717" i="5"/>
  <c r="AS720" i="1"/>
  <c r="V717" i="2"/>
  <c r="K717" i="2"/>
  <c r="E717" i="5"/>
  <c r="AP720" i="1"/>
  <c r="U717" i="2"/>
  <c r="C717" i="2"/>
  <c r="H716" i="5"/>
  <c r="AY719" i="1"/>
  <c r="X716" i="2"/>
  <c r="G716" i="5"/>
  <c r="AV719" i="1"/>
  <c r="W716" i="2"/>
  <c r="F716" i="5"/>
  <c r="AS719" i="1"/>
  <c r="V716" i="2"/>
  <c r="K716" i="2"/>
  <c r="E716" i="5"/>
  <c r="AP719" i="1"/>
  <c r="U716" i="2"/>
  <c r="C716" i="2"/>
  <c r="H715" i="5"/>
  <c r="AY718" i="1"/>
  <c r="X715" i="2"/>
  <c r="G715" i="5"/>
  <c r="AV718" i="1"/>
  <c r="W715" i="2"/>
  <c r="F715" i="5"/>
  <c r="AS718" i="1"/>
  <c r="V715" i="2"/>
  <c r="E715" i="5"/>
  <c r="AP718" i="1"/>
  <c r="U715" i="2"/>
  <c r="C715" i="2"/>
  <c r="H714" i="5"/>
  <c r="AY717" i="1"/>
  <c r="X714" i="2"/>
  <c r="G714" i="5"/>
  <c r="AV717" i="1"/>
  <c r="W714" i="2"/>
  <c r="F714" i="5"/>
  <c r="AS717" i="1"/>
  <c r="V714" i="2"/>
  <c r="E714" i="5"/>
  <c r="AP717" i="1"/>
  <c r="U714" i="2"/>
  <c r="C714" i="2"/>
  <c r="H713" i="5"/>
  <c r="AY716" i="1"/>
  <c r="X713" i="2"/>
  <c r="G713" i="5"/>
  <c r="AV716" i="1"/>
  <c r="W713" i="2"/>
  <c r="F713" i="5"/>
  <c r="AS716" i="1"/>
  <c r="V713" i="2"/>
  <c r="E713" i="5"/>
  <c r="AP716" i="1"/>
  <c r="U713" i="2"/>
  <c r="C713" i="2"/>
  <c r="H712" i="5"/>
  <c r="AY715" i="1"/>
  <c r="X712" i="2"/>
  <c r="G712" i="5"/>
  <c r="AV715" i="1"/>
  <c r="W712" i="2"/>
  <c r="F712" i="5"/>
  <c r="AS715" i="1"/>
  <c r="V712" i="2"/>
  <c r="E712" i="5"/>
  <c r="AP715" i="1"/>
  <c r="U712" i="2"/>
  <c r="C712" i="2"/>
  <c r="H711" i="5"/>
  <c r="AY714" i="1"/>
  <c r="X711" i="2"/>
  <c r="G711" i="5"/>
  <c r="AV714" i="1"/>
  <c r="W711" i="2"/>
  <c r="F711" i="5"/>
  <c r="AS714" i="1"/>
  <c r="V711" i="2"/>
  <c r="K711" i="2"/>
  <c r="AT714" i="1"/>
  <c r="E711" i="5"/>
  <c r="AP714" i="1"/>
  <c r="U711" i="2"/>
  <c r="C711" i="2"/>
  <c r="AQ714" i="1"/>
  <c r="H710" i="5"/>
  <c r="AY713" i="1"/>
  <c r="X710" i="2"/>
  <c r="G710" i="5"/>
  <c r="AV713" i="1"/>
  <c r="W710" i="2"/>
  <c r="F710" i="5"/>
  <c r="AS713" i="1"/>
  <c r="V710" i="2"/>
  <c r="K710" i="2"/>
  <c r="AT713" i="1"/>
  <c r="E710" i="5"/>
  <c r="AP713" i="1"/>
  <c r="U710" i="2"/>
  <c r="C710" i="2"/>
  <c r="H709" i="5"/>
  <c r="AY712" i="1"/>
  <c r="X709" i="2"/>
  <c r="G709" i="5"/>
  <c r="AV712" i="1"/>
  <c r="W709" i="2"/>
  <c r="F709" i="5"/>
  <c r="AS712" i="1"/>
  <c r="V709" i="2"/>
  <c r="K709" i="2"/>
  <c r="AT712" i="1"/>
  <c r="E709" i="5"/>
  <c r="AP712" i="1"/>
  <c r="U709" i="2"/>
  <c r="C709" i="2"/>
  <c r="H708" i="5"/>
  <c r="AY711" i="1"/>
  <c r="X708" i="2"/>
  <c r="G708" i="5"/>
  <c r="AV711" i="1"/>
  <c r="W708" i="2"/>
  <c r="F708" i="5"/>
  <c r="AS711" i="1"/>
  <c r="V708" i="2"/>
  <c r="K708" i="2"/>
  <c r="E708" i="5"/>
  <c r="AP711" i="1"/>
  <c r="U708" i="2"/>
  <c r="C708" i="2"/>
  <c r="H707" i="5"/>
  <c r="AY710" i="1"/>
  <c r="X707" i="2"/>
  <c r="G707" i="5"/>
  <c r="AV710" i="1"/>
  <c r="W707" i="2"/>
  <c r="F707" i="5"/>
  <c r="AS710" i="1"/>
  <c r="V707" i="2"/>
  <c r="K707" i="2"/>
  <c r="AT710" i="1"/>
  <c r="E707" i="5"/>
  <c r="AP710" i="1"/>
  <c r="U707" i="2"/>
  <c r="C707" i="2"/>
  <c r="H706" i="5"/>
  <c r="AY709" i="1"/>
  <c r="X706" i="2"/>
  <c r="G706" i="5"/>
  <c r="AV709" i="1"/>
  <c r="W706" i="2"/>
  <c r="F706" i="5"/>
  <c r="AS709" i="1"/>
  <c r="V706" i="2"/>
  <c r="K706" i="2"/>
  <c r="AT709" i="1"/>
  <c r="E706" i="5"/>
  <c r="AP709" i="1"/>
  <c r="U706" i="2"/>
  <c r="C706" i="2"/>
  <c r="H705" i="5"/>
  <c r="AY708" i="1"/>
  <c r="X705" i="2"/>
  <c r="G705" i="5"/>
  <c r="AV708" i="1"/>
  <c r="W705" i="2"/>
  <c r="F705" i="5"/>
  <c r="AS708" i="1"/>
  <c r="V705" i="2"/>
  <c r="K705" i="2"/>
  <c r="E705" i="5"/>
  <c r="AP708" i="1"/>
  <c r="U705" i="2"/>
  <c r="C705" i="2"/>
  <c r="H704" i="5"/>
  <c r="AY707" i="1"/>
  <c r="X704" i="2"/>
  <c r="G704" i="5"/>
  <c r="AV707" i="1"/>
  <c r="W704" i="2"/>
  <c r="F704" i="5"/>
  <c r="AS707" i="1"/>
  <c r="V704" i="2"/>
  <c r="K704" i="2"/>
  <c r="E704" i="5"/>
  <c r="AP707" i="1"/>
  <c r="U704" i="2"/>
  <c r="C704" i="2"/>
  <c r="H703" i="5"/>
  <c r="AY706" i="1"/>
  <c r="X703" i="2"/>
  <c r="G703" i="5"/>
  <c r="AV706" i="1"/>
  <c r="W703" i="2"/>
  <c r="F703" i="5"/>
  <c r="AS706" i="1"/>
  <c r="V703" i="2"/>
  <c r="K703" i="2"/>
  <c r="E703" i="5"/>
  <c r="AP706" i="1"/>
  <c r="U703" i="2"/>
  <c r="C703" i="2"/>
  <c r="AQ706" i="1"/>
  <c r="H702" i="5"/>
  <c r="AY705" i="1"/>
  <c r="X702" i="2"/>
  <c r="G702" i="5"/>
  <c r="AV705" i="1"/>
  <c r="W702" i="2"/>
  <c r="F702" i="5"/>
  <c r="AS705" i="1"/>
  <c r="V702" i="2"/>
  <c r="E702" i="5"/>
  <c r="AP705" i="1"/>
  <c r="U702" i="2"/>
  <c r="C702" i="2"/>
  <c r="AQ705" i="1"/>
  <c r="H701" i="5"/>
  <c r="AY704" i="1"/>
  <c r="X701" i="2"/>
  <c r="G701" i="5"/>
  <c r="AV704" i="1"/>
  <c r="W701" i="2"/>
  <c r="F701" i="5"/>
  <c r="AS704" i="1"/>
  <c r="V701" i="2"/>
  <c r="E701" i="5"/>
  <c r="AP704" i="1"/>
  <c r="U701" i="2"/>
  <c r="C701" i="2"/>
  <c r="H700" i="5"/>
  <c r="AY703" i="1"/>
  <c r="X700" i="2"/>
  <c r="G700" i="5"/>
  <c r="AV703" i="1"/>
  <c r="W700" i="2"/>
  <c r="F700" i="5"/>
  <c r="AS703" i="1"/>
  <c r="V700" i="2"/>
  <c r="K700" i="2"/>
  <c r="E700" i="5"/>
  <c r="AP703" i="1"/>
  <c r="U700" i="2"/>
  <c r="C700" i="2"/>
  <c r="H699" i="5"/>
  <c r="AY702" i="1"/>
  <c r="X699" i="2"/>
  <c r="G699" i="5"/>
  <c r="AV702" i="1"/>
  <c r="W699" i="2"/>
  <c r="F699" i="5"/>
  <c r="AS702" i="1"/>
  <c r="V699" i="2"/>
  <c r="K699" i="2"/>
  <c r="AT702" i="1"/>
  <c r="E699" i="5"/>
  <c r="AP702" i="1"/>
  <c r="U699" i="2"/>
  <c r="C699" i="2"/>
  <c r="AQ702" i="1"/>
  <c r="H698" i="5"/>
  <c r="AY701" i="1"/>
  <c r="X698" i="2"/>
  <c r="G698" i="5"/>
  <c r="AV701" i="1"/>
  <c r="W698" i="2"/>
  <c r="F698" i="5"/>
  <c r="AS701" i="1"/>
  <c r="V698" i="2"/>
  <c r="K698" i="2"/>
  <c r="AT701" i="1"/>
  <c r="E698" i="5"/>
  <c r="AP701" i="1"/>
  <c r="U698" i="2"/>
  <c r="C698" i="2"/>
  <c r="H697" i="5"/>
  <c r="AY700" i="1"/>
  <c r="X697" i="2"/>
  <c r="G697" i="5"/>
  <c r="AV700" i="1"/>
  <c r="W697" i="2"/>
  <c r="F697" i="5"/>
  <c r="AS700" i="1"/>
  <c r="V697" i="2"/>
  <c r="K697" i="2"/>
  <c r="E697" i="5"/>
  <c r="AP700" i="1"/>
  <c r="U697" i="2"/>
  <c r="C697" i="2"/>
  <c r="H696" i="5"/>
  <c r="AY699" i="1"/>
  <c r="X696" i="2"/>
  <c r="G696" i="5"/>
  <c r="AV699" i="1"/>
  <c r="W696" i="2"/>
  <c r="F696" i="5"/>
  <c r="AS699" i="1"/>
  <c r="V696" i="2"/>
  <c r="K696" i="2"/>
  <c r="E696" i="5"/>
  <c r="AP699" i="1"/>
  <c r="U696" i="2"/>
  <c r="C696" i="2"/>
  <c r="H695" i="5"/>
  <c r="AY698" i="1"/>
  <c r="X695" i="2"/>
  <c r="G695" i="5"/>
  <c r="AV698" i="1"/>
  <c r="W695" i="2"/>
  <c r="F695" i="5"/>
  <c r="AS698" i="1"/>
  <c r="V695" i="2"/>
  <c r="K695" i="2"/>
  <c r="AT698" i="1"/>
  <c r="E695" i="5"/>
  <c r="AP698" i="1"/>
  <c r="U695" i="2"/>
  <c r="C695" i="2"/>
  <c r="H694" i="5"/>
  <c r="AY697" i="1"/>
  <c r="X694" i="2"/>
  <c r="G694" i="5"/>
  <c r="AV697" i="1"/>
  <c r="W694" i="2"/>
  <c r="F694" i="5"/>
  <c r="AS697" i="1"/>
  <c r="V694" i="2"/>
  <c r="K694" i="2"/>
  <c r="AT697" i="1"/>
  <c r="E694" i="5"/>
  <c r="AP697" i="1"/>
  <c r="U694" i="2"/>
  <c r="C694" i="2"/>
  <c r="H693" i="5"/>
  <c r="AY696" i="1"/>
  <c r="X693" i="2"/>
  <c r="G693" i="5"/>
  <c r="AV696" i="1"/>
  <c r="W693" i="2"/>
  <c r="F693" i="5"/>
  <c r="AS696" i="1"/>
  <c r="V693" i="2"/>
  <c r="K693" i="2"/>
  <c r="E693" i="5"/>
  <c r="AP696" i="1"/>
  <c r="U693" i="2"/>
  <c r="C693" i="2"/>
  <c r="H692" i="5"/>
  <c r="AY695" i="1"/>
  <c r="X692" i="2"/>
  <c r="G692" i="5"/>
  <c r="AV695" i="1"/>
  <c r="W692" i="2"/>
  <c r="F692" i="5"/>
  <c r="AS695" i="1"/>
  <c r="V692" i="2"/>
  <c r="K692" i="2"/>
  <c r="E692" i="5"/>
  <c r="AP695" i="1"/>
  <c r="U692" i="2"/>
  <c r="C692" i="2"/>
  <c r="H691" i="5"/>
  <c r="AY694" i="1"/>
  <c r="X691" i="2"/>
  <c r="G691" i="5"/>
  <c r="AV694" i="1"/>
  <c r="W691" i="2"/>
  <c r="F691" i="5"/>
  <c r="AS694" i="1"/>
  <c r="V691" i="2"/>
  <c r="K691" i="2"/>
  <c r="AT694" i="1"/>
  <c r="E691" i="5"/>
  <c r="AP694" i="1"/>
  <c r="U691" i="2"/>
  <c r="C691" i="2"/>
  <c r="H690" i="5"/>
  <c r="AY693" i="1"/>
  <c r="X690" i="2"/>
  <c r="G690" i="5"/>
  <c r="AV693" i="1"/>
  <c r="W690" i="2"/>
  <c r="F690" i="5"/>
  <c r="AS693" i="1"/>
  <c r="V690" i="2"/>
  <c r="K690" i="2"/>
  <c r="AT693" i="1"/>
  <c r="E690" i="5"/>
  <c r="AP693" i="1"/>
  <c r="U690" i="2"/>
  <c r="C690" i="2"/>
  <c r="H689" i="5"/>
  <c r="AY692" i="1"/>
  <c r="X689" i="2"/>
  <c r="G689" i="5"/>
  <c r="AV692" i="1"/>
  <c r="W689" i="2"/>
  <c r="F689" i="5"/>
  <c r="AS692" i="1"/>
  <c r="V689" i="2"/>
  <c r="K689" i="2"/>
  <c r="E689" i="5"/>
  <c r="AP692" i="1"/>
  <c r="U689" i="2"/>
  <c r="C689" i="2"/>
  <c r="H688" i="5"/>
  <c r="AY691" i="1"/>
  <c r="X688" i="2"/>
  <c r="G688" i="5"/>
  <c r="AV691" i="1"/>
  <c r="W688" i="2"/>
  <c r="F688" i="5"/>
  <c r="AS691" i="1"/>
  <c r="V688" i="2"/>
  <c r="K688" i="2"/>
  <c r="E688" i="5"/>
  <c r="AP691" i="1"/>
  <c r="U688" i="2"/>
  <c r="C688" i="2"/>
  <c r="H687" i="5"/>
  <c r="AY690" i="1"/>
  <c r="X687" i="2"/>
  <c r="S687" i="2"/>
  <c r="AZ690" i="1"/>
  <c r="G687" i="5"/>
  <c r="AV690" i="1"/>
  <c r="W687" i="2"/>
  <c r="O687" i="2"/>
  <c r="AW690" i="1"/>
  <c r="F687" i="5"/>
  <c r="AS690" i="1"/>
  <c r="V687" i="2"/>
  <c r="K687" i="2"/>
  <c r="AT690" i="1"/>
  <c r="E687" i="5"/>
  <c r="AP690" i="1"/>
  <c r="U687" i="2"/>
  <c r="C687" i="2"/>
  <c r="AQ690" i="1"/>
  <c r="H686" i="5"/>
  <c r="AY689" i="1"/>
  <c r="X686" i="2"/>
  <c r="S686" i="2"/>
  <c r="AZ689" i="1"/>
  <c r="G686" i="5"/>
  <c r="AV689" i="1"/>
  <c r="W686" i="2"/>
  <c r="O686" i="2"/>
  <c r="AW689" i="1"/>
  <c r="F686" i="5"/>
  <c r="AS689" i="1"/>
  <c r="V686" i="2"/>
  <c r="K686" i="2"/>
  <c r="AT689" i="1"/>
  <c r="E686" i="5"/>
  <c r="AP689" i="1"/>
  <c r="U686" i="2"/>
  <c r="C686" i="2"/>
  <c r="AQ689" i="1"/>
  <c r="H685" i="5"/>
  <c r="AY688" i="1"/>
  <c r="X685" i="2"/>
  <c r="S685" i="2"/>
  <c r="G685" i="5"/>
  <c r="AV688" i="1"/>
  <c r="W685" i="2"/>
  <c r="O685" i="2"/>
  <c r="F685" i="5"/>
  <c r="AS688" i="1"/>
  <c r="V685" i="2"/>
  <c r="K685" i="2"/>
  <c r="E685" i="5"/>
  <c r="AP688" i="1"/>
  <c r="U685" i="2"/>
  <c r="C685" i="2"/>
  <c r="H684" i="5"/>
  <c r="AY687" i="1"/>
  <c r="X684" i="2"/>
  <c r="G684" i="5"/>
  <c r="AV687" i="1"/>
  <c r="W684" i="2"/>
  <c r="O684" i="2"/>
  <c r="F684" i="5"/>
  <c r="AS687" i="1"/>
  <c r="V684" i="2"/>
  <c r="K684" i="2"/>
  <c r="E684" i="5"/>
  <c r="AP687" i="1"/>
  <c r="U684" i="2"/>
  <c r="C684" i="2"/>
  <c r="H683" i="5"/>
  <c r="AY686" i="1"/>
  <c r="X683" i="2"/>
  <c r="G683" i="5"/>
  <c r="AV686" i="1"/>
  <c r="W683" i="2"/>
  <c r="O683" i="2"/>
  <c r="F683" i="5"/>
  <c r="AS686" i="1"/>
  <c r="V683" i="2"/>
  <c r="K683" i="2"/>
  <c r="AT686" i="1"/>
  <c r="E683" i="5"/>
  <c r="AP686" i="1"/>
  <c r="U683" i="2"/>
  <c r="C683" i="2"/>
  <c r="AQ686" i="1"/>
  <c r="H682" i="5"/>
  <c r="AY685" i="1"/>
  <c r="X682" i="2"/>
  <c r="G682" i="5"/>
  <c r="AV685" i="1"/>
  <c r="W682" i="2"/>
  <c r="O682" i="2"/>
  <c r="F682" i="5"/>
  <c r="AS685" i="1"/>
  <c r="V682" i="2"/>
  <c r="K682" i="2"/>
  <c r="AT685" i="1"/>
  <c r="E682" i="5"/>
  <c r="AP685" i="1"/>
  <c r="U682" i="2"/>
  <c r="C682" i="2"/>
  <c r="AQ685" i="1"/>
  <c r="H681" i="5"/>
  <c r="AY684" i="1"/>
  <c r="X681" i="2"/>
  <c r="G681" i="5"/>
  <c r="AV684" i="1"/>
  <c r="W681" i="2"/>
  <c r="O681" i="2"/>
  <c r="F681" i="5"/>
  <c r="AS684" i="1"/>
  <c r="V681" i="2"/>
  <c r="K681" i="2"/>
  <c r="AT684" i="1"/>
  <c r="E681" i="5"/>
  <c r="AP684" i="1"/>
  <c r="U681" i="2"/>
  <c r="C681" i="2"/>
  <c r="H680" i="5"/>
  <c r="AY683" i="1"/>
  <c r="X680" i="2"/>
  <c r="G680" i="5"/>
  <c r="AV683" i="1"/>
  <c r="W680" i="2"/>
  <c r="O680" i="2"/>
  <c r="F680" i="5"/>
  <c r="AS683" i="1"/>
  <c r="V680" i="2"/>
  <c r="K680" i="2"/>
  <c r="E680" i="5"/>
  <c r="AP683" i="1"/>
  <c r="U680" i="2"/>
  <c r="C680" i="2"/>
  <c r="H679" i="5"/>
  <c r="AY682" i="1"/>
  <c r="X679" i="2"/>
  <c r="G679" i="5"/>
  <c r="AV682" i="1"/>
  <c r="W679" i="2"/>
  <c r="O679" i="2"/>
  <c r="F679" i="5"/>
  <c r="AS682" i="1"/>
  <c r="V679" i="2"/>
  <c r="K679" i="2"/>
  <c r="AT682" i="1"/>
  <c r="E679" i="5"/>
  <c r="AP682" i="1"/>
  <c r="U679" i="2"/>
  <c r="C679" i="2"/>
  <c r="AQ682" i="1"/>
  <c r="H678" i="5"/>
  <c r="AY681" i="1"/>
  <c r="X678" i="2"/>
  <c r="G678" i="5"/>
  <c r="AV681" i="1"/>
  <c r="W678" i="2"/>
  <c r="F678" i="5"/>
  <c r="AS681" i="1"/>
  <c r="V678" i="2"/>
  <c r="E678" i="5"/>
  <c r="AP681" i="1"/>
  <c r="U678" i="2"/>
  <c r="C678" i="2"/>
  <c r="AQ681" i="1"/>
  <c r="H677" i="5"/>
  <c r="AY680" i="1"/>
  <c r="X677" i="2"/>
  <c r="G677" i="5"/>
  <c r="AV680" i="1"/>
  <c r="W677" i="2"/>
  <c r="F677" i="5"/>
  <c r="AS680" i="1"/>
  <c r="V677" i="2"/>
  <c r="E677" i="5"/>
  <c r="AP680" i="1"/>
  <c r="U677" i="2"/>
  <c r="C677" i="2"/>
  <c r="H676" i="5"/>
  <c r="AY679" i="1"/>
  <c r="X676" i="2"/>
  <c r="G676" i="5"/>
  <c r="AV679" i="1"/>
  <c r="W676" i="2"/>
  <c r="F676" i="5"/>
  <c r="AS679" i="1"/>
  <c r="V676" i="2"/>
  <c r="E676" i="5"/>
  <c r="AP679" i="1"/>
  <c r="U676" i="2"/>
  <c r="C676" i="2"/>
  <c r="H675" i="5"/>
  <c r="AY678" i="1"/>
  <c r="X675" i="2"/>
  <c r="G675" i="5"/>
  <c r="AV678" i="1"/>
  <c r="W675" i="2"/>
  <c r="F675" i="5"/>
  <c r="AS678" i="1"/>
  <c r="V675" i="2"/>
  <c r="E675" i="5"/>
  <c r="AP678" i="1"/>
  <c r="U675" i="2"/>
  <c r="C675" i="2"/>
  <c r="AQ678" i="1"/>
  <c r="H674" i="5"/>
  <c r="AY677" i="1"/>
  <c r="X674" i="2"/>
  <c r="G674" i="5"/>
  <c r="AV677" i="1"/>
  <c r="W674" i="2"/>
  <c r="F674" i="5"/>
  <c r="AS677" i="1"/>
  <c r="V674" i="2"/>
  <c r="K674" i="2"/>
  <c r="AT677" i="1"/>
  <c r="E674" i="5"/>
  <c r="AP677" i="1"/>
  <c r="U674" i="2"/>
  <c r="C674" i="2"/>
  <c r="H673" i="5"/>
  <c r="AY676" i="1"/>
  <c r="X673" i="2"/>
  <c r="G673" i="5"/>
  <c r="AV676" i="1"/>
  <c r="W673" i="2"/>
  <c r="F673" i="5"/>
  <c r="AS676" i="1"/>
  <c r="V673" i="2"/>
  <c r="K673" i="2"/>
  <c r="E673" i="5"/>
  <c r="AP676" i="1"/>
  <c r="U673" i="2"/>
  <c r="C673" i="2"/>
  <c r="H672" i="5"/>
  <c r="AY675" i="1"/>
  <c r="X672" i="2"/>
  <c r="G672" i="5"/>
  <c r="AV675" i="1"/>
  <c r="W672" i="2"/>
  <c r="F672" i="5"/>
  <c r="AS675" i="1"/>
  <c r="V672" i="2"/>
  <c r="K672" i="2"/>
  <c r="E672" i="5"/>
  <c r="AP675" i="1"/>
  <c r="U672" i="2"/>
  <c r="C672" i="2"/>
  <c r="H671" i="5"/>
  <c r="AY674" i="1"/>
  <c r="X671" i="2"/>
  <c r="G671" i="5"/>
  <c r="AV674" i="1"/>
  <c r="W671" i="2"/>
  <c r="F671" i="5"/>
  <c r="AS674" i="1"/>
  <c r="V671" i="2"/>
  <c r="E671" i="5"/>
  <c r="AP674" i="1"/>
  <c r="U671" i="2"/>
  <c r="C671" i="2"/>
  <c r="AQ674" i="1"/>
  <c r="H670" i="5"/>
  <c r="AY673" i="1"/>
  <c r="X670" i="2"/>
  <c r="G670" i="5"/>
  <c r="AV673" i="1"/>
  <c r="W670" i="2"/>
  <c r="F670" i="5"/>
  <c r="AS673" i="1"/>
  <c r="V670" i="2"/>
  <c r="E670" i="5"/>
  <c r="AP673" i="1"/>
  <c r="U670" i="2"/>
  <c r="C670" i="2"/>
  <c r="AQ673" i="1"/>
  <c r="H669" i="5"/>
  <c r="AY672" i="1"/>
  <c r="X669" i="2"/>
  <c r="G669" i="5"/>
  <c r="AV672" i="1"/>
  <c r="W669" i="2"/>
  <c r="F669" i="5"/>
  <c r="AS672" i="1"/>
  <c r="V669" i="2"/>
  <c r="E669" i="5"/>
  <c r="AP672" i="1"/>
  <c r="U669" i="2"/>
  <c r="C669" i="2"/>
  <c r="H668" i="5"/>
  <c r="AY671" i="1"/>
  <c r="X668" i="2"/>
  <c r="G668" i="5"/>
  <c r="AV671" i="1"/>
  <c r="W668" i="2"/>
  <c r="F668" i="5"/>
  <c r="AS671" i="1"/>
  <c r="V668" i="2"/>
  <c r="E668" i="5"/>
  <c r="AP671" i="1"/>
  <c r="U668" i="2"/>
  <c r="C668" i="2"/>
  <c r="H667" i="5"/>
  <c r="AY670" i="1"/>
  <c r="X667" i="2"/>
  <c r="G667" i="5"/>
  <c r="AV670" i="1"/>
  <c r="W667" i="2"/>
  <c r="F667" i="5"/>
  <c r="AS670" i="1"/>
  <c r="V667" i="2"/>
  <c r="E667" i="5"/>
  <c r="AP670" i="1"/>
  <c r="U667" i="2"/>
  <c r="C667" i="2"/>
  <c r="AQ670" i="1"/>
  <c r="H666" i="5"/>
  <c r="AY669" i="1"/>
  <c r="X666" i="2"/>
  <c r="G666" i="5"/>
  <c r="AV669" i="1"/>
  <c r="W666" i="2"/>
  <c r="F666" i="5"/>
  <c r="AS669" i="1"/>
  <c r="V666" i="2"/>
  <c r="E666" i="5"/>
  <c r="AP669" i="1"/>
  <c r="U666" i="2"/>
  <c r="C666" i="2"/>
  <c r="AQ669" i="1"/>
  <c r="H665" i="5"/>
  <c r="AY668" i="1"/>
  <c r="X665" i="2"/>
  <c r="G665" i="5"/>
  <c r="AV668" i="1"/>
  <c r="W665" i="2"/>
  <c r="F665" i="5"/>
  <c r="AS668" i="1"/>
  <c r="V665" i="2"/>
  <c r="E665" i="5"/>
  <c r="AP668" i="1"/>
  <c r="U665" i="2"/>
  <c r="C665" i="2"/>
  <c r="H664" i="5"/>
  <c r="AY667" i="1"/>
  <c r="X664" i="2"/>
  <c r="G664" i="5"/>
  <c r="AV667" i="1"/>
  <c r="W664" i="2"/>
  <c r="F664" i="5"/>
  <c r="AS667" i="1"/>
  <c r="V664" i="2"/>
  <c r="E664" i="5"/>
  <c r="AP667" i="1"/>
  <c r="U664" i="2"/>
  <c r="C664" i="2"/>
  <c r="H663" i="5"/>
  <c r="AY666" i="1"/>
  <c r="X663" i="2"/>
  <c r="G663" i="5"/>
  <c r="AV666" i="1"/>
  <c r="W663" i="2"/>
  <c r="F663" i="5"/>
  <c r="AS666" i="1"/>
  <c r="V663" i="2"/>
  <c r="E663" i="5"/>
  <c r="AP666" i="1"/>
  <c r="U663" i="2"/>
  <c r="C663" i="2"/>
  <c r="AQ666" i="1"/>
  <c r="H662" i="5"/>
  <c r="AY665" i="1"/>
  <c r="X662" i="2"/>
  <c r="G662" i="5"/>
  <c r="AV665" i="1"/>
  <c r="W662" i="2"/>
  <c r="F662" i="5"/>
  <c r="AS665" i="1"/>
  <c r="V662" i="2"/>
  <c r="E662" i="5"/>
  <c r="AP665" i="1"/>
  <c r="U662" i="2"/>
  <c r="C662" i="2"/>
  <c r="AQ665" i="1"/>
  <c r="H661" i="5"/>
  <c r="AY664" i="1"/>
  <c r="X661" i="2"/>
  <c r="G661" i="5"/>
  <c r="AV664" i="1"/>
  <c r="W661" i="2"/>
  <c r="F661" i="5"/>
  <c r="AS664" i="1"/>
  <c r="V661" i="2"/>
  <c r="K661" i="2"/>
  <c r="E661" i="5"/>
  <c r="AP664" i="1"/>
  <c r="U661" i="2"/>
  <c r="C661" i="2"/>
  <c r="H660" i="5"/>
  <c r="AY663" i="1"/>
  <c r="X660" i="2"/>
  <c r="G660" i="5"/>
  <c r="AV663" i="1"/>
  <c r="W660" i="2"/>
  <c r="F660" i="5"/>
  <c r="AS663" i="1"/>
  <c r="V660" i="2"/>
  <c r="K660" i="2"/>
  <c r="E660" i="5"/>
  <c r="AP663" i="1"/>
  <c r="U660" i="2"/>
  <c r="C660" i="2"/>
  <c r="H659" i="5"/>
  <c r="AY662" i="1"/>
  <c r="X659" i="2"/>
  <c r="G659" i="5"/>
  <c r="AV662" i="1"/>
  <c r="W659" i="2"/>
  <c r="F659" i="5"/>
  <c r="AS662" i="1"/>
  <c r="V659" i="2"/>
  <c r="K659" i="2"/>
  <c r="AT662" i="1"/>
  <c r="E659" i="5"/>
  <c r="AP662" i="1"/>
  <c r="U659" i="2"/>
  <c r="C659" i="2"/>
  <c r="AQ662" i="1"/>
  <c r="H658" i="5"/>
  <c r="AY661" i="1"/>
  <c r="X658" i="2"/>
  <c r="G658" i="5"/>
  <c r="AV661" i="1"/>
  <c r="W658" i="2"/>
  <c r="F658" i="5"/>
  <c r="AS661" i="1"/>
  <c r="V658" i="2"/>
  <c r="E658" i="5"/>
  <c r="AP661" i="1"/>
  <c r="U658" i="2"/>
  <c r="C658" i="2"/>
  <c r="AQ661" i="1"/>
  <c r="H657" i="5"/>
  <c r="AY660" i="1"/>
  <c r="X657" i="2"/>
  <c r="G657" i="5"/>
  <c r="AV660" i="1"/>
  <c r="W657" i="2"/>
  <c r="F657" i="5"/>
  <c r="AS660" i="1"/>
  <c r="V657" i="2"/>
  <c r="E657" i="5"/>
  <c r="AP660" i="1"/>
  <c r="U657" i="2"/>
  <c r="C657" i="2"/>
  <c r="H656" i="5"/>
  <c r="AY659" i="1"/>
  <c r="X656" i="2"/>
  <c r="G656" i="5"/>
  <c r="AV659" i="1"/>
  <c r="W656" i="2"/>
  <c r="F656" i="5"/>
  <c r="AS659" i="1"/>
  <c r="V656" i="2"/>
  <c r="E656" i="5"/>
  <c r="AP659" i="1"/>
  <c r="U656" i="2"/>
  <c r="C656" i="2"/>
  <c r="H655" i="5"/>
  <c r="AY658" i="1"/>
  <c r="X655" i="2"/>
  <c r="G655" i="5"/>
  <c r="AV658" i="1"/>
  <c r="W655" i="2"/>
  <c r="F655" i="5"/>
  <c r="AS658" i="1"/>
  <c r="V655" i="2"/>
  <c r="E655" i="5"/>
  <c r="AP658" i="1"/>
  <c r="U655" i="2"/>
  <c r="C655" i="2"/>
  <c r="AQ658" i="1"/>
  <c r="H654" i="5"/>
  <c r="AY657" i="1"/>
  <c r="X654" i="2"/>
  <c r="G654" i="5"/>
  <c r="AV657" i="1"/>
  <c r="W654" i="2"/>
  <c r="F654" i="5"/>
  <c r="AS657" i="1"/>
  <c r="V654" i="2"/>
  <c r="E654" i="5"/>
  <c r="AP657" i="1"/>
  <c r="U654" i="2"/>
  <c r="C654" i="2"/>
  <c r="H653" i="5"/>
  <c r="AY656" i="1"/>
  <c r="X653" i="2"/>
  <c r="G653" i="5"/>
  <c r="AV656" i="1"/>
  <c r="W653" i="2"/>
  <c r="F653" i="5"/>
  <c r="AS656" i="1"/>
  <c r="V653" i="2"/>
  <c r="K653" i="2"/>
  <c r="E653" i="5"/>
  <c r="AP656" i="1"/>
  <c r="U653" i="2"/>
  <c r="C653" i="2"/>
  <c r="H652" i="5"/>
  <c r="AY655" i="1"/>
  <c r="X652" i="2"/>
  <c r="G652" i="5"/>
  <c r="AV655" i="1"/>
  <c r="W652" i="2"/>
  <c r="F652" i="5"/>
  <c r="AS655" i="1"/>
  <c r="V652" i="2"/>
  <c r="K652" i="2"/>
  <c r="E652" i="5"/>
  <c r="AP655" i="1"/>
  <c r="U652" i="2"/>
  <c r="C652" i="2"/>
  <c r="H651" i="5"/>
  <c r="AY654" i="1"/>
  <c r="X651" i="2"/>
  <c r="G651" i="5"/>
  <c r="AV654" i="1"/>
  <c r="W651" i="2"/>
  <c r="F651" i="5"/>
  <c r="AS654" i="1"/>
  <c r="V651" i="2"/>
  <c r="K651" i="2"/>
  <c r="AT654" i="1"/>
  <c r="E651" i="5"/>
  <c r="AP654" i="1"/>
  <c r="U651" i="2"/>
  <c r="C651" i="2"/>
  <c r="AQ654" i="1"/>
  <c r="H650" i="5"/>
  <c r="AY653" i="1"/>
  <c r="X650" i="2"/>
  <c r="G650" i="5"/>
  <c r="AV653" i="1"/>
  <c r="W650" i="2"/>
  <c r="F650" i="5"/>
  <c r="AS653" i="1"/>
  <c r="V650" i="2"/>
  <c r="K650" i="2"/>
  <c r="AT653" i="1"/>
  <c r="E650" i="5"/>
  <c r="AP653" i="1"/>
  <c r="U650" i="2"/>
  <c r="C650" i="2"/>
  <c r="H649" i="5"/>
  <c r="AY652" i="1"/>
  <c r="X649" i="2"/>
  <c r="G649" i="5"/>
  <c r="AV652" i="1"/>
  <c r="W649" i="2"/>
  <c r="F649" i="5"/>
  <c r="AS652" i="1"/>
  <c r="V649" i="2"/>
  <c r="K649" i="2"/>
  <c r="E649" i="5"/>
  <c r="AP652" i="1"/>
  <c r="U649" i="2"/>
  <c r="C649" i="2"/>
  <c r="H648" i="5"/>
  <c r="AY651" i="1"/>
  <c r="X648" i="2"/>
  <c r="G648" i="5"/>
  <c r="AV651" i="1"/>
  <c r="W648" i="2"/>
  <c r="F648" i="5"/>
  <c r="AS651" i="1"/>
  <c r="V648" i="2"/>
  <c r="E648" i="5"/>
  <c r="AP651" i="1"/>
  <c r="U648" i="2"/>
  <c r="C648" i="2"/>
  <c r="H647" i="5"/>
  <c r="AY650" i="1"/>
  <c r="X647" i="2"/>
  <c r="G647" i="5"/>
  <c r="AV650" i="1"/>
  <c r="W647" i="2"/>
  <c r="F647" i="5"/>
  <c r="AS650" i="1"/>
  <c r="V647" i="2"/>
  <c r="E647" i="5"/>
  <c r="AP650" i="1"/>
  <c r="U647" i="2"/>
  <c r="C647" i="2"/>
  <c r="AQ650" i="1"/>
  <c r="H646" i="5"/>
  <c r="AY649" i="1"/>
  <c r="X646" i="2"/>
  <c r="G646" i="5"/>
  <c r="AV649" i="1"/>
  <c r="W646" i="2"/>
  <c r="F646" i="5"/>
  <c r="AS649" i="1"/>
  <c r="V646" i="2"/>
  <c r="K646" i="2"/>
  <c r="AT649" i="1"/>
  <c r="E646" i="5"/>
  <c r="AP649" i="1"/>
  <c r="U646" i="2"/>
  <c r="C646" i="2"/>
  <c r="AQ649" i="1"/>
  <c r="H645" i="5"/>
  <c r="AY648" i="1"/>
  <c r="X645" i="2"/>
  <c r="G645" i="5"/>
  <c r="AV648" i="1"/>
  <c r="W645" i="2"/>
  <c r="F645" i="5"/>
  <c r="AS648" i="1"/>
  <c r="V645" i="2"/>
  <c r="K645" i="2"/>
  <c r="E645" i="5"/>
  <c r="AP648" i="1"/>
  <c r="U645" i="2"/>
  <c r="C645" i="2"/>
  <c r="H644" i="5"/>
  <c r="AY647" i="1"/>
  <c r="X644" i="2"/>
  <c r="G644" i="5"/>
  <c r="AV647" i="1"/>
  <c r="W644" i="2"/>
  <c r="F644" i="5"/>
  <c r="AS647" i="1"/>
  <c r="V644" i="2"/>
  <c r="K644" i="2"/>
  <c r="E644" i="5"/>
  <c r="AP647" i="1"/>
  <c r="U644" i="2"/>
  <c r="C644" i="2"/>
  <c r="H643" i="5"/>
  <c r="AY646" i="1"/>
  <c r="X643" i="2"/>
  <c r="G643" i="5"/>
  <c r="AV646" i="1"/>
  <c r="W643" i="2"/>
  <c r="F643" i="5"/>
  <c r="AS646" i="1"/>
  <c r="V643" i="2"/>
  <c r="E643" i="5"/>
  <c r="AP646" i="1"/>
  <c r="U643" i="2"/>
  <c r="C643" i="2"/>
  <c r="AQ646" i="1"/>
  <c r="H642" i="5"/>
  <c r="AY645" i="1"/>
  <c r="X642" i="2"/>
  <c r="G642" i="5"/>
  <c r="AV645" i="1"/>
  <c r="W642" i="2"/>
  <c r="F642" i="5"/>
  <c r="AS645" i="1"/>
  <c r="V642" i="2"/>
  <c r="E642" i="5"/>
  <c r="AP645" i="1"/>
  <c r="U642" i="2"/>
  <c r="C642" i="2"/>
  <c r="AQ645" i="1"/>
  <c r="H641" i="5"/>
  <c r="AY644" i="1"/>
  <c r="X641" i="2"/>
  <c r="G641" i="5"/>
  <c r="AV644" i="1"/>
  <c r="W641" i="2"/>
  <c r="F641" i="5"/>
  <c r="AS644" i="1"/>
  <c r="V641" i="2"/>
  <c r="E641" i="5"/>
  <c r="AP644" i="1"/>
  <c r="U641" i="2"/>
  <c r="C641" i="2"/>
  <c r="H640" i="5"/>
  <c r="AY643" i="1"/>
  <c r="X640" i="2"/>
  <c r="G640" i="5"/>
  <c r="AV643" i="1"/>
  <c r="W640" i="2"/>
  <c r="F640" i="5"/>
  <c r="AS643" i="1"/>
  <c r="V640" i="2"/>
  <c r="E640" i="5"/>
  <c r="AP643" i="1"/>
  <c r="U640" i="2"/>
  <c r="C640" i="2"/>
  <c r="H639" i="5"/>
  <c r="AY642" i="1"/>
  <c r="X639" i="2"/>
  <c r="G639" i="5"/>
  <c r="AV642" i="1"/>
  <c r="W639" i="2"/>
  <c r="F639" i="5"/>
  <c r="AS642" i="1"/>
  <c r="V639" i="2"/>
  <c r="E639" i="5"/>
  <c r="AP642" i="1"/>
  <c r="U639" i="2"/>
  <c r="C639" i="2"/>
  <c r="AQ642" i="1"/>
  <c r="H638" i="5"/>
  <c r="AY641" i="1"/>
  <c r="X638" i="2"/>
  <c r="G638" i="5"/>
  <c r="AV641" i="1"/>
  <c r="W638" i="2"/>
  <c r="F638" i="5"/>
  <c r="AS641" i="1"/>
  <c r="V638" i="2"/>
  <c r="E638" i="5"/>
  <c r="AP641" i="1"/>
  <c r="U638" i="2"/>
  <c r="C638" i="2"/>
  <c r="H637" i="5"/>
  <c r="AY640" i="1"/>
  <c r="X637" i="2"/>
  <c r="G637" i="5"/>
  <c r="AV640" i="1"/>
  <c r="W637" i="2"/>
  <c r="F637" i="5"/>
  <c r="AS640" i="1"/>
  <c r="V637" i="2"/>
  <c r="E637" i="5"/>
  <c r="AP640" i="1"/>
  <c r="U637" i="2"/>
  <c r="C637" i="2"/>
  <c r="H636" i="5"/>
  <c r="AY639" i="1"/>
  <c r="X636" i="2"/>
  <c r="G636" i="5"/>
  <c r="AV639" i="1"/>
  <c r="W636" i="2"/>
  <c r="F636" i="5"/>
  <c r="AS639" i="1"/>
  <c r="V636" i="2"/>
  <c r="E636" i="5"/>
  <c r="AP639" i="1"/>
  <c r="U636" i="2"/>
  <c r="C636" i="2"/>
  <c r="AQ639" i="1"/>
  <c r="H635" i="5"/>
  <c r="AY638" i="1"/>
  <c r="X635" i="2"/>
  <c r="G635" i="5"/>
  <c r="AV638" i="1"/>
  <c r="W635" i="2"/>
  <c r="F635" i="5"/>
  <c r="AS638" i="1"/>
  <c r="V635" i="2"/>
  <c r="E635" i="5"/>
  <c r="AP638" i="1"/>
  <c r="U635" i="2"/>
  <c r="C635" i="2"/>
  <c r="AQ638" i="1"/>
  <c r="H634" i="5"/>
  <c r="AY637" i="1"/>
  <c r="X634" i="2"/>
  <c r="G634" i="5"/>
  <c r="AV637" i="1"/>
  <c r="W634" i="2"/>
  <c r="F634" i="5"/>
  <c r="AS637" i="1"/>
  <c r="V634" i="2"/>
  <c r="E634" i="5"/>
  <c r="AP637" i="1"/>
  <c r="U634" i="2"/>
  <c r="C634" i="2"/>
  <c r="AQ637" i="1"/>
  <c r="H633" i="5"/>
  <c r="AY636" i="1"/>
  <c r="X633" i="2"/>
  <c r="G633" i="5"/>
  <c r="AV636" i="1"/>
  <c r="W633" i="2"/>
  <c r="O633" i="2"/>
  <c r="F633" i="5"/>
  <c r="AS636" i="1"/>
  <c r="V633" i="2"/>
  <c r="K633" i="2"/>
  <c r="E633" i="5"/>
  <c r="AP636" i="1"/>
  <c r="U633" i="2"/>
  <c r="C633" i="2"/>
  <c r="H632" i="5"/>
  <c r="AY635" i="1"/>
  <c r="X632" i="2"/>
  <c r="G632" i="5"/>
  <c r="AV635" i="1"/>
  <c r="W632" i="2"/>
  <c r="O632" i="2"/>
  <c r="F632" i="5"/>
  <c r="AS635" i="1"/>
  <c r="V632" i="2"/>
  <c r="K632" i="2"/>
  <c r="E632" i="5"/>
  <c r="AP635" i="1"/>
  <c r="U632" i="2"/>
  <c r="C632" i="2"/>
  <c r="H631" i="5"/>
  <c r="AY634" i="1"/>
  <c r="X631" i="2"/>
  <c r="G631" i="5"/>
  <c r="AV634" i="1"/>
  <c r="W631" i="2"/>
  <c r="O631" i="2"/>
  <c r="F631" i="5"/>
  <c r="AS634" i="1"/>
  <c r="V631" i="2"/>
  <c r="K631" i="2"/>
  <c r="AT634" i="1"/>
  <c r="E631" i="5"/>
  <c r="AP634" i="1"/>
  <c r="U631" i="2"/>
  <c r="C631" i="2"/>
  <c r="AQ634" i="1"/>
  <c r="H630" i="5"/>
  <c r="AY633" i="1"/>
  <c r="X630" i="2"/>
  <c r="G630" i="5"/>
  <c r="AV633" i="1"/>
  <c r="W630" i="2"/>
  <c r="F630" i="5"/>
  <c r="AS633" i="1"/>
  <c r="V630" i="2"/>
  <c r="E630" i="5"/>
  <c r="AP633" i="1"/>
  <c r="U630" i="2"/>
  <c r="C630" i="2"/>
  <c r="AQ633" i="1"/>
  <c r="H629" i="5"/>
  <c r="AY632" i="1"/>
  <c r="X629" i="2"/>
  <c r="G629" i="5"/>
  <c r="AV632" i="1"/>
  <c r="W629" i="2"/>
  <c r="F629" i="5"/>
  <c r="AS632" i="1"/>
  <c r="V629" i="2"/>
  <c r="E629" i="5"/>
  <c r="AP632" i="1"/>
  <c r="U629" i="2"/>
  <c r="C629" i="2"/>
  <c r="H628" i="5"/>
  <c r="AY631" i="1"/>
  <c r="X628" i="2"/>
  <c r="G628" i="5"/>
  <c r="AV631" i="1"/>
  <c r="W628" i="2"/>
  <c r="F628" i="5"/>
  <c r="AS631" i="1"/>
  <c r="V628" i="2"/>
  <c r="E628" i="5"/>
  <c r="AP631" i="1"/>
  <c r="U628" i="2"/>
  <c r="C628" i="2"/>
  <c r="H627" i="5"/>
  <c r="AY630" i="1"/>
  <c r="X627" i="2"/>
  <c r="G627" i="5"/>
  <c r="AV630" i="1"/>
  <c r="W627" i="2"/>
  <c r="F627" i="5"/>
  <c r="AS630" i="1"/>
  <c r="V627" i="2"/>
  <c r="E627" i="5"/>
  <c r="AP630" i="1"/>
  <c r="U627" i="2"/>
  <c r="C627" i="2"/>
  <c r="AQ630" i="1"/>
  <c r="H626" i="5"/>
  <c r="AY629" i="1"/>
  <c r="X626" i="2"/>
  <c r="G626" i="5"/>
  <c r="AV629" i="1"/>
  <c r="W626" i="2"/>
  <c r="F626" i="5"/>
  <c r="AS629" i="1"/>
  <c r="V626" i="2"/>
  <c r="E626" i="5"/>
  <c r="AP629" i="1"/>
  <c r="U626" i="2"/>
  <c r="C626" i="2"/>
  <c r="AQ629" i="1"/>
  <c r="H625" i="5"/>
  <c r="AY628" i="1"/>
  <c r="X625" i="2"/>
  <c r="G625" i="5"/>
  <c r="AV628" i="1"/>
  <c r="W625" i="2"/>
  <c r="F625" i="5"/>
  <c r="AS628" i="1"/>
  <c r="V625" i="2"/>
  <c r="K625" i="2"/>
  <c r="E625" i="5"/>
  <c r="AP628" i="1"/>
  <c r="U625" i="2"/>
  <c r="C625" i="2"/>
  <c r="H624" i="5"/>
  <c r="AY627" i="1"/>
  <c r="X624" i="2"/>
  <c r="G624" i="5"/>
  <c r="AV627" i="1"/>
  <c r="W624" i="2"/>
  <c r="F624" i="5"/>
  <c r="AS627" i="1"/>
  <c r="V624" i="2"/>
  <c r="K624" i="2"/>
  <c r="E624" i="5"/>
  <c r="AP627" i="1"/>
  <c r="U624" i="2"/>
  <c r="C624" i="2"/>
  <c r="H623" i="5"/>
  <c r="AY626" i="1"/>
  <c r="X623" i="2"/>
  <c r="G623" i="5"/>
  <c r="AV626" i="1"/>
  <c r="W623" i="2"/>
  <c r="O623" i="2"/>
  <c r="AW626" i="1"/>
  <c r="F623" i="5"/>
  <c r="AS626" i="1"/>
  <c r="V623" i="2"/>
  <c r="K623" i="2"/>
  <c r="AT626" i="1"/>
  <c r="E623" i="5"/>
  <c r="AP626" i="1"/>
  <c r="U623" i="2"/>
  <c r="C623" i="2"/>
  <c r="AQ626" i="1"/>
  <c r="H622" i="5"/>
  <c r="AY625" i="1"/>
  <c r="X622" i="2"/>
  <c r="G622" i="5"/>
  <c r="AV625" i="1"/>
  <c r="W622" i="2"/>
  <c r="O622" i="2"/>
  <c r="AW625" i="1"/>
  <c r="F622" i="5"/>
  <c r="AS625" i="1"/>
  <c r="V622" i="2"/>
  <c r="K622" i="2"/>
  <c r="E622" i="5"/>
  <c r="AP625" i="1"/>
  <c r="U622" i="2"/>
  <c r="C622" i="2"/>
  <c r="AQ625" i="1"/>
  <c r="H621" i="5"/>
  <c r="AY624" i="1"/>
  <c r="X621" i="2"/>
  <c r="G621" i="5"/>
  <c r="AV624" i="1"/>
  <c r="W621" i="2"/>
  <c r="O621" i="2"/>
  <c r="F621" i="5"/>
  <c r="AS624" i="1"/>
  <c r="V621" i="2"/>
  <c r="K621" i="2"/>
  <c r="E621" i="5"/>
  <c r="AP624" i="1"/>
  <c r="U621" i="2"/>
  <c r="C621" i="2"/>
  <c r="H620" i="5"/>
  <c r="AY623" i="1"/>
  <c r="X620" i="2"/>
  <c r="G620" i="5"/>
  <c r="AV623" i="1"/>
  <c r="W620" i="2"/>
  <c r="O620" i="2"/>
  <c r="F620" i="5"/>
  <c r="AS623" i="1"/>
  <c r="V620" i="2"/>
  <c r="K620" i="2"/>
  <c r="E620" i="5"/>
  <c r="AP623" i="1"/>
  <c r="U620" i="2"/>
  <c r="C620" i="2"/>
  <c r="H619" i="5"/>
  <c r="AY622" i="1"/>
  <c r="X619" i="2"/>
  <c r="G619" i="5"/>
  <c r="AV622" i="1"/>
  <c r="W619" i="2"/>
  <c r="F619" i="5"/>
  <c r="AS622" i="1"/>
  <c r="V619" i="2"/>
  <c r="K619" i="2"/>
  <c r="AT622" i="1"/>
  <c r="E619" i="5"/>
  <c r="AP622" i="1"/>
  <c r="U619" i="2"/>
  <c r="C619" i="2"/>
  <c r="AQ622" i="1"/>
  <c r="H618" i="5"/>
  <c r="AY621" i="1"/>
  <c r="X618" i="2"/>
  <c r="G618" i="5"/>
  <c r="AV621" i="1"/>
  <c r="W618" i="2"/>
  <c r="F618" i="5"/>
  <c r="AS621" i="1"/>
  <c r="V618" i="2"/>
  <c r="K618" i="2"/>
  <c r="E618" i="5"/>
  <c r="AP621" i="1"/>
  <c r="U618" i="2"/>
  <c r="C618" i="2"/>
  <c r="AQ621" i="1"/>
  <c r="H617" i="5"/>
  <c r="AY620" i="1"/>
  <c r="X617" i="2"/>
  <c r="G617" i="5"/>
  <c r="AV620" i="1"/>
  <c r="W617" i="2"/>
  <c r="F617" i="5"/>
  <c r="AS620" i="1"/>
  <c r="V617" i="2"/>
  <c r="K617" i="2"/>
  <c r="E617" i="5"/>
  <c r="AP620" i="1"/>
  <c r="U617" i="2"/>
  <c r="C617" i="2"/>
  <c r="H616" i="5"/>
  <c r="AY619" i="1"/>
  <c r="X616" i="2"/>
  <c r="G616" i="5"/>
  <c r="AV619" i="1"/>
  <c r="W616" i="2"/>
  <c r="F616" i="5"/>
  <c r="AS619" i="1"/>
  <c r="V616" i="2"/>
  <c r="K616" i="2"/>
  <c r="E616" i="5"/>
  <c r="AP619" i="1"/>
  <c r="U616" i="2"/>
  <c r="C616" i="2"/>
  <c r="H615" i="5"/>
  <c r="AY618" i="1"/>
  <c r="X615" i="2"/>
  <c r="G615" i="5"/>
  <c r="AV618" i="1"/>
  <c r="W615" i="2"/>
  <c r="F615" i="5"/>
  <c r="AS618" i="1"/>
  <c r="V615" i="2"/>
  <c r="K615" i="2"/>
  <c r="E615" i="5"/>
  <c r="AP618" i="1"/>
  <c r="U615" i="2"/>
  <c r="C615" i="2"/>
  <c r="AQ618" i="1"/>
  <c r="H614" i="5"/>
  <c r="AY617" i="1"/>
  <c r="X614" i="2"/>
  <c r="S614" i="2"/>
  <c r="AZ617" i="1"/>
  <c r="G614" i="5"/>
  <c r="AV617" i="1"/>
  <c r="W614" i="2"/>
  <c r="O614" i="2"/>
  <c r="F614" i="5"/>
  <c r="AS617" i="1"/>
  <c r="V614" i="2"/>
  <c r="K614" i="2"/>
  <c r="E614" i="5"/>
  <c r="AP617" i="1"/>
  <c r="U614" i="2"/>
  <c r="C614" i="2"/>
  <c r="AQ617" i="1"/>
  <c r="H613" i="5"/>
  <c r="AY616" i="1"/>
  <c r="X613" i="2"/>
  <c r="S613" i="2"/>
  <c r="G613" i="5"/>
  <c r="AV616" i="1"/>
  <c r="W613" i="2"/>
  <c r="O613" i="2"/>
  <c r="F613" i="5"/>
  <c r="AS616" i="1"/>
  <c r="V613" i="2"/>
  <c r="K613" i="2"/>
  <c r="E613" i="5"/>
  <c r="AP616" i="1"/>
  <c r="U613" i="2"/>
  <c r="C613" i="2"/>
  <c r="H612" i="5"/>
  <c r="AY615" i="1"/>
  <c r="X612" i="2"/>
  <c r="S612" i="2"/>
  <c r="G612" i="5"/>
  <c r="AV615" i="1"/>
  <c r="W612" i="2"/>
  <c r="O612" i="2"/>
  <c r="F612" i="5"/>
  <c r="AS615" i="1"/>
  <c r="V612" i="2"/>
  <c r="K612" i="2"/>
  <c r="E612" i="5"/>
  <c r="AP615" i="1"/>
  <c r="U612" i="2"/>
  <c r="C612" i="2"/>
  <c r="H611" i="5"/>
  <c r="AY614" i="1"/>
  <c r="X611" i="2"/>
  <c r="S611" i="2"/>
  <c r="G611" i="5"/>
  <c r="AV614" i="1"/>
  <c r="W611" i="2"/>
  <c r="O611" i="2"/>
  <c r="AW614" i="1"/>
  <c r="F611" i="5"/>
  <c r="AS614" i="1"/>
  <c r="V611" i="2"/>
  <c r="K611" i="2"/>
  <c r="AT614" i="1"/>
  <c r="E611" i="5"/>
  <c r="AP614" i="1"/>
  <c r="U611" i="2"/>
  <c r="C611" i="2"/>
  <c r="AQ614" i="1"/>
  <c r="H610" i="5"/>
  <c r="AY613" i="1"/>
  <c r="X610" i="2"/>
  <c r="G610" i="5"/>
  <c r="AV613" i="1"/>
  <c r="W610" i="2"/>
  <c r="F610" i="5"/>
  <c r="AS613" i="1"/>
  <c r="V610" i="2"/>
  <c r="K610" i="2"/>
  <c r="E610" i="5"/>
  <c r="AP613" i="1"/>
  <c r="U610" i="2"/>
  <c r="C610" i="2"/>
  <c r="AQ613" i="1"/>
  <c r="H609" i="5"/>
  <c r="AY612" i="1"/>
  <c r="X609" i="2"/>
  <c r="G609" i="5"/>
  <c r="AV612" i="1"/>
  <c r="W609" i="2"/>
  <c r="F609" i="5"/>
  <c r="AS612" i="1"/>
  <c r="V609" i="2"/>
  <c r="E609" i="5"/>
  <c r="AP612" i="1"/>
  <c r="U609" i="2"/>
  <c r="C609" i="2"/>
  <c r="H608" i="5"/>
  <c r="AY611" i="1"/>
  <c r="X608" i="2"/>
  <c r="G608" i="5"/>
  <c r="AV611" i="1"/>
  <c r="W608" i="2"/>
  <c r="F608" i="5"/>
  <c r="AS611" i="1"/>
  <c r="V608" i="2"/>
  <c r="K608" i="2"/>
  <c r="E608" i="5"/>
  <c r="AP611" i="1"/>
  <c r="U608" i="2"/>
  <c r="C608" i="2"/>
  <c r="H607" i="5"/>
  <c r="AY610" i="1"/>
  <c r="X607" i="2"/>
  <c r="G607" i="5"/>
  <c r="AV610" i="1"/>
  <c r="W607" i="2"/>
  <c r="F607" i="5"/>
  <c r="AS610" i="1"/>
  <c r="V607" i="2"/>
  <c r="K607" i="2"/>
  <c r="E607" i="5"/>
  <c r="AP610" i="1"/>
  <c r="U607" i="2"/>
  <c r="C607" i="2"/>
  <c r="AQ610" i="1"/>
  <c r="H606" i="5"/>
  <c r="AY609" i="1"/>
  <c r="X606" i="2"/>
  <c r="S606" i="2"/>
  <c r="AZ609" i="1"/>
  <c r="G606" i="5"/>
  <c r="AV609" i="1"/>
  <c r="W606" i="2"/>
  <c r="O606" i="2"/>
  <c r="AW609" i="1"/>
  <c r="F606" i="5"/>
  <c r="AS609" i="1"/>
  <c r="V606" i="2"/>
  <c r="K606" i="2"/>
  <c r="E606" i="5"/>
  <c r="AP609" i="1"/>
  <c r="U606" i="2"/>
  <c r="C606" i="2"/>
  <c r="AQ609" i="1"/>
  <c r="H605" i="5"/>
  <c r="AY608" i="1"/>
  <c r="X605" i="2"/>
  <c r="S605" i="2"/>
  <c r="G605" i="5"/>
  <c r="AV608" i="1"/>
  <c r="W605" i="2"/>
  <c r="O605" i="2"/>
  <c r="F605" i="5"/>
  <c r="AS608" i="1"/>
  <c r="V605" i="2"/>
  <c r="K605" i="2"/>
  <c r="E605" i="5"/>
  <c r="AP608" i="1"/>
  <c r="U605" i="2"/>
  <c r="C605" i="2"/>
  <c r="H604" i="5"/>
  <c r="AY607" i="1"/>
  <c r="X604" i="2"/>
  <c r="S604" i="2"/>
  <c r="G604" i="5"/>
  <c r="AV607" i="1"/>
  <c r="W604" i="2"/>
  <c r="O604" i="2"/>
  <c r="F604" i="5"/>
  <c r="AS607" i="1"/>
  <c r="V604" i="2"/>
  <c r="K604" i="2"/>
  <c r="AT607" i="1"/>
  <c r="E604" i="5"/>
  <c r="AP607" i="1"/>
  <c r="U604" i="2"/>
  <c r="C604" i="2"/>
  <c r="H603" i="5"/>
  <c r="AY606" i="1"/>
  <c r="X603" i="2"/>
  <c r="S603" i="2"/>
  <c r="AZ606" i="1"/>
  <c r="G603" i="5"/>
  <c r="AV606" i="1"/>
  <c r="W603" i="2"/>
  <c r="O603" i="2"/>
  <c r="AW606" i="1"/>
  <c r="F603" i="5"/>
  <c r="AS606" i="1"/>
  <c r="V603" i="2"/>
  <c r="K603" i="2"/>
  <c r="E603" i="5"/>
  <c r="AP606" i="1"/>
  <c r="U603" i="2"/>
  <c r="C603" i="2"/>
  <c r="AQ606" i="1"/>
  <c r="H602" i="5"/>
  <c r="AY605" i="1"/>
  <c r="X602" i="2"/>
  <c r="S602" i="2"/>
  <c r="AZ605" i="1"/>
  <c r="G602" i="5"/>
  <c r="AV605" i="1"/>
  <c r="W602" i="2"/>
  <c r="O602" i="2"/>
  <c r="F602" i="5"/>
  <c r="AS605" i="1"/>
  <c r="V602" i="2"/>
  <c r="K602" i="2"/>
  <c r="E602" i="5"/>
  <c r="AP605" i="1"/>
  <c r="U602" i="2"/>
  <c r="C602" i="2"/>
  <c r="AQ605" i="1"/>
  <c r="H601" i="5"/>
  <c r="AY604" i="1"/>
  <c r="X601" i="2"/>
  <c r="G601" i="5"/>
  <c r="AV604" i="1"/>
  <c r="W601" i="2"/>
  <c r="F601" i="5"/>
  <c r="AS604" i="1"/>
  <c r="V601" i="2"/>
  <c r="E601" i="5"/>
  <c r="AP604" i="1"/>
  <c r="U601" i="2"/>
  <c r="C601" i="2"/>
  <c r="H600" i="5"/>
  <c r="AY603" i="1"/>
  <c r="X600" i="2"/>
  <c r="G600" i="5"/>
  <c r="AV603" i="1"/>
  <c r="W600" i="2"/>
  <c r="F600" i="5"/>
  <c r="AS603" i="1"/>
  <c r="V600" i="2"/>
  <c r="K600" i="2"/>
  <c r="E600" i="5"/>
  <c r="AP603" i="1"/>
  <c r="U600" i="2"/>
  <c r="C600" i="2"/>
  <c r="H599" i="5"/>
  <c r="AY602" i="1"/>
  <c r="X599" i="2"/>
  <c r="G599" i="5"/>
  <c r="AV602" i="1"/>
  <c r="W599" i="2"/>
  <c r="F599" i="5"/>
  <c r="AS602" i="1"/>
  <c r="V599" i="2"/>
  <c r="K599" i="2"/>
  <c r="AT602" i="1"/>
  <c r="E599" i="5"/>
  <c r="AP602" i="1"/>
  <c r="U599" i="2"/>
  <c r="C599" i="2"/>
  <c r="AQ602" i="1"/>
  <c r="H598" i="5"/>
  <c r="AY601" i="1"/>
  <c r="X598" i="2"/>
  <c r="G598" i="5"/>
  <c r="AV601" i="1"/>
  <c r="W598" i="2"/>
  <c r="O598" i="2"/>
  <c r="F598" i="5"/>
  <c r="AS601" i="1"/>
  <c r="V598" i="2"/>
  <c r="K598" i="2"/>
  <c r="AT601" i="1"/>
  <c r="E598" i="5"/>
  <c r="AP601" i="1"/>
  <c r="U598" i="2"/>
  <c r="C598" i="2"/>
  <c r="AQ601" i="1"/>
  <c r="H597" i="5"/>
  <c r="AY600" i="1"/>
  <c r="X597" i="2"/>
  <c r="G597" i="5"/>
  <c r="AV600" i="1"/>
  <c r="W597" i="2"/>
  <c r="O597" i="2"/>
  <c r="F597" i="5"/>
  <c r="AS600" i="1"/>
  <c r="V597" i="2"/>
  <c r="K597" i="2"/>
  <c r="E597" i="5"/>
  <c r="AP600" i="1"/>
  <c r="U597" i="2"/>
  <c r="C597" i="2"/>
  <c r="H596" i="5"/>
  <c r="AY599" i="1"/>
  <c r="X596" i="2"/>
  <c r="G596" i="5"/>
  <c r="AV599" i="1"/>
  <c r="W596" i="2"/>
  <c r="O596" i="2"/>
  <c r="F596" i="5"/>
  <c r="AS599" i="1"/>
  <c r="V596" i="2"/>
  <c r="K596" i="2"/>
  <c r="E596" i="5"/>
  <c r="AP599" i="1"/>
  <c r="U596" i="2"/>
  <c r="C596" i="2"/>
  <c r="H595" i="5"/>
  <c r="AY598" i="1"/>
  <c r="X595" i="2"/>
  <c r="G595" i="5"/>
  <c r="AV598" i="1"/>
  <c r="W595" i="2"/>
  <c r="O595" i="2"/>
  <c r="AW598" i="1"/>
  <c r="F595" i="5"/>
  <c r="AS598" i="1"/>
  <c r="V595" i="2"/>
  <c r="K595" i="2"/>
  <c r="AT598" i="1"/>
  <c r="E595" i="5"/>
  <c r="AP598" i="1"/>
  <c r="U595" i="2"/>
  <c r="C595" i="2"/>
  <c r="AQ598" i="1"/>
  <c r="H594" i="5"/>
  <c r="AY597" i="1"/>
  <c r="X594" i="2"/>
  <c r="G594" i="5"/>
  <c r="AV597" i="1"/>
  <c r="W594" i="2"/>
  <c r="O594" i="2"/>
  <c r="F594" i="5"/>
  <c r="AS597" i="1"/>
  <c r="V594" i="2"/>
  <c r="K594" i="2"/>
  <c r="AT597" i="1"/>
  <c r="E594" i="5"/>
  <c r="AP597" i="1"/>
  <c r="U594" i="2"/>
  <c r="C594" i="2"/>
  <c r="H593" i="5"/>
  <c r="AY596" i="1"/>
  <c r="X593" i="2"/>
  <c r="G593" i="5"/>
  <c r="AV596" i="1"/>
  <c r="W593" i="2"/>
  <c r="F593" i="5"/>
  <c r="AS596" i="1"/>
  <c r="V593" i="2"/>
  <c r="K593" i="2"/>
  <c r="E593" i="5"/>
  <c r="AP596" i="1"/>
  <c r="U593" i="2"/>
  <c r="C593" i="2"/>
  <c r="H592" i="5"/>
  <c r="AY595" i="1"/>
  <c r="X592" i="2"/>
  <c r="G592" i="5"/>
  <c r="AV595" i="1"/>
  <c r="W592" i="2"/>
  <c r="F592" i="5"/>
  <c r="AS595" i="1"/>
  <c r="V592" i="2"/>
  <c r="E592" i="5"/>
  <c r="AP595" i="1"/>
  <c r="U592" i="2"/>
  <c r="C592" i="2"/>
  <c r="H591" i="5"/>
  <c r="AY594" i="1"/>
  <c r="X591" i="2"/>
  <c r="G591" i="5"/>
  <c r="AV594" i="1"/>
  <c r="W591" i="2"/>
  <c r="F591" i="5"/>
  <c r="AS594" i="1"/>
  <c r="V591" i="2"/>
  <c r="E591" i="5"/>
  <c r="AP594" i="1"/>
  <c r="U591" i="2"/>
  <c r="C591" i="2"/>
  <c r="AQ594" i="1"/>
  <c r="H590" i="5"/>
  <c r="AY593" i="1"/>
  <c r="X590" i="2"/>
  <c r="G590" i="5"/>
  <c r="AV593" i="1"/>
  <c r="W590" i="2"/>
  <c r="F590" i="5"/>
  <c r="AS593" i="1"/>
  <c r="V590" i="2"/>
  <c r="E590" i="5"/>
  <c r="AP593" i="1"/>
  <c r="U590" i="2"/>
  <c r="C590" i="2"/>
  <c r="H589" i="5"/>
  <c r="AY592" i="1"/>
  <c r="X589" i="2"/>
  <c r="G589" i="5"/>
  <c r="AV592" i="1"/>
  <c r="W589" i="2"/>
  <c r="F589" i="5"/>
  <c r="AS592" i="1"/>
  <c r="V589" i="2"/>
  <c r="E589" i="5"/>
  <c r="AP592" i="1"/>
  <c r="U589" i="2"/>
  <c r="C589" i="2"/>
  <c r="H588" i="5"/>
  <c r="AY591" i="1"/>
  <c r="X588" i="2"/>
  <c r="G588" i="5"/>
  <c r="AV591" i="1"/>
  <c r="W588" i="2"/>
  <c r="F588" i="5"/>
  <c r="AS591" i="1"/>
  <c r="V588" i="2"/>
  <c r="E588" i="5"/>
  <c r="AP591" i="1"/>
  <c r="U588" i="2"/>
  <c r="C588" i="2"/>
  <c r="H587" i="5"/>
  <c r="AY590" i="1"/>
  <c r="X587" i="2"/>
  <c r="G587" i="5"/>
  <c r="AV590" i="1"/>
  <c r="W587" i="2"/>
  <c r="F587" i="5"/>
  <c r="AS590" i="1"/>
  <c r="V587" i="2"/>
  <c r="E587" i="5"/>
  <c r="AP590" i="1"/>
  <c r="U587" i="2"/>
  <c r="C587" i="2"/>
  <c r="AQ590" i="1"/>
  <c r="H586" i="5"/>
  <c r="AY589" i="1"/>
  <c r="X586" i="2"/>
  <c r="G586" i="5"/>
  <c r="AV589" i="1"/>
  <c r="W586" i="2"/>
  <c r="F586" i="5"/>
  <c r="AS589" i="1"/>
  <c r="V586" i="2"/>
  <c r="E586" i="5"/>
  <c r="AP589" i="1"/>
  <c r="U586" i="2"/>
  <c r="C586" i="2"/>
  <c r="AQ589" i="1"/>
  <c r="H585" i="5"/>
  <c r="AY588" i="1"/>
  <c r="X585" i="2"/>
  <c r="G585" i="5"/>
  <c r="AV588" i="1"/>
  <c r="W585" i="2"/>
  <c r="F585" i="5"/>
  <c r="AS588" i="1"/>
  <c r="V585" i="2"/>
  <c r="E585" i="5"/>
  <c r="AP588" i="1"/>
  <c r="U585" i="2"/>
  <c r="C585" i="2"/>
  <c r="H584" i="5"/>
  <c r="AY587" i="1"/>
  <c r="X584" i="2"/>
  <c r="G584" i="5"/>
  <c r="AV587" i="1"/>
  <c r="W584" i="2"/>
  <c r="F584" i="5"/>
  <c r="AS587" i="1"/>
  <c r="V584" i="2"/>
  <c r="E584" i="5"/>
  <c r="AP587" i="1"/>
  <c r="U584" i="2"/>
  <c r="C584" i="2"/>
  <c r="H583" i="5"/>
  <c r="AY586" i="1"/>
  <c r="X583" i="2"/>
  <c r="G583" i="5"/>
  <c r="AV586" i="1"/>
  <c r="W583" i="2"/>
  <c r="F583" i="5"/>
  <c r="AS586" i="1"/>
  <c r="V583" i="2"/>
  <c r="E583" i="5"/>
  <c r="AP586" i="1"/>
  <c r="U583" i="2"/>
  <c r="C583" i="2"/>
  <c r="AQ586" i="1"/>
  <c r="H582" i="5"/>
  <c r="AY585" i="1"/>
  <c r="X582" i="2"/>
  <c r="G582" i="5"/>
  <c r="AV585" i="1"/>
  <c r="W582" i="2"/>
  <c r="F582" i="5"/>
  <c r="AS585" i="1"/>
  <c r="V582" i="2"/>
  <c r="K582" i="2"/>
  <c r="AT585" i="1"/>
  <c r="E582" i="5"/>
  <c r="AP585" i="1"/>
  <c r="U582" i="2"/>
  <c r="C582" i="2"/>
  <c r="H581" i="5"/>
  <c r="AY584" i="1"/>
  <c r="X581" i="2"/>
  <c r="G581" i="5"/>
  <c r="AV584" i="1"/>
  <c r="W581" i="2"/>
  <c r="F581" i="5"/>
  <c r="AS584" i="1"/>
  <c r="V581" i="2"/>
  <c r="K581" i="2"/>
  <c r="E581" i="5"/>
  <c r="AP584" i="1"/>
  <c r="U581" i="2"/>
  <c r="C581" i="2"/>
  <c r="H580" i="5"/>
  <c r="AY583" i="1"/>
  <c r="X580" i="2"/>
  <c r="G580" i="5"/>
  <c r="AV583" i="1"/>
  <c r="W580" i="2"/>
  <c r="F580" i="5"/>
  <c r="AS583" i="1"/>
  <c r="V580" i="2"/>
  <c r="K580" i="2"/>
  <c r="E580" i="5"/>
  <c r="AP583" i="1"/>
  <c r="U580" i="2"/>
  <c r="C580" i="2"/>
  <c r="H579" i="5"/>
  <c r="AY582" i="1"/>
  <c r="X579" i="2"/>
  <c r="G579" i="5"/>
  <c r="AV582" i="1"/>
  <c r="W579" i="2"/>
  <c r="F579" i="5"/>
  <c r="AS582" i="1"/>
  <c r="V579" i="2"/>
  <c r="E579" i="5"/>
  <c r="AP582" i="1"/>
  <c r="U579" i="2"/>
  <c r="C579" i="2"/>
  <c r="AQ582" i="1"/>
  <c r="H578" i="5"/>
  <c r="AY581" i="1"/>
  <c r="X578" i="2"/>
  <c r="G578" i="5"/>
  <c r="AV581" i="1"/>
  <c r="W578" i="2"/>
  <c r="F578" i="5"/>
  <c r="AS581" i="1"/>
  <c r="V578" i="2"/>
  <c r="E578" i="5"/>
  <c r="AP581" i="1"/>
  <c r="U578" i="2"/>
  <c r="C578" i="2"/>
  <c r="H577" i="5"/>
  <c r="AY580" i="1"/>
  <c r="X577" i="2"/>
  <c r="G577" i="5"/>
  <c r="AV580" i="1"/>
  <c r="W577" i="2"/>
  <c r="F577" i="5"/>
  <c r="AS580" i="1"/>
  <c r="V577" i="2"/>
  <c r="E577" i="5"/>
  <c r="AP580" i="1"/>
  <c r="U577" i="2"/>
  <c r="C577" i="2"/>
  <c r="H576" i="5"/>
  <c r="AY579" i="1"/>
  <c r="X576" i="2"/>
  <c r="G576" i="5"/>
  <c r="AV579" i="1"/>
  <c r="W576" i="2"/>
  <c r="F576" i="5"/>
  <c r="AS579" i="1"/>
  <c r="V576" i="2"/>
  <c r="E576" i="5"/>
  <c r="AP579" i="1"/>
  <c r="U576" i="2"/>
  <c r="C576" i="2"/>
  <c r="H575" i="5"/>
  <c r="AY578" i="1"/>
  <c r="X575" i="2"/>
  <c r="G575" i="5"/>
  <c r="AV578" i="1"/>
  <c r="W575" i="2"/>
  <c r="F575" i="5"/>
  <c r="AS578" i="1"/>
  <c r="V575" i="2"/>
  <c r="E575" i="5"/>
  <c r="AP578" i="1"/>
  <c r="U575" i="2"/>
  <c r="C575" i="2"/>
  <c r="AQ578" i="1"/>
  <c r="H574" i="5"/>
  <c r="AY577" i="1"/>
  <c r="X574" i="2"/>
  <c r="G574" i="5"/>
  <c r="AV577" i="1"/>
  <c r="W574" i="2"/>
  <c r="F574" i="5"/>
  <c r="AS577" i="1"/>
  <c r="V574" i="2"/>
  <c r="E574" i="5"/>
  <c r="AP577" i="1"/>
  <c r="U574" i="2"/>
  <c r="C574" i="2"/>
  <c r="AQ577" i="1"/>
  <c r="H573" i="5"/>
  <c r="AY576" i="1"/>
  <c r="X573" i="2"/>
  <c r="G573" i="5"/>
  <c r="AV576" i="1"/>
  <c r="W573" i="2"/>
  <c r="F573" i="5"/>
  <c r="AS576" i="1"/>
  <c r="V573" i="2"/>
  <c r="E573" i="5"/>
  <c r="AP576" i="1"/>
  <c r="U573" i="2"/>
  <c r="C573" i="2"/>
  <c r="H572" i="5"/>
  <c r="AY575" i="1"/>
  <c r="X572" i="2"/>
  <c r="G572" i="5"/>
  <c r="AV575" i="1"/>
  <c r="W572" i="2"/>
  <c r="F572" i="5"/>
  <c r="AS575" i="1"/>
  <c r="V572" i="2"/>
  <c r="E572" i="5"/>
  <c r="AP575" i="1"/>
  <c r="U572" i="2"/>
  <c r="C572" i="2"/>
  <c r="H571" i="5"/>
  <c r="AY574" i="1"/>
  <c r="X571" i="2"/>
  <c r="G571" i="5"/>
  <c r="AV574" i="1"/>
  <c r="W571" i="2"/>
  <c r="F571" i="5"/>
  <c r="AS574" i="1"/>
  <c r="V571" i="2"/>
  <c r="E571" i="5"/>
  <c r="AP574" i="1"/>
  <c r="U571" i="2"/>
  <c r="C571" i="2"/>
  <c r="AQ574" i="1"/>
  <c r="H570" i="5"/>
  <c r="AY573" i="1"/>
  <c r="X570" i="2"/>
  <c r="G570" i="5"/>
  <c r="AV573" i="1"/>
  <c r="W570" i="2"/>
  <c r="F570" i="5"/>
  <c r="AS573" i="1"/>
  <c r="V570" i="2"/>
  <c r="E570" i="5"/>
  <c r="AP573" i="1"/>
  <c r="U570" i="2"/>
  <c r="C570" i="2"/>
  <c r="AQ573" i="1"/>
  <c r="H569" i="5"/>
  <c r="AY572" i="1"/>
  <c r="X569" i="2"/>
  <c r="G569" i="5"/>
  <c r="AV572" i="1"/>
  <c r="W569" i="2"/>
  <c r="F569" i="5"/>
  <c r="AS572" i="1"/>
  <c r="V569" i="2"/>
  <c r="K569" i="2"/>
  <c r="AT572" i="1"/>
  <c r="E569" i="5"/>
  <c r="AP572" i="1"/>
  <c r="U569" i="2"/>
  <c r="C569" i="2"/>
  <c r="H568" i="5"/>
  <c r="AY571" i="1"/>
  <c r="X568" i="2"/>
  <c r="G568" i="5"/>
  <c r="AV571" i="1"/>
  <c r="W568" i="2"/>
  <c r="F568" i="5"/>
  <c r="AS571" i="1"/>
  <c r="V568" i="2"/>
  <c r="K568" i="2"/>
  <c r="E568" i="5"/>
  <c r="AP571" i="1"/>
  <c r="U568" i="2"/>
  <c r="C568" i="2"/>
  <c r="H567" i="5"/>
  <c r="AY570" i="1"/>
  <c r="X567" i="2"/>
  <c r="G567" i="5"/>
  <c r="AV570" i="1"/>
  <c r="W567" i="2"/>
  <c r="F567" i="5"/>
  <c r="AS570" i="1"/>
  <c r="V567" i="2"/>
  <c r="K567" i="2"/>
  <c r="AT570" i="1"/>
  <c r="E567" i="5"/>
  <c r="AP570" i="1"/>
  <c r="U567" i="2"/>
  <c r="C567" i="2"/>
  <c r="AQ570" i="1"/>
  <c r="H566" i="5"/>
  <c r="AY569" i="1"/>
  <c r="X566" i="2"/>
  <c r="G566" i="5"/>
  <c r="AV569" i="1"/>
  <c r="W566" i="2"/>
  <c r="F566" i="5"/>
  <c r="AS569" i="1"/>
  <c r="V566" i="2"/>
  <c r="K566" i="2"/>
  <c r="AT569" i="1"/>
  <c r="E566" i="5"/>
  <c r="AP569" i="1"/>
  <c r="U566" i="2"/>
  <c r="C566" i="2"/>
  <c r="H565" i="5"/>
  <c r="AY568" i="1"/>
  <c r="X565" i="2"/>
  <c r="G565" i="5"/>
  <c r="AV568" i="1"/>
  <c r="W565" i="2"/>
  <c r="F565" i="5"/>
  <c r="AS568" i="1"/>
  <c r="V565" i="2"/>
  <c r="K565" i="2"/>
  <c r="E565" i="5"/>
  <c r="AP568" i="1"/>
  <c r="U565" i="2"/>
  <c r="C565" i="2"/>
  <c r="H564" i="5"/>
  <c r="AY567" i="1"/>
  <c r="X564" i="2"/>
  <c r="G564" i="5"/>
  <c r="AV567" i="1"/>
  <c r="W564" i="2"/>
  <c r="F564" i="5"/>
  <c r="AS567" i="1"/>
  <c r="V564" i="2"/>
  <c r="K564" i="2"/>
  <c r="E564" i="5"/>
  <c r="AP567" i="1"/>
  <c r="U564" i="2"/>
  <c r="C564" i="2"/>
  <c r="H563" i="5"/>
  <c r="AY566" i="1"/>
  <c r="X563" i="2"/>
  <c r="G563" i="5"/>
  <c r="AV566" i="1"/>
  <c r="W563" i="2"/>
  <c r="F563" i="5"/>
  <c r="AS566" i="1"/>
  <c r="V563" i="2"/>
  <c r="K563" i="2"/>
  <c r="AT566" i="1"/>
  <c r="E563" i="5"/>
  <c r="AP566" i="1"/>
  <c r="U563" i="2"/>
  <c r="C563" i="2"/>
  <c r="H562" i="5"/>
  <c r="AY565" i="1"/>
  <c r="X562" i="2"/>
  <c r="G562" i="5"/>
  <c r="AV565" i="1"/>
  <c r="W562" i="2"/>
  <c r="F562" i="5"/>
  <c r="AS565" i="1"/>
  <c r="V562" i="2"/>
  <c r="K562" i="2"/>
  <c r="AT565" i="1"/>
  <c r="E562" i="5"/>
  <c r="AP565" i="1"/>
  <c r="U562" i="2"/>
  <c r="C562" i="2"/>
  <c r="H561" i="5"/>
  <c r="AY564" i="1"/>
  <c r="X561" i="2"/>
  <c r="G561" i="5"/>
  <c r="AV564" i="1"/>
  <c r="W561" i="2"/>
  <c r="F561" i="5"/>
  <c r="AS564" i="1"/>
  <c r="V561" i="2"/>
  <c r="K561" i="2"/>
  <c r="E561" i="5"/>
  <c r="AP564" i="1"/>
  <c r="U561" i="2"/>
  <c r="C561" i="2"/>
  <c r="H560" i="5"/>
  <c r="AY563" i="1"/>
  <c r="X560" i="2"/>
  <c r="G560" i="5"/>
  <c r="AV563" i="1"/>
  <c r="W560" i="2"/>
  <c r="O560" i="2"/>
  <c r="F560" i="5"/>
  <c r="AS563" i="1"/>
  <c r="V560" i="2"/>
  <c r="K560" i="2"/>
  <c r="E560" i="5"/>
  <c r="AP563" i="1"/>
  <c r="U560" i="2"/>
  <c r="C560" i="2"/>
  <c r="H559" i="5"/>
  <c r="AY562" i="1"/>
  <c r="X559" i="2"/>
  <c r="S559" i="2"/>
  <c r="G559" i="5"/>
  <c r="AV562" i="1"/>
  <c r="W559" i="2"/>
  <c r="O559" i="2"/>
  <c r="AW562" i="1"/>
  <c r="F559" i="5"/>
  <c r="AS562" i="1"/>
  <c r="V559" i="2"/>
  <c r="K559" i="2"/>
  <c r="AT562" i="1"/>
  <c r="E559" i="5"/>
  <c r="AP562" i="1"/>
  <c r="U559" i="2"/>
  <c r="C559" i="2"/>
  <c r="AQ562" i="1"/>
  <c r="H558" i="5"/>
  <c r="AY561" i="1"/>
  <c r="X558" i="2"/>
  <c r="S558" i="2"/>
  <c r="AZ561" i="1"/>
  <c r="G558" i="5"/>
  <c r="AV561" i="1"/>
  <c r="W558" i="2"/>
  <c r="O558" i="2"/>
  <c r="AW561" i="1"/>
  <c r="F558" i="5"/>
  <c r="AS561" i="1"/>
  <c r="V558" i="2"/>
  <c r="K558" i="2"/>
  <c r="AT561" i="1"/>
  <c r="E558" i="5"/>
  <c r="AP561" i="1"/>
  <c r="U558" i="2"/>
  <c r="C558" i="2"/>
  <c r="AQ561" i="1"/>
  <c r="H557" i="5"/>
  <c r="AY560" i="1"/>
  <c r="X557" i="2"/>
  <c r="S557" i="2"/>
  <c r="G557" i="5"/>
  <c r="AV560" i="1"/>
  <c r="W557" i="2"/>
  <c r="O557" i="2"/>
  <c r="F557" i="5"/>
  <c r="AS560" i="1"/>
  <c r="V557" i="2"/>
  <c r="K557" i="2"/>
  <c r="E557" i="5"/>
  <c r="AP560" i="1"/>
  <c r="U557" i="2"/>
  <c r="C557" i="2"/>
  <c r="H556" i="5"/>
  <c r="AY559" i="1"/>
  <c r="X556" i="2"/>
  <c r="S556" i="2"/>
  <c r="G556" i="5"/>
  <c r="AV559" i="1"/>
  <c r="W556" i="2"/>
  <c r="O556" i="2"/>
  <c r="AW559" i="1"/>
  <c r="F556" i="5"/>
  <c r="AS559" i="1"/>
  <c r="V556" i="2"/>
  <c r="K556" i="2"/>
  <c r="E556" i="5"/>
  <c r="AP559" i="1"/>
  <c r="U556" i="2"/>
  <c r="C556" i="2"/>
  <c r="H555" i="5"/>
  <c r="AY558" i="1"/>
  <c r="X555" i="2"/>
  <c r="S555" i="2"/>
  <c r="G555" i="5"/>
  <c r="AV558" i="1"/>
  <c r="W555" i="2"/>
  <c r="O555" i="2"/>
  <c r="AW558" i="1"/>
  <c r="F555" i="5"/>
  <c r="AS558" i="1"/>
  <c r="V555" i="2"/>
  <c r="K555" i="2"/>
  <c r="E555" i="5"/>
  <c r="AP558" i="1"/>
  <c r="U555" i="2"/>
  <c r="C555" i="2"/>
  <c r="AQ558" i="1"/>
  <c r="H554" i="5"/>
  <c r="AY557" i="1"/>
  <c r="X554" i="2"/>
  <c r="G554" i="5"/>
  <c r="AV557" i="1"/>
  <c r="W554" i="2"/>
  <c r="F554" i="5"/>
  <c r="AS557" i="1"/>
  <c r="V554" i="2"/>
  <c r="E554" i="5"/>
  <c r="AP557" i="1"/>
  <c r="U554" i="2"/>
  <c r="C554" i="2"/>
  <c r="AQ557" i="1"/>
  <c r="H553" i="5"/>
  <c r="AY556" i="1"/>
  <c r="X553" i="2"/>
  <c r="G553" i="5"/>
  <c r="AV556" i="1"/>
  <c r="W553" i="2"/>
  <c r="F553" i="5"/>
  <c r="AS556" i="1"/>
  <c r="V553" i="2"/>
  <c r="E553" i="5"/>
  <c r="AP556" i="1"/>
  <c r="U553" i="2"/>
  <c r="C553" i="2"/>
  <c r="H552" i="5"/>
  <c r="AY555" i="1"/>
  <c r="X552" i="2"/>
  <c r="G552" i="5"/>
  <c r="AV555" i="1"/>
  <c r="W552" i="2"/>
  <c r="F552" i="5"/>
  <c r="AS555" i="1"/>
  <c r="V552" i="2"/>
  <c r="E552" i="5"/>
  <c r="AP555" i="1"/>
  <c r="U552" i="2"/>
  <c r="C552" i="2"/>
  <c r="H551" i="5"/>
  <c r="AY554" i="1"/>
  <c r="X551" i="2"/>
  <c r="G551" i="5"/>
  <c r="AV554" i="1"/>
  <c r="W551" i="2"/>
  <c r="F551" i="5"/>
  <c r="AS554" i="1"/>
  <c r="V551" i="2"/>
  <c r="E551" i="5"/>
  <c r="AP554" i="1"/>
  <c r="U551" i="2"/>
  <c r="C551" i="2"/>
  <c r="AQ554" i="1"/>
  <c r="H550" i="5"/>
  <c r="AY553" i="1"/>
  <c r="X550" i="2"/>
  <c r="G550" i="5"/>
  <c r="AV553" i="1"/>
  <c r="W550" i="2"/>
  <c r="F550" i="5"/>
  <c r="AS553" i="1"/>
  <c r="V550" i="2"/>
  <c r="K550" i="2"/>
  <c r="AT553" i="1"/>
  <c r="E550" i="5"/>
  <c r="AP553" i="1"/>
  <c r="U550" i="2"/>
  <c r="C550" i="2"/>
  <c r="H549" i="5"/>
  <c r="AY552" i="1"/>
  <c r="X549" i="2"/>
  <c r="G549" i="5"/>
  <c r="AV552" i="1"/>
  <c r="W549" i="2"/>
  <c r="F549" i="5"/>
  <c r="AS552" i="1"/>
  <c r="V549" i="2"/>
  <c r="K549" i="2"/>
  <c r="E549" i="5"/>
  <c r="AP552" i="1"/>
  <c r="U549" i="2"/>
  <c r="C549" i="2"/>
  <c r="H548" i="5"/>
  <c r="AY551" i="1"/>
  <c r="X548" i="2"/>
  <c r="G548" i="5"/>
  <c r="AV551" i="1"/>
  <c r="W548" i="2"/>
  <c r="F548" i="5"/>
  <c r="AS551" i="1"/>
  <c r="V548" i="2"/>
  <c r="K548" i="2"/>
  <c r="E548" i="5"/>
  <c r="AP551" i="1"/>
  <c r="U548" i="2"/>
  <c r="C548" i="2"/>
  <c r="AQ551" i="1"/>
  <c r="H547" i="5"/>
  <c r="AY550" i="1"/>
  <c r="X547" i="2"/>
  <c r="G547" i="5"/>
  <c r="AV550" i="1"/>
  <c r="W547" i="2"/>
  <c r="F547" i="5"/>
  <c r="AS550" i="1"/>
  <c r="V547" i="2"/>
  <c r="K547" i="2"/>
  <c r="AT550" i="1"/>
  <c r="E547" i="5"/>
  <c r="AP550" i="1"/>
  <c r="U547" i="2"/>
  <c r="C547" i="2"/>
  <c r="AQ550" i="1"/>
  <c r="H546" i="5"/>
  <c r="AY549" i="1"/>
  <c r="X546" i="2"/>
  <c r="G546" i="5"/>
  <c r="AV549" i="1"/>
  <c r="W546" i="2"/>
  <c r="F546" i="5"/>
  <c r="AS549" i="1"/>
  <c r="V546" i="2"/>
  <c r="K546" i="2"/>
  <c r="AT549" i="1"/>
  <c r="E546" i="5"/>
  <c r="AP549" i="1"/>
  <c r="U546" i="2"/>
  <c r="C546" i="2"/>
  <c r="H545" i="5"/>
  <c r="AY548" i="1"/>
  <c r="X545" i="2"/>
  <c r="G545" i="5"/>
  <c r="AV548" i="1"/>
  <c r="W545" i="2"/>
  <c r="F545" i="5"/>
  <c r="AS548" i="1"/>
  <c r="V545" i="2"/>
  <c r="K545" i="2"/>
  <c r="E545" i="5"/>
  <c r="AP548" i="1"/>
  <c r="U545" i="2"/>
  <c r="C545" i="2"/>
  <c r="H544" i="5"/>
  <c r="AY547" i="1"/>
  <c r="X544" i="2"/>
  <c r="G544" i="5"/>
  <c r="AV547" i="1"/>
  <c r="W544" i="2"/>
  <c r="F544" i="5"/>
  <c r="AS547" i="1"/>
  <c r="V544" i="2"/>
  <c r="E544" i="5"/>
  <c r="AP547" i="1"/>
  <c r="U544" i="2"/>
  <c r="C544" i="2"/>
  <c r="H543" i="5"/>
  <c r="AY546" i="1"/>
  <c r="X543" i="2"/>
  <c r="G543" i="5"/>
  <c r="AV546" i="1"/>
  <c r="W543" i="2"/>
  <c r="F543" i="5"/>
  <c r="AS546" i="1"/>
  <c r="V543" i="2"/>
  <c r="E543" i="5"/>
  <c r="AP546" i="1"/>
  <c r="U543" i="2"/>
  <c r="C543" i="2"/>
  <c r="AQ546" i="1"/>
  <c r="H542" i="5"/>
  <c r="AY545" i="1"/>
  <c r="X542" i="2"/>
  <c r="G542" i="5"/>
  <c r="AV545" i="1"/>
  <c r="W542" i="2"/>
  <c r="F542" i="5"/>
  <c r="AS545" i="1"/>
  <c r="V542" i="2"/>
  <c r="E542" i="5"/>
  <c r="AP545" i="1"/>
  <c r="U542" i="2"/>
  <c r="C542" i="2"/>
  <c r="AQ545" i="1"/>
  <c r="H541" i="5"/>
  <c r="AY544" i="1"/>
  <c r="X541" i="2"/>
  <c r="G541" i="5"/>
  <c r="AV544" i="1"/>
  <c r="W541" i="2"/>
  <c r="F541" i="5"/>
  <c r="AS544" i="1"/>
  <c r="V541" i="2"/>
  <c r="E541" i="5"/>
  <c r="AP544" i="1"/>
  <c r="U541" i="2"/>
  <c r="C541" i="2"/>
  <c r="H540" i="5"/>
  <c r="AY543" i="1"/>
  <c r="X540" i="2"/>
  <c r="G540" i="5"/>
  <c r="AV543" i="1"/>
  <c r="W540" i="2"/>
  <c r="F540" i="5"/>
  <c r="AS543" i="1"/>
  <c r="V540" i="2"/>
  <c r="E540" i="5"/>
  <c r="AP543" i="1"/>
  <c r="U540" i="2"/>
  <c r="C540" i="2"/>
  <c r="AQ543" i="1"/>
  <c r="H539" i="5"/>
  <c r="AY542" i="1"/>
  <c r="X539" i="2"/>
  <c r="G539" i="5"/>
  <c r="AV542" i="1"/>
  <c r="W539" i="2"/>
  <c r="F539" i="5"/>
  <c r="AS542" i="1"/>
  <c r="V539" i="2"/>
  <c r="E539" i="5"/>
  <c r="AP542" i="1"/>
  <c r="U539" i="2"/>
  <c r="C539" i="2"/>
  <c r="AQ542" i="1"/>
  <c r="H538" i="5"/>
  <c r="AY541" i="1"/>
  <c r="X538" i="2"/>
  <c r="G538" i="5"/>
  <c r="AV541" i="1"/>
  <c r="W538" i="2"/>
  <c r="F538" i="5"/>
  <c r="AS541" i="1"/>
  <c r="V538" i="2"/>
  <c r="E538" i="5"/>
  <c r="AP541" i="1"/>
  <c r="U538" i="2"/>
  <c r="C538" i="2"/>
  <c r="H537" i="5"/>
  <c r="AY540" i="1"/>
  <c r="X537" i="2"/>
  <c r="G537" i="5"/>
  <c r="AV540" i="1"/>
  <c r="W537" i="2"/>
  <c r="O537" i="2"/>
  <c r="F537" i="5"/>
  <c r="AS540" i="1"/>
  <c r="V537" i="2"/>
  <c r="K537" i="2"/>
  <c r="E537" i="5"/>
  <c r="AP540" i="1"/>
  <c r="U537" i="2"/>
  <c r="C537" i="2"/>
  <c r="H536" i="5"/>
  <c r="AY539" i="1"/>
  <c r="X536" i="2"/>
  <c r="G536" i="5"/>
  <c r="AV539" i="1"/>
  <c r="W536" i="2"/>
  <c r="O536" i="2"/>
  <c r="F536" i="5"/>
  <c r="AS539" i="1"/>
  <c r="V536" i="2"/>
  <c r="K536" i="2"/>
  <c r="E536" i="5"/>
  <c r="AP539" i="1"/>
  <c r="U536" i="2"/>
  <c r="C536" i="2"/>
  <c r="H535" i="5"/>
  <c r="AY538" i="1" s="1"/>
  <c r="X535" i="2" s="1"/>
  <c r="S535" i="2"/>
  <c r="AZ538" i="1"/>
  <c r="G535" i="5"/>
  <c r="AV538" i="1"/>
  <c r="W535" i="2" s="1"/>
  <c r="O535" i="2"/>
  <c r="AW538" i="1" s="1"/>
  <c r="F535" i="5"/>
  <c r="AS538" i="1" s="1"/>
  <c r="V535" i="2"/>
  <c r="K535" i="2"/>
  <c r="AT538" i="1" s="1"/>
  <c r="E535" i="5"/>
  <c r="AP538" i="1"/>
  <c r="U535" i="2"/>
  <c r="C535" i="2"/>
  <c r="AQ538" i="1" s="1"/>
  <c r="H534" i="5"/>
  <c r="AY537" i="1"/>
  <c r="X534" i="2"/>
  <c r="S534" i="2"/>
  <c r="AZ537" i="1"/>
  <c r="G534" i="5"/>
  <c r="AV537" i="1"/>
  <c r="W534" i="2" s="1"/>
  <c r="O534" i="2"/>
  <c r="AW537" i="1" s="1"/>
  <c r="F534" i="5"/>
  <c r="AS537" i="1" s="1"/>
  <c r="V534" i="2" s="1"/>
  <c r="K534" i="2"/>
  <c r="AT537" i="1" s="1"/>
  <c r="E534" i="5"/>
  <c r="AP537" i="1"/>
  <c r="U534" i="2" s="1"/>
  <c r="C534" i="2"/>
  <c r="AQ537" i="1" s="1"/>
  <c r="H533" i="5"/>
  <c r="AY536" i="1" s="1"/>
  <c r="X533" i="2" s="1"/>
  <c r="S533" i="2"/>
  <c r="G533" i="5"/>
  <c r="AV536" i="1"/>
  <c r="W533" i="2" s="1"/>
  <c r="O533" i="2"/>
  <c r="F533" i="5"/>
  <c r="AS536" i="1" s="1"/>
  <c r="V533" i="2" s="1"/>
  <c r="K533" i="2"/>
  <c r="E533" i="5"/>
  <c r="AP536" i="1" s="1"/>
  <c r="U533" i="2" s="1"/>
  <c r="C533" i="2"/>
  <c r="H532" i="5"/>
  <c r="AY535" i="1" s="1"/>
  <c r="X532" i="2" s="1"/>
  <c r="S532" i="2"/>
  <c r="G532" i="5"/>
  <c r="AV535" i="1"/>
  <c r="W532" i="2" s="1"/>
  <c r="O532" i="2"/>
  <c r="F532" i="5"/>
  <c r="AS535" i="1"/>
  <c r="V532" i="2" s="1"/>
  <c r="K532" i="2"/>
  <c r="E532" i="5"/>
  <c r="AP535" i="1" s="1"/>
  <c r="U532" i="2" s="1"/>
  <c r="C532" i="2"/>
  <c r="H531" i="5"/>
  <c r="AY534" i="1" s="1"/>
  <c r="X531" i="2" s="1"/>
  <c r="S531" i="2"/>
  <c r="AZ534" i="1"/>
  <c r="G531" i="5"/>
  <c r="AV534" i="1" s="1"/>
  <c r="W531" i="2" s="1"/>
  <c r="O531" i="2"/>
  <c r="AW534" i="1"/>
  <c r="F531" i="5"/>
  <c r="AS534" i="1" s="1"/>
  <c r="V531" i="2" s="1"/>
  <c r="K531" i="2"/>
  <c r="AT534" i="1"/>
  <c r="E531" i="5"/>
  <c r="AP534" i="1"/>
  <c r="U531" i="2" s="1"/>
  <c r="C531" i="2"/>
  <c r="AQ534" i="1" s="1"/>
  <c r="H530" i="5"/>
  <c r="AY533" i="1" s="1"/>
  <c r="X530" i="2" s="1"/>
  <c r="G530" i="5"/>
  <c r="AV533" i="1"/>
  <c r="W530" i="2" s="1"/>
  <c r="F530" i="5"/>
  <c r="AS533" i="1" s="1"/>
  <c r="V530" i="2"/>
  <c r="E530" i="5"/>
  <c r="AP533" i="1" s="1"/>
  <c r="U530" i="2" s="1"/>
  <c r="C530" i="2"/>
  <c r="AQ533" i="1"/>
  <c r="H529" i="5"/>
  <c r="AY532" i="1" s="1"/>
  <c r="X529" i="2" s="1"/>
  <c r="G529" i="5"/>
  <c r="AV532" i="1"/>
  <c r="W529" i="2" s="1"/>
  <c r="F529" i="5"/>
  <c r="AS532" i="1" s="1"/>
  <c r="V529" i="2" s="1"/>
  <c r="E529" i="5"/>
  <c r="AP532" i="1"/>
  <c r="U529" i="2" s="1"/>
  <c r="C529" i="2"/>
  <c r="H528" i="5"/>
  <c r="AY531" i="1"/>
  <c r="X528" i="2" s="1"/>
  <c r="G528" i="5"/>
  <c r="AV531" i="1" s="1"/>
  <c r="W528" i="2"/>
  <c r="F528" i="5"/>
  <c r="AS531" i="1" s="1"/>
  <c r="V528" i="2" s="1"/>
  <c r="E528" i="5"/>
  <c r="AP531" i="1"/>
  <c r="U528" i="2"/>
  <c r="C528" i="2"/>
  <c r="H527" i="5"/>
  <c r="AY530" i="1"/>
  <c r="X527" i="2"/>
  <c r="G527" i="5"/>
  <c r="AV530" i="1"/>
  <c r="W527" i="2"/>
  <c r="F527" i="5"/>
  <c r="AS530" i="1" s="1"/>
  <c r="V527" i="2" s="1"/>
  <c r="E527" i="5"/>
  <c r="AP530" i="1"/>
  <c r="U527" i="2" s="1"/>
  <c r="C527" i="2"/>
  <c r="AQ530" i="1" s="1"/>
  <c r="H526" i="5"/>
  <c r="AY529" i="1" s="1"/>
  <c r="X526" i="2"/>
  <c r="G526" i="5"/>
  <c r="AV529" i="1" s="1"/>
  <c r="W526" i="2" s="1"/>
  <c r="F526" i="5"/>
  <c r="AS529" i="1"/>
  <c r="V526" i="2"/>
  <c r="K526" i="2"/>
  <c r="AT529" i="1"/>
  <c r="E526" i="5"/>
  <c r="AP529" i="1"/>
  <c r="U526" i="2" s="1"/>
  <c r="C526" i="2"/>
  <c r="AQ529" i="1" s="1"/>
  <c r="H525" i="5"/>
  <c r="AY528" i="1" s="1"/>
  <c r="X525" i="2"/>
  <c r="F525" i="5"/>
  <c r="AS528" i="1" s="1"/>
  <c r="V525" i="2" s="1"/>
  <c r="K525" i="2"/>
  <c r="E525" i="5"/>
  <c r="AP528" i="1" s="1"/>
  <c r="U525" i="2" s="1"/>
  <c r="C525" i="2"/>
  <c r="H524" i="5"/>
  <c r="AY527" i="1" s="1"/>
  <c r="X524" i="2" s="1"/>
  <c r="F524" i="5"/>
  <c r="AS527" i="1" s="1"/>
  <c r="V524" i="2" s="1"/>
  <c r="K524" i="2"/>
  <c r="E524" i="5"/>
  <c r="AP527" i="1" s="1"/>
  <c r="U524" i="2" s="1"/>
  <c r="C524" i="2"/>
  <c r="H523" i="5"/>
  <c r="AY526" i="1" s="1"/>
  <c r="X523" i="2" s="1"/>
  <c r="E523" i="5"/>
  <c r="AP526" i="1"/>
  <c r="U523" i="2" s="1"/>
  <c r="C523" i="2"/>
  <c r="AQ526" i="1" s="1"/>
  <c r="H522" i="5"/>
  <c r="AY525" i="1" s="1"/>
  <c r="X522" i="2" s="1"/>
  <c r="G522" i="5"/>
  <c r="AV525" i="1"/>
  <c r="W522" i="2" s="1"/>
  <c r="F522" i="5"/>
  <c r="AS525" i="1" s="1"/>
  <c r="V522" i="2"/>
  <c r="E522" i="5"/>
  <c r="AP525" i="1" s="1"/>
  <c r="U522" i="2" s="1"/>
  <c r="C522" i="2"/>
  <c r="AQ525" i="1"/>
  <c r="H521" i="5"/>
  <c r="AY524" i="1" s="1"/>
  <c r="X521" i="2" s="1"/>
  <c r="G521" i="5"/>
  <c r="AV524" i="1"/>
  <c r="W521" i="2" s="1"/>
  <c r="F521" i="5"/>
  <c r="AS524" i="1" s="1"/>
  <c r="V521" i="2" s="1"/>
  <c r="E521" i="5"/>
  <c r="AP524" i="1"/>
  <c r="U521" i="2" s="1"/>
  <c r="C521" i="2"/>
  <c r="H520" i="5"/>
  <c r="AY523" i="1"/>
  <c r="X520" i="2" s="1"/>
  <c r="G520" i="5"/>
  <c r="AV523" i="1" s="1"/>
  <c r="W520" i="2"/>
  <c r="F520" i="5"/>
  <c r="AS523" i="1" s="1"/>
  <c r="V520" i="2" s="1"/>
  <c r="E520" i="5"/>
  <c r="AP523" i="1"/>
  <c r="U520" i="2" s="1"/>
  <c r="C520" i="2"/>
  <c r="H519" i="5"/>
  <c r="AY522" i="1"/>
  <c r="X519" i="2" s="1"/>
  <c r="G519" i="5"/>
  <c r="AV522" i="1"/>
  <c r="W519" i="2"/>
  <c r="F519" i="5"/>
  <c r="AS522" i="1" s="1"/>
  <c r="V519" i="2" s="1"/>
  <c r="E519" i="5"/>
  <c r="AP522" i="1"/>
  <c r="U519" i="2" s="1"/>
  <c r="C519" i="2"/>
  <c r="AQ522" i="1" s="1"/>
  <c r="H518" i="5"/>
  <c r="AY521" i="1" s="1"/>
  <c r="X518" i="2"/>
  <c r="G518" i="5"/>
  <c r="AV521" i="1" s="1"/>
  <c r="W518" i="2" s="1"/>
  <c r="F518" i="5"/>
  <c r="AS521" i="1"/>
  <c r="V518" i="2"/>
  <c r="E518" i="5"/>
  <c r="AP521" i="1"/>
  <c r="U518" i="2"/>
  <c r="C518" i="2"/>
  <c r="AQ521" i="1" s="1"/>
  <c r="H517" i="5"/>
  <c r="AY520" i="1" s="1"/>
  <c r="X517" i="2" s="1"/>
  <c r="G517" i="5"/>
  <c r="AV520" i="1" s="1"/>
  <c r="W517" i="2" s="1"/>
  <c r="E517" i="5"/>
  <c r="AP520" i="1" s="1"/>
  <c r="U517" i="2" s="1"/>
  <c r="C517" i="2"/>
  <c r="AQ520" i="1"/>
  <c r="H516" i="5"/>
  <c r="AY519" i="1" s="1"/>
  <c r="X516" i="2" s="1"/>
  <c r="G516" i="5"/>
  <c r="AV519" i="1" s="1"/>
  <c r="W516" i="2" s="1"/>
  <c r="E516" i="5"/>
  <c r="AP519" i="1"/>
  <c r="U516" i="2" s="1"/>
  <c r="C516" i="2"/>
  <c r="H515" i="5"/>
  <c r="AY518" i="1"/>
  <c r="X515" i="2" s="1"/>
  <c r="G515" i="5"/>
  <c r="AV518" i="1" s="1"/>
  <c r="W515" i="2"/>
  <c r="F515" i="5"/>
  <c r="AS518" i="1" s="1"/>
  <c r="V515" i="2" s="1"/>
  <c r="E515" i="5"/>
  <c r="AP518" i="1" s="1"/>
  <c r="U515" i="2" s="1"/>
  <c r="C515" i="2"/>
  <c r="AQ518" i="1"/>
  <c r="H514" i="5"/>
  <c r="AY517" i="1" s="1"/>
  <c r="X514" i="2" s="1"/>
  <c r="G514" i="5"/>
  <c r="AV517" i="1"/>
  <c r="W514" i="2" s="1"/>
  <c r="F514" i="5"/>
  <c r="AS517" i="1"/>
  <c r="V514" i="2" s="1"/>
  <c r="E514" i="5"/>
  <c r="AP517" i="1" s="1"/>
  <c r="U514" i="2"/>
  <c r="C514" i="2"/>
  <c r="AQ517" i="1" s="1"/>
  <c r="H513" i="5"/>
  <c r="AY516" i="1"/>
  <c r="X513" i="2"/>
  <c r="G513" i="5"/>
  <c r="AV516" i="1" s="1"/>
  <c r="W513" i="2" s="1"/>
  <c r="F513" i="5"/>
  <c r="AS516" i="1" s="1"/>
  <c r="V513" i="2" s="1"/>
  <c r="E513" i="5"/>
  <c r="AP516" i="1" s="1"/>
  <c r="U513" i="2" s="1"/>
  <c r="C513" i="2"/>
  <c r="H512" i="5"/>
  <c r="AY515" i="1"/>
  <c r="X512" i="2" s="1"/>
  <c r="G512" i="5"/>
  <c r="AV515" i="1"/>
  <c r="W512" i="2"/>
  <c r="F512" i="5"/>
  <c r="AS515" i="1" s="1"/>
  <c r="V512" i="2" s="1"/>
  <c r="E512" i="5"/>
  <c r="AP515" i="1" s="1"/>
  <c r="U512" i="2" s="1"/>
  <c r="C512" i="2"/>
  <c r="H511" i="5"/>
  <c r="AY514" i="1" s="1"/>
  <c r="X511" i="2" s="1"/>
  <c r="G511" i="5"/>
  <c r="AV514" i="1" s="1"/>
  <c r="W511" i="2" s="1"/>
  <c r="F511" i="5"/>
  <c r="AS514" i="1"/>
  <c r="V511" i="2" s="1"/>
  <c r="E511" i="5"/>
  <c r="AP514" i="1" s="1"/>
  <c r="U511" i="2"/>
  <c r="C511" i="2"/>
  <c r="AQ514" i="1" s="1"/>
  <c r="H510" i="5"/>
  <c r="AY513" i="1"/>
  <c r="X510" i="2"/>
  <c r="G510" i="5"/>
  <c r="AV513" i="1" s="1"/>
  <c r="W510" i="2" s="1"/>
  <c r="F510" i="5"/>
  <c r="AS513" i="1" s="1"/>
  <c r="V510" i="2" s="1"/>
  <c r="E510" i="5"/>
  <c r="AP513" i="1"/>
  <c r="U510" i="2" s="1"/>
  <c r="C510" i="2"/>
  <c r="AQ513" i="1"/>
  <c r="H509" i="5"/>
  <c r="AY512" i="1" s="1"/>
  <c r="X509" i="2" s="1"/>
  <c r="G509" i="5"/>
  <c r="AV512" i="1" s="1"/>
  <c r="W509" i="2" s="1"/>
  <c r="F509" i="5"/>
  <c r="AS512" i="1"/>
  <c r="V509" i="2"/>
  <c r="E509" i="5"/>
  <c r="AP512" i="1" s="1"/>
  <c r="U509" i="2" s="1"/>
  <c r="C509" i="2"/>
  <c r="H508" i="5"/>
  <c r="AY511" i="1" s="1"/>
  <c r="X508" i="2" s="1"/>
  <c r="G508" i="5"/>
  <c r="AV511" i="1"/>
  <c r="W508" i="2" s="1"/>
  <c r="F508" i="5"/>
  <c r="AS511" i="1" s="1"/>
  <c r="V508" i="2" s="1"/>
  <c r="E508" i="5"/>
  <c r="AP511" i="1"/>
  <c r="U508" i="2" s="1"/>
  <c r="C508" i="2"/>
  <c r="H507" i="5"/>
  <c r="AY510" i="1"/>
  <c r="X507" i="2" s="1"/>
  <c r="G507" i="5"/>
  <c r="AV510" i="1" s="1"/>
  <c r="W507" i="2"/>
  <c r="F507" i="5"/>
  <c r="AS510" i="1" s="1"/>
  <c r="V507" i="2" s="1"/>
  <c r="E507" i="5"/>
  <c r="AP510" i="1"/>
  <c r="U507" i="2"/>
  <c r="C507" i="2"/>
  <c r="AQ510" i="1"/>
  <c r="H506" i="5"/>
  <c r="AY509" i="1"/>
  <c r="X506" i="2" s="1"/>
  <c r="G506" i="5"/>
  <c r="AV509" i="1"/>
  <c r="W506" i="2"/>
  <c r="E506" i="5"/>
  <c r="AP509" i="1"/>
  <c r="U506" i="2" s="1"/>
  <c r="C506" i="2"/>
  <c r="AQ509" i="1" s="1"/>
  <c r="H505" i="5"/>
  <c r="AY508" i="1" s="1"/>
  <c r="X505" i="2" s="1"/>
  <c r="G505" i="5"/>
  <c r="AV508" i="1"/>
  <c r="W505" i="2" s="1"/>
  <c r="F505" i="5"/>
  <c r="AS508" i="1" s="1"/>
  <c r="V505" i="2"/>
  <c r="K505" i="2"/>
  <c r="E505" i="5"/>
  <c r="AP508" i="1" s="1"/>
  <c r="U505" i="2" s="1"/>
  <c r="C505" i="2"/>
  <c r="H504" i="5"/>
  <c r="AY507" i="1" s="1"/>
  <c r="X504" i="2" s="1"/>
  <c r="G504" i="5"/>
  <c r="AV507" i="1"/>
  <c r="W504" i="2" s="1"/>
  <c r="F504" i="5"/>
  <c r="AS507" i="1" s="1"/>
  <c r="V504" i="2" s="1"/>
  <c r="K504" i="2"/>
  <c r="E504" i="5"/>
  <c r="AP507" i="1" s="1"/>
  <c r="U504" i="2" s="1"/>
  <c r="C504" i="2"/>
  <c r="H503" i="5"/>
  <c r="AY506" i="1" s="1"/>
  <c r="X503" i="2" s="1"/>
  <c r="G503" i="5"/>
  <c r="AV506" i="1"/>
  <c r="W503" i="2" s="1"/>
  <c r="F503" i="5"/>
  <c r="AS506" i="1" s="1"/>
  <c r="V503" i="2" s="1"/>
  <c r="K503" i="2"/>
  <c r="AT506" i="1" s="1"/>
  <c r="E503" i="5"/>
  <c r="AP506" i="1"/>
  <c r="U503" i="2"/>
  <c r="C503" i="2"/>
  <c r="AQ506" i="1" s="1"/>
  <c r="H502" i="5"/>
  <c r="AY505" i="1"/>
  <c r="X502" i="2"/>
  <c r="G502" i="5"/>
  <c r="AV505" i="1"/>
  <c r="W502" i="2" s="1"/>
  <c r="F502" i="5"/>
  <c r="AS505" i="1" s="1"/>
  <c r="V502" i="2" s="1"/>
  <c r="E502" i="5"/>
  <c r="AP505" i="1" s="1"/>
  <c r="U502" i="2" s="1"/>
  <c r="C502" i="2"/>
  <c r="AQ505" i="1" s="1"/>
  <c r="H501" i="5"/>
  <c r="AY504" i="1" s="1"/>
  <c r="X501" i="2" s="1"/>
  <c r="G501" i="5"/>
  <c r="AV504" i="1" s="1"/>
  <c r="W501" i="2" s="1"/>
  <c r="F501" i="5"/>
  <c r="AS504" i="1" s="1"/>
  <c r="V501" i="2"/>
  <c r="E501" i="5"/>
  <c r="AP504" i="1"/>
  <c r="U501" i="2" s="1"/>
  <c r="C501" i="2"/>
  <c r="H500" i="5"/>
  <c r="AY503" i="1"/>
  <c r="X500" i="2" s="1"/>
  <c r="G500" i="5"/>
  <c r="AV503" i="1" s="1"/>
  <c r="W500" i="2" s="1"/>
  <c r="F500" i="5"/>
  <c r="AS503" i="1" s="1"/>
  <c r="V500" i="2" s="1"/>
  <c r="E500" i="5"/>
  <c r="AP503" i="1" s="1"/>
  <c r="U500" i="2" s="1"/>
  <c r="C500" i="2"/>
  <c r="H499" i="5"/>
  <c r="AY502" i="1" s="1"/>
  <c r="X499" i="2" s="1"/>
  <c r="G499" i="5"/>
  <c r="AV502" i="1"/>
  <c r="W499" i="2" s="1"/>
  <c r="F499" i="5"/>
  <c r="AS502" i="1" s="1"/>
  <c r="V499" i="2" s="1"/>
  <c r="E499" i="5"/>
  <c r="AP502" i="1" s="1"/>
  <c r="U499" i="2" s="1"/>
  <c r="C499" i="2"/>
  <c r="AQ502" i="1" s="1"/>
  <c r="H498" i="5"/>
  <c r="AY501" i="1" s="1"/>
  <c r="X498" i="2" s="1"/>
  <c r="G498" i="5"/>
  <c r="AV501" i="1" s="1"/>
  <c r="W498" i="2" s="1"/>
  <c r="F498" i="5"/>
  <c r="AS501" i="1" s="1"/>
  <c r="V498" i="2" s="1"/>
  <c r="E498" i="5"/>
  <c r="AP501" i="1"/>
  <c r="U498" i="2" s="1"/>
  <c r="C498" i="2"/>
  <c r="AQ501" i="1" s="1"/>
  <c r="H497" i="5"/>
  <c r="AY500" i="1"/>
  <c r="X497" i="2" s="1"/>
  <c r="G497" i="5"/>
  <c r="AV500" i="1"/>
  <c r="W497" i="2"/>
  <c r="F497" i="5"/>
  <c r="AS500" i="1" s="1"/>
  <c r="V497" i="2"/>
  <c r="E497" i="5"/>
  <c r="AP500" i="1"/>
  <c r="U497" i="2" s="1"/>
  <c r="C497" i="2"/>
  <c r="H496" i="5"/>
  <c r="AY499" i="1" s="1"/>
  <c r="X496" i="2" s="1"/>
  <c r="G496" i="5"/>
  <c r="AV499" i="1" s="1"/>
  <c r="W496" i="2" s="1"/>
  <c r="F496" i="5"/>
  <c r="AS499" i="1"/>
  <c r="V496" i="2" s="1"/>
  <c r="E496" i="5"/>
  <c r="AP499" i="1" s="1"/>
  <c r="U496" i="2" s="1"/>
  <c r="C496" i="2"/>
  <c r="H495" i="5"/>
  <c r="AY498" i="1" s="1"/>
  <c r="X495" i="2"/>
  <c r="G495" i="5"/>
  <c r="AV498" i="1"/>
  <c r="W495" i="2" s="1"/>
  <c r="F495" i="5"/>
  <c r="AS498" i="1"/>
  <c r="V495" i="2" s="1"/>
  <c r="E495" i="5"/>
  <c r="AP498" i="1"/>
  <c r="U495" i="2"/>
  <c r="C495" i="2"/>
  <c r="AQ498" i="1" s="1"/>
  <c r="H494" i="5"/>
  <c r="AY497" i="1" s="1"/>
  <c r="X494" i="2" s="1"/>
  <c r="G494" i="5"/>
  <c r="AV497" i="1"/>
  <c r="W494" i="2" s="1"/>
  <c r="F494" i="5"/>
  <c r="AS497" i="1" s="1"/>
  <c r="V494" i="2" s="1"/>
  <c r="E494" i="5"/>
  <c r="AP497" i="1" s="1"/>
  <c r="U494" i="2" s="1"/>
  <c r="C494" i="2"/>
  <c r="AQ497" i="1" s="1"/>
  <c r="H493" i="5"/>
  <c r="AY496" i="1" s="1"/>
  <c r="X493" i="2" s="1"/>
  <c r="G493" i="5"/>
  <c r="AV496" i="1" s="1"/>
  <c r="W493" i="2" s="1"/>
  <c r="F493" i="5"/>
  <c r="AS496" i="1" s="1"/>
  <c r="V493" i="2" s="1"/>
  <c r="E493" i="5"/>
  <c r="AP496" i="1"/>
  <c r="U493" i="2" s="1"/>
  <c r="C493" i="2"/>
  <c r="H492" i="5"/>
  <c r="AY495" i="1"/>
  <c r="X492" i="2" s="1"/>
  <c r="G492" i="5"/>
  <c r="AV495" i="1" s="1"/>
  <c r="W492" i="2" s="1"/>
  <c r="F492" i="5"/>
  <c r="AS495" i="1" s="1"/>
  <c r="V492" i="2" s="1"/>
  <c r="E492" i="5"/>
  <c r="AP495" i="1" s="1"/>
  <c r="U492" i="2"/>
  <c r="C492" i="2"/>
  <c r="H491" i="5"/>
  <c r="AY494" i="1" s="1"/>
  <c r="X491" i="2"/>
  <c r="G491" i="5"/>
  <c r="AV494" i="1"/>
  <c r="W491" i="2" s="1"/>
  <c r="F491" i="5"/>
  <c r="AS494" i="1" s="1"/>
  <c r="V491" i="2" s="1"/>
  <c r="E491" i="5"/>
  <c r="AP494" i="1" s="1"/>
  <c r="U491" i="2" s="1"/>
  <c r="C491" i="2"/>
  <c r="AQ494" i="1" s="1"/>
  <c r="H490" i="5"/>
  <c r="AY493" i="1" s="1"/>
  <c r="X490" i="2" s="1"/>
  <c r="G490" i="5"/>
  <c r="AV493" i="1" s="1"/>
  <c r="W490" i="2" s="1"/>
  <c r="F490" i="5"/>
  <c r="AS493" i="1" s="1"/>
  <c r="V490" i="2"/>
  <c r="E490" i="5"/>
  <c r="AP493" i="1"/>
  <c r="U490" i="2" s="1"/>
  <c r="C490" i="2"/>
  <c r="H489" i="5"/>
  <c r="AY492" i="1"/>
  <c r="X489" i="2" s="1"/>
  <c r="G489" i="5"/>
  <c r="AV492" i="1" s="1"/>
  <c r="W489" i="2" s="1"/>
  <c r="F489" i="5"/>
  <c r="AS492" i="1" s="1"/>
  <c r="V489" i="2" s="1"/>
  <c r="E489" i="5"/>
  <c r="AP492" i="1" s="1"/>
  <c r="U489" i="2" s="1"/>
  <c r="C489" i="2"/>
  <c r="H488" i="5"/>
  <c r="AY491" i="1" s="1"/>
  <c r="X488" i="2" s="1"/>
  <c r="G488" i="5"/>
  <c r="AV491" i="1"/>
  <c r="W488" i="2" s="1"/>
  <c r="F488" i="5"/>
  <c r="AS491" i="1" s="1"/>
  <c r="V488" i="2" s="1"/>
  <c r="E488" i="5"/>
  <c r="AP491" i="1" s="1"/>
  <c r="U488" i="2" s="1"/>
  <c r="C488" i="2"/>
  <c r="H487" i="5"/>
  <c r="AY490" i="1"/>
  <c r="X487" i="2" s="1"/>
  <c r="G487" i="5"/>
  <c r="AV490" i="1"/>
  <c r="W487" i="2" s="1"/>
  <c r="O487" i="2"/>
  <c r="AW490" i="1"/>
  <c r="F487" i="5"/>
  <c r="AS490" i="1" s="1"/>
  <c r="V487" i="2" s="1"/>
  <c r="K487" i="2"/>
  <c r="AT490" i="1" s="1"/>
  <c r="E487" i="5"/>
  <c r="AP490" i="1" s="1"/>
  <c r="U487" i="2" s="1"/>
  <c r="C487" i="2"/>
  <c r="AQ490" i="1" s="1"/>
  <c r="H486" i="5"/>
  <c r="AY489" i="1"/>
  <c r="X486" i="2"/>
  <c r="G486" i="5"/>
  <c r="AV489" i="1" s="1"/>
  <c r="W486" i="2"/>
  <c r="O486" i="2"/>
  <c r="F486" i="5"/>
  <c r="AS489" i="1" s="1"/>
  <c r="V486" i="2" s="1"/>
  <c r="K486" i="2"/>
  <c r="AT489" i="1"/>
  <c r="E486" i="5"/>
  <c r="AP489" i="1" s="1"/>
  <c r="U486" i="2" s="1"/>
  <c r="C486" i="2"/>
  <c r="AQ489" i="1" s="1"/>
  <c r="H485" i="5"/>
  <c r="AY488" i="1" s="1"/>
  <c r="X485" i="2"/>
  <c r="G485" i="5"/>
  <c r="AV488" i="1" s="1"/>
  <c r="W485" i="2" s="1"/>
  <c r="O485" i="2"/>
  <c r="F485" i="5"/>
  <c r="AS488" i="1" s="1"/>
  <c r="V485" i="2" s="1"/>
  <c r="K485" i="2"/>
  <c r="E485" i="5"/>
  <c r="AP488" i="1" s="1"/>
  <c r="U485" i="2" s="1"/>
  <c r="C485" i="2"/>
  <c r="H484" i="5"/>
  <c r="AY487" i="1" s="1"/>
  <c r="X484" i="2" s="1"/>
  <c r="G484" i="5"/>
  <c r="AV487" i="1"/>
  <c r="W484" i="2" s="1"/>
  <c r="F484" i="5"/>
  <c r="AS487" i="1"/>
  <c r="V484" i="2"/>
  <c r="E484" i="5"/>
  <c r="AP487" i="1" s="1"/>
  <c r="U484" i="2" s="1"/>
  <c r="C484" i="2"/>
  <c r="H483" i="5"/>
  <c r="AY486" i="1" s="1"/>
  <c r="X483" i="2"/>
  <c r="G483" i="5"/>
  <c r="AV486" i="1" s="1"/>
  <c r="W483" i="2" s="1"/>
  <c r="F483" i="5"/>
  <c r="AS486" i="1"/>
  <c r="V483" i="2" s="1"/>
  <c r="E483" i="5"/>
  <c r="AP486" i="1"/>
  <c r="U483" i="2" s="1"/>
  <c r="C483" i="2"/>
  <c r="AQ486" i="1" s="1"/>
  <c r="H482" i="5"/>
  <c r="AY485" i="1" s="1"/>
  <c r="X482" i="2" s="1"/>
  <c r="G482" i="5"/>
  <c r="AV485" i="1"/>
  <c r="W482" i="2"/>
  <c r="F482" i="5"/>
  <c r="AS485" i="1"/>
  <c r="V482" i="2"/>
  <c r="E482" i="5"/>
  <c r="AP485" i="1" s="1"/>
  <c r="U482" i="2" s="1"/>
  <c r="C482" i="2"/>
  <c r="H481" i="5"/>
  <c r="AY484" i="1" s="1"/>
  <c r="X481" i="2" s="1"/>
  <c r="G481" i="5"/>
  <c r="AV484" i="1"/>
  <c r="W481" i="2" s="1"/>
  <c r="F481" i="5"/>
  <c r="AS484" i="1"/>
  <c r="V481" i="2"/>
  <c r="E481" i="5"/>
  <c r="AP484" i="1"/>
  <c r="U481" i="2"/>
  <c r="C481" i="2"/>
  <c r="H480" i="5"/>
  <c r="AY483" i="1" s="1"/>
  <c r="X480" i="2" s="1"/>
  <c r="G480" i="5"/>
  <c r="AV483" i="1" s="1"/>
  <c r="W480" i="2" s="1"/>
  <c r="F480" i="5"/>
  <c r="AS483" i="1"/>
  <c r="V480" i="2" s="1"/>
  <c r="K480" i="2"/>
  <c r="E480" i="5"/>
  <c r="AP483" i="1" s="1"/>
  <c r="U480" i="2" s="1"/>
  <c r="C480" i="2"/>
  <c r="H479" i="5"/>
  <c r="AY482" i="1" s="1"/>
  <c r="X479" i="2" s="1"/>
  <c r="G479" i="5"/>
  <c r="AV482" i="1"/>
  <c r="W479" i="2"/>
  <c r="F479" i="5"/>
  <c r="AS482" i="1"/>
  <c r="V479" i="2"/>
  <c r="K479" i="2"/>
  <c r="AT482" i="1" s="1"/>
  <c r="E479" i="5"/>
  <c r="AP482" i="1"/>
  <c r="U479" i="2"/>
  <c r="C479" i="2"/>
  <c r="AQ482" i="1"/>
  <c r="H478" i="5"/>
  <c r="AY481" i="1" s="1"/>
  <c r="X478" i="2" s="1"/>
  <c r="G478" i="5"/>
  <c r="AV481" i="1" s="1"/>
  <c r="W478" i="2" s="1"/>
  <c r="F478" i="5"/>
  <c r="AS481" i="1" s="1"/>
  <c r="V478" i="2" s="1"/>
  <c r="K478" i="2"/>
  <c r="AT481" i="1" s="1"/>
  <c r="E478" i="5"/>
  <c r="AP481" i="1"/>
  <c r="U478" i="2" s="1"/>
  <c r="C478" i="2"/>
  <c r="H477" i="5"/>
  <c r="AY480" i="1"/>
  <c r="X477" i="2" s="1"/>
  <c r="G477" i="5"/>
  <c r="AV480" i="1" s="1"/>
  <c r="W477" i="2" s="1"/>
  <c r="F477" i="5"/>
  <c r="AS480" i="1"/>
  <c r="V477" i="2" s="1"/>
  <c r="K477" i="2"/>
  <c r="E477" i="5"/>
  <c r="AP480" i="1"/>
  <c r="U477" i="2" s="1"/>
  <c r="C477" i="2"/>
  <c r="H476" i="5"/>
  <c r="AY479" i="1"/>
  <c r="X476" i="2" s="1"/>
  <c r="G476" i="5"/>
  <c r="AV479" i="1" s="1"/>
  <c r="W476" i="2" s="1"/>
  <c r="F476" i="5"/>
  <c r="AS479" i="1"/>
  <c r="V476" i="2" s="1"/>
  <c r="K476" i="2"/>
  <c r="E476" i="5"/>
  <c r="AP479" i="1"/>
  <c r="U476" i="2" s="1"/>
  <c r="C476" i="2"/>
  <c r="H475" i="5"/>
  <c r="AY478" i="1"/>
  <c r="X475" i="2" s="1"/>
  <c r="G475" i="5"/>
  <c r="AV478" i="1" s="1"/>
  <c r="W475" i="2"/>
  <c r="F475" i="5"/>
  <c r="AS478" i="1" s="1"/>
  <c r="V475" i="2" s="1"/>
  <c r="K475" i="2"/>
  <c r="AT478" i="1" s="1"/>
  <c r="E475" i="5"/>
  <c r="AP478" i="1" s="1"/>
  <c r="U475" i="2"/>
  <c r="C475" i="2"/>
  <c r="AQ478" i="1" s="1"/>
  <c r="H474" i="5"/>
  <c r="AY477" i="1"/>
  <c r="X474" i="2"/>
  <c r="G474" i="5"/>
  <c r="AV477" i="1" s="1"/>
  <c r="W474" i="2" s="1"/>
  <c r="F474" i="5"/>
  <c r="AS477" i="1" s="1"/>
  <c r="V474" i="2" s="1"/>
  <c r="K474" i="2"/>
  <c r="E474" i="5"/>
  <c r="AP477" i="1" s="1"/>
  <c r="U474" i="2" s="1"/>
  <c r="C474" i="2"/>
  <c r="AQ477" i="1"/>
  <c r="H473" i="5"/>
  <c r="AY476" i="1" s="1"/>
  <c r="X473" i="2" s="1"/>
  <c r="G473" i="5"/>
  <c r="AV476" i="1" s="1"/>
  <c r="W473" i="2" s="1"/>
  <c r="E473" i="5"/>
  <c r="AP476" i="1"/>
  <c r="U473" i="2" s="1"/>
  <c r="C473" i="2"/>
  <c r="H472" i="5"/>
  <c r="AY475" i="1" s="1"/>
  <c r="X472" i="2" s="1"/>
  <c r="G472" i="5"/>
  <c r="AV475" i="1" s="1"/>
  <c r="W472" i="2" s="1"/>
  <c r="E472" i="5"/>
  <c r="AP475" i="1" s="1"/>
  <c r="U472" i="2" s="1"/>
  <c r="C472" i="2"/>
  <c r="H471" i="5"/>
  <c r="AY474" i="1"/>
  <c r="X471" i="2" s="1"/>
  <c r="G471" i="5"/>
  <c r="AV474" i="1"/>
  <c r="W471" i="2"/>
  <c r="O471" i="2"/>
  <c r="AW474" i="1"/>
  <c r="F471" i="5"/>
  <c r="AS474" i="1"/>
  <c r="V471" i="2" s="1"/>
  <c r="K471" i="2"/>
  <c r="AT474" i="1"/>
  <c r="E471" i="5"/>
  <c r="AP474" i="1" s="1"/>
  <c r="U471" i="2" s="1"/>
  <c r="C471" i="2"/>
  <c r="AQ474" i="1"/>
  <c r="H470" i="5"/>
  <c r="AY473" i="1"/>
  <c r="X470" i="2"/>
  <c r="G470" i="5"/>
  <c r="AV473" i="1" s="1"/>
  <c r="W470" i="2" s="1"/>
  <c r="O470" i="2"/>
  <c r="AW473" i="1" s="1"/>
  <c r="F470" i="5"/>
  <c r="AS473" i="1"/>
  <c r="V470" i="2"/>
  <c r="K470" i="2"/>
  <c r="E470" i="5"/>
  <c r="AP473" i="1"/>
  <c r="U470" i="2"/>
  <c r="C470" i="2"/>
  <c r="AQ473" i="1" s="1"/>
  <c r="H469" i="5"/>
  <c r="AY472" i="1"/>
  <c r="X469" i="2" s="1"/>
  <c r="G469" i="5"/>
  <c r="AV472" i="1" s="1"/>
  <c r="W469" i="2" s="1"/>
  <c r="E469" i="5"/>
  <c r="AP472" i="1"/>
  <c r="U469" i="2" s="1"/>
  <c r="C469" i="2"/>
  <c r="H468" i="5"/>
  <c r="AY471" i="1"/>
  <c r="X468" i="2" s="1"/>
  <c r="G468" i="5"/>
  <c r="AV471" i="1" s="1"/>
  <c r="W468" i="2"/>
  <c r="F468" i="5"/>
  <c r="AS471" i="1" s="1"/>
  <c r="V468" i="2" s="1"/>
  <c r="H467" i="5"/>
  <c r="AY470" i="1" s="1"/>
  <c r="X467" i="2" s="1"/>
  <c r="G467" i="5"/>
  <c r="AV470" i="1"/>
  <c r="W467" i="2" s="1"/>
  <c r="F467" i="5"/>
  <c r="AS470" i="1" s="1"/>
  <c r="V467" i="2"/>
  <c r="H466" i="5"/>
  <c r="AY469" i="1" s="1"/>
  <c r="X466" i="2" s="1"/>
  <c r="G466" i="5"/>
  <c r="AV469" i="1" s="1"/>
  <c r="W466" i="2" s="1"/>
  <c r="F466" i="5"/>
  <c r="AS469" i="1"/>
  <c r="V466" i="2" s="1"/>
  <c r="H465" i="5"/>
  <c r="AY468" i="1" s="1"/>
  <c r="X465" i="2"/>
  <c r="G465" i="5"/>
  <c r="AV468" i="1" s="1"/>
  <c r="W465" i="2" s="1"/>
  <c r="F465" i="5"/>
  <c r="AS468" i="1" s="1"/>
  <c r="V465" i="2" s="1"/>
  <c r="H464" i="5"/>
  <c r="AY467" i="1"/>
  <c r="X464" i="2" s="1"/>
  <c r="G464" i="5"/>
  <c r="AV467" i="1" s="1"/>
  <c r="W464" i="2"/>
  <c r="E464" i="5"/>
  <c r="AP467" i="1" s="1"/>
  <c r="U464" i="2" s="1"/>
  <c r="C464" i="2"/>
  <c r="H463" i="5"/>
  <c r="AY466" i="1" s="1"/>
  <c r="X463" i="2" s="1"/>
  <c r="G463" i="5"/>
  <c r="AV466" i="1"/>
  <c r="W463" i="2" s="1"/>
  <c r="E463" i="5"/>
  <c r="AP466" i="1"/>
  <c r="U463" i="2"/>
  <c r="C463" i="2"/>
  <c r="H462" i="5"/>
  <c r="AY465" i="1"/>
  <c r="X462" i="2"/>
  <c r="G462" i="5"/>
  <c r="AV465" i="1" s="1"/>
  <c r="W462" i="2" s="1"/>
  <c r="F462" i="5"/>
  <c r="AS465" i="1" s="1"/>
  <c r="V462" i="2" s="1"/>
  <c r="E462" i="5"/>
  <c r="AP465" i="1"/>
  <c r="U462" i="2" s="1"/>
  <c r="C462" i="2"/>
  <c r="AQ465" i="1"/>
  <c r="H461" i="5"/>
  <c r="AY464" i="1" s="1"/>
  <c r="X461" i="2" s="1"/>
  <c r="G461" i="5"/>
  <c r="AV464" i="1" s="1"/>
  <c r="W461" i="2" s="1"/>
  <c r="F461" i="5"/>
  <c r="AS464" i="1"/>
  <c r="V461" i="2"/>
  <c r="E461" i="5"/>
  <c r="AP464" i="1"/>
  <c r="U461" i="2"/>
  <c r="C461" i="2"/>
  <c r="H460" i="5"/>
  <c r="AY463" i="1"/>
  <c r="X460" i="2"/>
  <c r="G460" i="5"/>
  <c r="AV463" i="1" s="1"/>
  <c r="W460" i="2" s="1"/>
  <c r="F460" i="5"/>
  <c r="AS463" i="1"/>
  <c r="V460" i="2" s="1"/>
  <c r="E460" i="5"/>
  <c r="AP463" i="1"/>
  <c r="U460" i="2" s="1"/>
  <c r="C460" i="2"/>
  <c r="H459" i="5"/>
  <c r="AY462" i="1"/>
  <c r="X459" i="2" s="1"/>
  <c r="G459" i="5"/>
  <c r="AV462" i="1" s="1"/>
  <c r="W459" i="2" s="1"/>
  <c r="E459" i="5"/>
  <c r="AP462" i="1"/>
  <c r="U459" i="2" s="1"/>
  <c r="C459" i="2"/>
  <c r="AQ462" i="1" s="1"/>
  <c r="H458" i="5"/>
  <c r="AY461" i="1"/>
  <c r="X458" i="2" s="1"/>
  <c r="G458" i="5"/>
  <c r="AV461" i="1"/>
  <c r="W458" i="2" s="1"/>
  <c r="F458" i="5"/>
  <c r="AS461" i="1"/>
  <c r="V458" i="2"/>
  <c r="E458" i="5"/>
  <c r="AP461" i="1" s="1"/>
  <c r="U458" i="2" s="1"/>
  <c r="C458" i="2"/>
  <c r="AQ461" i="1" s="1"/>
  <c r="H457" i="5"/>
  <c r="AY460" i="1" s="1"/>
  <c r="X457" i="2" s="1"/>
  <c r="G457" i="5"/>
  <c r="AV460" i="1" s="1"/>
  <c r="W457" i="2" s="1"/>
  <c r="F457" i="5"/>
  <c r="AS460" i="1" s="1"/>
  <c r="V457" i="2" s="1"/>
  <c r="E457" i="5"/>
  <c r="AP460" i="1" s="1"/>
  <c r="U457" i="2" s="1"/>
  <c r="C457" i="2"/>
  <c r="H456" i="5"/>
  <c r="AY459" i="1" s="1"/>
  <c r="X456" i="2" s="1"/>
  <c r="G456" i="5"/>
  <c r="AV459" i="1"/>
  <c r="W456" i="2" s="1"/>
  <c r="F456" i="5"/>
  <c r="AS459" i="1" s="1"/>
  <c r="V456" i="2" s="1"/>
  <c r="E456" i="5"/>
  <c r="AP459" i="1" s="1"/>
  <c r="U456" i="2" s="1"/>
  <c r="C456" i="2"/>
  <c r="H455" i="5"/>
  <c r="AY458" i="1"/>
  <c r="X455" i="2" s="1"/>
  <c r="G455" i="5"/>
  <c r="AV458" i="1"/>
  <c r="W455" i="2" s="1"/>
  <c r="E455" i="5"/>
  <c r="AP458" i="1" s="1"/>
  <c r="U455" i="2" s="1"/>
  <c r="C455" i="2"/>
  <c r="AQ458" i="1" s="1"/>
  <c r="H454" i="5"/>
  <c r="AY457" i="1"/>
  <c r="X454" i="2" s="1"/>
  <c r="G454" i="5"/>
  <c r="AV457" i="1" s="1"/>
  <c r="W454" i="2" s="1"/>
  <c r="F454" i="5"/>
  <c r="AS457" i="1" s="1"/>
  <c r="V454" i="2" s="1"/>
  <c r="E454" i="5"/>
  <c r="AP457" i="1"/>
  <c r="U454" i="2" s="1"/>
  <c r="C454" i="2"/>
  <c r="AQ457" i="1"/>
  <c r="H453" i="5"/>
  <c r="AY456" i="1" s="1"/>
  <c r="X453" i="2" s="1"/>
  <c r="G453" i="5"/>
  <c r="AV456" i="1" s="1"/>
  <c r="W453" i="2" s="1"/>
  <c r="F453" i="5"/>
  <c r="AS456" i="1"/>
  <c r="V453" i="2"/>
  <c r="E453" i="5"/>
  <c r="AP456" i="1"/>
  <c r="U453" i="2"/>
  <c r="C453" i="2"/>
  <c r="H452" i="5"/>
  <c r="AY455" i="1"/>
  <c r="X452" i="2"/>
  <c r="G452" i="5"/>
  <c r="AV455" i="1" s="1"/>
  <c r="W452" i="2" s="1"/>
  <c r="F452" i="5"/>
  <c r="AS455" i="1"/>
  <c r="V452" i="2" s="1"/>
  <c r="E452" i="5"/>
  <c r="AP455" i="1"/>
  <c r="U452" i="2" s="1"/>
  <c r="C452" i="2"/>
  <c r="H451" i="5"/>
  <c r="AY454" i="1"/>
  <c r="X451" i="2" s="1"/>
  <c r="G451" i="5"/>
  <c r="AV454" i="1" s="1"/>
  <c r="W451" i="2" s="1"/>
  <c r="F451" i="5"/>
  <c r="AS454" i="1" s="1"/>
  <c r="V451" i="2" s="1"/>
  <c r="E451" i="5"/>
  <c r="AP454" i="1"/>
  <c r="U451" i="2" s="1"/>
  <c r="C451" i="2"/>
  <c r="AQ454" i="1"/>
  <c r="H450" i="5"/>
  <c r="AY453" i="1" s="1"/>
  <c r="X450" i="2" s="1"/>
  <c r="G450" i="5"/>
  <c r="AV453" i="1" s="1"/>
  <c r="W450" i="2" s="1"/>
  <c r="F450" i="5"/>
  <c r="AS453" i="1"/>
  <c r="V450" i="2"/>
  <c r="E450" i="5"/>
  <c r="AP453" i="1"/>
  <c r="U450" i="2"/>
  <c r="C450" i="2"/>
  <c r="AQ453" i="1" s="1"/>
  <c r="H449" i="5"/>
  <c r="AY452" i="1"/>
  <c r="X449" i="2" s="1"/>
  <c r="G449" i="5"/>
  <c r="AV452" i="1" s="1"/>
  <c r="W449" i="2" s="1"/>
  <c r="F449" i="5"/>
  <c r="AS452" i="1" s="1"/>
  <c r="V449" i="2" s="1"/>
  <c r="E449" i="5"/>
  <c r="AP452" i="1"/>
  <c r="U449" i="2" s="1"/>
  <c r="C449" i="2"/>
  <c r="H448" i="5"/>
  <c r="AY451" i="1"/>
  <c r="X448" i="2" s="1"/>
  <c r="G448" i="5"/>
  <c r="AV451" i="1" s="1"/>
  <c r="W448" i="2" s="1"/>
  <c r="F448" i="5"/>
  <c r="AS451" i="1"/>
  <c r="V448" i="2" s="1"/>
  <c r="E448" i="5"/>
  <c r="AP451" i="1" s="1"/>
  <c r="U448" i="2" s="1"/>
  <c r="C448" i="2"/>
  <c r="H447" i="5"/>
  <c r="AY450" i="1" s="1"/>
  <c r="X447" i="2" s="1"/>
  <c r="G447" i="5"/>
  <c r="AV450" i="1"/>
  <c r="W447" i="2" s="1"/>
  <c r="F447" i="5"/>
  <c r="AS450" i="1" s="1"/>
  <c r="V447" i="2" s="1"/>
  <c r="K447" i="2"/>
  <c r="AT450" i="1"/>
  <c r="E447" i="5"/>
  <c r="AP450" i="1"/>
  <c r="U447" i="2" s="1"/>
  <c r="C447" i="2"/>
  <c r="AQ450" i="1" s="1"/>
  <c r="H446" i="5"/>
  <c r="AY449" i="1" s="1"/>
  <c r="X446" i="2" s="1"/>
  <c r="G446" i="5"/>
  <c r="AV449" i="1"/>
  <c r="W446" i="2" s="1"/>
  <c r="F446" i="5"/>
  <c r="AS449" i="1" s="1"/>
  <c r="V446" i="2" s="1"/>
  <c r="K446" i="2"/>
  <c r="E446" i="5"/>
  <c r="AP449" i="1" s="1"/>
  <c r="U446" i="2" s="1"/>
  <c r="C446" i="2"/>
  <c r="AQ449" i="1"/>
  <c r="H445" i="5"/>
  <c r="AY448" i="1"/>
  <c r="X445" i="2" s="1"/>
  <c r="G445" i="5"/>
  <c r="AV448" i="1" s="1"/>
  <c r="W445" i="2" s="1"/>
  <c r="F445" i="5"/>
  <c r="AS448" i="1"/>
  <c r="V445" i="2" s="1"/>
  <c r="K445" i="2"/>
  <c r="E445" i="5"/>
  <c r="AP448" i="1"/>
  <c r="U445" i="2" s="1"/>
  <c r="C445" i="2"/>
  <c r="H444" i="5"/>
  <c r="AY447" i="1"/>
  <c r="X444" i="2" s="1"/>
  <c r="G444" i="5"/>
  <c r="AV447" i="1" s="1"/>
  <c r="W444" i="2" s="1"/>
  <c r="F444" i="5"/>
  <c r="AS447" i="1"/>
  <c r="V444" i="2" s="1"/>
  <c r="K444" i="2"/>
  <c r="E444" i="5"/>
  <c r="AP447" i="1"/>
  <c r="U444" i="2" s="1"/>
  <c r="C444" i="2"/>
  <c r="AQ447" i="1" s="1"/>
  <c r="H443" i="5"/>
  <c r="AY446" i="1" s="1"/>
  <c r="X443" i="2" s="1"/>
  <c r="G443" i="5"/>
  <c r="AV446" i="1"/>
  <c r="W443" i="2" s="1"/>
  <c r="F443" i="5"/>
  <c r="AS446" i="1" s="1"/>
  <c r="V443" i="2" s="1"/>
  <c r="K443" i="2"/>
  <c r="AT446" i="1"/>
  <c r="E443" i="5"/>
  <c r="AP446" i="1"/>
  <c r="U443" i="2" s="1"/>
  <c r="C443" i="2"/>
  <c r="AQ446" i="1" s="1"/>
  <c r="H442" i="5"/>
  <c r="AY445" i="1" s="1"/>
  <c r="X442" i="2" s="1"/>
  <c r="G442" i="5"/>
  <c r="AV445" i="1"/>
  <c r="W442" i="2" s="1"/>
  <c r="F442" i="5"/>
  <c r="AS445" i="1" s="1"/>
  <c r="V442" i="2" s="1"/>
  <c r="K442" i="2"/>
  <c r="E442" i="5"/>
  <c r="AP445" i="1" s="1"/>
  <c r="U442" i="2" s="1"/>
  <c r="C442" i="2"/>
  <c r="AQ445" i="1"/>
  <c r="H441" i="5"/>
  <c r="AY444" i="1"/>
  <c r="X441" i="2" s="1"/>
  <c r="F441" i="5"/>
  <c r="AS444" i="1" s="1"/>
  <c r="V441" i="2" s="1"/>
  <c r="K441" i="2"/>
  <c r="E441" i="5"/>
  <c r="AP444" i="1" s="1"/>
  <c r="U441" i="2" s="1"/>
  <c r="C441" i="2"/>
  <c r="H440" i="5"/>
  <c r="AY443" i="1" s="1"/>
  <c r="X440" i="2" s="1"/>
  <c r="G440" i="5"/>
  <c r="AV443" i="1"/>
  <c r="W440" i="2" s="1"/>
  <c r="F440" i="5"/>
  <c r="AS443" i="1" s="1"/>
  <c r="V440" i="2" s="1"/>
  <c r="K440" i="2"/>
  <c r="E440" i="5"/>
  <c r="AP443" i="1" s="1"/>
  <c r="U440" i="2" s="1"/>
  <c r="C440" i="2"/>
  <c r="AQ443" i="1"/>
  <c r="H439" i="5"/>
  <c r="AY442" i="1"/>
  <c r="X439" i="2" s="1"/>
  <c r="E439" i="5"/>
  <c r="AP442" i="1" s="1"/>
  <c r="U439" i="2" s="1"/>
  <c r="C439" i="2"/>
  <c r="AQ442" i="1"/>
  <c r="H438" i="5"/>
  <c r="AY441" i="1"/>
  <c r="X438" i="2" s="1"/>
  <c r="G438" i="5"/>
  <c r="AV441" i="1" s="1"/>
  <c r="W438" i="2" s="1"/>
  <c r="O438" i="2"/>
  <c r="F438" i="5"/>
  <c r="AS441" i="1" s="1"/>
  <c r="V438" i="2" s="1"/>
  <c r="K438" i="2"/>
  <c r="AT441" i="1"/>
  <c r="E438" i="5"/>
  <c r="AP441" i="1"/>
  <c r="U438" i="2" s="1"/>
  <c r="C438" i="2"/>
  <c r="AQ441" i="1" s="1"/>
  <c r="H437" i="5"/>
  <c r="AY440" i="1" s="1"/>
  <c r="X437" i="2" s="1"/>
  <c r="G437" i="5"/>
  <c r="AV440" i="1"/>
  <c r="W437" i="2" s="1"/>
  <c r="O437" i="2"/>
  <c r="F437" i="5"/>
  <c r="AS440" i="1"/>
  <c r="V437" i="2" s="1"/>
  <c r="K437" i="2"/>
  <c r="E437" i="5"/>
  <c r="AP440" i="1"/>
  <c r="U437" i="2" s="1"/>
  <c r="C437" i="2"/>
  <c r="H436" i="5"/>
  <c r="AY439" i="1"/>
  <c r="X436" i="2" s="1"/>
  <c r="G436" i="5"/>
  <c r="AV439" i="1" s="1"/>
  <c r="W436" i="2" s="1"/>
  <c r="F436" i="5"/>
  <c r="AS439" i="1"/>
  <c r="V436" i="2" s="1"/>
  <c r="K436" i="2"/>
  <c r="E436" i="5"/>
  <c r="AP439" i="1"/>
  <c r="U436" i="2" s="1"/>
  <c r="C436" i="2"/>
  <c r="H435" i="5"/>
  <c r="AY438" i="1"/>
  <c r="X435" i="2" s="1"/>
  <c r="G435" i="5"/>
  <c r="AV438" i="1" s="1"/>
  <c r="W435" i="2" s="1"/>
  <c r="F435" i="5"/>
  <c r="AS438" i="1"/>
  <c r="V435" i="2" s="1"/>
  <c r="K435" i="2"/>
  <c r="AT438" i="1" s="1"/>
  <c r="E435" i="5"/>
  <c r="AP438" i="1" s="1"/>
  <c r="U435" i="2" s="1"/>
  <c r="C435" i="2"/>
  <c r="AQ438" i="1"/>
  <c r="H434" i="5"/>
  <c r="AY437" i="1"/>
  <c r="X434" i="2" s="1"/>
  <c r="G434" i="5"/>
  <c r="AV437" i="1" s="1"/>
  <c r="W434" i="2" s="1"/>
  <c r="F434" i="5"/>
  <c r="AS437" i="1" s="1"/>
  <c r="V434" i="2" s="1"/>
  <c r="E434" i="5"/>
  <c r="AP437" i="1" s="1"/>
  <c r="U434" i="2" s="1"/>
  <c r="C434" i="2"/>
  <c r="AQ437" i="1"/>
  <c r="H433" i="5"/>
  <c r="AY436" i="1"/>
  <c r="X433" i="2" s="1"/>
  <c r="G433" i="5"/>
  <c r="AV436" i="1" s="1"/>
  <c r="W433" i="2" s="1"/>
  <c r="O433" i="2"/>
  <c r="F433" i="5"/>
  <c r="AS436" i="1" s="1"/>
  <c r="V433" i="2" s="1"/>
  <c r="K433" i="2"/>
  <c r="E433" i="5"/>
  <c r="AP436" i="1" s="1"/>
  <c r="U433" i="2" s="1"/>
  <c r="C433" i="2"/>
  <c r="H432" i="5"/>
  <c r="AY435" i="1" s="1"/>
  <c r="X432" i="2" s="1"/>
  <c r="G432" i="5"/>
  <c r="AV435" i="1"/>
  <c r="W432" i="2" s="1"/>
  <c r="O432" i="2"/>
  <c r="F432" i="5"/>
  <c r="AS435" i="1"/>
  <c r="V432" i="2" s="1"/>
  <c r="K432" i="2"/>
  <c r="AT435" i="1" s="1"/>
  <c r="E432" i="5"/>
  <c r="AP435" i="1" s="1"/>
  <c r="U432" i="2" s="1"/>
  <c r="C432" i="2"/>
  <c r="H431" i="5"/>
  <c r="AY434" i="1" s="1"/>
  <c r="X431" i="2" s="1"/>
  <c r="G431" i="5"/>
  <c r="AV434" i="1"/>
  <c r="W431" i="2" s="1"/>
  <c r="F431" i="5"/>
  <c r="AS434" i="1" s="1"/>
  <c r="V431" i="2" s="1"/>
  <c r="E431" i="5"/>
  <c r="AP434" i="1"/>
  <c r="U431" i="2" s="1"/>
  <c r="C431" i="2"/>
  <c r="AQ434" i="1" s="1"/>
  <c r="H430" i="5"/>
  <c r="AY433" i="1" s="1"/>
  <c r="X430" i="2" s="1"/>
  <c r="G430" i="5"/>
  <c r="AV433" i="1"/>
  <c r="W430" i="2" s="1"/>
  <c r="F430" i="5"/>
  <c r="AS433" i="1" s="1"/>
  <c r="V430" i="2" s="1"/>
  <c r="E430" i="5"/>
  <c r="AP433" i="1"/>
  <c r="U430" i="2" s="1"/>
  <c r="C430" i="2"/>
  <c r="H429" i="5"/>
  <c r="AY432" i="1" s="1"/>
  <c r="X429" i="2" s="1"/>
  <c r="G429" i="5"/>
  <c r="AV432" i="1" s="1"/>
  <c r="W429" i="2" s="1"/>
  <c r="F429" i="5"/>
  <c r="AS432" i="1" s="1"/>
  <c r="V429" i="2" s="1"/>
  <c r="E429" i="5"/>
  <c r="AP432" i="1" s="1"/>
  <c r="U429" i="2" s="1"/>
  <c r="C429" i="2"/>
  <c r="H428" i="5"/>
  <c r="AY431" i="1" s="1"/>
  <c r="X428" i="2" s="1"/>
  <c r="F428" i="5"/>
  <c r="AS431" i="1" s="1"/>
  <c r="V428" i="2" s="1"/>
  <c r="E428" i="5"/>
  <c r="AP431" i="1" s="1"/>
  <c r="U428" i="2" s="1"/>
  <c r="C428" i="2"/>
  <c r="H427" i="5"/>
  <c r="AY430" i="1" s="1"/>
  <c r="X427" i="2" s="1"/>
  <c r="G427" i="5"/>
  <c r="AV430" i="1" s="1"/>
  <c r="W427" i="2" s="1"/>
  <c r="E427" i="5"/>
  <c r="AP430" i="1" s="1"/>
  <c r="U427" i="2" s="1"/>
  <c r="C427" i="2"/>
  <c r="AQ430" i="1"/>
  <c r="H426" i="5"/>
  <c r="AY429" i="1" s="1"/>
  <c r="X426" i="2" s="1"/>
  <c r="G426" i="5"/>
  <c r="AV429" i="1" s="1"/>
  <c r="W426" i="2" s="1"/>
  <c r="F426" i="5"/>
  <c r="AS429" i="1"/>
  <c r="V426" i="2" s="1"/>
  <c r="K426" i="2"/>
  <c r="AT429" i="1" s="1"/>
  <c r="E426" i="5"/>
  <c r="AP429" i="1" s="1"/>
  <c r="U426" i="2" s="1"/>
  <c r="C426" i="2"/>
  <c r="AQ429" i="1"/>
  <c r="H425" i="5"/>
  <c r="AY428" i="1" s="1"/>
  <c r="X425" i="2" s="1"/>
  <c r="G425" i="5"/>
  <c r="AV428" i="1" s="1"/>
  <c r="W425" i="2" s="1"/>
  <c r="F425" i="5"/>
  <c r="AS428" i="1"/>
  <c r="V425" i="2" s="1"/>
  <c r="K425" i="2"/>
  <c r="E425" i="5"/>
  <c r="AP428" i="1"/>
  <c r="U425" i="2" s="1"/>
  <c r="C425" i="2"/>
  <c r="H424" i="5"/>
  <c r="AY427" i="1"/>
  <c r="X424" i="2" s="1"/>
  <c r="G424" i="5"/>
  <c r="AV427" i="1" s="1"/>
  <c r="W424" i="2" s="1"/>
  <c r="F424" i="5"/>
  <c r="AS427" i="1"/>
  <c r="V424" i="2" s="1"/>
  <c r="K424" i="2"/>
  <c r="E424" i="5"/>
  <c r="AP427" i="1"/>
  <c r="U424" i="2" s="1"/>
  <c r="C424" i="2"/>
  <c r="H423" i="5"/>
  <c r="AY426" i="1"/>
  <c r="X423" i="2" s="1"/>
  <c r="G423" i="5"/>
  <c r="AV426" i="1" s="1"/>
  <c r="W423" i="2" s="1"/>
  <c r="F423" i="5"/>
  <c r="AS426" i="1"/>
  <c r="V423" i="2" s="1"/>
  <c r="K423" i="2"/>
  <c r="AT426" i="1" s="1"/>
  <c r="E423" i="5"/>
  <c r="AP426" i="1" s="1"/>
  <c r="U423" i="2" s="1"/>
  <c r="C423" i="2"/>
  <c r="AQ426" i="1"/>
  <c r="H422" i="5"/>
  <c r="AY425" i="1"/>
  <c r="X422" i="2" s="1"/>
  <c r="G422" i="5"/>
  <c r="AV425" i="1" s="1"/>
  <c r="W422" i="2" s="1"/>
  <c r="F422" i="5"/>
  <c r="AS425" i="1"/>
  <c r="V422" i="2" s="1"/>
  <c r="K422" i="2"/>
  <c r="AT425" i="1" s="1"/>
  <c r="E422" i="5"/>
  <c r="AP425" i="1" s="1"/>
  <c r="U422" i="2" s="1"/>
  <c r="C422" i="2"/>
  <c r="AQ425" i="1"/>
  <c r="H421" i="5"/>
  <c r="AY424" i="1"/>
  <c r="X421" i="2" s="1"/>
  <c r="G421" i="5"/>
  <c r="AV424" i="1" s="1"/>
  <c r="W421" i="2" s="1"/>
  <c r="F421" i="5"/>
  <c r="AS424" i="1"/>
  <c r="V421" i="2" s="1"/>
  <c r="K421" i="2"/>
  <c r="E421" i="5"/>
  <c r="AP424" i="1"/>
  <c r="U421" i="2" s="1"/>
  <c r="C421" i="2"/>
  <c r="H420" i="5"/>
  <c r="AY423" i="1"/>
  <c r="X420" i="2" s="1"/>
  <c r="G420" i="5"/>
  <c r="AV423" i="1" s="1"/>
  <c r="W420" i="2" s="1"/>
  <c r="O420" i="2"/>
  <c r="F420" i="5"/>
  <c r="AS423" i="1" s="1"/>
  <c r="V420" i="2" s="1"/>
  <c r="K420" i="2"/>
  <c r="E420" i="5"/>
  <c r="AP423" i="1" s="1"/>
  <c r="U420" i="2" s="1"/>
  <c r="C420" i="2"/>
  <c r="H419" i="5"/>
  <c r="AY422" i="1" s="1"/>
  <c r="X419" i="2" s="1"/>
  <c r="G419" i="5"/>
  <c r="AV422" i="1"/>
  <c r="W419" i="2" s="1"/>
  <c r="O419" i="2"/>
  <c r="AW422" i="1" s="1"/>
  <c r="F419" i="5"/>
  <c r="AS422" i="1" s="1"/>
  <c r="V419" i="2" s="1"/>
  <c r="K419" i="2"/>
  <c r="AT422" i="1"/>
  <c r="E419" i="5"/>
  <c r="AP422" i="1"/>
  <c r="U419" i="2" s="1"/>
  <c r="C419" i="2"/>
  <c r="H418" i="5"/>
  <c r="AY421" i="1"/>
  <c r="X418" i="2" s="1"/>
  <c r="G418" i="5"/>
  <c r="AV421" i="1" s="1"/>
  <c r="W418" i="2" s="1"/>
  <c r="O418" i="2"/>
  <c r="AW421" i="1"/>
  <c r="F418" i="5"/>
  <c r="AS421" i="1"/>
  <c r="V418" i="2" s="1"/>
  <c r="K418" i="2"/>
  <c r="AT421" i="1" s="1"/>
  <c r="E418" i="5"/>
  <c r="AP421" i="1" s="1"/>
  <c r="U418" i="2" s="1"/>
  <c r="C418" i="2"/>
  <c r="AQ421" i="1"/>
  <c r="G417" i="5"/>
  <c r="AV420" i="1" s="1"/>
  <c r="W417" i="2" s="1"/>
  <c r="O417" i="2"/>
  <c r="F417" i="5"/>
  <c r="AS420" i="1" s="1"/>
  <c r="V417" i="2" s="1"/>
  <c r="K417" i="2"/>
  <c r="E417" i="5"/>
  <c r="AP420" i="1" s="1"/>
  <c r="U417" i="2" s="1"/>
  <c r="C417" i="2"/>
  <c r="H416" i="5"/>
  <c r="AY419" i="1" s="1"/>
  <c r="X416" i="2" s="1"/>
  <c r="G416" i="5"/>
  <c r="AV419" i="1"/>
  <c r="W416" i="2" s="1"/>
  <c r="O416" i="2"/>
  <c r="F416" i="5"/>
  <c r="AS419" i="1"/>
  <c r="V416" i="2" s="1"/>
  <c r="K416" i="2"/>
  <c r="E416" i="5"/>
  <c r="AP419" i="1"/>
  <c r="U416" i="2" s="1"/>
  <c r="C416" i="2"/>
  <c r="H415" i="5"/>
  <c r="AY418" i="1"/>
  <c r="X415" i="2" s="1"/>
  <c r="G415" i="5"/>
  <c r="AV418" i="1"/>
  <c r="W415" i="2"/>
  <c r="F415" i="5"/>
  <c r="AS418" i="1" s="1"/>
  <c r="V415" i="2" s="1"/>
  <c r="K415" i="2"/>
  <c r="E415" i="5"/>
  <c r="AP418" i="1" s="1"/>
  <c r="U415" i="2" s="1"/>
  <c r="C415" i="2"/>
  <c r="AQ418" i="1" s="1"/>
  <c r="H414" i="5"/>
  <c r="AY417" i="1"/>
  <c r="X414" i="2"/>
  <c r="G414" i="5"/>
  <c r="AV417" i="1" s="1"/>
  <c r="W414" i="2" s="1"/>
  <c r="O414" i="2"/>
  <c r="F414" i="5"/>
  <c r="AS417" i="1" s="1"/>
  <c r="V414" i="2" s="1"/>
  <c r="K414" i="2"/>
  <c r="AT417" i="1" s="1"/>
  <c r="E414" i="5"/>
  <c r="AP417" i="1"/>
  <c r="U414" i="2"/>
  <c r="C414" i="2"/>
  <c r="AQ417" i="1" s="1"/>
  <c r="H413" i="5"/>
  <c r="AY416" i="1"/>
  <c r="X413" i="2" s="1"/>
  <c r="G413" i="5"/>
  <c r="AV416" i="1"/>
  <c r="W413" i="2"/>
  <c r="O413" i="2"/>
  <c r="F413" i="5"/>
  <c r="AS416" i="1"/>
  <c r="V413" i="2"/>
  <c r="K413" i="2"/>
  <c r="E413" i="5"/>
  <c r="AP416" i="1"/>
  <c r="U413" i="2"/>
  <c r="C413" i="2"/>
  <c r="H412" i="5"/>
  <c r="AY415" i="1"/>
  <c r="X412" i="2"/>
  <c r="G412" i="5"/>
  <c r="AV415" i="1" s="1"/>
  <c r="W412" i="2" s="1"/>
  <c r="F412" i="5"/>
  <c r="AS415" i="1" s="1"/>
  <c r="V412" i="2" s="1"/>
  <c r="K412" i="2"/>
  <c r="E412" i="5"/>
  <c r="AP415" i="1" s="1"/>
  <c r="U412" i="2" s="1"/>
  <c r="C412" i="2"/>
  <c r="H411" i="5"/>
  <c r="AY414" i="1" s="1"/>
  <c r="X411" i="2" s="1"/>
  <c r="G411" i="5"/>
  <c r="AV414" i="1"/>
  <c r="W411" i="2" s="1"/>
  <c r="F411" i="5"/>
  <c r="AS414" i="1"/>
  <c r="V411" i="2"/>
  <c r="K411" i="2"/>
  <c r="AT414" i="1" s="1"/>
  <c r="E411" i="5"/>
  <c r="AP414" i="1"/>
  <c r="U411" i="2" s="1"/>
  <c r="C411" i="2"/>
  <c r="AQ414" i="1"/>
  <c r="H410" i="5"/>
  <c r="AY413" i="1" s="1"/>
  <c r="X410" i="2" s="1"/>
  <c r="G410" i="5"/>
  <c r="AV413" i="1"/>
  <c r="W410" i="2" s="1"/>
  <c r="F410" i="5"/>
  <c r="AS413" i="1"/>
  <c r="V410" i="2"/>
  <c r="K410" i="2"/>
  <c r="E410" i="5"/>
  <c r="AP413" i="1"/>
  <c r="U410" i="2"/>
  <c r="C410" i="2"/>
  <c r="AQ413" i="1" s="1"/>
  <c r="H409" i="5"/>
  <c r="AY412" i="1"/>
  <c r="X409" i="2" s="1"/>
  <c r="G409" i="5"/>
  <c r="AV412" i="1"/>
  <c r="W409" i="2"/>
  <c r="F409" i="5"/>
  <c r="AS412" i="1" s="1"/>
  <c r="V409" i="2" s="1"/>
  <c r="K409" i="2"/>
  <c r="AT412" i="1" s="1"/>
  <c r="E409" i="5"/>
  <c r="AP412" i="1" s="1"/>
  <c r="U409" i="2" s="1"/>
  <c r="C409" i="2"/>
  <c r="H408" i="5"/>
  <c r="AY411" i="1"/>
  <c r="X408" i="2"/>
  <c r="G408" i="5"/>
  <c r="AV411" i="1" s="1"/>
  <c r="W408" i="2" s="1"/>
  <c r="F408" i="5"/>
  <c r="AS411" i="1" s="1"/>
  <c r="V408" i="2" s="1"/>
  <c r="K408" i="2"/>
  <c r="E408" i="5"/>
  <c r="AP411" i="1" s="1"/>
  <c r="U408" i="2" s="1"/>
  <c r="C408" i="2"/>
  <c r="H407" i="5"/>
  <c r="AY410" i="1" s="1"/>
  <c r="X407" i="2" s="1"/>
  <c r="G407" i="5"/>
  <c r="AV410" i="1"/>
  <c r="W407" i="2" s="1"/>
  <c r="F407" i="5"/>
  <c r="AS410" i="1" s="1"/>
  <c r="V407" i="2" s="1"/>
  <c r="K407" i="2"/>
  <c r="AT410" i="1" s="1"/>
  <c r="E407" i="5"/>
  <c r="AP410" i="1"/>
  <c r="U407" i="2" s="1"/>
  <c r="C407" i="2"/>
  <c r="AQ410" i="1" s="1"/>
  <c r="H406" i="5"/>
  <c r="AY409" i="1" s="1"/>
  <c r="X406" i="2" s="1"/>
  <c r="G406" i="5"/>
  <c r="AV409" i="1"/>
  <c r="W406" i="2" s="1"/>
  <c r="F406" i="5"/>
  <c r="AS409" i="1"/>
  <c r="V406" i="2"/>
  <c r="K406" i="2"/>
  <c r="AT409" i="1" s="1"/>
  <c r="E406" i="5"/>
  <c r="AP409" i="1"/>
  <c r="U406" i="2" s="1"/>
  <c r="C406" i="2"/>
  <c r="H405" i="5"/>
  <c r="AY408" i="1"/>
  <c r="X405" i="2" s="1"/>
  <c r="G405" i="5"/>
  <c r="AV408" i="1"/>
  <c r="W405" i="2"/>
  <c r="F405" i="5"/>
  <c r="AS408" i="1" s="1"/>
  <c r="V405" i="2" s="1"/>
  <c r="K405" i="2"/>
  <c r="E405" i="5"/>
  <c r="AP408" i="1" s="1"/>
  <c r="U405" i="2" s="1"/>
  <c r="C405" i="2"/>
  <c r="H404" i="5"/>
  <c r="AY407" i="1" s="1"/>
  <c r="X404" i="2" s="1"/>
  <c r="G404" i="5"/>
  <c r="AV407" i="1" s="1"/>
  <c r="W404" i="2" s="1"/>
  <c r="E404" i="5"/>
  <c r="AP407" i="1"/>
  <c r="U404" i="2" s="1"/>
  <c r="C404" i="2"/>
  <c r="H403" i="5"/>
  <c r="AY406" i="1"/>
  <c r="X403" i="2" s="1"/>
  <c r="G403" i="5"/>
  <c r="AV406" i="1"/>
  <c r="W403" i="2"/>
  <c r="F403" i="5"/>
  <c r="AS406" i="1" s="1"/>
  <c r="V403" i="2" s="1"/>
  <c r="K403" i="2"/>
  <c r="E403" i="5"/>
  <c r="AP406" i="1" s="1"/>
  <c r="U403" i="2" s="1"/>
  <c r="C403" i="2"/>
  <c r="H402" i="5"/>
  <c r="AY405" i="1" s="1"/>
  <c r="X402" i="2" s="1"/>
  <c r="G402" i="5"/>
  <c r="AV405" i="1" s="1"/>
  <c r="W402" i="2" s="1"/>
  <c r="F402" i="5"/>
  <c r="AS405" i="1"/>
  <c r="V402" i="2" s="1"/>
  <c r="K402" i="2"/>
  <c r="AT405" i="1" s="1"/>
  <c r="E402" i="5"/>
  <c r="AP405" i="1" s="1"/>
  <c r="U402" i="2" s="1"/>
  <c r="C402" i="2"/>
  <c r="AQ405" i="1"/>
  <c r="H401" i="5"/>
  <c r="AY404" i="1" s="1"/>
  <c r="X401" i="2" s="1"/>
  <c r="G401" i="5"/>
  <c r="AV404" i="1" s="1"/>
  <c r="W401" i="2" s="1"/>
  <c r="F401" i="5"/>
  <c r="AS404" i="1"/>
  <c r="V401" i="2" s="1"/>
  <c r="E401" i="5"/>
  <c r="AP404" i="1" s="1"/>
  <c r="U401" i="2" s="1"/>
  <c r="C401" i="2"/>
  <c r="H400" i="5"/>
  <c r="AY403" i="1" s="1"/>
  <c r="X400" i="2" s="1"/>
  <c r="G400" i="5"/>
  <c r="AV403" i="1" s="1"/>
  <c r="W400" i="2" s="1"/>
  <c r="E400" i="5"/>
  <c r="AP403" i="1" s="1"/>
  <c r="U400" i="2" s="1"/>
  <c r="C400" i="2"/>
  <c r="H399" i="5"/>
  <c r="AY402" i="1" s="1"/>
  <c r="X399" i="2" s="1"/>
  <c r="G399" i="5"/>
  <c r="AV402" i="1"/>
  <c r="W399" i="2" s="1"/>
  <c r="F399" i="5"/>
  <c r="AS402" i="1" s="1"/>
  <c r="V399" i="2" s="1"/>
  <c r="K399" i="2"/>
  <c r="AT402" i="1" s="1"/>
  <c r="E399" i="5"/>
  <c r="AP402" i="1"/>
  <c r="U399" i="2" s="1"/>
  <c r="C399" i="2"/>
  <c r="H398" i="5"/>
  <c r="AY401" i="1"/>
  <c r="X398" i="2" s="1"/>
  <c r="G398" i="5"/>
  <c r="AV401" i="1"/>
  <c r="W398" i="2"/>
  <c r="O398" i="2"/>
  <c r="AW401" i="1" s="1"/>
  <c r="F398" i="5"/>
  <c r="AS401" i="1"/>
  <c r="V398" i="2" s="1"/>
  <c r="K398" i="2"/>
  <c r="AT401" i="1"/>
  <c r="E398" i="5"/>
  <c r="AP401" i="1" s="1"/>
  <c r="U398" i="2" s="1"/>
  <c r="C398" i="2"/>
  <c r="H397" i="5"/>
  <c r="AY400" i="1" s="1"/>
  <c r="X397" i="2" s="1"/>
  <c r="G397" i="5"/>
  <c r="AV400" i="1"/>
  <c r="W397" i="2" s="1"/>
  <c r="O397" i="2"/>
  <c r="F397" i="5"/>
  <c r="AS400" i="1"/>
  <c r="V397" i="2" s="1"/>
  <c r="K397" i="2"/>
  <c r="E397" i="5"/>
  <c r="AP400" i="1"/>
  <c r="U397" i="2" s="1"/>
  <c r="C397" i="2"/>
  <c r="H396" i="5"/>
  <c r="AY399" i="1"/>
  <c r="X396" i="2" s="1"/>
  <c r="G396" i="5"/>
  <c r="AV399" i="1"/>
  <c r="W396" i="2"/>
  <c r="O396" i="2"/>
  <c r="F396" i="5"/>
  <c r="AS399" i="1" s="1"/>
  <c r="V396" i="2" s="1"/>
  <c r="K396" i="2"/>
  <c r="E396" i="5"/>
  <c r="AP399" i="1" s="1"/>
  <c r="U396" i="2" s="1"/>
  <c r="C396" i="2"/>
  <c r="H395" i="5"/>
  <c r="AY398" i="1" s="1"/>
  <c r="X395" i="2" s="1"/>
  <c r="G395" i="5"/>
  <c r="AV398" i="1"/>
  <c r="W395" i="2" s="1"/>
  <c r="O395" i="2"/>
  <c r="F395" i="5"/>
  <c r="AS398" i="1"/>
  <c r="V395" i="2" s="1"/>
  <c r="K395" i="2"/>
  <c r="AT398" i="1" s="1"/>
  <c r="E395" i="5"/>
  <c r="AP398" i="1" s="1"/>
  <c r="U395" i="2" s="1"/>
  <c r="C395" i="2"/>
  <c r="AQ398" i="1"/>
  <c r="H394" i="5"/>
  <c r="AY397" i="1" s="1"/>
  <c r="X394" i="2" s="1"/>
  <c r="G394" i="5"/>
  <c r="AV397" i="1" s="1"/>
  <c r="W394" i="2" s="1"/>
  <c r="O394" i="2"/>
  <c r="F394" i="5"/>
  <c r="AS397" i="1" s="1"/>
  <c r="V394" i="2" s="1"/>
  <c r="K394" i="2"/>
  <c r="E394" i="5"/>
  <c r="AP397" i="1" s="1"/>
  <c r="U394" i="2" s="1"/>
  <c r="C394" i="2"/>
  <c r="AQ397" i="1"/>
  <c r="H393" i="5"/>
  <c r="AY396" i="1" s="1"/>
  <c r="X393" i="2" s="1"/>
  <c r="G393" i="5"/>
  <c r="AV396" i="1" s="1"/>
  <c r="W393" i="2" s="1"/>
  <c r="O393" i="2"/>
  <c r="F393" i="5"/>
  <c r="AS396" i="1" s="1"/>
  <c r="V393" i="2" s="1"/>
  <c r="K393" i="2"/>
  <c r="E393" i="5"/>
  <c r="AP396" i="1" s="1"/>
  <c r="U393" i="2" s="1"/>
  <c r="C393" i="2"/>
  <c r="H392" i="5"/>
  <c r="AY395" i="1" s="1"/>
  <c r="X392" i="2" s="1"/>
  <c r="G392" i="5"/>
  <c r="AV395" i="1"/>
  <c r="W392" i="2" s="1"/>
  <c r="O392" i="2"/>
  <c r="F392" i="5"/>
  <c r="AS395" i="1"/>
  <c r="V392" i="2" s="1"/>
  <c r="K392" i="2"/>
  <c r="E392" i="5"/>
  <c r="AP395" i="1"/>
  <c r="U392" i="2" s="1"/>
  <c r="C392" i="2"/>
  <c r="H391" i="5"/>
  <c r="AY394" i="1"/>
  <c r="X391" i="2" s="1"/>
  <c r="G391" i="5"/>
  <c r="AV394" i="1" s="1"/>
  <c r="W391" i="2" s="1"/>
  <c r="F391" i="5"/>
  <c r="AS394" i="1" s="1"/>
  <c r="V391" i="2" s="1"/>
  <c r="E391" i="5"/>
  <c r="AP394" i="1" s="1"/>
  <c r="U391" i="2" s="1"/>
  <c r="C391" i="2"/>
  <c r="AQ394" i="1"/>
  <c r="H390" i="5"/>
  <c r="AY393" i="1" s="1"/>
  <c r="X390" i="2" s="1"/>
  <c r="G390" i="5"/>
  <c r="AV393" i="1" s="1"/>
  <c r="W390" i="2" s="1"/>
  <c r="F390" i="5"/>
  <c r="AS393" i="1"/>
  <c r="V390" i="2" s="1"/>
  <c r="E390" i="5"/>
  <c r="AP393" i="1" s="1"/>
  <c r="U390" i="2" s="1"/>
  <c r="C390" i="2"/>
  <c r="AQ393" i="1" s="1"/>
  <c r="H389" i="5"/>
  <c r="AY392" i="1"/>
  <c r="X389" i="2" s="1"/>
  <c r="G389" i="5"/>
  <c r="AV392" i="1" s="1"/>
  <c r="W389" i="2" s="1"/>
  <c r="F389" i="5"/>
  <c r="AS392" i="1" s="1"/>
  <c r="V389" i="2" s="1"/>
  <c r="E389" i="5"/>
  <c r="AP392" i="1" s="1"/>
  <c r="U389" i="2" s="1"/>
  <c r="C389" i="2"/>
  <c r="H388" i="5"/>
  <c r="AY391" i="1" s="1"/>
  <c r="X388" i="2" s="1"/>
  <c r="G388" i="5"/>
  <c r="AV391" i="1"/>
  <c r="W388" i="2" s="1"/>
  <c r="F388" i="5"/>
  <c r="AS391" i="1" s="1"/>
  <c r="V388" i="2" s="1"/>
  <c r="E388" i="5"/>
  <c r="AP391" i="1" s="1"/>
  <c r="U388" i="2" s="1"/>
  <c r="C388" i="2"/>
  <c r="H387" i="5"/>
  <c r="AY390" i="1" s="1"/>
  <c r="X387" i="2" s="1"/>
  <c r="G387" i="5"/>
  <c r="AV390" i="1" s="1"/>
  <c r="W387" i="2" s="1"/>
  <c r="F387" i="5"/>
  <c r="AS390" i="1"/>
  <c r="V387" i="2" s="1"/>
  <c r="K387" i="2"/>
  <c r="AT390" i="1" s="1"/>
  <c r="E387" i="5"/>
  <c r="AP390" i="1" s="1"/>
  <c r="U387" i="2" s="1"/>
  <c r="C387" i="2"/>
  <c r="AQ390" i="1"/>
  <c r="H386" i="5"/>
  <c r="AY389" i="1" s="1"/>
  <c r="X386" i="2" s="1"/>
  <c r="G386" i="5"/>
  <c r="AV389" i="1" s="1"/>
  <c r="W386" i="2" s="1"/>
  <c r="F386" i="5"/>
  <c r="AS389" i="1"/>
  <c r="V386" i="2" s="1"/>
  <c r="K386" i="2"/>
  <c r="AT389" i="1" s="1"/>
  <c r="E386" i="5"/>
  <c r="AP389" i="1" s="1"/>
  <c r="U386" i="2" s="1"/>
  <c r="C386" i="2"/>
  <c r="AQ389" i="1"/>
  <c r="H385" i="5"/>
  <c r="AY388" i="1" s="1"/>
  <c r="X385" i="2" s="1"/>
  <c r="G385" i="5"/>
  <c r="AV388" i="1" s="1"/>
  <c r="W385" i="2" s="1"/>
  <c r="F385" i="5"/>
  <c r="AS388" i="1"/>
  <c r="V385" i="2" s="1"/>
  <c r="K385" i="2"/>
  <c r="E385" i="5"/>
  <c r="AP388" i="1"/>
  <c r="U385" i="2" s="1"/>
  <c r="C385" i="2"/>
  <c r="H384" i="5"/>
  <c r="AY387" i="1"/>
  <c r="X384" i="2" s="1"/>
  <c r="G384" i="5"/>
  <c r="AV387" i="1" s="1"/>
  <c r="W384" i="2" s="1"/>
  <c r="F384" i="5"/>
  <c r="AS387" i="1" s="1"/>
  <c r="V384" i="2" s="1"/>
  <c r="K384" i="2"/>
  <c r="E384" i="5"/>
  <c r="AP387" i="1" s="1"/>
  <c r="U384" i="2" s="1"/>
  <c r="C384" i="2"/>
  <c r="H383" i="5"/>
  <c r="AY386" i="1" s="1"/>
  <c r="X383" i="2" s="1"/>
  <c r="G383" i="5"/>
  <c r="AV386" i="1" s="1"/>
  <c r="W383" i="2" s="1"/>
  <c r="F383" i="5"/>
  <c r="AS386" i="1"/>
  <c r="V383" i="2" s="1"/>
  <c r="K383" i="2"/>
  <c r="E383" i="5"/>
  <c r="AP386" i="1"/>
  <c r="U383" i="2" s="1"/>
  <c r="C383" i="2"/>
  <c r="AQ386" i="1" s="1"/>
  <c r="H382" i="5"/>
  <c r="AY385" i="1" s="1"/>
  <c r="X382" i="2" s="1"/>
  <c r="F382" i="5"/>
  <c r="AS385" i="1" s="1"/>
  <c r="V382" i="2" s="1"/>
  <c r="E382" i="5"/>
  <c r="AP385" i="1" s="1"/>
  <c r="U382" i="2" s="1"/>
  <c r="C382" i="2"/>
  <c r="AQ385" i="1" s="1"/>
  <c r="H381" i="5"/>
  <c r="AY384" i="1" s="1"/>
  <c r="X381" i="2" s="1"/>
  <c r="F381" i="5"/>
  <c r="AS384" i="1" s="1"/>
  <c r="V381" i="2" s="1"/>
  <c r="E381" i="5"/>
  <c r="AP384" i="1" s="1"/>
  <c r="U381" i="2"/>
  <c r="C381" i="2"/>
  <c r="H380" i="5"/>
  <c r="AY383" i="1" s="1"/>
  <c r="X380" i="2"/>
  <c r="G380" i="5"/>
  <c r="AV383" i="1" s="1"/>
  <c r="W380" i="2" s="1"/>
  <c r="F380" i="5"/>
  <c r="AS383" i="1" s="1"/>
  <c r="V380" i="2" s="1"/>
  <c r="E380" i="5"/>
  <c r="AP383" i="1"/>
  <c r="U380" i="2" s="1"/>
  <c r="C380" i="2"/>
  <c r="H379" i="5"/>
  <c r="AY382" i="1"/>
  <c r="X379" i="2" s="1"/>
  <c r="G379" i="5"/>
  <c r="AV382" i="1"/>
  <c r="W379" i="2"/>
  <c r="F379" i="5"/>
  <c r="AS382" i="1" s="1"/>
  <c r="V379" i="2" s="1"/>
  <c r="K379" i="2"/>
  <c r="AT382" i="1" s="1"/>
  <c r="E379" i="5"/>
  <c r="AP382" i="1"/>
  <c r="U379" i="2"/>
  <c r="C379" i="2"/>
  <c r="AQ382" i="1" s="1"/>
  <c r="H378" i="5"/>
  <c r="AY381" i="1"/>
  <c r="X378" i="2" s="1"/>
  <c r="G378" i="5"/>
  <c r="AV381" i="1"/>
  <c r="W378" i="2"/>
  <c r="F378" i="5"/>
  <c r="AS381" i="1" s="1"/>
  <c r="V378" i="2" s="1"/>
  <c r="K378" i="2"/>
  <c r="AT381" i="1" s="1"/>
  <c r="E378" i="5"/>
  <c r="AP381" i="1" s="1"/>
  <c r="U378" i="2"/>
  <c r="C378" i="2"/>
  <c r="AQ381" i="1" s="1"/>
  <c r="H377" i="5"/>
  <c r="AY380" i="1"/>
  <c r="X377" i="2" s="1"/>
  <c r="G377" i="5"/>
  <c r="AV380" i="1" s="1"/>
  <c r="W377" i="2" s="1"/>
  <c r="F377" i="5"/>
  <c r="AS380" i="1" s="1"/>
  <c r="V377" i="2" s="1"/>
  <c r="E377" i="5"/>
  <c r="AP380" i="1" s="1"/>
  <c r="U377" i="2" s="1"/>
  <c r="C377" i="2"/>
  <c r="H376" i="5"/>
  <c r="AY379" i="1" s="1"/>
  <c r="X376" i="2" s="1"/>
  <c r="G376" i="5"/>
  <c r="AV379" i="1"/>
  <c r="W376" i="2" s="1"/>
  <c r="F376" i="5"/>
  <c r="AS379" i="1" s="1"/>
  <c r="V376" i="2" s="1"/>
  <c r="E376" i="5"/>
  <c r="AP379" i="1" s="1"/>
  <c r="U376" i="2" s="1"/>
  <c r="C376" i="2"/>
  <c r="H375" i="5"/>
  <c r="AY378" i="1" s="1"/>
  <c r="X375" i="2" s="1"/>
  <c r="G375" i="5"/>
  <c r="AV378" i="1" s="1"/>
  <c r="W375" i="2" s="1"/>
  <c r="F375" i="5"/>
  <c r="AS378" i="1"/>
  <c r="V375" i="2" s="1"/>
  <c r="E375" i="5"/>
  <c r="AP378" i="1" s="1"/>
  <c r="U375" i="2" s="1"/>
  <c r="C375" i="2"/>
  <c r="AQ378" i="1" s="1"/>
  <c r="H374" i="5"/>
  <c r="AY377" i="1"/>
  <c r="X374" i="2" s="1"/>
  <c r="G374" i="5"/>
  <c r="AV377" i="1" s="1"/>
  <c r="W374" i="2"/>
  <c r="F374" i="5"/>
  <c r="AS377" i="1" s="1"/>
  <c r="V374" i="2" s="1"/>
  <c r="E374" i="5"/>
  <c r="AP377" i="1" s="1"/>
  <c r="U374" i="2" s="1"/>
  <c r="C374" i="2"/>
  <c r="AQ377" i="1"/>
  <c r="H373" i="5"/>
  <c r="AY376" i="1" s="1"/>
  <c r="X373" i="2" s="1"/>
  <c r="G373" i="5"/>
  <c r="AV376" i="1" s="1"/>
  <c r="W373" i="2" s="1"/>
  <c r="O373" i="2"/>
  <c r="AW376" i="1"/>
  <c r="F373" i="5"/>
  <c r="AS376" i="1" s="1"/>
  <c r="V373" i="2" s="1"/>
  <c r="K373" i="2"/>
  <c r="E373" i="5"/>
  <c r="AP376" i="1" s="1"/>
  <c r="U373" i="2" s="1"/>
  <c r="C373" i="2"/>
  <c r="H372" i="5"/>
  <c r="AY375" i="1" s="1"/>
  <c r="X372" i="2" s="1"/>
  <c r="G372" i="5"/>
  <c r="AV375" i="1" s="1"/>
  <c r="W372" i="2" s="1"/>
  <c r="O372" i="2"/>
  <c r="F372" i="5"/>
  <c r="AS375" i="1" s="1"/>
  <c r="V372" i="2" s="1"/>
  <c r="K372" i="2"/>
  <c r="AT375" i="1"/>
  <c r="E372" i="5"/>
  <c r="AP375" i="1" s="1"/>
  <c r="U372" i="2" s="1"/>
  <c r="C372" i="2"/>
  <c r="H371" i="5"/>
  <c r="AY374" i="1" s="1"/>
  <c r="X371" i="2" s="1"/>
  <c r="G371" i="5"/>
  <c r="AV374" i="1" s="1"/>
  <c r="W371" i="2" s="1"/>
  <c r="O371" i="2"/>
  <c r="AW374" i="1"/>
  <c r="F371" i="5"/>
  <c r="AS374" i="1" s="1"/>
  <c r="V371" i="2" s="1"/>
  <c r="K371" i="2"/>
  <c r="AT374" i="1" s="1"/>
  <c r="E371" i="5"/>
  <c r="AP374" i="1" s="1"/>
  <c r="U371" i="2"/>
  <c r="C371" i="2"/>
  <c r="AQ374" i="1" s="1"/>
  <c r="H370" i="5"/>
  <c r="AY373" i="1"/>
  <c r="X370" i="2" s="1"/>
  <c r="G370" i="5"/>
  <c r="AV373" i="1" s="1"/>
  <c r="W370" i="2"/>
  <c r="O370" i="2"/>
  <c r="F370" i="5"/>
  <c r="AS373" i="1"/>
  <c r="V370" i="2"/>
  <c r="K370" i="2"/>
  <c r="E370" i="5"/>
  <c r="AP373" i="1"/>
  <c r="U370" i="2"/>
  <c r="C370" i="2"/>
  <c r="AQ373" i="1" s="1"/>
  <c r="H369" i="5"/>
  <c r="AY372" i="1"/>
  <c r="X369" i="2" s="1"/>
  <c r="G369" i="5"/>
  <c r="AV372" i="1"/>
  <c r="W369" i="2"/>
  <c r="F369" i="5"/>
  <c r="AS372" i="1" s="1"/>
  <c r="V369" i="2" s="1"/>
  <c r="K369" i="2"/>
  <c r="E369" i="5"/>
  <c r="AP372" i="1" s="1"/>
  <c r="U369" i="2" s="1"/>
  <c r="C369" i="2"/>
  <c r="H368" i="5"/>
  <c r="AY371" i="1" s="1"/>
  <c r="X368" i="2" s="1"/>
  <c r="G368" i="5"/>
  <c r="AV371" i="1" s="1"/>
  <c r="W368" i="2" s="1"/>
  <c r="F368" i="5"/>
  <c r="AS371" i="1"/>
  <c r="V368" i="2" s="1"/>
  <c r="E368" i="5"/>
  <c r="AP371" i="1"/>
  <c r="U368" i="2"/>
  <c r="C368" i="2"/>
  <c r="H367" i="5"/>
  <c r="AY370" i="1"/>
  <c r="X367" i="2"/>
  <c r="G367" i="5"/>
  <c r="AV370" i="1" s="1"/>
  <c r="W367" i="2" s="1"/>
  <c r="F367" i="5"/>
  <c r="AS370" i="1" s="1"/>
  <c r="V367" i="2" s="1"/>
  <c r="E367" i="5"/>
  <c r="AP370" i="1"/>
  <c r="U367" i="2" s="1"/>
  <c r="C367" i="2"/>
  <c r="AQ370" i="1"/>
  <c r="H366" i="5"/>
  <c r="AY369" i="1" s="1"/>
  <c r="X366" i="2" s="1"/>
  <c r="G366" i="5"/>
  <c r="AV369" i="1"/>
  <c r="W366" i="2" s="1"/>
  <c r="F366" i="5"/>
  <c r="AS369" i="1"/>
  <c r="V366" i="2"/>
  <c r="E366" i="5"/>
  <c r="AP369" i="1" s="1"/>
  <c r="U366" i="2" s="1"/>
  <c r="C366" i="2"/>
  <c r="AQ369" i="1" s="1"/>
  <c r="H365" i="5"/>
  <c r="AY368" i="1"/>
  <c r="X365" i="2"/>
  <c r="G365" i="5"/>
  <c r="AV368" i="1" s="1"/>
  <c r="W365" i="2" s="1"/>
  <c r="F365" i="5"/>
  <c r="AS368" i="1" s="1"/>
  <c r="V365" i="2" s="1"/>
  <c r="E365" i="5"/>
  <c r="AP368" i="1"/>
  <c r="U365" i="2" s="1"/>
  <c r="C365" i="2"/>
  <c r="H364" i="5"/>
  <c r="AY367" i="1"/>
  <c r="X364" i="2" s="1"/>
  <c r="G364" i="5"/>
  <c r="AV367" i="1"/>
  <c r="W364" i="2"/>
  <c r="F364" i="5"/>
  <c r="AS367" i="1" s="1"/>
  <c r="V364" i="2" s="1"/>
  <c r="E364" i="5"/>
  <c r="AP367" i="1" s="1"/>
  <c r="U364" i="2" s="1"/>
  <c r="C364" i="2"/>
  <c r="H363" i="5"/>
  <c r="AY366" i="1" s="1"/>
  <c r="X363" i="2" s="1"/>
  <c r="G363" i="5"/>
  <c r="AV366" i="1"/>
  <c r="W363" i="2" s="1"/>
  <c r="F363" i="5"/>
  <c r="AS366" i="1"/>
  <c r="V363" i="2"/>
  <c r="E363" i="5"/>
  <c r="AP366" i="1" s="1"/>
  <c r="U363" i="2" s="1"/>
  <c r="C363" i="2"/>
  <c r="AQ366" i="1" s="1"/>
  <c r="H362" i="5"/>
  <c r="AY365" i="1" s="1"/>
  <c r="X362" i="2" s="1"/>
  <c r="G362" i="5"/>
  <c r="AV365" i="1" s="1"/>
  <c r="W362" i="2" s="1"/>
  <c r="F362" i="5"/>
  <c r="AS365" i="1" s="1"/>
  <c r="V362" i="2" s="1"/>
  <c r="E362" i="5"/>
  <c r="AP365" i="1"/>
  <c r="U362" i="2" s="1"/>
  <c r="C362" i="2"/>
  <c r="AQ365" i="1" s="1"/>
  <c r="H361" i="5"/>
  <c r="AY364" i="1" s="1"/>
  <c r="X361" i="2" s="1"/>
  <c r="G361" i="5"/>
  <c r="AV364" i="1"/>
  <c r="W361" i="2" s="1"/>
  <c r="F361" i="5"/>
  <c r="AS364" i="1"/>
  <c r="V361" i="2"/>
  <c r="E361" i="5"/>
  <c r="AP364" i="1"/>
  <c r="U361" i="2" s="1"/>
  <c r="C361" i="2"/>
  <c r="H360" i="5"/>
  <c r="AY363" i="1"/>
  <c r="X360" i="2" s="1"/>
  <c r="G360" i="5"/>
  <c r="AV363" i="1" s="1"/>
  <c r="W360" i="2" s="1"/>
  <c r="F360" i="5"/>
  <c r="AS363" i="1"/>
  <c r="V360" i="2" s="1"/>
  <c r="E360" i="5"/>
  <c r="AP363" i="1" s="1"/>
  <c r="U360" i="2" s="1"/>
  <c r="C360" i="2"/>
  <c r="H359" i="5"/>
  <c r="AY362" i="1" s="1"/>
  <c r="X359" i="2"/>
  <c r="G359" i="5"/>
  <c r="AV362" i="1" s="1"/>
  <c r="W359" i="2" s="1"/>
  <c r="F359" i="5"/>
  <c r="AS362" i="1" s="1"/>
  <c r="V359" i="2" s="1"/>
  <c r="E359" i="5"/>
  <c r="AP362" i="1"/>
  <c r="U359" i="2" s="1"/>
  <c r="C359" i="2"/>
  <c r="AQ362" i="1" s="1"/>
  <c r="H358" i="5"/>
  <c r="AY361" i="1" s="1"/>
  <c r="X358" i="2" s="1"/>
  <c r="G358" i="5"/>
  <c r="AV361" i="1"/>
  <c r="W358" i="2" s="1"/>
  <c r="F358" i="5"/>
  <c r="AS361" i="1" s="1"/>
  <c r="V358" i="2"/>
  <c r="K358" i="2"/>
  <c r="AT361" i="1"/>
  <c r="E358" i="5"/>
  <c r="AP361" i="1"/>
  <c r="U358" i="2" s="1"/>
  <c r="C358" i="2"/>
  <c r="AQ361" i="1"/>
  <c r="H357" i="5"/>
  <c r="AY360" i="1" s="1"/>
  <c r="X357" i="2" s="1"/>
  <c r="G357" i="5"/>
  <c r="AV360" i="1"/>
  <c r="W357" i="2" s="1"/>
  <c r="F357" i="5"/>
  <c r="AS360" i="1"/>
  <c r="V357" i="2"/>
  <c r="K357" i="2"/>
  <c r="E357" i="5"/>
  <c r="AP360" i="1"/>
  <c r="U357" i="2"/>
  <c r="C357" i="2"/>
  <c r="H356" i="5"/>
  <c r="AY359" i="1"/>
  <c r="X356" i="2"/>
  <c r="G356" i="5"/>
  <c r="AV359" i="1"/>
  <c r="W356" i="2"/>
  <c r="F356" i="5"/>
  <c r="AS359" i="1" s="1"/>
  <c r="V356" i="2"/>
  <c r="E356" i="5"/>
  <c r="AP359" i="1" s="1"/>
  <c r="U356" i="2" s="1"/>
  <c r="C356" i="2"/>
  <c r="H355" i="5"/>
  <c r="AY358" i="1" s="1"/>
  <c r="X355" i="2" s="1"/>
  <c r="G355" i="5"/>
  <c r="AV358" i="1"/>
  <c r="W355" i="2"/>
  <c r="F355" i="5"/>
  <c r="AS358" i="1"/>
  <c r="V355" i="2"/>
  <c r="E355" i="5"/>
  <c r="AP358" i="1" s="1"/>
  <c r="U355" i="2" s="1"/>
  <c r="C355" i="2"/>
  <c r="AQ358" i="1"/>
  <c r="H354" i="5"/>
  <c r="AY357" i="1"/>
  <c r="X354" i="2" s="1"/>
  <c r="G354" i="5"/>
  <c r="AV357" i="1" s="1"/>
  <c r="W354" i="2"/>
  <c r="F354" i="5"/>
  <c r="AS357" i="1" s="1"/>
  <c r="V354" i="2" s="1"/>
  <c r="E354" i="5"/>
  <c r="AP357" i="1"/>
  <c r="U354" i="2" s="1"/>
  <c r="C354" i="2"/>
  <c r="AQ357" i="1"/>
  <c r="H353" i="5"/>
  <c r="AY356" i="1" s="1"/>
  <c r="X353" i="2" s="1"/>
  <c r="G353" i="5"/>
  <c r="AV356" i="1" s="1"/>
  <c r="W353" i="2" s="1"/>
  <c r="E353" i="5"/>
  <c r="AP356" i="1"/>
  <c r="U353" i="2"/>
  <c r="C353" i="2"/>
  <c r="H352" i="5"/>
  <c r="AY355" i="1"/>
  <c r="X352" i="2"/>
  <c r="G352" i="5"/>
  <c r="AV355" i="1"/>
  <c r="W352" i="2"/>
  <c r="F352" i="5"/>
  <c r="AS355" i="1" s="1"/>
  <c r="V352" i="2" s="1"/>
  <c r="E352" i="5"/>
  <c r="AP355" i="1"/>
  <c r="U352" i="2" s="1"/>
  <c r="C352" i="2"/>
  <c r="H351" i="5"/>
  <c r="AY354" i="1" s="1"/>
  <c r="X351" i="2" s="1"/>
  <c r="G351" i="5"/>
  <c r="AV354" i="1"/>
  <c r="W351" i="2"/>
  <c r="F351" i="5"/>
  <c r="AS354" i="1"/>
  <c r="V351" i="2"/>
  <c r="E351" i="5"/>
  <c r="AP354" i="1" s="1"/>
  <c r="U351" i="2" s="1"/>
  <c r="C351" i="2"/>
  <c r="AQ354" i="1"/>
  <c r="H350" i="5"/>
  <c r="AY353" i="1"/>
  <c r="X350" i="2"/>
  <c r="G350" i="5"/>
  <c r="AV353" i="1" s="1"/>
  <c r="W350" i="2" s="1"/>
  <c r="O350" i="2"/>
  <c r="AW353" i="1"/>
  <c r="F350" i="5"/>
  <c r="AS353" i="1"/>
  <c r="V350" i="2"/>
  <c r="K350" i="2"/>
  <c r="AT353" i="1" s="1"/>
  <c r="E350" i="5"/>
  <c r="AP353" i="1"/>
  <c r="U350" i="2" s="1"/>
  <c r="C350" i="2"/>
  <c r="H349" i="5"/>
  <c r="AY352" i="1"/>
  <c r="X349" i="2" s="1"/>
  <c r="G349" i="5"/>
  <c r="AV352" i="1"/>
  <c r="W349" i="2"/>
  <c r="O349" i="2"/>
  <c r="F349" i="5"/>
  <c r="AS352" i="1"/>
  <c r="V349" i="2"/>
  <c r="K349" i="2"/>
  <c r="E349" i="5"/>
  <c r="AP352" i="1"/>
  <c r="U349" i="2"/>
  <c r="C349" i="2"/>
  <c r="H348" i="5"/>
  <c r="AY351" i="1"/>
  <c r="X348" i="2"/>
  <c r="G348" i="5"/>
  <c r="AV351" i="1" s="1"/>
  <c r="W348" i="2" s="1"/>
  <c r="O348" i="2"/>
  <c r="F348" i="5"/>
  <c r="AS351" i="1" s="1"/>
  <c r="V348" i="2" s="1"/>
  <c r="K348" i="2"/>
  <c r="E348" i="5"/>
  <c r="AP351" i="1" s="1"/>
  <c r="U348" i="2" s="1"/>
  <c r="C348" i="2"/>
  <c r="H347" i="5"/>
  <c r="AY350" i="1" s="1"/>
  <c r="X347" i="2" s="1"/>
  <c r="G347" i="5"/>
  <c r="AV350" i="1" s="1"/>
  <c r="W347" i="2" s="1"/>
  <c r="O347" i="2"/>
  <c r="F347" i="5"/>
  <c r="AS350" i="1"/>
  <c r="V347" i="2" s="1"/>
  <c r="K347" i="2"/>
  <c r="AT350" i="1"/>
  <c r="E347" i="5"/>
  <c r="AP350" i="1" s="1"/>
  <c r="U347" i="2" s="1"/>
  <c r="C347" i="2"/>
  <c r="AQ350" i="1" s="1"/>
  <c r="H346" i="5"/>
  <c r="AY349" i="1"/>
  <c r="X346" i="2"/>
  <c r="G346" i="5"/>
  <c r="AV349" i="1" s="1"/>
  <c r="W346" i="2" s="1"/>
  <c r="F346" i="5"/>
  <c r="AS349" i="1" s="1"/>
  <c r="V346" i="2" s="1"/>
  <c r="K346" i="2"/>
  <c r="AT349" i="1"/>
  <c r="E346" i="5"/>
  <c r="AP349" i="1" s="1"/>
  <c r="U346" i="2" s="1"/>
  <c r="C346" i="2"/>
  <c r="AQ349" i="1"/>
  <c r="H345" i="5"/>
  <c r="AY348" i="1"/>
  <c r="X345" i="2"/>
  <c r="G345" i="5"/>
  <c r="AV348" i="1" s="1"/>
  <c r="W345" i="2" s="1"/>
  <c r="F345" i="5"/>
  <c r="AS348" i="1"/>
  <c r="V345" i="2" s="1"/>
  <c r="K345" i="2"/>
  <c r="E345" i="5"/>
  <c r="AP348" i="1" s="1"/>
  <c r="U345" i="2" s="1"/>
  <c r="C345" i="2"/>
  <c r="H344" i="5"/>
  <c r="AY347" i="1"/>
  <c r="X344" i="2" s="1"/>
  <c r="G344" i="5"/>
  <c r="AV347" i="1"/>
  <c r="W344" i="2" s="1"/>
  <c r="F344" i="5"/>
  <c r="AS347" i="1"/>
  <c r="V344" i="2"/>
  <c r="K344" i="2"/>
  <c r="E344" i="5"/>
  <c r="AP347" i="1"/>
  <c r="U344" i="2"/>
  <c r="C344" i="2"/>
  <c r="H343" i="5"/>
  <c r="AY346" i="1"/>
  <c r="X343" i="2"/>
  <c r="G343" i="5"/>
  <c r="AV346" i="1" s="1"/>
  <c r="W343" i="2" s="1"/>
  <c r="F343" i="5"/>
  <c r="AS346" i="1" s="1"/>
  <c r="V343" i="2" s="1"/>
  <c r="E343" i="5"/>
  <c r="AP346" i="1"/>
  <c r="U343" i="2"/>
  <c r="C343" i="2"/>
  <c r="H342" i="5"/>
  <c r="AY345" i="1"/>
  <c r="X342" i="2"/>
  <c r="G342" i="5"/>
  <c r="AV345" i="1"/>
  <c r="W342" i="2"/>
  <c r="E342" i="5"/>
  <c r="AP345" i="1" s="1"/>
  <c r="U342" i="2" s="1"/>
  <c r="C342" i="2"/>
  <c r="H341" i="5"/>
  <c r="AY344" i="1" s="1"/>
  <c r="X341" i="2" s="1"/>
  <c r="G341" i="5"/>
  <c r="AV344" i="1"/>
  <c r="W341" i="2" s="1"/>
  <c r="E341" i="5"/>
  <c r="AP344" i="1"/>
  <c r="U341" i="2" s="1"/>
  <c r="C341" i="2"/>
  <c r="H340" i="5"/>
  <c r="AY343" i="1"/>
  <c r="X340" i="2" s="1"/>
  <c r="G340" i="5"/>
  <c r="AV343" i="1"/>
  <c r="W340" i="2"/>
  <c r="F340" i="5"/>
  <c r="AS343" i="1" s="1"/>
  <c r="V340" i="2" s="1"/>
  <c r="E340" i="5"/>
  <c r="AP343" i="1" s="1"/>
  <c r="U340" i="2" s="1"/>
  <c r="C340" i="2"/>
  <c r="H339" i="5"/>
  <c r="AY342" i="1"/>
  <c r="X339" i="2" s="1"/>
  <c r="G339" i="5"/>
  <c r="AV342" i="1"/>
  <c r="W339" i="2" s="1"/>
  <c r="F339" i="5"/>
  <c r="AS342" i="1"/>
  <c r="V339" i="2"/>
  <c r="E339" i="5"/>
  <c r="AP342" i="1" s="1"/>
  <c r="U339" i="2" s="1"/>
  <c r="C339" i="2"/>
  <c r="AQ342" i="1" s="1"/>
  <c r="H338" i="5"/>
  <c r="AY341" i="1"/>
  <c r="X338" i="2"/>
  <c r="E338" i="5"/>
  <c r="AP341" i="1" s="1"/>
  <c r="U338" i="2" s="1"/>
  <c r="C338" i="2"/>
  <c r="AQ341" i="1"/>
  <c r="H337" i="5"/>
  <c r="AY340" i="1"/>
  <c r="X337" i="2"/>
  <c r="E337" i="5"/>
  <c r="AP340" i="1" s="1"/>
  <c r="U337" i="2" s="1"/>
  <c r="C337" i="2"/>
  <c r="H336" i="5"/>
  <c r="AY339" i="1" s="1"/>
  <c r="X336" i="2" s="1"/>
  <c r="G336" i="5"/>
  <c r="AV339" i="1"/>
  <c r="W336" i="2" s="1"/>
  <c r="F336" i="5"/>
  <c r="AS339" i="1"/>
  <c r="V336" i="2"/>
  <c r="E336" i="5"/>
  <c r="AP339" i="1"/>
  <c r="U336" i="2"/>
  <c r="C336" i="2"/>
  <c r="H335" i="5"/>
  <c r="AY338" i="1"/>
  <c r="X335" i="2"/>
  <c r="G335" i="5"/>
  <c r="AV338" i="1" s="1"/>
  <c r="W335" i="2" s="1"/>
  <c r="F335" i="5"/>
  <c r="AS338" i="1"/>
  <c r="V335" i="2" s="1"/>
  <c r="E335" i="5"/>
  <c r="AP338" i="1"/>
  <c r="U335" i="2"/>
  <c r="C335" i="2"/>
  <c r="AQ338" i="1"/>
  <c r="H334" i="5"/>
  <c r="AY337" i="1"/>
  <c r="X334" i="2" s="1"/>
  <c r="G334" i="5"/>
  <c r="AV337" i="1"/>
  <c r="W334" i="2"/>
  <c r="F334" i="5"/>
  <c r="AS337" i="1"/>
  <c r="V334" i="2"/>
  <c r="E334" i="5"/>
  <c r="AP337" i="1" s="1"/>
  <c r="U334" i="2" s="1"/>
  <c r="C334" i="2"/>
  <c r="AQ337" i="1"/>
  <c r="H333" i="5"/>
  <c r="AY336" i="1"/>
  <c r="X333" i="2"/>
  <c r="G333" i="5"/>
  <c r="AV336" i="1" s="1"/>
  <c r="W333" i="2" s="1"/>
  <c r="F333" i="5"/>
  <c r="AS336" i="1"/>
  <c r="V333" i="2" s="1"/>
  <c r="E333" i="5"/>
  <c r="AP336" i="1"/>
  <c r="U333" i="2" s="1"/>
  <c r="C333" i="2"/>
  <c r="AQ336" i="1"/>
  <c r="H332" i="5"/>
  <c r="AY335" i="1" s="1"/>
  <c r="X332" i="2" s="1"/>
  <c r="G332" i="5"/>
  <c r="AV335" i="1"/>
  <c r="W332" i="2"/>
  <c r="F332" i="5"/>
  <c r="AS335" i="1"/>
  <c r="V332" i="2"/>
  <c r="E332" i="5"/>
  <c r="AP335" i="1" s="1"/>
  <c r="U332" i="2" s="1"/>
  <c r="C332" i="2"/>
  <c r="H331" i="5"/>
  <c r="AY334" i="1" s="1"/>
  <c r="X331" i="2" s="1"/>
  <c r="G331" i="5"/>
  <c r="AV334" i="1"/>
  <c r="W331" i="2" s="1"/>
  <c r="F331" i="5"/>
  <c r="AS334" i="1"/>
  <c r="V331" i="2" s="1"/>
  <c r="E331" i="5"/>
  <c r="AP334" i="1"/>
  <c r="U331" i="2"/>
  <c r="C331" i="2"/>
  <c r="AQ334" i="1" s="1"/>
  <c r="H330" i="5"/>
  <c r="AY333" i="1"/>
  <c r="X330" i="2"/>
  <c r="G330" i="5"/>
  <c r="AV333" i="1"/>
  <c r="W330" i="2"/>
  <c r="F330" i="5"/>
  <c r="AS333" i="1" s="1"/>
  <c r="V330" i="2" s="1"/>
  <c r="E330" i="5"/>
  <c r="AP333" i="1"/>
  <c r="U330" i="2" s="1"/>
  <c r="C330" i="2"/>
  <c r="AQ333" i="1"/>
  <c r="H329" i="5"/>
  <c r="AY332" i="1" s="1"/>
  <c r="X329" i="2" s="1"/>
  <c r="G329" i="5"/>
  <c r="AV332" i="1" s="1"/>
  <c r="W329" i="2" s="1"/>
  <c r="F329" i="5"/>
  <c r="AS332" i="1"/>
  <c r="V329" i="2"/>
  <c r="E329" i="5"/>
  <c r="AP332" i="1"/>
  <c r="U329" i="2"/>
  <c r="C329" i="2"/>
  <c r="AQ332" i="1" s="1"/>
  <c r="H328" i="5"/>
  <c r="AY331" i="1"/>
  <c r="X328" i="2"/>
  <c r="G328" i="5"/>
  <c r="AV331" i="1"/>
  <c r="W328" i="2"/>
  <c r="O328" i="2"/>
  <c r="F328" i="5"/>
  <c r="AS331" i="1"/>
  <c r="V328" i="2"/>
  <c r="K328" i="2"/>
  <c r="E328" i="5"/>
  <c r="AP331" i="1"/>
  <c r="U328" i="2"/>
  <c r="C328" i="2"/>
  <c r="H327" i="5"/>
  <c r="AY330" i="1"/>
  <c r="X327" i="2"/>
  <c r="G327" i="5"/>
  <c r="AV330" i="1" s="1"/>
  <c r="W327" i="2" s="1"/>
  <c r="O327" i="2"/>
  <c r="AW330" i="1" s="1"/>
  <c r="F327" i="5"/>
  <c r="AS330" i="1"/>
  <c r="V327" i="2"/>
  <c r="K327" i="2"/>
  <c r="AT330" i="1" s="1"/>
  <c r="E327" i="5"/>
  <c r="AP330" i="1"/>
  <c r="U327" i="2"/>
  <c r="C327" i="2"/>
  <c r="H326" i="5"/>
  <c r="AY329" i="1"/>
  <c r="X326" i="2"/>
  <c r="G326" i="5"/>
  <c r="AV329" i="1"/>
  <c r="W326" i="2"/>
  <c r="O326" i="2"/>
  <c r="AW329" i="1" s="1"/>
  <c r="F326" i="5"/>
  <c r="AS329" i="1"/>
  <c r="V326" i="2"/>
  <c r="K326" i="2"/>
  <c r="AT329" i="1"/>
  <c r="E326" i="5"/>
  <c r="AP329" i="1"/>
  <c r="U326" i="2" s="1"/>
  <c r="C326" i="2"/>
  <c r="AQ329" i="1"/>
  <c r="H325" i="5"/>
  <c r="AY328" i="1" s="1"/>
  <c r="X325" i="2" s="1"/>
  <c r="G325" i="5"/>
  <c r="AV328" i="1"/>
  <c r="W325" i="2" s="1"/>
  <c r="F325" i="5"/>
  <c r="AS328" i="1"/>
  <c r="V325" i="2"/>
  <c r="E325" i="5"/>
  <c r="AP328" i="1"/>
  <c r="U325" i="2"/>
  <c r="C325" i="2"/>
  <c r="H324" i="5"/>
  <c r="AY327" i="1"/>
  <c r="X324" i="2"/>
  <c r="G324" i="5"/>
  <c r="AV327" i="1" s="1"/>
  <c r="W324" i="2" s="1"/>
  <c r="F324" i="5"/>
  <c r="AS327" i="1" s="1"/>
  <c r="V324" i="2" s="1"/>
  <c r="E324" i="5"/>
  <c r="AP327" i="1"/>
  <c r="U324" i="2"/>
  <c r="C324" i="2"/>
  <c r="H323" i="5"/>
  <c r="AY326" i="1"/>
  <c r="X323" i="2"/>
  <c r="G323" i="5"/>
  <c r="AV326" i="1"/>
  <c r="W323" i="2"/>
  <c r="F323" i="5"/>
  <c r="AS326" i="1" s="1"/>
  <c r="V323" i="2" s="1"/>
  <c r="E323" i="5"/>
  <c r="AP326" i="1"/>
  <c r="U323" i="2" s="1"/>
  <c r="C323" i="2"/>
  <c r="AQ326" i="1"/>
  <c r="H322" i="5"/>
  <c r="AY325" i="1" s="1"/>
  <c r="X322" i="2" s="1"/>
  <c r="G322" i="5"/>
  <c r="AV325" i="1"/>
  <c r="W322" i="2" s="1"/>
  <c r="F322" i="5"/>
  <c r="AS325" i="1"/>
  <c r="V322" i="2"/>
  <c r="E322" i="5"/>
  <c r="AP325" i="1"/>
  <c r="U322" i="2"/>
  <c r="C322" i="2"/>
  <c r="H321" i="5"/>
  <c r="AY324" i="1"/>
  <c r="X321" i="2"/>
  <c r="G321" i="5"/>
  <c r="AV324" i="1" s="1"/>
  <c r="W321" i="2" s="1"/>
  <c r="F321" i="5"/>
  <c r="AS324" i="1"/>
  <c r="V321" i="2" s="1"/>
  <c r="E321" i="5"/>
  <c r="AP324" i="1"/>
  <c r="U321" i="2"/>
  <c r="C321" i="2"/>
  <c r="H320" i="5"/>
  <c r="AY323" i="1"/>
  <c r="X320" i="2"/>
  <c r="G320" i="5"/>
  <c r="AV323" i="1"/>
  <c r="W320" i="2"/>
  <c r="E320" i="5"/>
  <c r="AP323" i="1" s="1"/>
  <c r="U320" i="2" s="1"/>
  <c r="C320" i="2"/>
  <c r="H319" i="5"/>
  <c r="AY322" i="1" s="1"/>
  <c r="X319" i="2" s="1"/>
  <c r="G319" i="5"/>
  <c r="AV322" i="1"/>
  <c r="W319" i="2" s="1"/>
  <c r="E319" i="5"/>
  <c r="AP322" i="1"/>
  <c r="U319" i="2"/>
  <c r="C319" i="2"/>
  <c r="AQ322" i="1"/>
  <c r="H318" i="5"/>
  <c r="AY321" i="1"/>
  <c r="X318" i="2" s="1"/>
  <c r="G318" i="5"/>
  <c r="AV321" i="1"/>
  <c r="W318" i="2" s="1"/>
  <c r="F318" i="5"/>
  <c r="AS321" i="1"/>
  <c r="V318" i="2"/>
  <c r="E318" i="5"/>
  <c r="AP321" i="1" s="1"/>
  <c r="U318" i="2" s="1"/>
  <c r="C318" i="2"/>
  <c r="AQ321" i="1"/>
  <c r="H317" i="5"/>
  <c r="AY320" i="1"/>
  <c r="X317" i="2"/>
  <c r="G317" i="5"/>
  <c r="AV320" i="1" s="1"/>
  <c r="W317" i="2" s="1"/>
  <c r="F317" i="5"/>
  <c r="AS320" i="1" s="1"/>
  <c r="V317" i="2" s="1"/>
  <c r="E317" i="5"/>
  <c r="AP320" i="1"/>
  <c r="U317" i="2"/>
  <c r="C317" i="2"/>
  <c r="H316" i="5"/>
  <c r="AY319" i="1"/>
  <c r="X316" i="2"/>
  <c r="G316" i="5"/>
  <c r="AV319" i="1"/>
  <c r="W316" i="2"/>
  <c r="O316" i="2"/>
  <c r="F316" i="5"/>
  <c r="AS319" i="1"/>
  <c r="V316" i="2"/>
  <c r="K316" i="2"/>
  <c r="E316" i="5"/>
  <c r="AP319" i="1"/>
  <c r="U316" i="2"/>
  <c r="C316" i="2"/>
  <c r="H315" i="5"/>
  <c r="AY318" i="1"/>
  <c r="X315" i="2"/>
  <c r="G315" i="5"/>
  <c r="AV318" i="1" s="1"/>
  <c r="W315" i="2" s="1"/>
  <c r="O315" i="2"/>
  <c r="AW318" i="1"/>
  <c r="F315" i="5"/>
  <c r="AS318" i="1"/>
  <c r="V315" i="2"/>
  <c r="K315" i="2"/>
  <c r="E315" i="5"/>
  <c r="AP318" i="1"/>
  <c r="U315" i="2"/>
  <c r="C315" i="2"/>
  <c r="AQ318" i="1" s="1"/>
  <c r="H314" i="5"/>
  <c r="AY317" i="1"/>
  <c r="X314" i="2" s="1"/>
  <c r="G314" i="5"/>
  <c r="AV317" i="1"/>
  <c r="W314" i="2"/>
  <c r="O314" i="2"/>
  <c r="F314" i="5"/>
  <c r="AS317" i="1"/>
  <c r="V314" i="2"/>
  <c r="K314" i="2"/>
  <c r="AT317" i="1" s="1"/>
  <c r="E314" i="5"/>
  <c r="AP317" i="1"/>
  <c r="U314" i="2"/>
  <c r="C314" i="2"/>
  <c r="H313" i="5"/>
  <c r="AY316" i="1"/>
  <c r="X313" i="2"/>
  <c r="G313" i="5"/>
  <c r="AV316" i="1"/>
  <c r="W313" i="2"/>
  <c r="O313" i="2"/>
  <c r="F313" i="5"/>
  <c r="AS316" i="1"/>
  <c r="V313" i="2"/>
  <c r="K313" i="2"/>
  <c r="E313" i="5"/>
  <c r="AP316" i="1"/>
  <c r="U313" i="2"/>
  <c r="C313" i="2"/>
  <c r="H312" i="5"/>
  <c r="AY315" i="1"/>
  <c r="X312" i="2"/>
  <c r="G312" i="5"/>
  <c r="AV315" i="1" s="1"/>
  <c r="W312" i="2" s="1"/>
  <c r="F312" i="5"/>
  <c r="AS315" i="1"/>
  <c r="V312" i="2" s="1"/>
  <c r="E312" i="5"/>
  <c r="AP315" i="1"/>
  <c r="U312" i="2" s="1"/>
  <c r="C312" i="2"/>
  <c r="H311" i="5"/>
  <c r="AY314" i="1"/>
  <c r="X311" i="2" s="1"/>
  <c r="G311" i="5"/>
  <c r="AV314" i="1"/>
  <c r="W311" i="2"/>
  <c r="F311" i="5"/>
  <c r="AS314" i="1" s="1"/>
  <c r="V311" i="2" s="1"/>
  <c r="E311" i="5"/>
  <c r="AP314" i="1"/>
  <c r="U311" i="2" s="1"/>
  <c r="C311" i="2"/>
  <c r="AQ314" i="1"/>
  <c r="H310" i="5"/>
  <c r="AY313" i="1" s="1"/>
  <c r="X310" i="2" s="1"/>
  <c r="G310" i="5"/>
  <c r="AV313" i="1"/>
  <c r="W310" i="2" s="1"/>
  <c r="F310" i="5"/>
  <c r="AS313" i="1"/>
  <c r="V310" i="2"/>
  <c r="K310" i="2"/>
  <c r="E310" i="5"/>
  <c r="AP313" i="1"/>
  <c r="U310" i="2"/>
  <c r="C310" i="2"/>
  <c r="AQ313" i="1"/>
  <c r="H309" i="5"/>
  <c r="AY312" i="1"/>
  <c r="X309" i="2" s="1"/>
  <c r="G309" i="5"/>
  <c r="AV312" i="1"/>
  <c r="W309" i="2"/>
  <c r="F309" i="5"/>
  <c r="AS312" i="1"/>
  <c r="V309" i="2"/>
  <c r="K309" i="2"/>
  <c r="E309" i="5"/>
  <c r="AP312" i="1"/>
  <c r="U309" i="2"/>
  <c r="C309" i="2"/>
  <c r="H308" i="5"/>
  <c r="AY311" i="1"/>
  <c r="X308" i="2"/>
  <c r="G308" i="5"/>
  <c r="AV311" i="1" s="1"/>
  <c r="W308" i="2" s="1"/>
  <c r="F308" i="5"/>
  <c r="AS311" i="1"/>
  <c r="V308" i="2" s="1"/>
  <c r="E308" i="5"/>
  <c r="AP311" i="1"/>
  <c r="U308" i="2"/>
  <c r="C308" i="2"/>
  <c r="H307" i="5"/>
  <c r="AY310" i="1"/>
  <c r="X307" i="2"/>
  <c r="G307" i="5"/>
  <c r="AV310" i="1"/>
  <c r="W307" i="2"/>
  <c r="F307" i="5"/>
  <c r="AS310" i="1" s="1"/>
  <c r="V307" i="2" s="1"/>
  <c r="E307" i="5"/>
  <c r="AP310" i="1" s="1"/>
  <c r="U307" i="2" s="1"/>
  <c r="C307" i="2"/>
  <c r="AQ310" i="1"/>
  <c r="H306" i="5"/>
  <c r="AY309" i="1" s="1"/>
  <c r="X306" i="2" s="1"/>
  <c r="G306" i="5"/>
  <c r="AV309" i="1"/>
  <c r="W306" i="2" s="1"/>
  <c r="F306" i="5"/>
  <c r="AS309" i="1"/>
  <c r="V306" i="2" s="1"/>
  <c r="E306" i="5"/>
  <c r="AP309" i="1"/>
  <c r="U306" i="2"/>
  <c r="C306" i="2"/>
  <c r="AQ309" i="1" s="1"/>
  <c r="H305" i="5"/>
  <c r="AY308" i="1"/>
  <c r="X305" i="2"/>
  <c r="E305" i="5"/>
  <c r="AP308" i="1"/>
  <c r="U305" i="2"/>
  <c r="C305" i="2"/>
  <c r="H304" i="5"/>
  <c r="AY307" i="1"/>
  <c r="X304" i="2"/>
  <c r="E304" i="5"/>
  <c r="AP307" i="1" s="1"/>
  <c r="U304" i="2" s="1"/>
  <c r="C304" i="2"/>
  <c r="H303" i="5"/>
  <c r="AY306" i="1" s="1"/>
  <c r="X303" i="2" s="1"/>
  <c r="E303" i="5"/>
  <c r="AP306" i="1"/>
  <c r="U303" i="2" s="1"/>
  <c r="C303" i="2"/>
  <c r="H302" i="5"/>
  <c r="AY305" i="1"/>
  <c r="X302" i="2" s="1"/>
  <c r="G302" i="5"/>
  <c r="AV305" i="1"/>
  <c r="W302" i="2"/>
  <c r="F302" i="5"/>
  <c r="AS305" i="1"/>
  <c r="V302" i="2"/>
  <c r="E302" i="5"/>
  <c r="AP305" i="1" s="1"/>
  <c r="U302" i="2" s="1"/>
  <c r="C302" i="2"/>
  <c r="AQ305" i="1"/>
  <c r="H301" i="5"/>
  <c r="AY304" i="1"/>
  <c r="X301" i="2"/>
  <c r="G301" i="5"/>
  <c r="AV304" i="1" s="1"/>
  <c r="W301" i="2" s="1"/>
  <c r="E301" i="5"/>
  <c r="AP304" i="1"/>
  <c r="U301" i="2" s="1"/>
  <c r="C301" i="2"/>
  <c r="H300" i="5"/>
  <c r="AY303" i="1" s="1"/>
  <c r="X300" i="2" s="1"/>
  <c r="G300" i="5"/>
  <c r="AV303" i="1"/>
  <c r="W300" i="2"/>
  <c r="F300" i="5"/>
  <c r="AS303" i="1"/>
  <c r="V300" i="2"/>
  <c r="E300" i="5"/>
  <c r="AP303" i="1" s="1"/>
  <c r="U300" i="2" s="1"/>
  <c r="C300" i="2"/>
  <c r="H299" i="5"/>
  <c r="AY302" i="1" s="1"/>
  <c r="X299" i="2" s="1"/>
  <c r="G299" i="5"/>
  <c r="AV302" i="1"/>
  <c r="W299" i="2" s="1"/>
  <c r="F299" i="5"/>
  <c r="AS302" i="1"/>
  <c r="V299" i="2"/>
  <c r="E299" i="5"/>
  <c r="AP302" i="1"/>
  <c r="U299" i="2"/>
  <c r="C299" i="2"/>
  <c r="AQ302" i="1" s="1"/>
  <c r="H298" i="5"/>
  <c r="AY301" i="1"/>
  <c r="X298" i="2"/>
  <c r="G298" i="5"/>
  <c r="AV301" i="1"/>
  <c r="W298" i="2"/>
  <c r="F298" i="5"/>
  <c r="AS301" i="1" s="1"/>
  <c r="V298" i="2" s="1"/>
  <c r="E298" i="5"/>
  <c r="AP301" i="1"/>
  <c r="U298" i="2" s="1"/>
  <c r="C298" i="2"/>
  <c r="AQ301" i="1"/>
  <c r="H297" i="5"/>
  <c r="AY300" i="1" s="1"/>
  <c r="X297" i="2" s="1"/>
  <c r="G297" i="5"/>
  <c r="AV300" i="1" s="1"/>
  <c r="W297" i="2" s="1"/>
  <c r="F297" i="5"/>
  <c r="AS300" i="1"/>
  <c r="V297" i="2"/>
  <c r="E297" i="5"/>
  <c r="AP300" i="1"/>
  <c r="U297" i="2"/>
  <c r="C297" i="2"/>
  <c r="H296" i="5"/>
  <c r="AY299" i="1"/>
  <c r="X296" i="2"/>
  <c r="G296" i="5"/>
  <c r="AV299" i="1" s="1"/>
  <c r="W296" i="2" s="1"/>
  <c r="F296" i="5"/>
  <c r="AS299" i="1"/>
  <c r="V296" i="2" s="1"/>
  <c r="E296" i="5"/>
  <c r="AP299" i="1"/>
  <c r="U296" i="2" s="1"/>
  <c r="C296" i="2"/>
  <c r="H295" i="5"/>
  <c r="AY298" i="1"/>
  <c r="X295" i="2" s="1"/>
  <c r="G295" i="5"/>
  <c r="AV298" i="1"/>
  <c r="W295" i="2"/>
  <c r="F295" i="5"/>
  <c r="AS298" i="1" s="1"/>
  <c r="V295" i="2" s="1"/>
  <c r="E295" i="5"/>
  <c r="AP298" i="1"/>
  <c r="U295" i="2" s="1"/>
  <c r="C295" i="2"/>
  <c r="AQ298" i="1"/>
  <c r="H294" i="5"/>
  <c r="AY297" i="1" s="1"/>
  <c r="X294" i="2" s="1"/>
  <c r="G294" i="5"/>
  <c r="AV297" i="1"/>
  <c r="W294" i="2" s="1"/>
  <c r="F294" i="5"/>
  <c r="AS297" i="1"/>
  <c r="V294" i="2"/>
  <c r="E294" i="5"/>
  <c r="AP297" i="1"/>
  <c r="U294" i="2"/>
  <c r="C294" i="2"/>
  <c r="AQ297" i="1" s="1"/>
  <c r="H293" i="5"/>
  <c r="AY296" i="1"/>
  <c r="X293" i="2"/>
  <c r="G293" i="5"/>
  <c r="AV296" i="1"/>
  <c r="W293" i="2"/>
  <c r="F293" i="5"/>
  <c r="AS296" i="1" s="1"/>
  <c r="V293" i="2" s="1"/>
  <c r="E293" i="5"/>
  <c r="AP296" i="1"/>
  <c r="U293" i="2" s="1"/>
  <c r="C293" i="2"/>
  <c r="H292" i="5"/>
  <c r="AY295" i="1" s="1"/>
  <c r="X292" i="2" s="1"/>
  <c r="G292" i="5"/>
  <c r="AV295" i="1" s="1"/>
  <c r="W292" i="2" s="1"/>
  <c r="F292" i="5"/>
  <c r="AS295" i="1" s="1"/>
  <c r="V292" i="2" s="1"/>
  <c r="E292" i="5"/>
  <c r="AP295" i="1"/>
  <c r="U292" i="2"/>
  <c r="C292" i="2"/>
  <c r="H291" i="5"/>
  <c r="AY294" i="1"/>
  <c r="X291" i="2"/>
  <c r="G291" i="5"/>
  <c r="AV294" i="1"/>
  <c r="W291" i="2"/>
  <c r="F291" i="5"/>
  <c r="AS294" i="1" s="1"/>
  <c r="V291" i="2" s="1"/>
  <c r="E291" i="5"/>
  <c r="AP294" i="1" s="1"/>
  <c r="U291" i="2" s="1"/>
  <c r="C291" i="2"/>
  <c r="AQ294" i="1"/>
  <c r="H290" i="5"/>
  <c r="AY293" i="1" s="1"/>
  <c r="X290" i="2" s="1"/>
  <c r="G290" i="5"/>
  <c r="AV293" i="1"/>
  <c r="W290" i="2" s="1"/>
  <c r="F290" i="5"/>
  <c r="AS293" i="1"/>
  <c r="V290" i="2" s="1"/>
  <c r="E290" i="5"/>
  <c r="AP293" i="1"/>
  <c r="U290" i="2"/>
  <c r="C290" i="2"/>
  <c r="H289" i="5"/>
  <c r="AY292" i="1"/>
  <c r="X289" i="2"/>
  <c r="G289" i="5"/>
  <c r="AV292" i="1" s="1"/>
  <c r="W289" i="2" s="1"/>
  <c r="F289" i="5"/>
  <c r="AS292" i="1"/>
  <c r="V289" i="2" s="1"/>
  <c r="E289" i="5"/>
  <c r="AP292" i="1"/>
  <c r="U289" i="2"/>
  <c r="C289" i="2"/>
  <c r="H288" i="5"/>
  <c r="AY291" i="1"/>
  <c r="X288" i="2"/>
  <c r="G288" i="5"/>
  <c r="AV291" i="1"/>
  <c r="W288" i="2"/>
  <c r="F288" i="5"/>
  <c r="AS291" i="1" s="1"/>
  <c r="V288" i="2" s="1"/>
  <c r="E288" i="5"/>
  <c r="AP291" i="1"/>
  <c r="U288" i="2" s="1"/>
  <c r="C288" i="2"/>
  <c r="H287" i="5"/>
  <c r="AY290" i="1"/>
  <c r="X287" i="2" s="1"/>
  <c r="G287" i="5"/>
  <c r="AV290" i="1"/>
  <c r="W287" i="2"/>
  <c r="F287" i="5"/>
  <c r="AS290" i="1"/>
  <c r="V287" i="2"/>
  <c r="E287" i="5"/>
  <c r="AP290" i="1" s="1"/>
  <c r="U287" i="2" s="1"/>
  <c r="C287" i="2"/>
  <c r="H286" i="5"/>
  <c r="AY289" i="1" s="1"/>
  <c r="X286" i="2" s="1"/>
  <c r="G286" i="5"/>
  <c r="AV289" i="1"/>
  <c r="W286" i="2" s="1"/>
  <c r="F286" i="5"/>
  <c r="AS289" i="1"/>
  <c r="V286" i="2" s="1"/>
  <c r="E286" i="5"/>
  <c r="AP289" i="1"/>
  <c r="U286" i="2"/>
  <c r="C286" i="2"/>
  <c r="AQ289" i="1" s="1"/>
  <c r="H285" i="5"/>
  <c r="AY288" i="1"/>
  <c r="X285" i="2"/>
  <c r="G285" i="5"/>
  <c r="AV288" i="1"/>
  <c r="W285" i="2"/>
  <c r="F285" i="5"/>
  <c r="AS288" i="1" s="1"/>
  <c r="V285" i="2" s="1"/>
  <c r="E285" i="5"/>
  <c r="AP288" i="1"/>
  <c r="U285" i="2" s="1"/>
  <c r="C285" i="2"/>
  <c r="H284" i="5"/>
  <c r="AY287" i="1" s="1"/>
  <c r="X284" i="2" s="1"/>
  <c r="G284" i="5"/>
  <c r="AV287" i="1"/>
  <c r="W284" i="2"/>
  <c r="F284" i="5"/>
  <c r="AS287" i="1"/>
  <c r="V284" i="2"/>
  <c r="E284" i="5"/>
  <c r="AP287" i="1" s="1"/>
  <c r="U284" i="2" s="1"/>
  <c r="C284" i="2"/>
  <c r="H283" i="5"/>
  <c r="AY286" i="1" s="1"/>
  <c r="X283" i="2"/>
  <c r="G283" i="5"/>
  <c r="AV286" i="1" s="1"/>
  <c r="W283" i="2" s="1"/>
  <c r="F283" i="5"/>
  <c r="AS286" i="1"/>
  <c r="V283" i="2"/>
  <c r="E283" i="5"/>
  <c r="AP286" i="1"/>
  <c r="U283" i="2"/>
  <c r="C283" i="2"/>
  <c r="AQ286" i="1" s="1"/>
  <c r="H282" i="5"/>
  <c r="AY285" i="1"/>
  <c r="X282" i="2"/>
  <c r="G282" i="5"/>
  <c r="AV285" i="1"/>
  <c r="W282" i="2"/>
  <c r="F282" i="5"/>
  <c r="AS285" i="1" s="1"/>
  <c r="V282" i="2"/>
  <c r="E282" i="5"/>
  <c r="AP285" i="1"/>
  <c r="U282" i="2" s="1"/>
  <c r="C282" i="2"/>
  <c r="AQ285" i="1"/>
  <c r="H281" i="5"/>
  <c r="AY284" i="1" s="1"/>
  <c r="X281" i="2"/>
  <c r="G281" i="5"/>
  <c r="AV284" i="1"/>
  <c r="W281" i="2" s="1"/>
  <c r="F281" i="5"/>
  <c r="AS284" i="1"/>
  <c r="V281" i="2"/>
  <c r="E281" i="5"/>
  <c r="AP284" i="1"/>
  <c r="U281" i="2"/>
  <c r="C281" i="2"/>
  <c r="H280" i="5"/>
  <c r="AY283" i="1"/>
  <c r="X280" i="2"/>
  <c r="G280" i="5"/>
  <c r="AV283" i="1" s="1"/>
  <c r="W280" i="2"/>
  <c r="F280" i="5"/>
  <c r="AS283" i="1"/>
  <c r="V280" i="2" s="1"/>
  <c r="E280" i="5"/>
  <c r="AP283" i="1"/>
  <c r="U280" i="2" s="1"/>
  <c r="C280" i="2"/>
  <c r="H279" i="5"/>
  <c r="AY282" i="1"/>
  <c r="X279" i="2" s="1"/>
  <c r="G279" i="5"/>
  <c r="AV282" i="1"/>
  <c r="W279" i="2"/>
  <c r="F279" i="5"/>
  <c r="AS282" i="1" s="1"/>
  <c r="V279" i="2"/>
  <c r="E279" i="5"/>
  <c r="AP282" i="1"/>
  <c r="U279" i="2" s="1"/>
  <c r="C279" i="2"/>
  <c r="AQ282" i="1"/>
  <c r="H278" i="5"/>
  <c r="AY281" i="1" s="1"/>
  <c r="X278" i="2"/>
  <c r="G278" i="5"/>
  <c r="AV281" i="1"/>
  <c r="W278" i="2" s="1"/>
  <c r="F278" i="5"/>
  <c r="AS281" i="1"/>
  <c r="V278" i="2" s="1"/>
  <c r="E278" i="5"/>
  <c r="AP281" i="1"/>
  <c r="U278" i="2"/>
  <c r="C278" i="2"/>
  <c r="AQ281" i="1" s="1"/>
  <c r="H277" i="5"/>
  <c r="AY280" i="1"/>
  <c r="X277" i="2"/>
  <c r="G277" i="5"/>
  <c r="AV280" i="1"/>
  <c r="W277" i="2"/>
  <c r="F277" i="5"/>
  <c r="AS280" i="1" s="1"/>
  <c r="V277" i="2" s="1"/>
  <c r="E277" i="5"/>
  <c r="AP280" i="1"/>
  <c r="U277" i="2" s="1"/>
  <c r="C277" i="2"/>
  <c r="H276" i="5"/>
  <c r="AY279" i="1"/>
  <c r="X276" i="2" s="1"/>
  <c r="G276" i="5"/>
  <c r="AV279" i="1"/>
  <c r="W276" i="2" s="1"/>
  <c r="F276" i="5"/>
  <c r="AS279" i="1"/>
  <c r="V276" i="2"/>
  <c r="E276" i="5"/>
  <c r="AP279" i="1" s="1"/>
  <c r="U276" i="2"/>
  <c r="C276" i="2"/>
  <c r="H275" i="5"/>
  <c r="AY278" i="1" s="1"/>
  <c r="X275" i="2" s="1"/>
  <c r="G275" i="5"/>
  <c r="AV278" i="1"/>
  <c r="W275" i="2" s="1"/>
  <c r="F275" i="5"/>
  <c r="AS278" i="1" s="1"/>
  <c r="V275" i="2" s="1"/>
  <c r="E275" i="5"/>
  <c r="AP278" i="1"/>
  <c r="U275" i="2" s="1"/>
  <c r="C275" i="2"/>
  <c r="AQ278" i="1" s="1"/>
  <c r="H274" i="5"/>
  <c r="AY277" i="1"/>
  <c r="X274" i="2" s="1"/>
  <c r="G274" i="5"/>
  <c r="AV277" i="1"/>
  <c r="W274" i="2"/>
  <c r="F274" i="5"/>
  <c r="AS277" i="1" s="1"/>
  <c r="V274" i="2"/>
  <c r="E274" i="5"/>
  <c r="AP277" i="1"/>
  <c r="U274" i="2" s="1"/>
  <c r="C274" i="2"/>
  <c r="AQ277" i="1"/>
  <c r="H273" i="5"/>
  <c r="AY276" i="1" s="1"/>
  <c r="X273" i="2"/>
  <c r="F273" i="5"/>
  <c r="AS276" i="1" s="1"/>
  <c r="V273" i="2" s="1"/>
  <c r="E273" i="5"/>
  <c r="AP276" i="1" s="1"/>
  <c r="U273" i="2"/>
  <c r="C273" i="2"/>
  <c r="H272" i="5"/>
  <c r="AY275" i="1" s="1"/>
  <c r="X272" i="2"/>
  <c r="F272" i="5"/>
  <c r="AS275" i="1"/>
  <c r="V272" i="2" s="1"/>
  <c r="K272" i="2"/>
  <c r="E272" i="5"/>
  <c r="AP275" i="1"/>
  <c r="U272" i="2" s="1"/>
  <c r="C272" i="2"/>
  <c r="H271" i="5"/>
  <c r="AY274" i="1"/>
  <c r="X271" i="2" s="1"/>
  <c r="F271" i="5"/>
  <c r="AS274" i="1"/>
  <c r="V271" i="2" s="1"/>
  <c r="K271" i="2"/>
  <c r="AT274" i="1"/>
  <c r="E271" i="5"/>
  <c r="AP274" i="1" s="1"/>
  <c r="U271" i="2" s="1"/>
  <c r="C271" i="2"/>
  <c r="H270" i="5"/>
  <c r="AY273" i="1"/>
  <c r="X270" i="2" s="1"/>
  <c r="G270" i="5"/>
  <c r="AV273" i="1"/>
  <c r="W270" i="2"/>
  <c r="F270" i="5"/>
  <c r="AS273" i="1"/>
  <c r="V270" i="2"/>
  <c r="K270" i="2"/>
  <c r="E270" i="5"/>
  <c r="AP273" i="1"/>
  <c r="U270" i="2"/>
  <c r="C270" i="2"/>
  <c r="AQ273" i="1" s="1"/>
  <c r="H269" i="5"/>
  <c r="AY272" i="1"/>
  <c r="X269" i="2"/>
  <c r="G269" i="5"/>
  <c r="AV272" i="1"/>
  <c r="W269" i="2"/>
  <c r="F269" i="5"/>
  <c r="AS272" i="1" s="1"/>
  <c r="V269" i="2" s="1"/>
  <c r="E269" i="5"/>
  <c r="AP272" i="1"/>
  <c r="U269" i="2" s="1"/>
  <c r="C269" i="2"/>
  <c r="AQ272" i="1"/>
  <c r="H268" i="5"/>
  <c r="AY271" i="1" s="1"/>
  <c r="X268" i="2" s="1"/>
  <c r="G268" i="5"/>
  <c r="AV271" i="1"/>
  <c r="W268" i="2" s="1"/>
  <c r="F268" i="5"/>
  <c r="AS271" i="1"/>
  <c r="V268" i="2"/>
  <c r="E268" i="5"/>
  <c r="AP271" i="1"/>
  <c r="U268" i="2"/>
  <c r="C268" i="2"/>
  <c r="H267" i="5"/>
  <c r="AY270" i="1"/>
  <c r="X267" i="2"/>
  <c r="G267" i="5"/>
  <c r="AV270" i="1" s="1"/>
  <c r="W267" i="2" s="1"/>
  <c r="F267" i="5"/>
  <c r="AS270" i="1"/>
  <c r="V267" i="2" s="1"/>
  <c r="E267" i="5"/>
  <c r="AP270" i="1"/>
  <c r="U267" i="2"/>
  <c r="C267" i="2"/>
  <c r="AQ270" i="1"/>
  <c r="H266" i="5"/>
  <c r="AY269" i="1"/>
  <c r="X266" i="2" s="1"/>
  <c r="G266" i="5"/>
  <c r="AV269" i="1"/>
  <c r="W266" i="2"/>
  <c r="F266" i="5"/>
  <c r="AS269" i="1"/>
  <c r="V266" i="2"/>
  <c r="E266" i="5"/>
  <c r="AP269" i="1" s="1"/>
  <c r="U266" i="2" s="1"/>
  <c r="C266" i="2"/>
  <c r="AQ269" i="1"/>
  <c r="H265" i="5"/>
  <c r="AY268" i="1"/>
  <c r="X265" i="2"/>
  <c r="G265" i="5"/>
  <c r="AV268" i="1" s="1"/>
  <c r="W265" i="2" s="1"/>
  <c r="F265" i="5"/>
  <c r="AS268" i="1"/>
  <c r="V265" i="2" s="1"/>
  <c r="E265" i="5"/>
  <c r="AP268" i="1"/>
  <c r="U265" i="2"/>
  <c r="C265" i="2"/>
  <c r="E264" i="5"/>
  <c r="AP267" i="1"/>
  <c r="U264" i="2"/>
  <c r="C264" i="2"/>
  <c r="E263" i="5"/>
  <c r="AP266" i="1"/>
  <c r="U263" i="2"/>
  <c r="C263" i="2"/>
  <c r="AQ266" i="1"/>
  <c r="E262" i="5"/>
  <c r="AP265" i="1"/>
  <c r="U262" i="2" s="1"/>
  <c r="C262" i="2"/>
  <c r="AQ265" i="1"/>
  <c r="H261" i="5"/>
  <c r="AY264" i="1" s="1"/>
  <c r="X261" i="2" s="1"/>
  <c r="G261" i="5"/>
  <c r="AV264" i="1"/>
  <c r="W261" i="2" s="1"/>
  <c r="E261" i="5"/>
  <c r="AP264" i="1"/>
  <c r="U261" i="2"/>
  <c r="C261" i="2"/>
  <c r="H260" i="5"/>
  <c r="AY263" i="1"/>
  <c r="X260" i="2"/>
  <c r="G260" i="5"/>
  <c r="AV263" i="1"/>
  <c r="W260" i="2"/>
  <c r="E260" i="5"/>
  <c r="AP263" i="1" s="1"/>
  <c r="U260" i="2" s="1"/>
  <c r="C260" i="2"/>
  <c r="H259" i="5"/>
  <c r="AY262" i="1" s="1"/>
  <c r="X259" i="2" s="1"/>
  <c r="S259" i="2"/>
  <c r="AZ262" i="1"/>
  <c r="G259" i="5"/>
  <c r="AV262" i="1"/>
  <c r="W259" i="2"/>
  <c r="O259" i="2"/>
  <c r="AW262" i="1" s="1"/>
  <c r="F259" i="5"/>
  <c r="AS262" i="1"/>
  <c r="V259" i="2"/>
  <c r="K259" i="2"/>
  <c r="AT262" i="1"/>
  <c r="E259" i="5"/>
  <c r="AP262" i="1"/>
  <c r="U259" i="2" s="1"/>
  <c r="C259" i="2"/>
  <c r="AQ262" i="1"/>
  <c r="H258" i="5"/>
  <c r="AY261" i="1" s="1"/>
  <c r="X258" i="2" s="1"/>
  <c r="G258" i="5"/>
  <c r="AV261" i="1"/>
  <c r="W258" i="2" s="1"/>
  <c r="F258" i="5"/>
  <c r="AS261" i="1"/>
  <c r="V258" i="2"/>
  <c r="E258" i="5"/>
  <c r="AP261" i="1"/>
  <c r="U258" i="2"/>
  <c r="C258" i="2"/>
  <c r="AQ261" i="1" s="1"/>
  <c r="H257" i="5"/>
  <c r="AY260" i="1"/>
  <c r="X257" i="2"/>
  <c r="G257" i="5"/>
  <c r="AV260" i="1"/>
  <c r="W257" i="2"/>
  <c r="F257" i="5"/>
  <c r="AS260" i="1" s="1"/>
  <c r="V257" i="2" s="1"/>
  <c r="E257" i="5"/>
  <c r="AP260" i="1"/>
  <c r="U257" i="2" s="1"/>
  <c r="C257" i="2"/>
  <c r="H256" i="5"/>
  <c r="AY259" i="1"/>
  <c r="X256" i="2" s="1"/>
  <c r="G256" i="5"/>
  <c r="AV259" i="1"/>
  <c r="W256" i="2"/>
  <c r="F256" i="5"/>
  <c r="AS259" i="1"/>
  <c r="V256" i="2"/>
  <c r="E256" i="5"/>
  <c r="AP259" i="1" s="1"/>
  <c r="U256" i="2" s="1"/>
  <c r="C256" i="2"/>
  <c r="H255" i="5"/>
  <c r="AY258" i="1" s="1"/>
  <c r="X255" i="2" s="1"/>
  <c r="G255" i="5"/>
  <c r="AV258" i="1"/>
  <c r="W255" i="2" s="1"/>
  <c r="F255" i="5"/>
  <c r="AS258" i="1"/>
  <c r="V255" i="2"/>
  <c r="E255" i="5"/>
  <c r="AP258" i="1" s="1"/>
  <c r="U255" i="2" s="1"/>
  <c r="C255" i="2"/>
  <c r="H254" i="5"/>
  <c r="AY257" i="1" s="1"/>
  <c r="X254" i="2" s="1"/>
  <c r="G254" i="5"/>
  <c r="AV257" i="1" s="1"/>
  <c r="W254" i="2" s="1"/>
  <c r="F254" i="5"/>
  <c r="AS257" i="1"/>
  <c r="V254" i="2" s="1"/>
  <c r="E254" i="5"/>
  <c r="AP257" i="1"/>
  <c r="U254" i="2"/>
  <c r="C254" i="2"/>
  <c r="H253" i="5"/>
  <c r="AY256" i="1"/>
  <c r="X253" i="2"/>
  <c r="G253" i="5"/>
  <c r="AV256" i="1"/>
  <c r="W253" i="2"/>
  <c r="F253" i="5"/>
  <c r="AS256" i="1" s="1"/>
  <c r="V253" i="2" s="1"/>
  <c r="E253" i="5"/>
  <c r="AP256" i="1"/>
  <c r="U253" i="2" s="1"/>
  <c r="C253" i="2"/>
  <c r="AQ256" i="1"/>
  <c r="H252" i="5"/>
  <c r="AY255" i="1" s="1"/>
  <c r="X252" i="2" s="1"/>
  <c r="G252" i="5"/>
  <c r="AV255" i="1"/>
  <c r="W252" i="2" s="1"/>
  <c r="E252" i="5"/>
  <c r="AP255" i="1"/>
  <c r="U252" i="2"/>
  <c r="C252" i="2"/>
  <c r="H251" i="5"/>
  <c r="AY254" i="1"/>
  <c r="X251" i="2"/>
  <c r="E251" i="5"/>
  <c r="AP254" i="1"/>
  <c r="U251" i="2"/>
  <c r="C251" i="2"/>
  <c r="AQ254" i="1" s="1"/>
  <c r="H250" i="5"/>
  <c r="AY253" i="1"/>
  <c r="X250" i="2"/>
  <c r="G250" i="5"/>
  <c r="AV253" i="1" s="1"/>
  <c r="W250" i="2" s="1"/>
  <c r="F250" i="5"/>
  <c r="AS253" i="1" s="1"/>
  <c r="V250" i="2" s="1"/>
  <c r="E250" i="5"/>
  <c r="AP253" i="1"/>
  <c r="U250" i="2" s="1"/>
  <c r="C250" i="2"/>
  <c r="H249" i="5"/>
  <c r="AY252" i="1"/>
  <c r="X249" i="2" s="1"/>
  <c r="G249" i="5"/>
  <c r="AV252" i="1"/>
  <c r="W249" i="2"/>
  <c r="F249" i="5"/>
  <c r="AS252" i="1" s="1"/>
  <c r="V249" i="2" s="1"/>
  <c r="E249" i="5"/>
  <c r="AP252" i="1" s="1"/>
  <c r="U249" i="2" s="1"/>
  <c r="C249" i="2"/>
  <c r="AQ252" i="1"/>
  <c r="H248" i="5"/>
  <c r="AY251" i="1" s="1"/>
  <c r="X248" i="2" s="1"/>
  <c r="G248" i="5"/>
  <c r="AV251" i="1" s="1"/>
  <c r="W248" i="2" s="1"/>
  <c r="F248" i="5"/>
  <c r="AS251" i="1"/>
  <c r="V248" i="2" s="1"/>
  <c r="E248" i="5"/>
  <c r="AP251" i="1"/>
  <c r="U248" i="2"/>
  <c r="C248" i="2"/>
  <c r="H247" i="5"/>
  <c r="AY250" i="1"/>
  <c r="X247" i="2"/>
  <c r="F247" i="5"/>
  <c r="AS250" i="1"/>
  <c r="V247" i="2"/>
  <c r="K247" i="2"/>
  <c r="AT250" i="1" s="1"/>
  <c r="E247" i="5"/>
  <c r="AP250" i="1"/>
  <c r="U247" i="2"/>
  <c r="C247" i="2"/>
  <c r="AQ250" i="1"/>
  <c r="H246" i="5"/>
  <c r="AY249" i="1"/>
  <c r="X246" i="2" s="1"/>
  <c r="G246" i="5"/>
  <c r="AV249" i="1"/>
  <c r="W246" i="2"/>
  <c r="O246" i="2"/>
  <c r="AW249" i="1"/>
  <c r="F246" i="5"/>
  <c r="AS249" i="1"/>
  <c r="V246" i="2" s="1"/>
  <c r="K246" i="2"/>
  <c r="AT249" i="1"/>
  <c r="E246" i="5"/>
  <c r="AP249" i="1" s="1"/>
  <c r="U246" i="2" s="1"/>
  <c r="C246" i="2"/>
  <c r="H245" i="5"/>
  <c r="AY248" i="1" s="1"/>
  <c r="X245" i="2" s="1"/>
  <c r="G245" i="5"/>
  <c r="AV248" i="1"/>
  <c r="W245" i="2" s="1"/>
  <c r="F245" i="5"/>
  <c r="AS248" i="1"/>
  <c r="V245" i="2"/>
  <c r="E245" i="5"/>
  <c r="AP248" i="1"/>
  <c r="U245" i="2"/>
  <c r="C245" i="2"/>
  <c r="H244" i="5"/>
  <c r="AY247" i="1"/>
  <c r="X244" i="2"/>
  <c r="G244" i="5"/>
  <c r="AV247" i="1" s="1"/>
  <c r="W244" i="2" s="1"/>
  <c r="F244" i="5"/>
  <c r="AS247" i="1"/>
  <c r="V244" i="2" s="1"/>
  <c r="E244" i="5"/>
  <c r="AP247" i="1"/>
  <c r="U244" i="2"/>
  <c r="C244" i="2"/>
  <c r="H243" i="5"/>
  <c r="AY246" i="1"/>
  <c r="X243" i="2"/>
  <c r="G243" i="5"/>
  <c r="AV246" i="1" s="1"/>
  <c r="W243" i="2" s="1"/>
  <c r="F243" i="5"/>
  <c r="AS246" i="1" s="1"/>
  <c r="V243" i="2" s="1"/>
  <c r="E243" i="5"/>
  <c r="AP246" i="1"/>
  <c r="U243" i="2" s="1"/>
  <c r="C243" i="2"/>
  <c r="AQ246" i="1"/>
  <c r="H242" i="5"/>
  <c r="AY245" i="1" s="1"/>
  <c r="X242" i="2" s="1"/>
  <c r="G242" i="5"/>
  <c r="AV245" i="1"/>
  <c r="W242" i="2" s="1"/>
  <c r="F242" i="5"/>
  <c r="AS245" i="1"/>
  <c r="V242" i="2"/>
  <c r="E242" i="5"/>
  <c r="AP245" i="1" s="1"/>
  <c r="U242" i="2" s="1"/>
  <c r="C242" i="2"/>
  <c r="H241" i="5"/>
  <c r="AY244" i="1" s="1"/>
  <c r="X241" i="2" s="1"/>
  <c r="G241" i="5"/>
  <c r="AV244" i="1" s="1"/>
  <c r="W241" i="2" s="1"/>
  <c r="F241" i="5"/>
  <c r="AS244" i="1" s="1"/>
  <c r="V241" i="2" s="1"/>
  <c r="E241" i="5"/>
  <c r="AP244" i="1" s="1"/>
  <c r="U241" i="2" s="1"/>
  <c r="C241" i="2"/>
  <c r="H240" i="5"/>
  <c r="AY243" i="1" s="1"/>
  <c r="X240" i="2" s="1"/>
  <c r="G240" i="5"/>
  <c r="AV243" i="1"/>
  <c r="W240" i="2" s="1"/>
  <c r="F240" i="5"/>
  <c r="AS243" i="1"/>
  <c r="V240" i="2"/>
  <c r="E240" i="5"/>
  <c r="AP243" i="1"/>
  <c r="U240" i="2"/>
  <c r="C240" i="2"/>
  <c r="H239" i="5"/>
  <c r="AY242" i="1"/>
  <c r="X239" i="2"/>
  <c r="G239" i="5"/>
  <c r="AV242" i="1" s="1"/>
  <c r="W239" i="2" s="1"/>
  <c r="F239" i="5"/>
  <c r="AS242" i="1"/>
  <c r="V239" i="2" s="1"/>
  <c r="E239" i="5"/>
  <c r="AP242" i="1"/>
  <c r="U239" i="2"/>
  <c r="C239" i="2"/>
  <c r="AQ242" i="1"/>
  <c r="H238" i="5"/>
  <c r="AY241" i="1"/>
  <c r="X238" i="2" s="1"/>
  <c r="G238" i="5"/>
  <c r="AV241" i="1"/>
  <c r="W238" i="2"/>
  <c r="F238" i="5"/>
  <c r="AS241" i="1"/>
  <c r="V238" i="2"/>
  <c r="K238" i="2"/>
  <c r="AT241" i="1" s="1"/>
  <c r="E238" i="5"/>
  <c r="AP241" i="1"/>
  <c r="U238" i="2"/>
  <c r="C238" i="2"/>
  <c r="AQ241" i="1"/>
  <c r="H237" i="5"/>
  <c r="AY240" i="1"/>
  <c r="X237" i="2" s="1"/>
  <c r="G237" i="5"/>
  <c r="AV240" i="1"/>
  <c r="W237" i="2"/>
  <c r="F237" i="5"/>
  <c r="AS240" i="1"/>
  <c r="V237" i="2"/>
  <c r="K237" i="2"/>
  <c r="E237" i="5"/>
  <c r="AP240" i="1"/>
  <c r="U237" i="2"/>
  <c r="C237" i="2"/>
  <c r="H236" i="5"/>
  <c r="AY239" i="1"/>
  <c r="X236" i="2"/>
  <c r="G236" i="5"/>
  <c r="AV239" i="1" s="1"/>
  <c r="W236" i="2" s="1"/>
  <c r="F236" i="5"/>
  <c r="AS239" i="1"/>
  <c r="V236" i="2" s="1"/>
  <c r="K236" i="2"/>
  <c r="E236" i="5"/>
  <c r="AP239" i="1"/>
  <c r="U236" i="2" s="1"/>
  <c r="C236" i="2"/>
  <c r="H235" i="5"/>
  <c r="AY238" i="1"/>
  <c r="X235" i="2" s="1"/>
  <c r="G235" i="5"/>
  <c r="AV238" i="1"/>
  <c r="W235" i="2"/>
  <c r="F235" i="5"/>
  <c r="AS238" i="1"/>
  <c r="V235" i="2"/>
  <c r="K235" i="2"/>
  <c r="AT238" i="1" s="1"/>
  <c r="E235" i="5"/>
  <c r="AP238" i="1"/>
  <c r="U235" i="2"/>
  <c r="C235" i="2"/>
  <c r="AQ238" i="1"/>
  <c r="H234" i="5"/>
  <c r="AY237" i="1"/>
  <c r="X234" i="2" s="1"/>
  <c r="G234" i="5"/>
  <c r="AV237" i="1"/>
  <c r="W234" i="2"/>
  <c r="F234" i="5"/>
  <c r="AS237" i="1"/>
  <c r="V234" i="2"/>
  <c r="K234" i="2"/>
  <c r="AT237" i="1" s="1"/>
  <c r="E234" i="5"/>
  <c r="AP237" i="1"/>
  <c r="U234" i="2"/>
  <c r="C234" i="2"/>
  <c r="AQ237" i="1"/>
  <c r="H233" i="5"/>
  <c r="AY236" i="1"/>
  <c r="X233" i="2" s="1"/>
  <c r="G233" i="5"/>
  <c r="AV236" i="1"/>
  <c r="W233" i="2"/>
  <c r="F233" i="5"/>
  <c r="AS236" i="1"/>
  <c r="V233" i="2"/>
  <c r="K233" i="2"/>
  <c r="E233" i="5"/>
  <c r="AP236" i="1"/>
  <c r="U233" i="2"/>
  <c r="C233" i="2"/>
  <c r="H232" i="5"/>
  <c r="AY235" i="1"/>
  <c r="X232" i="2"/>
  <c r="G232" i="5"/>
  <c r="AV235" i="1" s="1"/>
  <c r="W232" i="2" s="1"/>
  <c r="F232" i="5"/>
  <c r="AS235" i="1"/>
  <c r="V232" i="2" s="1"/>
  <c r="K232" i="2"/>
  <c r="E232" i="5"/>
  <c r="AP235" i="1"/>
  <c r="U232" i="2" s="1"/>
  <c r="C232" i="2"/>
  <c r="H231" i="5"/>
  <c r="AY234" i="1"/>
  <c r="X231" i="2" s="1"/>
  <c r="G231" i="5"/>
  <c r="AV234" i="1"/>
  <c r="W231" i="2"/>
  <c r="F231" i="5"/>
  <c r="AS234" i="1"/>
  <c r="V231" i="2"/>
  <c r="K231" i="2"/>
  <c r="AT234" i="1" s="1"/>
  <c r="E231" i="5"/>
  <c r="AP234" i="1"/>
  <c r="U231" i="2"/>
  <c r="C231" i="2"/>
  <c r="AQ234" i="1"/>
  <c r="H230" i="5"/>
  <c r="AY233" i="1"/>
  <c r="X230" i="2" s="1"/>
  <c r="G230" i="5"/>
  <c r="AV233" i="1"/>
  <c r="W230" i="2"/>
  <c r="F230" i="5"/>
  <c r="AS233" i="1"/>
  <c r="V230" i="2"/>
  <c r="K230" i="2"/>
  <c r="AT233" i="1" s="1"/>
  <c r="E230" i="5"/>
  <c r="AP233" i="1"/>
  <c r="U230" i="2"/>
  <c r="C230" i="2"/>
  <c r="H229" i="5"/>
  <c r="AY232" i="1"/>
  <c r="X229" i="2"/>
  <c r="G229" i="5"/>
  <c r="AV232" i="1"/>
  <c r="W229" i="2"/>
  <c r="F229" i="5"/>
  <c r="AS232" i="1" s="1"/>
  <c r="V229" i="2" s="1"/>
  <c r="K229" i="2"/>
  <c r="E229" i="5"/>
  <c r="AP232" i="1" s="1"/>
  <c r="U229" i="2" s="1"/>
  <c r="C229" i="2"/>
  <c r="H228" i="5"/>
  <c r="AY231" i="1" s="1"/>
  <c r="X228" i="2" s="1"/>
  <c r="G228" i="5"/>
  <c r="AV231" i="1"/>
  <c r="W228" i="2" s="1"/>
  <c r="F228" i="5"/>
  <c r="AS231" i="1"/>
  <c r="V228" i="2"/>
  <c r="K228" i="2"/>
  <c r="E228" i="5"/>
  <c r="AP231" i="1"/>
  <c r="U228" i="2"/>
  <c r="C228" i="2"/>
  <c r="H227" i="5"/>
  <c r="AY230" i="1"/>
  <c r="X227" i="2"/>
  <c r="G227" i="5"/>
  <c r="AV230" i="1"/>
  <c r="W227" i="2"/>
  <c r="F227" i="5"/>
  <c r="AS230" i="1" s="1"/>
  <c r="V227" i="2" s="1"/>
  <c r="K227" i="2"/>
  <c r="AT230" i="1"/>
  <c r="E227" i="5"/>
  <c r="AP230" i="1" s="1"/>
  <c r="U227" i="2" s="1"/>
  <c r="C227" i="2"/>
  <c r="AQ230" i="1" s="1"/>
  <c r="H226" i="5"/>
  <c r="AY229" i="1"/>
  <c r="X226" i="2"/>
  <c r="G226" i="5"/>
  <c r="AV229" i="1" s="1"/>
  <c r="W226" i="2" s="1"/>
  <c r="F226" i="5"/>
  <c r="AS229" i="1"/>
  <c r="V226" i="2" s="1"/>
  <c r="K226" i="2"/>
  <c r="AT229" i="1"/>
  <c r="E226" i="5"/>
  <c r="AP229" i="1" s="1"/>
  <c r="U226" i="2" s="1"/>
  <c r="C226" i="2"/>
  <c r="H225" i="5"/>
  <c r="AY228" i="1" s="1"/>
  <c r="X225" i="2" s="1"/>
  <c r="G225" i="5"/>
  <c r="AV228" i="1"/>
  <c r="W225" i="2" s="1"/>
  <c r="F225" i="5"/>
  <c r="AS228" i="1"/>
  <c r="V225" i="2" s="1"/>
  <c r="K225" i="2"/>
  <c r="AT228" i="1"/>
  <c r="E225" i="5"/>
  <c r="AP228" i="1" s="1"/>
  <c r="U225" i="2" s="1"/>
  <c r="C225" i="2"/>
  <c r="H224" i="5"/>
  <c r="AY227" i="1" s="1"/>
  <c r="X224" i="2" s="1"/>
  <c r="G224" i="5"/>
  <c r="AV227" i="1"/>
  <c r="W224" i="2"/>
  <c r="F224" i="5"/>
  <c r="AS227" i="1"/>
  <c r="V224" i="2"/>
  <c r="K224" i="2"/>
  <c r="E224" i="5"/>
  <c r="AP227" i="1"/>
  <c r="U224" i="2"/>
  <c r="C224" i="2"/>
  <c r="H223" i="5"/>
  <c r="AY226" i="1"/>
  <c r="X223" i="2"/>
  <c r="G223" i="5"/>
  <c r="AV226" i="1" s="1"/>
  <c r="W223" i="2" s="1"/>
  <c r="F223" i="5"/>
  <c r="AS226" i="1"/>
  <c r="V223" i="2"/>
  <c r="K223" i="2"/>
  <c r="AT226" i="1" s="1"/>
  <c r="E223" i="5"/>
  <c r="AP226" i="1"/>
  <c r="U223" i="2"/>
  <c r="C223" i="2"/>
  <c r="H222" i="5"/>
  <c r="AY225" i="1"/>
  <c r="X222" i="2"/>
  <c r="G222" i="5"/>
  <c r="AV225" i="1"/>
  <c r="W222" i="2"/>
  <c r="F222" i="5"/>
  <c r="AS225" i="1" s="1"/>
  <c r="V222" i="2" s="1"/>
  <c r="K222" i="2"/>
  <c r="AT225" i="1" s="1"/>
  <c r="E222" i="5"/>
  <c r="AP225" i="1"/>
  <c r="U222" i="2"/>
  <c r="C222" i="2"/>
  <c r="H221" i="5"/>
  <c r="AY224" i="1"/>
  <c r="X221" i="2"/>
  <c r="G221" i="5"/>
  <c r="AV224" i="1" s="1"/>
  <c r="W221" i="2" s="1"/>
  <c r="F221" i="5"/>
  <c r="AS224" i="1"/>
  <c r="V221" i="2" s="1"/>
  <c r="K221" i="2"/>
  <c r="E221" i="5"/>
  <c r="AP224" i="1" s="1"/>
  <c r="U221" i="2" s="1"/>
  <c r="C221" i="2"/>
  <c r="H220" i="5"/>
  <c r="AY223" i="1" s="1"/>
  <c r="X220" i="2" s="1"/>
  <c r="G220" i="5"/>
  <c r="AV223" i="1"/>
  <c r="W220" i="2"/>
  <c r="F220" i="5"/>
  <c r="AS223" i="1"/>
  <c r="V220" i="2"/>
  <c r="K220" i="2"/>
  <c r="E220" i="5"/>
  <c r="AP223" i="1"/>
  <c r="U220" i="2"/>
  <c r="C220" i="2"/>
  <c r="AQ223" i="1" s="1"/>
  <c r="H219" i="5"/>
  <c r="AY222" i="1"/>
  <c r="X219" i="2"/>
  <c r="G219" i="5"/>
  <c r="AV222" i="1"/>
  <c r="W219" i="2"/>
  <c r="F219" i="5"/>
  <c r="AS222" i="1" s="1"/>
  <c r="V219" i="2" s="1"/>
  <c r="K219" i="2"/>
  <c r="AT222" i="1" s="1"/>
  <c r="E219" i="5"/>
  <c r="AP222" i="1"/>
  <c r="U219" i="2"/>
  <c r="C219" i="2"/>
  <c r="AQ222" i="1" s="1"/>
  <c r="H218" i="5"/>
  <c r="AY221" i="1"/>
  <c r="X218" i="2"/>
  <c r="G218" i="5"/>
  <c r="AV221" i="1"/>
  <c r="W218" i="2"/>
  <c r="F218" i="5"/>
  <c r="AS221" i="1" s="1"/>
  <c r="V218" i="2" s="1"/>
  <c r="K218" i="2"/>
  <c r="AT221" i="1" s="1"/>
  <c r="E218" i="5"/>
  <c r="AP221" i="1"/>
  <c r="U218" i="2"/>
  <c r="C218" i="2"/>
  <c r="H217" i="5"/>
  <c r="AY220" i="1"/>
  <c r="X217" i="2"/>
  <c r="G217" i="5"/>
  <c r="AV220" i="1" s="1"/>
  <c r="W217" i="2" s="1"/>
  <c r="F217" i="5"/>
  <c r="AS220" i="1"/>
  <c r="V217" i="2" s="1"/>
  <c r="K217" i="2"/>
  <c r="E217" i="5"/>
  <c r="AP220" i="1"/>
  <c r="U217" i="2" s="1"/>
  <c r="C217" i="2"/>
  <c r="H216" i="5"/>
  <c r="AY219" i="1" s="1"/>
  <c r="X216" i="2" s="1"/>
  <c r="G216" i="5"/>
  <c r="AV219" i="1"/>
  <c r="W216" i="2" s="1"/>
  <c r="F216" i="5"/>
  <c r="AS219" i="1"/>
  <c r="V216" i="2"/>
  <c r="K216" i="2"/>
  <c r="AT219" i="1" s="1"/>
  <c r="E216" i="5"/>
  <c r="AP219" i="1"/>
  <c r="U216" i="2"/>
  <c r="C216" i="2"/>
  <c r="H215" i="5"/>
  <c r="AY218" i="1"/>
  <c r="X215" i="2"/>
  <c r="G215" i="5"/>
  <c r="AV218" i="1"/>
  <c r="W215" i="2"/>
  <c r="F215" i="5"/>
  <c r="AS218" i="1" s="1"/>
  <c r="V215" i="2" s="1"/>
  <c r="K215" i="2"/>
  <c r="E215" i="5"/>
  <c r="AP218" i="1" s="1"/>
  <c r="U215" i="2" s="1"/>
  <c r="C215" i="2"/>
  <c r="AQ218" i="1"/>
  <c r="H214" i="5"/>
  <c r="AY217" i="1"/>
  <c r="X214" i="2"/>
  <c r="G214" i="5"/>
  <c r="AV217" i="1" s="1"/>
  <c r="W214" i="2" s="1"/>
  <c r="F214" i="5"/>
  <c r="AS217" i="1" s="1"/>
  <c r="V214" i="2" s="1"/>
  <c r="K214" i="2"/>
  <c r="E214" i="5"/>
  <c r="AP217" i="1" s="1"/>
  <c r="U214" i="2" s="1"/>
  <c r="C214" i="2"/>
  <c r="AQ217" i="1"/>
  <c r="H213" i="5"/>
  <c r="AY216" i="1" s="1"/>
  <c r="X213" i="2" s="1"/>
  <c r="G213" i="5"/>
  <c r="AV216" i="1" s="1"/>
  <c r="W213" i="2" s="1"/>
  <c r="F213" i="5"/>
  <c r="AS216" i="1"/>
  <c r="V213" i="2" s="1"/>
  <c r="K213" i="2"/>
  <c r="E213" i="5"/>
  <c r="AP216" i="1"/>
  <c r="U213" i="2" s="1"/>
  <c r="C213" i="2"/>
  <c r="H212" i="5"/>
  <c r="AY215" i="1"/>
  <c r="X212" i="2" s="1"/>
  <c r="G212" i="5"/>
  <c r="AV215" i="1"/>
  <c r="W212" i="2"/>
  <c r="F212" i="5"/>
  <c r="AS215" i="1" s="1"/>
  <c r="V212" i="2" s="1"/>
  <c r="K212" i="2"/>
  <c r="E212" i="5"/>
  <c r="AP215" i="1" s="1"/>
  <c r="U212" i="2" s="1"/>
  <c r="C212" i="2"/>
  <c r="H211" i="5"/>
  <c r="AY214" i="1" s="1"/>
  <c r="X211" i="2" s="1"/>
  <c r="G211" i="5"/>
  <c r="AV214" i="1"/>
  <c r="W211" i="2" s="1"/>
  <c r="F211" i="5"/>
  <c r="AS214" i="1"/>
  <c r="V211" i="2" s="1"/>
  <c r="K211" i="2"/>
  <c r="AT214" i="1"/>
  <c r="E211" i="5"/>
  <c r="AP214" i="1" s="1"/>
  <c r="U211" i="2" s="1"/>
  <c r="C211" i="2"/>
  <c r="AQ214" i="1"/>
  <c r="H210" i="5"/>
  <c r="AY213" i="1" s="1"/>
  <c r="X210" i="2" s="1"/>
  <c r="G210" i="5"/>
  <c r="AV213" i="1"/>
  <c r="W210" i="2" s="1"/>
  <c r="F210" i="5"/>
  <c r="AS213" i="1"/>
  <c r="V210" i="2" s="1"/>
  <c r="K210" i="2"/>
  <c r="AT213" i="1"/>
  <c r="E210" i="5"/>
  <c r="AP213" i="1" s="1"/>
  <c r="U210" i="2" s="1"/>
  <c r="C210" i="2"/>
  <c r="AQ213" i="1"/>
  <c r="H209" i="5"/>
  <c r="AY212" i="1" s="1"/>
  <c r="X209" i="2" s="1"/>
  <c r="G209" i="5"/>
  <c r="AV212" i="1"/>
  <c r="W209" i="2" s="1"/>
  <c r="F209" i="5"/>
  <c r="AS212" i="1"/>
  <c r="V209" i="2" s="1"/>
  <c r="K209" i="2"/>
  <c r="E209" i="5"/>
  <c r="AP212" i="1"/>
  <c r="U209" i="2" s="1"/>
  <c r="C209" i="2"/>
  <c r="H208" i="5"/>
  <c r="AY211" i="1"/>
  <c r="X208" i="2" s="1"/>
  <c r="G208" i="5"/>
  <c r="AV211" i="1"/>
  <c r="W208" i="2"/>
  <c r="F208" i="5"/>
  <c r="AS211" i="1" s="1"/>
  <c r="V208" i="2" s="1"/>
  <c r="K208" i="2"/>
  <c r="E208" i="5"/>
  <c r="AP211" i="1" s="1"/>
  <c r="U208" i="2" s="1"/>
  <c r="C208" i="2"/>
  <c r="H207" i="5"/>
  <c r="AY210" i="1" s="1"/>
  <c r="X207" i="2" s="1"/>
  <c r="S207" i="2"/>
  <c r="AZ210" i="1"/>
  <c r="G207" i="5"/>
  <c r="AV210" i="1"/>
  <c r="W207" i="2"/>
  <c r="O207" i="2"/>
  <c r="AW210" i="1" s="1"/>
  <c r="F207" i="5"/>
  <c r="AS210" i="1"/>
  <c r="V207" i="2"/>
  <c r="K207" i="2"/>
  <c r="AT210" i="1"/>
  <c r="E207" i="5"/>
  <c r="AP210" i="1"/>
  <c r="U207" i="2" s="1"/>
  <c r="C207" i="2"/>
  <c r="AQ210" i="1"/>
  <c r="H206" i="5"/>
  <c r="AY209" i="1" s="1"/>
  <c r="X206" i="2" s="1"/>
  <c r="S206" i="2"/>
  <c r="AZ209" i="1"/>
  <c r="G206" i="5"/>
  <c r="AV209" i="1"/>
  <c r="W206" i="2"/>
  <c r="O206" i="2"/>
  <c r="F206" i="5"/>
  <c r="AS209" i="1"/>
  <c r="V206" i="2"/>
  <c r="K206" i="2"/>
  <c r="AT209" i="1" s="1"/>
  <c r="E206" i="5"/>
  <c r="AP209" i="1"/>
  <c r="U206" i="2"/>
  <c r="C206" i="2"/>
  <c r="AQ209" i="1"/>
  <c r="H205" i="5"/>
  <c r="AY208" i="1"/>
  <c r="X205" i="2" s="1"/>
  <c r="S205" i="2"/>
  <c r="G205" i="5"/>
  <c r="AV208" i="1" s="1"/>
  <c r="W205" i="2" s="1"/>
  <c r="O205" i="2"/>
  <c r="F205" i="5"/>
  <c r="AS208" i="1" s="1"/>
  <c r="V205" i="2" s="1"/>
  <c r="K205" i="2"/>
  <c r="E205" i="5"/>
  <c r="AP208" i="1"/>
  <c r="U205" i="2" s="1"/>
  <c r="C205" i="2"/>
  <c r="H204" i="5"/>
  <c r="AY207" i="1"/>
  <c r="X204" i="2" s="1"/>
  <c r="G204" i="5"/>
  <c r="AV207" i="1"/>
  <c r="W204" i="2" s="1"/>
  <c r="F204" i="5"/>
  <c r="AS207" i="1"/>
  <c r="V204" i="2"/>
  <c r="E204" i="5"/>
  <c r="AP207" i="1" s="1"/>
  <c r="U204" i="2" s="1"/>
  <c r="C204" i="2"/>
  <c r="H203" i="5"/>
  <c r="AY206" i="1" s="1"/>
  <c r="X203" i="2" s="1"/>
  <c r="G203" i="5"/>
  <c r="AV206" i="1" s="1"/>
  <c r="W203" i="2" s="1"/>
  <c r="F203" i="5"/>
  <c r="AS206" i="1"/>
  <c r="V203" i="2" s="1"/>
  <c r="K203" i="2"/>
  <c r="AT206" i="1"/>
  <c r="E203" i="5"/>
  <c r="AP206" i="1" s="1"/>
  <c r="U203" i="2" s="1"/>
  <c r="C203" i="2"/>
  <c r="AQ206" i="1"/>
  <c r="H202" i="5"/>
  <c r="AY205" i="1" s="1"/>
  <c r="X202" i="2" s="1"/>
  <c r="G202" i="5"/>
  <c r="AV205" i="1" s="1"/>
  <c r="W202" i="2" s="1"/>
  <c r="F202" i="5"/>
  <c r="AS205" i="1"/>
  <c r="V202" i="2" s="1"/>
  <c r="E202" i="5"/>
  <c r="AP205" i="1"/>
  <c r="U202" i="2"/>
  <c r="C202" i="2"/>
  <c r="AQ205" i="1" s="1"/>
  <c r="H201" i="5"/>
  <c r="AY204" i="1"/>
  <c r="X201" i="2"/>
  <c r="G201" i="5"/>
  <c r="AV204" i="1"/>
  <c r="W201" i="2"/>
  <c r="F201" i="5"/>
  <c r="AS204" i="1" s="1"/>
  <c r="V201" i="2" s="1"/>
  <c r="K201" i="2"/>
  <c r="E201" i="5"/>
  <c r="AP204" i="1" s="1"/>
  <c r="U201" i="2" s="1"/>
  <c r="C201" i="2"/>
  <c r="H200" i="5"/>
  <c r="AY203" i="1" s="1"/>
  <c r="X200" i="2" s="1"/>
  <c r="G200" i="5"/>
  <c r="AV203" i="1" s="1"/>
  <c r="W200" i="2" s="1"/>
  <c r="F200" i="5"/>
  <c r="AS203" i="1"/>
  <c r="V200" i="2" s="1"/>
  <c r="K200" i="2"/>
  <c r="E200" i="5"/>
  <c r="AP203" i="1"/>
  <c r="U200" i="2" s="1"/>
  <c r="C200" i="2"/>
  <c r="H199" i="5"/>
  <c r="AY202" i="1"/>
  <c r="X199" i="2" s="1"/>
  <c r="G199" i="5"/>
  <c r="AV202" i="1"/>
  <c r="W199" i="2"/>
  <c r="F199" i="5"/>
  <c r="AS202" i="1" s="1"/>
  <c r="V199" i="2" s="1"/>
  <c r="E199" i="5"/>
  <c r="AP202" i="1"/>
  <c r="U199" i="2" s="1"/>
  <c r="C199" i="2"/>
  <c r="AQ202" i="1"/>
  <c r="H198" i="5"/>
  <c r="AY201" i="1" s="1"/>
  <c r="X198" i="2" s="1"/>
  <c r="G198" i="5"/>
  <c r="AV201" i="1"/>
  <c r="W198" i="2" s="1"/>
  <c r="E198" i="5"/>
  <c r="AP201" i="1"/>
  <c r="U198" i="2"/>
  <c r="C198" i="2"/>
  <c r="AQ201" i="1"/>
  <c r="H197" i="5"/>
  <c r="AY200" i="1"/>
  <c r="X197" i="2" s="1"/>
  <c r="G197" i="5"/>
  <c r="AV200" i="1"/>
  <c r="W197" i="2" s="1"/>
  <c r="F197" i="5"/>
  <c r="AS200" i="1"/>
  <c r="V197" i="2"/>
  <c r="E197" i="5"/>
  <c r="AP200" i="1" s="1"/>
  <c r="U197" i="2" s="1"/>
  <c r="C197" i="2"/>
  <c r="H196" i="5"/>
  <c r="AY199" i="1" s="1"/>
  <c r="X196" i="2" s="1"/>
  <c r="G196" i="5"/>
  <c r="AV199" i="1" s="1"/>
  <c r="W196" i="2" s="1"/>
  <c r="F196" i="5"/>
  <c r="AS199" i="1"/>
  <c r="V196" i="2" s="1"/>
  <c r="E196" i="5"/>
  <c r="AP199" i="1" s="1"/>
  <c r="U196" i="2"/>
  <c r="C196" i="2"/>
  <c r="H195" i="5"/>
  <c r="AY198" i="1" s="1"/>
  <c r="X195" i="2" s="1"/>
  <c r="G195" i="5"/>
  <c r="AV198" i="1" s="1"/>
  <c r="W195" i="2" s="1"/>
  <c r="F195" i="5"/>
  <c r="AS198" i="1" s="1"/>
  <c r="V195" i="2" s="1"/>
  <c r="K195" i="2"/>
  <c r="AT198" i="1"/>
  <c r="E195" i="5"/>
  <c r="AP198" i="1" s="1"/>
  <c r="U195" i="2" s="1"/>
  <c r="C195" i="2"/>
  <c r="AQ198" i="1" s="1"/>
  <c r="H194" i="5"/>
  <c r="AY197" i="1" s="1"/>
  <c r="X194" i="2"/>
  <c r="G194" i="5"/>
  <c r="AV197" i="1" s="1"/>
  <c r="W194" i="2" s="1"/>
  <c r="F194" i="5"/>
  <c r="AS197" i="1"/>
  <c r="V194" i="2" s="1"/>
  <c r="K194" i="2"/>
  <c r="AT197" i="1"/>
  <c r="H193" i="5"/>
  <c r="AY196" i="1" s="1"/>
  <c r="X193" i="2" s="1"/>
  <c r="G193" i="5"/>
  <c r="AV196" i="1"/>
  <c r="W193" i="2" s="1"/>
  <c r="E193" i="5"/>
  <c r="AP196" i="1"/>
  <c r="U193" i="2"/>
  <c r="C193" i="2"/>
  <c r="H192" i="5"/>
  <c r="AY195" i="1"/>
  <c r="X192" i="2"/>
  <c r="G192" i="5"/>
  <c r="AV195" i="1" s="1"/>
  <c r="W192" i="2" s="1"/>
  <c r="F192" i="5"/>
  <c r="AS195" i="1" s="1"/>
  <c r="V192" i="2" s="1"/>
  <c r="K192" i="2"/>
  <c r="E192" i="5"/>
  <c r="AP195" i="1" s="1"/>
  <c r="U192" i="2" s="1"/>
  <c r="C192" i="2"/>
  <c r="H191" i="5"/>
  <c r="AY194" i="1" s="1"/>
  <c r="X191" i="2" s="1"/>
  <c r="F191" i="5"/>
  <c r="AS194" i="1"/>
  <c r="V191" i="2" s="1"/>
  <c r="K191" i="2"/>
  <c r="AT194" i="1"/>
  <c r="E191" i="5"/>
  <c r="AP194" i="1" s="1"/>
  <c r="U191" i="2" s="1"/>
  <c r="C191" i="2"/>
  <c r="AQ194" i="1" s="1"/>
  <c r="H190" i="5"/>
  <c r="AY193" i="1" s="1"/>
  <c r="X190" i="2"/>
  <c r="F190" i="5"/>
  <c r="AS193" i="1" s="1"/>
  <c r="V190" i="2" s="1"/>
  <c r="K190" i="2"/>
  <c r="AT193" i="1"/>
  <c r="E190" i="5"/>
  <c r="AP193" i="1" s="1"/>
  <c r="U190" i="2"/>
  <c r="C190" i="2"/>
  <c r="AQ193" i="1" s="1"/>
  <c r="H189" i="5"/>
  <c r="AY192" i="1"/>
  <c r="X189" i="2"/>
  <c r="G189" i="5"/>
  <c r="AV192" i="1" s="1"/>
  <c r="W189" i="2"/>
  <c r="F189" i="5"/>
  <c r="AS192" i="1" s="1"/>
  <c r="V189" i="2" s="1"/>
  <c r="K189" i="2"/>
  <c r="E189" i="5"/>
  <c r="AP192" i="1" s="1"/>
  <c r="U189" i="2" s="1"/>
  <c r="C189" i="2"/>
  <c r="H188" i="5"/>
  <c r="AY191" i="1" s="1"/>
  <c r="X188" i="2" s="1"/>
  <c r="G188" i="5"/>
  <c r="AV191" i="1" s="1"/>
  <c r="W188" i="2" s="1"/>
  <c r="F188" i="5"/>
  <c r="AS191" i="1"/>
  <c r="V188" i="2"/>
  <c r="E188" i="5"/>
  <c r="AP191" i="1" s="1"/>
  <c r="U188" i="2" s="1"/>
  <c r="C188" i="2"/>
  <c r="H187" i="5"/>
  <c r="AY190" i="1" s="1"/>
  <c r="X187" i="2" s="1"/>
  <c r="G187" i="5"/>
  <c r="AV190" i="1" s="1"/>
  <c r="W187" i="2" s="1"/>
  <c r="F187" i="5"/>
  <c r="AS190" i="1"/>
  <c r="V187" i="2" s="1"/>
  <c r="K187" i="2"/>
  <c r="AT190" i="1"/>
  <c r="E187" i="5"/>
  <c r="AP190" i="1" s="1"/>
  <c r="U187" i="2" s="1"/>
  <c r="C187" i="2"/>
  <c r="AQ190" i="1" s="1"/>
  <c r="H186" i="5"/>
  <c r="AY189" i="1" s="1"/>
  <c r="X186" i="2"/>
  <c r="G186" i="5"/>
  <c r="AV189" i="1" s="1"/>
  <c r="W186" i="2" s="1"/>
  <c r="F186" i="5"/>
  <c r="AS189" i="1"/>
  <c r="V186" i="2" s="1"/>
  <c r="K186" i="2"/>
  <c r="AT189" i="1"/>
  <c r="E186" i="5"/>
  <c r="AP189" i="1" s="1"/>
  <c r="U186" i="2" s="1"/>
  <c r="C186" i="2"/>
  <c r="AQ189" i="1"/>
  <c r="H185" i="5"/>
  <c r="AY188" i="1" s="1"/>
  <c r="X185" i="2" s="1"/>
  <c r="G185" i="5"/>
  <c r="AV188" i="1" s="1"/>
  <c r="W185" i="2" s="1"/>
  <c r="F185" i="5"/>
  <c r="AS188" i="1"/>
  <c r="V185" i="2" s="1"/>
  <c r="E185" i="5"/>
  <c r="AP188" i="1"/>
  <c r="U185" i="2"/>
  <c r="C185" i="2"/>
  <c r="H184" i="5"/>
  <c r="AY187" i="1"/>
  <c r="X184" i="2"/>
  <c r="S184" i="2"/>
  <c r="G184" i="5"/>
  <c r="AV187" i="1"/>
  <c r="W184" i="2"/>
  <c r="O184" i="2"/>
  <c r="F184" i="5"/>
  <c r="AS187" i="1"/>
  <c r="V184" i="2"/>
  <c r="K184" i="2"/>
  <c r="E184" i="5"/>
  <c r="AP187" i="1"/>
  <c r="U184" i="2"/>
  <c r="C184" i="2"/>
  <c r="H183" i="5"/>
  <c r="AY186" i="1"/>
  <c r="X183" i="2"/>
  <c r="G183" i="5"/>
  <c r="AV186" i="1"/>
  <c r="W183" i="2"/>
  <c r="F183" i="5"/>
  <c r="AS186" i="1" s="1"/>
  <c r="V183" i="2" s="1"/>
  <c r="E183" i="5"/>
  <c r="AP186" i="1" s="1"/>
  <c r="U183" i="2" s="1"/>
  <c r="C183" i="2"/>
  <c r="AQ186" i="1"/>
  <c r="H182" i="5"/>
  <c r="AY185" i="1" s="1"/>
  <c r="X182" i="2" s="1"/>
  <c r="G182" i="5"/>
  <c r="AV185" i="1"/>
  <c r="W182" i="2" s="1"/>
  <c r="F182" i="5"/>
  <c r="AS185" i="1"/>
  <c r="V182" i="2" s="1"/>
  <c r="E182" i="5"/>
  <c r="AP185" i="1" s="1"/>
  <c r="U182" i="2"/>
  <c r="C182" i="2"/>
  <c r="AQ185" i="1" s="1"/>
  <c r="H181" i="5"/>
  <c r="AY184" i="1"/>
  <c r="X181" i="2"/>
  <c r="G181" i="5"/>
  <c r="AV184" i="1" s="1"/>
  <c r="W181" i="2" s="1"/>
  <c r="F181" i="5"/>
  <c r="AS184" i="1" s="1"/>
  <c r="V181" i="2" s="1"/>
  <c r="E181" i="5"/>
  <c r="AP184" i="1"/>
  <c r="U181" i="2" s="1"/>
  <c r="C181" i="2"/>
  <c r="H180" i="5"/>
  <c r="AY183" i="1"/>
  <c r="X180" i="2" s="1"/>
  <c r="S180" i="2"/>
  <c r="G180" i="5"/>
  <c r="AV183" i="1"/>
  <c r="W180" i="2" s="1"/>
  <c r="O180" i="2"/>
  <c r="AW183" i="1"/>
  <c r="F180" i="5"/>
  <c r="AS183" i="1" s="1"/>
  <c r="V180" i="2" s="1"/>
  <c r="K180" i="2"/>
  <c r="E180" i="5"/>
  <c r="AP183" i="1" s="1"/>
  <c r="U180" i="2" s="1"/>
  <c r="C180" i="2"/>
  <c r="AQ183" i="1" s="1"/>
  <c r="H179" i="5"/>
  <c r="AY182" i="1" s="1"/>
  <c r="X179" i="2"/>
  <c r="S179" i="2"/>
  <c r="AZ182" i="1" s="1"/>
  <c r="G179" i="5"/>
  <c r="AV182" i="1"/>
  <c r="W179" i="2"/>
  <c r="O179" i="2"/>
  <c r="AW182" i="1" s="1"/>
  <c r="F179" i="5"/>
  <c r="AS182" i="1"/>
  <c r="V179" i="2" s="1"/>
  <c r="K179" i="2"/>
  <c r="AT182" i="1"/>
  <c r="E179" i="5"/>
  <c r="AP182" i="1" s="1"/>
  <c r="U179" i="2" s="1"/>
  <c r="C179" i="2"/>
  <c r="AQ182" i="1"/>
  <c r="H178" i="5"/>
  <c r="AY181" i="1" s="1"/>
  <c r="X178" i="2" s="1"/>
  <c r="S178" i="2"/>
  <c r="AZ181" i="1" s="1"/>
  <c r="G178" i="5"/>
  <c r="AV181" i="1"/>
  <c r="W178" i="2" s="1"/>
  <c r="O178" i="2"/>
  <c r="F178" i="5"/>
  <c r="AS181" i="1"/>
  <c r="V178" i="2" s="1"/>
  <c r="K178" i="2"/>
  <c r="E178" i="5"/>
  <c r="AP181" i="1"/>
  <c r="U178" i="2" s="1"/>
  <c r="C178" i="2"/>
  <c r="AQ181" i="1" s="1"/>
  <c r="H177" i="5"/>
  <c r="AY180" i="1"/>
  <c r="X177" i="2" s="1"/>
  <c r="G177" i="5"/>
  <c r="AV180" i="1"/>
  <c r="W177" i="2"/>
  <c r="F177" i="5"/>
  <c r="AS180" i="1" s="1"/>
  <c r="V177" i="2" s="1"/>
  <c r="E177" i="5"/>
  <c r="AP180" i="1" s="1"/>
  <c r="U177" i="2" s="1"/>
  <c r="C177" i="2"/>
  <c r="H176" i="5"/>
  <c r="AY179" i="1" s="1"/>
  <c r="X176" i="2" s="1"/>
  <c r="G176" i="5"/>
  <c r="AV179" i="1"/>
  <c r="W176" i="2" s="1"/>
  <c r="F176" i="5"/>
  <c r="AS179" i="1"/>
  <c r="V176" i="2" s="1"/>
  <c r="E176" i="5"/>
  <c r="AP179" i="1" s="1"/>
  <c r="U176" i="2"/>
  <c r="C176" i="2"/>
  <c r="H175" i="5"/>
  <c r="AY178" i="1" s="1"/>
  <c r="X175" i="2"/>
  <c r="G175" i="5"/>
  <c r="AV178" i="1" s="1"/>
  <c r="W175" i="2" s="1"/>
  <c r="F175" i="5"/>
  <c r="AS178" i="1" s="1"/>
  <c r="V175" i="2" s="1"/>
  <c r="E175" i="5"/>
  <c r="AP178" i="1"/>
  <c r="U175" i="2"/>
  <c r="C175" i="2"/>
  <c r="AQ178" i="1" s="1"/>
  <c r="H174" i="5"/>
  <c r="AY177" i="1"/>
  <c r="X174" i="2" s="1"/>
  <c r="G174" i="5"/>
  <c r="AV177" i="1"/>
  <c r="W174" i="2"/>
  <c r="F174" i="5"/>
  <c r="AS177" i="1" s="1"/>
  <c r="V174" i="2"/>
  <c r="E174" i="5"/>
  <c r="AP177" i="1" s="1"/>
  <c r="U174" i="2" s="1"/>
  <c r="C174" i="2"/>
  <c r="AQ177" i="1"/>
  <c r="H173" i="5"/>
  <c r="AY176" i="1" s="1"/>
  <c r="X173" i="2" s="1"/>
  <c r="G173" i="5"/>
  <c r="AV176" i="1" s="1"/>
  <c r="W173" i="2" s="1"/>
  <c r="F173" i="5"/>
  <c r="AS176" i="1"/>
  <c r="V173" i="2" s="1"/>
  <c r="E173" i="5"/>
  <c r="AP176" i="1"/>
  <c r="U173" i="2"/>
  <c r="C173" i="2"/>
  <c r="H172" i="5"/>
  <c r="AY175" i="1"/>
  <c r="X172" i="2"/>
  <c r="G172" i="5"/>
  <c r="AV175" i="1" s="1"/>
  <c r="W172" i="2" s="1"/>
  <c r="F172" i="5"/>
  <c r="AS175" i="1" s="1"/>
  <c r="V172" i="2" s="1"/>
  <c r="E172" i="5"/>
  <c r="AP175" i="1"/>
  <c r="U172" i="2" s="1"/>
  <c r="C172" i="2"/>
  <c r="H171" i="5"/>
  <c r="AY174" i="1"/>
  <c r="X171" i="2" s="1"/>
  <c r="G171" i="5"/>
  <c r="AV174" i="1"/>
  <c r="W171" i="2"/>
  <c r="F171" i="5"/>
  <c r="AS174" i="1" s="1"/>
  <c r="V171" i="2"/>
  <c r="E171" i="5"/>
  <c r="AP174" i="1" s="1"/>
  <c r="U171" i="2" s="1"/>
  <c r="C171" i="2"/>
  <c r="AQ174" i="1"/>
  <c r="H170" i="5"/>
  <c r="AY173" i="1" s="1"/>
  <c r="X170" i="2" s="1"/>
  <c r="G170" i="5"/>
  <c r="AV173" i="1" s="1"/>
  <c r="W170" i="2" s="1"/>
  <c r="F170" i="5"/>
  <c r="AS173" i="1"/>
  <c r="V170" i="2" s="1"/>
  <c r="E170" i="5"/>
  <c r="AP173" i="1"/>
  <c r="U170" i="2"/>
  <c r="C170" i="2"/>
  <c r="AQ173" i="1" s="1"/>
  <c r="H169" i="5"/>
  <c r="AY172" i="1"/>
  <c r="X169" i="2"/>
  <c r="G169" i="5"/>
  <c r="AV172" i="1"/>
  <c r="W169" i="2"/>
  <c r="F169" i="5"/>
  <c r="AS172" i="1" s="1"/>
  <c r="V169" i="2" s="1"/>
  <c r="E169" i="5"/>
  <c r="AP172" i="1"/>
  <c r="U169" i="2" s="1"/>
  <c r="C169" i="2"/>
  <c r="AQ172" i="1"/>
  <c r="H168" i="5"/>
  <c r="AY171" i="1" s="1"/>
  <c r="X168" i="2" s="1"/>
  <c r="G168" i="5"/>
  <c r="AV171" i="1"/>
  <c r="W168" i="2" s="1"/>
  <c r="F168" i="5"/>
  <c r="AS171" i="1"/>
  <c r="V168" i="2"/>
  <c r="E168" i="5"/>
  <c r="AP171" i="1"/>
  <c r="U168" i="2"/>
  <c r="C168" i="2"/>
  <c r="H167" i="5"/>
  <c r="AY170" i="1"/>
  <c r="X167" i="2"/>
  <c r="G167" i="5"/>
  <c r="AV170" i="1" s="1"/>
  <c r="W167" i="2" s="1"/>
  <c r="E167" i="5"/>
  <c r="AP170" i="1"/>
  <c r="U167" i="2" s="1"/>
  <c r="C167" i="2"/>
  <c r="AQ170" i="1"/>
  <c r="H166" i="5"/>
  <c r="AY169" i="1" s="1"/>
  <c r="X166" i="2" s="1"/>
  <c r="G166" i="5"/>
  <c r="AV169" i="1"/>
  <c r="W166" i="2" s="1"/>
  <c r="E166" i="5"/>
  <c r="AP169" i="1"/>
  <c r="U166" i="2"/>
  <c r="C166" i="2"/>
  <c r="AQ169" i="1"/>
  <c r="H165" i="5"/>
  <c r="AY168" i="1"/>
  <c r="X165" i="2" s="1"/>
  <c r="G165" i="5"/>
  <c r="AV168" i="1"/>
  <c r="W165" i="2"/>
  <c r="F165" i="5"/>
  <c r="AS168" i="1"/>
  <c r="V165" i="2"/>
  <c r="E165" i="5"/>
  <c r="AP168" i="1" s="1"/>
  <c r="U165" i="2" s="1"/>
  <c r="C165" i="2"/>
  <c r="H164" i="5"/>
  <c r="AY167" i="1" s="1"/>
  <c r="X164" i="2" s="1"/>
  <c r="G164" i="5"/>
  <c r="AV167" i="1"/>
  <c r="W164" i="2" s="1"/>
  <c r="F164" i="5"/>
  <c r="AS167" i="1"/>
  <c r="V164" i="2"/>
  <c r="E164" i="5"/>
  <c r="AP167" i="1"/>
  <c r="U164" i="2"/>
  <c r="C164" i="2"/>
  <c r="H163" i="5"/>
  <c r="AY166" i="1"/>
  <c r="X163" i="2"/>
  <c r="G163" i="5"/>
  <c r="AV166" i="1" s="1"/>
  <c r="W163" i="2" s="1"/>
  <c r="E163" i="5"/>
  <c r="AP166" i="1"/>
  <c r="U163" i="2" s="1"/>
  <c r="C163" i="2"/>
  <c r="AQ166" i="1"/>
  <c r="H162" i="5"/>
  <c r="AY165" i="1" s="1"/>
  <c r="X162" i="2" s="1"/>
  <c r="G162" i="5"/>
  <c r="AV165" i="1"/>
  <c r="W162" i="2" s="1"/>
  <c r="F162" i="5"/>
  <c r="AS165" i="1"/>
  <c r="V162" i="2"/>
  <c r="E162" i="5"/>
  <c r="AP165" i="1"/>
  <c r="U162" i="2"/>
  <c r="C162" i="2"/>
  <c r="AQ165" i="1" s="1"/>
  <c r="H161" i="5"/>
  <c r="AY164" i="1"/>
  <c r="X161" i="2"/>
  <c r="G161" i="5"/>
  <c r="AV164" i="1"/>
  <c r="W161" i="2"/>
  <c r="F161" i="5"/>
  <c r="AS164" i="1" s="1"/>
  <c r="V161" i="2" s="1"/>
  <c r="E161" i="5"/>
  <c r="AP164" i="1"/>
  <c r="U161" i="2" s="1"/>
  <c r="C161" i="2"/>
  <c r="H160" i="5"/>
  <c r="AY163" i="1"/>
  <c r="X160" i="2" s="1"/>
  <c r="G160" i="5"/>
  <c r="AV163" i="1"/>
  <c r="W160" i="2"/>
  <c r="F160" i="5"/>
  <c r="AS163" i="1"/>
  <c r="V160" i="2"/>
  <c r="K160" i="2"/>
  <c r="E160" i="5"/>
  <c r="AP163" i="1"/>
  <c r="U160" i="2"/>
  <c r="C160" i="2"/>
  <c r="H159" i="5"/>
  <c r="AY162" i="1"/>
  <c r="X159" i="2"/>
  <c r="G159" i="5"/>
  <c r="AV162" i="1" s="1"/>
  <c r="W159" i="2" s="1"/>
  <c r="F159" i="5"/>
  <c r="AS162" i="1"/>
  <c r="V159" i="2" s="1"/>
  <c r="E159" i="5"/>
  <c r="AP162" i="1"/>
  <c r="U159" i="2"/>
  <c r="C159" i="2"/>
  <c r="AQ162" i="1"/>
  <c r="H158" i="5"/>
  <c r="AY161" i="1"/>
  <c r="X158" i="2" s="1"/>
  <c r="G158" i="5"/>
  <c r="AV161" i="1"/>
  <c r="W158" i="2"/>
  <c r="F158" i="5"/>
  <c r="AS161" i="1"/>
  <c r="V158" i="2"/>
  <c r="E158" i="5"/>
  <c r="AP161" i="1" s="1"/>
  <c r="U158" i="2" s="1"/>
  <c r="C158" i="2"/>
  <c r="AQ161" i="1"/>
  <c r="H157" i="5"/>
  <c r="AY160" i="1"/>
  <c r="X157" i="2"/>
  <c r="G157" i="5"/>
  <c r="AV160" i="1" s="1"/>
  <c r="W157" i="2" s="1"/>
  <c r="F157" i="5"/>
  <c r="AS160" i="1"/>
  <c r="V157" i="2" s="1"/>
  <c r="E157" i="5"/>
  <c r="AP160" i="1"/>
  <c r="U157" i="2"/>
  <c r="C157" i="2"/>
  <c r="H156" i="5"/>
  <c r="AY159" i="1"/>
  <c r="X156" i="2"/>
  <c r="G156" i="5"/>
  <c r="AV159" i="1"/>
  <c r="W156" i="2"/>
  <c r="E156" i="5"/>
  <c r="AP159" i="1" s="1"/>
  <c r="U156" i="2" s="1"/>
  <c r="C156" i="2"/>
  <c r="H155" i="5"/>
  <c r="AY158" i="1" s="1"/>
  <c r="X155" i="2" s="1"/>
  <c r="G155" i="5"/>
  <c r="AV158" i="1"/>
  <c r="W155" i="2" s="1"/>
  <c r="E155" i="5"/>
  <c r="AP158" i="1"/>
  <c r="U155" i="2"/>
  <c r="C155" i="2"/>
  <c r="AQ158" i="1"/>
  <c r="H154" i="5"/>
  <c r="AY157" i="1"/>
  <c r="X154" i="2" s="1"/>
  <c r="G154" i="5"/>
  <c r="AV157" i="1"/>
  <c r="W154" i="2"/>
  <c r="E154" i="5"/>
  <c r="AP157" i="1"/>
  <c r="U154" i="2"/>
  <c r="C154" i="2"/>
  <c r="AQ157" i="1" s="1"/>
  <c r="H153" i="5"/>
  <c r="AY156" i="1"/>
  <c r="X153" i="2"/>
  <c r="G153" i="5"/>
  <c r="AV156" i="1"/>
  <c r="W153" i="2"/>
  <c r="E153" i="5"/>
  <c r="AP156" i="1" s="1"/>
  <c r="U153" i="2" s="1"/>
  <c r="C153" i="2"/>
  <c r="AQ156" i="1" s="1"/>
  <c r="H152" i="5"/>
  <c r="AY155" i="1"/>
  <c r="X152" i="2"/>
  <c r="G152" i="5"/>
  <c r="AV155" i="1" s="1"/>
  <c r="W152" i="2" s="1"/>
  <c r="F152" i="5"/>
  <c r="AS155" i="1"/>
  <c r="V152" i="2" s="1"/>
  <c r="K152" i="2"/>
  <c r="AT155" i="1"/>
  <c r="E152" i="5"/>
  <c r="AP155" i="1" s="1"/>
  <c r="U152" i="2" s="1"/>
  <c r="C152" i="2"/>
  <c r="H151" i="5"/>
  <c r="AY154" i="1" s="1"/>
  <c r="X151" i="2" s="1"/>
  <c r="G151" i="5"/>
  <c r="AV154" i="1" s="1"/>
  <c r="W151" i="2" s="1"/>
  <c r="F151" i="5"/>
  <c r="AS154" i="1"/>
  <c r="V151" i="2" s="1"/>
  <c r="E151" i="5"/>
  <c r="AP154" i="1"/>
  <c r="U151" i="2"/>
  <c r="C151" i="2"/>
  <c r="AQ154" i="1" s="1"/>
  <c r="H150" i="5"/>
  <c r="AY153" i="1"/>
  <c r="X150" i="2"/>
  <c r="G150" i="5"/>
  <c r="AV153" i="1" s="1"/>
  <c r="W150" i="2" s="1"/>
  <c r="E150" i="5"/>
  <c r="AP153" i="1" s="1"/>
  <c r="U150" i="2" s="1"/>
  <c r="C150" i="2"/>
  <c r="AQ153" i="1" s="1"/>
  <c r="H149" i="5"/>
  <c r="AY152" i="1" s="1"/>
  <c r="X149" i="2"/>
  <c r="G149" i="5"/>
  <c r="AV152" i="1" s="1"/>
  <c r="W149" i="2" s="1"/>
  <c r="E149" i="5"/>
  <c r="AP152" i="1" s="1"/>
  <c r="U149" i="2" s="1"/>
  <c r="C149" i="2"/>
  <c r="H148" i="5"/>
  <c r="AY151" i="1" s="1"/>
  <c r="X148" i="2" s="1"/>
  <c r="G148" i="5"/>
  <c r="AV151" i="1"/>
  <c r="W148" i="2"/>
  <c r="F148" i="5"/>
  <c r="AS151" i="1" s="1"/>
  <c r="V148" i="2" s="1"/>
  <c r="E148" i="5"/>
  <c r="AP151" i="1" s="1"/>
  <c r="U148" i="2" s="1"/>
  <c r="C148" i="2"/>
  <c r="H147" i="5"/>
  <c r="AY150" i="1" s="1"/>
  <c r="X147" i="2" s="1"/>
  <c r="G147" i="5"/>
  <c r="AV150" i="1"/>
  <c r="W147" i="2" s="1"/>
  <c r="F147" i="5"/>
  <c r="AS150" i="1"/>
  <c r="V147" i="2" s="1"/>
  <c r="E147" i="5"/>
  <c r="AP150" i="1"/>
  <c r="U147" i="2"/>
  <c r="C147" i="2"/>
  <c r="AQ150" i="1" s="1"/>
  <c r="H146" i="5"/>
  <c r="AY149" i="1"/>
  <c r="X146" i="2" s="1"/>
  <c r="G146" i="5"/>
  <c r="AV149" i="1"/>
  <c r="W146" i="2"/>
  <c r="F146" i="5"/>
  <c r="AS149" i="1" s="1"/>
  <c r="V146" i="2" s="1"/>
  <c r="E146" i="5"/>
  <c r="AP149" i="1"/>
  <c r="U146" i="2" s="1"/>
  <c r="C146" i="2"/>
  <c r="AQ149" i="1"/>
  <c r="H145" i="5"/>
  <c r="AY148" i="1" s="1"/>
  <c r="X145" i="2" s="1"/>
  <c r="G145" i="5"/>
  <c r="AV148" i="1"/>
  <c r="W145" i="2" s="1"/>
  <c r="F145" i="5"/>
  <c r="AS148" i="1"/>
  <c r="V145" i="2"/>
  <c r="E145" i="5"/>
  <c r="AP148" i="1" s="1"/>
  <c r="U145" i="2" s="1"/>
  <c r="C145" i="2"/>
  <c r="H144" i="5"/>
  <c r="AY147" i="1" s="1"/>
  <c r="X144" i="2"/>
  <c r="G144" i="5"/>
  <c r="AV147" i="1" s="1"/>
  <c r="W144" i="2" s="1"/>
  <c r="F144" i="5"/>
  <c r="AS147" i="1"/>
  <c r="V144" i="2" s="1"/>
  <c r="K144" i="2"/>
  <c r="E144" i="5"/>
  <c r="AP147" i="1" s="1"/>
  <c r="U144" i="2" s="1"/>
  <c r="C144" i="2"/>
  <c r="H143" i="5"/>
  <c r="AY146" i="1" s="1"/>
  <c r="X143" i="2" s="1"/>
  <c r="G143" i="5"/>
  <c r="AV146" i="1"/>
  <c r="W143" i="2"/>
  <c r="F143" i="5"/>
  <c r="AS146" i="1" s="1"/>
  <c r="V143" i="2" s="1"/>
  <c r="E143" i="5"/>
  <c r="AP146" i="1" s="1"/>
  <c r="U143" i="2" s="1"/>
  <c r="C143" i="2"/>
  <c r="AQ146" i="1" s="1"/>
  <c r="H142" i="5"/>
  <c r="AY145" i="1" s="1"/>
  <c r="X142" i="2"/>
  <c r="G142" i="5"/>
  <c r="AV145" i="1" s="1"/>
  <c r="W142" i="2" s="1"/>
  <c r="F142" i="5"/>
  <c r="AS145" i="1" s="1"/>
  <c r="V142" i="2" s="1"/>
  <c r="K142" i="2"/>
  <c r="AT145" i="1"/>
  <c r="E142" i="5"/>
  <c r="AP145" i="1" s="1"/>
  <c r="U142" i="2" s="1"/>
  <c r="C142" i="2"/>
  <c r="H141" i="5"/>
  <c r="AY144" i="1" s="1"/>
  <c r="X141" i="2" s="1"/>
  <c r="G141" i="5"/>
  <c r="AV144" i="1" s="1"/>
  <c r="W141" i="2" s="1"/>
  <c r="E141" i="5"/>
  <c r="AP144" i="1"/>
  <c r="U141" i="2"/>
  <c r="C141" i="2"/>
  <c r="H140" i="5"/>
  <c r="AY143" i="1"/>
  <c r="X140" i="2"/>
  <c r="G140" i="5"/>
  <c r="AV143" i="1" s="1"/>
  <c r="W140" i="2" s="1"/>
  <c r="F140" i="5"/>
  <c r="AS143" i="1" s="1"/>
  <c r="V140" i="2" s="1"/>
  <c r="E140" i="5"/>
  <c r="AP143" i="1" s="1"/>
  <c r="U140" i="2" s="1"/>
  <c r="C140" i="2"/>
  <c r="H139" i="5"/>
  <c r="AY142" i="1"/>
  <c r="X139" i="2" s="1"/>
  <c r="G139" i="5"/>
  <c r="AV142" i="1"/>
  <c r="W139" i="2"/>
  <c r="F139" i="5"/>
  <c r="AS142" i="1" s="1"/>
  <c r="V139" i="2" s="1"/>
  <c r="E139" i="5"/>
  <c r="AP142" i="1" s="1"/>
  <c r="U139" i="2" s="1"/>
  <c r="C139" i="2"/>
  <c r="AQ142" i="1"/>
  <c r="H138" i="5"/>
  <c r="AY141" i="1" s="1"/>
  <c r="X138" i="2" s="1"/>
  <c r="G138" i="5"/>
  <c r="AV141" i="1" s="1"/>
  <c r="W138" i="2" s="1"/>
  <c r="F138" i="5"/>
  <c r="AS141" i="1" s="1"/>
  <c r="V138" i="2" s="1"/>
  <c r="K138" i="2"/>
  <c r="AT141" i="1"/>
  <c r="E138" i="5"/>
  <c r="AP141" i="1" s="1"/>
  <c r="U138" i="2" s="1"/>
  <c r="C138" i="2"/>
  <c r="H137" i="5"/>
  <c r="AY140" i="1" s="1"/>
  <c r="X137" i="2" s="1"/>
  <c r="G137" i="5"/>
  <c r="AV140" i="1"/>
  <c r="W137" i="2" s="1"/>
  <c r="E137" i="5"/>
  <c r="AP140" i="1"/>
  <c r="U137" i="2"/>
  <c r="C137" i="2"/>
  <c r="AQ140" i="1" s="1"/>
  <c r="H136" i="5"/>
  <c r="AY139" i="1" s="1"/>
  <c r="X136" i="2" s="1"/>
  <c r="G136" i="5"/>
  <c r="AV139" i="1"/>
  <c r="W136" i="2" s="1"/>
  <c r="F136" i="5"/>
  <c r="AS139" i="1" s="1"/>
  <c r="V136" i="2"/>
  <c r="E136" i="5"/>
  <c r="AP139" i="1" s="1"/>
  <c r="U136" i="2" s="1"/>
  <c r="C136" i="2"/>
  <c r="H135" i="5"/>
  <c r="AY138" i="1" s="1"/>
  <c r="X135" i="2" s="1"/>
  <c r="G135" i="5"/>
  <c r="AV138" i="1"/>
  <c r="W135" i="2" s="1"/>
  <c r="F135" i="5"/>
  <c r="AS138" i="1"/>
  <c r="V135" i="2"/>
  <c r="K135" i="2"/>
  <c r="AT138" i="1" s="1"/>
  <c r="E135" i="5"/>
  <c r="AP138" i="1" s="1"/>
  <c r="U135" i="2" s="1"/>
  <c r="C135" i="2"/>
  <c r="AQ138" i="1"/>
  <c r="H134" i="5"/>
  <c r="AY137" i="1" s="1"/>
  <c r="X134" i="2" s="1"/>
  <c r="G134" i="5"/>
  <c r="AV137" i="1"/>
  <c r="W134" i="2" s="1"/>
  <c r="F134" i="5"/>
  <c r="AS137" i="1"/>
  <c r="V134" i="2" s="1"/>
  <c r="E134" i="5"/>
  <c r="AP137" i="1" s="1"/>
  <c r="U134" i="2"/>
  <c r="C134" i="2"/>
  <c r="AQ137" i="1" s="1"/>
  <c r="H133" i="5"/>
  <c r="AY136" i="1"/>
  <c r="X133" i="2"/>
  <c r="G133" i="5"/>
  <c r="AV136" i="1"/>
  <c r="W133" i="2"/>
  <c r="F133" i="5"/>
  <c r="AS136" i="1" s="1"/>
  <c r="V133" i="2" s="1"/>
  <c r="E133" i="5"/>
  <c r="AP136" i="1" s="1"/>
  <c r="U133" i="2" s="1"/>
  <c r="C133" i="2"/>
  <c r="AQ136" i="1"/>
  <c r="H132" i="5"/>
  <c r="AY135" i="1" s="1"/>
  <c r="X132" i="2" s="1"/>
  <c r="G132" i="5"/>
  <c r="AV135" i="1"/>
  <c r="W132" i="2" s="1"/>
  <c r="F132" i="5"/>
  <c r="AS135" i="1"/>
  <c r="V132" i="2" s="1"/>
  <c r="E132" i="5"/>
  <c r="AP135" i="1" s="1"/>
  <c r="U132" i="2"/>
  <c r="C132" i="2"/>
  <c r="H131" i="5"/>
  <c r="AY134" i="1" s="1"/>
  <c r="X131" i="2"/>
  <c r="G131" i="5"/>
  <c r="AV134" i="1" s="1"/>
  <c r="W131" i="2" s="1"/>
  <c r="F131" i="5"/>
  <c r="AS134" i="1" s="1"/>
  <c r="V131" i="2" s="1"/>
  <c r="E131" i="5"/>
  <c r="AP134" i="1"/>
  <c r="U131" i="2" s="1"/>
  <c r="C131" i="2"/>
  <c r="AQ134" i="1" s="1"/>
  <c r="H130" i="5"/>
  <c r="AY133" i="1"/>
  <c r="X130" i="2" s="1"/>
  <c r="G130" i="5"/>
  <c r="AV133" i="1"/>
  <c r="W130" i="2"/>
  <c r="F130" i="5"/>
  <c r="AS133" i="1" s="1"/>
  <c r="V130" i="2" s="1"/>
  <c r="E130" i="5"/>
  <c r="AP133" i="1" s="1"/>
  <c r="U130" i="2" s="1"/>
  <c r="C130" i="2"/>
  <c r="AQ133" i="1"/>
  <c r="H129" i="5"/>
  <c r="AY132" i="1" s="1"/>
  <c r="X129" i="2" s="1"/>
  <c r="G129" i="5"/>
  <c r="AV132" i="1" s="1"/>
  <c r="W129" i="2" s="1"/>
  <c r="F129" i="5"/>
  <c r="AS132" i="1" s="1"/>
  <c r="V129" i="2" s="1"/>
  <c r="E129" i="5"/>
  <c r="AP132" i="1"/>
  <c r="U129" i="2"/>
  <c r="C129" i="2"/>
  <c r="H128" i="5"/>
  <c r="AY131" i="1"/>
  <c r="X128" i="2"/>
  <c r="G128" i="5"/>
  <c r="AV131" i="1" s="1"/>
  <c r="W128" i="2" s="1"/>
  <c r="O128" i="2"/>
  <c r="AW131" i="1" s="1"/>
  <c r="F128" i="5"/>
  <c r="AS131" i="1"/>
  <c r="V128" i="2" s="1"/>
  <c r="K128" i="2"/>
  <c r="E128" i="5"/>
  <c r="AP131" i="1"/>
  <c r="U128" i="2" s="1"/>
  <c r="C128" i="2"/>
  <c r="AQ131" i="1" s="1"/>
  <c r="H127" i="5"/>
  <c r="AY130" i="1" s="1"/>
  <c r="X127" i="2" s="1"/>
  <c r="G127" i="5"/>
  <c r="AV130" i="1"/>
  <c r="W127" i="2"/>
  <c r="O127" i="2"/>
  <c r="AW130" i="1" s="1"/>
  <c r="F127" i="5"/>
  <c r="AS130" i="1"/>
  <c r="V127" i="2" s="1"/>
  <c r="K127" i="2"/>
  <c r="AT130" i="1"/>
  <c r="E127" i="5"/>
  <c r="AP130" i="1" s="1"/>
  <c r="U127" i="2" s="1"/>
  <c r="C127" i="2"/>
  <c r="AQ130" i="1"/>
  <c r="H126" i="5"/>
  <c r="AY129" i="1" s="1"/>
  <c r="X126" i="2" s="1"/>
  <c r="G126" i="5"/>
  <c r="AV129" i="1" s="1"/>
  <c r="W126" i="2" s="1"/>
  <c r="F126" i="5"/>
  <c r="AS129" i="1" s="1"/>
  <c r="V126" i="2" s="1"/>
  <c r="K126" i="2"/>
  <c r="AT129" i="1"/>
  <c r="E126" i="5"/>
  <c r="AP129" i="1" s="1"/>
  <c r="U126" i="2" s="1"/>
  <c r="C126" i="2"/>
  <c r="AQ129" i="1" s="1"/>
  <c r="H125" i="5"/>
  <c r="AY128" i="1" s="1"/>
  <c r="X125" i="2"/>
  <c r="G125" i="5"/>
  <c r="AV128" i="1" s="1"/>
  <c r="W125" i="2" s="1"/>
  <c r="F125" i="5"/>
  <c r="AS128" i="1"/>
  <c r="V125" i="2" s="1"/>
  <c r="K125" i="2"/>
  <c r="E125" i="5"/>
  <c r="AP128" i="1" s="1"/>
  <c r="U125" i="2" s="1"/>
  <c r="C125" i="2"/>
  <c r="H124" i="5"/>
  <c r="AY127" i="1" s="1"/>
  <c r="X124" i="2" s="1"/>
  <c r="G124" i="5"/>
  <c r="AV127" i="1"/>
  <c r="W124" i="2"/>
  <c r="F124" i="5"/>
  <c r="AS127" i="1" s="1"/>
  <c r="V124" i="2" s="1"/>
  <c r="K124" i="2"/>
  <c r="E124" i="5"/>
  <c r="AP127" i="1" s="1"/>
  <c r="U124" i="2" s="1"/>
  <c r="C124" i="2"/>
  <c r="H123" i="5"/>
  <c r="AY126" i="1" s="1"/>
  <c r="X123" i="2"/>
  <c r="G123" i="5"/>
  <c r="AV126" i="1" s="1"/>
  <c r="W123" i="2" s="1"/>
  <c r="E123" i="5"/>
  <c r="AP126" i="1"/>
  <c r="U123" i="2" s="1"/>
  <c r="C123" i="2"/>
  <c r="AQ126" i="1"/>
  <c r="H122" i="5"/>
  <c r="AY125" i="1" s="1"/>
  <c r="X122" i="2" s="1"/>
  <c r="G122" i="5"/>
  <c r="AV125" i="1"/>
  <c r="W122" i="2" s="1"/>
  <c r="E122" i="5"/>
  <c r="AP125" i="1"/>
  <c r="U122" i="2"/>
  <c r="C122" i="2"/>
  <c r="AQ125" i="1" s="1"/>
  <c r="H121" i="5"/>
  <c r="AY124" i="1" s="1"/>
  <c r="X121" i="2" s="1"/>
  <c r="G121" i="5"/>
  <c r="AV124" i="1"/>
  <c r="W121" i="2" s="1"/>
  <c r="F121" i="5"/>
  <c r="AS124" i="1" s="1"/>
  <c r="V121" i="2"/>
  <c r="E121" i="5"/>
  <c r="AP124" i="1" s="1"/>
  <c r="U121" i="2" s="1"/>
  <c r="C121" i="2"/>
  <c r="H120" i="5"/>
  <c r="AY123" i="1" s="1"/>
  <c r="X120" i="2" s="1"/>
  <c r="G120" i="5"/>
  <c r="AV123" i="1"/>
  <c r="W120" i="2" s="1"/>
  <c r="F120" i="5"/>
  <c r="AS123" i="1"/>
  <c r="V120" i="2"/>
  <c r="K120" i="2"/>
  <c r="E120" i="5"/>
  <c r="AP123" i="1"/>
  <c r="U120" i="2"/>
  <c r="C120" i="2"/>
  <c r="H119" i="5"/>
  <c r="AY122" i="1"/>
  <c r="X119" i="2"/>
  <c r="G119" i="5"/>
  <c r="AV122" i="1" s="1"/>
  <c r="W119" i="2" s="1"/>
  <c r="F119" i="5"/>
  <c r="AS122" i="1" s="1"/>
  <c r="V119" i="2" s="1"/>
  <c r="K119" i="2"/>
  <c r="AT122" i="1"/>
  <c r="E119" i="5"/>
  <c r="AP122" i="1" s="1"/>
  <c r="U119" i="2" s="1"/>
  <c r="C119" i="2"/>
  <c r="H118" i="5"/>
  <c r="AY121" i="1" s="1"/>
  <c r="X118" i="2" s="1"/>
  <c r="G118" i="5"/>
  <c r="AV121" i="1" s="1"/>
  <c r="W118" i="2" s="1"/>
  <c r="F118" i="5"/>
  <c r="AS121" i="1"/>
  <c r="V118" i="2" s="1"/>
  <c r="K118" i="2"/>
  <c r="AT121" i="1"/>
  <c r="E118" i="5"/>
  <c r="AP121" i="1" s="1"/>
  <c r="U118" i="2" s="1"/>
  <c r="C118" i="2"/>
  <c r="H117" i="5"/>
  <c r="AY120" i="1" s="1"/>
  <c r="X117" i="2" s="1"/>
  <c r="G117" i="5"/>
  <c r="AV120" i="1"/>
  <c r="W117" i="2" s="1"/>
  <c r="F117" i="5"/>
  <c r="AS120" i="1"/>
  <c r="V117" i="2"/>
  <c r="K117" i="2"/>
  <c r="E117" i="5"/>
  <c r="AP120" i="1"/>
  <c r="U117" i="2"/>
  <c r="C117" i="2"/>
  <c r="AQ120" i="1" s="1"/>
  <c r="H116" i="5"/>
  <c r="AY119" i="1" s="1"/>
  <c r="X116" i="2" s="1"/>
  <c r="G116" i="5"/>
  <c r="AV119" i="1"/>
  <c r="W116" i="2"/>
  <c r="F116" i="5"/>
  <c r="AS119" i="1" s="1"/>
  <c r="V116" i="2"/>
  <c r="E116" i="5"/>
  <c r="AP119" i="1" s="1"/>
  <c r="U116" i="2" s="1"/>
  <c r="C116" i="2"/>
  <c r="H115" i="5"/>
  <c r="AY118" i="1" s="1"/>
  <c r="X115" i="2" s="1"/>
  <c r="G115" i="5"/>
  <c r="AV118" i="1"/>
  <c r="W115" i="2" s="1"/>
  <c r="F115" i="5"/>
  <c r="AS118" i="1"/>
  <c r="V115" i="2" s="1"/>
  <c r="E115" i="5"/>
  <c r="AP118" i="1" s="1"/>
  <c r="U115" i="2"/>
  <c r="C115" i="2"/>
  <c r="AQ118" i="1" s="1"/>
  <c r="H114" i="5"/>
  <c r="AY117" i="1"/>
  <c r="X114" i="2"/>
  <c r="G114" i="5"/>
  <c r="AV117" i="1" s="1"/>
  <c r="W114" i="2" s="1"/>
  <c r="F114" i="5"/>
  <c r="AS117" i="1" s="1"/>
  <c r="V114" i="2" s="1"/>
  <c r="E114" i="5"/>
  <c r="AP117" i="1" s="1"/>
  <c r="U114" i="2" s="1"/>
  <c r="C114" i="2"/>
  <c r="H113" i="5"/>
  <c r="AY116" i="1"/>
  <c r="X113" i="2" s="1"/>
  <c r="G113" i="5"/>
  <c r="AV116" i="1"/>
  <c r="W113" i="2"/>
  <c r="F113" i="5"/>
  <c r="AS116" i="1"/>
  <c r="V113" i="2"/>
  <c r="E113" i="5"/>
  <c r="AP116" i="1" s="1"/>
  <c r="U113" i="2" s="1"/>
  <c r="C113" i="2"/>
  <c r="H112" i="5"/>
  <c r="AY115" i="1" s="1"/>
  <c r="X112" i="2" s="1"/>
  <c r="G112" i="5"/>
  <c r="AV115" i="1"/>
  <c r="W112" i="2" s="1"/>
  <c r="F112" i="5"/>
  <c r="AS115" i="1"/>
  <c r="V112" i="2" s="1"/>
  <c r="E112" i="5"/>
  <c r="AP115" i="1" s="1"/>
  <c r="U112" i="2"/>
  <c r="C112" i="2"/>
  <c r="H111" i="5"/>
  <c r="AY114" i="1" s="1"/>
  <c r="X111" i="2"/>
  <c r="G111" i="5"/>
  <c r="AV114" i="1" s="1"/>
  <c r="W111" i="2" s="1"/>
  <c r="F111" i="5"/>
  <c r="AS114" i="1" s="1"/>
  <c r="V111" i="2" s="1"/>
  <c r="E111" i="5"/>
  <c r="AP114" i="1"/>
  <c r="U111" i="2" s="1"/>
  <c r="C111" i="2"/>
  <c r="AQ114" i="1" s="1"/>
  <c r="H110" i="5"/>
  <c r="AY113" i="1"/>
  <c r="X110" i="2" s="1"/>
  <c r="G110" i="5"/>
  <c r="AV113" i="1"/>
  <c r="W110" i="2"/>
  <c r="F110" i="5"/>
  <c r="AS113" i="1" s="1"/>
  <c r="V110" i="2" s="1"/>
  <c r="K110" i="2"/>
  <c r="AT113" i="1" s="1"/>
  <c r="E110" i="5"/>
  <c r="AP113" i="1"/>
  <c r="U110" i="2" s="1"/>
  <c r="C110" i="2"/>
  <c r="H109" i="5"/>
  <c r="AY112" i="1"/>
  <c r="X109" i="2" s="1"/>
  <c r="G109" i="5"/>
  <c r="AV112" i="1" s="1"/>
  <c r="W109" i="2"/>
  <c r="F109" i="5"/>
  <c r="AS112" i="1" s="1"/>
  <c r="V109" i="2" s="1"/>
  <c r="E109" i="5"/>
  <c r="AP112" i="1" s="1"/>
  <c r="U109" i="2" s="1"/>
  <c r="C109" i="2"/>
  <c r="H108" i="5"/>
  <c r="AY111" i="1" s="1"/>
  <c r="X108" i="2" s="1"/>
  <c r="G108" i="5"/>
  <c r="AV111" i="1"/>
  <c r="W108" i="2"/>
  <c r="F108" i="5"/>
  <c r="AS111" i="1" s="1"/>
  <c r="V108" i="2" s="1"/>
  <c r="K108" i="2"/>
  <c r="E108" i="5"/>
  <c r="AP111" i="1" s="1"/>
  <c r="U108" i="2" s="1"/>
  <c r="C108" i="2"/>
  <c r="H107" i="5"/>
  <c r="AY110" i="1" s="1"/>
  <c r="X107" i="2"/>
  <c r="G107" i="5"/>
  <c r="AV110" i="1" s="1"/>
  <c r="W107" i="2" s="1"/>
  <c r="F107" i="5"/>
  <c r="AS110" i="1"/>
  <c r="V107" i="2"/>
  <c r="E107" i="5"/>
  <c r="AP110" i="1"/>
  <c r="U107" i="2"/>
  <c r="C107" i="2"/>
  <c r="AQ110" i="1" s="1"/>
  <c r="H106" i="5"/>
  <c r="AY109" i="1" s="1"/>
  <c r="X106" i="2" s="1"/>
  <c r="G106" i="5"/>
  <c r="AV109" i="1"/>
  <c r="W106" i="2" s="1"/>
  <c r="F106" i="5"/>
  <c r="AS109" i="1"/>
  <c r="V106" i="2" s="1"/>
  <c r="E106" i="5"/>
  <c r="AP109" i="1"/>
  <c r="U106" i="2"/>
  <c r="C106" i="2"/>
  <c r="AQ109" i="1" s="1"/>
  <c r="H105" i="5"/>
  <c r="AY108" i="1"/>
  <c r="X105" i="2" s="1"/>
  <c r="G105" i="5"/>
  <c r="AV108" i="1"/>
  <c r="W105" i="2"/>
  <c r="F105" i="5"/>
  <c r="AS108" i="1" s="1"/>
  <c r="V105" i="2" s="1"/>
  <c r="E105" i="5"/>
  <c r="AP108" i="1" s="1"/>
  <c r="U105" i="2" s="1"/>
  <c r="C105" i="2"/>
  <c r="H104" i="5"/>
  <c r="AY107" i="1" s="1"/>
  <c r="X104" i="2" s="1"/>
  <c r="G104" i="5"/>
  <c r="AV107" i="1"/>
  <c r="W104" i="2" s="1"/>
  <c r="F104" i="5"/>
  <c r="AS107" i="1"/>
  <c r="V104" i="2"/>
  <c r="E104" i="5"/>
  <c r="AP107" i="1" s="1"/>
  <c r="U104" i="2" s="1"/>
  <c r="C104" i="2"/>
  <c r="H103" i="5"/>
  <c r="AY106" i="1" s="1"/>
  <c r="X103" i="2" s="1"/>
  <c r="G103" i="5"/>
  <c r="AV106" i="1" s="1"/>
  <c r="W103" i="2" s="1"/>
  <c r="F103" i="5"/>
  <c r="AS106" i="1"/>
  <c r="V103" i="2" s="1"/>
  <c r="E103" i="5"/>
  <c r="AP106" i="1"/>
  <c r="U103" i="2"/>
  <c r="C103" i="2"/>
  <c r="AQ106" i="1" s="1"/>
  <c r="H102" i="5"/>
  <c r="AY105" i="1"/>
  <c r="X102" i="2" s="1"/>
  <c r="G102" i="5"/>
  <c r="AV105" i="1"/>
  <c r="W102" i="2"/>
  <c r="F102" i="5"/>
  <c r="AS105" i="1" s="1"/>
  <c r="V102" i="2" s="1"/>
  <c r="E102" i="5"/>
  <c r="AP105" i="1" s="1"/>
  <c r="U102" i="2" s="1"/>
  <c r="C102" i="2"/>
  <c r="AQ105" i="1"/>
  <c r="H101" i="5"/>
  <c r="AY104" i="1" s="1"/>
  <c r="X101" i="2" s="1"/>
  <c r="F101" i="5"/>
  <c r="AS104" i="1" s="1"/>
  <c r="V101" i="2" s="1"/>
  <c r="K101" i="2"/>
  <c r="AT104" i="1"/>
  <c r="E101" i="5"/>
  <c r="AP104" i="1" s="1"/>
  <c r="U101" i="2" s="1"/>
  <c r="C101" i="2"/>
  <c r="H100" i="5"/>
  <c r="AY103" i="1" s="1"/>
  <c r="X100" i="2" s="1"/>
  <c r="E100" i="5"/>
  <c r="AP103" i="1" s="1"/>
  <c r="U100" i="2" s="1"/>
  <c r="C100" i="2"/>
  <c r="AQ103" i="1"/>
  <c r="H99" i="5"/>
  <c r="AY102" i="1" s="1"/>
  <c r="X99" i="2" s="1"/>
  <c r="G99" i="5"/>
  <c r="AV102" i="1" s="1"/>
  <c r="W99" i="2" s="1"/>
  <c r="F99" i="5"/>
  <c r="AS102" i="1"/>
  <c r="V99" i="2" s="1"/>
  <c r="E99" i="5"/>
  <c r="AP102" i="1"/>
  <c r="U99" i="2"/>
  <c r="C99" i="2"/>
  <c r="AQ102" i="1" s="1"/>
  <c r="H98" i="5"/>
  <c r="AY101" i="1"/>
  <c r="X98" i="2" s="1"/>
  <c r="G98" i="5"/>
  <c r="AV101" i="1"/>
  <c r="W98" i="2"/>
  <c r="F98" i="5"/>
  <c r="AS101" i="1"/>
  <c r="V98" i="2"/>
  <c r="E98" i="5"/>
  <c r="AP101" i="1" s="1"/>
  <c r="U98" i="2" s="1"/>
  <c r="C98" i="2"/>
  <c r="AQ101" i="1"/>
  <c r="H97" i="5"/>
  <c r="AY100" i="1" s="1"/>
  <c r="X97" i="2" s="1"/>
  <c r="G97" i="5"/>
  <c r="AV100" i="1" s="1"/>
  <c r="W97" i="2" s="1"/>
  <c r="F97" i="5"/>
  <c r="AS100" i="1"/>
  <c r="V97" i="2" s="1"/>
  <c r="E97" i="5"/>
  <c r="AP100" i="1"/>
  <c r="U97" i="2"/>
  <c r="C97" i="2"/>
  <c r="H96" i="5"/>
  <c r="AY99" i="1"/>
  <c r="X96" i="2"/>
  <c r="G96" i="5"/>
  <c r="AV99" i="1"/>
  <c r="W96" i="2"/>
  <c r="F96" i="5"/>
  <c r="AS99" i="1" s="1"/>
  <c r="V96" i="2" s="1"/>
  <c r="E96" i="5"/>
  <c r="AP99" i="1"/>
  <c r="U96" i="2" s="1"/>
  <c r="C96" i="2"/>
  <c r="H95" i="5"/>
  <c r="AY98" i="1"/>
  <c r="X95" i="2" s="1"/>
  <c r="G95" i="5"/>
  <c r="AV98" i="1"/>
  <c r="W95" i="2"/>
  <c r="F95" i="5"/>
  <c r="AS98" i="1"/>
  <c r="V95" i="2"/>
  <c r="E95" i="5"/>
  <c r="AP98" i="1" s="1"/>
  <c r="U95" i="2" s="1"/>
  <c r="C95" i="2"/>
  <c r="H94" i="5"/>
  <c r="AY97" i="1" s="1"/>
  <c r="X94" i="2" s="1"/>
  <c r="G94" i="5"/>
  <c r="AV97" i="1"/>
  <c r="W94" i="2" s="1"/>
  <c r="F94" i="5"/>
  <c r="AS97" i="1"/>
  <c r="V94" i="2"/>
  <c r="E94" i="5"/>
  <c r="AP97" i="1"/>
  <c r="U94" i="2"/>
  <c r="C94" i="2"/>
  <c r="H93" i="5"/>
  <c r="AY96" i="1"/>
  <c r="X93" i="2"/>
  <c r="G93" i="5"/>
  <c r="AV96" i="1" s="1"/>
  <c r="W93" i="2" s="1"/>
  <c r="F93" i="5"/>
  <c r="AS96" i="1"/>
  <c r="V93" i="2" s="1"/>
  <c r="E93" i="5"/>
  <c r="AP96" i="1"/>
  <c r="U93" i="2"/>
  <c r="C93" i="2"/>
  <c r="H92" i="5"/>
  <c r="AY95" i="1"/>
  <c r="X92" i="2"/>
  <c r="G92" i="5"/>
  <c r="AV95" i="1" s="1"/>
  <c r="W92" i="2" s="1"/>
  <c r="F92" i="5"/>
  <c r="AS95" i="1" s="1"/>
  <c r="V92" i="2" s="1"/>
  <c r="E92" i="5"/>
  <c r="AP95" i="1"/>
  <c r="U92" i="2" s="1"/>
  <c r="C92" i="2"/>
  <c r="H91" i="5"/>
  <c r="AY94" i="1"/>
  <c r="X91" i="2" s="1"/>
  <c r="G91" i="5"/>
  <c r="AV94" i="1"/>
  <c r="W91" i="2"/>
  <c r="F91" i="5"/>
  <c r="AS94" i="1" s="1"/>
  <c r="V91" i="2" s="1"/>
  <c r="E91" i="5"/>
  <c r="AP94" i="1" s="1"/>
  <c r="U91" i="2" s="1"/>
  <c r="C91" i="2"/>
  <c r="AQ94" i="1"/>
  <c r="H90" i="5"/>
  <c r="AY93" i="1" s="1"/>
  <c r="X90" i="2" s="1"/>
  <c r="G90" i="5"/>
  <c r="AV93" i="1" s="1"/>
  <c r="W90" i="2" s="1"/>
  <c r="F90" i="5"/>
  <c r="AS93" i="1"/>
  <c r="V90" i="2" s="1"/>
  <c r="E90" i="5"/>
  <c r="AP93" i="1"/>
  <c r="U90" i="2"/>
  <c r="C90" i="2"/>
  <c r="AQ93" i="1" s="1"/>
  <c r="H89" i="5"/>
  <c r="AY92" i="1"/>
  <c r="X89" i="2" s="1"/>
  <c r="G89" i="5"/>
  <c r="AV92" i="1"/>
  <c r="W89" i="2"/>
  <c r="F89" i="5"/>
  <c r="AS92" i="1" s="1"/>
  <c r="V89" i="2" s="1"/>
  <c r="E89" i="5"/>
  <c r="AP92" i="1" s="1"/>
  <c r="U89" i="2" s="1"/>
  <c r="C89" i="2"/>
  <c r="H88" i="5"/>
  <c r="AY91" i="1" s="1"/>
  <c r="X88" i="2" s="1"/>
  <c r="G88" i="5"/>
  <c r="AV91" i="1"/>
  <c r="W88" i="2" s="1"/>
  <c r="F88" i="5"/>
  <c r="AS91" i="1"/>
  <c r="V88" i="2"/>
  <c r="E88" i="5"/>
  <c r="AP91" i="1" s="1"/>
  <c r="U88" i="2" s="1"/>
  <c r="C88" i="2"/>
  <c r="H87" i="5"/>
  <c r="AY90" i="1" s="1"/>
  <c r="X87" i="2" s="1"/>
  <c r="G87" i="5"/>
  <c r="AV90" i="1" s="1"/>
  <c r="W87" i="2" s="1"/>
  <c r="F87" i="5"/>
  <c r="AS90" i="1"/>
  <c r="V87" i="2" s="1"/>
  <c r="E87" i="5"/>
  <c r="AP90" i="1"/>
  <c r="U87" i="2"/>
  <c r="C87" i="2"/>
  <c r="AQ90" i="1" s="1"/>
  <c r="H86" i="5"/>
  <c r="AY89" i="1"/>
  <c r="X86" i="2" s="1"/>
  <c r="G86" i="5"/>
  <c r="AV89" i="1"/>
  <c r="W86" i="2"/>
  <c r="E86" i="5"/>
  <c r="AP89" i="1"/>
  <c r="U86" i="2"/>
  <c r="C86" i="2"/>
  <c r="AQ89" i="1" s="1"/>
  <c r="H85" i="5"/>
  <c r="AY88" i="1"/>
  <c r="X85" i="2"/>
  <c r="G85" i="5"/>
  <c r="AV88" i="1"/>
  <c r="W85" i="2"/>
  <c r="F85" i="5"/>
  <c r="AS88" i="1" s="1"/>
  <c r="V85" i="2" s="1"/>
  <c r="E85" i="5"/>
  <c r="AP88" i="1"/>
  <c r="U85" i="2" s="1"/>
  <c r="C85" i="2"/>
  <c r="H84" i="5"/>
  <c r="AY87" i="1"/>
  <c r="X84" i="2" s="1"/>
  <c r="G84" i="5"/>
  <c r="AV87" i="1"/>
  <c r="W84" i="2"/>
  <c r="F84" i="5"/>
  <c r="AS87" i="1"/>
  <c r="V84" i="2"/>
  <c r="E84" i="5"/>
  <c r="AP87" i="1" s="1"/>
  <c r="U84" i="2" s="1"/>
  <c r="C84" i="2"/>
  <c r="H83" i="5"/>
  <c r="AY86" i="1" s="1"/>
  <c r="X83" i="2" s="1"/>
  <c r="G83" i="5"/>
  <c r="AV86" i="1"/>
  <c r="W83" i="2" s="1"/>
  <c r="F83" i="5"/>
  <c r="AS86" i="1"/>
  <c r="V83" i="2"/>
  <c r="E83" i="5"/>
  <c r="AP86" i="1"/>
  <c r="U83" i="2"/>
  <c r="C83" i="2"/>
  <c r="AQ86" i="1" s="1"/>
  <c r="H82" i="5"/>
  <c r="AY85" i="1"/>
  <c r="X82" i="2"/>
  <c r="G82" i="5"/>
  <c r="AV85" i="1"/>
  <c r="W82" i="2"/>
  <c r="F82" i="5"/>
  <c r="AS85" i="1" s="1"/>
  <c r="V82" i="2" s="1"/>
  <c r="E82" i="5"/>
  <c r="AP85" i="1"/>
  <c r="U82" i="2" s="1"/>
  <c r="C82" i="2"/>
  <c r="AQ85" i="1"/>
  <c r="H81" i="5"/>
  <c r="AY84" i="1" s="1"/>
  <c r="X81" i="2" s="1"/>
  <c r="G81" i="5"/>
  <c r="AV84" i="1"/>
  <c r="W81" i="2" s="1"/>
  <c r="E81" i="5"/>
  <c r="AP84" i="1"/>
  <c r="U81" i="2"/>
  <c r="C81" i="2"/>
  <c r="H80" i="5"/>
  <c r="AY83" i="1"/>
  <c r="X80" i="2"/>
  <c r="G80" i="5"/>
  <c r="AV83" i="1"/>
  <c r="W80" i="2"/>
  <c r="F80" i="5"/>
  <c r="AS83" i="1" s="1"/>
  <c r="V80" i="2" s="1"/>
  <c r="E80" i="5"/>
  <c r="AP83" i="1"/>
  <c r="U80" i="2" s="1"/>
  <c r="C80" i="2"/>
  <c r="H79" i="5"/>
  <c r="AY82" i="1"/>
  <c r="X79" i="2" s="1"/>
  <c r="G79" i="5"/>
  <c r="AV82" i="1"/>
  <c r="W79" i="2"/>
  <c r="F79" i="5"/>
  <c r="AS82" i="1"/>
  <c r="V79" i="2"/>
  <c r="E79" i="5"/>
  <c r="AP82" i="1" s="1"/>
  <c r="U79" i="2" s="1"/>
  <c r="C79" i="2"/>
  <c r="AQ82" i="1"/>
  <c r="H78" i="5"/>
  <c r="AY81" i="1"/>
  <c r="X78" i="2"/>
  <c r="G78" i="5"/>
  <c r="AV81" i="1" s="1"/>
  <c r="W78" i="2" s="1"/>
  <c r="F78" i="5"/>
  <c r="AS81" i="1"/>
  <c r="V78" i="2" s="1"/>
  <c r="E78" i="5"/>
  <c r="AP81" i="1"/>
  <c r="U78" i="2"/>
  <c r="C78" i="2"/>
  <c r="AQ81" i="1"/>
  <c r="H77" i="5"/>
  <c r="AY80" i="1"/>
  <c r="X77" i="2" s="1"/>
  <c r="G77" i="5"/>
  <c r="AV80" i="1"/>
  <c r="W77" i="2"/>
  <c r="F77" i="5"/>
  <c r="AS80" i="1"/>
  <c r="V77" i="2"/>
  <c r="E77" i="5"/>
  <c r="AP80" i="1" s="1"/>
  <c r="U77" i="2" s="1"/>
  <c r="C77" i="2"/>
  <c r="H76" i="5"/>
  <c r="AY79" i="1" s="1"/>
  <c r="X76" i="2" s="1"/>
  <c r="G76" i="5"/>
  <c r="AV79" i="1"/>
  <c r="W76" i="2" s="1"/>
  <c r="F76" i="5"/>
  <c r="AS79" i="1"/>
  <c r="V76" i="2"/>
  <c r="E76" i="5"/>
  <c r="AP79" i="1"/>
  <c r="U76" i="2"/>
  <c r="C76" i="2"/>
  <c r="H75" i="5"/>
  <c r="AY78" i="1"/>
  <c r="X75" i="2"/>
  <c r="G75" i="5"/>
  <c r="AV78" i="1" s="1"/>
  <c r="W75" i="2" s="1"/>
  <c r="F75" i="5"/>
  <c r="AS78" i="1"/>
  <c r="V75" i="2" s="1"/>
  <c r="E75" i="5"/>
  <c r="AP78" i="1"/>
  <c r="U75" i="2"/>
  <c r="C75" i="2"/>
  <c r="H74" i="5"/>
  <c r="AY77" i="1"/>
  <c r="X74" i="2"/>
  <c r="G74" i="5"/>
  <c r="AV77" i="1"/>
  <c r="W74" i="2"/>
  <c r="F74" i="5"/>
  <c r="AS77" i="1" s="1"/>
  <c r="V74" i="2" s="1"/>
  <c r="E74" i="5"/>
  <c r="AP77" i="1"/>
  <c r="U74" i="2" s="1"/>
  <c r="C74" i="2"/>
  <c r="AQ77" i="1"/>
  <c r="H73" i="5"/>
  <c r="AY76" i="1" s="1"/>
  <c r="X73" i="2" s="1"/>
  <c r="G73" i="5"/>
  <c r="AV76" i="1"/>
  <c r="W73" i="2" s="1"/>
  <c r="F73" i="5"/>
  <c r="AS76" i="1"/>
  <c r="V73" i="2"/>
  <c r="E73" i="5"/>
  <c r="AP76" i="1"/>
  <c r="U73" i="2"/>
  <c r="C73" i="2"/>
  <c r="H72" i="5"/>
  <c r="AY75" i="1"/>
  <c r="X72" i="2"/>
  <c r="G72" i="5"/>
  <c r="AV75" i="1" s="1"/>
  <c r="W72" i="2" s="1"/>
  <c r="F72" i="5"/>
  <c r="AS75" i="1"/>
  <c r="V72" i="2" s="1"/>
  <c r="E72" i="5"/>
  <c r="AP75" i="1"/>
  <c r="U72" i="2"/>
  <c r="C72" i="2"/>
  <c r="AQ75" i="1"/>
  <c r="H71" i="5"/>
  <c r="AY74" i="1"/>
  <c r="X71" i="2" s="1"/>
  <c r="G71" i="5"/>
  <c r="AV74" i="1"/>
  <c r="W71" i="2"/>
  <c r="F71" i="5"/>
  <c r="AS74" i="1"/>
  <c r="V71" i="2"/>
  <c r="E71" i="5"/>
  <c r="AP74" i="1" s="1"/>
  <c r="U71" i="2" s="1"/>
  <c r="C71" i="2"/>
  <c r="AQ74" i="1"/>
  <c r="H70" i="5"/>
  <c r="AY73" i="1"/>
  <c r="X70" i="2"/>
  <c r="G70" i="5"/>
  <c r="AV73" i="1" s="1"/>
  <c r="W70" i="2" s="1"/>
  <c r="F70" i="5"/>
  <c r="AS73" i="1"/>
  <c r="V70" i="2" s="1"/>
  <c r="E70" i="5"/>
  <c r="AP73" i="1"/>
  <c r="U70" i="2"/>
  <c r="C70" i="2"/>
  <c r="AQ73" i="1"/>
  <c r="H69" i="5"/>
  <c r="AY72" i="1"/>
  <c r="X69" i="2" s="1"/>
  <c r="G69" i="5"/>
  <c r="AV72" i="1"/>
  <c r="W69" i="2"/>
  <c r="F69" i="5"/>
  <c r="AS72" i="1"/>
  <c r="V69" i="2"/>
  <c r="E69" i="5"/>
  <c r="AP72" i="1" s="1"/>
  <c r="U69" i="2" s="1"/>
  <c r="C69" i="2"/>
  <c r="H68" i="5"/>
  <c r="AY71" i="1" s="1"/>
  <c r="X68" i="2" s="1"/>
  <c r="G68" i="5"/>
  <c r="AV71" i="1"/>
  <c r="W68" i="2" s="1"/>
  <c r="E68" i="5"/>
  <c r="AP71" i="1"/>
  <c r="U68" i="2"/>
  <c r="C68" i="2"/>
  <c r="H67" i="5"/>
  <c r="AY70" i="1"/>
  <c r="X67" i="2"/>
  <c r="G67" i="5"/>
  <c r="AV70" i="1"/>
  <c r="W67" i="2"/>
  <c r="F67" i="5"/>
  <c r="AS70" i="1" s="1"/>
  <c r="V67" i="2" s="1"/>
  <c r="E67" i="5"/>
  <c r="AP70" i="1"/>
  <c r="U67" i="2" s="1"/>
  <c r="C67" i="2"/>
  <c r="AQ70" i="1"/>
  <c r="H66" i="5"/>
  <c r="AY69" i="1" s="1"/>
  <c r="X66" i="2" s="1"/>
  <c r="G66" i="5"/>
  <c r="AV69" i="1"/>
  <c r="W66" i="2" s="1"/>
  <c r="F66" i="5"/>
  <c r="AS69" i="1"/>
  <c r="V66" i="2"/>
  <c r="E66" i="5"/>
  <c r="AP69" i="1"/>
  <c r="U66" i="2"/>
  <c r="C66" i="2"/>
  <c r="AQ69" i="1" s="1"/>
  <c r="H65" i="5"/>
  <c r="AY68" i="1"/>
  <c r="X65" i="2"/>
  <c r="G65" i="5"/>
  <c r="AV68" i="1"/>
  <c r="W65" i="2"/>
  <c r="F65" i="5"/>
  <c r="AS68" i="1" s="1"/>
  <c r="V65" i="2" s="1"/>
  <c r="E65" i="5"/>
  <c r="AP68" i="1"/>
  <c r="U65" i="2" s="1"/>
  <c r="C65" i="2"/>
  <c r="H64" i="5"/>
  <c r="AY67" i="1"/>
  <c r="X64" i="2" s="1"/>
  <c r="G64" i="5"/>
  <c r="AV67" i="1"/>
  <c r="W64" i="2"/>
  <c r="F64" i="5"/>
  <c r="AS67" i="1"/>
  <c r="V64" i="2"/>
  <c r="E64" i="5"/>
  <c r="AP67" i="1" s="1"/>
  <c r="U64" i="2" s="1"/>
  <c r="C64" i="2"/>
  <c r="H63" i="5"/>
  <c r="AY66" i="1" s="1"/>
  <c r="X63" i="2" s="1"/>
  <c r="G63" i="5"/>
  <c r="AV66" i="1"/>
  <c r="W63" i="2" s="1"/>
  <c r="F63" i="5"/>
  <c r="AS66" i="1"/>
  <c r="V63" i="2"/>
  <c r="E63" i="5"/>
  <c r="AP66" i="1"/>
  <c r="U63" i="2"/>
  <c r="C63" i="2"/>
  <c r="AQ66" i="1" s="1"/>
  <c r="H62" i="5"/>
  <c r="AY65" i="1"/>
  <c r="X62" i="2"/>
  <c r="G62" i="5"/>
  <c r="AV65" i="1"/>
  <c r="W62" i="2"/>
  <c r="F62" i="5"/>
  <c r="AS65" i="1" s="1"/>
  <c r="V62" i="2" s="1"/>
  <c r="E62" i="5"/>
  <c r="AP65" i="1"/>
  <c r="U62" i="2" s="1"/>
  <c r="C62" i="2"/>
  <c r="AQ65" i="1"/>
  <c r="H61" i="5"/>
  <c r="AY64" i="1" s="1"/>
  <c r="X61" i="2" s="1"/>
  <c r="G61" i="5"/>
  <c r="AV64" i="1"/>
  <c r="W61" i="2" s="1"/>
  <c r="E61" i="5"/>
  <c r="AP64" i="1"/>
  <c r="U61" i="2"/>
  <c r="C61" i="2"/>
  <c r="H60" i="5"/>
  <c r="AY63" i="1"/>
  <c r="X60" i="2"/>
  <c r="G60" i="5"/>
  <c r="AV63" i="1"/>
  <c r="W60" i="2"/>
  <c r="E60" i="5"/>
  <c r="AP63" i="1" s="1"/>
  <c r="U60" i="2" s="1"/>
  <c r="C60" i="2"/>
  <c r="H59" i="5"/>
  <c r="AY62" i="1" s="1"/>
  <c r="X59" i="2" s="1"/>
  <c r="G59" i="5"/>
  <c r="AV62" i="1"/>
  <c r="W59" i="2" s="1"/>
  <c r="E59" i="5"/>
  <c r="AP62" i="1"/>
  <c r="U59" i="2"/>
  <c r="C59" i="2"/>
  <c r="AQ62" i="1"/>
  <c r="H58" i="5"/>
  <c r="AY61" i="1"/>
  <c r="X58" i="2" s="1"/>
  <c r="G58" i="5"/>
  <c r="AV61" i="1"/>
  <c r="W58" i="2"/>
  <c r="E58" i="5"/>
  <c r="AP61" i="1"/>
  <c r="U58" i="2"/>
  <c r="C58" i="2"/>
  <c r="AQ61" i="1" s="1"/>
  <c r="H57" i="5"/>
  <c r="AY60" i="1"/>
  <c r="X57" i="2"/>
  <c r="E57" i="5"/>
  <c r="AP60" i="1"/>
  <c r="U57" i="2"/>
  <c r="C57" i="2"/>
  <c r="H56" i="5"/>
  <c r="AY59" i="1"/>
  <c r="X56" i="2"/>
  <c r="E56" i="5"/>
  <c r="AP59" i="1" s="1"/>
  <c r="U56" i="2" s="1"/>
  <c r="C56" i="2"/>
  <c r="H55" i="5"/>
  <c r="AY58" i="1" s="1"/>
  <c r="X55" i="2" s="1"/>
  <c r="G55" i="5"/>
  <c r="AV58" i="1"/>
  <c r="W55" i="2" s="1"/>
  <c r="F55" i="5"/>
  <c r="AS58" i="1" s="1"/>
  <c r="V55" i="2" s="1"/>
  <c r="E55" i="5"/>
  <c r="AP58" i="1"/>
  <c r="U55" i="2" s="1"/>
  <c r="C55" i="2"/>
  <c r="AQ58" i="1"/>
  <c r="H54" i="5"/>
  <c r="AY57" i="1" s="1"/>
  <c r="X54" i="2" s="1"/>
  <c r="G54" i="5"/>
  <c r="AV57" i="1"/>
  <c r="W54" i="2" s="1"/>
  <c r="F54" i="5"/>
  <c r="AS57" i="1" s="1"/>
  <c r="V54" i="2" s="1"/>
  <c r="E54" i="5"/>
  <c r="AP57" i="1"/>
  <c r="U54" i="2" s="1"/>
  <c r="C54" i="2"/>
  <c r="H53" i="5"/>
  <c r="AY56" i="1"/>
  <c r="X53" i="2" s="1"/>
  <c r="G53" i="5"/>
  <c r="AV56" i="1"/>
  <c r="W53" i="2"/>
  <c r="F53" i="5"/>
  <c r="AS56" i="1" s="1"/>
  <c r="V53" i="2" s="1"/>
  <c r="E53" i="5"/>
  <c r="AP56" i="1"/>
  <c r="U53" i="2"/>
  <c r="C53" i="2"/>
  <c r="H52" i="5"/>
  <c r="AY55" i="1"/>
  <c r="X52" i="2"/>
  <c r="G52" i="5"/>
  <c r="AV55" i="1"/>
  <c r="W52" i="2"/>
  <c r="F52" i="5"/>
  <c r="AS55" i="1" s="1"/>
  <c r="V52" i="2" s="1"/>
  <c r="E52" i="5"/>
  <c r="AP55" i="1"/>
  <c r="U52" i="2" s="1"/>
  <c r="C52" i="2"/>
  <c r="H51" i="5"/>
  <c r="AY54" i="1"/>
  <c r="X51" i="2" s="1"/>
  <c r="G51" i="5"/>
  <c r="AV54" i="1"/>
  <c r="W51" i="2"/>
  <c r="F51" i="5"/>
  <c r="AS54" i="1"/>
  <c r="V51" i="2"/>
  <c r="E51" i="5"/>
  <c r="AP54" i="1" s="1"/>
  <c r="U51" i="2" s="1"/>
  <c r="C51" i="2"/>
  <c r="AQ54" i="1"/>
  <c r="H50" i="5"/>
  <c r="AY53" i="1" s="1"/>
  <c r="X50" i="2" s="1"/>
  <c r="G50" i="5"/>
  <c r="AV53" i="1" s="1"/>
  <c r="W50" i="2" s="1"/>
  <c r="E50" i="5"/>
  <c r="AP53" i="1"/>
  <c r="U50" i="2" s="1"/>
  <c r="C50" i="2"/>
  <c r="AQ53" i="1"/>
  <c r="H49" i="5"/>
  <c r="AY52" i="1" s="1"/>
  <c r="X49" i="2" s="1"/>
  <c r="G49" i="5"/>
  <c r="AV52" i="1"/>
  <c r="W49" i="2" s="1"/>
  <c r="E49" i="5"/>
  <c r="AP52" i="1"/>
  <c r="U49" i="2"/>
  <c r="C49" i="2"/>
  <c r="H48" i="5"/>
  <c r="AY51" i="1"/>
  <c r="X48" i="2"/>
  <c r="G48" i="5"/>
  <c r="AV51" i="1" s="1"/>
  <c r="W48" i="2" s="1"/>
  <c r="E48" i="5"/>
  <c r="AP51" i="1" s="1"/>
  <c r="U48" i="2" s="1"/>
  <c r="C48" i="2"/>
  <c r="H47" i="5"/>
  <c r="AY50" i="1" s="1"/>
  <c r="X47" i="2" s="1"/>
  <c r="G47" i="5"/>
  <c r="AV50" i="1"/>
  <c r="W47" i="2" s="1"/>
  <c r="E47" i="5"/>
  <c r="AP50" i="1"/>
  <c r="U47" i="2"/>
  <c r="C47" i="2"/>
  <c r="AQ50" i="1" s="1"/>
  <c r="H46" i="5"/>
  <c r="AY49" i="1"/>
  <c r="X46" i="2" s="1"/>
  <c r="G46" i="5"/>
  <c r="AV49" i="1"/>
  <c r="W46" i="2"/>
  <c r="E46" i="5"/>
  <c r="AP49" i="1"/>
  <c r="U46" i="2"/>
  <c r="C46" i="2"/>
  <c r="AQ49" i="1" s="1"/>
  <c r="H45" i="5"/>
  <c r="AY48" i="1"/>
  <c r="X45" i="2"/>
  <c r="G45" i="5"/>
  <c r="AV48" i="1"/>
  <c r="W45" i="2"/>
  <c r="E45" i="5"/>
  <c r="AP48" i="1" s="1"/>
  <c r="U45" i="2" s="1"/>
  <c r="C45" i="2"/>
  <c r="H44" i="5"/>
  <c r="AY47" i="1" s="1"/>
  <c r="X44" i="2" s="1"/>
  <c r="G44" i="5"/>
  <c r="AV47" i="1"/>
  <c r="W44" i="2" s="1"/>
  <c r="E44" i="5"/>
  <c r="AP47" i="1"/>
  <c r="U44" i="2"/>
  <c r="C44" i="2"/>
  <c r="H43" i="5"/>
  <c r="AY46" i="1"/>
  <c r="X43" i="2"/>
  <c r="G43" i="5"/>
  <c r="AV46" i="1"/>
  <c r="W43" i="2"/>
  <c r="E43" i="5"/>
  <c r="AP46" i="1" s="1"/>
  <c r="U43" i="2" s="1"/>
  <c r="C43" i="2"/>
  <c r="AQ46" i="1"/>
  <c r="H42" i="5"/>
  <c r="AY45" i="1" s="1"/>
  <c r="X42" i="2" s="1"/>
  <c r="G42" i="5"/>
  <c r="AV45" i="1" s="1"/>
  <c r="W42" i="2" s="1"/>
  <c r="E42" i="5"/>
  <c r="AP45" i="1"/>
  <c r="U42" i="2" s="1"/>
  <c r="C42" i="2"/>
  <c r="AQ45" i="1"/>
  <c r="H41" i="5"/>
  <c r="AY44" i="1" s="1"/>
  <c r="X41" i="2" s="1"/>
  <c r="G41" i="5"/>
  <c r="AV44" i="1"/>
  <c r="W41" i="2" s="1"/>
  <c r="E41" i="5"/>
  <c r="AP44" i="1"/>
  <c r="U41" i="2"/>
  <c r="C41" i="2"/>
  <c r="H40" i="5"/>
  <c r="AY43" i="1"/>
  <c r="X40" i="2"/>
  <c r="G40" i="5"/>
  <c r="AV43" i="1"/>
  <c r="W40" i="2"/>
  <c r="E40" i="5"/>
  <c r="AP43" i="1" s="1"/>
  <c r="U40" i="2" s="1"/>
  <c r="C40" i="2"/>
  <c r="H39" i="5"/>
  <c r="AY42" i="1" s="1"/>
  <c r="X39" i="2" s="1"/>
  <c r="G39" i="5"/>
  <c r="AV42" i="1"/>
  <c r="W39" i="2" s="1"/>
  <c r="E39" i="5"/>
  <c r="AP42" i="1"/>
  <c r="U39" i="2"/>
  <c r="C39" i="2"/>
  <c r="H38" i="5"/>
  <c r="AY41" i="1"/>
  <c r="X38" i="2"/>
  <c r="G38" i="5"/>
  <c r="AV41" i="1" s="1"/>
  <c r="W38" i="2" s="1"/>
  <c r="E38" i="5"/>
  <c r="AP41" i="1" s="1"/>
  <c r="U38" i="2" s="1"/>
  <c r="C38" i="2"/>
  <c r="AQ41" i="1"/>
  <c r="H37" i="5"/>
  <c r="AY40" i="1" s="1"/>
  <c r="X37" i="2" s="1"/>
  <c r="G37" i="5"/>
  <c r="AV40" i="1" s="1"/>
  <c r="W37" i="2" s="1"/>
  <c r="E37" i="5"/>
  <c r="AP40" i="1"/>
  <c r="U37" i="2" s="1"/>
  <c r="C37" i="2"/>
  <c r="H36" i="5"/>
  <c r="AY39" i="1"/>
  <c r="X36" i="2" s="1"/>
  <c r="G36" i="5"/>
  <c r="AV39" i="1"/>
  <c r="W36" i="2"/>
  <c r="E36" i="5"/>
  <c r="AP39" i="1" s="1"/>
  <c r="U36" i="2" s="1"/>
  <c r="C36" i="2"/>
  <c r="H35" i="5"/>
  <c r="AY38" i="1" s="1"/>
  <c r="X35" i="2" s="1"/>
  <c r="G35" i="5"/>
  <c r="AV38" i="1" s="1"/>
  <c r="W35" i="2" s="1"/>
  <c r="E35" i="5"/>
  <c r="AP38" i="1"/>
  <c r="U35" i="2" s="1"/>
  <c r="C35" i="2"/>
  <c r="AQ38" i="1"/>
  <c r="H34" i="5"/>
  <c r="AY37" i="1" s="1"/>
  <c r="X34" i="2" s="1"/>
  <c r="G34" i="5"/>
  <c r="AV37" i="1"/>
  <c r="W34" i="2" s="1"/>
  <c r="E34" i="5"/>
  <c r="AP37" i="1"/>
  <c r="U34" i="2"/>
  <c r="C34" i="2"/>
  <c r="AQ37" i="1" s="1"/>
  <c r="H33" i="5"/>
  <c r="AY36" i="1"/>
  <c r="X33" i="2" s="1"/>
  <c r="G33" i="5"/>
  <c r="AV36" i="1"/>
  <c r="W33" i="2"/>
  <c r="F33" i="5"/>
  <c r="AS36" i="1"/>
  <c r="V33" i="2"/>
  <c r="E33" i="5"/>
  <c r="AP36" i="1" s="1"/>
  <c r="U33" i="2" s="1"/>
  <c r="C33" i="2"/>
  <c r="H32" i="5"/>
  <c r="AY35" i="1" s="1"/>
  <c r="X32" i="2" s="1"/>
  <c r="S32" i="2"/>
  <c r="G32" i="5"/>
  <c r="AV35" i="1" s="1"/>
  <c r="W32" i="2" s="1"/>
  <c r="O32" i="2"/>
  <c r="AW35" i="1"/>
  <c r="F32" i="5"/>
  <c r="AS35" i="1" s="1"/>
  <c r="V32" i="2" s="1"/>
  <c r="K32" i="2"/>
  <c r="E32" i="5"/>
  <c r="AP35" i="1" s="1"/>
  <c r="U32" i="2" s="1"/>
  <c r="C32" i="2"/>
  <c r="H31" i="5"/>
  <c r="AY34" i="1" s="1"/>
  <c r="X31" i="2" s="1"/>
  <c r="S31" i="2"/>
  <c r="AZ34" i="1" s="1"/>
  <c r="G31" i="5"/>
  <c r="AV34" i="1"/>
  <c r="W31" i="2"/>
  <c r="O31" i="2"/>
  <c r="AW34" i="1" s="1"/>
  <c r="F31" i="5"/>
  <c r="AS34" i="1"/>
  <c r="V31" i="2" s="1"/>
  <c r="K31" i="2"/>
  <c r="AT34" i="1"/>
  <c r="E31" i="5"/>
  <c r="AP34" i="1" s="1"/>
  <c r="U31" i="2" s="1"/>
  <c r="C31" i="2"/>
  <c r="AQ34" i="1"/>
  <c r="H30" i="5"/>
  <c r="AY33" i="1" s="1"/>
  <c r="X30" i="2" s="1"/>
  <c r="S30" i="2"/>
  <c r="G30" i="5"/>
  <c r="AV33" i="1" s="1"/>
  <c r="W30" i="2" s="1"/>
  <c r="O30" i="2"/>
  <c r="AW33" i="1" s="1"/>
  <c r="F30" i="5"/>
  <c r="AS33" i="1"/>
  <c r="V30" i="2"/>
  <c r="K30" i="2"/>
  <c r="E30" i="5"/>
  <c r="AP33" i="1"/>
  <c r="U30" i="2"/>
  <c r="C30" i="2"/>
  <c r="AQ33" i="1" s="1"/>
  <c r="H29" i="5"/>
  <c r="AY32" i="1"/>
  <c r="X29" i="2" s="1"/>
  <c r="S29" i="2"/>
  <c r="G29" i="5"/>
  <c r="AV32" i="1"/>
  <c r="W29" i="2" s="1"/>
  <c r="O29" i="2"/>
  <c r="F29" i="5"/>
  <c r="AS32" i="1"/>
  <c r="V29" i="2" s="1"/>
  <c r="K29" i="2"/>
  <c r="E29" i="5"/>
  <c r="AP32" i="1"/>
  <c r="U29" i="2" s="1"/>
  <c r="C29" i="2"/>
  <c r="H28" i="5"/>
  <c r="AY31" i="1"/>
  <c r="X28" i="2" s="1"/>
  <c r="S28" i="2"/>
  <c r="AZ31" i="1"/>
  <c r="G28" i="5"/>
  <c r="AV31" i="1" s="1"/>
  <c r="W28" i="2" s="1"/>
  <c r="O28" i="2"/>
  <c r="F28" i="5"/>
  <c r="AS31" i="1" s="1"/>
  <c r="V28" i="2" s="1"/>
  <c r="K28" i="2"/>
  <c r="E28" i="5"/>
  <c r="AP31" i="1" s="1"/>
  <c r="U28" i="2" s="1"/>
  <c r="C28" i="2"/>
  <c r="H27" i="5"/>
  <c r="AY30" i="1" s="1"/>
  <c r="X27" i="2" s="1"/>
  <c r="S27" i="2"/>
  <c r="AZ30" i="1"/>
  <c r="G27" i="5"/>
  <c r="AV30" i="1" s="1"/>
  <c r="W27" i="2" s="1"/>
  <c r="O27" i="2"/>
  <c r="AW30" i="1" s="1"/>
  <c r="F27" i="5"/>
  <c r="AS30" i="1"/>
  <c r="V27" i="2"/>
  <c r="K27" i="2"/>
  <c r="AT30" i="1" s="1"/>
  <c r="E27" i="5"/>
  <c r="AP30" i="1"/>
  <c r="U27" i="2" s="1"/>
  <c r="C27" i="2"/>
  <c r="AQ30" i="1"/>
  <c r="H26" i="5"/>
  <c r="AY29" i="1" s="1"/>
  <c r="X26" i="2" s="1"/>
  <c r="S26" i="2"/>
  <c r="AZ29" i="1"/>
  <c r="G26" i="5"/>
  <c r="AV29" i="1" s="1"/>
  <c r="W26" i="2" s="1"/>
  <c r="O26" i="2"/>
  <c r="AW29" i="1" s="1"/>
  <c r="F26" i="5"/>
  <c r="AS29" i="1"/>
  <c r="V26" i="2"/>
  <c r="K26" i="2"/>
  <c r="AT29" i="1" s="1"/>
  <c r="E26" i="5"/>
  <c r="AP29" i="1"/>
  <c r="U26" i="2" s="1"/>
  <c r="C26" i="2"/>
  <c r="AQ29" i="1"/>
  <c r="H25" i="5"/>
  <c r="AY28" i="1" s="1"/>
  <c r="X25" i="2" s="1"/>
  <c r="S25" i="2"/>
  <c r="G25" i="5"/>
  <c r="AV28" i="1" s="1"/>
  <c r="W25" i="2" s="1"/>
  <c r="O25" i="2"/>
  <c r="F25" i="5"/>
  <c r="AS28" i="1" s="1"/>
  <c r="V25" i="2" s="1"/>
  <c r="K25" i="2"/>
  <c r="E25" i="5"/>
  <c r="AP28" i="1" s="1"/>
  <c r="U25" i="2" s="1"/>
  <c r="C25" i="2"/>
  <c r="H24" i="5"/>
  <c r="AY27" i="1" s="1"/>
  <c r="X24" i="2" s="1"/>
  <c r="S24" i="2"/>
  <c r="AZ27" i="1"/>
  <c r="G24" i="5"/>
  <c r="AV27" i="1" s="1"/>
  <c r="W24" i="2" s="1"/>
  <c r="O24" i="2"/>
  <c r="F24" i="5"/>
  <c r="AS27" i="1" s="1"/>
  <c r="V24" i="2" s="1"/>
  <c r="K24" i="2"/>
  <c r="E24" i="5"/>
  <c r="AP27" i="1" s="1"/>
  <c r="U24" i="2" s="1"/>
  <c r="C24" i="2"/>
  <c r="AQ27" i="1" s="1"/>
  <c r="H23" i="5"/>
  <c r="AY26" i="1"/>
  <c r="X23" i="2"/>
  <c r="S23" i="2"/>
  <c r="AZ26" i="1" s="1"/>
  <c r="G23" i="5"/>
  <c r="AV26" i="1"/>
  <c r="W23" i="2" s="1"/>
  <c r="O23" i="2"/>
  <c r="AW26" i="1"/>
  <c r="F23" i="5"/>
  <c r="AS26" i="1" s="1"/>
  <c r="V23" i="2" s="1"/>
  <c r="K23" i="2"/>
  <c r="AT26" i="1"/>
  <c r="E23" i="5"/>
  <c r="AP26" i="1"/>
  <c r="U23" i="2"/>
  <c r="C23" i="2"/>
  <c r="AQ26" i="1" s="1"/>
  <c r="H22" i="5"/>
  <c r="AY25" i="1"/>
  <c r="X22" i="2"/>
  <c r="S22" i="2"/>
  <c r="G22" i="5"/>
  <c r="AV25" i="1"/>
  <c r="W22" i="2"/>
  <c r="O22" i="2"/>
  <c r="AW25" i="1"/>
  <c r="F22" i="5"/>
  <c r="AS25" i="1"/>
  <c r="V22" i="2" s="1"/>
  <c r="K22" i="2"/>
  <c r="E22" i="5"/>
  <c r="AP25" i="1"/>
  <c r="U22" i="2" s="1"/>
  <c r="C22" i="2"/>
  <c r="AQ25" i="1"/>
  <c r="H21" i="5"/>
  <c r="AY24" i="1" s="1"/>
  <c r="X21" i="2" s="1"/>
  <c r="S21" i="2"/>
  <c r="G21" i="5"/>
  <c r="AV24" i="1" s="1"/>
  <c r="W21" i="2" s="1"/>
  <c r="O21" i="2"/>
  <c r="F21" i="5"/>
  <c r="AS24" i="1" s="1"/>
  <c r="V21" i="2" s="1"/>
  <c r="K21" i="2"/>
  <c r="E21" i="5"/>
  <c r="AP24" i="1" s="1"/>
  <c r="U21" i="2" s="1"/>
  <c r="C21" i="2"/>
  <c r="AQ24" i="1"/>
  <c r="H20" i="5"/>
  <c r="AY23" i="1" s="1"/>
  <c r="X20" i="2" s="1"/>
  <c r="S20" i="2"/>
  <c r="G20" i="5"/>
  <c r="AV23" i="1" s="1"/>
  <c r="W20" i="2" s="1"/>
  <c r="O20" i="2"/>
  <c r="F20" i="5"/>
  <c r="AS23" i="1" s="1"/>
  <c r="V20" i="2" s="1"/>
  <c r="K20" i="2"/>
  <c r="E20" i="5"/>
  <c r="AP23" i="1" s="1"/>
  <c r="U20" i="2" s="1"/>
  <c r="C20" i="2"/>
  <c r="H19" i="5"/>
  <c r="AY22" i="1" s="1"/>
  <c r="X19" i="2" s="1"/>
  <c r="S19" i="2"/>
  <c r="AZ22" i="1" s="1"/>
  <c r="G19" i="5"/>
  <c r="AV22" i="1"/>
  <c r="W19" i="2"/>
  <c r="O19" i="2"/>
  <c r="AW22" i="1" s="1"/>
  <c r="F19" i="5"/>
  <c r="AS22" i="1"/>
  <c r="V19" i="2" s="1"/>
  <c r="K19" i="2"/>
  <c r="E19" i="5"/>
  <c r="AP22" i="1"/>
  <c r="U19" i="2" s="1"/>
  <c r="C19" i="2"/>
  <c r="AQ22" i="1"/>
  <c r="H18" i="5"/>
  <c r="AY21" i="1" s="1"/>
  <c r="X18" i="2" s="1"/>
  <c r="S18" i="2"/>
  <c r="G18" i="5"/>
  <c r="AV21" i="1" s="1"/>
  <c r="W18" i="2" s="1"/>
  <c r="O18" i="2"/>
  <c r="AW21" i="1"/>
  <c r="F18" i="5"/>
  <c r="AS21" i="1" s="1"/>
  <c r="V18" i="2" s="1"/>
  <c r="K18" i="2"/>
  <c r="E18" i="5"/>
  <c r="AP21" i="1" s="1"/>
  <c r="U18" i="2" s="1"/>
  <c r="C18" i="2"/>
  <c r="AQ21" i="1" s="1"/>
  <c r="H17" i="5"/>
  <c r="AY20" i="1"/>
  <c r="X17" i="2"/>
  <c r="S17" i="2"/>
  <c r="G17" i="5"/>
  <c r="AV20" i="1"/>
  <c r="W17" i="2"/>
  <c r="O17" i="2"/>
  <c r="F17" i="5"/>
  <c r="AS20" i="1"/>
  <c r="V17" i="2"/>
  <c r="K17" i="2"/>
  <c r="E17" i="5"/>
  <c r="AP20" i="1"/>
  <c r="U17" i="2"/>
  <c r="C17" i="2"/>
  <c r="H16" i="5"/>
  <c r="AY19" i="1"/>
  <c r="X16" i="2"/>
  <c r="S16" i="2"/>
  <c r="G16" i="5"/>
  <c r="AV19" i="1"/>
  <c r="W16" i="2"/>
  <c r="O16" i="2"/>
  <c r="F16" i="5"/>
  <c r="AS19" i="1"/>
  <c r="V16" i="2"/>
  <c r="K16" i="2"/>
  <c r="E16" i="5"/>
  <c r="AP19" i="1"/>
  <c r="U16" i="2"/>
  <c r="C16" i="2"/>
  <c r="H15" i="5"/>
  <c r="AY18" i="1"/>
  <c r="X15" i="2"/>
  <c r="S15" i="2"/>
  <c r="AZ18" i="1"/>
  <c r="G15" i="5"/>
  <c r="AV18" i="1"/>
  <c r="W15" i="2" s="1"/>
  <c r="O15" i="2"/>
  <c r="AW18" i="1"/>
  <c r="F15" i="5"/>
  <c r="AS18" i="1" s="1"/>
  <c r="V15" i="2" s="1"/>
  <c r="K15" i="2"/>
  <c r="E15" i="5"/>
  <c r="AP18" i="1" s="1"/>
  <c r="U15" i="2" s="1"/>
  <c r="C15" i="2"/>
  <c r="AQ18" i="1"/>
  <c r="H14" i="5"/>
  <c r="AY17" i="1" s="1"/>
  <c r="X14" i="2" s="1"/>
  <c r="S14" i="2"/>
  <c r="AZ17" i="1" s="1"/>
  <c r="G14" i="5"/>
  <c r="AV17" i="1"/>
  <c r="W14" i="2"/>
  <c r="O14" i="2"/>
  <c r="AW17" i="1" s="1"/>
  <c r="F14" i="5"/>
  <c r="AS17" i="1"/>
  <c r="V14" i="2" s="1"/>
  <c r="K14" i="2"/>
  <c r="AT17" i="1"/>
  <c r="E14" i="5"/>
  <c r="AP17" i="1" s="1"/>
  <c r="U14" i="2" s="1"/>
  <c r="C14" i="2"/>
  <c r="AQ17" i="1"/>
  <c r="H13" i="5"/>
  <c r="AY16" i="1" s="1"/>
  <c r="X13" i="2" s="1"/>
  <c r="S13" i="2"/>
  <c r="G13" i="5"/>
  <c r="AV16" i="1" s="1"/>
  <c r="W13" i="2" s="1"/>
  <c r="O13" i="2"/>
  <c r="F13" i="5"/>
  <c r="AS16" i="1" s="1"/>
  <c r="V13" i="2" s="1"/>
  <c r="K13" i="2"/>
  <c r="E13" i="5"/>
  <c r="AP16" i="1" s="1"/>
  <c r="U13" i="2" s="1"/>
  <c r="C13" i="2"/>
  <c r="H12" i="5"/>
  <c r="AY15" i="1" s="1"/>
  <c r="X12" i="2" s="1"/>
  <c r="S12" i="2"/>
  <c r="G12" i="5"/>
  <c r="AV15" i="1" s="1"/>
  <c r="W12" i="2" s="1"/>
  <c r="O12" i="2"/>
  <c r="F12" i="5"/>
  <c r="AS15" i="1" s="1"/>
  <c r="V12" i="2" s="1"/>
  <c r="K12" i="2"/>
  <c r="E12" i="5"/>
  <c r="AP15" i="1" s="1"/>
  <c r="U12" i="2" s="1"/>
  <c r="C12" i="2"/>
  <c r="H11" i="5"/>
  <c r="AY14" i="1" s="1"/>
  <c r="X11" i="2" s="1"/>
  <c r="S11" i="2"/>
  <c r="AZ14" i="1" s="1"/>
  <c r="G11" i="5"/>
  <c r="AV14" i="1"/>
  <c r="W11" i="2"/>
  <c r="O11" i="2"/>
  <c r="AW14" i="1" s="1"/>
  <c r="F11" i="5"/>
  <c r="AS14" i="1"/>
  <c r="V11" i="2" s="1"/>
  <c r="K11" i="2"/>
  <c r="AT14" i="1"/>
  <c r="E11" i="5"/>
  <c r="AP14" i="1" s="1"/>
  <c r="U11" i="2" s="1"/>
  <c r="C11" i="2"/>
  <c r="AQ14" i="1"/>
  <c r="H10" i="5"/>
  <c r="AY13" i="1" s="1"/>
  <c r="X10" i="2" s="1"/>
  <c r="S10" i="2"/>
  <c r="G10" i="5"/>
  <c r="AV13" i="1" s="1"/>
  <c r="W10" i="2" s="1"/>
  <c r="O10" i="2"/>
  <c r="AW13" i="1" s="1"/>
  <c r="F10" i="5"/>
  <c r="AS13" i="1" s="1"/>
  <c r="V10" i="2" s="1"/>
  <c r="K10" i="2"/>
  <c r="AT13" i="1"/>
  <c r="E10" i="5"/>
  <c r="AP13" i="1"/>
  <c r="U10" i="2" s="1"/>
  <c r="C10" i="2"/>
  <c r="AQ13" i="1" s="1"/>
  <c r="H9" i="5"/>
  <c r="AY12" i="1" s="1"/>
  <c r="X9" i="2" s="1"/>
  <c r="S9" i="2"/>
  <c r="G9" i="5"/>
  <c r="AV12" i="1" s="1"/>
  <c r="W9" i="2" s="1"/>
  <c r="O9" i="2"/>
  <c r="F9" i="5"/>
  <c r="AS12" i="1" s="1"/>
  <c r="V9" i="2" s="1"/>
  <c r="K9" i="2"/>
  <c r="E9" i="5"/>
  <c r="AP12" i="1" s="1"/>
  <c r="U9" i="2" s="1"/>
  <c r="C9" i="2"/>
  <c r="H8" i="5"/>
  <c r="AY11" i="1" s="1"/>
  <c r="X8" i="2" s="1"/>
  <c r="S8" i="2"/>
  <c r="AZ11" i="1"/>
  <c r="G8" i="5"/>
  <c r="AV11" i="1"/>
  <c r="W8" i="2" s="1"/>
  <c r="O8" i="2"/>
  <c r="F8" i="5"/>
  <c r="AS11" i="1"/>
  <c r="V8" i="2" s="1"/>
  <c r="K8" i="2"/>
  <c r="E8" i="5"/>
  <c r="AP11" i="1"/>
  <c r="U8" i="2" s="1"/>
  <c r="C8" i="2"/>
  <c r="H7" i="5"/>
  <c r="AY10" i="1"/>
  <c r="X7" i="2" s="1"/>
  <c r="S7" i="2"/>
  <c r="AZ10" i="1" s="1"/>
  <c r="G7" i="5"/>
  <c r="AV10" i="1" s="1"/>
  <c r="W7" i="2" s="1"/>
  <c r="O7" i="2"/>
  <c r="AW10" i="1"/>
  <c r="F7" i="5"/>
  <c r="AS10" i="1"/>
  <c r="V7" i="2" s="1"/>
  <c r="K7" i="2"/>
  <c r="E7" i="5"/>
  <c r="AP10" i="1"/>
  <c r="U7" i="2" s="1"/>
  <c r="C7" i="2"/>
  <c r="AQ10" i="1" s="1"/>
  <c r="H6" i="5"/>
  <c r="AY9" i="1" s="1"/>
  <c r="X6" i="2" s="1"/>
  <c r="G6" i="5"/>
  <c r="AV9" i="1"/>
  <c r="W6" i="2" s="1"/>
  <c r="F6" i="5"/>
  <c r="AS9" i="1" s="1"/>
  <c r="V6" i="2" s="1"/>
  <c r="K6" i="2"/>
  <c r="AT9" i="1"/>
  <c r="E6" i="5"/>
  <c r="AP9" i="1"/>
  <c r="U6" i="2" s="1"/>
  <c r="C6" i="2"/>
  <c r="H5" i="5"/>
  <c r="AY8" i="1"/>
  <c r="X5" i="2" s="1"/>
  <c r="G5" i="5"/>
  <c r="AV8" i="1" s="1"/>
  <c r="W5" i="2" s="1"/>
  <c r="F5" i="5"/>
  <c r="AS8" i="1"/>
  <c r="V5" i="2" s="1"/>
  <c r="E5" i="5"/>
  <c r="AP8" i="1" s="1"/>
  <c r="U5" i="2" s="1"/>
  <c r="C5" i="2"/>
  <c r="H4" i="5"/>
  <c r="AY7" i="1" s="1"/>
  <c r="X4" i="2" s="1"/>
  <c r="G4" i="5"/>
  <c r="AV7" i="1"/>
  <c r="W4" i="2" s="1"/>
  <c r="F4" i="5"/>
  <c r="AS7" i="1" s="1"/>
  <c r="V4" i="2" s="1"/>
  <c r="K4" i="2"/>
  <c r="E4" i="5"/>
  <c r="AP7" i="1" s="1"/>
  <c r="U4" i="2" s="1"/>
  <c r="C4" i="2"/>
  <c r="H3" i="5"/>
  <c r="AY6" i="1"/>
  <c r="X3" i="2"/>
  <c r="G3" i="5"/>
  <c r="AV6" i="1"/>
  <c r="W3" i="2"/>
  <c r="F3" i="5"/>
  <c r="AS6" i="1"/>
  <c r="V3" i="2"/>
  <c r="E3" i="5"/>
  <c r="AP6" i="1"/>
  <c r="U3" i="2"/>
  <c r="C3" i="2"/>
  <c r="AQ6" i="1"/>
  <c r="Z2" i="2"/>
  <c r="AA2" i="2"/>
  <c r="AB2" i="2"/>
  <c r="Z3" i="2"/>
  <c r="AA3" i="2"/>
  <c r="AB3" i="2"/>
  <c r="AB1504" i="2"/>
  <c r="AA1504" i="2"/>
  <c r="Z1504" i="2"/>
  <c r="AB1503" i="2"/>
  <c r="AA1503" i="2"/>
  <c r="Z1503" i="2"/>
  <c r="AB1502" i="2"/>
  <c r="AA1502" i="2"/>
  <c r="Z1502" i="2"/>
  <c r="AB1501" i="2"/>
  <c r="AA1501" i="2"/>
  <c r="Z1501" i="2"/>
  <c r="AB1500" i="2"/>
  <c r="AA1500" i="2"/>
  <c r="Z1500" i="2"/>
  <c r="AB1499" i="2"/>
  <c r="AA1499" i="2"/>
  <c r="Z1499" i="2"/>
  <c r="AB1498" i="2"/>
  <c r="AA1498" i="2"/>
  <c r="Z1498" i="2"/>
  <c r="AB1497" i="2"/>
  <c r="AA1497" i="2"/>
  <c r="Z1497" i="2"/>
  <c r="AB1496" i="2"/>
  <c r="AA1496" i="2"/>
  <c r="Z1496" i="2"/>
  <c r="AB1495" i="2"/>
  <c r="AA1495" i="2"/>
  <c r="Z1495" i="2"/>
  <c r="AB1494" i="2"/>
  <c r="AA1494" i="2"/>
  <c r="Z1494" i="2"/>
  <c r="AB1493" i="2"/>
  <c r="AA1493" i="2"/>
  <c r="Z1493" i="2"/>
  <c r="AB1492" i="2"/>
  <c r="AA1492" i="2"/>
  <c r="Z1492" i="2"/>
  <c r="AB1491" i="2"/>
  <c r="AA1491" i="2"/>
  <c r="Z1491" i="2"/>
  <c r="AB1490" i="2"/>
  <c r="AA1490" i="2"/>
  <c r="Z1490" i="2"/>
  <c r="AB1489" i="2"/>
  <c r="AA1489" i="2"/>
  <c r="Z1489" i="2"/>
  <c r="AB1488" i="2"/>
  <c r="AA1488" i="2"/>
  <c r="Z1488" i="2"/>
  <c r="AB1487" i="2"/>
  <c r="AA1487" i="2"/>
  <c r="Z1487" i="2"/>
  <c r="AB1486" i="2"/>
  <c r="AA1486" i="2"/>
  <c r="Z1486" i="2"/>
  <c r="AB1485" i="2"/>
  <c r="AA1485" i="2"/>
  <c r="Z1485" i="2"/>
  <c r="AB1484" i="2"/>
  <c r="AA1484" i="2"/>
  <c r="Z1484" i="2"/>
  <c r="AB1483" i="2"/>
  <c r="AA1483" i="2"/>
  <c r="Z1483" i="2"/>
  <c r="AB1482" i="2"/>
  <c r="AA1482" i="2"/>
  <c r="Z1482" i="2"/>
  <c r="AB1481" i="2"/>
  <c r="AA1481" i="2"/>
  <c r="Z1481" i="2"/>
  <c r="AB1480" i="2"/>
  <c r="AA1480" i="2"/>
  <c r="Z1480" i="2"/>
  <c r="AB1479" i="2"/>
  <c r="AA1479" i="2"/>
  <c r="Z1479" i="2"/>
  <c r="AB1478" i="2"/>
  <c r="AA1478" i="2"/>
  <c r="Z1478" i="2"/>
  <c r="AB1477" i="2"/>
  <c r="AA1477" i="2"/>
  <c r="Z1477" i="2"/>
  <c r="AB1476" i="2"/>
  <c r="AA1476" i="2"/>
  <c r="Z1476" i="2"/>
  <c r="AB1475" i="2"/>
  <c r="AA1475" i="2"/>
  <c r="Z1475" i="2"/>
  <c r="AB1474" i="2"/>
  <c r="AA1474" i="2"/>
  <c r="Z1474" i="2"/>
  <c r="AB1473" i="2"/>
  <c r="AA1473" i="2"/>
  <c r="Z1473" i="2"/>
  <c r="AB1472" i="2"/>
  <c r="AA1472" i="2"/>
  <c r="Z1472" i="2"/>
  <c r="AB1471" i="2"/>
  <c r="AA1471" i="2"/>
  <c r="Z1471" i="2"/>
  <c r="AB1470" i="2"/>
  <c r="AA1470" i="2"/>
  <c r="Z1470" i="2"/>
  <c r="AB1469" i="2"/>
  <c r="AA1469" i="2"/>
  <c r="Z1469" i="2"/>
  <c r="AB1468" i="2"/>
  <c r="AA1468" i="2"/>
  <c r="Z1468" i="2"/>
  <c r="AB1467" i="2"/>
  <c r="AA1467" i="2"/>
  <c r="Z1467" i="2"/>
  <c r="AB1466" i="2"/>
  <c r="AA1466" i="2"/>
  <c r="Z1466" i="2"/>
  <c r="AB1465" i="2"/>
  <c r="AA1465" i="2"/>
  <c r="Z1465" i="2"/>
  <c r="AB1464" i="2"/>
  <c r="AA1464" i="2"/>
  <c r="Z1464" i="2"/>
  <c r="AB1463" i="2"/>
  <c r="AA1463" i="2"/>
  <c r="Z1463" i="2"/>
  <c r="AB1462" i="2"/>
  <c r="AA1462" i="2"/>
  <c r="Z1462" i="2"/>
  <c r="AB1461" i="2"/>
  <c r="AA1461" i="2"/>
  <c r="Z1461" i="2"/>
  <c r="AB1460" i="2"/>
  <c r="AA1460" i="2"/>
  <c r="Z1460" i="2"/>
  <c r="AB1459" i="2"/>
  <c r="AA1459" i="2"/>
  <c r="Z1459" i="2"/>
  <c r="AB1458" i="2"/>
  <c r="AA1458" i="2"/>
  <c r="Z1458" i="2"/>
  <c r="AB1457" i="2"/>
  <c r="AA1457" i="2"/>
  <c r="Z1457" i="2"/>
  <c r="AB1456" i="2"/>
  <c r="AA1456" i="2"/>
  <c r="Z1456" i="2"/>
  <c r="AB1455" i="2"/>
  <c r="AA1455" i="2"/>
  <c r="Z1455" i="2"/>
  <c r="AB1454" i="2"/>
  <c r="AA1454" i="2"/>
  <c r="Z1454" i="2"/>
  <c r="AB1453" i="2"/>
  <c r="AA1453" i="2"/>
  <c r="Z1453" i="2"/>
  <c r="AB1452" i="2"/>
  <c r="AA1452" i="2"/>
  <c r="Z1452" i="2"/>
  <c r="AB1451" i="2"/>
  <c r="AA1451" i="2"/>
  <c r="Z1451" i="2"/>
  <c r="AB1450" i="2"/>
  <c r="AA1450" i="2"/>
  <c r="Z1450" i="2"/>
  <c r="AB1449" i="2"/>
  <c r="AA1449" i="2"/>
  <c r="Z1449" i="2"/>
  <c r="AB1448" i="2"/>
  <c r="AA1448" i="2"/>
  <c r="Z1448" i="2"/>
  <c r="AB1447" i="2"/>
  <c r="AA1447" i="2"/>
  <c r="Z1447" i="2"/>
  <c r="AB1446" i="2"/>
  <c r="AA1446" i="2"/>
  <c r="Z1446" i="2"/>
  <c r="AB1445" i="2"/>
  <c r="AA1445" i="2"/>
  <c r="Z1445" i="2"/>
  <c r="AB1444" i="2"/>
  <c r="AA1444" i="2"/>
  <c r="Z1444" i="2"/>
  <c r="AB1443" i="2"/>
  <c r="AA1443" i="2"/>
  <c r="Z1443" i="2"/>
  <c r="AB1442" i="2"/>
  <c r="AA1442" i="2"/>
  <c r="Z1442" i="2"/>
  <c r="AB1441" i="2"/>
  <c r="AA1441" i="2"/>
  <c r="Z1441" i="2"/>
  <c r="AB1440" i="2"/>
  <c r="AA1440" i="2"/>
  <c r="Z1440" i="2"/>
  <c r="AB1439" i="2"/>
  <c r="AA1439" i="2"/>
  <c r="Z1439" i="2"/>
  <c r="AB1438" i="2"/>
  <c r="AA1438" i="2"/>
  <c r="Z1438" i="2"/>
  <c r="AB1437" i="2"/>
  <c r="AA1437" i="2"/>
  <c r="Z1437" i="2"/>
  <c r="AB1436" i="2"/>
  <c r="AA1436" i="2"/>
  <c r="Z1436" i="2"/>
  <c r="AB1435" i="2"/>
  <c r="AA1435" i="2"/>
  <c r="Z1435" i="2"/>
  <c r="AB1434" i="2"/>
  <c r="AA1434" i="2"/>
  <c r="Z1434" i="2"/>
  <c r="AB1433" i="2"/>
  <c r="AA1433" i="2"/>
  <c r="Z1433" i="2"/>
  <c r="AB1432" i="2"/>
  <c r="AA1432" i="2"/>
  <c r="Z1432" i="2"/>
  <c r="AB1431" i="2"/>
  <c r="AA1431" i="2"/>
  <c r="Z1431" i="2"/>
  <c r="AB1430" i="2"/>
  <c r="AA1430" i="2"/>
  <c r="Z1430" i="2"/>
  <c r="AB1429" i="2"/>
  <c r="AA1429" i="2"/>
  <c r="Z1429" i="2"/>
  <c r="AB1428" i="2"/>
  <c r="AA1428" i="2"/>
  <c r="Z1428" i="2"/>
  <c r="AB1427" i="2"/>
  <c r="AA1427" i="2"/>
  <c r="Z1427" i="2"/>
  <c r="AB1426" i="2"/>
  <c r="AA1426" i="2"/>
  <c r="Z1426" i="2"/>
  <c r="AB1425" i="2"/>
  <c r="AA1425" i="2"/>
  <c r="Z1425" i="2"/>
  <c r="AB1424" i="2"/>
  <c r="AA1424" i="2"/>
  <c r="Z1424" i="2"/>
  <c r="AB1423" i="2"/>
  <c r="AA1423" i="2"/>
  <c r="Z1423" i="2"/>
  <c r="AB1422" i="2"/>
  <c r="AA1422" i="2"/>
  <c r="Z1422" i="2"/>
  <c r="AB1421" i="2"/>
  <c r="AA1421" i="2"/>
  <c r="Z1421" i="2"/>
  <c r="AB1420" i="2"/>
  <c r="AA1420" i="2"/>
  <c r="Z1420" i="2"/>
  <c r="AB1419" i="2"/>
  <c r="AA1419" i="2"/>
  <c r="Z1419" i="2"/>
  <c r="AB1418" i="2"/>
  <c r="AA1418" i="2"/>
  <c r="Z1418" i="2"/>
  <c r="AB1417" i="2"/>
  <c r="AA1417" i="2"/>
  <c r="Z1417" i="2"/>
  <c r="AB1416" i="2"/>
  <c r="AA1416" i="2"/>
  <c r="Z1416" i="2"/>
  <c r="AB1415" i="2"/>
  <c r="AA1415" i="2"/>
  <c r="Z1415" i="2"/>
  <c r="AB1414" i="2"/>
  <c r="AA1414" i="2"/>
  <c r="Z1414" i="2"/>
  <c r="AB1413" i="2"/>
  <c r="AA1413" i="2"/>
  <c r="Z1413" i="2"/>
  <c r="AB1412" i="2"/>
  <c r="AA1412" i="2"/>
  <c r="Z1412" i="2"/>
  <c r="AB1411" i="2"/>
  <c r="AA1411" i="2"/>
  <c r="Z1411" i="2"/>
  <c r="AB1410" i="2"/>
  <c r="AA1410" i="2"/>
  <c r="Z1410" i="2"/>
  <c r="AB1409" i="2"/>
  <c r="AA1409" i="2"/>
  <c r="Z1409" i="2"/>
  <c r="AB1408" i="2"/>
  <c r="AA1408" i="2"/>
  <c r="Z1408" i="2"/>
  <c r="AB1407" i="2"/>
  <c r="AA1407" i="2"/>
  <c r="Z1407" i="2"/>
  <c r="AB1406" i="2"/>
  <c r="AA1406" i="2"/>
  <c r="Z1406" i="2"/>
  <c r="AB1405" i="2"/>
  <c r="AA1405" i="2"/>
  <c r="Z1405" i="2"/>
  <c r="AB1404" i="2"/>
  <c r="AA1404" i="2"/>
  <c r="Z1404" i="2"/>
  <c r="AB1403" i="2"/>
  <c r="AA1403" i="2"/>
  <c r="Z1403" i="2"/>
  <c r="AB1402" i="2"/>
  <c r="AA1402" i="2"/>
  <c r="Z1402" i="2"/>
  <c r="AB1401" i="2"/>
  <c r="AA1401" i="2"/>
  <c r="Z1401" i="2"/>
  <c r="AB1400" i="2"/>
  <c r="AA1400" i="2"/>
  <c r="Z1400" i="2"/>
  <c r="AB1399" i="2"/>
  <c r="AA1399" i="2"/>
  <c r="Z1399" i="2"/>
  <c r="AB1398" i="2"/>
  <c r="AA1398" i="2"/>
  <c r="Z1398" i="2"/>
  <c r="AB1397" i="2"/>
  <c r="AA1397" i="2"/>
  <c r="Z1397" i="2"/>
  <c r="AB1396" i="2"/>
  <c r="AA1396" i="2"/>
  <c r="Z1396" i="2"/>
  <c r="AB1395" i="2"/>
  <c r="AA1395" i="2"/>
  <c r="Z1395" i="2"/>
  <c r="AB1394" i="2"/>
  <c r="AA1394" i="2"/>
  <c r="Z1394" i="2"/>
  <c r="AB1393" i="2"/>
  <c r="AA1393" i="2"/>
  <c r="Z1393" i="2"/>
  <c r="AB1392" i="2"/>
  <c r="AA1392" i="2"/>
  <c r="Z1392" i="2"/>
  <c r="AB1391" i="2"/>
  <c r="AA1391" i="2"/>
  <c r="Z1391" i="2"/>
  <c r="AB1390" i="2"/>
  <c r="AA1390" i="2"/>
  <c r="Z1390" i="2"/>
  <c r="AB1389" i="2"/>
  <c r="AA1389" i="2"/>
  <c r="Z1389" i="2"/>
  <c r="AB1388" i="2"/>
  <c r="AA1388" i="2"/>
  <c r="Z1388" i="2"/>
  <c r="AB1387" i="2"/>
  <c r="AA1387" i="2"/>
  <c r="Z1387" i="2"/>
  <c r="AB1386" i="2"/>
  <c r="AA1386" i="2"/>
  <c r="Z1386" i="2"/>
  <c r="AB1385" i="2"/>
  <c r="AA1385" i="2"/>
  <c r="Z1385" i="2"/>
  <c r="AB1384" i="2"/>
  <c r="AA1384" i="2"/>
  <c r="Z1384" i="2"/>
  <c r="AB1383" i="2"/>
  <c r="AA1383" i="2"/>
  <c r="Z1383" i="2"/>
  <c r="AB1382" i="2"/>
  <c r="AA1382" i="2"/>
  <c r="Z1382" i="2"/>
  <c r="AB1381" i="2"/>
  <c r="AA1381" i="2"/>
  <c r="Z1381" i="2"/>
  <c r="AB1380" i="2"/>
  <c r="AA1380" i="2"/>
  <c r="Z1380" i="2"/>
  <c r="AB1379" i="2"/>
  <c r="AA1379" i="2"/>
  <c r="Z1379" i="2"/>
  <c r="AB1378" i="2"/>
  <c r="AA1378" i="2"/>
  <c r="Z1378" i="2"/>
  <c r="AB1377" i="2"/>
  <c r="AA1377" i="2"/>
  <c r="Z1377" i="2"/>
  <c r="AB1376" i="2"/>
  <c r="AA1376" i="2"/>
  <c r="Z1376" i="2"/>
  <c r="AB1375" i="2"/>
  <c r="AA1375" i="2"/>
  <c r="Z1375" i="2"/>
  <c r="AB1374" i="2"/>
  <c r="AA1374" i="2"/>
  <c r="Z1374" i="2"/>
  <c r="AB1373" i="2"/>
  <c r="AA1373" i="2"/>
  <c r="Z1373" i="2"/>
  <c r="AB1372" i="2"/>
  <c r="AA1372" i="2"/>
  <c r="Z1372" i="2"/>
  <c r="AB1371" i="2"/>
  <c r="AA1371" i="2"/>
  <c r="Z1371" i="2"/>
  <c r="AB1370" i="2"/>
  <c r="AA1370" i="2"/>
  <c r="Z1370" i="2"/>
  <c r="AB1369" i="2"/>
  <c r="AA1369" i="2"/>
  <c r="Z1369" i="2"/>
  <c r="AB1368" i="2"/>
  <c r="AA1368" i="2"/>
  <c r="Z1368" i="2"/>
  <c r="AB1367" i="2"/>
  <c r="AA1367" i="2"/>
  <c r="Z1367" i="2"/>
  <c r="AB1366" i="2"/>
  <c r="AA1366" i="2"/>
  <c r="Z1366" i="2"/>
  <c r="AB1365" i="2"/>
  <c r="AA1365" i="2"/>
  <c r="Z1365" i="2"/>
  <c r="AB1364" i="2"/>
  <c r="AA1364" i="2"/>
  <c r="Z1364" i="2"/>
  <c r="AB1363" i="2"/>
  <c r="AA1363" i="2"/>
  <c r="Z1363" i="2"/>
  <c r="AB1362" i="2"/>
  <c r="AA1362" i="2"/>
  <c r="Z1362" i="2"/>
  <c r="AB1361" i="2"/>
  <c r="AA1361" i="2"/>
  <c r="Z1361" i="2"/>
  <c r="AB1360" i="2"/>
  <c r="AA1360" i="2"/>
  <c r="Z1360" i="2"/>
  <c r="AB1359" i="2"/>
  <c r="AA1359" i="2"/>
  <c r="Z1359" i="2"/>
  <c r="AB1358" i="2"/>
  <c r="AA1358" i="2"/>
  <c r="Z1358" i="2"/>
  <c r="AB1357" i="2"/>
  <c r="AA1357" i="2"/>
  <c r="Z1357" i="2"/>
  <c r="AB1356" i="2"/>
  <c r="AA1356" i="2"/>
  <c r="Z1356" i="2"/>
  <c r="AB1355" i="2"/>
  <c r="AA1355" i="2"/>
  <c r="Z1355" i="2"/>
  <c r="AB1354" i="2"/>
  <c r="AA1354" i="2"/>
  <c r="Z1354" i="2"/>
  <c r="AB1353" i="2"/>
  <c r="AA1353" i="2"/>
  <c r="Z1353" i="2"/>
  <c r="AB1352" i="2"/>
  <c r="AA1352" i="2"/>
  <c r="Z1352" i="2"/>
  <c r="AB1351" i="2"/>
  <c r="AA1351" i="2"/>
  <c r="Z1351" i="2"/>
  <c r="AB1350" i="2"/>
  <c r="AA1350" i="2"/>
  <c r="Z1350" i="2"/>
  <c r="AB1349" i="2"/>
  <c r="AA1349" i="2"/>
  <c r="Z1349" i="2"/>
  <c r="AB1348" i="2"/>
  <c r="AA1348" i="2"/>
  <c r="Z1348" i="2"/>
  <c r="AB1347" i="2"/>
  <c r="AA1347" i="2"/>
  <c r="Z1347" i="2"/>
  <c r="AB1346" i="2"/>
  <c r="AA1346" i="2"/>
  <c r="Z1346" i="2"/>
  <c r="AB1345" i="2"/>
  <c r="AA1345" i="2"/>
  <c r="Z1345" i="2"/>
  <c r="AB1344" i="2"/>
  <c r="AA1344" i="2"/>
  <c r="Z1344" i="2"/>
  <c r="AB1343" i="2"/>
  <c r="AA1343" i="2"/>
  <c r="Z1343" i="2"/>
  <c r="AB1342" i="2"/>
  <c r="AA1342" i="2"/>
  <c r="Z1342" i="2"/>
  <c r="AB1341" i="2"/>
  <c r="AA1341" i="2"/>
  <c r="Z1341" i="2"/>
  <c r="AB1340" i="2"/>
  <c r="AA1340" i="2"/>
  <c r="Z1340" i="2"/>
  <c r="AB1339" i="2"/>
  <c r="AA1339" i="2"/>
  <c r="Z1339" i="2"/>
  <c r="AB1338" i="2"/>
  <c r="AA1338" i="2"/>
  <c r="Z1338" i="2"/>
  <c r="AB1337" i="2"/>
  <c r="AA1337" i="2"/>
  <c r="Z1337" i="2"/>
  <c r="AB1336" i="2"/>
  <c r="AA1336" i="2"/>
  <c r="Z1336" i="2"/>
  <c r="AB1335" i="2"/>
  <c r="AA1335" i="2"/>
  <c r="Z1335" i="2"/>
  <c r="AB1334" i="2"/>
  <c r="AA1334" i="2"/>
  <c r="Z1334" i="2"/>
  <c r="AB1333" i="2"/>
  <c r="AA1333" i="2"/>
  <c r="Z1333" i="2"/>
  <c r="AB1332" i="2"/>
  <c r="AA1332" i="2"/>
  <c r="Z1332" i="2"/>
  <c r="AB1331" i="2"/>
  <c r="AA1331" i="2"/>
  <c r="Z1331" i="2"/>
  <c r="AB1330" i="2"/>
  <c r="AA1330" i="2"/>
  <c r="Z1330" i="2"/>
  <c r="AB1329" i="2"/>
  <c r="AA1329" i="2"/>
  <c r="Z1329" i="2"/>
  <c r="AB1328" i="2"/>
  <c r="AA1328" i="2"/>
  <c r="Z1328" i="2"/>
  <c r="AB1327" i="2"/>
  <c r="AA1327" i="2"/>
  <c r="Z1327" i="2"/>
  <c r="AB1326" i="2"/>
  <c r="AA1326" i="2"/>
  <c r="Z1326" i="2"/>
  <c r="AB1325" i="2"/>
  <c r="AA1325" i="2"/>
  <c r="Z1325" i="2"/>
  <c r="AB1324" i="2"/>
  <c r="AA1324" i="2"/>
  <c r="Z1324" i="2"/>
  <c r="AB1323" i="2"/>
  <c r="AA1323" i="2"/>
  <c r="Z1323" i="2"/>
  <c r="AB1322" i="2"/>
  <c r="AA1322" i="2"/>
  <c r="Z1322" i="2"/>
  <c r="AB1321" i="2"/>
  <c r="AA1321" i="2"/>
  <c r="Z1321" i="2"/>
  <c r="AB1320" i="2"/>
  <c r="AA1320" i="2"/>
  <c r="Z1320" i="2"/>
  <c r="AB1319" i="2"/>
  <c r="AA1319" i="2"/>
  <c r="Z1319" i="2"/>
  <c r="AB1318" i="2"/>
  <c r="AA1318" i="2"/>
  <c r="Z1318" i="2"/>
  <c r="AB1317" i="2"/>
  <c r="AA1317" i="2"/>
  <c r="Z1317" i="2"/>
  <c r="AB1316" i="2"/>
  <c r="AA1316" i="2"/>
  <c r="Z1316" i="2"/>
  <c r="AB1315" i="2"/>
  <c r="AA1315" i="2"/>
  <c r="Z1315" i="2"/>
  <c r="AB1314" i="2"/>
  <c r="AA1314" i="2"/>
  <c r="Z1314" i="2"/>
  <c r="AB1313" i="2"/>
  <c r="AA1313" i="2"/>
  <c r="Z1313" i="2"/>
  <c r="AB1312" i="2"/>
  <c r="AA1312" i="2"/>
  <c r="Z1312" i="2"/>
  <c r="AB1311" i="2"/>
  <c r="AA1311" i="2"/>
  <c r="Z1311" i="2"/>
  <c r="AB1310" i="2"/>
  <c r="AA1310" i="2"/>
  <c r="Z1310" i="2"/>
  <c r="AB1309" i="2"/>
  <c r="AA1309" i="2"/>
  <c r="Z1309" i="2"/>
  <c r="AB1308" i="2"/>
  <c r="AA1308" i="2"/>
  <c r="Z1308" i="2"/>
  <c r="AB1307" i="2"/>
  <c r="AA1307" i="2"/>
  <c r="Z1307" i="2"/>
  <c r="AB1306" i="2"/>
  <c r="AA1306" i="2"/>
  <c r="Z1306" i="2"/>
  <c r="AB1305" i="2"/>
  <c r="AA1305" i="2"/>
  <c r="Z1305" i="2"/>
  <c r="AB1304" i="2"/>
  <c r="AA1304" i="2"/>
  <c r="Z1304" i="2"/>
  <c r="AB1303" i="2"/>
  <c r="AA1303" i="2"/>
  <c r="Z1303" i="2"/>
  <c r="AB1302" i="2"/>
  <c r="AA1302" i="2"/>
  <c r="Z1302" i="2"/>
  <c r="AB1301" i="2"/>
  <c r="AA1301" i="2"/>
  <c r="Z1301" i="2"/>
  <c r="AB1300" i="2"/>
  <c r="AA1300" i="2"/>
  <c r="Z1300" i="2"/>
  <c r="AB1299" i="2"/>
  <c r="AA1299" i="2"/>
  <c r="Z1299" i="2"/>
  <c r="AB1298" i="2"/>
  <c r="AA1298" i="2"/>
  <c r="Z1298" i="2"/>
  <c r="AB1297" i="2"/>
  <c r="AA1297" i="2"/>
  <c r="Z1297" i="2"/>
  <c r="AB1296" i="2"/>
  <c r="AA1296" i="2"/>
  <c r="Z1296" i="2"/>
  <c r="AB1295" i="2"/>
  <c r="AA1295" i="2"/>
  <c r="Z1295" i="2"/>
  <c r="AB1294" i="2"/>
  <c r="AA1294" i="2"/>
  <c r="Z1294" i="2"/>
  <c r="AB1293" i="2"/>
  <c r="AA1293" i="2"/>
  <c r="Z1293" i="2"/>
  <c r="AB1292" i="2"/>
  <c r="AA1292" i="2"/>
  <c r="Z1292" i="2"/>
  <c r="AB1291" i="2"/>
  <c r="AA1291" i="2"/>
  <c r="Z1291" i="2"/>
  <c r="AB1290" i="2"/>
  <c r="AA1290" i="2"/>
  <c r="Z1290" i="2"/>
  <c r="AB1289" i="2"/>
  <c r="AA1289" i="2"/>
  <c r="Z1289" i="2"/>
  <c r="AB1288" i="2"/>
  <c r="AA1288" i="2"/>
  <c r="Z1288" i="2"/>
  <c r="AB1287" i="2"/>
  <c r="AA1287" i="2"/>
  <c r="Z1287" i="2"/>
  <c r="AB1286" i="2"/>
  <c r="AA1286" i="2"/>
  <c r="Z1286" i="2"/>
  <c r="AB1285" i="2"/>
  <c r="AA1285" i="2"/>
  <c r="Z1285" i="2"/>
  <c r="AB1284" i="2"/>
  <c r="AA1284" i="2"/>
  <c r="Z1284" i="2"/>
  <c r="AB1283" i="2"/>
  <c r="AA1283" i="2"/>
  <c r="Z1283" i="2"/>
  <c r="AB1282" i="2"/>
  <c r="AA1282" i="2"/>
  <c r="Z1282" i="2"/>
  <c r="AB1281" i="2"/>
  <c r="AA1281" i="2"/>
  <c r="Z1281" i="2"/>
  <c r="AB1280" i="2"/>
  <c r="AA1280" i="2"/>
  <c r="Z1280" i="2"/>
  <c r="AB1279" i="2"/>
  <c r="AA1279" i="2"/>
  <c r="Z1279" i="2"/>
  <c r="AB1278" i="2"/>
  <c r="AA1278" i="2"/>
  <c r="Z1278" i="2"/>
  <c r="AB1277" i="2"/>
  <c r="AA1277" i="2"/>
  <c r="Z1277" i="2"/>
  <c r="AB1276" i="2"/>
  <c r="AA1276" i="2"/>
  <c r="Z1276" i="2"/>
  <c r="AB1275" i="2"/>
  <c r="AA1275" i="2"/>
  <c r="Z1275" i="2"/>
  <c r="AB1274" i="2"/>
  <c r="AA1274" i="2"/>
  <c r="Z1274" i="2"/>
  <c r="AB1273" i="2"/>
  <c r="AA1273" i="2"/>
  <c r="Z1273" i="2"/>
  <c r="AB1272" i="2"/>
  <c r="AA1272" i="2"/>
  <c r="Z1272" i="2"/>
  <c r="AB1271" i="2"/>
  <c r="AA1271" i="2"/>
  <c r="Z1271" i="2"/>
  <c r="AB1270" i="2"/>
  <c r="AA1270" i="2"/>
  <c r="Z1270" i="2"/>
  <c r="AB1269" i="2"/>
  <c r="AA1269" i="2"/>
  <c r="Z1269" i="2"/>
  <c r="AB1268" i="2"/>
  <c r="AA1268" i="2"/>
  <c r="Z1268" i="2"/>
  <c r="AB1267" i="2"/>
  <c r="AA1267" i="2"/>
  <c r="Z1267" i="2"/>
  <c r="AB1266" i="2"/>
  <c r="AA1266" i="2"/>
  <c r="Z1266" i="2"/>
  <c r="AB1265" i="2"/>
  <c r="AA1265" i="2"/>
  <c r="Z1265" i="2"/>
  <c r="AB1264" i="2"/>
  <c r="AA1264" i="2"/>
  <c r="Z1264" i="2"/>
  <c r="AB1263" i="2"/>
  <c r="AA1263" i="2"/>
  <c r="Z1263" i="2"/>
  <c r="AB1262" i="2"/>
  <c r="AA1262" i="2"/>
  <c r="Z1262" i="2"/>
  <c r="AB1261" i="2"/>
  <c r="AA1261" i="2"/>
  <c r="Z1261" i="2"/>
  <c r="AB1260" i="2"/>
  <c r="AA1260" i="2"/>
  <c r="Z1260" i="2"/>
  <c r="AB1259" i="2"/>
  <c r="AA1259" i="2"/>
  <c r="Z1259" i="2"/>
  <c r="AB1258" i="2"/>
  <c r="AA1258" i="2"/>
  <c r="Z1258" i="2"/>
  <c r="AB1257" i="2"/>
  <c r="AA1257" i="2"/>
  <c r="Z1257" i="2"/>
  <c r="AB1256" i="2"/>
  <c r="AA1256" i="2"/>
  <c r="Z1256" i="2"/>
  <c r="AB1255" i="2"/>
  <c r="AA1255" i="2"/>
  <c r="Z1255" i="2"/>
  <c r="AB1254" i="2"/>
  <c r="AA1254" i="2"/>
  <c r="Z1254" i="2"/>
  <c r="AB1253" i="2"/>
  <c r="AA1253" i="2"/>
  <c r="Z1253" i="2"/>
  <c r="AB1252" i="2"/>
  <c r="AA1252" i="2"/>
  <c r="Z1252" i="2"/>
  <c r="AB1251" i="2"/>
  <c r="AA1251" i="2"/>
  <c r="Z1251" i="2"/>
  <c r="AB1250" i="2"/>
  <c r="AA1250" i="2"/>
  <c r="Z1250" i="2"/>
  <c r="AB1249" i="2"/>
  <c r="AA1249" i="2"/>
  <c r="Z1249" i="2"/>
  <c r="AB1248" i="2"/>
  <c r="AA1248" i="2"/>
  <c r="Z1248" i="2"/>
  <c r="AB1247" i="2"/>
  <c r="AA1247" i="2"/>
  <c r="Z1247" i="2"/>
  <c r="AB1246" i="2"/>
  <c r="AA1246" i="2"/>
  <c r="Z1246" i="2"/>
  <c r="AB1245" i="2"/>
  <c r="AA1245" i="2"/>
  <c r="Z1245" i="2"/>
  <c r="AB1244" i="2"/>
  <c r="AA1244" i="2"/>
  <c r="Z1244" i="2"/>
  <c r="AB1243" i="2"/>
  <c r="AA1243" i="2"/>
  <c r="Z1243" i="2"/>
  <c r="AB1242" i="2"/>
  <c r="AA1242" i="2"/>
  <c r="Z1242" i="2"/>
  <c r="AB1241" i="2"/>
  <c r="AA1241" i="2"/>
  <c r="Z1241" i="2"/>
  <c r="AB1240" i="2"/>
  <c r="AA1240" i="2"/>
  <c r="Z1240" i="2"/>
  <c r="AB1239" i="2"/>
  <c r="AA1239" i="2"/>
  <c r="Z1239" i="2"/>
  <c r="AB1238" i="2"/>
  <c r="AA1238" i="2"/>
  <c r="Z1238" i="2"/>
  <c r="AB1237" i="2"/>
  <c r="AA1237" i="2"/>
  <c r="Z1237" i="2"/>
  <c r="AB1236" i="2"/>
  <c r="AA1236" i="2"/>
  <c r="Z1236" i="2"/>
  <c r="AB1235" i="2"/>
  <c r="AA1235" i="2"/>
  <c r="Z1235" i="2"/>
  <c r="AB1234" i="2"/>
  <c r="AA1234" i="2"/>
  <c r="Z1234" i="2"/>
  <c r="AB1233" i="2"/>
  <c r="AA1233" i="2"/>
  <c r="Z1233" i="2"/>
  <c r="AB1232" i="2"/>
  <c r="AA1232" i="2"/>
  <c r="Z1232" i="2"/>
  <c r="AB1231" i="2"/>
  <c r="AA1231" i="2"/>
  <c r="Z1231" i="2"/>
  <c r="AB1230" i="2"/>
  <c r="AA1230" i="2"/>
  <c r="Z1230" i="2"/>
  <c r="AB1229" i="2"/>
  <c r="AA1229" i="2"/>
  <c r="Z1229" i="2"/>
  <c r="AB1228" i="2"/>
  <c r="AA1228" i="2"/>
  <c r="Z1228" i="2"/>
  <c r="AB1227" i="2"/>
  <c r="AA1227" i="2"/>
  <c r="Z1227" i="2"/>
  <c r="AB1226" i="2"/>
  <c r="AA1226" i="2"/>
  <c r="Z1226" i="2"/>
  <c r="AB1225" i="2"/>
  <c r="AA1225" i="2"/>
  <c r="Z1225" i="2"/>
  <c r="AB1224" i="2"/>
  <c r="AA1224" i="2"/>
  <c r="Z1224" i="2"/>
  <c r="AB1223" i="2"/>
  <c r="AA1223" i="2"/>
  <c r="Z1223" i="2"/>
  <c r="AB1222" i="2"/>
  <c r="AA1222" i="2"/>
  <c r="Z1222" i="2"/>
  <c r="AB1221" i="2"/>
  <c r="AA1221" i="2"/>
  <c r="Z1221" i="2"/>
  <c r="AB1220" i="2"/>
  <c r="AA1220" i="2"/>
  <c r="Z1220" i="2"/>
  <c r="AB1219" i="2"/>
  <c r="AA1219" i="2"/>
  <c r="Z1219" i="2"/>
  <c r="AB1218" i="2"/>
  <c r="AA1218" i="2"/>
  <c r="Z1218" i="2"/>
  <c r="AB1217" i="2"/>
  <c r="AA1217" i="2"/>
  <c r="Z1217" i="2"/>
  <c r="AB1216" i="2"/>
  <c r="AA1216" i="2"/>
  <c r="Z1216" i="2"/>
  <c r="AB1215" i="2"/>
  <c r="AA1215" i="2"/>
  <c r="Z1215" i="2"/>
  <c r="AB1214" i="2"/>
  <c r="AA1214" i="2"/>
  <c r="Z1214" i="2"/>
  <c r="AB1213" i="2"/>
  <c r="AA1213" i="2"/>
  <c r="Z1213" i="2"/>
  <c r="AB1212" i="2"/>
  <c r="AA1212" i="2"/>
  <c r="Z1212" i="2"/>
  <c r="AB1211" i="2"/>
  <c r="AA1211" i="2"/>
  <c r="Z1211" i="2"/>
  <c r="AB1210" i="2"/>
  <c r="AA1210" i="2"/>
  <c r="Z1210" i="2"/>
  <c r="AB1209" i="2"/>
  <c r="AA1209" i="2"/>
  <c r="Z1209" i="2"/>
  <c r="AB1208" i="2"/>
  <c r="AA1208" i="2"/>
  <c r="Z1208" i="2"/>
  <c r="AB1207" i="2"/>
  <c r="AA1207" i="2"/>
  <c r="Z1207" i="2"/>
  <c r="AB1206" i="2"/>
  <c r="AA1206" i="2"/>
  <c r="Z1206" i="2"/>
  <c r="AB1205" i="2"/>
  <c r="AA1205" i="2"/>
  <c r="Z1205" i="2"/>
  <c r="AB1204" i="2"/>
  <c r="AA1204" i="2"/>
  <c r="Z1204" i="2"/>
  <c r="AB1203" i="2"/>
  <c r="AA1203" i="2"/>
  <c r="Z1203" i="2"/>
  <c r="AB1202" i="2"/>
  <c r="AA1202" i="2"/>
  <c r="Z1202" i="2"/>
  <c r="AB1201" i="2"/>
  <c r="AA1201" i="2"/>
  <c r="Z1201" i="2"/>
  <c r="AB1200" i="2"/>
  <c r="AA1200" i="2"/>
  <c r="Z1200" i="2"/>
  <c r="AB1199" i="2"/>
  <c r="AA1199" i="2"/>
  <c r="Z1199" i="2"/>
  <c r="AB1198" i="2"/>
  <c r="AA1198" i="2"/>
  <c r="Z1198" i="2"/>
  <c r="AB1197" i="2"/>
  <c r="AA1197" i="2"/>
  <c r="Z1197" i="2"/>
  <c r="AB1196" i="2"/>
  <c r="AA1196" i="2"/>
  <c r="Z1196" i="2"/>
  <c r="AB1195" i="2"/>
  <c r="AA1195" i="2"/>
  <c r="Z1195" i="2"/>
  <c r="AB1194" i="2"/>
  <c r="AA1194" i="2"/>
  <c r="Z1194" i="2"/>
  <c r="AB1193" i="2"/>
  <c r="AA1193" i="2"/>
  <c r="Z1193" i="2"/>
  <c r="AB1192" i="2"/>
  <c r="AA1192" i="2"/>
  <c r="Z1192" i="2"/>
  <c r="AB1191" i="2"/>
  <c r="AA1191" i="2"/>
  <c r="Z1191" i="2"/>
  <c r="AB1190" i="2"/>
  <c r="AA1190" i="2"/>
  <c r="Z1190" i="2"/>
  <c r="AB1189" i="2"/>
  <c r="AA1189" i="2"/>
  <c r="Z1189" i="2"/>
  <c r="AB1188" i="2"/>
  <c r="AA1188" i="2"/>
  <c r="Z1188" i="2"/>
  <c r="AB1187" i="2"/>
  <c r="AA1187" i="2"/>
  <c r="Z1187" i="2"/>
  <c r="AB1186" i="2"/>
  <c r="AA1186" i="2"/>
  <c r="Z1186" i="2"/>
  <c r="AB1185" i="2"/>
  <c r="AA1185" i="2"/>
  <c r="Z1185" i="2"/>
  <c r="AB1184" i="2"/>
  <c r="AA1184" i="2"/>
  <c r="Z1184" i="2"/>
  <c r="AB1183" i="2"/>
  <c r="AA1183" i="2"/>
  <c r="Z1183" i="2"/>
  <c r="AB1182" i="2"/>
  <c r="AA1182" i="2"/>
  <c r="Z1182" i="2"/>
  <c r="AB1181" i="2"/>
  <c r="AA1181" i="2"/>
  <c r="Z1181" i="2"/>
  <c r="AB1180" i="2"/>
  <c r="AA1180" i="2"/>
  <c r="Z1180" i="2"/>
  <c r="AB1179" i="2"/>
  <c r="AA1179" i="2"/>
  <c r="Z1179" i="2"/>
  <c r="AB1178" i="2"/>
  <c r="AA1178" i="2"/>
  <c r="Z1178" i="2"/>
  <c r="AB1177" i="2"/>
  <c r="AA1177" i="2"/>
  <c r="Z1177" i="2"/>
  <c r="AB1176" i="2"/>
  <c r="AA1176" i="2"/>
  <c r="Z1176" i="2"/>
  <c r="AB1175" i="2"/>
  <c r="AA1175" i="2"/>
  <c r="Z1175" i="2"/>
  <c r="AB1174" i="2"/>
  <c r="AA1174" i="2"/>
  <c r="Z1174" i="2"/>
  <c r="AB1173" i="2"/>
  <c r="AA1173" i="2"/>
  <c r="Z1173" i="2"/>
  <c r="AB1172" i="2"/>
  <c r="AA1172" i="2"/>
  <c r="Z1172" i="2"/>
  <c r="AB1171" i="2"/>
  <c r="AA1171" i="2"/>
  <c r="Z1171" i="2"/>
  <c r="AB1170" i="2"/>
  <c r="AA1170" i="2"/>
  <c r="Z1170" i="2"/>
  <c r="AB1169" i="2"/>
  <c r="AA1169" i="2"/>
  <c r="Z1169" i="2"/>
  <c r="AB1168" i="2"/>
  <c r="AA1168" i="2"/>
  <c r="Z1168" i="2"/>
  <c r="AB1167" i="2"/>
  <c r="AA1167" i="2"/>
  <c r="Z1167" i="2"/>
  <c r="AB1166" i="2"/>
  <c r="AA1166" i="2"/>
  <c r="Z1166" i="2"/>
  <c r="AB1165" i="2"/>
  <c r="AA1165" i="2"/>
  <c r="Z1165" i="2"/>
  <c r="AB1164" i="2"/>
  <c r="AA1164" i="2"/>
  <c r="Z1164" i="2"/>
  <c r="AB1163" i="2"/>
  <c r="AA1163" i="2"/>
  <c r="Z1163" i="2"/>
  <c r="AB1162" i="2"/>
  <c r="AA1162" i="2"/>
  <c r="Z1162" i="2"/>
  <c r="AB1161" i="2"/>
  <c r="AA1161" i="2"/>
  <c r="Z1161" i="2"/>
  <c r="AB1160" i="2"/>
  <c r="AA1160" i="2"/>
  <c r="Z1160" i="2"/>
  <c r="AB1159" i="2"/>
  <c r="AA1159" i="2"/>
  <c r="Z1159" i="2"/>
  <c r="AB1158" i="2"/>
  <c r="AA1158" i="2"/>
  <c r="Z1158" i="2"/>
  <c r="AB1157" i="2"/>
  <c r="AA1157" i="2"/>
  <c r="Z1157" i="2"/>
  <c r="AB1156" i="2"/>
  <c r="AA1156" i="2"/>
  <c r="Z1156" i="2"/>
  <c r="AB1155" i="2"/>
  <c r="AA1155" i="2"/>
  <c r="Z1155" i="2"/>
  <c r="AB1154" i="2"/>
  <c r="AA1154" i="2"/>
  <c r="Z1154" i="2"/>
  <c r="AB1153" i="2"/>
  <c r="AA1153" i="2"/>
  <c r="Z1153" i="2"/>
  <c r="AB1152" i="2"/>
  <c r="AA1152" i="2"/>
  <c r="Z1152" i="2"/>
  <c r="AB1151" i="2"/>
  <c r="AA1151" i="2"/>
  <c r="Z1151" i="2"/>
  <c r="AB1150" i="2"/>
  <c r="AA1150" i="2"/>
  <c r="Z1150" i="2"/>
  <c r="AB1149" i="2"/>
  <c r="AA1149" i="2"/>
  <c r="Z1149" i="2"/>
  <c r="AB1148" i="2"/>
  <c r="AA1148" i="2"/>
  <c r="Z1148" i="2"/>
  <c r="AB1147" i="2"/>
  <c r="AA1147" i="2"/>
  <c r="Z1147" i="2"/>
  <c r="AB1146" i="2"/>
  <c r="AA1146" i="2"/>
  <c r="Z1146" i="2"/>
  <c r="AB1145" i="2"/>
  <c r="AA1145" i="2"/>
  <c r="Z1145" i="2"/>
  <c r="AB1144" i="2"/>
  <c r="AA1144" i="2"/>
  <c r="Z1144" i="2"/>
  <c r="AB1143" i="2"/>
  <c r="AA1143" i="2"/>
  <c r="Z1143" i="2"/>
  <c r="AB1142" i="2"/>
  <c r="AA1142" i="2"/>
  <c r="Z1142" i="2"/>
  <c r="AB1141" i="2"/>
  <c r="AA1141" i="2"/>
  <c r="Z1141" i="2"/>
  <c r="AB1140" i="2"/>
  <c r="AA1140" i="2"/>
  <c r="Z1140" i="2"/>
  <c r="AB1139" i="2"/>
  <c r="AA1139" i="2"/>
  <c r="Z1139" i="2"/>
  <c r="AB1138" i="2"/>
  <c r="AA1138" i="2"/>
  <c r="Z1138" i="2"/>
  <c r="AB1137" i="2"/>
  <c r="AA1137" i="2"/>
  <c r="Z1137" i="2"/>
  <c r="AB1136" i="2"/>
  <c r="AA1136" i="2"/>
  <c r="Z1136" i="2"/>
  <c r="AB1135" i="2"/>
  <c r="AA1135" i="2"/>
  <c r="Z1135" i="2"/>
  <c r="AB1134" i="2"/>
  <c r="AA1134" i="2"/>
  <c r="Z1134" i="2"/>
  <c r="AB1133" i="2"/>
  <c r="AA1133" i="2"/>
  <c r="Z1133" i="2"/>
  <c r="AB1132" i="2"/>
  <c r="AA1132" i="2"/>
  <c r="Z1132" i="2"/>
  <c r="AB1131" i="2"/>
  <c r="AA1131" i="2"/>
  <c r="Z1131" i="2"/>
  <c r="AB1130" i="2"/>
  <c r="AA1130" i="2"/>
  <c r="Z1130" i="2"/>
  <c r="AB1129" i="2"/>
  <c r="AA1129" i="2"/>
  <c r="Z1129" i="2"/>
  <c r="AB1128" i="2"/>
  <c r="AA1128" i="2"/>
  <c r="Z1128" i="2"/>
  <c r="AB1127" i="2"/>
  <c r="AA1127" i="2"/>
  <c r="Z1127" i="2"/>
  <c r="AB1126" i="2"/>
  <c r="AA1126" i="2"/>
  <c r="Z1126" i="2"/>
  <c r="AB1125" i="2"/>
  <c r="AA1125" i="2"/>
  <c r="Z1125" i="2"/>
  <c r="AB1124" i="2"/>
  <c r="AA1124" i="2"/>
  <c r="Z1124" i="2"/>
  <c r="AB1123" i="2"/>
  <c r="AA1123" i="2"/>
  <c r="Z1123" i="2"/>
  <c r="AB1122" i="2"/>
  <c r="AA1122" i="2"/>
  <c r="Z1122" i="2"/>
  <c r="AB1121" i="2"/>
  <c r="AA1121" i="2"/>
  <c r="Z1121" i="2"/>
  <c r="AB1120" i="2"/>
  <c r="AA1120" i="2"/>
  <c r="Z1120" i="2"/>
  <c r="AB1119" i="2"/>
  <c r="AA1119" i="2"/>
  <c r="Z1119" i="2"/>
  <c r="AB1118" i="2"/>
  <c r="AA1118" i="2"/>
  <c r="Z1118" i="2"/>
  <c r="AB1117" i="2"/>
  <c r="AA1117" i="2"/>
  <c r="Z1117" i="2"/>
  <c r="AB1116" i="2"/>
  <c r="AA1116" i="2"/>
  <c r="Z1116" i="2"/>
  <c r="AB1115" i="2"/>
  <c r="AA1115" i="2"/>
  <c r="Z1115" i="2"/>
  <c r="AB1114" i="2"/>
  <c r="AA1114" i="2"/>
  <c r="Z1114" i="2"/>
  <c r="AB1113" i="2"/>
  <c r="AA1113" i="2"/>
  <c r="Z1113" i="2"/>
  <c r="AB1112" i="2"/>
  <c r="AA1112" i="2"/>
  <c r="Z1112" i="2"/>
  <c r="AB1111" i="2"/>
  <c r="AA1111" i="2"/>
  <c r="Z1111" i="2"/>
  <c r="AB1110" i="2"/>
  <c r="AA1110" i="2"/>
  <c r="Z1110" i="2"/>
  <c r="AB1109" i="2"/>
  <c r="AA1109" i="2"/>
  <c r="Z1109" i="2"/>
  <c r="AB1108" i="2"/>
  <c r="AA1108" i="2"/>
  <c r="Z1108" i="2"/>
  <c r="AB1107" i="2"/>
  <c r="AA1107" i="2"/>
  <c r="Z1107" i="2"/>
  <c r="AB1106" i="2"/>
  <c r="AA1106" i="2"/>
  <c r="Z1106" i="2"/>
  <c r="AB1105" i="2"/>
  <c r="AA1105" i="2"/>
  <c r="Z1105" i="2"/>
  <c r="AB1104" i="2"/>
  <c r="AA1104" i="2"/>
  <c r="Z1104" i="2"/>
  <c r="AB1103" i="2"/>
  <c r="AA1103" i="2"/>
  <c r="Z1103" i="2"/>
  <c r="AB1102" i="2"/>
  <c r="AA1102" i="2"/>
  <c r="Z1102" i="2"/>
  <c r="AB1101" i="2"/>
  <c r="AA1101" i="2"/>
  <c r="Z1101" i="2"/>
  <c r="AB1100" i="2"/>
  <c r="AA1100" i="2"/>
  <c r="Z1100" i="2"/>
  <c r="AB1099" i="2"/>
  <c r="AA1099" i="2"/>
  <c r="Z1099" i="2"/>
  <c r="AB1098" i="2"/>
  <c r="AA1098" i="2"/>
  <c r="Z1098" i="2"/>
  <c r="AB1097" i="2"/>
  <c r="AA1097" i="2"/>
  <c r="Z1097" i="2"/>
  <c r="AB1096" i="2"/>
  <c r="AA1096" i="2"/>
  <c r="Z1096" i="2"/>
  <c r="AB1095" i="2"/>
  <c r="AA1095" i="2"/>
  <c r="Z1095" i="2"/>
  <c r="AB1094" i="2"/>
  <c r="AA1094" i="2"/>
  <c r="Z1094" i="2"/>
  <c r="AB1093" i="2"/>
  <c r="AA1093" i="2"/>
  <c r="Z1093" i="2"/>
  <c r="AB1092" i="2"/>
  <c r="AA1092" i="2"/>
  <c r="Z1092" i="2"/>
  <c r="AB1091" i="2"/>
  <c r="AA1091" i="2"/>
  <c r="Z1091" i="2"/>
  <c r="AB1090" i="2"/>
  <c r="AA1090" i="2"/>
  <c r="Z1090" i="2"/>
  <c r="AB1089" i="2"/>
  <c r="AA1089" i="2"/>
  <c r="Z1089" i="2"/>
  <c r="AB1088" i="2"/>
  <c r="AA1088" i="2"/>
  <c r="Z1088" i="2"/>
  <c r="AB1087" i="2"/>
  <c r="AA1087" i="2"/>
  <c r="Z1087" i="2"/>
  <c r="AB1086" i="2"/>
  <c r="AA1086" i="2"/>
  <c r="Z1086" i="2"/>
  <c r="AB1085" i="2"/>
  <c r="AA1085" i="2"/>
  <c r="Z1085" i="2"/>
  <c r="AB1084" i="2"/>
  <c r="AA1084" i="2"/>
  <c r="Z1084" i="2"/>
  <c r="AB1083" i="2"/>
  <c r="AA1083" i="2"/>
  <c r="Z1083" i="2"/>
  <c r="AB1082" i="2"/>
  <c r="AA1082" i="2"/>
  <c r="Z1082" i="2"/>
  <c r="AB1081" i="2"/>
  <c r="AA1081" i="2"/>
  <c r="Z1081" i="2"/>
  <c r="AB1080" i="2"/>
  <c r="AA1080" i="2"/>
  <c r="Z1080" i="2"/>
  <c r="AB1079" i="2"/>
  <c r="AA1079" i="2"/>
  <c r="Z1079" i="2"/>
  <c r="AB1078" i="2"/>
  <c r="AA1078" i="2"/>
  <c r="Z1078" i="2"/>
  <c r="AB1077" i="2"/>
  <c r="AA1077" i="2"/>
  <c r="Z1077" i="2"/>
  <c r="AB1076" i="2"/>
  <c r="AA1076" i="2"/>
  <c r="Z1076" i="2"/>
  <c r="AB1075" i="2"/>
  <c r="AA1075" i="2"/>
  <c r="Z1075" i="2"/>
  <c r="AB1074" i="2"/>
  <c r="AA1074" i="2"/>
  <c r="Z1074" i="2"/>
  <c r="AB1073" i="2"/>
  <c r="AA1073" i="2"/>
  <c r="Z1073" i="2"/>
  <c r="AB1072" i="2"/>
  <c r="AA1072" i="2"/>
  <c r="Z1072" i="2"/>
  <c r="AB1071" i="2"/>
  <c r="AA1071" i="2"/>
  <c r="Z1071" i="2"/>
  <c r="AB1070" i="2"/>
  <c r="AA1070" i="2"/>
  <c r="Z1070" i="2"/>
  <c r="AB1069" i="2"/>
  <c r="AA1069" i="2"/>
  <c r="Z1069" i="2"/>
  <c r="AB1068" i="2"/>
  <c r="AA1068" i="2"/>
  <c r="Z1068" i="2"/>
  <c r="AB1067" i="2"/>
  <c r="AA1067" i="2"/>
  <c r="Z1067" i="2"/>
  <c r="AB1066" i="2"/>
  <c r="AA1066" i="2"/>
  <c r="Z1066" i="2"/>
  <c r="AB1065" i="2"/>
  <c r="AA1065" i="2"/>
  <c r="Z1065" i="2"/>
  <c r="AB1064" i="2"/>
  <c r="AA1064" i="2"/>
  <c r="Z1064" i="2"/>
  <c r="AB1063" i="2"/>
  <c r="AA1063" i="2"/>
  <c r="Z1063" i="2"/>
  <c r="AB1062" i="2"/>
  <c r="AA1062" i="2"/>
  <c r="Z1062" i="2"/>
  <c r="AB1061" i="2"/>
  <c r="AA1061" i="2"/>
  <c r="Z1061" i="2"/>
  <c r="AB1060" i="2"/>
  <c r="AA1060" i="2"/>
  <c r="Z1060" i="2"/>
  <c r="AB1059" i="2"/>
  <c r="AA1059" i="2"/>
  <c r="Z1059" i="2"/>
  <c r="AB1058" i="2"/>
  <c r="AA1058" i="2"/>
  <c r="Z1058" i="2"/>
  <c r="AB1057" i="2"/>
  <c r="AA1057" i="2"/>
  <c r="Z1057" i="2"/>
  <c r="AB1056" i="2"/>
  <c r="AA1056" i="2"/>
  <c r="Z1056" i="2"/>
  <c r="AB1055" i="2"/>
  <c r="AA1055" i="2"/>
  <c r="Z1055" i="2"/>
  <c r="AB1054" i="2"/>
  <c r="AA1054" i="2"/>
  <c r="Z1054" i="2"/>
  <c r="AB1053" i="2"/>
  <c r="AA1053" i="2"/>
  <c r="Z1053" i="2"/>
  <c r="AB1052" i="2"/>
  <c r="AA1052" i="2"/>
  <c r="Z1052" i="2"/>
  <c r="AB1051" i="2"/>
  <c r="AA1051" i="2"/>
  <c r="Z1051" i="2"/>
  <c r="AB1050" i="2"/>
  <c r="AA1050" i="2"/>
  <c r="Z1050" i="2"/>
  <c r="AB1049" i="2"/>
  <c r="AA1049" i="2"/>
  <c r="Z1049" i="2"/>
  <c r="AB1048" i="2"/>
  <c r="AA1048" i="2"/>
  <c r="Z1048" i="2"/>
  <c r="AB1047" i="2"/>
  <c r="AA1047" i="2"/>
  <c r="Z1047" i="2"/>
  <c r="AB1046" i="2"/>
  <c r="AA1046" i="2"/>
  <c r="Z1046" i="2"/>
  <c r="AB1045" i="2"/>
  <c r="AA1045" i="2"/>
  <c r="Z1045" i="2"/>
  <c r="AB1044" i="2"/>
  <c r="AA1044" i="2"/>
  <c r="Z1044" i="2"/>
  <c r="AB1043" i="2"/>
  <c r="AA1043" i="2"/>
  <c r="Z1043" i="2"/>
  <c r="AB1042" i="2"/>
  <c r="AA1042" i="2"/>
  <c r="Z1042" i="2"/>
  <c r="AB1041" i="2"/>
  <c r="AA1041" i="2"/>
  <c r="Z1041" i="2"/>
  <c r="AB1040" i="2"/>
  <c r="AA1040" i="2"/>
  <c r="Z1040" i="2"/>
  <c r="AB1039" i="2"/>
  <c r="AA1039" i="2"/>
  <c r="Z1039" i="2"/>
  <c r="AB1038" i="2"/>
  <c r="AA1038" i="2"/>
  <c r="Z1038" i="2"/>
  <c r="AB1037" i="2"/>
  <c r="AA1037" i="2"/>
  <c r="Z1037" i="2"/>
  <c r="AB1036" i="2"/>
  <c r="AA1036" i="2"/>
  <c r="Z1036" i="2"/>
  <c r="AB1035" i="2"/>
  <c r="AA1035" i="2"/>
  <c r="Z1035" i="2"/>
  <c r="AB1034" i="2"/>
  <c r="AA1034" i="2"/>
  <c r="Z1034" i="2"/>
  <c r="AB1033" i="2"/>
  <c r="AA1033" i="2"/>
  <c r="Z1033" i="2"/>
  <c r="AB1032" i="2"/>
  <c r="AA1032" i="2"/>
  <c r="Z1032" i="2"/>
  <c r="AB1031" i="2"/>
  <c r="AA1031" i="2"/>
  <c r="Z1031" i="2"/>
  <c r="AB1030" i="2"/>
  <c r="AA1030" i="2"/>
  <c r="Z1030" i="2"/>
  <c r="AB1029" i="2"/>
  <c r="AA1029" i="2"/>
  <c r="Z1029" i="2"/>
  <c r="AB1028" i="2"/>
  <c r="AA1028" i="2"/>
  <c r="Z1028" i="2"/>
  <c r="AB1027" i="2"/>
  <c r="AA1027" i="2"/>
  <c r="Z1027" i="2"/>
  <c r="AB1026" i="2"/>
  <c r="AA1026" i="2"/>
  <c r="Z1026" i="2"/>
  <c r="AB1025" i="2"/>
  <c r="AA1025" i="2"/>
  <c r="Z1025" i="2"/>
  <c r="AB1024" i="2"/>
  <c r="AA1024" i="2"/>
  <c r="Z1024" i="2"/>
  <c r="AB1023" i="2"/>
  <c r="AA1023" i="2"/>
  <c r="Z1023" i="2"/>
  <c r="AB1022" i="2"/>
  <c r="AA1022" i="2"/>
  <c r="Z1022" i="2"/>
  <c r="AB1021" i="2"/>
  <c r="AA1021" i="2"/>
  <c r="Z1021" i="2"/>
  <c r="AB1020" i="2"/>
  <c r="AA1020" i="2"/>
  <c r="Z1020" i="2"/>
  <c r="AB1019" i="2"/>
  <c r="AA1019" i="2"/>
  <c r="Z1019" i="2"/>
  <c r="AB1018" i="2"/>
  <c r="AA1018" i="2"/>
  <c r="Z1018" i="2"/>
  <c r="AB1017" i="2"/>
  <c r="AA1017" i="2"/>
  <c r="Z1017" i="2"/>
  <c r="AB1016" i="2"/>
  <c r="AA1016" i="2"/>
  <c r="Z1016" i="2"/>
  <c r="AB1015" i="2"/>
  <c r="AA1015" i="2"/>
  <c r="Z1015" i="2"/>
  <c r="AB1014" i="2"/>
  <c r="AA1014" i="2"/>
  <c r="Z1014" i="2"/>
  <c r="AB1013" i="2"/>
  <c r="AA1013" i="2"/>
  <c r="Z1013" i="2"/>
  <c r="AB1012" i="2"/>
  <c r="AA1012" i="2"/>
  <c r="Z1012" i="2"/>
  <c r="AB1011" i="2"/>
  <c r="AA1011" i="2"/>
  <c r="Z1011" i="2"/>
  <c r="AB1010" i="2"/>
  <c r="AA1010" i="2"/>
  <c r="Z1010" i="2"/>
  <c r="AB1009" i="2"/>
  <c r="AA1009" i="2"/>
  <c r="Z1009" i="2"/>
  <c r="AB1008" i="2"/>
  <c r="AA1008" i="2"/>
  <c r="Z1008" i="2"/>
  <c r="AB1007" i="2"/>
  <c r="AA1007" i="2"/>
  <c r="Z1007" i="2"/>
  <c r="AB1006" i="2"/>
  <c r="AA1006" i="2"/>
  <c r="Z1006" i="2"/>
  <c r="AB1005" i="2"/>
  <c r="AA1005" i="2"/>
  <c r="Z1005" i="2"/>
  <c r="AB1004" i="2"/>
  <c r="AA1004" i="2"/>
  <c r="Z1004" i="2"/>
  <c r="AB1003" i="2"/>
  <c r="AA1003" i="2"/>
  <c r="Z1003" i="2"/>
  <c r="AB1002" i="2"/>
  <c r="AA1002" i="2"/>
  <c r="Z1002" i="2"/>
  <c r="AB1001" i="2"/>
  <c r="AA1001" i="2"/>
  <c r="Z1001" i="2"/>
  <c r="AB1000" i="2"/>
  <c r="AA1000" i="2"/>
  <c r="Z1000" i="2"/>
  <c r="AB999" i="2"/>
  <c r="AA999" i="2"/>
  <c r="Z999" i="2"/>
  <c r="AB998" i="2"/>
  <c r="AA998" i="2"/>
  <c r="Z998" i="2"/>
  <c r="AB997" i="2"/>
  <c r="AA997" i="2"/>
  <c r="Z997" i="2"/>
  <c r="AB996" i="2"/>
  <c r="AA996" i="2"/>
  <c r="Z996" i="2"/>
  <c r="AB995" i="2"/>
  <c r="AA995" i="2"/>
  <c r="Z995" i="2"/>
  <c r="AB994" i="2"/>
  <c r="AA994" i="2"/>
  <c r="Z994" i="2"/>
  <c r="AB993" i="2"/>
  <c r="AA993" i="2"/>
  <c r="Z993" i="2"/>
  <c r="AB992" i="2"/>
  <c r="AA992" i="2"/>
  <c r="Z992" i="2"/>
  <c r="AB991" i="2"/>
  <c r="AA991" i="2"/>
  <c r="Z991" i="2"/>
  <c r="AB990" i="2"/>
  <c r="AA990" i="2"/>
  <c r="Z990" i="2"/>
  <c r="AB989" i="2"/>
  <c r="AA989" i="2"/>
  <c r="Z989" i="2"/>
  <c r="AB988" i="2"/>
  <c r="AA988" i="2"/>
  <c r="Z988" i="2"/>
  <c r="AB987" i="2"/>
  <c r="AA987" i="2"/>
  <c r="Z987" i="2"/>
  <c r="AB986" i="2"/>
  <c r="AA986" i="2"/>
  <c r="Z986" i="2"/>
  <c r="AB985" i="2"/>
  <c r="AA985" i="2"/>
  <c r="Z985" i="2"/>
  <c r="AB984" i="2"/>
  <c r="AA984" i="2"/>
  <c r="Z984" i="2"/>
  <c r="AB983" i="2"/>
  <c r="AA983" i="2"/>
  <c r="Z983" i="2"/>
  <c r="AB982" i="2"/>
  <c r="AA982" i="2"/>
  <c r="Z982" i="2"/>
  <c r="AB981" i="2"/>
  <c r="AA981" i="2"/>
  <c r="Z981" i="2"/>
  <c r="AB980" i="2"/>
  <c r="AA980" i="2"/>
  <c r="Z980" i="2"/>
  <c r="AB979" i="2"/>
  <c r="AA979" i="2"/>
  <c r="Z979" i="2"/>
  <c r="AB978" i="2"/>
  <c r="AA978" i="2"/>
  <c r="Z978" i="2"/>
  <c r="AB977" i="2"/>
  <c r="AA977" i="2"/>
  <c r="Z977" i="2"/>
  <c r="AB976" i="2"/>
  <c r="AA976" i="2"/>
  <c r="Z976" i="2"/>
  <c r="AB975" i="2"/>
  <c r="AA975" i="2"/>
  <c r="Z975" i="2"/>
  <c r="AB974" i="2"/>
  <c r="AA974" i="2"/>
  <c r="Z974" i="2"/>
  <c r="AB973" i="2"/>
  <c r="AA973" i="2"/>
  <c r="Z973" i="2"/>
  <c r="AB972" i="2"/>
  <c r="AA972" i="2"/>
  <c r="Z972" i="2"/>
  <c r="AB971" i="2"/>
  <c r="AA971" i="2"/>
  <c r="Z971" i="2"/>
  <c r="AB970" i="2"/>
  <c r="AA970" i="2"/>
  <c r="Z970" i="2"/>
  <c r="AB969" i="2"/>
  <c r="AA969" i="2"/>
  <c r="Z969" i="2"/>
  <c r="AB968" i="2"/>
  <c r="AA968" i="2"/>
  <c r="Z968" i="2"/>
  <c r="AB967" i="2"/>
  <c r="AA967" i="2"/>
  <c r="Z967" i="2"/>
  <c r="AB966" i="2"/>
  <c r="AA966" i="2"/>
  <c r="Z966" i="2"/>
  <c r="AB965" i="2"/>
  <c r="AA965" i="2"/>
  <c r="Z965" i="2"/>
  <c r="AB964" i="2"/>
  <c r="AA964" i="2"/>
  <c r="Z964" i="2"/>
  <c r="AB963" i="2"/>
  <c r="AA963" i="2"/>
  <c r="Z963" i="2"/>
  <c r="AB962" i="2"/>
  <c r="AA962" i="2"/>
  <c r="Z962" i="2"/>
  <c r="AB961" i="2"/>
  <c r="AA961" i="2"/>
  <c r="Z961" i="2"/>
  <c r="AB960" i="2"/>
  <c r="AA960" i="2"/>
  <c r="Z960" i="2"/>
  <c r="AB959" i="2"/>
  <c r="AA959" i="2"/>
  <c r="Z959" i="2"/>
  <c r="AB958" i="2"/>
  <c r="AA958" i="2"/>
  <c r="Z958" i="2"/>
  <c r="AB957" i="2"/>
  <c r="AA957" i="2"/>
  <c r="Z957" i="2"/>
  <c r="AB956" i="2"/>
  <c r="AA956" i="2"/>
  <c r="Z956" i="2"/>
  <c r="AB955" i="2"/>
  <c r="AA955" i="2"/>
  <c r="Z955" i="2"/>
  <c r="AB954" i="2"/>
  <c r="AA954" i="2"/>
  <c r="Z954" i="2"/>
  <c r="AB953" i="2"/>
  <c r="AA953" i="2"/>
  <c r="Z953" i="2"/>
  <c r="AB952" i="2"/>
  <c r="AA952" i="2"/>
  <c r="Z952" i="2"/>
  <c r="AB951" i="2"/>
  <c r="AA951" i="2"/>
  <c r="Z951" i="2"/>
  <c r="AB950" i="2"/>
  <c r="AA950" i="2"/>
  <c r="Z950" i="2"/>
  <c r="AB949" i="2"/>
  <c r="AA949" i="2"/>
  <c r="Z949" i="2"/>
  <c r="AB948" i="2"/>
  <c r="AA948" i="2"/>
  <c r="Z948" i="2"/>
  <c r="AB947" i="2"/>
  <c r="AA947" i="2"/>
  <c r="Z947" i="2"/>
  <c r="AB946" i="2"/>
  <c r="AA946" i="2"/>
  <c r="Z946" i="2"/>
  <c r="AB945" i="2"/>
  <c r="AA945" i="2"/>
  <c r="Z945" i="2"/>
  <c r="AB944" i="2"/>
  <c r="AA944" i="2"/>
  <c r="Z944" i="2"/>
  <c r="AB943" i="2"/>
  <c r="AA943" i="2"/>
  <c r="Z943" i="2"/>
  <c r="AB942" i="2"/>
  <c r="AA942" i="2"/>
  <c r="Z942" i="2"/>
  <c r="AB941" i="2"/>
  <c r="AA941" i="2"/>
  <c r="Z941" i="2"/>
  <c r="AB940" i="2"/>
  <c r="AA940" i="2"/>
  <c r="Z940" i="2"/>
  <c r="AB939" i="2"/>
  <c r="AA939" i="2"/>
  <c r="Z939" i="2"/>
  <c r="AB938" i="2"/>
  <c r="AA938" i="2"/>
  <c r="Z938" i="2"/>
  <c r="AB937" i="2"/>
  <c r="AA937" i="2"/>
  <c r="Z937" i="2"/>
  <c r="AB936" i="2"/>
  <c r="AA936" i="2"/>
  <c r="Z936" i="2"/>
  <c r="AB935" i="2"/>
  <c r="AA935" i="2"/>
  <c r="Z935" i="2"/>
  <c r="AB934" i="2"/>
  <c r="AA934" i="2"/>
  <c r="Z934" i="2"/>
  <c r="AB933" i="2"/>
  <c r="AA933" i="2"/>
  <c r="Z933" i="2"/>
  <c r="AB932" i="2"/>
  <c r="AA932" i="2"/>
  <c r="Z932" i="2"/>
  <c r="AB931" i="2"/>
  <c r="AA931" i="2"/>
  <c r="Z931" i="2"/>
  <c r="AB930" i="2"/>
  <c r="AA930" i="2"/>
  <c r="Z930" i="2"/>
  <c r="AB929" i="2"/>
  <c r="AA929" i="2"/>
  <c r="Z929" i="2"/>
  <c r="AB928" i="2"/>
  <c r="AA928" i="2"/>
  <c r="Z928" i="2"/>
  <c r="AB927" i="2"/>
  <c r="AA927" i="2"/>
  <c r="Z927" i="2"/>
  <c r="AB926" i="2"/>
  <c r="AA926" i="2"/>
  <c r="Z926" i="2"/>
  <c r="AB925" i="2"/>
  <c r="AA925" i="2"/>
  <c r="Z925" i="2"/>
  <c r="AB924" i="2"/>
  <c r="AA924" i="2"/>
  <c r="Z924" i="2"/>
  <c r="AB923" i="2"/>
  <c r="AA923" i="2"/>
  <c r="Z923" i="2"/>
  <c r="AB922" i="2"/>
  <c r="AA922" i="2"/>
  <c r="Z922" i="2"/>
  <c r="AB921" i="2"/>
  <c r="AA921" i="2"/>
  <c r="Z921" i="2"/>
  <c r="AB920" i="2"/>
  <c r="AA920" i="2"/>
  <c r="Z920" i="2"/>
  <c r="AB919" i="2"/>
  <c r="AA919" i="2"/>
  <c r="Z919" i="2"/>
  <c r="AB918" i="2"/>
  <c r="AA918" i="2"/>
  <c r="Z918" i="2"/>
  <c r="AB917" i="2"/>
  <c r="AA917" i="2"/>
  <c r="Z917" i="2"/>
  <c r="AB916" i="2"/>
  <c r="AA916" i="2"/>
  <c r="Z916" i="2"/>
  <c r="AB915" i="2"/>
  <c r="AA915" i="2"/>
  <c r="Z915" i="2"/>
  <c r="AB914" i="2"/>
  <c r="AA914" i="2"/>
  <c r="Z914" i="2"/>
  <c r="AB913" i="2"/>
  <c r="AA913" i="2"/>
  <c r="Z913" i="2"/>
  <c r="AB912" i="2"/>
  <c r="AA912" i="2"/>
  <c r="Z912" i="2"/>
  <c r="AB911" i="2"/>
  <c r="AA911" i="2"/>
  <c r="Z911" i="2"/>
  <c r="AB910" i="2"/>
  <c r="AA910" i="2"/>
  <c r="Z910" i="2"/>
  <c r="AB909" i="2"/>
  <c r="AA909" i="2"/>
  <c r="Z909" i="2"/>
  <c r="AB908" i="2"/>
  <c r="AA908" i="2"/>
  <c r="Z908" i="2"/>
  <c r="AB907" i="2"/>
  <c r="AA907" i="2"/>
  <c r="Z907" i="2"/>
  <c r="AB906" i="2"/>
  <c r="AA906" i="2"/>
  <c r="Z906" i="2"/>
  <c r="AB905" i="2"/>
  <c r="AA905" i="2"/>
  <c r="Z905" i="2"/>
  <c r="AB904" i="2"/>
  <c r="AA904" i="2"/>
  <c r="Z904" i="2"/>
  <c r="AB903" i="2"/>
  <c r="AA903" i="2"/>
  <c r="Z903" i="2"/>
  <c r="AB902" i="2"/>
  <c r="AA902" i="2"/>
  <c r="Z902" i="2"/>
  <c r="AB901" i="2"/>
  <c r="AA901" i="2"/>
  <c r="Z901" i="2"/>
  <c r="AB900" i="2"/>
  <c r="AA900" i="2"/>
  <c r="Z900" i="2"/>
  <c r="AB899" i="2"/>
  <c r="AA899" i="2"/>
  <c r="Z899" i="2"/>
  <c r="AB898" i="2"/>
  <c r="AA898" i="2"/>
  <c r="Z898" i="2"/>
  <c r="AB897" i="2"/>
  <c r="AA897" i="2"/>
  <c r="Z897" i="2"/>
  <c r="AB896" i="2"/>
  <c r="AA896" i="2"/>
  <c r="Z896" i="2"/>
  <c r="AB895" i="2"/>
  <c r="AA895" i="2"/>
  <c r="Z895" i="2"/>
  <c r="AB894" i="2"/>
  <c r="AA894" i="2"/>
  <c r="Z894" i="2"/>
  <c r="AB893" i="2"/>
  <c r="AA893" i="2"/>
  <c r="Z893" i="2"/>
  <c r="AB892" i="2"/>
  <c r="AA892" i="2"/>
  <c r="Z892" i="2"/>
  <c r="AB891" i="2"/>
  <c r="AA891" i="2"/>
  <c r="Z891" i="2"/>
  <c r="AB890" i="2"/>
  <c r="AA890" i="2"/>
  <c r="Z890" i="2"/>
  <c r="AB889" i="2"/>
  <c r="AA889" i="2"/>
  <c r="Z889" i="2"/>
  <c r="AB888" i="2"/>
  <c r="AA888" i="2"/>
  <c r="Z888" i="2"/>
  <c r="AB887" i="2"/>
  <c r="AA887" i="2"/>
  <c r="Z887" i="2"/>
  <c r="AB886" i="2"/>
  <c r="AA886" i="2"/>
  <c r="Z886" i="2"/>
  <c r="AB885" i="2"/>
  <c r="AA885" i="2"/>
  <c r="Z885" i="2"/>
  <c r="AB884" i="2"/>
  <c r="AA884" i="2"/>
  <c r="Z884" i="2"/>
  <c r="AB883" i="2"/>
  <c r="AA883" i="2"/>
  <c r="Z883" i="2"/>
  <c r="AB882" i="2"/>
  <c r="AA882" i="2"/>
  <c r="Z882" i="2"/>
  <c r="AB881" i="2"/>
  <c r="AA881" i="2"/>
  <c r="Z881" i="2"/>
  <c r="AB880" i="2"/>
  <c r="AA880" i="2"/>
  <c r="Z880" i="2"/>
  <c r="AB879" i="2"/>
  <c r="AA879" i="2"/>
  <c r="Z879" i="2"/>
  <c r="AB878" i="2"/>
  <c r="AA878" i="2"/>
  <c r="Z878" i="2"/>
  <c r="AB877" i="2"/>
  <c r="AA877" i="2"/>
  <c r="Z877" i="2"/>
  <c r="AB876" i="2"/>
  <c r="AA876" i="2"/>
  <c r="Z876" i="2"/>
  <c r="AB875" i="2"/>
  <c r="AA875" i="2"/>
  <c r="Z875" i="2"/>
  <c r="AB874" i="2"/>
  <c r="AA874" i="2"/>
  <c r="Z874" i="2"/>
  <c r="AB873" i="2"/>
  <c r="AA873" i="2"/>
  <c r="Z873" i="2"/>
  <c r="AB872" i="2"/>
  <c r="AA872" i="2"/>
  <c r="Z872" i="2"/>
  <c r="AB871" i="2"/>
  <c r="AA871" i="2"/>
  <c r="Z871" i="2"/>
  <c r="AB870" i="2"/>
  <c r="AA870" i="2"/>
  <c r="Z870" i="2"/>
  <c r="AB869" i="2"/>
  <c r="AA869" i="2"/>
  <c r="Z869" i="2"/>
  <c r="AB868" i="2"/>
  <c r="AA868" i="2"/>
  <c r="Z868" i="2"/>
  <c r="AB867" i="2"/>
  <c r="AA867" i="2"/>
  <c r="Z867" i="2"/>
  <c r="AB866" i="2"/>
  <c r="AA866" i="2"/>
  <c r="Z866" i="2"/>
  <c r="AB865" i="2"/>
  <c r="AA865" i="2"/>
  <c r="Z865" i="2"/>
  <c r="AB864" i="2"/>
  <c r="AA864" i="2"/>
  <c r="Z864" i="2"/>
  <c r="AB863" i="2"/>
  <c r="AA863" i="2"/>
  <c r="Z863" i="2"/>
  <c r="AB862" i="2"/>
  <c r="AA862" i="2"/>
  <c r="Z862" i="2"/>
  <c r="AB861" i="2"/>
  <c r="AA861" i="2"/>
  <c r="Z861" i="2"/>
  <c r="AB860" i="2"/>
  <c r="AA860" i="2"/>
  <c r="Z860" i="2"/>
  <c r="AB859" i="2"/>
  <c r="AA859" i="2"/>
  <c r="Z859" i="2"/>
  <c r="AB858" i="2"/>
  <c r="AA858" i="2"/>
  <c r="Z858" i="2"/>
  <c r="AB857" i="2"/>
  <c r="AA857" i="2"/>
  <c r="Z857" i="2"/>
  <c r="AB856" i="2"/>
  <c r="AA856" i="2"/>
  <c r="Z856" i="2"/>
  <c r="AB855" i="2"/>
  <c r="AA855" i="2"/>
  <c r="Z855" i="2"/>
  <c r="AB854" i="2"/>
  <c r="AA854" i="2"/>
  <c r="Z854" i="2"/>
  <c r="AB853" i="2"/>
  <c r="AA853" i="2"/>
  <c r="Z853" i="2"/>
  <c r="AB852" i="2"/>
  <c r="AA852" i="2"/>
  <c r="Z852" i="2"/>
  <c r="AB851" i="2"/>
  <c r="AA851" i="2"/>
  <c r="Z851" i="2"/>
  <c r="AB850" i="2"/>
  <c r="AA850" i="2"/>
  <c r="Z850" i="2"/>
  <c r="AB849" i="2"/>
  <c r="AA849" i="2"/>
  <c r="Z849" i="2"/>
  <c r="AB848" i="2"/>
  <c r="AA848" i="2"/>
  <c r="Z848" i="2"/>
  <c r="AB847" i="2"/>
  <c r="AA847" i="2"/>
  <c r="Z847" i="2"/>
  <c r="AB846" i="2"/>
  <c r="AA846" i="2"/>
  <c r="Z846" i="2"/>
  <c r="AB845" i="2"/>
  <c r="AA845" i="2"/>
  <c r="Z845" i="2"/>
  <c r="AB844" i="2"/>
  <c r="AA844" i="2"/>
  <c r="Z844" i="2"/>
  <c r="AB843" i="2"/>
  <c r="AA843" i="2"/>
  <c r="Z843" i="2"/>
  <c r="AB842" i="2"/>
  <c r="AA842" i="2"/>
  <c r="Z842" i="2"/>
  <c r="AB841" i="2"/>
  <c r="AA841" i="2"/>
  <c r="Z841" i="2"/>
  <c r="AB840" i="2"/>
  <c r="AA840" i="2"/>
  <c r="Z840" i="2"/>
  <c r="AB839" i="2"/>
  <c r="AA839" i="2"/>
  <c r="Z839" i="2"/>
  <c r="AB838" i="2"/>
  <c r="AA838" i="2"/>
  <c r="Z838" i="2"/>
  <c r="AB837" i="2"/>
  <c r="AA837" i="2"/>
  <c r="Z837" i="2"/>
  <c r="AB836" i="2"/>
  <c r="AA836" i="2"/>
  <c r="Z836" i="2"/>
  <c r="AB835" i="2"/>
  <c r="AA835" i="2"/>
  <c r="Z835" i="2"/>
  <c r="AB834" i="2"/>
  <c r="AA834" i="2"/>
  <c r="Z834" i="2"/>
  <c r="AB833" i="2"/>
  <c r="AA833" i="2"/>
  <c r="Z833" i="2"/>
  <c r="AB832" i="2"/>
  <c r="AA832" i="2"/>
  <c r="Z832" i="2"/>
  <c r="AB831" i="2"/>
  <c r="AA831" i="2"/>
  <c r="Z831" i="2"/>
  <c r="AB830" i="2"/>
  <c r="AA830" i="2"/>
  <c r="Z830" i="2"/>
  <c r="AB829" i="2"/>
  <c r="AA829" i="2"/>
  <c r="Z829" i="2"/>
  <c r="AB828" i="2"/>
  <c r="AA828" i="2"/>
  <c r="Z828" i="2"/>
  <c r="AB827" i="2"/>
  <c r="AA827" i="2"/>
  <c r="Z827" i="2"/>
  <c r="AB826" i="2"/>
  <c r="AA826" i="2"/>
  <c r="Z826" i="2"/>
  <c r="AB825" i="2"/>
  <c r="AA825" i="2"/>
  <c r="Z825" i="2"/>
  <c r="AB824" i="2"/>
  <c r="AA824" i="2"/>
  <c r="Z824" i="2"/>
  <c r="AB823" i="2"/>
  <c r="AA823" i="2"/>
  <c r="Z823" i="2"/>
  <c r="AB822" i="2"/>
  <c r="AA822" i="2"/>
  <c r="Z822" i="2"/>
  <c r="AB821" i="2"/>
  <c r="AA821" i="2"/>
  <c r="Z821" i="2"/>
  <c r="AB820" i="2"/>
  <c r="AA820" i="2"/>
  <c r="Z820" i="2"/>
  <c r="AB819" i="2"/>
  <c r="AA819" i="2"/>
  <c r="Z819" i="2"/>
  <c r="AB818" i="2"/>
  <c r="AA818" i="2"/>
  <c r="Z818" i="2"/>
  <c r="AB817" i="2"/>
  <c r="AA817" i="2"/>
  <c r="Z817" i="2"/>
  <c r="AB816" i="2"/>
  <c r="AA816" i="2"/>
  <c r="Z816" i="2"/>
  <c r="AB815" i="2"/>
  <c r="AA815" i="2"/>
  <c r="Z815" i="2"/>
  <c r="AB814" i="2"/>
  <c r="AA814" i="2"/>
  <c r="Z814" i="2"/>
  <c r="AB813" i="2"/>
  <c r="AA813" i="2"/>
  <c r="Z813" i="2"/>
  <c r="AB812" i="2"/>
  <c r="AA812" i="2"/>
  <c r="Z812" i="2"/>
  <c r="AB811" i="2"/>
  <c r="AA811" i="2"/>
  <c r="Z811" i="2"/>
  <c r="AB810" i="2"/>
  <c r="AA810" i="2"/>
  <c r="Z810" i="2"/>
  <c r="AB809" i="2"/>
  <c r="AA809" i="2"/>
  <c r="Z809" i="2"/>
  <c r="AB808" i="2"/>
  <c r="AA808" i="2"/>
  <c r="Z808" i="2"/>
  <c r="AB807" i="2"/>
  <c r="AA807" i="2"/>
  <c r="Z807" i="2"/>
  <c r="AB806" i="2"/>
  <c r="AA806" i="2"/>
  <c r="Z806" i="2"/>
  <c r="AB805" i="2"/>
  <c r="AA805" i="2"/>
  <c r="Z805" i="2"/>
  <c r="AB804" i="2"/>
  <c r="AA804" i="2"/>
  <c r="Z804" i="2"/>
  <c r="AB803" i="2"/>
  <c r="AA803" i="2"/>
  <c r="Z803" i="2"/>
  <c r="AB802" i="2"/>
  <c r="AA802" i="2"/>
  <c r="Z802" i="2"/>
  <c r="AB801" i="2"/>
  <c r="AA801" i="2"/>
  <c r="Z801" i="2"/>
  <c r="AB800" i="2"/>
  <c r="AA800" i="2"/>
  <c r="Z800" i="2"/>
  <c r="AB799" i="2"/>
  <c r="AA799" i="2"/>
  <c r="Z799" i="2"/>
  <c r="AB798" i="2"/>
  <c r="AA798" i="2"/>
  <c r="Z798" i="2"/>
  <c r="AB797" i="2"/>
  <c r="AA797" i="2"/>
  <c r="Z797" i="2"/>
  <c r="AB796" i="2"/>
  <c r="AA796" i="2"/>
  <c r="Z796" i="2"/>
  <c r="AB795" i="2"/>
  <c r="AA795" i="2"/>
  <c r="Z795" i="2"/>
  <c r="AB794" i="2"/>
  <c r="AA794" i="2"/>
  <c r="Z794" i="2"/>
  <c r="AB793" i="2"/>
  <c r="AA793" i="2"/>
  <c r="Z793" i="2"/>
  <c r="AB792" i="2"/>
  <c r="AA792" i="2"/>
  <c r="Z792" i="2"/>
  <c r="AB791" i="2"/>
  <c r="AA791" i="2"/>
  <c r="Z791" i="2"/>
  <c r="AB790" i="2"/>
  <c r="AA790" i="2"/>
  <c r="Z790" i="2"/>
  <c r="AB789" i="2"/>
  <c r="AA789" i="2"/>
  <c r="Z789" i="2"/>
  <c r="AB788" i="2"/>
  <c r="AA788" i="2"/>
  <c r="Z788" i="2"/>
  <c r="AB787" i="2"/>
  <c r="AA787" i="2"/>
  <c r="Z787" i="2"/>
  <c r="AB786" i="2"/>
  <c r="AA786" i="2"/>
  <c r="Z786" i="2"/>
  <c r="AB785" i="2"/>
  <c r="AA785" i="2"/>
  <c r="Z785" i="2"/>
  <c r="AB784" i="2"/>
  <c r="AA784" i="2"/>
  <c r="Z784" i="2"/>
  <c r="AB783" i="2"/>
  <c r="AA783" i="2"/>
  <c r="Z783" i="2"/>
  <c r="AB782" i="2"/>
  <c r="AA782" i="2"/>
  <c r="Z782" i="2"/>
  <c r="AB781" i="2"/>
  <c r="AA781" i="2"/>
  <c r="Z781" i="2"/>
  <c r="AB780" i="2"/>
  <c r="AA780" i="2"/>
  <c r="Z780" i="2"/>
  <c r="AB779" i="2"/>
  <c r="AA779" i="2"/>
  <c r="Z779" i="2"/>
  <c r="AB778" i="2"/>
  <c r="AA778" i="2"/>
  <c r="Z778" i="2"/>
  <c r="AB777" i="2"/>
  <c r="AA777" i="2"/>
  <c r="Z777" i="2"/>
  <c r="AB776" i="2"/>
  <c r="AA776" i="2"/>
  <c r="Z776" i="2"/>
  <c r="AB775" i="2"/>
  <c r="AA775" i="2"/>
  <c r="Z775" i="2"/>
  <c r="AB774" i="2"/>
  <c r="AA774" i="2"/>
  <c r="Z774" i="2"/>
  <c r="AB773" i="2"/>
  <c r="AA773" i="2"/>
  <c r="Z773" i="2"/>
  <c r="AB772" i="2"/>
  <c r="AA772" i="2"/>
  <c r="Z772" i="2"/>
  <c r="AB771" i="2"/>
  <c r="AA771" i="2"/>
  <c r="Z771" i="2"/>
  <c r="AB770" i="2"/>
  <c r="AA770" i="2"/>
  <c r="Z770" i="2"/>
  <c r="AB769" i="2"/>
  <c r="AA769" i="2"/>
  <c r="Z769" i="2"/>
  <c r="AB768" i="2"/>
  <c r="AA768" i="2"/>
  <c r="Z768" i="2"/>
  <c r="AB767" i="2"/>
  <c r="AA767" i="2"/>
  <c r="Z767" i="2"/>
  <c r="AB766" i="2"/>
  <c r="AA766" i="2"/>
  <c r="Z766" i="2"/>
  <c r="AB765" i="2"/>
  <c r="AA765" i="2"/>
  <c r="Z765" i="2"/>
  <c r="AB764" i="2"/>
  <c r="AA764" i="2"/>
  <c r="Z764" i="2"/>
  <c r="AB763" i="2"/>
  <c r="AA763" i="2"/>
  <c r="Z763" i="2"/>
  <c r="AB762" i="2"/>
  <c r="AA762" i="2"/>
  <c r="Z762" i="2"/>
  <c r="AB761" i="2"/>
  <c r="AA761" i="2"/>
  <c r="Z761" i="2"/>
  <c r="AB760" i="2"/>
  <c r="AA760" i="2"/>
  <c r="Z760" i="2"/>
  <c r="AB759" i="2"/>
  <c r="AA759" i="2"/>
  <c r="Z759" i="2"/>
  <c r="AB758" i="2"/>
  <c r="AA758" i="2"/>
  <c r="Z758" i="2"/>
  <c r="AB757" i="2"/>
  <c r="AA757" i="2"/>
  <c r="Z757" i="2"/>
  <c r="AB756" i="2"/>
  <c r="AA756" i="2"/>
  <c r="Z756" i="2"/>
  <c r="AB755" i="2"/>
  <c r="AA755" i="2"/>
  <c r="Z755" i="2"/>
  <c r="AB754" i="2"/>
  <c r="AA754" i="2"/>
  <c r="Z754" i="2"/>
  <c r="AB753" i="2"/>
  <c r="AA753" i="2"/>
  <c r="Z753" i="2"/>
  <c r="AB752" i="2"/>
  <c r="AA752" i="2"/>
  <c r="Z752" i="2"/>
  <c r="AB751" i="2"/>
  <c r="AA751" i="2"/>
  <c r="Z751" i="2"/>
  <c r="AB750" i="2"/>
  <c r="AA750" i="2"/>
  <c r="Z750" i="2"/>
  <c r="AB749" i="2"/>
  <c r="AA749" i="2"/>
  <c r="Z749" i="2"/>
  <c r="AB748" i="2"/>
  <c r="AA748" i="2"/>
  <c r="Z748" i="2"/>
  <c r="AB747" i="2"/>
  <c r="AA747" i="2"/>
  <c r="Z747" i="2"/>
  <c r="AB746" i="2"/>
  <c r="AA746" i="2"/>
  <c r="Z746" i="2"/>
  <c r="AB745" i="2"/>
  <c r="AA745" i="2"/>
  <c r="Z745" i="2"/>
  <c r="AB744" i="2"/>
  <c r="AA744" i="2"/>
  <c r="Z744" i="2"/>
  <c r="AB743" i="2"/>
  <c r="AA743" i="2"/>
  <c r="Z743" i="2"/>
  <c r="AB742" i="2"/>
  <c r="AA742" i="2"/>
  <c r="Z742" i="2"/>
  <c r="AB741" i="2"/>
  <c r="AA741" i="2"/>
  <c r="Z741" i="2"/>
  <c r="AB740" i="2"/>
  <c r="AA740" i="2"/>
  <c r="Z740" i="2"/>
  <c r="AB739" i="2"/>
  <c r="AA739" i="2"/>
  <c r="Z739" i="2"/>
  <c r="AB738" i="2"/>
  <c r="AA738" i="2"/>
  <c r="Z738" i="2"/>
  <c r="AB737" i="2"/>
  <c r="AA737" i="2"/>
  <c r="Z737" i="2"/>
  <c r="AB736" i="2"/>
  <c r="AA736" i="2"/>
  <c r="Z736" i="2"/>
  <c r="AB735" i="2"/>
  <c r="AA735" i="2"/>
  <c r="Z735" i="2"/>
  <c r="AB734" i="2"/>
  <c r="AA734" i="2"/>
  <c r="Z734" i="2"/>
  <c r="AB733" i="2"/>
  <c r="AA733" i="2"/>
  <c r="Z733" i="2"/>
  <c r="AB732" i="2"/>
  <c r="AA732" i="2"/>
  <c r="Z732" i="2"/>
  <c r="AB731" i="2"/>
  <c r="AA731" i="2"/>
  <c r="Z731" i="2"/>
  <c r="AB730" i="2"/>
  <c r="AA730" i="2"/>
  <c r="Z730" i="2"/>
  <c r="AB729" i="2"/>
  <c r="AA729" i="2"/>
  <c r="Z729" i="2"/>
  <c r="AB728" i="2"/>
  <c r="AA728" i="2"/>
  <c r="Z728" i="2"/>
  <c r="AB727" i="2"/>
  <c r="AA727" i="2"/>
  <c r="Z727" i="2"/>
  <c r="AB726" i="2"/>
  <c r="AA726" i="2"/>
  <c r="Z726" i="2"/>
  <c r="AB725" i="2"/>
  <c r="AA725" i="2"/>
  <c r="Z725" i="2"/>
  <c r="AB724" i="2"/>
  <c r="AA724" i="2"/>
  <c r="Z724" i="2"/>
  <c r="AB723" i="2"/>
  <c r="AA723" i="2"/>
  <c r="Z723" i="2"/>
  <c r="AB722" i="2"/>
  <c r="AA722" i="2"/>
  <c r="Z722" i="2"/>
  <c r="AB721" i="2"/>
  <c r="AA721" i="2"/>
  <c r="Z721" i="2"/>
  <c r="AB720" i="2"/>
  <c r="AA720" i="2"/>
  <c r="Z720" i="2"/>
  <c r="AB719" i="2"/>
  <c r="AA719" i="2"/>
  <c r="Z719" i="2"/>
  <c r="AB718" i="2"/>
  <c r="AA718" i="2"/>
  <c r="Z718" i="2"/>
  <c r="AB717" i="2"/>
  <c r="AA717" i="2"/>
  <c r="Z717" i="2"/>
  <c r="AB716" i="2"/>
  <c r="AA716" i="2"/>
  <c r="Z716" i="2"/>
  <c r="AB715" i="2"/>
  <c r="AA715" i="2"/>
  <c r="Z715" i="2"/>
  <c r="AB714" i="2"/>
  <c r="AA714" i="2"/>
  <c r="Z714" i="2"/>
  <c r="AB713" i="2"/>
  <c r="AA713" i="2"/>
  <c r="Z713" i="2"/>
  <c r="AB712" i="2"/>
  <c r="AA712" i="2"/>
  <c r="Z712" i="2"/>
  <c r="AB711" i="2"/>
  <c r="AA711" i="2"/>
  <c r="Z711" i="2"/>
  <c r="AB710" i="2"/>
  <c r="AA710" i="2"/>
  <c r="Z710" i="2"/>
  <c r="AB709" i="2"/>
  <c r="AA709" i="2"/>
  <c r="Z709" i="2"/>
  <c r="AB708" i="2"/>
  <c r="AA708" i="2"/>
  <c r="Z708" i="2"/>
  <c r="AB707" i="2"/>
  <c r="AA707" i="2"/>
  <c r="Z707" i="2"/>
  <c r="AB706" i="2"/>
  <c r="AA706" i="2"/>
  <c r="Z706" i="2"/>
  <c r="AB705" i="2"/>
  <c r="AA705" i="2"/>
  <c r="Z705" i="2"/>
  <c r="AB704" i="2"/>
  <c r="AA704" i="2"/>
  <c r="Z704" i="2"/>
  <c r="AB703" i="2"/>
  <c r="AA703" i="2"/>
  <c r="Z703" i="2"/>
  <c r="AB702" i="2"/>
  <c r="AA702" i="2"/>
  <c r="Z702" i="2"/>
  <c r="AB701" i="2"/>
  <c r="AA701" i="2"/>
  <c r="Z701" i="2"/>
  <c r="AB700" i="2"/>
  <c r="AA700" i="2"/>
  <c r="Z700" i="2"/>
  <c r="AB699" i="2"/>
  <c r="AA699" i="2"/>
  <c r="Z699" i="2"/>
  <c r="AB698" i="2"/>
  <c r="AA698" i="2"/>
  <c r="Z698" i="2"/>
  <c r="AB697" i="2"/>
  <c r="AA697" i="2"/>
  <c r="Z697" i="2"/>
  <c r="AB696" i="2"/>
  <c r="AA696" i="2"/>
  <c r="Z696" i="2"/>
  <c r="AB695" i="2"/>
  <c r="AA695" i="2"/>
  <c r="Z695" i="2"/>
  <c r="AB694" i="2"/>
  <c r="AA694" i="2"/>
  <c r="Z694" i="2"/>
  <c r="AB693" i="2"/>
  <c r="AA693" i="2"/>
  <c r="Z693" i="2"/>
  <c r="AB692" i="2"/>
  <c r="AA692" i="2"/>
  <c r="Z692" i="2"/>
  <c r="AB691" i="2"/>
  <c r="AA691" i="2"/>
  <c r="Z691" i="2"/>
  <c r="AB690" i="2"/>
  <c r="AA690" i="2"/>
  <c r="Z690" i="2"/>
  <c r="AB689" i="2"/>
  <c r="AA689" i="2"/>
  <c r="Z689" i="2"/>
  <c r="AB688" i="2"/>
  <c r="AA688" i="2"/>
  <c r="Z688" i="2"/>
  <c r="AB687" i="2"/>
  <c r="AA687" i="2"/>
  <c r="Z687" i="2"/>
  <c r="AB686" i="2"/>
  <c r="AA686" i="2"/>
  <c r="Z686" i="2"/>
  <c r="AB685" i="2"/>
  <c r="AA685" i="2"/>
  <c r="Z685" i="2"/>
  <c r="AB684" i="2"/>
  <c r="AA684" i="2"/>
  <c r="Z684" i="2"/>
  <c r="AB683" i="2"/>
  <c r="AA683" i="2"/>
  <c r="Z683" i="2"/>
  <c r="AB682" i="2"/>
  <c r="AA682" i="2"/>
  <c r="Z682" i="2"/>
  <c r="AB681" i="2"/>
  <c r="AA681" i="2"/>
  <c r="Z681" i="2"/>
  <c r="AB680" i="2"/>
  <c r="AA680" i="2"/>
  <c r="Z680" i="2"/>
  <c r="AB679" i="2"/>
  <c r="AA679" i="2"/>
  <c r="Z679" i="2"/>
  <c r="AB678" i="2"/>
  <c r="AA678" i="2"/>
  <c r="Z678" i="2"/>
  <c r="AB677" i="2"/>
  <c r="AA677" i="2"/>
  <c r="Z677" i="2"/>
  <c r="AB676" i="2"/>
  <c r="AA676" i="2"/>
  <c r="Z676" i="2"/>
  <c r="AB675" i="2"/>
  <c r="AA675" i="2"/>
  <c r="Z675" i="2"/>
  <c r="AB674" i="2"/>
  <c r="AA674" i="2"/>
  <c r="Z674" i="2"/>
  <c r="AB673" i="2"/>
  <c r="AA673" i="2"/>
  <c r="Z673" i="2"/>
  <c r="AB672" i="2"/>
  <c r="AA672" i="2"/>
  <c r="Z672" i="2"/>
  <c r="AB671" i="2"/>
  <c r="AA671" i="2"/>
  <c r="Z671" i="2"/>
  <c r="AB670" i="2"/>
  <c r="AA670" i="2"/>
  <c r="Z670" i="2"/>
  <c r="AB669" i="2"/>
  <c r="AA669" i="2"/>
  <c r="Z669" i="2"/>
  <c r="AB668" i="2"/>
  <c r="AA668" i="2"/>
  <c r="Z668" i="2"/>
  <c r="AB667" i="2"/>
  <c r="AA667" i="2"/>
  <c r="Z667" i="2"/>
  <c r="AB666" i="2"/>
  <c r="AA666" i="2"/>
  <c r="Z666" i="2"/>
  <c r="AB665" i="2"/>
  <c r="AA665" i="2"/>
  <c r="Z665" i="2"/>
  <c r="AB664" i="2"/>
  <c r="AA664" i="2"/>
  <c r="Z664" i="2"/>
  <c r="AB663" i="2"/>
  <c r="AA663" i="2"/>
  <c r="Z663" i="2"/>
  <c r="AB662" i="2"/>
  <c r="AA662" i="2"/>
  <c r="Z662" i="2"/>
  <c r="AB661" i="2"/>
  <c r="AA661" i="2"/>
  <c r="Z661" i="2"/>
  <c r="AB660" i="2"/>
  <c r="AA660" i="2"/>
  <c r="Z660" i="2"/>
  <c r="AB659" i="2"/>
  <c r="AA659" i="2"/>
  <c r="Z659" i="2"/>
  <c r="AB658" i="2"/>
  <c r="AA658" i="2"/>
  <c r="Z658" i="2"/>
  <c r="AB657" i="2"/>
  <c r="AA657" i="2"/>
  <c r="Z657" i="2"/>
  <c r="AB656" i="2"/>
  <c r="AA656" i="2"/>
  <c r="Z656" i="2"/>
  <c r="AB655" i="2"/>
  <c r="AA655" i="2"/>
  <c r="Z655" i="2"/>
  <c r="AB654" i="2"/>
  <c r="AA654" i="2"/>
  <c r="Z654" i="2"/>
  <c r="AB653" i="2"/>
  <c r="AA653" i="2"/>
  <c r="Z653" i="2"/>
  <c r="AB652" i="2"/>
  <c r="AA652" i="2"/>
  <c r="Z652" i="2"/>
  <c r="AB651" i="2"/>
  <c r="AA651" i="2"/>
  <c r="Z651" i="2"/>
  <c r="AB650" i="2"/>
  <c r="AA650" i="2"/>
  <c r="Z650" i="2"/>
  <c r="AB649" i="2"/>
  <c r="AA649" i="2"/>
  <c r="Z649" i="2"/>
  <c r="AB648" i="2"/>
  <c r="AA648" i="2"/>
  <c r="Z648" i="2"/>
  <c r="AB647" i="2"/>
  <c r="AA647" i="2"/>
  <c r="Z647" i="2"/>
  <c r="AB646" i="2"/>
  <c r="AA646" i="2"/>
  <c r="Z646" i="2"/>
  <c r="AB645" i="2"/>
  <c r="AA645" i="2"/>
  <c r="Z645" i="2"/>
  <c r="AB644" i="2"/>
  <c r="AA644" i="2"/>
  <c r="Z644" i="2"/>
  <c r="AB643" i="2"/>
  <c r="AA643" i="2"/>
  <c r="Z643" i="2"/>
  <c r="AB642" i="2"/>
  <c r="AA642" i="2"/>
  <c r="Z642" i="2"/>
  <c r="AB641" i="2"/>
  <c r="AA641" i="2"/>
  <c r="Z641" i="2"/>
  <c r="AB640" i="2"/>
  <c r="AA640" i="2"/>
  <c r="Z640" i="2"/>
  <c r="AB639" i="2"/>
  <c r="AA639" i="2"/>
  <c r="Z639" i="2"/>
  <c r="AB638" i="2"/>
  <c r="AA638" i="2"/>
  <c r="Z638" i="2"/>
  <c r="AB637" i="2"/>
  <c r="AA637" i="2"/>
  <c r="Z637" i="2"/>
  <c r="AB636" i="2"/>
  <c r="AA636" i="2"/>
  <c r="Z636" i="2"/>
  <c r="AB635" i="2"/>
  <c r="AA635" i="2"/>
  <c r="Z635" i="2"/>
  <c r="AB634" i="2"/>
  <c r="AA634" i="2"/>
  <c r="Z634" i="2"/>
  <c r="AB633" i="2"/>
  <c r="AA633" i="2"/>
  <c r="Z633" i="2"/>
  <c r="AB632" i="2"/>
  <c r="AA632" i="2"/>
  <c r="Z632" i="2"/>
  <c r="AB631" i="2"/>
  <c r="AA631" i="2"/>
  <c r="Z631" i="2"/>
  <c r="AB630" i="2"/>
  <c r="AA630" i="2"/>
  <c r="Z630" i="2"/>
  <c r="AB629" i="2"/>
  <c r="AA629" i="2"/>
  <c r="Z629" i="2"/>
  <c r="AB628" i="2"/>
  <c r="AA628" i="2"/>
  <c r="Z628" i="2"/>
  <c r="AB627" i="2"/>
  <c r="AA627" i="2"/>
  <c r="Z627" i="2"/>
  <c r="AB626" i="2"/>
  <c r="AA626" i="2"/>
  <c r="Z626" i="2"/>
  <c r="AB625" i="2"/>
  <c r="AA625" i="2"/>
  <c r="Z625" i="2"/>
  <c r="AB624" i="2"/>
  <c r="AA624" i="2"/>
  <c r="Z624" i="2"/>
  <c r="AB623" i="2"/>
  <c r="AA623" i="2"/>
  <c r="Z623" i="2"/>
  <c r="AB622" i="2"/>
  <c r="AA622" i="2"/>
  <c r="Z622" i="2"/>
  <c r="AB621" i="2"/>
  <c r="AA621" i="2"/>
  <c r="Z621" i="2"/>
  <c r="AB620" i="2"/>
  <c r="AA620" i="2"/>
  <c r="Z620" i="2"/>
  <c r="AB619" i="2"/>
  <c r="AA619" i="2"/>
  <c r="Z619" i="2"/>
  <c r="AB618" i="2"/>
  <c r="AA618" i="2"/>
  <c r="Z618" i="2"/>
  <c r="AB617" i="2"/>
  <c r="AA617" i="2"/>
  <c r="Z617" i="2"/>
  <c r="AB616" i="2"/>
  <c r="AA616" i="2"/>
  <c r="Z616" i="2"/>
  <c r="AB615" i="2"/>
  <c r="AA615" i="2"/>
  <c r="Z615" i="2"/>
  <c r="AB614" i="2"/>
  <c r="AA614" i="2"/>
  <c r="Z614" i="2"/>
  <c r="AB613" i="2"/>
  <c r="AA613" i="2"/>
  <c r="Z613" i="2"/>
  <c r="AB612" i="2"/>
  <c r="AA612" i="2"/>
  <c r="Z612" i="2"/>
  <c r="AB611" i="2"/>
  <c r="AA611" i="2"/>
  <c r="Z611" i="2"/>
  <c r="AB610" i="2"/>
  <c r="AA610" i="2"/>
  <c r="Z610" i="2"/>
  <c r="AB609" i="2"/>
  <c r="AA609" i="2"/>
  <c r="Z609" i="2"/>
  <c r="AB608" i="2"/>
  <c r="AA608" i="2"/>
  <c r="Z608" i="2"/>
  <c r="AB607" i="2"/>
  <c r="AA607" i="2"/>
  <c r="Z607" i="2"/>
  <c r="AB606" i="2"/>
  <c r="AA606" i="2"/>
  <c r="Z606" i="2"/>
  <c r="AB605" i="2"/>
  <c r="AA605" i="2"/>
  <c r="Z605" i="2"/>
  <c r="AB604" i="2"/>
  <c r="AA604" i="2"/>
  <c r="Z604" i="2"/>
  <c r="AB603" i="2"/>
  <c r="AA603" i="2"/>
  <c r="Z603" i="2"/>
  <c r="AB602" i="2"/>
  <c r="AA602" i="2"/>
  <c r="Z602" i="2"/>
  <c r="AB601" i="2"/>
  <c r="AA601" i="2"/>
  <c r="Z601" i="2"/>
  <c r="AB600" i="2"/>
  <c r="AA600" i="2"/>
  <c r="Z600" i="2"/>
  <c r="AB599" i="2"/>
  <c r="AA599" i="2"/>
  <c r="Z599" i="2"/>
  <c r="AB598" i="2"/>
  <c r="AA598" i="2"/>
  <c r="Z598" i="2"/>
  <c r="AB597" i="2"/>
  <c r="AA597" i="2"/>
  <c r="Z597" i="2"/>
  <c r="AB596" i="2"/>
  <c r="AA596" i="2"/>
  <c r="Z596" i="2"/>
  <c r="AB595" i="2"/>
  <c r="AA595" i="2"/>
  <c r="Z595" i="2"/>
  <c r="AB594" i="2"/>
  <c r="AA594" i="2"/>
  <c r="Z594" i="2"/>
  <c r="AB593" i="2"/>
  <c r="AA593" i="2"/>
  <c r="Z593" i="2"/>
  <c r="AB592" i="2"/>
  <c r="AA592" i="2"/>
  <c r="Z592" i="2"/>
  <c r="AB591" i="2"/>
  <c r="AA591" i="2"/>
  <c r="Z591" i="2"/>
  <c r="AB590" i="2"/>
  <c r="AA590" i="2"/>
  <c r="Z590" i="2"/>
  <c r="AB589" i="2"/>
  <c r="AA589" i="2"/>
  <c r="Z589" i="2"/>
  <c r="AB588" i="2"/>
  <c r="AA588" i="2"/>
  <c r="Z588" i="2"/>
  <c r="AB587" i="2"/>
  <c r="AA587" i="2"/>
  <c r="Z587" i="2"/>
  <c r="AB586" i="2"/>
  <c r="AA586" i="2"/>
  <c r="Z586" i="2"/>
  <c r="AB585" i="2"/>
  <c r="AA585" i="2"/>
  <c r="Z585" i="2"/>
  <c r="AB584" i="2"/>
  <c r="AA584" i="2"/>
  <c r="Z584" i="2"/>
  <c r="AB583" i="2"/>
  <c r="AA583" i="2"/>
  <c r="Z583" i="2"/>
  <c r="AB582" i="2"/>
  <c r="AA582" i="2"/>
  <c r="Z582" i="2"/>
  <c r="AB581" i="2"/>
  <c r="AA581" i="2"/>
  <c r="Z581" i="2"/>
  <c r="AB580" i="2"/>
  <c r="AA580" i="2"/>
  <c r="Z580" i="2"/>
  <c r="AB579" i="2"/>
  <c r="AA579" i="2"/>
  <c r="Z579" i="2"/>
  <c r="AB578" i="2"/>
  <c r="AA578" i="2"/>
  <c r="Z578" i="2"/>
  <c r="AB577" i="2"/>
  <c r="AA577" i="2"/>
  <c r="Z577" i="2"/>
  <c r="AB576" i="2"/>
  <c r="AA576" i="2"/>
  <c r="Z576" i="2"/>
  <c r="AB575" i="2"/>
  <c r="AA575" i="2"/>
  <c r="Z575" i="2"/>
  <c r="AB574" i="2"/>
  <c r="AA574" i="2"/>
  <c r="Z574" i="2"/>
  <c r="AB573" i="2"/>
  <c r="AA573" i="2"/>
  <c r="Z573" i="2"/>
  <c r="AB572" i="2"/>
  <c r="AA572" i="2"/>
  <c r="Z572" i="2"/>
  <c r="AB571" i="2"/>
  <c r="AA571" i="2"/>
  <c r="Z571" i="2"/>
  <c r="AB570" i="2"/>
  <c r="AA570" i="2"/>
  <c r="Z570" i="2"/>
  <c r="AB569" i="2"/>
  <c r="AA569" i="2"/>
  <c r="Z569" i="2"/>
  <c r="AB568" i="2"/>
  <c r="AA568" i="2"/>
  <c r="Z568" i="2"/>
  <c r="AB567" i="2"/>
  <c r="AA567" i="2"/>
  <c r="Z567" i="2"/>
  <c r="AB566" i="2"/>
  <c r="AA566" i="2"/>
  <c r="Z566" i="2"/>
  <c r="AB565" i="2"/>
  <c r="AA565" i="2"/>
  <c r="Z565" i="2"/>
  <c r="AB564" i="2"/>
  <c r="AA564" i="2"/>
  <c r="Z564" i="2"/>
  <c r="AB563" i="2"/>
  <c r="AA563" i="2"/>
  <c r="Z563" i="2"/>
  <c r="AB562" i="2"/>
  <c r="AA562" i="2"/>
  <c r="Z562" i="2"/>
  <c r="AB561" i="2"/>
  <c r="AA561" i="2"/>
  <c r="Z561" i="2"/>
  <c r="AB560" i="2"/>
  <c r="AA560" i="2"/>
  <c r="Z560" i="2"/>
  <c r="AB559" i="2"/>
  <c r="AA559" i="2"/>
  <c r="Z559" i="2"/>
  <c r="AB558" i="2"/>
  <c r="AA558" i="2"/>
  <c r="Z558" i="2"/>
  <c r="AB557" i="2"/>
  <c r="AA557" i="2"/>
  <c r="Z557" i="2"/>
  <c r="AB556" i="2"/>
  <c r="AA556" i="2"/>
  <c r="Z556" i="2"/>
  <c r="AB555" i="2"/>
  <c r="AA555" i="2"/>
  <c r="Z555" i="2"/>
  <c r="AB554" i="2"/>
  <c r="AA554" i="2"/>
  <c r="Z554" i="2"/>
  <c r="AB553" i="2"/>
  <c r="AA553" i="2"/>
  <c r="Z553" i="2"/>
  <c r="AB552" i="2"/>
  <c r="AA552" i="2"/>
  <c r="Z552" i="2"/>
  <c r="AB551" i="2"/>
  <c r="AA551" i="2"/>
  <c r="Z551" i="2"/>
  <c r="AB550" i="2"/>
  <c r="AA550" i="2"/>
  <c r="Z550" i="2"/>
  <c r="AB549" i="2"/>
  <c r="AA549" i="2"/>
  <c r="Z549" i="2"/>
  <c r="AB548" i="2"/>
  <c r="AA548" i="2"/>
  <c r="Z548" i="2"/>
  <c r="AB547" i="2"/>
  <c r="AA547" i="2"/>
  <c r="Z547" i="2"/>
  <c r="AB546" i="2"/>
  <c r="AA546" i="2"/>
  <c r="Z546" i="2"/>
  <c r="AB545" i="2"/>
  <c r="AA545" i="2"/>
  <c r="Z545" i="2"/>
  <c r="AB544" i="2"/>
  <c r="AA544" i="2"/>
  <c r="Z544" i="2"/>
  <c r="AB543" i="2"/>
  <c r="AA543" i="2"/>
  <c r="Z543" i="2"/>
  <c r="AB542" i="2"/>
  <c r="AA542" i="2"/>
  <c r="Z542" i="2"/>
  <c r="AB541" i="2"/>
  <c r="AA541" i="2"/>
  <c r="Z541" i="2"/>
  <c r="AB540" i="2"/>
  <c r="AA540" i="2"/>
  <c r="Z540" i="2"/>
  <c r="AB539" i="2"/>
  <c r="AA539" i="2"/>
  <c r="Z539" i="2"/>
  <c r="AB538" i="2"/>
  <c r="AA538" i="2"/>
  <c r="Z538" i="2"/>
  <c r="AB537" i="2"/>
  <c r="AA537" i="2"/>
  <c r="Z537" i="2"/>
  <c r="AB536" i="2"/>
  <c r="AA536" i="2"/>
  <c r="Z536" i="2"/>
  <c r="AB535" i="2"/>
  <c r="AA535" i="2"/>
  <c r="Z535" i="2"/>
  <c r="AB534" i="2"/>
  <c r="AA534" i="2"/>
  <c r="Z534" i="2"/>
  <c r="AB533" i="2"/>
  <c r="AA533" i="2"/>
  <c r="Z533" i="2"/>
  <c r="AB532" i="2"/>
  <c r="AA532" i="2"/>
  <c r="Z532" i="2"/>
  <c r="AB531" i="2"/>
  <c r="AA531" i="2"/>
  <c r="Z531" i="2"/>
  <c r="AB530" i="2"/>
  <c r="AA530" i="2"/>
  <c r="Z530" i="2"/>
  <c r="AB529" i="2"/>
  <c r="AA529" i="2"/>
  <c r="Z529" i="2"/>
  <c r="AB528" i="2"/>
  <c r="AA528" i="2"/>
  <c r="Z528" i="2"/>
  <c r="AB527" i="2"/>
  <c r="AA527" i="2"/>
  <c r="Z527" i="2"/>
  <c r="AB526" i="2"/>
  <c r="AA526" i="2"/>
  <c r="Z526" i="2"/>
  <c r="AB525" i="2"/>
  <c r="AA525" i="2"/>
  <c r="Z525" i="2"/>
  <c r="AB524" i="2"/>
  <c r="AA524" i="2"/>
  <c r="Z524" i="2"/>
  <c r="AB523" i="2"/>
  <c r="AA523" i="2"/>
  <c r="Z523" i="2"/>
  <c r="AB522" i="2"/>
  <c r="AA522" i="2"/>
  <c r="Z522" i="2"/>
  <c r="AB521" i="2"/>
  <c r="AA521" i="2"/>
  <c r="Z521" i="2"/>
  <c r="AB520" i="2"/>
  <c r="AA520" i="2"/>
  <c r="Z520" i="2"/>
  <c r="AB519" i="2"/>
  <c r="AA519" i="2"/>
  <c r="Z519" i="2"/>
  <c r="AB518" i="2"/>
  <c r="AA518" i="2"/>
  <c r="Z518" i="2"/>
  <c r="AB517" i="2"/>
  <c r="AA517" i="2"/>
  <c r="Z517" i="2"/>
  <c r="AB516" i="2"/>
  <c r="AA516" i="2"/>
  <c r="Z516" i="2"/>
  <c r="AB515" i="2"/>
  <c r="AA515" i="2"/>
  <c r="Z515" i="2"/>
  <c r="AB514" i="2"/>
  <c r="AA514" i="2"/>
  <c r="Z514" i="2"/>
  <c r="AB513" i="2"/>
  <c r="AA513" i="2"/>
  <c r="Z513" i="2"/>
  <c r="AB512" i="2"/>
  <c r="AA512" i="2"/>
  <c r="Z512" i="2"/>
  <c r="AB511" i="2"/>
  <c r="AA511" i="2"/>
  <c r="Z511" i="2"/>
  <c r="AB510" i="2"/>
  <c r="AA510" i="2"/>
  <c r="Z510" i="2"/>
  <c r="AB509" i="2"/>
  <c r="AA509" i="2"/>
  <c r="Z509" i="2"/>
  <c r="AB508" i="2"/>
  <c r="AA508" i="2"/>
  <c r="Z508" i="2"/>
  <c r="AB507" i="2"/>
  <c r="AA507" i="2"/>
  <c r="Z507" i="2"/>
  <c r="AB506" i="2"/>
  <c r="AA506" i="2"/>
  <c r="Z506" i="2"/>
  <c r="AB505" i="2"/>
  <c r="AA505" i="2"/>
  <c r="Z505" i="2"/>
  <c r="AB504" i="2"/>
  <c r="AA504" i="2"/>
  <c r="Z504" i="2"/>
  <c r="AB503" i="2"/>
  <c r="AA503" i="2"/>
  <c r="Z503" i="2"/>
  <c r="AB502" i="2"/>
  <c r="AA502" i="2"/>
  <c r="Z502" i="2"/>
  <c r="AB501" i="2"/>
  <c r="AA501" i="2"/>
  <c r="Z501" i="2"/>
  <c r="AB500" i="2"/>
  <c r="AA500" i="2"/>
  <c r="Z500" i="2"/>
  <c r="AB499" i="2"/>
  <c r="AA499" i="2"/>
  <c r="Z499" i="2"/>
  <c r="AB498" i="2"/>
  <c r="AA498" i="2"/>
  <c r="Z498" i="2"/>
  <c r="AB497" i="2"/>
  <c r="AA497" i="2"/>
  <c r="Z497" i="2"/>
  <c r="AB496" i="2"/>
  <c r="AA496" i="2"/>
  <c r="Z496" i="2"/>
  <c r="AB495" i="2"/>
  <c r="AA495" i="2"/>
  <c r="Z495" i="2"/>
  <c r="AB494" i="2"/>
  <c r="AA494" i="2"/>
  <c r="Z494" i="2"/>
  <c r="AB493" i="2"/>
  <c r="AA493" i="2"/>
  <c r="Z493" i="2"/>
  <c r="AB492" i="2"/>
  <c r="AA492" i="2"/>
  <c r="Z492" i="2"/>
  <c r="AB491" i="2"/>
  <c r="AA491" i="2"/>
  <c r="Z491" i="2"/>
  <c r="AB490" i="2"/>
  <c r="AA490" i="2"/>
  <c r="Z490" i="2"/>
  <c r="AB489" i="2"/>
  <c r="AA489" i="2"/>
  <c r="Z489" i="2"/>
  <c r="AB488" i="2"/>
  <c r="AA488" i="2"/>
  <c r="Z488" i="2"/>
  <c r="AB487" i="2"/>
  <c r="AA487" i="2"/>
  <c r="Z487" i="2"/>
  <c r="AB486" i="2"/>
  <c r="AA486" i="2"/>
  <c r="Z486" i="2"/>
  <c r="AB485" i="2"/>
  <c r="AA485" i="2"/>
  <c r="Z485" i="2"/>
  <c r="AB484" i="2"/>
  <c r="AA484" i="2"/>
  <c r="Z484" i="2"/>
  <c r="AB483" i="2"/>
  <c r="AA483" i="2"/>
  <c r="Z483" i="2"/>
  <c r="AB482" i="2"/>
  <c r="AA482" i="2"/>
  <c r="Z482" i="2"/>
  <c r="AB481" i="2"/>
  <c r="AA481" i="2"/>
  <c r="Z481" i="2"/>
  <c r="AB480" i="2"/>
  <c r="AA480" i="2"/>
  <c r="Z480" i="2"/>
  <c r="AB479" i="2"/>
  <c r="AA479" i="2"/>
  <c r="Z479" i="2"/>
  <c r="AB478" i="2"/>
  <c r="AA478" i="2"/>
  <c r="Z478" i="2"/>
  <c r="AB477" i="2"/>
  <c r="AA477" i="2"/>
  <c r="Z477" i="2"/>
  <c r="AB476" i="2"/>
  <c r="AA476" i="2"/>
  <c r="Z476" i="2"/>
  <c r="AB475" i="2"/>
  <c r="AA475" i="2"/>
  <c r="Z475" i="2"/>
  <c r="AB474" i="2"/>
  <c r="AA474" i="2"/>
  <c r="Z474" i="2"/>
  <c r="AB473" i="2"/>
  <c r="AA473" i="2"/>
  <c r="Z473" i="2"/>
  <c r="AB472" i="2"/>
  <c r="AA472" i="2"/>
  <c r="Z472" i="2"/>
  <c r="AB471" i="2"/>
  <c r="AA471" i="2"/>
  <c r="Z471" i="2"/>
  <c r="AB470" i="2"/>
  <c r="AA470" i="2"/>
  <c r="Z470" i="2"/>
  <c r="AB469" i="2"/>
  <c r="AA469" i="2"/>
  <c r="Z469" i="2"/>
  <c r="AB468" i="2"/>
  <c r="AA468" i="2"/>
  <c r="Z468" i="2"/>
  <c r="AB467" i="2"/>
  <c r="AA467" i="2"/>
  <c r="Z467" i="2"/>
  <c r="AB466" i="2"/>
  <c r="AA466" i="2"/>
  <c r="Z466" i="2"/>
  <c r="AB465" i="2"/>
  <c r="AA465" i="2"/>
  <c r="Z465" i="2"/>
  <c r="AB464" i="2"/>
  <c r="AA464" i="2"/>
  <c r="Z464" i="2"/>
  <c r="AB463" i="2"/>
  <c r="AA463" i="2"/>
  <c r="Z463" i="2"/>
  <c r="AB462" i="2"/>
  <c r="AA462" i="2"/>
  <c r="Z462" i="2"/>
  <c r="AB461" i="2"/>
  <c r="AA461" i="2"/>
  <c r="Z461" i="2"/>
  <c r="AB460" i="2"/>
  <c r="AA460" i="2"/>
  <c r="Z460" i="2"/>
  <c r="AB459" i="2"/>
  <c r="AA459" i="2"/>
  <c r="Z459" i="2"/>
  <c r="AB458" i="2"/>
  <c r="AA458" i="2"/>
  <c r="Z458" i="2"/>
  <c r="AB457" i="2"/>
  <c r="AA457" i="2"/>
  <c r="Z457" i="2"/>
  <c r="AB456" i="2"/>
  <c r="AA456" i="2"/>
  <c r="Z456" i="2"/>
  <c r="AB455" i="2"/>
  <c r="AA455" i="2"/>
  <c r="Z455" i="2"/>
  <c r="AB454" i="2"/>
  <c r="AA454" i="2"/>
  <c r="Z454" i="2"/>
  <c r="AB453" i="2"/>
  <c r="AA453" i="2"/>
  <c r="Z453" i="2"/>
  <c r="AB452" i="2"/>
  <c r="AA452" i="2"/>
  <c r="Z452" i="2"/>
  <c r="AB451" i="2"/>
  <c r="AA451" i="2"/>
  <c r="Z451" i="2"/>
  <c r="AB450" i="2"/>
  <c r="AA450" i="2"/>
  <c r="Z450" i="2"/>
  <c r="AB449" i="2"/>
  <c r="AA449" i="2"/>
  <c r="Z449" i="2"/>
  <c r="AB448" i="2"/>
  <c r="AA448" i="2"/>
  <c r="Z448" i="2"/>
  <c r="AB447" i="2"/>
  <c r="AA447" i="2"/>
  <c r="Z447" i="2"/>
  <c r="AB446" i="2"/>
  <c r="AA446" i="2"/>
  <c r="Z446" i="2"/>
  <c r="AB445" i="2"/>
  <c r="AA445" i="2"/>
  <c r="Z445" i="2"/>
  <c r="AB444" i="2"/>
  <c r="AA444" i="2"/>
  <c r="Z444" i="2"/>
  <c r="AB443" i="2"/>
  <c r="AA443" i="2"/>
  <c r="Z443" i="2"/>
  <c r="AB442" i="2"/>
  <c r="AA442" i="2"/>
  <c r="Z442" i="2"/>
  <c r="AB441" i="2"/>
  <c r="AA441" i="2"/>
  <c r="Z441" i="2"/>
  <c r="AB440" i="2"/>
  <c r="AA440" i="2"/>
  <c r="Z440" i="2"/>
  <c r="AB439" i="2"/>
  <c r="AA439" i="2"/>
  <c r="Z439" i="2"/>
  <c r="AB438" i="2"/>
  <c r="AA438" i="2"/>
  <c r="Z438" i="2"/>
  <c r="AB437" i="2"/>
  <c r="AA437" i="2"/>
  <c r="Z437" i="2"/>
  <c r="AB436" i="2"/>
  <c r="AA436" i="2"/>
  <c r="Z436" i="2"/>
  <c r="AB435" i="2"/>
  <c r="AA435" i="2"/>
  <c r="Z435" i="2"/>
  <c r="AB434" i="2"/>
  <c r="AA434" i="2"/>
  <c r="Z434" i="2"/>
  <c r="AB433" i="2"/>
  <c r="AA433" i="2"/>
  <c r="Z433" i="2"/>
  <c r="AB432" i="2"/>
  <c r="AA432" i="2"/>
  <c r="Z432" i="2"/>
  <c r="AB431" i="2"/>
  <c r="AA431" i="2"/>
  <c r="Z431" i="2"/>
  <c r="AB430" i="2"/>
  <c r="AA430" i="2"/>
  <c r="Z430" i="2"/>
  <c r="AB429" i="2"/>
  <c r="AA429" i="2"/>
  <c r="Z429" i="2"/>
  <c r="AB428" i="2"/>
  <c r="AA428" i="2"/>
  <c r="Z428" i="2"/>
  <c r="AB427" i="2"/>
  <c r="AA427" i="2"/>
  <c r="Z427" i="2"/>
  <c r="AB426" i="2"/>
  <c r="AA426" i="2"/>
  <c r="Z426" i="2"/>
  <c r="AB425" i="2"/>
  <c r="AA425" i="2"/>
  <c r="Z425" i="2"/>
  <c r="AB424" i="2"/>
  <c r="AA424" i="2"/>
  <c r="Z424" i="2"/>
  <c r="AB423" i="2"/>
  <c r="AA423" i="2"/>
  <c r="Z423" i="2"/>
  <c r="AB422" i="2"/>
  <c r="AA422" i="2"/>
  <c r="Z422" i="2"/>
  <c r="AB421" i="2"/>
  <c r="AA421" i="2"/>
  <c r="Z421" i="2"/>
  <c r="AB420" i="2"/>
  <c r="AA420" i="2"/>
  <c r="Z420" i="2"/>
  <c r="AB419" i="2"/>
  <c r="AA419" i="2"/>
  <c r="Z419" i="2"/>
  <c r="AB418" i="2"/>
  <c r="AA418" i="2"/>
  <c r="Z418" i="2"/>
  <c r="AB417" i="2"/>
  <c r="AA417" i="2"/>
  <c r="Z417" i="2"/>
  <c r="AB416" i="2"/>
  <c r="AA416" i="2"/>
  <c r="Z416" i="2"/>
  <c r="AB415" i="2"/>
  <c r="AA415" i="2"/>
  <c r="Z415" i="2"/>
  <c r="AB414" i="2"/>
  <c r="AA414" i="2"/>
  <c r="Z414" i="2"/>
  <c r="AB413" i="2"/>
  <c r="AA413" i="2"/>
  <c r="Z413" i="2"/>
  <c r="AB412" i="2"/>
  <c r="AA412" i="2"/>
  <c r="Z412" i="2"/>
  <c r="AB411" i="2"/>
  <c r="AA411" i="2"/>
  <c r="Z411" i="2"/>
  <c r="AB410" i="2"/>
  <c r="AA410" i="2"/>
  <c r="Z410" i="2"/>
  <c r="AB409" i="2"/>
  <c r="AA409" i="2"/>
  <c r="Z409" i="2"/>
  <c r="AB408" i="2"/>
  <c r="AA408" i="2"/>
  <c r="Z408" i="2"/>
  <c r="AB407" i="2"/>
  <c r="AA407" i="2"/>
  <c r="Z407" i="2"/>
  <c r="AB406" i="2"/>
  <c r="AA406" i="2"/>
  <c r="Z406" i="2"/>
  <c r="AB405" i="2"/>
  <c r="AA405" i="2"/>
  <c r="Z405" i="2"/>
  <c r="AB404" i="2"/>
  <c r="AA404" i="2"/>
  <c r="Z404" i="2"/>
  <c r="AB403" i="2"/>
  <c r="AA403" i="2"/>
  <c r="Z403" i="2"/>
  <c r="AB402" i="2"/>
  <c r="AA402" i="2"/>
  <c r="Z402" i="2"/>
  <c r="AB401" i="2"/>
  <c r="AA401" i="2"/>
  <c r="Z401" i="2"/>
  <c r="AB400" i="2"/>
  <c r="AA400" i="2"/>
  <c r="Z400" i="2"/>
  <c r="AB399" i="2"/>
  <c r="AA399" i="2"/>
  <c r="Z399" i="2"/>
  <c r="AB398" i="2"/>
  <c r="AA398" i="2"/>
  <c r="Z398" i="2"/>
  <c r="AB397" i="2"/>
  <c r="AA397" i="2"/>
  <c r="Z397" i="2"/>
  <c r="AB396" i="2"/>
  <c r="AA396" i="2"/>
  <c r="Z396" i="2"/>
  <c r="AB395" i="2"/>
  <c r="AA395" i="2"/>
  <c r="Z395" i="2"/>
  <c r="AB394" i="2"/>
  <c r="AA394" i="2"/>
  <c r="Z394" i="2"/>
  <c r="AB393" i="2"/>
  <c r="AA393" i="2"/>
  <c r="Z393" i="2"/>
  <c r="AB392" i="2"/>
  <c r="AA392" i="2"/>
  <c r="Z392" i="2"/>
  <c r="AB391" i="2"/>
  <c r="AA391" i="2"/>
  <c r="Z391" i="2"/>
  <c r="AB390" i="2"/>
  <c r="AA390" i="2"/>
  <c r="Z390" i="2"/>
  <c r="AB389" i="2"/>
  <c r="AA389" i="2"/>
  <c r="Z389" i="2"/>
  <c r="AB388" i="2"/>
  <c r="AA388" i="2"/>
  <c r="Z388" i="2"/>
  <c r="AB387" i="2"/>
  <c r="AA387" i="2"/>
  <c r="Z387" i="2"/>
  <c r="AB386" i="2"/>
  <c r="AA386" i="2"/>
  <c r="Z386" i="2"/>
  <c r="AB385" i="2"/>
  <c r="AA385" i="2"/>
  <c r="Z385" i="2"/>
  <c r="AB384" i="2"/>
  <c r="AA384" i="2"/>
  <c r="Z384" i="2"/>
  <c r="AB383" i="2"/>
  <c r="AA383" i="2"/>
  <c r="Z383" i="2"/>
  <c r="AB382" i="2"/>
  <c r="AA382" i="2"/>
  <c r="Z382" i="2"/>
  <c r="AB381" i="2"/>
  <c r="AA381" i="2"/>
  <c r="Z381" i="2"/>
  <c r="AB380" i="2"/>
  <c r="AA380" i="2"/>
  <c r="Z380" i="2"/>
  <c r="AB379" i="2"/>
  <c r="AA379" i="2"/>
  <c r="Z379" i="2"/>
  <c r="AB378" i="2"/>
  <c r="AA378" i="2"/>
  <c r="Z378" i="2"/>
  <c r="AB377" i="2"/>
  <c r="AA377" i="2"/>
  <c r="Z377" i="2"/>
  <c r="AB376" i="2"/>
  <c r="AA376" i="2"/>
  <c r="Z376" i="2"/>
  <c r="AB375" i="2"/>
  <c r="AA375" i="2"/>
  <c r="Z375" i="2"/>
  <c r="AB374" i="2"/>
  <c r="AA374" i="2"/>
  <c r="Z374" i="2"/>
  <c r="AB373" i="2"/>
  <c r="AA373" i="2"/>
  <c r="Z373" i="2"/>
  <c r="AB372" i="2"/>
  <c r="AA372" i="2"/>
  <c r="Z372" i="2"/>
  <c r="AB371" i="2"/>
  <c r="AA371" i="2"/>
  <c r="Z371" i="2"/>
  <c r="AB370" i="2"/>
  <c r="AA370" i="2"/>
  <c r="Z370" i="2"/>
  <c r="AB369" i="2"/>
  <c r="AA369" i="2"/>
  <c r="Z369" i="2"/>
  <c r="AB368" i="2"/>
  <c r="AA368" i="2"/>
  <c r="Z368" i="2"/>
  <c r="AB367" i="2"/>
  <c r="AA367" i="2"/>
  <c r="Z367" i="2"/>
  <c r="AB366" i="2"/>
  <c r="AA366" i="2"/>
  <c r="Z366" i="2"/>
  <c r="AB365" i="2"/>
  <c r="AA365" i="2"/>
  <c r="Z365" i="2"/>
  <c r="AB364" i="2"/>
  <c r="AA364" i="2"/>
  <c r="Z364" i="2"/>
  <c r="AB363" i="2"/>
  <c r="AA363" i="2"/>
  <c r="Z363" i="2"/>
  <c r="AB362" i="2"/>
  <c r="AA362" i="2"/>
  <c r="Z362" i="2"/>
  <c r="AB361" i="2"/>
  <c r="AA361" i="2"/>
  <c r="Z361" i="2"/>
  <c r="AB360" i="2"/>
  <c r="AA360" i="2"/>
  <c r="Z360" i="2"/>
  <c r="AB359" i="2"/>
  <c r="AA359" i="2"/>
  <c r="Z359" i="2"/>
  <c r="AB358" i="2"/>
  <c r="AA358" i="2"/>
  <c r="Z358" i="2"/>
  <c r="AB357" i="2"/>
  <c r="AA357" i="2"/>
  <c r="Z357" i="2"/>
  <c r="AB356" i="2"/>
  <c r="AA356" i="2"/>
  <c r="Z356" i="2"/>
  <c r="AB355" i="2"/>
  <c r="AA355" i="2"/>
  <c r="Z355" i="2"/>
  <c r="AB354" i="2"/>
  <c r="AA354" i="2"/>
  <c r="Z354" i="2"/>
  <c r="AB353" i="2"/>
  <c r="AA353" i="2"/>
  <c r="Z353" i="2"/>
  <c r="AB352" i="2"/>
  <c r="AA352" i="2"/>
  <c r="Z352" i="2"/>
  <c r="AB351" i="2"/>
  <c r="AA351" i="2"/>
  <c r="Z351" i="2"/>
  <c r="AB350" i="2"/>
  <c r="AA350" i="2"/>
  <c r="Z350" i="2"/>
  <c r="AB349" i="2"/>
  <c r="AA349" i="2"/>
  <c r="Z349" i="2"/>
  <c r="AB348" i="2"/>
  <c r="AA348" i="2"/>
  <c r="Z348" i="2"/>
  <c r="AB347" i="2"/>
  <c r="AA347" i="2"/>
  <c r="Z347" i="2"/>
  <c r="AB346" i="2"/>
  <c r="AA346" i="2"/>
  <c r="Z346" i="2"/>
  <c r="AB345" i="2"/>
  <c r="AA345" i="2"/>
  <c r="Z345" i="2"/>
  <c r="AB344" i="2"/>
  <c r="AA344" i="2"/>
  <c r="Z344" i="2"/>
  <c r="AB343" i="2"/>
  <c r="AA343" i="2"/>
  <c r="Z343" i="2"/>
  <c r="AB342" i="2"/>
  <c r="AA342" i="2"/>
  <c r="Z342" i="2"/>
  <c r="AB341" i="2"/>
  <c r="AA341" i="2"/>
  <c r="Z341" i="2"/>
  <c r="AB340" i="2"/>
  <c r="AA340" i="2"/>
  <c r="Z340" i="2"/>
  <c r="AB339" i="2"/>
  <c r="AA339" i="2"/>
  <c r="Z339" i="2"/>
  <c r="AB338" i="2"/>
  <c r="AA338" i="2"/>
  <c r="Z338" i="2"/>
  <c r="AB337" i="2"/>
  <c r="AA337" i="2"/>
  <c r="Z337" i="2"/>
  <c r="AB336" i="2"/>
  <c r="AA336" i="2"/>
  <c r="Z336" i="2"/>
  <c r="AB335" i="2"/>
  <c r="AA335" i="2"/>
  <c r="Z335" i="2"/>
  <c r="AB334" i="2"/>
  <c r="AA334" i="2"/>
  <c r="Z334" i="2"/>
  <c r="AB333" i="2"/>
  <c r="AA333" i="2"/>
  <c r="Z333" i="2"/>
  <c r="AB332" i="2"/>
  <c r="AA332" i="2"/>
  <c r="Z332" i="2"/>
  <c r="AB331" i="2"/>
  <c r="AA331" i="2"/>
  <c r="Z331" i="2"/>
  <c r="AB330" i="2"/>
  <c r="AA330" i="2"/>
  <c r="Z330" i="2"/>
  <c r="AB329" i="2"/>
  <c r="AA329" i="2"/>
  <c r="Z329" i="2"/>
  <c r="AB328" i="2"/>
  <c r="AA328" i="2"/>
  <c r="Z328" i="2"/>
  <c r="AB327" i="2"/>
  <c r="AA327" i="2"/>
  <c r="Z327" i="2"/>
  <c r="AB326" i="2"/>
  <c r="AA326" i="2"/>
  <c r="Z326" i="2"/>
  <c r="AB325" i="2"/>
  <c r="AA325" i="2"/>
  <c r="Z325" i="2"/>
  <c r="AB324" i="2"/>
  <c r="AA324" i="2"/>
  <c r="Z324" i="2"/>
  <c r="AB323" i="2"/>
  <c r="AA323" i="2"/>
  <c r="Z323" i="2"/>
  <c r="AB322" i="2"/>
  <c r="AA322" i="2"/>
  <c r="Z322" i="2"/>
  <c r="AB321" i="2"/>
  <c r="AA321" i="2"/>
  <c r="Z321" i="2"/>
  <c r="AB320" i="2"/>
  <c r="AA320" i="2"/>
  <c r="Z320" i="2"/>
  <c r="AB319" i="2"/>
  <c r="AA319" i="2"/>
  <c r="Z319" i="2"/>
  <c r="AB318" i="2"/>
  <c r="AA318" i="2"/>
  <c r="Z318" i="2"/>
  <c r="AB317" i="2"/>
  <c r="AA317" i="2"/>
  <c r="Z317" i="2"/>
  <c r="AB316" i="2"/>
  <c r="AA316" i="2"/>
  <c r="Z316" i="2"/>
  <c r="AB315" i="2"/>
  <c r="AA315" i="2"/>
  <c r="Z315" i="2"/>
  <c r="AB314" i="2"/>
  <c r="AA314" i="2"/>
  <c r="Z314" i="2"/>
  <c r="AB313" i="2"/>
  <c r="AA313" i="2"/>
  <c r="Z313" i="2"/>
  <c r="AB312" i="2"/>
  <c r="AA312" i="2"/>
  <c r="Z312" i="2"/>
  <c r="AB311" i="2"/>
  <c r="AA311" i="2"/>
  <c r="Z311" i="2"/>
  <c r="AB310" i="2"/>
  <c r="AA310" i="2"/>
  <c r="Z310" i="2"/>
  <c r="AB309" i="2"/>
  <c r="AA309" i="2"/>
  <c r="Z309" i="2"/>
  <c r="AB308" i="2"/>
  <c r="AA308" i="2"/>
  <c r="Z308" i="2"/>
  <c r="AB307" i="2"/>
  <c r="AA307" i="2"/>
  <c r="Z307" i="2"/>
  <c r="AB306" i="2"/>
  <c r="AA306" i="2"/>
  <c r="Z306" i="2"/>
  <c r="AB305" i="2"/>
  <c r="AA305" i="2"/>
  <c r="Z305" i="2"/>
  <c r="AB304" i="2"/>
  <c r="AA304" i="2"/>
  <c r="Z304" i="2"/>
  <c r="AB303" i="2"/>
  <c r="AA303" i="2"/>
  <c r="Z303" i="2"/>
  <c r="AB302" i="2"/>
  <c r="AA302" i="2"/>
  <c r="Z302" i="2"/>
  <c r="AB301" i="2"/>
  <c r="AA301" i="2"/>
  <c r="Z301" i="2"/>
  <c r="AB300" i="2"/>
  <c r="AA300" i="2"/>
  <c r="Z300" i="2"/>
  <c r="AB299" i="2"/>
  <c r="AA299" i="2"/>
  <c r="Z299" i="2"/>
  <c r="AB298" i="2"/>
  <c r="AA298" i="2"/>
  <c r="Z298" i="2"/>
  <c r="AB297" i="2"/>
  <c r="AA297" i="2"/>
  <c r="Z297" i="2"/>
  <c r="AB296" i="2"/>
  <c r="AA296" i="2"/>
  <c r="Z296" i="2"/>
  <c r="AB295" i="2"/>
  <c r="AA295" i="2"/>
  <c r="Z295" i="2"/>
  <c r="AB294" i="2"/>
  <c r="AA294" i="2"/>
  <c r="Z294" i="2"/>
  <c r="AB293" i="2"/>
  <c r="AA293" i="2"/>
  <c r="Z293" i="2"/>
  <c r="AB292" i="2"/>
  <c r="AA292" i="2"/>
  <c r="Z292" i="2"/>
  <c r="AB291" i="2"/>
  <c r="AA291" i="2"/>
  <c r="Z291" i="2"/>
  <c r="AB290" i="2"/>
  <c r="AA290" i="2"/>
  <c r="Z290" i="2"/>
  <c r="AB289" i="2"/>
  <c r="AA289" i="2"/>
  <c r="Z289" i="2"/>
  <c r="AB288" i="2"/>
  <c r="AA288" i="2"/>
  <c r="Z288" i="2"/>
  <c r="AB287" i="2"/>
  <c r="AA287" i="2"/>
  <c r="Z287" i="2"/>
  <c r="AB286" i="2"/>
  <c r="AA286" i="2"/>
  <c r="Z286" i="2"/>
  <c r="AB285" i="2"/>
  <c r="AA285" i="2"/>
  <c r="Z285" i="2"/>
  <c r="AB284" i="2"/>
  <c r="AA284" i="2"/>
  <c r="Z284" i="2"/>
  <c r="AB283" i="2"/>
  <c r="AA283" i="2"/>
  <c r="Z283" i="2"/>
  <c r="AB282" i="2"/>
  <c r="AA282" i="2"/>
  <c r="Z282" i="2"/>
  <c r="AB281" i="2"/>
  <c r="AA281" i="2"/>
  <c r="Z281" i="2"/>
  <c r="AB280" i="2"/>
  <c r="AA280" i="2"/>
  <c r="Z280" i="2"/>
  <c r="AB279" i="2"/>
  <c r="AA279" i="2"/>
  <c r="Z279" i="2"/>
  <c r="AB278" i="2"/>
  <c r="AA278" i="2"/>
  <c r="Z278" i="2"/>
  <c r="AB277" i="2"/>
  <c r="AA277" i="2"/>
  <c r="Z277" i="2"/>
  <c r="AB276" i="2"/>
  <c r="AA276" i="2"/>
  <c r="Z276" i="2"/>
  <c r="AB275" i="2"/>
  <c r="AA275" i="2"/>
  <c r="Z275" i="2"/>
  <c r="AB274" i="2"/>
  <c r="AA274" i="2"/>
  <c r="Z274" i="2"/>
  <c r="AB273" i="2"/>
  <c r="AA273" i="2"/>
  <c r="Z273" i="2"/>
  <c r="AB272" i="2"/>
  <c r="AA272" i="2"/>
  <c r="Z272" i="2"/>
  <c r="AB271" i="2"/>
  <c r="AA271" i="2"/>
  <c r="Z271" i="2"/>
  <c r="AB270" i="2"/>
  <c r="AA270" i="2"/>
  <c r="Z270" i="2"/>
  <c r="AB269" i="2"/>
  <c r="AA269" i="2"/>
  <c r="Z269" i="2"/>
  <c r="AB268" i="2"/>
  <c r="AA268" i="2"/>
  <c r="Z268" i="2"/>
  <c r="AB267" i="2"/>
  <c r="AA267" i="2"/>
  <c r="Z267" i="2"/>
  <c r="AB266" i="2"/>
  <c r="AA266" i="2"/>
  <c r="Z266" i="2"/>
  <c r="AB265" i="2"/>
  <c r="AA265" i="2"/>
  <c r="Z265" i="2"/>
  <c r="AB264" i="2"/>
  <c r="AA264" i="2"/>
  <c r="Z264" i="2"/>
  <c r="AB263" i="2"/>
  <c r="AA263" i="2"/>
  <c r="Z263" i="2"/>
  <c r="AB262" i="2"/>
  <c r="AA262" i="2"/>
  <c r="Z262" i="2"/>
  <c r="AB261" i="2"/>
  <c r="AA261" i="2"/>
  <c r="Z261" i="2"/>
  <c r="AB260" i="2"/>
  <c r="AA260" i="2"/>
  <c r="Z260" i="2"/>
  <c r="AB259" i="2"/>
  <c r="AA259" i="2"/>
  <c r="Z259" i="2"/>
  <c r="AB258" i="2"/>
  <c r="AA258" i="2"/>
  <c r="Z258" i="2"/>
  <c r="AB257" i="2"/>
  <c r="AA257" i="2"/>
  <c r="Z257" i="2"/>
  <c r="AB256" i="2"/>
  <c r="AA256" i="2"/>
  <c r="Z256" i="2"/>
  <c r="AB255" i="2"/>
  <c r="AA255" i="2"/>
  <c r="Z255" i="2"/>
  <c r="AB254" i="2"/>
  <c r="AA254" i="2"/>
  <c r="Z254" i="2"/>
  <c r="AB253" i="2"/>
  <c r="AA253" i="2"/>
  <c r="Z253" i="2"/>
  <c r="AB252" i="2"/>
  <c r="AA252" i="2"/>
  <c r="Z252" i="2"/>
  <c r="AB251" i="2"/>
  <c r="AA251" i="2"/>
  <c r="Z251" i="2"/>
  <c r="AB250" i="2"/>
  <c r="AA250" i="2"/>
  <c r="Z250" i="2"/>
  <c r="AB249" i="2"/>
  <c r="AA249" i="2"/>
  <c r="Z249" i="2"/>
  <c r="AB248" i="2"/>
  <c r="AA248" i="2"/>
  <c r="Z248" i="2"/>
  <c r="AB247" i="2"/>
  <c r="AA247" i="2"/>
  <c r="Z247" i="2"/>
  <c r="AB246" i="2"/>
  <c r="AA246" i="2"/>
  <c r="Z246" i="2"/>
  <c r="AB245" i="2"/>
  <c r="AA245" i="2"/>
  <c r="Z245" i="2"/>
  <c r="AB244" i="2"/>
  <c r="AA244" i="2"/>
  <c r="Z244" i="2"/>
  <c r="AB243" i="2"/>
  <c r="AA243" i="2"/>
  <c r="Z243" i="2"/>
  <c r="AB242" i="2"/>
  <c r="AA242" i="2"/>
  <c r="Z242" i="2"/>
  <c r="AB241" i="2"/>
  <c r="AA241" i="2"/>
  <c r="Z241" i="2"/>
  <c r="AB240" i="2"/>
  <c r="AA240" i="2"/>
  <c r="Z240" i="2"/>
  <c r="AB239" i="2"/>
  <c r="AA239" i="2"/>
  <c r="Z239" i="2"/>
  <c r="AB238" i="2"/>
  <c r="AA238" i="2"/>
  <c r="Z238" i="2"/>
  <c r="AB237" i="2"/>
  <c r="AA237" i="2"/>
  <c r="Z237" i="2"/>
  <c r="AB236" i="2"/>
  <c r="AA236" i="2"/>
  <c r="Z236" i="2"/>
  <c r="AB235" i="2"/>
  <c r="AA235" i="2"/>
  <c r="Z235" i="2"/>
  <c r="AB234" i="2"/>
  <c r="AA234" i="2"/>
  <c r="Z234" i="2"/>
  <c r="AB233" i="2"/>
  <c r="AA233" i="2"/>
  <c r="Z233" i="2"/>
  <c r="AB232" i="2"/>
  <c r="AA232" i="2"/>
  <c r="Z232" i="2"/>
  <c r="AB231" i="2"/>
  <c r="AA231" i="2"/>
  <c r="Z231" i="2"/>
  <c r="AB230" i="2"/>
  <c r="AA230" i="2"/>
  <c r="Z230" i="2"/>
  <c r="AB229" i="2"/>
  <c r="AA229" i="2"/>
  <c r="Z229" i="2"/>
  <c r="AB228" i="2"/>
  <c r="AA228" i="2"/>
  <c r="Z228" i="2"/>
  <c r="AB227" i="2"/>
  <c r="AA227" i="2"/>
  <c r="Z227" i="2"/>
  <c r="AB226" i="2"/>
  <c r="AA226" i="2"/>
  <c r="Z226" i="2"/>
  <c r="AB225" i="2"/>
  <c r="AA225" i="2"/>
  <c r="Z225" i="2"/>
  <c r="AB224" i="2"/>
  <c r="AA224" i="2"/>
  <c r="Z224" i="2"/>
  <c r="AB223" i="2"/>
  <c r="AA223" i="2"/>
  <c r="Z223" i="2"/>
  <c r="AB222" i="2"/>
  <c r="AA222" i="2"/>
  <c r="Z222" i="2"/>
  <c r="AB221" i="2"/>
  <c r="AA221" i="2"/>
  <c r="Z221" i="2"/>
  <c r="AB220" i="2"/>
  <c r="AA220" i="2"/>
  <c r="Z220" i="2"/>
  <c r="AB219" i="2"/>
  <c r="AA219" i="2"/>
  <c r="Z219" i="2"/>
  <c r="AB218" i="2"/>
  <c r="AA218" i="2"/>
  <c r="Z218" i="2"/>
  <c r="AB217" i="2"/>
  <c r="AA217" i="2"/>
  <c r="Z217" i="2"/>
  <c r="AB216" i="2"/>
  <c r="AA216" i="2"/>
  <c r="Z216" i="2"/>
  <c r="AB215" i="2"/>
  <c r="AA215" i="2"/>
  <c r="Z215" i="2"/>
  <c r="AB214" i="2"/>
  <c r="AA214" i="2"/>
  <c r="Z214" i="2"/>
  <c r="AB213" i="2"/>
  <c r="AA213" i="2"/>
  <c r="Z213" i="2"/>
  <c r="AB212" i="2"/>
  <c r="AA212" i="2"/>
  <c r="Z212" i="2"/>
  <c r="AB211" i="2"/>
  <c r="AA211" i="2"/>
  <c r="Z211" i="2"/>
  <c r="AB210" i="2"/>
  <c r="AA210" i="2"/>
  <c r="Z210" i="2"/>
  <c r="AB209" i="2"/>
  <c r="AA209" i="2"/>
  <c r="Z209" i="2"/>
  <c r="AB208" i="2"/>
  <c r="AA208" i="2"/>
  <c r="Z208" i="2"/>
  <c r="AB207" i="2"/>
  <c r="AA207" i="2"/>
  <c r="Z207" i="2"/>
  <c r="AB206" i="2"/>
  <c r="AA206" i="2"/>
  <c r="Z206" i="2"/>
  <c r="AB205" i="2"/>
  <c r="AA205" i="2"/>
  <c r="Z205" i="2"/>
  <c r="AB204" i="2"/>
  <c r="AA204" i="2"/>
  <c r="Z204" i="2"/>
  <c r="AB203" i="2"/>
  <c r="AA203" i="2"/>
  <c r="Z203" i="2"/>
  <c r="AB202" i="2"/>
  <c r="AA202" i="2"/>
  <c r="Z202" i="2"/>
  <c r="AB201" i="2"/>
  <c r="AA201" i="2"/>
  <c r="Z201" i="2"/>
  <c r="AB200" i="2"/>
  <c r="AA200" i="2"/>
  <c r="Z200" i="2"/>
  <c r="AB199" i="2"/>
  <c r="AA199" i="2"/>
  <c r="Z199" i="2"/>
  <c r="AB198" i="2"/>
  <c r="AA198" i="2"/>
  <c r="Z198" i="2"/>
  <c r="AB197" i="2"/>
  <c r="AA197" i="2"/>
  <c r="Z197" i="2"/>
  <c r="AB196" i="2"/>
  <c r="AA196" i="2"/>
  <c r="Z196" i="2"/>
  <c r="AB195" i="2"/>
  <c r="AA195" i="2"/>
  <c r="Z195" i="2"/>
  <c r="AB194" i="2"/>
  <c r="AA194" i="2"/>
  <c r="Z194" i="2"/>
  <c r="AB193" i="2"/>
  <c r="AA193" i="2"/>
  <c r="Z193" i="2"/>
  <c r="AB192" i="2"/>
  <c r="AA192" i="2"/>
  <c r="Z192" i="2"/>
  <c r="AB191" i="2"/>
  <c r="AA191" i="2"/>
  <c r="Z191" i="2"/>
  <c r="AB190" i="2"/>
  <c r="AA190" i="2"/>
  <c r="Z190" i="2"/>
  <c r="AB189" i="2"/>
  <c r="AA189" i="2"/>
  <c r="Z189" i="2"/>
  <c r="AB188" i="2"/>
  <c r="AA188" i="2"/>
  <c r="Z188" i="2"/>
  <c r="AB187" i="2"/>
  <c r="AA187" i="2"/>
  <c r="Z187" i="2"/>
  <c r="AB186" i="2"/>
  <c r="AA186" i="2"/>
  <c r="Z186" i="2"/>
  <c r="AB185" i="2"/>
  <c r="AA185" i="2"/>
  <c r="Z185" i="2"/>
  <c r="AB184" i="2"/>
  <c r="AA184" i="2"/>
  <c r="Z184" i="2"/>
  <c r="AB183" i="2"/>
  <c r="AA183" i="2"/>
  <c r="Z183" i="2"/>
  <c r="AB182" i="2"/>
  <c r="AA182" i="2"/>
  <c r="Z182" i="2"/>
  <c r="AB181" i="2"/>
  <c r="AA181" i="2"/>
  <c r="Z181" i="2"/>
  <c r="AB180" i="2"/>
  <c r="AA180" i="2"/>
  <c r="Z180" i="2"/>
  <c r="AB179" i="2"/>
  <c r="AA179" i="2"/>
  <c r="Z179" i="2"/>
  <c r="AB178" i="2"/>
  <c r="AA178" i="2"/>
  <c r="Z178" i="2"/>
  <c r="AB177" i="2"/>
  <c r="AA177" i="2"/>
  <c r="Z177" i="2"/>
  <c r="AB176" i="2"/>
  <c r="AA176" i="2"/>
  <c r="Z176" i="2"/>
  <c r="AB175" i="2"/>
  <c r="AA175" i="2"/>
  <c r="Z175" i="2"/>
  <c r="AB174" i="2"/>
  <c r="AA174" i="2"/>
  <c r="Z174" i="2"/>
  <c r="AB173" i="2"/>
  <c r="AA173" i="2"/>
  <c r="Z173" i="2"/>
  <c r="AB172" i="2"/>
  <c r="AA172" i="2"/>
  <c r="Z172" i="2"/>
  <c r="AB171" i="2"/>
  <c r="AA171" i="2"/>
  <c r="Z171" i="2"/>
  <c r="AB170" i="2"/>
  <c r="AA170" i="2"/>
  <c r="Z170" i="2"/>
  <c r="AB169" i="2"/>
  <c r="AA169" i="2"/>
  <c r="Z169" i="2"/>
  <c r="AB168" i="2"/>
  <c r="AA168" i="2"/>
  <c r="Z168" i="2"/>
  <c r="AB167" i="2"/>
  <c r="AA167" i="2"/>
  <c r="Z167" i="2"/>
  <c r="AB166" i="2"/>
  <c r="AA166" i="2"/>
  <c r="Z166" i="2"/>
  <c r="AB165" i="2"/>
  <c r="AA165" i="2"/>
  <c r="Z165" i="2"/>
  <c r="AB164" i="2"/>
  <c r="AA164" i="2"/>
  <c r="Z164" i="2"/>
  <c r="AB163" i="2"/>
  <c r="AA163" i="2"/>
  <c r="Z163" i="2"/>
  <c r="AB162" i="2"/>
  <c r="AA162" i="2"/>
  <c r="Z162" i="2"/>
  <c r="AB161" i="2"/>
  <c r="AA161" i="2"/>
  <c r="Z161" i="2"/>
  <c r="AB160" i="2"/>
  <c r="AA160" i="2"/>
  <c r="Z160" i="2"/>
  <c r="AB159" i="2"/>
  <c r="AA159" i="2"/>
  <c r="Z159" i="2"/>
  <c r="AB158" i="2"/>
  <c r="AA158" i="2"/>
  <c r="Z158" i="2"/>
  <c r="AB157" i="2"/>
  <c r="AA157" i="2"/>
  <c r="Z157" i="2"/>
  <c r="AB156" i="2"/>
  <c r="AA156" i="2"/>
  <c r="Z156" i="2"/>
  <c r="AB155" i="2"/>
  <c r="AA155" i="2"/>
  <c r="Z155" i="2"/>
  <c r="AB154" i="2"/>
  <c r="AA154" i="2"/>
  <c r="Z154" i="2"/>
  <c r="AB153" i="2"/>
  <c r="AA153" i="2"/>
  <c r="Z153" i="2"/>
  <c r="AB152" i="2"/>
  <c r="AA152" i="2"/>
  <c r="Z152" i="2"/>
  <c r="AB151" i="2"/>
  <c r="AA151" i="2"/>
  <c r="Z151" i="2"/>
  <c r="AB150" i="2"/>
  <c r="AA150" i="2"/>
  <c r="Z150" i="2"/>
  <c r="AB149" i="2"/>
  <c r="AA149" i="2"/>
  <c r="Z149" i="2"/>
  <c r="AB148" i="2"/>
  <c r="AA148" i="2"/>
  <c r="Z148" i="2"/>
  <c r="AB147" i="2"/>
  <c r="AA147" i="2"/>
  <c r="Z147" i="2"/>
  <c r="AB146" i="2"/>
  <c r="AA146" i="2"/>
  <c r="Z146" i="2"/>
  <c r="AB145" i="2"/>
  <c r="AA145" i="2"/>
  <c r="Z145" i="2"/>
  <c r="AB144" i="2"/>
  <c r="AA144" i="2"/>
  <c r="Z144" i="2"/>
  <c r="AB143" i="2"/>
  <c r="AA143" i="2"/>
  <c r="Z143" i="2"/>
  <c r="AB142" i="2"/>
  <c r="AA142" i="2"/>
  <c r="Z142" i="2"/>
  <c r="AB141" i="2"/>
  <c r="AA141" i="2"/>
  <c r="Z141" i="2"/>
  <c r="AB140" i="2"/>
  <c r="AA140" i="2"/>
  <c r="Z140" i="2"/>
  <c r="AB139" i="2"/>
  <c r="AA139" i="2"/>
  <c r="Z139" i="2"/>
  <c r="AB138" i="2"/>
  <c r="AA138" i="2"/>
  <c r="Z138" i="2"/>
  <c r="AB137" i="2"/>
  <c r="AA137" i="2"/>
  <c r="Z137" i="2"/>
  <c r="AB136" i="2"/>
  <c r="AA136" i="2"/>
  <c r="Z136" i="2"/>
  <c r="AB135" i="2"/>
  <c r="AA135" i="2"/>
  <c r="Z135" i="2"/>
  <c r="AB134" i="2"/>
  <c r="AA134" i="2"/>
  <c r="Z134" i="2"/>
  <c r="AB133" i="2"/>
  <c r="AA133" i="2"/>
  <c r="Z133" i="2"/>
  <c r="AB132" i="2"/>
  <c r="AA132" i="2"/>
  <c r="Z132" i="2"/>
  <c r="AB131" i="2"/>
  <c r="AA131" i="2"/>
  <c r="Z131" i="2"/>
  <c r="AB130" i="2"/>
  <c r="AA130" i="2"/>
  <c r="Z130" i="2"/>
  <c r="AB129" i="2"/>
  <c r="AA129" i="2"/>
  <c r="Z129" i="2"/>
  <c r="AB128" i="2"/>
  <c r="AA128" i="2"/>
  <c r="Z128" i="2"/>
  <c r="AB127" i="2"/>
  <c r="AA127" i="2"/>
  <c r="Z127" i="2"/>
  <c r="AB126" i="2"/>
  <c r="AA126" i="2"/>
  <c r="Z126" i="2"/>
  <c r="AB125" i="2"/>
  <c r="AA125" i="2"/>
  <c r="Z125" i="2"/>
  <c r="AB124" i="2"/>
  <c r="AA124" i="2"/>
  <c r="Z124" i="2"/>
  <c r="AB123" i="2"/>
  <c r="AA123" i="2"/>
  <c r="Z123" i="2"/>
  <c r="AB122" i="2"/>
  <c r="AA122" i="2"/>
  <c r="Z122" i="2"/>
  <c r="AB121" i="2"/>
  <c r="AA121" i="2"/>
  <c r="Z121" i="2"/>
  <c r="AB120" i="2"/>
  <c r="AA120" i="2"/>
  <c r="Z120" i="2"/>
  <c r="AB119" i="2"/>
  <c r="AA119" i="2"/>
  <c r="Z119" i="2"/>
  <c r="AB118" i="2"/>
  <c r="AA118" i="2"/>
  <c r="Z118" i="2"/>
  <c r="AB117" i="2"/>
  <c r="AA117" i="2"/>
  <c r="Z117" i="2"/>
  <c r="AB116" i="2"/>
  <c r="AA116" i="2"/>
  <c r="Z116" i="2"/>
  <c r="AB115" i="2"/>
  <c r="AA115" i="2"/>
  <c r="Z115" i="2"/>
  <c r="AB114" i="2"/>
  <c r="AA114" i="2"/>
  <c r="Z114" i="2"/>
  <c r="AB113" i="2"/>
  <c r="AA113" i="2"/>
  <c r="Z113" i="2"/>
  <c r="AB112" i="2"/>
  <c r="AA112" i="2"/>
  <c r="Z112" i="2"/>
  <c r="AB111" i="2"/>
  <c r="AA111" i="2"/>
  <c r="Z111" i="2"/>
  <c r="AB110" i="2"/>
  <c r="AA110" i="2"/>
  <c r="Z110" i="2"/>
  <c r="AB109" i="2"/>
  <c r="AA109" i="2"/>
  <c r="Z109" i="2"/>
  <c r="AB108" i="2"/>
  <c r="AA108" i="2"/>
  <c r="Z108" i="2"/>
  <c r="AB107" i="2"/>
  <c r="AA107" i="2"/>
  <c r="Z107" i="2"/>
  <c r="AB106" i="2"/>
  <c r="AA106" i="2"/>
  <c r="Z106" i="2"/>
  <c r="AB105" i="2"/>
  <c r="AA105" i="2"/>
  <c r="Z105" i="2"/>
  <c r="AB104" i="2"/>
  <c r="AA104" i="2"/>
  <c r="Z104" i="2"/>
  <c r="AB103" i="2"/>
  <c r="AA103" i="2"/>
  <c r="Z103" i="2"/>
  <c r="AB102" i="2"/>
  <c r="AA102" i="2"/>
  <c r="Z102" i="2"/>
  <c r="AB101" i="2"/>
  <c r="AA101" i="2"/>
  <c r="Z101" i="2"/>
  <c r="AB100" i="2"/>
  <c r="AA100" i="2"/>
  <c r="Z100" i="2"/>
  <c r="AB99" i="2"/>
  <c r="AA99" i="2"/>
  <c r="Z99" i="2"/>
  <c r="AB98" i="2"/>
  <c r="AA98" i="2"/>
  <c r="Z98" i="2"/>
  <c r="AB97" i="2"/>
  <c r="AA97" i="2"/>
  <c r="Z97" i="2"/>
  <c r="AB96" i="2"/>
  <c r="AA96" i="2"/>
  <c r="Z96" i="2"/>
  <c r="AB95" i="2"/>
  <c r="AA95" i="2"/>
  <c r="Z95" i="2"/>
  <c r="AB94" i="2"/>
  <c r="AA94" i="2"/>
  <c r="Z94" i="2"/>
  <c r="AB93" i="2"/>
  <c r="AA93" i="2"/>
  <c r="Z93" i="2"/>
  <c r="AB92" i="2"/>
  <c r="AA92" i="2"/>
  <c r="Z92" i="2"/>
  <c r="AB91" i="2"/>
  <c r="AA91" i="2"/>
  <c r="Z91" i="2"/>
  <c r="AB90" i="2"/>
  <c r="AA90" i="2"/>
  <c r="Z90" i="2"/>
  <c r="AB89" i="2"/>
  <c r="AA89" i="2"/>
  <c r="Z89" i="2"/>
  <c r="AB88" i="2"/>
  <c r="AA88" i="2"/>
  <c r="Z88" i="2"/>
  <c r="AB87" i="2"/>
  <c r="AA87" i="2"/>
  <c r="Z87" i="2"/>
  <c r="AB86" i="2"/>
  <c r="AA86" i="2"/>
  <c r="Z86" i="2"/>
  <c r="AB85" i="2"/>
  <c r="AA85" i="2"/>
  <c r="Z85" i="2"/>
  <c r="AB84" i="2"/>
  <c r="AA84" i="2"/>
  <c r="Z84" i="2"/>
  <c r="AB83" i="2"/>
  <c r="AA83" i="2"/>
  <c r="Z83" i="2"/>
  <c r="AB82" i="2"/>
  <c r="AA82" i="2"/>
  <c r="Z82" i="2"/>
  <c r="AB81" i="2"/>
  <c r="AA81" i="2"/>
  <c r="Z81" i="2"/>
  <c r="AB80" i="2"/>
  <c r="AA80" i="2"/>
  <c r="Z80" i="2"/>
  <c r="AB79" i="2"/>
  <c r="AA79" i="2"/>
  <c r="Z79" i="2"/>
  <c r="AB78" i="2"/>
  <c r="AA78" i="2"/>
  <c r="Z78" i="2"/>
  <c r="AB77" i="2"/>
  <c r="AA77" i="2"/>
  <c r="Z77" i="2"/>
  <c r="AB76" i="2"/>
  <c r="AA76" i="2"/>
  <c r="Z76" i="2"/>
  <c r="AB75" i="2"/>
  <c r="AA75" i="2"/>
  <c r="Z75" i="2"/>
  <c r="AB74" i="2"/>
  <c r="AA74" i="2"/>
  <c r="Z74" i="2"/>
  <c r="AB73" i="2"/>
  <c r="AA73" i="2"/>
  <c r="Z73" i="2"/>
  <c r="AB72" i="2"/>
  <c r="AA72" i="2"/>
  <c r="Z72" i="2"/>
  <c r="AB71" i="2"/>
  <c r="AA71" i="2"/>
  <c r="Z71" i="2"/>
  <c r="AB70" i="2"/>
  <c r="AA70" i="2"/>
  <c r="Z70" i="2"/>
  <c r="AB69" i="2"/>
  <c r="AA69" i="2"/>
  <c r="Z69" i="2"/>
  <c r="AB68" i="2"/>
  <c r="AA68" i="2"/>
  <c r="Z68" i="2"/>
  <c r="AB67" i="2"/>
  <c r="AA67" i="2"/>
  <c r="Z67" i="2"/>
  <c r="AB66" i="2"/>
  <c r="AA66" i="2"/>
  <c r="Z66" i="2"/>
  <c r="AB65" i="2"/>
  <c r="AA65" i="2"/>
  <c r="Z65" i="2"/>
  <c r="AB64" i="2"/>
  <c r="AA64" i="2"/>
  <c r="Z64" i="2"/>
  <c r="AB63" i="2"/>
  <c r="AA63" i="2"/>
  <c r="Z63" i="2"/>
  <c r="AB62" i="2"/>
  <c r="AA62" i="2"/>
  <c r="Z62" i="2"/>
  <c r="AB61" i="2"/>
  <c r="AA61" i="2"/>
  <c r="Z61" i="2"/>
  <c r="AB60" i="2"/>
  <c r="AA60" i="2"/>
  <c r="Z60" i="2"/>
  <c r="AB59" i="2"/>
  <c r="AA59" i="2"/>
  <c r="Z59" i="2"/>
  <c r="AB58" i="2"/>
  <c r="AA58" i="2"/>
  <c r="Z58" i="2"/>
  <c r="AB57" i="2"/>
  <c r="AA57" i="2"/>
  <c r="Z57" i="2"/>
  <c r="AB56" i="2"/>
  <c r="AA56" i="2"/>
  <c r="Z56" i="2"/>
  <c r="AB55" i="2"/>
  <c r="AA55" i="2"/>
  <c r="Z55" i="2"/>
  <c r="AB54" i="2"/>
  <c r="AA54" i="2"/>
  <c r="Z54" i="2"/>
  <c r="AB53" i="2"/>
  <c r="AA53" i="2"/>
  <c r="Z53" i="2"/>
  <c r="AB52" i="2"/>
  <c r="AA52" i="2"/>
  <c r="Z52" i="2"/>
  <c r="AB51" i="2"/>
  <c r="AA51" i="2"/>
  <c r="Z51" i="2"/>
  <c r="AB50" i="2"/>
  <c r="AA50" i="2"/>
  <c r="Z50" i="2"/>
  <c r="AB49" i="2"/>
  <c r="AA49" i="2"/>
  <c r="Z49" i="2"/>
  <c r="AB48" i="2"/>
  <c r="AA48" i="2"/>
  <c r="Z48" i="2"/>
  <c r="AB47" i="2"/>
  <c r="AA47" i="2"/>
  <c r="Z47" i="2"/>
  <c r="AB46" i="2"/>
  <c r="AA46" i="2"/>
  <c r="Z46" i="2"/>
  <c r="AB45" i="2"/>
  <c r="AA45" i="2"/>
  <c r="Z45" i="2"/>
  <c r="AB44" i="2"/>
  <c r="AA44" i="2"/>
  <c r="Z44" i="2"/>
  <c r="AB43" i="2"/>
  <c r="AA43" i="2"/>
  <c r="Z43" i="2"/>
  <c r="AB42" i="2"/>
  <c r="AA42" i="2"/>
  <c r="Z42" i="2"/>
  <c r="AB41" i="2"/>
  <c r="AA41" i="2"/>
  <c r="Z41" i="2"/>
  <c r="AB40" i="2"/>
  <c r="AA40" i="2"/>
  <c r="Z40" i="2"/>
  <c r="AB39" i="2"/>
  <c r="AA39" i="2"/>
  <c r="Z39" i="2"/>
  <c r="AB38" i="2"/>
  <c r="AA38" i="2"/>
  <c r="Z38" i="2"/>
  <c r="AB37" i="2"/>
  <c r="AA37" i="2"/>
  <c r="Z37" i="2"/>
  <c r="AB36" i="2"/>
  <c r="AA36" i="2"/>
  <c r="Z36" i="2"/>
  <c r="AB35" i="2"/>
  <c r="AA35" i="2"/>
  <c r="Z35" i="2"/>
  <c r="AB34" i="2"/>
  <c r="AA34" i="2"/>
  <c r="Z34" i="2"/>
  <c r="AB33" i="2"/>
  <c r="AA33" i="2"/>
  <c r="Z33" i="2"/>
  <c r="AB32" i="2"/>
  <c r="AA32" i="2"/>
  <c r="Z32" i="2"/>
  <c r="AB31" i="2"/>
  <c r="AA31" i="2"/>
  <c r="Z31" i="2"/>
  <c r="AB30" i="2"/>
  <c r="AA30" i="2"/>
  <c r="Z30" i="2"/>
  <c r="AB29" i="2"/>
  <c r="AA29" i="2"/>
  <c r="Z29" i="2"/>
  <c r="AB28" i="2"/>
  <c r="AA28" i="2"/>
  <c r="Z28" i="2"/>
  <c r="AB27" i="2"/>
  <c r="AA27" i="2"/>
  <c r="Z27" i="2"/>
  <c r="AB26" i="2"/>
  <c r="AA26" i="2"/>
  <c r="Z26" i="2"/>
  <c r="AB25" i="2"/>
  <c r="AA25" i="2"/>
  <c r="Z25" i="2"/>
  <c r="AB24" i="2"/>
  <c r="AA24" i="2"/>
  <c r="Z24" i="2"/>
  <c r="AB23" i="2"/>
  <c r="AA23" i="2"/>
  <c r="Z23" i="2"/>
  <c r="AB22" i="2"/>
  <c r="AA22" i="2"/>
  <c r="Z22" i="2"/>
  <c r="AB21" i="2"/>
  <c r="AA21" i="2"/>
  <c r="Z21" i="2"/>
  <c r="AB20" i="2"/>
  <c r="AA20" i="2"/>
  <c r="Z20" i="2"/>
  <c r="AB19" i="2"/>
  <c r="AA19" i="2"/>
  <c r="Z19" i="2"/>
  <c r="AB18" i="2"/>
  <c r="AA18" i="2"/>
  <c r="Z18" i="2"/>
  <c r="AB17" i="2"/>
  <c r="AA17" i="2"/>
  <c r="Z17" i="2"/>
  <c r="AB16" i="2"/>
  <c r="AA16" i="2"/>
  <c r="Z16" i="2"/>
  <c r="AB15" i="2"/>
  <c r="AA15" i="2"/>
  <c r="Z15" i="2"/>
  <c r="AB14" i="2"/>
  <c r="AA14" i="2"/>
  <c r="Z14" i="2"/>
  <c r="AB13" i="2"/>
  <c r="AA13" i="2"/>
  <c r="Z13" i="2"/>
  <c r="AB12" i="2"/>
  <c r="AA12" i="2"/>
  <c r="Z12" i="2"/>
  <c r="AB11" i="2"/>
  <c r="AA11" i="2"/>
  <c r="Z11" i="2"/>
  <c r="AB10" i="2"/>
  <c r="AA10" i="2"/>
  <c r="Z10" i="2"/>
  <c r="AB9" i="2"/>
  <c r="AA9" i="2"/>
  <c r="Z9" i="2"/>
  <c r="AB8" i="2"/>
  <c r="AA8" i="2"/>
  <c r="Z8" i="2"/>
  <c r="AB7" i="2"/>
  <c r="AA7" i="2"/>
  <c r="Z7" i="2"/>
  <c r="AB6" i="2"/>
  <c r="AA6" i="2"/>
  <c r="Z6" i="2"/>
  <c r="AB5" i="2"/>
  <c r="AA5" i="2"/>
  <c r="Z5" i="2"/>
  <c r="AB4" i="2"/>
  <c r="AA4" i="2"/>
  <c r="Z4" i="2"/>
  <c r="AR8" i="1"/>
  <c r="B5" i="2" s="1"/>
  <c r="AR9" i="1"/>
  <c r="B6" i="2" s="1"/>
  <c r="AR10" i="1"/>
  <c r="B7" i="2" s="1"/>
  <c r="AR11" i="1"/>
  <c r="B8" i="2" s="1"/>
  <c r="AR12" i="1"/>
  <c r="B9" i="2" s="1"/>
  <c r="AR13" i="1"/>
  <c r="B10" i="2" s="1"/>
  <c r="AR14" i="1"/>
  <c r="B11" i="2" s="1"/>
  <c r="AR15" i="1"/>
  <c r="B12" i="2" s="1"/>
  <c r="AR16" i="1"/>
  <c r="B13" i="2" s="1"/>
  <c r="AR17" i="1"/>
  <c r="B14" i="2" s="1"/>
  <c r="AR18" i="1"/>
  <c r="B15" i="2" s="1"/>
  <c r="AR19" i="1"/>
  <c r="B16" i="2" s="1"/>
  <c r="AR20" i="1"/>
  <c r="B17" i="2" s="1"/>
  <c r="AR21" i="1"/>
  <c r="B18" i="2" s="1"/>
  <c r="AR22" i="1"/>
  <c r="B19" i="2" s="1"/>
  <c r="AR23" i="1"/>
  <c r="B20" i="2" s="1"/>
  <c r="AR24" i="1"/>
  <c r="B21" i="2" s="1"/>
  <c r="AR25" i="1"/>
  <c r="B22" i="2" s="1"/>
  <c r="AR26" i="1"/>
  <c r="B23" i="2" s="1"/>
  <c r="AR27" i="1"/>
  <c r="B24" i="2" s="1"/>
  <c r="AR28" i="1"/>
  <c r="B25" i="2" s="1"/>
  <c r="AR29" i="1"/>
  <c r="B26" i="2" s="1"/>
  <c r="AR30" i="1"/>
  <c r="B27" i="2" s="1"/>
  <c r="AR31" i="1"/>
  <c r="B28" i="2" s="1"/>
  <c r="AR32" i="1"/>
  <c r="B29" i="2" s="1"/>
  <c r="AR33" i="1"/>
  <c r="B30" i="2" s="1"/>
  <c r="AR34" i="1"/>
  <c r="B31" i="2" s="1"/>
  <c r="AR35" i="1"/>
  <c r="B32" i="2" s="1"/>
  <c r="AR36" i="1"/>
  <c r="B33" i="2" s="1"/>
  <c r="AR37" i="1"/>
  <c r="B34" i="2" s="1"/>
  <c r="AR38" i="1"/>
  <c r="B35" i="2" s="1"/>
  <c r="AR39" i="1"/>
  <c r="B36" i="2" s="1"/>
  <c r="AR40" i="1"/>
  <c r="B37" i="2" s="1"/>
  <c r="AR41" i="1"/>
  <c r="B38" i="2" s="1"/>
  <c r="AR42" i="1"/>
  <c r="B39" i="2" s="1"/>
  <c r="AR43" i="1"/>
  <c r="B40" i="2" s="1"/>
  <c r="AR44" i="1"/>
  <c r="B41" i="2" s="1"/>
  <c r="AR45" i="1"/>
  <c r="B42" i="2" s="1"/>
  <c r="AR46" i="1"/>
  <c r="B43" i="2" s="1"/>
  <c r="AR47" i="1"/>
  <c r="B44" i="2" s="1"/>
  <c r="AR48" i="1"/>
  <c r="B45" i="2" s="1"/>
  <c r="AR49" i="1"/>
  <c r="B46" i="2" s="1"/>
  <c r="AR50" i="1"/>
  <c r="B47" i="2" s="1"/>
  <c r="AR51" i="1"/>
  <c r="B48" i="2" s="1"/>
  <c r="AR52" i="1"/>
  <c r="B49" i="2" s="1"/>
  <c r="AR53" i="1"/>
  <c r="B50" i="2" s="1"/>
  <c r="AR54" i="1"/>
  <c r="B51" i="2" s="1"/>
  <c r="AR55" i="1"/>
  <c r="B52" i="2" s="1"/>
  <c r="AR56" i="1"/>
  <c r="B53" i="2" s="1"/>
  <c r="AR57" i="1"/>
  <c r="B54" i="2" s="1"/>
  <c r="AR58" i="1"/>
  <c r="B55" i="2" s="1"/>
  <c r="AR59" i="1"/>
  <c r="B56" i="2" s="1"/>
  <c r="AR60" i="1"/>
  <c r="B57" i="2" s="1"/>
  <c r="AR61" i="1"/>
  <c r="B58" i="2" s="1"/>
  <c r="AR62" i="1"/>
  <c r="B59" i="2" s="1"/>
  <c r="AR63" i="1"/>
  <c r="B60" i="2" s="1"/>
  <c r="AR64" i="1"/>
  <c r="B61" i="2" s="1"/>
  <c r="AR65" i="1"/>
  <c r="B62" i="2" s="1"/>
  <c r="AR66" i="1"/>
  <c r="B63" i="2" s="1"/>
  <c r="AR67" i="1"/>
  <c r="B64" i="2" s="1"/>
  <c r="AR68" i="1"/>
  <c r="B65" i="2" s="1"/>
  <c r="AR69" i="1"/>
  <c r="B66" i="2" s="1"/>
  <c r="AR70" i="1"/>
  <c r="B67" i="2" s="1"/>
  <c r="AR71" i="1"/>
  <c r="B68" i="2" s="1"/>
  <c r="AR72" i="1"/>
  <c r="B69" i="2" s="1"/>
  <c r="AR73" i="1"/>
  <c r="B70" i="2" s="1"/>
  <c r="AR74" i="1"/>
  <c r="B71" i="2" s="1"/>
  <c r="AR75" i="1"/>
  <c r="B72" i="2" s="1"/>
  <c r="AR76" i="1"/>
  <c r="B73" i="2" s="1"/>
  <c r="AR77" i="1"/>
  <c r="B74" i="2" s="1"/>
  <c r="AR78" i="1"/>
  <c r="B75" i="2" s="1"/>
  <c r="AR79" i="1"/>
  <c r="B76" i="2" s="1"/>
  <c r="AR80" i="1"/>
  <c r="B77" i="2" s="1"/>
  <c r="AR81" i="1"/>
  <c r="B78" i="2" s="1"/>
  <c r="AR82" i="1"/>
  <c r="B79" i="2" s="1"/>
  <c r="AR83" i="1"/>
  <c r="B80" i="2" s="1"/>
  <c r="AR84" i="1"/>
  <c r="B81" i="2" s="1"/>
  <c r="AR85" i="1"/>
  <c r="B82" i="2" s="1"/>
  <c r="AR86" i="1"/>
  <c r="B83" i="2" s="1"/>
  <c r="AR87" i="1"/>
  <c r="B84" i="2" s="1"/>
  <c r="AR88" i="1"/>
  <c r="B85" i="2" s="1"/>
  <c r="AR89" i="1"/>
  <c r="B86" i="2" s="1"/>
  <c r="AR90" i="1"/>
  <c r="B87" i="2" s="1"/>
  <c r="AR91" i="1"/>
  <c r="B88" i="2" s="1"/>
  <c r="AR92" i="1"/>
  <c r="B89" i="2" s="1"/>
  <c r="AR93" i="1"/>
  <c r="B90" i="2" s="1"/>
  <c r="AR94" i="1"/>
  <c r="B91" i="2" s="1"/>
  <c r="AR95" i="1"/>
  <c r="B92" i="2" s="1"/>
  <c r="AR96" i="1"/>
  <c r="B93" i="2" s="1"/>
  <c r="AR97" i="1"/>
  <c r="B94" i="2" s="1"/>
  <c r="AR98" i="1"/>
  <c r="B95" i="2" s="1"/>
  <c r="AR99" i="1"/>
  <c r="B96" i="2" s="1"/>
  <c r="AR100" i="1"/>
  <c r="B97" i="2" s="1"/>
  <c r="AR101" i="1"/>
  <c r="B98" i="2" s="1"/>
  <c r="AR102" i="1"/>
  <c r="B99" i="2" s="1"/>
  <c r="AR103" i="1"/>
  <c r="B100" i="2" s="1"/>
  <c r="AR104" i="1"/>
  <c r="B101" i="2" s="1"/>
  <c r="AR105" i="1"/>
  <c r="B102" i="2" s="1"/>
  <c r="AR106" i="1"/>
  <c r="B103" i="2" s="1"/>
  <c r="AR107" i="1"/>
  <c r="B104" i="2" s="1"/>
  <c r="AR108" i="1"/>
  <c r="B105" i="2" s="1"/>
  <c r="AR109" i="1"/>
  <c r="B106" i="2" s="1"/>
  <c r="AR110" i="1"/>
  <c r="B107" i="2" s="1"/>
  <c r="AR111" i="1"/>
  <c r="B108" i="2" s="1"/>
  <c r="AR112" i="1"/>
  <c r="B109" i="2" s="1"/>
  <c r="AR113" i="1"/>
  <c r="B110" i="2" s="1"/>
  <c r="AR114" i="1"/>
  <c r="B111" i="2" s="1"/>
  <c r="AR115" i="1"/>
  <c r="B112" i="2" s="1"/>
  <c r="AR116" i="1"/>
  <c r="B113" i="2" s="1"/>
  <c r="AR117" i="1"/>
  <c r="B114" i="2" s="1"/>
  <c r="AR118" i="1"/>
  <c r="B115" i="2" s="1"/>
  <c r="AR119" i="1"/>
  <c r="B116" i="2" s="1"/>
  <c r="AR120" i="1"/>
  <c r="B117" i="2" s="1"/>
  <c r="AR121" i="1"/>
  <c r="B118" i="2" s="1"/>
  <c r="AR122" i="1"/>
  <c r="B119" i="2" s="1"/>
  <c r="AR123" i="1"/>
  <c r="B120" i="2" s="1"/>
  <c r="AR124" i="1"/>
  <c r="B121" i="2" s="1"/>
  <c r="AR125" i="1"/>
  <c r="B122" i="2" s="1"/>
  <c r="AR126" i="1"/>
  <c r="B123" i="2" s="1"/>
  <c r="AR127" i="1"/>
  <c r="B124" i="2" s="1"/>
  <c r="AR128" i="1"/>
  <c r="B125" i="2" s="1"/>
  <c r="AR129" i="1"/>
  <c r="B126" i="2" s="1"/>
  <c r="AR130" i="1"/>
  <c r="B127" i="2" s="1"/>
  <c r="AR131" i="1"/>
  <c r="B128" i="2" s="1"/>
  <c r="AR132" i="1"/>
  <c r="B129" i="2" s="1"/>
  <c r="AR133" i="1"/>
  <c r="B130" i="2" s="1"/>
  <c r="AR134" i="1"/>
  <c r="B131" i="2" s="1"/>
  <c r="AR135" i="1"/>
  <c r="B132" i="2" s="1"/>
  <c r="AR136" i="1"/>
  <c r="B133" i="2" s="1"/>
  <c r="AR137" i="1"/>
  <c r="B134" i="2" s="1"/>
  <c r="AR138" i="1"/>
  <c r="B135" i="2" s="1"/>
  <c r="AR139" i="1"/>
  <c r="B136" i="2" s="1"/>
  <c r="AR140" i="1"/>
  <c r="B137" i="2" s="1"/>
  <c r="AR141" i="1"/>
  <c r="B138" i="2" s="1"/>
  <c r="AR142" i="1"/>
  <c r="B139" i="2" s="1"/>
  <c r="AR143" i="1"/>
  <c r="B140" i="2" s="1"/>
  <c r="AR144" i="1"/>
  <c r="B141" i="2" s="1"/>
  <c r="AR145" i="1"/>
  <c r="B142" i="2" s="1"/>
  <c r="AR146" i="1"/>
  <c r="B143" i="2" s="1"/>
  <c r="AR147" i="1"/>
  <c r="B144" i="2" s="1"/>
  <c r="AR148" i="1"/>
  <c r="B145" i="2" s="1"/>
  <c r="AR149" i="1"/>
  <c r="B146" i="2" s="1"/>
  <c r="AR150" i="1"/>
  <c r="B147" i="2" s="1"/>
  <c r="AR151" i="1"/>
  <c r="B148" i="2" s="1"/>
  <c r="AR152" i="1"/>
  <c r="B149" i="2" s="1"/>
  <c r="AR153" i="1"/>
  <c r="B150" i="2" s="1"/>
  <c r="AR154" i="1"/>
  <c r="B151" i="2" s="1"/>
  <c r="AR155" i="1"/>
  <c r="B152" i="2" s="1"/>
  <c r="AR156" i="1"/>
  <c r="B153" i="2" s="1"/>
  <c r="AR157" i="1"/>
  <c r="B154" i="2" s="1"/>
  <c r="AR158" i="1"/>
  <c r="B155" i="2" s="1"/>
  <c r="AR159" i="1"/>
  <c r="AR160" i="1"/>
  <c r="B157" i="2"/>
  <c r="AR161" i="1"/>
  <c r="B158" i="2"/>
  <c r="AR162" i="1"/>
  <c r="B159" i="2"/>
  <c r="AR163" i="1"/>
  <c r="B160" i="2"/>
  <c r="AR164" i="1"/>
  <c r="B161" i="2"/>
  <c r="AR165" i="1"/>
  <c r="B162" i="2"/>
  <c r="AR166" i="1"/>
  <c r="B163" i="2"/>
  <c r="AR167" i="1"/>
  <c r="B164" i="2"/>
  <c r="AR168" i="1"/>
  <c r="B165" i="2"/>
  <c r="AR169" i="1"/>
  <c r="B166" i="2"/>
  <c r="AR170" i="1"/>
  <c r="B167" i="2"/>
  <c r="AR171" i="1"/>
  <c r="B168" i="2"/>
  <c r="AR172" i="1"/>
  <c r="B169" i="2"/>
  <c r="AR173" i="1"/>
  <c r="B170" i="2"/>
  <c r="AR174" i="1"/>
  <c r="B171" i="2"/>
  <c r="AR175" i="1"/>
  <c r="B172" i="2"/>
  <c r="AR176" i="1"/>
  <c r="B173" i="2"/>
  <c r="AR177" i="1"/>
  <c r="B174" i="2"/>
  <c r="AR178" i="1"/>
  <c r="B175" i="2"/>
  <c r="AR179" i="1"/>
  <c r="B176" i="2"/>
  <c r="AR180" i="1"/>
  <c r="B177" i="2"/>
  <c r="AR181" i="1"/>
  <c r="B178" i="2"/>
  <c r="AR182" i="1"/>
  <c r="B179" i="2"/>
  <c r="AR183" i="1"/>
  <c r="B180" i="2"/>
  <c r="AR184" i="1"/>
  <c r="B181" i="2"/>
  <c r="AR185" i="1"/>
  <c r="B182" i="2"/>
  <c r="AR186" i="1"/>
  <c r="B183" i="2"/>
  <c r="AR187" i="1"/>
  <c r="B184" i="2"/>
  <c r="AR188" i="1"/>
  <c r="B185" i="2"/>
  <c r="AR189" i="1"/>
  <c r="B186" i="2"/>
  <c r="AR190" i="1"/>
  <c r="B187" i="2"/>
  <c r="AR191" i="1"/>
  <c r="B188" i="2"/>
  <c r="AR192" i="1"/>
  <c r="B189" i="2"/>
  <c r="AR193" i="1"/>
  <c r="B190" i="2"/>
  <c r="AR194" i="1"/>
  <c r="B191" i="2"/>
  <c r="AR195" i="1"/>
  <c r="B192" i="2"/>
  <c r="AR196" i="1"/>
  <c r="B193" i="2"/>
  <c r="AR197" i="1"/>
  <c r="B194" i="2"/>
  <c r="AR198" i="1"/>
  <c r="B195" i="2"/>
  <c r="AR199" i="1"/>
  <c r="B196" i="2"/>
  <c r="AR200" i="1"/>
  <c r="B197" i="2"/>
  <c r="AR201" i="1"/>
  <c r="B198" i="2"/>
  <c r="AR202" i="1"/>
  <c r="B199" i="2"/>
  <c r="AR203" i="1"/>
  <c r="B200" i="2"/>
  <c r="AR204" i="1"/>
  <c r="B201" i="2"/>
  <c r="AR205" i="1"/>
  <c r="B202" i="2"/>
  <c r="AR206" i="1"/>
  <c r="B203" i="2"/>
  <c r="AR207" i="1"/>
  <c r="B204" i="2"/>
  <c r="AR208" i="1"/>
  <c r="B205" i="2"/>
  <c r="AR209" i="1"/>
  <c r="B206" i="2"/>
  <c r="AR210" i="1"/>
  <c r="B207" i="2"/>
  <c r="AR211" i="1"/>
  <c r="B208" i="2"/>
  <c r="AR212" i="1"/>
  <c r="B209" i="2"/>
  <c r="AR213" i="1"/>
  <c r="B210" i="2"/>
  <c r="AR214" i="1"/>
  <c r="B211" i="2"/>
  <c r="AR215" i="1"/>
  <c r="B212" i="2"/>
  <c r="AR216" i="1"/>
  <c r="B213" i="2"/>
  <c r="AR217" i="1"/>
  <c r="B214" i="2"/>
  <c r="AR218" i="1"/>
  <c r="B215" i="2"/>
  <c r="AR219" i="1"/>
  <c r="B216" i="2"/>
  <c r="AR220" i="1"/>
  <c r="B217" i="2"/>
  <c r="AR221" i="1"/>
  <c r="B218" i="2"/>
  <c r="AR222" i="1"/>
  <c r="B219" i="2"/>
  <c r="AR223" i="1"/>
  <c r="B220" i="2"/>
  <c r="AR224" i="1"/>
  <c r="B221" i="2"/>
  <c r="AR225" i="1"/>
  <c r="B222" i="2"/>
  <c r="AR226" i="1"/>
  <c r="B223" i="2"/>
  <c r="AR227" i="1"/>
  <c r="B224" i="2"/>
  <c r="AR228" i="1"/>
  <c r="B225" i="2"/>
  <c r="AR229" i="1"/>
  <c r="B226" i="2"/>
  <c r="AR230" i="1"/>
  <c r="B227" i="2"/>
  <c r="AR231" i="1"/>
  <c r="B228" i="2"/>
  <c r="AR232" i="1"/>
  <c r="B229" i="2"/>
  <c r="AR233" i="1"/>
  <c r="B230" i="2"/>
  <c r="AR234" i="1"/>
  <c r="B231" i="2"/>
  <c r="AR235" i="1"/>
  <c r="B232" i="2"/>
  <c r="AR236" i="1"/>
  <c r="B233" i="2"/>
  <c r="AR237" i="1"/>
  <c r="B234" i="2"/>
  <c r="AR238" i="1"/>
  <c r="B235" i="2"/>
  <c r="AR239" i="1"/>
  <c r="B236" i="2"/>
  <c r="AR240" i="1"/>
  <c r="B237" i="2"/>
  <c r="AR241" i="1"/>
  <c r="B238" i="2"/>
  <c r="AR242" i="1"/>
  <c r="B239" i="2"/>
  <c r="AR243" i="1"/>
  <c r="B240" i="2"/>
  <c r="AR244" i="1"/>
  <c r="B241" i="2"/>
  <c r="AR245" i="1"/>
  <c r="B242" i="2"/>
  <c r="AR246" i="1"/>
  <c r="B243" i="2"/>
  <c r="AR247" i="1"/>
  <c r="B244" i="2"/>
  <c r="AR248" i="1"/>
  <c r="B245" i="2"/>
  <c r="AR249" i="1"/>
  <c r="B246" i="2"/>
  <c r="AR250" i="1"/>
  <c r="B247" i="2"/>
  <c r="AR251" i="1"/>
  <c r="B248" i="2"/>
  <c r="AR252" i="1"/>
  <c r="B249" i="2"/>
  <c r="AR253" i="1"/>
  <c r="B250" i="2"/>
  <c r="AR254" i="1"/>
  <c r="B251" i="2"/>
  <c r="AR255" i="1"/>
  <c r="B252" i="2"/>
  <c r="AR256" i="1"/>
  <c r="B253" i="2"/>
  <c r="AR257" i="1"/>
  <c r="B254" i="2"/>
  <c r="AR258" i="1"/>
  <c r="B255" i="2"/>
  <c r="AR259" i="1"/>
  <c r="B256" i="2"/>
  <c r="AR260" i="1"/>
  <c r="B257" i="2"/>
  <c r="AR261" i="1"/>
  <c r="B258" i="2"/>
  <c r="AR262" i="1"/>
  <c r="B259" i="2"/>
  <c r="AR263" i="1"/>
  <c r="AR264" i="1"/>
  <c r="B261" i="2"/>
  <c r="AR265" i="1"/>
  <c r="B262" i="2" s="1"/>
  <c r="AR266" i="1"/>
  <c r="B263" i="2"/>
  <c r="AR267" i="1"/>
  <c r="B264" i="2" s="1"/>
  <c r="AR268" i="1"/>
  <c r="B265" i="2" s="1"/>
  <c r="AR269" i="1"/>
  <c r="B266" i="2" s="1"/>
  <c r="AR270" i="1"/>
  <c r="B267" i="2"/>
  <c r="AR271" i="1"/>
  <c r="B268" i="2" s="1"/>
  <c r="AR272" i="1"/>
  <c r="B269" i="2"/>
  <c r="AR273" i="1"/>
  <c r="B270" i="2" s="1"/>
  <c r="AR274" i="1"/>
  <c r="B271" i="2"/>
  <c r="AR275" i="1"/>
  <c r="B272" i="2" s="1"/>
  <c r="AR276" i="1"/>
  <c r="B273" i="2" s="1"/>
  <c r="AR277" i="1"/>
  <c r="B274" i="2" s="1"/>
  <c r="AR278" i="1"/>
  <c r="B275" i="2"/>
  <c r="AR279" i="1"/>
  <c r="B276" i="2" s="1"/>
  <c r="AR280" i="1"/>
  <c r="B277" i="2"/>
  <c r="AR281" i="1"/>
  <c r="B278" i="2" s="1"/>
  <c r="AR282" i="1"/>
  <c r="B279" i="2"/>
  <c r="AR283" i="1"/>
  <c r="B280" i="2" s="1"/>
  <c r="AR284" i="1"/>
  <c r="B281" i="2" s="1"/>
  <c r="AR285" i="1"/>
  <c r="B282" i="2" s="1"/>
  <c r="AR286" i="1"/>
  <c r="B283" i="2"/>
  <c r="AR287" i="1"/>
  <c r="B284" i="2" s="1"/>
  <c r="AR288" i="1"/>
  <c r="B285" i="2"/>
  <c r="AR289" i="1"/>
  <c r="B286" i="2" s="1"/>
  <c r="AR290" i="1"/>
  <c r="B287" i="2"/>
  <c r="AR291" i="1"/>
  <c r="B288" i="2" s="1"/>
  <c r="AR292" i="1"/>
  <c r="B289" i="2" s="1"/>
  <c r="AR293" i="1"/>
  <c r="B290" i="2" s="1"/>
  <c r="AR294" i="1"/>
  <c r="B291" i="2"/>
  <c r="AR295" i="1"/>
  <c r="B292" i="2" s="1"/>
  <c r="AR296" i="1"/>
  <c r="B293" i="2"/>
  <c r="AR297" i="1"/>
  <c r="B294" i="2" s="1"/>
  <c r="AR298" i="1"/>
  <c r="B295" i="2"/>
  <c r="AR299" i="1"/>
  <c r="B296" i="2" s="1"/>
  <c r="AR300" i="1"/>
  <c r="B297" i="2" s="1"/>
  <c r="AR301" i="1"/>
  <c r="B298" i="2" s="1"/>
  <c r="AR302" i="1"/>
  <c r="B299" i="2"/>
  <c r="AR303" i="1"/>
  <c r="B300" i="2" s="1"/>
  <c r="AR304" i="1"/>
  <c r="B301" i="2"/>
  <c r="AR305" i="1"/>
  <c r="B302" i="2" s="1"/>
  <c r="AR306" i="1"/>
  <c r="B303" i="2"/>
  <c r="AR307" i="1"/>
  <c r="B304" i="2" s="1"/>
  <c r="AR308" i="1"/>
  <c r="B305" i="2" s="1"/>
  <c r="AR309" i="1"/>
  <c r="B306" i="2" s="1"/>
  <c r="AR310" i="1"/>
  <c r="B307" i="2"/>
  <c r="AR311" i="1"/>
  <c r="B308" i="2" s="1"/>
  <c r="AR312" i="1"/>
  <c r="B309" i="2"/>
  <c r="AR313" i="1"/>
  <c r="B310" i="2" s="1"/>
  <c r="AR314" i="1"/>
  <c r="B311" i="2"/>
  <c r="AR315" i="1"/>
  <c r="B312" i="2" s="1"/>
  <c r="AR316" i="1"/>
  <c r="B313" i="2" s="1"/>
  <c r="AR317" i="1"/>
  <c r="B314" i="2" s="1"/>
  <c r="AR318" i="1"/>
  <c r="B315" i="2"/>
  <c r="AR319" i="1"/>
  <c r="B316" i="2" s="1"/>
  <c r="AR320" i="1"/>
  <c r="B317" i="2"/>
  <c r="AR321" i="1"/>
  <c r="B318" i="2" s="1"/>
  <c r="AR322" i="1"/>
  <c r="B319" i="2"/>
  <c r="AR323" i="1"/>
  <c r="B320" i="2" s="1"/>
  <c r="AR324" i="1"/>
  <c r="B321" i="2" s="1"/>
  <c r="AR325" i="1"/>
  <c r="B322" i="2" s="1"/>
  <c r="AR326" i="1"/>
  <c r="B323" i="2"/>
  <c r="AR327" i="1"/>
  <c r="B324" i="2" s="1"/>
  <c r="AR328" i="1"/>
  <c r="B325" i="2"/>
  <c r="AR329" i="1"/>
  <c r="B326" i="2" s="1"/>
  <c r="AR330" i="1"/>
  <c r="B327" i="2"/>
  <c r="AR331" i="1"/>
  <c r="B328" i="2" s="1"/>
  <c r="AR332" i="1"/>
  <c r="B329" i="2" s="1"/>
  <c r="AR333" i="1"/>
  <c r="B330" i="2" s="1"/>
  <c r="AR334" i="1"/>
  <c r="B331" i="2"/>
  <c r="AR335" i="1"/>
  <c r="B332" i="2" s="1"/>
  <c r="AR336" i="1"/>
  <c r="B333" i="2"/>
  <c r="AR337" i="1"/>
  <c r="B334" i="2" s="1"/>
  <c r="AR338" i="1"/>
  <c r="B335" i="2"/>
  <c r="AR339" i="1"/>
  <c r="B336" i="2" s="1"/>
  <c r="AR340" i="1"/>
  <c r="B337" i="2" s="1"/>
  <c r="AR341" i="1"/>
  <c r="B338" i="2" s="1"/>
  <c r="AR342" i="1"/>
  <c r="B339" i="2"/>
  <c r="AR343" i="1"/>
  <c r="B340" i="2" s="1"/>
  <c r="AR344" i="1"/>
  <c r="B341" i="2"/>
  <c r="AR345" i="1"/>
  <c r="B342" i="2" s="1"/>
  <c r="AR346" i="1"/>
  <c r="B343" i="2"/>
  <c r="AR347" i="1"/>
  <c r="B344" i="2" s="1"/>
  <c r="AR348" i="1"/>
  <c r="B345" i="2" s="1"/>
  <c r="AR349" i="1"/>
  <c r="B346" i="2" s="1"/>
  <c r="AR350" i="1"/>
  <c r="B347" i="2"/>
  <c r="AR351" i="1"/>
  <c r="B348" i="2" s="1"/>
  <c r="AR352" i="1"/>
  <c r="B349" i="2"/>
  <c r="AR353" i="1"/>
  <c r="B350" i="2" s="1"/>
  <c r="AR354" i="1"/>
  <c r="B351" i="2"/>
  <c r="AR355" i="1"/>
  <c r="B352" i="2" s="1"/>
  <c r="AR356" i="1"/>
  <c r="B353" i="2" s="1"/>
  <c r="AR357" i="1"/>
  <c r="B354" i="2" s="1"/>
  <c r="AR358" i="1"/>
  <c r="B355" i="2"/>
  <c r="AR359" i="1"/>
  <c r="B356" i="2" s="1"/>
  <c r="AR360" i="1"/>
  <c r="B357" i="2"/>
  <c r="AR361" i="1"/>
  <c r="B358" i="2" s="1"/>
  <c r="AR362" i="1"/>
  <c r="B359" i="2"/>
  <c r="AR363" i="1"/>
  <c r="B360" i="2" s="1"/>
  <c r="AR364" i="1"/>
  <c r="B361" i="2" s="1"/>
  <c r="AR365" i="1"/>
  <c r="B362" i="2" s="1"/>
  <c r="AR366" i="1"/>
  <c r="B363" i="2"/>
  <c r="AR367" i="1"/>
  <c r="B364" i="2" s="1"/>
  <c r="AR368" i="1"/>
  <c r="B365" i="2"/>
  <c r="AR369" i="1"/>
  <c r="B366" i="2" s="1"/>
  <c r="AR370" i="1"/>
  <c r="B367" i="2"/>
  <c r="AR371" i="1"/>
  <c r="B368" i="2" s="1"/>
  <c r="AR372" i="1"/>
  <c r="B369" i="2" s="1"/>
  <c r="AR373" i="1"/>
  <c r="B370" i="2" s="1"/>
  <c r="AR374" i="1"/>
  <c r="B371" i="2"/>
  <c r="AR375" i="1"/>
  <c r="B372" i="2" s="1"/>
  <c r="AR376" i="1"/>
  <c r="B373" i="2"/>
  <c r="AR377" i="1"/>
  <c r="B374" i="2" s="1"/>
  <c r="AR378" i="1"/>
  <c r="B375" i="2"/>
  <c r="AR379" i="1"/>
  <c r="B376" i="2" s="1"/>
  <c r="AR380" i="1"/>
  <c r="B377" i="2" s="1"/>
  <c r="AR381" i="1"/>
  <c r="B378" i="2" s="1"/>
  <c r="AR382" i="1"/>
  <c r="B379" i="2"/>
  <c r="AR383" i="1"/>
  <c r="B380" i="2" s="1"/>
  <c r="AR384" i="1"/>
  <c r="B381" i="2"/>
  <c r="AR385" i="1"/>
  <c r="B382" i="2" s="1"/>
  <c r="AR386" i="1"/>
  <c r="B383" i="2"/>
  <c r="AR387" i="1"/>
  <c r="B384" i="2" s="1"/>
  <c r="AR388" i="1"/>
  <c r="B385" i="2" s="1"/>
  <c r="AR389" i="1"/>
  <c r="B386" i="2" s="1"/>
  <c r="AR390" i="1"/>
  <c r="B387" i="2"/>
  <c r="AR391" i="1"/>
  <c r="B388" i="2" s="1"/>
  <c r="AR392" i="1"/>
  <c r="B389" i="2"/>
  <c r="AR393" i="1"/>
  <c r="B390" i="2" s="1"/>
  <c r="AR394" i="1"/>
  <c r="B391" i="2"/>
  <c r="AR395" i="1"/>
  <c r="B392" i="2" s="1"/>
  <c r="AR396" i="1"/>
  <c r="B393" i="2" s="1"/>
  <c r="AR397" i="1"/>
  <c r="B394" i="2"/>
  <c r="AR398" i="1"/>
  <c r="B395" i="2" s="1"/>
  <c r="AR399" i="1"/>
  <c r="B396" i="2"/>
  <c r="AR400" i="1"/>
  <c r="B397" i="2" s="1"/>
  <c r="AR401" i="1"/>
  <c r="B398" i="2"/>
  <c r="AR402" i="1"/>
  <c r="B399" i="2" s="1"/>
  <c r="AR403" i="1"/>
  <c r="B400" i="2"/>
  <c r="AR404" i="1"/>
  <c r="B401" i="2" s="1"/>
  <c r="AR405" i="1"/>
  <c r="B402" i="2"/>
  <c r="AR406" i="1"/>
  <c r="B403" i="2" s="1"/>
  <c r="AR407" i="1"/>
  <c r="B404" i="2"/>
  <c r="AR408" i="1"/>
  <c r="B405" i="2" s="1"/>
  <c r="AR409" i="1"/>
  <c r="B406" i="2"/>
  <c r="AR410" i="1"/>
  <c r="B407" i="2" s="1"/>
  <c r="AR411" i="1"/>
  <c r="B408" i="2"/>
  <c r="AR412" i="1"/>
  <c r="B409" i="2" s="1"/>
  <c r="AR413" i="1"/>
  <c r="B410" i="2"/>
  <c r="AR414" i="1"/>
  <c r="B411" i="2" s="1"/>
  <c r="AR415" i="1"/>
  <c r="B412" i="2"/>
  <c r="AR416" i="1"/>
  <c r="B413" i="2" s="1"/>
  <c r="AR417" i="1"/>
  <c r="B414" i="2"/>
  <c r="AR418" i="1"/>
  <c r="B415" i="2" s="1"/>
  <c r="AR419" i="1"/>
  <c r="B416" i="2"/>
  <c r="AR420" i="1"/>
  <c r="B417" i="2" s="1"/>
  <c r="AR421" i="1"/>
  <c r="B418" i="2"/>
  <c r="AR422" i="1"/>
  <c r="B419" i="2" s="1"/>
  <c r="AR423" i="1"/>
  <c r="B420" i="2"/>
  <c r="AR424" i="1"/>
  <c r="B421" i="2" s="1"/>
  <c r="AR425" i="1"/>
  <c r="B422" i="2"/>
  <c r="AR426" i="1"/>
  <c r="B423" i="2" s="1"/>
  <c r="AR427" i="1"/>
  <c r="B424" i="2"/>
  <c r="AR428" i="1"/>
  <c r="B425" i="2" s="1"/>
  <c r="AR429" i="1"/>
  <c r="B426" i="2"/>
  <c r="AR430" i="1"/>
  <c r="B427" i="2" s="1"/>
  <c r="AR431" i="1"/>
  <c r="B428" i="2"/>
  <c r="AR432" i="1"/>
  <c r="B429" i="2" s="1"/>
  <c r="AR433" i="1"/>
  <c r="B430" i="2"/>
  <c r="AR434" i="1"/>
  <c r="B431" i="2" s="1"/>
  <c r="AR435" i="1"/>
  <c r="B432" i="2"/>
  <c r="AR436" i="1"/>
  <c r="B433" i="2" s="1"/>
  <c r="AR437" i="1"/>
  <c r="B434" i="2"/>
  <c r="AR438" i="1"/>
  <c r="B435" i="2" s="1"/>
  <c r="AR439" i="1"/>
  <c r="B436" i="2"/>
  <c r="AR440" i="1"/>
  <c r="B437" i="2" s="1"/>
  <c r="AR441" i="1"/>
  <c r="B438" i="2"/>
  <c r="AR442" i="1"/>
  <c r="B439" i="2" s="1"/>
  <c r="AR443" i="1"/>
  <c r="B440" i="2"/>
  <c r="AR444" i="1"/>
  <c r="B441" i="2" s="1"/>
  <c r="AR445" i="1"/>
  <c r="B442" i="2"/>
  <c r="AR446" i="1"/>
  <c r="B443" i="2" s="1"/>
  <c r="AR447" i="1"/>
  <c r="B444" i="2"/>
  <c r="AR448" i="1"/>
  <c r="B445" i="2" s="1"/>
  <c r="AR449" i="1"/>
  <c r="B446" i="2"/>
  <c r="AR450" i="1"/>
  <c r="B447" i="2" s="1"/>
  <c r="AR451" i="1"/>
  <c r="B448" i="2"/>
  <c r="AR452" i="1"/>
  <c r="B449" i="2" s="1"/>
  <c r="AR453" i="1"/>
  <c r="B450" i="2"/>
  <c r="AR454" i="1"/>
  <c r="B451" i="2" s="1"/>
  <c r="AR455" i="1"/>
  <c r="B452" i="2"/>
  <c r="AR456" i="1"/>
  <c r="B453" i="2" s="1"/>
  <c r="AR457" i="1"/>
  <c r="B454" i="2"/>
  <c r="AR458" i="1"/>
  <c r="B455" i="2" s="1"/>
  <c r="AR459" i="1"/>
  <c r="B456" i="2"/>
  <c r="AR460" i="1"/>
  <c r="B457" i="2" s="1"/>
  <c r="AR461" i="1"/>
  <c r="B458" i="2"/>
  <c r="AR462" i="1"/>
  <c r="B459" i="2" s="1"/>
  <c r="AR463" i="1"/>
  <c r="B460" i="2"/>
  <c r="AR464" i="1"/>
  <c r="B461" i="2" s="1"/>
  <c r="AR465" i="1"/>
  <c r="B462" i="2"/>
  <c r="AR466" i="1"/>
  <c r="B463" i="2" s="1"/>
  <c r="AR467" i="1"/>
  <c r="B464" i="2"/>
  <c r="AR468" i="1"/>
  <c r="B465" i="2" s="1"/>
  <c r="AR469" i="1"/>
  <c r="B466" i="2"/>
  <c r="AR470" i="1"/>
  <c r="B467" i="2" s="1"/>
  <c r="AR471" i="1"/>
  <c r="B468" i="2"/>
  <c r="AR472" i="1"/>
  <c r="B469" i="2" s="1"/>
  <c r="AR473" i="1"/>
  <c r="B470" i="2"/>
  <c r="AR474" i="1"/>
  <c r="B471" i="2" s="1"/>
  <c r="AR475" i="1"/>
  <c r="B472" i="2"/>
  <c r="AR476" i="1"/>
  <c r="B473" i="2" s="1"/>
  <c r="AR477" i="1"/>
  <c r="B474" i="2"/>
  <c r="AR478" i="1"/>
  <c r="B475" i="2" s="1"/>
  <c r="AR479" i="1"/>
  <c r="AR480" i="1"/>
  <c r="B477" i="2"/>
  <c r="AR481" i="1"/>
  <c r="B478" i="2" s="1"/>
  <c r="AR482" i="1"/>
  <c r="B479" i="2"/>
  <c r="AR483" i="1"/>
  <c r="B480" i="2" s="1"/>
  <c r="AR484" i="1"/>
  <c r="B481" i="2"/>
  <c r="AR485" i="1"/>
  <c r="B482" i="2" s="1"/>
  <c r="AR486" i="1"/>
  <c r="B483" i="2"/>
  <c r="AR487" i="1"/>
  <c r="B484" i="2" s="1"/>
  <c r="AR488" i="1"/>
  <c r="B485" i="2"/>
  <c r="AR489" i="1"/>
  <c r="B486" i="2" s="1"/>
  <c r="AR490" i="1"/>
  <c r="B487" i="2"/>
  <c r="AR491" i="1"/>
  <c r="B488" i="2" s="1"/>
  <c r="AR492" i="1"/>
  <c r="B489" i="2"/>
  <c r="AR493" i="1"/>
  <c r="B490" i="2" s="1"/>
  <c r="AR494" i="1"/>
  <c r="B491" i="2"/>
  <c r="AR495" i="1"/>
  <c r="B492" i="2" s="1"/>
  <c r="AR496" i="1"/>
  <c r="B493" i="2"/>
  <c r="AR497" i="1"/>
  <c r="B494" i="2" s="1"/>
  <c r="AR498" i="1"/>
  <c r="B495" i="2"/>
  <c r="AR499" i="1"/>
  <c r="B496" i="2" s="1"/>
  <c r="AR500" i="1"/>
  <c r="B497" i="2"/>
  <c r="AR501" i="1"/>
  <c r="B498" i="2" s="1"/>
  <c r="AR502" i="1"/>
  <c r="B499" i="2"/>
  <c r="AR503" i="1"/>
  <c r="B500" i="2" s="1"/>
  <c r="AR504" i="1"/>
  <c r="B501" i="2"/>
  <c r="AR505" i="1"/>
  <c r="B502" i="2" s="1"/>
  <c r="AR506" i="1"/>
  <c r="B503" i="2"/>
  <c r="AR507" i="1"/>
  <c r="B504" i="2" s="1"/>
  <c r="AR508" i="1"/>
  <c r="B505" i="2"/>
  <c r="AR509" i="1"/>
  <c r="B506" i="2" s="1"/>
  <c r="AR510" i="1"/>
  <c r="B507" i="2"/>
  <c r="AR511" i="1"/>
  <c r="B508" i="2" s="1"/>
  <c r="AR512" i="1"/>
  <c r="B509" i="2"/>
  <c r="AR513" i="1"/>
  <c r="B510" i="2" s="1"/>
  <c r="AR514" i="1"/>
  <c r="B511" i="2"/>
  <c r="AR515" i="1"/>
  <c r="B512" i="2" s="1"/>
  <c r="AR516" i="1"/>
  <c r="B513" i="2"/>
  <c r="AR517" i="1"/>
  <c r="B514" i="2" s="1"/>
  <c r="AR518" i="1"/>
  <c r="B515" i="2"/>
  <c r="AR519" i="1"/>
  <c r="B516" i="2" s="1"/>
  <c r="AR520" i="1"/>
  <c r="B517" i="2"/>
  <c r="AR521" i="1"/>
  <c r="B518" i="2" s="1"/>
  <c r="AR522" i="1"/>
  <c r="B519" i="2"/>
  <c r="AR523" i="1"/>
  <c r="B520" i="2" s="1"/>
  <c r="AR524" i="1"/>
  <c r="B521" i="2"/>
  <c r="AR525" i="1"/>
  <c r="B522" i="2" s="1"/>
  <c r="AR526" i="1"/>
  <c r="B523" i="2"/>
  <c r="AR527" i="1"/>
  <c r="B524" i="2" s="1"/>
  <c r="AR528" i="1"/>
  <c r="B525" i="2"/>
  <c r="AR529" i="1"/>
  <c r="B526" i="2" s="1"/>
  <c r="AR530" i="1"/>
  <c r="B527" i="2"/>
  <c r="AR531" i="1"/>
  <c r="B528" i="2" s="1"/>
  <c r="AR532" i="1"/>
  <c r="B529" i="2"/>
  <c r="AR533" i="1"/>
  <c r="B530" i="2" s="1"/>
  <c r="AR534" i="1"/>
  <c r="B531" i="2"/>
  <c r="AR535" i="1"/>
  <c r="B532" i="2" s="1"/>
  <c r="AR536" i="1"/>
  <c r="B533" i="2"/>
  <c r="AR537" i="1"/>
  <c r="B534" i="2" s="1"/>
  <c r="AR538" i="1"/>
  <c r="B535" i="2"/>
  <c r="AR539" i="1"/>
  <c r="B536" i="2"/>
  <c r="AR540" i="1"/>
  <c r="B537" i="2"/>
  <c r="AR541" i="1"/>
  <c r="B538" i="2"/>
  <c r="AR542" i="1"/>
  <c r="B539" i="2"/>
  <c r="AR543" i="1"/>
  <c r="B540" i="2"/>
  <c r="AR544" i="1"/>
  <c r="B541" i="2"/>
  <c r="AR545" i="1"/>
  <c r="B542" i="2"/>
  <c r="AR546" i="1"/>
  <c r="B543" i="2"/>
  <c r="AR547" i="1"/>
  <c r="B544" i="2"/>
  <c r="AR548" i="1"/>
  <c r="B545" i="2"/>
  <c r="AR549" i="1"/>
  <c r="B546" i="2"/>
  <c r="AR550" i="1"/>
  <c r="B547" i="2"/>
  <c r="AR551" i="1"/>
  <c r="B548" i="2"/>
  <c r="AR552" i="1"/>
  <c r="B549" i="2"/>
  <c r="AR553" i="1"/>
  <c r="B550" i="2"/>
  <c r="AR554" i="1"/>
  <c r="B551" i="2"/>
  <c r="AR555" i="1"/>
  <c r="B552" i="2"/>
  <c r="AR556" i="1"/>
  <c r="B553" i="2"/>
  <c r="AR557" i="1"/>
  <c r="B554" i="2"/>
  <c r="AR558" i="1"/>
  <c r="B555" i="2"/>
  <c r="AR559" i="1"/>
  <c r="B556" i="2"/>
  <c r="AR560" i="1"/>
  <c r="B557" i="2"/>
  <c r="AR561" i="1"/>
  <c r="B558" i="2"/>
  <c r="AR562" i="1"/>
  <c r="B559" i="2"/>
  <c r="AR563" i="1"/>
  <c r="B560" i="2"/>
  <c r="AR564" i="1"/>
  <c r="B561" i="2"/>
  <c r="AR565" i="1"/>
  <c r="B562" i="2"/>
  <c r="AR566" i="1"/>
  <c r="B563" i="2"/>
  <c r="AR567" i="1"/>
  <c r="B564" i="2"/>
  <c r="AR568" i="1"/>
  <c r="B565" i="2"/>
  <c r="AR569" i="1"/>
  <c r="B566" i="2"/>
  <c r="AR570" i="1"/>
  <c r="B567" i="2"/>
  <c r="AR571" i="1"/>
  <c r="B568" i="2"/>
  <c r="AR572" i="1"/>
  <c r="B569" i="2"/>
  <c r="AR573" i="1"/>
  <c r="B570" i="2"/>
  <c r="AR574" i="1"/>
  <c r="B571" i="2"/>
  <c r="AR575" i="1"/>
  <c r="B572" i="2"/>
  <c r="AR576" i="1"/>
  <c r="B573" i="2"/>
  <c r="AR577" i="1"/>
  <c r="B574" i="2"/>
  <c r="AR578" i="1"/>
  <c r="B575" i="2"/>
  <c r="AR579" i="1"/>
  <c r="B576" i="2"/>
  <c r="AR580" i="1"/>
  <c r="B577" i="2"/>
  <c r="AR581" i="1"/>
  <c r="B578" i="2"/>
  <c r="AR582" i="1"/>
  <c r="B579" i="2"/>
  <c r="AR583" i="1"/>
  <c r="B580" i="2"/>
  <c r="AR584" i="1"/>
  <c r="B581" i="2"/>
  <c r="AR585" i="1"/>
  <c r="B582" i="2"/>
  <c r="AR586" i="1"/>
  <c r="B583" i="2"/>
  <c r="AR587" i="1"/>
  <c r="B584" i="2"/>
  <c r="AR588" i="1"/>
  <c r="B585" i="2"/>
  <c r="AR589" i="1"/>
  <c r="B586" i="2"/>
  <c r="AR590" i="1"/>
  <c r="B587" i="2"/>
  <c r="AR591" i="1"/>
  <c r="B588" i="2"/>
  <c r="AR592" i="1"/>
  <c r="B589" i="2"/>
  <c r="AR593" i="1"/>
  <c r="B590" i="2"/>
  <c r="AR594" i="1"/>
  <c r="B591" i="2"/>
  <c r="AR595" i="1"/>
  <c r="B592" i="2"/>
  <c r="AR596" i="1"/>
  <c r="B593" i="2"/>
  <c r="AR597" i="1"/>
  <c r="B594" i="2"/>
  <c r="AR598" i="1"/>
  <c r="B595" i="2"/>
  <c r="AR599" i="1"/>
  <c r="B596" i="2"/>
  <c r="AR600" i="1"/>
  <c r="B597" i="2"/>
  <c r="AR601" i="1"/>
  <c r="B598" i="2"/>
  <c r="AR602" i="1"/>
  <c r="B599" i="2"/>
  <c r="AR603" i="1"/>
  <c r="B600" i="2"/>
  <c r="AR604" i="1"/>
  <c r="B601" i="2"/>
  <c r="AR605" i="1"/>
  <c r="B602" i="2"/>
  <c r="AR606" i="1"/>
  <c r="B603" i="2"/>
  <c r="AR607" i="1"/>
  <c r="B604" i="2"/>
  <c r="AR608" i="1"/>
  <c r="B605" i="2"/>
  <c r="AR609" i="1"/>
  <c r="B606" i="2"/>
  <c r="AR610" i="1"/>
  <c r="B607" i="2"/>
  <c r="AR611" i="1"/>
  <c r="B608" i="2"/>
  <c r="AR612" i="1"/>
  <c r="B609" i="2"/>
  <c r="AR613" i="1"/>
  <c r="B610" i="2"/>
  <c r="AR614" i="1"/>
  <c r="B611" i="2"/>
  <c r="AR615" i="1"/>
  <c r="B612" i="2"/>
  <c r="AR616" i="1"/>
  <c r="B613" i="2"/>
  <c r="AR617" i="1"/>
  <c r="B614" i="2"/>
  <c r="AR618" i="1"/>
  <c r="B615" i="2"/>
  <c r="AR619" i="1"/>
  <c r="B616" i="2"/>
  <c r="AR620" i="1"/>
  <c r="B617" i="2"/>
  <c r="AR621" i="1"/>
  <c r="B618" i="2"/>
  <c r="AR622" i="1"/>
  <c r="B619" i="2"/>
  <c r="AR623" i="1"/>
  <c r="B620" i="2"/>
  <c r="AR624" i="1"/>
  <c r="B621" i="2"/>
  <c r="AR625" i="1"/>
  <c r="B622" i="2"/>
  <c r="AR626" i="1"/>
  <c r="B623" i="2"/>
  <c r="AR627" i="1"/>
  <c r="B624" i="2"/>
  <c r="AR628" i="1"/>
  <c r="B625" i="2"/>
  <c r="AR629" i="1"/>
  <c r="B626" i="2"/>
  <c r="AR630" i="1"/>
  <c r="B627" i="2"/>
  <c r="AR631" i="1"/>
  <c r="B628" i="2"/>
  <c r="AR632" i="1"/>
  <c r="B629" i="2"/>
  <c r="AR633" i="1"/>
  <c r="B630" i="2"/>
  <c r="AR634" i="1"/>
  <c r="B631" i="2"/>
  <c r="AR635" i="1"/>
  <c r="B632" i="2"/>
  <c r="AR636" i="1"/>
  <c r="B633" i="2"/>
  <c r="AR637" i="1"/>
  <c r="B634" i="2"/>
  <c r="AR638" i="1"/>
  <c r="B635" i="2"/>
  <c r="AR639" i="1"/>
  <c r="B636" i="2"/>
  <c r="AR640" i="1"/>
  <c r="B637" i="2"/>
  <c r="AR641" i="1"/>
  <c r="B638" i="2"/>
  <c r="AR642" i="1"/>
  <c r="B639" i="2"/>
  <c r="AR643" i="1"/>
  <c r="B640" i="2"/>
  <c r="AR644" i="1"/>
  <c r="B641" i="2"/>
  <c r="AR645" i="1"/>
  <c r="B642" i="2"/>
  <c r="AR646" i="1"/>
  <c r="B643" i="2"/>
  <c r="AR647" i="1"/>
  <c r="B644" i="2"/>
  <c r="AR648" i="1"/>
  <c r="B645" i="2"/>
  <c r="AR649" i="1"/>
  <c r="B646" i="2"/>
  <c r="AR650" i="1"/>
  <c r="B647" i="2"/>
  <c r="AR651" i="1"/>
  <c r="B648" i="2"/>
  <c r="AR652" i="1"/>
  <c r="B649" i="2"/>
  <c r="AR653" i="1"/>
  <c r="B650" i="2"/>
  <c r="AR654" i="1"/>
  <c r="B651" i="2"/>
  <c r="AR655" i="1"/>
  <c r="B652" i="2"/>
  <c r="AR656" i="1"/>
  <c r="B653" i="2"/>
  <c r="AR657" i="1"/>
  <c r="B654" i="2"/>
  <c r="AR658" i="1"/>
  <c r="B655" i="2"/>
  <c r="AR659" i="1"/>
  <c r="B656" i="2"/>
  <c r="AR660" i="1"/>
  <c r="B657" i="2"/>
  <c r="AR661" i="1"/>
  <c r="B658" i="2"/>
  <c r="AR662" i="1"/>
  <c r="B659" i="2"/>
  <c r="AR663" i="1"/>
  <c r="B660" i="2"/>
  <c r="AR664" i="1"/>
  <c r="B661" i="2"/>
  <c r="AR665" i="1"/>
  <c r="B662" i="2"/>
  <c r="AR666" i="1"/>
  <c r="B663" i="2"/>
  <c r="AR667" i="1"/>
  <c r="AR668" i="1"/>
  <c r="B665" i="2"/>
  <c r="AR669" i="1"/>
  <c r="B666" i="2"/>
  <c r="AR670" i="1"/>
  <c r="B667" i="2"/>
  <c r="AR671" i="1"/>
  <c r="B668" i="2"/>
  <c r="AR672" i="1"/>
  <c r="B669" i="2"/>
  <c r="AR673" i="1"/>
  <c r="B670" i="2"/>
  <c r="AR674" i="1"/>
  <c r="B671" i="2"/>
  <c r="AR675" i="1"/>
  <c r="B672" i="2"/>
  <c r="AR676" i="1"/>
  <c r="B673" i="2"/>
  <c r="AR677" i="1"/>
  <c r="B674" i="2"/>
  <c r="AR678" i="1"/>
  <c r="B675" i="2"/>
  <c r="AR679" i="1"/>
  <c r="B676" i="2"/>
  <c r="AR680" i="1"/>
  <c r="B677" i="2"/>
  <c r="AR681" i="1"/>
  <c r="B678" i="2"/>
  <c r="AR682" i="1"/>
  <c r="B679" i="2"/>
  <c r="AR683" i="1"/>
  <c r="B680" i="2"/>
  <c r="AR684" i="1"/>
  <c r="B681" i="2"/>
  <c r="AR685" i="1"/>
  <c r="B682" i="2"/>
  <c r="AR686" i="1"/>
  <c r="B683" i="2"/>
  <c r="AR687" i="1"/>
  <c r="B684" i="2"/>
  <c r="AR688" i="1"/>
  <c r="B685" i="2"/>
  <c r="AR689" i="1"/>
  <c r="B686" i="2"/>
  <c r="AR690" i="1"/>
  <c r="B687" i="2"/>
  <c r="AR691" i="1"/>
  <c r="B688" i="2"/>
  <c r="AR692" i="1"/>
  <c r="B689" i="2"/>
  <c r="AR693" i="1"/>
  <c r="B690" i="2"/>
  <c r="AR694" i="1"/>
  <c r="B691" i="2"/>
  <c r="AR695" i="1"/>
  <c r="B692" i="2"/>
  <c r="AR696" i="1"/>
  <c r="B693" i="2"/>
  <c r="AR697" i="1"/>
  <c r="B694" i="2"/>
  <c r="AR698" i="1"/>
  <c r="B695" i="2"/>
  <c r="AR699" i="1"/>
  <c r="B696" i="2"/>
  <c r="AR700" i="1"/>
  <c r="B697" i="2"/>
  <c r="AR701" i="1"/>
  <c r="B698" i="2"/>
  <c r="AR702" i="1"/>
  <c r="B699" i="2"/>
  <c r="AR703" i="1"/>
  <c r="B700" i="2"/>
  <c r="AR704" i="1"/>
  <c r="B701" i="2"/>
  <c r="AR705" i="1"/>
  <c r="B702" i="2"/>
  <c r="AR706" i="1"/>
  <c r="B703" i="2"/>
  <c r="AR707" i="1"/>
  <c r="B704" i="2"/>
  <c r="AR708" i="1"/>
  <c r="B705" i="2"/>
  <c r="AR709" i="1"/>
  <c r="B706" i="2"/>
  <c r="AR710" i="1"/>
  <c r="B707" i="2"/>
  <c r="AR711" i="1"/>
  <c r="B708" i="2"/>
  <c r="AR712" i="1"/>
  <c r="B709" i="2"/>
  <c r="AR713" i="1"/>
  <c r="B710" i="2"/>
  <c r="AR714" i="1"/>
  <c r="B711" i="2"/>
  <c r="AR715" i="1"/>
  <c r="B712" i="2"/>
  <c r="AR716" i="1"/>
  <c r="B713" i="2"/>
  <c r="AR717" i="1"/>
  <c r="B714" i="2"/>
  <c r="AR718" i="1"/>
  <c r="B715" i="2"/>
  <c r="AR719" i="1"/>
  <c r="B716" i="2"/>
  <c r="AR720" i="1"/>
  <c r="B717" i="2"/>
  <c r="AR721" i="1"/>
  <c r="B718" i="2"/>
  <c r="AR722" i="1"/>
  <c r="B719" i="2"/>
  <c r="AR723" i="1"/>
  <c r="B720" i="2"/>
  <c r="AR724" i="1"/>
  <c r="B721" i="2"/>
  <c r="AR725" i="1"/>
  <c r="B722" i="2"/>
  <c r="AR726" i="1"/>
  <c r="B723" i="2"/>
  <c r="AR727" i="1"/>
  <c r="B724" i="2"/>
  <c r="AR728" i="1"/>
  <c r="B725" i="2"/>
  <c r="AR729" i="1"/>
  <c r="B726" i="2"/>
  <c r="AR730" i="1"/>
  <c r="B727" i="2"/>
  <c r="AR731" i="1"/>
  <c r="B728" i="2"/>
  <c r="AR732" i="1"/>
  <c r="B729" i="2"/>
  <c r="AR733" i="1"/>
  <c r="B730" i="2"/>
  <c r="AR734" i="1"/>
  <c r="B731" i="2"/>
  <c r="AR735" i="1"/>
  <c r="B732" i="2"/>
  <c r="AR736" i="1"/>
  <c r="B733" i="2"/>
  <c r="AR737" i="1"/>
  <c r="B734" i="2"/>
  <c r="AR738" i="1"/>
  <c r="B735" i="2"/>
  <c r="AR739" i="1"/>
  <c r="B736" i="2"/>
  <c r="AR740" i="1"/>
  <c r="B737" i="2"/>
  <c r="AR741" i="1"/>
  <c r="B738" i="2"/>
  <c r="AR742" i="1"/>
  <c r="B739" i="2"/>
  <c r="AR743" i="1"/>
  <c r="B740" i="2"/>
  <c r="AR744" i="1"/>
  <c r="B741" i="2"/>
  <c r="AR745" i="1"/>
  <c r="B742" i="2"/>
  <c r="AR746" i="1"/>
  <c r="B743" i="2"/>
  <c r="AR747" i="1"/>
  <c r="B744" i="2"/>
  <c r="AR748" i="1"/>
  <c r="B745" i="2"/>
  <c r="AR749" i="1"/>
  <c r="B746" i="2"/>
  <c r="AR750" i="1"/>
  <c r="B747" i="2"/>
  <c r="AR751" i="1"/>
  <c r="B748" i="2"/>
  <c r="AR752" i="1"/>
  <c r="B749" i="2"/>
  <c r="AR753" i="1"/>
  <c r="B750" i="2"/>
  <c r="AR754" i="1"/>
  <c r="B751" i="2"/>
  <c r="AR755" i="1"/>
  <c r="B752" i="2"/>
  <c r="AR756" i="1"/>
  <c r="B753" i="2"/>
  <c r="AR757" i="1"/>
  <c r="B754" i="2"/>
  <c r="AR758" i="1"/>
  <c r="B755" i="2"/>
  <c r="AR759" i="1"/>
  <c r="B756" i="2"/>
  <c r="AR760" i="1"/>
  <c r="B757" i="2"/>
  <c r="AR761" i="1"/>
  <c r="B758" i="2"/>
  <c r="AR762" i="1"/>
  <c r="B759" i="2"/>
  <c r="AR763" i="1"/>
  <c r="B760" i="2"/>
  <c r="AR764" i="1"/>
  <c r="B761" i="2"/>
  <c r="AR765" i="1"/>
  <c r="B762" i="2"/>
  <c r="AR766" i="1"/>
  <c r="B763" i="2"/>
  <c r="AR767" i="1"/>
  <c r="B764" i="2"/>
  <c r="AR768" i="1"/>
  <c r="B765" i="2"/>
  <c r="AR769" i="1"/>
  <c r="B766" i="2"/>
  <c r="AR770" i="1"/>
  <c r="B767" i="2"/>
  <c r="AR771" i="1"/>
  <c r="B768" i="2"/>
  <c r="AR772" i="1"/>
  <c r="B769" i="2"/>
  <c r="AR773" i="1"/>
  <c r="B770" i="2"/>
  <c r="AR774" i="1"/>
  <c r="B771" i="2"/>
  <c r="AR775" i="1"/>
  <c r="B772" i="2"/>
  <c r="AR776" i="1"/>
  <c r="B773" i="2"/>
  <c r="AR777" i="1"/>
  <c r="B774" i="2"/>
  <c r="AR778" i="1"/>
  <c r="B775" i="2"/>
  <c r="AR779" i="1"/>
  <c r="B776" i="2"/>
  <c r="AR780" i="1"/>
  <c r="B777" i="2"/>
  <c r="AR781" i="1"/>
  <c r="B778" i="2"/>
  <c r="AR782" i="1"/>
  <c r="B779" i="2"/>
  <c r="AR783" i="1"/>
  <c r="B780" i="2"/>
  <c r="AR784" i="1"/>
  <c r="B781" i="2"/>
  <c r="AR785" i="1"/>
  <c r="B782" i="2"/>
  <c r="AR786" i="1"/>
  <c r="B783" i="2"/>
  <c r="AR787" i="1"/>
  <c r="B784" i="2"/>
  <c r="AR788" i="1"/>
  <c r="B785" i="2"/>
  <c r="AR789" i="1"/>
  <c r="B786" i="2"/>
  <c r="AR790" i="1"/>
  <c r="B787" i="2"/>
  <c r="AR791" i="1"/>
  <c r="B788" i="2"/>
  <c r="AR792" i="1"/>
  <c r="B789" i="2"/>
  <c r="AR793" i="1"/>
  <c r="B790" i="2"/>
  <c r="AR794" i="1"/>
  <c r="B791" i="2"/>
  <c r="AR795" i="1"/>
  <c r="B792" i="2"/>
  <c r="AR796" i="1"/>
  <c r="B793" i="2"/>
  <c r="AR797" i="1"/>
  <c r="B794" i="2"/>
  <c r="AR798" i="1"/>
  <c r="B795" i="2"/>
  <c r="AR799" i="1"/>
  <c r="B796" i="2"/>
  <c r="AR800" i="1"/>
  <c r="B797" i="2"/>
  <c r="AR801" i="1"/>
  <c r="B798" i="2"/>
  <c r="AR802" i="1"/>
  <c r="B799" i="2"/>
  <c r="AR803" i="1"/>
  <c r="B800" i="2"/>
  <c r="AR804" i="1"/>
  <c r="B801" i="2"/>
  <c r="AR805" i="1"/>
  <c r="B802" i="2"/>
  <c r="AR806" i="1"/>
  <c r="B803" i="2"/>
  <c r="AR807" i="1"/>
  <c r="B804" i="2"/>
  <c r="AR808" i="1"/>
  <c r="B805" i="2"/>
  <c r="AR809" i="1"/>
  <c r="B806" i="2"/>
  <c r="AR810" i="1"/>
  <c r="B807" i="2"/>
  <c r="AR811" i="1"/>
  <c r="B808" i="2"/>
  <c r="AR812" i="1"/>
  <c r="B809" i="2"/>
  <c r="AR813" i="1"/>
  <c r="B810" i="2"/>
  <c r="AR814" i="1"/>
  <c r="B811" i="2"/>
  <c r="AR815" i="1"/>
  <c r="B812" i="2"/>
  <c r="AR816" i="1"/>
  <c r="B813" i="2"/>
  <c r="AR817" i="1"/>
  <c r="B814" i="2"/>
  <c r="AR818" i="1"/>
  <c r="B815" i="2"/>
  <c r="AR819" i="1"/>
  <c r="B816" i="2"/>
  <c r="AR820" i="1"/>
  <c r="B817" i="2"/>
  <c r="AR821" i="1"/>
  <c r="B818" i="2"/>
  <c r="AR822" i="1"/>
  <c r="B819" i="2"/>
  <c r="AR823" i="1"/>
  <c r="B820" i="2"/>
  <c r="AR824" i="1"/>
  <c r="B821" i="2"/>
  <c r="AR825" i="1"/>
  <c r="B822" i="2"/>
  <c r="AR826" i="1"/>
  <c r="B823" i="2"/>
  <c r="AR827" i="1"/>
  <c r="B824" i="2"/>
  <c r="AR828" i="1"/>
  <c r="B825" i="2"/>
  <c r="AR829" i="1"/>
  <c r="B826" i="2"/>
  <c r="AR830" i="1"/>
  <c r="B827" i="2"/>
  <c r="AR831" i="1"/>
  <c r="B828" i="2"/>
  <c r="AR832" i="1"/>
  <c r="B829" i="2"/>
  <c r="AR833" i="1"/>
  <c r="B830" i="2"/>
  <c r="AR834" i="1"/>
  <c r="B831" i="2"/>
  <c r="AR835" i="1"/>
  <c r="B832" i="2"/>
  <c r="AR836" i="1"/>
  <c r="B833" i="2"/>
  <c r="AR837" i="1"/>
  <c r="B834" i="2"/>
  <c r="AR838" i="1"/>
  <c r="B835" i="2"/>
  <c r="AR839" i="1"/>
  <c r="B836" i="2"/>
  <c r="AR840" i="1"/>
  <c r="B837" i="2"/>
  <c r="AR841" i="1"/>
  <c r="B838" i="2"/>
  <c r="AR842" i="1"/>
  <c r="B839" i="2"/>
  <c r="AR843" i="1"/>
  <c r="B840" i="2"/>
  <c r="AR844" i="1"/>
  <c r="B841" i="2"/>
  <c r="AR845" i="1"/>
  <c r="B842" i="2"/>
  <c r="AR846" i="1"/>
  <c r="B843" i="2"/>
  <c r="AR847" i="1"/>
  <c r="B844" i="2"/>
  <c r="AR848" i="1"/>
  <c r="B845" i="2"/>
  <c r="AR849" i="1"/>
  <c r="B846" i="2"/>
  <c r="AR850" i="1"/>
  <c r="B847" i="2"/>
  <c r="AR851" i="1"/>
  <c r="B848" i="2"/>
  <c r="AR852" i="1"/>
  <c r="B849" i="2"/>
  <c r="AR853" i="1"/>
  <c r="B850" i="2"/>
  <c r="AR854" i="1"/>
  <c r="B851" i="2"/>
  <c r="AR855" i="1"/>
  <c r="B852" i="2"/>
  <c r="AR856" i="1"/>
  <c r="B853" i="2"/>
  <c r="AR857" i="1"/>
  <c r="B854" i="2"/>
  <c r="AR858" i="1"/>
  <c r="B855" i="2"/>
  <c r="AR859" i="1"/>
  <c r="B856" i="2"/>
  <c r="AR860" i="1"/>
  <c r="B857" i="2"/>
  <c r="AR861" i="1"/>
  <c r="B858" i="2"/>
  <c r="AR862" i="1"/>
  <c r="B859" i="2"/>
  <c r="AR863" i="1"/>
  <c r="B860" i="2"/>
  <c r="AR864" i="1"/>
  <c r="B861" i="2"/>
  <c r="AR865" i="1"/>
  <c r="B862" i="2"/>
  <c r="AR866" i="1"/>
  <c r="B863" i="2"/>
  <c r="AR867" i="1"/>
  <c r="B864" i="2"/>
  <c r="AR868" i="1"/>
  <c r="B865" i="2"/>
  <c r="AR869" i="1"/>
  <c r="B866" i="2"/>
  <c r="AR870" i="1"/>
  <c r="B867" i="2"/>
  <c r="AR871" i="1"/>
  <c r="B868" i="2"/>
  <c r="AR872" i="1"/>
  <c r="B869" i="2"/>
  <c r="AR873" i="1"/>
  <c r="B870" i="2"/>
  <c r="AR874" i="1"/>
  <c r="B871" i="2"/>
  <c r="AR875" i="1"/>
  <c r="B872" i="2"/>
  <c r="AR876" i="1"/>
  <c r="B873" i="2"/>
  <c r="AR877" i="1"/>
  <c r="B874" i="2"/>
  <c r="AR878" i="1"/>
  <c r="B875" i="2"/>
  <c r="AR879" i="1"/>
  <c r="B876" i="2"/>
  <c r="AR880" i="1"/>
  <c r="B877" i="2"/>
  <c r="AR881" i="1"/>
  <c r="B878" i="2"/>
  <c r="AR882" i="1"/>
  <c r="B879" i="2"/>
  <c r="AR883" i="1"/>
  <c r="B880" i="2"/>
  <c r="AR884" i="1"/>
  <c r="B881" i="2"/>
  <c r="AR885" i="1"/>
  <c r="B882" i="2"/>
  <c r="AR886" i="1"/>
  <c r="B883" i="2"/>
  <c r="AR887" i="1"/>
  <c r="B884" i="2"/>
  <c r="AR888" i="1"/>
  <c r="B885" i="2"/>
  <c r="AR889" i="1"/>
  <c r="B886" i="2"/>
  <c r="AR890" i="1"/>
  <c r="B887" i="2"/>
  <c r="AR891" i="1"/>
  <c r="B888" i="2"/>
  <c r="AR892" i="1"/>
  <c r="B889" i="2"/>
  <c r="AR893" i="1"/>
  <c r="B890" i="2"/>
  <c r="AR894" i="1"/>
  <c r="B891" i="2"/>
  <c r="AR895" i="1"/>
  <c r="B892" i="2"/>
  <c r="AR896" i="1"/>
  <c r="B893" i="2"/>
  <c r="AR897" i="1"/>
  <c r="B894" i="2"/>
  <c r="AR898" i="1"/>
  <c r="B895" i="2"/>
  <c r="AR899" i="1"/>
  <c r="B896" i="2"/>
  <c r="AR900" i="1"/>
  <c r="B897" i="2"/>
  <c r="AR901" i="1"/>
  <c r="B898" i="2"/>
  <c r="AR902" i="1"/>
  <c r="B899" i="2"/>
  <c r="AR903" i="1"/>
  <c r="B900" i="2"/>
  <c r="AR904" i="1"/>
  <c r="B901" i="2"/>
  <c r="AR905" i="1"/>
  <c r="B902" i="2"/>
  <c r="AR906" i="1"/>
  <c r="B903" i="2"/>
  <c r="AR907" i="1"/>
  <c r="B904" i="2"/>
  <c r="AR908" i="1"/>
  <c r="B905" i="2"/>
  <c r="AR909" i="1"/>
  <c r="B906" i="2"/>
  <c r="AR910" i="1"/>
  <c r="B907" i="2"/>
  <c r="AR911" i="1"/>
  <c r="B908" i="2"/>
  <c r="AR912" i="1"/>
  <c r="B909" i="2"/>
  <c r="AR913" i="1"/>
  <c r="B910" i="2"/>
  <c r="AR914" i="1"/>
  <c r="B911" i="2"/>
  <c r="AR915" i="1"/>
  <c r="B912" i="2"/>
  <c r="AR916" i="1"/>
  <c r="B913" i="2"/>
  <c r="AR917" i="1"/>
  <c r="B914" i="2"/>
  <c r="AR918" i="1"/>
  <c r="B915" i="2"/>
  <c r="AR919" i="1"/>
  <c r="B916" i="2"/>
  <c r="AR920" i="1"/>
  <c r="B917" i="2"/>
  <c r="AR921" i="1"/>
  <c r="B918" i="2"/>
  <c r="AR922" i="1"/>
  <c r="B919" i="2"/>
  <c r="AR923" i="1"/>
  <c r="B920" i="2"/>
  <c r="AR924" i="1"/>
  <c r="B921" i="2"/>
  <c r="AR925" i="1"/>
  <c r="B922" i="2"/>
  <c r="AR926" i="1"/>
  <c r="B923" i="2"/>
  <c r="AR927" i="1"/>
  <c r="B924" i="2"/>
  <c r="AR928" i="1"/>
  <c r="B925" i="2"/>
  <c r="AR929" i="1"/>
  <c r="B926" i="2"/>
  <c r="AR930" i="1"/>
  <c r="B927" i="2"/>
  <c r="AR931" i="1"/>
  <c r="B928" i="2"/>
  <c r="AR932" i="1"/>
  <c r="B929" i="2"/>
  <c r="AR933" i="1"/>
  <c r="B930" i="2"/>
  <c r="AR934" i="1"/>
  <c r="B931" i="2"/>
  <c r="AR935" i="1"/>
  <c r="B932" i="2"/>
  <c r="AR936" i="1"/>
  <c r="B933" i="2"/>
  <c r="AR937" i="1"/>
  <c r="B934" i="2"/>
  <c r="AR938" i="1"/>
  <c r="B935" i="2"/>
  <c r="AR939" i="1"/>
  <c r="B936" i="2"/>
  <c r="AR940" i="1"/>
  <c r="B937" i="2"/>
  <c r="AR941" i="1"/>
  <c r="B938" i="2"/>
  <c r="AR942" i="1"/>
  <c r="B939" i="2"/>
  <c r="AR943" i="1"/>
  <c r="B940" i="2"/>
  <c r="AR944" i="1"/>
  <c r="B941" i="2"/>
  <c r="AR945" i="1"/>
  <c r="B942" i="2"/>
  <c r="AR946" i="1"/>
  <c r="B943" i="2"/>
  <c r="AR947" i="1"/>
  <c r="B944" i="2"/>
  <c r="AR948" i="1"/>
  <c r="B945" i="2"/>
  <c r="AR949" i="1"/>
  <c r="B946" i="2"/>
  <c r="AR950" i="1"/>
  <c r="B947" i="2"/>
  <c r="AR951" i="1"/>
  <c r="B948" i="2"/>
  <c r="AR952" i="1"/>
  <c r="B949" i="2"/>
  <c r="AR953" i="1"/>
  <c r="B950" i="2"/>
  <c r="AR954" i="1"/>
  <c r="B951" i="2"/>
  <c r="AR955" i="1"/>
  <c r="B952" i="2"/>
  <c r="AR956" i="1"/>
  <c r="B953" i="2"/>
  <c r="AR957" i="1"/>
  <c r="B954" i="2"/>
  <c r="AR958" i="1"/>
  <c r="B955" i="2"/>
  <c r="AR959" i="1"/>
  <c r="B956" i="2"/>
  <c r="AR960" i="1"/>
  <c r="B957" i="2"/>
  <c r="AR961" i="1"/>
  <c r="B958" i="2"/>
  <c r="AR962" i="1"/>
  <c r="B959" i="2"/>
  <c r="AR963" i="1"/>
  <c r="B960" i="2"/>
  <c r="AR964" i="1"/>
  <c r="B961" i="2"/>
  <c r="AR965" i="1"/>
  <c r="B962" i="2"/>
  <c r="AR966" i="1"/>
  <c r="B963" i="2"/>
  <c r="AR967" i="1"/>
  <c r="B964" i="2"/>
  <c r="AR968" i="1"/>
  <c r="B965" i="2"/>
  <c r="AR969" i="1"/>
  <c r="B966" i="2"/>
  <c r="AR970" i="1"/>
  <c r="B967" i="2"/>
  <c r="AR971" i="1"/>
  <c r="B968" i="2"/>
  <c r="AR972" i="1"/>
  <c r="B969" i="2"/>
  <c r="AR973" i="1"/>
  <c r="B970" i="2"/>
  <c r="AR974" i="1"/>
  <c r="B971" i="2"/>
  <c r="AR975" i="1"/>
  <c r="B972" i="2"/>
  <c r="AR976" i="1"/>
  <c r="B973" i="2"/>
  <c r="AR977" i="1"/>
  <c r="B974" i="2"/>
  <c r="AR978" i="1"/>
  <c r="B975" i="2"/>
  <c r="AR979" i="1"/>
  <c r="B976" i="2"/>
  <c r="AR980" i="1"/>
  <c r="B977" i="2"/>
  <c r="AR981" i="1"/>
  <c r="B978" i="2"/>
  <c r="AR982" i="1"/>
  <c r="B979" i="2"/>
  <c r="AR983" i="1"/>
  <c r="B980" i="2"/>
  <c r="AR984" i="1"/>
  <c r="B981" i="2"/>
  <c r="AR985" i="1"/>
  <c r="B982" i="2"/>
  <c r="AR986" i="1"/>
  <c r="B983" i="2"/>
  <c r="AR987" i="1"/>
  <c r="B984" i="2"/>
  <c r="AR988" i="1"/>
  <c r="B985" i="2"/>
  <c r="AR989" i="1"/>
  <c r="B986" i="2"/>
  <c r="AR990" i="1"/>
  <c r="B987" i="2"/>
  <c r="AR991" i="1"/>
  <c r="B988" i="2"/>
  <c r="AR992" i="1"/>
  <c r="B989" i="2"/>
  <c r="AR993" i="1"/>
  <c r="B990" i="2"/>
  <c r="AR994" i="1"/>
  <c r="B991" i="2"/>
  <c r="AR995" i="1"/>
  <c r="B992" i="2"/>
  <c r="AR996" i="1"/>
  <c r="B993" i="2"/>
  <c r="AR997" i="1"/>
  <c r="B994" i="2"/>
  <c r="AR998" i="1"/>
  <c r="B995" i="2"/>
  <c r="AR999" i="1"/>
  <c r="B996" i="2"/>
  <c r="AR1000" i="1"/>
  <c r="B997" i="2"/>
  <c r="AR1001" i="1"/>
  <c r="B998" i="2"/>
  <c r="AR1002" i="1"/>
  <c r="B999" i="2"/>
  <c r="AR1003" i="1"/>
  <c r="B1000" i="2"/>
  <c r="AR1004" i="1"/>
  <c r="B1001" i="2"/>
  <c r="AR1005" i="1"/>
  <c r="B1002" i="2"/>
  <c r="AR1006" i="1"/>
  <c r="B1003" i="2"/>
  <c r="AR1007" i="1"/>
  <c r="B1004" i="2"/>
  <c r="AR1008" i="1"/>
  <c r="B1005" i="2"/>
  <c r="AR1009" i="1"/>
  <c r="B1006" i="2"/>
  <c r="AR1010" i="1"/>
  <c r="B1007" i="2"/>
  <c r="AR1011" i="1"/>
  <c r="B1008" i="2"/>
  <c r="AR1012" i="1"/>
  <c r="B1009" i="2"/>
  <c r="AR1013" i="1"/>
  <c r="B1010" i="2"/>
  <c r="AR1014" i="1"/>
  <c r="B1011" i="2"/>
  <c r="AR1015" i="1"/>
  <c r="B1012" i="2"/>
  <c r="AR1016" i="1"/>
  <c r="B1013" i="2"/>
  <c r="AR1017" i="1"/>
  <c r="B1014" i="2"/>
  <c r="AR1018" i="1"/>
  <c r="B1015" i="2"/>
  <c r="AR1019" i="1"/>
  <c r="B1016" i="2"/>
  <c r="AR1020" i="1"/>
  <c r="B1017" i="2"/>
  <c r="AR1021" i="1"/>
  <c r="B1018" i="2"/>
  <c r="AR1022" i="1"/>
  <c r="B1019" i="2"/>
  <c r="AR1023" i="1"/>
  <c r="B1020" i="2"/>
  <c r="AR1024" i="1"/>
  <c r="B1021" i="2"/>
  <c r="AR1025" i="1"/>
  <c r="B1022" i="2"/>
  <c r="AR1026" i="1"/>
  <c r="B1023" i="2"/>
  <c r="AR1027" i="1"/>
  <c r="B1024" i="2"/>
  <c r="AR1028" i="1"/>
  <c r="B1025" i="2"/>
  <c r="AR1029" i="1"/>
  <c r="B1026" i="2"/>
  <c r="AR1030" i="1"/>
  <c r="B1027" i="2"/>
  <c r="AR1031" i="1"/>
  <c r="B1028" i="2"/>
  <c r="AR1032" i="1"/>
  <c r="B1029" i="2"/>
  <c r="AR1033" i="1"/>
  <c r="B1030" i="2"/>
  <c r="AR1034" i="1"/>
  <c r="B1031" i="2"/>
  <c r="AR1035" i="1"/>
  <c r="B1032" i="2"/>
  <c r="AR1036" i="1"/>
  <c r="B1033" i="2"/>
  <c r="AR1037" i="1"/>
  <c r="B1034" i="2"/>
  <c r="AR1038" i="1"/>
  <c r="B1035" i="2"/>
  <c r="AR1039" i="1"/>
  <c r="B1036" i="2"/>
  <c r="AR1040" i="1"/>
  <c r="B1037" i="2"/>
  <c r="AR1041" i="1"/>
  <c r="B1038" i="2"/>
  <c r="AR1042" i="1"/>
  <c r="B1039" i="2"/>
  <c r="AR1043" i="1"/>
  <c r="B1040" i="2"/>
  <c r="AR1044" i="1"/>
  <c r="B1041" i="2"/>
  <c r="AR1045" i="1"/>
  <c r="B1042" i="2"/>
  <c r="AR1046" i="1"/>
  <c r="B1043" i="2"/>
  <c r="AR1047" i="1"/>
  <c r="B1044" i="2"/>
  <c r="AR1048" i="1"/>
  <c r="B1045" i="2"/>
  <c r="AR1049" i="1"/>
  <c r="B1046" i="2"/>
  <c r="AR1050" i="1"/>
  <c r="B1047" i="2"/>
  <c r="AR1051" i="1"/>
  <c r="B1048" i="2"/>
  <c r="AR1052" i="1"/>
  <c r="B1049" i="2"/>
  <c r="AR1053" i="1"/>
  <c r="B1050" i="2"/>
  <c r="AR1054" i="1"/>
  <c r="B1051" i="2"/>
  <c r="AR1055" i="1"/>
  <c r="B1052" i="2"/>
  <c r="AR1056" i="1"/>
  <c r="B1053" i="2"/>
  <c r="AR1057" i="1"/>
  <c r="B1054" i="2"/>
  <c r="AR1058" i="1"/>
  <c r="B1055" i="2"/>
  <c r="AR1059" i="1"/>
  <c r="B1056" i="2"/>
  <c r="AR1060" i="1"/>
  <c r="B1057" i="2"/>
  <c r="AR1061" i="1"/>
  <c r="B1058" i="2"/>
  <c r="AR1062" i="1"/>
  <c r="B1059" i="2"/>
  <c r="AR1063" i="1"/>
  <c r="B1060" i="2"/>
  <c r="AR1064" i="1"/>
  <c r="B1061" i="2"/>
  <c r="AR1065" i="1"/>
  <c r="B1062" i="2"/>
  <c r="AR1066" i="1"/>
  <c r="B1063" i="2"/>
  <c r="AR1067" i="1"/>
  <c r="B1064" i="2"/>
  <c r="AR1068" i="1"/>
  <c r="B1065" i="2"/>
  <c r="AR1069" i="1"/>
  <c r="B1066" i="2"/>
  <c r="AR1070" i="1"/>
  <c r="B1067" i="2"/>
  <c r="AR1071" i="1"/>
  <c r="B1068" i="2"/>
  <c r="AR1072" i="1"/>
  <c r="B1069" i="2"/>
  <c r="AR1073" i="1"/>
  <c r="B1070" i="2"/>
  <c r="AR1074" i="1"/>
  <c r="B1071" i="2"/>
  <c r="AR1075" i="1"/>
  <c r="B1072" i="2"/>
  <c r="AR1076" i="1"/>
  <c r="B1073" i="2"/>
  <c r="AR1077" i="1"/>
  <c r="B1074" i="2"/>
  <c r="AR1078" i="1"/>
  <c r="B1075" i="2"/>
  <c r="AR1079" i="1"/>
  <c r="B1076" i="2"/>
  <c r="AR1080" i="1"/>
  <c r="B1077" i="2"/>
  <c r="AR1081" i="1"/>
  <c r="B1078" i="2"/>
  <c r="AR1082" i="1"/>
  <c r="B1079" i="2"/>
  <c r="AR1083" i="1"/>
  <c r="B1080" i="2"/>
  <c r="AR1084" i="1"/>
  <c r="B1081" i="2"/>
  <c r="AR1085" i="1"/>
  <c r="B1082" i="2"/>
  <c r="AR1086" i="1"/>
  <c r="B1083" i="2"/>
  <c r="AR1087" i="1"/>
  <c r="B1084" i="2"/>
  <c r="AR1088" i="1"/>
  <c r="B1085" i="2"/>
  <c r="AR1089" i="1"/>
  <c r="B1086" i="2"/>
  <c r="AR1090" i="1"/>
  <c r="B1087" i="2"/>
  <c r="AR1091" i="1"/>
  <c r="B1088" i="2"/>
  <c r="AR1092" i="1"/>
  <c r="B1089" i="2"/>
  <c r="AR1093" i="1"/>
  <c r="B1090" i="2"/>
  <c r="AR1094" i="1"/>
  <c r="B1091" i="2"/>
  <c r="AR1095" i="1"/>
  <c r="B1092" i="2"/>
  <c r="AR1096" i="1"/>
  <c r="B1093" i="2"/>
  <c r="AR1097" i="1"/>
  <c r="B1094" i="2"/>
  <c r="AR1098" i="1"/>
  <c r="B1095" i="2"/>
  <c r="AR1099" i="1"/>
  <c r="B1096" i="2"/>
  <c r="AR1100" i="1"/>
  <c r="B1097" i="2"/>
  <c r="AR1101" i="1"/>
  <c r="B1098" i="2"/>
  <c r="AR1102" i="1"/>
  <c r="B1099" i="2"/>
  <c r="AR1103" i="1"/>
  <c r="B1100" i="2"/>
  <c r="AR1104" i="1"/>
  <c r="B1101" i="2"/>
  <c r="AR1105" i="1"/>
  <c r="B1102" i="2"/>
  <c r="AR1106" i="1"/>
  <c r="B1103" i="2"/>
  <c r="AR1107" i="1"/>
  <c r="B1104" i="2"/>
  <c r="AR1108" i="1"/>
  <c r="B1105" i="2"/>
  <c r="AR1109" i="1"/>
  <c r="B1106" i="2"/>
  <c r="AR1110" i="1"/>
  <c r="B1107" i="2"/>
  <c r="AR1111" i="1"/>
  <c r="B1108" i="2"/>
  <c r="AR1112" i="1"/>
  <c r="B1109" i="2"/>
  <c r="AR1113" i="1"/>
  <c r="B1110" i="2"/>
  <c r="AR1114" i="1"/>
  <c r="B1111" i="2"/>
  <c r="AR1115" i="1"/>
  <c r="B1112" i="2"/>
  <c r="AR1116" i="1"/>
  <c r="B1113" i="2"/>
  <c r="AR1117" i="1"/>
  <c r="B1114" i="2"/>
  <c r="AR1118" i="1"/>
  <c r="B1115" i="2"/>
  <c r="AR1119" i="1"/>
  <c r="B1116" i="2"/>
  <c r="AR1120" i="1"/>
  <c r="B1117" i="2"/>
  <c r="AR1121" i="1"/>
  <c r="B1118" i="2"/>
  <c r="AR1122" i="1"/>
  <c r="B1119" i="2"/>
  <c r="AR1123" i="1"/>
  <c r="B1120" i="2"/>
  <c r="AR1124" i="1"/>
  <c r="B1121" i="2"/>
  <c r="AR1125" i="1"/>
  <c r="B1122" i="2"/>
  <c r="AR1126" i="1"/>
  <c r="B1123" i="2"/>
  <c r="AR1127" i="1"/>
  <c r="B1124" i="2"/>
  <c r="AR1128" i="1"/>
  <c r="B1125" i="2"/>
  <c r="AR1129" i="1"/>
  <c r="B1126" i="2"/>
  <c r="AR1130" i="1"/>
  <c r="B1127" i="2"/>
  <c r="AR1131" i="1"/>
  <c r="B1128" i="2"/>
  <c r="AR1132" i="1"/>
  <c r="B1129" i="2"/>
  <c r="AR1133" i="1"/>
  <c r="B1130" i="2"/>
  <c r="AR1134" i="1"/>
  <c r="B1131" i="2"/>
  <c r="AR1135" i="1"/>
  <c r="B1132" i="2"/>
  <c r="AR1136" i="1"/>
  <c r="B1133" i="2"/>
  <c r="AR1137" i="1"/>
  <c r="B1134" i="2"/>
  <c r="AR1138" i="1"/>
  <c r="B1135" i="2"/>
  <c r="AR1139" i="1"/>
  <c r="B1136" i="2"/>
  <c r="AR1140" i="1"/>
  <c r="B1137" i="2"/>
  <c r="AR1141" i="1"/>
  <c r="B1138" i="2"/>
  <c r="AR1142" i="1"/>
  <c r="B1139" i="2"/>
  <c r="AR1143" i="1"/>
  <c r="B1140" i="2"/>
  <c r="AR1144" i="1"/>
  <c r="B1141" i="2"/>
  <c r="AR1145" i="1"/>
  <c r="B1142" i="2"/>
  <c r="AR1146" i="1"/>
  <c r="B1143" i="2"/>
  <c r="AR1147" i="1"/>
  <c r="B1144" i="2"/>
  <c r="AR1148" i="1"/>
  <c r="B1145" i="2"/>
  <c r="AR1149" i="1"/>
  <c r="B1146" i="2"/>
  <c r="AR1150" i="1"/>
  <c r="B1147" i="2"/>
  <c r="AR1151" i="1"/>
  <c r="B1148" i="2"/>
  <c r="AR1152" i="1"/>
  <c r="B1149" i="2"/>
  <c r="AR1153" i="1"/>
  <c r="B1150" i="2"/>
  <c r="AR1154" i="1"/>
  <c r="B1151" i="2"/>
  <c r="AR1155" i="1"/>
  <c r="B1152" i="2"/>
  <c r="AR1156" i="1"/>
  <c r="B1153" i="2"/>
  <c r="AR1157" i="1"/>
  <c r="B1154" i="2"/>
  <c r="AR1158" i="1"/>
  <c r="B1155" i="2"/>
  <c r="AR1159" i="1"/>
  <c r="B1156" i="2"/>
  <c r="AR1160" i="1"/>
  <c r="B1157" i="2"/>
  <c r="AR1161" i="1"/>
  <c r="B1158" i="2"/>
  <c r="AR1162" i="1"/>
  <c r="B1159" i="2"/>
  <c r="AR1163" i="1"/>
  <c r="B1160" i="2"/>
  <c r="AR1164" i="1"/>
  <c r="B1161" i="2"/>
  <c r="AR1165" i="1"/>
  <c r="B1162" i="2"/>
  <c r="AR1166" i="1"/>
  <c r="B1163" i="2"/>
  <c r="AR1167" i="1"/>
  <c r="B1164" i="2"/>
  <c r="AR1168" i="1"/>
  <c r="B1165" i="2"/>
  <c r="AR1169" i="1"/>
  <c r="B1166" i="2"/>
  <c r="AR1170" i="1"/>
  <c r="B1167" i="2"/>
  <c r="AR1171" i="1"/>
  <c r="B1168" i="2"/>
  <c r="AR1172" i="1"/>
  <c r="B1169" i="2"/>
  <c r="AR1173" i="1"/>
  <c r="B1170" i="2"/>
  <c r="AR1174" i="1"/>
  <c r="B1171" i="2"/>
  <c r="AR1175" i="1"/>
  <c r="B1172" i="2"/>
  <c r="AR1176" i="1"/>
  <c r="B1173" i="2"/>
  <c r="AR1177" i="1"/>
  <c r="B1174" i="2"/>
  <c r="AR1178" i="1"/>
  <c r="B1175" i="2"/>
  <c r="AR1179" i="1"/>
  <c r="B1176" i="2"/>
  <c r="AR1180" i="1"/>
  <c r="B1177" i="2"/>
  <c r="AR1181" i="1"/>
  <c r="B1178" i="2"/>
  <c r="AR1182" i="1"/>
  <c r="B1179" i="2"/>
  <c r="AR1183" i="1"/>
  <c r="B1180" i="2"/>
  <c r="AR1184" i="1"/>
  <c r="B1181" i="2"/>
  <c r="AR1185" i="1"/>
  <c r="B1182" i="2"/>
  <c r="AR1186" i="1"/>
  <c r="B1183" i="2"/>
  <c r="AR1187" i="1"/>
  <c r="B1184" i="2"/>
  <c r="AR1188" i="1"/>
  <c r="B1185" i="2"/>
  <c r="AR1189" i="1"/>
  <c r="B1186" i="2"/>
  <c r="AR1190" i="1"/>
  <c r="B1187" i="2"/>
  <c r="AR1191" i="1"/>
  <c r="B1188" i="2"/>
  <c r="AR1192" i="1"/>
  <c r="B1189" i="2"/>
  <c r="AR1193" i="1"/>
  <c r="B1190" i="2"/>
  <c r="AR1194" i="1"/>
  <c r="B1191" i="2"/>
  <c r="AR1195" i="1"/>
  <c r="B1192" i="2"/>
  <c r="AR1196" i="1"/>
  <c r="B1193" i="2"/>
  <c r="AR1197" i="1"/>
  <c r="B1194" i="2"/>
  <c r="AR1198" i="1"/>
  <c r="B1195" i="2"/>
  <c r="AR1199" i="1"/>
  <c r="B1196" i="2"/>
  <c r="AR1200" i="1"/>
  <c r="B1197" i="2"/>
  <c r="AR1201" i="1"/>
  <c r="B1198" i="2"/>
  <c r="AR1202" i="1"/>
  <c r="B1199" i="2"/>
  <c r="AR1203" i="1"/>
  <c r="B1200" i="2"/>
  <c r="AR1204" i="1"/>
  <c r="B1201" i="2"/>
  <c r="AR1205" i="1"/>
  <c r="B1202" i="2"/>
  <c r="AR1206" i="1"/>
  <c r="B1203" i="2"/>
  <c r="AR1207" i="1"/>
  <c r="B1204" i="2"/>
  <c r="AR1208" i="1"/>
  <c r="B1205" i="2"/>
  <c r="AR1209" i="1"/>
  <c r="B1206" i="2"/>
  <c r="AR1210" i="1"/>
  <c r="B1207" i="2"/>
  <c r="AR1211" i="1"/>
  <c r="B1208" i="2"/>
  <c r="AR1212" i="1"/>
  <c r="B1209" i="2"/>
  <c r="AR1213" i="1"/>
  <c r="B1210" i="2"/>
  <c r="AR1214" i="1"/>
  <c r="B1211" i="2"/>
  <c r="AR1215" i="1"/>
  <c r="B1212" i="2"/>
  <c r="AR1216" i="1"/>
  <c r="B1213" i="2"/>
  <c r="AR1217" i="1"/>
  <c r="B1214" i="2"/>
  <c r="AR1218" i="1"/>
  <c r="B1215" i="2"/>
  <c r="AR1219" i="1"/>
  <c r="B1216" i="2"/>
  <c r="AR1220" i="1"/>
  <c r="B1217" i="2"/>
  <c r="AR1221" i="1"/>
  <c r="B1218" i="2"/>
  <c r="AR1222" i="1"/>
  <c r="B1219" i="2"/>
  <c r="AR1223" i="1"/>
  <c r="B1220" i="2"/>
  <c r="AR1224" i="1"/>
  <c r="B1221" i="2"/>
  <c r="AR1225" i="1"/>
  <c r="B1222" i="2"/>
  <c r="AR1226" i="1"/>
  <c r="B1223" i="2"/>
  <c r="AR1227" i="1"/>
  <c r="B1224" i="2"/>
  <c r="AR1228" i="1"/>
  <c r="B1225" i="2"/>
  <c r="AR1229" i="1"/>
  <c r="B1226" i="2"/>
  <c r="AR1230" i="1"/>
  <c r="B1227" i="2"/>
  <c r="AR1231" i="1"/>
  <c r="B1228" i="2"/>
  <c r="AR1232" i="1"/>
  <c r="B1229" i="2"/>
  <c r="AR1233" i="1"/>
  <c r="B1230" i="2"/>
  <c r="AR1234" i="1"/>
  <c r="B1231" i="2"/>
  <c r="AR1235" i="1"/>
  <c r="B1232" i="2"/>
  <c r="AR1236" i="1"/>
  <c r="B1233" i="2"/>
  <c r="AR1237" i="1"/>
  <c r="B1234" i="2"/>
  <c r="AR1238" i="1"/>
  <c r="B1235" i="2"/>
  <c r="AR1239" i="1"/>
  <c r="B1236" i="2"/>
  <c r="AR1240" i="1"/>
  <c r="B1237" i="2"/>
  <c r="AR1241" i="1"/>
  <c r="B1238" i="2"/>
  <c r="AR1242" i="1"/>
  <c r="B1239" i="2"/>
  <c r="AR1243" i="1"/>
  <c r="B1240" i="2"/>
  <c r="AR1244" i="1"/>
  <c r="B1241" i="2"/>
  <c r="AR1245" i="1"/>
  <c r="B1242" i="2"/>
  <c r="AR1246" i="1"/>
  <c r="B1243" i="2"/>
  <c r="AR1247" i="1"/>
  <c r="B1244" i="2"/>
  <c r="AR1248" i="1"/>
  <c r="B1245" i="2"/>
  <c r="AR1249" i="1"/>
  <c r="B1246" i="2"/>
  <c r="AR1250" i="1"/>
  <c r="B1247" i="2"/>
  <c r="AR1251" i="1"/>
  <c r="B1248" i="2"/>
  <c r="AR1252" i="1"/>
  <c r="B1249" i="2"/>
  <c r="AR1253" i="1"/>
  <c r="B1250" i="2"/>
  <c r="AR1254" i="1"/>
  <c r="B1251" i="2"/>
  <c r="AR1255" i="1"/>
  <c r="B1252" i="2"/>
  <c r="AR1256" i="1"/>
  <c r="B1253" i="2"/>
  <c r="AR1257" i="1"/>
  <c r="B1254" i="2"/>
  <c r="AR1258" i="1"/>
  <c r="B1255" i="2"/>
  <c r="AR1259" i="1"/>
  <c r="B1256" i="2"/>
  <c r="AR1260" i="1"/>
  <c r="B1257" i="2"/>
  <c r="AR1261" i="1"/>
  <c r="B1258" i="2"/>
  <c r="AR1262" i="1"/>
  <c r="B1259" i="2"/>
  <c r="AR1263" i="1"/>
  <c r="B1260" i="2"/>
  <c r="AR1264" i="1"/>
  <c r="B1261" i="2"/>
  <c r="AR1265" i="1"/>
  <c r="B1262" i="2"/>
  <c r="AR1266" i="1"/>
  <c r="B1263" i="2"/>
  <c r="AR1267" i="1"/>
  <c r="B1264" i="2"/>
  <c r="AR1268" i="1"/>
  <c r="B1265" i="2"/>
  <c r="AR1269" i="1"/>
  <c r="B1266" i="2"/>
  <c r="AR1270" i="1"/>
  <c r="B1267" i="2"/>
  <c r="AR1271" i="1"/>
  <c r="B1268" i="2"/>
  <c r="AR1272" i="1"/>
  <c r="B1269" i="2"/>
  <c r="AR1273" i="1"/>
  <c r="B1270" i="2"/>
  <c r="AR1274" i="1"/>
  <c r="B1271" i="2"/>
  <c r="AR1275" i="1"/>
  <c r="B1272" i="2"/>
  <c r="AR1276" i="1"/>
  <c r="B1273" i="2"/>
  <c r="AR1277" i="1"/>
  <c r="B1274" i="2"/>
  <c r="AR1278" i="1"/>
  <c r="B1275" i="2"/>
  <c r="AR1279" i="1"/>
  <c r="B1276" i="2"/>
  <c r="AR1280" i="1"/>
  <c r="B1277" i="2"/>
  <c r="AR1281" i="1"/>
  <c r="B1278" i="2"/>
  <c r="AR1282" i="1"/>
  <c r="B1279" i="2"/>
  <c r="AR1283" i="1"/>
  <c r="B1280" i="2"/>
  <c r="AR1284" i="1"/>
  <c r="B1281" i="2"/>
  <c r="AR1285" i="1"/>
  <c r="B1282" i="2"/>
  <c r="AR1286" i="1"/>
  <c r="B1283" i="2"/>
  <c r="AR1287" i="1"/>
  <c r="B1284" i="2"/>
  <c r="AR1288" i="1"/>
  <c r="B1285" i="2"/>
  <c r="AR1289" i="1"/>
  <c r="B1286" i="2"/>
  <c r="AR1290" i="1"/>
  <c r="B1287" i="2"/>
  <c r="AR1291" i="1"/>
  <c r="B1288" i="2"/>
  <c r="AR1292" i="1"/>
  <c r="B1289" i="2"/>
  <c r="AR1293" i="1"/>
  <c r="B1290" i="2"/>
  <c r="AR1294" i="1"/>
  <c r="B1291" i="2"/>
  <c r="AR1295" i="1"/>
  <c r="B1292" i="2"/>
  <c r="AR1296" i="1"/>
  <c r="B1293" i="2"/>
  <c r="AR1297" i="1"/>
  <c r="B1294" i="2"/>
  <c r="AR1298" i="1"/>
  <c r="B1295" i="2"/>
  <c r="AR1299" i="1"/>
  <c r="B1296" i="2"/>
  <c r="AR1300" i="1"/>
  <c r="B1297" i="2"/>
  <c r="AR1301" i="1"/>
  <c r="B1298" i="2"/>
  <c r="AR1302" i="1"/>
  <c r="B1299" i="2"/>
  <c r="AR1303" i="1"/>
  <c r="B1300" i="2"/>
  <c r="AR1304" i="1"/>
  <c r="B1301" i="2"/>
  <c r="AR1305" i="1"/>
  <c r="B1302" i="2"/>
  <c r="AR1306" i="1"/>
  <c r="B1303" i="2"/>
  <c r="AR1307" i="1"/>
  <c r="B1304" i="2"/>
  <c r="AR1308" i="1"/>
  <c r="B1305" i="2"/>
  <c r="AR1309" i="1"/>
  <c r="B1306" i="2"/>
  <c r="AR1310" i="1"/>
  <c r="B1307" i="2"/>
  <c r="AR1311" i="1"/>
  <c r="B1308" i="2"/>
  <c r="AR1312" i="1"/>
  <c r="B1309" i="2"/>
  <c r="AR1313" i="1"/>
  <c r="B1310" i="2"/>
  <c r="AR1314" i="1"/>
  <c r="B1311" i="2"/>
  <c r="AR1315" i="1"/>
  <c r="B1312" i="2"/>
  <c r="AR1316" i="1"/>
  <c r="B1313" i="2"/>
  <c r="AR1317" i="1"/>
  <c r="B1314" i="2"/>
  <c r="AR1318" i="1"/>
  <c r="B1315" i="2"/>
  <c r="AR1319" i="1"/>
  <c r="B1316" i="2"/>
  <c r="AR1320" i="1"/>
  <c r="B1317" i="2"/>
  <c r="AR1321" i="1"/>
  <c r="B1318" i="2"/>
  <c r="AR1322" i="1"/>
  <c r="B1319" i="2"/>
  <c r="AR1323" i="1"/>
  <c r="B1320" i="2"/>
  <c r="AR1324" i="1"/>
  <c r="B1321" i="2"/>
  <c r="AR1325" i="1"/>
  <c r="B1322" i="2"/>
  <c r="AR1326" i="1"/>
  <c r="B1323" i="2"/>
  <c r="AR1327" i="1"/>
  <c r="B1324" i="2"/>
  <c r="AR1328" i="1"/>
  <c r="B1325" i="2"/>
  <c r="AR1329" i="1"/>
  <c r="B1326" i="2"/>
  <c r="AR1330" i="1"/>
  <c r="B1327" i="2"/>
  <c r="AR1331" i="1"/>
  <c r="B1328" i="2"/>
  <c r="AR1332" i="1"/>
  <c r="B1329" i="2"/>
  <c r="AR1333" i="1"/>
  <c r="B1330" i="2"/>
  <c r="AR1334" i="1"/>
  <c r="B1331" i="2"/>
  <c r="AR1335" i="1"/>
  <c r="B1332" i="2"/>
  <c r="AR1336" i="1"/>
  <c r="B1333" i="2"/>
  <c r="AR1337" i="1"/>
  <c r="B1334" i="2"/>
  <c r="AR1338" i="1"/>
  <c r="B1335" i="2"/>
  <c r="AR1339" i="1"/>
  <c r="B1336" i="2"/>
  <c r="AR1340" i="1"/>
  <c r="B1337" i="2"/>
  <c r="AR1341" i="1"/>
  <c r="B1338" i="2"/>
  <c r="AR1342" i="1"/>
  <c r="B1339" i="2"/>
  <c r="AR1343" i="1"/>
  <c r="B1340" i="2"/>
  <c r="AR1344" i="1"/>
  <c r="B1341" i="2"/>
  <c r="AR1345" i="1"/>
  <c r="B1342" i="2"/>
  <c r="AR1346" i="1"/>
  <c r="B1343" i="2"/>
  <c r="AR1347" i="1"/>
  <c r="B1344" i="2"/>
  <c r="AR1348" i="1"/>
  <c r="B1345" i="2"/>
  <c r="AR1349" i="1"/>
  <c r="B1346" i="2"/>
  <c r="AR1350" i="1"/>
  <c r="B1347" i="2"/>
  <c r="AR1351" i="1"/>
  <c r="B1348" i="2"/>
  <c r="AR1352" i="1"/>
  <c r="B1349" i="2"/>
  <c r="AR1353" i="1"/>
  <c r="B1350" i="2"/>
  <c r="AR1354" i="1"/>
  <c r="B1351" i="2"/>
  <c r="AR1355" i="1"/>
  <c r="B1352" i="2"/>
  <c r="AR1356" i="1"/>
  <c r="B1353" i="2"/>
  <c r="AR1357" i="1"/>
  <c r="B1354" i="2"/>
  <c r="AR1358" i="1"/>
  <c r="B1355" i="2"/>
  <c r="AR1359" i="1"/>
  <c r="B1356" i="2"/>
  <c r="AR1360" i="1"/>
  <c r="B1357" i="2"/>
  <c r="AR1361" i="1"/>
  <c r="B1358" i="2"/>
  <c r="AR1362" i="1"/>
  <c r="B1359" i="2"/>
  <c r="AR1363" i="1"/>
  <c r="B1360" i="2"/>
  <c r="AR1364" i="1"/>
  <c r="B1361" i="2"/>
  <c r="AR1365" i="1"/>
  <c r="B1362" i="2"/>
  <c r="AR1366" i="1"/>
  <c r="B1363" i="2"/>
  <c r="AR1367" i="1"/>
  <c r="B1364" i="2"/>
  <c r="AR1368" i="1"/>
  <c r="B1365" i="2"/>
  <c r="AR1369" i="1"/>
  <c r="B1366" i="2"/>
  <c r="AR1370" i="1"/>
  <c r="B1367" i="2"/>
  <c r="AR1371" i="1"/>
  <c r="B1368" i="2"/>
  <c r="AR1372" i="1"/>
  <c r="B1369" i="2"/>
  <c r="AR1373" i="1"/>
  <c r="B1370" i="2"/>
  <c r="AR1374" i="1"/>
  <c r="B1371" i="2"/>
  <c r="AR1375" i="1"/>
  <c r="B1372" i="2"/>
  <c r="AR1376" i="1"/>
  <c r="B1373" i="2"/>
  <c r="AR1377" i="1"/>
  <c r="B1374" i="2"/>
  <c r="AR1378" i="1"/>
  <c r="B1375" i="2"/>
  <c r="AR1379" i="1"/>
  <c r="B1376" i="2"/>
  <c r="AR1380" i="1"/>
  <c r="B1377" i="2"/>
  <c r="AR1381" i="1"/>
  <c r="B1378" i="2"/>
  <c r="AR1382" i="1"/>
  <c r="B1379" i="2"/>
  <c r="AR1383" i="1"/>
  <c r="B1380" i="2"/>
  <c r="AR1384" i="1"/>
  <c r="B1381" i="2"/>
  <c r="AR1385" i="1"/>
  <c r="B1382" i="2"/>
  <c r="AR1386" i="1"/>
  <c r="B1383" i="2"/>
  <c r="AR1387" i="1"/>
  <c r="B1384" i="2"/>
  <c r="AR1388" i="1"/>
  <c r="B1385" i="2"/>
  <c r="AR1389" i="1"/>
  <c r="B1386" i="2"/>
  <c r="AR1390" i="1"/>
  <c r="B1387" i="2"/>
  <c r="AR1391" i="1"/>
  <c r="B1388" i="2"/>
  <c r="AR1392" i="1"/>
  <c r="B1389" i="2"/>
  <c r="AR1393" i="1"/>
  <c r="B1390" i="2"/>
  <c r="AR1394" i="1"/>
  <c r="B1391" i="2"/>
  <c r="AR1395" i="1"/>
  <c r="B1392" i="2"/>
  <c r="AR1396" i="1"/>
  <c r="B1393" i="2"/>
  <c r="AR1397" i="1"/>
  <c r="B1394" i="2"/>
  <c r="AR1398" i="1"/>
  <c r="B1395" i="2"/>
  <c r="AR1399" i="1"/>
  <c r="B1396" i="2"/>
  <c r="AR1400" i="1"/>
  <c r="B1397" i="2"/>
  <c r="AR1401" i="1"/>
  <c r="B1398" i="2"/>
  <c r="AR1402" i="1"/>
  <c r="B1399" i="2"/>
  <c r="AR1403" i="1"/>
  <c r="B1400" i="2"/>
  <c r="AR1404" i="1"/>
  <c r="B1401" i="2"/>
  <c r="AR1405" i="1"/>
  <c r="B1402" i="2"/>
  <c r="AR1406" i="1"/>
  <c r="B1403" i="2"/>
  <c r="AR1407" i="1"/>
  <c r="B1404" i="2"/>
  <c r="AR1408" i="1"/>
  <c r="B1405" i="2"/>
  <c r="AR1409" i="1"/>
  <c r="B1406" i="2"/>
  <c r="AR1410" i="1"/>
  <c r="B1407" i="2"/>
  <c r="AR1411" i="1"/>
  <c r="B1408" i="2"/>
  <c r="AR1412" i="1"/>
  <c r="B1409" i="2"/>
  <c r="AR1413" i="1"/>
  <c r="B1410" i="2"/>
  <c r="AR1414" i="1"/>
  <c r="B1411" i="2"/>
  <c r="AR1415" i="1"/>
  <c r="B1412" i="2"/>
  <c r="AR1416" i="1"/>
  <c r="B1413" i="2"/>
  <c r="AR1417" i="1"/>
  <c r="B1414" i="2"/>
  <c r="AR1418" i="1"/>
  <c r="B1415" i="2"/>
  <c r="AR1419" i="1"/>
  <c r="B1416" i="2"/>
  <c r="AR1420" i="1"/>
  <c r="B1417" i="2"/>
  <c r="AR1421" i="1"/>
  <c r="B1418" i="2"/>
  <c r="AR1422" i="1"/>
  <c r="B1419" i="2"/>
  <c r="AR1423" i="1"/>
  <c r="B1420" i="2"/>
  <c r="AR1424" i="1"/>
  <c r="B1421" i="2"/>
  <c r="AR1425" i="1"/>
  <c r="B1422" i="2"/>
  <c r="AR1426" i="1"/>
  <c r="B1423" i="2"/>
  <c r="AR1427" i="1"/>
  <c r="B1424" i="2"/>
  <c r="AR1428" i="1"/>
  <c r="B1425" i="2"/>
  <c r="AR1429" i="1"/>
  <c r="B1426" i="2"/>
  <c r="AR1430" i="1"/>
  <c r="B1427" i="2"/>
  <c r="AR1431" i="1"/>
  <c r="B1428" i="2"/>
  <c r="AR1432" i="1"/>
  <c r="B1429" i="2"/>
  <c r="AR1433" i="1"/>
  <c r="B1430" i="2"/>
  <c r="AR1434" i="1"/>
  <c r="B1431" i="2"/>
  <c r="AR1435" i="1"/>
  <c r="B1432" i="2"/>
  <c r="AR1436" i="1"/>
  <c r="B1433" i="2"/>
  <c r="AR1437" i="1"/>
  <c r="B1434" i="2"/>
  <c r="AR1438" i="1"/>
  <c r="B1435" i="2"/>
  <c r="AR1439" i="1"/>
  <c r="B1436" i="2"/>
  <c r="AR1440" i="1"/>
  <c r="B1437" i="2"/>
  <c r="AR1441" i="1"/>
  <c r="B1438" i="2"/>
  <c r="AR1442" i="1"/>
  <c r="B1439" i="2"/>
  <c r="AR1443" i="1"/>
  <c r="B1440" i="2"/>
  <c r="AR1444" i="1"/>
  <c r="B1441" i="2"/>
  <c r="AR1445" i="1"/>
  <c r="B1442" i="2"/>
  <c r="AR1446" i="1"/>
  <c r="B1443" i="2"/>
  <c r="AR1447" i="1"/>
  <c r="B1444" i="2"/>
  <c r="AR1448" i="1"/>
  <c r="B1445" i="2"/>
  <c r="AR1449" i="1"/>
  <c r="B1446" i="2"/>
  <c r="AR1450" i="1"/>
  <c r="B1447" i="2"/>
  <c r="AR1451" i="1"/>
  <c r="B1448" i="2"/>
  <c r="AR1452" i="1"/>
  <c r="B1449" i="2"/>
  <c r="AR1453" i="1"/>
  <c r="B1450" i="2"/>
  <c r="AR1454" i="1"/>
  <c r="B1451" i="2"/>
  <c r="AR1455" i="1"/>
  <c r="B1452" i="2"/>
  <c r="AR1456" i="1"/>
  <c r="B1453" i="2"/>
  <c r="AR1457" i="1"/>
  <c r="B1454" i="2"/>
  <c r="AR1458" i="1"/>
  <c r="B1455" i="2"/>
  <c r="AR1459" i="1"/>
  <c r="B1456" i="2"/>
  <c r="AR1460" i="1"/>
  <c r="B1457" i="2"/>
  <c r="AR1461" i="1"/>
  <c r="B1458" i="2"/>
  <c r="AR1462" i="1"/>
  <c r="B1459" i="2"/>
  <c r="AR1463" i="1"/>
  <c r="B1460" i="2"/>
  <c r="AR1464" i="1"/>
  <c r="B1461" i="2"/>
  <c r="AR1465" i="1"/>
  <c r="B1462" i="2"/>
  <c r="AR1466" i="1"/>
  <c r="B1463" i="2"/>
  <c r="AR1467" i="1"/>
  <c r="B1464" i="2"/>
  <c r="AR1468" i="1"/>
  <c r="B1465" i="2"/>
  <c r="AR1469" i="1"/>
  <c r="B1466" i="2"/>
  <c r="AR1470" i="1"/>
  <c r="B1467" i="2"/>
  <c r="AR1471" i="1"/>
  <c r="B1468" i="2"/>
  <c r="AR1472" i="1"/>
  <c r="B1469" i="2"/>
  <c r="AR1473" i="1"/>
  <c r="B1470" i="2"/>
  <c r="AR1474" i="1"/>
  <c r="B1471" i="2"/>
  <c r="AR1475" i="1"/>
  <c r="B1472" i="2"/>
  <c r="AR1476" i="1"/>
  <c r="B1473" i="2"/>
  <c r="AR1477" i="1"/>
  <c r="B1474" i="2"/>
  <c r="AR1478" i="1"/>
  <c r="B1475" i="2"/>
  <c r="AR1479" i="1"/>
  <c r="B1476" i="2"/>
  <c r="AR1480" i="1"/>
  <c r="B1477" i="2"/>
  <c r="AR1481" i="1"/>
  <c r="B1478" i="2"/>
  <c r="AR1482" i="1"/>
  <c r="B1479" i="2"/>
  <c r="AR1483" i="1"/>
  <c r="B1480" i="2"/>
  <c r="AR1484" i="1"/>
  <c r="B1481" i="2"/>
  <c r="AR1485" i="1"/>
  <c r="B1482" i="2"/>
  <c r="AR1486" i="1"/>
  <c r="B1483" i="2"/>
  <c r="AR1487" i="1"/>
  <c r="B1484" i="2"/>
  <c r="AR1488" i="1"/>
  <c r="B1485" i="2"/>
  <c r="AR1489" i="1"/>
  <c r="B1486" i="2"/>
  <c r="AR1490" i="1"/>
  <c r="B1487" i="2"/>
  <c r="AR1491" i="1"/>
  <c r="B1488" i="2"/>
  <c r="AR1492" i="1"/>
  <c r="B1489" i="2"/>
  <c r="AR1493" i="1"/>
  <c r="B1490" i="2"/>
  <c r="AR1494" i="1"/>
  <c r="B1491" i="2"/>
  <c r="AR1495" i="1"/>
  <c r="B1492" i="2"/>
  <c r="AR1496" i="1"/>
  <c r="B1493" i="2"/>
  <c r="AR1497" i="1"/>
  <c r="B1494" i="2"/>
  <c r="AR1498" i="1"/>
  <c r="B1495" i="2"/>
  <c r="AR1499" i="1"/>
  <c r="B1496" i="2"/>
  <c r="AR1500" i="1"/>
  <c r="B1497" i="2"/>
  <c r="AR1501" i="1"/>
  <c r="B1498" i="2"/>
  <c r="AR1502" i="1"/>
  <c r="B1499" i="2"/>
  <c r="AR1503" i="1"/>
  <c r="B1500" i="2"/>
  <c r="AR1504" i="1"/>
  <c r="B1501" i="2"/>
  <c r="AR1505" i="1"/>
  <c r="B1502" i="2"/>
  <c r="AR1506" i="1"/>
  <c r="B1503" i="2"/>
  <c r="AR1507" i="1"/>
  <c r="B1504" i="2"/>
  <c r="AR7" i="1"/>
  <c r="B4" i="2"/>
  <c r="AT62" i="1"/>
  <c r="AT70" i="1"/>
  <c r="AW73" i="1"/>
  <c r="AT78" i="1"/>
  <c r="AT82" i="1"/>
  <c r="AT94" i="1"/>
  <c r="AT125" i="1"/>
  <c r="AT293" i="1"/>
  <c r="AT305" i="1"/>
  <c r="AZ342" i="1"/>
  <c r="AW349" i="1"/>
  <c r="AT357" i="1"/>
  <c r="AZ386" i="1"/>
  <c r="AW406" i="1"/>
  <c r="AW418" i="1"/>
  <c r="AW438" i="1"/>
  <c r="AW454" i="1"/>
  <c r="AW498" i="1"/>
  <c r="AW526" i="1"/>
  <c r="AT554" i="1"/>
  <c r="AW557" i="1"/>
  <c r="AT558" i="1"/>
  <c r="AT574" i="1"/>
  <c r="AT582" i="1"/>
  <c r="AT589" i="1"/>
  <c r="AW610" i="1"/>
  <c r="AZ634" i="1"/>
  <c r="AW650" i="1"/>
  <c r="AQ741" i="1"/>
  <c r="AZ751" i="1"/>
  <c r="AT795" i="1"/>
  <c r="AQ809" i="1"/>
  <c r="AQ821" i="1"/>
  <c r="AQ833" i="1"/>
  <c r="AQ857" i="1"/>
  <c r="AQ871" i="1"/>
  <c r="AQ873" i="1"/>
  <c r="AT877" i="1"/>
  <c r="AQ885" i="1"/>
  <c r="AT887" i="1"/>
  <c r="AQ889" i="1"/>
  <c r="AQ893" i="1"/>
  <c r="AQ901" i="1"/>
  <c r="AQ903" i="1"/>
  <c r="AQ905" i="1"/>
  <c r="AQ909" i="1"/>
  <c r="AQ917" i="1"/>
  <c r="AQ919" i="1"/>
  <c r="AQ921" i="1"/>
  <c r="AQ925" i="1"/>
  <c r="AQ929" i="1"/>
  <c r="AQ933" i="1"/>
  <c r="AQ935" i="1"/>
  <c r="AQ945" i="1"/>
  <c r="AQ953" i="1"/>
  <c r="AQ957" i="1"/>
  <c r="AQ967" i="1"/>
  <c r="AQ977" i="1"/>
  <c r="AQ985" i="1"/>
  <c r="AQ989" i="1"/>
  <c r="AT993" i="1"/>
  <c r="AQ997" i="1"/>
  <c r="AQ1001" i="1"/>
  <c r="AQ1021" i="1"/>
  <c r="AQ1025" i="1"/>
  <c r="AQ1029" i="1"/>
  <c r="AQ1033" i="1"/>
  <c r="AQ1037" i="1"/>
  <c r="AQ1049" i="1"/>
  <c r="AQ1053" i="1"/>
  <c r="AQ1057" i="1"/>
  <c r="AQ1061" i="1"/>
  <c r="AQ1065" i="1"/>
  <c r="AQ1069" i="1"/>
  <c r="AQ1073" i="1"/>
  <c r="AQ1077" i="1"/>
  <c r="AQ1095" i="1"/>
  <c r="AQ1097" i="1"/>
  <c r="AQ1101" i="1"/>
  <c r="AQ1105" i="1"/>
  <c r="AQ1109" i="1"/>
  <c r="AQ1113" i="1"/>
  <c r="AQ1121" i="1"/>
  <c r="AQ1133" i="1"/>
  <c r="AQ1145" i="1"/>
  <c r="AQ1157" i="1"/>
  <c r="AQ1165" i="1"/>
  <c r="AQ1173" i="1"/>
  <c r="AQ1187" i="1"/>
  <c r="AT1189" i="1"/>
  <c r="AQ1193" i="1"/>
  <c r="AQ1197" i="1"/>
  <c r="AQ1209" i="1"/>
  <c r="AT1221" i="1"/>
  <c r="AT1225" i="1"/>
  <c r="AQ1233" i="1"/>
  <c r="AT1237" i="1"/>
  <c r="AQ1249" i="1"/>
  <c r="AQ1251" i="1"/>
  <c r="AQ1253" i="1"/>
  <c r="AQ1257" i="1"/>
  <c r="AT1261" i="1"/>
  <c r="AQ1265" i="1"/>
  <c r="AQ1267" i="1"/>
  <c r="AQ1273" i="1"/>
  <c r="AQ1277" i="1"/>
  <c r="AQ1281" i="1"/>
  <c r="AQ1289" i="1"/>
  <c r="AZ1293" i="1"/>
  <c r="AQ1297" i="1"/>
  <c r="AT1301" i="1"/>
  <c r="AZ1305" i="1"/>
  <c r="AQ1309" i="1"/>
  <c r="AQ1313" i="1"/>
  <c r="AQ1315" i="1"/>
  <c r="AQ1317" i="1"/>
  <c r="AQ1325" i="1"/>
  <c r="AQ1329" i="1"/>
  <c r="AQ1331" i="1"/>
  <c r="AQ1337" i="1"/>
  <c r="AQ1341" i="1"/>
  <c r="AQ1345" i="1"/>
  <c r="AQ1349" i="1"/>
  <c r="AT1353" i="1"/>
  <c r="AT1357" i="1"/>
  <c r="AT1361" i="1"/>
  <c r="AZ1363" i="1"/>
  <c r="AQ1365" i="1"/>
  <c r="AQ1369" i="1"/>
  <c r="AT1373" i="1"/>
  <c r="AQ1383" i="1"/>
  <c r="AT1385" i="1"/>
  <c r="AT1389" i="1"/>
  <c r="AQ1390" i="1"/>
  <c r="AT1393" i="1"/>
  <c r="AQ1394" i="1"/>
  <c r="AT1397" i="1"/>
  <c r="AQ1398" i="1"/>
  <c r="AQ1399" i="1"/>
  <c r="AQ1401" i="1"/>
  <c r="AQ1402" i="1"/>
  <c r="AT1405" i="1"/>
  <c r="AQ1406" i="1"/>
  <c r="AQ1414" i="1"/>
  <c r="AQ1415" i="1"/>
  <c r="AQ1426" i="1"/>
  <c r="AT1429" i="1"/>
  <c r="AQ1434" i="1"/>
  <c r="AT1437" i="1"/>
  <c r="AQ1438" i="1"/>
  <c r="AQ1447" i="1"/>
  <c r="AQ1450" i="1"/>
  <c r="AQ1458" i="1"/>
  <c r="AT1461" i="1"/>
  <c r="AQ1474" i="1"/>
  <c r="AQ1478" i="1"/>
  <c r="AQ1479" i="1"/>
  <c r="AQ1486" i="1"/>
  <c r="AZ1489" i="1"/>
  <c r="AQ1490" i="1"/>
  <c r="AZ1493" i="1"/>
  <c r="AQ1498" i="1"/>
  <c r="AQ1502" i="1"/>
  <c r="AQ1506" i="1"/>
  <c r="AU6" i="1"/>
  <c r="J3" i="2"/>
  <c r="AU7" i="1"/>
  <c r="J4" i="2"/>
  <c r="AU8" i="1"/>
  <c r="J5" i="2"/>
  <c r="AU9" i="1"/>
  <c r="J6" i="2"/>
  <c r="AU10" i="1"/>
  <c r="J7" i="2"/>
  <c r="AU11" i="1"/>
  <c r="J8" i="2"/>
  <c r="AU12" i="1"/>
  <c r="J9" i="2"/>
  <c r="AU13" i="1"/>
  <c r="J10" i="2"/>
  <c r="AU14" i="1"/>
  <c r="J11" i="2"/>
  <c r="AU15" i="1"/>
  <c r="J12" i="2"/>
  <c r="AU16" i="1"/>
  <c r="J13" i="2"/>
  <c r="AU17" i="1"/>
  <c r="J14" i="2"/>
  <c r="AU18" i="1"/>
  <c r="J15" i="2"/>
  <c r="AU19" i="1"/>
  <c r="J16" i="2"/>
  <c r="AU20" i="1"/>
  <c r="J17" i="2"/>
  <c r="AU21" i="1"/>
  <c r="J18" i="2"/>
  <c r="AU22" i="1"/>
  <c r="J19" i="2"/>
  <c r="AU23" i="1"/>
  <c r="J20" i="2"/>
  <c r="AU24" i="1"/>
  <c r="J21" i="2"/>
  <c r="AU25" i="1"/>
  <c r="J22" i="2"/>
  <c r="AU26" i="1"/>
  <c r="J23" i="2"/>
  <c r="AU27" i="1"/>
  <c r="J24" i="2"/>
  <c r="AU28" i="1"/>
  <c r="J25" i="2"/>
  <c r="AU29" i="1"/>
  <c r="J26" i="2"/>
  <c r="AU30" i="1"/>
  <c r="J27" i="2"/>
  <c r="AU31" i="1"/>
  <c r="J28" i="2"/>
  <c r="AU32" i="1"/>
  <c r="J29" i="2"/>
  <c r="AU33" i="1"/>
  <c r="J30" i="2"/>
  <c r="AU34" i="1"/>
  <c r="J31" i="2"/>
  <c r="AU35" i="1"/>
  <c r="J32" i="2"/>
  <c r="AU36" i="1"/>
  <c r="J33" i="2"/>
  <c r="AU37" i="1"/>
  <c r="J34" i="2"/>
  <c r="AU38" i="1"/>
  <c r="J35" i="2"/>
  <c r="AU39" i="1"/>
  <c r="J36" i="2"/>
  <c r="AU40" i="1"/>
  <c r="J37" i="2"/>
  <c r="AU41" i="1"/>
  <c r="J38" i="2"/>
  <c r="AU42" i="1"/>
  <c r="J39" i="2"/>
  <c r="AU43" i="1"/>
  <c r="J40" i="2"/>
  <c r="AU44" i="1"/>
  <c r="J41" i="2"/>
  <c r="AU45" i="1"/>
  <c r="J42" i="2"/>
  <c r="AU46" i="1"/>
  <c r="J43" i="2"/>
  <c r="AU47" i="1"/>
  <c r="J44" i="2"/>
  <c r="AU48" i="1"/>
  <c r="J45" i="2"/>
  <c r="AU49" i="1"/>
  <c r="J46" i="2"/>
  <c r="AU50" i="1"/>
  <c r="J47" i="2"/>
  <c r="AU51" i="1"/>
  <c r="J48" i="2"/>
  <c r="AU52" i="1"/>
  <c r="J49" i="2"/>
  <c r="AU53" i="1"/>
  <c r="J50" i="2"/>
  <c r="AU54" i="1"/>
  <c r="J51" i="2"/>
  <c r="AU55" i="1"/>
  <c r="J52" i="2"/>
  <c r="AU56" i="1"/>
  <c r="J53" i="2"/>
  <c r="AU57" i="1"/>
  <c r="J54" i="2"/>
  <c r="AU58" i="1"/>
  <c r="J55" i="2"/>
  <c r="AU59" i="1"/>
  <c r="J56" i="2"/>
  <c r="AU60" i="1"/>
  <c r="J57" i="2"/>
  <c r="AU61" i="1"/>
  <c r="J58" i="2"/>
  <c r="AU62" i="1"/>
  <c r="J59" i="2"/>
  <c r="AU63" i="1"/>
  <c r="J60" i="2"/>
  <c r="AU64" i="1"/>
  <c r="J61" i="2"/>
  <c r="AU65" i="1"/>
  <c r="J62" i="2"/>
  <c r="AU66" i="1"/>
  <c r="J63" i="2"/>
  <c r="AU67" i="1"/>
  <c r="J64" i="2"/>
  <c r="AU68" i="1"/>
  <c r="J65" i="2"/>
  <c r="AU69" i="1"/>
  <c r="J66" i="2"/>
  <c r="AU70" i="1"/>
  <c r="J67" i="2"/>
  <c r="AU71" i="1"/>
  <c r="J68" i="2"/>
  <c r="AU72" i="1"/>
  <c r="J69" i="2"/>
  <c r="AU73" i="1"/>
  <c r="J70" i="2"/>
  <c r="AU74" i="1"/>
  <c r="J71" i="2"/>
  <c r="AU75" i="1"/>
  <c r="J72" i="2"/>
  <c r="AU76" i="1"/>
  <c r="J73" i="2"/>
  <c r="AU77" i="1"/>
  <c r="J74" i="2"/>
  <c r="AU78" i="1"/>
  <c r="J75" i="2"/>
  <c r="AU79" i="1"/>
  <c r="J76" i="2"/>
  <c r="AU80" i="1"/>
  <c r="J77" i="2"/>
  <c r="AU81" i="1"/>
  <c r="J78" i="2"/>
  <c r="AU82" i="1"/>
  <c r="J79" i="2"/>
  <c r="AU83" i="1"/>
  <c r="J80" i="2"/>
  <c r="AU84" i="1"/>
  <c r="J81" i="2"/>
  <c r="AU85" i="1"/>
  <c r="J82" i="2"/>
  <c r="AU86" i="1"/>
  <c r="J83" i="2"/>
  <c r="AU87" i="1"/>
  <c r="J84" i="2"/>
  <c r="AU88" i="1"/>
  <c r="J85" i="2"/>
  <c r="AU89" i="1"/>
  <c r="J86" i="2"/>
  <c r="AU90" i="1"/>
  <c r="J87" i="2"/>
  <c r="AU91" i="1"/>
  <c r="J88" i="2"/>
  <c r="AU92" i="1"/>
  <c r="J89" i="2"/>
  <c r="AU93" i="1"/>
  <c r="J90" i="2" s="1"/>
  <c r="AU94" i="1"/>
  <c r="J91" i="2"/>
  <c r="AU95" i="1"/>
  <c r="J92" i="2" s="1"/>
  <c r="AU96" i="1"/>
  <c r="J93" i="2"/>
  <c r="AU97" i="1"/>
  <c r="J94" i="2" s="1"/>
  <c r="AU98" i="1"/>
  <c r="J95" i="2"/>
  <c r="AU99" i="1"/>
  <c r="J96" i="2" s="1"/>
  <c r="AU100" i="1"/>
  <c r="J97" i="2"/>
  <c r="AU101" i="1"/>
  <c r="J98" i="2" s="1"/>
  <c r="AU102" i="1"/>
  <c r="J99" i="2"/>
  <c r="AU103" i="1"/>
  <c r="J100" i="2" s="1"/>
  <c r="AU104" i="1"/>
  <c r="J101" i="2"/>
  <c r="AU105" i="1"/>
  <c r="J102" i="2" s="1"/>
  <c r="AU106" i="1"/>
  <c r="J103" i="2"/>
  <c r="AU107" i="1"/>
  <c r="J104" i="2" s="1"/>
  <c r="AU108" i="1"/>
  <c r="J105" i="2"/>
  <c r="AU109" i="1"/>
  <c r="J106" i="2" s="1"/>
  <c r="AU110" i="1"/>
  <c r="J107" i="2"/>
  <c r="AU111" i="1"/>
  <c r="J108" i="2" s="1"/>
  <c r="AU112" i="1"/>
  <c r="J109" i="2"/>
  <c r="AU113" i="1"/>
  <c r="J110" i="2" s="1"/>
  <c r="AU114" i="1"/>
  <c r="J111" i="2"/>
  <c r="AU115" i="1"/>
  <c r="J112" i="2" s="1"/>
  <c r="AU116" i="1"/>
  <c r="J113" i="2"/>
  <c r="AU117" i="1"/>
  <c r="J114" i="2" s="1"/>
  <c r="AU118" i="1"/>
  <c r="J115" i="2"/>
  <c r="AU119" i="1"/>
  <c r="J116" i="2" s="1"/>
  <c r="AU120" i="1"/>
  <c r="J117" i="2"/>
  <c r="AU121" i="1"/>
  <c r="J118" i="2" s="1"/>
  <c r="AU122" i="1"/>
  <c r="J119" i="2"/>
  <c r="AU123" i="1"/>
  <c r="J120" i="2" s="1"/>
  <c r="AU124" i="1"/>
  <c r="J121" i="2"/>
  <c r="AU125" i="1"/>
  <c r="J122" i="2" s="1"/>
  <c r="AU126" i="1"/>
  <c r="J123" i="2"/>
  <c r="AU127" i="1"/>
  <c r="J124" i="2" s="1"/>
  <c r="AU128" i="1"/>
  <c r="J125" i="2"/>
  <c r="AU129" i="1"/>
  <c r="J126" i="2" s="1"/>
  <c r="AU130" i="1"/>
  <c r="J127" i="2"/>
  <c r="AU131" i="1"/>
  <c r="J128" i="2" s="1"/>
  <c r="AU132" i="1"/>
  <c r="J129" i="2"/>
  <c r="AU133" i="1"/>
  <c r="J130" i="2" s="1"/>
  <c r="AU134" i="1"/>
  <c r="J131" i="2"/>
  <c r="AU135" i="1"/>
  <c r="J132" i="2" s="1"/>
  <c r="AU136" i="1"/>
  <c r="J133" i="2"/>
  <c r="AU137" i="1"/>
  <c r="J134" i="2" s="1"/>
  <c r="AU138" i="1"/>
  <c r="J135" i="2"/>
  <c r="AU139" i="1"/>
  <c r="J136" i="2" s="1"/>
  <c r="AU140" i="1"/>
  <c r="J137" i="2"/>
  <c r="AU141" i="1"/>
  <c r="J138" i="2" s="1"/>
  <c r="AU142" i="1"/>
  <c r="J139" i="2"/>
  <c r="AU143" i="1"/>
  <c r="J140" i="2" s="1"/>
  <c r="AU144" i="1"/>
  <c r="J141" i="2"/>
  <c r="AU145" i="1"/>
  <c r="J142" i="2" s="1"/>
  <c r="AU146" i="1"/>
  <c r="J143" i="2"/>
  <c r="AU147" i="1"/>
  <c r="J144" i="2" s="1"/>
  <c r="AU148" i="1"/>
  <c r="J145" i="2"/>
  <c r="AU149" i="1"/>
  <c r="J146" i="2" s="1"/>
  <c r="AU150" i="1"/>
  <c r="J147" i="2"/>
  <c r="AU151" i="1"/>
  <c r="J148" i="2" s="1"/>
  <c r="AU152" i="1"/>
  <c r="J149" i="2"/>
  <c r="AU153" i="1"/>
  <c r="J150" i="2" s="1"/>
  <c r="AU154" i="1"/>
  <c r="J151" i="2"/>
  <c r="AU155" i="1"/>
  <c r="J152" i="2" s="1"/>
  <c r="AU156" i="1"/>
  <c r="J153" i="2"/>
  <c r="AU157" i="1"/>
  <c r="J154" i="2" s="1"/>
  <c r="AU158" i="1"/>
  <c r="J155" i="2"/>
  <c r="AU159" i="1"/>
  <c r="J156" i="2" s="1"/>
  <c r="AU160" i="1"/>
  <c r="J157" i="2"/>
  <c r="AU161" i="1"/>
  <c r="J158" i="2" s="1"/>
  <c r="AU162" i="1"/>
  <c r="J159" i="2"/>
  <c r="AU163" i="1"/>
  <c r="J160" i="2" s="1"/>
  <c r="AU164" i="1"/>
  <c r="J161" i="2"/>
  <c r="AU165" i="1"/>
  <c r="J162" i="2" s="1"/>
  <c r="AU166" i="1"/>
  <c r="J163" i="2"/>
  <c r="AU167" i="1"/>
  <c r="J164" i="2" s="1"/>
  <c r="AU168" i="1"/>
  <c r="J165" i="2"/>
  <c r="AU169" i="1"/>
  <c r="J166" i="2" s="1"/>
  <c r="AU170" i="1"/>
  <c r="J167" i="2"/>
  <c r="AU171" i="1"/>
  <c r="J168" i="2" s="1"/>
  <c r="AU172" i="1"/>
  <c r="J169" i="2"/>
  <c r="AU173" i="1"/>
  <c r="J170" i="2" s="1"/>
  <c r="AU174" i="1"/>
  <c r="J171" i="2"/>
  <c r="AU175" i="1"/>
  <c r="J172" i="2" s="1"/>
  <c r="AU176" i="1"/>
  <c r="J173" i="2"/>
  <c r="AU177" i="1"/>
  <c r="J174" i="2" s="1"/>
  <c r="AU178" i="1"/>
  <c r="J175" i="2"/>
  <c r="AU179" i="1"/>
  <c r="J176" i="2" s="1"/>
  <c r="AU180" i="1"/>
  <c r="J177" i="2"/>
  <c r="AU181" i="1"/>
  <c r="J178" i="2" s="1"/>
  <c r="AU182" i="1"/>
  <c r="J179" i="2"/>
  <c r="AU183" i="1"/>
  <c r="J180" i="2" s="1"/>
  <c r="AU184" i="1"/>
  <c r="J181" i="2"/>
  <c r="AU185" i="1"/>
  <c r="J182" i="2" s="1"/>
  <c r="AU186" i="1"/>
  <c r="J183" i="2"/>
  <c r="AU187" i="1"/>
  <c r="J184" i="2" s="1"/>
  <c r="AU188" i="1"/>
  <c r="J185" i="2"/>
  <c r="AU189" i="1"/>
  <c r="J186" i="2" s="1"/>
  <c r="AU190" i="1"/>
  <c r="J187" i="2"/>
  <c r="AU191" i="1"/>
  <c r="J188" i="2" s="1"/>
  <c r="AU192" i="1"/>
  <c r="J189" i="2"/>
  <c r="AU193" i="1"/>
  <c r="J190" i="2" s="1"/>
  <c r="AU194" i="1"/>
  <c r="J191" i="2"/>
  <c r="AU195" i="1"/>
  <c r="J192" i="2" s="1"/>
  <c r="AU196" i="1"/>
  <c r="J193" i="2"/>
  <c r="AU197" i="1"/>
  <c r="J194" i="2" s="1"/>
  <c r="AU198" i="1"/>
  <c r="J195" i="2"/>
  <c r="AU199" i="1"/>
  <c r="J196" i="2" s="1"/>
  <c r="AU200" i="1"/>
  <c r="J197" i="2"/>
  <c r="AU201" i="1"/>
  <c r="J198" i="2" s="1"/>
  <c r="AU202" i="1"/>
  <c r="J199" i="2"/>
  <c r="AU203" i="1"/>
  <c r="J200" i="2" s="1"/>
  <c r="AU204" i="1"/>
  <c r="J201" i="2"/>
  <c r="AU205" i="1"/>
  <c r="J202" i="2" s="1"/>
  <c r="AU206" i="1"/>
  <c r="J203" i="2"/>
  <c r="AU207" i="1"/>
  <c r="J204" i="2" s="1"/>
  <c r="AU208" i="1"/>
  <c r="J205" i="2"/>
  <c r="AU209" i="1"/>
  <c r="J206" i="2" s="1"/>
  <c r="AU210" i="1"/>
  <c r="J207" i="2"/>
  <c r="AU211" i="1"/>
  <c r="J208" i="2" s="1"/>
  <c r="AU212" i="1"/>
  <c r="J209" i="2"/>
  <c r="AU213" i="1"/>
  <c r="J210" i="2" s="1"/>
  <c r="AU214" i="1"/>
  <c r="J211" i="2"/>
  <c r="AU215" i="1"/>
  <c r="J212" i="2" s="1"/>
  <c r="AU216" i="1"/>
  <c r="J213" i="2"/>
  <c r="AU217" i="1"/>
  <c r="J214" i="2" s="1"/>
  <c r="AU218" i="1"/>
  <c r="J215" i="2"/>
  <c r="AU219" i="1"/>
  <c r="J216" i="2" s="1"/>
  <c r="AU220" i="1"/>
  <c r="J217" i="2"/>
  <c r="AU221" i="1"/>
  <c r="J218" i="2" s="1"/>
  <c r="AU222" i="1"/>
  <c r="J219" i="2"/>
  <c r="AU223" i="1"/>
  <c r="J220" i="2" s="1"/>
  <c r="AU224" i="1"/>
  <c r="J221" i="2"/>
  <c r="AU225" i="1"/>
  <c r="J222" i="2" s="1"/>
  <c r="AU226" i="1"/>
  <c r="J223" i="2"/>
  <c r="AU227" i="1"/>
  <c r="J224" i="2" s="1"/>
  <c r="AU228" i="1"/>
  <c r="J225" i="2"/>
  <c r="AU229" i="1"/>
  <c r="J226" i="2" s="1"/>
  <c r="AU230" i="1"/>
  <c r="J227" i="2"/>
  <c r="AU231" i="1"/>
  <c r="J228" i="2" s="1"/>
  <c r="AU232" i="1"/>
  <c r="J229" i="2"/>
  <c r="AU233" i="1"/>
  <c r="J230" i="2" s="1"/>
  <c r="AU234" i="1"/>
  <c r="J231" i="2"/>
  <c r="AU235" i="1"/>
  <c r="J232" i="2" s="1"/>
  <c r="AU236" i="1"/>
  <c r="J233" i="2"/>
  <c r="AU237" i="1"/>
  <c r="J234" i="2" s="1"/>
  <c r="AU238" i="1"/>
  <c r="J235" i="2"/>
  <c r="AU239" i="1"/>
  <c r="J236" i="2" s="1"/>
  <c r="AU240" i="1"/>
  <c r="J237" i="2"/>
  <c r="AU241" i="1"/>
  <c r="J238" i="2" s="1"/>
  <c r="AU242" i="1"/>
  <c r="J239" i="2"/>
  <c r="AU243" i="1"/>
  <c r="J240" i="2" s="1"/>
  <c r="AU244" i="1"/>
  <c r="J241" i="2"/>
  <c r="AU245" i="1"/>
  <c r="J242" i="2" s="1"/>
  <c r="AU246" i="1"/>
  <c r="J243" i="2"/>
  <c r="AU247" i="1"/>
  <c r="J244" i="2" s="1"/>
  <c r="AU248" i="1"/>
  <c r="J245" i="2"/>
  <c r="AU249" i="1"/>
  <c r="J246" i="2" s="1"/>
  <c r="AU250" i="1"/>
  <c r="J247" i="2"/>
  <c r="AU251" i="1"/>
  <c r="J248" i="2" s="1"/>
  <c r="AU252" i="1"/>
  <c r="J249" i="2"/>
  <c r="AU253" i="1"/>
  <c r="J250" i="2" s="1"/>
  <c r="AU254" i="1"/>
  <c r="J251" i="2"/>
  <c r="AU255" i="1"/>
  <c r="J252" i="2" s="1"/>
  <c r="AU256" i="1"/>
  <c r="J253" i="2"/>
  <c r="AU257" i="1"/>
  <c r="J254" i="2" s="1"/>
  <c r="AU258" i="1"/>
  <c r="J255" i="2"/>
  <c r="AU259" i="1"/>
  <c r="J256" i="2" s="1"/>
  <c r="AU260" i="1"/>
  <c r="J257" i="2"/>
  <c r="AU261" i="1"/>
  <c r="J258" i="2" s="1"/>
  <c r="AU262" i="1"/>
  <c r="J259" i="2"/>
  <c r="AU263" i="1"/>
  <c r="J260" i="2" s="1"/>
  <c r="AU264" i="1"/>
  <c r="J261" i="2"/>
  <c r="AU265" i="1"/>
  <c r="J262" i="2" s="1"/>
  <c r="AU266" i="1"/>
  <c r="J263" i="2"/>
  <c r="AU267" i="1"/>
  <c r="J264" i="2" s="1"/>
  <c r="AU268" i="1"/>
  <c r="J265" i="2"/>
  <c r="AU269" i="1"/>
  <c r="J266" i="2" s="1"/>
  <c r="AU270" i="1"/>
  <c r="J267" i="2"/>
  <c r="AU271" i="1"/>
  <c r="J268" i="2" s="1"/>
  <c r="AU272" i="1"/>
  <c r="J269" i="2"/>
  <c r="AU273" i="1"/>
  <c r="J270" i="2" s="1"/>
  <c r="AU274" i="1"/>
  <c r="J271" i="2"/>
  <c r="AU275" i="1"/>
  <c r="J272" i="2" s="1"/>
  <c r="AU276" i="1"/>
  <c r="J273" i="2"/>
  <c r="AU277" i="1"/>
  <c r="J274" i="2" s="1"/>
  <c r="AU278" i="1"/>
  <c r="J275" i="2"/>
  <c r="AU279" i="1"/>
  <c r="J276" i="2" s="1"/>
  <c r="AU280" i="1"/>
  <c r="J277" i="2"/>
  <c r="AU281" i="1"/>
  <c r="J278" i="2" s="1"/>
  <c r="AU282" i="1"/>
  <c r="J279" i="2"/>
  <c r="AU283" i="1"/>
  <c r="J280" i="2" s="1"/>
  <c r="AU284" i="1"/>
  <c r="J281" i="2"/>
  <c r="AU285" i="1"/>
  <c r="J282" i="2" s="1"/>
  <c r="AU286" i="1"/>
  <c r="J283" i="2"/>
  <c r="AU287" i="1"/>
  <c r="J284" i="2" s="1"/>
  <c r="AU288" i="1"/>
  <c r="J285" i="2"/>
  <c r="AU289" i="1"/>
  <c r="J286" i="2" s="1"/>
  <c r="AU290" i="1"/>
  <c r="J287" i="2"/>
  <c r="AU291" i="1"/>
  <c r="J288" i="2" s="1"/>
  <c r="AU292" i="1"/>
  <c r="J289" i="2"/>
  <c r="AU293" i="1"/>
  <c r="J290" i="2" s="1"/>
  <c r="AU294" i="1"/>
  <c r="J291" i="2"/>
  <c r="AU295" i="1"/>
  <c r="J292" i="2" s="1"/>
  <c r="AU296" i="1"/>
  <c r="J293" i="2"/>
  <c r="AU297" i="1"/>
  <c r="J294" i="2" s="1"/>
  <c r="AU298" i="1"/>
  <c r="J295" i="2"/>
  <c r="AU299" i="1"/>
  <c r="J296" i="2" s="1"/>
  <c r="AU300" i="1"/>
  <c r="J297" i="2"/>
  <c r="AU301" i="1"/>
  <c r="J298" i="2" s="1"/>
  <c r="AU302" i="1"/>
  <c r="J299" i="2"/>
  <c r="AU303" i="1"/>
  <c r="J300" i="2" s="1"/>
  <c r="AU304" i="1"/>
  <c r="J301" i="2"/>
  <c r="AU305" i="1"/>
  <c r="J302" i="2" s="1"/>
  <c r="AU306" i="1"/>
  <c r="J303" i="2" s="1"/>
  <c r="AU307" i="1"/>
  <c r="J304" i="2" s="1"/>
  <c r="AU308" i="1"/>
  <c r="J305" i="2" s="1"/>
  <c r="AU309" i="1"/>
  <c r="J306" i="2" s="1"/>
  <c r="AU310" i="1"/>
  <c r="J307" i="2"/>
  <c r="AU311" i="1"/>
  <c r="J308" i="2" s="1"/>
  <c r="AU312" i="1"/>
  <c r="J309" i="2" s="1"/>
  <c r="AU313" i="1"/>
  <c r="J310" i="2" s="1"/>
  <c r="AU314" i="1"/>
  <c r="J311" i="2" s="1"/>
  <c r="AU315" i="1"/>
  <c r="J312" i="2" s="1"/>
  <c r="AU316" i="1"/>
  <c r="J313" i="2" s="1"/>
  <c r="AU317" i="1"/>
  <c r="J314" i="2" s="1"/>
  <c r="AU318" i="1"/>
  <c r="J315" i="2"/>
  <c r="AU319" i="1"/>
  <c r="J316" i="2" s="1"/>
  <c r="AU320" i="1"/>
  <c r="J317" i="2" s="1"/>
  <c r="AU321" i="1"/>
  <c r="J318" i="2" s="1"/>
  <c r="AU322" i="1"/>
  <c r="J319" i="2" s="1"/>
  <c r="AU323" i="1"/>
  <c r="J320" i="2" s="1"/>
  <c r="AU324" i="1"/>
  <c r="J321" i="2" s="1"/>
  <c r="AU325" i="1"/>
  <c r="J322" i="2" s="1"/>
  <c r="AU326" i="1"/>
  <c r="J323" i="2"/>
  <c r="AU327" i="1"/>
  <c r="J324" i="2" s="1"/>
  <c r="AU328" i="1"/>
  <c r="J325" i="2" s="1"/>
  <c r="AU329" i="1"/>
  <c r="J326" i="2" s="1"/>
  <c r="AU330" i="1"/>
  <c r="J327" i="2" s="1"/>
  <c r="AU331" i="1"/>
  <c r="J328" i="2" s="1"/>
  <c r="AU332" i="1"/>
  <c r="J329" i="2" s="1"/>
  <c r="AU333" i="1"/>
  <c r="J330" i="2" s="1"/>
  <c r="AU334" i="1"/>
  <c r="J331" i="2"/>
  <c r="AU335" i="1"/>
  <c r="J332" i="2" s="1"/>
  <c r="AU336" i="1"/>
  <c r="J333" i="2" s="1"/>
  <c r="AU337" i="1"/>
  <c r="J334" i="2" s="1"/>
  <c r="AU338" i="1"/>
  <c r="J335" i="2" s="1"/>
  <c r="AU339" i="1"/>
  <c r="J336" i="2" s="1"/>
  <c r="AU340" i="1"/>
  <c r="J337" i="2" s="1"/>
  <c r="AU341" i="1"/>
  <c r="J338" i="2" s="1"/>
  <c r="AU342" i="1"/>
  <c r="J339" i="2"/>
  <c r="AU343" i="1"/>
  <c r="J340" i="2" s="1"/>
  <c r="AU344" i="1"/>
  <c r="J341" i="2" s="1"/>
  <c r="AU345" i="1"/>
  <c r="J342" i="2" s="1"/>
  <c r="AU346" i="1"/>
  <c r="J343" i="2" s="1"/>
  <c r="AU347" i="1"/>
  <c r="J344" i="2" s="1"/>
  <c r="AU348" i="1"/>
  <c r="J345" i="2" s="1"/>
  <c r="AU349" i="1"/>
  <c r="J346" i="2" s="1"/>
  <c r="AU350" i="1"/>
  <c r="J347" i="2"/>
  <c r="AU351" i="1"/>
  <c r="J348" i="2" s="1"/>
  <c r="AU352" i="1"/>
  <c r="J349" i="2" s="1"/>
  <c r="AU353" i="1"/>
  <c r="J350" i="2" s="1"/>
  <c r="AU354" i="1"/>
  <c r="J351" i="2" s="1"/>
  <c r="AU355" i="1"/>
  <c r="J352" i="2" s="1"/>
  <c r="AU356" i="1"/>
  <c r="J353" i="2" s="1"/>
  <c r="AU357" i="1"/>
  <c r="J354" i="2" s="1"/>
  <c r="AU358" i="1"/>
  <c r="J355" i="2"/>
  <c r="AU359" i="1"/>
  <c r="J356" i="2" s="1"/>
  <c r="AU360" i="1"/>
  <c r="J357" i="2" s="1"/>
  <c r="AU361" i="1"/>
  <c r="J358" i="2" s="1"/>
  <c r="AU362" i="1"/>
  <c r="J359" i="2" s="1"/>
  <c r="AU363" i="1"/>
  <c r="J360" i="2" s="1"/>
  <c r="AU364" i="1"/>
  <c r="J361" i="2" s="1"/>
  <c r="AU365" i="1"/>
  <c r="J362" i="2" s="1"/>
  <c r="AU366" i="1"/>
  <c r="J363" i="2"/>
  <c r="AU367" i="1"/>
  <c r="J364" i="2" s="1"/>
  <c r="AU368" i="1"/>
  <c r="J365" i="2" s="1"/>
  <c r="AU369" i="1"/>
  <c r="J366" i="2" s="1"/>
  <c r="AU370" i="1"/>
  <c r="J367" i="2" s="1"/>
  <c r="AU371" i="1"/>
  <c r="J368" i="2" s="1"/>
  <c r="AU372" i="1"/>
  <c r="J369" i="2" s="1"/>
  <c r="AU373" i="1"/>
  <c r="J370" i="2" s="1"/>
  <c r="AU374" i="1"/>
  <c r="J371" i="2"/>
  <c r="AU375" i="1"/>
  <c r="J372" i="2" s="1"/>
  <c r="AU376" i="1"/>
  <c r="J373" i="2" s="1"/>
  <c r="AU377" i="1"/>
  <c r="J374" i="2" s="1"/>
  <c r="AU378" i="1"/>
  <c r="J375" i="2" s="1"/>
  <c r="AU379" i="1"/>
  <c r="J376" i="2" s="1"/>
  <c r="AU380" i="1"/>
  <c r="J377" i="2" s="1"/>
  <c r="AU381" i="1"/>
  <c r="J378" i="2" s="1"/>
  <c r="AU382" i="1"/>
  <c r="J379" i="2"/>
  <c r="AU383" i="1"/>
  <c r="J380" i="2" s="1"/>
  <c r="AU384" i="1"/>
  <c r="J381" i="2" s="1"/>
  <c r="AU385" i="1"/>
  <c r="J382" i="2" s="1"/>
  <c r="AU386" i="1"/>
  <c r="J383" i="2" s="1"/>
  <c r="AU387" i="1"/>
  <c r="J384" i="2" s="1"/>
  <c r="AU388" i="1"/>
  <c r="J385" i="2" s="1"/>
  <c r="AU389" i="1"/>
  <c r="J386" i="2" s="1"/>
  <c r="AU390" i="1"/>
  <c r="J387" i="2"/>
  <c r="AU391" i="1"/>
  <c r="J388" i="2" s="1"/>
  <c r="AU392" i="1"/>
  <c r="J389" i="2" s="1"/>
  <c r="AU393" i="1"/>
  <c r="J390" i="2" s="1"/>
  <c r="AU394" i="1"/>
  <c r="J391" i="2" s="1"/>
  <c r="AU395" i="1"/>
  <c r="J392" i="2" s="1"/>
  <c r="AU396" i="1"/>
  <c r="J393" i="2" s="1"/>
  <c r="AU397" i="1"/>
  <c r="J394" i="2" s="1"/>
  <c r="AU398" i="1"/>
  <c r="J395" i="2"/>
  <c r="AU399" i="1"/>
  <c r="J396" i="2" s="1"/>
  <c r="AU400" i="1"/>
  <c r="J397" i="2" s="1"/>
  <c r="AU401" i="1"/>
  <c r="J398" i="2" s="1"/>
  <c r="AU402" i="1"/>
  <c r="J399" i="2" s="1"/>
  <c r="AU403" i="1"/>
  <c r="J400" i="2" s="1"/>
  <c r="AU404" i="1"/>
  <c r="J401" i="2" s="1"/>
  <c r="AU405" i="1"/>
  <c r="J402" i="2" s="1"/>
  <c r="AU406" i="1"/>
  <c r="J403" i="2"/>
  <c r="AU407" i="1"/>
  <c r="J404" i="2" s="1"/>
  <c r="AU408" i="1"/>
  <c r="J405" i="2" s="1"/>
  <c r="AU409" i="1"/>
  <c r="J406" i="2" s="1"/>
  <c r="AU410" i="1"/>
  <c r="J407" i="2" s="1"/>
  <c r="AU411" i="1"/>
  <c r="J408" i="2" s="1"/>
  <c r="AU412" i="1"/>
  <c r="J409" i="2" s="1"/>
  <c r="AU413" i="1"/>
  <c r="J410" i="2" s="1"/>
  <c r="AU414" i="1"/>
  <c r="J411" i="2"/>
  <c r="AU415" i="1"/>
  <c r="J412" i="2" s="1"/>
  <c r="AU416" i="1"/>
  <c r="J413" i="2" s="1"/>
  <c r="AU417" i="1"/>
  <c r="J414" i="2" s="1"/>
  <c r="AU418" i="1"/>
  <c r="J415" i="2" s="1"/>
  <c r="AU419" i="1"/>
  <c r="J416" i="2" s="1"/>
  <c r="AU420" i="1"/>
  <c r="J417" i="2" s="1"/>
  <c r="AU421" i="1"/>
  <c r="J418" i="2" s="1"/>
  <c r="AU422" i="1"/>
  <c r="J419" i="2"/>
  <c r="AU423" i="1"/>
  <c r="J420" i="2" s="1"/>
  <c r="AU424" i="1"/>
  <c r="J421" i="2" s="1"/>
  <c r="AU425" i="1"/>
  <c r="J422" i="2" s="1"/>
  <c r="AU426" i="1"/>
  <c r="J423" i="2" s="1"/>
  <c r="AU427" i="1"/>
  <c r="J424" i="2" s="1"/>
  <c r="AU428" i="1"/>
  <c r="J425" i="2" s="1"/>
  <c r="AU429" i="1"/>
  <c r="J426" i="2" s="1"/>
  <c r="AU430" i="1"/>
  <c r="J427" i="2"/>
  <c r="AU431" i="1"/>
  <c r="J428" i="2" s="1"/>
  <c r="AU432" i="1"/>
  <c r="J429" i="2" s="1"/>
  <c r="AU433" i="1"/>
  <c r="J430" i="2" s="1"/>
  <c r="AU434" i="1"/>
  <c r="J431" i="2" s="1"/>
  <c r="AU435" i="1"/>
  <c r="J432" i="2" s="1"/>
  <c r="AU436" i="1"/>
  <c r="J433" i="2" s="1"/>
  <c r="AU437" i="1"/>
  <c r="J434" i="2" s="1"/>
  <c r="AU438" i="1"/>
  <c r="J435" i="2"/>
  <c r="AU439" i="1"/>
  <c r="J436" i="2" s="1"/>
  <c r="AU440" i="1"/>
  <c r="J437" i="2" s="1"/>
  <c r="AU441" i="1"/>
  <c r="J438" i="2" s="1"/>
  <c r="AU442" i="1"/>
  <c r="J439" i="2" s="1"/>
  <c r="AU443" i="1"/>
  <c r="J440" i="2" s="1"/>
  <c r="AU444" i="1"/>
  <c r="J441" i="2" s="1"/>
  <c r="AU445" i="1"/>
  <c r="J442" i="2" s="1"/>
  <c r="AU446" i="1"/>
  <c r="J443" i="2"/>
  <c r="AU447" i="1"/>
  <c r="J444" i="2" s="1"/>
  <c r="AU448" i="1"/>
  <c r="J445" i="2" s="1"/>
  <c r="AU449" i="1"/>
  <c r="J446" i="2" s="1"/>
  <c r="AU450" i="1"/>
  <c r="J447" i="2" s="1"/>
  <c r="AU451" i="1"/>
  <c r="J448" i="2" s="1"/>
  <c r="AU452" i="1"/>
  <c r="J449" i="2" s="1"/>
  <c r="AU453" i="1"/>
  <c r="J450" i="2" s="1"/>
  <c r="AU454" i="1"/>
  <c r="J451" i="2"/>
  <c r="AU455" i="1"/>
  <c r="J452" i="2" s="1"/>
  <c r="AU456" i="1"/>
  <c r="J453" i="2" s="1"/>
  <c r="AU457" i="1"/>
  <c r="J454" i="2" s="1"/>
  <c r="AU458" i="1"/>
  <c r="J455" i="2" s="1"/>
  <c r="AU459" i="1"/>
  <c r="J456" i="2" s="1"/>
  <c r="AU460" i="1"/>
  <c r="J457" i="2" s="1"/>
  <c r="AU461" i="1"/>
  <c r="J458" i="2" s="1"/>
  <c r="AU462" i="1"/>
  <c r="J459" i="2"/>
  <c r="AU463" i="1"/>
  <c r="J460" i="2" s="1"/>
  <c r="AU464" i="1"/>
  <c r="J461" i="2" s="1"/>
  <c r="AU465" i="1"/>
  <c r="J462" i="2" s="1"/>
  <c r="AU466" i="1"/>
  <c r="J463" i="2" s="1"/>
  <c r="AU467" i="1"/>
  <c r="J464" i="2" s="1"/>
  <c r="AU468" i="1"/>
  <c r="J465" i="2" s="1"/>
  <c r="AU469" i="1"/>
  <c r="J466" i="2" s="1"/>
  <c r="AU470" i="1"/>
  <c r="J467" i="2"/>
  <c r="AU471" i="1"/>
  <c r="J468" i="2" s="1"/>
  <c r="AU472" i="1"/>
  <c r="J469" i="2" s="1"/>
  <c r="AU473" i="1"/>
  <c r="J470" i="2" s="1"/>
  <c r="AU474" i="1"/>
  <c r="J471" i="2" s="1"/>
  <c r="AU475" i="1"/>
  <c r="J472" i="2" s="1"/>
  <c r="AU476" i="1"/>
  <c r="J473" i="2" s="1"/>
  <c r="AU477" i="1"/>
  <c r="J474" i="2" s="1"/>
  <c r="AU478" i="1"/>
  <c r="J475" i="2"/>
  <c r="AU479" i="1"/>
  <c r="J476" i="2" s="1"/>
  <c r="AU480" i="1"/>
  <c r="J477" i="2" s="1"/>
  <c r="AU481" i="1"/>
  <c r="J478" i="2" s="1"/>
  <c r="AU482" i="1"/>
  <c r="J479" i="2" s="1"/>
  <c r="AU483" i="1"/>
  <c r="J480" i="2" s="1"/>
  <c r="AU484" i="1"/>
  <c r="J481" i="2" s="1"/>
  <c r="AU485" i="1"/>
  <c r="J482" i="2" s="1"/>
  <c r="AU486" i="1"/>
  <c r="J483" i="2"/>
  <c r="AU487" i="1"/>
  <c r="J484" i="2" s="1"/>
  <c r="AU488" i="1"/>
  <c r="J485" i="2" s="1"/>
  <c r="AU489" i="1"/>
  <c r="J486" i="2" s="1"/>
  <c r="AU490" i="1"/>
  <c r="J487" i="2" s="1"/>
  <c r="AU491" i="1"/>
  <c r="J488" i="2" s="1"/>
  <c r="AU492" i="1"/>
  <c r="J489" i="2" s="1"/>
  <c r="AU493" i="1"/>
  <c r="J490" i="2" s="1"/>
  <c r="AU494" i="1"/>
  <c r="J491" i="2"/>
  <c r="AU495" i="1"/>
  <c r="J492" i="2" s="1"/>
  <c r="AU496" i="1"/>
  <c r="J493" i="2" s="1"/>
  <c r="AU497" i="1"/>
  <c r="J494" i="2" s="1"/>
  <c r="AU498" i="1"/>
  <c r="J495" i="2" s="1"/>
  <c r="AU499" i="1"/>
  <c r="J496" i="2" s="1"/>
  <c r="AU500" i="1"/>
  <c r="J497" i="2" s="1"/>
  <c r="AU501" i="1"/>
  <c r="J498" i="2" s="1"/>
  <c r="AU502" i="1"/>
  <c r="J499" i="2"/>
  <c r="AU503" i="1"/>
  <c r="J500" i="2" s="1"/>
  <c r="AU504" i="1"/>
  <c r="J501" i="2" s="1"/>
  <c r="AU505" i="1"/>
  <c r="J502" i="2" s="1"/>
  <c r="AU506" i="1"/>
  <c r="J503" i="2" s="1"/>
  <c r="AU507" i="1"/>
  <c r="J504" i="2" s="1"/>
  <c r="AU508" i="1"/>
  <c r="J505" i="2" s="1"/>
  <c r="AU509" i="1"/>
  <c r="J506" i="2" s="1"/>
  <c r="AU510" i="1"/>
  <c r="J507" i="2"/>
  <c r="AU511" i="1"/>
  <c r="J508" i="2" s="1"/>
  <c r="AU512" i="1"/>
  <c r="J509" i="2" s="1"/>
  <c r="AU513" i="1"/>
  <c r="J510" i="2" s="1"/>
  <c r="AU514" i="1"/>
  <c r="J511" i="2" s="1"/>
  <c r="AU515" i="1"/>
  <c r="J512" i="2" s="1"/>
  <c r="AU516" i="1"/>
  <c r="J513" i="2" s="1"/>
  <c r="AU517" i="1"/>
  <c r="J514" i="2" s="1"/>
  <c r="AU518" i="1"/>
  <c r="J515" i="2"/>
  <c r="AU519" i="1"/>
  <c r="J516" i="2" s="1"/>
  <c r="AU520" i="1"/>
  <c r="J517" i="2" s="1"/>
  <c r="AU521" i="1"/>
  <c r="J518" i="2" s="1"/>
  <c r="AU522" i="1"/>
  <c r="J519" i="2" s="1"/>
  <c r="AU523" i="1"/>
  <c r="J520" i="2" s="1"/>
  <c r="AU524" i="1"/>
  <c r="J521" i="2" s="1"/>
  <c r="AU525" i="1"/>
  <c r="J522" i="2" s="1"/>
  <c r="AU526" i="1"/>
  <c r="J523" i="2"/>
  <c r="AU527" i="1"/>
  <c r="J524" i="2" s="1"/>
  <c r="AU528" i="1"/>
  <c r="J525" i="2" s="1"/>
  <c r="AU529" i="1"/>
  <c r="J526" i="2" s="1"/>
  <c r="AU530" i="1"/>
  <c r="J527" i="2" s="1"/>
  <c r="AU531" i="1"/>
  <c r="J528" i="2" s="1"/>
  <c r="AU532" i="1"/>
  <c r="J529" i="2" s="1"/>
  <c r="AU533" i="1"/>
  <c r="J530" i="2" s="1"/>
  <c r="AU534" i="1"/>
  <c r="J531" i="2"/>
  <c r="AU535" i="1"/>
  <c r="J532" i="2" s="1"/>
  <c r="AU536" i="1"/>
  <c r="J533" i="2" s="1"/>
  <c r="AU537" i="1"/>
  <c r="J534" i="2" s="1"/>
  <c r="AU538" i="1"/>
  <c r="J535" i="2" s="1"/>
  <c r="AU539" i="1"/>
  <c r="J536" i="2"/>
  <c r="AU540" i="1"/>
  <c r="J537" i="2"/>
  <c r="AU541" i="1"/>
  <c r="J538" i="2"/>
  <c r="AU542" i="1"/>
  <c r="J539" i="2"/>
  <c r="AU543" i="1"/>
  <c r="J540" i="2"/>
  <c r="AU544" i="1"/>
  <c r="J541" i="2"/>
  <c r="AU545" i="1"/>
  <c r="J542" i="2"/>
  <c r="AU546" i="1"/>
  <c r="J543" i="2"/>
  <c r="AU547" i="1"/>
  <c r="J544" i="2"/>
  <c r="AU548" i="1"/>
  <c r="J545" i="2"/>
  <c r="AU549" i="1"/>
  <c r="J546" i="2"/>
  <c r="AU550" i="1"/>
  <c r="J547" i="2"/>
  <c r="AU551" i="1"/>
  <c r="J548" i="2"/>
  <c r="AU552" i="1"/>
  <c r="J549" i="2"/>
  <c r="AU553" i="1"/>
  <c r="J550" i="2"/>
  <c r="AU554" i="1"/>
  <c r="J551" i="2"/>
  <c r="AU555" i="1"/>
  <c r="J552" i="2"/>
  <c r="AU556" i="1"/>
  <c r="J553" i="2"/>
  <c r="AU557" i="1"/>
  <c r="J554" i="2"/>
  <c r="AU558" i="1"/>
  <c r="J555" i="2"/>
  <c r="AU559" i="1"/>
  <c r="J556" i="2"/>
  <c r="AU560" i="1"/>
  <c r="J557" i="2"/>
  <c r="AU561" i="1"/>
  <c r="J558" i="2"/>
  <c r="AU562" i="1"/>
  <c r="J559" i="2"/>
  <c r="AU563" i="1"/>
  <c r="J560" i="2"/>
  <c r="AU564" i="1"/>
  <c r="J561" i="2"/>
  <c r="AU565" i="1"/>
  <c r="J562" i="2"/>
  <c r="AU566" i="1"/>
  <c r="J563" i="2"/>
  <c r="AU567" i="1"/>
  <c r="J564" i="2"/>
  <c r="AU568" i="1"/>
  <c r="J565" i="2"/>
  <c r="AU569" i="1"/>
  <c r="J566" i="2"/>
  <c r="AU570" i="1"/>
  <c r="J567" i="2"/>
  <c r="AU571" i="1"/>
  <c r="J568" i="2"/>
  <c r="AU572" i="1"/>
  <c r="J569" i="2"/>
  <c r="AU573" i="1"/>
  <c r="J570" i="2"/>
  <c r="AU574" i="1"/>
  <c r="J571" i="2"/>
  <c r="AU575" i="1"/>
  <c r="J572" i="2"/>
  <c r="AU576" i="1"/>
  <c r="J573" i="2"/>
  <c r="AU577" i="1"/>
  <c r="J574" i="2"/>
  <c r="AU578" i="1"/>
  <c r="J575" i="2"/>
  <c r="AU579" i="1"/>
  <c r="J576" i="2"/>
  <c r="AU580" i="1"/>
  <c r="J577" i="2"/>
  <c r="AU581" i="1"/>
  <c r="J578" i="2"/>
  <c r="AU582" i="1"/>
  <c r="J579" i="2"/>
  <c r="AU583" i="1"/>
  <c r="J580" i="2"/>
  <c r="AU584" i="1"/>
  <c r="J581" i="2"/>
  <c r="AU585" i="1"/>
  <c r="J582" i="2"/>
  <c r="AU586" i="1"/>
  <c r="J583" i="2"/>
  <c r="AU587" i="1"/>
  <c r="J584" i="2"/>
  <c r="AU588" i="1"/>
  <c r="J585" i="2"/>
  <c r="AU589" i="1"/>
  <c r="J586" i="2"/>
  <c r="AU590" i="1"/>
  <c r="J587" i="2"/>
  <c r="AU591" i="1"/>
  <c r="J588" i="2"/>
  <c r="AU592" i="1"/>
  <c r="J589" i="2"/>
  <c r="AU593" i="1"/>
  <c r="J590" i="2"/>
  <c r="AU594" i="1"/>
  <c r="J591" i="2"/>
  <c r="AU595" i="1"/>
  <c r="J592" i="2"/>
  <c r="AU596" i="1"/>
  <c r="J593" i="2"/>
  <c r="AU597" i="1"/>
  <c r="J594" i="2"/>
  <c r="AU598" i="1"/>
  <c r="J595" i="2"/>
  <c r="AU599" i="1"/>
  <c r="J596" i="2"/>
  <c r="AU600" i="1"/>
  <c r="J597" i="2"/>
  <c r="AU601" i="1"/>
  <c r="J598" i="2"/>
  <c r="AU602" i="1"/>
  <c r="J599" i="2"/>
  <c r="AU603" i="1"/>
  <c r="J600" i="2"/>
  <c r="AU604" i="1"/>
  <c r="J601" i="2"/>
  <c r="AU605" i="1"/>
  <c r="J602" i="2"/>
  <c r="AU606" i="1"/>
  <c r="J603" i="2"/>
  <c r="AU607" i="1"/>
  <c r="J604" i="2"/>
  <c r="AU608" i="1"/>
  <c r="J605" i="2"/>
  <c r="AU609" i="1"/>
  <c r="J606" i="2"/>
  <c r="AU610" i="1"/>
  <c r="J607" i="2"/>
  <c r="AU611" i="1"/>
  <c r="J608" i="2"/>
  <c r="AU612" i="1"/>
  <c r="J609" i="2"/>
  <c r="AU613" i="1"/>
  <c r="J610" i="2"/>
  <c r="AU614" i="1"/>
  <c r="J611" i="2"/>
  <c r="AU615" i="1"/>
  <c r="J612" i="2"/>
  <c r="AU616" i="1"/>
  <c r="J613" i="2"/>
  <c r="AU617" i="1"/>
  <c r="J614" i="2"/>
  <c r="AU618" i="1"/>
  <c r="J615" i="2"/>
  <c r="AU619" i="1"/>
  <c r="J616" i="2"/>
  <c r="AU620" i="1"/>
  <c r="J617" i="2"/>
  <c r="AU621" i="1"/>
  <c r="J618" i="2"/>
  <c r="AU622" i="1"/>
  <c r="J619" i="2"/>
  <c r="AU623" i="1"/>
  <c r="J620" i="2"/>
  <c r="AU624" i="1"/>
  <c r="J621" i="2"/>
  <c r="AU625" i="1"/>
  <c r="J622" i="2"/>
  <c r="AU626" i="1"/>
  <c r="J623" i="2"/>
  <c r="AU627" i="1"/>
  <c r="J624" i="2"/>
  <c r="AU628" i="1"/>
  <c r="J625" i="2"/>
  <c r="AU629" i="1"/>
  <c r="J626" i="2"/>
  <c r="AU630" i="1"/>
  <c r="J627" i="2"/>
  <c r="AU631" i="1"/>
  <c r="J628" i="2"/>
  <c r="AU632" i="1"/>
  <c r="J629" i="2"/>
  <c r="AU633" i="1"/>
  <c r="J630" i="2"/>
  <c r="AU634" i="1"/>
  <c r="J631" i="2"/>
  <c r="AU635" i="1"/>
  <c r="J632" i="2"/>
  <c r="AU636" i="1"/>
  <c r="J633" i="2"/>
  <c r="AU637" i="1"/>
  <c r="J634" i="2"/>
  <c r="AU638" i="1"/>
  <c r="J635" i="2"/>
  <c r="AU639" i="1"/>
  <c r="J636" i="2"/>
  <c r="AU640" i="1"/>
  <c r="J637" i="2"/>
  <c r="AU641" i="1"/>
  <c r="J638" i="2"/>
  <c r="AU642" i="1"/>
  <c r="J639" i="2"/>
  <c r="AU643" i="1"/>
  <c r="J640" i="2"/>
  <c r="AU644" i="1"/>
  <c r="J641" i="2"/>
  <c r="AU645" i="1"/>
  <c r="J642" i="2"/>
  <c r="AU646" i="1"/>
  <c r="J643" i="2"/>
  <c r="AU647" i="1"/>
  <c r="J644" i="2"/>
  <c r="AU648" i="1"/>
  <c r="J645" i="2"/>
  <c r="AU649" i="1"/>
  <c r="J646" i="2"/>
  <c r="AU650" i="1"/>
  <c r="J647" i="2"/>
  <c r="AU651" i="1"/>
  <c r="J648" i="2"/>
  <c r="AU652" i="1"/>
  <c r="J649" i="2"/>
  <c r="AU653" i="1"/>
  <c r="J650" i="2"/>
  <c r="AU654" i="1"/>
  <c r="J651" i="2"/>
  <c r="AU655" i="1"/>
  <c r="J652" i="2"/>
  <c r="AU656" i="1"/>
  <c r="J653" i="2"/>
  <c r="AU657" i="1"/>
  <c r="J654" i="2"/>
  <c r="AU658" i="1"/>
  <c r="J655" i="2"/>
  <c r="AU659" i="1"/>
  <c r="J656" i="2"/>
  <c r="AU660" i="1"/>
  <c r="J657" i="2"/>
  <c r="AU661" i="1"/>
  <c r="J658" i="2"/>
  <c r="AU662" i="1"/>
  <c r="J659" i="2"/>
  <c r="AU663" i="1"/>
  <c r="J660" i="2"/>
  <c r="AU664" i="1"/>
  <c r="J661" i="2"/>
  <c r="AU665" i="1"/>
  <c r="J662" i="2"/>
  <c r="AU666" i="1"/>
  <c r="J663" i="2"/>
  <c r="AU667" i="1"/>
  <c r="J664" i="2"/>
  <c r="AU668" i="1"/>
  <c r="J665" i="2"/>
  <c r="AU669" i="1"/>
  <c r="J666" i="2"/>
  <c r="AU670" i="1"/>
  <c r="J667" i="2"/>
  <c r="AU671" i="1"/>
  <c r="J668" i="2"/>
  <c r="AU672" i="1"/>
  <c r="J669" i="2"/>
  <c r="AU673" i="1"/>
  <c r="J670" i="2"/>
  <c r="AU674" i="1"/>
  <c r="J671" i="2"/>
  <c r="AU675" i="1"/>
  <c r="J672" i="2"/>
  <c r="AU676" i="1"/>
  <c r="J673" i="2"/>
  <c r="AU677" i="1"/>
  <c r="J674" i="2"/>
  <c r="AU678" i="1"/>
  <c r="J675" i="2"/>
  <c r="AU679" i="1"/>
  <c r="J676" i="2"/>
  <c r="AU680" i="1"/>
  <c r="J677" i="2"/>
  <c r="AU681" i="1"/>
  <c r="J678" i="2"/>
  <c r="AU682" i="1"/>
  <c r="J679" i="2"/>
  <c r="AU683" i="1"/>
  <c r="J680" i="2"/>
  <c r="AU684" i="1"/>
  <c r="J681" i="2"/>
  <c r="AU685" i="1"/>
  <c r="J682" i="2"/>
  <c r="AU686" i="1"/>
  <c r="J683" i="2"/>
  <c r="AU687" i="1"/>
  <c r="J684" i="2"/>
  <c r="AU688" i="1"/>
  <c r="J685" i="2"/>
  <c r="AU689" i="1"/>
  <c r="J686" i="2"/>
  <c r="AU690" i="1"/>
  <c r="J687" i="2"/>
  <c r="AU691" i="1"/>
  <c r="J688" i="2"/>
  <c r="AU692" i="1"/>
  <c r="J689" i="2"/>
  <c r="AU693" i="1"/>
  <c r="J690" i="2"/>
  <c r="AU694" i="1"/>
  <c r="J691" i="2"/>
  <c r="AU695" i="1"/>
  <c r="J692" i="2"/>
  <c r="AU696" i="1"/>
  <c r="J693" i="2"/>
  <c r="AU697" i="1"/>
  <c r="J694" i="2"/>
  <c r="AU698" i="1"/>
  <c r="J695" i="2"/>
  <c r="AU699" i="1"/>
  <c r="J696" i="2"/>
  <c r="AU700" i="1"/>
  <c r="J697" i="2"/>
  <c r="AU701" i="1"/>
  <c r="J698" i="2"/>
  <c r="AU702" i="1"/>
  <c r="J699" i="2"/>
  <c r="AU703" i="1"/>
  <c r="J700" i="2"/>
  <c r="AU704" i="1"/>
  <c r="J701" i="2"/>
  <c r="AU705" i="1"/>
  <c r="J702" i="2"/>
  <c r="AU706" i="1"/>
  <c r="J703" i="2"/>
  <c r="AU707" i="1"/>
  <c r="J704" i="2"/>
  <c r="AU708" i="1"/>
  <c r="J705" i="2"/>
  <c r="AU709" i="1"/>
  <c r="J706" i="2"/>
  <c r="AU710" i="1"/>
  <c r="J707" i="2"/>
  <c r="AU711" i="1"/>
  <c r="J708" i="2"/>
  <c r="AU712" i="1"/>
  <c r="J709" i="2"/>
  <c r="AU713" i="1"/>
  <c r="J710" i="2"/>
  <c r="AU714" i="1"/>
  <c r="J711" i="2"/>
  <c r="AU715" i="1"/>
  <c r="J712" i="2"/>
  <c r="AU716" i="1"/>
  <c r="J713" i="2"/>
  <c r="AU717" i="1"/>
  <c r="J714" i="2"/>
  <c r="AU718" i="1"/>
  <c r="J715" i="2"/>
  <c r="AU719" i="1"/>
  <c r="J716" i="2"/>
  <c r="AU720" i="1"/>
  <c r="J717" i="2"/>
  <c r="AU721" i="1"/>
  <c r="J718" i="2"/>
  <c r="AU722" i="1"/>
  <c r="J719" i="2"/>
  <c r="AU723" i="1"/>
  <c r="J720" i="2"/>
  <c r="AU724" i="1"/>
  <c r="J721" i="2"/>
  <c r="AU725" i="1"/>
  <c r="J722" i="2"/>
  <c r="AU726" i="1"/>
  <c r="J723" i="2"/>
  <c r="AU727" i="1"/>
  <c r="J724" i="2"/>
  <c r="AU728" i="1"/>
  <c r="J725" i="2"/>
  <c r="AU729" i="1"/>
  <c r="J726" i="2"/>
  <c r="AU730" i="1"/>
  <c r="J727" i="2"/>
  <c r="AU731" i="1"/>
  <c r="J728" i="2"/>
  <c r="AU732" i="1"/>
  <c r="J729" i="2"/>
  <c r="AU733" i="1"/>
  <c r="J730" i="2"/>
  <c r="AU734" i="1"/>
  <c r="J731" i="2"/>
  <c r="AU735" i="1"/>
  <c r="J732" i="2"/>
  <c r="AU736" i="1"/>
  <c r="J733" i="2"/>
  <c r="AU737" i="1"/>
  <c r="J734" i="2"/>
  <c r="AU738" i="1"/>
  <c r="J735" i="2"/>
  <c r="AU739" i="1"/>
  <c r="J736" i="2"/>
  <c r="AU740" i="1"/>
  <c r="J737" i="2"/>
  <c r="AU741" i="1"/>
  <c r="J738" i="2"/>
  <c r="AU742" i="1"/>
  <c r="J739" i="2"/>
  <c r="AU743" i="1"/>
  <c r="J740" i="2"/>
  <c r="AU744" i="1"/>
  <c r="J741" i="2"/>
  <c r="AU745" i="1"/>
  <c r="J742" i="2"/>
  <c r="AU746" i="1"/>
  <c r="J743" i="2"/>
  <c r="AU747" i="1"/>
  <c r="J744" i="2"/>
  <c r="AU748" i="1"/>
  <c r="J745" i="2"/>
  <c r="AU749" i="1"/>
  <c r="J746" i="2"/>
  <c r="AU750" i="1"/>
  <c r="J747" i="2"/>
  <c r="AU751" i="1"/>
  <c r="J748" i="2"/>
  <c r="AU752" i="1"/>
  <c r="J749" i="2"/>
  <c r="AU753" i="1"/>
  <c r="J750" i="2"/>
  <c r="AU754" i="1"/>
  <c r="J751" i="2"/>
  <c r="AU755" i="1"/>
  <c r="J752" i="2"/>
  <c r="AU756" i="1"/>
  <c r="J753" i="2"/>
  <c r="AU757" i="1"/>
  <c r="J754" i="2"/>
  <c r="AU758" i="1"/>
  <c r="J755" i="2"/>
  <c r="AU759" i="1"/>
  <c r="J756" i="2"/>
  <c r="AU760" i="1"/>
  <c r="J757" i="2"/>
  <c r="AU761" i="1"/>
  <c r="J758" i="2"/>
  <c r="AU762" i="1"/>
  <c r="J759" i="2"/>
  <c r="AU763" i="1"/>
  <c r="J760" i="2"/>
  <c r="AU764" i="1"/>
  <c r="J761" i="2"/>
  <c r="AU765" i="1"/>
  <c r="J762" i="2"/>
  <c r="AU766" i="1"/>
  <c r="J763" i="2"/>
  <c r="AU767" i="1"/>
  <c r="J764" i="2"/>
  <c r="AU768" i="1"/>
  <c r="J765" i="2"/>
  <c r="AU769" i="1"/>
  <c r="J766" i="2"/>
  <c r="AU770" i="1"/>
  <c r="J767" i="2"/>
  <c r="AU771" i="1"/>
  <c r="J768" i="2"/>
  <c r="AU772" i="1"/>
  <c r="J769" i="2"/>
  <c r="AU773" i="1"/>
  <c r="J770" i="2"/>
  <c r="AU774" i="1"/>
  <c r="J771" i="2"/>
  <c r="AU775" i="1"/>
  <c r="J772" i="2"/>
  <c r="AU776" i="1"/>
  <c r="J773" i="2"/>
  <c r="AU777" i="1"/>
  <c r="J774" i="2"/>
  <c r="AU778" i="1"/>
  <c r="J775" i="2"/>
  <c r="AU779" i="1"/>
  <c r="J776" i="2"/>
  <c r="AU780" i="1"/>
  <c r="J777" i="2"/>
  <c r="AU781" i="1"/>
  <c r="J778" i="2"/>
  <c r="AU782" i="1"/>
  <c r="J779" i="2"/>
  <c r="AU783" i="1"/>
  <c r="J780" i="2"/>
  <c r="AU784" i="1"/>
  <c r="J781" i="2"/>
  <c r="AU785" i="1"/>
  <c r="J782" i="2"/>
  <c r="AU786" i="1"/>
  <c r="J783" i="2"/>
  <c r="AU787" i="1"/>
  <c r="J784" i="2"/>
  <c r="AU788" i="1"/>
  <c r="J785" i="2"/>
  <c r="AU789" i="1"/>
  <c r="J786" i="2"/>
  <c r="AU790" i="1"/>
  <c r="J787" i="2"/>
  <c r="AU791" i="1"/>
  <c r="J788" i="2"/>
  <c r="AU792" i="1"/>
  <c r="J789" i="2"/>
  <c r="AU793" i="1"/>
  <c r="J790" i="2"/>
  <c r="AU794" i="1"/>
  <c r="J791" i="2"/>
  <c r="AU795" i="1"/>
  <c r="J792" i="2"/>
  <c r="AU796" i="1"/>
  <c r="J793" i="2"/>
  <c r="AU797" i="1"/>
  <c r="J794" i="2"/>
  <c r="AU798" i="1"/>
  <c r="J795" i="2"/>
  <c r="AU799" i="1"/>
  <c r="J796" i="2"/>
  <c r="AU800" i="1"/>
  <c r="J797" i="2"/>
  <c r="AU801" i="1"/>
  <c r="J798" i="2"/>
  <c r="AU802" i="1"/>
  <c r="J799" i="2"/>
  <c r="AU803" i="1"/>
  <c r="J800" i="2"/>
  <c r="AU804" i="1"/>
  <c r="J801" i="2"/>
  <c r="AU805" i="1"/>
  <c r="J802" i="2"/>
  <c r="AU806" i="1"/>
  <c r="J803" i="2"/>
  <c r="AU807" i="1"/>
  <c r="J804" i="2"/>
  <c r="AU808" i="1"/>
  <c r="J805" i="2"/>
  <c r="AU809" i="1"/>
  <c r="J806" i="2"/>
  <c r="AU810" i="1"/>
  <c r="J807" i="2"/>
  <c r="AU811" i="1"/>
  <c r="J808" i="2"/>
  <c r="AU812" i="1"/>
  <c r="J809" i="2"/>
  <c r="AU813" i="1"/>
  <c r="J810" i="2"/>
  <c r="AU814" i="1"/>
  <c r="J811" i="2"/>
  <c r="AU815" i="1"/>
  <c r="J812" i="2"/>
  <c r="AU816" i="1"/>
  <c r="J813" i="2"/>
  <c r="AU817" i="1"/>
  <c r="J814" i="2"/>
  <c r="AU818" i="1"/>
  <c r="J815" i="2"/>
  <c r="AU819" i="1"/>
  <c r="J816" i="2"/>
  <c r="AU820" i="1"/>
  <c r="J817" i="2"/>
  <c r="AU821" i="1"/>
  <c r="J818" i="2"/>
  <c r="AU822" i="1"/>
  <c r="J819" i="2"/>
  <c r="AU823" i="1"/>
  <c r="J820" i="2"/>
  <c r="AU824" i="1"/>
  <c r="J821" i="2"/>
  <c r="AU825" i="1"/>
  <c r="J822" i="2"/>
  <c r="AU826" i="1"/>
  <c r="J823" i="2"/>
  <c r="AU827" i="1"/>
  <c r="J824" i="2"/>
  <c r="AU828" i="1"/>
  <c r="J825" i="2"/>
  <c r="AU829" i="1"/>
  <c r="J826" i="2"/>
  <c r="AU830" i="1"/>
  <c r="J827" i="2"/>
  <c r="AU831" i="1"/>
  <c r="J828" i="2"/>
  <c r="AU832" i="1"/>
  <c r="J829" i="2"/>
  <c r="AU833" i="1"/>
  <c r="J830" i="2"/>
  <c r="AU834" i="1"/>
  <c r="J831" i="2"/>
  <c r="AU835" i="1"/>
  <c r="J832" i="2"/>
  <c r="AU836" i="1"/>
  <c r="J833" i="2"/>
  <c r="AU837" i="1"/>
  <c r="J834" i="2"/>
  <c r="AU838" i="1"/>
  <c r="J835" i="2"/>
  <c r="AU839" i="1"/>
  <c r="J836" i="2"/>
  <c r="AU840" i="1"/>
  <c r="J837" i="2"/>
  <c r="AU841" i="1"/>
  <c r="J838" i="2"/>
  <c r="AU842" i="1"/>
  <c r="J839" i="2"/>
  <c r="AU843" i="1"/>
  <c r="J840" i="2"/>
  <c r="AU844" i="1"/>
  <c r="J841" i="2"/>
  <c r="AU845" i="1"/>
  <c r="J842" i="2"/>
  <c r="AU846" i="1"/>
  <c r="J843" i="2"/>
  <c r="AU847" i="1"/>
  <c r="J844" i="2"/>
  <c r="AU848" i="1"/>
  <c r="J845" i="2"/>
  <c r="AU849" i="1"/>
  <c r="J846" i="2"/>
  <c r="AU850" i="1"/>
  <c r="J847" i="2"/>
  <c r="AU851" i="1"/>
  <c r="J848" i="2"/>
  <c r="AU852" i="1"/>
  <c r="J849" i="2"/>
  <c r="AU853" i="1"/>
  <c r="J850" i="2"/>
  <c r="AU854" i="1"/>
  <c r="J851" i="2"/>
  <c r="AU855" i="1"/>
  <c r="J852" i="2"/>
  <c r="AU856" i="1"/>
  <c r="J853" i="2"/>
  <c r="AU857" i="1"/>
  <c r="J854" i="2"/>
  <c r="AU858" i="1"/>
  <c r="J855" i="2"/>
  <c r="AU859" i="1"/>
  <c r="J856" i="2"/>
  <c r="AU860" i="1"/>
  <c r="J857" i="2"/>
  <c r="AU861" i="1"/>
  <c r="J858" i="2"/>
  <c r="AU862" i="1"/>
  <c r="J859" i="2"/>
  <c r="AU863" i="1"/>
  <c r="J860" i="2"/>
  <c r="AU864" i="1"/>
  <c r="J861" i="2"/>
  <c r="AU865" i="1"/>
  <c r="J862" i="2"/>
  <c r="AU866" i="1"/>
  <c r="J863" i="2"/>
  <c r="AU867" i="1"/>
  <c r="J864" i="2"/>
  <c r="AU868" i="1"/>
  <c r="J865" i="2"/>
  <c r="AU869" i="1"/>
  <c r="J866" i="2"/>
  <c r="AU870" i="1"/>
  <c r="J867" i="2"/>
  <c r="AU871" i="1"/>
  <c r="J868" i="2"/>
  <c r="AU872" i="1"/>
  <c r="J869" i="2"/>
  <c r="AU873" i="1"/>
  <c r="J870" i="2"/>
  <c r="AU874" i="1"/>
  <c r="J871" i="2"/>
  <c r="AU875" i="1"/>
  <c r="J872" i="2"/>
  <c r="AU876" i="1"/>
  <c r="J873" i="2"/>
  <c r="AU877" i="1"/>
  <c r="J874" i="2"/>
  <c r="AU878" i="1"/>
  <c r="J875" i="2"/>
  <c r="AU879" i="1"/>
  <c r="J876" i="2"/>
  <c r="AU880" i="1"/>
  <c r="J877" i="2"/>
  <c r="AU881" i="1"/>
  <c r="J878" i="2"/>
  <c r="AU882" i="1"/>
  <c r="J879" i="2"/>
  <c r="AU883" i="1"/>
  <c r="J880" i="2"/>
  <c r="AU884" i="1"/>
  <c r="J881" i="2"/>
  <c r="AU885" i="1"/>
  <c r="J882" i="2"/>
  <c r="AU886" i="1"/>
  <c r="J883" i="2"/>
  <c r="AU887" i="1"/>
  <c r="J884" i="2"/>
  <c r="AU888" i="1"/>
  <c r="J885" i="2"/>
  <c r="AU889" i="1"/>
  <c r="J886" i="2"/>
  <c r="AU890" i="1"/>
  <c r="J887" i="2"/>
  <c r="AU891" i="1"/>
  <c r="J888" i="2"/>
  <c r="AU892" i="1"/>
  <c r="J889" i="2"/>
  <c r="AU893" i="1"/>
  <c r="J890" i="2"/>
  <c r="AU894" i="1"/>
  <c r="J891" i="2"/>
  <c r="AU895" i="1"/>
  <c r="J892" i="2"/>
  <c r="AU896" i="1"/>
  <c r="J893" i="2"/>
  <c r="AU897" i="1"/>
  <c r="J894" i="2"/>
  <c r="AU898" i="1"/>
  <c r="J895" i="2"/>
  <c r="AU899" i="1"/>
  <c r="J896" i="2"/>
  <c r="AU900" i="1"/>
  <c r="J897" i="2"/>
  <c r="AU901" i="1"/>
  <c r="J898" i="2"/>
  <c r="AU902" i="1"/>
  <c r="J899" i="2"/>
  <c r="AU903" i="1"/>
  <c r="J900" i="2"/>
  <c r="AU904" i="1"/>
  <c r="J901" i="2"/>
  <c r="AU905" i="1"/>
  <c r="J902" i="2"/>
  <c r="AU906" i="1"/>
  <c r="J903" i="2"/>
  <c r="AU907" i="1"/>
  <c r="J904" i="2"/>
  <c r="AU908" i="1"/>
  <c r="J905" i="2"/>
  <c r="AU909" i="1"/>
  <c r="J906" i="2"/>
  <c r="AU910" i="1"/>
  <c r="J907" i="2"/>
  <c r="AU911" i="1"/>
  <c r="J908" i="2"/>
  <c r="AU912" i="1"/>
  <c r="J909" i="2"/>
  <c r="AU913" i="1"/>
  <c r="J910" i="2"/>
  <c r="AU914" i="1"/>
  <c r="J911" i="2"/>
  <c r="AU915" i="1"/>
  <c r="J912" i="2"/>
  <c r="AU916" i="1"/>
  <c r="J913" i="2"/>
  <c r="AU917" i="1"/>
  <c r="J914" i="2"/>
  <c r="AU918" i="1"/>
  <c r="J915" i="2"/>
  <c r="AU919" i="1"/>
  <c r="J916" i="2"/>
  <c r="AU920" i="1"/>
  <c r="J917" i="2"/>
  <c r="AU921" i="1"/>
  <c r="J918" i="2"/>
  <c r="AU922" i="1"/>
  <c r="J919" i="2"/>
  <c r="AU923" i="1"/>
  <c r="J920" i="2"/>
  <c r="AU924" i="1"/>
  <c r="J921" i="2"/>
  <c r="AU925" i="1"/>
  <c r="J922" i="2"/>
  <c r="AU926" i="1"/>
  <c r="J923" i="2"/>
  <c r="AU927" i="1"/>
  <c r="J924" i="2"/>
  <c r="AU928" i="1"/>
  <c r="J925" i="2"/>
  <c r="AU929" i="1"/>
  <c r="J926" i="2"/>
  <c r="AU930" i="1"/>
  <c r="J927" i="2"/>
  <c r="AU931" i="1"/>
  <c r="J928" i="2"/>
  <c r="AU932" i="1"/>
  <c r="J929" i="2"/>
  <c r="AU933" i="1"/>
  <c r="J930" i="2"/>
  <c r="AU934" i="1"/>
  <c r="J931" i="2"/>
  <c r="AU935" i="1"/>
  <c r="J932" i="2"/>
  <c r="AU936" i="1"/>
  <c r="J933" i="2"/>
  <c r="AU937" i="1"/>
  <c r="J934" i="2"/>
  <c r="AU938" i="1"/>
  <c r="J935" i="2"/>
  <c r="AU939" i="1"/>
  <c r="J936" i="2"/>
  <c r="AU940" i="1"/>
  <c r="J937" i="2"/>
  <c r="AU941" i="1"/>
  <c r="J938" i="2"/>
  <c r="AU942" i="1"/>
  <c r="J939" i="2"/>
  <c r="AU943" i="1"/>
  <c r="J940" i="2"/>
  <c r="AU944" i="1"/>
  <c r="J941" i="2"/>
  <c r="AU945" i="1"/>
  <c r="J942" i="2"/>
  <c r="AU946" i="1"/>
  <c r="J943" i="2"/>
  <c r="AU947" i="1"/>
  <c r="J944" i="2"/>
  <c r="AU948" i="1"/>
  <c r="J945" i="2"/>
  <c r="AU949" i="1"/>
  <c r="J946" i="2"/>
  <c r="AU950" i="1"/>
  <c r="J947" i="2"/>
  <c r="AU951" i="1"/>
  <c r="AU952" i="1"/>
  <c r="J949" i="2"/>
  <c r="AU953" i="1"/>
  <c r="J950" i="2"/>
  <c r="AU954" i="1"/>
  <c r="J951" i="2"/>
  <c r="AU955" i="1"/>
  <c r="J952" i="2"/>
  <c r="AU956" i="1"/>
  <c r="J953" i="2"/>
  <c r="AU957" i="1"/>
  <c r="J954" i="2"/>
  <c r="AU958" i="1"/>
  <c r="J955" i="2"/>
  <c r="AU959" i="1"/>
  <c r="J956" i="2"/>
  <c r="AU960" i="1"/>
  <c r="J957" i="2"/>
  <c r="AU961" i="1"/>
  <c r="J958" i="2"/>
  <c r="AU962" i="1"/>
  <c r="J959" i="2"/>
  <c r="AU963" i="1"/>
  <c r="J960" i="2"/>
  <c r="AU964" i="1"/>
  <c r="J961" i="2"/>
  <c r="AU965" i="1"/>
  <c r="J962" i="2"/>
  <c r="AU966" i="1"/>
  <c r="J963" i="2"/>
  <c r="AU967" i="1"/>
  <c r="J964" i="2"/>
  <c r="AU968" i="1"/>
  <c r="J965" i="2"/>
  <c r="AU969" i="1"/>
  <c r="J966" i="2"/>
  <c r="AU970" i="1"/>
  <c r="J967" i="2"/>
  <c r="AU971" i="1"/>
  <c r="J968" i="2"/>
  <c r="AU972" i="1"/>
  <c r="J969" i="2"/>
  <c r="AU973" i="1"/>
  <c r="J970" i="2"/>
  <c r="AU974" i="1"/>
  <c r="J971" i="2"/>
  <c r="AU975" i="1"/>
  <c r="J972" i="2"/>
  <c r="AU976" i="1"/>
  <c r="J973" i="2"/>
  <c r="AU977" i="1"/>
  <c r="J974" i="2"/>
  <c r="AU978" i="1"/>
  <c r="J975" i="2"/>
  <c r="AU979" i="1"/>
  <c r="J976" i="2"/>
  <c r="AU980" i="1"/>
  <c r="J977" i="2"/>
  <c r="AU981" i="1"/>
  <c r="J978" i="2"/>
  <c r="AU982" i="1"/>
  <c r="J979" i="2"/>
  <c r="AU983" i="1"/>
  <c r="J980" i="2"/>
  <c r="AU984" i="1"/>
  <c r="J981" i="2"/>
  <c r="AU985" i="1"/>
  <c r="J982" i="2"/>
  <c r="AU986" i="1"/>
  <c r="J983" i="2"/>
  <c r="AU987" i="1"/>
  <c r="J984" i="2"/>
  <c r="AU988" i="1"/>
  <c r="J985" i="2"/>
  <c r="AU989" i="1"/>
  <c r="J986" i="2"/>
  <c r="AU990" i="1"/>
  <c r="J987" i="2"/>
  <c r="AU991" i="1"/>
  <c r="J988" i="2"/>
  <c r="AU992" i="1"/>
  <c r="J989" i="2"/>
  <c r="AU993" i="1"/>
  <c r="J990" i="2"/>
  <c r="AU994" i="1"/>
  <c r="J991" i="2"/>
  <c r="AU995" i="1"/>
  <c r="J992" i="2"/>
  <c r="AU996" i="1"/>
  <c r="J993" i="2"/>
  <c r="AU997" i="1"/>
  <c r="J994" i="2"/>
  <c r="AU998" i="1"/>
  <c r="J995" i="2"/>
  <c r="AU999" i="1"/>
  <c r="J996" i="2"/>
  <c r="AU1000" i="1"/>
  <c r="J997" i="2"/>
  <c r="AU1001" i="1"/>
  <c r="J998" i="2"/>
  <c r="AU1002" i="1"/>
  <c r="J999" i="2"/>
  <c r="AU1003" i="1"/>
  <c r="J1000" i="2"/>
  <c r="AU1004" i="1"/>
  <c r="J1001" i="2"/>
  <c r="AU1005" i="1"/>
  <c r="J1002" i="2"/>
  <c r="AU1006" i="1"/>
  <c r="J1003" i="2"/>
  <c r="AU1007" i="1"/>
  <c r="J1004" i="2"/>
  <c r="AU1008" i="1"/>
  <c r="J1005" i="2"/>
  <c r="AU1009" i="1"/>
  <c r="J1006" i="2"/>
  <c r="AU1010" i="1"/>
  <c r="J1007" i="2"/>
  <c r="AU1011" i="1"/>
  <c r="J1008" i="2"/>
  <c r="AU1012" i="1"/>
  <c r="J1009" i="2"/>
  <c r="AU1013" i="1"/>
  <c r="J1010" i="2"/>
  <c r="AU1014" i="1"/>
  <c r="J1011" i="2"/>
  <c r="AU1015" i="1"/>
  <c r="J1012" i="2"/>
  <c r="AU1016" i="1"/>
  <c r="J1013" i="2"/>
  <c r="AU1017" i="1"/>
  <c r="J1014" i="2"/>
  <c r="AU1018" i="1"/>
  <c r="J1015" i="2"/>
  <c r="AU1019" i="1"/>
  <c r="J1016" i="2"/>
  <c r="AU1020" i="1"/>
  <c r="J1017" i="2"/>
  <c r="AU1021" i="1"/>
  <c r="J1018" i="2"/>
  <c r="AU1022" i="1"/>
  <c r="J1019" i="2"/>
  <c r="AU1023" i="1"/>
  <c r="J1020" i="2"/>
  <c r="AU1024" i="1"/>
  <c r="J1021" i="2"/>
  <c r="AU1025" i="1"/>
  <c r="J1022" i="2"/>
  <c r="AU1026" i="1"/>
  <c r="J1023" i="2"/>
  <c r="AU1027" i="1"/>
  <c r="J1024" i="2"/>
  <c r="AU1028" i="1"/>
  <c r="J1025" i="2"/>
  <c r="AU1029" i="1"/>
  <c r="J1026" i="2"/>
  <c r="AU1030" i="1"/>
  <c r="J1027" i="2"/>
  <c r="AU1031" i="1"/>
  <c r="J1028" i="2"/>
  <c r="AU1032" i="1"/>
  <c r="J1029" i="2"/>
  <c r="AU1033" i="1"/>
  <c r="J1030" i="2"/>
  <c r="AU1034" i="1"/>
  <c r="J1031" i="2"/>
  <c r="AU1035" i="1"/>
  <c r="J1032" i="2"/>
  <c r="AU1036" i="1"/>
  <c r="J1033" i="2"/>
  <c r="AU1037" i="1"/>
  <c r="J1034" i="2"/>
  <c r="AU1038" i="1"/>
  <c r="J1035" i="2"/>
  <c r="AU1039" i="1"/>
  <c r="J1036" i="2"/>
  <c r="AU1040" i="1"/>
  <c r="J1037" i="2"/>
  <c r="AU1041" i="1"/>
  <c r="J1038" i="2"/>
  <c r="AU1042" i="1"/>
  <c r="J1039" i="2"/>
  <c r="AU1043" i="1"/>
  <c r="J1040" i="2"/>
  <c r="AU1044" i="1"/>
  <c r="J1041" i="2"/>
  <c r="AU1045" i="1"/>
  <c r="J1042" i="2"/>
  <c r="AU1046" i="1"/>
  <c r="J1043" i="2"/>
  <c r="AU1047" i="1"/>
  <c r="J1044" i="2"/>
  <c r="AU1048" i="1"/>
  <c r="J1045" i="2"/>
  <c r="AU1049" i="1"/>
  <c r="J1046" i="2"/>
  <c r="AU1050" i="1"/>
  <c r="J1047" i="2"/>
  <c r="AU1051" i="1"/>
  <c r="J1048" i="2"/>
  <c r="AU1052" i="1"/>
  <c r="J1049" i="2"/>
  <c r="AU1053" i="1"/>
  <c r="J1050" i="2"/>
  <c r="AU1054" i="1"/>
  <c r="J1051" i="2"/>
  <c r="AU1055" i="1"/>
  <c r="J1052" i="2"/>
  <c r="AU1056" i="1"/>
  <c r="J1053" i="2"/>
  <c r="AU1057" i="1"/>
  <c r="J1054" i="2"/>
  <c r="AU1058" i="1"/>
  <c r="J1055" i="2"/>
  <c r="AU1059" i="1"/>
  <c r="J1056" i="2"/>
  <c r="AU1060" i="1"/>
  <c r="J1057" i="2"/>
  <c r="AU1061" i="1"/>
  <c r="J1058" i="2"/>
  <c r="AU1062" i="1"/>
  <c r="J1059" i="2"/>
  <c r="AU1063" i="1"/>
  <c r="J1060" i="2"/>
  <c r="AU1064" i="1"/>
  <c r="J1061" i="2"/>
  <c r="AU1065" i="1"/>
  <c r="J1062" i="2"/>
  <c r="AU1066" i="1"/>
  <c r="J1063" i="2"/>
  <c r="AU1067" i="1"/>
  <c r="J1064" i="2"/>
  <c r="AU1068" i="1"/>
  <c r="J1065" i="2"/>
  <c r="AU1069" i="1"/>
  <c r="J1066" i="2"/>
  <c r="AU1070" i="1"/>
  <c r="J1067" i="2"/>
  <c r="AU1071" i="1"/>
  <c r="J1068" i="2"/>
  <c r="AU1072" i="1"/>
  <c r="J1069" i="2"/>
  <c r="AU1073" i="1"/>
  <c r="J1070" i="2"/>
  <c r="AU1074" i="1"/>
  <c r="J1071" i="2"/>
  <c r="AU1075" i="1"/>
  <c r="J1072" i="2"/>
  <c r="AU1076" i="1"/>
  <c r="J1073" i="2"/>
  <c r="AU1077" i="1"/>
  <c r="J1074" i="2"/>
  <c r="AU1078" i="1"/>
  <c r="J1075" i="2"/>
  <c r="AU1079" i="1"/>
  <c r="J1076" i="2"/>
  <c r="AU1080" i="1"/>
  <c r="J1077" i="2"/>
  <c r="AU1081" i="1"/>
  <c r="J1078" i="2"/>
  <c r="AU1082" i="1"/>
  <c r="J1079" i="2"/>
  <c r="AU1083" i="1"/>
  <c r="J1080" i="2"/>
  <c r="AU1084" i="1"/>
  <c r="J1081" i="2"/>
  <c r="AU1085" i="1"/>
  <c r="J1082" i="2"/>
  <c r="AU1086" i="1"/>
  <c r="J1083" i="2"/>
  <c r="AU1087" i="1"/>
  <c r="J1084" i="2"/>
  <c r="AU1088" i="1"/>
  <c r="J1085" i="2"/>
  <c r="AU1089" i="1"/>
  <c r="J1086" i="2"/>
  <c r="AU1090" i="1"/>
  <c r="J1087" i="2"/>
  <c r="AU1091" i="1"/>
  <c r="J1088" i="2"/>
  <c r="AU1092" i="1"/>
  <c r="J1089" i="2"/>
  <c r="AU1093" i="1"/>
  <c r="J1090" i="2"/>
  <c r="AU1094" i="1"/>
  <c r="J1091" i="2"/>
  <c r="AU1095" i="1"/>
  <c r="J1092" i="2"/>
  <c r="AU1096" i="1"/>
  <c r="J1093" i="2"/>
  <c r="AU1097" i="1"/>
  <c r="J1094" i="2"/>
  <c r="AU1098" i="1"/>
  <c r="J1095" i="2"/>
  <c r="AU1099" i="1"/>
  <c r="J1096" i="2"/>
  <c r="AU1100" i="1"/>
  <c r="J1097" i="2"/>
  <c r="AU1101" i="1"/>
  <c r="J1098" i="2"/>
  <c r="AU1102" i="1"/>
  <c r="J1099" i="2"/>
  <c r="AU1103" i="1"/>
  <c r="J1100" i="2"/>
  <c r="AU1104" i="1"/>
  <c r="J1101" i="2"/>
  <c r="AU1105" i="1"/>
  <c r="J1102" i="2"/>
  <c r="AU1106" i="1"/>
  <c r="J1103" i="2"/>
  <c r="AU1107" i="1"/>
  <c r="J1104" i="2"/>
  <c r="AU1108" i="1"/>
  <c r="J1105" i="2"/>
  <c r="AU1109" i="1"/>
  <c r="J1106" i="2"/>
  <c r="AU1110" i="1"/>
  <c r="J1107" i="2"/>
  <c r="AU1111" i="1"/>
  <c r="J1108" i="2"/>
  <c r="AU1112" i="1"/>
  <c r="J1109" i="2"/>
  <c r="AU1113" i="1"/>
  <c r="J1110" i="2"/>
  <c r="AU1114" i="1"/>
  <c r="J1111" i="2"/>
  <c r="AU1115" i="1"/>
  <c r="J1112" i="2"/>
  <c r="AU1116" i="1"/>
  <c r="J1113" i="2"/>
  <c r="AU1117" i="1"/>
  <c r="J1114" i="2"/>
  <c r="AU1118" i="1"/>
  <c r="J1115" i="2"/>
  <c r="AU1119" i="1"/>
  <c r="J1116" i="2"/>
  <c r="AU1120" i="1"/>
  <c r="J1117" i="2"/>
  <c r="AU1121" i="1"/>
  <c r="J1118" i="2"/>
  <c r="AU1122" i="1"/>
  <c r="J1119" i="2"/>
  <c r="AU1123" i="1"/>
  <c r="J1120" i="2"/>
  <c r="AU1124" i="1"/>
  <c r="J1121" i="2"/>
  <c r="AU1125" i="1"/>
  <c r="J1122" i="2"/>
  <c r="AU1126" i="1"/>
  <c r="J1123" i="2"/>
  <c r="AU1127" i="1"/>
  <c r="J1124" i="2"/>
  <c r="AU1128" i="1"/>
  <c r="J1125" i="2"/>
  <c r="AU1129" i="1"/>
  <c r="J1126" i="2"/>
  <c r="AU1130" i="1"/>
  <c r="J1127" i="2"/>
  <c r="AU1131" i="1"/>
  <c r="J1128" i="2"/>
  <c r="AU1132" i="1"/>
  <c r="J1129" i="2"/>
  <c r="AU1133" i="1"/>
  <c r="J1130" i="2"/>
  <c r="AU1134" i="1"/>
  <c r="J1131" i="2"/>
  <c r="AU1135" i="1"/>
  <c r="J1132" i="2"/>
  <c r="AU1136" i="1"/>
  <c r="J1133" i="2"/>
  <c r="AU1137" i="1"/>
  <c r="J1134" i="2"/>
  <c r="AU1138" i="1"/>
  <c r="J1135" i="2"/>
  <c r="AU1139" i="1"/>
  <c r="J1136" i="2"/>
  <c r="AU1140" i="1"/>
  <c r="J1137" i="2"/>
  <c r="AU1141" i="1"/>
  <c r="J1138" i="2"/>
  <c r="AU1142" i="1"/>
  <c r="J1139" i="2"/>
  <c r="AU1143" i="1"/>
  <c r="J1140" i="2"/>
  <c r="AU1144" i="1"/>
  <c r="J1141" i="2"/>
  <c r="AU1145" i="1"/>
  <c r="J1142" i="2"/>
  <c r="AU1146" i="1"/>
  <c r="J1143" i="2"/>
  <c r="AU1147" i="1"/>
  <c r="J1144" i="2"/>
  <c r="AU1148" i="1"/>
  <c r="J1145" i="2"/>
  <c r="AU1149" i="1"/>
  <c r="J1146" i="2"/>
  <c r="AU1150" i="1"/>
  <c r="J1147" i="2"/>
  <c r="AU1151" i="1"/>
  <c r="J1148" i="2"/>
  <c r="AU1152" i="1"/>
  <c r="J1149" i="2"/>
  <c r="AU1153" i="1"/>
  <c r="J1150" i="2"/>
  <c r="AU1154" i="1"/>
  <c r="J1151" i="2"/>
  <c r="AU1155" i="1"/>
  <c r="J1152" i="2"/>
  <c r="AU1156" i="1"/>
  <c r="J1153" i="2"/>
  <c r="AU1157" i="1"/>
  <c r="J1154" i="2"/>
  <c r="AU1158" i="1"/>
  <c r="J1155" i="2"/>
  <c r="AU1159" i="1"/>
  <c r="J1156" i="2"/>
  <c r="AU1160" i="1"/>
  <c r="J1157" i="2"/>
  <c r="AU1161" i="1"/>
  <c r="J1158" i="2"/>
  <c r="AU1162" i="1"/>
  <c r="J1159" i="2"/>
  <c r="AU1163" i="1"/>
  <c r="J1160" i="2"/>
  <c r="AU1164" i="1"/>
  <c r="J1161" i="2"/>
  <c r="AU1165" i="1"/>
  <c r="J1162" i="2"/>
  <c r="AU1166" i="1"/>
  <c r="J1163" i="2"/>
  <c r="AU1167" i="1"/>
  <c r="J1164" i="2"/>
  <c r="AU1168" i="1"/>
  <c r="J1165" i="2"/>
  <c r="AU1169" i="1"/>
  <c r="J1166" i="2"/>
  <c r="AU1170" i="1"/>
  <c r="J1167" i="2"/>
  <c r="AU1171" i="1"/>
  <c r="J1168" i="2"/>
  <c r="AU1172" i="1"/>
  <c r="J1169" i="2"/>
  <c r="AU1173" i="1"/>
  <c r="J1170" i="2"/>
  <c r="AU1174" i="1"/>
  <c r="J1171" i="2"/>
  <c r="AU1175" i="1"/>
  <c r="J1172" i="2"/>
  <c r="AU1176" i="1"/>
  <c r="J1173" i="2"/>
  <c r="AU1177" i="1"/>
  <c r="J1174" i="2"/>
  <c r="AU1178" i="1"/>
  <c r="J1175" i="2"/>
  <c r="AU1179" i="1"/>
  <c r="J1176" i="2"/>
  <c r="AU1180" i="1"/>
  <c r="J1177" i="2"/>
  <c r="AU1181" i="1"/>
  <c r="J1178" i="2"/>
  <c r="AU1182" i="1"/>
  <c r="J1179" i="2"/>
  <c r="AU1183" i="1"/>
  <c r="J1180" i="2"/>
  <c r="AU1184" i="1"/>
  <c r="J1181" i="2"/>
  <c r="AU1185" i="1"/>
  <c r="J1182" i="2"/>
  <c r="AU1186" i="1"/>
  <c r="J1183" i="2"/>
  <c r="AU1187" i="1"/>
  <c r="J1184" i="2"/>
  <c r="AU1188" i="1"/>
  <c r="J1185" i="2"/>
  <c r="AU1189" i="1"/>
  <c r="J1186" i="2"/>
  <c r="AU1190" i="1"/>
  <c r="J1187" i="2"/>
  <c r="AU1191" i="1"/>
  <c r="J1188" i="2"/>
  <c r="AU1192" i="1"/>
  <c r="J1189" i="2"/>
  <c r="AU1193" i="1"/>
  <c r="J1190" i="2"/>
  <c r="AU1194" i="1"/>
  <c r="J1191" i="2"/>
  <c r="AU1195" i="1"/>
  <c r="J1192" i="2"/>
  <c r="AU1196" i="1"/>
  <c r="J1193" i="2"/>
  <c r="AU1197" i="1"/>
  <c r="J1194" i="2"/>
  <c r="AU1198" i="1"/>
  <c r="J1195" i="2"/>
  <c r="AU1199" i="1"/>
  <c r="J1196" i="2"/>
  <c r="AU1200" i="1"/>
  <c r="J1197" i="2"/>
  <c r="AU1201" i="1"/>
  <c r="J1198" i="2"/>
  <c r="AU1202" i="1"/>
  <c r="J1199" i="2"/>
  <c r="AU1203" i="1"/>
  <c r="J1200" i="2"/>
  <c r="AU1204" i="1"/>
  <c r="J1201" i="2"/>
  <c r="AU1205" i="1"/>
  <c r="J1202" i="2"/>
  <c r="AU1206" i="1"/>
  <c r="J1203" i="2"/>
  <c r="AU1207" i="1"/>
  <c r="J1204" i="2"/>
  <c r="AU1208" i="1"/>
  <c r="J1205" i="2"/>
  <c r="AU1209" i="1"/>
  <c r="J1206" i="2"/>
  <c r="AU1210" i="1"/>
  <c r="J1207" i="2"/>
  <c r="AU1211" i="1"/>
  <c r="J1208" i="2"/>
  <c r="AU1212" i="1"/>
  <c r="J1209" i="2"/>
  <c r="AU1213" i="1"/>
  <c r="J1210" i="2"/>
  <c r="AU1214" i="1"/>
  <c r="J1211" i="2"/>
  <c r="AU1215" i="1"/>
  <c r="J1212" i="2"/>
  <c r="AU1216" i="1"/>
  <c r="J1213" i="2"/>
  <c r="AU1217" i="1"/>
  <c r="J1214" i="2"/>
  <c r="AU1218" i="1"/>
  <c r="J1215" i="2"/>
  <c r="AU1219" i="1"/>
  <c r="J1216" i="2"/>
  <c r="AU1220" i="1"/>
  <c r="J1217" i="2"/>
  <c r="AU1221" i="1"/>
  <c r="J1218" i="2"/>
  <c r="AU1222" i="1"/>
  <c r="J1219" i="2"/>
  <c r="AU1223" i="1"/>
  <c r="J1220" i="2"/>
  <c r="AU1224" i="1"/>
  <c r="J1221" i="2"/>
  <c r="AU1225" i="1"/>
  <c r="J1222" i="2"/>
  <c r="AU1226" i="1"/>
  <c r="J1223" i="2"/>
  <c r="AU1227" i="1"/>
  <c r="J1224" i="2"/>
  <c r="AU1228" i="1"/>
  <c r="J1225" i="2"/>
  <c r="AU1229" i="1"/>
  <c r="J1226" i="2"/>
  <c r="AU1230" i="1"/>
  <c r="J1227" i="2"/>
  <c r="AU1231" i="1"/>
  <c r="J1228" i="2"/>
  <c r="AU1232" i="1"/>
  <c r="J1229" i="2"/>
  <c r="AU1233" i="1"/>
  <c r="J1230" i="2"/>
  <c r="AU1234" i="1"/>
  <c r="J1231" i="2"/>
  <c r="AU1235" i="1"/>
  <c r="J1232" i="2"/>
  <c r="AU1236" i="1"/>
  <c r="J1233" i="2"/>
  <c r="AU1237" i="1"/>
  <c r="J1234" i="2"/>
  <c r="AU1238" i="1"/>
  <c r="J1235" i="2"/>
  <c r="AU1239" i="1"/>
  <c r="J1236" i="2"/>
  <c r="AU1240" i="1"/>
  <c r="J1237" i="2"/>
  <c r="AU1241" i="1"/>
  <c r="J1238" i="2"/>
  <c r="AU1242" i="1"/>
  <c r="J1239" i="2"/>
  <c r="AU1243" i="1"/>
  <c r="J1240" i="2"/>
  <c r="AU1244" i="1"/>
  <c r="J1241" i="2"/>
  <c r="AU1245" i="1"/>
  <c r="J1242" i="2"/>
  <c r="AU1246" i="1"/>
  <c r="J1243" i="2"/>
  <c r="AU1247" i="1"/>
  <c r="J1244" i="2"/>
  <c r="AU1248" i="1"/>
  <c r="J1245" i="2"/>
  <c r="AU1249" i="1"/>
  <c r="J1246" i="2"/>
  <c r="AU1250" i="1"/>
  <c r="J1247" i="2"/>
  <c r="AU1251" i="1"/>
  <c r="J1248" i="2"/>
  <c r="AU1252" i="1"/>
  <c r="J1249" i="2"/>
  <c r="AU1253" i="1"/>
  <c r="J1250" i="2"/>
  <c r="AU1254" i="1"/>
  <c r="J1251" i="2"/>
  <c r="AU1255" i="1"/>
  <c r="J1252" i="2"/>
  <c r="AU1256" i="1"/>
  <c r="J1253" i="2"/>
  <c r="AU1257" i="1"/>
  <c r="J1254" i="2"/>
  <c r="AU1258" i="1"/>
  <c r="J1255" i="2"/>
  <c r="AU1259" i="1"/>
  <c r="J1256" i="2"/>
  <c r="AU1260" i="1"/>
  <c r="J1257" i="2"/>
  <c r="AU1261" i="1"/>
  <c r="J1258" i="2"/>
  <c r="AU1262" i="1"/>
  <c r="J1259" i="2"/>
  <c r="AU1263" i="1"/>
  <c r="J1260" i="2"/>
  <c r="AU1264" i="1"/>
  <c r="J1261" i="2"/>
  <c r="AU1265" i="1"/>
  <c r="J1262" i="2"/>
  <c r="AU1266" i="1"/>
  <c r="J1263" i="2"/>
  <c r="AU1267" i="1"/>
  <c r="J1264" i="2"/>
  <c r="AU1268" i="1"/>
  <c r="J1265" i="2"/>
  <c r="AU1269" i="1"/>
  <c r="J1266" i="2"/>
  <c r="AU1270" i="1"/>
  <c r="J1267" i="2"/>
  <c r="AU1271" i="1"/>
  <c r="J1268" i="2"/>
  <c r="AU1272" i="1"/>
  <c r="J1269" i="2"/>
  <c r="AU1273" i="1"/>
  <c r="J1270" i="2"/>
  <c r="AU1274" i="1"/>
  <c r="J1271" i="2"/>
  <c r="AU1275" i="1"/>
  <c r="J1272" i="2"/>
  <c r="AU1276" i="1"/>
  <c r="J1273" i="2"/>
  <c r="AU1277" i="1"/>
  <c r="J1274" i="2"/>
  <c r="AU1278" i="1"/>
  <c r="J1275" i="2"/>
  <c r="AU1279" i="1"/>
  <c r="J1276" i="2"/>
  <c r="AU1280" i="1"/>
  <c r="J1277" i="2"/>
  <c r="AU1281" i="1"/>
  <c r="J1278" i="2"/>
  <c r="AU1282" i="1"/>
  <c r="J1279" i="2"/>
  <c r="AU1283" i="1"/>
  <c r="J1280" i="2"/>
  <c r="AU1284" i="1"/>
  <c r="J1281" i="2"/>
  <c r="AU1285" i="1"/>
  <c r="J1282" i="2"/>
  <c r="AU1286" i="1"/>
  <c r="J1283" i="2"/>
  <c r="AU1287" i="1"/>
  <c r="J1284" i="2"/>
  <c r="AU1288" i="1"/>
  <c r="J1285" i="2"/>
  <c r="AU1289" i="1"/>
  <c r="J1286" i="2"/>
  <c r="AU1290" i="1"/>
  <c r="J1287" i="2"/>
  <c r="AU1291" i="1"/>
  <c r="J1288" i="2"/>
  <c r="AU1292" i="1"/>
  <c r="J1289" i="2"/>
  <c r="AU1293" i="1"/>
  <c r="J1290" i="2"/>
  <c r="AU1294" i="1"/>
  <c r="J1291" i="2"/>
  <c r="AU1295" i="1"/>
  <c r="J1292" i="2"/>
  <c r="AU1296" i="1"/>
  <c r="J1293" i="2"/>
  <c r="AU1297" i="1"/>
  <c r="J1294" i="2"/>
  <c r="AU1298" i="1"/>
  <c r="J1295" i="2"/>
  <c r="AU1299" i="1"/>
  <c r="J1296" i="2"/>
  <c r="AU1300" i="1"/>
  <c r="J1297" i="2"/>
  <c r="AU1301" i="1"/>
  <c r="J1298" i="2"/>
  <c r="AU1302" i="1"/>
  <c r="J1299" i="2"/>
  <c r="AU1303" i="1"/>
  <c r="J1300" i="2"/>
  <c r="AU1304" i="1"/>
  <c r="J1301" i="2"/>
  <c r="AU1305" i="1"/>
  <c r="J1302" i="2"/>
  <c r="AU1306" i="1"/>
  <c r="J1303" i="2"/>
  <c r="AU1307" i="1"/>
  <c r="J1304" i="2"/>
  <c r="AU1308" i="1"/>
  <c r="J1305" i="2"/>
  <c r="AU1309" i="1"/>
  <c r="J1306" i="2"/>
  <c r="AU1310" i="1"/>
  <c r="J1307" i="2"/>
  <c r="AU1311" i="1"/>
  <c r="J1308" i="2"/>
  <c r="AU1312" i="1"/>
  <c r="J1309" i="2"/>
  <c r="AU1313" i="1"/>
  <c r="J1310" i="2"/>
  <c r="AU1314" i="1"/>
  <c r="J1311" i="2"/>
  <c r="AU1315" i="1"/>
  <c r="J1312" i="2"/>
  <c r="AU1316" i="1"/>
  <c r="J1313" i="2"/>
  <c r="AU1317" i="1"/>
  <c r="J1314" i="2"/>
  <c r="AU1318" i="1"/>
  <c r="J1315" i="2"/>
  <c r="AU1319" i="1"/>
  <c r="J1316" i="2"/>
  <c r="AU1320" i="1"/>
  <c r="J1317" i="2"/>
  <c r="AU1321" i="1"/>
  <c r="J1318" i="2"/>
  <c r="AU1322" i="1"/>
  <c r="J1319" i="2"/>
  <c r="AU1323" i="1"/>
  <c r="J1320" i="2"/>
  <c r="AU1324" i="1"/>
  <c r="J1321" i="2"/>
  <c r="AU1325" i="1"/>
  <c r="J1322" i="2"/>
  <c r="AU1326" i="1"/>
  <c r="J1323" i="2"/>
  <c r="AU1327" i="1"/>
  <c r="J1324" i="2"/>
  <c r="AU1328" i="1"/>
  <c r="J1325" i="2"/>
  <c r="AU1329" i="1"/>
  <c r="J1326" i="2"/>
  <c r="AU1330" i="1"/>
  <c r="J1327" i="2"/>
  <c r="AU1331" i="1"/>
  <c r="J1328" i="2"/>
  <c r="AU1332" i="1"/>
  <c r="J1329" i="2"/>
  <c r="AU1333" i="1"/>
  <c r="J1330" i="2"/>
  <c r="AU1334" i="1"/>
  <c r="J1331" i="2"/>
  <c r="AU1335" i="1"/>
  <c r="J1332" i="2"/>
  <c r="AU1336" i="1"/>
  <c r="J1333" i="2"/>
  <c r="AU1337" i="1"/>
  <c r="J1334" i="2"/>
  <c r="AU1338" i="1"/>
  <c r="J1335" i="2"/>
  <c r="AU1339" i="1"/>
  <c r="J1336" i="2"/>
  <c r="AU1340" i="1"/>
  <c r="J1337" i="2"/>
  <c r="AU1341" i="1"/>
  <c r="J1338" i="2"/>
  <c r="AU1342" i="1"/>
  <c r="J1339" i="2"/>
  <c r="AU1343" i="1"/>
  <c r="J1340" i="2"/>
  <c r="AU1344" i="1"/>
  <c r="J1341" i="2"/>
  <c r="AU1345" i="1"/>
  <c r="J1342" i="2"/>
  <c r="AU1346" i="1"/>
  <c r="J1343" i="2"/>
  <c r="AU1347" i="1"/>
  <c r="J1344" i="2"/>
  <c r="AU1348" i="1"/>
  <c r="J1345" i="2"/>
  <c r="AU1349" i="1"/>
  <c r="J1346" i="2"/>
  <c r="AU1350" i="1"/>
  <c r="J1347" i="2"/>
  <c r="AU1351" i="1"/>
  <c r="J1348" i="2"/>
  <c r="AU1352" i="1"/>
  <c r="J1349" i="2"/>
  <c r="AU1353" i="1"/>
  <c r="J1350" i="2"/>
  <c r="AU1354" i="1"/>
  <c r="J1351" i="2"/>
  <c r="AU1355" i="1"/>
  <c r="J1352" i="2"/>
  <c r="AU1356" i="1"/>
  <c r="J1353" i="2"/>
  <c r="AU1357" i="1"/>
  <c r="J1354" i="2"/>
  <c r="AU1358" i="1"/>
  <c r="J1355" i="2"/>
  <c r="AU1359" i="1"/>
  <c r="J1356" i="2"/>
  <c r="AU1360" i="1"/>
  <c r="J1357" i="2"/>
  <c r="AU1361" i="1"/>
  <c r="J1358" i="2"/>
  <c r="AU1362" i="1"/>
  <c r="J1359" i="2"/>
  <c r="AU1363" i="1"/>
  <c r="J1360" i="2"/>
  <c r="AU1364" i="1"/>
  <c r="J1361" i="2"/>
  <c r="AU1365" i="1"/>
  <c r="J1362" i="2"/>
  <c r="AU1366" i="1"/>
  <c r="J1363" i="2"/>
  <c r="AU1367" i="1"/>
  <c r="J1364" i="2"/>
  <c r="AU1368" i="1"/>
  <c r="J1365" i="2"/>
  <c r="AU1369" i="1"/>
  <c r="J1366" i="2"/>
  <c r="AU1370" i="1"/>
  <c r="J1367" i="2"/>
  <c r="AU1371" i="1"/>
  <c r="J1368" i="2"/>
  <c r="AU1372" i="1"/>
  <c r="J1369" i="2"/>
  <c r="AU1373" i="1"/>
  <c r="J1370" i="2"/>
  <c r="AU1374" i="1"/>
  <c r="J1371" i="2"/>
  <c r="AU1375" i="1"/>
  <c r="J1372" i="2"/>
  <c r="AU1376" i="1"/>
  <c r="J1373" i="2"/>
  <c r="AU1377" i="1"/>
  <c r="J1374" i="2"/>
  <c r="AU1378" i="1"/>
  <c r="J1375" i="2"/>
  <c r="AU1379" i="1"/>
  <c r="J1376" i="2"/>
  <c r="AU1380" i="1"/>
  <c r="J1377" i="2"/>
  <c r="AU1381" i="1"/>
  <c r="J1378" i="2"/>
  <c r="AU1382" i="1"/>
  <c r="J1379" i="2"/>
  <c r="AU1383" i="1"/>
  <c r="J1380" i="2"/>
  <c r="AU1384" i="1"/>
  <c r="J1381" i="2"/>
  <c r="AU1385" i="1"/>
  <c r="J1382" i="2"/>
  <c r="AU1386" i="1"/>
  <c r="J1383" i="2"/>
  <c r="AU1387" i="1"/>
  <c r="J1384" i="2"/>
  <c r="AU1388" i="1"/>
  <c r="J1385" i="2"/>
  <c r="AU1389" i="1"/>
  <c r="J1386" i="2"/>
  <c r="AU1390" i="1"/>
  <c r="J1387" i="2"/>
  <c r="AU1391" i="1"/>
  <c r="J1388" i="2"/>
  <c r="AU1392" i="1"/>
  <c r="J1389" i="2"/>
  <c r="AU1393" i="1"/>
  <c r="J1390" i="2"/>
  <c r="AU1394" i="1"/>
  <c r="J1391" i="2"/>
  <c r="AU1395" i="1"/>
  <c r="J1392" i="2"/>
  <c r="AU1396" i="1"/>
  <c r="J1393" i="2"/>
  <c r="AU1397" i="1"/>
  <c r="J1394" i="2"/>
  <c r="AU1398" i="1"/>
  <c r="J1395" i="2"/>
  <c r="AU1399" i="1"/>
  <c r="J1396" i="2"/>
  <c r="AU1400" i="1"/>
  <c r="J1397" i="2"/>
  <c r="AU1401" i="1"/>
  <c r="J1398" i="2"/>
  <c r="AU1402" i="1"/>
  <c r="J1399" i="2"/>
  <c r="AU1403" i="1"/>
  <c r="J1400" i="2"/>
  <c r="AU1404" i="1"/>
  <c r="J1401" i="2"/>
  <c r="AU1405" i="1"/>
  <c r="J1402" i="2"/>
  <c r="AU1406" i="1"/>
  <c r="J1403" i="2"/>
  <c r="AU1407" i="1"/>
  <c r="J1404" i="2"/>
  <c r="AU1408" i="1"/>
  <c r="J1405" i="2"/>
  <c r="AU1409" i="1"/>
  <c r="J1406" i="2"/>
  <c r="AU1410" i="1"/>
  <c r="J1407" i="2"/>
  <c r="AU1411" i="1"/>
  <c r="J1408" i="2"/>
  <c r="AU1412" i="1"/>
  <c r="J1409" i="2"/>
  <c r="AU1413" i="1"/>
  <c r="J1410" i="2"/>
  <c r="AU1414" i="1"/>
  <c r="J1411" i="2"/>
  <c r="AU1415" i="1"/>
  <c r="J1412" i="2"/>
  <c r="AU1416" i="1"/>
  <c r="J1413" i="2"/>
  <c r="AU1417" i="1"/>
  <c r="J1414" i="2"/>
  <c r="AU1418" i="1"/>
  <c r="J1415" i="2"/>
  <c r="AU1419" i="1"/>
  <c r="J1416" i="2"/>
  <c r="AU1420" i="1"/>
  <c r="J1417" i="2"/>
  <c r="AU1421" i="1"/>
  <c r="J1418" i="2"/>
  <c r="AU1422" i="1"/>
  <c r="J1419" i="2"/>
  <c r="AU1423" i="1"/>
  <c r="J1420" i="2"/>
  <c r="AU1424" i="1"/>
  <c r="J1421" i="2"/>
  <c r="AU1425" i="1"/>
  <c r="J1422" i="2"/>
  <c r="AU1426" i="1"/>
  <c r="J1423" i="2"/>
  <c r="AU1427" i="1"/>
  <c r="J1424" i="2"/>
  <c r="AU1428" i="1"/>
  <c r="J1425" i="2"/>
  <c r="AU1429" i="1"/>
  <c r="J1426" i="2"/>
  <c r="AU1430" i="1"/>
  <c r="J1427" i="2"/>
  <c r="AU1431" i="1"/>
  <c r="J1428" i="2"/>
  <c r="AU1432" i="1"/>
  <c r="J1429" i="2"/>
  <c r="AU1433" i="1"/>
  <c r="J1430" i="2"/>
  <c r="AU1434" i="1"/>
  <c r="J1431" i="2"/>
  <c r="AU1435" i="1"/>
  <c r="J1432" i="2"/>
  <c r="AU1436" i="1"/>
  <c r="J1433" i="2"/>
  <c r="AU1437" i="1"/>
  <c r="J1434" i="2"/>
  <c r="AU1438" i="1"/>
  <c r="J1435" i="2"/>
  <c r="AU1439" i="1"/>
  <c r="J1436" i="2"/>
  <c r="AU1440" i="1"/>
  <c r="J1437" i="2"/>
  <c r="AU1441" i="1"/>
  <c r="J1438" i="2"/>
  <c r="AU1442" i="1"/>
  <c r="J1439" i="2"/>
  <c r="AU1443" i="1"/>
  <c r="J1440" i="2"/>
  <c r="AU1444" i="1"/>
  <c r="J1441" i="2"/>
  <c r="AU1445" i="1"/>
  <c r="J1442" i="2"/>
  <c r="AU1446" i="1"/>
  <c r="J1443" i="2"/>
  <c r="AU1447" i="1"/>
  <c r="J1444" i="2"/>
  <c r="AU1448" i="1"/>
  <c r="J1445" i="2"/>
  <c r="AU1449" i="1"/>
  <c r="J1446" i="2"/>
  <c r="AU1450" i="1"/>
  <c r="J1447" i="2"/>
  <c r="AU1451" i="1"/>
  <c r="J1448" i="2"/>
  <c r="AU1452" i="1"/>
  <c r="J1449" i="2"/>
  <c r="AU1453" i="1"/>
  <c r="J1450" i="2"/>
  <c r="AU1454" i="1"/>
  <c r="J1451" i="2"/>
  <c r="AU1455" i="1"/>
  <c r="J1452" i="2"/>
  <c r="AU1456" i="1"/>
  <c r="J1453" i="2"/>
  <c r="AU1457" i="1"/>
  <c r="J1454" i="2"/>
  <c r="AU1458" i="1"/>
  <c r="J1455" i="2"/>
  <c r="AU1459" i="1"/>
  <c r="J1456" i="2"/>
  <c r="AU1460" i="1"/>
  <c r="J1457" i="2"/>
  <c r="AU1461" i="1"/>
  <c r="J1458" i="2"/>
  <c r="AU1462" i="1"/>
  <c r="J1459" i="2"/>
  <c r="AU1463" i="1"/>
  <c r="J1460" i="2"/>
  <c r="AU1464" i="1"/>
  <c r="J1461" i="2"/>
  <c r="AU1465" i="1"/>
  <c r="J1462" i="2"/>
  <c r="AU1466" i="1"/>
  <c r="J1463" i="2"/>
  <c r="AU1467" i="1"/>
  <c r="J1464" i="2"/>
  <c r="AU1468" i="1"/>
  <c r="J1465" i="2"/>
  <c r="AU1469" i="1"/>
  <c r="J1466" i="2"/>
  <c r="AU1470" i="1"/>
  <c r="J1467" i="2"/>
  <c r="AU1471" i="1"/>
  <c r="J1468" i="2"/>
  <c r="AU1472" i="1"/>
  <c r="J1469" i="2"/>
  <c r="AU1473" i="1"/>
  <c r="J1470" i="2"/>
  <c r="AU1474" i="1"/>
  <c r="J1471" i="2"/>
  <c r="AU1475" i="1"/>
  <c r="J1472" i="2"/>
  <c r="AU1476" i="1"/>
  <c r="J1473" i="2"/>
  <c r="AU1477" i="1"/>
  <c r="J1474" i="2"/>
  <c r="AU1478" i="1"/>
  <c r="J1475" i="2"/>
  <c r="AU1479" i="1"/>
  <c r="J1476" i="2"/>
  <c r="AU1480" i="1"/>
  <c r="J1477" i="2"/>
  <c r="AU1481" i="1"/>
  <c r="J1478" i="2"/>
  <c r="AU1482" i="1"/>
  <c r="J1479" i="2"/>
  <c r="AU1483" i="1"/>
  <c r="J1480" i="2"/>
  <c r="AU1484" i="1"/>
  <c r="J1481" i="2"/>
  <c r="AU1485" i="1"/>
  <c r="J1482" i="2"/>
  <c r="AU1486" i="1"/>
  <c r="J1483" i="2"/>
  <c r="AU1487" i="1"/>
  <c r="J1484" i="2"/>
  <c r="AU1488" i="1"/>
  <c r="J1485" i="2"/>
  <c r="AU1489" i="1"/>
  <c r="J1486" i="2"/>
  <c r="AU1490" i="1"/>
  <c r="J1487" i="2"/>
  <c r="AU1491" i="1"/>
  <c r="J1488" i="2"/>
  <c r="AU1492" i="1"/>
  <c r="J1489" i="2"/>
  <c r="AU1493" i="1"/>
  <c r="J1490" i="2"/>
  <c r="AU1494" i="1"/>
  <c r="J1491" i="2"/>
  <c r="AU1495" i="1"/>
  <c r="J1492" i="2"/>
  <c r="AU1496" i="1"/>
  <c r="J1493" i="2"/>
  <c r="AU1497" i="1"/>
  <c r="J1494" i="2"/>
  <c r="AU1498" i="1"/>
  <c r="J1495" i="2"/>
  <c r="AU1499" i="1"/>
  <c r="J1496" i="2"/>
  <c r="AU1500" i="1"/>
  <c r="J1497" i="2"/>
  <c r="AU1501" i="1"/>
  <c r="J1498" i="2"/>
  <c r="AU1502" i="1"/>
  <c r="J1499" i="2"/>
  <c r="AU1503" i="1"/>
  <c r="J1500" i="2"/>
  <c r="AU1504" i="1"/>
  <c r="J1501" i="2"/>
  <c r="AU1505" i="1"/>
  <c r="J1502" i="2"/>
  <c r="AU1506" i="1"/>
  <c r="J1503" i="2"/>
  <c r="AU1507" i="1"/>
  <c r="J1504" i="2"/>
  <c r="AR6" i="1"/>
  <c r="B3" i="2"/>
  <c r="M12"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I1001" i="2"/>
  <c r="I1002" i="2"/>
  <c r="I1003" i="2"/>
  <c r="I1004" i="2"/>
  <c r="I1005" i="2"/>
  <c r="I1006" i="2"/>
  <c r="I1007" i="2"/>
  <c r="I1008" i="2"/>
  <c r="I1009" i="2"/>
  <c r="I1010" i="2"/>
  <c r="I1011" i="2"/>
  <c r="I1012" i="2"/>
  <c r="I1013" i="2"/>
  <c r="I1014" i="2"/>
  <c r="I1015" i="2"/>
  <c r="I1016" i="2"/>
  <c r="I1017" i="2"/>
  <c r="I1018" i="2"/>
  <c r="I1019" i="2"/>
  <c r="I1020" i="2"/>
  <c r="I1021" i="2"/>
  <c r="I1022" i="2"/>
  <c r="I1023" i="2"/>
  <c r="I1024" i="2"/>
  <c r="I1025" i="2"/>
  <c r="I1026" i="2"/>
  <c r="I1027" i="2"/>
  <c r="I1028" i="2"/>
  <c r="I1029" i="2"/>
  <c r="I1030" i="2"/>
  <c r="I1031" i="2"/>
  <c r="I1032" i="2"/>
  <c r="I1033" i="2"/>
  <c r="I1034" i="2"/>
  <c r="I1035" i="2"/>
  <c r="I1036" i="2"/>
  <c r="I1037" i="2"/>
  <c r="I1038" i="2"/>
  <c r="I1039" i="2"/>
  <c r="I1040" i="2"/>
  <c r="I1041" i="2"/>
  <c r="I1042" i="2"/>
  <c r="I1043" i="2"/>
  <c r="I1044" i="2"/>
  <c r="I1045" i="2"/>
  <c r="I1046" i="2"/>
  <c r="I1047" i="2"/>
  <c r="I1048" i="2"/>
  <c r="I1049" i="2"/>
  <c r="I1050" i="2"/>
  <c r="I1051" i="2"/>
  <c r="I1052" i="2"/>
  <c r="I1053" i="2"/>
  <c r="I1054" i="2"/>
  <c r="I1055" i="2"/>
  <c r="I1056" i="2"/>
  <c r="I1057" i="2"/>
  <c r="I1058" i="2"/>
  <c r="I1059" i="2"/>
  <c r="I1060" i="2"/>
  <c r="I1061" i="2"/>
  <c r="I1062" i="2"/>
  <c r="I1063" i="2"/>
  <c r="I1064" i="2"/>
  <c r="I1065" i="2"/>
  <c r="I1066" i="2"/>
  <c r="I1067" i="2"/>
  <c r="I1068" i="2"/>
  <c r="I1069" i="2"/>
  <c r="I1070" i="2"/>
  <c r="I1071" i="2"/>
  <c r="I1072" i="2"/>
  <c r="I1073" i="2"/>
  <c r="I1074" i="2"/>
  <c r="I1075" i="2"/>
  <c r="I1076" i="2"/>
  <c r="I1077" i="2"/>
  <c r="I1078" i="2"/>
  <c r="I1079" i="2"/>
  <c r="I1080" i="2"/>
  <c r="I1081" i="2"/>
  <c r="I1082" i="2"/>
  <c r="I1083" i="2"/>
  <c r="I1084" i="2"/>
  <c r="I1085" i="2"/>
  <c r="I1086" i="2"/>
  <c r="I1087" i="2"/>
  <c r="I1088" i="2"/>
  <c r="I1089" i="2"/>
  <c r="I1090" i="2"/>
  <c r="I1091" i="2"/>
  <c r="I1092" i="2"/>
  <c r="I1093" i="2"/>
  <c r="I1094" i="2"/>
  <c r="I1095" i="2"/>
  <c r="I1096" i="2"/>
  <c r="I1097" i="2"/>
  <c r="I1098" i="2"/>
  <c r="I1099" i="2"/>
  <c r="I1100" i="2"/>
  <c r="I1101" i="2"/>
  <c r="I1102" i="2"/>
  <c r="I1103" i="2"/>
  <c r="I1104" i="2"/>
  <c r="I1105" i="2"/>
  <c r="I1106" i="2"/>
  <c r="I1107" i="2"/>
  <c r="I1108" i="2"/>
  <c r="I1109" i="2"/>
  <c r="I1110" i="2"/>
  <c r="I1111" i="2"/>
  <c r="I1112" i="2"/>
  <c r="I1113" i="2"/>
  <c r="I1114" i="2"/>
  <c r="I1115" i="2"/>
  <c r="I1116" i="2"/>
  <c r="I1117" i="2"/>
  <c r="I1118" i="2"/>
  <c r="I1119" i="2"/>
  <c r="I1120" i="2"/>
  <c r="I1121" i="2"/>
  <c r="I1122" i="2"/>
  <c r="I1123" i="2"/>
  <c r="I1124" i="2"/>
  <c r="I1125" i="2"/>
  <c r="I1126" i="2"/>
  <c r="I1127" i="2"/>
  <c r="I1128" i="2"/>
  <c r="I1129" i="2"/>
  <c r="I1130" i="2"/>
  <c r="I1131" i="2"/>
  <c r="I1132" i="2"/>
  <c r="I1133" i="2"/>
  <c r="I1134" i="2"/>
  <c r="I1135" i="2"/>
  <c r="I1136" i="2"/>
  <c r="I1137" i="2"/>
  <c r="I1138" i="2"/>
  <c r="I1139" i="2"/>
  <c r="I1140" i="2"/>
  <c r="I1141" i="2"/>
  <c r="I1142" i="2"/>
  <c r="I1143" i="2"/>
  <c r="I1144" i="2"/>
  <c r="I1145" i="2"/>
  <c r="I1146" i="2"/>
  <c r="I1147" i="2"/>
  <c r="I1148" i="2"/>
  <c r="I1149" i="2"/>
  <c r="I1150" i="2"/>
  <c r="I1151" i="2"/>
  <c r="I1152" i="2"/>
  <c r="I1153" i="2"/>
  <c r="I1154" i="2"/>
  <c r="I1155" i="2"/>
  <c r="I1156" i="2"/>
  <c r="I1157" i="2"/>
  <c r="I1158" i="2"/>
  <c r="I1159" i="2"/>
  <c r="I1160" i="2"/>
  <c r="I1161" i="2"/>
  <c r="I1162" i="2"/>
  <c r="I1163" i="2"/>
  <c r="I1164" i="2"/>
  <c r="I1165" i="2"/>
  <c r="I1166" i="2"/>
  <c r="I1167" i="2"/>
  <c r="I1168" i="2"/>
  <c r="I1169" i="2"/>
  <c r="I1170" i="2"/>
  <c r="I1171" i="2"/>
  <c r="I1172" i="2"/>
  <c r="I1173" i="2"/>
  <c r="I1174" i="2"/>
  <c r="I1175" i="2"/>
  <c r="I1176" i="2"/>
  <c r="I1177" i="2"/>
  <c r="I1178" i="2"/>
  <c r="I1179" i="2"/>
  <c r="I1180" i="2"/>
  <c r="I1181" i="2"/>
  <c r="I1182" i="2"/>
  <c r="I1183" i="2"/>
  <c r="I1184" i="2"/>
  <c r="I1185" i="2"/>
  <c r="I1186" i="2"/>
  <c r="I1187" i="2"/>
  <c r="I1188" i="2"/>
  <c r="I1189" i="2"/>
  <c r="I1190" i="2"/>
  <c r="I1191" i="2"/>
  <c r="I1192" i="2"/>
  <c r="I1193" i="2"/>
  <c r="I1194" i="2"/>
  <c r="I1195" i="2"/>
  <c r="I1196" i="2"/>
  <c r="I1197" i="2"/>
  <c r="I1198" i="2"/>
  <c r="I1199" i="2"/>
  <c r="I1200" i="2"/>
  <c r="I1201" i="2"/>
  <c r="I1202" i="2"/>
  <c r="I1203" i="2"/>
  <c r="I1204" i="2"/>
  <c r="I1205" i="2"/>
  <c r="I1206" i="2"/>
  <c r="I1207" i="2"/>
  <c r="I1208" i="2"/>
  <c r="I1209" i="2"/>
  <c r="I1210" i="2"/>
  <c r="I1211" i="2"/>
  <c r="I1212" i="2"/>
  <c r="I1213" i="2"/>
  <c r="I1214" i="2"/>
  <c r="I1215" i="2"/>
  <c r="I1216" i="2"/>
  <c r="I1217" i="2"/>
  <c r="I1218" i="2"/>
  <c r="I1219" i="2"/>
  <c r="I1220" i="2"/>
  <c r="I1221" i="2"/>
  <c r="I1222" i="2"/>
  <c r="I1223" i="2"/>
  <c r="I1224" i="2"/>
  <c r="I1225" i="2"/>
  <c r="I1226" i="2"/>
  <c r="I1227" i="2"/>
  <c r="I1228" i="2"/>
  <c r="I1229" i="2"/>
  <c r="I1230" i="2"/>
  <c r="I1231" i="2"/>
  <c r="I1232" i="2"/>
  <c r="I1233" i="2"/>
  <c r="I1234" i="2"/>
  <c r="I1235" i="2"/>
  <c r="I1236" i="2"/>
  <c r="I1237" i="2"/>
  <c r="I1238" i="2"/>
  <c r="I1239" i="2"/>
  <c r="I1240" i="2"/>
  <c r="I1241" i="2"/>
  <c r="I1242" i="2"/>
  <c r="I1243" i="2"/>
  <c r="I1244" i="2"/>
  <c r="I1245" i="2"/>
  <c r="I1246" i="2"/>
  <c r="I1247" i="2"/>
  <c r="I1248" i="2"/>
  <c r="I1249" i="2"/>
  <c r="I1250" i="2"/>
  <c r="I1251" i="2"/>
  <c r="I1252" i="2"/>
  <c r="I1253" i="2"/>
  <c r="I1254" i="2"/>
  <c r="I1255" i="2"/>
  <c r="I1256" i="2"/>
  <c r="I1257" i="2"/>
  <c r="I1258" i="2"/>
  <c r="I1259" i="2"/>
  <c r="I1260" i="2"/>
  <c r="I1261" i="2"/>
  <c r="I1262" i="2"/>
  <c r="I1263" i="2"/>
  <c r="I1264" i="2"/>
  <c r="I1265" i="2"/>
  <c r="I1266" i="2"/>
  <c r="I1267" i="2"/>
  <c r="I1268" i="2"/>
  <c r="I1269" i="2"/>
  <c r="I1270" i="2"/>
  <c r="I1271" i="2"/>
  <c r="I1272" i="2"/>
  <c r="I1273" i="2"/>
  <c r="I1274" i="2"/>
  <c r="I1275" i="2"/>
  <c r="I1276" i="2"/>
  <c r="I1277" i="2"/>
  <c r="I1278" i="2"/>
  <c r="I1279" i="2"/>
  <c r="I1280" i="2"/>
  <c r="I1281" i="2"/>
  <c r="I1282" i="2"/>
  <c r="I1283" i="2"/>
  <c r="I1284" i="2"/>
  <c r="I1285" i="2"/>
  <c r="I1286" i="2"/>
  <c r="I1287" i="2"/>
  <c r="I1288" i="2"/>
  <c r="I1289" i="2"/>
  <c r="I1290" i="2"/>
  <c r="I1291" i="2"/>
  <c r="I1292" i="2"/>
  <c r="I1293" i="2"/>
  <c r="I1294" i="2"/>
  <c r="I1295" i="2"/>
  <c r="I1296" i="2"/>
  <c r="I1297" i="2"/>
  <c r="I1298" i="2"/>
  <c r="I1299" i="2"/>
  <c r="I1300" i="2"/>
  <c r="I1301" i="2"/>
  <c r="I1302" i="2"/>
  <c r="I1303" i="2"/>
  <c r="I1304" i="2"/>
  <c r="I1305" i="2"/>
  <c r="I1306" i="2"/>
  <c r="I1307" i="2"/>
  <c r="I1308" i="2"/>
  <c r="I1309" i="2"/>
  <c r="I1310" i="2"/>
  <c r="I1311" i="2"/>
  <c r="I1312" i="2"/>
  <c r="I1313" i="2"/>
  <c r="I1314" i="2"/>
  <c r="I1315" i="2"/>
  <c r="I1316" i="2"/>
  <c r="I1317" i="2"/>
  <c r="I1318" i="2"/>
  <c r="I1319" i="2"/>
  <c r="I1320" i="2"/>
  <c r="I1321" i="2"/>
  <c r="I1322" i="2"/>
  <c r="I1323" i="2"/>
  <c r="I1324" i="2"/>
  <c r="I1325" i="2"/>
  <c r="I1326" i="2"/>
  <c r="I1327" i="2"/>
  <c r="I1328" i="2"/>
  <c r="I1329" i="2"/>
  <c r="I1330" i="2"/>
  <c r="I1331" i="2"/>
  <c r="I1332" i="2"/>
  <c r="I1333" i="2"/>
  <c r="I1334" i="2"/>
  <c r="I1335" i="2"/>
  <c r="I1336" i="2"/>
  <c r="I1337" i="2"/>
  <c r="I1338" i="2"/>
  <c r="I1339" i="2"/>
  <c r="I1340" i="2"/>
  <c r="I1341" i="2"/>
  <c r="I1342" i="2"/>
  <c r="I1343" i="2"/>
  <c r="I1344" i="2"/>
  <c r="I1345" i="2"/>
  <c r="I1346" i="2"/>
  <c r="I1347" i="2"/>
  <c r="I1348" i="2"/>
  <c r="I1349" i="2"/>
  <c r="I1350" i="2"/>
  <c r="I1351" i="2"/>
  <c r="I1352" i="2"/>
  <c r="I1353" i="2"/>
  <c r="I1354" i="2"/>
  <c r="I1355" i="2"/>
  <c r="I1356" i="2"/>
  <c r="I1357" i="2"/>
  <c r="I1358" i="2"/>
  <c r="I1359" i="2"/>
  <c r="I1360" i="2"/>
  <c r="I1361" i="2"/>
  <c r="I1362" i="2"/>
  <c r="I1363" i="2"/>
  <c r="I1364" i="2"/>
  <c r="I1365" i="2"/>
  <c r="I1366" i="2"/>
  <c r="I1367" i="2"/>
  <c r="I1368" i="2"/>
  <c r="I1369" i="2"/>
  <c r="I1370" i="2"/>
  <c r="I1371" i="2"/>
  <c r="I1372" i="2"/>
  <c r="I1373" i="2"/>
  <c r="I1374" i="2"/>
  <c r="I1375" i="2"/>
  <c r="I1376" i="2"/>
  <c r="I1377" i="2"/>
  <c r="I1378" i="2"/>
  <c r="I1379" i="2"/>
  <c r="I1380" i="2"/>
  <c r="I1381" i="2"/>
  <c r="I1382" i="2"/>
  <c r="I1383" i="2"/>
  <c r="I1384" i="2"/>
  <c r="I1385" i="2"/>
  <c r="I1386" i="2"/>
  <c r="I1387" i="2"/>
  <c r="I1388" i="2"/>
  <c r="I1389" i="2"/>
  <c r="I1390" i="2"/>
  <c r="I1391" i="2"/>
  <c r="I1392" i="2"/>
  <c r="I1393" i="2"/>
  <c r="I1394" i="2"/>
  <c r="I1395" i="2"/>
  <c r="I1396" i="2"/>
  <c r="I1397" i="2"/>
  <c r="I1398" i="2"/>
  <c r="I1399" i="2"/>
  <c r="I1400" i="2"/>
  <c r="I1401" i="2"/>
  <c r="I1402" i="2"/>
  <c r="I1403" i="2"/>
  <c r="I1404" i="2"/>
  <c r="I1405" i="2"/>
  <c r="I1406" i="2"/>
  <c r="I1407" i="2"/>
  <c r="I1408" i="2"/>
  <c r="I1409" i="2"/>
  <c r="I1410" i="2"/>
  <c r="I1411" i="2"/>
  <c r="I1412" i="2"/>
  <c r="I1413" i="2"/>
  <c r="I1414" i="2"/>
  <c r="I1415" i="2"/>
  <c r="I1416" i="2"/>
  <c r="I1417" i="2"/>
  <c r="I1418" i="2"/>
  <c r="I1419" i="2"/>
  <c r="I1420" i="2"/>
  <c r="I1421" i="2"/>
  <c r="I1422" i="2"/>
  <c r="I1423" i="2"/>
  <c r="I1424" i="2"/>
  <c r="I1425" i="2"/>
  <c r="I1426" i="2"/>
  <c r="I1427" i="2"/>
  <c r="I1428" i="2"/>
  <c r="I1429" i="2"/>
  <c r="I1430" i="2"/>
  <c r="I1431" i="2"/>
  <c r="I1432" i="2"/>
  <c r="I1433" i="2"/>
  <c r="I1434" i="2"/>
  <c r="I1435" i="2"/>
  <c r="I1436" i="2"/>
  <c r="I1437" i="2"/>
  <c r="I1438" i="2"/>
  <c r="I1439" i="2"/>
  <c r="I1440" i="2"/>
  <c r="I1441" i="2"/>
  <c r="I1442" i="2"/>
  <c r="I1443" i="2"/>
  <c r="I1444" i="2"/>
  <c r="I1445" i="2"/>
  <c r="I1446" i="2"/>
  <c r="I1447" i="2"/>
  <c r="I1448" i="2"/>
  <c r="I1449" i="2"/>
  <c r="I1450" i="2"/>
  <c r="I1451" i="2"/>
  <c r="I1452" i="2"/>
  <c r="I1453" i="2"/>
  <c r="I1454" i="2"/>
  <c r="I1455" i="2"/>
  <c r="I1456" i="2"/>
  <c r="I1457" i="2"/>
  <c r="I1458" i="2"/>
  <c r="I1459" i="2"/>
  <c r="I1460" i="2"/>
  <c r="I1461" i="2"/>
  <c r="I1462" i="2"/>
  <c r="I1463" i="2"/>
  <c r="I1464" i="2"/>
  <c r="I1465" i="2"/>
  <c r="I1466" i="2"/>
  <c r="I1467" i="2"/>
  <c r="I1468" i="2"/>
  <c r="I1469" i="2"/>
  <c r="I1470" i="2"/>
  <c r="I1471" i="2"/>
  <c r="I1472" i="2"/>
  <c r="I1473" i="2"/>
  <c r="I1474" i="2"/>
  <c r="I1475" i="2"/>
  <c r="I1476" i="2"/>
  <c r="I1477" i="2"/>
  <c r="I1478" i="2"/>
  <c r="I1479" i="2"/>
  <c r="I1480" i="2"/>
  <c r="I1481" i="2"/>
  <c r="I1482" i="2"/>
  <c r="I1483" i="2"/>
  <c r="I1484" i="2"/>
  <c r="I1485" i="2"/>
  <c r="I1486" i="2"/>
  <c r="I1487" i="2"/>
  <c r="I1488" i="2"/>
  <c r="I1489" i="2"/>
  <c r="I1490" i="2"/>
  <c r="I1491" i="2"/>
  <c r="I1492" i="2"/>
  <c r="I1493" i="2"/>
  <c r="I1494" i="2"/>
  <c r="I1495" i="2"/>
  <c r="I1496" i="2"/>
  <c r="I1497" i="2"/>
  <c r="I1498" i="2"/>
  <c r="I1499" i="2"/>
  <c r="I1500" i="2"/>
  <c r="I1501" i="2"/>
  <c r="I1502" i="2"/>
  <c r="I1503" i="2"/>
  <c r="I1504" i="2"/>
  <c r="AX8" i="1"/>
  <c r="N5" i="2" s="1"/>
  <c r="BA8" i="1"/>
  <c r="R5" i="2" s="1"/>
  <c r="AX9" i="1"/>
  <c r="N6" i="2" s="1"/>
  <c r="BA9" i="1"/>
  <c r="R6" i="2" s="1"/>
  <c r="AX10" i="1"/>
  <c r="N7" i="2"/>
  <c r="BA10" i="1"/>
  <c r="R7" i="2" s="1"/>
  <c r="AX11" i="1"/>
  <c r="N8" i="2" s="1"/>
  <c r="BA11" i="1"/>
  <c r="R8" i="2" s="1"/>
  <c r="AX12" i="1"/>
  <c r="N9" i="2" s="1"/>
  <c r="BA12" i="1"/>
  <c r="R9" i="2" s="1"/>
  <c r="AX13" i="1"/>
  <c r="N10" i="2" s="1"/>
  <c r="BA13" i="1"/>
  <c r="R10" i="2" s="1"/>
  <c r="AX14" i="1"/>
  <c r="N11" i="2"/>
  <c r="BA14" i="1"/>
  <c r="R11" i="2" s="1"/>
  <c r="AX15" i="1"/>
  <c r="N12" i="2" s="1"/>
  <c r="BA15" i="1"/>
  <c r="R12" i="2" s="1"/>
  <c r="AX16" i="1"/>
  <c r="N13" i="2" s="1"/>
  <c r="BA16" i="1"/>
  <c r="R13" i="2" s="1"/>
  <c r="AX17" i="1"/>
  <c r="N14" i="2" s="1"/>
  <c r="BA17" i="1"/>
  <c r="R14" i="2" s="1"/>
  <c r="AX18" i="1"/>
  <c r="N15" i="2"/>
  <c r="BA18" i="1"/>
  <c r="R15" i="2" s="1"/>
  <c r="AX19" i="1"/>
  <c r="N16" i="2" s="1"/>
  <c r="BA19" i="1"/>
  <c r="R16" i="2" s="1"/>
  <c r="AX20" i="1"/>
  <c r="N17" i="2" s="1"/>
  <c r="BA20" i="1"/>
  <c r="R17" i="2" s="1"/>
  <c r="AX21" i="1"/>
  <c r="N18" i="2" s="1"/>
  <c r="BA21" i="1"/>
  <c r="R18" i="2" s="1"/>
  <c r="AX22" i="1"/>
  <c r="N19" i="2"/>
  <c r="BA22" i="1"/>
  <c r="R19" i="2" s="1"/>
  <c r="AX23" i="1"/>
  <c r="N20" i="2" s="1"/>
  <c r="BA23" i="1"/>
  <c r="R20" i="2" s="1"/>
  <c r="AX24" i="1"/>
  <c r="N21" i="2" s="1"/>
  <c r="BA24" i="1"/>
  <c r="R21" i="2" s="1"/>
  <c r="AX25" i="1"/>
  <c r="N22" i="2" s="1"/>
  <c r="BA25" i="1"/>
  <c r="R22" i="2" s="1"/>
  <c r="AX26" i="1"/>
  <c r="N23" i="2"/>
  <c r="BA26" i="1"/>
  <c r="R23" i="2" s="1"/>
  <c r="AX27" i="1"/>
  <c r="N24" i="2" s="1"/>
  <c r="BA27" i="1"/>
  <c r="R24" i="2" s="1"/>
  <c r="AX28" i="1"/>
  <c r="N25" i="2" s="1"/>
  <c r="BA28" i="1"/>
  <c r="R25" i="2" s="1"/>
  <c r="AX29" i="1"/>
  <c r="N26" i="2" s="1"/>
  <c r="BA29" i="1"/>
  <c r="R26" i="2" s="1"/>
  <c r="AX30" i="1"/>
  <c r="N27" i="2"/>
  <c r="BA30" i="1"/>
  <c r="R27" i="2" s="1"/>
  <c r="AX31" i="1"/>
  <c r="N28" i="2" s="1"/>
  <c r="BA31" i="1"/>
  <c r="R28" i="2" s="1"/>
  <c r="AX32" i="1"/>
  <c r="N29" i="2" s="1"/>
  <c r="BA32" i="1"/>
  <c r="R29" i="2" s="1"/>
  <c r="AX33" i="1"/>
  <c r="N30" i="2" s="1"/>
  <c r="BA33" i="1"/>
  <c r="R30" i="2" s="1"/>
  <c r="AX34" i="1"/>
  <c r="N31" i="2"/>
  <c r="BA34" i="1"/>
  <c r="R31" i="2" s="1"/>
  <c r="AX35" i="1"/>
  <c r="N32" i="2" s="1"/>
  <c r="BA35" i="1"/>
  <c r="R32" i="2" s="1"/>
  <c r="AX36" i="1"/>
  <c r="N33" i="2" s="1"/>
  <c r="BA36" i="1"/>
  <c r="R33" i="2" s="1"/>
  <c r="AX37" i="1"/>
  <c r="N34" i="2" s="1"/>
  <c r="BA37" i="1"/>
  <c r="R34" i="2" s="1"/>
  <c r="AX38" i="1"/>
  <c r="N35" i="2"/>
  <c r="BA38" i="1"/>
  <c r="R35" i="2" s="1"/>
  <c r="AX39" i="1"/>
  <c r="N36" i="2" s="1"/>
  <c r="BA39" i="1"/>
  <c r="R36" i="2" s="1"/>
  <c r="AX40" i="1"/>
  <c r="N37" i="2" s="1"/>
  <c r="BA40" i="1"/>
  <c r="R37" i="2" s="1"/>
  <c r="AX41" i="1"/>
  <c r="N38" i="2" s="1"/>
  <c r="BA41" i="1"/>
  <c r="R38" i="2" s="1"/>
  <c r="AX42" i="1"/>
  <c r="N39" i="2"/>
  <c r="BA42" i="1"/>
  <c r="R39" i="2" s="1"/>
  <c r="AX43" i="1"/>
  <c r="N40" i="2" s="1"/>
  <c r="BA43" i="1"/>
  <c r="R40" i="2" s="1"/>
  <c r="AX44" i="1"/>
  <c r="N41" i="2" s="1"/>
  <c r="BA44" i="1"/>
  <c r="R41" i="2" s="1"/>
  <c r="AX45" i="1"/>
  <c r="N42" i="2" s="1"/>
  <c r="BA45" i="1"/>
  <c r="R42" i="2" s="1"/>
  <c r="AX46" i="1"/>
  <c r="N43" i="2"/>
  <c r="BA46" i="1"/>
  <c r="R43" i="2" s="1"/>
  <c r="AX47" i="1"/>
  <c r="N44" i="2" s="1"/>
  <c r="BA47" i="1"/>
  <c r="R44" i="2" s="1"/>
  <c r="AX48" i="1"/>
  <c r="N45" i="2" s="1"/>
  <c r="BA48" i="1"/>
  <c r="R45" i="2" s="1"/>
  <c r="AX49" i="1"/>
  <c r="N46" i="2" s="1"/>
  <c r="BA49" i="1"/>
  <c r="R46" i="2" s="1"/>
  <c r="AX50" i="1"/>
  <c r="N47" i="2"/>
  <c r="BA50" i="1"/>
  <c r="R47" i="2" s="1"/>
  <c r="AX51" i="1"/>
  <c r="N48" i="2" s="1"/>
  <c r="BA51" i="1"/>
  <c r="R48" i="2" s="1"/>
  <c r="AX52" i="1"/>
  <c r="N49" i="2" s="1"/>
  <c r="BA52" i="1"/>
  <c r="R49" i="2" s="1"/>
  <c r="AX53" i="1"/>
  <c r="N50" i="2" s="1"/>
  <c r="BA53" i="1"/>
  <c r="R50" i="2" s="1"/>
  <c r="AX54" i="1"/>
  <c r="N51" i="2"/>
  <c r="BA54" i="1"/>
  <c r="R51" i="2" s="1"/>
  <c r="AX55" i="1"/>
  <c r="N52" i="2" s="1"/>
  <c r="BA55" i="1"/>
  <c r="R52" i="2" s="1"/>
  <c r="AX56" i="1"/>
  <c r="N53" i="2" s="1"/>
  <c r="BA56" i="1"/>
  <c r="R53" i="2" s="1"/>
  <c r="AX57" i="1"/>
  <c r="N54" i="2" s="1"/>
  <c r="BA57" i="1"/>
  <c r="R54" i="2" s="1"/>
  <c r="AX58" i="1"/>
  <c r="N55" i="2"/>
  <c r="BA58" i="1"/>
  <c r="R55" i="2" s="1"/>
  <c r="AX59" i="1"/>
  <c r="N56" i="2" s="1"/>
  <c r="BA59" i="1"/>
  <c r="R56" i="2" s="1"/>
  <c r="AX60" i="1"/>
  <c r="N57" i="2" s="1"/>
  <c r="BA60" i="1"/>
  <c r="R57" i="2" s="1"/>
  <c r="AX61" i="1"/>
  <c r="N58" i="2" s="1"/>
  <c r="BA61" i="1"/>
  <c r="R58" i="2" s="1"/>
  <c r="AX62" i="1"/>
  <c r="N59" i="2"/>
  <c r="BA62" i="1"/>
  <c r="R59" i="2" s="1"/>
  <c r="AX63" i="1"/>
  <c r="N60" i="2" s="1"/>
  <c r="BA63" i="1"/>
  <c r="R60" i="2" s="1"/>
  <c r="AX64" i="1"/>
  <c r="N61" i="2" s="1"/>
  <c r="BA64" i="1"/>
  <c r="R61" i="2" s="1"/>
  <c r="AX65" i="1"/>
  <c r="N62" i="2" s="1"/>
  <c r="BA65" i="1"/>
  <c r="R62" i="2" s="1"/>
  <c r="AX66" i="1"/>
  <c r="N63" i="2"/>
  <c r="BA66" i="1"/>
  <c r="R63" i="2" s="1"/>
  <c r="AX67" i="1"/>
  <c r="N64" i="2" s="1"/>
  <c r="BA67" i="1"/>
  <c r="R64" i="2" s="1"/>
  <c r="AX68" i="1"/>
  <c r="N65" i="2" s="1"/>
  <c r="BA68" i="1"/>
  <c r="R65" i="2" s="1"/>
  <c r="AX69" i="1"/>
  <c r="N66" i="2" s="1"/>
  <c r="BA69" i="1"/>
  <c r="R66" i="2" s="1"/>
  <c r="AX70" i="1"/>
  <c r="N67" i="2"/>
  <c r="BA70" i="1"/>
  <c r="R67" i="2" s="1"/>
  <c r="AX71" i="1"/>
  <c r="N68" i="2" s="1"/>
  <c r="BA71" i="1"/>
  <c r="R68" i="2" s="1"/>
  <c r="AX72" i="1"/>
  <c r="N69" i="2" s="1"/>
  <c r="BA72" i="1"/>
  <c r="R69" i="2" s="1"/>
  <c r="AX73" i="1"/>
  <c r="N70" i="2"/>
  <c r="BA73" i="1"/>
  <c r="R70" i="2" s="1"/>
  <c r="AX74" i="1"/>
  <c r="N71" i="2"/>
  <c r="BA74" i="1"/>
  <c r="R71" i="2" s="1"/>
  <c r="AX75" i="1"/>
  <c r="N72" i="2" s="1"/>
  <c r="BA75" i="1"/>
  <c r="R72" i="2" s="1"/>
  <c r="AX76" i="1"/>
  <c r="N73" i="2" s="1"/>
  <c r="BA76" i="1"/>
  <c r="R73" i="2" s="1"/>
  <c r="AX77" i="1"/>
  <c r="N74" i="2"/>
  <c r="BA77" i="1"/>
  <c r="R74" i="2" s="1"/>
  <c r="AX78" i="1"/>
  <c r="N75" i="2"/>
  <c r="BA78" i="1"/>
  <c r="R75" i="2" s="1"/>
  <c r="AX79" i="1"/>
  <c r="N76" i="2" s="1"/>
  <c r="BA79" i="1"/>
  <c r="R76" i="2" s="1"/>
  <c r="AX80" i="1"/>
  <c r="N77" i="2" s="1"/>
  <c r="BA80" i="1"/>
  <c r="R77" i="2" s="1"/>
  <c r="AX81" i="1"/>
  <c r="N78" i="2"/>
  <c r="BA81" i="1"/>
  <c r="R78" i="2" s="1"/>
  <c r="AX82" i="1"/>
  <c r="N79" i="2"/>
  <c r="BA82" i="1"/>
  <c r="R79" i="2" s="1"/>
  <c r="AX83" i="1"/>
  <c r="N80" i="2" s="1"/>
  <c r="BA83" i="1"/>
  <c r="R80" i="2" s="1"/>
  <c r="AX84" i="1"/>
  <c r="N81" i="2" s="1"/>
  <c r="BA84" i="1"/>
  <c r="R81" i="2" s="1"/>
  <c r="AX85" i="1"/>
  <c r="N82" i="2"/>
  <c r="BA85" i="1"/>
  <c r="R82" i="2" s="1"/>
  <c r="AX86" i="1"/>
  <c r="N83" i="2"/>
  <c r="BA86" i="1"/>
  <c r="R83" i="2" s="1"/>
  <c r="AX87" i="1"/>
  <c r="N84" i="2" s="1"/>
  <c r="BA87" i="1"/>
  <c r="R84" i="2" s="1"/>
  <c r="AX88" i="1"/>
  <c r="N85" i="2" s="1"/>
  <c r="BA88" i="1"/>
  <c r="R85" i="2" s="1"/>
  <c r="AX89" i="1"/>
  <c r="N86" i="2"/>
  <c r="BA89" i="1"/>
  <c r="R86" i="2" s="1"/>
  <c r="AX90" i="1"/>
  <c r="N87" i="2"/>
  <c r="BA90" i="1"/>
  <c r="R87" i="2" s="1"/>
  <c r="AX91" i="1"/>
  <c r="N88" i="2" s="1"/>
  <c r="BA91" i="1"/>
  <c r="R88" i="2" s="1"/>
  <c r="AX92" i="1"/>
  <c r="N89" i="2" s="1"/>
  <c r="BA92" i="1"/>
  <c r="R89" i="2" s="1"/>
  <c r="AX93" i="1"/>
  <c r="N90" i="2"/>
  <c r="BA93" i="1"/>
  <c r="R90" i="2" s="1"/>
  <c r="AX94" i="1"/>
  <c r="N91" i="2"/>
  <c r="BA94" i="1"/>
  <c r="R91" i="2" s="1"/>
  <c r="AX95" i="1"/>
  <c r="N92" i="2" s="1"/>
  <c r="BA95" i="1"/>
  <c r="R92" i="2" s="1"/>
  <c r="AX96" i="1"/>
  <c r="N93" i="2" s="1"/>
  <c r="BA96" i="1"/>
  <c r="R93" i="2" s="1"/>
  <c r="AX97" i="1"/>
  <c r="N94" i="2"/>
  <c r="BA97" i="1"/>
  <c r="R94" i="2" s="1"/>
  <c r="AX98" i="1"/>
  <c r="N95" i="2"/>
  <c r="BA98" i="1"/>
  <c r="R95" i="2" s="1"/>
  <c r="AX99" i="1"/>
  <c r="N96" i="2" s="1"/>
  <c r="BA99" i="1"/>
  <c r="R96" i="2" s="1"/>
  <c r="AX100" i="1"/>
  <c r="N97" i="2" s="1"/>
  <c r="BA100" i="1"/>
  <c r="R97" i="2" s="1"/>
  <c r="AX101" i="1"/>
  <c r="N98" i="2"/>
  <c r="BA101" i="1"/>
  <c r="R98" i="2" s="1"/>
  <c r="AX102" i="1"/>
  <c r="N99" i="2"/>
  <c r="BA102" i="1"/>
  <c r="R99" i="2" s="1"/>
  <c r="AX103" i="1"/>
  <c r="N100" i="2" s="1"/>
  <c r="BA103" i="1"/>
  <c r="R100" i="2" s="1"/>
  <c r="AX104" i="1"/>
  <c r="N101" i="2" s="1"/>
  <c r="BA104" i="1"/>
  <c r="R101" i="2" s="1"/>
  <c r="AX105" i="1"/>
  <c r="N102" i="2"/>
  <c r="BA105" i="1"/>
  <c r="R102" i="2" s="1"/>
  <c r="AX106" i="1"/>
  <c r="N103" i="2"/>
  <c r="BA106" i="1"/>
  <c r="R103" i="2" s="1"/>
  <c r="AX107" i="1"/>
  <c r="N104" i="2" s="1"/>
  <c r="BA107" i="1"/>
  <c r="R104" i="2" s="1"/>
  <c r="AX108" i="1"/>
  <c r="N105" i="2" s="1"/>
  <c r="BA108" i="1"/>
  <c r="R105" i="2" s="1"/>
  <c r="AX109" i="1"/>
  <c r="N106" i="2"/>
  <c r="BA109" i="1"/>
  <c r="R106" i="2" s="1"/>
  <c r="AX110" i="1"/>
  <c r="N107" i="2"/>
  <c r="BA110" i="1"/>
  <c r="R107" i="2" s="1"/>
  <c r="AX111" i="1"/>
  <c r="N108" i="2" s="1"/>
  <c r="BA111" i="1"/>
  <c r="R108" i="2" s="1"/>
  <c r="AX112" i="1"/>
  <c r="N109" i="2" s="1"/>
  <c r="BA112" i="1"/>
  <c r="R109" i="2" s="1"/>
  <c r="AX113" i="1"/>
  <c r="N110" i="2"/>
  <c r="BA113" i="1"/>
  <c r="R110" i="2" s="1"/>
  <c r="AX114" i="1"/>
  <c r="N111" i="2"/>
  <c r="BA114" i="1"/>
  <c r="R111" i="2" s="1"/>
  <c r="AX115" i="1"/>
  <c r="N112" i="2" s="1"/>
  <c r="BA115" i="1"/>
  <c r="R112" i="2" s="1"/>
  <c r="AX116" i="1"/>
  <c r="N113" i="2" s="1"/>
  <c r="BA116" i="1"/>
  <c r="R113" i="2" s="1"/>
  <c r="AX117" i="1"/>
  <c r="N114" i="2"/>
  <c r="BA117" i="1"/>
  <c r="R114" i="2" s="1"/>
  <c r="AX118" i="1"/>
  <c r="N115" i="2"/>
  <c r="BA118" i="1"/>
  <c r="R115" i="2" s="1"/>
  <c r="AX119" i="1"/>
  <c r="N116" i="2" s="1"/>
  <c r="BA119" i="1"/>
  <c r="R116" i="2" s="1"/>
  <c r="AX120" i="1"/>
  <c r="N117" i="2" s="1"/>
  <c r="BA120" i="1"/>
  <c r="R117" i="2" s="1"/>
  <c r="AX121" i="1"/>
  <c r="N118" i="2"/>
  <c r="BA121" i="1"/>
  <c r="R118" i="2" s="1"/>
  <c r="AX122" i="1"/>
  <c r="N119" i="2"/>
  <c r="BA122" i="1"/>
  <c r="R119" i="2" s="1"/>
  <c r="AX123" i="1"/>
  <c r="N120" i="2" s="1"/>
  <c r="BA123" i="1"/>
  <c r="R120" i="2" s="1"/>
  <c r="AX124" i="1"/>
  <c r="N121" i="2" s="1"/>
  <c r="BA124" i="1"/>
  <c r="R121" i="2" s="1"/>
  <c r="AX125" i="1"/>
  <c r="N122" i="2"/>
  <c r="BA125" i="1"/>
  <c r="R122" i="2" s="1"/>
  <c r="AX126" i="1"/>
  <c r="N123" i="2"/>
  <c r="BA126" i="1"/>
  <c r="R123" i="2" s="1"/>
  <c r="AX127" i="1"/>
  <c r="N124" i="2" s="1"/>
  <c r="BA127" i="1"/>
  <c r="R124" i="2" s="1"/>
  <c r="AX128" i="1"/>
  <c r="N125" i="2" s="1"/>
  <c r="BA128" i="1"/>
  <c r="R125" i="2" s="1"/>
  <c r="AX129" i="1"/>
  <c r="N126" i="2"/>
  <c r="BA129" i="1"/>
  <c r="R126" i="2" s="1"/>
  <c r="AX130" i="1"/>
  <c r="N127" i="2"/>
  <c r="BA130" i="1"/>
  <c r="R127" i="2" s="1"/>
  <c r="AX131" i="1"/>
  <c r="N128" i="2" s="1"/>
  <c r="BA131" i="1"/>
  <c r="R128" i="2" s="1"/>
  <c r="AX132" i="1"/>
  <c r="N129" i="2" s="1"/>
  <c r="BA132" i="1"/>
  <c r="R129" i="2" s="1"/>
  <c r="AX133" i="1"/>
  <c r="N130" i="2"/>
  <c r="BA133" i="1"/>
  <c r="R130" i="2" s="1"/>
  <c r="AX134" i="1"/>
  <c r="N131" i="2"/>
  <c r="BA134" i="1"/>
  <c r="R131" i="2" s="1"/>
  <c r="AX135" i="1"/>
  <c r="N132" i="2" s="1"/>
  <c r="BA135" i="1"/>
  <c r="R132" i="2" s="1"/>
  <c r="AX136" i="1"/>
  <c r="N133" i="2" s="1"/>
  <c r="BA136" i="1"/>
  <c r="R133" i="2" s="1"/>
  <c r="AX137" i="1"/>
  <c r="N134" i="2"/>
  <c r="BA137" i="1"/>
  <c r="R134" i="2" s="1"/>
  <c r="AX138" i="1"/>
  <c r="N135" i="2"/>
  <c r="BA138" i="1"/>
  <c r="R135" i="2" s="1"/>
  <c r="AX139" i="1"/>
  <c r="N136" i="2" s="1"/>
  <c r="BA139" i="1"/>
  <c r="R136" i="2" s="1"/>
  <c r="AX140" i="1"/>
  <c r="N137" i="2" s="1"/>
  <c r="BA140" i="1"/>
  <c r="R137" i="2" s="1"/>
  <c r="AX141" i="1"/>
  <c r="N138" i="2"/>
  <c r="BA141" i="1"/>
  <c r="R138" i="2" s="1"/>
  <c r="AX142" i="1"/>
  <c r="N139" i="2"/>
  <c r="BA142" i="1"/>
  <c r="R139" i="2" s="1"/>
  <c r="AX143" i="1"/>
  <c r="N140" i="2" s="1"/>
  <c r="BA143" i="1"/>
  <c r="R140" i="2" s="1"/>
  <c r="AX144" i="1"/>
  <c r="N141" i="2" s="1"/>
  <c r="BA144" i="1"/>
  <c r="R141" i="2" s="1"/>
  <c r="AX145" i="1"/>
  <c r="N142" i="2"/>
  <c r="BA145" i="1"/>
  <c r="R142" i="2" s="1"/>
  <c r="AX146" i="1"/>
  <c r="N143" i="2"/>
  <c r="BA146" i="1"/>
  <c r="R143" i="2" s="1"/>
  <c r="AX147" i="1"/>
  <c r="N144" i="2" s="1"/>
  <c r="BA147" i="1"/>
  <c r="R144" i="2" s="1"/>
  <c r="AX148" i="1"/>
  <c r="N145" i="2" s="1"/>
  <c r="BA148" i="1"/>
  <c r="R145" i="2" s="1"/>
  <c r="AX149" i="1"/>
  <c r="N146" i="2"/>
  <c r="BA149" i="1"/>
  <c r="R146" i="2" s="1"/>
  <c r="AX150" i="1"/>
  <c r="N147" i="2"/>
  <c r="BA150" i="1"/>
  <c r="R147" i="2" s="1"/>
  <c r="AX151" i="1"/>
  <c r="N148" i="2" s="1"/>
  <c r="BA151" i="1"/>
  <c r="R148" i="2" s="1"/>
  <c r="AX152" i="1"/>
  <c r="N149" i="2" s="1"/>
  <c r="BA152" i="1"/>
  <c r="R149" i="2" s="1"/>
  <c r="AX153" i="1"/>
  <c r="N150" i="2"/>
  <c r="BA153" i="1"/>
  <c r="R150" i="2" s="1"/>
  <c r="AX154" i="1"/>
  <c r="N151" i="2"/>
  <c r="BA154" i="1"/>
  <c r="R151" i="2" s="1"/>
  <c r="AX155" i="1"/>
  <c r="N152" i="2" s="1"/>
  <c r="BA155" i="1"/>
  <c r="R152" i="2" s="1"/>
  <c r="AX156" i="1"/>
  <c r="N153" i="2" s="1"/>
  <c r="BA156" i="1"/>
  <c r="R153" i="2" s="1"/>
  <c r="AX157" i="1"/>
  <c r="N154" i="2"/>
  <c r="BA157" i="1"/>
  <c r="R154" i="2" s="1"/>
  <c r="AX158" i="1"/>
  <c r="N155" i="2"/>
  <c r="BA158" i="1"/>
  <c r="R155" i="2" s="1"/>
  <c r="AX159" i="1"/>
  <c r="N156" i="2" s="1"/>
  <c r="BA159" i="1"/>
  <c r="R156" i="2" s="1"/>
  <c r="AX160" i="1"/>
  <c r="N157" i="2" s="1"/>
  <c r="BA160" i="1"/>
  <c r="R157" i="2" s="1"/>
  <c r="AX161" i="1"/>
  <c r="N158" i="2"/>
  <c r="BA161" i="1"/>
  <c r="R158" i="2" s="1"/>
  <c r="AX162" i="1"/>
  <c r="N159" i="2"/>
  <c r="BA162" i="1"/>
  <c r="R159" i="2" s="1"/>
  <c r="AX163" i="1"/>
  <c r="N160" i="2" s="1"/>
  <c r="BA163" i="1"/>
  <c r="R160" i="2" s="1"/>
  <c r="AX164" i="1"/>
  <c r="N161" i="2" s="1"/>
  <c r="BA164" i="1"/>
  <c r="R161" i="2" s="1"/>
  <c r="AX165" i="1"/>
  <c r="N162" i="2"/>
  <c r="BA165" i="1"/>
  <c r="R162" i="2" s="1"/>
  <c r="AX166" i="1"/>
  <c r="N163" i="2"/>
  <c r="BA166" i="1"/>
  <c r="R163" i="2" s="1"/>
  <c r="AX167" i="1"/>
  <c r="N164" i="2" s="1"/>
  <c r="BA167" i="1"/>
  <c r="R164" i="2" s="1"/>
  <c r="AX168" i="1"/>
  <c r="N165" i="2" s="1"/>
  <c r="BA168" i="1"/>
  <c r="R165" i="2" s="1"/>
  <c r="AX169" i="1"/>
  <c r="N166" i="2"/>
  <c r="BA169" i="1"/>
  <c r="R166" i="2" s="1"/>
  <c r="AX170" i="1"/>
  <c r="N167" i="2"/>
  <c r="BA170" i="1"/>
  <c r="R167" i="2" s="1"/>
  <c r="AX171" i="1"/>
  <c r="N168" i="2" s="1"/>
  <c r="BA171" i="1"/>
  <c r="R168" i="2" s="1"/>
  <c r="AX172" i="1"/>
  <c r="N169" i="2" s="1"/>
  <c r="BA172" i="1"/>
  <c r="R169" i="2" s="1"/>
  <c r="AX173" i="1"/>
  <c r="N170" i="2"/>
  <c r="BA173" i="1"/>
  <c r="R170" i="2" s="1"/>
  <c r="AX174" i="1"/>
  <c r="N171" i="2"/>
  <c r="BA174" i="1"/>
  <c r="R171" i="2" s="1"/>
  <c r="AX175" i="1"/>
  <c r="N172" i="2" s="1"/>
  <c r="BA175" i="1"/>
  <c r="R172" i="2" s="1"/>
  <c r="AX176" i="1"/>
  <c r="N173" i="2" s="1"/>
  <c r="BA176" i="1"/>
  <c r="R173" i="2" s="1"/>
  <c r="AX177" i="1"/>
  <c r="N174" i="2"/>
  <c r="BA177" i="1"/>
  <c r="R174" i="2" s="1"/>
  <c r="AX178" i="1"/>
  <c r="N175" i="2"/>
  <c r="BA178" i="1"/>
  <c r="R175" i="2" s="1"/>
  <c r="AX179" i="1"/>
  <c r="N176" i="2" s="1"/>
  <c r="BA179" i="1"/>
  <c r="R176" i="2" s="1"/>
  <c r="AX180" i="1"/>
  <c r="N177" i="2" s="1"/>
  <c r="BA180" i="1"/>
  <c r="R177" i="2" s="1"/>
  <c r="AX181" i="1"/>
  <c r="N178" i="2"/>
  <c r="BA181" i="1"/>
  <c r="R178" i="2" s="1"/>
  <c r="AX182" i="1"/>
  <c r="N179" i="2"/>
  <c r="BA182" i="1"/>
  <c r="R179" i="2" s="1"/>
  <c r="AX183" i="1"/>
  <c r="N180" i="2" s="1"/>
  <c r="BA183" i="1"/>
  <c r="R180" i="2" s="1"/>
  <c r="AX184" i="1"/>
  <c r="N181" i="2" s="1"/>
  <c r="BA184" i="1"/>
  <c r="R181" i="2" s="1"/>
  <c r="AX185" i="1"/>
  <c r="N182" i="2"/>
  <c r="BA185" i="1"/>
  <c r="R182" i="2" s="1"/>
  <c r="AX186" i="1"/>
  <c r="N183" i="2"/>
  <c r="BA186" i="1"/>
  <c r="R183" i="2" s="1"/>
  <c r="AX187" i="1"/>
  <c r="N184" i="2" s="1"/>
  <c r="BA187" i="1"/>
  <c r="R184" i="2" s="1"/>
  <c r="AX188" i="1"/>
  <c r="N185" i="2" s="1"/>
  <c r="BA188" i="1"/>
  <c r="R185" i="2" s="1"/>
  <c r="AX189" i="1"/>
  <c r="N186" i="2"/>
  <c r="BA189" i="1"/>
  <c r="R186" i="2" s="1"/>
  <c r="AX190" i="1"/>
  <c r="N187" i="2"/>
  <c r="BA190" i="1"/>
  <c r="R187" i="2" s="1"/>
  <c r="AX191" i="1"/>
  <c r="N188" i="2" s="1"/>
  <c r="BA191" i="1"/>
  <c r="R188" i="2" s="1"/>
  <c r="AX192" i="1"/>
  <c r="N189" i="2" s="1"/>
  <c r="BA192" i="1"/>
  <c r="R189" i="2" s="1"/>
  <c r="AX193" i="1"/>
  <c r="N190" i="2"/>
  <c r="BA193" i="1"/>
  <c r="R190" i="2" s="1"/>
  <c r="AX194" i="1"/>
  <c r="N191" i="2"/>
  <c r="BA194" i="1"/>
  <c r="R191" i="2" s="1"/>
  <c r="AX195" i="1"/>
  <c r="N192" i="2" s="1"/>
  <c r="BA195" i="1"/>
  <c r="R192" i="2" s="1"/>
  <c r="AX196" i="1"/>
  <c r="N193" i="2" s="1"/>
  <c r="BA196" i="1"/>
  <c r="R193" i="2" s="1"/>
  <c r="AX197" i="1"/>
  <c r="N194" i="2"/>
  <c r="BA197" i="1"/>
  <c r="R194" i="2" s="1"/>
  <c r="AX198" i="1"/>
  <c r="N195" i="2"/>
  <c r="BA198" i="1"/>
  <c r="R195" i="2" s="1"/>
  <c r="AX199" i="1"/>
  <c r="N196" i="2" s="1"/>
  <c r="BA199" i="1"/>
  <c r="R196" i="2" s="1"/>
  <c r="AX200" i="1"/>
  <c r="N197" i="2" s="1"/>
  <c r="BA200" i="1"/>
  <c r="R197" i="2" s="1"/>
  <c r="AX201" i="1"/>
  <c r="N198" i="2"/>
  <c r="BA201" i="1"/>
  <c r="R198" i="2" s="1"/>
  <c r="AX202" i="1"/>
  <c r="N199" i="2"/>
  <c r="BA202" i="1"/>
  <c r="R199" i="2" s="1"/>
  <c r="AX203" i="1"/>
  <c r="N200" i="2" s="1"/>
  <c r="BA203" i="1"/>
  <c r="R200" i="2" s="1"/>
  <c r="AX204" i="1"/>
  <c r="N201" i="2" s="1"/>
  <c r="BA204" i="1"/>
  <c r="R201" i="2" s="1"/>
  <c r="AX205" i="1"/>
  <c r="N202" i="2"/>
  <c r="BA205" i="1"/>
  <c r="R202" i="2" s="1"/>
  <c r="AX206" i="1"/>
  <c r="N203" i="2"/>
  <c r="BA206" i="1"/>
  <c r="R203" i="2" s="1"/>
  <c r="AX207" i="1"/>
  <c r="N204" i="2" s="1"/>
  <c r="BA207" i="1"/>
  <c r="R204" i="2" s="1"/>
  <c r="AX208" i="1"/>
  <c r="N205" i="2" s="1"/>
  <c r="BA208" i="1"/>
  <c r="R205" i="2" s="1"/>
  <c r="AX209" i="1"/>
  <c r="N206" i="2"/>
  <c r="BA209" i="1"/>
  <c r="R206" i="2" s="1"/>
  <c r="AX210" i="1"/>
  <c r="N207" i="2"/>
  <c r="BA210" i="1"/>
  <c r="R207" i="2" s="1"/>
  <c r="AX211" i="1"/>
  <c r="N208" i="2" s="1"/>
  <c r="BA211" i="1"/>
  <c r="R208" i="2" s="1"/>
  <c r="AX212" i="1"/>
  <c r="N209" i="2" s="1"/>
  <c r="BA212" i="1"/>
  <c r="R209" i="2" s="1"/>
  <c r="AX213" i="1"/>
  <c r="N210" i="2"/>
  <c r="BA213" i="1"/>
  <c r="R210" i="2" s="1"/>
  <c r="AX214" i="1"/>
  <c r="N211" i="2"/>
  <c r="BA214" i="1"/>
  <c r="R211" i="2" s="1"/>
  <c r="AX215" i="1"/>
  <c r="N212" i="2" s="1"/>
  <c r="BA215" i="1"/>
  <c r="R212" i="2" s="1"/>
  <c r="AX216" i="1"/>
  <c r="N213" i="2" s="1"/>
  <c r="BA216" i="1"/>
  <c r="R213" i="2" s="1"/>
  <c r="AX217" i="1"/>
  <c r="N214" i="2"/>
  <c r="BA217" i="1"/>
  <c r="R214" i="2" s="1"/>
  <c r="AX218" i="1"/>
  <c r="N215" i="2"/>
  <c r="BA218" i="1"/>
  <c r="R215" i="2" s="1"/>
  <c r="AX219" i="1"/>
  <c r="N216" i="2" s="1"/>
  <c r="BA219" i="1"/>
  <c r="R216" i="2" s="1"/>
  <c r="AX220" i="1"/>
  <c r="N217" i="2" s="1"/>
  <c r="BA220" i="1"/>
  <c r="R217" i="2" s="1"/>
  <c r="AX221" i="1"/>
  <c r="N218" i="2"/>
  <c r="BA221" i="1"/>
  <c r="R218" i="2" s="1"/>
  <c r="AX222" i="1"/>
  <c r="N219" i="2"/>
  <c r="BA222" i="1"/>
  <c r="R219" i="2" s="1"/>
  <c r="AX223" i="1"/>
  <c r="N220" i="2" s="1"/>
  <c r="BA223" i="1"/>
  <c r="R220" i="2" s="1"/>
  <c r="AX224" i="1"/>
  <c r="N221" i="2" s="1"/>
  <c r="BA224" i="1"/>
  <c r="R221" i="2" s="1"/>
  <c r="AX225" i="1"/>
  <c r="N222" i="2"/>
  <c r="BA225" i="1"/>
  <c r="R222" i="2" s="1"/>
  <c r="AX226" i="1"/>
  <c r="N223" i="2"/>
  <c r="BA226" i="1"/>
  <c r="R223" i="2" s="1"/>
  <c r="AX227" i="1"/>
  <c r="N224" i="2" s="1"/>
  <c r="BA227" i="1"/>
  <c r="R224" i="2" s="1"/>
  <c r="AX228" i="1"/>
  <c r="N225" i="2" s="1"/>
  <c r="BA228" i="1"/>
  <c r="R225" i="2" s="1"/>
  <c r="AX229" i="1"/>
  <c r="N226" i="2"/>
  <c r="BA229" i="1"/>
  <c r="R226" i="2" s="1"/>
  <c r="AX230" i="1"/>
  <c r="N227" i="2"/>
  <c r="BA230" i="1"/>
  <c r="R227" i="2" s="1"/>
  <c r="AX231" i="1"/>
  <c r="N228" i="2" s="1"/>
  <c r="BA231" i="1"/>
  <c r="R228" i="2" s="1"/>
  <c r="AX232" i="1"/>
  <c r="N229" i="2" s="1"/>
  <c r="BA232" i="1"/>
  <c r="R229" i="2" s="1"/>
  <c r="AX233" i="1"/>
  <c r="N230" i="2"/>
  <c r="BA233" i="1"/>
  <c r="R230" i="2" s="1"/>
  <c r="AX234" i="1"/>
  <c r="N231" i="2"/>
  <c r="BA234" i="1"/>
  <c r="R231" i="2" s="1"/>
  <c r="AX235" i="1"/>
  <c r="N232" i="2" s="1"/>
  <c r="BA235" i="1"/>
  <c r="R232" i="2" s="1"/>
  <c r="AX236" i="1"/>
  <c r="N233" i="2" s="1"/>
  <c r="BA236" i="1"/>
  <c r="R233" i="2" s="1"/>
  <c r="AX237" i="1"/>
  <c r="N234" i="2"/>
  <c r="BA237" i="1"/>
  <c r="R234" i="2" s="1"/>
  <c r="AX238" i="1"/>
  <c r="N235" i="2"/>
  <c r="BA238" i="1"/>
  <c r="R235" i="2" s="1"/>
  <c r="AX239" i="1"/>
  <c r="N236" i="2" s="1"/>
  <c r="BA239" i="1"/>
  <c r="R236" i="2" s="1"/>
  <c r="AX240" i="1"/>
  <c r="N237" i="2" s="1"/>
  <c r="BA240" i="1"/>
  <c r="R237" i="2" s="1"/>
  <c r="AX241" i="1"/>
  <c r="N238" i="2"/>
  <c r="BA241" i="1"/>
  <c r="R238" i="2" s="1"/>
  <c r="AX242" i="1"/>
  <c r="N239" i="2"/>
  <c r="BA242" i="1"/>
  <c r="R239" i="2" s="1"/>
  <c r="AX243" i="1"/>
  <c r="N240" i="2" s="1"/>
  <c r="BA243" i="1"/>
  <c r="R240" i="2" s="1"/>
  <c r="AX244" i="1"/>
  <c r="N241" i="2" s="1"/>
  <c r="BA244" i="1"/>
  <c r="R241" i="2" s="1"/>
  <c r="AX245" i="1"/>
  <c r="N242" i="2"/>
  <c r="BA245" i="1"/>
  <c r="R242" i="2" s="1"/>
  <c r="AX246" i="1"/>
  <c r="N243" i="2"/>
  <c r="BA246" i="1"/>
  <c r="R243" i="2" s="1"/>
  <c r="AX247" i="1"/>
  <c r="N244" i="2" s="1"/>
  <c r="BA247" i="1"/>
  <c r="R244" i="2" s="1"/>
  <c r="AX248" i="1"/>
  <c r="N245" i="2" s="1"/>
  <c r="BA248" i="1"/>
  <c r="R245" i="2" s="1"/>
  <c r="AX249" i="1"/>
  <c r="N246" i="2"/>
  <c r="BA249" i="1"/>
  <c r="R246" i="2" s="1"/>
  <c r="AX250" i="1"/>
  <c r="N247" i="2"/>
  <c r="BA250" i="1"/>
  <c r="R247" i="2" s="1"/>
  <c r="AX251" i="1"/>
  <c r="N248" i="2" s="1"/>
  <c r="BA251" i="1"/>
  <c r="R248" i="2" s="1"/>
  <c r="AX252" i="1"/>
  <c r="N249" i="2" s="1"/>
  <c r="BA252" i="1"/>
  <c r="R249" i="2" s="1"/>
  <c r="AX253" i="1"/>
  <c r="N250" i="2"/>
  <c r="BA253" i="1"/>
  <c r="R250" i="2" s="1"/>
  <c r="AX254" i="1"/>
  <c r="N251" i="2"/>
  <c r="BA254" i="1"/>
  <c r="R251" i="2" s="1"/>
  <c r="AX255" i="1"/>
  <c r="N252" i="2" s="1"/>
  <c r="BA255" i="1"/>
  <c r="R252" i="2" s="1"/>
  <c r="AX256" i="1"/>
  <c r="N253" i="2" s="1"/>
  <c r="BA256" i="1"/>
  <c r="R253" i="2" s="1"/>
  <c r="AX257" i="1"/>
  <c r="N254" i="2"/>
  <c r="BA257" i="1"/>
  <c r="R254" i="2" s="1"/>
  <c r="AX258" i="1"/>
  <c r="N255" i="2"/>
  <c r="BA258" i="1"/>
  <c r="R255" i="2" s="1"/>
  <c r="AX259" i="1"/>
  <c r="N256" i="2" s="1"/>
  <c r="BA259" i="1"/>
  <c r="R256" i="2" s="1"/>
  <c r="AX260" i="1"/>
  <c r="N257" i="2" s="1"/>
  <c r="BA260" i="1"/>
  <c r="R257" i="2" s="1"/>
  <c r="AX261" i="1"/>
  <c r="N258" i="2"/>
  <c r="BA261" i="1"/>
  <c r="R258" i="2" s="1"/>
  <c r="AX262" i="1"/>
  <c r="N259" i="2"/>
  <c r="BA262" i="1"/>
  <c r="R259" i="2" s="1"/>
  <c r="AX263" i="1"/>
  <c r="N260" i="2" s="1"/>
  <c r="BA263" i="1"/>
  <c r="R260" i="2" s="1"/>
  <c r="AX264" i="1"/>
  <c r="N261" i="2" s="1"/>
  <c r="BA264" i="1"/>
  <c r="R261" i="2" s="1"/>
  <c r="AX265" i="1"/>
  <c r="N262" i="2"/>
  <c r="BA265" i="1"/>
  <c r="R262" i="2" s="1"/>
  <c r="AX266" i="1"/>
  <c r="N263" i="2"/>
  <c r="BA266" i="1"/>
  <c r="R263" i="2" s="1"/>
  <c r="AX267" i="1"/>
  <c r="N264" i="2" s="1"/>
  <c r="BA267" i="1"/>
  <c r="R264" i="2" s="1"/>
  <c r="AX268" i="1"/>
  <c r="N265" i="2" s="1"/>
  <c r="BA268" i="1"/>
  <c r="R265" i="2" s="1"/>
  <c r="AX269" i="1"/>
  <c r="N266" i="2"/>
  <c r="BA269" i="1"/>
  <c r="R266" i="2" s="1"/>
  <c r="AX270" i="1"/>
  <c r="N267" i="2"/>
  <c r="BA270" i="1"/>
  <c r="R267" i="2" s="1"/>
  <c r="AX271" i="1"/>
  <c r="N268" i="2" s="1"/>
  <c r="BA271" i="1"/>
  <c r="R268" i="2" s="1"/>
  <c r="AX272" i="1"/>
  <c r="N269" i="2" s="1"/>
  <c r="BA272" i="1"/>
  <c r="R269" i="2" s="1"/>
  <c r="AX273" i="1"/>
  <c r="N270" i="2"/>
  <c r="BA273" i="1"/>
  <c r="R270" i="2" s="1"/>
  <c r="AX274" i="1"/>
  <c r="N271" i="2"/>
  <c r="BA274" i="1"/>
  <c r="R271" i="2" s="1"/>
  <c r="AX275" i="1"/>
  <c r="N272" i="2" s="1"/>
  <c r="BA275" i="1"/>
  <c r="R272" i="2" s="1"/>
  <c r="AX276" i="1"/>
  <c r="N273" i="2" s="1"/>
  <c r="BA276" i="1"/>
  <c r="R273" i="2" s="1"/>
  <c r="AX277" i="1"/>
  <c r="N274" i="2"/>
  <c r="BA277" i="1"/>
  <c r="R274" i="2" s="1"/>
  <c r="AX278" i="1"/>
  <c r="N275" i="2"/>
  <c r="BA278" i="1"/>
  <c r="R275" i="2" s="1"/>
  <c r="AX279" i="1"/>
  <c r="N276" i="2" s="1"/>
  <c r="BA279" i="1"/>
  <c r="R276" i="2" s="1"/>
  <c r="AX280" i="1"/>
  <c r="N277" i="2" s="1"/>
  <c r="BA280" i="1"/>
  <c r="R277" i="2" s="1"/>
  <c r="AX281" i="1"/>
  <c r="N278" i="2"/>
  <c r="BA281" i="1"/>
  <c r="R278" i="2" s="1"/>
  <c r="AX282" i="1"/>
  <c r="N279" i="2"/>
  <c r="BA282" i="1"/>
  <c r="R279" i="2" s="1"/>
  <c r="AX283" i="1"/>
  <c r="N280" i="2" s="1"/>
  <c r="BA283" i="1"/>
  <c r="R280" i="2" s="1"/>
  <c r="AX284" i="1"/>
  <c r="N281" i="2" s="1"/>
  <c r="BA284" i="1"/>
  <c r="R281" i="2" s="1"/>
  <c r="AX285" i="1"/>
  <c r="N282" i="2"/>
  <c r="BA285" i="1"/>
  <c r="R282" i="2" s="1"/>
  <c r="AX286" i="1"/>
  <c r="N283" i="2"/>
  <c r="BA286" i="1"/>
  <c r="R283" i="2" s="1"/>
  <c r="AX287" i="1"/>
  <c r="N284" i="2" s="1"/>
  <c r="BA287" i="1"/>
  <c r="R284" i="2" s="1"/>
  <c r="AX288" i="1"/>
  <c r="N285" i="2" s="1"/>
  <c r="BA288" i="1"/>
  <c r="R285" i="2" s="1"/>
  <c r="AX289" i="1"/>
  <c r="N286" i="2"/>
  <c r="BA289" i="1"/>
  <c r="R286" i="2" s="1"/>
  <c r="AX290" i="1"/>
  <c r="N287" i="2"/>
  <c r="BA290" i="1"/>
  <c r="R287" i="2" s="1"/>
  <c r="AX291" i="1"/>
  <c r="N288" i="2" s="1"/>
  <c r="BA291" i="1"/>
  <c r="R288" i="2" s="1"/>
  <c r="AX292" i="1"/>
  <c r="N289" i="2" s="1"/>
  <c r="BA292" i="1"/>
  <c r="R289" i="2" s="1"/>
  <c r="AX293" i="1"/>
  <c r="N290" i="2"/>
  <c r="BA293" i="1"/>
  <c r="R290" i="2" s="1"/>
  <c r="AX294" i="1"/>
  <c r="N291" i="2"/>
  <c r="BA294" i="1"/>
  <c r="R291" i="2" s="1"/>
  <c r="AX295" i="1"/>
  <c r="N292" i="2" s="1"/>
  <c r="BA295" i="1"/>
  <c r="R292" i="2" s="1"/>
  <c r="AX296" i="1"/>
  <c r="N293" i="2" s="1"/>
  <c r="BA296" i="1"/>
  <c r="R293" i="2" s="1"/>
  <c r="AX297" i="1"/>
  <c r="N294" i="2"/>
  <c r="BA297" i="1"/>
  <c r="R294" i="2" s="1"/>
  <c r="AX298" i="1"/>
  <c r="N295" i="2"/>
  <c r="BA298" i="1"/>
  <c r="R295" i="2" s="1"/>
  <c r="AX299" i="1"/>
  <c r="N296" i="2" s="1"/>
  <c r="BA299" i="1"/>
  <c r="R296" i="2" s="1"/>
  <c r="AX300" i="1"/>
  <c r="N297" i="2" s="1"/>
  <c r="BA300" i="1"/>
  <c r="R297" i="2" s="1"/>
  <c r="AX301" i="1"/>
  <c r="N298" i="2" s="1"/>
  <c r="BA301" i="1"/>
  <c r="R298" i="2" s="1"/>
  <c r="AX302" i="1"/>
  <c r="N299" i="2"/>
  <c r="BA302" i="1"/>
  <c r="R299" i="2" s="1"/>
  <c r="AX303" i="1"/>
  <c r="N300" i="2" s="1"/>
  <c r="BA303" i="1"/>
  <c r="R300" i="2" s="1"/>
  <c r="AX304" i="1"/>
  <c r="N301" i="2" s="1"/>
  <c r="BA304" i="1"/>
  <c r="R301" i="2" s="1"/>
  <c r="AX305" i="1"/>
  <c r="N302" i="2" s="1"/>
  <c r="BA305" i="1"/>
  <c r="R302" i="2" s="1"/>
  <c r="AX306" i="1"/>
  <c r="N303" i="2"/>
  <c r="BA306" i="1"/>
  <c r="R303" i="2" s="1"/>
  <c r="AX307" i="1"/>
  <c r="N304" i="2" s="1"/>
  <c r="BA307" i="1"/>
  <c r="R304" i="2" s="1"/>
  <c r="AX308" i="1"/>
  <c r="N305" i="2" s="1"/>
  <c r="BA308" i="1"/>
  <c r="R305" i="2" s="1"/>
  <c r="AX309" i="1"/>
  <c r="N306" i="2" s="1"/>
  <c r="BA309" i="1"/>
  <c r="R306" i="2" s="1"/>
  <c r="AX310" i="1"/>
  <c r="N307" i="2"/>
  <c r="BA310" i="1"/>
  <c r="R307" i="2" s="1"/>
  <c r="AX311" i="1"/>
  <c r="N308" i="2" s="1"/>
  <c r="BA311" i="1"/>
  <c r="R308" i="2" s="1"/>
  <c r="AX312" i="1"/>
  <c r="N309" i="2" s="1"/>
  <c r="BA312" i="1"/>
  <c r="R309" i="2" s="1"/>
  <c r="AX313" i="1"/>
  <c r="N310" i="2" s="1"/>
  <c r="BA313" i="1"/>
  <c r="R310" i="2" s="1"/>
  <c r="AX314" i="1"/>
  <c r="N311" i="2"/>
  <c r="BA314" i="1"/>
  <c r="R311" i="2" s="1"/>
  <c r="AX315" i="1"/>
  <c r="N312" i="2" s="1"/>
  <c r="BA315" i="1"/>
  <c r="R312" i="2" s="1"/>
  <c r="AX316" i="1"/>
  <c r="N313" i="2" s="1"/>
  <c r="BA316" i="1"/>
  <c r="R313" i="2" s="1"/>
  <c r="AX317" i="1"/>
  <c r="N314" i="2" s="1"/>
  <c r="BA317" i="1"/>
  <c r="R314" i="2" s="1"/>
  <c r="AX318" i="1"/>
  <c r="N315" i="2"/>
  <c r="BA318" i="1"/>
  <c r="R315" i="2" s="1"/>
  <c r="AX319" i="1"/>
  <c r="N316" i="2" s="1"/>
  <c r="BA319" i="1"/>
  <c r="R316" i="2" s="1"/>
  <c r="AX320" i="1"/>
  <c r="N317" i="2" s="1"/>
  <c r="BA320" i="1"/>
  <c r="R317" i="2" s="1"/>
  <c r="AX321" i="1"/>
  <c r="N318" i="2" s="1"/>
  <c r="BA321" i="1"/>
  <c r="R318" i="2" s="1"/>
  <c r="AX322" i="1"/>
  <c r="N319" i="2"/>
  <c r="BA322" i="1"/>
  <c r="R319" i="2" s="1"/>
  <c r="AX323" i="1"/>
  <c r="N320" i="2" s="1"/>
  <c r="BA323" i="1"/>
  <c r="R320" i="2" s="1"/>
  <c r="AX324" i="1"/>
  <c r="N321" i="2" s="1"/>
  <c r="BA324" i="1"/>
  <c r="R321" i="2" s="1"/>
  <c r="AX325" i="1"/>
  <c r="N322" i="2" s="1"/>
  <c r="BA325" i="1"/>
  <c r="R322" i="2" s="1"/>
  <c r="AX326" i="1"/>
  <c r="N323" i="2"/>
  <c r="BA326" i="1"/>
  <c r="R323" i="2" s="1"/>
  <c r="AX327" i="1"/>
  <c r="N324" i="2" s="1"/>
  <c r="BA327" i="1"/>
  <c r="R324" i="2" s="1"/>
  <c r="AX328" i="1"/>
  <c r="N325" i="2" s="1"/>
  <c r="BA328" i="1"/>
  <c r="R325" i="2" s="1"/>
  <c r="AX329" i="1"/>
  <c r="N326" i="2" s="1"/>
  <c r="BA329" i="1"/>
  <c r="R326" i="2" s="1"/>
  <c r="AX330" i="1"/>
  <c r="N327" i="2"/>
  <c r="BA330" i="1"/>
  <c r="R327" i="2" s="1"/>
  <c r="AX331" i="1"/>
  <c r="N328" i="2" s="1"/>
  <c r="BA331" i="1"/>
  <c r="R328" i="2" s="1"/>
  <c r="AX332" i="1"/>
  <c r="N329" i="2" s="1"/>
  <c r="BA332" i="1"/>
  <c r="R329" i="2" s="1"/>
  <c r="AX333" i="1"/>
  <c r="N330" i="2" s="1"/>
  <c r="BA333" i="1"/>
  <c r="R330" i="2" s="1"/>
  <c r="AX334" i="1"/>
  <c r="N331" i="2"/>
  <c r="BA334" i="1"/>
  <c r="R331" i="2" s="1"/>
  <c r="AX335" i="1"/>
  <c r="N332" i="2" s="1"/>
  <c r="BA335" i="1"/>
  <c r="R332" i="2" s="1"/>
  <c r="AX336" i="1"/>
  <c r="N333" i="2" s="1"/>
  <c r="BA336" i="1"/>
  <c r="R333" i="2" s="1"/>
  <c r="AX337" i="1"/>
  <c r="N334" i="2" s="1"/>
  <c r="BA337" i="1"/>
  <c r="R334" i="2" s="1"/>
  <c r="AX338" i="1"/>
  <c r="N335" i="2"/>
  <c r="BA338" i="1"/>
  <c r="R335" i="2" s="1"/>
  <c r="AX339" i="1"/>
  <c r="N336" i="2" s="1"/>
  <c r="BA339" i="1"/>
  <c r="R336" i="2" s="1"/>
  <c r="AX340" i="1"/>
  <c r="N337" i="2" s="1"/>
  <c r="BA340" i="1"/>
  <c r="R337" i="2" s="1"/>
  <c r="AX341" i="1"/>
  <c r="N338" i="2" s="1"/>
  <c r="BA341" i="1"/>
  <c r="R338" i="2" s="1"/>
  <c r="AX342" i="1"/>
  <c r="N339" i="2"/>
  <c r="BA342" i="1"/>
  <c r="R339" i="2" s="1"/>
  <c r="AX343" i="1"/>
  <c r="N340" i="2" s="1"/>
  <c r="BA343" i="1"/>
  <c r="R340" i="2" s="1"/>
  <c r="AX344" i="1"/>
  <c r="N341" i="2" s="1"/>
  <c r="BA344" i="1"/>
  <c r="R341" i="2" s="1"/>
  <c r="AX345" i="1"/>
  <c r="N342" i="2" s="1"/>
  <c r="BA345" i="1"/>
  <c r="R342" i="2" s="1"/>
  <c r="AX346" i="1"/>
  <c r="N343" i="2"/>
  <c r="BA346" i="1"/>
  <c r="R343" i="2" s="1"/>
  <c r="AX347" i="1"/>
  <c r="N344" i="2" s="1"/>
  <c r="BA347" i="1"/>
  <c r="R344" i="2" s="1"/>
  <c r="AX348" i="1"/>
  <c r="N345" i="2" s="1"/>
  <c r="BA348" i="1"/>
  <c r="R345" i="2" s="1"/>
  <c r="AX349" i="1"/>
  <c r="N346" i="2" s="1"/>
  <c r="BA349" i="1"/>
  <c r="R346" i="2" s="1"/>
  <c r="AX350" i="1"/>
  <c r="N347" i="2"/>
  <c r="BA350" i="1"/>
  <c r="R347" i="2" s="1"/>
  <c r="AX351" i="1"/>
  <c r="N348" i="2" s="1"/>
  <c r="BA351" i="1"/>
  <c r="R348" i="2" s="1"/>
  <c r="AX352" i="1"/>
  <c r="N349" i="2" s="1"/>
  <c r="BA352" i="1"/>
  <c r="R349" i="2" s="1"/>
  <c r="AX353" i="1"/>
  <c r="N350" i="2" s="1"/>
  <c r="BA353" i="1"/>
  <c r="R350" i="2" s="1"/>
  <c r="AX354" i="1"/>
  <c r="N351" i="2"/>
  <c r="BA354" i="1"/>
  <c r="R351" i="2" s="1"/>
  <c r="AX355" i="1"/>
  <c r="N352" i="2" s="1"/>
  <c r="BA355" i="1"/>
  <c r="R352" i="2" s="1"/>
  <c r="AX356" i="1"/>
  <c r="N353" i="2" s="1"/>
  <c r="BA356" i="1"/>
  <c r="R353" i="2" s="1"/>
  <c r="AX357" i="1"/>
  <c r="N354" i="2" s="1"/>
  <c r="BA357" i="1"/>
  <c r="R354" i="2" s="1"/>
  <c r="AX358" i="1"/>
  <c r="N355" i="2"/>
  <c r="BA358" i="1"/>
  <c r="R355" i="2" s="1"/>
  <c r="AX359" i="1"/>
  <c r="N356" i="2" s="1"/>
  <c r="BA359" i="1"/>
  <c r="R356" i="2" s="1"/>
  <c r="AX360" i="1"/>
  <c r="N357" i="2" s="1"/>
  <c r="BA360" i="1"/>
  <c r="R357" i="2" s="1"/>
  <c r="AX361" i="1"/>
  <c r="N358" i="2" s="1"/>
  <c r="BA361" i="1"/>
  <c r="R358" i="2" s="1"/>
  <c r="AX362" i="1"/>
  <c r="N359" i="2"/>
  <c r="BA362" i="1"/>
  <c r="R359" i="2" s="1"/>
  <c r="AX363" i="1"/>
  <c r="N360" i="2" s="1"/>
  <c r="BA363" i="1"/>
  <c r="R360" i="2" s="1"/>
  <c r="AX364" i="1"/>
  <c r="N361" i="2" s="1"/>
  <c r="BA364" i="1"/>
  <c r="R361" i="2" s="1"/>
  <c r="AX365" i="1"/>
  <c r="N362" i="2" s="1"/>
  <c r="BA365" i="1"/>
  <c r="R362" i="2" s="1"/>
  <c r="AX366" i="1"/>
  <c r="N363" i="2"/>
  <c r="BA366" i="1"/>
  <c r="R363" i="2" s="1"/>
  <c r="AX367" i="1"/>
  <c r="N364" i="2" s="1"/>
  <c r="BA367" i="1"/>
  <c r="R364" i="2" s="1"/>
  <c r="AX368" i="1"/>
  <c r="N365" i="2" s="1"/>
  <c r="BA368" i="1"/>
  <c r="R365" i="2" s="1"/>
  <c r="AX369" i="1"/>
  <c r="N366" i="2" s="1"/>
  <c r="BA369" i="1"/>
  <c r="R366" i="2" s="1"/>
  <c r="AX370" i="1"/>
  <c r="N367" i="2"/>
  <c r="BA370" i="1"/>
  <c r="R367" i="2" s="1"/>
  <c r="AX371" i="1"/>
  <c r="N368" i="2" s="1"/>
  <c r="BA371" i="1"/>
  <c r="R368" i="2" s="1"/>
  <c r="AX372" i="1"/>
  <c r="N369" i="2" s="1"/>
  <c r="BA372" i="1"/>
  <c r="R369" i="2" s="1"/>
  <c r="AX373" i="1"/>
  <c r="N370" i="2" s="1"/>
  <c r="BA373" i="1"/>
  <c r="R370" i="2" s="1"/>
  <c r="AX374" i="1"/>
  <c r="N371" i="2"/>
  <c r="BA374" i="1"/>
  <c r="R371" i="2" s="1"/>
  <c r="AX375" i="1"/>
  <c r="N372" i="2" s="1"/>
  <c r="BA375" i="1"/>
  <c r="R372" i="2" s="1"/>
  <c r="AX376" i="1"/>
  <c r="N373" i="2" s="1"/>
  <c r="BA376" i="1"/>
  <c r="R373" i="2" s="1"/>
  <c r="AX377" i="1"/>
  <c r="N374" i="2" s="1"/>
  <c r="BA377" i="1"/>
  <c r="R374" i="2" s="1"/>
  <c r="AX378" i="1"/>
  <c r="N375" i="2"/>
  <c r="BA378" i="1"/>
  <c r="R375" i="2" s="1"/>
  <c r="AX379" i="1"/>
  <c r="N376" i="2" s="1"/>
  <c r="BA379" i="1"/>
  <c r="R376" i="2" s="1"/>
  <c r="AX380" i="1"/>
  <c r="N377" i="2" s="1"/>
  <c r="BA380" i="1"/>
  <c r="R377" i="2" s="1"/>
  <c r="AX381" i="1"/>
  <c r="N378" i="2" s="1"/>
  <c r="BA381" i="1"/>
  <c r="R378" i="2" s="1"/>
  <c r="AX382" i="1"/>
  <c r="N379" i="2"/>
  <c r="BA382" i="1"/>
  <c r="R379" i="2" s="1"/>
  <c r="AX383" i="1"/>
  <c r="N380" i="2" s="1"/>
  <c r="BA383" i="1"/>
  <c r="R380" i="2" s="1"/>
  <c r="AX384" i="1"/>
  <c r="N381" i="2" s="1"/>
  <c r="BA384" i="1"/>
  <c r="R381" i="2" s="1"/>
  <c r="AX385" i="1"/>
  <c r="N382" i="2" s="1"/>
  <c r="BA385" i="1"/>
  <c r="R382" i="2" s="1"/>
  <c r="AX386" i="1"/>
  <c r="N383" i="2"/>
  <c r="BA386" i="1"/>
  <c r="R383" i="2" s="1"/>
  <c r="AX387" i="1"/>
  <c r="N384" i="2" s="1"/>
  <c r="BA387" i="1"/>
  <c r="R384" i="2" s="1"/>
  <c r="AX388" i="1"/>
  <c r="N385" i="2" s="1"/>
  <c r="BA388" i="1"/>
  <c r="R385" i="2" s="1"/>
  <c r="AX389" i="1"/>
  <c r="N386" i="2" s="1"/>
  <c r="BA389" i="1"/>
  <c r="R386" i="2" s="1"/>
  <c r="AX390" i="1"/>
  <c r="N387" i="2"/>
  <c r="BA390" i="1"/>
  <c r="R387" i="2" s="1"/>
  <c r="AX391" i="1"/>
  <c r="N388" i="2" s="1"/>
  <c r="BA391" i="1"/>
  <c r="R388" i="2" s="1"/>
  <c r="AX392" i="1"/>
  <c r="N389" i="2" s="1"/>
  <c r="BA392" i="1"/>
  <c r="R389" i="2" s="1"/>
  <c r="AX393" i="1"/>
  <c r="N390" i="2" s="1"/>
  <c r="BA393" i="1"/>
  <c r="R390" i="2" s="1"/>
  <c r="AX394" i="1"/>
  <c r="N391" i="2"/>
  <c r="BA394" i="1"/>
  <c r="R391" i="2" s="1"/>
  <c r="AX395" i="1"/>
  <c r="N392" i="2" s="1"/>
  <c r="BA395" i="1"/>
  <c r="R392" i="2" s="1"/>
  <c r="AX396" i="1"/>
  <c r="N393" i="2" s="1"/>
  <c r="BA396" i="1"/>
  <c r="R393" i="2" s="1"/>
  <c r="AX397" i="1"/>
  <c r="N394" i="2" s="1"/>
  <c r="BA397" i="1"/>
  <c r="R394" i="2" s="1"/>
  <c r="AX398" i="1"/>
  <c r="N395" i="2"/>
  <c r="BA398" i="1"/>
  <c r="R395" i="2" s="1"/>
  <c r="AX399" i="1"/>
  <c r="N396" i="2" s="1"/>
  <c r="BA399" i="1"/>
  <c r="R396" i="2" s="1"/>
  <c r="AX400" i="1"/>
  <c r="N397" i="2" s="1"/>
  <c r="BA400" i="1"/>
  <c r="R397" i="2" s="1"/>
  <c r="AX401" i="1"/>
  <c r="N398" i="2" s="1"/>
  <c r="BA401" i="1"/>
  <c r="R398" i="2" s="1"/>
  <c r="AX402" i="1"/>
  <c r="N399" i="2"/>
  <c r="BA402" i="1"/>
  <c r="R399" i="2" s="1"/>
  <c r="AX403" i="1"/>
  <c r="N400" i="2" s="1"/>
  <c r="BA403" i="1"/>
  <c r="R400" i="2" s="1"/>
  <c r="AX404" i="1"/>
  <c r="N401" i="2" s="1"/>
  <c r="BA404" i="1"/>
  <c r="R401" i="2" s="1"/>
  <c r="AX405" i="1"/>
  <c r="N402" i="2" s="1"/>
  <c r="BA405" i="1"/>
  <c r="R402" i="2" s="1"/>
  <c r="AX406" i="1"/>
  <c r="N403" i="2"/>
  <c r="BA406" i="1"/>
  <c r="R403" i="2" s="1"/>
  <c r="AX407" i="1"/>
  <c r="N404" i="2" s="1"/>
  <c r="BA407" i="1"/>
  <c r="R404" i="2" s="1"/>
  <c r="AX408" i="1"/>
  <c r="N405" i="2" s="1"/>
  <c r="BA408" i="1"/>
  <c r="R405" i="2" s="1"/>
  <c r="AX409" i="1"/>
  <c r="N406" i="2" s="1"/>
  <c r="BA409" i="1"/>
  <c r="R406" i="2" s="1"/>
  <c r="AX410" i="1"/>
  <c r="N407" i="2"/>
  <c r="BA410" i="1"/>
  <c r="R407" i="2" s="1"/>
  <c r="AX411" i="1"/>
  <c r="N408" i="2" s="1"/>
  <c r="BA411" i="1"/>
  <c r="R408" i="2" s="1"/>
  <c r="AX412" i="1"/>
  <c r="N409" i="2" s="1"/>
  <c r="BA412" i="1"/>
  <c r="R409" i="2" s="1"/>
  <c r="AX413" i="1"/>
  <c r="N410" i="2" s="1"/>
  <c r="BA413" i="1"/>
  <c r="R410" i="2" s="1"/>
  <c r="AX414" i="1"/>
  <c r="N411" i="2"/>
  <c r="BA414" i="1"/>
  <c r="R411" i="2" s="1"/>
  <c r="AX415" i="1"/>
  <c r="N412" i="2" s="1"/>
  <c r="BA415" i="1"/>
  <c r="R412" i="2" s="1"/>
  <c r="AX416" i="1"/>
  <c r="N413" i="2" s="1"/>
  <c r="BA416" i="1"/>
  <c r="R413" i="2" s="1"/>
  <c r="AX417" i="1"/>
  <c r="N414" i="2" s="1"/>
  <c r="BA417" i="1"/>
  <c r="R414" i="2" s="1"/>
  <c r="AX418" i="1"/>
  <c r="N415" i="2"/>
  <c r="BA418" i="1"/>
  <c r="R415" i="2" s="1"/>
  <c r="AX419" i="1"/>
  <c r="N416" i="2" s="1"/>
  <c r="BA419" i="1"/>
  <c r="R416" i="2" s="1"/>
  <c r="AX420" i="1"/>
  <c r="N417" i="2" s="1"/>
  <c r="BA420" i="1"/>
  <c r="R417" i="2" s="1"/>
  <c r="AX421" i="1"/>
  <c r="N418" i="2" s="1"/>
  <c r="BA421" i="1"/>
  <c r="R418" i="2" s="1"/>
  <c r="AX422" i="1"/>
  <c r="N419" i="2"/>
  <c r="BA422" i="1"/>
  <c r="R419" i="2" s="1"/>
  <c r="AX423" i="1"/>
  <c r="N420" i="2" s="1"/>
  <c r="BA423" i="1"/>
  <c r="R420" i="2" s="1"/>
  <c r="AX424" i="1"/>
  <c r="N421" i="2" s="1"/>
  <c r="BA424" i="1"/>
  <c r="R421" i="2" s="1"/>
  <c r="AX425" i="1"/>
  <c r="N422" i="2" s="1"/>
  <c r="BA425" i="1"/>
  <c r="R422" i="2" s="1"/>
  <c r="AX426" i="1"/>
  <c r="N423" i="2"/>
  <c r="BA426" i="1"/>
  <c r="R423" i="2" s="1"/>
  <c r="AX427" i="1"/>
  <c r="N424" i="2" s="1"/>
  <c r="BA427" i="1"/>
  <c r="R424" i="2" s="1"/>
  <c r="AX428" i="1"/>
  <c r="N425" i="2" s="1"/>
  <c r="BA428" i="1"/>
  <c r="R425" i="2" s="1"/>
  <c r="AX429" i="1"/>
  <c r="N426" i="2" s="1"/>
  <c r="BA429" i="1"/>
  <c r="R426" i="2" s="1"/>
  <c r="AX430" i="1"/>
  <c r="N427" i="2"/>
  <c r="BA430" i="1"/>
  <c r="R427" i="2" s="1"/>
  <c r="AX431" i="1"/>
  <c r="N428" i="2" s="1"/>
  <c r="BA431" i="1"/>
  <c r="R428" i="2" s="1"/>
  <c r="AX432" i="1"/>
  <c r="N429" i="2" s="1"/>
  <c r="BA432" i="1"/>
  <c r="R429" i="2" s="1"/>
  <c r="AX433" i="1"/>
  <c r="N430" i="2" s="1"/>
  <c r="BA433" i="1"/>
  <c r="R430" i="2" s="1"/>
  <c r="AX434" i="1"/>
  <c r="N431" i="2"/>
  <c r="BA434" i="1"/>
  <c r="R431" i="2" s="1"/>
  <c r="AX435" i="1"/>
  <c r="N432" i="2" s="1"/>
  <c r="BA435" i="1"/>
  <c r="R432" i="2" s="1"/>
  <c r="AX436" i="1"/>
  <c r="N433" i="2" s="1"/>
  <c r="BA436" i="1"/>
  <c r="R433" i="2" s="1"/>
  <c r="AX437" i="1"/>
  <c r="N434" i="2" s="1"/>
  <c r="BA437" i="1"/>
  <c r="R434" i="2" s="1"/>
  <c r="AX438" i="1"/>
  <c r="N435" i="2"/>
  <c r="BA438" i="1"/>
  <c r="R435" i="2" s="1"/>
  <c r="AX439" i="1"/>
  <c r="N436" i="2" s="1"/>
  <c r="BA439" i="1"/>
  <c r="R436" i="2" s="1"/>
  <c r="AX440" i="1"/>
  <c r="N437" i="2" s="1"/>
  <c r="BA440" i="1"/>
  <c r="R437" i="2" s="1"/>
  <c r="AX441" i="1"/>
  <c r="N438" i="2" s="1"/>
  <c r="BA441" i="1"/>
  <c r="R438" i="2" s="1"/>
  <c r="AX442" i="1"/>
  <c r="N439" i="2"/>
  <c r="BA442" i="1"/>
  <c r="R439" i="2" s="1"/>
  <c r="AX443" i="1"/>
  <c r="N440" i="2" s="1"/>
  <c r="BA443" i="1"/>
  <c r="R440" i="2" s="1"/>
  <c r="AX444" i="1"/>
  <c r="N441" i="2" s="1"/>
  <c r="BA444" i="1"/>
  <c r="R441" i="2" s="1"/>
  <c r="AX445" i="1"/>
  <c r="N442" i="2" s="1"/>
  <c r="BA445" i="1"/>
  <c r="R442" i="2" s="1"/>
  <c r="AX446" i="1"/>
  <c r="N443" i="2"/>
  <c r="BA446" i="1"/>
  <c r="R443" i="2" s="1"/>
  <c r="AX447" i="1"/>
  <c r="N444" i="2" s="1"/>
  <c r="BA447" i="1"/>
  <c r="R444" i="2" s="1"/>
  <c r="AX448" i="1"/>
  <c r="N445" i="2" s="1"/>
  <c r="BA448" i="1"/>
  <c r="R445" i="2" s="1"/>
  <c r="AX449" i="1"/>
  <c r="N446" i="2" s="1"/>
  <c r="BA449" i="1"/>
  <c r="R446" i="2" s="1"/>
  <c r="AX450" i="1"/>
  <c r="N447" i="2"/>
  <c r="BA450" i="1"/>
  <c r="R447" i="2" s="1"/>
  <c r="AX451" i="1"/>
  <c r="N448" i="2" s="1"/>
  <c r="BA451" i="1"/>
  <c r="R448" i="2" s="1"/>
  <c r="AX452" i="1"/>
  <c r="N449" i="2" s="1"/>
  <c r="BA452" i="1"/>
  <c r="R449" i="2" s="1"/>
  <c r="AX453" i="1"/>
  <c r="N450" i="2" s="1"/>
  <c r="BA453" i="1"/>
  <c r="R450" i="2" s="1"/>
  <c r="AX454" i="1"/>
  <c r="N451" i="2"/>
  <c r="BA454" i="1"/>
  <c r="R451" i="2" s="1"/>
  <c r="AX455" i="1"/>
  <c r="N452" i="2" s="1"/>
  <c r="BA455" i="1"/>
  <c r="R452" i="2" s="1"/>
  <c r="AX456" i="1"/>
  <c r="N453" i="2" s="1"/>
  <c r="BA456" i="1"/>
  <c r="R453" i="2" s="1"/>
  <c r="AX457" i="1"/>
  <c r="N454" i="2" s="1"/>
  <c r="BA457" i="1"/>
  <c r="R454" i="2" s="1"/>
  <c r="AX458" i="1"/>
  <c r="N455" i="2"/>
  <c r="BA458" i="1"/>
  <c r="R455" i="2" s="1"/>
  <c r="AX459" i="1"/>
  <c r="N456" i="2" s="1"/>
  <c r="BA459" i="1"/>
  <c r="R456" i="2" s="1"/>
  <c r="AX460" i="1"/>
  <c r="N457" i="2" s="1"/>
  <c r="BA460" i="1"/>
  <c r="R457" i="2" s="1"/>
  <c r="AX461" i="1"/>
  <c r="N458" i="2" s="1"/>
  <c r="BA461" i="1"/>
  <c r="R458" i="2" s="1"/>
  <c r="AX462" i="1"/>
  <c r="N459" i="2"/>
  <c r="BA462" i="1"/>
  <c r="R459" i="2" s="1"/>
  <c r="AX463" i="1"/>
  <c r="N460" i="2" s="1"/>
  <c r="BA463" i="1"/>
  <c r="R460" i="2" s="1"/>
  <c r="AX464" i="1"/>
  <c r="N461" i="2" s="1"/>
  <c r="BA464" i="1"/>
  <c r="R461" i="2" s="1"/>
  <c r="AX465" i="1"/>
  <c r="N462" i="2" s="1"/>
  <c r="BA465" i="1"/>
  <c r="R462" i="2" s="1"/>
  <c r="AX466" i="1"/>
  <c r="N463" i="2"/>
  <c r="BA466" i="1"/>
  <c r="R463" i="2" s="1"/>
  <c r="AX467" i="1"/>
  <c r="N464" i="2" s="1"/>
  <c r="BA467" i="1"/>
  <c r="R464" i="2" s="1"/>
  <c r="AX468" i="1"/>
  <c r="N465" i="2" s="1"/>
  <c r="BA468" i="1"/>
  <c r="R465" i="2" s="1"/>
  <c r="AX469" i="1"/>
  <c r="N466" i="2" s="1"/>
  <c r="BA469" i="1"/>
  <c r="R466" i="2" s="1"/>
  <c r="AX470" i="1"/>
  <c r="N467" i="2" s="1"/>
  <c r="BA470" i="1"/>
  <c r="R467" i="2" s="1"/>
  <c r="AX471" i="1"/>
  <c r="N468" i="2" s="1"/>
  <c r="BA471" i="1"/>
  <c r="R468" i="2" s="1"/>
  <c r="AX472" i="1"/>
  <c r="N469" i="2" s="1"/>
  <c r="BA472" i="1"/>
  <c r="R469" i="2" s="1"/>
  <c r="AX473" i="1"/>
  <c r="N470" i="2" s="1"/>
  <c r="BA473" i="1"/>
  <c r="R470" i="2" s="1"/>
  <c r="AX474" i="1"/>
  <c r="N471" i="2" s="1"/>
  <c r="BA474" i="1"/>
  <c r="R471" i="2" s="1"/>
  <c r="AX475" i="1"/>
  <c r="N472" i="2" s="1"/>
  <c r="BA475" i="1"/>
  <c r="R472" i="2" s="1"/>
  <c r="AX476" i="1"/>
  <c r="N473" i="2" s="1"/>
  <c r="BA476" i="1"/>
  <c r="R473" i="2" s="1"/>
  <c r="AX477" i="1"/>
  <c r="N474" i="2" s="1"/>
  <c r="BA477" i="1"/>
  <c r="R474" i="2" s="1"/>
  <c r="AX478" i="1"/>
  <c r="N475" i="2" s="1"/>
  <c r="BA478" i="1"/>
  <c r="R475" i="2" s="1"/>
  <c r="AX479" i="1"/>
  <c r="N476" i="2" s="1"/>
  <c r="BA479" i="1"/>
  <c r="R476" i="2" s="1"/>
  <c r="AX480" i="1"/>
  <c r="N477" i="2" s="1"/>
  <c r="BA480" i="1"/>
  <c r="R477" i="2" s="1"/>
  <c r="AX481" i="1"/>
  <c r="N478" i="2" s="1"/>
  <c r="BA481" i="1"/>
  <c r="R478" i="2" s="1"/>
  <c r="AX482" i="1"/>
  <c r="N479" i="2" s="1"/>
  <c r="BA482" i="1"/>
  <c r="R479" i="2" s="1"/>
  <c r="AX483" i="1"/>
  <c r="N480" i="2" s="1"/>
  <c r="BA483" i="1"/>
  <c r="R480" i="2" s="1"/>
  <c r="AX484" i="1"/>
  <c r="N481" i="2" s="1"/>
  <c r="BA484" i="1"/>
  <c r="R481" i="2" s="1"/>
  <c r="AX485" i="1"/>
  <c r="N482" i="2" s="1"/>
  <c r="BA485" i="1"/>
  <c r="R482" i="2" s="1"/>
  <c r="AX486" i="1"/>
  <c r="N483" i="2" s="1"/>
  <c r="BA486" i="1"/>
  <c r="R483" i="2" s="1"/>
  <c r="AX487" i="1"/>
  <c r="N484" i="2" s="1"/>
  <c r="BA487" i="1"/>
  <c r="R484" i="2" s="1"/>
  <c r="AX488" i="1"/>
  <c r="N485" i="2" s="1"/>
  <c r="BA488" i="1"/>
  <c r="R485" i="2" s="1"/>
  <c r="AX489" i="1"/>
  <c r="N486" i="2" s="1"/>
  <c r="BA489" i="1"/>
  <c r="R486" i="2" s="1"/>
  <c r="AX490" i="1"/>
  <c r="N487" i="2" s="1"/>
  <c r="BA490" i="1"/>
  <c r="R487" i="2" s="1"/>
  <c r="AX491" i="1"/>
  <c r="N488" i="2" s="1"/>
  <c r="BA491" i="1"/>
  <c r="R488" i="2" s="1"/>
  <c r="AX492" i="1"/>
  <c r="N489" i="2" s="1"/>
  <c r="BA492" i="1"/>
  <c r="R489" i="2" s="1"/>
  <c r="AX493" i="1"/>
  <c r="N490" i="2" s="1"/>
  <c r="BA493" i="1"/>
  <c r="R490" i="2" s="1"/>
  <c r="AX494" i="1"/>
  <c r="N491" i="2" s="1"/>
  <c r="BA494" i="1"/>
  <c r="R491" i="2" s="1"/>
  <c r="AX495" i="1"/>
  <c r="N492" i="2" s="1"/>
  <c r="BA495" i="1"/>
  <c r="R492" i="2" s="1"/>
  <c r="AX496" i="1"/>
  <c r="N493" i="2" s="1"/>
  <c r="BA496" i="1"/>
  <c r="R493" i="2" s="1"/>
  <c r="AX497" i="1"/>
  <c r="N494" i="2" s="1"/>
  <c r="BA497" i="1"/>
  <c r="R494" i="2" s="1"/>
  <c r="AX498" i="1"/>
  <c r="N495" i="2" s="1"/>
  <c r="BA498" i="1"/>
  <c r="R495" i="2" s="1"/>
  <c r="AX499" i="1"/>
  <c r="N496" i="2" s="1"/>
  <c r="BA499" i="1"/>
  <c r="R496" i="2" s="1"/>
  <c r="AX500" i="1"/>
  <c r="N497" i="2" s="1"/>
  <c r="BA500" i="1"/>
  <c r="R497" i="2" s="1"/>
  <c r="AX501" i="1"/>
  <c r="N498" i="2" s="1"/>
  <c r="BA501" i="1"/>
  <c r="R498" i="2" s="1"/>
  <c r="AX502" i="1"/>
  <c r="N499" i="2" s="1"/>
  <c r="BA502" i="1"/>
  <c r="R499" i="2" s="1"/>
  <c r="AX503" i="1"/>
  <c r="N500" i="2" s="1"/>
  <c r="BA503" i="1"/>
  <c r="R500" i="2" s="1"/>
  <c r="AX504" i="1"/>
  <c r="N501" i="2" s="1"/>
  <c r="BA504" i="1"/>
  <c r="R501" i="2" s="1"/>
  <c r="AX505" i="1"/>
  <c r="N502" i="2" s="1"/>
  <c r="BA505" i="1"/>
  <c r="R502" i="2" s="1"/>
  <c r="AX506" i="1"/>
  <c r="N503" i="2" s="1"/>
  <c r="BA506" i="1"/>
  <c r="R503" i="2" s="1"/>
  <c r="AX507" i="1"/>
  <c r="N504" i="2" s="1"/>
  <c r="BA507" i="1"/>
  <c r="R504" i="2" s="1"/>
  <c r="AX508" i="1"/>
  <c r="N505" i="2" s="1"/>
  <c r="BA508" i="1"/>
  <c r="R505" i="2" s="1"/>
  <c r="AX509" i="1"/>
  <c r="N506" i="2" s="1"/>
  <c r="BA509" i="1"/>
  <c r="R506" i="2" s="1"/>
  <c r="AX510" i="1"/>
  <c r="N507" i="2" s="1"/>
  <c r="BA510" i="1"/>
  <c r="R507" i="2" s="1"/>
  <c r="AX511" i="1"/>
  <c r="N508" i="2" s="1"/>
  <c r="BA511" i="1"/>
  <c r="R508" i="2" s="1"/>
  <c r="AX512" i="1"/>
  <c r="N509" i="2" s="1"/>
  <c r="BA512" i="1"/>
  <c r="R509" i="2" s="1"/>
  <c r="AX513" i="1"/>
  <c r="N510" i="2" s="1"/>
  <c r="BA513" i="1"/>
  <c r="R510" i="2" s="1"/>
  <c r="AX514" i="1"/>
  <c r="N511" i="2" s="1"/>
  <c r="BA514" i="1"/>
  <c r="R511" i="2" s="1"/>
  <c r="AX515" i="1"/>
  <c r="N512" i="2" s="1"/>
  <c r="BA515" i="1"/>
  <c r="R512" i="2" s="1"/>
  <c r="AX516" i="1"/>
  <c r="N513" i="2" s="1"/>
  <c r="BA516" i="1"/>
  <c r="R513" i="2" s="1"/>
  <c r="AX517" i="1"/>
  <c r="N514" i="2" s="1"/>
  <c r="BA517" i="1"/>
  <c r="R514" i="2" s="1"/>
  <c r="AX518" i="1"/>
  <c r="N515" i="2" s="1"/>
  <c r="BA518" i="1"/>
  <c r="R515" i="2" s="1"/>
  <c r="AX519" i="1"/>
  <c r="N516" i="2" s="1"/>
  <c r="BA519" i="1"/>
  <c r="R516" i="2" s="1"/>
  <c r="AX520" i="1"/>
  <c r="N517" i="2" s="1"/>
  <c r="BA520" i="1"/>
  <c r="R517" i="2" s="1"/>
  <c r="AX521" i="1"/>
  <c r="N518" i="2" s="1"/>
  <c r="BA521" i="1"/>
  <c r="R518" i="2" s="1"/>
  <c r="AX522" i="1"/>
  <c r="N519" i="2" s="1"/>
  <c r="BA522" i="1"/>
  <c r="R519" i="2" s="1"/>
  <c r="AX523" i="1"/>
  <c r="N520" i="2" s="1"/>
  <c r="BA523" i="1"/>
  <c r="R520" i="2" s="1"/>
  <c r="AX524" i="1"/>
  <c r="N521" i="2" s="1"/>
  <c r="BA524" i="1"/>
  <c r="R521" i="2" s="1"/>
  <c r="AX525" i="1"/>
  <c r="N522" i="2" s="1"/>
  <c r="BA525" i="1"/>
  <c r="R522" i="2" s="1"/>
  <c r="AX526" i="1"/>
  <c r="N523" i="2" s="1"/>
  <c r="BA526" i="1"/>
  <c r="R523" i="2" s="1"/>
  <c r="AX527" i="1"/>
  <c r="N524" i="2" s="1"/>
  <c r="BA527" i="1"/>
  <c r="R524" i="2" s="1"/>
  <c r="AX528" i="1"/>
  <c r="N525" i="2" s="1"/>
  <c r="BA528" i="1"/>
  <c r="R525" i="2" s="1"/>
  <c r="AX529" i="1"/>
  <c r="N526" i="2" s="1"/>
  <c r="BA529" i="1"/>
  <c r="R526" i="2" s="1"/>
  <c r="AX530" i="1"/>
  <c r="N527" i="2" s="1"/>
  <c r="BA530" i="1"/>
  <c r="R527" i="2" s="1"/>
  <c r="AX531" i="1"/>
  <c r="N528" i="2" s="1"/>
  <c r="BA531" i="1"/>
  <c r="R528" i="2" s="1"/>
  <c r="AX532" i="1"/>
  <c r="N529" i="2" s="1"/>
  <c r="BA532" i="1"/>
  <c r="R529" i="2" s="1"/>
  <c r="AX533" i="1"/>
  <c r="N530" i="2" s="1"/>
  <c r="BA533" i="1"/>
  <c r="R530" i="2" s="1"/>
  <c r="AX534" i="1"/>
  <c r="N531" i="2" s="1"/>
  <c r="BA534" i="1"/>
  <c r="R531" i="2" s="1"/>
  <c r="AX535" i="1"/>
  <c r="N532" i="2" s="1"/>
  <c r="BA535" i="1"/>
  <c r="R532" i="2" s="1"/>
  <c r="AX536" i="1"/>
  <c r="N533" i="2" s="1"/>
  <c r="BA536" i="1"/>
  <c r="R533" i="2" s="1"/>
  <c r="AX537" i="1"/>
  <c r="N534" i="2" s="1"/>
  <c r="BA537" i="1"/>
  <c r="R534" i="2" s="1"/>
  <c r="AX538" i="1"/>
  <c r="N535" i="2" s="1"/>
  <c r="BA538" i="1"/>
  <c r="R535" i="2" s="1"/>
  <c r="AX539" i="1"/>
  <c r="N536" i="2"/>
  <c r="BA539" i="1"/>
  <c r="R536" i="2"/>
  <c r="AX540" i="1"/>
  <c r="N537" i="2"/>
  <c r="BA540" i="1"/>
  <c r="R537" i="2"/>
  <c r="AX541" i="1"/>
  <c r="N538" i="2"/>
  <c r="BA541" i="1"/>
  <c r="R538" i="2"/>
  <c r="AX542" i="1"/>
  <c r="N539" i="2"/>
  <c r="BA542" i="1"/>
  <c r="R539" i="2"/>
  <c r="AX543" i="1"/>
  <c r="N540" i="2"/>
  <c r="BA543" i="1"/>
  <c r="R540" i="2"/>
  <c r="AX544" i="1"/>
  <c r="N541" i="2"/>
  <c r="BA544" i="1"/>
  <c r="R541" i="2"/>
  <c r="AX545" i="1"/>
  <c r="N542" i="2"/>
  <c r="BA545" i="1"/>
  <c r="R542" i="2"/>
  <c r="AX546" i="1"/>
  <c r="N543" i="2"/>
  <c r="BA546" i="1"/>
  <c r="R543" i="2"/>
  <c r="AX547" i="1"/>
  <c r="N544" i="2"/>
  <c r="BA547" i="1"/>
  <c r="R544" i="2"/>
  <c r="AX548" i="1"/>
  <c r="N545" i="2"/>
  <c r="BA548" i="1"/>
  <c r="R545" i="2"/>
  <c r="AX549" i="1"/>
  <c r="N546" i="2"/>
  <c r="BA549" i="1"/>
  <c r="R546" i="2"/>
  <c r="AX550" i="1"/>
  <c r="N547" i="2"/>
  <c r="BA550" i="1"/>
  <c r="R547" i="2"/>
  <c r="AX551" i="1"/>
  <c r="N548" i="2"/>
  <c r="BA551" i="1"/>
  <c r="R548" i="2"/>
  <c r="AX552" i="1"/>
  <c r="N549" i="2"/>
  <c r="BA552" i="1"/>
  <c r="R549" i="2"/>
  <c r="AX553" i="1"/>
  <c r="N550" i="2"/>
  <c r="BA553" i="1"/>
  <c r="R550" i="2"/>
  <c r="AX554" i="1"/>
  <c r="N551" i="2"/>
  <c r="BA554" i="1"/>
  <c r="R551" i="2"/>
  <c r="AX555" i="1"/>
  <c r="N552" i="2"/>
  <c r="BA555" i="1"/>
  <c r="R552" i="2"/>
  <c r="AX556" i="1"/>
  <c r="N553" i="2"/>
  <c r="BA556" i="1"/>
  <c r="R553" i="2"/>
  <c r="AX557" i="1"/>
  <c r="N554" i="2"/>
  <c r="BA557" i="1"/>
  <c r="R554" i="2"/>
  <c r="AX558" i="1"/>
  <c r="N555" i="2"/>
  <c r="BA558" i="1"/>
  <c r="R555" i="2"/>
  <c r="AX559" i="1"/>
  <c r="N556" i="2"/>
  <c r="BA559" i="1"/>
  <c r="R556" i="2"/>
  <c r="AX560" i="1"/>
  <c r="N557" i="2"/>
  <c r="BA560" i="1"/>
  <c r="R557" i="2"/>
  <c r="AX561" i="1"/>
  <c r="N558" i="2"/>
  <c r="BA561" i="1"/>
  <c r="R558" i="2"/>
  <c r="AX562" i="1"/>
  <c r="N559" i="2"/>
  <c r="BA562" i="1"/>
  <c r="R559" i="2"/>
  <c r="AX563" i="1"/>
  <c r="N560" i="2"/>
  <c r="BA563" i="1"/>
  <c r="R560" i="2"/>
  <c r="AX564" i="1"/>
  <c r="N561" i="2"/>
  <c r="BA564" i="1"/>
  <c r="R561" i="2"/>
  <c r="AX565" i="1"/>
  <c r="N562" i="2"/>
  <c r="BA565" i="1"/>
  <c r="R562" i="2"/>
  <c r="AX566" i="1"/>
  <c r="N563" i="2"/>
  <c r="BA566" i="1"/>
  <c r="R563" i="2"/>
  <c r="AX567" i="1"/>
  <c r="N564" i="2"/>
  <c r="BA567" i="1"/>
  <c r="R564" i="2"/>
  <c r="AX568" i="1"/>
  <c r="N565" i="2"/>
  <c r="BA568" i="1"/>
  <c r="R565" i="2"/>
  <c r="AX569" i="1"/>
  <c r="N566" i="2"/>
  <c r="BA569" i="1"/>
  <c r="R566" i="2"/>
  <c r="AX570" i="1"/>
  <c r="N567" i="2"/>
  <c r="BA570" i="1"/>
  <c r="R567" i="2"/>
  <c r="AX571" i="1"/>
  <c r="N568" i="2"/>
  <c r="BA571" i="1"/>
  <c r="R568" i="2"/>
  <c r="AX572" i="1"/>
  <c r="N569" i="2"/>
  <c r="BA572" i="1"/>
  <c r="R569" i="2"/>
  <c r="AX573" i="1"/>
  <c r="N570" i="2"/>
  <c r="BA573" i="1"/>
  <c r="R570" i="2"/>
  <c r="AX574" i="1"/>
  <c r="N571" i="2"/>
  <c r="BA574" i="1"/>
  <c r="R571" i="2"/>
  <c r="AX575" i="1"/>
  <c r="N572" i="2"/>
  <c r="BA575" i="1"/>
  <c r="R572" i="2"/>
  <c r="AX576" i="1"/>
  <c r="N573" i="2"/>
  <c r="BA576" i="1"/>
  <c r="R573" i="2"/>
  <c r="AX577" i="1"/>
  <c r="N574" i="2"/>
  <c r="BA577" i="1"/>
  <c r="R574" i="2"/>
  <c r="AX578" i="1"/>
  <c r="N575" i="2"/>
  <c r="BA578" i="1"/>
  <c r="R575" i="2"/>
  <c r="AX579" i="1"/>
  <c r="N576" i="2"/>
  <c r="BA579" i="1"/>
  <c r="R576" i="2"/>
  <c r="AX580" i="1"/>
  <c r="N577" i="2"/>
  <c r="BA580" i="1"/>
  <c r="R577" i="2"/>
  <c r="AX581" i="1"/>
  <c r="N578" i="2"/>
  <c r="BA581" i="1"/>
  <c r="R578" i="2"/>
  <c r="AX582" i="1"/>
  <c r="N579" i="2"/>
  <c r="BA582" i="1"/>
  <c r="R579" i="2"/>
  <c r="AX583" i="1"/>
  <c r="N580" i="2"/>
  <c r="BA583" i="1"/>
  <c r="R580" i="2"/>
  <c r="AX584" i="1"/>
  <c r="N581" i="2"/>
  <c r="BA584" i="1"/>
  <c r="R581" i="2"/>
  <c r="AX585" i="1"/>
  <c r="N582" i="2"/>
  <c r="BA585" i="1"/>
  <c r="R582" i="2"/>
  <c r="AX586" i="1"/>
  <c r="N583" i="2"/>
  <c r="BA586" i="1"/>
  <c r="R583" i="2"/>
  <c r="AX587" i="1"/>
  <c r="N584" i="2"/>
  <c r="BA587" i="1"/>
  <c r="R584" i="2"/>
  <c r="AX588" i="1"/>
  <c r="N585" i="2"/>
  <c r="BA588" i="1"/>
  <c r="R585" i="2"/>
  <c r="AX589" i="1"/>
  <c r="N586" i="2"/>
  <c r="BA589" i="1"/>
  <c r="R586" i="2"/>
  <c r="AX590" i="1"/>
  <c r="N587" i="2"/>
  <c r="BA590" i="1"/>
  <c r="R587" i="2"/>
  <c r="AX591" i="1"/>
  <c r="N588" i="2"/>
  <c r="BA591" i="1"/>
  <c r="R588" i="2"/>
  <c r="AX592" i="1"/>
  <c r="N589" i="2"/>
  <c r="BA592" i="1"/>
  <c r="R589" i="2"/>
  <c r="AX593" i="1"/>
  <c r="N590" i="2"/>
  <c r="BA593" i="1"/>
  <c r="R590" i="2"/>
  <c r="AX594" i="1"/>
  <c r="N591" i="2"/>
  <c r="BA594" i="1"/>
  <c r="R591" i="2"/>
  <c r="AX595" i="1"/>
  <c r="N592" i="2"/>
  <c r="BA595" i="1"/>
  <c r="R592" i="2"/>
  <c r="AX596" i="1"/>
  <c r="N593" i="2"/>
  <c r="BA596" i="1"/>
  <c r="R593" i="2"/>
  <c r="AX597" i="1"/>
  <c r="N594" i="2"/>
  <c r="BA597" i="1"/>
  <c r="R594" i="2"/>
  <c r="AX598" i="1"/>
  <c r="N595" i="2"/>
  <c r="BA598" i="1"/>
  <c r="R595" i="2"/>
  <c r="AX599" i="1"/>
  <c r="N596" i="2"/>
  <c r="BA599" i="1"/>
  <c r="R596" i="2"/>
  <c r="AX600" i="1"/>
  <c r="N597" i="2"/>
  <c r="BA600" i="1"/>
  <c r="R597" i="2"/>
  <c r="AX601" i="1"/>
  <c r="N598" i="2"/>
  <c r="BA601" i="1"/>
  <c r="R598" i="2"/>
  <c r="AX602" i="1"/>
  <c r="N599" i="2"/>
  <c r="BA602" i="1"/>
  <c r="R599" i="2"/>
  <c r="AX603" i="1"/>
  <c r="N600" i="2"/>
  <c r="BA603" i="1"/>
  <c r="R600" i="2"/>
  <c r="AX604" i="1"/>
  <c r="N601" i="2"/>
  <c r="BA604" i="1"/>
  <c r="R601" i="2"/>
  <c r="AX605" i="1"/>
  <c r="N602" i="2"/>
  <c r="BA605" i="1"/>
  <c r="R602" i="2"/>
  <c r="AX606" i="1"/>
  <c r="N603" i="2"/>
  <c r="BA606" i="1"/>
  <c r="R603" i="2"/>
  <c r="AX607" i="1"/>
  <c r="N604" i="2"/>
  <c r="BA607" i="1"/>
  <c r="R604" i="2"/>
  <c r="AX608" i="1"/>
  <c r="N605" i="2"/>
  <c r="BA608" i="1"/>
  <c r="R605" i="2"/>
  <c r="AX609" i="1"/>
  <c r="N606" i="2"/>
  <c r="BA609" i="1"/>
  <c r="R606" i="2"/>
  <c r="AX610" i="1"/>
  <c r="N607" i="2"/>
  <c r="BA610" i="1"/>
  <c r="R607" i="2"/>
  <c r="AX611" i="1"/>
  <c r="N608" i="2"/>
  <c r="BA611" i="1"/>
  <c r="R608" i="2"/>
  <c r="AX612" i="1"/>
  <c r="N609" i="2"/>
  <c r="BA612" i="1"/>
  <c r="R609" i="2"/>
  <c r="AX613" i="1"/>
  <c r="N610" i="2"/>
  <c r="BA613" i="1"/>
  <c r="R610" i="2"/>
  <c r="AX614" i="1"/>
  <c r="N611" i="2"/>
  <c r="BA614" i="1"/>
  <c r="R611" i="2"/>
  <c r="AX615" i="1"/>
  <c r="N612" i="2"/>
  <c r="BA615" i="1"/>
  <c r="R612" i="2"/>
  <c r="AX616" i="1"/>
  <c r="N613" i="2"/>
  <c r="BA616" i="1"/>
  <c r="R613" i="2"/>
  <c r="AX617" i="1"/>
  <c r="N614" i="2"/>
  <c r="BA617" i="1"/>
  <c r="R614" i="2"/>
  <c r="AX618" i="1"/>
  <c r="N615" i="2"/>
  <c r="BA618" i="1"/>
  <c r="R615" i="2"/>
  <c r="AX619" i="1"/>
  <c r="N616" i="2"/>
  <c r="BA619" i="1"/>
  <c r="R616" i="2"/>
  <c r="AX620" i="1"/>
  <c r="N617" i="2"/>
  <c r="BA620" i="1"/>
  <c r="R617" i="2"/>
  <c r="AX621" i="1"/>
  <c r="N618" i="2"/>
  <c r="BA621" i="1"/>
  <c r="R618" i="2"/>
  <c r="AX622" i="1"/>
  <c r="N619" i="2"/>
  <c r="BA622" i="1"/>
  <c r="R619" i="2"/>
  <c r="AX623" i="1"/>
  <c r="N620" i="2"/>
  <c r="BA623" i="1"/>
  <c r="R620" i="2"/>
  <c r="AX624" i="1"/>
  <c r="N621" i="2"/>
  <c r="BA624" i="1"/>
  <c r="R621" i="2"/>
  <c r="AX625" i="1"/>
  <c r="N622" i="2"/>
  <c r="BA625" i="1"/>
  <c r="R622" i="2"/>
  <c r="AX626" i="1"/>
  <c r="N623" i="2"/>
  <c r="BA626" i="1"/>
  <c r="R623" i="2"/>
  <c r="AX627" i="1"/>
  <c r="N624" i="2"/>
  <c r="BA627" i="1"/>
  <c r="R624" i="2"/>
  <c r="AX628" i="1"/>
  <c r="N625" i="2"/>
  <c r="BA628" i="1"/>
  <c r="R625" i="2"/>
  <c r="AX629" i="1"/>
  <c r="N626" i="2"/>
  <c r="BA629" i="1"/>
  <c r="R626" i="2"/>
  <c r="AX630" i="1"/>
  <c r="N627" i="2"/>
  <c r="BA630" i="1"/>
  <c r="R627" i="2"/>
  <c r="AX631" i="1"/>
  <c r="N628" i="2"/>
  <c r="BA631" i="1"/>
  <c r="R628" i="2"/>
  <c r="AX632" i="1"/>
  <c r="N629" i="2"/>
  <c r="BA632" i="1"/>
  <c r="R629" i="2"/>
  <c r="AX633" i="1"/>
  <c r="N630" i="2"/>
  <c r="BA633" i="1"/>
  <c r="R630" i="2"/>
  <c r="AX634" i="1"/>
  <c r="N631" i="2"/>
  <c r="BA634" i="1"/>
  <c r="R631" i="2"/>
  <c r="AX635" i="1"/>
  <c r="N632" i="2"/>
  <c r="BA635" i="1"/>
  <c r="R632" i="2"/>
  <c r="AX636" i="1"/>
  <c r="N633" i="2"/>
  <c r="BA636" i="1"/>
  <c r="R633" i="2"/>
  <c r="AX637" i="1"/>
  <c r="N634" i="2"/>
  <c r="BA637" i="1"/>
  <c r="R634" i="2"/>
  <c r="AX638" i="1"/>
  <c r="N635" i="2"/>
  <c r="BA638" i="1"/>
  <c r="R635" i="2"/>
  <c r="AX639" i="1"/>
  <c r="N636" i="2"/>
  <c r="BA639" i="1"/>
  <c r="R636" i="2"/>
  <c r="AX640" i="1"/>
  <c r="N637" i="2"/>
  <c r="BA640" i="1"/>
  <c r="R637" i="2"/>
  <c r="AX641" i="1"/>
  <c r="N638" i="2"/>
  <c r="BA641" i="1"/>
  <c r="R638" i="2"/>
  <c r="AX642" i="1"/>
  <c r="N639" i="2"/>
  <c r="BA642" i="1"/>
  <c r="R639" i="2"/>
  <c r="AX643" i="1"/>
  <c r="N640" i="2"/>
  <c r="BA643" i="1"/>
  <c r="R640" i="2"/>
  <c r="AX644" i="1"/>
  <c r="N641" i="2"/>
  <c r="BA644" i="1"/>
  <c r="R641" i="2"/>
  <c r="AX645" i="1"/>
  <c r="N642" i="2"/>
  <c r="BA645" i="1"/>
  <c r="R642" i="2"/>
  <c r="AX646" i="1"/>
  <c r="N643" i="2"/>
  <c r="BA646" i="1"/>
  <c r="R643" i="2"/>
  <c r="AX647" i="1"/>
  <c r="N644" i="2"/>
  <c r="BA647" i="1"/>
  <c r="R644" i="2"/>
  <c r="AX648" i="1"/>
  <c r="N645" i="2"/>
  <c r="BA648" i="1"/>
  <c r="R645" i="2"/>
  <c r="AX649" i="1"/>
  <c r="N646" i="2"/>
  <c r="BA649" i="1"/>
  <c r="R646" i="2"/>
  <c r="AX650" i="1"/>
  <c r="N647" i="2"/>
  <c r="BA650" i="1"/>
  <c r="R647" i="2"/>
  <c r="AX651" i="1"/>
  <c r="N648" i="2"/>
  <c r="BA651" i="1"/>
  <c r="R648" i="2"/>
  <c r="AX652" i="1"/>
  <c r="N649" i="2"/>
  <c r="BA652" i="1"/>
  <c r="R649" i="2"/>
  <c r="AX653" i="1"/>
  <c r="N650" i="2"/>
  <c r="BA653" i="1"/>
  <c r="R650" i="2"/>
  <c r="AX654" i="1"/>
  <c r="N651" i="2"/>
  <c r="BA654" i="1"/>
  <c r="R651" i="2"/>
  <c r="AX655" i="1"/>
  <c r="N652" i="2"/>
  <c r="BA655" i="1"/>
  <c r="R652" i="2"/>
  <c r="AX656" i="1"/>
  <c r="N653" i="2"/>
  <c r="BA656" i="1"/>
  <c r="R653" i="2"/>
  <c r="AX657" i="1"/>
  <c r="N654" i="2"/>
  <c r="BA657" i="1"/>
  <c r="R654" i="2"/>
  <c r="AX658" i="1"/>
  <c r="N655" i="2"/>
  <c r="BA658" i="1"/>
  <c r="R655" i="2"/>
  <c r="AX659" i="1"/>
  <c r="N656" i="2"/>
  <c r="BA659" i="1"/>
  <c r="R656" i="2"/>
  <c r="AX660" i="1"/>
  <c r="N657" i="2"/>
  <c r="BA660" i="1"/>
  <c r="R657" i="2"/>
  <c r="AX661" i="1"/>
  <c r="N658" i="2"/>
  <c r="BA661" i="1"/>
  <c r="R658" i="2"/>
  <c r="AX662" i="1"/>
  <c r="N659" i="2"/>
  <c r="BA662" i="1"/>
  <c r="R659" i="2"/>
  <c r="AX663" i="1"/>
  <c r="N660" i="2"/>
  <c r="BA663" i="1"/>
  <c r="R660" i="2"/>
  <c r="AX664" i="1"/>
  <c r="N661" i="2"/>
  <c r="BA664" i="1"/>
  <c r="R661" i="2"/>
  <c r="AX665" i="1"/>
  <c r="N662" i="2"/>
  <c r="BA665" i="1"/>
  <c r="R662" i="2"/>
  <c r="AX666" i="1"/>
  <c r="N663" i="2"/>
  <c r="BA666" i="1"/>
  <c r="R663" i="2"/>
  <c r="B664" i="2"/>
  <c r="AX667" i="1"/>
  <c r="N664" i="2"/>
  <c r="BA667" i="1"/>
  <c r="R664" i="2"/>
  <c r="AX668" i="1"/>
  <c r="N665" i="2"/>
  <c r="BA668" i="1"/>
  <c r="R665" i="2"/>
  <c r="AX669" i="1"/>
  <c r="N666" i="2"/>
  <c r="BA669" i="1"/>
  <c r="R666" i="2"/>
  <c r="AX670" i="1"/>
  <c r="N667" i="2"/>
  <c r="BA670" i="1"/>
  <c r="R667" i="2"/>
  <c r="AX671" i="1"/>
  <c r="N668" i="2"/>
  <c r="BA671" i="1"/>
  <c r="R668" i="2"/>
  <c r="AX672" i="1"/>
  <c r="N669" i="2"/>
  <c r="BA672" i="1"/>
  <c r="R669" i="2"/>
  <c r="AX673" i="1"/>
  <c r="N670" i="2"/>
  <c r="BA673" i="1"/>
  <c r="R670" i="2"/>
  <c r="AX674" i="1"/>
  <c r="N671" i="2"/>
  <c r="BA674" i="1"/>
  <c r="R671" i="2"/>
  <c r="AX675" i="1"/>
  <c r="N672" i="2"/>
  <c r="BA675" i="1"/>
  <c r="R672" i="2"/>
  <c r="AX676" i="1"/>
  <c r="N673" i="2"/>
  <c r="BA676" i="1"/>
  <c r="R673" i="2"/>
  <c r="AX677" i="1"/>
  <c r="N674" i="2"/>
  <c r="BA677" i="1"/>
  <c r="R674" i="2"/>
  <c r="AX678" i="1"/>
  <c r="N675" i="2"/>
  <c r="BA678" i="1"/>
  <c r="R675" i="2"/>
  <c r="AX679" i="1"/>
  <c r="N676" i="2"/>
  <c r="BA679" i="1"/>
  <c r="R676" i="2"/>
  <c r="AX680" i="1"/>
  <c r="N677" i="2"/>
  <c r="BA680" i="1"/>
  <c r="R677" i="2"/>
  <c r="AX681" i="1"/>
  <c r="N678" i="2"/>
  <c r="BA681" i="1"/>
  <c r="R678" i="2"/>
  <c r="AX682" i="1"/>
  <c r="N679" i="2"/>
  <c r="BA682" i="1"/>
  <c r="R679" i="2"/>
  <c r="AX683" i="1"/>
  <c r="N680" i="2"/>
  <c r="BA683" i="1"/>
  <c r="R680" i="2"/>
  <c r="AX684" i="1"/>
  <c r="N681" i="2"/>
  <c r="BA684" i="1"/>
  <c r="R681" i="2"/>
  <c r="AX685" i="1"/>
  <c r="N682" i="2"/>
  <c r="BA685" i="1"/>
  <c r="R682" i="2"/>
  <c r="AX686" i="1"/>
  <c r="N683" i="2"/>
  <c r="BA686" i="1"/>
  <c r="R683" i="2"/>
  <c r="AX687" i="1"/>
  <c r="N684" i="2"/>
  <c r="BA687" i="1"/>
  <c r="R684" i="2"/>
  <c r="AX688" i="1"/>
  <c r="N685" i="2"/>
  <c r="BA688" i="1"/>
  <c r="R685" i="2"/>
  <c r="AX689" i="1"/>
  <c r="N686" i="2"/>
  <c r="BA689" i="1"/>
  <c r="R686" i="2"/>
  <c r="AX690" i="1"/>
  <c r="N687" i="2"/>
  <c r="BA690" i="1"/>
  <c r="R687" i="2"/>
  <c r="AX691" i="1"/>
  <c r="N688" i="2"/>
  <c r="BA691" i="1"/>
  <c r="R688" i="2"/>
  <c r="AX692" i="1"/>
  <c r="N689" i="2"/>
  <c r="BA692" i="1"/>
  <c r="R689" i="2"/>
  <c r="AX693" i="1"/>
  <c r="N690" i="2"/>
  <c r="BA693" i="1"/>
  <c r="R690" i="2"/>
  <c r="AX694" i="1"/>
  <c r="N691" i="2"/>
  <c r="BA694" i="1"/>
  <c r="R691" i="2"/>
  <c r="AX695" i="1"/>
  <c r="N692" i="2"/>
  <c r="BA695" i="1"/>
  <c r="R692" i="2"/>
  <c r="AX696" i="1"/>
  <c r="N693" i="2"/>
  <c r="BA696" i="1"/>
  <c r="R693" i="2"/>
  <c r="AX697" i="1"/>
  <c r="N694" i="2"/>
  <c r="BA697" i="1"/>
  <c r="R694" i="2"/>
  <c r="AX698" i="1"/>
  <c r="N695" i="2"/>
  <c r="BA698" i="1"/>
  <c r="R695" i="2"/>
  <c r="AX699" i="1"/>
  <c r="N696" i="2"/>
  <c r="BA699" i="1"/>
  <c r="R696" i="2"/>
  <c r="AX700" i="1"/>
  <c r="N697" i="2"/>
  <c r="BA700" i="1"/>
  <c r="R697" i="2"/>
  <c r="AX701" i="1"/>
  <c r="N698" i="2"/>
  <c r="BA701" i="1"/>
  <c r="R698" i="2"/>
  <c r="AX702" i="1"/>
  <c r="N699" i="2"/>
  <c r="BA702" i="1"/>
  <c r="R699" i="2"/>
  <c r="AX703" i="1"/>
  <c r="N700" i="2"/>
  <c r="BA703" i="1"/>
  <c r="R700" i="2"/>
  <c r="AX704" i="1"/>
  <c r="N701" i="2"/>
  <c r="BA704" i="1"/>
  <c r="R701" i="2"/>
  <c r="AX705" i="1"/>
  <c r="N702" i="2"/>
  <c r="BA705" i="1"/>
  <c r="R702" i="2"/>
  <c r="AX706" i="1"/>
  <c r="N703" i="2"/>
  <c r="BA706" i="1"/>
  <c r="R703" i="2"/>
  <c r="AX707" i="1"/>
  <c r="N704" i="2"/>
  <c r="BA707" i="1"/>
  <c r="R704" i="2"/>
  <c r="AX708" i="1"/>
  <c r="N705" i="2"/>
  <c r="BA708" i="1"/>
  <c r="R705" i="2"/>
  <c r="AX709" i="1"/>
  <c r="N706" i="2"/>
  <c r="BA709" i="1"/>
  <c r="R706" i="2"/>
  <c r="AX710" i="1"/>
  <c r="N707" i="2"/>
  <c r="BA710" i="1"/>
  <c r="R707" i="2"/>
  <c r="AX711" i="1"/>
  <c r="N708" i="2"/>
  <c r="BA711" i="1"/>
  <c r="R708" i="2"/>
  <c r="AX712" i="1"/>
  <c r="N709" i="2"/>
  <c r="BA712" i="1"/>
  <c r="R709" i="2"/>
  <c r="AX713" i="1"/>
  <c r="N710" i="2"/>
  <c r="BA713" i="1"/>
  <c r="R710" i="2"/>
  <c r="AX714" i="1"/>
  <c r="N711" i="2"/>
  <c r="BA714" i="1"/>
  <c r="R711" i="2"/>
  <c r="AX715" i="1"/>
  <c r="N712" i="2"/>
  <c r="BA715" i="1"/>
  <c r="R712" i="2"/>
  <c r="AX716" i="1"/>
  <c r="N713" i="2"/>
  <c r="BA716" i="1"/>
  <c r="R713" i="2"/>
  <c r="AX717" i="1"/>
  <c r="N714" i="2"/>
  <c r="BA717" i="1"/>
  <c r="R714" i="2"/>
  <c r="AX718" i="1"/>
  <c r="N715" i="2"/>
  <c r="BA718" i="1"/>
  <c r="R715" i="2"/>
  <c r="AX719" i="1"/>
  <c r="N716" i="2"/>
  <c r="BA719" i="1"/>
  <c r="R716" i="2"/>
  <c r="AX720" i="1"/>
  <c r="N717" i="2"/>
  <c r="BA720" i="1"/>
  <c r="R717" i="2"/>
  <c r="AX721" i="1"/>
  <c r="N718" i="2"/>
  <c r="BA721" i="1"/>
  <c r="R718" i="2"/>
  <c r="AX722" i="1"/>
  <c r="N719" i="2"/>
  <c r="BA722" i="1"/>
  <c r="R719" i="2"/>
  <c r="AX723" i="1"/>
  <c r="N720" i="2"/>
  <c r="BA723" i="1"/>
  <c r="R720" i="2"/>
  <c r="AX724" i="1"/>
  <c r="N721" i="2"/>
  <c r="BA724" i="1"/>
  <c r="R721" i="2"/>
  <c r="AX725" i="1"/>
  <c r="N722" i="2"/>
  <c r="BA725" i="1"/>
  <c r="R722" i="2"/>
  <c r="AX726" i="1"/>
  <c r="N723" i="2"/>
  <c r="BA726" i="1"/>
  <c r="R723" i="2"/>
  <c r="AX727" i="1"/>
  <c r="N724" i="2"/>
  <c r="BA727" i="1"/>
  <c r="R724" i="2"/>
  <c r="AX728" i="1"/>
  <c r="N725" i="2"/>
  <c r="BA728" i="1"/>
  <c r="R725" i="2"/>
  <c r="AX729" i="1"/>
  <c r="N726" i="2"/>
  <c r="BA729" i="1"/>
  <c r="R726" i="2"/>
  <c r="AX730" i="1"/>
  <c r="N727" i="2"/>
  <c r="BA730" i="1"/>
  <c r="R727" i="2"/>
  <c r="AX731" i="1"/>
  <c r="N728" i="2"/>
  <c r="BA731" i="1"/>
  <c r="R728" i="2"/>
  <c r="AX732" i="1"/>
  <c r="N729" i="2"/>
  <c r="BA732" i="1"/>
  <c r="R729" i="2"/>
  <c r="AX733" i="1"/>
  <c r="N730" i="2"/>
  <c r="BA733" i="1"/>
  <c r="R730" i="2"/>
  <c r="AX734" i="1"/>
  <c r="N731" i="2"/>
  <c r="BA734" i="1"/>
  <c r="R731" i="2"/>
  <c r="AX735" i="1"/>
  <c r="N732" i="2"/>
  <c r="BA735" i="1"/>
  <c r="R732" i="2"/>
  <c r="AX736" i="1"/>
  <c r="N733" i="2"/>
  <c r="BA736" i="1"/>
  <c r="R733" i="2"/>
  <c r="AX737" i="1"/>
  <c r="N734" i="2"/>
  <c r="BA737" i="1"/>
  <c r="R734" i="2"/>
  <c r="AX738" i="1"/>
  <c r="N735" i="2"/>
  <c r="BA738" i="1"/>
  <c r="R735" i="2"/>
  <c r="AX739" i="1"/>
  <c r="N736" i="2"/>
  <c r="BA739" i="1"/>
  <c r="R736" i="2"/>
  <c r="AX740" i="1"/>
  <c r="N737" i="2"/>
  <c r="BA740" i="1"/>
  <c r="R737" i="2"/>
  <c r="AX741" i="1"/>
  <c r="N738" i="2"/>
  <c r="BA741" i="1"/>
  <c r="R738" i="2"/>
  <c r="AX742" i="1"/>
  <c r="N739" i="2"/>
  <c r="BA742" i="1"/>
  <c r="R739" i="2"/>
  <c r="AX743" i="1"/>
  <c r="N740" i="2"/>
  <c r="BA743" i="1"/>
  <c r="R740" i="2"/>
  <c r="AX744" i="1"/>
  <c r="N741" i="2"/>
  <c r="BA744" i="1"/>
  <c r="R741" i="2"/>
  <c r="AX745" i="1"/>
  <c r="N742" i="2"/>
  <c r="BA745" i="1"/>
  <c r="R742" i="2"/>
  <c r="AX746" i="1"/>
  <c r="N743" i="2"/>
  <c r="BA746" i="1"/>
  <c r="R743" i="2"/>
  <c r="AX747" i="1"/>
  <c r="N744" i="2"/>
  <c r="BA747" i="1"/>
  <c r="R744" i="2"/>
  <c r="AX748" i="1"/>
  <c r="N745" i="2"/>
  <c r="BA748" i="1"/>
  <c r="R745" i="2"/>
  <c r="AX749" i="1"/>
  <c r="N746" i="2"/>
  <c r="BA749" i="1"/>
  <c r="R746" i="2"/>
  <c r="AX750" i="1"/>
  <c r="N747" i="2"/>
  <c r="BA750" i="1"/>
  <c r="R747" i="2"/>
  <c r="AX751" i="1"/>
  <c r="N748" i="2"/>
  <c r="BA751" i="1"/>
  <c r="R748" i="2"/>
  <c r="AX752" i="1"/>
  <c r="N749" i="2"/>
  <c r="BA752" i="1"/>
  <c r="R749" i="2"/>
  <c r="AX753" i="1"/>
  <c r="N750" i="2"/>
  <c r="BA753" i="1"/>
  <c r="R750" i="2"/>
  <c r="AX754" i="1"/>
  <c r="N751" i="2"/>
  <c r="BA754" i="1"/>
  <c r="R751" i="2"/>
  <c r="AX755" i="1"/>
  <c r="N752" i="2"/>
  <c r="BA755" i="1"/>
  <c r="R752" i="2"/>
  <c r="AX756" i="1"/>
  <c r="N753" i="2"/>
  <c r="BA756" i="1"/>
  <c r="R753" i="2"/>
  <c r="AX757" i="1"/>
  <c r="N754" i="2"/>
  <c r="BA757" i="1"/>
  <c r="R754" i="2"/>
  <c r="AX758" i="1"/>
  <c r="N755" i="2"/>
  <c r="BA758" i="1"/>
  <c r="R755" i="2"/>
  <c r="AX759" i="1"/>
  <c r="N756" i="2"/>
  <c r="BA759" i="1"/>
  <c r="R756" i="2"/>
  <c r="AX760" i="1"/>
  <c r="N757" i="2"/>
  <c r="BA760" i="1"/>
  <c r="R757" i="2"/>
  <c r="AX761" i="1"/>
  <c r="N758" i="2"/>
  <c r="BA761" i="1"/>
  <c r="R758" i="2"/>
  <c r="AX762" i="1"/>
  <c r="N759" i="2"/>
  <c r="BA762" i="1"/>
  <c r="R759" i="2"/>
  <c r="AX763" i="1"/>
  <c r="N760" i="2"/>
  <c r="BA763" i="1"/>
  <c r="R760" i="2"/>
  <c r="AX764" i="1"/>
  <c r="N761" i="2"/>
  <c r="BA764" i="1"/>
  <c r="R761" i="2"/>
  <c r="AX765" i="1"/>
  <c r="N762" i="2"/>
  <c r="BA765" i="1"/>
  <c r="R762" i="2"/>
  <c r="AX766" i="1"/>
  <c r="N763" i="2"/>
  <c r="BA766" i="1"/>
  <c r="R763" i="2"/>
  <c r="AX767" i="1"/>
  <c r="N764" i="2"/>
  <c r="BA767" i="1"/>
  <c r="R764" i="2"/>
  <c r="AX768" i="1"/>
  <c r="N765" i="2"/>
  <c r="BA768" i="1"/>
  <c r="R765" i="2"/>
  <c r="AX769" i="1"/>
  <c r="N766" i="2"/>
  <c r="BA769" i="1"/>
  <c r="R766" i="2"/>
  <c r="AX770" i="1"/>
  <c r="N767" i="2"/>
  <c r="BA770" i="1"/>
  <c r="R767" i="2"/>
  <c r="AX771" i="1"/>
  <c r="N768" i="2"/>
  <c r="BA771" i="1"/>
  <c r="R768" i="2"/>
  <c r="AX772" i="1"/>
  <c r="N769" i="2"/>
  <c r="BA772" i="1"/>
  <c r="R769" i="2"/>
  <c r="AX773" i="1"/>
  <c r="N770" i="2"/>
  <c r="BA773" i="1"/>
  <c r="R770" i="2"/>
  <c r="AX774" i="1"/>
  <c r="N771" i="2"/>
  <c r="BA774" i="1"/>
  <c r="R771" i="2"/>
  <c r="AX775" i="1"/>
  <c r="N772" i="2"/>
  <c r="BA775" i="1"/>
  <c r="R772" i="2"/>
  <c r="AX776" i="1"/>
  <c r="N773" i="2"/>
  <c r="BA776" i="1"/>
  <c r="R773" i="2"/>
  <c r="AX777" i="1"/>
  <c r="N774" i="2"/>
  <c r="BA777" i="1"/>
  <c r="R774" i="2"/>
  <c r="AX778" i="1"/>
  <c r="N775" i="2"/>
  <c r="BA778" i="1"/>
  <c r="R775" i="2"/>
  <c r="AX779" i="1"/>
  <c r="N776" i="2"/>
  <c r="BA779" i="1"/>
  <c r="R776" i="2"/>
  <c r="AX780" i="1"/>
  <c r="N777" i="2"/>
  <c r="BA780" i="1"/>
  <c r="R777" i="2"/>
  <c r="AX781" i="1"/>
  <c r="N778" i="2"/>
  <c r="BA781" i="1"/>
  <c r="R778" i="2"/>
  <c r="AX782" i="1"/>
  <c r="N779" i="2"/>
  <c r="BA782" i="1"/>
  <c r="R779" i="2"/>
  <c r="AX783" i="1"/>
  <c r="N780" i="2"/>
  <c r="BA783" i="1"/>
  <c r="R780" i="2"/>
  <c r="AX784" i="1"/>
  <c r="N781" i="2"/>
  <c r="BA784" i="1"/>
  <c r="R781" i="2"/>
  <c r="AX785" i="1"/>
  <c r="N782" i="2"/>
  <c r="BA785" i="1"/>
  <c r="R782" i="2"/>
  <c r="AX786" i="1"/>
  <c r="N783" i="2"/>
  <c r="BA786" i="1"/>
  <c r="R783" i="2"/>
  <c r="AX787" i="1"/>
  <c r="N784" i="2"/>
  <c r="BA787" i="1"/>
  <c r="R784" i="2"/>
  <c r="AX788" i="1"/>
  <c r="N785" i="2"/>
  <c r="BA788" i="1"/>
  <c r="R785" i="2"/>
  <c r="AX789" i="1"/>
  <c r="N786" i="2"/>
  <c r="BA789" i="1"/>
  <c r="R786" i="2"/>
  <c r="AX790" i="1"/>
  <c r="N787" i="2"/>
  <c r="BA790" i="1"/>
  <c r="R787" i="2"/>
  <c r="AX791" i="1"/>
  <c r="N788" i="2"/>
  <c r="BA791" i="1"/>
  <c r="R788" i="2"/>
  <c r="AX792" i="1"/>
  <c r="N789" i="2"/>
  <c r="BA792" i="1"/>
  <c r="R789" i="2"/>
  <c r="AX793" i="1"/>
  <c r="N790" i="2"/>
  <c r="BA793" i="1"/>
  <c r="R790" i="2"/>
  <c r="AX794" i="1"/>
  <c r="N791" i="2"/>
  <c r="BA794" i="1"/>
  <c r="R791" i="2"/>
  <c r="AX795" i="1"/>
  <c r="N792" i="2"/>
  <c r="BA795" i="1"/>
  <c r="R792" i="2"/>
  <c r="AX796" i="1"/>
  <c r="N793" i="2"/>
  <c r="BA796" i="1"/>
  <c r="R793" i="2"/>
  <c r="AX797" i="1"/>
  <c r="N794" i="2"/>
  <c r="BA797" i="1"/>
  <c r="R794" i="2"/>
  <c r="AX798" i="1"/>
  <c r="N795" i="2"/>
  <c r="BA798" i="1"/>
  <c r="R795" i="2"/>
  <c r="AX799" i="1"/>
  <c r="N796" i="2"/>
  <c r="BA799" i="1"/>
  <c r="R796" i="2"/>
  <c r="AX800" i="1"/>
  <c r="N797" i="2"/>
  <c r="BA800" i="1"/>
  <c r="R797" i="2"/>
  <c r="AX801" i="1"/>
  <c r="N798" i="2"/>
  <c r="BA801" i="1"/>
  <c r="R798" i="2"/>
  <c r="AX802" i="1"/>
  <c r="N799" i="2"/>
  <c r="BA802" i="1"/>
  <c r="R799" i="2"/>
  <c r="AX803" i="1"/>
  <c r="N800" i="2"/>
  <c r="BA803" i="1"/>
  <c r="R800" i="2"/>
  <c r="AX804" i="1"/>
  <c r="N801" i="2"/>
  <c r="BA804" i="1"/>
  <c r="R801" i="2"/>
  <c r="AX805" i="1"/>
  <c r="N802" i="2"/>
  <c r="BA805" i="1"/>
  <c r="R802" i="2"/>
  <c r="AX806" i="1"/>
  <c r="N803" i="2"/>
  <c r="BA806" i="1"/>
  <c r="R803" i="2"/>
  <c r="AX807" i="1"/>
  <c r="N804" i="2"/>
  <c r="BA807" i="1"/>
  <c r="R804" i="2"/>
  <c r="AX808" i="1"/>
  <c r="N805" i="2"/>
  <c r="BA808" i="1"/>
  <c r="R805" i="2"/>
  <c r="AX809" i="1"/>
  <c r="N806" i="2"/>
  <c r="BA809" i="1"/>
  <c r="R806" i="2"/>
  <c r="AX810" i="1"/>
  <c r="N807" i="2"/>
  <c r="BA810" i="1"/>
  <c r="R807" i="2"/>
  <c r="AX811" i="1"/>
  <c r="N808" i="2"/>
  <c r="BA811" i="1"/>
  <c r="R808" i="2"/>
  <c r="AX812" i="1"/>
  <c r="N809" i="2"/>
  <c r="BA812" i="1"/>
  <c r="R809" i="2"/>
  <c r="AX813" i="1"/>
  <c r="N810" i="2"/>
  <c r="BA813" i="1"/>
  <c r="R810" i="2"/>
  <c r="AX814" i="1"/>
  <c r="N811" i="2"/>
  <c r="BA814" i="1"/>
  <c r="R811" i="2"/>
  <c r="AX815" i="1"/>
  <c r="N812" i="2"/>
  <c r="BA815" i="1"/>
  <c r="R812" i="2"/>
  <c r="AX816" i="1"/>
  <c r="N813" i="2"/>
  <c r="BA816" i="1"/>
  <c r="R813" i="2"/>
  <c r="AX817" i="1"/>
  <c r="N814" i="2"/>
  <c r="BA817" i="1"/>
  <c r="R814" i="2"/>
  <c r="AX818" i="1"/>
  <c r="N815" i="2"/>
  <c r="BA818" i="1"/>
  <c r="R815" i="2"/>
  <c r="AX819" i="1"/>
  <c r="N816" i="2"/>
  <c r="BA819" i="1"/>
  <c r="R816" i="2"/>
  <c r="AX820" i="1"/>
  <c r="N817" i="2"/>
  <c r="BA820" i="1"/>
  <c r="R817" i="2"/>
  <c r="AX821" i="1"/>
  <c r="N818" i="2"/>
  <c r="BA821" i="1"/>
  <c r="R818" i="2"/>
  <c r="AX822" i="1"/>
  <c r="N819" i="2"/>
  <c r="BA822" i="1"/>
  <c r="R819" i="2"/>
  <c r="AX823" i="1"/>
  <c r="N820" i="2"/>
  <c r="BA823" i="1"/>
  <c r="R820" i="2"/>
  <c r="AX824" i="1"/>
  <c r="N821" i="2"/>
  <c r="BA824" i="1"/>
  <c r="R821" i="2"/>
  <c r="AX825" i="1"/>
  <c r="N822" i="2"/>
  <c r="BA825" i="1"/>
  <c r="R822" i="2"/>
  <c r="AX826" i="1"/>
  <c r="N823" i="2"/>
  <c r="BA826" i="1"/>
  <c r="R823" i="2"/>
  <c r="AX827" i="1"/>
  <c r="N824" i="2"/>
  <c r="BA827" i="1"/>
  <c r="R824" i="2"/>
  <c r="AX828" i="1"/>
  <c r="N825" i="2"/>
  <c r="BA828" i="1"/>
  <c r="R825" i="2"/>
  <c r="AX829" i="1"/>
  <c r="N826" i="2"/>
  <c r="BA829" i="1"/>
  <c r="R826" i="2"/>
  <c r="AX830" i="1"/>
  <c r="N827" i="2"/>
  <c r="BA830" i="1"/>
  <c r="R827" i="2"/>
  <c r="AX831" i="1"/>
  <c r="N828" i="2"/>
  <c r="BA831" i="1"/>
  <c r="R828" i="2"/>
  <c r="AX832" i="1"/>
  <c r="N829" i="2"/>
  <c r="BA832" i="1"/>
  <c r="R829" i="2"/>
  <c r="AX833" i="1"/>
  <c r="N830" i="2"/>
  <c r="BA833" i="1"/>
  <c r="R830" i="2"/>
  <c r="AX834" i="1"/>
  <c r="N831" i="2"/>
  <c r="BA834" i="1"/>
  <c r="R831" i="2"/>
  <c r="AX835" i="1"/>
  <c r="N832" i="2"/>
  <c r="BA835" i="1"/>
  <c r="R832" i="2"/>
  <c r="AX836" i="1"/>
  <c r="N833" i="2"/>
  <c r="BA836" i="1"/>
  <c r="R833" i="2"/>
  <c r="AX837" i="1"/>
  <c r="N834" i="2"/>
  <c r="BA837" i="1"/>
  <c r="R834" i="2"/>
  <c r="AX838" i="1"/>
  <c r="N835" i="2"/>
  <c r="BA838" i="1"/>
  <c r="R835" i="2"/>
  <c r="AX839" i="1"/>
  <c r="N836" i="2"/>
  <c r="BA839" i="1"/>
  <c r="R836" i="2"/>
  <c r="AX840" i="1"/>
  <c r="N837" i="2"/>
  <c r="BA840" i="1"/>
  <c r="R837" i="2"/>
  <c r="AX841" i="1"/>
  <c r="N838" i="2"/>
  <c r="BA841" i="1"/>
  <c r="R838" i="2"/>
  <c r="AX842" i="1"/>
  <c r="N839" i="2"/>
  <c r="BA842" i="1"/>
  <c r="R839" i="2"/>
  <c r="AX843" i="1"/>
  <c r="N840" i="2"/>
  <c r="BA843" i="1"/>
  <c r="R840" i="2"/>
  <c r="AX844" i="1"/>
  <c r="N841" i="2"/>
  <c r="BA844" i="1"/>
  <c r="R841" i="2"/>
  <c r="AX845" i="1"/>
  <c r="N842" i="2"/>
  <c r="BA845" i="1"/>
  <c r="R842" i="2"/>
  <c r="AX846" i="1"/>
  <c r="N843" i="2"/>
  <c r="BA846" i="1"/>
  <c r="R843" i="2"/>
  <c r="AX847" i="1"/>
  <c r="N844" i="2"/>
  <c r="BA847" i="1"/>
  <c r="R844" i="2"/>
  <c r="AX848" i="1"/>
  <c r="N845" i="2"/>
  <c r="BA848" i="1"/>
  <c r="R845" i="2"/>
  <c r="AX849" i="1"/>
  <c r="N846" i="2"/>
  <c r="BA849" i="1"/>
  <c r="R846" i="2"/>
  <c r="AX850" i="1"/>
  <c r="N847" i="2"/>
  <c r="BA850" i="1"/>
  <c r="R847" i="2"/>
  <c r="AX851" i="1"/>
  <c r="N848" i="2"/>
  <c r="BA851" i="1"/>
  <c r="R848" i="2"/>
  <c r="AX852" i="1"/>
  <c r="N849" i="2"/>
  <c r="BA852" i="1"/>
  <c r="R849" i="2"/>
  <c r="AX853" i="1"/>
  <c r="N850" i="2"/>
  <c r="BA853" i="1"/>
  <c r="R850" i="2"/>
  <c r="AX854" i="1"/>
  <c r="N851" i="2"/>
  <c r="BA854" i="1"/>
  <c r="R851" i="2"/>
  <c r="AX855" i="1"/>
  <c r="N852" i="2"/>
  <c r="BA855" i="1"/>
  <c r="R852" i="2"/>
  <c r="AX856" i="1"/>
  <c r="N853" i="2"/>
  <c r="BA856" i="1"/>
  <c r="R853" i="2"/>
  <c r="AX857" i="1"/>
  <c r="N854" i="2"/>
  <c r="BA857" i="1"/>
  <c r="R854" i="2"/>
  <c r="AX858" i="1"/>
  <c r="N855" i="2"/>
  <c r="BA858" i="1"/>
  <c r="R855" i="2"/>
  <c r="AX859" i="1"/>
  <c r="N856" i="2"/>
  <c r="BA859" i="1"/>
  <c r="R856" i="2"/>
  <c r="AX860" i="1"/>
  <c r="N857" i="2"/>
  <c r="BA860" i="1"/>
  <c r="R857" i="2"/>
  <c r="AX861" i="1"/>
  <c r="N858" i="2"/>
  <c r="BA861" i="1"/>
  <c r="R858" i="2"/>
  <c r="AX862" i="1"/>
  <c r="N859" i="2"/>
  <c r="BA862" i="1"/>
  <c r="R859" i="2"/>
  <c r="AX863" i="1"/>
  <c r="N860" i="2"/>
  <c r="BA863" i="1"/>
  <c r="R860" i="2"/>
  <c r="AX864" i="1"/>
  <c r="N861" i="2"/>
  <c r="BA864" i="1"/>
  <c r="R861" i="2"/>
  <c r="AX865" i="1"/>
  <c r="N862" i="2"/>
  <c r="BA865" i="1"/>
  <c r="R862" i="2"/>
  <c r="AX866" i="1"/>
  <c r="N863" i="2"/>
  <c r="BA866" i="1"/>
  <c r="R863" i="2"/>
  <c r="AX867" i="1"/>
  <c r="N864" i="2"/>
  <c r="BA867" i="1"/>
  <c r="R864" i="2"/>
  <c r="AX868" i="1"/>
  <c r="N865" i="2"/>
  <c r="BA868" i="1"/>
  <c r="R865" i="2"/>
  <c r="AX869" i="1"/>
  <c r="N866" i="2"/>
  <c r="BA869" i="1"/>
  <c r="R866" i="2"/>
  <c r="AX870" i="1"/>
  <c r="N867" i="2"/>
  <c r="BA870" i="1"/>
  <c r="R867" i="2"/>
  <c r="AX871" i="1"/>
  <c r="N868" i="2"/>
  <c r="BA871" i="1"/>
  <c r="R868" i="2"/>
  <c r="AX872" i="1"/>
  <c r="N869" i="2"/>
  <c r="BA872" i="1"/>
  <c r="R869" i="2"/>
  <c r="AX873" i="1"/>
  <c r="N870" i="2"/>
  <c r="BA873" i="1"/>
  <c r="R870" i="2"/>
  <c r="AX874" i="1"/>
  <c r="N871" i="2"/>
  <c r="BA874" i="1"/>
  <c r="R871" i="2"/>
  <c r="AX875" i="1"/>
  <c r="N872" i="2"/>
  <c r="BA875" i="1"/>
  <c r="R872" i="2"/>
  <c r="AX876" i="1"/>
  <c r="N873" i="2"/>
  <c r="BA876" i="1"/>
  <c r="R873" i="2"/>
  <c r="AX877" i="1"/>
  <c r="N874" i="2"/>
  <c r="BA877" i="1"/>
  <c r="R874" i="2"/>
  <c r="AX878" i="1"/>
  <c r="N875" i="2"/>
  <c r="BA878" i="1"/>
  <c r="R875" i="2"/>
  <c r="AX879" i="1"/>
  <c r="N876" i="2"/>
  <c r="BA879" i="1"/>
  <c r="R876" i="2"/>
  <c r="AX880" i="1"/>
  <c r="N877" i="2"/>
  <c r="BA880" i="1"/>
  <c r="R877" i="2"/>
  <c r="AX881" i="1"/>
  <c r="N878" i="2"/>
  <c r="BA881" i="1"/>
  <c r="R878" i="2"/>
  <c r="AX882" i="1"/>
  <c r="N879" i="2"/>
  <c r="BA882" i="1"/>
  <c r="R879" i="2"/>
  <c r="AX883" i="1"/>
  <c r="N880" i="2"/>
  <c r="BA883" i="1"/>
  <c r="R880" i="2"/>
  <c r="AX884" i="1"/>
  <c r="N881" i="2"/>
  <c r="BA884" i="1"/>
  <c r="R881" i="2"/>
  <c r="AX885" i="1"/>
  <c r="N882" i="2"/>
  <c r="BA885" i="1"/>
  <c r="R882" i="2"/>
  <c r="AX886" i="1"/>
  <c r="N883" i="2"/>
  <c r="BA886" i="1"/>
  <c r="R883" i="2"/>
  <c r="AX887" i="1"/>
  <c r="N884" i="2"/>
  <c r="BA887" i="1"/>
  <c r="R884" i="2"/>
  <c r="AX888" i="1"/>
  <c r="N885" i="2"/>
  <c r="BA888" i="1"/>
  <c r="R885" i="2"/>
  <c r="AX889" i="1"/>
  <c r="N886" i="2"/>
  <c r="BA889" i="1"/>
  <c r="R886" i="2"/>
  <c r="AX890" i="1"/>
  <c r="N887" i="2"/>
  <c r="BA890" i="1"/>
  <c r="R887" i="2"/>
  <c r="AX891" i="1"/>
  <c r="N888" i="2"/>
  <c r="BA891" i="1"/>
  <c r="R888" i="2"/>
  <c r="AX892" i="1"/>
  <c r="N889" i="2"/>
  <c r="BA892" i="1"/>
  <c r="R889" i="2"/>
  <c r="AX893" i="1"/>
  <c r="N890" i="2"/>
  <c r="BA893" i="1"/>
  <c r="R890" i="2"/>
  <c r="AX894" i="1"/>
  <c r="N891" i="2"/>
  <c r="BA894" i="1"/>
  <c r="R891" i="2"/>
  <c r="AX895" i="1"/>
  <c r="N892" i="2"/>
  <c r="BA895" i="1"/>
  <c r="R892" i="2"/>
  <c r="AX896" i="1"/>
  <c r="N893" i="2"/>
  <c r="BA896" i="1"/>
  <c r="R893" i="2"/>
  <c r="AX897" i="1"/>
  <c r="N894" i="2"/>
  <c r="BA897" i="1"/>
  <c r="R894" i="2"/>
  <c r="AX898" i="1"/>
  <c r="N895" i="2"/>
  <c r="BA898" i="1"/>
  <c r="R895" i="2"/>
  <c r="AX899" i="1"/>
  <c r="N896" i="2"/>
  <c r="BA899" i="1"/>
  <c r="R896" i="2"/>
  <c r="AX900" i="1"/>
  <c r="N897" i="2"/>
  <c r="BA900" i="1"/>
  <c r="R897" i="2"/>
  <c r="AX901" i="1"/>
  <c r="N898" i="2"/>
  <c r="BA901" i="1"/>
  <c r="R898" i="2"/>
  <c r="AX902" i="1"/>
  <c r="N899" i="2"/>
  <c r="BA902" i="1"/>
  <c r="R899" i="2"/>
  <c r="AX903" i="1"/>
  <c r="N900" i="2"/>
  <c r="BA903" i="1"/>
  <c r="R900" i="2"/>
  <c r="AX904" i="1"/>
  <c r="N901" i="2"/>
  <c r="BA904" i="1"/>
  <c r="R901" i="2"/>
  <c r="AX905" i="1"/>
  <c r="N902" i="2"/>
  <c r="BA905" i="1"/>
  <c r="R902" i="2"/>
  <c r="AX906" i="1"/>
  <c r="N903" i="2"/>
  <c r="BA906" i="1"/>
  <c r="R903" i="2"/>
  <c r="AX907" i="1"/>
  <c r="N904" i="2"/>
  <c r="BA907" i="1"/>
  <c r="R904" i="2"/>
  <c r="AX908" i="1"/>
  <c r="N905" i="2"/>
  <c r="BA908" i="1"/>
  <c r="R905" i="2"/>
  <c r="AX909" i="1"/>
  <c r="N906" i="2"/>
  <c r="BA909" i="1"/>
  <c r="R906" i="2"/>
  <c r="AX910" i="1"/>
  <c r="N907" i="2"/>
  <c r="BA910" i="1"/>
  <c r="R907" i="2"/>
  <c r="AX911" i="1"/>
  <c r="N908" i="2"/>
  <c r="BA911" i="1"/>
  <c r="R908" i="2"/>
  <c r="AX912" i="1"/>
  <c r="N909" i="2"/>
  <c r="BA912" i="1"/>
  <c r="R909" i="2"/>
  <c r="AX913" i="1"/>
  <c r="N910" i="2"/>
  <c r="BA913" i="1"/>
  <c r="R910" i="2"/>
  <c r="AX914" i="1"/>
  <c r="N911" i="2"/>
  <c r="BA914" i="1"/>
  <c r="R911" i="2"/>
  <c r="AX915" i="1"/>
  <c r="N912" i="2"/>
  <c r="BA915" i="1"/>
  <c r="R912" i="2"/>
  <c r="AX916" i="1"/>
  <c r="N913" i="2"/>
  <c r="BA916" i="1"/>
  <c r="R913" i="2"/>
  <c r="AX917" i="1"/>
  <c r="N914" i="2"/>
  <c r="BA917" i="1"/>
  <c r="R914" i="2"/>
  <c r="AX918" i="1"/>
  <c r="N915" i="2"/>
  <c r="BA918" i="1"/>
  <c r="R915" i="2"/>
  <c r="AX919" i="1"/>
  <c r="N916" i="2"/>
  <c r="BA919" i="1"/>
  <c r="R916" i="2"/>
  <c r="AX920" i="1"/>
  <c r="N917" i="2"/>
  <c r="BA920" i="1"/>
  <c r="R917" i="2"/>
  <c r="AX921" i="1"/>
  <c r="N918" i="2"/>
  <c r="BA921" i="1"/>
  <c r="R918" i="2"/>
  <c r="AX922" i="1"/>
  <c r="N919" i="2"/>
  <c r="BA922" i="1"/>
  <c r="R919" i="2"/>
  <c r="AX923" i="1"/>
  <c r="N920" i="2"/>
  <c r="BA923" i="1"/>
  <c r="R920" i="2"/>
  <c r="AX924" i="1"/>
  <c r="N921" i="2"/>
  <c r="BA924" i="1"/>
  <c r="R921" i="2"/>
  <c r="AX925" i="1"/>
  <c r="N922" i="2"/>
  <c r="BA925" i="1"/>
  <c r="R922" i="2"/>
  <c r="AX926" i="1"/>
  <c r="N923" i="2"/>
  <c r="BA926" i="1"/>
  <c r="R923" i="2"/>
  <c r="AX927" i="1"/>
  <c r="N924" i="2"/>
  <c r="BA927" i="1"/>
  <c r="R924" i="2"/>
  <c r="AX928" i="1"/>
  <c r="N925" i="2"/>
  <c r="BA928" i="1"/>
  <c r="R925" i="2"/>
  <c r="AX929" i="1"/>
  <c r="N926" i="2"/>
  <c r="BA929" i="1"/>
  <c r="R926" i="2"/>
  <c r="AX930" i="1"/>
  <c r="N927" i="2"/>
  <c r="BA930" i="1"/>
  <c r="R927" i="2"/>
  <c r="AX931" i="1"/>
  <c r="N928" i="2"/>
  <c r="BA931" i="1"/>
  <c r="R928" i="2"/>
  <c r="AX932" i="1"/>
  <c r="N929" i="2"/>
  <c r="BA932" i="1"/>
  <c r="R929" i="2"/>
  <c r="AX933" i="1"/>
  <c r="N930" i="2"/>
  <c r="BA933" i="1"/>
  <c r="R930" i="2"/>
  <c r="AX934" i="1"/>
  <c r="N931" i="2"/>
  <c r="BA934" i="1"/>
  <c r="R931" i="2"/>
  <c r="AX935" i="1"/>
  <c r="N932" i="2"/>
  <c r="BA935" i="1"/>
  <c r="R932" i="2"/>
  <c r="AX936" i="1"/>
  <c r="N933" i="2"/>
  <c r="BA936" i="1"/>
  <c r="R933" i="2"/>
  <c r="AX937" i="1"/>
  <c r="N934" i="2"/>
  <c r="BA937" i="1"/>
  <c r="R934" i="2"/>
  <c r="AX938" i="1"/>
  <c r="N935" i="2"/>
  <c r="BA938" i="1"/>
  <c r="R935" i="2"/>
  <c r="AX939" i="1"/>
  <c r="N936" i="2"/>
  <c r="BA939" i="1"/>
  <c r="R936" i="2"/>
  <c r="AX940" i="1"/>
  <c r="N937" i="2"/>
  <c r="BA940" i="1"/>
  <c r="R937" i="2"/>
  <c r="AX941" i="1"/>
  <c r="N938" i="2"/>
  <c r="BA941" i="1"/>
  <c r="R938" i="2"/>
  <c r="AX942" i="1"/>
  <c r="N939" i="2"/>
  <c r="BA942" i="1"/>
  <c r="R939" i="2"/>
  <c r="AX943" i="1"/>
  <c r="N940" i="2"/>
  <c r="BA943" i="1"/>
  <c r="R940" i="2"/>
  <c r="AX944" i="1"/>
  <c r="N941" i="2"/>
  <c r="BA944" i="1"/>
  <c r="R941" i="2"/>
  <c r="AX945" i="1"/>
  <c r="N942" i="2"/>
  <c r="BA945" i="1"/>
  <c r="R942" i="2"/>
  <c r="AX946" i="1"/>
  <c r="N943" i="2"/>
  <c r="BA946" i="1"/>
  <c r="R943" i="2"/>
  <c r="AX947" i="1"/>
  <c r="N944" i="2"/>
  <c r="BA947" i="1"/>
  <c r="R944" i="2"/>
  <c r="AX948" i="1"/>
  <c r="N945" i="2"/>
  <c r="BA948" i="1"/>
  <c r="R945" i="2"/>
  <c r="AX949" i="1"/>
  <c r="N946" i="2"/>
  <c r="BA949" i="1"/>
  <c r="R946" i="2"/>
  <c r="AX950" i="1"/>
  <c r="N947" i="2"/>
  <c r="BA950" i="1"/>
  <c r="R947" i="2"/>
  <c r="AX951" i="1"/>
  <c r="N948" i="2"/>
  <c r="BA951" i="1"/>
  <c r="R948" i="2"/>
  <c r="AX952" i="1"/>
  <c r="N949" i="2"/>
  <c r="BA952" i="1"/>
  <c r="R949" i="2"/>
  <c r="AX953" i="1"/>
  <c r="N950" i="2"/>
  <c r="BA953" i="1"/>
  <c r="R950" i="2"/>
  <c r="AX954" i="1"/>
  <c r="N951" i="2"/>
  <c r="BA954" i="1"/>
  <c r="R951" i="2"/>
  <c r="AX955" i="1"/>
  <c r="N952" i="2"/>
  <c r="BA955" i="1"/>
  <c r="R952" i="2"/>
  <c r="AX956" i="1"/>
  <c r="N953" i="2"/>
  <c r="BA956" i="1"/>
  <c r="R953" i="2"/>
  <c r="AX957" i="1"/>
  <c r="N954" i="2"/>
  <c r="BA957" i="1"/>
  <c r="R954" i="2"/>
  <c r="AX958" i="1"/>
  <c r="N955" i="2"/>
  <c r="BA958" i="1"/>
  <c r="R955" i="2"/>
  <c r="AX959" i="1"/>
  <c r="N956" i="2"/>
  <c r="BA959" i="1"/>
  <c r="R956" i="2"/>
  <c r="AX960" i="1"/>
  <c r="N957" i="2"/>
  <c r="BA960" i="1"/>
  <c r="R957" i="2"/>
  <c r="AX961" i="1"/>
  <c r="N958" i="2"/>
  <c r="BA961" i="1"/>
  <c r="R958" i="2"/>
  <c r="AX962" i="1"/>
  <c r="N959" i="2"/>
  <c r="BA962" i="1"/>
  <c r="R959" i="2"/>
  <c r="AX963" i="1"/>
  <c r="N960" i="2"/>
  <c r="BA963" i="1"/>
  <c r="R960" i="2"/>
  <c r="AX964" i="1"/>
  <c r="N961" i="2"/>
  <c r="BA964" i="1"/>
  <c r="R961" i="2"/>
  <c r="AX965" i="1"/>
  <c r="N962" i="2"/>
  <c r="BA965" i="1"/>
  <c r="R962" i="2"/>
  <c r="AX966" i="1"/>
  <c r="N963" i="2"/>
  <c r="BA966" i="1"/>
  <c r="R963" i="2"/>
  <c r="AX967" i="1"/>
  <c r="N964" i="2"/>
  <c r="BA967" i="1"/>
  <c r="R964" i="2"/>
  <c r="AX968" i="1"/>
  <c r="N965" i="2"/>
  <c r="BA968" i="1"/>
  <c r="R965" i="2"/>
  <c r="AX969" i="1"/>
  <c r="N966" i="2"/>
  <c r="BA969" i="1"/>
  <c r="R966" i="2"/>
  <c r="AX970" i="1"/>
  <c r="N967" i="2"/>
  <c r="BA970" i="1"/>
  <c r="R967" i="2"/>
  <c r="AX971" i="1"/>
  <c r="N968" i="2"/>
  <c r="BA971" i="1"/>
  <c r="R968" i="2"/>
  <c r="AX972" i="1"/>
  <c r="N969" i="2"/>
  <c r="BA972" i="1"/>
  <c r="R969" i="2"/>
  <c r="AX973" i="1"/>
  <c r="N970" i="2"/>
  <c r="BA973" i="1"/>
  <c r="R970" i="2"/>
  <c r="AX974" i="1"/>
  <c r="N971" i="2"/>
  <c r="BA974" i="1"/>
  <c r="R971" i="2"/>
  <c r="AX975" i="1"/>
  <c r="N972" i="2"/>
  <c r="BA975" i="1"/>
  <c r="R972" i="2"/>
  <c r="AX976" i="1"/>
  <c r="N973" i="2"/>
  <c r="BA976" i="1"/>
  <c r="R973" i="2"/>
  <c r="AX977" i="1"/>
  <c r="N974" i="2"/>
  <c r="BA977" i="1"/>
  <c r="R974" i="2"/>
  <c r="AX978" i="1"/>
  <c r="N975" i="2"/>
  <c r="BA978" i="1"/>
  <c r="R975" i="2"/>
  <c r="AX979" i="1"/>
  <c r="N976" i="2"/>
  <c r="BA979" i="1"/>
  <c r="R976" i="2"/>
  <c r="AX980" i="1"/>
  <c r="N977" i="2"/>
  <c r="BA980" i="1"/>
  <c r="R977" i="2"/>
  <c r="AX981" i="1"/>
  <c r="N978" i="2"/>
  <c r="BA981" i="1"/>
  <c r="R978" i="2"/>
  <c r="AX982" i="1"/>
  <c r="N979" i="2"/>
  <c r="BA982" i="1"/>
  <c r="R979" i="2"/>
  <c r="AX983" i="1"/>
  <c r="N980" i="2"/>
  <c r="BA983" i="1"/>
  <c r="R980" i="2"/>
  <c r="AX984" i="1"/>
  <c r="N981" i="2"/>
  <c r="BA984" i="1"/>
  <c r="R981" i="2"/>
  <c r="AX985" i="1"/>
  <c r="N982" i="2"/>
  <c r="BA985" i="1"/>
  <c r="R982" i="2"/>
  <c r="AX986" i="1"/>
  <c r="N983" i="2"/>
  <c r="BA986" i="1"/>
  <c r="R983" i="2"/>
  <c r="AX987" i="1"/>
  <c r="N984" i="2"/>
  <c r="BA987" i="1"/>
  <c r="R984" i="2"/>
  <c r="AX988" i="1"/>
  <c r="N985" i="2"/>
  <c r="BA988" i="1"/>
  <c r="R985" i="2"/>
  <c r="AX989" i="1"/>
  <c r="N986" i="2"/>
  <c r="BA989" i="1"/>
  <c r="R986" i="2"/>
  <c r="AX990" i="1"/>
  <c r="N987" i="2"/>
  <c r="BA990" i="1"/>
  <c r="R987" i="2"/>
  <c r="AX991" i="1"/>
  <c r="N988" i="2"/>
  <c r="BA991" i="1"/>
  <c r="R988" i="2"/>
  <c r="AX992" i="1"/>
  <c r="N989" i="2"/>
  <c r="BA992" i="1"/>
  <c r="R989" i="2"/>
  <c r="AX993" i="1"/>
  <c r="N990" i="2"/>
  <c r="BA993" i="1"/>
  <c r="R990" i="2"/>
  <c r="AX994" i="1"/>
  <c r="N991" i="2"/>
  <c r="BA994" i="1"/>
  <c r="R991" i="2"/>
  <c r="AX995" i="1"/>
  <c r="N992" i="2"/>
  <c r="BA995" i="1"/>
  <c r="R992" i="2"/>
  <c r="AX996" i="1"/>
  <c r="N993" i="2"/>
  <c r="BA996" i="1"/>
  <c r="R993" i="2"/>
  <c r="AX997" i="1"/>
  <c r="N994" i="2"/>
  <c r="BA997" i="1"/>
  <c r="R994" i="2"/>
  <c r="AX998" i="1"/>
  <c r="N995" i="2"/>
  <c r="BA998" i="1"/>
  <c r="R995" i="2"/>
  <c r="AX999" i="1"/>
  <c r="N996" i="2"/>
  <c r="BA999" i="1"/>
  <c r="R996" i="2"/>
  <c r="AX1000" i="1"/>
  <c r="N997" i="2"/>
  <c r="BA1000" i="1"/>
  <c r="R997" i="2"/>
  <c r="AX1001" i="1"/>
  <c r="N998" i="2"/>
  <c r="BA1001" i="1"/>
  <c r="R998" i="2"/>
  <c r="AX1002" i="1"/>
  <c r="N999" i="2"/>
  <c r="BA1002" i="1"/>
  <c r="R999" i="2"/>
  <c r="AX1003" i="1"/>
  <c r="N1000" i="2"/>
  <c r="BA1003" i="1"/>
  <c r="R1000" i="2"/>
  <c r="AX1004" i="1"/>
  <c r="N1001" i="2"/>
  <c r="BA1004" i="1"/>
  <c r="R1001" i="2"/>
  <c r="AX1005" i="1"/>
  <c r="N1002" i="2"/>
  <c r="BA1005" i="1"/>
  <c r="R1002" i="2"/>
  <c r="AX1006" i="1"/>
  <c r="N1003" i="2"/>
  <c r="BA1006" i="1"/>
  <c r="R1003" i="2"/>
  <c r="AX1007" i="1"/>
  <c r="N1004" i="2"/>
  <c r="BA1007" i="1"/>
  <c r="R1004" i="2"/>
  <c r="AX1008" i="1"/>
  <c r="N1005" i="2"/>
  <c r="BA1008" i="1"/>
  <c r="R1005" i="2"/>
  <c r="AX1009" i="1"/>
  <c r="N1006" i="2"/>
  <c r="BA1009" i="1"/>
  <c r="R1006" i="2"/>
  <c r="AX1010" i="1"/>
  <c r="N1007" i="2"/>
  <c r="BA1010" i="1"/>
  <c r="R1007" i="2"/>
  <c r="AX1011" i="1"/>
  <c r="N1008" i="2"/>
  <c r="BA1011" i="1"/>
  <c r="R1008" i="2"/>
  <c r="AX1012" i="1"/>
  <c r="N1009" i="2"/>
  <c r="BA1012" i="1"/>
  <c r="R1009" i="2"/>
  <c r="AX1013" i="1"/>
  <c r="N1010" i="2"/>
  <c r="BA1013" i="1"/>
  <c r="R1010" i="2"/>
  <c r="AX1014" i="1"/>
  <c r="N1011" i="2"/>
  <c r="BA1014" i="1"/>
  <c r="R1011" i="2"/>
  <c r="AX1015" i="1"/>
  <c r="N1012" i="2"/>
  <c r="BA1015" i="1"/>
  <c r="R1012" i="2"/>
  <c r="AX1016" i="1"/>
  <c r="N1013" i="2"/>
  <c r="BA1016" i="1"/>
  <c r="R1013" i="2"/>
  <c r="AX1017" i="1"/>
  <c r="N1014" i="2"/>
  <c r="BA1017" i="1"/>
  <c r="R1014" i="2"/>
  <c r="AX1018" i="1"/>
  <c r="N1015" i="2"/>
  <c r="BA1018" i="1"/>
  <c r="R1015" i="2"/>
  <c r="AX1019" i="1"/>
  <c r="N1016" i="2"/>
  <c r="BA1019" i="1"/>
  <c r="R1016" i="2"/>
  <c r="AX1020" i="1"/>
  <c r="N1017" i="2"/>
  <c r="BA1020" i="1"/>
  <c r="R1017" i="2"/>
  <c r="AX1021" i="1"/>
  <c r="N1018" i="2"/>
  <c r="BA1021" i="1"/>
  <c r="R1018" i="2"/>
  <c r="AX1022" i="1"/>
  <c r="N1019" i="2"/>
  <c r="BA1022" i="1"/>
  <c r="R1019" i="2"/>
  <c r="AX1023" i="1"/>
  <c r="N1020" i="2"/>
  <c r="BA1023" i="1"/>
  <c r="R1020" i="2"/>
  <c r="AX1024" i="1"/>
  <c r="N1021" i="2"/>
  <c r="BA1024" i="1"/>
  <c r="R1021" i="2"/>
  <c r="AX1025" i="1"/>
  <c r="N1022" i="2"/>
  <c r="BA1025" i="1"/>
  <c r="R1022" i="2"/>
  <c r="AX1026" i="1"/>
  <c r="N1023" i="2"/>
  <c r="BA1026" i="1"/>
  <c r="R1023" i="2"/>
  <c r="AX1027" i="1"/>
  <c r="N1024" i="2"/>
  <c r="BA1027" i="1"/>
  <c r="R1024" i="2"/>
  <c r="AX1028" i="1"/>
  <c r="N1025" i="2"/>
  <c r="BA1028" i="1"/>
  <c r="R1025" i="2"/>
  <c r="AX1029" i="1"/>
  <c r="N1026" i="2"/>
  <c r="BA1029" i="1"/>
  <c r="R1026" i="2"/>
  <c r="AX1030" i="1"/>
  <c r="N1027" i="2"/>
  <c r="BA1030" i="1"/>
  <c r="R1027" i="2"/>
  <c r="AX1031" i="1"/>
  <c r="N1028" i="2"/>
  <c r="BA1031" i="1"/>
  <c r="R1028" i="2"/>
  <c r="AX1032" i="1"/>
  <c r="N1029" i="2"/>
  <c r="BA1032" i="1"/>
  <c r="R1029" i="2"/>
  <c r="AX1033" i="1"/>
  <c r="N1030" i="2"/>
  <c r="BA1033" i="1"/>
  <c r="R1030" i="2"/>
  <c r="AX1034" i="1"/>
  <c r="N1031" i="2"/>
  <c r="BA1034" i="1"/>
  <c r="R1031" i="2"/>
  <c r="AX1035" i="1"/>
  <c r="N1032" i="2"/>
  <c r="BA1035" i="1"/>
  <c r="R1032" i="2"/>
  <c r="AX1036" i="1"/>
  <c r="N1033" i="2"/>
  <c r="BA1036" i="1"/>
  <c r="R1033" i="2"/>
  <c r="AX1037" i="1"/>
  <c r="N1034" i="2"/>
  <c r="BA1037" i="1"/>
  <c r="R1034" i="2"/>
  <c r="AX1038" i="1"/>
  <c r="N1035" i="2"/>
  <c r="BA1038" i="1"/>
  <c r="R1035" i="2"/>
  <c r="AX1039" i="1"/>
  <c r="N1036" i="2"/>
  <c r="BA1039" i="1"/>
  <c r="R1036" i="2"/>
  <c r="AX1040" i="1"/>
  <c r="N1037" i="2"/>
  <c r="BA1040" i="1"/>
  <c r="R1037" i="2"/>
  <c r="AX1041" i="1"/>
  <c r="N1038" i="2"/>
  <c r="BA1041" i="1"/>
  <c r="R1038" i="2"/>
  <c r="AX1042" i="1"/>
  <c r="N1039" i="2"/>
  <c r="BA1042" i="1"/>
  <c r="R1039" i="2"/>
  <c r="AX1043" i="1"/>
  <c r="N1040" i="2"/>
  <c r="BA1043" i="1"/>
  <c r="R1040" i="2"/>
  <c r="AX1044" i="1"/>
  <c r="N1041" i="2"/>
  <c r="BA1044" i="1"/>
  <c r="R1041" i="2"/>
  <c r="AX1045" i="1"/>
  <c r="N1042" i="2"/>
  <c r="BA1045" i="1"/>
  <c r="R1042" i="2"/>
  <c r="AX1046" i="1"/>
  <c r="N1043" i="2"/>
  <c r="BA1046" i="1"/>
  <c r="R1043" i="2"/>
  <c r="AX1047" i="1"/>
  <c r="N1044" i="2"/>
  <c r="BA1047" i="1"/>
  <c r="R1044" i="2"/>
  <c r="AX1048" i="1"/>
  <c r="N1045" i="2"/>
  <c r="BA1048" i="1"/>
  <c r="R1045" i="2"/>
  <c r="AX1049" i="1"/>
  <c r="N1046" i="2"/>
  <c r="BA1049" i="1"/>
  <c r="R1046" i="2"/>
  <c r="AX1050" i="1"/>
  <c r="N1047" i="2"/>
  <c r="BA1050" i="1"/>
  <c r="R1047" i="2"/>
  <c r="AX1051" i="1"/>
  <c r="N1048" i="2"/>
  <c r="BA1051" i="1"/>
  <c r="R1048" i="2"/>
  <c r="AX1052" i="1"/>
  <c r="N1049" i="2"/>
  <c r="BA1052" i="1"/>
  <c r="R1049" i="2"/>
  <c r="AX1053" i="1"/>
  <c r="N1050" i="2"/>
  <c r="BA1053" i="1"/>
  <c r="R1050" i="2"/>
  <c r="AX1054" i="1"/>
  <c r="N1051" i="2"/>
  <c r="BA1054" i="1"/>
  <c r="R1051" i="2"/>
  <c r="AX1055" i="1"/>
  <c r="N1052" i="2"/>
  <c r="BA1055" i="1"/>
  <c r="R1052" i="2"/>
  <c r="AX1056" i="1"/>
  <c r="N1053" i="2"/>
  <c r="BA1056" i="1"/>
  <c r="R1053" i="2"/>
  <c r="AX1057" i="1"/>
  <c r="N1054" i="2"/>
  <c r="BA1057" i="1"/>
  <c r="R1054" i="2"/>
  <c r="AX1058" i="1"/>
  <c r="N1055" i="2"/>
  <c r="BA1058" i="1"/>
  <c r="R1055" i="2"/>
  <c r="AX1059" i="1"/>
  <c r="N1056" i="2"/>
  <c r="BA1059" i="1"/>
  <c r="R1056" i="2"/>
  <c r="AX1060" i="1"/>
  <c r="N1057" i="2"/>
  <c r="BA1060" i="1"/>
  <c r="R1057" i="2"/>
  <c r="AX1061" i="1"/>
  <c r="N1058" i="2"/>
  <c r="BA1061" i="1"/>
  <c r="R1058" i="2"/>
  <c r="AX1062" i="1"/>
  <c r="N1059" i="2"/>
  <c r="BA1062" i="1"/>
  <c r="R1059" i="2"/>
  <c r="AX1063" i="1"/>
  <c r="N1060" i="2"/>
  <c r="BA1063" i="1"/>
  <c r="R1060" i="2"/>
  <c r="AX1064" i="1"/>
  <c r="N1061" i="2"/>
  <c r="BA1064" i="1"/>
  <c r="R1061" i="2"/>
  <c r="AX1065" i="1"/>
  <c r="N1062" i="2"/>
  <c r="BA1065" i="1"/>
  <c r="R1062" i="2"/>
  <c r="AX1066" i="1"/>
  <c r="N1063" i="2"/>
  <c r="BA1066" i="1"/>
  <c r="R1063" i="2"/>
  <c r="AX1067" i="1"/>
  <c r="N1064" i="2"/>
  <c r="BA1067" i="1"/>
  <c r="R1064" i="2"/>
  <c r="AX1068" i="1"/>
  <c r="N1065" i="2"/>
  <c r="BA1068" i="1"/>
  <c r="R1065" i="2"/>
  <c r="AX1069" i="1"/>
  <c r="N1066" i="2"/>
  <c r="BA1069" i="1"/>
  <c r="R1066" i="2"/>
  <c r="AX1070" i="1"/>
  <c r="N1067" i="2"/>
  <c r="BA1070" i="1"/>
  <c r="R1067" i="2"/>
  <c r="AX1071" i="1"/>
  <c r="N1068" i="2"/>
  <c r="BA1071" i="1"/>
  <c r="R1068" i="2"/>
  <c r="AX1072" i="1"/>
  <c r="N1069" i="2"/>
  <c r="BA1072" i="1"/>
  <c r="R1069" i="2"/>
  <c r="AX1073" i="1"/>
  <c r="N1070" i="2"/>
  <c r="BA1073" i="1"/>
  <c r="R1070" i="2"/>
  <c r="AX1074" i="1"/>
  <c r="N1071" i="2"/>
  <c r="BA1074" i="1"/>
  <c r="R1071" i="2"/>
  <c r="AX1075" i="1"/>
  <c r="N1072" i="2"/>
  <c r="BA1075" i="1"/>
  <c r="R1072" i="2"/>
  <c r="AX1076" i="1"/>
  <c r="N1073" i="2"/>
  <c r="BA1076" i="1"/>
  <c r="R1073" i="2"/>
  <c r="AX1077" i="1"/>
  <c r="N1074" i="2"/>
  <c r="BA1077" i="1"/>
  <c r="R1074" i="2"/>
  <c r="AX1078" i="1"/>
  <c r="N1075" i="2"/>
  <c r="BA1078" i="1"/>
  <c r="R1075" i="2"/>
  <c r="AX1079" i="1"/>
  <c r="N1076" i="2"/>
  <c r="BA1079" i="1"/>
  <c r="R1076" i="2"/>
  <c r="AX1080" i="1"/>
  <c r="N1077" i="2"/>
  <c r="BA1080" i="1"/>
  <c r="R1077" i="2"/>
  <c r="AX1081" i="1"/>
  <c r="N1078" i="2"/>
  <c r="BA1081" i="1"/>
  <c r="R1078" i="2"/>
  <c r="AX1082" i="1"/>
  <c r="N1079" i="2"/>
  <c r="BA1082" i="1"/>
  <c r="R1079" i="2"/>
  <c r="AX1083" i="1"/>
  <c r="N1080" i="2"/>
  <c r="BA1083" i="1"/>
  <c r="R1080" i="2"/>
  <c r="AX1084" i="1"/>
  <c r="N1081" i="2"/>
  <c r="BA1084" i="1"/>
  <c r="R1081" i="2"/>
  <c r="AX1085" i="1"/>
  <c r="N1082" i="2"/>
  <c r="BA1085" i="1"/>
  <c r="R1082" i="2"/>
  <c r="AX1086" i="1"/>
  <c r="N1083" i="2"/>
  <c r="BA1086" i="1"/>
  <c r="R1083" i="2"/>
  <c r="AX1087" i="1"/>
  <c r="N1084" i="2"/>
  <c r="BA1087" i="1"/>
  <c r="R1084" i="2"/>
  <c r="AX1088" i="1"/>
  <c r="N1085" i="2"/>
  <c r="BA1088" i="1"/>
  <c r="R1085" i="2"/>
  <c r="AX1089" i="1"/>
  <c r="N1086" i="2"/>
  <c r="BA1089" i="1"/>
  <c r="R1086" i="2"/>
  <c r="AX1090" i="1"/>
  <c r="N1087" i="2"/>
  <c r="BA1090" i="1"/>
  <c r="R1087" i="2"/>
  <c r="AX1091" i="1"/>
  <c r="N1088" i="2"/>
  <c r="BA1091" i="1"/>
  <c r="R1088" i="2"/>
  <c r="AX1092" i="1"/>
  <c r="N1089" i="2"/>
  <c r="BA1092" i="1"/>
  <c r="R1089" i="2"/>
  <c r="AX1093" i="1"/>
  <c r="N1090" i="2"/>
  <c r="BA1093" i="1"/>
  <c r="R1090" i="2"/>
  <c r="AX1094" i="1"/>
  <c r="N1091" i="2"/>
  <c r="BA1094" i="1"/>
  <c r="R1091" i="2"/>
  <c r="AX1095" i="1"/>
  <c r="N1092" i="2"/>
  <c r="BA1095" i="1"/>
  <c r="R1092" i="2"/>
  <c r="AX1096" i="1"/>
  <c r="N1093" i="2"/>
  <c r="BA1096" i="1"/>
  <c r="R1093" i="2"/>
  <c r="AX1097" i="1"/>
  <c r="N1094" i="2"/>
  <c r="BA1097" i="1"/>
  <c r="R1094" i="2"/>
  <c r="AX1098" i="1"/>
  <c r="N1095" i="2"/>
  <c r="BA1098" i="1"/>
  <c r="R1095" i="2"/>
  <c r="AX1099" i="1"/>
  <c r="N1096" i="2"/>
  <c r="BA1099" i="1"/>
  <c r="R1096" i="2"/>
  <c r="AX1100" i="1"/>
  <c r="N1097" i="2"/>
  <c r="BA1100" i="1"/>
  <c r="R1097" i="2"/>
  <c r="AX1101" i="1"/>
  <c r="N1098" i="2"/>
  <c r="BA1101" i="1"/>
  <c r="R1098" i="2"/>
  <c r="AX1102" i="1"/>
  <c r="N1099" i="2"/>
  <c r="BA1102" i="1"/>
  <c r="R1099" i="2"/>
  <c r="AX1103" i="1"/>
  <c r="N1100" i="2"/>
  <c r="BA1103" i="1"/>
  <c r="R1100" i="2"/>
  <c r="AX1104" i="1"/>
  <c r="N1101" i="2"/>
  <c r="BA1104" i="1"/>
  <c r="R1101" i="2"/>
  <c r="AX1105" i="1"/>
  <c r="N1102" i="2"/>
  <c r="BA1105" i="1"/>
  <c r="R1102" i="2"/>
  <c r="AX1106" i="1"/>
  <c r="N1103" i="2"/>
  <c r="BA1106" i="1"/>
  <c r="R1103" i="2"/>
  <c r="AX1107" i="1"/>
  <c r="N1104" i="2"/>
  <c r="BA1107" i="1"/>
  <c r="R1104" i="2"/>
  <c r="AX1108" i="1"/>
  <c r="N1105" i="2"/>
  <c r="BA1108" i="1"/>
  <c r="R1105" i="2"/>
  <c r="AX1109" i="1"/>
  <c r="N1106" i="2"/>
  <c r="BA1109" i="1"/>
  <c r="R1106" i="2"/>
  <c r="AX1110" i="1"/>
  <c r="N1107" i="2"/>
  <c r="BA1110" i="1"/>
  <c r="R1107" i="2"/>
  <c r="AX1111" i="1"/>
  <c r="N1108" i="2"/>
  <c r="BA1111" i="1"/>
  <c r="R1108" i="2"/>
  <c r="AX1112" i="1"/>
  <c r="N1109" i="2"/>
  <c r="BA1112" i="1"/>
  <c r="R1109" i="2"/>
  <c r="AX1113" i="1"/>
  <c r="N1110" i="2"/>
  <c r="BA1113" i="1"/>
  <c r="R1110" i="2"/>
  <c r="AX1114" i="1"/>
  <c r="N1111" i="2"/>
  <c r="BA1114" i="1"/>
  <c r="R1111" i="2"/>
  <c r="AX1115" i="1"/>
  <c r="N1112" i="2"/>
  <c r="BA1115" i="1"/>
  <c r="R1112" i="2"/>
  <c r="AX1116" i="1"/>
  <c r="N1113" i="2"/>
  <c r="BA1116" i="1"/>
  <c r="R1113" i="2"/>
  <c r="AX1117" i="1"/>
  <c r="N1114" i="2"/>
  <c r="BA1117" i="1"/>
  <c r="R1114" i="2"/>
  <c r="AX1118" i="1"/>
  <c r="N1115" i="2"/>
  <c r="BA1118" i="1"/>
  <c r="R1115" i="2"/>
  <c r="AX1119" i="1"/>
  <c r="N1116" i="2"/>
  <c r="BA1119" i="1"/>
  <c r="R1116" i="2"/>
  <c r="AX1120" i="1"/>
  <c r="N1117" i="2"/>
  <c r="BA1120" i="1"/>
  <c r="R1117" i="2"/>
  <c r="AX1121" i="1"/>
  <c r="N1118" i="2"/>
  <c r="BA1121" i="1"/>
  <c r="R1118" i="2"/>
  <c r="AX1122" i="1"/>
  <c r="N1119" i="2"/>
  <c r="BA1122" i="1"/>
  <c r="R1119" i="2"/>
  <c r="AX1123" i="1"/>
  <c r="N1120" i="2"/>
  <c r="BA1123" i="1"/>
  <c r="R1120" i="2"/>
  <c r="AX1124" i="1"/>
  <c r="N1121" i="2"/>
  <c r="BA1124" i="1"/>
  <c r="R1121" i="2"/>
  <c r="AX1125" i="1"/>
  <c r="N1122" i="2"/>
  <c r="BA1125" i="1"/>
  <c r="R1122" i="2"/>
  <c r="AX1126" i="1"/>
  <c r="N1123" i="2"/>
  <c r="BA1126" i="1"/>
  <c r="R1123" i="2"/>
  <c r="AX1127" i="1"/>
  <c r="N1124" i="2"/>
  <c r="BA1127" i="1"/>
  <c r="R1124" i="2"/>
  <c r="AX1128" i="1"/>
  <c r="N1125" i="2"/>
  <c r="BA1128" i="1"/>
  <c r="R1125" i="2"/>
  <c r="AX1129" i="1"/>
  <c r="N1126" i="2"/>
  <c r="BA1129" i="1"/>
  <c r="R1126" i="2"/>
  <c r="AX1130" i="1"/>
  <c r="N1127" i="2"/>
  <c r="BA1130" i="1"/>
  <c r="R1127" i="2"/>
  <c r="AX1131" i="1"/>
  <c r="N1128" i="2"/>
  <c r="BA1131" i="1"/>
  <c r="R1128" i="2"/>
  <c r="AX1132" i="1"/>
  <c r="N1129" i="2"/>
  <c r="BA1132" i="1"/>
  <c r="R1129" i="2"/>
  <c r="AX1133" i="1"/>
  <c r="N1130" i="2"/>
  <c r="BA1133" i="1"/>
  <c r="R1130" i="2"/>
  <c r="AX1134" i="1"/>
  <c r="N1131" i="2"/>
  <c r="BA1134" i="1"/>
  <c r="R1131" i="2"/>
  <c r="AX1135" i="1"/>
  <c r="N1132" i="2"/>
  <c r="BA1135" i="1"/>
  <c r="R1132" i="2"/>
  <c r="AX1136" i="1"/>
  <c r="N1133" i="2"/>
  <c r="BA1136" i="1"/>
  <c r="R1133" i="2"/>
  <c r="AX1137" i="1"/>
  <c r="N1134" i="2"/>
  <c r="BA1137" i="1"/>
  <c r="R1134" i="2"/>
  <c r="AX1138" i="1"/>
  <c r="N1135" i="2"/>
  <c r="BA1138" i="1"/>
  <c r="R1135" i="2"/>
  <c r="AX1139" i="1"/>
  <c r="N1136" i="2"/>
  <c r="BA1139" i="1"/>
  <c r="R1136" i="2"/>
  <c r="AX1140" i="1"/>
  <c r="N1137" i="2"/>
  <c r="BA1140" i="1"/>
  <c r="R1137" i="2"/>
  <c r="AX1141" i="1"/>
  <c r="N1138" i="2"/>
  <c r="BA1141" i="1"/>
  <c r="R1138" i="2"/>
  <c r="AX1142" i="1"/>
  <c r="N1139" i="2"/>
  <c r="BA1142" i="1"/>
  <c r="R1139" i="2"/>
  <c r="AX1143" i="1"/>
  <c r="N1140" i="2"/>
  <c r="BA1143" i="1"/>
  <c r="R1140" i="2"/>
  <c r="AX1144" i="1"/>
  <c r="N1141" i="2"/>
  <c r="BA1144" i="1"/>
  <c r="R1141" i="2"/>
  <c r="AX1145" i="1"/>
  <c r="N1142" i="2"/>
  <c r="BA1145" i="1"/>
  <c r="R1142" i="2"/>
  <c r="AX1146" i="1"/>
  <c r="N1143" i="2"/>
  <c r="BA1146" i="1"/>
  <c r="R1143" i="2"/>
  <c r="AX1147" i="1"/>
  <c r="N1144" i="2"/>
  <c r="BA1147" i="1"/>
  <c r="R1144" i="2"/>
  <c r="AX1148" i="1"/>
  <c r="N1145" i="2"/>
  <c r="BA1148" i="1"/>
  <c r="R1145" i="2"/>
  <c r="AX1149" i="1"/>
  <c r="N1146" i="2"/>
  <c r="BA1149" i="1"/>
  <c r="R1146" i="2"/>
  <c r="AX1150" i="1"/>
  <c r="N1147" i="2"/>
  <c r="BA1150" i="1"/>
  <c r="R1147" i="2"/>
  <c r="AX1151" i="1"/>
  <c r="N1148" i="2"/>
  <c r="BA1151" i="1"/>
  <c r="R1148" i="2"/>
  <c r="AX1152" i="1"/>
  <c r="N1149" i="2"/>
  <c r="BA1152" i="1"/>
  <c r="R1149" i="2"/>
  <c r="AX1153" i="1"/>
  <c r="N1150" i="2"/>
  <c r="BA1153" i="1"/>
  <c r="R1150" i="2"/>
  <c r="AX1154" i="1"/>
  <c r="N1151" i="2"/>
  <c r="BA1154" i="1"/>
  <c r="R1151" i="2"/>
  <c r="AX1155" i="1"/>
  <c r="N1152" i="2"/>
  <c r="BA1155" i="1"/>
  <c r="R1152" i="2"/>
  <c r="AX1156" i="1"/>
  <c r="N1153" i="2"/>
  <c r="BA1156" i="1"/>
  <c r="R1153" i="2"/>
  <c r="AX1157" i="1"/>
  <c r="N1154" i="2"/>
  <c r="BA1157" i="1"/>
  <c r="R1154" i="2"/>
  <c r="AX1158" i="1"/>
  <c r="N1155" i="2"/>
  <c r="BA1158" i="1"/>
  <c r="R1155" i="2"/>
  <c r="AX1159" i="1"/>
  <c r="N1156" i="2"/>
  <c r="BA1159" i="1"/>
  <c r="R1156" i="2"/>
  <c r="AX1160" i="1"/>
  <c r="N1157" i="2"/>
  <c r="BA1160" i="1"/>
  <c r="R1157" i="2"/>
  <c r="AX1161" i="1"/>
  <c r="N1158" i="2"/>
  <c r="BA1161" i="1"/>
  <c r="R1158" i="2"/>
  <c r="AX1162" i="1"/>
  <c r="N1159" i="2"/>
  <c r="BA1162" i="1"/>
  <c r="R1159" i="2"/>
  <c r="AX1163" i="1"/>
  <c r="N1160" i="2"/>
  <c r="BA1163" i="1"/>
  <c r="R1160" i="2"/>
  <c r="AX1164" i="1"/>
  <c r="N1161" i="2"/>
  <c r="BA1164" i="1"/>
  <c r="R1161" i="2"/>
  <c r="AX1165" i="1"/>
  <c r="N1162" i="2"/>
  <c r="BA1165" i="1"/>
  <c r="R1162" i="2"/>
  <c r="AX1166" i="1"/>
  <c r="N1163" i="2"/>
  <c r="BA1166" i="1"/>
  <c r="R1163" i="2"/>
  <c r="AX1167" i="1"/>
  <c r="N1164" i="2"/>
  <c r="BA1167" i="1"/>
  <c r="R1164" i="2"/>
  <c r="AX1168" i="1"/>
  <c r="N1165" i="2"/>
  <c r="BA1168" i="1"/>
  <c r="R1165" i="2"/>
  <c r="AX1169" i="1"/>
  <c r="N1166" i="2"/>
  <c r="BA1169" i="1"/>
  <c r="R1166" i="2"/>
  <c r="AX1170" i="1"/>
  <c r="N1167" i="2"/>
  <c r="BA1170" i="1"/>
  <c r="R1167" i="2"/>
  <c r="AX1171" i="1"/>
  <c r="N1168" i="2"/>
  <c r="BA1171" i="1"/>
  <c r="R1168" i="2"/>
  <c r="AX1172" i="1"/>
  <c r="N1169" i="2"/>
  <c r="BA1172" i="1"/>
  <c r="R1169" i="2"/>
  <c r="AX1173" i="1"/>
  <c r="N1170" i="2"/>
  <c r="BA1173" i="1"/>
  <c r="R1170" i="2"/>
  <c r="AX1174" i="1"/>
  <c r="N1171" i="2"/>
  <c r="BA1174" i="1"/>
  <c r="R1171" i="2"/>
  <c r="AX1175" i="1"/>
  <c r="N1172" i="2"/>
  <c r="BA1175" i="1"/>
  <c r="R1172" i="2"/>
  <c r="AX1176" i="1"/>
  <c r="N1173" i="2"/>
  <c r="BA1176" i="1"/>
  <c r="R1173" i="2"/>
  <c r="AX1177" i="1"/>
  <c r="N1174" i="2"/>
  <c r="BA1177" i="1"/>
  <c r="R1174" i="2"/>
  <c r="AX1178" i="1"/>
  <c r="N1175" i="2"/>
  <c r="BA1178" i="1"/>
  <c r="R1175" i="2"/>
  <c r="AX1179" i="1"/>
  <c r="N1176" i="2"/>
  <c r="BA1179" i="1"/>
  <c r="R1176" i="2"/>
  <c r="AX1180" i="1"/>
  <c r="N1177" i="2"/>
  <c r="BA1180" i="1"/>
  <c r="R1177" i="2"/>
  <c r="AX1181" i="1"/>
  <c r="N1178" i="2"/>
  <c r="BA1181" i="1"/>
  <c r="R1178" i="2"/>
  <c r="AX1182" i="1"/>
  <c r="N1179" i="2"/>
  <c r="BA1182" i="1"/>
  <c r="R1179" i="2"/>
  <c r="AX1183" i="1"/>
  <c r="N1180" i="2"/>
  <c r="BA1183" i="1"/>
  <c r="R1180" i="2"/>
  <c r="AX1184" i="1"/>
  <c r="N1181" i="2"/>
  <c r="BA1184" i="1"/>
  <c r="R1181" i="2"/>
  <c r="AX1185" i="1"/>
  <c r="N1182" i="2"/>
  <c r="BA1185" i="1"/>
  <c r="R1182" i="2"/>
  <c r="AX1186" i="1"/>
  <c r="N1183" i="2"/>
  <c r="BA1186" i="1"/>
  <c r="R1183" i="2"/>
  <c r="AX1187" i="1"/>
  <c r="N1184" i="2"/>
  <c r="BA1187" i="1"/>
  <c r="R1184" i="2"/>
  <c r="AX1188" i="1"/>
  <c r="N1185" i="2"/>
  <c r="BA1188" i="1"/>
  <c r="R1185" i="2"/>
  <c r="AX1189" i="1"/>
  <c r="N1186" i="2"/>
  <c r="BA1189" i="1"/>
  <c r="R1186" i="2"/>
  <c r="AX1190" i="1"/>
  <c r="N1187" i="2"/>
  <c r="BA1190" i="1"/>
  <c r="R1187" i="2"/>
  <c r="AX1191" i="1"/>
  <c r="N1188" i="2"/>
  <c r="BA1191" i="1"/>
  <c r="R1188" i="2"/>
  <c r="AX1192" i="1"/>
  <c r="N1189" i="2"/>
  <c r="BA1192" i="1"/>
  <c r="R1189" i="2"/>
  <c r="AX1193" i="1"/>
  <c r="N1190" i="2"/>
  <c r="BA1193" i="1"/>
  <c r="R1190" i="2"/>
  <c r="AX1194" i="1"/>
  <c r="N1191" i="2"/>
  <c r="BA1194" i="1"/>
  <c r="R1191" i="2"/>
  <c r="AX1195" i="1"/>
  <c r="N1192" i="2"/>
  <c r="BA1195" i="1"/>
  <c r="R1192" i="2"/>
  <c r="AX1196" i="1"/>
  <c r="N1193" i="2"/>
  <c r="BA1196" i="1"/>
  <c r="R1193" i="2"/>
  <c r="AX1197" i="1"/>
  <c r="N1194" i="2"/>
  <c r="BA1197" i="1"/>
  <c r="R1194" i="2"/>
  <c r="AX1198" i="1"/>
  <c r="N1195" i="2"/>
  <c r="BA1198" i="1"/>
  <c r="R1195" i="2"/>
  <c r="AX1199" i="1"/>
  <c r="N1196" i="2"/>
  <c r="BA1199" i="1"/>
  <c r="R1196" i="2"/>
  <c r="AX1200" i="1"/>
  <c r="N1197" i="2"/>
  <c r="BA1200" i="1"/>
  <c r="R1197" i="2"/>
  <c r="AX1201" i="1"/>
  <c r="N1198" i="2"/>
  <c r="BA1201" i="1"/>
  <c r="R1198" i="2"/>
  <c r="AX1202" i="1"/>
  <c r="N1199" i="2"/>
  <c r="BA1202" i="1"/>
  <c r="R1199" i="2"/>
  <c r="AX1203" i="1"/>
  <c r="N1200" i="2"/>
  <c r="BA1203" i="1"/>
  <c r="R1200" i="2"/>
  <c r="AX1204" i="1"/>
  <c r="N1201" i="2"/>
  <c r="BA1204" i="1"/>
  <c r="R1201" i="2"/>
  <c r="AX1205" i="1"/>
  <c r="N1202" i="2"/>
  <c r="BA1205" i="1"/>
  <c r="R1202" i="2"/>
  <c r="AX1206" i="1"/>
  <c r="N1203" i="2"/>
  <c r="BA1206" i="1"/>
  <c r="R1203" i="2"/>
  <c r="AX1207" i="1"/>
  <c r="N1204" i="2"/>
  <c r="BA1207" i="1"/>
  <c r="R1204" i="2"/>
  <c r="AX1208" i="1"/>
  <c r="N1205" i="2"/>
  <c r="BA1208" i="1"/>
  <c r="R1205" i="2"/>
  <c r="AX1209" i="1"/>
  <c r="N1206" i="2"/>
  <c r="BA1209" i="1"/>
  <c r="R1206" i="2"/>
  <c r="AX1210" i="1"/>
  <c r="N1207" i="2"/>
  <c r="BA1210" i="1"/>
  <c r="R1207" i="2"/>
  <c r="AX1211" i="1"/>
  <c r="N1208" i="2"/>
  <c r="BA1211" i="1"/>
  <c r="R1208" i="2"/>
  <c r="AX1212" i="1"/>
  <c r="N1209" i="2"/>
  <c r="BA1212" i="1"/>
  <c r="R1209" i="2"/>
  <c r="AX1213" i="1"/>
  <c r="N1210" i="2"/>
  <c r="BA1213" i="1"/>
  <c r="R1210" i="2"/>
  <c r="AX1214" i="1"/>
  <c r="N1211" i="2"/>
  <c r="BA1214" i="1"/>
  <c r="R1211" i="2"/>
  <c r="AX1215" i="1"/>
  <c r="N1212" i="2"/>
  <c r="BA1215" i="1"/>
  <c r="R1212" i="2"/>
  <c r="AX1216" i="1"/>
  <c r="N1213" i="2"/>
  <c r="BA1216" i="1"/>
  <c r="R1213" i="2"/>
  <c r="AX1217" i="1"/>
  <c r="N1214" i="2"/>
  <c r="BA1217" i="1"/>
  <c r="R1214" i="2"/>
  <c r="AX1218" i="1"/>
  <c r="N1215" i="2"/>
  <c r="BA1218" i="1"/>
  <c r="R1215" i="2"/>
  <c r="AX1219" i="1"/>
  <c r="N1216" i="2"/>
  <c r="BA1219" i="1"/>
  <c r="R1216" i="2"/>
  <c r="AX1220" i="1"/>
  <c r="N1217" i="2"/>
  <c r="BA1220" i="1"/>
  <c r="R1217" i="2"/>
  <c r="AX1221" i="1"/>
  <c r="N1218" i="2"/>
  <c r="BA1221" i="1"/>
  <c r="R1218" i="2"/>
  <c r="AX1222" i="1"/>
  <c r="N1219" i="2"/>
  <c r="BA1222" i="1"/>
  <c r="R1219" i="2"/>
  <c r="AX1223" i="1"/>
  <c r="N1220" i="2"/>
  <c r="BA1223" i="1"/>
  <c r="R1220" i="2"/>
  <c r="AX1224" i="1"/>
  <c r="N1221" i="2"/>
  <c r="BA1224" i="1"/>
  <c r="R1221" i="2"/>
  <c r="AX1225" i="1"/>
  <c r="N1222" i="2"/>
  <c r="BA1225" i="1"/>
  <c r="R1222" i="2"/>
  <c r="AX1226" i="1"/>
  <c r="N1223" i="2"/>
  <c r="BA1226" i="1"/>
  <c r="R1223" i="2"/>
  <c r="AX1227" i="1"/>
  <c r="N1224" i="2"/>
  <c r="BA1227" i="1"/>
  <c r="R1224" i="2"/>
  <c r="AX1228" i="1"/>
  <c r="N1225" i="2"/>
  <c r="BA1228" i="1"/>
  <c r="R1225" i="2"/>
  <c r="AX1229" i="1"/>
  <c r="N1226" i="2"/>
  <c r="BA1229" i="1"/>
  <c r="R1226" i="2"/>
  <c r="AX1230" i="1"/>
  <c r="N1227" i="2"/>
  <c r="BA1230" i="1"/>
  <c r="R1227" i="2"/>
  <c r="AX1231" i="1"/>
  <c r="N1228" i="2"/>
  <c r="BA1231" i="1"/>
  <c r="R1228" i="2"/>
  <c r="AX1232" i="1"/>
  <c r="N1229" i="2"/>
  <c r="BA1232" i="1"/>
  <c r="R1229" i="2"/>
  <c r="AX1233" i="1"/>
  <c r="N1230" i="2"/>
  <c r="BA1233" i="1"/>
  <c r="R1230" i="2"/>
  <c r="AX1234" i="1"/>
  <c r="N1231" i="2"/>
  <c r="BA1234" i="1"/>
  <c r="R1231" i="2"/>
  <c r="AX1235" i="1"/>
  <c r="N1232" i="2"/>
  <c r="BA1235" i="1"/>
  <c r="R1232" i="2"/>
  <c r="AX1236" i="1"/>
  <c r="N1233" i="2"/>
  <c r="BA1236" i="1"/>
  <c r="R1233" i="2"/>
  <c r="AX1237" i="1"/>
  <c r="N1234" i="2"/>
  <c r="BA1237" i="1"/>
  <c r="R1234" i="2"/>
  <c r="AX1238" i="1"/>
  <c r="N1235" i="2"/>
  <c r="BA1238" i="1"/>
  <c r="R1235" i="2"/>
  <c r="AX1239" i="1"/>
  <c r="N1236" i="2"/>
  <c r="BA1239" i="1"/>
  <c r="R1236" i="2"/>
  <c r="AX1240" i="1"/>
  <c r="N1237" i="2"/>
  <c r="BA1240" i="1"/>
  <c r="R1237" i="2"/>
  <c r="AX1241" i="1"/>
  <c r="N1238" i="2"/>
  <c r="BA1241" i="1"/>
  <c r="R1238" i="2"/>
  <c r="AX1242" i="1"/>
  <c r="N1239" i="2"/>
  <c r="BA1242" i="1"/>
  <c r="R1239" i="2"/>
  <c r="AX1243" i="1"/>
  <c r="N1240" i="2"/>
  <c r="BA1243" i="1"/>
  <c r="R1240" i="2"/>
  <c r="AX1244" i="1"/>
  <c r="N1241" i="2"/>
  <c r="BA1244" i="1"/>
  <c r="R1241" i="2"/>
  <c r="AX1245" i="1"/>
  <c r="N1242" i="2"/>
  <c r="BA1245" i="1"/>
  <c r="R1242" i="2"/>
  <c r="AX1246" i="1"/>
  <c r="N1243" i="2"/>
  <c r="BA1246" i="1"/>
  <c r="R1243" i="2"/>
  <c r="AX1247" i="1"/>
  <c r="N1244" i="2"/>
  <c r="BA1247" i="1"/>
  <c r="R1244" i="2"/>
  <c r="AX1248" i="1"/>
  <c r="N1245" i="2"/>
  <c r="BA1248" i="1"/>
  <c r="R1245" i="2"/>
  <c r="AX1249" i="1"/>
  <c r="N1246" i="2"/>
  <c r="BA1249" i="1"/>
  <c r="R1246" i="2"/>
  <c r="AX1250" i="1"/>
  <c r="N1247" i="2"/>
  <c r="BA1250" i="1"/>
  <c r="R1247" i="2"/>
  <c r="AX1251" i="1"/>
  <c r="N1248" i="2"/>
  <c r="BA1251" i="1"/>
  <c r="R1248" i="2"/>
  <c r="AX1252" i="1"/>
  <c r="N1249" i="2"/>
  <c r="BA1252" i="1"/>
  <c r="R1249" i="2"/>
  <c r="AX1253" i="1"/>
  <c r="N1250" i="2"/>
  <c r="BA1253" i="1"/>
  <c r="R1250" i="2"/>
  <c r="AX1254" i="1"/>
  <c r="N1251" i="2"/>
  <c r="BA1254" i="1"/>
  <c r="R1251" i="2"/>
  <c r="AX1255" i="1"/>
  <c r="N1252" i="2"/>
  <c r="BA1255" i="1"/>
  <c r="R1252" i="2"/>
  <c r="AX1256" i="1"/>
  <c r="N1253" i="2"/>
  <c r="BA1256" i="1"/>
  <c r="R1253" i="2"/>
  <c r="AX1257" i="1"/>
  <c r="N1254" i="2"/>
  <c r="BA1257" i="1"/>
  <c r="R1254" i="2"/>
  <c r="AX1258" i="1"/>
  <c r="N1255" i="2"/>
  <c r="BA1258" i="1"/>
  <c r="R1255" i="2"/>
  <c r="AX1259" i="1"/>
  <c r="N1256" i="2"/>
  <c r="BA1259" i="1"/>
  <c r="R1256" i="2"/>
  <c r="AX1260" i="1"/>
  <c r="N1257" i="2"/>
  <c r="BA1260" i="1"/>
  <c r="R1257" i="2"/>
  <c r="AX1261" i="1"/>
  <c r="N1258" i="2"/>
  <c r="BA1261" i="1"/>
  <c r="R1258" i="2"/>
  <c r="AX1262" i="1"/>
  <c r="N1259" i="2"/>
  <c r="BA1262" i="1"/>
  <c r="R1259" i="2"/>
  <c r="AX1263" i="1"/>
  <c r="N1260" i="2"/>
  <c r="BA1263" i="1"/>
  <c r="R1260" i="2"/>
  <c r="AX1264" i="1"/>
  <c r="N1261" i="2"/>
  <c r="BA1264" i="1"/>
  <c r="R1261" i="2"/>
  <c r="AX1265" i="1"/>
  <c r="N1262" i="2"/>
  <c r="BA1265" i="1"/>
  <c r="R1262" i="2"/>
  <c r="AX1266" i="1"/>
  <c r="N1263" i="2"/>
  <c r="BA1266" i="1"/>
  <c r="R1263" i="2"/>
  <c r="AX1267" i="1"/>
  <c r="N1264" i="2"/>
  <c r="BA1267" i="1"/>
  <c r="R1264" i="2"/>
  <c r="AX1268" i="1"/>
  <c r="N1265" i="2"/>
  <c r="BA1268" i="1"/>
  <c r="R1265" i="2"/>
  <c r="AX1269" i="1"/>
  <c r="N1266" i="2"/>
  <c r="BA1269" i="1"/>
  <c r="R1266" i="2"/>
  <c r="AX1270" i="1"/>
  <c r="N1267" i="2"/>
  <c r="BA1270" i="1"/>
  <c r="R1267" i="2"/>
  <c r="AX1271" i="1"/>
  <c r="N1268" i="2"/>
  <c r="BA1271" i="1"/>
  <c r="R1268" i="2"/>
  <c r="AX1272" i="1"/>
  <c r="N1269" i="2"/>
  <c r="BA1272" i="1"/>
  <c r="R1269" i="2"/>
  <c r="AX1273" i="1"/>
  <c r="N1270" i="2"/>
  <c r="BA1273" i="1"/>
  <c r="R1270" i="2"/>
  <c r="AX1274" i="1"/>
  <c r="N1271" i="2"/>
  <c r="BA1274" i="1"/>
  <c r="R1271" i="2"/>
  <c r="AX1275" i="1"/>
  <c r="N1272" i="2"/>
  <c r="BA1275" i="1"/>
  <c r="R1272" i="2"/>
  <c r="AX1276" i="1"/>
  <c r="N1273" i="2"/>
  <c r="BA1276" i="1"/>
  <c r="R1273" i="2"/>
  <c r="AX1277" i="1"/>
  <c r="N1274" i="2"/>
  <c r="BA1277" i="1"/>
  <c r="R1274" i="2"/>
  <c r="AX1278" i="1"/>
  <c r="N1275" i="2"/>
  <c r="BA1278" i="1"/>
  <c r="R1275" i="2"/>
  <c r="AX1279" i="1"/>
  <c r="N1276" i="2"/>
  <c r="BA1279" i="1"/>
  <c r="R1276" i="2"/>
  <c r="AX1280" i="1"/>
  <c r="N1277" i="2"/>
  <c r="BA1280" i="1"/>
  <c r="R1277" i="2"/>
  <c r="AX1281" i="1"/>
  <c r="N1278" i="2"/>
  <c r="BA1281" i="1"/>
  <c r="R1278" i="2"/>
  <c r="AX1282" i="1"/>
  <c r="N1279" i="2"/>
  <c r="BA1282" i="1"/>
  <c r="R1279" i="2"/>
  <c r="AX1283" i="1"/>
  <c r="N1280" i="2"/>
  <c r="BA1283" i="1"/>
  <c r="R1280" i="2"/>
  <c r="AX1284" i="1"/>
  <c r="N1281" i="2"/>
  <c r="BA1284" i="1"/>
  <c r="R1281" i="2"/>
  <c r="AX1285" i="1"/>
  <c r="N1282" i="2"/>
  <c r="BA1285" i="1"/>
  <c r="R1282" i="2"/>
  <c r="AX1286" i="1"/>
  <c r="N1283" i="2"/>
  <c r="BA1286" i="1"/>
  <c r="R1283" i="2"/>
  <c r="AX1287" i="1"/>
  <c r="N1284" i="2"/>
  <c r="BA1287" i="1"/>
  <c r="R1284" i="2"/>
  <c r="AX1288" i="1"/>
  <c r="N1285" i="2"/>
  <c r="BA1288" i="1"/>
  <c r="R1285" i="2"/>
  <c r="AX1289" i="1"/>
  <c r="N1286" i="2"/>
  <c r="BA1289" i="1"/>
  <c r="R1286" i="2"/>
  <c r="AX1290" i="1"/>
  <c r="N1287" i="2"/>
  <c r="BA1290" i="1"/>
  <c r="R1287" i="2"/>
  <c r="AX1291" i="1"/>
  <c r="N1288" i="2"/>
  <c r="BA1291" i="1"/>
  <c r="R1288" i="2"/>
  <c r="AX1292" i="1"/>
  <c r="N1289" i="2"/>
  <c r="BA1292" i="1"/>
  <c r="R1289" i="2"/>
  <c r="AX1293" i="1"/>
  <c r="N1290" i="2"/>
  <c r="BA1293" i="1"/>
  <c r="R1290" i="2"/>
  <c r="AX1294" i="1"/>
  <c r="N1291" i="2"/>
  <c r="BA1294" i="1"/>
  <c r="R1291" i="2"/>
  <c r="AX1295" i="1"/>
  <c r="N1292" i="2"/>
  <c r="BA1295" i="1"/>
  <c r="R1292" i="2"/>
  <c r="AX1296" i="1"/>
  <c r="N1293" i="2"/>
  <c r="BA1296" i="1"/>
  <c r="R1293" i="2"/>
  <c r="AX1297" i="1"/>
  <c r="N1294" i="2"/>
  <c r="BA1297" i="1"/>
  <c r="R1294" i="2"/>
  <c r="AX1298" i="1"/>
  <c r="N1295" i="2"/>
  <c r="BA1298" i="1"/>
  <c r="R1295" i="2"/>
  <c r="AX1299" i="1"/>
  <c r="N1296" i="2"/>
  <c r="BA1299" i="1"/>
  <c r="R1296" i="2"/>
  <c r="AX1300" i="1"/>
  <c r="N1297" i="2"/>
  <c r="BA1300" i="1"/>
  <c r="R1297" i="2"/>
  <c r="AX1301" i="1"/>
  <c r="N1298" i="2"/>
  <c r="BA1301" i="1"/>
  <c r="R1298" i="2"/>
  <c r="AX1302" i="1"/>
  <c r="N1299" i="2"/>
  <c r="BA1302" i="1"/>
  <c r="R1299" i="2"/>
  <c r="AX1303" i="1"/>
  <c r="N1300" i="2"/>
  <c r="BA1303" i="1"/>
  <c r="R1300" i="2"/>
  <c r="AX1304" i="1"/>
  <c r="N1301" i="2"/>
  <c r="BA1304" i="1"/>
  <c r="R1301" i="2"/>
  <c r="AX1305" i="1"/>
  <c r="N1302" i="2"/>
  <c r="BA1305" i="1"/>
  <c r="R1302" i="2"/>
  <c r="AX1306" i="1"/>
  <c r="N1303" i="2"/>
  <c r="BA1306" i="1"/>
  <c r="R1303" i="2"/>
  <c r="AX1307" i="1"/>
  <c r="N1304" i="2"/>
  <c r="BA1307" i="1"/>
  <c r="R1304" i="2"/>
  <c r="AX1308" i="1"/>
  <c r="N1305" i="2"/>
  <c r="BA1308" i="1"/>
  <c r="R1305" i="2"/>
  <c r="AX1309" i="1"/>
  <c r="N1306" i="2"/>
  <c r="BA1309" i="1"/>
  <c r="R1306" i="2"/>
  <c r="AX1310" i="1"/>
  <c r="N1307" i="2"/>
  <c r="BA1310" i="1"/>
  <c r="R1307" i="2"/>
  <c r="AX1311" i="1"/>
  <c r="N1308" i="2"/>
  <c r="BA1311" i="1"/>
  <c r="R1308" i="2"/>
  <c r="AX1312" i="1"/>
  <c r="N1309" i="2"/>
  <c r="BA1312" i="1"/>
  <c r="R1309" i="2"/>
  <c r="AX1313" i="1"/>
  <c r="N1310" i="2"/>
  <c r="BA1313" i="1"/>
  <c r="R1310" i="2"/>
  <c r="AX1314" i="1"/>
  <c r="N1311" i="2"/>
  <c r="BA1314" i="1"/>
  <c r="R1311" i="2"/>
  <c r="AX1315" i="1"/>
  <c r="N1312" i="2"/>
  <c r="BA1315" i="1"/>
  <c r="R1312" i="2"/>
  <c r="AX1316" i="1"/>
  <c r="N1313" i="2"/>
  <c r="BA1316" i="1"/>
  <c r="R1313" i="2"/>
  <c r="AX1317" i="1"/>
  <c r="N1314" i="2"/>
  <c r="BA1317" i="1"/>
  <c r="R1314" i="2"/>
  <c r="AX1318" i="1"/>
  <c r="N1315" i="2"/>
  <c r="BA1318" i="1"/>
  <c r="R1315" i="2"/>
  <c r="AX1319" i="1"/>
  <c r="N1316" i="2"/>
  <c r="BA1319" i="1"/>
  <c r="R1316" i="2"/>
  <c r="AX1320" i="1"/>
  <c r="N1317" i="2"/>
  <c r="BA1320" i="1"/>
  <c r="R1317" i="2"/>
  <c r="AX1321" i="1"/>
  <c r="N1318" i="2"/>
  <c r="BA1321" i="1"/>
  <c r="R1318" i="2"/>
  <c r="AX1322" i="1"/>
  <c r="N1319" i="2"/>
  <c r="BA1322" i="1"/>
  <c r="R1319" i="2"/>
  <c r="AX1323" i="1"/>
  <c r="N1320" i="2"/>
  <c r="BA1323" i="1"/>
  <c r="R1320" i="2"/>
  <c r="AX1324" i="1"/>
  <c r="N1321" i="2"/>
  <c r="BA1324" i="1"/>
  <c r="R1321" i="2"/>
  <c r="AX1325" i="1"/>
  <c r="N1322" i="2"/>
  <c r="BA1325" i="1"/>
  <c r="R1322" i="2"/>
  <c r="AX1326" i="1"/>
  <c r="N1323" i="2"/>
  <c r="BA1326" i="1"/>
  <c r="R1323" i="2"/>
  <c r="AX1327" i="1"/>
  <c r="N1324" i="2"/>
  <c r="BA1327" i="1"/>
  <c r="R1324" i="2"/>
  <c r="AX1328" i="1"/>
  <c r="N1325" i="2"/>
  <c r="BA1328" i="1"/>
  <c r="R1325" i="2"/>
  <c r="AX1329" i="1"/>
  <c r="N1326" i="2"/>
  <c r="BA1329" i="1"/>
  <c r="R1326" i="2"/>
  <c r="AX1330" i="1"/>
  <c r="N1327" i="2"/>
  <c r="BA1330" i="1"/>
  <c r="R1327" i="2"/>
  <c r="AX1331" i="1"/>
  <c r="N1328" i="2"/>
  <c r="BA1331" i="1"/>
  <c r="R1328" i="2"/>
  <c r="AX1332" i="1"/>
  <c r="N1329" i="2"/>
  <c r="BA1332" i="1"/>
  <c r="R1329" i="2"/>
  <c r="AX1333" i="1"/>
  <c r="N1330" i="2"/>
  <c r="BA1333" i="1"/>
  <c r="R1330" i="2"/>
  <c r="AX1334" i="1"/>
  <c r="N1331" i="2"/>
  <c r="BA1334" i="1"/>
  <c r="R1331" i="2"/>
  <c r="AX1335" i="1"/>
  <c r="N1332" i="2"/>
  <c r="BA1335" i="1"/>
  <c r="R1332" i="2"/>
  <c r="AX1336" i="1"/>
  <c r="N1333" i="2"/>
  <c r="BA1336" i="1"/>
  <c r="R1333" i="2"/>
  <c r="AX1337" i="1"/>
  <c r="N1334" i="2"/>
  <c r="BA1337" i="1"/>
  <c r="R1334" i="2"/>
  <c r="AX1338" i="1"/>
  <c r="N1335" i="2"/>
  <c r="BA1338" i="1"/>
  <c r="R1335" i="2"/>
  <c r="AX1339" i="1"/>
  <c r="N1336" i="2"/>
  <c r="BA1339" i="1"/>
  <c r="R1336" i="2"/>
  <c r="AX1340" i="1"/>
  <c r="N1337" i="2"/>
  <c r="BA1340" i="1"/>
  <c r="R1337" i="2"/>
  <c r="AX1341" i="1"/>
  <c r="N1338" i="2"/>
  <c r="BA1341" i="1"/>
  <c r="R1338" i="2"/>
  <c r="AX1342" i="1"/>
  <c r="N1339" i="2"/>
  <c r="BA1342" i="1"/>
  <c r="R1339" i="2"/>
  <c r="AX1343" i="1"/>
  <c r="N1340" i="2"/>
  <c r="BA1343" i="1"/>
  <c r="R1340" i="2"/>
  <c r="AX1344" i="1"/>
  <c r="N1341" i="2"/>
  <c r="BA1344" i="1"/>
  <c r="R1341" i="2"/>
  <c r="AX1345" i="1"/>
  <c r="N1342" i="2"/>
  <c r="BA1345" i="1"/>
  <c r="R1342" i="2"/>
  <c r="AX1346" i="1"/>
  <c r="N1343" i="2"/>
  <c r="BA1346" i="1"/>
  <c r="R1343" i="2"/>
  <c r="AX1347" i="1"/>
  <c r="N1344" i="2"/>
  <c r="BA1347" i="1"/>
  <c r="R1344" i="2"/>
  <c r="AX1348" i="1"/>
  <c r="N1345" i="2"/>
  <c r="BA1348" i="1"/>
  <c r="R1345" i="2"/>
  <c r="AX1349" i="1"/>
  <c r="N1346" i="2"/>
  <c r="BA1349" i="1"/>
  <c r="R1346" i="2"/>
  <c r="AX1350" i="1"/>
  <c r="N1347" i="2"/>
  <c r="BA1350" i="1"/>
  <c r="R1347" i="2"/>
  <c r="AX1351" i="1"/>
  <c r="N1348" i="2"/>
  <c r="BA1351" i="1"/>
  <c r="R1348" i="2"/>
  <c r="AX1352" i="1"/>
  <c r="N1349" i="2"/>
  <c r="BA1352" i="1"/>
  <c r="R1349" i="2"/>
  <c r="AX1353" i="1"/>
  <c r="N1350" i="2"/>
  <c r="BA1353" i="1"/>
  <c r="R1350" i="2"/>
  <c r="AX1354" i="1"/>
  <c r="N1351" i="2"/>
  <c r="BA1354" i="1"/>
  <c r="R1351" i="2"/>
  <c r="AX1355" i="1"/>
  <c r="N1352" i="2"/>
  <c r="BA1355" i="1"/>
  <c r="R1352" i="2"/>
  <c r="AX1356" i="1"/>
  <c r="N1353" i="2"/>
  <c r="BA1356" i="1"/>
  <c r="R1353" i="2"/>
  <c r="AX1357" i="1"/>
  <c r="N1354" i="2"/>
  <c r="BA1357" i="1"/>
  <c r="R1354" i="2"/>
  <c r="AX1358" i="1"/>
  <c r="N1355" i="2"/>
  <c r="BA1358" i="1"/>
  <c r="R1355" i="2"/>
  <c r="AX1359" i="1"/>
  <c r="N1356" i="2"/>
  <c r="BA1359" i="1"/>
  <c r="R1356" i="2"/>
  <c r="AX1360" i="1"/>
  <c r="N1357" i="2"/>
  <c r="BA1360" i="1"/>
  <c r="R1357" i="2"/>
  <c r="AX1361" i="1"/>
  <c r="N1358" i="2"/>
  <c r="BA1361" i="1"/>
  <c r="R1358" i="2"/>
  <c r="AX1362" i="1"/>
  <c r="N1359" i="2"/>
  <c r="BA1362" i="1"/>
  <c r="R1359" i="2"/>
  <c r="AX1363" i="1"/>
  <c r="N1360" i="2"/>
  <c r="BA1363" i="1"/>
  <c r="R1360" i="2"/>
  <c r="AX1364" i="1"/>
  <c r="N1361" i="2"/>
  <c r="BA1364" i="1"/>
  <c r="R1361" i="2"/>
  <c r="AX1365" i="1"/>
  <c r="N1362" i="2"/>
  <c r="BA1365" i="1"/>
  <c r="R1362" i="2"/>
  <c r="AX1366" i="1"/>
  <c r="N1363" i="2"/>
  <c r="BA1366" i="1"/>
  <c r="R1363" i="2"/>
  <c r="AX1367" i="1"/>
  <c r="N1364" i="2"/>
  <c r="BA1367" i="1"/>
  <c r="R1364" i="2"/>
  <c r="AX1368" i="1"/>
  <c r="N1365" i="2"/>
  <c r="BA1368" i="1"/>
  <c r="R1365" i="2"/>
  <c r="AX1369" i="1"/>
  <c r="N1366" i="2"/>
  <c r="BA1369" i="1"/>
  <c r="R1366" i="2"/>
  <c r="AX1370" i="1"/>
  <c r="N1367" i="2"/>
  <c r="BA1370" i="1"/>
  <c r="R1367" i="2"/>
  <c r="AX1371" i="1"/>
  <c r="N1368" i="2"/>
  <c r="BA1371" i="1"/>
  <c r="R1368" i="2"/>
  <c r="AX1372" i="1"/>
  <c r="N1369" i="2"/>
  <c r="BA1372" i="1"/>
  <c r="R1369" i="2"/>
  <c r="AX1373" i="1"/>
  <c r="N1370" i="2"/>
  <c r="BA1373" i="1"/>
  <c r="R1370" i="2"/>
  <c r="AX1374" i="1"/>
  <c r="N1371" i="2"/>
  <c r="BA1374" i="1"/>
  <c r="R1371" i="2"/>
  <c r="AX1375" i="1"/>
  <c r="N1372" i="2"/>
  <c r="BA1375" i="1"/>
  <c r="R1372" i="2"/>
  <c r="AX1376" i="1"/>
  <c r="N1373" i="2"/>
  <c r="BA1376" i="1"/>
  <c r="R1373" i="2"/>
  <c r="AX1377" i="1"/>
  <c r="N1374" i="2"/>
  <c r="BA1377" i="1"/>
  <c r="R1374" i="2"/>
  <c r="AX1378" i="1"/>
  <c r="N1375" i="2"/>
  <c r="BA1378" i="1"/>
  <c r="R1375" i="2"/>
  <c r="AX1379" i="1"/>
  <c r="N1376" i="2"/>
  <c r="BA1379" i="1"/>
  <c r="R1376" i="2"/>
  <c r="AX1380" i="1"/>
  <c r="N1377" i="2"/>
  <c r="BA1380" i="1"/>
  <c r="R1377" i="2"/>
  <c r="AX1381" i="1"/>
  <c r="N1378" i="2"/>
  <c r="BA1381" i="1"/>
  <c r="R1378" i="2"/>
  <c r="AX1382" i="1"/>
  <c r="N1379" i="2"/>
  <c r="BA1382" i="1"/>
  <c r="R1379" i="2"/>
  <c r="AX1383" i="1"/>
  <c r="N1380" i="2"/>
  <c r="BA1383" i="1"/>
  <c r="R1380" i="2"/>
  <c r="AX1384" i="1"/>
  <c r="N1381" i="2"/>
  <c r="BA1384" i="1"/>
  <c r="R1381" i="2"/>
  <c r="AX1385" i="1"/>
  <c r="N1382" i="2"/>
  <c r="BA1385" i="1"/>
  <c r="R1382" i="2"/>
  <c r="AX1386" i="1"/>
  <c r="N1383" i="2"/>
  <c r="BA1386" i="1"/>
  <c r="R1383" i="2"/>
  <c r="AX1387" i="1"/>
  <c r="N1384" i="2"/>
  <c r="BA1387" i="1"/>
  <c r="R1384" i="2"/>
  <c r="AX1388" i="1"/>
  <c r="N1385" i="2"/>
  <c r="BA1388" i="1"/>
  <c r="R1385" i="2"/>
  <c r="AX1389" i="1"/>
  <c r="N1386" i="2"/>
  <c r="BA1389" i="1"/>
  <c r="R1386" i="2"/>
  <c r="AX1390" i="1"/>
  <c r="N1387" i="2"/>
  <c r="BA1390" i="1"/>
  <c r="R1387" i="2"/>
  <c r="AX1391" i="1"/>
  <c r="N1388" i="2"/>
  <c r="BA1391" i="1"/>
  <c r="R1388" i="2"/>
  <c r="AX1392" i="1"/>
  <c r="N1389" i="2"/>
  <c r="BA1392" i="1"/>
  <c r="R1389" i="2"/>
  <c r="AX1393" i="1"/>
  <c r="N1390" i="2"/>
  <c r="BA1393" i="1"/>
  <c r="R1390" i="2"/>
  <c r="AX1394" i="1"/>
  <c r="N1391" i="2"/>
  <c r="BA1394" i="1"/>
  <c r="R1391" i="2"/>
  <c r="AX1395" i="1"/>
  <c r="N1392" i="2"/>
  <c r="BA1395" i="1"/>
  <c r="R1392" i="2"/>
  <c r="AX1396" i="1"/>
  <c r="N1393" i="2"/>
  <c r="BA1396" i="1"/>
  <c r="R1393" i="2"/>
  <c r="AX1397" i="1"/>
  <c r="N1394" i="2"/>
  <c r="BA1397" i="1"/>
  <c r="R1394" i="2"/>
  <c r="AX1398" i="1"/>
  <c r="N1395" i="2"/>
  <c r="BA1398" i="1"/>
  <c r="R1395" i="2"/>
  <c r="AX1399" i="1"/>
  <c r="N1396" i="2"/>
  <c r="BA1399" i="1"/>
  <c r="R1396" i="2"/>
  <c r="AX1400" i="1"/>
  <c r="N1397" i="2"/>
  <c r="BA1400" i="1"/>
  <c r="R1397" i="2"/>
  <c r="AX1401" i="1"/>
  <c r="N1398" i="2"/>
  <c r="BA1401" i="1"/>
  <c r="R1398" i="2"/>
  <c r="AX1402" i="1"/>
  <c r="N1399" i="2"/>
  <c r="BA1402" i="1"/>
  <c r="R1399" i="2"/>
  <c r="AX1403" i="1"/>
  <c r="N1400" i="2"/>
  <c r="BA1403" i="1"/>
  <c r="R1400" i="2"/>
  <c r="AX1404" i="1"/>
  <c r="N1401" i="2"/>
  <c r="BA1404" i="1"/>
  <c r="R1401" i="2"/>
  <c r="AX1405" i="1"/>
  <c r="N1402" i="2"/>
  <c r="BA1405" i="1"/>
  <c r="R1402" i="2"/>
  <c r="AX1406" i="1"/>
  <c r="N1403" i="2"/>
  <c r="BA1406" i="1"/>
  <c r="R1403" i="2"/>
  <c r="AX1407" i="1"/>
  <c r="N1404" i="2"/>
  <c r="BA1407" i="1"/>
  <c r="R1404" i="2"/>
  <c r="AX1408" i="1"/>
  <c r="N1405" i="2"/>
  <c r="BA1408" i="1"/>
  <c r="R1405" i="2"/>
  <c r="AX1409" i="1"/>
  <c r="N1406" i="2"/>
  <c r="BA1409" i="1"/>
  <c r="R1406" i="2"/>
  <c r="AX1410" i="1"/>
  <c r="N1407" i="2"/>
  <c r="BA1410" i="1"/>
  <c r="R1407" i="2"/>
  <c r="AX1411" i="1"/>
  <c r="N1408" i="2"/>
  <c r="BA1411" i="1"/>
  <c r="R1408" i="2"/>
  <c r="AX1412" i="1"/>
  <c r="N1409" i="2"/>
  <c r="BA1412" i="1"/>
  <c r="R1409" i="2"/>
  <c r="AX1413" i="1"/>
  <c r="N1410" i="2"/>
  <c r="BA1413" i="1"/>
  <c r="R1410" i="2"/>
  <c r="AX1414" i="1"/>
  <c r="N1411" i="2"/>
  <c r="BA1414" i="1"/>
  <c r="R1411" i="2"/>
  <c r="AX1415" i="1"/>
  <c r="N1412" i="2"/>
  <c r="BA1415" i="1"/>
  <c r="R1412" i="2"/>
  <c r="AX1416" i="1"/>
  <c r="N1413" i="2"/>
  <c r="BA1416" i="1"/>
  <c r="R1413" i="2"/>
  <c r="AX1417" i="1"/>
  <c r="N1414" i="2"/>
  <c r="BA1417" i="1"/>
  <c r="R1414" i="2"/>
  <c r="AX1418" i="1"/>
  <c r="N1415" i="2"/>
  <c r="BA1418" i="1"/>
  <c r="R1415" i="2"/>
  <c r="AX1419" i="1"/>
  <c r="N1416" i="2"/>
  <c r="BA1419" i="1"/>
  <c r="R1416" i="2"/>
  <c r="AX1420" i="1"/>
  <c r="N1417" i="2"/>
  <c r="BA1420" i="1"/>
  <c r="R1417" i="2"/>
  <c r="AX1421" i="1"/>
  <c r="N1418" i="2"/>
  <c r="BA1421" i="1"/>
  <c r="R1418" i="2"/>
  <c r="AX1422" i="1"/>
  <c r="N1419" i="2"/>
  <c r="BA1422" i="1"/>
  <c r="R1419" i="2"/>
  <c r="AX1423" i="1"/>
  <c r="N1420" i="2"/>
  <c r="BA1423" i="1"/>
  <c r="R1420" i="2"/>
  <c r="AX1424" i="1"/>
  <c r="N1421" i="2"/>
  <c r="BA1424" i="1"/>
  <c r="R1421" i="2"/>
  <c r="AX1425" i="1"/>
  <c r="N1422" i="2"/>
  <c r="BA1425" i="1"/>
  <c r="R1422" i="2"/>
  <c r="AX1426" i="1"/>
  <c r="N1423" i="2"/>
  <c r="BA1426" i="1"/>
  <c r="R1423" i="2"/>
  <c r="AX1427" i="1"/>
  <c r="N1424" i="2"/>
  <c r="BA1427" i="1"/>
  <c r="R1424" i="2"/>
  <c r="AX1428" i="1"/>
  <c r="N1425" i="2"/>
  <c r="BA1428" i="1"/>
  <c r="R1425" i="2"/>
  <c r="AX1429" i="1"/>
  <c r="N1426" i="2"/>
  <c r="BA1429" i="1"/>
  <c r="R1426" i="2"/>
  <c r="AX1430" i="1"/>
  <c r="N1427" i="2"/>
  <c r="BA1430" i="1"/>
  <c r="R1427" i="2"/>
  <c r="AX1431" i="1"/>
  <c r="N1428" i="2"/>
  <c r="BA1431" i="1"/>
  <c r="R1428" i="2"/>
  <c r="AX1432" i="1"/>
  <c r="N1429" i="2"/>
  <c r="BA1432" i="1"/>
  <c r="R1429" i="2"/>
  <c r="AX1433" i="1"/>
  <c r="N1430" i="2"/>
  <c r="BA1433" i="1"/>
  <c r="R1430" i="2"/>
  <c r="AX1434" i="1"/>
  <c r="N1431" i="2"/>
  <c r="BA1434" i="1"/>
  <c r="R1431" i="2"/>
  <c r="AX1435" i="1"/>
  <c r="N1432" i="2"/>
  <c r="BA1435" i="1"/>
  <c r="R1432" i="2"/>
  <c r="AX1436" i="1"/>
  <c r="N1433" i="2"/>
  <c r="BA1436" i="1"/>
  <c r="R1433" i="2"/>
  <c r="AX1437" i="1"/>
  <c r="N1434" i="2"/>
  <c r="BA1437" i="1"/>
  <c r="R1434" i="2"/>
  <c r="AX1438" i="1"/>
  <c r="N1435" i="2"/>
  <c r="BA1438" i="1"/>
  <c r="R1435" i="2"/>
  <c r="AX1439" i="1"/>
  <c r="N1436" i="2"/>
  <c r="BA1439" i="1"/>
  <c r="R1436" i="2"/>
  <c r="AX1440" i="1"/>
  <c r="N1437" i="2"/>
  <c r="BA1440" i="1"/>
  <c r="R1437" i="2"/>
  <c r="AX1441" i="1"/>
  <c r="N1438" i="2"/>
  <c r="BA1441" i="1"/>
  <c r="R1438" i="2"/>
  <c r="AX1442" i="1"/>
  <c r="N1439" i="2"/>
  <c r="BA1442" i="1"/>
  <c r="R1439" i="2"/>
  <c r="AX1443" i="1"/>
  <c r="N1440" i="2"/>
  <c r="BA1443" i="1"/>
  <c r="R1440" i="2"/>
  <c r="AX1444" i="1"/>
  <c r="N1441" i="2"/>
  <c r="BA1444" i="1"/>
  <c r="R1441" i="2"/>
  <c r="AX1445" i="1"/>
  <c r="N1442" i="2"/>
  <c r="BA1445" i="1"/>
  <c r="R1442" i="2"/>
  <c r="AX1446" i="1"/>
  <c r="N1443" i="2"/>
  <c r="BA1446" i="1"/>
  <c r="R1443" i="2"/>
  <c r="AX1447" i="1"/>
  <c r="N1444" i="2"/>
  <c r="BA1447" i="1"/>
  <c r="R1444" i="2"/>
  <c r="AX1448" i="1"/>
  <c r="N1445" i="2"/>
  <c r="BA1448" i="1"/>
  <c r="R1445" i="2"/>
  <c r="AX1449" i="1"/>
  <c r="N1446" i="2"/>
  <c r="BA1449" i="1"/>
  <c r="R1446" i="2"/>
  <c r="AX1450" i="1"/>
  <c r="N1447" i="2"/>
  <c r="BA1450" i="1"/>
  <c r="R1447" i="2"/>
  <c r="AX1451" i="1"/>
  <c r="N1448" i="2"/>
  <c r="BA1451" i="1"/>
  <c r="R1448" i="2"/>
  <c r="AX1452" i="1"/>
  <c r="N1449" i="2"/>
  <c r="BA1452" i="1"/>
  <c r="R1449" i="2"/>
  <c r="AX1453" i="1"/>
  <c r="N1450" i="2"/>
  <c r="BA1453" i="1"/>
  <c r="R1450" i="2"/>
  <c r="AX1454" i="1"/>
  <c r="N1451" i="2"/>
  <c r="BA1454" i="1"/>
  <c r="R1451" i="2"/>
  <c r="AX1455" i="1"/>
  <c r="N1452" i="2"/>
  <c r="BA1455" i="1"/>
  <c r="R1452" i="2"/>
  <c r="AX1456" i="1"/>
  <c r="N1453" i="2"/>
  <c r="BA1456" i="1"/>
  <c r="R1453" i="2"/>
  <c r="AX1457" i="1"/>
  <c r="N1454" i="2"/>
  <c r="BA1457" i="1"/>
  <c r="R1454" i="2"/>
  <c r="AX1458" i="1"/>
  <c r="N1455" i="2"/>
  <c r="BA1458" i="1"/>
  <c r="R1455" i="2"/>
  <c r="AX1459" i="1"/>
  <c r="N1456" i="2"/>
  <c r="BA1459" i="1"/>
  <c r="R1456" i="2"/>
  <c r="AX1460" i="1"/>
  <c r="N1457" i="2"/>
  <c r="BA1460" i="1"/>
  <c r="R1457" i="2"/>
  <c r="AX1461" i="1"/>
  <c r="N1458" i="2"/>
  <c r="BA1461" i="1"/>
  <c r="R1458" i="2"/>
  <c r="AX1462" i="1"/>
  <c r="N1459" i="2"/>
  <c r="BA1462" i="1"/>
  <c r="R1459" i="2"/>
  <c r="AX1463" i="1"/>
  <c r="N1460" i="2"/>
  <c r="BA1463" i="1"/>
  <c r="R1460" i="2"/>
  <c r="AX1464" i="1"/>
  <c r="N1461" i="2"/>
  <c r="BA1464" i="1"/>
  <c r="R1461" i="2"/>
  <c r="AX1465" i="1"/>
  <c r="N1462" i="2"/>
  <c r="BA1465" i="1"/>
  <c r="R1462" i="2"/>
  <c r="AX1466" i="1"/>
  <c r="N1463" i="2"/>
  <c r="BA1466" i="1"/>
  <c r="R1463" i="2"/>
  <c r="AX1467" i="1"/>
  <c r="N1464" i="2"/>
  <c r="BA1467" i="1"/>
  <c r="R1464" i="2"/>
  <c r="AX1468" i="1"/>
  <c r="N1465" i="2"/>
  <c r="BA1468" i="1"/>
  <c r="R1465" i="2"/>
  <c r="AX1469" i="1"/>
  <c r="N1466" i="2"/>
  <c r="BA1469" i="1"/>
  <c r="R1466" i="2"/>
  <c r="AX1470" i="1"/>
  <c r="N1467" i="2"/>
  <c r="BA1470" i="1"/>
  <c r="R1467" i="2"/>
  <c r="AX1471" i="1"/>
  <c r="N1468" i="2"/>
  <c r="BA1471" i="1"/>
  <c r="R1468" i="2"/>
  <c r="AX1472" i="1"/>
  <c r="N1469" i="2"/>
  <c r="BA1472" i="1"/>
  <c r="R1469" i="2"/>
  <c r="AX1473" i="1"/>
  <c r="N1470" i="2"/>
  <c r="BA1473" i="1"/>
  <c r="R1470" i="2"/>
  <c r="AX1474" i="1"/>
  <c r="N1471" i="2"/>
  <c r="BA1474" i="1"/>
  <c r="R1471" i="2"/>
  <c r="AX1475" i="1"/>
  <c r="N1472" i="2"/>
  <c r="BA1475" i="1"/>
  <c r="R1472" i="2"/>
  <c r="AX1476" i="1"/>
  <c r="N1473" i="2"/>
  <c r="BA1476" i="1"/>
  <c r="R1473" i="2"/>
  <c r="AX1477" i="1"/>
  <c r="N1474" i="2"/>
  <c r="BA1477" i="1"/>
  <c r="R1474" i="2"/>
  <c r="AX1478" i="1"/>
  <c r="N1475" i="2"/>
  <c r="BA1478" i="1"/>
  <c r="R1475" i="2"/>
  <c r="AX1479" i="1"/>
  <c r="N1476" i="2"/>
  <c r="BA1479" i="1"/>
  <c r="R1476" i="2"/>
  <c r="AX1480" i="1"/>
  <c r="N1477" i="2"/>
  <c r="BA1480" i="1"/>
  <c r="R1477" i="2"/>
  <c r="AX1481" i="1"/>
  <c r="N1478" i="2"/>
  <c r="BA1481" i="1"/>
  <c r="R1478" i="2"/>
  <c r="AX1482" i="1"/>
  <c r="N1479" i="2"/>
  <c r="BA1482" i="1"/>
  <c r="R1479" i="2"/>
  <c r="AX1483" i="1"/>
  <c r="N1480" i="2"/>
  <c r="BA1483" i="1"/>
  <c r="R1480" i="2"/>
  <c r="AX1484" i="1"/>
  <c r="N1481" i="2"/>
  <c r="BA1484" i="1"/>
  <c r="R1481" i="2"/>
  <c r="AX1485" i="1"/>
  <c r="N1482" i="2"/>
  <c r="BA1485" i="1"/>
  <c r="R1482" i="2"/>
  <c r="AX1486" i="1"/>
  <c r="N1483" i="2"/>
  <c r="BA1486" i="1"/>
  <c r="R1483" i="2"/>
  <c r="AX1487" i="1"/>
  <c r="N1484" i="2"/>
  <c r="BA1487" i="1"/>
  <c r="R1484" i="2"/>
  <c r="AX1488" i="1"/>
  <c r="N1485" i="2"/>
  <c r="BA1488" i="1"/>
  <c r="R1485" i="2"/>
  <c r="AX1489" i="1"/>
  <c r="N1486" i="2"/>
  <c r="BA1489" i="1"/>
  <c r="R1486" i="2"/>
  <c r="AX1490" i="1"/>
  <c r="N1487" i="2"/>
  <c r="BA1490" i="1"/>
  <c r="R1487" i="2"/>
  <c r="AX1491" i="1"/>
  <c r="N1488" i="2"/>
  <c r="BA1491" i="1"/>
  <c r="R1488" i="2"/>
  <c r="AX1492" i="1"/>
  <c r="N1489" i="2"/>
  <c r="BA1492" i="1"/>
  <c r="R1489" i="2"/>
  <c r="AX1493" i="1"/>
  <c r="N1490" i="2"/>
  <c r="BA1493" i="1"/>
  <c r="R1490" i="2"/>
  <c r="AX1494" i="1"/>
  <c r="N1491" i="2"/>
  <c r="BA1494" i="1"/>
  <c r="R1491" i="2"/>
  <c r="AX1495" i="1"/>
  <c r="N1492" i="2"/>
  <c r="BA1495" i="1"/>
  <c r="R1492" i="2"/>
  <c r="AX1496" i="1"/>
  <c r="N1493" i="2"/>
  <c r="BA1496" i="1"/>
  <c r="R1493" i="2"/>
  <c r="AX1497" i="1"/>
  <c r="N1494" i="2"/>
  <c r="BA1497" i="1"/>
  <c r="R1494" i="2"/>
  <c r="AX1498" i="1"/>
  <c r="N1495" i="2"/>
  <c r="BA1498" i="1"/>
  <c r="R1495" i="2"/>
  <c r="AX1499" i="1"/>
  <c r="N1496" i="2"/>
  <c r="BA1499" i="1"/>
  <c r="R1496" i="2"/>
  <c r="AX1500" i="1"/>
  <c r="N1497" i="2"/>
  <c r="BA1500" i="1"/>
  <c r="R1497" i="2"/>
  <c r="AX1501" i="1"/>
  <c r="N1498" i="2"/>
  <c r="BA1501" i="1"/>
  <c r="R1498" i="2"/>
  <c r="AX1502" i="1"/>
  <c r="N1499" i="2"/>
  <c r="BA1502" i="1"/>
  <c r="R1499" i="2"/>
  <c r="AX1503" i="1"/>
  <c r="N1500" i="2"/>
  <c r="BA1503" i="1"/>
  <c r="R1500" i="2"/>
  <c r="AX1504" i="1"/>
  <c r="N1501" i="2"/>
  <c r="BA1504" i="1"/>
  <c r="R1501" i="2"/>
  <c r="AX1505" i="1"/>
  <c r="N1502" i="2"/>
  <c r="BA1505" i="1"/>
  <c r="R1502" i="2"/>
  <c r="AX1506" i="1"/>
  <c r="N1503" i="2"/>
  <c r="BA1506" i="1"/>
  <c r="R1503" i="2"/>
  <c r="AX1507" i="1"/>
  <c r="N1504" i="2"/>
  <c r="BA1507" i="1"/>
  <c r="R1504" i="2"/>
  <c r="BA5" i="1"/>
  <c r="R2" i="2"/>
  <c r="BA6" i="1"/>
  <c r="R3" i="2"/>
  <c r="BA7" i="1"/>
  <c r="R4" i="2"/>
  <c r="AX5" i="1"/>
  <c r="N2" i="2" s="1"/>
  <c r="AX6" i="1"/>
  <c r="N3" i="2"/>
  <c r="AX7" i="1"/>
  <c r="N4" i="2" s="1"/>
  <c r="AU5" i="1"/>
  <c r="J2" i="2"/>
  <c r="A3" i="2"/>
  <c r="I3" i="2"/>
  <c r="M3" i="2"/>
  <c r="Q3" i="2"/>
  <c r="A4" i="2"/>
  <c r="I4" i="2"/>
  <c r="M4" i="2"/>
  <c r="Q4" i="2"/>
  <c r="A5" i="2"/>
  <c r="I5" i="2"/>
  <c r="M5" i="2"/>
  <c r="Q5" i="2"/>
  <c r="A6" i="2"/>
  <c r="I6" i="2"/>
  <c r="M6" i="2"/>
  <c r="Q6" i="2"/>
  <c r="A7" i="2"/>
  <c r="I7" i="2"/>
  <c r="M7" i="2"/>
  <c r="Q7" i="2"/>
  <c r="A8" i="2"/>
  <c r="I8" i="2"/>
  <c r="M8" i="2"/>
  <c r="Q8" i="2"/>
  <c r="A9" i="2"/>
  <c r="I9" i="2"/>
  <c r="M9" i="2"/>
  <c r="Q9" i="2"/>
  <c r="A10" i="2"/>
  <c r="I10" i="2"/>
  <c r="M10" i="2"/>
  <c r="Q10" i="2"/>
  <c r="A11" i="2"/>
  <c r="I11" i="2"/>
  <c r="M11" i="2"/>
  <c r="Q11" i="2"/>
  <c r="A12" i="2"/>
  <c r="I12" i="2"/>
  <c r="Q12" i="2"/>
  <c r="A13" i="2"/>
  <c r="I13" i="2"/>
  <c r="M13" i="2"/>
  <c r="Q13" i="2"/>
  <c r="A14" i="2"/>
  <c r="I14" i="2"/>
  <c r="M14" i="2"/>
  <c r="Q14" i="2"/>
  <c r="A15" i="2"/>
  <c r="I15" i="2"/>
  <c r="M15" i="2"/>
  <c r="Q15" i="2"/>
  <c r="A16" i="2"/>
  <c r="I16" i="2"/>
  <c r="M16" i="2"/>
  <c r="Q16" i="2"/>
  <c r="A17" i="2"/>
  <c r="I17" i="2"/>
  <c r="M17" i="2"/>
  <c r="Q17" i="2"/>
  <c r="A18" i="2"/>
  <c r="I18" i="2"/>
  <c r="M18" i="2"/>
  <c r="Q18" i="2"/>
  <c r="A19" i="2"/>
  <c r="M19" i="2"/>
  <c r="Q19" i="2"/>
  <c r="A20" i="2"/>
  <c r="M20" i="2"/>
  <c r="Q20" i="2"/>
  <c r="A21" i="2"/>
  <c r="M21" i="2"/>
  <c r="Q21" i="2"/>
  <c r="A22" i="2"/>
  <c r="M22" i="2"/>
  <c r="Q22" i="2"/>
  <c r="A23" i="2"/>
  <c r="M23" i="2"/>
  <c r="Q23" i="2"/>
  <c r="A24" i="2"/>
  <c r="M24" i="2"/>
  <c r="Q24" i="2"/>
  <c r="A25" i="2"/>
  <c r="M25" i="2"/>
  <c r="Q25" i="2"/>
  <c r="A26" i="2"/>
  <c r="M26" i="2"/>
  <c r="Q26" i="2"/>
  <c r="A27" i="2"/>
  <c r="M27" i="2"/>
  <c r="Q27" i="2"/>
  <c r="A28" i="2"/>
  <c r="M28" i="2"/>
  <c r="Q28" i="2"/>
  <c r="A29" i="2"/>
  <c r="M29" i="2"/>
  <c r="Q29" i="2"/>
  <c r="A30" i="2"/>
  <c r="M30" i="2"/>
  <c r="Q30" i="2"/>
  <c r="A31" i="2"/>
  <c r="M31" i="2"/>
  <c r="Q31" i="2"/>
  <c r="A32" i="2"/>
  <c r="M32" i="2"/>
  <c r="Q32" i="2"/>
  <c r="A33" i="2"/>
  <c r="M33" i="2"/>
  <c r="Q33" i="2"/>
  <c r="A34" i="2"/>
  <c r="M34" i="2"/>
  <c r="Q34" i="2"/>
  <c r="A35" i="2"/>
  <c r="M35" i="2"/>
  <c r="Q35" i="2"/>
  <c r="A36" i="2"/>
  <c r="M36" i="2"/>
  <c r="Q36" i="2"/>
  <c r="A37" i="2"/>
  <c r="M37" i="2"/>
  <c r="Q37" i="2"/>
  <c r="A38" i="2"/>
  <c r="M38" i="2"/>
  <c r="Q38" i="2"/>
  <c r="A39" i="2"/>
  <c r="M39" i="2"/>
  <c r="Q39" i="2"/>
  <c r="A40" i="2"/>
  <c r="M40" i="2"/>
  <c r="Q40" i="2"/>
  <c r="A41" i="2"/>
  <c r="M41" i="2"/>
  <c r="Q41" i="2"/>
  <c r="A42" i="2"/>
  <c r="M42" i="2"/>
  <c r="Q42" i="2"/>
  <c r="A43" i="2"/>
  <c r="M43" i="2"/>
  <c r="Q43" i="2"/>
  <c r="A44" i="2"/>
  <c r="M44" i="2"/>
  <c r="Q44" i="2"/>
  <c r="A45" i="2"/>
  <c r="M45" i="2"/>
  <c r="Q45" i="2"/>
  <c r="A46" i="2"/>
  <c r="M46" i="2"/>
  <c r="Q46" i="2"/>
  <c r="A47" i="2"/>
  <c r="M47" i="2"/>
  <c r="Q47" i="2"/>
  <c r="A48" i="2"/>
  <c r="M48" i="2"/>
  <c r="Q48" i="2"/>
  <c r="A49" i="2"/>
  <c r="M49" i="2"/>
  <c r="Q49" i="2"/>
  <c r="A50" i="2"/>
  <c r="M50" i="2"/>
  <c r="Q50" i="2"/>
  <c r="A51" i="2"/>
  <c r="M51" i="2"/>
  <c r="Q51" i="2"/>
  <c r="A52" i="2"/>
  <c r="M52" i="2"/>
  <c r="Q52" i="2"/>
  <c r="A53" i="2"/>
  <c r="M53" i="2"/>
  <c r="Q53" i="2"/>
  <c r="A54" i="2"/>
  <c r="M54" i="2"/>
  <c r="Q54" i="2"/>
  <c r="A55" i="2"/>
  <c r="M55" i="2"/>
  <c r="Q55" i="2"/>
  <c r="A56" i="2"/>
  <c r="M56" i="2"/>
  <c r="Q56" i="2"/>
  <c r="A57" i="2"/>
  <c r="M57" i="2"/>
  <c r="Q57" i="2"/>
  <c r="A58" i="2"/>
  <c r="M58" i="2"/>
  <c r="Q58" i="2"/>
  <c r="A59" i="2"/>
  <c r="M59" i="2"/>
  <c r="Q59" i="2"/>
  <c r="A60" i="2"/>
  <c r="M60" i="2"/>
  <c r="Q60" i="2"/>
  <c r="A61" i="2"/>
  <c r="M61" i="2"/>
  <c r="Q61" i="2"/>
  <c r="A62" i="2"/>
  <c r="M62" i="2"/>
  <c r="Q62" i="2"/>
  <c r="A63" i="2"/>
  <c r="M63" i="2"/>
  <c r="Q63" i="2"/>
  <c r="A64" i="2"/>
  <c r="M64" i="2"/>
  <c r="Q64" i="2"/>
  <c r="A65" i="2"/>
  <c r="M65" i="2"/>
  <c r="Q65" i="2"/>
  <c r="A66" i="2"/>
  <c r="M66" i="2"/>
  <c r="Q66" i="2"/>
  <c r="A67" i="2"/>
  <c r="M67" i="2"/>
  <c r="Q67" i="2"/>
  <c r="A68" i="2"/>
  <c r="M68" i="2"/>
  <c r="Q68" i="2"/>
  <c r="A69" i="2"/>
  <c r="M69" i="2"/>
  <c r="Q69" i="2"/>
  <c r="A70" i="2"/>
  <c r="M70" i="2"/>
  <c r="Q70" i="2"/>
  <c r="A71" i="2"/>
  <c r="M71" i="2"/>
  <c r="Q71" i="2"/>
  <c r="A72" i="2"/>
  <c r="M72" i="2"/>
  <c r="Q72" i="2"/>
  <c r="A73" i="2"/>
  <c r="M73" i="2"/>
  <c r="Q73" i="2"/>
  <c r="A74" i="2"/>
  <c r="M74" i="2"/>
  <c r="Q74" i="2"/>
  <c r="A75" i="2"/>
  <c r="M75" i="2"/>
  <c r="Q75" i="2"/>
  <c r="A76" i="2"/>
  <c r="M76" i="2"/>
  <c r="Q76" i="2"/>
  <c r="A77" i="2"/>
  <c r="M77" i="2"/>
  <c r="Q77" i="2"/>
  <c r="A78" i="2"/>
  <c r="M78" i="2"/>
  <c r="Q78" i="2"/>
  <c r="A79" i="2"/>
  <c r="M79" i="2"/>
  <c r="Q79" i="2"/>
  <c r="A80" i="2"/>
  <c r="M80" i="2"/>
  <c r="Q80" i="2"/>
  <c r="A81" i="2"/>
  <c r="M81" i="2"/>
  <c r="Q81" i="2"/>
  <c r="A82" i="2"/>
  <c r="M82" i="2"/>
  <c r="Q82" i="2"/>
  <c r="A83" i="2"/>
  <c r="M83" i="2"/>
  <c r="Q83" i="2"/>
  <c r="A84" i="2"/>
  <c r="M84" i="2"/>
  <c r="Q84" i="2"/>
  <c r="A85" i="2"/>
  <c r="M85" i="2"/>
  <c r="Q85" i="2"/>
  <c r="A86" i="2"/>
  <c r="M86" i="2"/>
  <c r="Q86" i="2"/>
  <c r="A87" i="2"/>
  <c r="M87" i="2"/>
  <c r="Q87" i="2"/>
  <c r="A88" i="2"/>
  <c r="M88" i="2"/>
  <c r="Q88" i="2"/>
  <c r="A89" i="2"/>
  <c r="M89" i="2"/>
  <c r="Q89" i="2"/>
  <c r="A90" i="2"/>
  <c r="M90" i="2"/>
  <c r="Q90" i="2"/>
  <c r="A91" i="2"/>
  <c r="M91" i="2"/>
  <c r="Q91" i="2"/>
  <c r="A92" i="2"/>
  <c r="M92" i="2"/>
  <c r="Q92" i="2"/>
  <c r="A93" i="2"/>
  <c r="M93" i="2"/>
  <c r="Q93" i="2"/>
  <c r="A94" i="2"/>
  <c r="M94" i="2"/>
  <c r="Q94" i="2"/>
  <c r="A95" i="2"/>
  <c r="M95" i="2"/>
  <c r="Q95" i="2"/>
  <c r="A96" i="2"/>
  <c r="M96" i="2"/>
  <c r="Q96" i="2"/>
  <c r="A97" i="2"/>
  <c r="M97" i="2"/>
  <c r="Q97" i="2"/>
  <c r="A98" i="2"/>
  <c r="M98" i="2"/>
  <c r="Q98" i="2"/>
  <c r="A99" i="2"/>
  <c r="M99" i="2"/>
  <c r="Q99" i="2"/>
  <c r="A100" i="2"/>
  <c r="M100" i="2"/>
  <c r="Q100" i="2"/>
  <c r="A101" i="2"/>
  <c r="M101" i="2"/>
  <c r="Q101" i="2"/>
  <c r="A102" i="2"/>
  <c r="M102" i="2"/>
  <c r="Q102" i="2"/>
  <c r="A103" i="2"/>
  <c r="M103" i="2"/>
  <c r="Q103" i="2"/>
  <c r="A104" i="2"/>
  <c r="M104" i="2"/>
  <c r="Q104" i="2"/>
  <c r="A105" i="2"/>
  <c r="M105" i="2"/>
  <c r="Q105" i="2"/>
  <c r="A106" i="2"/>
  <c r="M106" i="2"/>
  <c r="Q106" i="2"/>
  <c r="A107" i="2"/>
  <c r="M107" i="2"/>
  <c r="Q107" i="2"/>
  <c r="A108" i="2"/>
  <c r="M108" i="2"/>
  <c r="Q108" i="2"/>
  <c r="A109" i="2"/>
  <c r="M109" i="2"/>
  <c r="Q109" i="2"/>
  <c r="A110" i="2"/>
  <c r="M110" i="2"/>
  <c r="Q110" i="2"/>
  <c r="A111" i="2"/>
  <c r="M111" i="2"/>
  <c r="Q111" i="2"/>
  <c r="A112" i="2"/>
  <c r="M112" i="2"/>
  <c r="Q112" i="2"/>
  <c r="A113" i="2"/>
  <c r="M113" i="2"/>
  <c r="Q113" i="2"/>
  <c r="A114" i="2"/>
  <c r="M114" i="2"/>
  <c r="Q114" i="2"/>
  <c r="A115" i="2"/>
  <c r="M115" i="2"/>
  <c r="Q115" i="2"/>
  <c r="A116" i="2"/>
  <c r="M116" i="2"/>
  <c r="Q116" i="2"/>
  <c r="A117" i="2"/>
  <c r="M117" i="2"/>
  <c r="Q117" i="2"/>
  <c r="A118" i="2"/>
  <c r="M118" i="2"/>
  <c r="Q118" i="2"/>
  <c r="A119" i="2"/>
  <c r="M119" i="2"/>
  <c r="Q119" i="2"/>
  <c r="A120" i="2"/>
  <c r="M120" i="2"/>
  <c r="Q120" i="2"/>
  <c r="A121" i="2"/>
  <c r="M121" i="2"/>
  <c r="Q121" i="2"/>
  <c r="A122" i="2"/>
  <c r="M122" i="2"/>
  <c r="Q122" i="2"/>
  <c r="A123" i="2"/>
  <c r="M123" i="2"/>
  <c r="Q123" i="2"/>
  <c r="A124" i="2"/>
  <c r="M124" i="2"/>
  <c r="Q124" i="2"/>
  <c r="A125" i="2"/>
  <c r="M125" i="2"/>
  <c r="Q125" i="2"/>
  <c r="A126" i="2"/>
  <c r="M126" i="2"/>
  <c r="Q126" i="2"/>
  <c r="A127" i="2"/>
  <c r="M127" i="2"/>
  <c r="Q127" i="2"/>
  <c r="A128" i="2"/>
  <c r="M128" i="2"/>
  <c r="Q128" i="2"/>
  <c r="A129" i="2"/>
  <c r="M129" i="2"/>
  <c r="Q129" i="2"/>
  <c r="A130" i="2"/>
  <c r="M130" i="2"/>
  <c r="Q130" i="2"/>
  <c r="A131" i="2"/>
  <c r="M131" i="2"/>
  <c r="Q131" i="2"/>
  <c r="A132" i="2"/>
  <c r="M132" i="2"/>
  <c r="Q132" i="2"/>
  <c r="A133" i="2"/>
  <c r="M133" i="2"/>
  <c r="Q133" i="2"/>
  <c r="A134" i="2"/>
  <c r="M134" i="2"/>
  <c r="Q134" i="2"/>
  <c r="A135" i="2"/>
  <c r="M135" i="2"/>
  <c r="Q135" i="2"/>
  <c r="A136" i="2"/>
  <c r="M136" i="2"/>
  <c r="Q136" i="2"/>
  <c r="A137" i="2"/>
  <c r="M137" i="2"/>
  <c r="Q137" i="2"/>
  <c r="A138" i="2"/>
  <c r="M138" i="2"/>
  <c r="Q138" i="2"/>
  <c r="A139" i="2"/>
  <c r="M139" i="2"/>
  <c r="Q139" i="2"/>
  <c r="A140" i="2"/>
  <c r="M140" i="2"/>
  <c r="Q140" i="2"/>
  <c r="A141" i="2"/>
  <c r="M141" i="2"/>
  <c r="Q141" i="2"/>
  <c r="A142" i="2"/>
  <c r="M142" i="2"/>
  <c r="Q142" i="2"/>
  <c r="A143" i="2"/>
  <c r="M143" i="2"/>
  <c r="Q143" i="2"/>
  <c r="A144" i="2"/>
  <c r="M144" i="2"/>
  <c r="Q144" i="2"/>
  <c r="A145" i="2"/>
  <c r="M145" i="2"/>
  <c r="Q145" i="2"/>
  <c r="A146" i="2"/>
  <c r="M146" i="2"/>
  <c r="Q146" i="2"/>
  <c r="A147" i="2"/>
  <c r="M147" i="2"/>
  <c r="Q147" i="2"/>
  <c r="A148" i="2"/>
  <c r="M148" i="2"/>
  <c r="Q148" i="2"/>
  <c r="A149" i="2"/>
  <c r="M149" i="2"/>
  <c r="Q149" i="2"/>
  <c r="A150" i="2"/>
  <c r="M150" i="2"/>
  <c r="Q150" i="2"/>
  <c r="A151" i="2"/>
  <c r="M151" i="2"/>
  <c r="Q151" i="2"/>
  <c r="A152" i="2"/>
  <c r="M152" i="2"/>
  <c r="Q152" i="2"/>
  <c r="A153" i="2"/>
  <c r="M153" i="2"/>
  <c r="Q153" i="2"/>
  <c r="A154" i="2"/>
  <c r="M154" i="2"/>
  <c r="Q154" i="2"/>
  <c r="A155" i="2"/>
  <c r="M155" i="2"/>
  <c r="Q155" i="2"/>
  <c r="A156" i="2"/>
  <c r="M156" i="2"/>
  <c r="Q156" i="2"/>
  <c r="A157" i="2"/>
  <c r="M157" i="2"/>
  <c r="Q157" i="2"/>
  <c r="A158" i="2"/>
  <c r="M158" i="2"/>
  <c r="Q158" i="2"/>
  <c r="A159" i="2"/>
  <c r="M159" i="2"/>
  <c r="Q159" i="2"/>
  <c r="A160" i="2"/>
  <c r="M160" i="2"/>
  <c r="Q160" i="2"/>
  <c r="A161" i="2"/>
  <c r="M161" i="2"/>
  <c r="Q161" i="2"/>
  <c r="A162" i="2"/>
  <c r="M162" i="2"/>
  <c r="Q162" i="2"/>
  <c r="A163" i="2"/>
  <c r="M163" i="2"/>
  <c r="Q163" i="2"/>
  <c r="A164" i="2"/>
  <c r="M164" i="2"/>
  <c r="Q164" i="2"/>
  <c r="A165" i="2"/>
  <c r="M165" i="2"/>
  <c r="Q165" i="2"/>
  <c r="A166" i="2"/>
  <c r="M166" i="2"/>
  <c r="Q166" i="2"/>
  <c r="A167" i="2"/>
  <c r="M167" i="2"/>
  <c r="Q167" i="2"/>
  <c r="A168" i="2"/>
  <c r="M168" i="2"/>
  <c r="Q168" i="2"/>
  <c r="A169" i="2"/>
  <c r="M169" i="2"/>
  <c r="Q169" i="2"/>
  <c r="A170" i="2"/>
  <c r="M170" i="2"/>
  <c r="Q170" i="2"/>
  <c r="A171" i="2"/>
  <c r="M171" i="2"/>
  <c r="Q171" i="2"/>
  <c r="A172" i="2"/>
  <c r="M172" i="2"/>
  <c r="Q172" i="2"/>
  <c r="A173" i="2"/>
  <c r="M173" i="2"/>
  <c r="Q173" i="2"/>
  <c r="A174" i="2"/>
  <c r="M174" i="2"/>
  <c r="Q174" i="2"/>
  <c r="A175" i="2"/>
  <c r="M175" i="2"/>
  <c r="Q175" i="2"/>
  <c r="A176" i="2"/>
  <c r="M176" i="2"/>
  <c r="Q176" i="2"/>
  <c r="A177" i="2"/>
  <c r="M177" i="2"/>
  <c r="Q177" i="2"/>
  <c r="A178" i="2"/>
  <c r="M178" i="2"/>
  <c r="Q178" i="2"/>
  <c r="A179" i="2"/>
  <c r="M179" i="2"/>
  <c r="Q179" i="2"/>
  <c r="A180" i="2"/>
  <c r="M180" i="2"/>
  <c r="Q180" i="2"/>
  <c r="A181" i="2"/>
  <c r="M181" i="2"/>
  <c r="Q181" i="2"/>
  <c r="A182" i="2"/>
  <c r="M182" i="2"/>
  <c r="Q182" i="2"/>
  <c r="A183" i="2"/>
  <c r="M183" i="2"/>
  <c r="Q183" i="2"/>
  <c r="A184" i="2"/>
  <c r="M184" i="2"/>
  <c r="Q184" i="2"/>
  <c r="A185" i="2"/>
  <c r="M185" i="2"/>
  <c r="Q185" i="2"/>
  <c r="A186" i="2"/>
  <c r="M186" i="2"/>
  <c r="Q186" i="2"/>
  <c r="A187" i="2"/>
  <c r="M187" i="2"/>
  <c r="Q187" i="2"/>
  <c r="A188" i="2"/>
  <c r="M188" i="2"/>
  <c r="Q188" i="2"/>
  <c r="A189" i="2"/>
  <c r="M189" i="2"/>
  <c r="Q189" i="2"/>
  <c r="A190" i="2"/>
  <c r="M190" i="2"/>
  <c r="Q190" i="2"/>
  <c r="A191" i="2"/>
  <c r="M191" i="2"/>
  <c r="Q191" i="2"/>
  <c r="A192" i="2"/>
  <c r="M192" i="2"/>
  <c r="Q192" i="2"/>
  <c r="A193" i="2"/>
  <c r="M193" i="2"/>
  <c r="Q193" i="2"/>
  <c r="A194" i="2"/>
  <c r="M194" i="2"/>
  <c r="Q194" i="2"/>
  <c r="A195" i="2"/>
  <c r="M195" i="2"/>
  <c r="Q195" i="2"/>
  <c r="A196" i="2"/>
  <c r="M196" i="2"/>
  <c r="Q196" i="2"/>
  <c r="A197" i="2"/>
  <c r="M197" i="2"/>
  <c r="Q197" i="2"/>
  <c r="A198" i="2"/>
  <c r="M198" i="2"/>
  <c r="Q198" i="2"/>
  <c r="A199" i="2"/>
  <c r="M199" i="2"/>
  <c r="Q199" i="2"/>
  <c r="A200" i="2"/>
  <c r="M200" i="2"/>
  <c r="Q200" i="2"/>
  <c r="A201" i="2"/>
  <c r="M201" i="2"/>
  <c r="Q201" i="2"/>
  <c r="A202" i="2"/>
  <c r="M202" i="2"/>
  <c r="Q202" i="2"/>
  <c r="A203" i="2"/>
  <c r="M203" i="2"/>
  <c r="Q203" i="2"/>
  <c r="A204" i="2"/>
  <c r="M204" i="2"/>
  <c r="Q204" i="2"/>
  <c r="A205" i="2"/>
  <c r="M205" i="2"/>
  <c r="Q205" i="2"/>
  <c r="A206" i="2"/>
  <c r="M206" i="2"/>
  <c r="Q206" i="2"/>
  <c r="A207" i="2"/>
  <c r="M207" i="2"/>
  <c r="Q207" i="2"/>
  <c r="A208" i="2"/>
  <c r="M208" i="2"/>
  <c r="Q208" i="2"/>
  <c r="A209" i="2"/>
  <c r="M209" i="2"/>
  <c r="Q209" i="2"/>
  <c r="A210" i="2"/>
  <c r="M210" i="2"/>
  <c r="Q210" i="2"/>
  <c r="A211" i="2"/>
  <c r="M211" i="2"/>
  <c r="Q211" i="2"/>
  <c r="A212" i="2"/>
  <c r="M212" i="2"/>
  <c r="Q212" i="2"/>
  <c r="A213" i="2"/>
  <c r="M213" i="2"/>
  <c r="Q213" i="2"/>
  <c r="A214" i="2"/>
  <c r="M214" i="2"/>
  <c r="Q214" i="2"/>
  <c r="A215" i="2"/>
  <c r="M215" i="2"/>
  <c r="Q215" i="2"/>
  <c r="A216" i="2"/>
  <c r="M216" i="2"/>
  <c r="Q216" i="2"/>
  <c r="A217" i="2"/>
  <c r="M217" i="2"/>
  <c r="Q217" i="2"/>
  <c r="A218" i="2"/>
  <c r="M218" i="2"/>
  <c r="Q218" i="2"/>
  <c r="A219" i="2"/>
  <c r="M219" i="2"/>
  <c r="Q219" i="2"/>
  <c r="A220" i="2"/>
  <c r="M220" i="2"/>
  <c r="Q220" i="2"/>
  <c r="A221" i="2"/>
  <c r="M221" i="2"/>
  <c r="Q221" i="2"/>
  <c r="A222" i="2"/>
  <c r="M222" i="2"/>
  <c r="Q222" i="2"/>
  <c r="A223" i="2"/>
  <c r="M223" i="2"/>
  <c r="Q223" i="2"/>
  <c r="A224" i="2"/>
  <c r="M224" i="2"/>
  <c r="Q224" i="2"/>
  <c r="A225" i="2"/>
  <c r="M225" i="2"/>
  <c r="Q225" i="2"/>
  <c r="A226" i="2"/>
  <c r="M226" i="2"/>
  <c r="Q226" i="2"/>
  <c r="A227" i="2"/>
  <c r="M227" i="2"/>
  <c r="Q227" i="2"/>
  <c r="A228" i="2"/>
  <c r="M228" i="2"/>
  <c r="Q228" i="2"/>
  <c r="A229" i="2"/>
  <c r="M229" i="2"/>
  <c r="Q229" i="2"/>
  <c r="A230" i="2"/>
  <c r="M230" i="2"/>
  <c r="Q230" i="2"/>
  <c r="A231" i="2"/>
  <c r="M231" i="2"/>
  <c r="Q231" i="2"/>
  <c r="A232" i="2"/>
  <c r="M232" i="2"/>
  <c r="Q232" i="2"/>
  <c r="A233" i="2"/>
  <c r="M233" i="2"/>
  <c r="Q233" i="2"/>
  <c r="A234" i="2"/>
  <c r="M234" i="2"/>
  <c r="Q234" i="2"/>
  <c r="A235" i="2"/>
  <c r="M235" i="2"/>
  <c r="Q235" i="2"/>
  <c r="A236" i="2"/>
  <c r="M236" i="2"/>
  <c r="Q236" i="2"/>
  <c r="A237" i="2"/>
  <c r="M237" i="2"/>
  <c r="Q237" i="2"/>
  <c r="A238" i="2"/>
  <c r="M238" i="2"/>
  <c r="Q238" i="2"/>
  <c r="A239" i="2"/>
  <c r="M239" i="2"/>
  <c r="Q239" i="2"/>
  <c r="A240" i="2"/>
  <c r="M240" i="2"/>
  <c r="Q240" i="2"/>
  <c r="A241" i="2"/>
  <c r="M241" i="2"/>
  <c r="Q241" i="2"/>
  <c r="A242" i="2"/>
  <c r="M242" i="2"/>
  <c r="Q242" i="2"/>
  <c r="A243" i="2"/>
  <c r="M243" i="2"/>
  <c r="Q243" i="2"/>
  <c r="A244" i="2"/>
  <c r="M244" i="2"/>
  <c r="Q244" i="2"/>
  <c r="A245" i="2"/>
  <c r="M245" i="2"/>
  <c r="Q245" i="2"/>
  <c r="A246" i="2"/>
  <c r="M246" i="2"/>
  <c r="Q246" i="2"/>
  <c r="A247" i="2"/>
  <c r="M247" i="2"/>
  <c r="Q247" i="2"/>
  <c r="A248" i="2"/>
  <c r="M248" i="2"/>
  <c r="Q248" i="2"/>
  <c r="A249" i="2"/>
  <c r="M249" i="2"/>
  <c r="Q249" i="2"/>
  <c r="A250" i="2"/>
  <c r="M250" i="2"/>
  <c r="Q250" i="2"/>
  <c r="A251" i="2"/>
  <c r="M251" i="2"/>
  <c r="Q251" i="2"/>
  <c r="A252" i="2"/>
  <c r="M252" i="2"/>
  <c r="Q252" i="2"/>
  <c r="A253" i="2"/>
  <c r="M253" i="2"/>
  <c r="Q253" i="2"/>
  <c r="A254" i="2"/>
  <c r="M254" i="2"/>
  <c r="Q254" i="2"/>
  <c r="A255" i="2"/>
  <c r="M255" i="2"/>
  <c r="Q255" i="2"/>
  <c r="A256" i="2"/>
  <c r="M256" i="2"/>
  <c r="Q256" i="2"/>
  <c r="A257" i="2"/>
  <c r="M257" i="2"/>
  <c r="Q257" i="2"/>
  <c r="A258" i="2"/>
  <c r="M258" i="2"/>
  <c r="Q258" i="2"/>
  <c r="A259" i="2"/>
  <c r="M259" i="2"/>
  <c r="Q259" i="2"/>
  <c r="A260" i="2"/>
  <c r="M260" i="2"/>
  <c r="Q260" i="2"/>
  <c r="A261" i="2"/>
  <c r="M261" i="2"/>
  <c r="Q261" i="2"/>
  <c r="A262" i="2"/>
  <c r="M262" i="2"/>
  <c r="Q262" i="2"/>
  <c r="A263" i="2"/>
  <c r="M263" i="2"/>
  <c r="Q263" i="2"/>
  <c r="A264" i="2"/>
  <c r="M264" i="2"/>
  <c r="Q264" i="2"/>
  <c r="A265" i="2"/>
  <c r="M265" i="2"/>
  <c r="Q265" i="2"/>
  <c r="A266" i="2"/>
  <c r="M266" i="2"/>
  <c r="Q266" i="2"/>
  <c r="A267" i="2"/>
  <c r="M267" i="2"/>
  <c r="Q267" i="2"/>
  <c r="A268" i="2"/>
  <c r="M268" i="2"/>
  <c r="Q268" i="2"/>
  <c r="A269" i="2"/>
  <c r="M269" i="2"/>
  <c r="Q269" i="2"/>
  <c r="A270" i="2"/>
  <c r="M270" i="2"/>
  <c r="Q270" i="2"/>
  <c r="A271" i="2"/>
  <c r="M271" i="2"/>
  <c r="Q271" i="2"/>
  <c r="A272" i="2"/>
  <c r="M272" i="2"/>
  <c r="Q272" i="2"/>
  <c r="A273" i="2"/>
  <c r="M273" i="2"/>
  <c r="Q273" i="2"/>
  <c r="A274" i="2"/>
  <c r="M274" i="2"/>
  <c r="Q274" i="2"/>
  <c r="A275" i="2"/>
  <c r="M275" i="2"/>
  <c r="Q275" i="2"/>
  <c r="A276" i="2"/>
  <c r="M276" i="2"/>
  <c r="Q276" i="2"/>
  <c r="A277" i="2"/>
  <c r="M277" i="2"/>
  <c r="Q277" i="2"/>
  <c r="A278" i="2"/>
  <c r="M278" i="2"/>
  <c r="Q278" i="2"/>
  <c r="A279" i="2"/>
  <c r="M279" i="2"/>
  <c r="Q279" i="2"/>
  <c r="A280" i="2"/>
  <c r="M280" i="2"/>
  <c r="Q280" i="2"/>
  <c r="A281" i="2"/>
  <c r="M281" i="2"/>
  <c r="Q281" i="2"/>
  <c r="A282" i="2"/>
  <c r="M282" i="2"/>
  <c r="Q282" i="2"/>
  <c r="A283" i="2"/>
  <c r="M283" i="2"/>
  <c r="Q283" i="2"/>
  <c r="A284" i="2"/>
  <c r="M284" i="2"/>
  <c r="Q284" i="2"/>
  <c r="A285" i="2"/>
  <c r="M285" i="2"/>
  <c r="Q285" i="2"/>
  <c r="A286" i="2"/>
  <c r="M286" i="2"/>
  <c r="Q286" i="2"/>
  <c r="A287" i="2"/>
  <c r="M287" i="2"/>
  <c r="Q287" i="2"/>
  <c r="A288" i="2"/>
  <c r="M288" i="2"/>
  <c r="Q288" i="2"/>
  <c r="A289" i="2"/>
  <c r="M289" i="2"/>
  <c r="Q289" i="2"/>
  <c r="A290" i="2"/>
  <c r="M290" i="2"/>
  <c r="Q290" i="2"/>
  <c r="A291" i="2"/>
  <c r="M291" i="2"/>
  <c r="Q291" i="2"/>
  <c r="A292" i="2"/>
  <c r="M292" i="2"/>
  <c r="Q292" i="2"/>
  <c r="A293" i="2"/>
  <c r="M293" i="2"/>
  <c r="Q293" i="2"/>
  <c r="A294" i="2"/>
  <c r="M294" i="2"/>
  <c r="Q294" i="2"/>
  <c r="A295" i="2"/>
  <c r="M295" i="2"/>
  <c r="Q295" i="2"/>
  <c r="A296" i="2"/>
  <c r="M296" i="2"/>
  <c r="Q296" i="2"/>
  <c r="A297" i="2"/>
  <c r="M297" i="2"/>
  <c r="Q297" i="2"/>
  <c r="A298" i="2"/>
  <c r="M298" i="2"/>
  <c r="Q298" i="2"/>
  <c r="A299" i="2"/>
  <c r="M299" i="2"/>
  <c r="Q299" i="2"/>
  <c r="A300" i="2"/>
  <c r="M300" i="2"/>
  <c r="Q300" i="2"/>
  <c r="A301" i="2"/>
  <c r="M301" i="2"/>
  <c r="Q301" i="2"/>
  <c r="A302" i="2"/>
  <c r="M302" i="2"/>
  <c r="Q302" i="2"/>
  <c r="A303" i="2"/>
  <c r="M303" i="2"/>
  <c r="Q303" i="2"/>
  <c r="A304" i="2"/>
  <c r="M304" i="2"/>
  <c r="Q304" i="2"/>
  <c r="A305" i="2"/>
  <c r="M305" i="2"/>
  <c r="Q305" i="2"/>
  <c r="A306" i="2"/>
  <c r="M306" i="2"/>
  <c r="Q306" i="2"/>
  <c r="A307" i="2"/>
  <c r="M307" i="2"/>
  <c r="Q307" i="2"/>
  <c r="A308" i="2"/>
  <c r="M308" i="2"/>
  <c r="Q308" i="2"/>
  <c r="A309" i="2"/>
  <c r="M309" i="2"/>
  <c r="Q309" i="2"/>
  <c r="A310" i="2"/>
  <c r="M310" i="2"/>
  <c r="Q310" i="2"/>
  <c r="A311" i="2"/>
  <c r="M311" i="2"/>
  <c r="Q311" i="2"/>
  <c r="A312" i="2"/>
  <c r="M312" i="2"/>
  <c r="Q312" i="2"/>
  <c r="A313" i="2"/>
  <c r="M313" i="2"/>
  <c r="Q313" i="2"/>
  <c r="A314" i="2"/>
  <c r="M314" i="2"/>
  <c r="Q314" i="2"/>
  <c r="A315" i="2"/>
  <c r="M315" i="2"/>
  <c r="Q315" i="2"/>
  <c r="A316" i="2"/>
  <c r="M316" i="2"/>
  <c r="Q316" i="2"/>
  <c r="A317" i="2"/>
  <c r="M317" i="2"/>
  <c r="Q317" i="2"/>
  <c r="A318" i="2"/>
  <c r="M318" i="2"/>
  <c r="Q318" i="2"/>
  <c r="A319" i="2"/>
  <c r="M319" i="2"/>
  <c r="Q319" i="2"/>
  <c r="A320" i="2"/>
  <c r="M320" i="2"/>
  <c r="Q320" i="2"/>
  <c r="A321" i="2"/>
  <c r="M321" i="2"/>
  <c r="Q321" i="2"/>
  <c r="A322" i="2"/>
  <c r="M322" i="2"/>
  <c r="Q322" i="2"/>
  <c r="A323" i="2"/>
  <c r="M323" i="2"/>
  <c r="Q323" i="2"/>
  <c r="A324" i="2"/>
  <c r="M324" i="2"/>
  <c r="Q324" i="2"/>
  <c r="A325" i="2"/>
  <c r="M325" i="2"/>
  <c r="Q325" i="2"/>
  <c r="A326" i="2"/>
  <c r="M326" i="2"/>
  <c r="Q326" i="2"/>
  <c r="A327" i="2"/>
  <c r="M327" i="2"/>
  <c r="Q327" i="2"/>
  <c r="A328" i="2"/>
  <c r="M328" i="2"/>
  <c r="Q328" i="2"/>
  <c r="A329" i="2"/>
  <c r="M329" i="2"/>
  <c r="Q329" i="2"/>
  <c r="A330" i="2"/>
  <c r="M330" i="2"/>
  <c r="Q330" i="2"/>
  <c r="A331" i="2"/>
  <c r="M331" i="2"/>
  <c r="Q331" i="2"/>
  <c r="A332" i="2"/>
  <c r="M332" i="2"/>
  <c r="Q332" i="2"/>
  <c r="A333" i="2"/>
  <c r="M333" i="2"/>
  <c r="Q333" i="2"/>
  <c r="A334" i="2"/>
  <c r="M334" i="2"/>
  <c r="Q334" i="2"/>
  <c r="A335" i="2"/>
  <c r="M335" i="2"/>
  <c r="Q335" i="2"/>
  <c r="A336" i="2"/>
  <c r="M336" i="2"/>
  <c r="Q336" i="2"/>
  <c r="A337" i="2"/>
  <c r="M337" i="2"/>
  <c r="Q337" i="2"/>
  <c r="A338" i="2"/>
  <c r="M338" i="2"/>
  <c r="Q338" i="2"/>
  <c r="A339" i="2"/>
  <c r="M339" i="2"/>
  <c r="Q339" i="2"/>
  <c r="A340" i="2"/>
  <c r="M340" i="2"/>
  <c r="Q340" i="2"/>
  <c r="A341" i="2"/>
  <c r="M341" i="2"/>
  <c r="Q341" i="2"/>
  <c r="A342" i="2"/>
  <c r="M342" i="2"/>
  <c r="Q342" i="2"/>
  <c r="A343" i="2"/>
  <c r="M343" i="2"/>
  <c r="Q343" i="2"/>
  <c r="A344" i="2"/>
  <c r="M344" i="2"/>
  <c r="Q344" i="2"/>
  <c r="A345" i="2"/>
  <c r="M345" i="2"/>
  <c r="Q345" i="2"/>
  <c r="A346" i="2"/>
  <c r="M346" i="2"/>
  <c r="Q346" i="2"/>
  <c r="A347" i="2"/>
  <c r="M347" i="2"/>
  <c r="Q347" i="2"/>
  <c r="A348" i="2"/>
  <c r="M348" i="2"/>
  <c r="Q348" i="2"/>
  <c r="A349" i="2"/>
  <c r="M349" i="2"/>
  <c r="Q349" i="2"/>
  <c r="A350" i="2"/>
  <c r="M350" i="2"/>
  <c r="Q350" i="2"/>
  <c r="A351" i="2"/>
  <c r="M351" i="2"/>
  <c r="Q351" i="2"/>
  <c r="A352" i="2"/>
  <c r="M352" i="2"/>
  <c r="Q352" i="2"/>
  <c r="A353" i="2"/>
  <c r="M353" i="2"/>
  <c r="Q353" i="2"/>
  <c r="A354" i="2"/>
  <c r="M354" i="2"/>
  <c r="Q354" i="2"/>
  <c r="A355" i="2"/>
  <c r="M355" i="2"/>
  <c r="Q355" i="2"/>
  <c r="A356" i="2"/>
  <c r="M356" i="2"/>
  <c r="Q356" i="2"/>
  <c r="A357" i="2"/>
  <c r="M357" i="2"/>
  <c r="Q357" i="2"/>
  <c r="A358" i="2"/>
  <c r="M358" i="2"/>
  <c r="Q358" i="2"/>
  <c r="A359" i="2"/>
  <c r="M359" i="2"/>
  <c r="Q359" i="2"/>
  <c r="A360" i="2"/>
  <c r="M360" i="2"/>
  <c r="Q360" i="2"/>
  <c r="A361" i="2"/>
  <c r="M361" i="2"/>
  <c r="Q361" i="2"/>
  <c r="A362" i="2"/>
  <c r="M362" i="2"/>
  <c r="Q362" i="2"/>
  <c r="A363" i="2"/>
  <c r="M363" i="2"/>
  <c r="Q363" i="2"/>
  <c r="A364" i="2"/>
  <c r="M364" i="2"/>
  <c r="Q364" i="2"/>
  <c r="A365" i="2"/>
  <c r="M365" i="2"/>
  <c r="Q365" i="2"/>
  <c r="A366" i="2"/>
  <c r="M366" i="2"/>
  <c r="Q366" i="2"/>
  <c r="A367" i="2"/>
  <c r="M367" i="2"/>
  <c r="Q367" i="2"/>
  <c r="A368" i="2"/>
  <c r="M368" i="2"/>
  <c r="Q368" i="2"/>
  <c r="A369" i="2"/>
  <c r="M369" i="2"/>
  <c r="Q369" i="2"/>
  <c r="A370" i="2"/>
  <c r="M370" i="2"/>
  <c r="Q370" i="2"/>
  <c r="A371" i="2"/>
  <c r="M371" i="2"/>
  <c r="Q371" i="2"/>
  <c r="A372" i="2"/>
  <c r="M372" i="2"/>
  <c r="Q372" i="2"/>
  <c r="A373" i="2"/>
  <c r="M373" i="2"/>
  <c r="Q373" i="2"/>
  <c r="A374" i="2"/>
  <c r="M374" i="2"/>
  <c r="Q374" i="2"/>
  <c r="A375" i="2"/>
  <c r="M375" i="2"/>
  <c r="Q375" i="2"/>
  <c r="A376" i="2"/>
  <c r="M376" i="2"/>
  <c r="Q376" i="2"/>
  <c r="A377" i="2"/>
  <c r="M377" i="2"/>
  <c r="Q377" i="2"/>
  <c r="A378" i="2"/>
  <c r="M378" i="2"/>
  <c r="Q378" i="2"/>
  <c r="A379" i="2"/>
  <c r="M379" i="2"/>
  <c r="Q379" i="2"/>
  <c r="A380" i="2"/>
  <c r="M380" i="2"/>
  <c r="Q380" i="2"/>
  <c r="A381" i="2"/>
  <c r="M381" i="2"/>
  <c r="Q381" i="2"/>
  <c r="A382" i="2"/>
  <c r="M382" i="2"/>
  <c r="Q382" i="2"/>
  <c r="A383" i="2"/>
  <c r="M383" i="2"/>
  <c r="Q383" i="2"/>
  <c r="A384" i="2"/>
  <c r="M384" i="2"/>
  <c r="Q384" i="2"/>
  <c r="A385" i="2"/>
  <c r="M385" i="2"/>
  <c r="Q385" i="2"/>
  <c r="A386" i="2"/>
  <c r="M386" i="2"/>
  <c r="Q386" i="2"/>
  <c r="A387" i="2"/>
  <c r="M387" i="2"/>
  <c r="Q387" i="2"/>
  <c r="A388" i="2"/>
  <c r="M388" i="2"/>
  <c r="Q388" i="2"/>
  <c r="A389" i="2"/>
  <c r="M389" i="2"/>
  <c r="Q389" i="2"/>
  <c r="A390" i="2"/>
  <c r="M390" i="2"/>
  <c r="Q390" i="2"/>
  <c r="A391" i="2"/>
  <c r="M391" i="2"/>
  <c r="Q391" i="2"/>
  <c r="A392" i="2"/>
  <c r="M392" i="2"/>
  <c r="Q392" i="2"/>
  <c r="A393" i="2"/>
  <c r="M393" i="2"/>
  <c r="Q393" i="2"/>
  <c r="A394" i="2"/>
  <c r="M394" i="2"/>
  <c r="Q394" i="2"/>
  <c r="A395" i="2"/>
  <c r="M395" i="2"/>
  <c r="Q395" i="2"/>
  <c r="A396" i="2"/>
  <c r="M396" i="2"/>
  <c r="Q396" i="2"/>
  <c r="A397" i="2"/>
  <c r="M397" i="2"/>
  <c r="Q397" i="2"/>
  <c r="A398" i="2"/>
  <c r="M398" i="2"/>
  <c r="Q398" i="2"/>
  <c r="A399" i="2"/>
  <c r="M399" i="2"/>
  <c r="Q399" i="2"/>
  <c r="A400" i="2"/>
  <c r="M400" i="2"/>
  <c r="Q400" i="2"/>
  <c r="A401" i="2"/>
  <c r="M401" i="2"/>
  <c r="Q401" i="2"/>
  <c r="A402" i="2"/>
  <c r="M402" i="2"/>
  <c r="Q402" i="2"/>
  <c r="A403" i="2"/>
  <c r="M403" i="2"/>
  <c r="Q403" i="2"/>
  <c r="A404" i="2"/>
  <c r="M404" i="2"/>
  <c r="Q404" i="2"/>
  <c r="A405" i="2"/>
  <c r="M405" i="2"/>
  <c r="Q405" i="2"/>
  <c r="A406" i="2"/>
  <c r="M406" i="2"/>
  <c r="Q406" i="2"/>
  <c r="A407" i="2"/>
  <c r="M407" i="2"/>
  <c r="Q407" i="2"/>
  <c r="A408" i="2"/>
  <c r="M408" i="2"/>
  <c r="Q408" i="2"/>
  <c r="A409" i="2"/>
  <c r="M409" i="2"/>
  <c r="Q409" i="2"/>
  <c r="A410" i="2"/>
  <c r="M410" i="2"/>
  <c r="Q410" i="2"/>
  <c r="A411" i="2"/>
  <c r="M411" i="2"/>
  <c r="Q411" i="2"/>
  <c r="A412" i="2"/>
  <c r="M412" i="2"/>
  <c r="Q412" i="2"/>
  <c r="A413" i="2"/>
  <c r="M413" i="2"/>
  <c r="Q413" i="2"/>
  <c r="A414" i="2"/>
  <c r="M414" i="2"/>
  <c r="Q414" i="2"/>
  <c r="A415" i="2"/>
  <c r="M415" i="2"/>
  <c r="Q415" i="2"/>
  <c r="A416" i="2"/>
  <c r="M416" i="2"/>
  <c r="Q416" i="2"/>
  <c r="A417" i="2"/>
  <c r="M417" i="2"/>
  <c r="Q417" i="2"/>
  <c r="A418" i="2"/>
  <c r="M418" i="2"/>
  <c r="Q418" i="2"/>
  <c r="A419" i="2"/>
  <c r="M419" i="2"/>
  <c r="Q419" i="2"/>
  <c r="A420" i="2"/>
  <c r="M420" i="2"/>
  <c r="Q420" i="2"/>
  <c r="A421" i="2"/>
  <c r="M421" i="2"/>
  <c r="Q421" i="2"/>
  <c r="A422" i="2"/>
  <c r="M422" i="2"/>
  <c r="Q422" i="2"/>
  <c r="A423" i="2"/>
  <c r="M423" i="2"/>
  <c r="Q423" i="2"/>
  <c r="A424" i="2"/>
  <c r="M424" i="2"/>
  <c r="Q424" i="2"/>
  <c r="A425" i="2"/>
  <c r="M425" i="2"/>
  <c r="Q425" i="2"/>
  <c r="A426" i="2"/>
  <c r="M426" i="2"/>
  <c r="Q426" i="2"/>
  <c r="A427" i="2"/>
  <c r="M427" i="2"/>
  <c r="Q427" i="2"/>
  <c r="A428" i="2"/>
  <c r="M428" i="2"/>
  <c r="Q428" i="2"/>
  <c r="A429" i="2"/>
  <c r="M429" i="2"/>
  <c r="Q429" i="2"/>
  <c r="A430" i="2"/>
  <c r="M430" i="2"/>
  <c r="Q430" i="2"/>
  <c r="A431" i="2"/>
  <c r="M431" i="2"/>
  <c r="Q431" i="2"/>
  <c r="A432" i="2"/>
  <c r="M432" i="2"/>
  <c r="Q432" i="2"/>
  <c r="A433" i="2"/>
  <c r="M433" i="2"/>
  <c r="Q433" i="2"/>
  <c r="A434" i="2"/>
  <c r="M434" i="2"/>
  <c r="Q434" i="2"/>
  <c r="A435" i="2"/>
  <c r="M435" i="2"/>
  <c r="Q435" i="2"/>
  <c r="A436" i="2"/>
  <c r="M436" i="2"/>
  <c r="Q436" i="2"/>
  <c r="A437" i="2"/>
  <c r="M437" i="2"/>
  <c r="Q437" i="2"/>
  <c r="A438" i="2"/>
  <c r="M438" i="2"/>
  <c r="Q438" i="2"/>
  <c r="A439" i="2"/>
  <c r="M439" i="2"/>
  <c r="Q439" i="2"/>
  <c r="A440" i="2"/>
  <c r="M440" i="2"/>
  <c r="Q440" i="2"/>
  <c r="A441" i="2"/>
  <c r="M441" i="2"/>
  <c r="Q441" i="2"/>
  <c r="A442" i="2"/>
  <c r="M442" i="2"/>
  <c r="Q442" i="2"/>
  <c r="A443" i="2"/>
  <c r="M443" i="2"/>
  <c r="Q443" i="2"/>
  <c r="A444" i="2"/>
  <c r="M444" i="2"/>
  <c r="Q444" i="2"/>
  <c r="A445" i="2"/>
  <c r="M445" i="2"/>
  <c r="Q445" i="2"/>
  <c r="A446" i="2"/>
  <c r="M446" i="2"/>
  <c r="Q446" i="2"/>
  <c r="A447" i="2"/>
  <c r="M447" i="2"/>
  <c r="Q447" i="2"/>
  <c r="A448" i="2"/>
  <c r="M448" i="2"/>
  <c r="Q448" i="2"/>
  <c r="A449" i="2"/>
  <c r="M449" i="2"/>
  <c r="Q449" i="2"/>
  <c r="A450" i="2"/>
  <c r="M450" i="2"/>
  <c r="Q450" i="2"/>
  <c r="A451" i="2"/>
  <c r="M451" i="2"/>
  <c r="Q451" i="2"/>
  <c r="A452" i="2"/>
  <c r="M452" i="2"/>
  <c r="Q452" i="2"/>
  <c r="A453" i="2"/>
  <c r="M453" i="2"/>
  <c r="Q453" i="2"/>
  <c r="A454" i="2"/>
  <c r="M454" i="2"/>
  <c r="Q454" i="2"/>
  <c r="A455" i="2"/>
  <c r="M455" i="2"/>
  <c r="Q455" i="2"/>
  <c r="A456" i="2"/>
  <c r="M456" i="2"/>
  <c r="Q456" i="2"/>
  <c r="A457" i="2"/>
  <c r="M457" i="2"/>
  <c r="Q457" i="2"/>
  <c r="A458" i="2"/>
  <c r="M458" i="2"/>
  <c r="Q458" i="2"/>
  <c r="A459" i="2"/>
  <c r="M459" i="2"/>
  <c r="Q459" i="2"/>
  <c r="A460" i="2"/>
  <c r="M460" i="2"/>
  <c r="Q460" i="2"/>
  <c r="A461" i="2"/>
  <c r="M461" i="2"/>
  <c r="Q461" i="2"/>
  <c r="A462" i="2"/>
  <c r="M462" i="2"/>
  <c r="Q462" i="2"/>
  <c r="A463" i="2"/>
  <c r="M463" i="2"/>
  <c r="Q463" i="2"/>
  <c r="A464" i="2"/>
  <c r="M464" i="2"/>
  <c r="Q464" i="2"/>
  <c r="A465" i="2"/>
  <c r="M465" i="2"/>
  <c r="Q465" i="2"/>
  <c r="A466" i="2"/>
  <c r="M466" i="2"/>
  <c r="Q466" i="2"/>
  <c r="A467" i="2"/>
  <c r="M467" i="2"/>
  <c r="Q467" i="2"/>
  <c r="A468" i="2"/>
  <c r="M468" i="2"/>
  <c r="Q468" i="2"/>
  <c r="A469" i="2"/>
  <c r="M469" i="2"/>
  <c r="Q469" i="2"/>
  <c r="A470" i="2"/>
  <c r="M470" i="2"/>
  <c r="Q470" i="2"/>
  <c r="A471" i="2"/>
  <c r="M471" i="2"/>
  <c r="Q471" i="2"/>
  <c r="A472" i="2"/>
  <c r="M472" i="2"/>
  <c r="Q472" i="2"/>
  <c r="A473" i="2"/>
  <c r="M473" i="2"/>
  <c r="Q473" i="2"/>
  <c r="A474" i="2"/>
  <c r="M474" i="2"/>
  <c r="Q474" i="2"/>
  <c r="A475" i="2"/>
  <c r="M475" i="2"/>
  <c r="Q475" i="2"/>
  <c r="A476" i="2"/>
  <c r="M476" i="2"/>
  <c r="Q476" i="2"/>
  <c r="A477" i="2"/>
  <c r="M477" i="2"/>
  <c r="Q477" i="2"/>
  <c r="A478" i="2"/>
  <c r="M478" i="2"/>
  <c r="Q478" i="2"/>
  <c r="A479" i="2"/>
  <c r="M479" i="2"/>
  <c r="Q479" i="2"/>
  <c r="A480" i="2"/>
  <c r="M480" i="2"/>
  <c r="Q480" i="2"/>
  <c r="A481" i="2"/>
  <c r="M481" i="2"/>
  <c r="Q481" i="2"/>
  <c r="A482" i="2"/>
  <c r="M482" i="2"/>
  <c r="Q482" i="2"/>
  <c r="A483" i="2"/>
  <c r="M483" i="2"/>
  <c r="Q483" i="2"/>
  <c r="A484" i="2"/>
  <c r="M484" i="2"/>
  <c r="Q484" i="2"/>
  <c r="A485" i="2"/>
  <c r="M485" i="2"/>
  <c r="Q485" i="2"/>
  <c r="A486" i="2"/>
  <c r="M486" i="2"/>
  <c r="Q486" i="2"/>
  <c r="A487" i="2"/>
  <c r="M487" i="2"/>
  <c r="Q487" i="2"/>
  <c r="A488" i="2"/>
  <c r="M488" i="2"/>
  <c r="Q488" i="2"/>
  <c r="A489" i="2"/>
  <c r="M489" i="2"/>
  <c r="Q489" i="2"/>
  <c r="A490" i="2"/>
  <c r="M490" i="2"/>
  <c r="Q490" i="2"/>
  <c r="A491" i="2"/>
  <c r="M491" i="2"/>
  <c r="Q491" i="2"/>
  <c r="A492" i="2"/>
  <c r="M492" i="2"/>
  <c r="Q492" i="2"/>
  <c r="A493" i="2"/>
  <c r="M493" i="2"/>
  <c r="Q493" i="2"/>
  <c r="A494" i="2"/>
  <c r="M494" i="2"/>
  <c r="Q494" i="2"/>
  <c r="A495" i="2"/>
  <c r="M495" i="2"/>
  <c r="Q495" i="2"/>
  <c r="A496" i="2"/>
  <c r="M496" i="2"/>
  <c r="Q496" i="2"/>
  <c r="A497" i="2"/>
  <c r="M497" i="2"/>
  <c r="Q497" i="2"/>
  <c r="A498" i="2"/>
  <c r="M498" i="2"/>
  <c r="Q498" i="2"/>
  <c r="A499" i="2"/>
  <c r="M499" i="2"/>
  <c r="Q499" i="2"/>
  <c r="A500" i="2"/>
  <c r="M500" i="2"/>
  <c r="Q500" i="2"/>
  <c r="A501" i="2"/>
  <c r="M501" i="2"/>
  <c r="Q501" i="2"/>
  <c r="A502" i="2"/>
  <c r="M502" i="2"/>
  <c r="Q502" i="2"/>
  <c r="A503" i="2"/>
  <c r="M503" i="2"/>
  <c r="Q503" i="2"/>
  <c r="A504" i="2"/>
  <c r="M504" i="2"/>
  <c r="Q504" i="2"/>
  <c r="A505" i="2"/>
  <c r="M505" i="2"/>
  <c r="Q505" i="2"/>
  <c r="A506" i="2"/>
  <c r="M506" i="2"/>
  <c r="Q506" i="2"/>
  <c r="A507" i="2"/>
  <c r="M507" i="2"/>
  <c r="Q507" i="2"/>
  <c r="A508" i="2"/>
  <c r="M508" i="2"/>
  <c r="Q508" i="2"/>
  <c r="A509" i="2"/>
  <c r="M509" i="2"/>
  <c r="Q509" i="2"/>
  <c r="A510" i="2"/>
  <c r="M510" i="2"/>
  <c r="Q510" i="2"/>
  <c r="A511" i="2"/>
  <c r="M511" i="2"/>
  <c r="Q511" i="2"/>
  <c r="A512" i="2"/>
  <c r="M512" i="2"/>
  <c r="Q512" i="2"/>
  <c r="A513" i="2"/>
  <c r="M513" i="2"/>
  <c r="Q513" i="2"/>
  <c r="A514" i="2"/>
  <c r="M514" i="2"/>
  <c r="Q514" i="2"/>
  <c r="A515" i="2"/>
  <c r="M515" i="2"/>
  <c r="Q515" i="2"/>
  <c r="A516" i="2"/>
  <c r="M516" i="2"/>
  <c r="Q516" i="2"/>
  <c r="A517" i="2"/>
  <c r="M517" i="2"/>
  <c r="Q517" i="2"/>
  <c r="A518" i="2"/>
  <c r="M518" i="2"/>
  <c r="Q518" i="2"/>
  <c r="A519" i="2"/>
  <c r="M519" i="2"/>
  <c r="Q519" i="2"/>
  <c r="A520" i="2"/>
  <c r="M520" i="2"/>
  <c r="Q520" i="2"/>
  <c r="A521" i="2"/>
  <c r="M521" i="2"/>
  <c r="Q521" i="2"/>
  <c r="A522" i="2"/>
  <c r="M522" i="2"/>
  <c r="Q522" i="2"/>
  <c r="A523" i="2"/>
  <c r="M523" i="2"/>
  <c r="Q523" i="2"/>
  <c r="A524" i="2"/>
  <c r="M524" i="2"/>
  <c r="Q524" i="2"/>
  <c r="A525" i="2"/>
  <c r="M525" i="2"/>
  <c r="Q525" i="2"/>
  <c r="A526" i="2"/>
  <c r="M526" i="2"/>
  <c r="Q526" i="2"/>
  <c r="A527" i="2"/>
  <c r="M527" i="2"/>
  <c r="Q527" i="2"/>
  <c r="A528" i="2"/>
  <c r="M528" i="2"/>
  <c r="Q528" i="2"/>
  <c r="A529" i="2"/>
  <c r="M529" i="2"/>
  <c r="Q529" i="2"/>
  <c r="A530" i="2"/>
  <c r="M530" i="2"/>
  <c r="Q530" i="2"/>
  <c r="A531" i="2"/>
  <c r="M531" i="2"/>
  <c r="Q531" i="2"/>
  <c r="A532" i="2"/>
  <c r="M532" i="2"/>
  <c r="Q532" i="2"/>
  <c r="A533" i="2"/>
  <c r="M533" i="2"/>
  <c r="Q533" i="2"/>
  <c r="A534" i="2"/>
  <c r="M534" i="2"/>
  <c r="Q534" i="2"/>
  <c r="A535" i="2"/>
  <c r="M535" i="2"/>
  <c r="Q535" i="2"/>
  <c r="A536" i="2"/>
  <c r="M536" i="2"/>
  <c r="Q536" i="2"/>
  <c r="A537" i="2"/>
  <c r="M537" i="2"/>
  <c r="Q537" i="2"/>
  <c r="A538" i="2"/>
  <c r="M538" i="2"/>
  <c r="Q538" i="2"/>
  <c r="A539" i="2"/>
  <c r="M539" i="2"/>
  <c r="Q539" i="2"/>
  <c r="A540" i="2"/>
  <c r="M540" i="2"/>
  <c r="Q540" i="2"/>
  <c r="A541" i="2"/>
  <c r="M541" i="2"/>
  <c r="Q541" i="2"/>
  <c r="A542" i="2"/>
  <c r="M542" i="2"/>
  <c r="Q542" i="2"/>
  <c r="A543" i="2"/>
  <c r="M543" i="2"/>
  <c r="Q543" i="2"/>
  <c r="A544" i="2"/>
  <c r="M544" i="2"/>
  <c r="Q544" i="2"/>
  <c r="A545" i="2"/>
  <c r="M545" i="2"/>
  <c r="Q545" i="2"/>
  <c r="A546" i="2"/>
  <c r="M546" i="2"/>
  <c r="Q546" i="2"/>
  <c r="A547" i="2"/>
  <c r="M547" i="2"/>
  <c r="Q547" i="2"/>
  <c r="A548" i="2"/>
  <c r="M548" i="2"/>
  <c r="Q548" i="2"/>
  <c r="A549" i="2"/>
  <c r="M549" i="2"/>
  <c r="Q549" i="2"/>
  <c r="A550" i="2"/>
  <c r="M550" i="2"/>
  <c r="Q550" i="2"/>
  <c r="A551" i="2"/>
  <c r="M551" i="2"/>
  <c r="Q551" i="2"/>
  <c r="A552" i="2"/>
  <c r="M552" i="2"/>
  <c r="Q552" i="2"/>
  <c r="A553" i="2"/>
  <c r="M553" i="2"/>
  <c r="Q553" i="2"/>
  <c r="A554" i="2"/>
  <c r="M554" i="2"/>
  <c r="Q554" i="2"/>
  <c r="A555" i="2"/>
  <c r="M555" i="2"/>
  <c r="Q555" i="2"/>
  <c r="A556" i="2"/>
  <c r="M556" i="2"/>
  <c r="Q556" i="2"/>
  <c r="A557" i="2"/>
  <c r="M557" i="2"/>
  <c r="Q557" i="2"/>
  <c r="A558" i="2"/>
  <c r="M558" i="2"/>
  <c r="Q558" i="2"/>
  <c r="A559" i="2"/>
  <c r="M559" i="2"/>
  <c r="Q559" i="2"/>
  <c r="A560" i="2"/>
  <c r="M560" i="2"/>
  <c r="Q560" i="2"/>
  <c r="A561" i="2"/>
  <c r="M561" i="2"/>
  <c r="Q561" i="2"/>
  <c r="A562" i="2"/>
  <c r="M562" i="2"/>
  <c r="Q562" i="2"/>
  <c r="A563" i="2"/>
  <c r="M563" i="2"/>
  <c r="Q563" i="2"/>
  <c r="A564" i="2"/>
  <c r="M564" i="2"/>
  <c r="Q564" i="2"/>
  <c r="A565" i="2"/>
  <c r="M565" i="2"/>
  <c r="Q565" i="2"/>
  <c r="A566" i="2"/>
  <c r="M566" i="2"/>
  <c r="Q566" i="2"/>
  <c r="A567" i="2"/>
  <c r="M567" i="2"/>
  <c r="Q567" i="2"/>
  <c r="A568" i="2"/>
  <c r="M568" i="2"/>
  <c r="Q568" i="2"/>
  <c r="A569" i="2"/>
  <c r="M569" i="2"/>
  <c r="Q569" i="2"/>
  <c r="A570" i="2"/>
  <c r="M570" i="2"/>
  <c r="Q570" i="2"/>
  <c r="A571" i="2"/>
  <c r="M571" i="2"/>
  <c r="Q571" i="2"/>
  <c r="A572" i="2"/>
  <c r="M572" i="2"/>
  <c r="Q572" i="2"/>
  <c r="A573" i="2"/>
  <c r="M573" i="2"/>
  <c r="Q573" i="2"/>
  <c r="A574" i="2"/>
  <c r="M574" i="2"/>
  <c r="Q574" i="2"/>
  <c r="A575" i="2"/>
  <c r="M575" i="2"/>
  <c r="Q575" i="2"/>
  <c r="A576" i="2"/>
  <c r="M576" i="2"/>
  <c r="Q576" i="2"/>
  <c r="A577" i="2"/>
  <c r="M577" i="2"/>
  <c r="Q577" i="2"/>
  <c r="A578" i="2"/>
  <c r="M578" i="2"/>
  <c r="Q578" i="2"/>
  <c r="A579" i="2"/>
  <c r="M579" i="2"/>
  <c r="Q579" i="2"/>
  <c r="A580" i="2"/>
  <c r="M580" i="2"/>
  <c r="Q580" i="2"/>
  <c r="A581" i="2"/>
  <c r="M581" i="2"/>
  <c r="Q581" i="2"/>
  <c r="A582" i="2"/>
  <c r="M582" i="2"/>
  <c r="Q582" i="2"/>
  <c r="A583" i="2"/>
  <c r="M583" i="2"/>
  <c r="Q583" i="2"/>
  <c r="A584" i="2"/>
  <c r="M584" i="2"/>
  <c r="Q584" i="2"/>
  <c r="A585" i="2"/>
  <c r="M585" i="2"/>
  <c r="Q585" i="2"/>
  <c r="A586" i="2"/>
  <c r="M586" i="2"/>
  <c r="Q586" i="2"/>
  <c r="A587" i="2"/>
  <c r="M587" i="2"/>
  <c r="Q587" i="2"/>
  <c r="A588" i="2"/>
  <c r="M588" i="2"/>
  <c r="Q588" i="2"/>
  <c r="A589" i="2"/>
  <c r="M589" i="2"/>
  <c r="Q589" i="2"/>
  <c r="A590" i="2"/>
  <c r="M590" i="2"/>
  <c r="Q590" i="2"/>
  <c r="A591" i="2"/>
  <c r="M591" i="2"/>
  <c r="Q591" i="2"/>
  <c r="A592" i="2"/>
  <c r="M592" i="2"/>
  <c r="Q592" i="2"/>
  <c r="A593" i="2"/>
  <c r="M593" i="2"/>
  <c r="Q593" i="2"/>
  <c r="A594" i="2"/>
  <c r="M594" i="2"/>
  <c r="Q594" i="2"/>
  <c r="A595" i="2"/>
  <c r="M595" i="2"/>
  <c r="Q595" i="2"/>
  <c r="A596" i="2"/>
  <c r="M596" i="2"/>
  <c r="Q596" i="2"/>
  <c r="A597" i="2"/>
  <c r="M597" i="2"/>
  <c r="Q597" i="2"/>
  <c r="A598" i="2"/>
  <c r="M598" i="2"/>
  <c r="Q598" i="2"/>
  <c r="A599" i="2"/>
  <c r="M599" i="2"/>
  <c r="Q599" i="2"/>
  <c r="A600" i="2"/>
  <c r="M600" i="2"/>
  <c r="Q600" i="2"/>
  <c r="A601" i="2"/>
  <c r="M601" i="2"/>
  <c r="Q601" i="2"/>
  <c r="A602" i="2"/>
  <c r="M602" i="2"/>
  <c r="Q602" i="2"/>
  <c r="A603" i="2"/>
  <c r="M603" i="2"/>
  <c r="Q603" i="2"/>
  <c r="A604" i="2"/>
  <c r="M604" i="2"/>
  <c r="Q604" i="2"/>
  <c r="A605" i="2"/>
  <c r="M605" i="2"/>
  <c r="Q605" i="2"/>
  <c r="A606" i="2"/>
  <c r="M606" i="2"/>
  <c r="Q606" i="2"/>
  <c r="A607" i="2"/>
  <c r="M607" i="2"/>
  <c r="Q607" i="2"/>
  <c r="A608" i="2"/>
  <c r="M608" i="2"/>
  <c r="Q608" i="2"/>
  <c r="A609" i="2"/>
  <c r="M609" i="2"/>
  <c r="Q609" i="2"/>
  <c r="A610" i="2"/>
  <c r="M610" i="2"/>
  <c r="Q610" i="2"/>
  <c r="A611" i="2"/>
  <c r="M611" i="2"/>
  <c r="Q611" i="2"/>
  <c r="A612" i="2"/>
  <c r="M612" i="2"/>
  <c r="Q612" i="2"/>
  <c r="A613" i="2"/>
  <c r="M613" i="2"/>
  <c r="Q613" i="2"/>
  <c r="A614" i="2"/>
  <c r="M614" i="2"/>
  <c r="Q614" i="2"/>
  <c r="A615" i="2"/>
  <c r="M615" i="2"/>
  <c r="Q615" i="2"/>
  <c r="A616" i="2"/>
  <c r="M616" i="2"/>
  <c r="Q616" i="2"/>
  <c r="A617" i="2"/>
  <c r="M617" i="2"/>
  <c r="Q617" i="2"/>
  <c r="A618" i="2"/>
  <c r="M618" i="2"/>
  <c r="Q618" i="2"/>
  <c r="A619" i="2"/>
  <c r="M619" i="2"/>
  <c r="Q619" i="2"/>
  <c r="A620" i="2"/>
  <c r="M620" i="2"/>
  <c r="Q620" i="2"/>
  <c r="A621" i="2"/>
  <c r="M621" i="2"/>
  <c r="Q621" i="2"/>
  <c r="A622" i="2"/>
  <c r="M622" i="2"/>
  <c r="Q622" i="2"/>
  <c r="A623" i="2"/>
  <c r="M623" i="2"/>
  <c r="Q623" i="2"/>
  <c r="A624" i="2"/>
  <c r="M624" i="2"/>
  <c r="Q624" i="2"/>
  <c r="A625" i="2"/>
  <c r="M625" i="2"/>
  <c r="Q625" i="2"/>
  <c r="A626" i="2"/>
  <c r="M626" i="2"/>
  <c r="Q626" i="2"/>
  <c r="A627" i="2"/>
  <c r="M627" i="2"/>
  <c r="Q627" i="2"/>
  <c r="A628" i="2"/>
  <c r="M628" i="2"/>
  <c r="Q628" i="2"/>
  <c r="A629" i="2"/>
  <c r="M629" i="2"/>
  <c r="Q629" i="2"/>
  <c r="A630" i="2"/>
  <c r="M630" i="2"/>
  <c r="Q630" i="2"/>
  <c r="A631" i="2"/>
  <c r="M631" i="2"/>
  <c r="Q631" i="2"/>
  <c r="A632" i="2"/>
  <c r="M632" i="2"/>
  <c r="Q632" i="2"/>
  <c r="A633" i="2"/>
  <c r="M633" i="2"/>
  <c r="Q633" i="2"/>
  <c r="A634" i="2"/>
  <c r="M634" i="2"/>
  <c r="Q634" i="2"/>
  <c r="A635" i="2"/>
  <c r="M635" i="2"/>
  <c r="Q635" i="2"/>
  <c r="A636" i="2"/>
  <c r="M636" i="2"/>
  <c r="Q636" i="2"/>
  <c r="A637" i="2"/>
  <c r="M637" i="2"/>
  <c r="Q637" i="2"/>
  <c r="A638" i="2"/>
  <c r="M638" i="2"/>
  <c r="Q638" i="2"/>
  <c r="A639" i="2"/>
  <c r="M639" i="2"/>
  <c r="Q639" i="2"/>
  <c r="A640" i="2"/>
  <c r="M640" i="2"/>
  <c r="Q640" i="2"/>
  <c r="A641" i="2"/>
  <c r="M641" i="2"/>
  <c r="Q641" i="2"/>
  <c r="A642" i="2"/>
  <c r="M642" i="2"/>
  <c r="Q642" i="2"/>
  <c r="A643" i="2"/>
  <c r="M643" i="2"/>
  <c r="Q643" i="2"/>
  <c r="A644" i="2"/>
  <c r="M644" i="2"/>
  <c r="Q644" i="2"/>
  <c r="A645" i="2"/>
  <c r="M645" i="2"/>
  <c r="Q645" i="2"/>
  <c r="A646" i="2"/>
  <c r="M646" i="2"/>
  <c r="Q646" i="2"/>
  <c r="A647" i="2"/>
  <c r="M647" i="2"/>
  <c r="Q647" i="2"/>
  <c r="A648" i="2"/>
  <c r="M648" i="2"/>
  <c r="Q648" i="2"/>
  <c r="A649" i="2"/>
  <c r="M649" i="2"/>
  <c r="Q649" i="2"/>
  <c r="A650" i="2"/>
  <c r="M650" i="2"/>
  <c r="Q650" i="2"/>
  <c r="A651" i="2"/>
  <c r="M651" i="2"/>
  <c r="Q651" i="2"/>
  <c r="A652" i="2"/>
  <c r="M652" i="2"/>
  <c r="Q652" i="2"/>
  <c r="A653" i="2"/>
  <c r="M653" i="2"/>
  <c r="Q653" i="2"/>
  <c r="A654" i="2"/>
  <c r="M654" i="2"/>
  <c r="Q654" i="2"/>
  <c r="A655" i="2"/>
  <c r="M655" i="2"/>
  <c r="Q655" i="2"/>
  <c r="A656" i="2"/>
  <c r="M656" i="2"/>
  <c r="Q656" i="2"/>
  <c r="A657" i="2"/>
  <c r="M657" i="2"/>
  <c r="Q657" i="2"/>
  <c r="A658" i="2"/>
  <c r="M658" i="2"/>
  <c r="Q658" i="2"/>
  <c r="A659" i="2"/>
  <c r="M659" i="2"/>
  <c r="Q659" i="2"/>
  <c r="A660" i="2"/>
  <c r="M660" i="2"/>
  <c r="Q660" i="2"/>
  <c r="A661" i="2"/>
  <c r="M661" i="2"/>
  <c r="Q661" i="2"/>
  <c r="A662" i="2"/>
  <c r="M662" i="2"/>
  <c r="Q662" i="2"/>
  <c r="A663" i="2"/>
  <c r="M663" i="2"/>
  <c r="Q663" i="2"/>
  <c r="A664" i="2"/>
  <c r="M664" i="2"/>
  <c r="Q664" i="2"/>
  <c r="A665" i="2"/>
  <c r="M665" i="2"/>
  <c r="Q665" i="2"/>
  <c r="A666" i="2"/>
  <c r="M666" i="2"/>
  <c r="Q666" i="2"/>
  <c r="A667" i="2"/>
  <c r="M667" i="2"/>
  <c r="Q667" i="2"/>
  <c r="A668" i="2"/>
  <c r="M668" i="2"/>
  <c r="Q668" i="2"/>
  <c r="A669" i="2"/>
  <c r="M669" i="2"/>
  <c r="Q669" i="2"/>
  <c r="A670" i="2"/>
  <c r="M670" i="2"/>
  <c r="Q670" i="2"/>
  <c r="A671" i="2"/>
  <c r="M671" i="2"/>
  <c r="Q671" i="2"/>
  <c r="A672" i="2"/>
  <c r="M672" i="2"/>
  <c r="Q672" i="2"/>
  <c r="A673" i="2"/>
  <c r="M673" i="2"/>
  <c r="Q673" i="2"/>
  <c r="A674" i="2"/>
  <c r="M674" i="2"/>
  <c r="Q674" i="2"/>
  <c r="A675" i="2"/>
  <c r="M675" i="2"/>
  <c r="Q675" i="2"/>
  <c r="A676" i="2"/>
  <c r="M676" i="2"/>
  <c r="Q676" i="2"/>
  <c r="A677" i="2"/>
  <c r="M677" i="2"/>
  <c r="Q677" i="2"/>
  <c r="A678" i="2"/>
  <c r="M678" i="2"/>
  <c r="Q678" i="2"/>
  <c r="A679" i="2"/>
  <c r="M679" i="2"/>
  <c r="Q679" i="2"/>
  <c r="A680" i="2"/>
  <c r="M680" i="2"/>
  <c r="Q680" i="2"/>
  <c r="A681" i="2"/>
  <c r="M681" i="2"/>
  <c r="Q681" i="2"/>
  <c r="A682" i="2"/>
  <c r="M682" i="2"/>
  <c r="Q682" i="2"/>
  <c r="A683" i="2"/>
  <c r="M683" i="2"/>
  <c r="Q683" i="2"/>
  <c r="A684" i="2"/>
  <c r="M684" i="2"/>
  <c r="Q684" i="2"/>
  <c r="A685" i="2"/>
  <c r="M685" i="2"/>
  <c r="Q685" i="2"/>
  <c r="A686" i="2"/>
  <c r="M686" i="2"/>
  <c r="Q686" i="2"/>
  <c r="A687" i="2"/>
  <c r="M687" i="2"/>
  <c r="Q687" i="2"/>
  <c r="A688" i="2"/>
  <c r="M688" i="2"/>
  <c r="Q688" i="2"/>
  <c r="A689" i="2"/>
  <c r="M689" i="2"/>
  <c r="Q689" i="2"/>
  <c r="A690" i="2"/>
  <c r="M690" i="2"/>
  <c r="Q690" i="2"/>
  <c r="A691" i="2"/>
  <c r="M691" i="2"/>
  <c r="Q691" i="2"/>
  <c r="A692" i="2"/>
  <c r="M692" i="2"/>
  <c r="Q692" i="2"/>
  <c r="A693" i="2"/>
  <c r="M693" i="2"/>
  <c r="Q693" i="2"/>
  <c r="A694" i="2"/>
  <c r="M694" i="2"/>
  <c r="Q694" i="2"/>
  <c r="A695" i="2"/>
  <c r="M695" i="2"/>
  <c r="Q695" i="2"/>
  <c r="A696" i="2"/>
  <c r="M696" i="2"/>
  <c r="Q696" i="2"/>
  <c r="A697" i="2"/>
  <c r="M697" i="2"/>
  <c r="Q697" i="2"/>
  <c r="A698" i="2"/>
  <c r="M698" i="2"/>
  <c r="Q698" i="2"/>
  <c r="A699" i="2"/>
  <c r="M699" i="2"/>
  <c r="Q699" i="2"/>
  <c r="A700" i="2"/>
  <c r="M700" i="2"/>
  <c r="Q700" i="2"/>
  <c r="A701" i="2"/>
  <c r="M701" i="2"/>
  <c r="Q701" i="2"/>
  <c r="A702" i="2"/>
  <c r="M702" i="2"/>
  <c r="Q702" i="2"/>
  <c r="A703" i="2"/>
  <c r="M703" i="2"/>
  <c r="Q703" i="2"/>
  <c r="A704" i="2"/>
  <c r="M704" i="2"/>
  <c r="Q704" i="2"/>
  <c r="A705" i="2"/>
  <c r="M705" i="2"/>
  <c r="Q705" i="2"/>
  <c r="A706" i="2"/>
  <c r="M706" i="2"/>
  <c r="Q706" i="2"/>
  <c r="A707" i="2"/>
  <c r="M707" i="2"/>
  <c r="Q707" i="2"/>
  <c r="A708" i="2"/>
  <c r="M708" i="2"/>
  <c r="Q708" i="2"/>
  <c r="A709" i="2"/>
  <c r="M709" i="2"/>
  <c r="Q709" i="2"/>
  <c r="A710" i="2"/>
  <c r="M710" i="2"/>
  <c r="Q710" i="2"/>
  <c r="A711" i="2"/>
  <c r="M711" i="2"/>
  <c r="Q711" i="2"/>
  <c r="A712" i="2"/>
  <c r="M712" i="2"/>
  <c r="Q712" i="2"/>
  <c r="A713" i="2"/>
  <c r="M713" i="2"/>
  <c r="Q713" i="2"/>
  <c r="A714" i="2"/>
  <c r="M714" i="2"/>
  <c r="Q714" i="2"/>
  <c r="A715" i="2"/>
  <c r="M715" i="2"/>
  <c r="Q715" i="2"/>
  <c r="A716" i="2"/>
  <c r="M716" i="2"/>
  <c r="Q716" i="2"/>
  <c r="A717" i="2"/>
  <c r="M717" i="2"/>
  <c r="Q717" i="2"/>
  <c r="A718" i="2"/>
  <c r="M718" i="2"/>
  <c r="Q718" i="2"/>
  <c r="A719" i="2"/>
  <c r="M719" i="2"/>
  <c r="Q719" i="2"/>
  <c r="A720" i="2"/>
  <c r="M720" i="2"/>
  <c r="Q720" i="2"/>
  <c r="A721" i="2"/>
  <c r="M721" i="2"/>
  <c r="Q721" i="2"/>
  <c r="A722" i="2"/>
  <c r="M722" i="2"/>
  <c r="Q722" i="2"/>
  <c r="A723" i="2"/>
  <c r="M723" i="2"/>
  <c r="Q723" i="2"/>
  <c r="A724" i="2"/>
  <c r="M724" i="2"/>
  <c r="Q724" i="2"/>
  <c r="A725" i="2"/>
  <c r="M725" i="2"/>
  <c r="Q725" i="2"/>
  <c r="A726" i="2"/>
  <c r="M726" i="2"/>
  <c r="Q726" i="2"/>
  <c r="A727" i="2"/>
  <c r="M727" i="2"/>
  <c r="Q727" i="2"/>
  <c r="A728" i="2"/>
  <c r="M728" i="2"/>
  <c r="Q728" i="2"/>
  <c r="A729" i="2"/>
  <c r="M729" i="2"/>
  <c r="Q729" i="2"/>
  <c r="A730" i="2"/>
  <c r="M730" i="2"/>
  <c r="Q730" i="2"/>
  <c r="A731" i="2"/>
  <c r="M731" i="2"/>
  <c r="Q731" i="2"/>
  <c r="A732" i="2"/>
  <c r="M732" i="2"/>
  <c r="Q732" i="2"/>
  <c r="A733" i="2"/>
  <c r="M733" i="2"/>
  <c r="Q733" i="2"/>
  <c r="A734" i="2"/>
  <c r="M734" i="2"/>
  <c r="Q734" i="2"/>
  <c r="A735" i="2"/>
  <c r="M735" i="2"/>
  <c r="Q735" i="2"/>
  <c r="A736" i="2"/>
  <c r="M736" i="2"/>
  <c r="Q736" i="2"/>
  <c r="A737" i="2"/>
  <c r="M737" i="2"/>
  <c r="Q737" i="2"/>
  <c r="A738" i="2"/>
  <c r="M738" i="2"/>
  <c r="Q738" i="2"/>
  <c r="A739" i="2"/>
  <c r="M739" i="2"/>
  <c r="Q739" i="2"/>
  <c r="A740" i="2"/>
  <c r="M740" i="2"/>
  <c r="Q740" i="2"/>
  <c r="A741" i="2"/>
  <c r="M741" i="2"/>
  <c r="Q741" i="2"/>
  <c r="A742" i="2"/>
  <c r="M742" i="2"/>
  <c r="Q742" i="2"/>
  <c r="A743" i="2"/>
  <c r="M743" i="2"/>
  <c r="Q743" i="2"/>
  <c r="A744" i="2"/>
  <c r="M744" i="2"/>
  <c r="Q744" i="2"/>
  <c r="A745" i="2"/>
  <c r="M745" i="2"/>
  <c r="Q745" i="2"/>
  <c r="A746" i="2"/>
  <c r="M746" i="2"/>
  <c r="Q746" i="2"/>
  <c r="A747" i="2"/>
  <c r="M747" i="2"/>
  <c r="Q747" i="2"/>
  <c r="A748" i="2"/>
  <c r="M748" i="2"/>
  <c r="Q748" i="2"/>
  <c r="A749" i="2"/>
  <c r="M749" i="2"/>
  <c r="Q749" i="2"/>
  <c r="A750" i="2"/>
  <c r="M750" i="2"/>
  <c r="Q750" i="2"/>
  <c r="A751" i="2"/>
  <c r="M751" i="2"/>
  <c r="Q751" i="2"/>
  <c r="A752" i="2"/>
  <c r="M752" i="2"/>
  <c r="Q752" i="2"/>
  <c r="A753" i="2"/>
  <c r="M753" i="2"/>
  <c r="Q753" i="2"/>
  <c r="A754" i="2"/>
  <c r="M754" i="2"/>
  <c r="Q754" i="2"/>
  <c r="A755" i="2"/>
  <c r="M755" i="2"/>
  <c r="Q755" i="2"/>
  <c r="A756" i="2"/>
  <c r="M756" i="2"/>
  <c r="Q756" i="2"/>
  <c r="A757" i="2"/>
  <c r="M757" i="2"/>
  <c r="Q757" i="2"/>
  <c r="A758" i="2"/>
  <c r="M758" i="2"/>
  <c r="Q758" i="2"/>
  <c r="A759" i="2"/>
  <c r="M759" i="2"/>
  <c r="Q759" i="2"/>
  <c r="A760" i="2"/>
  <c r="M760" i="2"/>
  <c r="Q760" i="2"/>
  <c r="A761" i="2"/>
  <c r="M761" i="2"/>
  <c r="Q761" i="2"/>
  <c r="A762" i="2"/>
  <c r="M762" i="2"/>
  <c r="Q762" i="2"/>
  <c r="A763" i="2"/>
  <c r="M763" i="2"/>
  <c r="Q763" i="2"/>
  <c r="A764" i="2"/>
  <c r="M764" i="2"/>
  <c r="Q764" i="2"/>
  <c r="A765" i="2"/>
  <c r="M765" i="2"/>
  <c r="Q765" i="2"/>
  <c r="A766" i="2"/>
  <c r="M766" i="2"/>
  <c r="Q766" i="2"/>
  <c r="A767" i="2"/>
  <c r="M767" i="2"/>
  <c r="Q767" i="2"/>
  <c r="A768" i="2"/>
  <c r="M768" i="2"/>
  <c r="Q768" i="2"/>
  <c r="A769" i="2"/>
  <c r="M769" i="2"/>
  <c r="Q769" i="2"/>
  <c r="A770" i="2"/>
  <c r="M770" i="2"/>
  <c r="Q770" i="2"/>
  <c r="A771" i="2"/>
  <c r="M771" i="2"/>
  <c r="Q771" i="2"/>
  <c r="A772" i="2"/>
  <c r="M772" i="2"/>
  <c r="Q772" i="2"/>
  <c r="A773" i="2"/>
  <c r="M773" i="2"/>
  <c r="Q773" i="2"/>
  <c r="A774" i="2"/>
  <c r="M774" i="2"/>
  <c r="Q774" i="2"/>
  <c r="A775" i="2"/>
  <c r="M775" i="2"/>
  <c r="Q775" i="2"/>
  <c r="A776" i="2"/>
  <c r="M776" i="2"/>
  <c r="Q776" i="2"/>
  <c r="A777" i="2"/>
  <c r="M777" i="2"/>
  <c r="Q777" i="2"/>
  <c r="A778" i="2"/>
  <c r="M778" i="2"/>
  <c r="Q778" i="2"/>
  <c r="A779" i="2"/>
  <c r="M779" i="2"/>
  <c r="Q779" i="2"/>
  <c r="A780" i="2"/>
  <c r="M780" i="2"/>
  <c r="Q780" i="2"/>
  <c r="A781" i="2"/>
  <c r="M781" i="2"/>
  <c r="Q781" i="2"/>
  <c r="A782" i="2"/>
  <c r="M782" i="2"/>
  <c r="Q782" i="2"/>
  <c r="A783" i="2"/>
  <c r="M783" i="2"/>
  <c r="Q783" i="2"/>
  <c r="A784" i="2"/>
  <c r="M784" i="2"/>
  <c r="Q784" i="2"/>
  <c r="A785" i="2"/>
  <c r="M785" i="2"/>
  <c r="Q785" i="2"/>
  <c r="A786" i="2"/>
  <c r="M786" i="2"/>
  <c r="Q786" i="2"/>
  <c r="A787" i="2"/>
  <c r="M787" i="2"/>
  <c r="Q787" i="2"/>
  <c r="A788" i="2"/>
  <c r="M788" i="2"/>
  <c r="Q788" i="2"/>
  <c r="A789" i="2"/>
  <c r="M789" i="2"/>
  <c r="Q789" i="2"/>
  <c r="A790" i="2"/>
  <c r="M790" i="2"/>
  <c r="Q790" i="2"/>
  <c r="A791" i="2"/>
  <c r="M791" i="2"/>
  <c r="Q791" i="2"/>
  <c r="A792" i="2"/>
  <c r="M792" i="2"/>
  <c r="Q792" i="2"/>
  <c r="A793" i="2"/>
  <c r="M793" i="2"/>
  <c r="Q793" i="2"/>
  <c r="A794" i="2"/>
  <c r="M794" i="2"/>
  <c r="Q794" i="2"/>
  <c r="A795" i="2"/>
  <c r="M795" i="2"/>
  <c r="Q795" i="2"/>
  <c r="A796" i="2"/>
  <c r="M796" i="2"/>
  <c r="Q796" i="2"/>
  <c r="A797" i="2"/>
  <c r="M797" i="2"/>
  <c r="Q797" i="2"/>
  <c r="A798" i="2"/>
  <c r="M798" i="2"/>
  <c r="Q798" i="2"/>
  <c r="A799" i="2"/>
  <c r="M799" i="2"/>
  <c r="Q799" i="2"/>
  <c r="A800" i="2"/>
  <c r="M800" i="2"/>
  <c r="Q800" i="2"/>
  <c r="A801" i="2"/>
  <c r="M801" i="2"/>
  <c r="Q801" i="2"/>
  <c r="A802" i="2"/>
  <c r="M802" i="2"/>
  <c r="Q802" i="2"/>
  <c r="A803" i="2"/>
  <c r="M803" i="2"/>
  <c r="Q803" i="2"/>
  <c r="A804" i="2"/>
  <c r="M804" i="2"/>
  <c r="Q804" i="2"/>
  <c r="A805" i="2"/>
  <c r="M805" i="2"/>
  <c r="Q805" i="2"/>
  <c r="A806" i="2"/>
  <c r="M806" i="2"/>
  <c r="Q806" i="2"/>
  <c r="A807" i="2"/>
  <c r="M807" i="2"/>
  <c r="Q807" i="2"/>
  <c r="A808" i="2"/>
  <c r="M808" i="2"/>
  <c r="Q808" i="2"/>
  <c r="A809" i="2"/>
  <c r="M809" i="2"/>
  <c r="Q809" i="2"/>
  <c r="A810" i="2"/>
  <c r="M810" i="2"/>
  <c r="Q810" i="2"/>
  <c r="A811" i="2"/>
  <c r="M811" i="2"/>
  <c r="Q811" i="2"/>
  <c r="A812" i="2"/>
  <c r="M812" i="2"/>
  <c r="Q812" i="2"/>
  <c r="A813" i="2"/>
  <c r="M813" i="2"/>
  <c r="Q813" i="2"/>
  <c r="A814" i="2"/>
  <c r="M814" i="2"/>
  <c r="Q814" i="2"/>
  <c r="A815" i="2"/>
  <c r="M815" i="2"/>
  <c r="Q815" i="2"/>
  <c r="A816" i="2"/>
  <c r="M816" i="2"/>
  <c r="Q816" i="2"/>
  <c r="A817" i="2"/>
  <c r="M817" i="2"/>
  <c r="Q817" i="2"/>
  <c r="A818" i="2"/>
  <c r="M818" i="2"/>
  <c r="Q818" i="2"/>
  <c r="A819" i="2"/>
  <c r="M819" i="2"/>
  <c r="Q819" i="2"/>
  <c r="A820" i="2"/>
  <c r="M820" i="2"/>
  <c r="Q820" i="2"/>
  <c r="A821" i="2"/>
  <c r="M821" i="2"/>
  <c r="Q821" i="2"/>
  <c r="A822" i="2"/>
  <c r="M822" i="2"/>
  <c r="Q822" i="2"/>
  <c r="A823" i="2"/>
  <c r="M823" i="2"/>
  <c r="Q823" i="2"/>
  <c r="A824" i="2"/>
  <c r="M824" i="2"/>
  <c r="Q824" i="2"/>
  <c r="A825" i="2"/>
  <c r="M825" i="2"/>
  <c r="Q825" i="2"/>
  <c r="A826" i="2"/>
  <c r="M826" i="2"/>
  <c r="Q826" i="2"/>
  <c r="A827" i="2"/>
  <c r="M827" i="2"/>
  <c r="Q827" i="2"/>
  <c r="A828" i="2"/>
  <c r="M828" i="2"/>
  <c r="Q828" i="2"/>
  <c r="A829" i="2"/>
  <c r="M829" i="2"/>
  <c r="Q829" i="2"/>
  <c r="A830" i="2"/>
  <c r="M830" i="2"/>
  <c r="Q830" i="2"/>
  <c r="A831" i="2"/>
  <c r="M831" i="2"/>
  <c r="Q831" i="2"/>
  <c r="A832" i="2"/>
  <c r="M832" i="2"/>
  <c r="Q832" i="2"/>
  <c r="A833" i="2"/>
  <c r="M833" i="2"/>
  <c r="Q833" i="2"/>
  <c r="A834" i="2"/>
  <c r="M834" i="2"/>
  <c r="Q834" i="2"/>
  <c r="A835" i="2"/>
  <c r="M835" i="2"/>
  <c r="Q835" i="2"/>
  <c r="A836" i="2"/>
  <c r="M836" i="2"/>
  <c r="Q836" i="2"/>
  <c r="A837" i="2"/>
  <c r="M837" i="2"/>
  <c r="Q837" i="2"/>
  <c r="A838" i="2"/>
  <c r="M838" i="2"/>
  <c r="Q838" i="2"/>
  <c r="A839" i="2"/>
  <c r="M839" i="2"/>
  <c r="Q839" i="2"/>
  <c r="A840" i="2"/>
  <c r="M840" i="2"/>
  <c r="Q840" i="2"/>
  <c r="A841" i="2"/>
  <c r="M841" i="2"/>
  <c r="Q841" i="2"/>
  <c r="A842" i="2"/>
  <c r="M842" i="2"/>
  <c r="Q842" i="2"/>
  <c r="A843" i="2"/>
  <c r="M843" i="2"/>
  <c r="Q843" i="2"/>
  <c r="A844" i="2"/>
  <c r="M844" i="2"/>
  <c r="Q844" i="2"/>
  <c r="A845" i="2"/>
  <c r="M845" i="2"/>
  <c r="Q845" i="2"/>
  <c r="A846" i="2"/>
  <c r="M846" i="2"/>
  <c r="Q846" i="2"/>
  <c r="A847" i="2"/>
  <c r="M847" i="2"/>
  <c r="Q847" i="2"/>
  <c r="A848" i="2"/>
  <c r="M848" i="2"/>
  <c r="Q848" i="2"/>
  <c r="A849" i="2"/>
  <c r="M849" i="2"/>
  <c r="Q849" i="2"/>
  <c r="A850" i="2"/>
  <c r="M850" i="2"/>
  <c r="Q850" i="2"/>
  <c r="A851" i="2"/>
  <c r="M851" i="2"/>
  <c r="Q851" i="2"/>
  <c r="A852" i="2"/>
  <c r="M852" i="2"/>
  <c r="Q852" i="2"/>
  <c r="A853" i="2"/>
  <c r="M853" i="2"/>
  <c r="Q853" i="2"/>
  <c r="A854" i="2"/>
  <c r="M854" i="2"/>
  <c r="Q854" i="2"/>
  <c r="A855" i="2"/>
  <c r="M855" i="2"/>
  <c r="Q855" i="2"/>
  <c r="A856" i="2"/>
  <c r="M856" i="2"/>
  <c r="Q856" i="2"/>
  <c r="A857" i="2"/>
  <c r="M857" i="2"/>
  <c r="Q857" i="2"/>
  <c r="A858" i="2"/>
  <c r="M858" i="2"/>
  <c r="Q858" i="2"/>
  <c r="A859" i="2"/>
  <c r="M859" i="2"/>
  <c r="Q859" i="2"/>
  <c r="A860" i="2"/>
  <c r="M860" i="2"/>
  <c r="Q860" i="2"/>
  <c r="A861" i="2"/>
  <c r="M861" i="2"/>
  <c r="Q861" i="2"/>
  <c r="A862" i="2"/>
  <c r="M862" i="2"/>
  <c r="Q862" i="2"/>
  <c r="A863" i="2"/>
  <c r="M863" i="2"/>
  <c r="Q863" i="2"/>
  <c r="A864" i="2"/>
  <c r="M864" i="2"/>
  <c r="Q864" i="2"/>
  <c r="A865" i="2"/>
  <c r="M865" i="2"/>
  <c r="Q865" i="2"/>
  <c r="A866" i="2"/>
  <c r="M866" i="2"/>
  <c r="Q866" i="2"/>
  <c r="A867" i="2"/>
  <c r="M867" i="2"/>
  <c r="Q867" i="2"/>
  <c r="A868" i="2"/>
  <c r="M868" i="2"/>
  <c r="Q868" i="2"/>
  <c r="A869" i="2"/>
  <c r="M869" i="2"/>
  <c r="Q869" i="2"/>
  <c r="A870" i="2"/>
  <c r="M870" i="2"/>
  <c r="Q870" i="2"/>
  <c r="A871" i="2"/>
  <c r="M871" i="2"/>
  <c r="Q871" i="2"/>
  <c r="A872" i="2"/>
  <c r="M872" i="2"/>
  <c r="Q872" i="2"/>
  <c r="A873" i="2"/>
  <c r="M873" i="2"/>
  <c r="Q873" i="2"/>
  <c r="A874" i="2"/>
  <c r="M874" i="2"/>
  <c r="Q874" i="2"/>
  <c r="A875" i="2"/>
  <c r="M875" i="2"/>
  <c r="Q875" i="2"/>
  <c r="A876" i="2"/>
  <c r="M876" i="2"/>
  <c r="Q876" i="2"/>
  <c r="A877" i="2"/>
  <c r="M877" i="2"/>
  <c r="Q877" i="2"/>
  <c r="A878" i="2"/>
  <c r="M878" i="2"/>
  <c r="Q878" i="2"/>
  <c r="A879" i="2"/>
  <c r="M879" i="2"/>
  <c r="Q879" i="2"/>
  <c r="A880" i="2"/>
  <c r="M880" i="2"/>
  <c r="Q880" i="2"/>
  <c r="A881" i="2"/>
  <c r="M881" i="2"/>
  <c r="Q881" i="2"/>
  <c r="A882" i="2"/>
  <c r="M882" i="2"/>
  <c r="Q882" i="2"/>
  <c r="A883" i="2"/>
  <c r="M883" i="2"/>
  <c r="Q883" i="2"/>
  <c r="A884" i="2"/>
  <c r="M884" i="2"/>
  <c r="Q884" i="2"/>
  <c r="A885" i="2"/>
  <c r="M885" i="2"/>
  <c r="Q885" i="2"/>
  <c r="A886" i="2"/>
  <c r="M886" i="2"/>
  <c r="Q886" i="2"/>
  <c r="A887" i="2"/>
  <c r="M887" i="2"/>
  <c r="Q887" i="2"/>
  <c r="A888" i="2"/>
  <c r="M888" i="2"/>
  <c r="Q888" i="2"/>
  <c r="A889" i="2"/>
  <c r="M889" i="2"/>
  <c r="Q889" i="2"/>
  <c r="A890" i="2"/>
  <c r="M890" i="2"/>
  <c r="Q890" i="2"/>
  <c r="A891" i="2"/>
  <c r="M891" i="2"/>
  <c r="Q891" i="2"/>
  <c r="A892" i="2"/>
  <c r="M892" i="2"/>
  <c r="Q892" i="2"/>
  <c r="A893" i="2"/>
  <c r="M893" i="2"/>
  <c r="Q893" i="2"/>
  <c r="A894" i="2"/>
  <c r="M894" i="2"/>
  <c r="Q894" i="2"/>
  <c r="A895" i="2"/>
  <c r="M895" i="2"/>
  <c r="Q895" i="2"/>
  <c r="A896" i="2"/>
  <c r="M896" i="2"/>
  <c r="Q896" i="2"/>
  <c r="A897" i="2"/>
  <c r="M897" i="2"/>
  <c r="Q897" i="2"/>
  <c r="A898" i="2"/>
  <c r="M898" i="2"/>
  <c r="Q898" i="2"/>
  <c r="A899" i="2"/>
  <c r="M899" i="2"/>
  <c r="Q899" i="2"/>
  <c r="A900" i="2"/>
  <c r="M900" i="2"/>
  <c r="Q900" i="2"/>
  <c r="A901" i="2"/>
  <c r="M901" i="2"/>
  <c r="Q901" i="2"/>
  <c r="A902" i="2"/>
  <c r="M902" i="2"/>
  <c r="Q902" i="2"/>
  <c r="A903" i="2"/>
  <c r="M903" i="2"/>
  <c r="Q903" i="2"/>
  <c r="A904" i="2"/>
  <c r="M904" i="2"/>
  <c r="Q904" i="2"/>
  <c r="A905" i="2"/>
  <c r="M905" i="2"/>
  <c r="Q905" i="2"/>
  <c r="A906" i="2"/>
  <c r="M906" i="2"/>
  <c r="Q906" i="2"/>
  <c r="A907" i="2"/>
  <c r="M907" i="2"/>
  <c r="Q907" i="2"/>
  <c r="A908" i="2"/>
  <c r="M908" i="2"/>
  <c r="Q908" i="2"/>
  <c r="A909" i="2"/>
  <c r="M909" i="2"/>
  <c r="Q909" i="2"/>
  <c r="A910" i="2"/>
  <c r="M910" i="2"/>
  <c r="Q910" i="2"/>
  <c r="A911" i="2"/>
  <c r="M911" i="2"/>
  <c r="Q911" i="2"/>
  <c r="A912" i="2"/>
  <c r="M912" i="2"/>
  <c r="Q912" i="2"/>
  <c r="A913" i="2"/>
  <c r="M913" i="2"/>
  <c r="Q913" i="2"/>
  <c r="A914" i="2"/>
  <c r="M914" i="2"/>
  <c r="Q914" i="2"/>
  <c r="A915" i="2"/>
  <c r="M915" i="2"/>
  <c r="Q915" i="2"/>
  <c r="A916" i="2"/>
  <c r="M916" i="2"/>
  <c r="Q916" i="2"/>
  <c r="A917" i="2"/>
  <c r="M917" i="2"/>
  <c r="Q917" i="2"/>
  <c r="A918" i="2"/>
  <c r="M918" i="2"/>
  <c r="Q918" i="2"/>
  <c r="A919" i="2"/>
  <c r="M919" i="2"/>
  <c r="Q919" i="2"/>
  <c r="A920" i="2"/>
  <c r="M920" i="2"/>
  <c r="Q920" i="2"/>
  <c r="A921" i="2"/>
  <c r="M921" i="2"/>
  <c r="Q921" i="2"/>
  <c r="A922" i="2"/>
  <c r="M922" i="2"/>
  <c r="Q922" i="2"/>
  <c r="A923" i="2"/>
  <c r="M923" i="2"/>
  <c r="Q923" i="2"/>
  <c r="A924" i="2"/>
  <c r="M924" i="2"/>
  <c r="Q924" i="2"/>
  <c r="A925" i="2"/>
  <c r="M925" i="2"/>
  <c r="Q925" i="2"/>
  <c r="A926" i="2"/>
  <c r="M926" i="2"/>
  <c r="Q926" i="2"/>
  <c r="A927" i="2"/>
  <c r="M927" i="2"/>
  <c r="Q927" i="2"/>
  <c r="A928" i="2"/>
  <c r="M928" i="2"/>
  <c r="Q928" i="2"/>
  <c r="A929" i="2"/>
  <c r="M929" i="2"/>
  <c r="Q929" i="2"/>
  <c r="A930" i="2"/>
  <c r="M930" i="2"/>
  <c r="Q930" i="2"/>
  <c r="A931" i="2"/>
  <c r="M931" i="2"/>
  <c r="Q931" i="2"/>
  <c r="A932" i="2"/>
  <c r="M932" i="2"/>
  <c r="Q932" i="2"/>
  <c r="A933" i="2"/>
  <c r="M933" i="2"/>
  <c r="Q933" i="2"/>
  <c r="A934" i="2"/>
  <c r="M934" i="2"/>
  <c r="Q934" i="2"/>
  <c r="A935" i="2"/>
  <c r="M935" i="2"/>
  <c r="Q935" i="2"/>
  <c r="A936" i="2"/>
  <c r="M936" i="2"/>
  <c r="Q936" i="2"/>
  <c r="A937" i="2"/>
  <c r="M937" i="2"/>
  <c r="Q937" i="2"/>
  <c r="A938" i="2"/>
  <c r="M938" i="2"/>
  <c r="Q938" i="2"/>
  <c r="A939" i="2"/>
  <c r="M939" i="2"/>
  <c r="Q939" i="2"/>
  <c r="A940" i="2"/>
  <c r="M940" i="2"/>
  <c r="Q940" i="2"/>
  <c r="A941" i="2"/>
  <c r="M941" i="2"/>
  <c r="Q941" i="2"/>
  <c r="A942" i="2"/>
  <c r="M942" i="2"/>
  <c r="Q942" i="2"/>
  <c r="A943" i="2"/>
  <c r="M943" i="2"/>
  <c r="Q943" i="2"/>
  <c r="A944" i="2"/>
  <c r="M944" i="2"/>
  <c r="Q944" i="2"/>
  <c r="A945" i="2"/>
  <c r="M945" i="2"/>
  <c r="Q945" i="2"/>
  <c r="A946" i="2"/>
  <c r="M946" i="2"/>
  <c r="Q946" i="2"/>
  <c r="A947" i="2"/>
  <c r="M947" i="2"/>
  <c r="Q947" i="2"/>
  <c r="A948" i="2"/>
  <c r="M948" i="2"/>
  <c r="Q948" i="2"/>
  <c r="A949" i="2"/>
  <c r="M949" i="2"/>
  <c r="Q949" i="2"/>
  <c r="A950" i="2"/>
  <c r="M950" i="2"/>
  <c r="Q950" i="2"/>
  <c r="A951" i="2"/>
  <c r="M951" i="2"/>
  <c r="Q951" i="2"/>
  <c r="A952" i="2"/>
  <c r="M952" i="2"/>
  <c r="Q952" i="2"/>
  <c r="A953" i="2"/>
  <c r="M953" i="2"/>
  <c r="Q953" i="2"/>
  <c r="A954" i="2"/>
  <c r="M954" i="2"/>
  <c r="Q954" i="2"/>
  <c r="A955" i="2"/>
  <c r="M955" i="2"/>
  <c r="Q955" i="2"/>
  <c r="A956" i="2"/>
  <c r="M956" i="2"/>
  <c r="Q956" i="2"/>
  <c r="A957" i="2"/>
  <c r="M957" i="2"/>
  <c r="Q957" i="2"/>
  <c r="A958" i="2"/>
  <c r="M958" i="2"/>
  <c r="Q958" i="2"/>
  <c r="A959" i="2"/>
  <c r="M959" i="2"/>
  <c r="Q959" i="2"/>
  <c r="A960" i="2"/>
  <c r="M960" i="2"/>
  <c r="Q960" i="2"/>
  <c r="A961" i="2"/>
  <c r="M961" i="2"/>
  <c r="Q961" i="2"/>
  <c r="A962" i="2"/>
  <c r="M962" i="2"/>
  <c r="Q962" i="2"/>
  <c r="A963" i="2"/>
  <c r="M963" i="2"/>
  <c r="Q963" i="2"/>
  <c r="A964" i="2"/>
  <c r="M964" i="2"/>
  <c r="Q964" i="2"/>
  <c r="A965" i="2"/>
  <c r="M965" i="2"/>
  <c r="Q965" i="2"/>
  <c r="A966" i="2"/>
  <c r="M966" i="2"/>
  <c r="Q966" i="2"/>
  <c r="A967" i="2"/>
  <c r="M967" i="2"/>
  <c r="Q967" i="2"/>
  <c r="A968" i="2"/>
  <c r="M968" i="2"/>
  <c r="Q968" i="2"/>
  <c r="A969" i="2"/>
  <c r="M969" i="2"/>
  <c r="Q969" i="2"/>
  <c r="A970" i="2"/>
  <c r="M970" i="2"/>
  <c r="Q970" i="2"/>
  <c r="A971" i="2"/>
  <c r="M971" i="2"/>
  <c r="Q971" i="2"/>
  <c r="A972" i="2"/>
  <c r="M972" i="2"/>
  <c r="Q972" i="2"/>
  <c r="A973" i="2"/>
  <c r="M973" i="2"/>
  <c r="Q973" i="2"/>
  <c r="A974" i="2"/>
  <c r="M974" i="2"/>
  <c r="Q974" i="2"/>
  <c r="A975" i="2"/>
  <c r="M975" i="2"/>
  <c r="Q975" i="2"/>
  <c r="A976" i="2"/>
  <c r="M976" i="2"/>
  <c r="Q976" i="2"/>
  <c r="A977" i="2"/>
  <c r="M977" i="2"/>
  <c r="Q977" i="2"/>
  <c r="A978" i="2"/>
  <c r="M978" i="2"/>
  <c r="Q978" i="2"/>
  <c r="A979" i="2"/>
  <c r="M979" i="2"/>
  <c r="Q979" i="2"/>
  <c r="A980" i="2"/>
  <c r="M980" i="2"/>
  <c r="Q980" i="2"/>
  <c r="A981" i="2"/>
  <c r="M981" i="2"/>
  <c r="Q981" i="2"/>
  <c r="A982" i="2"/>
  <c r="M982" i="2"/>
  <c r="Q982" i="2"/>
  <c r="A983" i="2"/>
  <c r="M983" i="2"/>
  <c r="Q983" i="2"/>
  <c r="A984" i="2"/>
  <c r="M984" i="2"/>
  <c r="Q984" i="2"/>
  <c r="A985" i="2"/>
  <c r="M985" i="2"/>
  <c r="Q985" i="2"/>
  <c r="A986" i="2"/>
  <c r="M986" i="2"/>
  <c r="Q986" i="2"/>
  <c r="A987" i="2"/>
  <c r="M987" i="2"/>
  <c r="Q987" i="2"/>
  <c r="A988" i="2"/>
  <c r="M988" i="2"/>
  <c r="Q988" i="2"/>
  <c r="A989" i="2"/>
  <c r="M989" i="2"/>
  <c r="Q989" i="2"/>
  <c r="A990" i="2"/>
  <c r="M990" i="2"/>
  <c r="Q990" i="2"/>
  <c r="A991" i="2"/>
  <c r="M991" i="2"/>
  <c r="Q991" i="2"/>
  <c r="A992" i="2"/>
  <c r="M992" i="2"/>
  <c r="Q992" i="2"/>
  <c r="A993" i="2"/>
  <c r="M993" i="2"/>
  <c r="Q993" i="2"/>
  <c r="A994" i="2"/>
  <c r="M994" i="2"/>
  <c r="Q994" i="2"/>
  <c r="A995" i="2"/>
  <c r="M995" i="2"/>
  <c r="Q995" i="2"/>
  <c r="A996" i="2"/>
  <c r="M996" i="2"/>
  <c r="Q996" i="2"/>
  <c r="A997" i="2"/>
  <c r="M997" i="2"/>
  <c r="Q997" i="2"/>
  <c r="A998" i="2"/>
  <c r="M998" i="2"/>
  <c r="Q998" i="2"/>
  <c r="A999" i="2"/>
  <c r="M999" i="2"/>
  <c r="Q999" i="2"/>
  <c r="A1000" i="2"/>
  <c r="M1000" i="2"/>
  <c r="Q1000" i="2"/>
  <c r="A1001" i="2"/>
  <c r="M1001" i="2"/>
  <c r="Q1001" i="2"/>
  <c r="A1002" i="2"/>
  <c r="M1002" i="2"/>
  <c r="Q1002" i="2"/>
  <c r="A1003" i="2"/>
  <c r="M1003" i="2"/>
  <c r="Q1003" i="2"/>
  <c r="A1004" i="2"/>
  <c r="M1004" i="2"/>
  <c r="Q1004" i="2"/>
  <c r="A1005" i="2"/>
  <c r="M1005" i="2"/>
  <c r="Q1005" i="2"/>
  <c r="A1006" i="2"/>
  <c r="M1006" i="2"/>
  <c r="Q1006" i="2"/>
  <c r="A1007" i="2"/>
  <c r="M1007" i="2"/>
  <c r="Q1007" i="2"/>
  <c r="A1008" i="2"/>
  <c r="M1008" i="2"/>
  <c r="Q1008" i="2"/>
  <c r="A1009" i="2"/>
  <c r="M1009" i="2"/>
  <c r="Q1009" i="2"/>
  <c r="A1010" i="2"/>
  <c r="M1010" i="2"/>
  <c r="Q1010" i="2"/>
  <c r="A1011" i="2"/>
  <c r="M1011" i="2"/>
  <c r="Q1011" i="2"/>
  <c r="A1012" i="2"/>
  <c r="M1012" i="2"/>
  <c r="Q1012" i="2"/>
  <c r="A1013" i="2"/>
  <c r="M1013" i="2"/>
  <c r="Q1013" i="2"/>
  <c r="A1014" i="2"/>
  <c r="M1014" i="2"/>
  <c r="Q1014" i="2"/>
  <c r="A1015" i="2"/>
  <c r="M1015" i="2"/>
  <c r="Q1015" i="2"/>
  <c r="A1016" i="2"/>
  <c r="M1016" i="2"/>
  <c r="Q1016" i="2"/>
  <c r="A1017" i="2"/>
  <c r="M1017" i="2"/>
  <c r="Q1017" i="2"/>
  <c r="A1018" i="2"/>
  <c r="M1018" i="2"/>
  <c r="Q1018" i="2"/>
  <c r="A1019" i="2"/>
  <c r="M1019" i="2"/>
  <c r="Q1019" i="2"/>
  <c r="A1020" i="2"/>
  <c r="M1020" i="2"/>
  <c r="Q1020" i="2"/>
  <c r="A1021" i="2"/>
  <c r="M1021" i="2"/>
  <c r="Q1021" i="2"/>
  <c r="A1022" i="2"/>
  <c r="M1022" i="2"/>
  <c r="Q1022" i="2"/>
  <c r="A1023" i="2"/>
  <c r="M1023" i="2"/>
  <c r="Q1023" i="2"/>
  <c r="A1024" i="2"/>
  <c r="M1024" i="2"/>
  <c r="Q1024" i="2"/>
  <c r="A1025" i="2"/>
  <c r="M1025" i="2"/>
  <c r="Q1025" i="2"/>
  <c r="A1026" i="2"/>
  <c r="M1026" i="2"/>
  <c r="Q1026" i="2"/>
  <c r="A1027" i="2"/>
  <c r="M1027" i="2"/>
  <c r="Q1027" i="2"/>
  <c r="A1028" i="2"/>
  <c r="M1028" i="2"/>
  <c r="Q1028" i="2"/>
  <c r="A1029" i="2"/>
  <c r="M1029" i="2"/>
  <c r="Q1029" i="2"/>
  <c r="A1030" i="2"/>
  <c r="M1030" i="2"/>
  <c r="Q1030" i="2"/>
  <c r="A1031" i="2"/>
  <c r="M1031" i="2"/>
  <c r="Q1031" i="2"/>
  <c r="A1032" i="2"/>
  <c r="M1032" i="2"/>
  <c r="Q1032" i="2"/>
  <c r="A1033" i="2"/>
  <c r="M1033" i="2"/>
  <c r="Q1033" i="2"/>
  <c r="A1034" i="2"/>
  <c r="M1034" i="2"/>
  <c r="Q1034" i="2"/>
  <c r="A1035" i="2"/>
  <c r="M1035" i="2"/>
  <c r="Q1035" i="2"/>
  <c r="A1036" i="2"/>
  <c r="M1036" i="2"/>
  <c r="Q1036" i="2"/>
  <c r="A1037" i="2"/>
  <c r="M1037" i="2"/>
  <c r="Q1037" i="2"/>
  <c r="A1038" i="2"/>
  <c r="M1038" i="2"/>
  <c r="Q1038" i="2"/>
  <c r="A1039" i="2"/>
  <c r="M1039" i="2"/>
  <c r="Q1039" i="2"/>
  <c r="A1040" i="2"/>
  <c r="M1040" i="2"/>
  <c r="Q1040" i="2"/>
  <c r="A1041" i="2"/>
  <c r="M1041" i="2"/>
  <c r="Q1041" i="2"/>
  <c r="A1042" i="2"/>
  <c r="M1042" i="2"/>
  <c r="Q1042" i="2"/>
  <c r="A1043" i="2"/>
  <c r="M1043" i="2"/>
  <c r="Q1043" i="2"/>
  <c r="A1044" i="2"/>
  <c r="M1044" i="2"/>
  <c r="Q1044" i="2"/>
  <c r="A1045" i="2"/>
  <c r="M1045" i="2"/>
  <c r="Q1045" i="2"/>
  <c r="A1046" i="2"/>
  <c r="M1046" i="2"/>
  <c r="Q1046" i="2"/>
  <c r="A1047" i="2"/>
  <c r="M1047" i="2"/>
  <c r="Q1047" i="2"/>
  <c r="A1048" i="2"/>
  <c r="M1048" i="2"/>
  <c r="Q1048" i="2"/>
  <c r="A1049" i="2"/>
  <c r="M1049" i="2"/>
  <c r="Q1049" i="2"/>
  <c r="A1050" i="2"/>
  <c r="M1050" i="2"/>
  <c r="Q1050" i="2"/>
  <c r="A1051" i="2"/>
  <c r="M1051" i="2"/>
  <c r="Q1051" i="2"/>
  <c r="A1052" i="2"/>
  <c r="M1052" i="2"/>
  <c r="Q1052" i="2"/>
  <c r="A1053" i="2"/>
  <c r="M1053" i="2"/>
  <c r="Q1053" i="2"/>
  <c r="A1054" i="2"/>
  <c r="M1054" i="2"/>
  <c r="Q1054" i="2"/>
  <c r="A1055" i="2"/>
  <c r="M1055" i="2"/>
  <c r="Q1055" i="2"/>
  <c r="A1056" i="2"/>
  <c r="M1056" i="2"/>
  <c r="Q1056" i="2"/>
  <c r="A1057" i="2"/>
  <c r="M1057" i="2"/>
  <c r="Q1057" i="2"/>
  <c r="A1058" i="2"/>
  <c r="M1058" i="2"/>
  <c r="Q1058" i="2"/>
  <c r="A1059" i="2"/>
  <c r="M1059" i="2"/>
  <c r="Q1059" i="2"/>
  <c r="A1060" i="2"/>
  <c r="M1060" i="2"/>
  <c r="Q1060" i="2"/>
  <c r="A1061" i="2"/>
  <c r="M1061" i="2"/>
  <c r="Q1061" i="2"/>
  <c r="A1062" i="2"/>
  <c r="M1062" i="2"/>
  <c r="Q1062" i="2"/>
  <c r="A1063" i="2"/>
  <c r="M1063" i="2"/>
  <c r="Q1063" i="2"/>
  <c r="A1064" i="2"/>
  <c r="M1064" i="2"/>
  <c r="Q1064" i="2"/>
  <c r="A1065" i="2"/>
  <c r="M1065" i="2"/>
  <c r="Q1065" i="2"/>
  <c r="A1066" i="2"/>
  <c r="M1066" i="2"/>
  <c r="Q1066" i="2"/>
  <c r="A1067" i="2"/>
  <c r="M1067" i="2"/>
  <c r="Q1067" i="2"/>
  <c r="A1068" i="2"/>
  <c r="M1068" i="2"/>
  <c r="Q1068" i="2"/>
  <c r="A1069" i="2"/>
  <c r="M1069" i="2"/>
  <c r="Q1069" i="2"/>
  <c r="A1070" i="2"/>
  <c r="M1070" i="2"/>
  <c r="Q1070" i="2"/>
  <c r="A1071" i="2"/>
  <c r="M1071" i="2"/>
  <c r="Q1071" i="2"/>
  <c r="A1072" i="2"/>
  <c r="M1072" i="2"/>
  <c r="Q1072" i="2"/>
  <c r="A1073" i="2"/>
  <c r="M1073" i="2"/>
  <c r="Q1073" i="2"/>
  <c r="A1074" i="2"/>
  <c r="M1074" i="2"/>
  <c r="Q1074" i="2"/>
  <c r="A1075" i="2"/>
  <c r="M1075" i="2"/>
  <c r="Q1075" i="2"/>
  <c r="A1076" i="2"/>
  <c r="M1076" i="2"/>
  <c r="Q1076" i="2"/>
  <c r="A1077" i="2"/>
  <c r="M1077" i="2"/>
  <c r="Q1077" i="2"/>
  <c r="A1078" i="2"/>
  <c r="M1078" i="2"/>
  <c r="Q1078" i="2"/>
  <c r="A1079" i="2"/>
  <c r="M1079" i="2"/>
  <c r="Q1079" i="2"/>
  <c r="A1080" i="2"/>
  <c r="M1080" i="2"/>
  <c r="Q1080" i="2"/>
  <c r="A1081" i="2"/>
  <c r="M1081" i="2"/>
  <c r="Q1081" i="2"/>
  <c r="A1082" i="2"/>
  <c r="M1082" i="2"/>
  <c r="Q1082" i="2"/>
  <c r="A1083" i="2"/>
  <c r="M1083" i="2"/>
  <c r="Q1083" i="2"/>
  <c r="A1084" i="2"/>
  <c r="M1084" i="2"/>
  <c r="Q1084" i="2"/>
  <c r="A1085" i="2"/>
  <c r="M1085" i="2"/>
  <c r="Q1085" i="2"/>
  <c r="A1086" i="2"/>
  <c r="M1086" i="2"/>
  <c r="Q1086" i="2"/>
  <c r="A1087" i="2"/>
  <c r="M1087" i="2"/>
  <c r="Q1087" i="2"/>
  <c r="A1088" i="2"/>
  <c r="M1088" i="2"/>
  <c r="Q1088" i="2"/>
  <c r="A1089" i="2"/>
  <c r="M1089" i="2"/>
  <c r="Q1089" i="2"/>
  <c r="A1090" i="2"/>
  <c r="M1090" i="2"/>
  <c r="Q1090" i="2"/>
  <c r="A1091" i="2"/>
  <c r="M1091" i="2"/>
  <c r="Q1091" i="2"/>
  <c r="A1092" i="2"/>
  <c r="M1092" i="2"/>
  <c r="Q1092" i="2"/>
  <c r="A1093" i="2"/>
  <c r="M1093" i="2"/>
  <c r="Q1093" i="2"/>
  <c r="A1094" i="2"/>
  <c r="M1094" i="2"/>
  <c r="Q1094" i="2"/>
  <c r="A1095" i="2"/>
  <c r="M1095" i="2"/>
  <c r="Q1095" i="2"/>
  <c r="A1096" i="2"/>
  <c r="M1096" i="2"/>
  <c r="Q1096" i="2"/>
  <c r="A1097" i="2"/>
  <c r="M1097" i="2"/>
  <c r="Q1097" i="2"/>
  <c r="A1098" i="2"/>
  <c r="M1098" i="2"/>
  <c r="Q1098" i="2"/>
  <c r="A1099" i="2"/>
  <c r="M1099" i="2"/>
  <c r="Q1099" i="2"/>
  <c r="A1100" i="2"/>
  <c r="M1100" i="2"/>
  <c r="Q1100" i="2"/>
  <c r="A1101" i="2"/>
  <c r="M1101" i="2"/>
  <c r="Q1101" i="2"/>
  <c r="A1102" i="2"/>
  <c r="M1102" i="2"/>
  <c r="Q1102" i="2"/>
  <c r="A1103" i="2"/>
  <c r="M1103" i="2"/>
  <c r="Q1103" i="2"/>
  <c r="A1104" i="2"/>
  <c r="M1104" i="2"/>
  <c r="Q1104" i="2"/>
  <c r="A1105" i="2"/>
  <c r="M1105" i="2"/>
  <c r="Q1105" i="2"/>
  <c r="A1106" i="2"/>
  <c r="M1106" i="2"/>
  <c r="Q1106" i="2"/>
  <c r="A1107" i="2"/>
  <c r="M1107" i="2"/>
  <c r="Q1107" i="2"/>
  <c r="A1108" i="2"/>
  <c r="M1108" i="2"/>
  <c r="Q1108" i="2"/>
  <c r="A1109" i="2"/>
  <c r="M1109" i="2"/>
  <c r="Q1109" i="2"/>
  <c r="A1110" i="2"/>
  <c r="M1110" i="2"/>
  <c r="Q1110" i="2"/>
  <c r="A1111" i="2"/>
  <c r="M1111" i="2"/>
  <c r="Q1111" i="2"/>
  <c r="A1112" i="2"/>
  <c r="M1112" i="2"/>
  <c r="Q1112" i="2"/>
  <c r="A1113" i="2"/>
  <c r="M1113" i="2"/>
  <c r="Q1113" i="2"/>
  <c r="A1114" i="2"/>
  <c r="M1114" i="2"/>
  <c r="Q1114" i="2"/>
  <c r="A1115" i="2"/>
  <c r="M1115" i="2"/>
  <c r="Q1115" i="2"/>
  <c r="A1116" i="2"/>
  <c r="M1116" i="2"/>
  <c r="Q1116" i="2"/>
  <c r="A1117" i="2"/>
  <c r="M1117" i="2"/>
  <c r="Q1117" i="2"/>
  <c r="A1118" i="2"/>
  <c r="M1118" i="2"/>
  <c r="Q1118" i="2"/>
  <c r="A1119" i="2"/>
  <c r="M1119" i="2"/>
  <c r="Q1119" i="2"/>
  <c r="A1120" i="2"/>
  <c r="M1120" i="2"/>
  <c r="Q1120" i="2"/>
  <c r="A1121" i="2"/>
  <c r="M1121" i="2"/>
  <c r="Q1121" i="2"/>
  <c r="A1122" i="2"/>
  <c r="M1122" i="2"/>
  <c r="Q1122" i="2"/>
  <c r="A1123" i="2"/>
  <c r="M1123" i="2"/>
  <c r="Q1123" i="2"/>
  <c r="A1124" i="2"/>
  <c r="M1124" i="2"/>
  <c r="Q1124" i="2"/>
  <c r="A1125" i="2"/>
  <c r="M1125" i="2"/>
  <c r="Q1125" i="2"/>
  <c r="A1126" i="2"/>
  <c r="M1126" i="2"/>
  <c r="Q1126" i="2"/>
  <c r="A1127" i="2"/>
  <c r="M1127" i="2"/>
  <c r="Q1127" i="2"/>
  <c r="A1128" i="2"/>
  <c r="M1128" i="2"/>
  <c r="Q1128" i="2"/>
  <c r="A1129" i="2"/>
  <c r="M1129" i="2"/>
  <c r="Q1129" i="2"/>
  <c r="A1130" i="2"/>
  <c r="M1130" i="2"/>
  <c r="Q1130" i="2"/>
  <c r="A1131" i="2"/>
  <c r="M1131" i="2"/>
  <c r="Q1131" i="2"/>
  <c r="A1132" i="2"/>
  <c r="M1132" i="2"/>
  <c r="Q1132" i="2"/>
  <c r="A1133" i="2"/>
  <c r="M1133" i="2"/>
  <c r="Q1133" i="2"/>
  <c r="A1134" i="2"/>
  <c r="M1134" i="2"/>
  <c r="Q1134" i="2"/>
  <c r="A1135" i="2"/>
  <c r="M1135" i="2"/>
  <c r="Q1135" i="2"/>
  <c r="A1136" i="2"/>
  <c r="M1136" i="2"/>
  <c r="Q1136" i="2"/>
  <c r="A1137" i="2"/>
  <c r="M1137" i="2"/>
  <c r="Q1137" i="2"/>
  <c r="A1138" i="2"/>
  <c r="M1138" i="2"/>
  <c r="Q1138" i="2"/>
  <c r="A1139" i="2"/>
  <c r="M1139" i="2"/>
  <c r="Q1139" i="2"/>
  <c r="A1140" i="2"/>
  <c r="M1140" i="2"/>
  <c r="Q1140" i="2"/>
  <c r="A1141" i="2"/>
  <c r="M1141" i="2"/>
  <c r="Q1141" i="2"/>
  <c r="A1142" i="2"/>
  <c r="M1142" i="2"/>
  <c r="Q1142" i="2"/>
  <c r="A1143" i="2"/>
  <c r="M1143" i="2"/>
  <c r="Q1143" i="2"/>
  <c r="A1144" i="2"/>
  <c r="M1144" i="2"/>
  <c r="Q1144" i="2"/>
  <c r="A1145" i="2"/>
  <c r="M1145" i="2"/>
  <c r="Q1145" i="2"/>
  <c r="A1146" i="2"/>
  <c r="M1146" i="2"/>
  <c r="Q1146" i="2"/>
  <c r="A1147" i="2"/>
  <c r="M1147" i="2"/>
  <c r="Q1147" i="2"/>
  <c r="A1148" i="2"/>
  <c r="M1148" i="2"/>
  <c r="Q1148" i="2"/>
  <c r="A1149" i="2"/>
  <c r="M1149" i="2"/>
  <c r="Q1149" i="2"/>
  <c r="A1150" i="2"/>
  <c r="M1150" i="2"/>
  <c r="Q1150" i="2"/>
  <c r="A1151" i="2"/>
  <c r="M1151" i="2"/>
  <c r="Q1151" i="2"/>
  <c r="A1152" i="2"/>
  <c r="M1152" i="2"/>
  <c r="Q1152" i="2"/>
  <c r="A1153" i="2"/>
  <c r="M1153" i="2"/>
  <c r="Q1153" i="2"/>
  <c r="A1154" i="2"/>
  <c r="M1154" i="2"/>
  <c r="Q1154" i="2"/>
  <c r="A1155" i="2"/>
  <c r="M1155" i="2"/>
  <c r="Q1155" i="2"/>
  <c r="A1156" i="2"/>
  <c r="M1156" i="2"/>
  <c r="Q1156" i="2"/>
  <c r="A1157" i="2"/>
  <c r="M1157" i="2"/>
  <c r="Q1157" i="2"/>
  <c r="A1158" i="2"/>
  <c r="M1158" i="2"/>
  <c r="Q1158" i="2"/>
  <c r="A1159" i="2"/>
  <c r="M1159" i="2"/>
  <c r="Q1159" i="2"/>
  <c r="A1160" i="2"/>
  <c r="M1160" i="2"/>
  <c r="Q1160" i="2"/>
  <c r="A1161" i="2"/>
  <c r="M1161" i="2"/>
  <c r="Q1161" i="2"/>
  <c r="A1162" i="2"/>
  <c r="M1162" i="2"/>
  <c r="Q1162" i="2"/>
  <c r="A1163" i="2"/>
  <c r="M1163" i="2"/>
  <c r="Q1163" i="2"/>
  <c r="A1164" i="2"/>
  <c r="M1164" i="2"/>
  <c r="Q1164" i="2"/>
  <c r="A1165" i="2"/>
  <c r="M1165" i="2"/>
  <c r="Q1165" i="2"/>
  <c r="A1166" i="2"/>
  <c r="M1166" i="2"/>
  <c r="Q1166" i="2"/>
  <c r="A1167" i="2"/>
  <c r="M1167" i="2"/>
  <c r="Q1167" i="2"/>
  <c r="A1168" i="2"/>
  <c r="M1168" i="2"/>
  <c r="Q1168" i="2"/>
  <c r="A1169" i="2"/>
  <c r="M1169" i="2"/>
  <c r="Q1169" i="2"/>
  <c r="A1170" i="2"/>
  <c r="M1170" i="2"/>
  <c r="Q1170" i="2"/>
  <c r="A1171" i="2"/>
  <c r="M1171" i="2"/>
  <c r="Q1171" i="2"/>
  <c r="A1172" i="2"/>
  <c r="M1172" i="2"/>
  <c r="Q1172" i="2"/>
  <c r="A1173" i="2"/>
  <c r="M1173" i="2"/>
  <c r="Q1173" i="2"/>
  <c r="A1174" i="2"/>
  <c r="M1174" i="2"/>
  <c r="Q1174" i="2"/>
  <c r="A1175" i="2"/>
  <c r="M1175" i="2"/>
  <c r="Q1175" i="2"/>
  <c r="A1176" i="2"/>
  <c r="M1176" i="2"/>
  <c r="Q1176" i="2"/>
  <c r="A1177" i="2"/>
  <c r="M1177" i="2"/>
  <c r="Q1177" i="2"/>
  <c r="A1178" i="2"/>
  <c r="M1178" i="2"/>
  <c r="Q1178" i="2"/>
  <c r="A1179" i="2"/>
  <c r="M1179" i="2"/>
  <c r="Q1179" i="2"/>
  <c r="A1180" i="2"/>
  <c r="M1180" i="2"/>
  <c r="Q1180" i="2"/>
  <c r="A1181" i="2"/>
  <c r="M1181" i="2"/>
  <c r="Q1181" i="2"/>
  <c r="A1182" i="2"/>
  <c r="M1182" i="2"/>
  <c r="Q1182" i="2"/>
  <c r="A1183" i="2"/>
  <c r="M1183" i="2"/>
  <c r="Q1183" i="2"/>
  <c r="A1184" i="2"/>
  <c r="M1184" i="2"/>
  <c r="Q1184" i="2"/>
  <c r="A1185" i="2"/>
  <c r="M1185" i="2"/>
  <c r="Q1185" i="2"/>
  <c r="A1186" i="2"/>
  <c r="M1186" i="2"/>
  <c r="Q1186" i="2"/>
  <c r="A1187" i="2"/>
  <c r="M1187" i="2"/>
  <c r="Q1187" i="2"/>
  <c r="A1188" i="2"/>
  <c r="M1188" i="2"/>
  <c r="Q1188" i="2"/>
  <c r="A1189" i="2"/>
  <c r="M1189" i="2"/>
  <c r="Q1189" i="2"/>
  <c r="A1190" i="2"/>
  <c r="M1190" i="2"/>
  <c r="Q1190" i="2"/>
  <c r="A1191" i="2"/>
  <c r="M1191" i="2"/>
  <c r="Q1191" i="2"/>
  <c r="A1192" i="2"/>
  <c r="M1192" i="2"/>
  <c r="Q1192" i="2"/>
  <c r="A1193" i="2"/>
  <c r="M1193" i="2"/>
  <c r="Q1193" i="2"/>
  <c r="A1194" i="2"/>
  <c r="M1194" i="2"/>
  <c r="Q1194" i="2"/>
  <c r="A1195" i="2"/>
  <c r="M1195" i="2"/>
  <c r="Q1195" i="2"/>
  <c r="A1196" i="2"/>
  <c r="M1196" i="2"/>
  <c r="Q1196" i="2"/>
  <c r="A1197" i="2"/>
  <c r="M1197" i="2"/>
  <c r="Q1197" i="2"/>
  <c r="A1198" i="2"/>
  <c r="M1198" i="2"/>
  <c r="Q1198" i="2"/>
  <c r="A1199" i="2"/>
  <c r="M1199" i="2"/>
  <c r="Q1199" i="2"/>
  <c r="A1200" i="2"/>
  <c r="M1200" i="2"/>
  <c r="Q1200" i="2"/>
  <c r="A1201" i="2"/>
  <c r="M1201" i="2"/>
  <c r="Q1201" i="2"/>
  <c r="A1202" i="2"/>
  <c r="M1202" i="2"/>
  <c r="Q1202" i="2"/>
  <c r="A1203" i="2"/>
  <c r="M1203" i="2"/>
  <c r="Q1203" i="2"/>
  <c r="A1204" i="2"/>
  <c r="M1204" i="2"/>
  <c r="Q1204" i="2"/>
  <c r="A1205" i="2"/>
  <c r="M1205" i="2"/>
  <c r="Q1205" i="2"/>
  <c r="A1206" i="2"/>
  <c r="M1206" i="2"/>
  <c r="Q1206" i="2"/>
  <c r="A1207" i="2"/>
  <c r="M1207" i="2"/>
  <c r="Q1207" i="2"/>
  <c r="A1208" i="2"/>
  <c r="M1208" i="2"/>
  <c r="Q1208" i="2"/>
  <c r="A1209" i="2"/>
  <c r="M1209" i="2"/>
  <c r="Q1209" i="2"/>
  <c r="A1210" i="2"/>
  <c r="M1210" i="2"/>
  <c r="Q1210" i="2"/>
  <c r="A1211" i="2"/>
  <c r="M1211" i="2"/>
  <c r="Q1211" i="2"/>
  <c r="A1212" i="2"/>
  <c r="M1212" i="2"/>
  <c r="Q1212" i="2"/>
  <c r="A1213" i="2"/>
  <c r="M1213" i="2"/>
  <c r="Q1213" i="2"/>
  <c r="A1214" i="2"/>
  <c r="M1214" i="2"/>
  <c r="Q1214" i="2"/>
  <c r="A1215" i="2"/>
  <c r="M1215" i="2"/>
  <c r="Q1215" i="2"/>
  <c r="A1216" i="2"/>
  <c r="M1216" i="2"/>
  <c r="Q1216" i="2"/>
  <c r="A1217" i="2"/>
  <c r="M1217" i="2"/>
  <c r="Q1217" i="2"/>
  <c r="A1218" i="2"/>
  <c r="M1218" i="2"/>
  <c r="Q1218" i="2"/>
  <c r="A1219" i="2"/>
  <c r="M1219" i="2"/>
  <c r="Q1219" i="2"/>
  <c r="A1220" i="2"/>
  <c r="M1220" i="2"/>
  <c r="Q1220" i="2"/>
  <c r="A1221" i="2"/>
  <c r="M1221" i="2"/>
  <c r="Q1221" i="2"/>
  <c r="A1222" i="2"/>
  <c r="M1222" i="2"/>
  <c r="Q1222" i="2"/>
  <c r="A1223" i="2"/>
  <c r="M1223" i="2"/>
  <c r="Q1223" i="2"/>
  <c r="A1224" i="2"/>
  <c r="M1224" i="2"/>
  <c r="Q1224" i="2"/>
  <c r="A1225" i="2"/>
  <c r="M1225" i="2"/>
  <c r="Q1225" i="2"/>
  <c r="A1226" i="2"/>
  <c r="M1226" i="2"/>
  <c r="Q1226" i="2"/>
  <c r="A1227" i="2"/>
  <c r="M1227" i="2"/>
  <c r="Q1227" i="2"/>
  <c r="A1228" i="2"/>
  <c r="M1228" i="2"/>
  <c r="Q1228" i="2"/>
  <c r="A1229" i="2"/>
  <c r="M1229" i="2"/>
  <c r="Q1229" i="2"/>
  <c r="A1230" i="2"/>
  <c r="M1230" i="2"/>
  <c r="Q1230" i="2"/>
  <c r="A1231" i="2"/>
  <c r="M1231" i="2"/>
  <c r="Q1231" i="2"/>
  <c r="A1232" i="2"/>
  <c r="M1232" i="2"/>
  <c r="Q1232" i="2"/>
  <c r="A1233" i="2"/>
  <c r="M1233" i="2"/>
  <c r="Q1233" i="2"/>
  <c r="A1234" i="2"/>
  <c r="M1234" i="2"/>
  <c r="Q1234" i="2"/>
  <c r="A1235" i="2"/>
  <c r="M1235" i="2"/>
  <c r="Q1235" i="2"/>
  <c r="A1236" i="2"/>
  <c r="M1236" i="2"/>
  <c r="Q1236" i="2"/>
  <c r="A1237" i="2"/>
  <c r="M1237" i="2"/>
  <c r="Q1237" i="2"/>
  <c r="A1238" i="2"/>
  <c r="M1238" i="2"/>
  <c r="Q1238" i="2"/>
  <c r="A1239" i="2"/>
  <c r="M1239" i="2"/>
  <c r="Q1239" i="2"/>
  <c r="A1240" i="2"/>
  <c r="M1240" i="2"/>
  <c r="Q1240" i="2"/>
  <c r="A1241" i="2"/>
  <c r="M1241" i="2"/>
  <c r="Q1241" i="2"/>
  <c r="A1242" i="2"/>
  <c r="M1242" i="2"/>
  <c r="Q1242" i="2"/>
  <c r="A1243" i="2"/>
  <c r="M1243" i="2"/>
  <c r="Q1243" i="2"/>
  <c r="A1244" i="2"/>
  <c r="M1244" i="2"/>
  <c r="Q1244" i="2"/>
  <c r="A1245" i="2"/>
  <c r="M1245" i="2"/>
  <c r="Q1245" i="2"/>
  <c r="A1246" i="2"/>
  <c r="M1246" i="2"/>
  <c r="Q1246" i="2"/>
  <c r="A1247" i="2"/>
  <c r="M1247" i="2"/>
  <c r="Q1247" i="2"/>
  <c r="A1248" i="2"/>
  <c r="M1248" i="2"/>
  <c r="Q1248" i="2"/>
  <c r="A1249" i="2"/>
  <c r="M1249" i="2"/>
  <c r="Q1249" i="2"/>
  <c r="A1250" i="2"/>
  <c r="M1250" i="2"/>
  <c r="Q1250" i="2"/>
  <c r="A1251" i="2"/>
  <c r="M1251" i="2"/>
  <c r="Q1251" i="2"/>
  <c r="A1252" i="2"/>
  <c r="M1252" i="2"/>
  <c r="Q1252" i="2"/>
  <c r="A1253" i="2"/>
  <c r="M1253" i="2"/>
  <c r="Q1253" i="2"/>
  <c r="A1254" i="2"/>
  <c r="M1254" i="2"/>
  <c r="Q1254" i="2"/>
  <c r="A1255" i="2"/>
  <c r="M1255" i="2"/>
  <c r="Q1255" i="2"/>
  <c r="A1256" i="2"/>
  <c r="M1256" i="2"/>
  <c r="Q1256" i="2"/>
  <c r="A1257" i="2"/>
  <c r="M1257" i="2"/>
  <c r="Q1257" i="2"/>
  <c r="A1258" i="2"/>
  <c r="M1258" i="2"/>
  <c r="Q1258" i="2"/>
  <c r="A1259" i="2"/>
  <c r="M1259" i="2"/>
  <c r="Q1259" i="2"/>
  <c r="A1260" i="2"/>
  <c r="M1260" i="2"/>
  <c r="Q1260" i="2"/>
  <c r="A1261" i="2"/>
  <c r="M1261" i="2"/>
  <c r="Q1261" i="2"/>
  <c r="A1262" i="2"/>
  <c r="M1262" i="2"/>
  <c r="Q1262" i="2"/>
  <c r="A1263" i="2"/>
  <c r="M1263" i="2"/>
  <c r="Q1263" i="2"/>
  <c r="A1264" i="2"/>
  <c r="M1264" i="2"/>
  <c r="Q1264" i="2"/>
  <c r="A1265" i="2"/>
  <c r="M1265" i="2"/>
  <c r="Q1265" i="2"/>
  <c r="A1266" i="2"/>
  <c r="M1266" i="2"/>
  <c r="Q1266" i="2"/>
  <c r="A1267" i="2"/>
  <c r="M1267" i="2"/>
  <c r="Q1267" i="2"/>
  <c r="A1268" i="2"/>
  <c r="M1268" i="2"/>
  <c r="Q1268" i="2"/>
  <c r="A1269" i="2"/>
  <c r="M1269" i="2"/>
  <c r="Q1269" i="2"/>
  <c r="A1270" i="2"/>
  <c r="M1270" i="2"/>
  <c r="Q1270" i="2"/>
  <c r="A1271" i="2"/>
  <c r="M1271" i="2"/>
  <c r="Q1271" i="2"/>
  <c r="A1272" i="2"/>
  <c r="M1272" i="2"/>
  <c r="Q1272" i="2"/>
  <c r="A1273" i="2"/>
  <c r="M1273" i="2"/>
  <c r="Q1273" i="2"/>
  <c r="A1274" i="2"/>
  <c r="M1274" i="2"/>
  <c r="Q1274" i="2"/>
  <c r="A1275" i="2"/>
  <c r="M1275" i="2"/>
  <c r="Q1275" i="2"/>
  <c r="A1276" i="2"/>
  <c r="M1276" i="2"/>
  <c r="Q1276" i="2"/>
  <c r="A1277" i="2"/>
  <c r="M1277" i="2"/>
  <c r="Q1277" i="2"/>
  <c r="A1278" i="2"/>
  <c r="M1278" i="2"/>
  <c r="Q1278" i="2"/>
  <c r="A1279" i="2"/>
  <c r="M1279" i="2"/>
  <c r="Q1279" i="2"/>
  <c r="A1280" i="2"/>
  <c r="M1280" i="2"/>
  <c r="Q1280" i="2"/>
  <c r="A1281" i="2"/>
  <c r="M1281" i="2"/>
  <c r="Q1281" i="2"/>
  <c r="A1282" i="2"/>
  <c r="M1282" i="2"/>
  <c r="Q1282" i="2"/>
  <c r="A1283" i="2"/>
  <c r="M1283" i="2"/>
  <c r="Q1283" i="2"/>
  <c r="A1284" i="2"/>
  <c r="M1284" i="2"/>
  <c r="Q1284" i="2"/>
  <c r="A1285" i="2"/>
  <c r="M1285" i="2"/>
  <c r="Q1285" i="2"/>
  <c r="A1286" i="2"/>
  <c r="M1286" i="2"/>
  <c r="Q1286" i="2"/>
  <c r="A1287" i="2"/>
  <c r="M1287" i="2"/>
  <c r="Q1287" i="2"/>
  <c r="A1288" i="2"/>
  <c r="M1288" i="2"/>
  <c r="Q1288" i="2"/>
  <c r="A1289" i="2"/>
  <c r="M1289" i="2"/>
  <c r="Q1289" i="2"/>
  <c r="A1290" i="2"/>
  <c r="M1290" i="2"/>
  <c r="Q1290" i="2"/>
  <c r="A1291" i="2"/>
  <c r="M1291" i="2"/>
  <c r="Q1291" i="2"/>
  <c r="A1292" i="2"/>
  <c r="M1292" i="2"/>
  <c r="Q1292" i="2"/>
  <c r="A1293" i="2"/>
  <c r="M1293" i="2"/>
  <c r="Q1293" i="2"/>
  <c r="A1294" i="2"/>
  <c r="M1294" i="2"/>
  <c r="Q1294" i="2"/>
  <c r="A1295" i="2"/>
  <c r="M1295" i="2"/>
  <c r="Q1295" i="2"/>
  <c r="A1296" i="2"/>
  <c r="M1296" i="2"/>
  <c r="Q1296" i="2"/>
  <c r="A1297" i="2"/>
  <c r="M1297" i="2"/>
  <c r="Q1297" i="2"/>
  <c r="A1298" i="2"/>
  <c r="M1298" i="2"/>
  <c r="Q1298" i="2"/>
  <c r="A1299" i="2"/>
  <c r="M1299" i="2"/>
  <c r="Q1299" i="2"/>
  <c r="A1300" i="2"/>
  <c r="M1300" i="2"/>
  <c r="Q1300" i="2"/>
  <c r="A1301" i="2"/>
  <c r="M1301" i="2"/>
  <c r="Q1301" i="2"/>
  <c r="A1302" i="2"/>
  <c r="M1302" i="2"/>
  <c r="Q1302" i="2"/>
  <c r="A1303" i="2"/>
  <c r="M1303" i="2"/>
  <c r="Q1303" i="2"/>
  <c r="A1304" i="2"/>
  <c r="M1304" i="2"/>
  <c r="Q1304" i="2"/>
  <c r="A1305" i="2"/>
  <c r="M1305" i="2"/>
  <c r="Q1305" i="2"/>
  <c r="A1306" i="2"/>
  <c r="M1306" i="2"/>
  <c r="Q1306" i="2"/>
  <c r="A1307" i="2"/>
  <c r="M1307" i="2"/>
  <c r="Q1307" i="2"/>
  <c r="A1308" i="2"/>
  <c r="M1308" i="2"/>
  <c r="Q1308" i="2"/>
  <c r="A1309" i="2"/>
  <c r="M1309" i="2"/>
  <c r="Q1309" i="2"/>
  <c r="A1310" i="2"/>
  <c r="M1310" i="2"/>
  <c r="Q1310" i="2"/>
  <c r="A1311" i="2"/>
  <c r="M1311" i="2"/>
  <c r="Q1311" i="2"/>
  <c r="A1312" i="2"/>
  <c r="M1312" i="2"/>
  <c r="Q1312" i="2"/>
  <c r="A1313" i="2"/>
  <c r="M1313" i="2"/>
  <c r="Q1313" i="2"/>
  <c r="A1314" i="2"/>
  <c r="M1314" i="2"/>
  <c r="Q1314" i="2"/>
  <c r="A1315" i="2"/>
  <c r="M1315" i="2"/>
  <c r="Q1315" i="2"/>
  <c r="A1316" i="2"/>
  <c r="M1316" i="2"/>
  <c r="Q1316" i="2"/>
  <c r="A1317" i="2"/>
  <c r="M1317" i="2"/>
  <c r="Q1317" i="2"/>
  <c r="A1318" i="2"/>
  <c r="M1318" i="2"/>
  <c r="Q1318" i="2"/>
  <c r="A1319" i="2"/>
  <c r="M1319" i="2"/>
  <c r="Q1319" i="2"/>
  <c r="A1320" i="2"/>
  <c r="M1320" i="2"/>
  <c r="Q1320" i="2"/>
  <c r="A1321" i="2"/>
  <c r="M1321" i="2"/>
  <c r="Q1321" i="2"/>
  <c r="A1322" i="2"/>
  <c r="M1322" i="2"/>
  <c r="Q1322" i="2"/>
  <c r="A1323" i="2"/>
  <c r="M1323" i="2"/>
  <c r="Q1323" i="2"/>
  <c r="A1324" i="2"/>
  <c r="M1324" i="2"/>
  <c r="Q1324" i="2"/>
  <c r="A1325" i="2"/>
  <c r="M1325" i="2"/>
  <c r="Q1325" i="2"/>
  <c r="A1326" i="2"/>
  <c r="M1326" i="2"/>
  <c r="Q1326" i="2"/>
  <c r="A1327" i="2"/>
  <c r="M1327" i="2"/>
  <c r="Q1327" i="2"/>
  <c r="A1328" i="2"/>
  <c r="M1328" i="2"/>
  <c r="Q1328" i="2"/>
  <c r="A1329" i="2"/>
  <c r="M1329" i="2"/>
  <c r="Q1329" i="2"/>
  <c r="A1330" i="2"/>
  <c r="M1330" i="2"/>
  <c r="Q1330" i="2"/>
  <c r="A1331" i="2"/>
  <c r="M1331" i="2"/>
  <c r="Q1331" i="2"/>
  <c r="A1332" i="2"/>
  <c r="M1332" i="2"/>
  <c r="Q1332" i="2"/>
  <c r="A1333" i="2"/>
  <c r="M1333" i="2"/>
  <c r="Q1333" i="2"/>
  <c r="A1334" i="2"/>
  <c r="M1334" i="2"/>
  <c r="Q1334" i="2"/>
  <c r="A1335" i="2"/>
  <c r="M1335" i="2"/>
  <c r="Q1335" i="2"/>
  <c r="A1336" i="2"/>
  <c r="M1336" i="2"/>
  <c r="Q1336" i="2"/>
  <c r="A1337" i="2"/>
  <c r="M1337" i="2"/>
  <c r="Q1337" i="2"/>
  <c r="A1338" i="2"/>
  <c r="M1338" i="2"/>
  <c r="Q1338" i="2"/>
  <c r="A1339" i="2"/>
  <c r="M1339" i="2"/>
  <c r="Q1339" i="2"/>
  <c r="A1340" i="2"/>
  <c r="M1340" i="2"/>
  <c r="Q1340" i="2"/>
  <c r="A1341" i="2"/>
  <c r="M1341" i="2"/>
  <c r="Q1341" i="2"/>
  <c r="A1342" i="2"/>
  <c r="M1342" i="2"/>
  <c r="Q1342" i="2"/>
  <c r="A1343" i="2"/>
  <c r="M1343" i="2"/>
  <c r="Q1343" i="2"/>
  <c r="A1344" i="2"/>
  <c r="M1344" i="2"/>
  <c r="Q1344" i="2"/>
  <c r="A1345" i="2"/>
  <c r="M1345" i="2"/>
  <c r="Q1345" i="2"/>
  <c r="A1346" i="2"/>
  <c r="M1346" i="2"/>
  <c r="Q1346" i="2"/>
  <c r="A1347" i="2"/>
  <c r="M1347" i="2"/>
  <c r="Q1347" i="2"/>
  <c r="A1348" i="2"/>
  <c r="M1348" i="2"/>
  <c r="Q1348" i="2"/>
  <c r="A1349" i="2"/>
  <c r="M1349" i="2"/>
  <c r="Q1349" i="2"/>
  <c r="A1350" i="2"/>
  <c r="M1350" i="2"/>
  <c r="Q1350" i="2"/>
  <c r="A1351" i="2"/>
  <c r="M1351" i="2"/>
  <c r="Q1351" i="2"/>
  <c r="A1352" i="2"/>
  <c r="M1352" i="2"/>
  <c r="Q1352" i="2"/>
  <c r="A1353" i="2"/>
  <c r="M1353" i="2"/>
  <c r="Q1353" i="2"/>
  <c r="A1354" i="2"/>
  <c r="M1354" i="2"/>
  <c r="Q1354" i="2"/>
  <c r="A1355" i="2"/>
  <c r="M1355" i="2"/>
  <c r="Q1355" i="2"/>
  <c r="A1356" i="2"/>
  <c r="M1356" i="2"/>
  <c r="Q1356" i="2"/>
  <c r="A1357" i="2"/>
  <c r="M1357" i="2"/>
  <c r="Q1357" i="2"/>
  <c r="A1358" i="2"/>
  <c r="M1358" i="2"/>
  <c r="Q1358" i="2"/>
  <c r="A1359" i="2"/>
  <c r="M1359" i="2"/>
  <c r="Q1359" i="2"/>
  <c r="A1360" i="2"/>
  <c r="M1360" i="2"/>
  <c r="Q1360" i="2"/>
  <c r="A1361" i="2"/>
  <c r="M1361" i="2"/>
  <c r="Q1361" i="2"/>
  <c r="A1362" i="2"/>
  <c r="M1362" i="2"/>
  <c r="Q1362" i="2"/>
  <c r="A1363" i="2"/>
  <c r="M1363" i="2"/>
  <c r="Q1363" i="2"/>
  <c r="A1364" i="2"/>
  <c r="M1364" i="2"/>
  <c r="Q1364" i="2"/>
  <c r="A1365" i="2"/>
  <c r="M1365" i="2"/>
  <c r="Q1365" i="2"/>
  <c r="A1366" i="2"/>
  <c r="M1366" i="2"/>
  <c r="Q1366" i="2"/>
  <c r="A1367" i="2"/>
  <c r="M1367" i="2"/>
  <c r="Q1367" i="2"/>
  <c r="A1368" i="2"/>
  <c r="M1368" i="2"/>
  <c r="Q1368" i="2"/>
  <c r="A1369" i="2"/>
  <c r="M1369" i="2"/>
  <c r="Q1369" i="2"/>
  <c r="A1370" i="2"/>
  <c r="M1370" i="2"/>
  <c r="Q1370" i="2"/>
  <c r="A1371" i="2"/>
  <c r="M1371" i="2"/>
  <c r="Q1371" i="2"/>
  <c r="A1372" i="2"/>
  <c r="M1372" i="2"/>
  <c r="Q1372" i="2"/>
  <c r="A1373" i="2"/>
  <c r="M1373" i="2"/>
  <c r="Q1373" i="2"/>
  <c r="A1374" i="2"/>
  <c r="M1374" i="2"/>
  <c r="Q1374" i="2"/>
  <c r="A1375" i="2"/>
  <c r="M1375" i="2"/>
  <c r="Q1375" i="2"/>
  <c r="A1376" i="2"/>
  <c r="M1376" i="2"/>
  <c r="Q1376" i="2"/>
  <c r="A1377" i="2"/>
  <c r="M1377" i="2"/>
  <c r="Q1377" i="2"/>
  <c r="A1378" i="2"/>
  <c r="M1378" i="2"/>
  <c r="Q1378" i="2"/>
  <c r="A1379" i="2"/>
  <c r="M1379" i="2"/>
  <c r="Q1379" i="2"/>
  <c r="A1380" i="2"/>
  <c r="M1380" i="2"/>
  <c r="Q1380" i="2"/>
  <c r="A1381" i="2"/>
  <c r="M1381" i="2"/>
  <c r="Q1381" i="2"/>
  <c r="A1382" i="2"/>
  <c r="M1382" i="2"/>
  <c r="Q1382" i="2"/>
  <c r="A1383" i="2"/>
  <c r="M1383" i="2"/>
  <c r="Q1383" i="2"/>
  <c r="A1384" i="2"/>
  <c r="M1384" i="2"/>
  <c r="Q1384" i="2"/>
  <c r="A1385" i="2"/>
  <c r="M1385" i="2"/>
  <c r="Q1385" i="2"/>
  <c r="A1386" i="2"/>
  <c r="M1386" i="2"/>
  <c r="Q1386" i="2"/>
  <c r="A1387" i="2"/>
  <c r="M1387" i="2"/>
  <c r="Q1387" i="2"/>
  <c r="A1388" i="2"/>
  <c r="M1388" i="2"/>
  <c r="Q1388" i="2"/>
  <c r="A1389" i="2"/>
  <c r="M1389" i="2"/>
  <c r="Q1389" i="2"/>
  <c r="A1390" i="2"/>
  <c r="M1390" i="2"/>
  <c r="Q1390" i="2"/>
  <c r="A1391" i="2"/>
  <c r="M1391" i="2"/>
  <c r="Q1391" i="2"/>
  <c r="A1392" i="2"/>
  <c r="M1392" i="2"/>
  <c r="Q1392" i="2"/>
  <c r="A1393" i="2"/>
  <c r="M1393" i="2"/>
  <c r="Q1393" i="2"/>
  <c r="A1394" i="2"/>
  <c r="M1394" i="2"/>
  <c r="Q1394" i="2"/>
  <c r="A1395" i="2"/>
  <c r="M1395" i="2"/>
  <c r="Q1395" i="2"/>
  <c r="A1396" i="2"/>
  <c r="M1396" i="2"/>
  <c r="Q1396" i="2"/>
  <c r="A1397" i="2"/>
  <c r="M1397" i="2"/>
  <c r="Q1397" i="2"/>
  <c r="A1398" i="2"/>
  <c r="M1398" i="2"/>
  <c r="Q1398" i="2"/>
  <c r="A1399" i="2"/>
  <c r="M1399" i="2"/>
  <c r="Q1399" i="2"/>
  <c r="A1400" i="2"/>
  <c r="M1400" i="2"/>
  <c r="Q1400" i="2"/>
  <c r="A1401" i="2"/>
  <c r="M1401" i="2"/>
  <c r="Q1401" i="2"/>
  <c r="A1402" i="2"/>
  <c r="M1402" i="2"/>
  <c r="Q1402" i="2"/>
  <c r="A1403" i="2"/>
  <c r="M1403" i="2"/>
  <c r="Q1403" i="2"/>
  <c r="A1404" i="2"/>
  <c r="M1404" i="2"/>
  <c r="Q1404" i="2"/>
  <c r="A1405" i="2"/>
  <c r="M1405" i="2"/>
  <c r="Q1405" i="2"/>
  <c r="A1406" i="2"/>
  <c r="M1406" i="2"/>
  <c r="Q1406" i="2"/>
  <c r="A1407" i="2"/>
  <c r="M1407" i="2"/>
  <c r="Q1407" i="2"/>
  <c r="A1408" i="2"/>
  <c r="M1408" i="2"/>
  <c r="Q1408" i="2"/>
  <c r="A1409" i="2"/>
  <c r="M1409" i="2"/>
  <c r="Q1409" i="2"/>
  <c r="A1410" i="2"/>
  <c r="M1410" i="2"/>
  <c r="Q1410" i="2"/>
  <c r="A1411" i="2"/>
  <c r="M1411" i="2"/>
  <c r="Q1411" i="2"/>
  <c r="A1412" i="2"/>
  <c r="M1412" i="2"/>
  <c r="Q1412" i="2"/>
  <c r="A1413" i="2"/>
  <c r="M1413" i="2"/>
  <c r="Q1413" i="2"/>
  <c r="A1414" i="2"/>
  <c r="M1414" i="2"/>
  <c r="Q1414" i="2"/>
  <c r="A1415" i="2"/>
  <c r="M1415" i="2"/>
  <c r="Q1415" i="2"/>
  <c r="A1416" i="2"/>
  <c r="M1416" i="2"/>
  <c r="Q1416" i="2"/>
  <c r="A1417" i="2"/>
  <c r="M1417" i="2"/>
  <c r="Q1417" i="2"/>
  <c r="A1418" i="2"/>
  <c r="M1418" i="2"/>
  <c r="Q1418" i="2"/>
  <c r="A1419" i="2"/>
  <c r="M1419" i="2"/>
  <c r="Q1419" i="2"/>
  <c r="A1420" i="2"/>
  <c r="M1420" i="2"/>
  <c r="Q1420" i="2"/>
  <c r="A1421" i="2"/>
  <c r="M1421" i="2"/>
  <c r="Q1421" i="2"/>
  <c r="A1422" i="2"/>
  <c r="M1422" i="2"/>
  <c r="Q1422" i="2"/>
  <c r="A1423" i="2"/>
  <c r="M1423" i="2"/>
  <c r="Q1423" i="2"/>
  <c r="A1424" i="2"/>
  <c r="M1424" i="2"/>
  <c r="Q1424" i="2"/>
  <c r="A1425" i="2"/>
  <c r="M1425" i="2"/>
  <c r="Q1425" i="2"/>
  <c r="A1426" i="2"/>
  <c r="M1426" i="2"/>
  <c r="Q1426" i="2"/>
  <c r="A1427" i="2"/>
  <c r="M1427" i="2"/>
  <c r="Q1427" i="2"/>
  <c r="A1428" i="2"/>
  <c r="M1428" i="2"/>
  <c r="Q1428" i="2"/>
  <c r="A1429" i="2"/>
  <c r="M1429" i="2"/>
  <c r="Q1429" i="2"/>
  <c r="A1430" i="2"/>
  <c r="M1430" i="2"/>
  <c r="Q1430" i="2"/>
  <c r="A1431" i="2"/>
  <c r="M1431" i="2"/>
  <c r="Q1431" i="2"/>
  <c r="A1432" i="2"/>
  <c r="M1432" i="2"/>
  <c r="Q1432" i="2"/>
  <c r="A1433" i="2"/>
  <c r="M1433" i="2"/>
  <c r="Q1433" i="2"/>
  <c r="A1434" i="2"/>
  <c r="M1434" i="2"/>
  <c r="Q1434" i="2"/>
  <c r="A1435" i="2"/>
  <c r="M1435" i="2"/>
  <c r="Q1435" i="2"/>
  <c r="A1436" i="2"/>
  <c r="M1436" i="2"/>
  <c r="Q1436" i="2"/>
  <c r="A1437" i="2"/>
  <c r="M1437" i="2"/>
  <c r="Q1437" i="2"/>
  <c r="A1438" i="2"/>
  <c r="M1438" i="2"/>
  <c r="Q1438" i="2"/>
  <c r="A1439" i="2"/>
  <c r="M1439" i="2"/>
  <c r="Q1439" i="2"/>
  <c r="A1440" i="2"/>
  <c r="M1440" i="2"/>
  <c r="Q1440" i="2"/>
  <c r="A1441" i="2"/>
  <c r="M1441" i="2"/>
  <c r="Q1441" i="2"/>
  <c r="A1442" i="2"/>
  <c r="M1442" i="2"/>
  <c r="Q1442" i="2"/>
  <c r="A1443" i="2"/>
  <c r="M1443" i="2"/>
  <c r="Q1443" i="2"/>
  <c r="A1444" i="2"/>
  <c r="M1444" i="2"/>
  <c r="Q1444" i="2"/>
  <c r="A1445" i="2"/>
  <c r="M1445" i="2"/>
  <c r="Q1445" i="2"/>
  <c r="A1446" i="2"/>
  <c r="M1446" i="2"/>
  <c r="Q1446" i="2"/>
  <c r="A1447" i="2"/>
  <c r="M1447" i="2"/>
  <c r="Q1447" i="2"/>
  <c r="A1448" i="2"/>
  <c r="M1448" i="2"/>
  <c r="Q1448" i="2"/>
  <c r="A1449" i="2"/>
  <c r="M1449" i="2"/>
  <c r="Q1449" i="2"/>
  <c r="A1450" i="2"/>
  <c r="M1450" i="2"/>
  <c r="Q1450" i="2"/>
  <c r="A1451" i="2"/>
  <c r="M1451" i="2"/>
  <c r="Q1451" i="2"/>
  <c r="A1452" i="2"/>
  <c r="M1452" i="2"/>
  <c r="Q1452" i="2"/>
  <c r="A1453" i="2"/>
  <c r="M1453" i="2"/>
  <c r="Q1453" i="2"/>
  <c r="A1454" i="2"/>
  <c r="M1454" i="2"/>
  <c r="Q1454" i="2"/>
  <c r="A1455" i="2"/>
  <c r="M1455" i="2"/>
  <c r="Q1455" i="2"/>
  <c r="A1456" i="2"/>
  <c r="M1456" i="2"/>
  <c r="Q1456" i="2"/>
  <c r="A1457" i="2"/>
  <c r="M1457" i="2"/>
  <c r="Q1457" i="2"/>
  <c r="A1458" i="2"/>
  <c r="M1458" i="2"/>
  <c r="Q1458" i="2"/>
  <c r="A1459" i="2"/>
  <c r="M1459" i="2"/>
  <c r="Q1459" i="2"/>
  <c r="A1460" i="2"/>
  <c r="M1460" i="2"/>
  <c r="Q1460" i="2"/>
  <c r="A1461" i="2"/>
  <c r="M1461" i="2"/>
  <c r="Q1461" i="2"/>
  <c r="A1462" i="2"/>
  <c r="M1462" i="2"/>
  <c r="Q1462" i="2"/>
  <c r="A1463" i="2"/>
  <c r="M1463" i="2"/>
  <c r="Q1463" i="2"/>
  <c r="A1464" i="2"/>
  <c r="M1464" i="2"/>
  <c r="Q1464" i="2"/>
  <c r="A1465" i="2"/>
  <c r="M1465" i="2"/>
  <c r="Q1465" i="2"/>
  <c r="A1466" i="2"/>
  <c r="M1466" i="2"/>
  <c r="Q1466" i="2"/>
  <c r="A1467" i="2"/>
  <c r="M1467" i="2"/>
  <c r="Q1467" i="2"/>
  <c r="A1468" i="2"/>
  <c r="M1468" i="2"/>
  <c r="Q1468" i="2"/>
  <c r="A1469" i="2"/>
  <c r="M1469" i="2"/>
  <c r="Q1469" i="2"/>
  <c r="A1470" i="2"/>
  <c r="M1470" i="2"/>
  <c r="Q1470" i="2"/>
  <c r="A1471" i="2"/>
  <c r="M1471" i="2"/>
  <c r="Q1471" i="2"/>
  <c r="A1472" i="2"/>
  <c r="M1472" i="2"/>
  <c r="Q1472" i="2"/>
  <c r="A1473" i="2"/>
  <c r="M1473" i="2"/>
  <c r="Q1473" i="2"/>
  <c r="A1474" i="2"/>
  <c r="M1474" i="2"/>
  <c r="Q1474" i="2"/>
  <c r="A1475" i="2"/>
  <c r="M1475" i="2"/>
  <c r="Q1475" i="2"/>
  <c r="A1476" i="2"/>
  <c r="M1476" i="2"/>
  <c r="Q1476" i="2"/>
  <c r="A1477" i="2"/>
  <c r="M1477" i="2"/>
  <c r="Q1477" i="2"/>
  <c r="A1478" i="2"/>
  <c r="M1478" i="2"/>
  <c r="Q1478" i="2"/>
  <c r="A1479" i="2"/>
  <c r="M1479" i="2"/>
  <c r="Q1479" i="2"/>
  <c r="A1480" i="2"/>
  <c r="M1480" i="2"/>
  <c r="Q1480" i="2"/>
  <c r="A1481" i="2"/>
  <c r="M1481" i="2"/>
  <c r="Q1481" i="2"/>
  <c r="A1482" i="2"/>
  <c r="M1482" i="2"/>
  <c r="Q1482" i="2"/>
  <c r="A1483" i="2"/>
  <c r="M1483" i="2"/>
  <c r="Q1483" i="2"/>
  <c r="A1484" i="2"/>
  <c r="M1484" i="2"/>
  <c r="Q1484" i="2"/>
  <c r="A1485" i="2"/>
  <c r="M1485" i="2"/>
  <c r="Q1485" i="2"/>
  <c r="A1486" i="2"/>
  <c r="M1486" i="2"/>
  <c r="Q1486" i="2"/>
  <c r="A1487" i="2"/>
  <c r="M1487" i="2"/>
  <c r="Q1487" i="2"/>
  <c r="A1488" i="2"/>
  <c r="M1488" i="2"/>
  <c r="Q1488" i="2"/>
  <c r="A1489" i="2"/>
  <c r="M1489" i="2"/>
  <c r="Q1489" i="2"/>
  <c r="A1490" i="2"/>
  <c r="M1490" i="2"/>
  <c r="Q1490" i="2"/>
  <c r="A1491" i="2"/>
  <c r="M1491" i="2"/>
  <c r="Q1491" i="2"/>
  <c r="A1492" i="2"/>
  <c r="M1492" i="2"/>
  <c r="Q1492" i="2"/>
  <c r="A1493" i="2"/>
  <c r="M1493" i="2"/>
  <c r="Q1493" i="2"/>
  <c r="A1494" i="2"/>
  <c r="M1494" i="2"/>
  <c r="Q1494" i="2"/>
  <c r="A1495" i="2"/>
  <c r="M1495" i="2"/>
  <c r="Q1495" i="2"/>
  <c r="A1496" i="2"/>
  <c r="M1496" i="2"/>
  <c r="Q1496" i="2"/>
  <c r="A1497" i="2"/>
  <c r="M1497" i="2"/>
  <c r="Q1497" i="2"/>
  <c r="A1498" i="2"/>
  <c r="M1498" i="2"/>
  <c r="Q1498" i="2"/>
  <c r="A1499" i="2"/>
  <c r="M1499" i="2"/>
  <c r="Q1499" i="2"/>
  <c r="A1500" i="2"/>
  <c r="M1500" i="2"/>
  <c r="Q1500" i="2"/>
  <c r="A1501" i="2"/>
  <c r="M1501" i="2"/>
  <c r="Q1501" i="2"/>
  <c r="A1502" i="2"/>
  <c r="M1502" i="2"/>
  <c r="Q1502" i="2"/>
  <c r="A1503" i="2"/>
  <c r="M1503" i="2"/>
  <c r="Q1503" i="2"/>
  <c r="A1504" i="2"/>
  <c r="M1504" i="2"/>
  <c r="Q1504" i="2"/>
  <c r="B156" i="2"/>
  <c r="B260" i="2"/>
  <c r="B476" i="2"/>
  <c r="AR5" i="1"/>
  <c r="B2" i="2"/>
  <c r="A2" i="2"/>
  <c r="I2" i="2"/>
  <c r="M2" i="2"/>
  <c r="Q2" i="2"/>
  <c r="AQ1466" i="1"/>
  <c r="AQ1462" i="1"/>
  <c r="AZ1022" i="1"/>
  <c r="AZ642" i="1"/>
  <c r="AT102" i="1"/>
  <c r="AT90" i="1"/>
  <c r="AT74" i="1"/>
  <c r="AT66" i="1"/>
  <c r="AW586" i="1"/>
  <c r="AW378" i="1"/>
  <c r="AW1326" i="1"/>
  <c r="AW730" i="1"/>
  <c r="AW714" i="1"/>
  <c r="AW698" i="1"/>
  <c r="AW686" i="1"/>
  <c r="AW674" i="1"/>
  <c r="AW666" i="1"/>
  <c r="AW634" i="1"/>
  <c r="AW602" i="1"/>
  <c r="AW594" i="1"/>
  <c r="AW574" i="1"/>
  <c r="AW502" i="1"/>
  <c r="AW494" i="1"/>
  <c r="AW486" i="1"/>
  <c r="AW458" i="1"/>
  <c r="AW450" i="1"/>
  <c r="AW434" i="1"/>
  <c r="AW410" i="1"/>
  <c r="AW398" i="1"/>
  <c r="AW358" i="1"/>
  <c r="AW354" i="1"/>
  <c r="AW350" i="1"/>
  <c r="AW226" i="1"/>
  <c r="AW114" i="1"/>
  <c r="AQ801" i="1"/>
  <c r="AW321" i="1"/>
  <c r="AW722" i="1"/>
  <c r="AW678" i="1"/>
  <c r="AW670" i="1"/>
  <c r="AW654" i="1"/>
  <c r="AW630" i="1"/>
  <c r="AW622" i="1"/>
  <c r="AW590" i="1"/>
  <c r="AW582" i="1"/>
  <c r="AW522" i="1"/>
  <c r="AW518" i="1"/>
  <c r="AW514" i="1"/>
  <c r="AW470" i="1"/>
  <c r="AW430" i="1"/>
  <c r="AW414" i="1"/>
  <c r="AW394" i="1"/>
  <c r="AW390" i="1"/>
  <c r="AW290" i="1"/>
  <c r="AW258" i="1"/>
  <c r="AW218" i="1"/>
  <c r="AW138" i="1"/>
  <c r="AQ1362" i="1"/>
  <c r="AQ1126" i="1"/>
  <c r="AQ1122" i="1"/>
  <c r="AQ1118" i="1"/>
  <c r="AQ1114" i="1"/>
  <c r="AQ1110" i="1"/>
  <c r="AQ1106" i="1"/>
  <c r="AQ1102" i="1"/>
  <c r="AQ1098" i="1"/>
  <c r="AQ1094" i="1"/>
  <c r="AQ1090" i="1"/>
  <c r="AQ1086" i="1"/>
  <c r="AQ1082" i="1"/>
  <c r="AQ1078" i="1"/>
  <c r="AQ1074" i="1"/>
  <c r="AQ1070" i="1"/>
  <c r="AQ1066" i="1"/>
  <c r="AQ1062" i="1"/>
  <c r="AQ1058" i="1"/>
  <c r="AQ1054" i="1"/>
  <c r="AQ1050" i="1"/>
  <c r="AQ1046" i="1"/>
  <c r="AQ1042" i="1"/>
  <c r="AQ1038" i="1"/>
  <c r="AQ1034" i="1"/>
  <c r="AQ1030" i="1"/>
  <c r="AQ1026" i="1"/>
  <c r="AQ1022" i="1"/>
  <c r="AQ1018" i="1"/>
  <c r="AQ1014" i="1"/>
  <c r="AQ1010" i="1"/>
  <c r="AQ1006" i="1"/>
  <c r="AQ1002" i="1"/>
  <c r="AQ998" i="1"/>
  <c r="AQ994" i="1"/>
  <c r="AQ990" i="1"/>
  <c r="AQ986" i="1"/>
  <c r="AQ982" i="1"/>
  <c r="AQ978" i="1"/>
  <c r="AQ974" i="1"/>
  <c r="AQ970" i="1"/>
  <c r="AQ966" i="1"/>
  <c r="AQ962" i="1"/>
  <c r="AQ958" i="1"/>
  <c r="AQ954" i="1"/>
  <c r="AQ950" i="1"/>
  <c r="AQ946" i="1"/>
  <c r="AQ942" i="1"/>
  <c r="AQ938" i="1"/>
  <c r="AQ934" i="1"/>
  <c r="AQ930" i="1"/>
  <c r="AQ926" i="1"/>
  <c r="AQ922" i="1"/>
  <c r="AQ918" i="1"/>
  <c r="AQ914" i="1"/>
  <c r="AQ910" i="1"/>
  <c r="AQ906" i="1"/>
  <c r="AQ902" i="1"/>
  <c r="AQ898" i="1"/>
  <c r="AQ894" i="1"/>
  <c r="AQ890" i="1"/>
  <c r="AQ886" i="1"/>
  <c r="AQ882" i="1"/>
  <c r="AQ878" i="1"/>
  <c r="AQ874" i="1"/>
  <c r="AQ870" i="1"/>
  <c r="AQ866" i="1"/>
  <c r="AQ862" i="1"/>
  <c r="AQ858" i="1"/>
  <c r="AQ854" i="1"/>
  <c r="AQ850" i="1"/>
  <c r="AQ846" i="1"/>
  <c r="AQ842" i="1"/>
  <c r="AQ838" i="1"/>
  <c r="AQ834" i="1"/>
  <c r="AQ830" i="1"/>
  <c r="AQ826" i="1"/>
  <c r="AQ822" i="1"/>
  <c r="AQ818" i="1"/>
  <c r="AQ814" i="1"/>
  <c r="AQ810" i="1"/>
  <c r="AQ806" i="1"/>
  <c r="AQ802" i="1"/>
  <c r="AQ798" i="1"/>
  <c r="AQ794" i="1"/>
  <c r="AQ790" i="1"/>
  <c r="AQ786" i="1"/>
  <c r="AQ782" i="1"/>
  <c r="AQ778" i="1"/>
  <c r="AQ774" i="1"/>
  <c r="AQ770" i="1"/>
  <c r="AQ766" i="1"/>
  <c r="AQ762" i="1"/>
  <c r="AQ758" i="1"/>
  <c r="AQ754" i="1"/>
  <c r="AQ750" i="1"/>
  <c r="AQ746" i="1"/>
  <c r="AQ742" i="1"/>
  <c r="AQ738" i="1"/>
  <c r="AQ718" i="1"/>
  <c r="AQ710" i="1"/>
  <c r="AQ698" i="1"/>
  <c r="AQ694" i="1"/>
  <c r="AQ566" i="1"/>
  <c r="AQ470" i="1"/>
  <c r="AQ422" i="1"/>
  <c r="AQ406" i="1"/>
  <c r="AQ402" i="1"/>
  <c r="AQ1370" i="1"/>
  <c r="AQ346" i="1"/>
  <c r="AQ330" i="1"/>
  <c r="AQ306" i="1"/>
  <c r="AQ290" i="1"/>
  <c r="AQ274" i="1"/>
  <c r="AQ258" i="1"/>
  <c r="AQ226" i="1"/>
  <c r="AT1506" i="1"/>
  <c r="AT1502" i="1"/>
  <c r="AT1498" i="1"/>
  <c r="AT1494" i="1"/>
  <c r="AT1486" i="1"/>
  <c r="AT1482" i="1"/>
  <c r="AT1478" i="1"/>
  <c r="AT1474" i="1"/>
  <c r="AT1470" i="1"/>
  <c r="AT1466" i="1"/>
  <c r="AT1462" i="1"/>
  <c r="AT1458" i="1"/>
  <c r="AT1454" i="1"/>
  <c r="AT1450" i="1"/>
  <c r="AT1446" i="1"/>
  <c r="AT1442" i="1"/>
  <c r="AT1438" i="1"/>
  <c r="AT1434" i="1"/>
  <c r="AT1430" i="1"/>
  <c r="AT1422" i="1"/>
  <c r="AT1418" i="1"/>
  <c r="AT1414" i="1"/>
  <c r="AT1410" i="1"/>
  <c r="AT1406" i="1"/>
  <c r="AT1402" i="1"/>
  <c r="AT1398" i="1"/>
  <c r="AT1394" i="1"/>
  <c r="AT1390" i="1"/>
  <c r="AT1086" i="1"/>
  <c r="AT1082" i="1"/>
  <c r="AQ1366" i="1"/>
  <c r="AT990" i="1"/>
  <c r="AT986" i="1"/>
  <c r="AT982" i="1"/>
  <c r="AT978" i="1"/>
  <c r="AT974" i="1"/>
  <c r="AT970" i="1"/>
  <c r="AT966" i="1"/>
  <c r="AT962" i="1"/>
  <c r="AT958" i="1"/>
  <c r="AT954" i="1"/>
  <c r="AT950" i="1"/>
  <c r="AT946" i="1"/>
  <c r="AT942" i="1"/>
  <c r="AT938" i="1"/>
  <c r="AT934" i="1"/>
  <c r="AT930" i="1"/>
  <c r="AT926" i="1"/>
  <c r="AT922" i="1"/>
  <c r="AT918" i="1"/>
  <c r="AT914" i="1"/>
  <c r="AT910" i="1"/>
  <c r="AT906" i="1"/>
  <c r="AT902" i="1"/>
  <c r="AT898" i="1"/>
  <c r="AT894" i="1"/>
  <c r="AT890" i="1"/>
  <c r="AT886" i="1"/>
  <c r="AT882" i="1"/>
  <c r="AT878" i="1"/>
  <c r="AT870" i="1"/>
  <c r="AT706" i="1"/>
  <c r="AQ1386" i="1"/>
  <c r="AQ1382" i="1"/>
  <c r="AQ1378" i="1"/>
  <c r="AQ1374" i="1"/>
  <c r="AQ1358" i="1"/>
  <c r="AQ1354" i="1"/>
  <c r="AQ1350" i="1"/>
  <c r="AQ1346" i="1"/>
  <c r="AQ1342" i="1"/>
  <c r="AQ1338" i="1"/>
  <c r="AQ1334" i="1"/>
  <c r="AQ1330" i="1"/>
  <c r="AQ1326" i="1"/>
  <c r="AQ1322" i="1"/>
  <c r="AQ1318" i="1"/>
  <c r="AQ1314" i="1"/>
  <c r="AQ1310" i="1"/>
  <c r="AQ1306" i="1"/>
  <c r="AQ1302" i="1"/>
  <c r="AQ1298" i="1"/>
  <c r="AQ1294" i="1"/>
  <c r="AQ1290" i="1"/>
  <c r="AQ1286" i="1"/>
  <c r="AQ1282" i="1"/>
  <c r="AQ1278" i="1"/>
  <c r="AQ1274" i="1"/>
  <c r="AQ1270" i="1"/>
  <c r="AQ1266" i="1"/>
  <c r="AQ1262" i="1"/>
  <c r="AQ1258" i="1"/>
  <c r="AQ1254" i="1"/>
  <c r="AQ1250" i="1"/>
  <c r="AQ1246" i="1"/>
  <c r="AQ1242" i="1"/>
  <c r="AQ1238" i="1"/>
  <c r="AQ1234" i="1"/>
  <c r="AQ1230" i="1"/>
  <c r="AQ1226" i="1"/>
  <c r="AQ1222" i="1"/>
  <c r="AQ1218" i="1"/>
  <c r="AQ1214" i="1"/>
  <c r="AQ1210" i="1"/>
  <c r="AQ1206" i="1"/>
  <c r="AQ1202" i="1"/>
  <c r="AQ1198" i="1"/>
  <c r="AQ1194" i="1"/>
  <c r="AQ1190" i="1"/>
  <c r="AQ1186" i="1"/>
  <c r="AQ1182" i="1"/>
  <c r="AQ1178" i="1"/>
  <c r="AQ1174" i="1"/>
  <c r="AQ1170" i="1"/>
  <c r="AQ1166" i="1"/>
  <c r="AQ1162" i="1"/>
  <c r="AQ1158" i="1"/>
  <c r="AQ1154" i="1"/>
  <c r="AQ1150" i="1"/>
  <c r="AQ1146" i="1"/>
  <c r="AQ1142" i="1"/>
  <c r="AQ1138" i="1"/>
  <c r="AQ1134" i="1"/>
  <c r="AQ122" i="1"/>
  <c r="AQ98" i="1"/>
  <c r="AQ78" i="1"/>
  <c r="AQ42" i="1"/>
  <c r="AT1078" i="1"/>
  <c r="AT1074" i="1"/>
  <c r="AT1070" i="1"/>
  <c r="AT1066" i="1"/>
  <c r="AT1062" i="1"/>
  <c r="AT1058" i="1"/>
  <c r="AT1054" i="1"/>
  <c r="AT1050" i="1"/>
  <c r="AT1046" i="1"/>
  <c r="AT1042" i="1"/>
  <c r="AT1038" i="1"/>
  <c r="AT1034" i="1"/>
  <c r="AT1030" i="1"/>
  <c r="AT1026" i="1"/>
  <c r="AT1022" i="1"/>
  <c r="AT1018" i="1"/>
  <c r="AT1006" i="1"/>
  <c r="AT998" i="1"/>
  <c r="AT994" i="1"/>
  <c r="AT338" i="1"/>
  <c r="AT334" i="1"/>
  <c r="AT326" i="1"/>
  <c r="AT322" i="1"/>
  <c r="AT318" i="1"/>
  <c r="AT314" i="1"/>
  <c r="AT302" i="1"/>
  <c r="AT270" i="1"/>
  <c r="AT266" i="1"/>
  <c r="AT246" i="1"/>
  <c r="AT242" i="1"/>
  <c r="AT218" i="1"/>
  <c r="AZ850" i="1"/>
  <c r="AT766" i="1"/>
  <c r="AZ478" i="1"/>
  <c r="AZ982" i="1"/>
  <c r="AZ638" i="1"/>
  <c r="AZ630" i="1"/>
  <c r="AZ622" i="1"/>
  <c r="AZ618" i="1"/>
  <c r="AZ598" i="1"/>
  <c r="AZ594" i="1"/>
  <c r="AZ590" i="1"/>
  <c r="AZ586" i="1"/>
  <c r="AZ498" i="1"/>
  <c r="AZ482" i="1"/>
  <c r="AT1386" i="1"/>
  <c r="AT1382" i="1"/>
  <c r="AT1378" i="1"/>
  <c r="AT1374" i="1"/>
  <c r="AT1370" i="1"/>
  <c r="AT1366" i="1"/>
  <c r="AT1362" i="1"/>
  <c r="AT1358" i="1"/>
  <c r="AT1354" i="1"/>
  <c r="AT1346" i="1"/>
  <c r="AT1342" i="1"/>
  <c r="AT1338" i="1"/>
  <c r="AT1330" i="1"/>
  <c r="AT1326" i="1"/>
  <c r="AT1322" i="1"/>
  <c r="AT1318" i="1"/>
  <c r="AT1314" i="1"/>
  <c r="AT1310" i="1"/>
  <c r="AT1306" i="1"/>
  <c r="AT1302" i="1"/>
  <c r="AT1298" i="1"/>
  <c r="AT1294" i="1"/>
  <c r="AT1290" i="1"/>
  <c r="AT1286" i="1"/>
  <c r="AT1282" i="1"/>
  <c r="AT1278" i="1"/>
  <c r="AT1274" i="1"/>
  <c r="AT1270" i="1"/>
  <c r="AT1266" i="1"/>
  <c r="AT1262" i="1"/>
  <c r="AT1258" i="1"/>
  <c r="AT1250" i="1"/>
  <c r="AT1246" i="1"/>
  <c r="AT1242" i="1"/>
  <c r="AT1238" i="1"/>
  <c r="AT1234" i="1"/>
  <c r="AT1230" i="1"/>
  <c r="AT1226" i="1"/>
  <c r="AT1218" i="1"/>
  <c r="AT1214" i="1"/>
  <c r="AT1210" i="1"/>
  <c r="AT1206" i="1"/>
  <c r="AT1202" i="1"/>
  <c r="AT1198" i="1"/>
  <c r="AT1194" i="1"/>
  <c r="AT1190" i="1"/>
  <c r="AT1186" i="1"/>
  <c r="AT1182" i="1"/>
  <c r="AT1178" i="1"/>
  <c r="AT1174" i="1"/>
  <c r="AT1170" i="1"/>
  <c r="AT1166" i="1"/>
  <c r="AT1162" i="1"/>
  <c r="AT1158" i="1"/>
  <c r="AT1154" i="1"/>
  <c r="AT1150" i="1"/>
  <c r="AT1146" i="1"/>
  <c r="AT1142" i="1"/>
  <c r="AT1138" i="1"/>
  <c r="AT1134" i="1"/>
  <c r="AT1130" i="1"/>
  <c r="AT1126" i="1"/>
  <c r="AT1122" i="1"/>
  <c r="AT1118" i="1"/>
  <c r="AT1114" i="1"/>
  <c r="AT1110" i="1"/>
  <c r="AT1106" i="1"/>
  <c r="AT862" i="1"/>
  <c r="AT858" i="1"/>
  <c r="AT846" i="1"/>
  <c r="AT842" i="1"/>
  <c r="AT838" i="1"/>
  <c r="AT834" i="1"/>
  <c r="AT830" i="1"/>
  <c r="AT826" i="1"/>
  <c r="AT822" i="1"/>
  <c r="AT818" i="1"/>
  <c r="AT814" i="1"/>
  <c r="AT810" i="1"/>
  <c r="AT806" i="1"/>
  <c r="AT802" i="1"/>
  <c r="AT798" i="1"/>
  <c r="AT794" i="1"/>
  <c r="AT790" i="1"/>
  <c r="AT786" i="1"/>
  <c r="AT782" i="1"/>
  <c r="AT778" i="1"/>
  <c r="AT774" i="1"/>
  <c r="AT770" i="1"/>
  <c r="AT678" i="1"/>
  <c r="AT658" i="1"/>
  <c r="AT442" i="1"/>
  <c r="AT418" i="1"/>
  <c r="AT406" i="1"/>
  <c r="AT386" i="1"/>
  <c r="AT1102" i="1"/>
  <c r="AT1098" i="1"/>
  <c r="AT1094" i="1"/>
  <c r="AT1090" i="1"/>
  <c r="AT762" i="1"/>
  <c r="AT758" i="1"/>
  <c r="AT754" i="1"/>
  <c r="AT58" i="1"/>
  <c r="AT50" i="1"/>
  <c r="AT46" i="1"/>
  <c r="AT42" i="1"/>
  <c r="AT38" i="1"/>
  <c r="AT22" i="1"/>
  <c r="AZ1494" i="1"/>
  <c r="AZ1490" i="1"/>
  <c r="AZ1486" i="1"/>
  <c r="AZ1482" i="1"/>
  <c r="AZ1478" i="1"/>
  <c r="AZ1462" i="1"/>
  <c r="AZ1458" i="1"/>
  <c r="AZ1454" i="1"/>
  <c r="AZ1450" i="1"/>
  <c r="AZ1442" i="1"/>
  <c r="AZ1426" i="1"/>
  <c r="AZ1422" i="1"/>
  <c r="AZ1418" i="1"/>
  <c r="AZ1414" i="1"/>
  <c r="AZ1410" i="1"/>
  <c r="AZ1378" i="1"/>
  <c r="AZ1362" i="1"/>
  <c r="AZ1358" i="1"/>
  <c r="AZ1354" i="1"/>
  <c r="AZ1350" i="1"/>
  <c r="AZ1346" i="1"/>
  <c r="AZ1326" i="1"/>
  <c r="AZ1322" i="1"/>
  <c r="AZ1318" i="1"/>
  <c r="AZ1314" i="1"/>
  <c r="AZ1298" i="1"/>
  <c r="AZ1294" i="1"/>
  <c r="AZ1290" i="1"/>
  <c r="AZ1286" i="1"/>
  <c r="AZ1282" i="1"/>
  <c r="AZ1258" i="1"/>
  <c r="AZ1254" i="1"/>
  <c r="AZ1194" i="1"/>
  <c r="AZ1190" i="1"/>
  <c r="AZ1182" i="1"/>
  <c r="AZ1178" i="1"/>
  <c r="AZ1162" i="1"/>
  <c r="AZ1158" i="1"/>
  <c r="AZ1154" i="1"/>
  <c r="AZ1150" i="1"/>
  <c r="AT750" i="1"/>
  <c r="AT746" i="1"/>
  <c r="AT742" i="1"/>
  <c r="AT650" i="1"/>
  <c r="AT618" i="1"/>
  <c r="AT610" i="1"/>
  <c r="AT370" i="1"/>
  <c r="AT366" i="1"/>
  <c r="AT362" i="1"/>
  <c r="AT346" i="1"/>
  <c r="AT342" i="1"/>
  <c r="AT178" i="1"/>
  <c r="AT174" i="1"/>
  <c r="AT170" i="1"/>
  <c r="AT166" i="1"/>
  <c r="AT154" i="1"/>
  <c r="AT150" i="1"/>
  <c r="AZ442" i="1"/>
  <c r="AZ426" i="1"/>
  <c r="AZ346" i="1"/>
  <c r="AZ1114" i="1"/>
  <c r="AZ1098" i="1"/>
  <c r="AZ1094" i="1"/>
  <c r="AZ1090" i="1"/>
  <c r="AZ1086" i="1"/>
  <c r="AZ1082" i="1"/>
  <c r="AZ1066" i="1"/>
  <c r="AZ1062" i="1"/>
  <c r="AZ1014" i="1"/>
  <c r="AZ998" i="1"/>
  <c r="AZ994" i="1"/>
  <c r="AZ990" i="1"/>
  <c r="AZ986" i="1"/>
  <c r="AZ190" i="1"/>
  <c r="AZ154" i="1"/>
  <c r="AZ150" i="1"/>
  <c r="AZ130" i="1"/>
  <c r="AZ950" i="1"/>
  <c r="AZ934" i="1"/>
  <c r="AZ930" i="1"/>
  <c r="AZ926" i="1"/>
  <c r="AZ922" i="1"/>
  <c r="AZ918" i="1"/>
  <c r="AZ886" i="1"/>
  <c r="AZ870" i="1"/>
  <c r="AZ866" i="1"/>
  <c r="AZ862" i="1"/>
  <c r="AZ858" i="1"/>
  <c r="AZ1330" i="1"/>
  <c r="AZ818" i="1"/>
  <c r="AZ802" i="1"/>
  <c r="AZ786" i="1"/>
  <c r="AZ770" i="1"/>
  <c r="AZ766" i="1"/>
  <c r="AZ762" i="1"/>
  <c r="AZ758" i="1"/>
  <c r="AZ754" i="1"/>
  <c r="AZ706" i="1"/>
  <c r="AZ702" i="1"/>
  <c r="AZ694" i="1"/>
  <c r="AZ94" i="1"/>
  <c r="AZ82" i="1"/>
  <c r="AZ78" i="1"/>
  <c r="AZ62" i="1"/>
  <c r="AT1377" i="1"/>
  <c r="AZ554" i="1"/>
  <c r="AZ1130" i="1"/>
  <c r="AZ1126" i="1"/>
  <c r="AZ1122" i="1"/>
  <c r="AZ1118" i="1"/>
  <c r="AZ966" i="1"/>
  <c r="AZ962" i="1"/>
  <c r="AZ958" i="1"/>
  <c r="AZ954" i="1"/>
  <c r="AZ834" i="1"/>
  <c r="AZ830" i="1"/>
  <c r="AZ826" i="1"/>
  <c r="AZ822" i="1"/>
  <c r="AZ1394" i="1"/>
  <c r="AZ1390" i="1"/>
  <c r="AZ1386" i="1"/>
  <c r="AZ1382" i="1"/>
  <c r="AZ1230" i="1"/>
  <c r="AZ1226" i="1"/>
  <c r="AZ1218" i="1"/>
  <c r="AZ1214" i="1"/>
  <c r="AZ1198" i="1"/>
  <c r="AZ1058" i="1"/>
  <c r="AZ1054" i="1"/>
  <c r="AZ1050" i="1"/>
  <c r="AZ1034" i="1"/>
  <c r="AZ1030" i="1"/>
  <c r="AZ1026" i="1"/>
  <c r="AZ1018" i="1"/>
  <c r="AZ902" i="1"/>
  <c r="AZ898" i="1"/>
  <c r="AZ894" i="1"/>
  <c r="AZ890" i="1"/>
  <c r="AZ738" i="1"/>
  <c r="AZ730" i="1"/>
  <c r="AZ570" i="1"/>
  <c r="AZ566" i="1"/>
  <c r="AZ558" i="1"/>
  <c r="AZ446" i="1"/>
  <c r="AZ326" i="1"/>
  <c r="AZ322" i="1"/>
  <c r="AZ314" i="1"/>
  <c r="AZ178" i="1"/>
  <c r="AZ54" i="1"/>
  <c r="AZ50" i="1"/>
  <c r="AZ46" i="1"/>
  <c r="AZ798" i="1"/>
  <c r="AZ794" i="1"/>
  <c r="AZ790" i="1"/>
  <c r="AZ530" i="1"/>
  <c r="AZ382" i="1"/>
  <c r="AZ246" i="1"/>
  <c r="AZ98" i="1"/>
  <c r="AZ1506" i="1"/>
  <c r="AZ1474" i="1"/>
  <c r="AZ1438" i="1"/>
  <c r="AZ1434" i="1"/>
  <c r="AZ1406" i="1"/>
  <c r="AZ1374" i="1"/>
  <c r="AZ1342" i="1"/>
  <c r="AZ1310" i="1"/>
  <c r="AZ1278" i="1"/>
  <c r="AZ1246" i="1"/>
  <c r="AZ1210" i="1"/>
  <c r="AZ1206" i="1"/>
  <c r="AZ1174" i="1"/>
  <c r="AZ1110" i="1"/>
  <c r="AZ1106" i="1"/>
  <c r="AZ1078" i="1"/>
  <c r="AZ1046" i="1"/>
  <c r="AZ1010" i="1"/>
  <c r="AZ978" i="1"/>
  <c r="AZ946" i="1"/>
  <c r="AZ914" i="1"/>
  <c r="AZ882" i="1"/>
  <c r="AZ846" i="1"/>
  <c r="AZ814" i="1"/>
  <c r="AZ782" i="1"/>
  <c r="AZ778" i="1"/>
  <c r="AZ750" i="1"/>
  <c r="AZ718" i="1"/>
  <c r="AZ654" i="1"/>
  <c r="AZ614" i="1"/>
  <c r="AZ370" i="1"/>
  <c r="AZ338" i="1"/>
  <c r="AZ274" i="1"/>
  <c r="AZ242" i="1"/>
  <c r="AZ174" i="1"/>
  <c r="AZ74" i="1"/>
  <c r="AZ42" i="1"/>
  <c r="AZ38" i="1"/>
  <c r="AT1490" i="1"/>
  <c r="AT1426" i="1"/>
  <c r="AT1350" i="1"/>
  <c r="AT1334" i="1"/>
  <c r="AT1254" i="1"/>
  <c r="AZ1222" i="1"/>
  <c r="AT1002" i="1"/>
  <c r="AZ562" i="1"/>
  <c r="AZ318" i="1"/>
  <c r="AZ122" i="1"/>
  <c r="AZ86" i="1"/>
  <c r="AT54" i="1"/>
  <c r="AZ142" i="1"/>
  <c r="AZ1502" i="1"/>
  <c r="AZ1498" i="1"/>
  <c r="AZ1470" i="1"/>
  <c r="AZ1466" i="1"/>
  <c r="AZ1430" i="1"/>
  <c r="AZ1402" i="1"/>
  <c r="AZ1398" i="1"/>
  <c r="AZ1370" i="1"/>
  <c r="AZ1366" i="1"/>
  <c r="AZ1338" i="1"/>
  <c r="AZ1334" i="1"/>
  <c r="AZ1306" i="1"/>
  <c r="AZ1302" i="1"/>
  <c r="AZ1274" i="1"/>
  <c r="AZ1270" i="1"/>
  <c r="AZ1242" i="1"/>
  <c r="AZ1238" i="1"/>
  <c r="AZ1202" i="1"/>
  <c r="AZ1170" i="1"/>
  <c r="AZ1166" i="1"/>
  <c r="AZ1134" i="1"/>
  <c r="AZ1102" i="1"/>
  <c r="AZ1074" i="1"/>
  <c r="AZ1070" i="1"/>
  <c r="AZ1042" i="1"/>
  <c r="AZ1038" i="1"/>
  <c r="AZ1006" i="1"/>
  <c r="AZ1002" i="1"/>
  <c r="AZ974" i="1"/>
  <c r="AZ970" i="1"/>
  <c r="AZ942" i="1"/>
  <c r="AZ938" i="1"/>
  <c r="AZ910" i="1"/>
  <c r="AZ906" i="1"/>
  <c r="AZ878" i="1"/>
  <c r="AZ874" i="1"/>
  <c r="AZ842" i="1"/>
  <c r="AZ838" i="1"/>
  <c r="AZ810" i="1"/>
  <c r="AZ806" i="1"/>
  <c r="AZ774" i="1"/>
  <c r="AZ746" i="1"/>
  <c r="AZ742" i="1"/>
  <c r="AZ714" i="1"/>
  <c r="AZ710" i="1"/>
  <c r="AZ646" i="1"/>
  <c r="AZ610" i="1"/>
  <c r="AZ546" i="1"/>
  <c r="AZ542" i="1"/>
  <c r="AZ466" i="1"/>
  <c r="AZ462" i="1"/>
  <c r="AZ402" i="1"/>
  <c r="AZ366" i="1"/>
  <c r="AZ362" i="1"/>
  <c r="AZ334" i="1"/>
  <c r="AZ330" i="1"/>
  <c r="AZ270" i="1"/>
  <c r="AZ266" i="1"/>
  <c r="AZ206" i="1"/>
  <c r="AZ170" i="1"/>
  <c r="AZ166" i="1"/>
  <c r="AZ134" i="1"/>
  <c r="AZ102" i="1"/>
  <c r="AZ70" i="1"/>
  <c r="AZ66" i="1"/>
  <c r="AT1222" i="1"/>
  <c r="AQ1032" i="1"/>
  <c r="AZ1084" i="1"/>
  <c r="AT10" i="1"/>
  <c r="AT1209" i="1"/>
  <c r="AW469" i="1"/>
  <c r="AW605" i="1"/>
  <c r="AQ1125" i="1"/>
  <c r="AT181" i="1"/>
  <c r="AT1277" i="1"/>
  <c r="AT1329" i="1"/>
  <c r="AQ1353" i="1"/>
  <c r="AT1289" i="1"/>
  <c r="AT1337" i="1"/>
  <c r="AT1169" i="1"/>
  <c r="AT1233" i="1"/>
  <c r="AW369" i="1"/>
  <c r="AQ325" i="1"/>
  <c r="AQ845" i="1"/>
  <c r="AQ973" i="1"/>
  <c r="AW229" i="1"/>
  <c r="AT1245" i="1"/>
  <c r="AT1253" i="1"/>
  <c r="AW549" i="1"/>
  <c r="AQ57" i="1"/>
  <c r="AQ877" i="1"/>
  <c r="AQ1017" i="1"/>
  <c r="AT937" i="1"/>
  <c r="AT1293" i="1"/>
  <c r="AT1265" i="1"/>
  <c r="AT1317" i="1"/>
  <c r="AT1369" i="1"/>
  <c r="AT1401" i="1"/>
  <c r="AQ757" i="1"/>
  <c r="AQ1261" i="1"/>
  <c r="AW481" i="1"/>
  <c r="AQ1494" i="1"/>
  <c r="AQ1482" i="1"/>
  <c r="AQ1470" i="1"/>
  <c r="AQ1446" i="1"/>
  <c r="AZ1446" i="1"/>
  <c r="AQ1442" i="1"/>
  <c r="AQ1422" i="1"/>
  <c r="AW570" i="1"/>
  <c r="AW550" i="1"/>
  <c r="AT466" i="1"/>
  <c r="AW462" i="1"/>
  <c r="AW202" i="1"/>
  <c r="AZ90" i="1"/>
  <c r="AT86" i="1"/>
  <c r="AT18" i="1"/>
  <c r="AW1434" i="1"/>
  <c r="AQ1418" i="1"/>
  <c r="AT1197" i="1"/>
  <c r="AT1341" i="1"/>
  <c r="AT1257" i="1"/>
  <c r="AT1281" i="1"/>
  <c r="AT1313" i="1"/>
  <c r="AT1333" i="1"/>
  <c r="AT1213" i="1"/>
  <c r="AW49" i="1"/>
  <c r="AW265" i="1"/>
  <c r="AQ253" i="1"/>
  <c r="AQ293" i="1"/>
  <c r="AQ717" i="1"/>
  <c r="AQ789" i="1"/>
  <c r="AQ853" i="1"/>
  <c r="AQ1005" i="1"/>
  <c r="AQ1081" i="1"/>
  <c r="AQ1189" i="1"/>
  <c r="AQ1305" i="1"/>
  <c r="AW37" i="1"/>
  <c r="AT617" i="1"/>
  <c r="AT1273" i="1"/>
  <c r="AT1297" i="1"/>
  <c r="AT1321" i="1"/>
  <c r="AT1349" i="1"/>
  <c r="AT1173" i="1"/>
  <c r="AT1201" i="1"/>
  <c r="AW225" i="1"/>
  <c r="AW405" i="1"/>
  <c r="AQ141" i="1"/>
  <c r="AQ749" i="1"/>
  <c r="AQ813" i="1"/>
  <c r="AQ897" i="1"/>
  <c r="AQ965" i="1"/>
  <c r="AQ1229" i="1"/>
  <c r="AW313" i="1"/>
  <c r="AT1049" i="1"/>
  <c r="AQ908" i="1"/>
  <c r="AT1229" i="1"/>
  <c r="AT1309" i="1"/>
  <c r="AT1249" i="1"/>
  <c r="AT1269" i="1"/>
  <c r="AT1285" i="1"/>
  <c r="AT1305" i="1"/>
  <c r="AT1325" i="1"/>
  <c r="AT1345" i="1"/>
  <c r="AT1365" i="1"/>
  <c r="AT1381" i="1"/>
  <c r="AT1177" i="1"/>
  <c r="AQ1093" i="1"/>
  <c r="AQ1177" i="1"/>
  <c r="AQ1293" i="1"/>
  <c r="AT1193" i="1"/>
  <c r="AT1217" i="1"/>
  <c r="AQ941" i="1"/>
  <c r="AQ1221" i="1"/>
  <c r="AT1477" i="1"/>
  <c r="AZ1453" i="1"/>
  <c r="AZ1421" i="1"/>
  <c r="AZ1397" i="1"/>
  <c r="AZ1317" i="1"/>
  <c r="AZ1285" i="1"/>
  <c r="AQ1285" i="1"/>
  <c r="AZ1241" i="1"/>
  <c r="AQ1241" i="1"/>
  <c r="AT1241" i="1"/>
  <c r="AQ1205" i="1"/>
  <c r="AT1205" i="1"/>
  <c r="AQ1185" i="1"/>
  <c r="AT1185" i="1"/>
  <c r="AQ1181" i="1"/>
  <c r="AT1181" i="1"/>
  <c r="AQ1153" i="1"/>
  <c r="AQ1089" i="1"/>
  <c r="AQ1045" i="1"/>
  <c r="AQ1041" i="1"/>
  <c r="AQ1009" i="1"/>
  <c r="AT961" i="1"/>
  <c r="AQ949" i="1"/>
  <c r="AQ913" i="1"/>
  <c r="AT865" i="1"/>
  <c r="AQ865" i="1"/>
  <c r="AQ861" i="1"/>
  <c r="AQ825" i="1"/>
  <c r="AT825" i="1"/>
  <c r="AQ797" i="1"/>
  <c r="AQ721" i="1"/>
  <c r="AW633" i="1"/>
  <c r="AW601" i="1"/>
  <c r="AZ501" i="1"/>
  <c r="AW385" i="1"/>
  <c r="AT373" i="1"/>
  <c r="AW341" i="1"/>
  <c r="AW337" i="1"/>
  <c r="AQ257" i="1"/>
  <c r="AW193" i="1"/>
  <c r="AW149" i="1"/>
  <c r="AW137" i="1"/>
  <c r="AQ97" i="1"/>
  <c r="AW65" i="1"/>
  <c r="AT33" i="1"/>
  <c r="AT316" i="1"/>
  <c r="AZ1457" i="1"/>
  <c r="AZ1357" i="1"/>
  <c r="AQ1357" i="1"/>
  <c r="AZ1333" i="1"/>
  <c r="AQ1333" i="1"/>
  <c r="AZ1321" i="1"/>
  <c r="AQ1321" i="1"/>
  <c r="AZ1301" i="1"/>
  <c r="AQ1301" i="1"/>
  <c r="AZ1269" i="1"/>
  <c r="AQ1269" i="1"/>
  <c r="AZ1245" i="1"/>
  <c r="AQ1245" i="1"/>
  <c r="AZ1237" i="1"/>
  <c r="AQ1237" i="1"/>
  <c r="AZ1225" i="1"/>
  <c r="AQ1225" i="1"/>
  <c r="AZ1213" i="1"/>
  <c r="AQ1213" i="1"/>
  <c r="AZ1197" i="1"/>
  <c r="AQ1161" i="1"/>
  <c r="AT1149" i="1"/>
  <c r="AQ1149" i="1"/>
  <c r="AQ1141" i="1"/>
  <c r="AQ1129" i="1"/>
  <c r="AQ1117" i="1"/>
  <c r="AQ1085" i="1"/>
  <c r="AZ1081" i="1"/>
  <c r="AT1081" i="1"/>
  <c r="AQ1013" i="1"/>
  <c r="AQ981" i="1"/>
  <c r="AT969" i="1"/>
  <c r="AQ969" i="1"/>
  <c r="AQ881" i="1"/>
  <c r="AQ869" i="1"/>
  <c r="AT849" i="1"/>
  <c r="AQ849" i="1"/>
  <c r="AQ837" i="1"/>
  <c r="AQ829" i="1"/>
  <c r="AT805" i="1"/>
  <c r="AQ805" i="1"/>
  <c r="AQ777" i="1"/>
  <c r="AZ765" i="1"/>
  <c r="AT765" i="1"/>
  <c r="AQ765" i="1"/>
  <c r="AW645" i="1"/>
  <c r="AW641" i="1"/>
  <c r="AT573" i="1"/>
  <c r="AW545" i="1"/>
  <c r="AZ533" i="1"/>
  <c r="AT533" i="1"/>
  <c r="AW533" i="1"/>
  <c r="AW529" i="1"/>
  <c r="AT521" i="1"/>
  <c r="AT473" i="1"/>
  <c r="AZ389" i="1"/>
  <c r="AQ345" i="1"/>
  <c r="AZ305" i="1"/>
  <c r="AZ273" i="1"/>
  <c r="AT273" i="1"/>
  <c r="AZ241" i="1"/>
  <c r="AW233" i="1"/>
  <c r="AQ233" i="1"/>
  <c r="AW169" i="1"/>
  <c r="AZ157" i="1"/>
  <c r="AT157" i="1"/>
  <c r="AW61" i="1"/>
  <c r="AT21" i="1"/>
  <c r="AW9" i="1"/>
  <c r="AQ1430" i="1"/>
  <c r="AQ1410" i="1"/>
  <c r="AT578" i="1"/>
  <c r="AW578" i="1"/>
  <c r="AW510" i="1"/>
  <c r="AW506" i="1"/>
  <c r="AQ348" i="1"/>
  <c r="AQ276" i="1"/>
  <c r="AT1105" i="1"/>
  <c r="AQ1244" i="1"/>
  <c r="AZ1393" i="1"/>
  <c r="AZ1361" i="1"/>
  <c r="AQ1361" i="1"/>
  <c r="AZ1273" i="1"/>
  <c r="AZ1217" i="1"/>
  <c r="AQ1217" i="1"/>
  <c r="AZ1201" i="1"/>
  <c r="AQ1201" i="1"/>
  <c r="AZ1169" i="1"/>
  <c r="AQ1169" i="1"/>
  <c r="AZ1137" i="1"/>
  <c r="AQ1137" i="1"/>
  <c r="AZ1021" i="1"/>
  <c r="AT1021" i="1"/>
  <c r="AZ993" i="1"/>
  <c r="AQ993" i="1"/>
  <c r="AZ961" i="1"/>
  <c r="AQ961" i="1"/>
  <c r="AZ937" i="1"/>
  <c r="AQ937" i="1"/>
  <c r="AZ909" i="1"/>
  <c r="AT909" i="1"/>
  <c r="AT841" i="1"/>
  <c r="AQ841" i="1"/>
  <c r="AT793" i="1"/>
  <c r="AQ793" i="1"/>
  <c r="AW737" i="1"/>
  <c r="AQ697" i="1"/>
  <c r="AZ649" i="1"/>
  <c r="AZ565" i="1"/>
  <c r="AZ473" i="1"/>
  <c r="AW89" i="1"/>
  <c r="AT25" i="1"/>
  <c r="AZ1340" i="1"/>
  <c r="AQ839" i="1"/>
  <c r="AQ1031" i="1"/>
  <c r="AQ1036" i="1"/>
  <c r="AQ796" i="1"/>
  <c r="AQ696" i="1"/>
  <c r="AT556" i="1"/>
  <c r="AW184" i="1"/>
  <c r="AW104" i="1"/>
  <c r="AZ1507" i="1"/>
  <c r="AW1507" i="1"/>
  <c r="AQ1507" i="1"/>
  <c r="AT1491" i="1"/>
  <c r="AZ1491" i="1"/>
  <c r="AQ1491" i="1"/>
  <c r="AT1475" i="1"/>
  <c r="AZ1475" i="1"/>
  <c r="AQ1475" i="1"/>
  <c r="AT1459" i="1"/>
  <c r="AZ1459" i="1"/>
  <c r="AQ1459" i="1"/>
  <c r="AT1443" i="1"/>
  <c r="AW1443" i="1"/>
  <c r="AZ1443" i="1"/>
  <c r="AQ1443" i="1"/>
  <c r="AT1423" i="1"/>
  <c r="AZ1423" i="1"/>
  <c r="AQ1423" i="1"/>
  <c r="AT1407" i="1"/>
  <c r="AQ1407" i="1"/>
  <c r="AT1391" i="1"/>
  <c r="AZ1391" i="1"/>
  <c r="AQ1391" i="1"/>
  <c r="AQ1375" i="1"/>
  <c r="AT1359" i="1"/>
  <c r="AZ1359" i="1"/>
  <c r="AQ1359" i="1"/>
  <c r="AT1343" i="1"/>
  <c r="AZ1343" i="1"/>
  <c r="AQ1343" i="1"/>
  <c r="AT1327" i="1"/>
  <c r="AQ1327" i="1"/>
  <c r="AZ1327" i="1"/>
  <c r="AT1311" i="1"/>
  <c r="AZ1311" i="1"/>
  <c r="AQ1311" i="1"/>
  <c r="AT1295" i="1"/>
  <c r="AZ1295" i="1"/>
  <c r="AQ1295" i="1"/>
  <c r="AT1279" i="1"/>
  <c r="AQ1279" i="1"/>
  <c r="AT1263" i="1"/>
  <c r="AZ1263" i="1"/>
  <c r="AQ1263" i="1"/>
  <c r="AZ1251" i="1"/>
  <c r="AT1235" i="1"/>
  <c r="AZ1235" i="1"/>
  <c r="AT1219" i="1"/>
  <c r="AZ1219" i="1"/>
  <c r="AT1203" i="1"/>
  <c r="AZ1203" i="1"/>
  <c r="AT1187" i="1"/>
  <c r="AZ1187" i="1"/>
  <c r="AT1171" i="1"/>
  <c r="AZ1171" i="1"/>
  <c r="AT1151" i="1"/>
  <c r="AZ1151" i="1"/>
  <c r="AQ1151" i="1"/>
  <c r="AT1139" i="1"/>
  <c r="AZ1139" i="1"/>
  <c r="AT1119" i="1"/>
  <c r="AZ1119" i="1"/>
  <c r="AQ1119" i="1"/>
  <c r="AT1107" i="1"/>
  <c r="AZ1107" i="1"/>
  <c r="AT1091" i="1"/>
  <c r="AZ1091" i="1"/>
  <c r="AQ1091" i="1"/>
  <c r="AT1075" i="1"/>
  <c r="AQ1075" i="1"/>
  <c r="AZ1075" i="1"/>
  <c r="AT1059" i="1"/>
  <c r="AQ1059" i="1"/>
  <c r="AT1047" i="1"/>
  <c r="AZ1047" i="1"/>
  <c r="AT1035" i="1"/>
  <c r="AZ1035" i="1"/>
  <c r="AQ1035" i="1"/>
  <c r="AT1019" i="1"/>
  <c r="AZ1019" i="1"/>
  <c r="AQ1019" i="1"/>
  <c r="AT1003" i="1"/>
  <c r="AZ1003" i="1"/>
  <c r="AQ1003" i="1"/>
  <c r="AT987" i="1"/>
  <c r="AZ987" i="1"/>
  <c r="AQ987" i="1"/>
  <c r="AT971" i="1"/>
  <c r="AQ971" i="1"/>
  <c r="AT959" i="1"/>
  <c r="AZ959" i="1"/>
  <c r="AQ959" i="1"/>
  <c r="AT939" i="1"/>
  <c r="AZ939" i="1"/>
  <c r="AQ939" i="1"/>
  <c r="AQ923" i="1"/>
  <c r="AT907" i="1"/>
  <c r="AZ907" i="1"/>
  <c r="AQ907" i="1"/>
  <c r="AT895" i="1"/>
  <c r="AZ895" i="1"/>
  <c r="AQ895" i="1"/>
  <c r="AT883" i="1"/>
  <c r="AZ883" i="1"/>
  <c r="AQ883" i="1"/>
  <c r="AT867" i="1"/>
  <c r="AZ867" i="1"/>
  <c r="AQ867" i="1"/>
  <c r="AT855" i="1"/>
  <c r="AZ855" i="1"/>
  <c r="AT843" i="1"/>
  <c r="AZ843" i="1"/>
  <c r="AQ843" i="1"/>
  <c r="AT827" i="1"/>
  <c r="AZ827" i="1"/>
  <c r="AQ827" i="1"/>
  <c r="AT811" i="1"/>
  <c r="AZ811" i="1"/>
  <c r="AQ811" i="1"/>
  <c r="AT791" i="1"/>
  <c r="AZ791" i="1"/>
  <c r="AQ791" i="1"/>
  <c r="AT775" i="1"/>
  <c r="AZ775" i="1"/>
  <c r="AQ775" i="1"/>
  <c r="AT755" i="1"/>
  <c r="AZ755" i="1"/>
  <c r="AQ755" i="1"/>
  <c r="AQ739" i="1"/>
  <c r="AZ707" i="1"/>
  <c r="AW707" i="1"/>
  <c r="AQ707" i="1"/>
  <c r="AZ667" i="1"/>
  <c r="AT667" i="1"/>
  <c r="AZ651" i="1"/>
  <c r="AZ635" i="1"/>
  <c r="AT619" i="1"/>
  <c r="AZ619" i="1"/>
  <c r="AZ583" i="1"/>
  <c r="AZ551" i="1"/>
  <c r="AT515" i="1"/>
  <c r="AZ499" i="1"/>
  <c r="AT499" i="1"/>
  <c r="AZ487" i="1"/>
  <c r="AT455" i="1"/>
  <c r="AZ455" i="1"/>
  <c r="AW439" i="1"/>
  <c r="AT407" i="1"/>
  <c r="AZ407" i="1"/>
  <c r="AT391" i="1"/>
  <c r="AZ375" i="1"/>
  <c r="AT355" i="1"/>
  <c r="AW327" i="1"/>
  <c r="AW315" i="1"/>
  <c r="AQ315" i="1"/>
  <c r="AZ303" i="1"/>
  <c r="AZ287" i="1"/>
  <c r="AT287" i="1"/>
  <c r="AW271" i="1"/>
  <c r="AZ259" i="1"/>
  <c r="AT259" i="1"/>
  <c r="AQ243" i="1"/>
  <c r="AW227" i="1"/>
  <c r="AT199" i="1"/>
  <c r="AW167" i="1"/>
  <c r="AZ155" i="1"/>
  <c r="AZ139" i="1"/>
  <c r="AZ123" i="1"/>
  <c r="AZ107" i="1"/>
  <c r="AW99" i="1"/>
  <c r="AW51" i="1"/>
  <c r="AT35" i="1"/>
  <c r="AT19" i="1"/>
  <c r="AT1499" i="1"/>
  <c r="AZ1499" i="1"/>
  <c r="AQ1499" i="1"/>
  <c r="AT1483" i="1"/>
  <c r="AZ1483" i="1"/>
  <c r="AQ1483" i="1"/>
  <c r="AT1463" i="1"/>
  <c r="AZ1463" i="1"/>
  <c r="AT1447" i="1"/>
  <c r="AZ1447" i="1"/>
  <c r="AT1431" i="1"/>
  <c r="AZ1431" i="1"/>
  <c r="AW1431" i="1"/>
  <c r="AT1403" i="1"/>
  <c r="AZ1403" i="1"/>
  <c r="AQ1403" i="1"/>
  <c r="AT1383" i="1"/>
  <c r="AZ1383" i="1"/>
  <c r="AT1371" i="1"/>
  <c r="AZ1371" i="1"/>
  <c r="AQ1371" i="1"/>
  <c r="AT1355" i="1"/>
  <c r="AZ1355" i="1"/>
  <c r="AQ1355" i="1"/>
  <c r="AT1339" i="1"/>
  <c r="AZ1339" i="1"/>
  <c r="AQ1339" i="1"/>
  <c r="AT1323" i="1"/>
  <c r="AZ1323" i="1"/>
  <c r="AQ1323" i="1"/>
  <c r="AT1307" i="1"/>
  <c r="AQ1307" i="1"/>
  <c r="AT1291" i="1"/>
  <c r="AZ1291" i="1"/>
  <c r="AW1291" i="1"/>
  <c r="AQ1291" i="1"/>
  <c r="AT1275" i="1"/>
  <c r="AZ1275" i="1"/>
  <c r="AQ1275" i="1"/>
  <c r="AT1259" i="1"/>
  <c r="AZ1259" i="1"/>
  <c r="AQ1259" i="1"/>
  <c r="AT1243" i="1"/>
  <c r="AZ1243" i="1"/>
  <c r="AQ1243" i="1"/>
  <c r="AT1223" i="1"/>
  <c r="AZ1223" i="1"/>
  <c r="AQ1223" i="1"/>
  <c r="AT1207" i="1"/>
  <c r="AZ1207" i="1"/>
  <c r="AQ1207" i="1"/>
  <c r="AT1191" i="1"/>
  <c r="AZ1191" i="1"/>
  <c r="AQ1191" i="1"/>
  <c r="AZ1175" i="1"/>
  <c r="AQ1175" i="1"/>
  <c r="AT1163" i="1"/>
  <c r="AQ1163" i="1"/>
  <c r="AZ1163" i="1"/>
  <c r="AT1147" i="1"/>
  <c r="AZ1147" i="1"/>
  <c r="AQ1147" i="1"/>
  <c r="AT1131" i="1"/>
  <c r="AZ1131" i="1"/>
  <c r="AQ1131" i="1"/>
  <c r="AT1111" i="1"/>
  <c r="AZ1111" i="1"/>
  <c r="AQ1111" i="1"/>
  <c r="AT1095" i="1"/>
  <c r="AZ1095" i="1"/>
  <c r="AQ1083" i="1"/>
  <c r="AT1063" i="1"/>
  <c r="AZ1063" i="1"/>
  <c r="AT1011" i="1"/>
  <c r="AQ1011" i="1"/>
  <c r="AZ1011" i="1"/>
  <c r="AT995" i="1"/>
  <c r="AQ995" i="1"/>
  <c r="AZ995" i="1"/>
  <c r="AT979" i="1"/>
  <c r="AZ979" i="1"/>
  <c r="AQ979" i="1"/>
  <c r="AT963" i="1"/>
  <c r="AZ963" i="1"/>
  <c r="AQ963" i="1"/>
  <c r="AT947" i="1"/>
  <c r="AZ947" i="1"/>
  <c r="AQ947" i="1"/>
  <c r="AT931" i="1"/>
  <c r="AQ931" i="1"/>
  <c r="AZ931" i="1"/>
  <c r="AT915" i="1"/>
  <c r="AZ915" i="1"/>
  <c r="AQ915" i="1"/>
  <c r="AT903" i="1"/>
  <c r="AZ903" i="1"/>
  <c r="AT891" i="1"/>
  <c r="AZ891" i="1"/>
  <c r="AQ891" i="1"/>
  <c r="AZ875" i="1"/>
  <c r="AT875" i="1"/>
  <c r="AQ875" i="1"/>
  <c r="AT863" i="1"/>
  <c r="AZ863" i="1"/>
  <c r="AQ863" i="1"/>
  <c r="AT851" i="1"/>
  <c r="AZ851" i="1"/>
  <c r="AQ851" i="1"/>
  <c r="AT835" i="1"/>
  <c r="AZ835" i="1"/>
  <c r="AQ835" i="1"/>
  <c r="AT819" i="1"/>
  <c r="AQ819" i="1"/>
  <c r="AQ803" i="1"/>
  <c r="AT787" i="1"/>
  <c r="AZ787" i="1"/>
  <c r="AQ787" i="1"/>
  <c r="AT771" i="1"/>
  <c r="AZ771" i="1"/>
  <c r="AQ771" i="1"/>
  <c r="AT763" i="1"/>
  <c r="AZ763" i="1"/>
  <c r="AQ763" i="1"/>
  <c r="AT747" i="1"/>
  <c r="AZ747" i="1"/>
  <c r="AQ747" i="1"/>
  <c r="AZ731" i="1"/>
  <c r="AQ715" i="1"/>
  <c r="AQ699" i="1"/>
  <c r="AZ683" i="1"/>
  <c r="AT671" i="1"/>
  <c r="AW655" i="1"/>
  <c r="AT639" i="1"/>
  <c r="AW627" i="1"/>
  <c r="AT579" i="1"/>
  <c r="AZ579" i="1"/>
  <c r="AW579" i="1"/>
  <c r="AW555" i="1"/>
  <c r="AZ539" i="1"/>
  <c r="AT539" i="1"/>
  <c r="AZ523" i="1"/>
  <c r="AW523" i="1"/>
  <c r="AW507" i="1"/>
  <c r="AZ491" i="1"/>
  <c r="AT475" i="1"/>
  <c r="AZ443" i="1"/>
  <c r="AZ423" i="1"/>
  <c r="AW411" i="1"/>
  <c r="AZ395" i="1"/>
  <c r="AW395" i="1"/>
  <c r="AT379" i="1"/>
  <c r="AZ379" i="1"/>
  <c r="AW347" i="1"/>
  <c r="AW335" i="1"/>
  <c r="AT311" i="1"/>
  <c r="AT283" i="1"/>
  <c r="AZ267" i="1"/>
  <c r="AW267" i="1"/>
  <c r="AZ251" i="1"/>
  <c r="AW235" i="1"/>
  <c r="AW219" i="1"/>
  <c r="AW211" i="1"/>
  <c r="AW191" i="1"/>
  <c r="AW175" i="1"/>
  <c r="AZ159" i="1"/>
  <c r="AW147" i="1"/>
  <c r="AQ147" i="1"/>
  <c r="AT115" i="1"/>
  <c r="AQ115" i="1"/>
  <c r="AZ95" i="1"/>
  <c r="AW75" i="1"/>
  <c r="AW43" i="1"/>
  <c r="AT27" i="1"/>
  <c r="AZ299" i="1"/>
  <c r="AZ1307" i="1"/>
  <c r="AQ407" i="1"/>
  <c r="AQ251" i="1"/>
  <c r="AQ719" i="1"/>
  <c r="AQ855" i="1"/>
  <c r="AQ983" i="1"/>
  <c r="AQ1047" i="1"/>
  <c r="AQ1107" i="1"/>
  <c r="AQ1139" i="1"/>
  <c r="AQ1203" i="1"/>
  <c r="AQ1463" i="1"/>
  <c r="AZ475" i="1"/>
  <c r="AZ799" i="1"/>
  <c r="AT1503" i="1"/>
  <c r="AZ1503" i="1"/>
  <c r="AW1503" i="1"/>
  <c r="AQ1503" i="1"/>
  <c r="AT1487" i="1"/>
  <c r="AZ1487" i="1"/>
  <c r="AW1487" i="1"/>
  <c r="AQ1487" i="1"/>
  <c r="AW1471" i="1"/>
  <c r="AQ1471" i="1"/>
  <c r="AT1455" i="1"/>
  <c r="AQ1455" i="1"/>
  <c r="AZ1455" i="1"/>
  <c r="AT1439" i="1"/>
  <c r="AZ1439" i="1"/>
  <c r="AQ1439" i="1"/>
  <c r="AT1427" i="1"/>
  <c r="AZ1427" i="1"/>
  <c r="AQ1427" i="1"/>
  <c r="AT1411" i="1"/>
  <c r="AZ1411" i="1"/>
  <c r="AQ1411" i="1"/>
  <c r="AT1395" i="1"/>
  <c r="AZ1395" i="1"/>
  <c r="AQ1395" i="1"/>
  <c r="AT1379" i="1"/>
  <c r="AQ1379" i="1"/>
  <c r="AZ1379" i="1"/>
  <c r="AW1379" i="1"/>
  <c r="AT1363" i="1"/>
  <c r="AQ1363" i="1"/>
  <c r="AT1347" i="1"/>
  <c r="AZ1347" i="1"/>
  <c r="AZ1331" i="1"/>
  <c r="AT1315" i="1"/>
  <c r="AZ1315" i="1"/>
  <c r="AT1299" i="1"/>
  <c r="AZ1299" i="1"/>
  <c r="AT1283" i="1"/>
  <c r="AZ1283" i="1"/>
  <c r="AT1267" i="1"/>
  <c r="AZ1267" i="1"/>
  <c r="AT1247" i="1"/>
  <c r="AZ1247" i="1"/>
  <c r="AQ1247" i="1"/>
  <c r="AT1231" i="1"/>
  <c r="AZ1231" i="1"/>
  <c r="AQ1231" i="1"/>
  <c r="AT1215" i="1"/>
  <c r="AQ1215" i="1"/>
  <c r="AT1199" i="1"/>
  <c r="AZ1199" i="1"/>
  <c r="AQ1199" i="1"/>
  <c r="AT1183" i="1"/>
  <c r="AZ1183" i="1"/>
  <c r="AQ1183" i="1"/>
  <c r="AT1167" i="1"/>
  <c r="AZ1167" i="1"/>
  <c r="AQ1167" i="1"/>
  <c r="AT1155" i="1"/>
  <c r="AZ1155" i="1"/>
  <c r="AT1135" i="1"/>
  <c r="AZ1135" i="1"/>
  <c r="AQ1135" i="1"/>
  <c r="AT1123" i="1"/>
  <c r="AT1103" i="1"/>
  <c r="AZ1103" i="1"/>
  <c r="AQ1103" i="1"/>
  <c r="AT1087" i="1"/>
  <c r="AZ1087" i="1"/>
  <c r="AQ1087" i="1"/>
  <c r="AT1071" i="1"/>
  <c r="AZ1071" i="1"/>
  <c r="AQ1071" i="1"/>
  <c r="AT1055" i="1"/>
  <c r="AZ1055" i="1"/>
  <c r="AQ1055" i="1"/>
  <c r="AT1043" i="1"/>
  <c r="AZ1043" i="1"/>
  <c r="AQ1043" i="1"/>
  <c r="AT1027" i="1"/>
  <c r="AZ1027" i="1"/>
  <c r="AQ1027" i="1"/>
  <c r="AT1015" i="1"/>
  <c r="AZ1015" i="1"/>
  <c r="AT999" i="1"/>
  <c r="AZ999" i="1"/>
  <c r="AT991" i="1"/>
  <c r="AZ991" i="1"/>
  <c r="AQ991" i="1"/>
  <c r="AT975" i="1"/>
  <c r="AZ975" i="1"/>
  <c r="AQ975" i="1"/>
  <c r="AT955" i="1"/>
  <c r="AZ955" i="1"/>
  <c r="AQ955" i="1"/>
  <c r="AT943" i="1"/>
  <c r="AZ943" i="1"/>
  <c r="AQ943" i="1"/>
  <c r="AT927" i="1"/>
  <c r="AZ927" i="1"/>
  <c r="AQ927" i="1"/>
  <c r="AT911" i="1"/>
  <c r="AZ911" i="1"/>
  <c r="AQ911" i="1"/>
  <c r="AT899" i="1"/>
  <c r="AZ899" i="1"/>
  <c r="AQ899" i="1"/>
  <c r="AT879" i="1"/>
  <c r="AQ879" i="1"/>
  <c r="AZ879" i="1"/>
  <c r="AT823" i="1"/>
  <c r="AQ823" i="1"/>
  <c r="AZ823" i="1"/>
  <c r="AT807" i="1"/>
  <c r="AZ807" i="1"/>
  <c r="AQ807" i="1"/>
  <c r="AZ795" i="1"/>
  <c r="AQ795" i="1"/>
  <c r="AT779" i="1"/>
  <c r="AZ779" i="1"/>
  <c r="AQ779" i="1"/>
  <c r="AT759" i="1"/>
  <c r="AZ759" i="1"/>
  <c r="AQ759" i="1"/>
  <c r="AQ743" i="1"/>
  <c r="AT723" i="1"/>
  <c r="AZ723" i="1"/>
  <c r="AW703" i="1"/>
  <c r="AW691" i="1"/>
  <c r="AQ691" i="1"/>
  <c r="AT659" i="1"/>
  <c r="AW659" i="1"/>
  <c r="AZ643" i="1"/>
  <c r="AZ587" i="1"/>
  <c r="AT587" i="1"/>
  <c r="AT547" i="1"/>
  <c r="AZ547" i="1"/>
  <c r="AT519" i="1"/>
  <c r="AZ503" i="1"/>
  <c r="AT503" i="1"/>
  <c r="AZ483" i="1"/>
  <c r="AQ467" i="1"/>
  <c r="AW467" i="1"/>
  <c r="AT451" i="1"/>
  <c r="AZ435" i="1"/>
  <c r="AW435" i="1"/>
  <c r="AZ419" i="1"/>
  <c r="AW419" i="1"/>
  <c r="AQ403" i="1"/>
  <c r="AZ387" i="1"/>
  <c r="AT387" i="1"/>
  <c r="AZ371" i="1"/>
  <c r="AT359" i="1"/>
  <c r="AZ359" i="1"/>
  <c r="AW359" i="1"/>
  <c r="AQ319" i="1"/>
  <c r="AZ307" i="1"/>
  <c r="AT307" i="1"/>
  <c r="AQ307" i="1"/>
  <c r="AT291" i="1"/>
  <c r="AW291" i="1"/>
  <c r="AZ275" i="1"/>
  <c r="AW275" i="1"/>
  <c r="AT275" i="1"/>
  <c r="AZ255" i="1"/>
  <c r="AW239" i="1"/>
  <c r="AQ239" i="1"/>
  <c r="AW203" i="1"/>
  <c r="AW171" i="1"/>
  <c r="AW151" i="1"/>
  <c r="AZ119" i="1"/>
  <c r="AQ119" i="1"/>
  <c r="AW103" i="1"/>
  <c r="AQ87" i="1"/>
  <c r="AW71" i="1"/>
  <c r="AW55" i="1"/>
  <c r="AT23" i="1"/>
  <c r="AZ471" i="1"/>
  <c r="AT11" i="1"/>
  <c r="AQ999" i="1"/>
  <c r="AQ1063" i="1"/>
  <c r="AQ1123" i="1"/>
  <c r="AQ1155" i="1"/>
  <c r="AQ1219" i="1"/>
  <c r="AQ1283" i="1"/>
  <c r="AQ1347" i="1"/>
  <c r="AZ563" i="1"/>
  <c r="AZ1279" i="1"/>
  <c r="AW287" i="1"/>
  <c r="AZ1407" i="1"/>
  <c r="AT1495" i="1"/>
  <c r="AZ1495" i="1"/>
  <c r="AT1479" i="1"/>
  <c r="AW1479" i="1"/>
  <c r="AZ1479" i="1"/>
  <c r="AT1467" i="1"/>
  <c r="AZ1467" i="1"/>
  <c r="AW1467" i="1"/>
  <c r="AQ1467" i="1"/>
  <c r="AT1451" i="1"/>
  <c r="AZ1451" i="1"/>
  <c r="AW1451" i="1"/>
  <c r="AQ1451" i="1"/>
  <c r="AT1435" i="1"/>
  <c r="AZ1435" i="1"/>
  <c r="AQ1435" i="1"/>
  <c r="AT1419" i="1"/>
  <c r="AZ1419" i="1"/>
  <c r="AQ1419" i="1"/>
  <c r="AT1399" i="1"/>
  <c r="AT1387" i="1"/>
  <c r="AZ1387" i="1"/>
  <c r="AQ1387" i="1"/>
  <c r="AT1367" i="1"/>
  <c r="AZ1367" i="1"/>
  <c r="AQ1367" i="1"/>
  <c r="AT1351" i="1"/>
  <c r="AZ1351" i="1"/>
  <c r="AQ1351" i="1"/>
  <c r="AT1335" i="1"/>
  <c r="AZ1335" i="1"/>
  <c r="AQ1335" i="1"/>
  <c r="AT1319" i="1"/>
  <c r="AZ1319" i="1"/>
  <c r="AQ1319" i="1"/>
  <c r="AQ1303" i="1"/>
  <c r="AT1287" i="1"/>
  <c r="AZ1287" i="1"/>
  <c r="AQ1287" i="1"/>
  <c r="AT1271" i="1"/>
  <c r="AZ1271" i="1"/>
  <c r="AQ1271" i="1"/>
  <c r="AT1255" i="1"/>
  <c r="AZ1255" i="1"/>
  <c r="AQ1255" i="1"/>
  <c r="AT1239" i="1"/>
  <c r="AZ1239" i="1"/>
  <c r="AQ1239" i="1"/>
  <c r="AQ1227" i="1"/>
  <c r="AT1211" i="1"/>
  <c r="AZ1211" i="1"/>
  <c r="AQ1211" i="1"/>
  <c r="AT1195" i="1"/>
  <c r="AQ1195" i="1"/>
  <c r="AZ1195" i="1"/>
  <c r="AT1179" i="1"/>
  <c r="AZ1179" i="1"/>
  <c r="AQ1179" i="1"/>
  <c r="AT1159" i="1"/>
  <c r="AZ1159" i="1"/>
  <c r="AQ1159" i="1"/>
  <c r="AT1143" i="1"/>
  <c r="AZ1143" i="1"/>
  <c r="AQ1143" i="1"/>
  <c r="AT1127" i="1"/>
  <c r="AZ1127" i="1"/>
  <c r="AQ1127" i="1"/>
  <c r="AQ1115" i="1"/>
  <c r="AT1099" i="1"/>
  <c r="AZ1099" i="1"/>
  <c r="AQ1099" i="1"/>
  <c r="AT1079" i="1"/>
  <c r="AT1067" i="1"/>
  <c r="AZ1067" i="1"/>
  <c r="AQ1067" i="1"/>
  <c r="AT1051" i="1"/>
  <c r="AZ1051" i="1"/>
  <c r="AQ1051" i="1"/>
  <c r="AT1039" i="1"/>
  <c r="AZ1039" i="1"/>
  <c r="AQ1039" i="1"/>
  <c r="AT1023" i="1"/>
  <c r="AZ1023" i="1"/>
  <c r="AQ1023" i="1"/>
  <c r="AT1007" i="1"/>
  <c r="AZ1007" i="1"/>
  <c r="AQ1007" i="1"/>
  <c r="AT967" i="1"/>
  <c r="AZ967" i="1"/>
  <c r="AT951" i="1"/>
  <c r="AZ951" i="1"/>
  <c r="AZ935" i="1"/>
  <c r="AT935" i="1"/>
  <c r="AT919" i="1"/>
  <c r="AZ919" i="1"/>
  <c r="AZ871" i="1"/>
  <c r="AT871" i="1"/>
  <c r="AT859" i="1"/>
  <c r="AZ859" i="1"/>
  <c r="AQ859" i="1"/>
  <c r="AT847" i="1"/>
  <c r="AQ847" i="1"/>
  <c r="AT831" i="1"/>
  <c r="AZ831" i="1"/>
  <c r="AQ831" i="1"/>
  <c r="AT815" i="1"/>
  <c r="AZ815" i="1"/>
  <c r="AT799" i="1"/>
  <c r="AT783" i="1"/>
  <c r="AZ783" i="1"/>
  <c r="AT767" i="1"/>
  <c r="AZ767" i="1"/>
  <c r="AT751" i="1"/>
  <c r="AT711" i="1"/>
  <c r="AQ711" i="1"/>
  <c r="AQ695" i="1"/>
  <c r="AT679" i="1"/>
  <c r="AZ679" i="1"/>
  <c r="AZ663" i="1"/>
  <c r="AT647" i="1"/>
  <c r="AT631" i="1"/>
  <c r="AT603" i="1"/>
  <c r="AW603" i="1"/>
  <c r="AT591" i="1"/>
  <c r="AZ591" i="1"/>
  <c r="AZ575" i="1"/>
  <c r="AT543" i="1"/>
  <c r="AZ543" i="1"/>
  <c r="AZ527" i="1"/>
  <c r="AW527" i="1"/>
  <c r="AZ511" i="1"/>
  <c r="AT511" i="1"/>
  <c r="AZ495" i="1"/>
  <c r="AZ479" i="1"/>
  <c r="AW479" i="1"/>
  <c r="AZ463" i="1"/>
  <c r="AZ447" i="1"/>
  <c r="AT447" i="1"/>
  <c r="AW431" i="1"/>
  <c r="AZ431" i="1"/>
  <c r="AW415" i="1"/>
  <c r="AW383" i="1"/>
  <c r="AW367" i="1"/>
  <c r="AT351" i="1"/>
  <c r="AW351" i="1"/>
  <c r="AT279" i="1"/>
  <c r="AZ279" i="1"/>
  <c r="AW247" i="1"/>
  <c r="AQ247" i="1"/>
  <c r="AW231" i="1"/>
  <c r="AW215" i="1"/>
  <c r="AW207" i="1"/>
  <c r="AW195" i="1"/>
  <c r="AZ163" i="1"/>
  <c r="AW163" i="1"/>
  <c r="AW143" i="1"/>
  <c r="AW127" i="1"/>
  <c r="AW111" i="1"/>
  <c r="AZ79" i="1"/>
  <c r="AW63" i="1"/>
  <c r="AW47" i="1"/>
  <c r="AT15" i="1"/>
  <c r="AZ887" i="1"/>
  <c r="AZ715" i="1"/>
  <c r="AQ687" i="1"/>
  <c r="AQ751" i="1"/>
  <c r="AQ815" i="1"/>
  <c r="AQ887" i="1"/>
  <c r="AQ951" i="1"/>
  <c r="AQ1015" i="1"/>
  <c r="AQ1079" i="1"/>
  <c r="AQ111" i="1"/>
  <c r="AQ1171" i="1"/>
  <c r="AQ1235" i="1"/>
  <c r="AQ1299" i="1"/>
  <c r="AQ1431" i="1"/>
  <c r="AQ1495" i="1"/>
  <c r="AT487" i="1"/>
  <c r="AZ631" i="1"/>
  <c r="AZ971" i="1"/>
  <c r="AZ1399" i="1"/>
  <c r="AW187" i="1"/>
  <c r="AW323" i="1"/>
  <c r="AZ819" i="1"/>
  <c r="AT1507" i="1"/>
  <c r="AZ1501" i="1"/>
  <c r="AW1501" i="1"/>
  <c r="AZ1485" i="1"/>
  <c r="AT1485" i="1"/>
  <c r="AZ1469" i="1"/>
  <c r="AQ1469" i="1"/>
  <c r="AT1449" i="1"/>
  <c r="AZ1425" i="1"/>
  <c r="AQ1425" i="1"/>
  <c r="AT1413" i="1"/>
  <c r="AW1413" i="1"/>
  <c r="AZ1389" i="1"/>
  <c r="AQ1389" i="1"/>
  <c r="AZ1369" i="1"/>
  <c r="AZ1365" i="1"/>
  <c r="AZ1349" i="1"/>
  <c r="AZ1345" i="1"/>
  <c r="AZ1341" i="1"/>
  <c r="AZ1329" i="1"/>
  <c r="AW1329" i="1"/>
  <c r="AZ1325" i="1"/>
  <c r="AZ1309" i="1"/>
  <c r="AZ1297" i="1"/>
  <c r="AZ1281" i="1"/>
  <c r="AZ1277" i="1"/>
  <c r="AZ1261" i="1"/>
  <c r="AW1261" i="1"/>
  <c r="AZ1257" i="1"/>
  <c r="AZ1253" i="1"/>
  <c r="AZ1233" i="1"/>
  <c r="AZ1221" i="1"/>
  <c r="AZ1205" i="1"/>
  <c r="AZ1193" i="1"/>
  <c r="AZ1185" i="1"/>
  <c r="AZ1181" i="1"/>
  <c r="AZ1165" i="1"/>
  <c r="AT1165" i="1"/>
  <c r="AZ1157" i="1"/>
  <c r="AZ1153" i="1"/>
  <c r="AT1153" i="1"/>
  <c r="AZ1149" i="1"/>
  <c r="AW1149" i="1"/>
  <c r="AZ1141" i="1"/>
  <c r="AT1141" i="1"/>
  <c r="AZ1133" i="1"/>
  <c r="AW1133" i="1"/>
  <c r="AT1133" i="1"/>
  <c r="AZ1121" i="1"/>
  <c r="AT1121" i="1"/>
  <c r="AW1121" i="1"/>
  <c r="AZ1113" i="1"/>
  <c r="AZ1105" i="1"/>
  <c r="AZ1101" i="1"/>
  <c r="AT1101" i="1"/>
  <c r="AZ1097" i="1"/>
  <c r="AT1097" i="1"/>
  <c r="AZ1089" i="1"/>
  <c r="AT1089" i="1"/>
  <c r="AZ1085" i="1"/>
  <c r="AT1085" i="1"/>
  <c r="AZ1073" i="1"/>
  <c r="AT1073" i="1"/>
  <c r="AZ1069" i="1"/>
  <c r="AT1069" i="1"/>
  <c r="AZ1065" i="1"/>
  <c r="AT1065" i="1"/>
  <c r="AT1061" i="1"/>
  <c r="AZ1057" i="1"/>
  <c r="AT1057" i="1"/>
  <c r="AZ1053" i="1"/>
  <c r="AT1053" i="1"/>
  <c r="AZ1041" i="1"/>
  <c r="AT1041" i="1"/>
  <c r="AZ1037" i="1"/>
  <c r="AT1037" i="1"/>
  <c r="AZ1033" i="1"/>
  <c r="AT1033" i="1"/>
  <c r="AZ1025" i="1"/>
  <c r="AT1025" i="1"/>
  <c r="AZ1009" i="1"/>
  <c r="AT1009" i="1"/>
  <c r="AZ1005" i="1"/>
  <c r="AT1005" i="1"/>
  <c r="AZ1001" i="1"/>
  <c r="AT1001" i="1"/>
  <c r="AZ989" i="1"/>
  <c r="AT989" i="1"/>
  <c r="AZ985" i="1"/>
  <c r="AT985" i="1"/>
  <c r="AZ977" i="1"/>
  <c r="AT977" i="1"/>
  <c r="AZ973" i="1"/>
  <c r="AT973" i="1"/>
  <c r="AT965" i="1"/>
  <c r="AZ965" i="1"/>
  <c r="AZ957" i="1"/>
  <c r="AT957" i="1"/>
  <c r="AZ953" i="1"/>
  <c r="AT953" i="1"/>
  <c r="AZ945" i="1"/>
  <c r="AT945" i="1"/>
  <c r="AZ929" i="1"/>
  <c r="AT929" i="1"/>
  <c r="AZ925" i="1"/>
  <c r="AT925" i="1"/>
  <c r="AZ921" i="1"/>
  <c r="AT921" i="1"/>
  <c r="AZ913" i="1"/>
  <c r="AT913" i="1"/>
  <c r="AZ905" i="1"/>
  <c r="AT905" i="1"/>
  <c r="AZ897" i="1"/>
  <c r="AT897" i="1"/>
  <c r="AZ893" i="1"/>
  <c r="AT893" i="1"/>
  <c r="AZ889" i="1"/>
  <c r="AT889" i="1"/>
  <c r="AZ881" i="1"/>
  <c r="AT881" i="1"/>
  <c r="AZ877" i="1"/>
  <c r="AZ873" i="1"/>
  <c r="AT873" i="1"/>
  <c r="AZ861" i="1"/>
  <c r="AT861" i="1"/>
  <c r="AZ857" i="1"/>
  <c r="AT857" i="1"/>
  <c r="AZ849" i="1"/>
  <c r="AZ845" i="1"/>
  <c r="AT845" i="1"/>
  <c r="AZ833" i="1"/>
  <c r="AT833" i="1"/>
  <c r="AZ829" i="1"/>
  <c r="AT829" i="1"/>
  <c r="AZ825" i="1"/>
  <c r="AZ817" i="1"/>
  <c r="AT817" i="1"/>
  <c r="AZ813" i="1"/>
  <c r="AT813" i="1"/>
  <c r="AZ809" i="1"/>
  <c r="AT809" i="1"/>
  <c r="AZ801" i="1"/>
  <c r="AT801" i="1"/>
  <c r="AZ797" i="1"/>
  <c r="AT797" i="1"/>
  <c r="AZ785" i="1"/>
  <c r="AT785" i="1"/>
  <c r="AZ781" i="1"/>
  <c r="AT781" i="1"/>
  <c r="AZ777" i="1"/>
  <c r="AT777" i="1"/>
  <c r="AZ769" i="1"/>
  <c r="AT769" i="1"/>
  <c r="AZ761" i="1"/>
  <c r="AT761" i="1"/>
  <c r="AZ753" i="1"/>
  <c r="AT753" i="1"/>
  <c r="AZ749" i="1"/>
  <c r="AT749" i="1"/>
  <c r="AZ745" i="1"/>
  <c r="AT745" i="1"/>
  <c r="AZ729" i="1"/>
  <c r="AT729" i="1"/>
  <c r="AW729" i="1"/>
  <c r="AZ725" i="1"/>
  <c r="AT725" i="1"/>
  <c r="AZ709" i="1"/>
  <c r="AW709" i="1"/>
  <c r="AW701" i="1"/>
  <c r="AW693" i="1"/>
  <c r="AZ685" i="1"/>
  <c r="AW685" i="1"/>
  <c r="AZ681" i="1"/>
  <c r="AT681" i="1"/>
  <c r="AZ669" i="1"/>
  <c r="AT669" i="1"/>
  <c r="AW669" i="1"/>
  <c r="AZ665" i="1"/>
  <c r="AT665" i="1"/>
  <c r="AZ661" i="1"/>
  <c r="AZ645" i="1"/>
  <c r="AT645" i="1"/>
  <c r="AZ637" i="1"/>
  <c r="AT637" i="1"/>
  <c r="AW637" i="1"/>
  <c r="AZ633" i="1"/>
  <c r="AT633" i="1"/>
  <c r="AZ629" i="1"/>
  <c r="AW629" i="1"/>
  <c r="AT629" i="1"/>
  <c r="AZ613" i="1"/>
  <c r="AT613" i="1"/>
  <c r="AW613" i="1"/>
  <c r="AT605" i="1"/>
  <c r="AZ601" i="1"/>
  <c r="AZ597" i="1"/>
  <c r="AW597" i="1"/>
  <c r="AZ589" i="1"/>
  <c r="AW589" i="1"/>
  <c r="AZ585" i="1"/>
  <c r="AW585" i="1"/>
  <c r="AZ581" i="1"/>
  <c r="AT581" i="1"/>
  <c r="AW569" i="1"/>
  <c r="AZ557" i="1"/>
  <c r="AZ553" i="1"/>
  <c r="AW553" i="1"/>
  <c r="AZ549" i="1"/>
  <c r="AZ541" i="1"/>
  <c r="AT541" i="1"/>
  <c r="AW541" i="1"/>
  <c r="AZ525" i="1"/>
  <c r="AT525" i="1"/>
  <c r="AZ517" i="1"/>
  <c r="AT517" i="1"/>
  <c r="AZ509" i="1"/>
  <c r="AT509" i="1"/>
  <c r="AZ497" i="1"/>
  <c r="AT497" i="1"/>
  <c r="AW497" i="1"/>
  <c r="AZ489" i="1"/>
  <c r="AW489" i="1"/>
  <c r="AZ485" i="1"/>
  <c r="AT485" i="1"/>
  <c r="AZ469" i="1"/>
  <c r="AZ465" i="1"/>
  <c r="AT465" i="1"/>
  <c r="AZ457" i="1"/>
  <c r="AW457" i="1"/>
  <c r="AT457" i="1"/>
  <c r="AZ453" i="1"/>
  <c r="AT453" i="1"/>
  <c r="AT449" i="1"/>
  <c r="AW449" i="1"/>
  <c r="AZ437" i="1"/>
  <c r="AT437" i="1"/>
  <c r="AZ433" i="1"/>
  <c r="AT433" i="1"/>
  <c r="AZ425" i="1"/>
  <c r="AZ417" i="1"/>
  <c r="AW417" i="1"/>
  <c r="AW409" i="1"/>
  <c r="AZ405" i="1"/>
  <c r="AZ401" i="1"/>
  <c r="AZ393" i="1"/>
  <c r="AT393" i="1"/>
  <c r="AT385" i="1"/>
  <c r="AZ377" i="1"/>
  <c r="AT377" i="1"/>
  <c r="AT369" i="1"/>
  <c r="AW361" i="1"/>
  <c r="AZ357" i="1"/>
  <c r="AZ341" i="1"/>
  <c r="AZ337" i="1"/>
  <c r="AZ329" i="1"/>
  <c r="AZ321" i="1"/>
  <c r="AT313" i="1"/>
  <c r="AZ309" i="1"/>
  <c r="AT309" i="1"/>
  <c r="AZ297" i="1"/>
  <c r="AT297" i="1"/>
  <c r="AZ289" i="1"/>
  <c r="AT289" i="1"/>
  <c r="AZ281" i="1"/>
  <c r="AT281" i="1"/>
  <c r="AZ277" i="1"/>
  <c r="AT277" i="1"/>
  <c r="AT265" i="1"/>
  <c r="AW261" i="1"/>
  <c r="AZ261" i="1"/>
  <c r="AT261" i="1"/>
  <c r="AZ257" i="1"/>
  <c r="AT257" i="1"/>
  <c r="AZ245" i="1"/>
  <c r="AW245" i="1"/>
  <c r="AZ229" i="1"/>
  <c r="AZ225" i="1"/>
  <c r="AZ221" i="1"/>
  <c r="AW221" i="1"/>
  <c r="AT217" i="1"/>
  <c r="AZ217" i="1"/>
  <c r="AW217" i="1"/>
  <c r="AZ205" i="1"/>
  <c r="AT205" i="1"/>
  <c r="AW205" i="1"/>
  <c r="AZ197" i="1"/>
  <c r="AW197" i="1"/>
  <c r="AW181" i="1"/>
  <c r="AT177" i="1"/>
  <c r="AT173" i="1"/>
  <c r="AT169" i="1"/>
  <c r="AZ161" i="1"/>
  <c r="AT161" i="1"/>
  <c r="AZ153" i="1"/>
  <c r="AW153" i="1"/>
  <c r="AZ145" i="1"/>
  <c r="AZ137" i="1"/>
  <c r="AZ133" i="1"/>
  <c r="AZ129" i="1"/>
  <c r="AZ125" i="1"/>
  <c r="AZ121" i="1"/>
  <c r="AW121" i="1"/>
  <c r="AZ113" i="1"/>
  <c r="AZ109" i="1"/>
  <c r="AT109" i="1"/>
  <c r="AZ105" i="1"/>
  <c r="AT105" i="1"/>
  <c r="AT69" i="1"/>
  <c r="AW53" i="1"/>
  <c r="AT45" i="1"/>
  <c r="AW45" i="1"/>
  <c r="AW41" i="1"/>
  <c r="AT41" i="1"/>
  <c r="AZ641" i="1"/>
  <c r="AW1454" i="1"/>
  <c r="AQ1454" i="1"/>
  <c r="AZ6" i="1"/>
  <c r="AT1175" i="1"/>
  <c r="AT1505" i="1"/>
  <c r="AQ1505" i="1"/>
  <c r="AZ1505" i="1"/>
  <c r="AQ1497" i="1"/>
  <c r="AT1497" i="1"/>
  <c r="AQ1481" i="1"/>
  <c r="AZ1481" i="1"/>
  <c r="AZ1473" i="1"/>
  <c r="AQ1473" i="1"/>
  <c r="AQ1465" i="1"/>
  <c r="AT1465" i="1"/>
  <c r="AZ1465" i="1"/>
  <c r="AQ1449" i="1"/>
  <c r="AZ1449" i="1"/>
  <c r="AT1445" i="1"/>
  <c r="AZ1441" i="1"/>
  <c r="AQ1441" i="1"/>
  <c r="AQ1433" i="1"/>
  <c r="AT1433" i="1"/>
  <c r="AZ1433" i="1"/>
  <c r="AQ1417" i="1"/>
  <c r="AZ1417" i="1"/>
  <c r="AZ1409" i="1"/>
  <c r="AQ1409" i="1"/>
  <c r="AZ1405" i="1"/>
  <c r="AQ1385" i="1"/>
  <c r="AZ1385" i="1"/>
  <c r="AQ1381" i="1"/>
  <c r="AZ1381" i="1"/>
  <c r="AZ1377" i="1"/>
  <c r="AQ1377" i="1"/>
  <c r="AZ1373" i="1"/>
  <c r="AZ1353" i="1"/>
  <c r="AW1353" i="1"/>
  <c r="AZ1337" i="1"/>
  <c r="AZ1313" i="1"/>
  <c r="AW1313" i="1"/>
  <c r="AZ1289" i="1"/>
  <c r="AZ1265" i="1"/>
  <c r="AZ1249" i="1"/>
  <c r="AZ1209" i="1"/>
  <c r="AZ1189" i="1"/>
  <c r="AZ1173" i="1"/>
  <c r="AW1173" i="1"/>
  <c r="AZ1161" i="1"/>
  <c r="AT1161" i="1"/>
  <c r="AZ1145" i="1"/>
  <c r="AT1145" i="1"/>
  <c r="AZ1129" i="1"/>
  <c r="AT1129" i="1"/>
  <c r="AZ1125" i="1"/>
  <c r="AZ1117" i="1"/>
  <c r="AT1117" i="1"/>
  <c r="AZ1109" i="1"/>
  <c r="AT1109" i="1"/>
  <c r="AW1109" i="1"/>
  <c r="AT1093" i="1"/>
  <c r="AZ1093" i="1"/>
  <c r="AZ1077" i="1"/>
  <c r="AT1077" i="1"/>
  <c r="AZ1049" i="1"/>
  <c r="AZ1045" i="1"/>
  <c r="AT1045" i="1"/>
  <c r="AT1029" i="1"/>
  <c r="AZ1029" i="1"/>
  <c r="AZ1017" i="1"/>
  <c r="AZ1013" i="1"/>
  <c r="AT1013" i="1"/>
  <c r="AZ997" i="1"/>
  <c r="AT997" i="1"/>
  <c r="AZ981" i="1"/>
  <c r="AT981" i="1"/>
  <c r="AZ969" i="1"/>
  <c r="AZ949" i="1"/>
  <c r="AT949" i="1"/>
  <c r="AZ941" i="1"/>
  <c r="AT933" i="1"/>
  <c r="AZ933" i="1"/>
  <c r="AZ917" i="1"/>
  <c r="AT917" i="1"/>
  <c r="AZ901" i="1"/>
  <c r="AT901" i="1"/>
  <c r="AZ885" i="1"/>
  <c r="AT885" i="1"/>
  <c r="AT869" i="1"/>
  <c r="AZ869" i="1"/>
  <c r="AZ865" i="1"/>
  <c r="AZ853" i="1"/>
  <c r="AT853" i="1"/>
  <c r="AZ841" i="1"/>
  <c r="AT837" i="1"/>
  <c r="AZ837" i="1"/>
  <c r="AZ821" i="1"/>
  <c r="AT821" i="1"/>
  <c r="AZ793" i="1"/>
  <c r="AZ789" i="1"/>
  <c r="AT789" i="1"/>
  <c r="AT773" i="1"/>
  <c r="AZ773" i="1"/>
  <c r="AZ757" i="1"/>
  <c r="AT757" i="1"/>
  <c r="AZ741" i="1"/>
  <c r="AT741" i="1"/>
  <c r="AZ721" i="1"/>
  <c r="AZ717" i="1"/>
  <c r="AW717" i="1"/>
  <c r="AZ705" i="1"/>
  <c r="AW697" i="1"/>
  <c r="AZ677" i="1"/>
  <c r="AZ673" i="1"/>
  <c r="AT673" i="1"/>
  <c r="AZ657" i="1"/>
  <c r="AT657" i="1"/>
  <c r="AZ625" i="1"/>
  <c r="AT625" i="1"/>
  <c r="AZ621" i="1"/>
  <c r="AT609" i="1"/>
  <c r="AZ593" i="1"/>
  <c r="AT593" i="1"/>
  <c r="AW593" i="1"/>
  <c r="AZ577" i="1"/>
  <c r="AT577" i="1"/>
  <c r="AZ573" i="1"/>
  <c r="AZ545" i="1"/>
  <c r="AT545" i="1"/>
  <c r="AZ529" i="1"/>
  <c r="AZ521" i="1"/>
  <c r="AT513" i="1"/>
  <c r="AZ513" i="1"/>
  <c r="AZ505" i="1"/>
  <c r="AT505" i="1"/>
  <c r="AZ493" i="1"/>
  <c r="AT493" i="1"/>
  <c r="AW493" i="1"/>
  <c r="AZ477" i="1"/>
  <c r="AT477" i="1"/>
  <c r="AZ461" i="1"/>
  <c r="AT461" i="1"/>
  <c r="AW461" i="1"/>
  <c r="AZ445" i="1"/>
  <c r="AT445" i="1"/>
  <c r="AW441" i="1"/>
  <c r="AZ429" i="1"/>
  <c r="AZ421" i="1"/>
  <c r="AZ413" i="1"/>
  <c r="AT413" i="1"/>
  <c r="AZ397" i="1"/>
  <c r="AT397" i="1"/>
  <c r="AZ381" i="1"/>
  <c r="AW373" i="1"/>
  <c r="AZ373" i="1"/>
  <c r="AT365" i="1"/>
  <c r="AZ353" i="1"/>
  <c r="AZ345" i="1"/>
  <c r="AW345" i="1"/>
  <c r="AZ333" i="1"/>
  <c r="AW325" i="1"/>
  <c r="AZ325" i="1"/>
  <c r="AZ317" i="1"/>
  <c r="AZ301" i="1"/>
  <c r="AT301" i="1"/>
  <c r="AZ293" i="1"/>
  <c r="AT285" i="1"/>
  <c r="AT269" i="1"/>
  <c r="AW269" i="1"/>
  <c r="AZ253" i="1"/>
  <c r="AT253" i="1"/>
  <c r="AZ237" i="1"/>
  <c r="AW237" i="1"/>
  <c r="AZ233" i="1"/>
  <c r="AZ213" i="1"/>
  <c r="AW213" i="1"/>
  <c r="AT201" i="1"/>
  <c r="AZ201" i="1"/>
  <c r="AZ189" i="1"/>
  <c r="AW189" i="1"/>
  <c r="AZ185" i="1"/>
  <c r="AT185" i="1"/>
  <c r="AW165" i="1"/>
  <c r="AZ149" i="1"/>
  <c r="AW141" i="1"/>
  <c r="AZ117" i="1"/>
  <c r="AT117" i="1"/>
  <c r="AT101" i="1"/>
  <c r="AW97" i="1"/>
  <c r="AT85" i="1"/>
  <c r="AW81" i="1"/>
  <c r="AT73" i="1"/>
  <c r="AT65" i="1"/>
  <c r="AW57" i="1"/>
  <c r="AT49" i="1"/>
  <c r="AT1417" i="1"/>
  <c r="AT1453" i="1"/>
  <c r="AT1501" i="1"/>
  <c r="AQ1393" i="1"/>
  <c r="AQ1437" i="1"/>
  <c r="AQ1485" i="1"/>
  <c r="AT1421" i="1"/>
  <c r="AT1469" i="1"/>
  <c r="AQ1405" i="1"/>
  <c r="AQ1453" i="1"/>
  <c r="AQ1489" i="1"/>
  <c r="AZ1437" i="1"/>
  <c r="AZ805" i="1"/>
  <c r="AT1113" i="1"/>
  <c r="AT1137" i="1"/>
  <c r="AT1157" i="1"/>
  <c r="AT1481" i="1"/>
  <c r="AQ1373" i="1"/>
  <c r="AQ1421" i="1"/>
  <c r="AQ1457" i="1"/>
  <c r="AQ1501" i="1"/>
  <c r="AZ1401" i="1"/>
  <c r="AZ1061" i="1"/>
  <c r="AT1415" i="1"/>
  <c r="AZ1415" i="1"/>
  <c r="AT1375" i="1"/>
  <c r="AZ1375" i="1"/>
  <c r="AT1303" i="1"/>
  <c r="AZ1303" i="1"/>
  <c r="AT1227" i="1"/>
  <c r="AZ1227" i="1"/>
  <c r="AT1115" i="1"/>
  <c r="AZ1115" i="1"/>
  <c r="AT1083" i="1"/>
  <c r="AZ1083" i="1"/>
  <c r="AT1031" i="1"/>
  <c r="AZ1031" i="1"/>
  <c r="AT983" i="1"/>
  <c r="AZ983" i="1"/>
  <c r="AT923" i="1"/>
  <c r="AZ923" i="1"/>
  <c r="AT839" i="1"/>
  <c r="AZ839" i="1"/>
  <c r="AT803" i="1"/>
  <c r="AZ803" i="1"/>
  <c r="AT743" i="1"/>
  <c r="AZ743" i="1"/>
  <c r="AT643" i="1"/>
  <c r="AZ595" i="1"/>
  <c r="AT531" i="1"/>
  <c r="AZ531" i="1"/>
  <c r="AZ459" i="1"/>
  <c r="AT339" i="1"/>
  <c r="AT295" i="1"/>
  <c r="AT1251" i="1"/>
  <c r="AQ1504" i="1"/>
  <c r="AW1504" i="1"/>
  <c r="AT1504" i="1"/>
  <c r="AQ1500" i="1"/>
  <c r="AT1500" i="1"/>
  <c r="AW1500" i="1"/>
  <c r="AT1496" i="1"/>
  <c r="AZ1496" i="1"/>
  <c r="AT1492" i="1"/>
  <c r="AW1492" i="1"/>
  <c r="AZ1492" i="1"/>
  <c r="AZ1488" i="1"/>
  <c r="AQ1488" i="1"/>
  <c r="AW1488" i="1"/>
  <c r="AQ1484" i="1"/>
  <c r="AT1484" i="1"/>
  <c r="AW1484" i="1"/>
  <c r="AQ1480" i="1"/>
  <c r="AT1480" i="1"/>
  <c r="AT1476" i="1"/>
  <c r="AQ1476" i="1"/>
  <c r="AQ1472" i="1"/>
  <c r="AT1472" i="1"/>
  <c r="AW1472" i="1"/>
  <c r="AQ1468" i="1"/>
  <c r="AZ1468" i="1"/>
  <c r="AZ1464" i="1"/>
  <c r="AQ1464" i="1"/>
  <c r="AT1464" i="1"/>
  <c r="AZ1460" i="1"/>
  <c r="AQ1460" i="1"/>
  <c r="AQ1456" i="1"/>
  <c r="AT1456" i="1"/>
  <c r="AZ1456" i="1"/>
  <c r="AQ1452" i="1"/>
  <c r="AT1452" i="1"/>
  <c r="AZ1452" i="1"/>
  <c r="AZ1448" i="1"/>
  <c r="AT1448" i="1"/>
  <c r="AQ1448" i="1"/>
  <c r="AT1444" i="1"/>
  <c r="AW1444" i="1"/>
  <c r="AZ1444" i="1"/>
  <c r="AQ1444" i="1"/>
  <c r="AZ1440" i="1"/>
  <c r="AQ1440" i="1"/>
  <c r="AT1440" i="1"/>
  <c r="AW1440" i="1"/>
  <c r="AQ1436" i="1"/>
  <c r="AT1436" i="1"/>
  <c r="AW1436" i="1"/>
  <c r="AZ1436" i="1"/>
  <c r="AQ1432" i="1"/>
  <c r="AZ1432" i="1"/>
  <c r="AT1432" i="1"/>
  <c r="AW1432" i="1"/>
  <c r="AT1428" i="1"/>
  <c r="AQ1428" i="1"/>
  <c r="AZ1428" i="1"/>
  <c r="AW1428" i="1"/>
  <c r="AT1424" i="1"/>
  <c r="AQ1424" i="1"/>
  <c r="AW1424" i="1"/>
  <c r="AQ1420" i="1"/>
  <c r="AZ1420" i="1"/>
  <c r="AW1420" i="1"/>
  <c r="AZ1416" i="1"/>
  <c r="AQ1416" i="1"/>
  <c r="AT1416" i="1"/>
  <c r="AW1416" i="1"/>
  <c r="AT1412" i="1"/>
  <c r="AQ1412" i="1"/>
  <c r="AZ1412" i="1"/>
  <c r="AQ1408" i="1"/>
  <c r="AT1408" i="1"/>
  <c r="AZ1408" i="1"/>
  <c r="AZ1404" i="1"/>
  <c r="AQ1404" i="1"/>
  <c r="AT1404" i="1"/>
  <c r="AW1404" i="1"/>
  <c r="AZ1400" i="1"/>
  <c r="AQ1400" i="1"/>
  <c r="AT1400" i="1"/>
  <c r="AW1400" i="1"/>
  <c r="AT1396" i="1"/>
  <c r="AQ1396" i="1"/>
  <c r="AZ1396" i="1"/>
  <c r="AW1396" i="1"/>
  <c r="AQ1392" i="1"/>
  <c r="AT1392" i="1"/>
  <c r="AZ1392" i="1"/>
  <c r="AW1392" i="1"/>
  <c r="AZ1388" i="1"/>
  <c r="AQ1388" i="1"/>
  <c r="AT1388" i="1"/>
  <c r="AZ1384" i="1"/>
  <c r="AT1384" i="1"/>
  <c r="AQ1384" i="1"/>
  <c r="AW1384" i="1"/>
  <c r="AT1380" i="1"/>
  <c r="AQ1380" i="1"/>
  <c r="AZ1380" i="1"/>
  <c r="AW1380" i="1"/>
  <c r="AZ1376" i="1"/>
  <c r="AQ1376" i="1"/>
  <c r="AT1376" i="1"/>
  <c r="AQ1372" i="1"/>
  <c r="AT1372" i="1"/>
  <c r="AZ1372" i="1"/>
  <c r="AW1372" i="1"/>
  <c r="AQ1368" i="1"/>
  <c r="AT1368" i="1"/>
  <c r="AZ1368" i="1"/>
  <c r="AW1368" i="1"/>
  <c r="AQ1364" i="1"/>
  <c r="AT1364" i="1"/>
  <c r="AZ1364" i="1"/>
  <c r="AW1364" i="1"/>
  <c r="AZ1360" i="1"/>
  <c r="AT1360" i="1"/>
  <c r="AQ1360" i="1"/>
  <c r="AW1360" i="1"/>
  <c r="AZ1356" i="1"/>
  <c r="AT1356" i="1"/>
  <c r="AQ1352" i="1"/>
  <c r="AZ1352" i="1"/>
  <c r="AT1352" i="1"/>
  <c r="AQ1348" i="1"/>
  <c r="AT1348" i="1"/>
  <c r="AZ1348" i="1"/>
  <c r="AW1348" i="1"/>
  <c r="AQ1344" i="1"/>
  <c r="AT1344" i="1"/>
  <c r="AZ1344" i="1"/>
  <c r="AT1340" i="1"/>
  <c r="AQ1336" i="1"/>
  <c r="AZ1336" i="1"/>
  <c r="AT1336" i="1"/>
  <c r="AQ1332" i="1"/>
  <c r="AT1332" i="1"/>
  <c r="AZ1332" i="1"/>
  <c r="AW1332" i="1"/>
  <c r="AQ1328" i="1"/>
  <c r="AZ1328" i="1"/>
  <c r="AT1328" i="1"/>
  <c r="AW1328" i="1"/>
  <c r="AZ1324" i="1"/>
  <c r="AT1324" i="1"/>
  <c r="AQ1320" i="1"/>
  <c r="AT1320" i="1"/>
  <c r="AZ1320" i="1"/>
  <c r="AQ1316" i="1"/>
  <c r="AT1316" i="1"/>
  <c r="AZ1316" i="1"/>
  <c r="AQ1312" i="1"/>
  <c r="AZ1312" i="1"/>
  <c r="AT1312" i="1"/>
  <c r="AZ1308" i="1"/>
  <c r="AT1308" i="1"/>
  <c r="AW1308" i="1"/>
  <c r="AQ1304" i="1"/>
  <c r="AZ1304" i="1"/>
  <c r="AT1304" i="1"/>
  <c r="AQ1300" i="1"/>
  <c r="AT1300" i="1"/>
  <c r="AZ1300" i="1"/>
  <c r="AQ1296" i="1"/>
  <c r="AZ1296" i="1"/>
  <c r="AT1296" i="1"/>
  <c r="AZ1292" i="1"/>
  <c r="AW1292" i="1"/>
  <c r="AT1292" i="1"/>
  <c r="AZ1288" i="1"/>
  <c r="AT1288" i="1"/>
  <c r="AW1288" i="1"/>
  <c r="AQ1284" i="1"/>
  <c r="AT1284" i="1"/>
  <c r="AZ1284" i="1"/>
  <c r="AW1284" i="1"/>
  <c r="AQ1280" i="1"/>
  <c r="AT1280" i="1"/>
  <c r="AZ1280" i="1"/>
  <c r="AT1276" i="1"/>
  <c r="AZ1276" i="1"/>
  <c r="AZ1272" i="1"/>
  <c r="AT1272" i="1"/>
  <c r="AQ1268" i="1"/>
  <c r="AT1268" i="1"/>
  <c r="AZ1268" i="1"/>
  <c r="AQ1264" i="1"/>
  <c r="AZ1264" i="1"/>
  <c r="AT1264" i="1"/>
  <c r="AZ1260" i="1"/>
  <c r="AT1260" i="1"/>
  <c r="AT1256" i="1"/>
  <c r="AZ1256" i="1"/>
  <c r="AQ1252" i="1"/>
  <c r="AT1252" i="1"/>
  <c r="AW1252" i="1"/>
  <c r="AQ1248" i="1"/>
  <c r="AZ1248" i="1"/>
  <c r="AZ1244" i="1"/>
  <c r="AT1244" i="1"/>
  <c r="AQ1240" i="1"/>
  <c r="AT1240" i="1"/>
  <c r="AZ1240" i="1"/>
  <c r="AQ1236" i="1"/>
  <c r="AT1236" i="1"/>
  <c r="AZ1236" i="1"/>
  <c r="AW1236" i="1"/>
  <c r="AQ1232" i="1"/>
  <c r="AT1232" i="1"/>
  <c r="AZ1232" i="1"/>
  <c r="AW1232" i="1"/>
  <c r="AZ1228" i="1"/>
  <c r="AT1228" i="1"/>
  <c r="AQ1224" i="1"/>
  <c r="AZ1224" i="1"/>
  <c r="AT1224" i="1"/>
  <c r="AQ1220" i="1"/>
  <c r="AT1220" i="1"/>
  <c r="AZ1220" i="1"/>
  <c r="AQ1216" i="1"/>
  <c r="AZ1216" i="1"/>
  <c r="AT1216" i="1"/>
  <c r="AW1216" i="1"/>
  <c r="AZ1212" i="1"/>
  <c r="AT1212" i="1"/>
  <c r="AQ1208" i="1"/>
  <c r="AZ1208" i="1"/>
  <c r="AT1208" i="1"/>
  <c r="AQ1204" i="1"/>
  <c r="AT1204" i="1"/>
  <c r="AZ1204" i="1"/>
  <c r="AQ1200" i="1"/>
  <c r="AZ1200" i="1"/>
  <c r="AT1200" i="1"/>
  <c r="AT1196" i="1"/>
  <c r="AZ1196" i="1"/>
  <c r="AQ1192" i="1"/>
  <c r="AT1192" i="1"/>
  <c r="AZ1192" i="1"/>
  <c r="AQ1188" i="1"/>
  <c r="AZ1188" i="1"/>
  <c r="AT1188" i="1"/>
  <c r="AW1188" i="1"/>
  <c r="AQ1184" i="1"/>
  <c r="AZ1184" i="1"/>
  <c r="AT1184" i="1"/>
  <c r="AT1180" i="1"/>
  <c r="AW1180" i="1"/>
  <c r="AZ1180" i="1"/>
  <c r="AQ1176" i="1"/>
  <c r="AZ1176" i="1"/>
  <c r="AW1176" i="1"/>
  <c r="AT1176" i="1"/>
  <c r="AZ1172" i="1"/>
  <c r="AQ1172" i="1"/>
  <c r="AT1172" i="1"/>
  <c r="AQ1168" i="1"/>
  <c r="AZ1168" i="1"/>
  <c r="AT1168" i="1"/>
  <c r="AT1164" i="1"/>
  <c r="AZ1164" i="1"/>
  <c r="AW1164" i="1"/>
  <c r="AQ1160" i="1"/>
  <c r="AZ1160" i="1"/>
  <c r="AT1160" i="1"/>
  <c r="AW1160" i="1"/>
  <c r="AQ1156" i="1"/>
  <c r="AT1156" i="1"/>
  <c r="AZ1156" i="1"/>
  <c r="AW1156" i="1"/>
  <c r="AQ1152" i="1"/>
  <c r="AZ1152" i="1"/>
  <c r="AT1152" i="1"/>
  <c r="AW1152" i="1"/>
  <c r="AZ1148" i="1"/>
  <c r="AT1148" i="1"/>
  <c r="AQ1144" i="1"/>
  <c r="AZ1144" i="1"/>
  <c r="AT1144" i="1"/>
  <c r="AQ1140" i="1"/>
  <c r="AT1140" i="1"/>
  <c r="AZ1140" i="1"/>
  <c r="AW1140" i="1"/>
  <c r="AQ1136" i="1"/>
  <c r="AT1136" i="1"/>
  <c r="AZ1132" i="1"/>
  <c r="AW1132" i="1"/>
  <c r="AT1132" i="1"/>
  <c r="AT1128" i="1"/>
  <c r="AW1128" i="1"/>
  <c r="AQ1124" i="1"/>
  <c r="AT1124" i="1"/>
  <c r="AZ1124" i="1"/>
  <c r="AQ1120" i="1"/>
  <c r="AZ1120" i="1"/>
  <c r="AT1120" i="1"/>
  <c r="AZ1116" i="1"/>
  <c r="AT1116" i="1"/>
  <c r="AQ1112" i="1"/>
  <c r="AT1112" i="1"/>
  <c r="AZ1112" i="1"/>
  <c r="AQ1108" i="1"/>
  <c r="AZ1108" i="1"/>
  <c r="AT1108" i="1"/>
  <c r="AQ1104" i="1"/>
  <c r="AZ1104" i="1"/>
  <c r="AT1104" i="1"/>
  <c r="AT1100" i="1"/>
  <c r="AZ1100" i="1"/>
  <c r="AQ1096" i="1"/>
  <c r="AT1096" i="1"/>
  <c r="AQ1092" i="1"/>
  <c r="AT1092" i="1"/>
  <c r="AZ1092" i="1"/>
  <c r="AQ1088" i="1"/>
  <c r="AZ1088" i="1"/>
  <c r="AT1088" i="1"/>
  <c r="AT1084" i="1"/>
  <c r="AW1084" i="1"/>
  <c r="AQ1080" i="1"/>
  <c r="AZ1080" i="1"/>
  <c r="AQ1076" i="1"/>
  <c r="AT1076" i="1"/>
  <c r="AZ1076" i="1"/>
  <c r="AQ1072" i="1"/>
  <c r="AZ1072" i="1"/>
  <c r="AT1072" i="1"/>
  <c r="AZ1068" i="1"/>
  <c r="AT1068" i="1"/>
  <c r="AQ1064" i="1"/>
  <c r="AT1064" i="1"/>
  <c r="AZ1064" i="1"/>
  <c r="AQ1060" i="1"/>
  <c r="AZ1060" i="1"/>
  <c r="AT1060" i="1"/>
  <c r="AQ1056" i="1"/>
  <c r="AW1056" i="1"/>
  <c r="AZ1056" i="1"/>
  <c r="AT1056" i="1"/>
  <c r="AZ1052" i="1"/>
  <c r="AT1052" i="1"/>
  <c r="AW1052" i="1"/>
  <c r="AT1048" i="1"/>
  <c r="AQ1044" i="1"/>
  <c r="AT1044" i="1"/>
  <c r="AZ1044" i="1"/>
  <c r="AQ1040" i="1"/>
  <c r="AZ1040" i="1"/>
  <c r="AT1040" i="1"/>
  <c r="AZ1032" i="1"/>
  <c r="AT1032" i="1"/>
  <c r="AZ1028" i="1"/>
  <c r="AQ1028" i="1"/>
  <c r="AT1028" i="1"/>
  <c r="AQ1024" i="1"/>
  <c r="AT1024" i="1"/>
  <c r="AW1024" i="1"/>
  <c r="AZ1020" i="1"/>
  <c r="AT1020" i="1"/>
  <c r="AQ1016" i="1"/>
  <c r="AW1016" i="1"/>
  <c r="AT1016" i="1"/>
  <c r="AZ1016" i="1"/>
  <c r="AQ1012" i="1"/>
  <c r="AT1012" i="1"/>
  <c r="AZ1012" i="1"/>
  <c r="AQ1008" i="1"/>
  <c r="AZ1008" i="1"/>
  <c r="AT1008" i="1"/>
  <c r="AZ1004" i="1"/>
  <c r="AT1004" i="1"/>
  <c r="AQ1000" i="1"/>
  <c r="AT1000" i="1"/>
  <c r="AQ996" i="1"/>
  <c r="AZ996" i="1"/>
  <c r="AT996" i="1"/>
  <c r="AQ992" i="1"/>
  <c r="AZ992" i="1"/>
  <c r="AZ988" i="1"/>
  <c r="AT988" i="1"/>
  <c r="AQ984" i="1"/>
  <c r="AZ984" i="1"/>
  <c r="AT984" i="1"/>
  <c r="AQ980" i="1"/>
  <c r="AT980" i="1"/>
  <c r="AZ980" i="1"/>
  <c r="AQ976" i="1"/>
  <c r="AZ976" i="1"/>
  <c r="AT976" i="1"/>
  <c r="AZ972" i="1"/>
  <c r="AT972" i="1"/>
  <c r="AW972" i="1"/>
  <c r="AQ968" i="1"/>
  <c r="AT968" i="1"/>
  <c r="AZ968" i="1"/>
  <c r="AT964" i="1"/>
  <c r="AQ964" i="1"/>
  <c r="AQ960" i="1"/>
  <c r="AZ960" i="1"/>
  <c r="AW960" i="1"/>
  <c r="AT960" i="1"/>
  <c r="AZ956" i="1"/>
  <c r="AT956" i="1"/>
  <c r="AQ952" i="1"/>
  <c r="AZ952" i="1"/>
  <c r="AQ948" i="1"/>
  <c r="AT948" i="1"/>
  <c r="AZ948" i="1"/>
  <c r="AZ944" i="1"/>
  <c r="AQ944" i="1"/>
  <c r="AT944" i="1"/>
  <c r="AZ940" i="1"/>
  <c r="AT940" i="1"/>
  <c r="AQ936" i="1"/>
  <c r="AZ936" i="1"/>
  <c r="AT936" i="1"/>
  <c r="AQ932" i="1"/>
  <c r="AT932" i="1"/>
  <c r="AZ932" i="1"/>
  <c r="AQ928" i="1"/>
  <c r="AT928" i="1"/>
  <c r="AZ924" i="1"/>
  <c r="AT924" i="1"/>
  <c r="AQ920" i="1"/>
  <c r="AZ920" i="1"/>
  <c r="AT920" i="1"/>
  <c r="AQ916" i="1"/>
  <c r="AZ916" i="1"/>
  <c r="AT916" i="1"/>
  <c r="AQ912" i="1"/>
  <c r="AT912" i="1"/>
  <c r="AZ908" i="1"/>
  <c r="AQ904" i="1"/>
  <c r="AZ904" i="1"/>
  <c r="AT904" i="1"/>
  <c r="AZ900" i="1"/>
  <c r="AQ900" i="1"/>
  <c r="AT900" i="1"/>
  <c r="AQ896" i="1"/>
  <c r="AT896" i="1"/>
  <c r="AZ896" i="1"/>
  <c r="AZ892" i="1"/>
  <c r="AT892" i="1"/>
  <c r="AQ888" i="1"/>
  <c r="AZ888" i="1"/>
  <c r="AT888" i="1"/>
  <c r="AQ884" i="1"/>
  <c r="AT884" i="1"/>
  <c r="AZ884" i="1"/>
  <c r="AQ880" i="1"/>
  <c r="AZ880" i="1"/>
  <c r="AT880" i="1"/>
  <c r="AZ876" i="1"/>
  <c r="AT876" i="1"/>
  <c r="AQ872" i="1"/>
  <c r="AZ872" i="1"/>
  <c r="AT872" i="1"/>
  <c r="AQ868" i="1"/>
  <c r="AT868" i="1"/>
  <c r="AZ868" i="1"/>
  <c r="AZ860" i="1"/>
  <c r="AT860" i="1"/>
  <c r="AQ856" i="1"/>
  <c r="AT856" i="1"/>
  <c r="AZ856" i="1"/>
  <c r="AQ852" i="1"/>
  <c r="AT852" i="1"/>
  <c r="AQ848" i="1"/>
  <c r="AT848" i="1"/>
  <c r="AZ848" i="1"/>
  <c r="AZ844" i="1"/>
  <c r="AT844" i="1"/>
  <c r="AQ840" i="1"/>
  <c r="AT840" i="1"/>
  <c r="AZ840" i="1"/>
  <c r="AQ836" i="1"/>
  <c r="AZ836" i="1"/>
  <c r="AT836" i="1"/>
  <c r="AQ832" i="1"/>
  <c r="AT832" i="1"/>
  <c r="AT828" i="1"/>
  <c r="AZ828" i="1"/>
  <c r="AQ824" i="1"/>
  <c r="AZ824" i="1"/>
  <c r="AQ820" i="1"/>
  <c r="AT820" i="1"/>
  <c r="AQ816" i="1"/>
  <c r="AT816" i="1"/>
  <c r="AZ812" i="1"/>
  <c r="AT812" i="1"/>
  <c r="AQ808" i="1"/>
  <c r="AZ808" i="1"/>
  <c r="AT808" i="1"/>
  <c r="AQ804" i="1"/>
  <c r="AT804" i="1"/>
  <c r="AZ804" i="1"/>
  <c r="AQ800" i="1"/>
  <c r="AZ800" i="1"/>
  <c r="AT800" i="1"/>
  <c r="AT796" i="1"/>
  <c r="AZ792" i="1"/>
  <c r="AQ792" i="1"/>
  <c r="AT792" i="1"/>
  <c r="AQ788" i="1"/>
  <c r="AT788" i="1"/>
  <c r="AZ788" i="1"/>
  <c r="AQ784" i="1"/>
  <c r="AZ784" i="1"/>
  <c r="AT784" i="1"/>
  <c r="AZ780" i="1"/>
  <c r="AQ776" i="1"/>
  <c r="AT776" i="1"/>
  <c r="AZ776" i="1"/>
  <c r="AQ772" i="1"/>
  <c r="AT772" i="1"/>
  <c r="AZ772" i="1"/>
  <c r="AQ768" i="1"/>
  <c r="AZ768" i="1"/>
  <c r="AT768" i="1"/>
  <c r="AT764" i="1"/>
  <c r="AZ764" i="1"/>
  <c r="AQ760" i="1"/>
  <c r="AT760" i="1"/>
  <c r="AZ760" i="1"/>
  <c r="AQ756" i="1"/>
  <c r="AT756" i="1"/>
  <c r="AZ756" i="1"/>
  <c r="AQ752" i="1"/>
  <c r="AZ752" i="1"/>
  <c r="AT752" i="1"/>
  <c r="AT748" i="1"/>
  <c r="AQ744" i="1"/>
  <c r="AZ744" i="1"/>
  <c r="AT744" i="1"/>
  <c r="AZ732" i="1"/>
  <c r="AQ728" i="1"/>
  <c r="AT728" i="1"/>
  <c r="AW728" i="1"/>
  <c r="AW724" i="1"/>
  <c r="AQ720" i="1"/>
  <c r="AZ720" i="1"/>
  <c r="AW716" i="1"/>
  <c r="AQ712" i="1"/>
  <c r="AW712" i="1"/>
  <c r="AQ708" i="1"/>
  <c r="AZ708" i="1"/>
  <c r="AQ704" i="1"/>
  <c r="AW704" i="1"/>
  <c r="AT704" i="1"/>
  <c r="AW700" i="1"/>
  <c r="AZ692" i="1"/>
  <c r="AW692" i="1"/>
  <c r="AZ688" i="1"/>
  <c r="AW688" i="1"/>
  <c r="AZ680" i="1"/>
  <c r="AW676" i="1"/>
  <c r="AT672" i="1"/>
  <c r="AW672" i="1"/>
  <c r="AW668" i="1"/>
  <c r="AT664" i="1"/>
  <c r="AT656" i="1"/>
  <c r="AW656" i="1"/>
  <c r="AZ652" i="1"/>
  <c r="AW652" i="1"/>
  <c r="AW648" i="1"/>
  <c r="AT644" i="1"/>
  <c r="AW644" i="1"/>
  <c r="AW640" i="1"/>
  <c r="AT632" i="1"/>
  <c r="AT628" i="1"/>
  <c r="AZ624" i="1"/>
  <c r="AT624" i="1"/>
  <c r="AT620" i="1"/>
  <c r="AW620" i="1"/>
  <c r="AT616" i="1"/>
  <c r="AT612" i="1"/>
  <c r="AZ600" i="1"/>
  <c r="AW600" i="1"/>
  <c r="AT596" i="1"/>
  <c r="AT592" i="1"/>
  <c r="AW592" i="1"/>
  <c r="AT588" i="1"/>
  <c r="AZ580" i="1"/>
  <c r="AW580" i="1"/>
  <c r="AZ576" i="1"/>
  <c r="AW572" i="1"/>
  <c r="AZ568" i="1"/>
  <c r="AW564" i="1"/>
  <c r="AZ556" i="1"/>
  <c r="AW556" i="1"/>
  <c r="AT548" i="1"/>
  <c r="AT544" i="1"/>
  <c r="AW544" i="1"/>
  <c r="AT532" i="1"/>
  <c r="AZ524" i="1"/>
  <c r="AW524" i="1"/>
  <c r="AZ520" i="1"/>
  <c r="AZ516" i="1"/>
  <c r="AZ512" i="1"/>
  <c r="AW512" i="1"/>
  <c r="AT504" i="1"/>
  <c r="AW504" i="1"/>
  <c r="AT500" i="1"/>
  <c r="AT496" i="1"/>
  <c r="AW496" i="1"/>
  <c r="AT492" i="1"/>
  <c r="AT488" i="1"/>
  <c r="AT484" i="1"/>
  <c r="AZ480" i="1"/>
  <c r="AQ472" i="1"/>
  <c r="AZ472" i="1"/>
  <c r="AQ468" i="1"/>
  <c r="AW468" i="1"/>
  <c r="AQ464" i="1"/>
  <c r="AT460" i="1"/>
  <c r="AT456" i="1"/>
  <c r="AT452" i="1"/>
  <c r="AZ448" i="1"/>
  <c r="AZ440" i="1"/>
  <c r="AW440" i="1"/>
  <c r="AQ432" i="1"/>
  <c r="AZ424" i="1"/>
  <c r="AW424" i="1"/>
  <c r="AT420" i="1"/>
  <c r="AZ416" i="1"/>
  <c r="AZ412" i="1"/>
  <c r="AW412" i="1"/>
  <c r="AQ404" i="1"/>
  <c r="AZ404" i="1"/>
  <c r="AW404" i="1"/>
  <c r="AZ400" i="1"/>
  <c r="AW396" i="1"/>
  <c r="AZ392" i="1"/>
  <c r="AT384" i="1"/>
  <c r="AZ380" i="1"/>
  <c r="AT376" i="1"/>
  <c r="AT372" i="1"/>
  <c r="AZ368" i="1"/>
  <c r="AT364" i="1"/>
  <c r="AZ360" i="1"/>
  <c r="AW360" i="1"/>
  <c r="AZ356" i="1"/>
  <c r="AW348" i="1"/>
  <c r="AT348" i="1"/>
  <c r="AQ344" i="1"/>
  <c r="AW344" i="1"/>
  <c r="AQ340" i="1"/>
  <c r="AZ340" i="1"/>
  <c r="AT336" i="1"/>
  <c r="AZ336" i="1"/>
  <c r="AT332" i="1"/>
  <c r="AW332" i="1"/>
  <c r="AT328" i="1"/>
  <c r="AZ328" i="1"/>
  <c r="AW324" i="1"/>
  <c r="AT324" i="1"/>
  <c r="AZ320" i="1"/>
  <c r="AZ312" i="1"/>
  <c r="AW308" i="1"/>
  <c r="AZ308" i="1"/>
  <c r="AW300" i="1"/>
  <c r="AZ300" i="1"/>
  <c r="AZ296" i="1"/>
  <c r="AW292" i="1"/>
  <c r="AZ288" i="1"/>
  <c r="AZ284" i="1"/>
  <c r="AZ280" i="1"/>
  <c r="AW280" i="1"/>
  <c r="AZ276" i="1"/>
  <c r="AZ272" i="1"/>
  <c r="AT264" i="1"/>
  <c r="AZ264" i="1"/>
  <c r="AW256" i="1"/>
  <c r="AT252" i="1"/>
  <c r="AT248" i="1"/>
  <c r="AZ248" i="1"/>
  <c r="AW248" i="1"/>
  <c r="AW236" i="1"/>
  <c r="AW228" i="1"/>
  <c r="AQ224" i="1"/>
  <c r="AW220" i="1"/>
  <c r="AW212" i="1"/>
  <c r="AT204" i="1"/>
  <c r="AZ200" i="1"/>
  <c r="AZ196" i="1"/>
  <c r="AZ192" i="1"/>
  <c r="AT188" i="1"/>
  <c r="AT184" i="1"/>
  <c r="AT180" i="1"/>
  <c r="AZ176" i="1"/>
  <c r="AT176" i="1"/>
  <c r="AZ172" i="1"/>
  <c r="AT168" i="1"/>
  <c r="AT164" i="1"/>
  <c r="AZ160" i="1"/>
  <c r="AZ156" i="1"/>
  <c r="AT152" i="1"/>
  <c r="AZ152" i="1"/>
  <c r="AT148" i="1"/>
  <c r="AZ144" i="1"/>
  <c r="AT136" i="1"/>
  <c r="AW136" i="1"/>
  <c r="AW132" i="1"/>
  <c r="AT132" i="1"/>
  <c r="AZ124" i="1"/>
  <c r="AW124" i="1"/>
  <c r="AZ120" i="1"/>
  <c r="AT108" i="1"/>
  <c r="AW108" i="1"/>
  <c r="AZ100" i="1"/>
  <c r="AT96" i="1"/>
  <c r="AZ96" i="1"/>
  <c r="AT88" i="1"/>
  <c r="AZ88" i="1"/>
  <c r="AZ84" i="1"/>
  <c r="AZ80" i="1"/>
  <c r="AT76" i="1"/>
  <c r="AZ72" i="1"/>
  <c r="AT64" i="1"/>
  <c r="AT56" i="1"/>
  <c r="AZ48" i="1"/>
  <c r="AT32" i="1"/>
  <c r="AT12" i="1"/>
  <c r="AW8" i="1"/>
  <c r="AZ660" i="1"/>
  <c r="AZ864" i="1"/>
  <c r="AT608" i="1"/>
  <c r="AT780" i="1"/>
  <c r="AT952" i="1"/>
  <c r="AZ816" i="1"/>
  <c r="AW660" i="1"/>
  <c r="AW904" i="1"/>
  <c r="AZ700" i="1"/>
  <c r="AZ928" i="1"/>
  <c r="AT824" i="1"/>
  <c r="AT992" i="1"/>
  <c r="AZ1048" i="1"/>
  <c r="AW680" i="1"/>
  <c r="AW968" i="1"/>
  <c r="AZ748" i="1"/>
  <c r="AZ1000" i="1"/>
  <c r="AT464" i="1"/>
  <c r="AT864" i="1"/>
  <c r="AT1036" i="1"/>
  <c r="AZ528" i="1"/>
  <c r="AT1409" i="1"/>
  <c r="AT1425" i="1"/>
  <c r="AT1441" i="1"/>
  <c r="AT1457" i="1"/>
  <c r="AT1473" i="1"/>
  <c r="AT1489" i="1"/>
  <c r="AQ1397" i="1"/>
  <c r="AQ1413" i="1"/>
  <c r="AQ1429" i="1"/>
  <c r="AQ1445" i="1"/>
  <c r="AQ1461" i="1"/>
  <c r="AQ1477" i="1"/>
  <c r="AQ1493" i="1"/>
  <c r="AZ1497" i="1"/>
  <c r="AZ1477" i="1"/>
  <c r="AZ1461" i="1"/>
  <c r="AZ1445" i="1"/>
  <c r="AZ1429" i="1"/>
  <c r="AZ1413" i="1"/>
  <c r="AT1493" i="1"/>
  <c r="AZ1471" i="1"/>
  <c r="AT1471" i="1"/>
  <c r="AZ627" i="1"/>
  <c r="AT627" i="1"/>
  <c r="AT1331" i="1"/>
  <c r="AT5" i="1"/>
  <c r="AW166" i="1"/>
  <c r="AW333" i="1"/>
  <c r="AW389" i="1"/>
  <c r="AW445" i="1"/>
  <c r="AW453" i="1"/>
  <c r="AW682" i="1"/>
  <c r="AW694" i="1"/>
  <c r="AW718" i="1"/>
  <c r="AW918" i="1"/>
  <c r="AW1034" i="1"/>
  <c r="AW223" i="1"/>
  <c r="AW295" i="1"/>
  <c r="AZ188" i="1"/>
  <c r="AZ912" i="1"/>
  <c r="AZ964" i="1"/>
  <c r="AZ1096" i="1"/>
  <c r="AT1080" i="1"/>
  <c r="AQ5" i="1"/>
  <c r="AZ116" i="1"/>
  <c r="AW160" i="1"/>
  <c r="AQ972" i="1"/>
  <c r="AZ1024" i="1"/>
  <c r="AT144" i="1"/>
  <c r="AT256" i="1"/>
  <c r="AW484" i="1"/>
  <c r="AT908" i="1"/>
  <c r="AQ68" i="1"/>
  <c r="AQ124" i="1"/>
  <c r="AW204" i="1"/>
  <c r="AT84" i="1"/>
  <c r="AW224" i="1"/>
  <c r="AT340" i="1"/>
  <c r="AQ716" i="1"/>
  <c r="AZ820" i="1"/>
  <c r="AZ832" i="1"/>
  <c r="AZ1424" i="1"/>
  <c r="AW148" i="1"/>
  <c r="AW288" i="1"/>
  <c r="AW632" i="1"/>
  <c r="AQ748" i="1"/>
  <c r="AQ764" i="1"/>
  <c r="AQ812" i="1"/>
  <c r="AW932" i="1"/>
  <c r="AW984" i="1"/>
  <c r="AZ1128" i="1"/>
  <c r="AQ1324" i="1"/>
  <c r="AQ1340" i="1"/>
  <c r="AQ1356" i="1"/>
  <c r="AQ260" i="1"/>
  <c r="AW304" i="1"/>
  <c r="AW312" i="1"/>
  <c r="AW516" i="1"/>
  <c r="AQ876" i="1"/>
  <c r="AQ892" i="1"/>
  <c r="AQ1100" i="1"/>
  <c r="AT1420" i="1"/>
  <c r="AW253" i="1"/>
  <c r="AZ348" i="1"/>
  <c r="AW408" i="1"/>
  <c r="AW460" i="1"/>
  <c r="AQ1052" i="1"/>
  <c r="AQ1132" i="1"/>
  <c r="AQ1164" i="1"/>
  <c r="AQ1260" i="1"/>
  <c r="AW320" i="1"/>
  <c r="AW432" i="1"/>
  <c r="AZ852" i="1"/>
  <c r="AQ1004" i="1"/>
  <c r="AQ1068" i="1"/>
  <c r="AQ1084" i="1"/>
  <c r="AQ1212" i="1"/>
  <c r="AQ1292" i="1"/>
  <c r="AQ1308" i="1"/>
  <c r="AZ44" i="1"/>
  <c r="AT48" i="1"/>
  <c r="AT8" i="1"/>
  <c r="AT28" i="1"/>
  <c r="AT36" i="1"/>
  <c r="AZ36" i="1"/>
  <c r="AT40" i="1"/>
  <c r="AT52" i="1"/>
  <c r="AZ52" i="1"/>
  <c r="AT60" i="1"/>
  <c r="AZ60" i="1"/>
  <c r="AZ64" i="1"/>
  <c r="AT72" i="1"/>
  <c r="AZ76" i="1"/>
  <c r="AQ20" i="1"/>
  <c r="AZ140" i="1"/>
  <c r="AW109" i="1"/>
  <c r="AW38" i="1"/>
  <c r="AW42" i="1"/>
  <c r="AW54" i="1"/>
  <c r="AW78" i="1"/>
  <c r="AZ58" i="1"/>
  <c r="AW82" i="1"/>
  <c r="AZ132" i="1"/>
  <c r="AQ236" i="1"/>
  <c r="AQ240" i="1"/>
  <c r="AT172" i="1"/>
  <c r="AW177" i="1"/>
  <c r="AZ316" i="1"/>
  <c r="AZ112" i="1"/>
  <c r="AZ684" i="1"/>
  <c r="AQ116" i="1"/>
  <c r="AZ244" i="1"/>
  <c r="AT268" i="1"/>
  <c r="AZ344" i="1"/>
  <c r="AZ1472" i="1"/>
  <c r="AZ1476" i="1"/>
  <c r="AZ1480" i="1"/>
  <c r="AZ1484" i="1"/>
  <c r="AZ1500" i="1"/>
  <c r="AZ1504" i="1"/>
  <c r="AQ60" i="1"/>
  <c r="AT112" i="1"/>
  <c r="AW232" i="1"/>
  <c r="AW296" i="1"/>
  <c r="AW472" i="1"/>
  <c r="AZ796" i="1"/>
  <c r="AZ1036" i="1"/>
  <c r="AT1460" i="1"/>
  <c r="AT1468" i="1"/>
  <c r="AT1488" i="1"/>
  <c r="AW437" i="1"/>
  <c r="AW465" i="1"/>
  <c r="AW477" i="1"/>
  <c r="AW485" i="1"/>
  <c r="AW501" i="1"/>
  <c r="AW505" i="1"/>
  <c r="AW665" i="1"/>
  <c r="AW673" i="1"/>
  <c r="AQ144" i="1"/>
  <c r="AW216" i="1"/>
  <c r="AZ372" i="1"/>
  <c r="AZ428" i="1"/>
  <c r="AW492" i="1"/>
  <c r="AZ696" i="1"/>
  <c r="AQ12" i="1"/>
  <c r="AQ16" i="1"/>
  <c r="AQ32" i="1"/>
  <c r="AQ40" i="1"/>
  <c r="AQ44" i="1"/>
  <c r="AQ56" i="1"/>
  <c r="AQ64" i="1"/>
  <c r="AQ72" i="1"/>
  <c r="AQ84" i="1"/>
  <c r="AQ88" i="1"/>
  <c r="AQ92" i="1"/>
  <c r="AQ108" i="1"/>
  <c r="AT192" i="1"/>
  <c r="AT208" i="1"/>
  <c r="AT216" i="1"/>
  <c r="AQ280" i="1"/>
  <c r="AQ288" i="1"/>
  <c r="AQ296" i="1"/>
  <c r="AQ300" i="1"/>
  <c r="AQ308" i="1"/>
  <c r="AQ312" i="1"/>
  <c r="AQ316" i="1"/>
  <c r="AQ324" i="1"/>
  <c r="AT396" i="1"/>
  <c r="AW436" i="1"/>
  <c r="AT16" i="1"/>
  <c r="AT24" i="1"/>
  <c r="AQ228" i="1"/>
  <c r="AQ232" i="1"/>
  <c r="AW536" i="1"/>
  <c r="AW540" i="1"/>
  <c r="AW608" i="1"/>
  <c r="AW624" i="1"/>
  <c r="AW653" i="1"/>
  <c r="AW713" i="1"/>
  <c r="AQ1128" i="1"/>
  <c r="AQ28" i="1"/>
  <c r="AQ36" i="1"/>
  <c r="AQ96" i="1"/>
  <c r="AW140" i="1"/>
  <c r="AT244" i="1"/>
  <c r="AW380" i="1"/>
  <c r="AT400" i="1"/>
  <c r="AW476" i="1"/>
  <c r="AW696" i="1"/>
  <c r="AZ736" i="1"/>
  <c r="AQ864" i="1"/>
  <c r="AW16" i="1"/>
  <c r="AW20" i="1"/>
  <c r="AW32" i="1"/>
  <c r="AT120" i="1"/>
  <c r="AQ148" i="1"/>
  <c r="AQ160" i="1"/>
  <c r="AQ164" i="1"/>
  <c r="AQ176" i="1"/>
  <c r="AQ180" i="1"/>
  <c r="AT224" i="1"/>
  <c r="AT236" i="1"/>
  <c r="AT240" i="1"/>
  <c r="AW352" i="1"/>
  <c r="AW400" i="1"/>
  <c r="AQ412" i="1"/>
  <c r="AQ416" i="1"/>
  <c r="AQ424" i="1"/>
  <c r="AQ428" i="1"/>
  <c r="AQ436" i="1"/>
  <c r="AQ476" i="1"/>
  <c r="AQ480" i="1"/>
  <c r="AQ484" i="1"/>
  <c r="AQ496" i="1"/>
  <c r="AQ500" i="1"/>
  <c r="AQ508" i="1"/>
  <c r="AQ516" i="1"/>
  <c r="AQ524" i="1"/>
  <c r="AZ536" i="1"/>
  <c r="AQ688" i="1"/>
  <c r="AT692" i="1"/>
  <c r="AT700" i="1"/>
  <c r="AT708" i="1"/>
  <c r="AT732" i="1"/>
  <c r="AW736" i="1"/>
  <c r="AT528" i="1"/>
  <c r="AQ644" i="1"/>
  <c r="AQ648" i="1"/>
  <c r="AQ652" i="1"/>
  <c r="AQ668" i="1"/>
  <c r="AQ672" i="1"/>
  <c r="AQ676" i="1"/>
  <c r="AQ684" i="1"/>
  <c r="AW684" i="1"/>
  <c r="AQ736" i="1"/>
  <c r="AW152" i="1"/>
  <c r="AW196" i="1"/>
  <c r="AW244" i="1"/>
  <c r="AT476" i="1"/>
  <c r="AT540" i="1"/>
  <c r="AT552" i="1"/>
  <c r="AT568" i="1"/>
  <c r="AT584" i="1"/>
  <c r="AT648" i="1"/>
  <c r="AT676" i="1"/>
  <c r="AZ847" i="1"/>
  <c r="AZ1059" i="1"/>
  <c r="AZ1079" i="1"/>
  <c r="AZ1123" i="1"/>
  <c r="AZ1215" i="1"/>
  <c r="AZ1229" i="1"/>
  <c r="AW1019" i="1"/>
  <c r="AW1023" i="1"/>
  <c r="AW1031" i="1"/>
  <c r="AW1035" i="1"/>
  <c r="AW1055" i="1"/>
  <c r="AW1063" i="1"/>
  <c r="AW1079" i="1"/>
  <c r="AW1095" i="1"/>
  <c r="AW1099" i="1"/>
  <c r="AW1107" i="1"/>
  <c r="AW1123" i="1"/>
  <c r="AW1131" i="1"/>
  <c r="AW1147" i="1"/>
  <c r="AW1151" i="1"/>
  <c r="AW1171" i="1"/>
  <c r="AW1175" i="1"/>
  <c r="AW1187" i="1"/>
  <c r="AW1203" i="1"/>
  <c r="AW1235" i="1"/>
  <c r="AW1239" i="1"/>
  <c r="AW1251" i="1"/>
  <c r="AW1263" i="1"/>
  <c r="AW1267" i="1"/>
  <c r="AW1279" i="1"/>
  <c r="AW1311" i="1"/>
  <c r="AW1327" i="1"/>
  <c r="AW1333" i="1"/>
  <c r="AW1339" i="1"/>
  <c r="AW1343" i="1"/>
  <c r="AW1361" i="1"/>
  <c r="AW1377" i="1"/>
  <c r="AW1391" i="1"/>
  <c r="AW1393" i="1"/>
  <c r="AW1397" i="1"/>
  <c r="AW1401" i="1"/>
  <c r="AW1407" i="1"/>
  <c r="AW1409" i="1"/>
  <c r="AW1419" i="1"/>
  <c r="AW1433" i="1"/>
  <c r="AW1437" i="1"/>
  <c r="AW1441" i="1"/>
  <c r="AW1453" i="1"/>
  <c r="AW1461" i="1"/>
  <c r="AW1465" i="1"/>
  <c r="AW1469" i="1"/>
  <c r="AW1473" i="1"/>
  <c r="AW1481" i="1"/>
  <c r="AW1485" i="1"/>
  <c r="AW1489" i="1"/>
  <c r="AW1493" i="1"/>
  <c r="AW1497" i="1"/>
  <c r="AZ740" i="1"/>
  <c r="AQ740" i="1"/>
  <c r="AQ8" i="1"/>
  <c r="AZ16" i="1"/>
  <c r="AQ128" i="1"/>
  <c r="AQ132" i="1"/>
  <c r="AQ188" i="1"/>
  <c r="AQ192" i="1"/>
  <c r="AQ196" i="1"/>
  <c r="AQ204" i="1"/>
  <c r="AQ208" i="1"/>
  <c r="AQ212" i="1"/>
  <c r="AQ352" i="1"/>
  <c r="AQ356" i="1"/>
  <c r="AQ360" i="1"/>
  <c r="AQ384" i="1"/>
  <c r="AQ388" i="1"/>
  <c r="AQ392" i="1"/>
  <c r="AQ420" i="1"/>
  <c r="AT424" i="1"/>
  <c r="AT508" i="1"/>
  <c r="AQ532" i="1"/>
  <c r="AQ536" i="1"/>
  <c r="AQ604" i="1"/>
  <c r="AZ608" i="1"/>
  <c r="AZ616" i="1"/>
  <c r="AQ80" i="1"/>
  <c r="AZ164" i="1"/>
  <c r="AW588" i="1"/>
  <c r="AQ780" i="1"/>
  <c r="AQ1116" i="1"/>
  <c r="AZ1136" i="1"/>
  <c r="AQ1180" i="1"/>
  <c r="AQ9" i="1"/>
  <c r="AZ13" i="1"/>
  <c r="AZ21" i="1"/>
  <c r="AZ25" i="1"/>
  <c r="AZ33" i="1"/>
  <c r="AQ113" i="1"/>
  <c r="AQ117" i="1"/>
  <c r="AQ121" i="1"/>
  <c r="AQ145" i="1"/>
  <c r="AW209" i="1"/>
  <c r="AQ221" i="1"/>
  <c r="AQ225" i="1"/>
  <c r="AQ229" i="1"/>
  <c r="AQ245" i="1"/>
  <c r="AQ249" i="1"/>
  <c r="AQ317" i="1"/>
  <c r="AW317" i="1"/>
  <c r="AQ353" i="1"/>
  <c r="AW397" i="1"/>
  <c r="AQ401" i="1"/>
  <c r="AQ409" i="1"/>
  <c r="AQ541" i="1"/>
  <c r="AQ549" i="1"/>
  <c r="AQ553" i="1"/>
  <c r="AQ565" i="1"/>
  <c r="AQ569" i="1"/>
  <c r="AQ581" i="1"/>
  <c r="AQ585" i="1"/>
  <c r="AQ593" i="1"/>
  <c r="AQ597" i="1"/>
  <c r="AT621" i="1"/>
  <c r="AQ693" i="1"/>
  <c r="AQ701" i="1"/>
  <c r="AQ709" i="1"/>
  <c r="AQ713" i="1"/>
  <c r="AQ729" i="1"/>
  <c r="AQ197" i="1"/>
  <c r="AW285" i="1"/>
  <c r="AT717" i="1"/>
  <c r="AW725" i="1"/>
  <c r="AQ745" i="1"/>
  <c r="AQ753" i="1"/>
  <c r="AQ761" i="1"/>
  <c r="AQ767" i="1"/>
  <c r="AQ769" i="1"/>
  <c r="AQ773" i="1"/>
  <c r="AQ781" i="1"/>
  <c r="AQ783" i="1"/>
  <c r="AQ785" i="1"/>
  <c r="AQ799" i="1"/>
  <c r="AQ817" i="1"/>
  <c r="AQ433" i="1"/>
  <c r="AQ481" i="1"/>
  <c r="AQ485" i="1"/>
  <c r="AQ493" i="1"/>
  <c r="AW617" i="1"/>
  <c r="AQ641" i="1"/>
  <c r="AQ653" i="1"/>
  <c r="AQ657" i="1"/>
  <c r="AQ677" i="1"/>
  <c r="AQ733" i="1"/>
  <c r="AW129" i="1"/>
  <c r="AW133" i="1"/>
  <c r="AW241" i="1"/>
  <c r="AZ285" i="1"/>
  <c r="AT501" i="1"/>
  <c r="AT941" i="1"/>
  <c r="AT1017" i="1"/>
  <c r="AT1125" i="1"/>
  <c r="AZ12" i="1"/>
  <c r="AZ20" i="1"/>
  <c r="AQ448" i="1"/>
  <c r="AQ452" i="1"/>
  <c r="AQ248" i="1"/>
  <c r="AQ492" i="1"/>
  <c r="AQ664" i="1"/>
  <c r="Y4" i="2"/>
  <c r="AQ828" i="1"/>
  <c r="O28" i="10"/>
  <c r="AW612" i="1"/>
  <c r="Y459" i="2"/>
  <c r="D21" i="7"/>
  <c r="P6" i="10"/>
  <c r="G24" i="10"/>
  <c r="F24" i="10"/>
  <c r="Y413" i="2"/>
  <c r="Y517" i="2"/>
  <c r="D14" i="7"/>
  <c r="AQ216" i="1"/>
  <c r="C22" i="10"/>
  <c r="C7" i="4"/>
  <c r="AT20" i="1"/>
  <c r="AQ504" i="1"/>
  <c r="F27" i="7"/>
  <c r="J948" i="2"/>
  <c r="Y8" i="2"/>
  <c r="Y12" i="2"/>
  <c r="Y16" i="2"/>
  <c r="Y20" i="2"/>
  <c r="Y24" i="2"/>
  <c r="Y28" i="2"/>
  <c r="Y32" i="2"/>
  <c r="Y36" i="2"/>
  <c r="Y40" i="2"/>
  <c r="Y44" i="2"/>
  <c r="Y48" i="2"/>
  <c r="Y52" i="2"/>
  <c r="Y56" i="2"/>
  <c r="Y60" i="2"/>
  <c r="Y64" i="2"/>
  <c r="Y68" i="2"/>
  <c r="Y72" i="2"/>
  <c r="Y76" i="2"/>
  <c r="Y80" i="2"/>
  <c r="Y84" i="2"/>
  <c r="Y88" i="2"/>
  <c r="Y92" i="2"/>
  <c r="Y96" i="2"/>
  <c r="Y100" i="2"/>
  <c r="Y104" i="2"/>
  <c r="Y108" i="2"/>
  <c r="Y112" i="2"/>
  <c r="Y116" i="2"/>
  <c r="Y120" i="2"/>
  <c r="Y124" i="2"/>
  <c r="Y128" i="2"/>
  <c r="Y132" i="2"/>
  <c r="Y136" i="2"/>
  <c r="Y140" i="2"/>
  <c r="Y144" i="2"/>
  <c r="Y148" i="2"/>
  <c r="Y152" i="2"/>
  <c r="Y156" i="2"/>
  <c r="Y160" i="2"/>
  <c r="Y164" i="2"/>
  <c r="Y168" i="2"/>
  <c r="Y172" i="2"/>
  <c r="Y176" i="2"/>
  <c r="Y180" i="2"/>
  <c r="Y184" i="2"/>
  <c r="Y188" i="2"/>
  <c r="Y192" i="2"/>
  <c r="Y196" i="2"/>
  <c r="Y200" i="2"/>
  <c r="Y204" i="2"/>
  <c r="Y208" i="2"/>
  <c r="Y212" i="2"/>
  <c r="Y216" i="2"/>
  <c r="Y220" i="2"/>
  <c r="Y224" i="2"/>
  <c r="Y228" i="2"/>
  <c r="Y232" i="2"/>
  <c r="Y236" i="2"/>
  <c r="Y240" i="2"/>
  <c r="Y244" i="2"/>
  <c r="Y248" i="2"/>
  <c r="Y252" i="2"/>
  <c r="Y256" i="2"/>
  <c r="Y260" i="2"/>
  <c r="Y264" i="2"/>
  <c r="Y268" i="2"/>
  <c r="Y272" i="2"/>
  <c r="Y276" i="2"/>
  <c r="Y280" i="2"/>
  <c r="Y284" i="2"/>
  <c r="Y288" i="2"/>
  <c r="Y292" i="2"/>
  <c r="Y296" i="2"/>
  <c r="Y300" i="2"/>
  <c r="Y304" i="2"/>
  <c r="Y308" i="2"/>
  <c r="Y312" i="2"/>
  <c r="Y316" i="2"/>
  <c r="Y320" i="2"/>
  <c r="Y324" i="2"/>
  <c r="Y328" i="2"/>
  <c r="Y332" i="2"/>
  <c r="Y336" i="2"/>
  <c r="Y340" i="2"/>
  <c r="Y344" i="2"/>
  <c r="Y348" i="2"/>
  <c r="Y352" i="2"/>
  <c r="Y356" i="2"/>
  <c r="Y360" i="2"/>
  <c r="Y364" i="2"/>
  <c r="Y368" i="2"/>
  <c r="Y372" i="2"/>
  <c r="Y376" i="2"/>
  <c r="Y380" i="2"/>
  <c r="Y384" i="2"/>
  <c r="Y388" i="2"/>
  <c r="Y392" i="2"/>
  <c r="Y396" i="2"/>
  <c r="Y400" i="2"/>
  <c r="Y404" i="2"/>
  <c r="Y408" i="2"/>
  <c r="Y412" i="2"/>
  <c r="Y416" i="2"/>
  <c r="Y420" i="2"/>
  <c r="Y424" i="2"/>
  <c r="Y428" i="2"/>
  <c r="Y432" i="2"/>
  <c r="Y436" i="2"/>
  <c r="Y440" i="2"/>
  <c r="Y444" i="2"/>
  <c r="Y448" i="2"/>
  <c r="Y452" i="2"/>
  <c r="Y456" i="2"/>
  <c r="Y460" i="2"/>
  <c r="Y464" i="2"/>
  <c r="Y468" i="2"/>
  <c r="Y472" i="2"/>
  <c r="Y476" i="2"/>
  <c r="Y480" i="2"/>
  <c r="Y484" i="2"/>
  <c r="Y488" i="2"/>
  <c r="Y492" i="2"/>
  <c r="Y496" i="2"/>
  <c r="Y500" i="2"/>
  <c r="Y504" i="2"/>
  <c r="Y508" i="2"/>
  <c r="Y512" i="2"/>
  <c r="Y516" i="2"/>
  <c r="Y520" i="2"/>
  <c r="Y524" i="2"/>
  <c r="Y528" i="2"/>
  <c r="Y532" i="2"/>
  <c r="Y536" i="2"/>
  <c r="Y540" i="2"/>
  <c r="Y544" i="2"/>
  <c r="Y548" i="2"/>
  <c r="Y552" i="2"/>
  <c r="Y556" i="2"/>
  <c r="Y560" i="2"/>
  <c r="Y564" i="2"/>
  <c r="Y568" i="2"/>
  <c r="Y572" i="2"/>
  <c r="Y576" i="2"/>
  <c r="Y580" i="2"/>
  <c r="Y584" i="2"/>
  <c r="Y588" i="2"/>
  <c r="Y592" i="2"/>
  <c r="Y596" i="2"/>
  <c r="Y600" i="2"/>
  <c r="Y604" i="2"/>
  <c r="Y608" i="2"/>
  <c r="Y612" i="2"/>
  <c r="Y616" i="2"/>
  <c r="Y620" i="2"/>
  <c r="Y624" i="2"/>
  <c r="Y628" i="2"/>
  <c r="Y632" i="2"/>
  <c r="Y636" i="2"/>
  <c r="Y640" i="2"/>
  <c r="Y644" i="2"/>
  <c r="Y648" i="2"/>
  <c r="Y652" i="2"/>
  <c r="Y656" i="2"/>
  <c r="Y660" i="2"/>
  <c r="Y664" i="2"/>
  <c r="Y668" i="2"/>
  <c r="Y672" i="2"/>
  <c r="Y676" i="2"/>
  <c r="Y680" i="2"/>
  <c r="Y684" i="2"/>
  <c r="Y688" i="2"/>
  <c r="Y692" i="2"/>
  <c r="Y696" i="2"/>
  <c r="Y700" i="2"/>
  <c r="Y704" i="2"/>
  <c r="Y708" i="2"/>
  <c r="Y712" i="2"/>
  <c r="Y716" i="2"/>
  <c r="Y720" i="2"/>
  <c r="Y724" i="2"/>
  <c r="Y728" i="2"/>
  <c r="Y732" i="2"/>
  <c r="Y736" i="2"/>
  <c r="Y740" i="2"/>
  <c r="Y744" i="2"/>
  <c r="Y748" i="2"/>
  <c r="Y752" i="2"/>
  <c r="Y756" i="2"/>
  <c r="Y760" i="2"/>
  <c r="Y764" i="2"/>
  <c r="Y768" i="2"/>
  <c r="Y772" i="2"/>
  <c r="Y776" i="2"/>
  <c r="Y780" i="2"/>
  <c r="Y784" i="2"/>
  <c r="Y788" i="2"/>
  <c r="Y792" i="2"/>
  <c r="Y796" i="2"/>
  <c r="Y800" i="2"/>
  <c r="Y804" i="2"/>
  <c r="Y808" i="2"/>
  <c r="Y812" i="2"/>
  <c r="Y816" i="2"/>
  <c r="Y820" i="2"/>
  <c r="Y824" i="2"/>
  <c r="Y828" i="2"/>
  <c r="Y832" i="2"/>
  <c r="Y836" i="2"/>
  <c r="Y840" i="2"/>
  <c r="Y844" i="2"/>
  <c r="Y848" i="2"/>
  <c r="Y852" i="2"/>
  <c r="Y856" i="2"/>
  <c r="Y860" i="2"/>
  <c r="Y864" i="2"/>
  <c r="Y868" i="2"/>
  <c r="Y872" i="2"/>
  <c r="Y876" i="2"/>
  <c r="Y880" i="2"/>
  <c r="Y884" i="2"/>
  <c r="Y888" i="2"/>
  <c r="Y892" i="2"/>
  <c r="Y896" i="2"/>
  <c r="Y900" i="2"/>
  <c r="Y904" i="2"/>
  <c r="Y908" i="2"/>
  <c r="Y912" i="2"/>
  <c r="Y916" i="2"/>
  <c r="Y920" i="2"/>
  <c r="Y924" i="2"/>
  <c r="Y928" i="2"/>
  <c r="Y932" i="2"/>
  <c r="Y936" i="2"/>
  <c r="Y940" i="2"/>
  <c r="Y944" i="2"/>
  <c r="Y948" i="2"/>
  <c r="Y952" i="2"/>
  <c r="Y956" i="2"/>
  <c r="Y960" i="2"/>
  <c r="Y964" i="2"/>
  <c r="Y968" i="2"/>
  <c r="Y972" i="2"/>
  <c r="Y976" i="2"/>
  <c r="AQ268" i="1"/>
  <c r="AQ588" i="1"/>
  <c r="Y980" i="2"/>
  <c r="Y984" i="2"/>
  <c r="Y988" i="2"/>
  <c r="Y992" i="2"/>
  <c r="Y996" i="2"/>
  <c r="Y1000" i="2"/>
  <c r="Y1004" i="2"/>
  <c r="Y1008" i="2"/>
  <c r="Y1012" i="2"/>
  <c r="Y1016" i="2"/>
  <c r="Y1020" i="2"/>
  <c r="Y1024" i="2"/>
  <c r="Y1028" i="2"/>
  <c r="Y1032" i="2"/>
  <c r="Y1036" i="2"/>
  <c r="Y1040" i="2"/>
  <c r="Y1044" i="2"/>
  <c r="Y1048" i="2"/>
  <c r="Y1052" i="2"/>
  <c r="Y1056" i="2"/>
  <c r="Y1060" i="2"/>
  <c r="Y1064" i="2"/>
  <c r="Y1068" i="2"/>
  <c r="Y1072" i="2"/>
  <c r="Y1076" i="2"/>
  <c r="Y1080" i="2"/>
  <c r="Y1084" i="2"/>
  <c r="Y1088" i="2"/>
  <c r="Y1092" i="2"/>
  <c r="Y1096" i="2"/>
  <c r="Y1100" i="2"/>
  <c r="Y1104" i="2"/>
  <c r="Y1108" i="2"/>
  <c r="Y1112" i="2"/>
  <c r="Y1116" i="2"/>
  <c r="Y1120" i="2"/>
  <c r="Y1124" i="2"/>
  <c r="Y1128" i="2"/>
  <c r="Y1132" i="2"/>
  <c r="Y1136" i="2"/>
  <c r="Y1140" i="2"/>
  <c r="Y1144" i="2"/>
  <c r="Y1148" i="2"/>
  <c r="Y1152" i="2"/>
  <c r="Y1156" i="2"/>
  <c r="Y1160" i="2"/>
  <c r="Y1164" i="2"/>
  <c r="Y1168" i="2"/>
  <c r="Y1172" i="2"/>
  <c r="Y1176" i="2"/>
  <c r="Y1180" i="2"/>
  <c r="Y1184" i="2"/>
  <c r="Y1188" i="2"/>
  <c r="Y1192" i="2"/>
  <c r="Y1196" i="2"/>
  <c r="Y1200" i="2"/>
  <c r="Y1204" i="2"/>
  <c r="Y1208" i="2"/>
  <c r="Y1212" i="2"/>
  <c r="Y1216" i="2"/>
  <c r="Y1220" i="2"/>
  <c r="Y1224" i="2"/>
  <c r="Y1228" i="2"/>
  <c r="Y1232" i="2"/>
  <c r="Y1236" i="2"/>
  <c r="Y1240" i="2"/>
  <c r="Y1244" i="2"/>
  <c r="Y1248" i="2"/>
  <c r="Y1252" i="2"/>
  <c r="Y1256" i="2"/>
  <c r="Y1260" i="2"/>
  <c r="Y1264" i="2"/>
  <c r="Y1268" i="2"/>
  <c r="Y1272" i="2"/>
  <c r="Y1276" i="2"/>
  <c r="Y1280" i="2"/>
  <c r="Y1284" i="2"/>
  <c r="Y1288" i="2"/>
  <c r="Y1292" i="2"/>
  <c r="Y1296" i="2"/>
  <c r="Y1300" i="2"/>
  <c r="Y1304" i="2"/>
  <c r="Y1308" i="2"/>
  <c r="Y1312" i="2"/>
  <c r="Y1316" i="2"/>
  <c r="Y1320" i="2"/>
  <c r="Y1324" i="2"/>
  <c r="Y1328" i="2"/>
  <c r="Y1332" i="2"/>
  <c r="Y1336" i="2"/>
  <c r="Y1340" i="2"/>
  <c r="Y1344" i="2"/>
  <c r="Y1348" i="2"/>
  <c r="Y1352" i="2"/>
  <c r="Y1356" i="2"/>
  <c r="Y1360" i="2"/>
  <c r="Y1364" i="2"/>
  <c r="Y1368" i="2"/>
  <c r="Y1372" i="2"/>
  <c r="Y1376" i="2"/>
  <c r="Y1380" i="2"/>
  <c r="Y1384" i="2"/>
  <c r="Y1388" i="2"/>
  <c r="Y1392" i="2"/>
  <c r="Y1396" i="2"/>
  <c r="Y1400" i="2"/>
  <c r="Y1404" i="2"/>
  <c r="Y1408" i="2"/>
  <c r="Y1412" i="2"/>
  <c r="Y1416" i="2"/>
  <c r="Y1420" i="2"/>
  <c r="Y1424" i="2"/>
  <c r="Y1428" i="2"/>
  <c r="Y1432" i="2"/>
  <c r="Y1436" i="2"/>
  <c r="Y1440" i="2"/>
  <c r="Y1444" i="2"/>
  <c r="Y1448" i="2"/>
  <c r="Y1452" i="2"/>
  <c r="Y1456" i="2"/>
  <c r="Y1460" i="2"/>
  <c r="Y1464" i="2"/>
  <c r="Y1468" i="2"/>
  <c r="Y1472" i="2"/>
  <c r="Y1476" i="2"/>
  <c r="Y1480" i="2"/>
  <c r="Y1484" i="2"/>
  <c r="Y1488" i="2"/>
  <c r="Y1492" i="2"/>
  <c r="Y1496" i="2"/>
  <c r="Y1500" i="2"/>
  <c r="Y1504" i="2"/>
  <c r="AQ540" i="1"/>
  <c r="AQ572" i="1"/>
  <c r="AQ732" i="1"/>
  <c r="AQ328" i="1"/>
  <c r="AQ376" i="1"/>
  <c r="AQ380" i="1"/>
  <c r="AT428" i="1"/>
  <c r="AT560" i="1"/>
  <c r="AQ636" i="1"/>
  <c r="AQ700" i="1"/>
  <c r="AT736" i="1"/>
  <c r="AZ384" i="1"/>
  <c r="AW392" i="1"/>
  <c r="AW448" i="1"/>
  <c r="AW508" i="1"/>
  <c r="AW552" i="1"/>
  <c r="AW1060" i="1"/>
  <c r="AW1144" i="1"/>
  <c r="AW1312" i="1"/>
  <c r="AW5" i="1"/>
  <c r="AZ292" i="1"/>
  <c r="AW336" i="1"/>
  <c r="AZ604" i="1"/>
  <c r="AZ644" i="1"/>
  <c r="AQ1148" i="1"/>
  <c r="AQ1276" i="1"/>
  <c r="AT368" i="1"/>
  <c r="AW388" i="1"/>
  <c r="AW456" i="1"/>
  <c r="AW464" i="1"/>
  <c r="AW720" i="1"/>
  <c r="AQ924" i="1"/>
  <c r="AQ940" i="1"/>
  <c r="AQ956" i="1"/>
  <c r="AT284" i="1"/>
  <c r="AW364" i="1"/>
  <c r="AW884" i="1"/>
  <c r="AW1244" i="1"/>
  <c r="AW1448" i="1"/>
  <c r="N23" i="10"/>
  <c r="Y5" i="2"/>
  <c r="Y6" i="2"/>
  <c r="Y9" i="2"/>
  <c r="Y13" i="2"/>
  <c r="Y17" i="2"/>
  <c r="Y21" i="2"/>
  <c r="Y25" i="2"/>
  <c r="Y29" i="2"/>
  <c r="Y33" i="2"/>
  <c r="Y37" i="2"/>
  <c r="Y41" i="2"/>
  <c r="Y45" i="2"/>
  <c r="Y49" i="2"/>
  <c r="Y53" i="2"/>
  <c r="Y57" i="2"/>
  <c r="Y61" i="2"/>
  <c r="Y65" i="2"/>
  <c r="Y69" i="2"/>
  <c r="Y73" i="2"/>
  <c r="Y77" i="2"/>
  <c r="Y81" i="2"/>
  <c r="Y85" i="2"/>
  <c r="Y89" i="2"/>
  <c r="Y93" i="2"/>
  <c r="Y97" i="2"/>
  <c r="Y101" i="2"/>
  <c r="Y105" i="2"/>
  <c r="Y109" i="2"/>
  <c r="Y113" i="2"/>
  <c r="Y117" i="2"/>
  <c r="Y121" i="2"/>
  <c r="Y125" i="2"/>
  <c r="Y129" i="2"/>
  <c r="Y133" i="2"/>
  <c r="Y137" i="2"/>
  <c r="Y141" i="2"/>
  <c r="Y145" i="2"/>
  <c r="Y149" i="2"/>
  <c r="Y153" i="2"/>
  <c r="Y157" i="2"/>
  <c r="Y161" i="2"/>
  <c r="Y165" i="2"/>
  <c r="Y169" i="2"/>
  <c r="Y173" i="2"/>
  <c r="Y177" i="2"/>
  <c r="Y181" i="2"/>
  <c r="Y185" i="2"/>
  <c r="Y189" i="2"/>
  <c r="Y193" i="2"/>
  <c r="Y197" i="2"/>
  <c r="Y201" i="2"/>
  <c r="Y205" i="2"/>
  <c r="Y209" i="2"/>
  <c r="Y213" i="2"/>
  <c r="Y217" i="2"/>
  <c r="Y221" i="2"/>
  <c r="Y225" i="2"/>
  <c r="Y229" i="2"/>
  <c r="Y233" i="2"/>
  <c r="Y237" i="2"/>
  <c r="Y241" i="2"/>
  <c r="Y245" i="2"/>
  <c r="Y249" i="2"/>
  <c r="Y253" i="2"/>
  <c r="Y257" i="2"/>
  <c r="Y261" i="2"/>
  <c r="Y265" i="2"/>
  <c r="Y269" i="2"/>
  <c r="Y273" i="2"/>
  <c r="Y277" i="2"/>
  <c r="Y281" i="2"/>
  <c r="Y285" i="2"/>
  <c r="Y289" i="2"/>
  <c r="Y293" i="2"/>
  <c r="Y297" i="2"/>
  <c r="Y301" i="2"/>
  <c r="Y305" i="2"/>
  <c r="Y309" i="2"/>
  <c r="Y313" i="2"/>
  <c r="Y317" i="2"/>
  <c r="Y321" i="2"/>
  <c r="Y325" i="2"/>
  <c r="Y329" i="2"/>
  <c r="Y333" i="2"/>
  <c r="Y337" i="2"/>
  <c r="Y341" i="2"/>
  <c r="Y345" i="2"/>
  <c r="Y349" i="2"/>
  <c r="Y353" i="2"/>
  <c r="Y357" i="2"/>
  <c r="Y361" i="2"/>
  <c r="Y365" i="2"/>
  <c r="Y369" i="2"/>
  <c r="Y373" i="2"/>
  <c r="Y377" i="2"/>
  <c r="Y381" i="2"/>
  <c r="Y385" i="2"/>
  <c r="Y389" i="2"/>
  <c r="Y393" i="2"/>
  <c r="Y397" i="2"/>
  <c r="Y401" i="2"/>
  <c r="Y405" i="2"/>
  <c r="Y409" i="2"/>
  <c r="Y417" i="2"/>
  <c r="Y421" i="2"/>
  <c r="Y425" i="2"/>
  <c r="Y429" i="2"/>
  <c r="Y433" i="2"/>
  <c r="Y437" i="2"/>
  <c r="Y441" i="2"/>
  <c r="Y445" i="2"/>
  <c r="Y449" i="2"/>
  <c r="Y453" i="2"/>
  <c r="Y457" i="2"/>
  <c r="Y461" i="2"/>
  <c r="Y465" i="2"/>
  <c r="Y469" i="2"/>
  <c r="Y473" i="2"/>
  <c r="Y477" i="2"/>
  <c r="Y481" i="2"/>
  <c r="Y485" i="2"/>
  <c r="Y489" i="2"/>
  <c r="Y493" i="2"/>
  <c r="Y497" i="2"/>
  <c r="Y501" i="2"/>
  <c r="Y505" i="2"/>
  <c r="Y509" i="2"/>
  <c r="Y513" i="2"/>
  <c r="Y521" i="2"/>
  <c r="Y525" i="2"/>
  <c r="Y529" i="2"/>
  <c r="Y533" i="2"/>
  <c r="Y537" i="2"/>
  <c r="Y541" i="2"/>
  <c r="Y545" i="2"/>
  <c r="Y549" i="2"/>
  <c r="Y553" i="2"/>
  <c r="Y557" i="2"/>
  <c r="Y561" i="2"/>
  <c r="Y565" i="2"/>
  <c r="Y569" i="2"/>
  <c r="Y573" i="2"/>
  <c r="Y577" i="2"/>
  <c r="Y581" i="2"/>
  <c r="Y585" i="2"/>
  <c r="Y589" i="2"/>
  <c r="Y593" i="2"/>
  <c r="Y597" i="2"/>
  <c r="Y601" i="2"/>
  <c r="Y605" i="2"/>
  <c r="Y609" i="2"/>
  <c r="Y613" i="2"/>
  <c r="Y617" i="2"/>
  <c r="Y621" i="2"/>
  <c r="Y625" i="2"/>
  <c r="Y629" i="2"/>
  <c r="Y633" i="2"/>
  <c r="Y637" i="2"/>
  <c r="Y641" i="2"/>
  <c r="Y645" i="2"/>
  <c r="Y649" i="2"/>
  <c r="Y653" i="2"/>
  <c r="Y657" i="2"/>
  <c r="Y661" i="2"/>
  <c r="Y665" i="2"/>
  <c r="Y669" i="2"/>
  <c r="Y673" i="2"/>
  <c r="Y677" i="2"/>
  <c r="Y681" i="2"/>
  <c r="Y685" i="2"/>
  <c r="Y689" i="2"/>
  <c r="Y693" i="2"/>
  <c r="Y697" i="2"/>
  <c r="Y701" i="2"/>
  <c r="Y705" i="2"/>
  <c r="Y709" i="2"/>
  <c r="Y713" i="2"/>
  <c r="Y717" i="2"/>
  <c r="Y721" i="2"/>
  <c r="Y725" i="2"/>
  <c r="Y729" i="2"/>
  <c r="Y733" i="2"/>
  <c r="Y737" i="2"/>
  <c r="Y741" i="2"/>
  <c r="Y745" i="2"/>
  <c r="Y749" i="2"/>
  <c r="Y753" i="2"/>
  <c r="Y757" i="2"/>
  <c r="Y761" i="2"/>
  <c r="Y765" i="2"/>
  <c r="Y769" i="2"/>
  <c r="Y773" i="2"/>
  <c r="Y777" i="2"/>
  <c r="Y781" i="2"/>
  <c r="Y785" i="2"/>
  <c r="Y789" i="2"/>
  <c r="Y793" i="2"/>
  <c r="Y797" i="2"/>
  <c r="Y801" i="2"/>
  <c r="Y805" i="2"/>
  <c r="Y809" i="2"/>
  <c r="Y813" i="2"/>
  <c r="Y817" i="2"/>
  <c r="Y821" i="2"/>
  <c r="Y825" i="2"/>
  <c r="Y829" i="2"/>
  <c r="Y833" i="2"/>
  <c r="Y837" i="2"/>
  <c r="Y841" i="2"/>
  <c r="Y845" i="2"/>
  <c r="Y849" i="2"/>
  <c r="Y853" i="2"/>
  <c r="Y857" i="2"/>
  <c r="Y861" i="2"/>
  <c r="Y865" i="2"/>
  <c r="Y869" i="2"/>
  <c r="Y873" i="2"/>
  <c r="Y877" i="2"/>
  <c r="Y881" i="2"/>
  <c r="Y885" i="2"/>
  <c r="Y889" i="2"/>
  <c r="Y893" i="2"/>
  <c r="Y897" i="2"/>
  <c r="Y901" i="2"/>
  <c r="Y905" i="2"/>
  <c r="Y909" i="2"/>
  <c r="Y913" i="2"/>
  <c r="Y917" i="2"/>
  <c r="Y921" i="2"/>
  <c r="Y925" i="2"/>
  <c r="Y929" i="2"/>
  <c r="Y933" i="2"/>
  <c r="Y937" i="2"/>
  <c r="Y941" i="2"/>
  <c r="Y945" i="2"/>
  <c r="Y949" i="2"/>
  <c r="Y953" i="2"/>
  <c r="Y957" i="2"/>
  <c r="Y961" i="2"/>
  <c r="Y965" i="2"/>
  <c r="Y969" i="2"/>
  <c r="Y973" i="2"/>
  <c r="Y977" i="2"/>
  <c r="Y981" i="2"/>
  <c r="Y985" i="2"/>
  <c r="Y989" i="2"/>
  <c r="Y993" i="2"/>
  <c r="Y997" i="2"/>
  <c r="Y1001" i="2"/>
  <c r="Y1005" i="2"/>
  <c r="Y1009" i="2"/>
  <c r="Y1013" i="2"/>
  <c r="Y1017" i="2"/>
  <c r="Y1021" i="2"/>
  <c r="Y1025" i="2"/>
  <c r="Y1029" i="2"/>
  <c r="Y1033" i="2"/>
  <c r="Y1037" i="2"/>
  <c r="Y1041" i="2"/>
  <c r="Y1045" i="2"/>
  <c r="Y1049" i="2"/>
  <c r="Y1053" i="2"/>
  <c r="Y1057" i="2"/>
  <c r="Y1061" i="2"/>
  <c r="Y1065" i="2"/>
  <c r="Y1069" i="2"/>
  <c r="Y1073" i="2"/>
  <c r="Y1077" i="2"/>
  <c r="Y1081" i="2"/>
  <c r="Y1085" i="2"/>
  <c r="Y1089" i="2"/>
  <c r="Y1093" i="2"/>
  <c r="Y1097" i="2"/>
  <c r="Y1101" i="2"/>
  <c r="Y1105" i="2"/>
  <c r="Y1109" i="2"/>
  <c r="Y1113" i="2"/>
  <c r="Y1117" i="2"/>
  <c r="Y1121" i="2"/>
  <c r="Y1125" i="2"/>
  <c r="Y1129" i="2"/>
  <c r="Y1133" i="2"/>
  <c r="Y1137" i="2"/>
  <c r="Y1141" i="2"/>
  <c r="Y1145" i="2"/>
  <c r="Y1149" i="2"/>
  <c r="Y1153" i="2"/>
  <c r="Y1157" i="2"/>
  <c r="Y1161" i="2"/>
  <c r="Y1165" i="2"/>
  <c r="Y1169" i="2"/>
  <c r="Y1173" i="2"/>
  <c r="Y1177" i="2"/>
  <c r="Y1181" i="2"/>
  <c r="Y1185" i="2"/>
  <c r="Y1189" i="2"/>
  <c r="Y1193" i="2"/>
  <c r="Y1197" i="2"/>
  <c r="Y1201" i="2"/>
  <c r="Y1205" i="2"/>
  <c r="Y1209" i="2"/>
  <c r="Y1213" i="2"/>
  <c r="Y1217" i="2"/>
  <c r="Y1221" i="2"/>
  <c r="Y1225" i="2"/>
  <c r="Y1229" i="2"/>
  <c r="Y1233" i="2"/>
  <c r="Y1237" i="2"/>
  <c r="Y1241" i="2"/>
  <c r="Y1245" i="2"/>
  <c r="Y1249" i="2"/>
  <c r="Y1253" i="2"/>
  <c r="Y1257" i="2"/>
  <c r="Y1261" i="2"/>
  <c r="Y1265" i="2"/>
  <c r="Y1269" i="2"/>
  <c r="Y1273" i="2"/>
  <c r="Y1277" i="2"/>
  <c r="Y1281" i="2"/>
  <c r="Y1285" i="2"/>
  <c r="Y1289" i="2"/>
  <c r="Y1293" i="2"/>
  <c r="Y1297" i="2"/>
  <c r="Y1301" i="2"/>
  <c r="Y1305" i="2"/>
  <c r="Y1309" i="2"/>
  <c r="Y1313" i="2"/>
  <c r="Y1317" i="2"/>
  <c r="Y1321" i="2"/>
  <c r="Y1325" i="2"/>
  <c r="Y1329" i="2"/>
  <c r="Y1333" i="2"/>
  <c r="Y1337" i="2"/>
  <c r="Y1341" i="2"/>
  <c r="Y1345" i="2"/>
  <c r="Y1349" i="2"/>
  <c r="Y1353" i="2"/>
  <c r="Y1357" i="2"/>
  <c r="Y1361" i="2"/>
  <c r="Y1365" i="2"/>
  <c r="Y1369" i="2"/>
  <c r="Y1373" i="2"/>
  <c r="Y1377" i="2"/>
  <c r="Y1381" i="2"/>
  <c r="Y1385" i="2"/>
  <c r="Y1389" i="2"/>
  <c r="Y1393" i="2"/>
  <c r="Y1397" i="2"/>
  <c r="Y1401" i="2"/>
  <c r="Y1405" i="2"/>
  <c r="Y1409" i="2"/>
  <c r="Y1413" i="2"/>
  <c r="Y1417" i="2"/>
  <c r="Y1421" i="2"/>
  <c r="Y1425" i="2"/>
  <c r="Y1429" i="2"/>
  <c r="Y1433" i="2"/>
  <c r="Y1437" i="2"/>
  <c r="Y1441" i="2"/>
  <c r="Y1445" i="2"/>
  <c r="Y1449" i="2"/>
  <c r="Y1453" i="2"/>
  <c r="Y1457" i="2"/>
  <c r="Y1461" i="2"/>
  <c r="Y1465" i="2"/>
  <c r="Y1469" i="2"/>
  <c r="Y1473" i="2"/>
  <c r="Y1477" i="2"/>
  <c r="Y1481" i="2"/>
  <c r="Y1485" i="2"/>
  <c r="Y1489" i="2"/>
  <c r="Y1493" i="2"/>
  <c r="Y1497" i="2"/>
  <c r="Y1501" i="2"/>
  <c r="AQ844" i="1"/>
  <c r="AW916" i="1"/>
  <c r="AZ1252" i="1"/>
  <c r="AQ1288" i="1"/>
  <c r="AW1505" i="1"/>
  <c r="AZ175" i="1"/>
  <c r="AQ860" i="1"/>
  <c r="AQ988" i="1"/>
  <c r="AQ1020" i="1"/>
  <c r="AQ1048" i="1"/>
  <c r="AQ1196" i="1"/>
  <c r="AQ1228" i="1"/>
  <c r="AQ1256" i="1"/>
  <c r="AW1352" i="1"/>
  <c r="AW62" i="1"/>
  <c r="AW98" i="1"/>
  <c r="AT118" i="1"/>
  <c r="AW126" i="1"/>
  <c r="AT142" i="1"/>
  <c r="AW146" i="1"/>
  <c r="AW194" i="1"/>
  <c r="AW214" i="1"/>
  <c r="AW230" i="1"/>
  <c r="AW254" i="1"/>
  <c r="AW274" i="1"/>
  <c r="AZ282" i="1"/>
  <c r="AW286" i="1"/>
  <c r="AW302" i="1"/>
  <c r="AW314" i="1"/>
  <c r="AW334" i="1"/>
  <c r="AW382" i="1"/>
  <c r="AT606" i="1"/>
  <c r="AW738" i="1"/>
  <c r="AT850" i="1"/>
  <c r="AZ854" i="1"/>
  <c r="AT866" i="1"/>
  <c r="AT1010" i="1"/>
  <c r="AZ1142" i="1"/>
  <c r="AT1248" i="1"/>
  <c r="AW1496" i="1"/>
  <c r="C27" i="7"/>
  <c r="R11" i="10"/>
  <c r="Y2" i="2"/>
  <c r="Y7" i="2"/>
  <c r="Y11" i="2"/>
  <c r="Y15" i="2"/>
  <c r="Y19" i="2"/>
  <c r="Y23" i="2"/>
  <c r="Y27" i="2"/>
  <c r="Y31" i="2"/>
  <c r="Y35" i="2"/>
  <c r="Y39" i="2"/>
  <c r="Y43" i="2"/>
  <c r="Y47" i="2"/>
  <c r="Y51" i="2"/>
  <c r="Y55" i="2"/>
  <c r="Y59" i="2"/>
  <c r="Y63" i="2"/>
  <c r="Y67" i="2"/>
  <c r="Y71" i="2"/>
  <c r="Y75" i="2"/>
  <c r="Y79" i="2"/>
  <c r="Y83" i="2"/>
  <c r="Y87" i="2"/>
  <c r="Y91" i="2"/>
  <c r="Y95" i="2"/>
  <c r="Y99" i="2"/>
  <c r="Y103" i="2"/>
  <c r="Y107" i="2"/>
  <c r="Y111" i="2"/>
  <c r="Y115" i="2"/>
  <c r="Y119" i="2"/>
  <c r="Y123" i="2"/>
  <c r="Y127" i="2"/>
  <c r="Y131" i="2"/>
  <c r="Y135" i="2"/>
  <c r="Y139" i="2"/>
  <c r="Y143" i="2"/>
  <c r="Y147" i="2"/>
  <c r="Y151" i="2"/>
  <c r="Y155" i="2"/>
  <c r="Y159" i="2"/>
  <c r="Y163" i="2"/>
  <c r="Y167" i="2"/>
  <c r="Y171" i="2"/>
  <c r="Y175" i="2"/>
  <c r="Y179" i="2"/>
  <c r="Y183" i="2"/>
  <c r="Y187" i="2"/>
  <c r="Y191" i="2"/>
  <c r="Y195" i="2"/>
  <c r="Y199" i="2"/>
  <c r="Y203" i="2"/>
  <c r="Y207" i="2"/>
  <c r="Y211" i="2"/>
  <c r="Y215" i="2"/>
  <c r="Y219" i="2"/>
  <c r="Y223" i="2"/>
  <c r="Y227" i="2"/>
  <c r="Y231" i="2"/>
  <c r="Y235" i="2"/>
  <c r="Y239" i="2"/>
  <c r="Y243" i="2"/>
  <c r="Y247" i="2"/>
  <c r="Y251" i="2"/>
  <c r="Y255" i="2"/>
  <c r="Y259" i="2"/>
  <c r="Y263" i="2"/>
  <c r="Y267" i="2"/>
  <c r="Y271" i="2"/>
  <c r="Y275" i="2"/>
  <c r="Y279" i="2"/>
  <c r="Y283" i="2"/>
  <c r="Y287" i="2"/>
  <c r="Y291" i="2"/>
  <c r="Y295" i="2"/>
  <c r="Y299" i="2"/>
  <c r="Y303" i="2"/>
  <c r="Y307" i="2"/>
  <c r="Y311" i="2"/>
  <c r="Y315" i="2"/>
  <c r="Y319" i="2"/>
  <c r="Y323" i="2"/>
  <c r="Y327" i="2"/>
  <c r="Y331" i="2"/>
  <c r="Y335" i="2"/>
  <c r="Y339" i="2"/>
  <c r="Y343" i="2"/>
  <c r="Y347" i="2"/>
  <c r="Y351" i="2"/>
  <c r="Y355" i="2"/>
  <c r="Y359" i="2"/>
  <c r="Y363" i="2"/>
  <c r="Y367" i="2"/>
  <c r="Y371" i="2"/>
  <c r="Y375" i="2"/>
  <c r="Y379" i="2"/>
  <c r="Y383" i="2"/>
  <c r="Y387" i="2"/>
  <c r="Y391" i="2"/>
  <c r="Y395" i="2"/>
  <c r="Y399" i="2"/>
  <c r="Y403" i="2"/>
  <c r="Y407" i="2"/>
  <c r="Y411" i="2"/>
  <c r="Y415" i="2"/>
  <c r="Y419" i="2"/>
  <c r="Y78" i="2"/>
  <c r="AQ91" i="1"/>
  <c r="Y102" i="2"/>
  <c r="Y106" i="2"/>
  <c r="AQ7" i="1"/>
  <c r="AQ11" i="1"/>
  <c r="AQ15" i="1"/>
  <c r="AQ19" i="1"/>
  <c r="AQ23" i="1"/>
  <c r="AQ31" i="1"/>
  <c r="AQ35" i="1"/>
  <c r="AQ39" i="1"/>
  <c r="AQ43" i="1"/>
  <c r="AQ47" i="1"/>
  <c r="AQ48" i="1"/>
  <c r="AQ51" i="1"/>
  <c r="AQ52" i="1"/>
  <c r="AQ55" i="1"/>
  <c r="AQ59" i="1"/>
  <c r="AQ63" i="1"/>
  <c r="AQ67" i="1"/>
  <c r="AQ71" i="1"/>
  <c r="AQ76" i="1"/>
  <c r="AQ79" i="1"/>
  <c r="AQ83" i="1"/>
  <c r="AQ95" i="1"/>
  <c r="AQ99" i="1"/>
  <c r="AQ100" i="1"/>
  <c r="AQ104" i="1"/>
  <c r="AQ107" i="1"/>
  <c r="AQ112" i="1"/>
  <c r="AQ123" i="1"/>
  <c r="AQ127" i="1"/>
  <c r="AQ135" i="1"/>
  <c r="AQ139" i="1"/>
  <c r="AQ143" i="1"/>
  <c r="AQ151" i="1"/>
  <c r="AQ152" i="1"/>
  <c r="AQ155" i="1"/>
  <c r="AQ159" i="1"/>
  <c r="AQ163" i="1"/>
  <c r="AQ167" i="1"/>
  <c r="AQ168" i="1"/>
  <c r="AQ171" i="1"/>
  <c r="AQ175" i="1"/>
  <c r="AQ179" i="1"/>
  <c r="AQ184" i="1"/>
  <c r="AQ187" i="1"/>
  <c r="AQ191" i="1"/>
  <c r="AQ195" i="1"/>
  <c r="AQ199" i="1"/>
  <c r="AQ200" i="1"/>
  <c r="AQ203" i="1"/>
  <c r="AQ207" i="1"/>
  <c r="AQ211" i="1"/>
  <c r="AQ215" i="1"/>
  <c r="AQ219" i="1"/>
  <c r="AQ220" i="1"/>
  <c r="AQ227" i="1"/>
  <c r="AQ231" i="1"/>
  <c r="AQ235" i="1"/>
  <c r="AQ244" i="1"/>
  <c r="AQ255" i="1"/>
  <c r="AQ259" i="1"/>
  <c r="AQ263" i="1"/>
  <c r="AQ264" i="1"/>
  <c r="AQ267" i="1"/>
  <c r="AQ271" i="1"/>
  <c r="AQ275" i="1"/>
  <c r="AQ279" i="1"/>
  <c r="AQ283" i="1"/>
  <c r="AQ284" i="1"/>
  <c r="AQ287" i="1"/>
  <c r="AQ291" i="1"/>
  <c r="AQ292" i="1"/>
  <c r="AQ295" i="1"/>
  <c r="AQ299" i="1"/>
  <c r="AQ303" i="1"/>
  <c r="AQ304" i="1"/>
  <c r="AQ311" i="1"/>
  <c r="AQ320" i="1"/>
  <c r="AQ323" i="1"/>
  <c r="AQ327" i="1"/>
  <c r="AQ331" i="1"/>
  <c r="AQ335" i="1"/>
  <c r="AQ339" i="1"/>
  <c r="AQ343" i="1"/>
  <c r="AQ347" i="1"/>
  <c r="AQ351" i="1"/>
  <c r="AQ355" i="1"/>
  <c r="AQ359" i="1"/>
  <c r="AQ363" i="1"/>
  <c r="AQ364" i="1"/>
  <c r="AQ367" i="1"/>
  <c r="AQ368" i="1"/>
  <c r="AQ371" i="1"/>
  <c r="AQ372" i="1"/>
  <c r="AQ375" i="1"/>
  <c r="AQ379" i="1"/>
  <c r="AQ383" i="1"/>
  <c r="AQ387" i="1"/>
  <c r="AQ391" i="1"/>
  <c r="AQ395" i="1"/>
  <c r="AQ396" i="1"/>
  <c r="AQ399" i="1"/>
  <c r="AQ400" i="1"/>
  <c r="AQ408" i="1"/>
  <c r="AQ411" i="1"/>
  <c r="AQ415" i="1"/>
  <c r="AQ419" i="1"/>
  <c r="AQ423" i="1"/>
  <c r="AQ427" i="1"/>
  <c r="AQ431" i="1"/>
  <c r="AQ435" i="1"/>
  <c r="AQ439" i="1"/>
  <c r="AQ440" i="1"/>
  <c r="AQ444" i="1"/>
  <c r="AQ451" i="1"/>
  <c r="AQ455" i="1"/>
  <c r="AQ456" i="1"/>
  <c r="AQ459" i="1"/>
  <c r="AQ460" i="1"/>
  <c r="AQ463" i="1"/>
  <c r="AQ466" i="1"/>
  <c r="AQ471" i="1"/>
  <c r="AQ475" i="1"/>
  <c r="AQ479" i="1"/>
  <c r="AQ483" i="1"/>
  <c r="AQ487" i="1"/>
  <c r="AQ488" i="1"/>
  <c r="AQ491" i="1"/>
  <c r="AQ495" i="1"/>
  <c r="AQ499" i="1"/>
  <c r="AQ503" i="1"/>
  <c r="AQ507" i="1"/>
  <c r="AQ511" i="1"/>
  <c r="AQ512" i="1"/>
  <c r="AQ515" i="1"/>
  <c r="AQ519" i="1"/>
  <c r="AQ523" i="1"/>
  <c r="AQ527" i="1"/>
  <c r="AQ528" i="1"/>
  <c r="AQ531" i="1"/>
  <c r="AQ535" i="1"/>
  <c r="AQ539" i="1"/>
  <c r="AQ544" i="1"/>
  <c r="AQ547" i="1"/>
  <c r="AQ548" i="1"/>
  <c r="AQ552" i="1"/>
  <c r="AQ555" i="1"/>
  <c r="AQ556" i="1"/>
  <c r="AQ559" i="1"/>
  <c r="AQ560" i="1"/>
  <c r="AQ563" i="1"/>
  <c r="AQ564" i="1"/>
  <c r="AQ567" i="1"/>
  <c r="AQ568" i="1"/>
  <c r="AQ571" i="1"/>
  <c r="AQ575" i="1"/>
  <c r="AQ576" i="1"/>
  <c r="AQ579" i="1"/>
  <c r="AQ580" i="1"/>
  <c r="AQ583" i="1"/>
  <c r="AQ584" i="1"/>
  <c r="AQ587" i="1"/>
  <c r="AQ591" i="1"/>
  <c r="AQ592" i="1"/>
  <c r="AQ595" i="1"/>
  <c r="AQ596" i="1"/>
  <c r="AQ599" i="1"/>
  <c r="AQ600" i="1"/>
  <c r="AQ603" i="1"/>
  <c r="AQ607" i="1"/>
  <c r="AQ608" i="1"/>
  <c r="AQ611" i="1"/>
  <c r="AQ612" i="1"/>
  <c r="AQ615" i="1"/>
  <c r="AQ616" i="1"/>
  <c r="AQ619" i="1"/>
  <c r="AQ620" i="1"/>
  <c r="AQ623" i="1"/>
  <c r="AQ624" i="1"/>
  <c r="AQ627" i="1"/>
  <c r="AQ628" i="1"/>
  <c r="AQ631" i="1"/>
  <c r="AQ632" i="1"/>
  <c r="AQ635" i="1"/>
  <c r="AQ640" i="1"/>
  <c r="AQ643" i="1"/>
  <c r="AQ647" i="1"/>
  <c r="AQ651" i="1"/>
  <c r="AQ655" i="1"/>
  <c r="AQ656" i="1"/>
  <c r="AQ659" i="1"/>
  <c r="AQ660" i="1"/>
  <c r="AQ663" i="1"/>
  <c r="AQ667" i="1"/>
  <c r="AQ671" i="1"/>
  <c r="AQ675" i="1"/>
  <c r="AQ679" i="1"/>
  <c r="AQ680" i="1"/>
  <c r="AQ683" i="1"/>
  <c r="AQ692" i="1"/>
  <c r="AQ703" i="1"/>
  <c r="AQ723" i="1"/>
  <c r="AQ727" i="1"/>
  <c r="AQ731" i="1"/>
  <c r="AQ735" i="1"/>
  <c r="Y10" i="2"/>
  <c r="Y14" i="2"/>
  <c r="Y18" i="2"/>
  <c r="Y22" i="2"/>
  <c r="Y26" i="2"/>
  <c r="Y30" i="2"/>
  <c r="Y34" i="2"/>
  <c r="Y38" i="2"/>
  <c r="Y42" i="2"/>
  <c r="Y46" i="2"/>
  <c r="Y50" i="2"/>
  <c r="Y54" i="2"/>
  <c r="Y58" i="2"/>
  <c r="Y62" i="2"/>
  <c r="Y66" i="2"/>
  <c r="Y70" i="2"/>
  <c r="Y74" i="2"/>
  <c r="Y82" i="2"/>
  <c r="Y86" i="2"/>
  <c r="Y90" i="2"/>
  <c r="Y94" i="2"/>
  <c r="Y98" i="2"/>
  <c r="Y110" i="2"/>
  <c r="Y114" i="2"/>
  <c r="Y118" i="2"/>
  <c r="Y122" i="2"/>
  <c r="Y126" i="2"/>
  <c r="Y130" i="2"/>
  <c r="Y134" i="2"/>
  <c r="Y138" i="2"/>
  <c r="Y142" i="2"/>
  <c r="Y146" i="2"/>
  <c r="Y150" i="2"/>
  <c r="Y154" i="2"/>
  <c r="Y158" i="2"/>
  <c r="Y162" i="2"/>
  <c r="Y166" i="2"/>
  <c r="Y170" i="2"/>
  <c r="Y174" i="2"/>
  <c r="Y178" i="2"/>
  <c r="Y182" i="2"/>
  <c r="Y186" i="2"/>
  <c r="Y190" i="2"/>
  <c r="Y194" i="2"/>
  <c r="Y198" i="2"/>
  <c r="Y202" i="2"/>
  <c r="Y206" i="2"/>
  <c r="Y210" i="2"/>
  <c r="Y214" i="2"/>
  <c r="Y218" i="2"/>
  <c r="Y222" i="2"/>
  <c r="Y226" i="2"/>
  <c r="Y230" i="2"/>
  <c r="Y234" i="2"/>
  <c r="Y238" i="2"/>
  <c r="Y242" i="2"/>
  <c r="Y246" i="2"/>
  <c r="Y250" i="2"/>
  <c r="Y254" i="2"/>
  <c r="Y258" i="2"/>
  <c r="Y262" i="2"/>
  <c r="Y266" i="2"/>
  <c r="Y270" i="2"/>
  <c r="Y274" i="2"/>
  <c r="Y278" i="2"/>
  <c r="Y282" i="2"/>
  <c r="Y286" i="2"/>
  <c r="Y290" i="2"/>
  <c r="Y294" i="2"/>
  <c r="Y298" i="2"/>
  <c r="Y302" i="2"/>
  <c r="Y306" i="2"/>
  <c r="Y310" i="2"/>
  <c r="Y314" i="2"/>
  <c r="Y318" i="2"/>
  <c r="Y322" i="2"/>
  <c r="Y326" i="2"/>
  <c r="Y330" i="2"/>
  <c r="Y334" i="2"/>
  <c r="Y338" i="2"/>
  <c r="Y342" i="2"/>
  <c r="Y346" i="2"/>
  <c r="Y350" i="2"/>
  <c r="Y354" i="2"/>
  <c r="Y358" i="2"/>
  <c r="Y362" i="2"/>
  <c r="Y366" i="2"/>
  <c r="Y370" i="2"/>
  <c r="Y374" i="2"/>
  <c r="Y378" i="2"/>
  <c r="Y382" i="2"/>
  <c r="Y386" i="2"/>
  <c r="Y390" i="2"/>
  <c r="Y394" i="2"/>
  <c r="Y398" i="2"/>
  <c r="Y402" i="2"/>
  <c r="Y406" i="2"/>
  <c r="Y410" i="2"/>
  <c r="Y414" i="2"/>
  <c r="Y418" i="2"/>
  <c r="Y422" i="2"/>
  <c r="Y423" i="2"/>
  <c r="Y426" i="2"/>
  <c r="Y427" i="2"/>
  <c r="Y430" i="2"/>
  <c r="Y431" i="2"/>
  <c r="Y434" i="2"/>
  <c r="Y435" i="2"/>
  <c r="Y438" i="2"/>
  <c r="Y439" i="2"/>
  <c r="Y442" i="2"/>
  <c r="Y443" i="2"/>
  <c r="Y446" i="2"/>
  <c r="Y447" i="2"/>
  <c r="Y450" i="2"/>
  <c r="Y451" i="2"/>
  <c r="Y454" i="2"/>
  <c r="Y455" i="2"/>
  <c r="Y458" i="2"/>
  <c r="Y462" i="2"/>
  <c r="Y463" i="2"/>
  <c r="Y466" i="2"/>
  <c r="Y467" i="2"/>
  <c r="Y470" i="2"/>
  <c r="Y471" i="2"/>
  <c r="Y474" i="2"/>
  <c r="Y475" i="2"/>
  <c r="Y478" i="2"/>
  <c r="Y479" i="2"/>
  <c r="Y482" i="2"/>
  <c r="Y483" i="2"/>
  <c r="Y486" i="2"/>
  <c r="Y487" i="2"/>
  <c r="Y490" i="2"/>
  <c r="Y491" i="2"/>
  <c r="Y494" i="2"/>
  <c r="Y495" i="2"/>
  <c r="Y498" i="2"/>
  <c r="Y499" i="2"/>
  <c r="Y502" i="2"/>
  <c r="Y503" i="2"/>
  <c r="Y506" i="2"/>
  <c r="Y507" i="2"/>
  <c r="Y510" i="2"/>
  <c r="Y511" i="2"/>
  <c r="Y514" i="2"/>
  <c r="Y515" i="2"/>
  <c r="Y518" i="2"/>
  <c r="Y519" i="2"/>
  <c r="Y522" i="2"/>
  <c r="Y523" i="2"/>
  <c r="Y526" i="2"/>
  <c r="Y527" i="2"/>
  <c r="Y530" i="2"/>
  <c r="Y531" i="2"/>
  <c r="Y534" i="2"/>
  <c r="Y535" i="2"/>
  <c r="Y538" i="2"/>
  <c r="Y539" i="2"/>
  <c r="Y542" i="2"/>
  <c r="Y543" i="2"/>
  <c r="Y546" i="2"/>
  <c r="Y547" i="2"/>
  <c r="Y550" i="2"/>
  <c r="Y551" i="2"/>
  <c r="Y554" i="2"/>
  <c r="Y555" i="2"/>
  <c r="Y558" i="2"/>
  <c r="Y559" i="2"/>
  <c r="Y562" i="2"/>
  <c r="Y563" i="2"/>
  <c r="Y566" i="2"/>
  <c r="Y567" i="2"/>
  <c r="Y570" i="2"/>
  <c r="Y571" i="2"/>
  <c r="Y574" i="2"/>
  <c r="Y575" i="2"/>
  <c r="Y578" i="2"/>
  <c r="Y579" i="2"/>
  <c r="Y582" i="2"/>
  <c r="Y583" i="2"/>
  <c r="Y586" i="2"/>
  <c r="Y587" i="2"/>
  <c r="Y590" i="2"/>
  <c r="Y591" i="2"/>
  <c r="Y594" i="2"/>
  <c r="Y595" i="2"/>
  <c r="Y598" i="2"/>
  <c r="Y599" i="2"/>
  <c r="Y602" i="2"/>
  <c r="Y603" i="2"/>
  <c r="Y606" i="2"/>
  <c r="Y607" i="2"/>
  <c r="Y610" i="2"/>
  <c r="Y611" i="2"/>
  <c r="Y614" i="2"/>
  <c r="Y615" i="2"/>
  <c r="Y618" i="2"/>
  <c r="Y619" i="2"/>
  <c r="Y622" i="2"/>
  <c r="Y623" i="2"/>
  <c r="Y626" i="2"/>
  <c r="Y627" i="2"/>
  <c r="Y630" i="2"/>
  <c r="Y631" i="2"/>
  <c r="Y634" i="2"/>
  <c r="Y635" i="2"/>
  <c r="Y638" i="2"/>
  <c r="Y639" i="2"/>
  <c r="Y642" i="2"/>
  <c r="Y643" i="2"/>
  <c r="Y646" i="2"/>
  <c r="Y647" i="2"/>
  <c r="Y650" i="2"/>
  <c r="Y651" i="2"/>
  <c r="Y654" i="2"/>
  <c r="Y655" i="2"/>
  <c r="Y658" i="2"/>
  <c r="Y659" i="2"/>
  <c r="Y662" i="2"/>
  <c r="Y663" i="2"/>
  <c r="Y666" i="2"/>
  <c r="Y667" i="2"/>
  <c r="Y670" i="2"/>
  <c r="Y671" i="2"/>
  <c r="Y674" i="2"/>
  <c r="Y675" i="2"/>
  <c r="Y678" i="2"/>
  <c r="Y679" i="2"/>
  <c r="Y682" i="2"/>
  <c r="Y683" i="2"/>
  <c r="Y686" i="2"/>
  <c r="Y687" i="2"/>
  <c r="Y690" i="2"/>
  <c r="Y691" i="2"/>
  <c r="Y694" i="2"/>
  <c r="Y695" i="2"/>
  <c r="Y698" i="2"/>
  <c r="Y699" i="2"/>
  <c r="Y702" i="2"/>
  <c r="Y703" i="2"/>
  <c r="Y706" i="2"/>
  <c r="Y707" i="2"/>
  <c r="Y710" i="2"/>
  <c r="Y711" i="2"/>
  <c r="Y714" i="2"/>
  <c r="Y715" i="2"/>
  <c r="Y718" i="2"/>
  <c r="Y719" i="2"/>
  <c r="Y722" i="2"/>
  <c r="Y723" i="2"/>
  <c r="Y726" i="2"/>
  <c r="Y727" i="2"/>
  <c r="Y730" i="2"/>
  <c r="Y731" i="2"/>
  <c r="Y734" i="2"/>
  <c r="Y735" i="2"/>
  <c r="Y738" i="2"/>
  <c r="Y739" i="2"/>
  <c r="Y742" i="2"/>
  <c r="Y743" i="2"/>
  <c r="Y746" i="2"/>
  <c r="Y747" i="2"/>
  <c r="Y750" i="2"/>
  <c r="Y751" i="2"/>
  <c r="Y754" i="2"/>
  <c r="Y755" i="2"/>
  <c r="Y758" i="2"/>
  <c r="Y759" i="2"/>
  <c r="Y762" i="2"/>
  <c r="Y763" i="2"/>
  <c r="Y766" i="2"/>
  <c r="Y767" i="2"/>
  <c r="Y770" i="2"/>
  <c r="Y771" i="2"/>
  <c r="Y774" i="2"/>
  <c r="Y775" i="2"/>
  <c r="Y778" i="2"/>
  <c r="Y779" i="2"/>
  <c r="Y782" i="2"/>
  <c r="Y783" i="2"/>
  <c r="Y786" i="2"/>
  <c r="Y787" i="2"/>
  <c r="Y790" i="2"/>
  <c r="Y791" i="2"/>
  <c r="Y794" i="2"/>
  <c r="Y795" i="2"/>
  <c r="Y798" i="2"/>
  <c r="Y799" i="2"/>
  <c r="Y802" i="2"/>
  <c r="Y803" i="2"/>
  <c r="Y806" i="2"/>
  <c r="Y807" i="2"/>
  <c r="Y810" i="2"/>
  <c r="Y811" i="2"/>
  <c r="Y814" i="2"/>
  <c r="Y815" i="2"/>
  <c r="Y818" i="2"/>
  <c r="Y819" i="2"/>
  <c r="Y822" i="2"/>
  <c r="Y823" i="2"/>
  <c r="Y826" i="2"/>
  <c r="Y827" i="2"/>
  <c r="Y830" i="2"/>
  <c r="Y831" i="2"/>
  <c r="Y834" i="2"/>
  <c r="Y835" i="2"/>
  <c r="Y838" i="2"/>
  <c r="Y839" i="2"/>
  <c r="Y842" i="2"/>
  <c r="Y843" i="2"/>
  <c r="Y846" i="2"/>
  <c r="Y847" i="2"/>
  <c r="Y850" i="2"/>
  <c r="Y851" i="2"/>
  <c r="Y854" i="2"/>
  <c r="Y855" i="2"/>
  <c r="Y858" i="2"/>
  <c r="Y859" i="2"/>
  <c r="Y862" i="2"/>
  <c r="Y863" i="2"/>
  <c r="Y866" i="2"/>
  <c r="Y867" i="2"/>
  <c r="Y870" i="2"/>
  <c r="Y871" i="2"/>
  <c r="Y874" i="2"/>
  <c r="Y875" i="2"/>
  <c r="Y878" i="2"/>
  <c r="Y879" i="2"/>
  <c r="Y882" i="2"/>
  <c r="Y883" i="2"/>
  <c r="M26" i="10"/>
  <c r="Y887" i="2"/>
  <c r="Y891" i="2"/>
  <c r="Y895" i="2"/>
  <c r="Y899" i="2"/>
  <c r="Y903" i="2"/>
  <c r="Y907" i="2"/>
  <c r="Y911" i="2"/>
  <c r="Y915" i="2"/>
  <c r="Y919" i="2"/>
  <c r="Y923" i="2"/>
  <c r="Y927" i="2"/>
  <c r="Y931" i="2"/>
  <c r="Y935" i="2"/>
  <c r="Y939" i="2"/>
  <c r="Y943" i="2"/>
  <c r="Y947" i="2"/>
  <c r="Y951" i="2"/>
  <c r="Y955" i="2"/>
  <c r="Y959" i="2"/>
  <c r="Y963" i="2"/>
  <c r="Y967" i="2"/>
  <c r="Y971" i="2"/>
  <c r="Y975" i="2"/>
  <c r="Y979" i="2"/>
  <c r="Y983" i="2"/>
  <c r="Y987" i="2"/>
  <c r="Y991" i="2"/>
  <c r="Y995" i="2"/>
  <c r="Y999" i="2"/>
  <c r="Y1003" i="2"/>
  <c r="Y1007" i="2"/>
  <c r="Y1011" i="2"/>
  <c r="Y1015" i="2"/>
  <c r="Y1019" i="2"/>
  <c r="Y1023" i="2"/>
  <c r="Y1027" i="2"/>
  <c r="Y1031" i="2"/>
  <c r="Y1035" i="2"/>
  <c r="Y1039" i="2"/>
  <c r="Y1043" i="2"/>
  <c r="Y1047" i="2"/>
  <c r="Y1051" i="2"/>
  <c r="Y1055" i="2"/>
  <c r="Y1059" i="2"/>
  <c r="Y1063" i="2"/>
  <c r="Y1067" i="2"/>
  <c r="Y1071" i="2"/>
  <c r="Y1075" i="2"/>
  <c r="Y1079" i="2"/>
  <c r="Y1083" i="2"/>
  <c r="Y1087" i="2"/>
  <c r="Y1091" i="2"/>
  <c r="Y1095" i="2"/>
  <c r="Y1099" i="2"/>
  <c r="Y1103" i="2"/>
  <c r="Y1107" i="2"/>
  <c r="Y1111" i="2"/>
  <c r="Y1115" i="2"/>
  <c r="Y1119" i="2"/>
  <c r="Y1123" i="2"/>
  <c r="Y1127" i="2"/>
  <c r="Y1131" i="2"/>
  <c r="Y1135" i="2"/>
  <c r="Y1139" i="2"/>
  <c r="Y1143" i="2"/>
  <c r="Y1147" i="2"/>
  <c r="Y1151" i="2"/>
  <c r="Y1155" i="2"/>
  <c r="Y1159" i="2"/>
  <c r="Y1163" i="2"/>
  <c r="Y1167" i="2"/>
  <c r="Y1171" i="2"/>
  <c r="Y1175" i="2"/>
  <c r="Y1179" i="2"/>
  <c r="Y1183" i="2"/>
  <c r="Y1187" i="2"/>
  <c r="Y1191" i="2"/>
  <c r="Y1195" i="2"/>
  <c r="Y1199" i="2"/>
  <c r="Y1203" i="2"/>
  <c r="Y1207" i="2"/>
  <c r="Y1211" i="2"/>
  <c r="Y1215" i="2"/>
  <c r="Y1219" i="2"/>
  <c r="Y1223" i="2"/>
  <c r="Y1227" i="2"/>
  <c r="Y1231" i="2"/>
  <c r="Y1235" i="2"/>
  <c r="Y1239" i="2"/>
  <c r="Y1243" i="2"/>
  <c r="Y1247" i="2"/>
  <c r="Y1251" i="2"/>
  <c r="Y1255" i="2"/>
  <c r="Y1259" i="2"/>
  <c r="Y1263" i="2"/>
  <c r="Y1267" i="2"/>
  <c r="Y1271" i="2"/>
  <c r="Y1275" i="2"/>
  <c r="Y1279" i="2"/>
  <c r="Y1283" i="2"/>
  <c r="Y1287" i="2"/>
  <c r="Y1291" i="2"/>
  <c r="Y1295" i="2"/>
  <c r="Y1299" i="2"/>
  <c r="Y1303" i="2"/>
  <c r="Y1307" i="2"/>
  <c r="Y1311" i="2"/>
  <c r="Y1315" i="2"/>
  <c r="Y1319" i="2"/>
  <c r="Y1323" i="2"/>
  <c r="Y1327" i="2"/>
  <c r="Y1331" i="2"/>
  <c r="Y1335" i="2"/>
  <c r="Y1339" i="2"/>
  <c r="Y1343" i="2"/>
  <c r="Y1347" i="2"/>
  <c r="Y1351" i="2"/>
  <c r="Y1355" i="2"/>
  <c r="Y1359" i="2"/>
  <c r="Y1363" i="2"/>
  <c r="Y1367" i="2"/>
  <c r="Y1371" i="2"/>
  <c r="Y1375" i="2"/>
  <c r="Y1379" i="2"/>
  <c r="Y1383" i="2"/>
  <c r="Y1387" i="2"/>
  <c r="Y1391" i="2"/>
  <c r="Y1395" i="2"/>
  <c r="Y1399" i="2"/>
  <c r="Y1403" i="2"/>
  <c r="Y1407" i="2"/>
  <c r="Y1411" i="2"/>
  <c r="Y1415" i="2"/>
  <c r="Y1419" i="2"/>
  <c r="Y1423" i="2"/>
  <c r="Y1427" i="2"/>
  <c r="Y1431" i="2"/>
  <c r="Y1435" i="2"/>
  <c r="Y1439" i="2"/>
  <c r="Y1443" i="2"/>
  <c r="Y1447" i="2"/>
  <c r="Y1451" i="2"/>
  <c r="Y1455" i="2"/>
  <c r="Y1459" i="2"/>
  <c r="Y1463" i="2"/>
  <c r="Y1467" i="2"/>
  <c r="Y1471" i="2"/>
  <c r="Y1475" i="2"/>
  <c r="Y1479" i="2"/>
  <c r="Y1483" i="2"/>
  <c r="Y1487" i="2"/>
  <c r="Y1491" i="2"/>
  <c r="Y1495" i="2"/>
  <c r="Y1499" i="2"/>
  <c r="Y1503" i="2"/>
  <c r="Y3" i="2"/>
  <c r="Y886" i="2"/>
  <c r="Y890" i="2"/>
  <c r="Y894" i="2"/>
  <c r="Y898" i="2"/>
  <c r="Y902" i="2"/>
  <c r="Y906" i="2"/>
  <c r="Y910" i="2"/>
  <c r="Y914" i="2"/>
  <c r="Y918" i="2"/>
  <c r="Y922" i="2"/>
  <c r="Y926" i="2"/>
  <c r="Y930" i="2"/>
  <c r="Y934" i="2"/>
  <c r="Y938" i="2"/>
  <c r="Y942" i="2"/>
  <c r="Y946" i="2"/>
  <c r="Y950" i="2"/>
  <c r="Y954" i="2"/>
  <c r="Y958" i="2"/>
  <c r="Y962" i="2"/>
  <c r="Y966" i="2"/>
  <c r="Y970" i="2"/>
  <c r="Y974" i="2"/>
  <c r="Y978" i="2"/>
  <c r="Y982" i="2"/>
  <c r="Y986" i="2"/>
  <c r="Y990" i="2"/>
  <c r="Y994" i="2"/>
  <c r="Y998" i="2"/>
  <c r="Y1002" i="2"/>
  <c r="Y1006" i="2"/>
  <c r="Y1010" i="2"/>
  <c r="Y1014" i="2"/>
  <c r="Y1018" i="2"/>
  <c r="Y1022" i="2"/>
  <c r="Y1026" i="2"/>
  <c r="Y1030" i="2"/>
  <c r="Y1034" i="2"/>
  <c r="Y1038" i="2"/>
  <c r="Y1042" i="2"/>
  <c r="Y1046" i="2"/>
  <c r="Y1050" i="2"/>
  <c r="Y1054" i="2"/>
  <c r="Y1058" i="2"/>
  <c r="Y1062" i="2"/>
  <c r="Y1066" i="2"/>
  <c r="Y1070" i="2"/>
  <c r="Y1074" i="2"/>
  <c r="Y1078" i="2"/>
  <c r="Y1082" i="2"/>
  <c r="Y1086" i="2"/>
  <c r="Y1090" i="2"/>
  <c r="Y1094" i="2"/>
  <c r="Y1098" i="2"/>
  <c r="Y1102" i="2"/>
  <c r="Y1106" i="2"/>
  <c r="Y1110" i="2"/>
  <c r="Y1114" i="2"/>
  <c r="Y1118" i="2"/>
  <c r="Y1122" i="2"/>
  <c r="Y1126" i="2"/>
  <c r="Y1130" i="2"/>
  <c r="Y1134" i="2"/>
  <c r="Y1138" i="2"/>
  <c r="Y1142" i="2"/>
  <c r="Y1146" i="2"/>
  <c r="Y1150" i="2"/>
  <c r="Y1154" i="2"/>
  <c r="Y1158" i="2"/>
  <c r="Y1162" i="2"/>
  <c r="Y1166" i="2"/>
  <c r="Y1170" i="2"/>
  <c r="Y1174" i="2"/>
  <c r="Y1178" i="2"/>
  <c r="Y1182" i="2"/>
  <c r="Y1186" i="2"/>
  <c r="Y1190" i="2"/>
  <c r="Y1194" i="2"/>
  <c r="Y1198" i="2"/>
  <c r="Y1202" i="2"/>
  <c r="Y1206" i="2"/>
  <c r="Y1210" i="2"/>
  <c r="Y1214" i="2"/>
  <c r="Y1218" i="2"/>
  <c r="Y1222" i="2"/>
  <c r="Y1226" i="2"/>
  <c r="Y1230" i="2"/>
  <c r="Y1234" i="2"/>
  <c r="Y1238" i="2"/>
  <c r="Y1242" i="2"/>
  <c r="Y1246" i="2"/>
  <c r="Y1250" i="2"/>
  <c r="Y1254" i="2"/>
  <c r="Y1258" i="2"/>
  <c r="Y1262" i="2"/>
  <c r="Y1266" i="2"/>
  <c r="Y1270" i="2"/>
  <c r="Y1274" i="2"/>
  <c r="Y1278" i="2"/>
  <c r="Y1282" i="2"/>
  <c r="Y1286" i="2"/>
  <c r="Y1290" i="2"/>
  <c r="Y1294" i="2"/>
  <c r="Y1298" i="2"/>
  <c r="Y1302" i="2"/>
  <c r="Y1306" i="2"/>
  <c r="Y1310" i="2"/>
  <c r="Y1314" i="2"/>
  <c r="Y1318" i="2"/>
  <c r="Y1322" i="2"/>
  <c r="Y1326" i="2"/>
  <c r="Y1330" i="2"/>
  <c r="Y1334" i="2"/>
  <c r="Y1338" i="2"/>
  <c r="Y1342" i="2"/>
  <c r="Y1346" i="2"/>
  <c r="Y1350" i="2"/>
  <c r="Y1354" i="2"/>
  <c r="Y1358" i="2"/>
  <c r="Y1362" i="2"/>
  <c r="Y1366" i="2"/>
  <c r="Y1370" i="2"/>
  <c r="Y1374" i="2"/>
  <c r="Y1378" i="2"/>
  <c r="Y1382" i="2"/>
  <c r="Y1386" i="2"/>
  <c r="Y1390" i="2"/>
  <c r="Y1394" i="2"/>
  <c r="Y1398" i="2"/>
  <c r="Y1402" i="2"/>
  <c r="Y1406" i="2"/>
  <c r="Y1410" i="2"/>
  <c r="Y1414" i="2"/>
  <c r="Y1418" i="2"/>
  <c r="Y1422" i="2"/>
  <c r="Y1426" i="2"/>
  <c r="Y1430" i="2"/>
  <c r="Y1434" i="2"/>
  <c r="Y1438" i="2"/>
  <c r="Y1442" i="2"/>
  <c r="Y1446" i="2"/>
  <c r="Y1450" i="2"/>
  <c r="Y1454" i="2"/>
  <c r="Y1458" i="2"/>
  <c r="Y1462" i="2"/>
  <c r="Y1466" i="2"/>
  <c r="Y1470" i="2"/>
  <c r="Y1474" i="2"/>
  <c r="Y1478" i="2"/>
  <c r="Y1482" i="2"/>
  <c r="Y1486" i="2"/>
  <c r="Y1490" i="2"/>
  <c r="Y1494" i="2"/>
  <c r="Y1498" i="2"/>
  <c r="Y1502" i="2"/>
  <c r="AT874" i="1"/>
  <c r="AT1014" i="1"/>
  <c r="AT6" i="1"/>
  <c r="AW294" i="1"/>
  <c r="AW298" i="1"/>
  <c r="AT854" i="1"/>
  <c r="AZ1138" i="1"/>
  <c r="AW1321" i="1"/>
  <c r="AW1381" i="1"/>
  <c r="AW1417" i="1"/>
  <c r="AQ1130" i="1"/>
  <c r="AW91" i="1"/>
  <c r="AW83" i="1"/>
  <c r="AZ39" i="1"/>
  <c r="AT107" i="1"/>
  <c r="AZ234" i="1"/>
  <c r="AZ238" i="1"/>
  <c r="AW734" i="1"/>
  <c r="AW118" i="1"/>
  <c r="AW162" i="1"/>
  <c r="AW242" i="1"/>
  <c r="AW186" i="1"/>
  <c r="AZ350" i="1"/>
  <c r="AT91" i="1"/>
  <c r="AT110" i="1"/>
  <c r="AW122" i="1"/>
  <c r="AT134" i="1"/>
  <c r="AW158" i="1"/>
  <c r="AW198" i="1"/>
  <c r="AW206" i="1"/>
  <c r="AW250" i="1"/>
  <c r="AW255" i="1"/>
  <c r="AW278" i="1"/>
  <c r="AW282" i="1"/>
  <c r="AW306" i="1"/>
  <c r="AW310" i="1"/>
  <c r="AW46" i="1"/>
  <c r="AW58" i="1"/>
  <c r="AT98" i="1"/>
  <c r="AW106" i="1"/>
  <c r="AW110" i="1"/>
  <c r="AW134" i="1"/>
  <c r="AW142" i="1"/>
  <c r="AW150" i="1"/>
  <c r="AW154" i="1"/>
  <c r="AW174" i="1"/>
  <c r="AZ202" i="1"/>
  <c r="AW222" i="1"/>
  <c r="AW266" i="1"/>
  <c r="AZ283" i="1"/>
  <c r="AW74" i="1"/>
  <c r="AW94" i="1"/>
  <c r="AT139" i="1"/>
  <c r="AT179" i="1"/>
  <c r="AW190" i="1"/>
  <c r="AW234" i="1"/>
  <c r="AW238" i="1"/>
  <c r="M14" i="10"/>
  <c r="E8" i="10"/>
  <c r="AZ313" i="1"/>
  <c r="AT333" i="1"/>
  <c r="AT337" i="1"/>
  <c r="AT341" i="1"/>
  <c r="AT345" i="1"/>
  <c r="AW365" i="1"/>
  <c r="AW413" i="1"/>
  <c r="AZ441" i="1"/>
  <c r="AW517" i="1"/>
  <c r="AT557" i="1"/>
  <c r="AZ713" i="1"/>
  <c r="AZ737" i="1"/>
  <c r="AW1491" i="1"/>
  <c r="AW1495" i="1"/>
  <c r="AT363" i="1"/>
  <c r="AW521" i="1"/>
  <c r="AW525" i="1"/>
  <c r="AT641" i="1"/>
  <c r="AT661" i="1"/>
  <c r="AW677" i="1"/>
  <c r="AW681" i="1"/>
  <c r="AW741" i="1"/>
  <c r="AW745" i="1"/>
  <c r="AW749" i="1"/>
  <c r="AW769" i="1"/>
  <c r="AW773" i="1"/>
  <c r="AW777" i="1"/>
  <c r="AW779" i="1"/>
  <c r="AW781" i="1"/>
  <c r="AW783" i="1"/>
  <c r="AW785" i="1"/>
  <c r="AW789" i="1"/>
  <c r="AW793" i="1"/>
  <c r="AW797" i="1"/>
  <c r="AW817" i="1"/>
  <c r="AW821" i="1"/>
  <c r="AW825" i="1"/>
  <c r="AW829" i="1"/>
  <c r="AW831" i="1"/>
  <c r="AW833" i="1"/>
  <c r="AW837" i="1"/>
  <c r="AW841" i="1"/>
  <c r="AW847" i="1"/>
  <c r="AW871" i="1"/>
  <c r="AW873" i="1"/>
  <c r="AW875" i="1"/>
  <c r="AW877" i="1"/>
  <c r="AZ653" i="1"/>
  <c r="AW657" i="1"/>
  <c r="AZ693" i="1"/>
  <c r="AZ697" i="1"/>
  <c r="AZ701" i="1"/>
  <c r="AT705" i="1"/>
  <c r="AW889" i="1"/>
  <c r="AW901" i="1"/>
  <c r="AW921" i="1"/>
  <c r="AW925" i="1"/>
  <c r="AW929" i="1"/>
  <c r="AW933" i="1"/>
  <c r="AW943" i="1"/>
  <c r="AW955" i="1"/>
  <c r="AW957" i="1"/>
  <c r="AW959" i="1"/>
  <c r="AW961" i="1"/>
  <c r="AW985" i="1"/>
  <c r="AW1005" i="1"/>
  <c r="AW1009" i="1"/>
  <c r="AW1013" i="1"/>
  <c r="AW1017" i="1"/>
  <c r="AW1021" i="1"/>
  <c r="AW1033" i="1"/>
  <c r="AW1047" i="1"/>
  <c r="AW1049" i="1"/>
  <c r="AW1051" i="1"/>
  <c r="C23" i="7"/>
  <c r="M27" i="10"/>
  <c r="H12" i="7"/>
  <c r="D8" i="10"/>
  <c r="G13" i="7"/>
  <c r="H16" i="7"/>
  <c r="Q26" i="10"/>
  <c r="D10" i="7"/>
  <c r="L24" i="10"/>
  <c r="F9" i="7"/>
  <c r="B7" i="4"/>
  <c r="Q7" i="10"/>
  <c r="G5" i="7"/>
  <c r="D6" i="7"/>
  <c r="F14" i="10"/>
  <c r="H7" i="10"/>
  <c r="N7" i="10"/>
  <c r="H19" i="7"/>
  <c r="AT103" i="1"/>
  <c r="H24" i="7"/>
  <c r="B22" i="7"/>
  <c r="R21" i="10"/>
  <c r="C8" i="10"/>
  <c r="H18" i="7"/>
  <c r="M24" i="10"/>
  <c r="C12" i="7"/>
  <c r="R13" i="10"/>
  <c r="O11" i="10"/>
  <c r="G6" i="10"/>
  <c r="H8" i="10"/>
  <c r="D13" i="7"/>
  <c r="D18" i="4"/>
  <c r="P27" i="10"/>
  <c r="O20" i="10"/>
  <c r="F23" i="10"/>
  <c r="D24" i="7"/>
  <c r="H26" i="10"/>
  <c r="P22" i="10"/>
  <c r="R19" i="10"/>
  <c r="B28" i="10"/>
  <c r="E14" i="10"/>
  <c r="G10" i="10"/>
  <c r="G21" i="7"/>
  <c r="D19" i="10"/>
  <c r="G7" i="10"/>
  <c r="C13" i="7"/>
  <c r="F22" i="7"/>
  <c r="D26" i="10"/>
  <c r="F16" i="7"/>
  <c r="C13" i="4"/>
  <c r="H20" i="7"/>
  <c r="R8" i="10"/>
  <c r="H13" i="10"/>
  <c r="H28" i="10"/>
  <c r="M21" i="10"/>
  <c r="F10" i="10"/>
  <c r="O24" i="10"/>
  <c r="P16" i="10"/>
  <c r="G16" i="7"/>
  <c r="F20" i="10"/>
  <c r="O19" i="10"/>
  <c r="F13" i="10"/>
  <c r="D9" i="7"/>
  <c r="D8" i="7" s="1"/>
  <c r="G15" i="10"/>
  <c r="AT231" i="1"/>
  <c r="AT344" i="1"/>
  <c r="AT436" i="1"/>
  <c r="AT443" i="1"/>
  <c r="AT7" i="1"/>
  <c r="AT31" i="1"/>
  <c r="AT39" i="1"/>
  <c r="AT43" i="1"/>
  <c r="AT44" i="1"/>
  <c r="AT47" i="1"/>
  <c r="AT51" i="1"/>
  <c r="AT55" i="1"/>
  <c r="AT59" i="1"/>
  <c r="AT63" i="1"/>
  <c r="AT67" i="1"/>
  <c r="AT68" i="1"/>
  <c r="AT71" i="1"/>
  <c r="AT75" i="1"/>
  <c r="AT79" i="1"/>
  <c r="AT80" i="1"/>
  <c r="AT83" i="1"/>
  <c r="AT87" i="1"/>
  <c r="AT92" i="1"/>
  <c r="AT95" i="1"/>
  <c r="AT99" i="1"/>
  <c r="AT100" i="1"/>
  <c r="AT111" i="1"/>
  <c r="AT116" i="1"/>
  <c r="AT119" i="1"/>
  <c r="AT123" i="1"/>
  <c r="AT124" i="1"/>
  <c r="AT127" i="1"/>
  <c r="AT128" i="1"/>
  <c r="AT131" i="1"/>
  <c r="AT135" i="1"/>
  <c r="AT140" i="1"/>
  <c r="AT143" i="1"/>
  <c r="AT147" i="1"/>
  <c r="AT151" i="1"/>
  <c r="AT156" i="1"/>
  <c r="AT159" i="1"/>
  <c r="AT160" i="1"/>
  <c r="AT163" i="1"/>
  <c r="AT167" i="1"/>
  <c r="AT171" i="1"/>
  <c r="AT175" i="1"/>
  <c r="AT183" i="1"/>
  <c r="AT187" i="1"/>
  <c r="AT191" i="1"/>
  <c r="AT195" i="1"/>
  <c r="AT196" i="1"/>
  <c r="AT200" i="1"/>
  <c r="AT203" i="1"/>
  <c r="AT207" i="1"/>
  <c r="AT211" i="1"/>
  <c r="AT212" i="1"/>
  <c r="AT215" i="1"/>
  <c r="AT220" i="1"/>
  <c r="AT223" i="1"/>
  <c r="AT227" i="1"/>
  <c r="AT232" i="1"/>
  <c r="AT235" i="1"/>
  <c r="AT239" i="1"/>
  <c r="AT243" i="1"/>
  <c r="AT247" i="1"/>
  <c r="AT251" i="1"/>
  <c r="AT255" i="1"/>
  <c r="AT260" i="1"/>
  <c r="AT263" i="1"/>
  <c r="AT267" i="1"/>
  <c r="AT271" i="1"/>
  <c r="AT272" i="1"/>
  <c r="AT276" i="1"/>
  <c r="AT280" i="1"/>
  <c r="AT288" i="1"/>
  <c r="AT292" i="1"/>
  <c r="AT296" i="1"/>
  <c r="AT299" i="1"/>
  <c r="AT300" i="1"/>
  <c r="AT303" i="1"/>
  <c r="AT304" i="1"/>
  <c r="AT308" i="1"/>
  <c r="AT312" i="1"/>
  <c r="AT315" i="1"/>
  <c r="AT319" i="1"/>
  <c r="AT320" i="1"/>
  <c r="AT323" i="1"/>
  <c r="AT327" i="1"/>
  <c r="AT331" i="1"/>
  <c r="AT335" i="1"/>
  <c r="AT343" i="1"/>
  <c r="AT347" i="1"/>
  <c r="AT352" i="1"/>
  <c r="AT356" i="1"/>
  <c r="AT360" i="1"/>
  <c r="AT367" i="1"/>
  <c r="AT371" i="1"/>
  <c r="AT380" i="1"/>
  <c r="AT383" i="1"/>
  <c r="AT388" i="1"/>
  <c r="AT392" i="1"/>
  <c r="AT395" i="1"/>
  <c r="AT399" i="1"/>
  <c r="AT403" i="1"/>
  <c r="AT404" i="1"/>
  <c r="AT408" i="1"/>
  <c r="AT411" i="1"/>
  <c r="AT415" i="1"/>
  <c r="AT416" i="1"/>
  <c r="AT419" i="1"/>
  <c r="AT423" i="1"/>
  <c r="AT427" i="1"/>
  <c r="AT431" i="1"/>
  <c r="AT432" i="1"/>
  <c r="AT439" i="1"/>
  <c r="AT440" i="1"/>
  <c r="AT444" i="1"/>
  <c r="AT448" i="1"/>
  <c r="AT459" i="1"/>
  <c r="AT463" i="1"/>
  <c r="AT467" i="1"/>
  <c r="AT468" i="1"/>
  <c r="AT469" i="1"/>
  <c r="AT471" i="1"/>
  <c r="AT472" i="1"/>
  <c r="AT479" i="1"/>
  <c r="AT480" i="1"/>
  <c r="AT483" i="1"/>
  <c r="AT491" i="1"/>
  <c r="AT495" i="1"/>
  <c r="AT507" i="1"/>
  <c r="AT512" i="1"/>
  <c r="AT516" i="1"/>
  <c r="AT520" i="1"/>
  <c r="AT523" i="1"/>
  <c r="AT524" i="1"/>
  <c r="AT527" i="1"/>
  <c r="AT535" i="1"/>
  <c r="AT536" i="1"/>
  <c r="AT551" i="1"/>
  <c r="AT555" i="1"/>
  <c r="AT559" i="1"/>
  <c r="AT563" i="1"/>
  <c r="AT564" i="1"/>
  <c r="AT567" i="1"/>
  <c r="AT571" i="1"/>
  <c r="AT575" i="1"/>
  <c r="AT576" i="1"/>
  <c r="AT580" i="1"/>
  <c r="AT583" i="1"/>
  <c r="AT595" i="1"/>
  <c r="AT599" i="1"/>
  <c r="AT600" i="1"/>
  <c r="AT604" i="1"/>
  <c r="AT611" i="1"/>
  <c r="AT615" i="1"/>
  <c r="AT623" i="1"/>
  <c r="AT635" i="1"/>
  <c r="AT636" i="1"/>
  <c r="AT640" i="1"/>
  <c r="AT651" i="1"/>
  <c r="AT652" i="1"/>
  <c r="AT655" i="1"/>
  <c r="AT660" i="1"/>
  <c r="AT663" i="1"/>
  <c r="AT668" i="1"/>
  <c r="AT675" i="1"/>
  <c r="AT680" i="1"/>
  <c r="AT683" i="1"/>
  <c r="AT687" i="1"/>
  <c r="AT688" i="1"/>
  <c r="AT691" i="1"/>
  <c r="AT695" i="1"/>
  <c r="AT696" i="1"/>
  <c r="AT699" i="1"/>
  <c r="AT703" i="1"/>
  <c r="AT707" i="1"/>
  <c r="AT715" i="1"/>
  <c r="AT716" i="1"/>
  <c r="AT719" i="1"/>
  <c r="AT720" i="1"/>
  <c r="AT724" i="1"/>
  <c r="AT727" i="1"/>
  <c r="AT731" i="1"/>
  <c r="AT735" i="1"/>
  <c r="AT740" i="1"/>
  <c r="F5" i="7"/>
  <c r="E5" i="7" s="1"/>
  <c r="AW747" i="1"/>
  <c r="AW751" i="1"/>
  <c r="AW799" i="1"/>
  <c r="AW843" i="1"/>
  <c r="AW1059" i="1"/>
  <c r="AW1215" i="1"/>
  <c r="AW1283" i="1"/>
  <c r="AW1295" i="1"/>
  <c r="AW1375" i="1"/>
  <c r="AW1423" i="1"/>
  <c r="AW1449" i="1"/>
  <c r="AW1349" i="1"/>
  <c r="AW1233" i="1"/>
  <c r="AW1153" i="1"/>
  <c r="AW1137" i="1"/>
  <c r="AW1029" i="1"/>
  <c r="AW997" i="1"/>
  <c r="AW941" i="1"/>
  <c r="AW909" i="1"/>
  <c r="G22" i="10"/>
  <c r="AZ735" i="1"/>
  <c r="AW743" i="1"/>
  <c r="AW787" i="1"/>
  <c r="AW791" i="1"/>
  <c r="AW795" i="1"/>
  <c r="AW1087" i="1"/>
  <c r="AW1331" i="1"/>
  <c r="AW1347" i="1"/>
  <c r="AW1389" i="1"/>
  <c r="AW1405" i="1"/>
  <c r="AW811" i="1"/>
  <c r="AW815" i="1"/>
  <c r="AW819" i="1"/>
  <c r="AW823" i="1"/>
  <c r="AW827" i="1"/>
  <c r="AW899" i="1"/>
  <c r="AW971" i="1"/>
  <c r="AW983" i="1"/>
  <c r="AW1193" i="1"/>
  <c r="AW1201" i="1"/>
  <c r="AW1281" i="1"/>
  <c r="AW1425" i="1"/>
  <c r="AW1447" i="1"/>
  <c r="AW767" i="1"/>
  <c r="AW771" i="1"/>
  <c r="AW775" i="1"/>
  <c r="AW835" i="1"/>
  <c r="AW839" i="1"/>
  <c r="AW919" i="1"/>
  <c r="AW923" i="1"/>
  <c r="AW927" i="1"/>
  <c r="AW931" i="1"/>
  <c r="AW1011" i="1"/>
  <c r="AW1015" i="1"/>
  <c r="AW1119" i="1"/>
  <c r="AW1125" i="1"/>
  <c r="AW1127" i="1"/>
  <c r="AW1129" i="1"/>
  <c r="AW1135" i="1"/>
  <c r="AW1217" i="1"/>
  <c r="AW1231" i="1"/>
  <c r="AW1299" i="1"/>
  <c r="AW1307" i="1"/>
  <c r="AW1309" i="1"/>
  <c r="AW1359" i="1"/>
  <c r="AW1371" i="1"/>
  <c r="AW1373" i="1"/>
  <c r="AW881" i="1"/>
  <c r="AW903" i="1"/>
  <c r="AW905" i="1"/>
  <c r="AW907" i="1"/>
  <c r="AW935" i="1"/>
  <c r="AW937" i="1"/>
  <c r="AW939" i="1"/>
  <c r="AW987" i="1"/>
  <c r="AW989" i="1"/>
  <c r="AW991" i="1"/>
  <c r="AW993" i="1"/>
  <c r="AW995" i="1"/>
  <c r="AW1025" i="1"/>
  <c r="AW1027" i="1"/>
  <c r="AW1057" i="1"/>
  <c r="AW1091" i="1"/>
  <c r="AW1093" i="1"/>
  <c r="AW1097" i="1"/>
  <c r="AW1101" i="1"/>
  <c r="AW1103" i="1"/>
  <c r="AW1105" i="1"/>
  <c r="AW1139" i="1"/>
  <c r="AW1141" i="1"/>
  <c r="AW1145" i="1"/>
  <c r="AW1179" i="1"/>
  <c r="AW1181" i="1"/>
  <c r="AW1183" i="1"/>
  <c r="AW1185" i="1"/>
  <c r="AW1189" i="1"/>
  <c r="AW1205" i="1"/>
  <c r="AW1207" i="1"/>
  <c r="AW1209" i="1"/>
  <c r="AW1213" i="1"/>
  <c r="AW1241" i="1"/>
  <c r="AW1245" i="1"/>
  <c r="AW1247" i="1"/>
  <c r="AW1249" i="1"/>
  <c r="AW1269" i="1"/>
  <c r="AW1285" i="1"/>
  <c r="AW1287" i="1"/>
  <c r="AW1289" i="1"/>
  <c r="AW1293" i="1"/>
  <c r="AW1315" i="1"/>
  <c r="AW1319" i="1"/>
  <c r="AW1323" i="1"/>
  <c r="AW1355" i="1"/>
  <c r="AW1357" i="1"/>
  <c r="AW1383" i="1"/>
  <c r="AW1385" i="1"/>
  <c r="AW1387" i="1"/>
  <c r="AW1411" i="1"/>
  <c r="AW1415" i="1"/>
  <c r="AW1421" i="1"/>
  <c r="AW1455" i="1"/>
  <c r="AW1459" i="1"/>
  <c r="AW1463" i="1"/>
  <c r="AZ5" i="1"/>
  <c r="AW201" i="1"/>
  <c r="AW257" i="1"/>
  <c r="AW277" i="1"/>
  <c r="AW425" i="1"/>
  <c r="AW429" i="1"/>
  <c r="AW433" i="1"/>
  <c r="AZ449" i="1"/>
  <c r="AW565" i="1"/>
  <c r="AW663" i="1"/>
  <c r="AW705" i="1"/>
  <c r="AW721" i="1"/>
  <c r="AW753" i="1"/>
  <c r="AW755" i="1"/>
  <c r="AW757" i="1"/>
  <c r="AW759" i="1"/>
  <c r="AW761" i="1"/>
  <c r="AW763" i="1"/>
  <c r="AW765" i="1"/>
  <c r="AW801" i="1"/>
  <c r="AW803" i="1"/>
  <c r="AW805" i="1"/>
  <c r="AW807" i="1"/>
  <c r="AW809" i="1"/>
  <c r="AW845" i="1"/>
  <c r="AW883" i="1"/>
  <c r="AW885" i="1"/>
  <c r="AW887" i="1"/>
  <c r="AW911" i="1"/>
  <c r="AW913" i="1"/>
  <c r="AW963" i="1"/>
  <c r="AW965" i="1"/>
  <c r="AW967" i="1"/>
  <c r="AW969" i="1"/>
  <c r="AW999" i="1"/>
  <c r="AW1001" i="1"/>
  <c r="AW1003" i="1"/>
  <c r="AW1061" i="1"/>
  <c r="AW1065" i="1"/>
  <c r="AW1067" i="1"/>
  <c r="AW1069" i="1"/>
  <c r="AW1071" i="1"/>
  <c r="AW1073" i="1"/>
  <c r="AW1075" i="1"/>
  <c r="AW1111" i="1"/>
  <c r="AW1113" i="1"/>
  <c r="AW1115" i="1"/>
  <c r="AW1117" i="1"/>
  <c r="AZ1177" i="1"/>
  <c r="AW1191" i="1"/>
  <c r="AW1273" i="1"/>
  <c r="AW1297" i="1"/>
  <c r="AW1325" i="1"/>
  <c r="AW813" i="1"/>
  <c r="AW849" i="1"/>
  <c r="AW851" i="1"/>
  <c r="AW853" i="1"/>
  <c r="AW855" i="1"/>
  <c r="AW857" i="1"/>
  <c r="AW859" i="1"/>
  <c r="AW861" i="1"/>
  <c r="AW863" i="1"/>
  <c r="AW865" i="1"/>
  <c r="AW867" i="1"/>
  <c r="AW869" i="1"/>
  <c r="AW891" i="1"/>
  <c r="AW893" i="1"/>
  <c r="AW895" i="1"/>
  <c r="AW897" i="1"/>
  <c r="AW915" i="1"/>
  <c r="AW917" i="1"/>
  <c r="AW945" i="1"/>
  <c r="AW947" i="1"/>
  <c r="AW949" i="1"/>
  <c r="AW951" i="1"/>
  <c r="AW953" i="1"/>
  <c r="AW973" i="1"/>
  <c r="AW975" i="1"/>
  <c r="AW977" i="1"/>
  <c r="AW979" i="1"/>
  <c r="AW981" i="1"/>
  <c r="AW1007" i="1"/>
  <c r="AW1037" i="1"/>
  <c r="AW1039" i="1"/>
  <c r="AW1041" i="1"/>
  <c r="AW1043" i="1"/>
  <c r="AW1045" i="1"/>
  <c r="AW1081" i="1"/>
  <c r="AW1083" i="1"/>
  <c r="AW1085" i="1"/>
  <c r="AW1157" i="1"/>
  <c r="AW1161" i="1"/>
  <c r="AW1163" i="1"/>
  <c r="AW1165" i="1"/>
  <c r="AW1197" i="1"/>
  <c r="AW1199" i="1"/>
  <c r="AW1221" i="1"/>
  <c r="AW1223" i="1"/>
  <c r="AW1225" i="1"/>
  <c r="AW1227" i="1"/>
  <c r="AW1229" i="1"/>
  <c r="AW1255" i="1"/>
  <c r="AW1257" i="1"/>
  <c r="AW1275" i="1"/>
  <c r="AW1277" i="1"/>
  <c r="AW1303" i="1"/>
  <c r="AW1305" i="1"/>
  <c r="AW1337" i="1"/>
  <c r="AW1345" i="1"/>
  <c r="AW1365" i="1"/>
  <c r="AW1395" i="1"/>
  <c r="AW1403" i="1"/>
  <c r="AW1429" i="1"/>
  <c r="AW1439" i="1"/>
  <c r="AW1445" i="1"/>
  <c r="AW1475" i="1"/>
  <c r="AW1483" i="1"/>
  <c r="M16" i="10"/>
  <c r="J16" i="10" s="1"/>
  <c r="M20" i="10"/>
  <c r="M6" i="10"/>
  <c r="J6" i="10" s="1"/>
  <c r="AW1480" i="1"/>
  <c r="AW1460" i="1"/>
  <c r="AW1456" i="1"/>
  <c r="AW1376" i="1"/>
  <c r="AW1344" i="1"/>
  <c r="AW1296" i="1"/>
  <c r="AW1280" i="1"/>
  <c r="AW1256" i="1"/>
  <c r="AW1248" i="1"/>
  <c r="AW1228" i="1"/>
  <c r="AW1224" i="1"/>
  <c r="AW1220" i="1"/>
  <c r="AW1100" i="1"/>
  <c r="AW1096" i="1"/>
  <c r="AW1072" i="1"/>
  <c r="AW1064" i="1"/>
  <c r="AW1044" i="1"/>
  <c r="AW1040" i="1"/>
  <c r="AW1036" i="1"/>
  <c r="AW1028" i="1"/>
  <c r="AW1012" i="1"/>
  <c r="AW1008" i="1"/>
  <c r="AW1004" i="1"/>
  <c r="AW1000" i="1"/>
  <c r="AW996" i="1"/>
  <c r="AW992" i="1"/>
  <c r="AW988" i="1"/>
  <c r="AW980" i="1"/>
  <c r="AW976" i="1"/>
  <c r="AW956" i="1"/>
  <c r="AW952" i="1"/>
  <c r="AW948" i="1"/>
  <c r="AW944" i="1"/>
  <c r="AW940" i="1"/>
  <c r="AW936" i="1"/>
  <c r="AW928" i="1"/>
  <c r="AW924" i="1"/>
  <c r="AW920" i="1"/>
  <c r="AW900" i="1"/>
  <c r="AW896" i="1"/>
  <c r="AW892" i="1"/>
  <c r="AW888" i="1"/>
  <c r="AW880" i="1"/>
  <c r="AW876" i="1"/>
  <c r="AW872" i="1"/>
  <c r="AW868" i="1"/>
  <c r="AW864" i="1"/>
  <c r="AW860" i="1"/>
  <c r="AW856" i="1"/>
  <c r="AW852" i="1"/>
  <c r="AW848" i="1"/>
  <c r="AW844" i="1"/>
  <c r="AW840" i="1"/>
  <c r="AW836" i="1"/>
  <c r="AW832" i="1"/>
  <c r="AW828" i="1"/>
  <c r="AW824" i="1"/>
  <c r="AW820" i="1"/>
  <c r="AW796" i="1"/>
  <c r="AW760" i="1"/>
  <c r="AW756" i="1"/>
  <c r="AW752" i="1"/>
  <c r="AW748" i="1"/>
  <c r="AW744" i="1"/>
  <c r="AW740" i="1"/>
  <c r="AW732" i="1"/>
  <c r="AZ724" i="1"/>
  <c r="AZ716" i="1"/>
  <c r="AZ712" i="1"/>
  <c r="AW708" i="1"/>
  <c r="AZ704" i="1"/>
  <c r="AZ676" i="1"/>
  <c r="AW664" i="1"/>
  <c r="AZ656" i="1"/>
  <c r="AZ648" i="1"/>
  <c r="AZ636" i="1"/>
  <c r="AW628" i="1"/>
  <c r="AZ620" i="1"/>
  <c r="AW596" i="1"/>
  <c r="AZ592" i="1"/>
  <c r="AZ588" i="1"/>
  <c r="AZ584" i="1"/>
  <c r="AW576" i="1"/>
  <c r="AW24" i="1"/>
  <c r="AW28" i="1"/>
  <c r="AZ32" i="1"/>
  <c r="AW1116" i="1"/>
  <c r="AW1104" i="1"/>
  <c r="AQ1496" i="1"/>
  <c r="AW1237" i="1"/>
  <c r="AW1265" i="1"/>
  <c r="AW1301" i="1"/>
  <c r="AW1335" i="1"/>
  <c r="AW1351" i="1"/>
  <c r="AW1363" i="1"/>
  <c r="AW1427" i="1"/>
  <c r="AW1334" i="1"/>
  <c r="AW1338" i="1"/>
  <c r="AW1366" i="1"/>
  <c r="AW1398" i="1"/>
  <c r="AW1418" i="1"/>
  <c r="AW1430" i="1"/>
  <c r="AW1442" i="1"/>
  <c r="AW1466" i="1"/>
  <c r="AW1490" i="1"/>
  <c r="AW1317" i="1"/>
  <c r="AW1341" i="1"/>
  <c r="AW1367" i="1"/>
  <c r="AW1369" i="1"/>
  <c r="AW1399" i="1"/>
  <c r="AW1435" i="1"/>
  <c r="AW1457" i="1"/>
  <c r="AW1477" i="1"/>
  <c r="AW1499" i="1"/>
  <c r="AW1159" i="1"/>
  <c r="AW1211" i="1"/>
  <c r="AW1219" i="1"/>
  <c r="AW1243" i="1"/>
  <c r="AW1271" i="1"/>
  <c r="AZ572" i="1"/>
  <c r="AW568" i="1"/>
  <c r="AW560" i="1"/>
  <c r="M12" i="10"/>
  <c r="AZ552" i="1"/>
  <c r="AZ548" i="1"/>
  <c r="AZ544" i="1"/>
  <c r="AZ540" i="1"/>
  <c r="AW532" i="1"/>
  <c r="AW520" i="1"/>
  <c r="AZ508" i="1"/>
  <c r="AZ504" i="1"/>
  <c r="AW500" i="1"/>
  <c r="AZ496" i="1"/>
  <c r="AZ492" i="1"/>
  <c r="AW488" i="1"/>
  <c r="AW480" i="1"/>
  <c r="AZ468" i="1"/>
  <c r="AZ460" i="1"/>
  <c r="AZ456" i="1"/>
  <c r="AZ452" i="1"/>
  <c r="AZ444" i="1"/>
  <c r="AZ432" i="1"/>
  <c r="AW428" i="1"/>
  <c r="AZ420" i="1"/>
  <c r="AZ408" i="1"/>
  <c r="AZ388" i="1"/>
  <c r="AW384" i="1"/>
  <c r="AZ376" i="1"/>
  <c r="AW372" i="1"/>
  <c r="AZ364" i="1"/>
  <c r="AZ352" i="1"/>
  <c r="AW340" i="1"/>
  <c r="AZ332" i="1"/>
  <c r="AW328" i="1"/>
  <c r="AZ324" i="1"/>
  <c r="AZ304" i="1"/>
  <c r="AW284" i="1"/>
  <c r="AW276" i="1"/>
  <c r="AZ268" i="1"/>
  <c r="AZ260" i="1"/>
  <c r="AW252" i="1"/>
  <c r="AW240" i="1"/>
  <c r="AZ212" i="1"/>
  <c r="AZ204" i="1"/>
  <c r="AW192" i="1"/>
  <c r="AW188" i="1"/>
  <c r="AZ184" i="1"/>
  <c r="AW180" i="1"/>
  <c r="AW176" i="1"/>
  <c r="AZ168" i="1"/>
  <c r="AZ148" i="1"/>
  <c r="AZ136" i="1"/>
  <c r="AW128" i="1"/>
  <c r="AW120" i="1"/>
  <c r="AZ108" i="1"/>
  <c r="AW96" i="1"/>
  <c r="AW68" i="1"/>
  <c r="AZ56" i="1"/>
  <c r="AW52" i="1"/>
  <c r="AW48" i="1"/>
  <c r="AW40" i="1"/>
  <c r="AW36" i="1"/>
  <c r="AZ8" i="1"/>
  <c r="N16" i="10"/>
  <c r="N26" i="10"/>
  <c r="K26" i="10" s="1"/>
  <c r="AZ632" i="1"/>
  <c r="AW616" i="1"/>
  <c r="AW208" i="1"/>
  <c r="F26" i="7"/>
  <c r="AW84" i="1"/>
  <c r="AZ28" i="1"/>
  <c r="AZ24" i="1"/>
  <c r="AW12" i="1"/>
  <c r="AW764" i="1"/>
  <c r="AW780" i="1"/>
  <c r="AW812" i="1"/>
  <c r="AW1020" i="1"/>
  <c r="AW60" i="1"/>
  <c r="AW768" i="1"/>
  <c r="AW784" i="1"/>
  <c r="AW800" i="1"/>
  <c r="AW816" i="1"/>
  <c r="AW908" i="1"/>
  <c r="AW1032" i="1"/>
  <c r="AW1192" i="1"/>
  <c r="AW1260" i="1"/>
  <c r="AW772" i="1"/>
  <c r="AW788" i="1"/>
  <c r="AW804" i="1"/>
  <c r="AW1080" i="1"/>
  <c r="AW80" i="1"/>
  <c r="AW776" i="1"/>
  <c r="AW792" i="1"/>
  <c r="AW808" i="1"/>
  <c r="AW912" i="1"/>
  <c r="AW964" i="1"/>
  <c r="AW1068" i="1"/>
  <c r="AW1184" i="1"/>
  <c r="AW1108" i="1"/>
  <c r="AW1136" i="1"/>
  <c r="AW1168" i="1"/>
  <c r="AW1268" i="1"/>
  <c r="AQ1272" i="1"/>
  <c r="AW1276" i="1"/>
  <c r="AW1300" i="1"/>
  <c r="AW1048" i="1"/>
  <c r="AW1124" i="1"/>
  <c r="AW1172" i="1"/>
  <c r="AW1208" i="1"/>
  <c r="AW1076" i="1"/>
  <c r="AW1088" i="1"/>
  <c r="AW1200" i="1"/>
  <c r="AW1320" i="1"/>
  <c r="AW1340" i="1"/>
  <c r="AW1412" i="1"/>
  <c r="AW1476" i="1"/>
  <c r="AQ1492" i="1"/>
  <c r="AW7" i="1"/>
  <c r="AW15" i="1"/>
  <c r="AW39" i="1"/>
  <c r="AZ43" i="1"/>
  <c r="AZ51" i="1"/>
  <c r="AZ63" i="1"/>
  <c r="AW67" i="1"/>
  <c r="AW79" i="1"/>
  <c r="AZ91" i="1"/>
  <c r="AZ103" i="1"/>
  <c r="AW107" i="1"/>
  <c r="AW115" i="1"/>
  <c r="AZ127" i="1"/>
  <c r="AW135" i="1"/>
  <c r="AW139" i="1"/>
  <c r="AZ171" i="1"/>
  <c r="AZ195" i="1"/>
  <c r="AZ223" i="1"/>
  <c r="AZ235" i="1"/>
  <c r="AW283" i="1"/>
  <c r="AZ291" i="1"/>
  <c r="AZ295" i="1"/>
  <c r="AW299" i="1"/>
  <c r="AW303" i="1"/>
  <c r="AW307" i="1"/>
  <c r="AW311" i="1"/>
  <c r="AZ339" i="1"/>
  <c r="AZ347" i="1"/>
  <c r="AZ351" i="1"/>
  <c r="AZ355" i="1"/>
  <c r="AW363" i="1"/>
  <c r="AW371" i="1"/>
  <c r="AW387" i="1"/>
  <c r="AW391" i="1"/>
  <c r="AZ399" i="1"/>
  <c r="AZ403" i="1"/>
  <c r="AZ427" i="1"/>
  <c r="AZ439" i="1"/>
  <c r="AW443" i="1"/>
  <c r="AW447" i="1"/>
  <c r="AW451" i="1"/>
  <c r="AW455" i="1"/>
  <c r="AW459" i="1"/>
  <c r="AW471" i="1"/>
  <c r="AW1155" i="1"/>
  <c r="AW1167" i="1"/>
  <c r="AW1240" i="1"/>
  <c r="AW1264" i="1"/>
  <c r="AW1272" i="1"/>
  <c r="AW1304" i="1"/>
  <c r="AW1316" i="1"/>
  <c r="AW1408" i="1"/>
  <c r="AW1468" i="1"/>
  <c r="AW1092" i="1"/>
  <c r="AW1112" i="1"/>
  <c r="AW1120" i="1"/>
  <c r="AW1143" i="1"/>
  <c r="AW1195" i="1"/>
  <c r="AW1196" i="1"/>
  <c r="AW1204" i="1"/>
  <c r="AW1212" i="1"/>
  <c r="AW1336" i="1"/>
  <c r="AW1452" i="1"/>
  <c r="AW491" i="1"/>
  <c r="AW495" i="1"/>
  <c r="AW511" i="1"/>
  <c r="AZ515" i="1"/>
  <c r="AZ519" i="1"/>
  <c r="AW547" i="1"/>
  <c r="AW551" i="1"/>
  <c r="AZ555" i="1"/>
  <c r="AW575" i="1"/>
  <c r="AW583" i="1"/>
  <c r="AW587" i="1"/>
  <c r="AZ603" i="1"/>
  <c r="AZ623" i="1"/>
  <c r="AW639" i="1"/>
  <c r="AW647" i="1"/>
  <c r="AZ659" i="1"/>
  <c r="AZ671" i="1"/>
  <c r="AZ675" i="1"/>
  <c r="AW679" i="1"/>
  <c r="AZ691" i="1"/>
  <c r="AW699" i="1"/>
  <c r="AW711" i="1"/>
  <c r="AZ719" i="1"/>
  <c r="AW723" i="1"/>
  <c r="AW735" i="1"/>
  <c r="AZ739" i="1"/>
  <c r="AW739" i="1"/>
  <c r="AZ47" i="1"/>
  <c r="AZ59" i="1"/>
  <c r="AZ71" i="1"/>
  <c r="AZ75" i="1"/>
  <c r="AZ83" i="1"/>
  <c r="AW119" i="1"/>
  <c r="AZ143" i="1"/>
  <c r="AZ167" i="1"/>
  <c r="AZ179" i="1"/>
  <c r="AZ227" i="1"/>
  <c r="AZ243" i="1"/>
  <c r="AZ247" i="1"/>
  <c r="AZ263" i="1"/>
  <c r="AZ315" i="1"/>
  <c r="AZ331" i="1"/>
  <c r="AZ335" i="1"/>
  <c r="AZ343" i="1"/>
  <c r="AW483" i="1"/>
  <c r="AW487" i="1"/>
  <c r="AZ507" i="1"/>
  <c r="AW531" i="1"/>
  <c r="AZ535" i="1"/>
  <c r="AZ559" i="1"/>
  <c r="AZ567" i="1"/>
  <c r="AW567" i="1"/>
  <c r="AW611" i="1"/>
  <c r="AZ695" i="1"/>
  <c r="AW695" i="1"/>
  <c r="AZ703" i="1"/>
  <c r="AZ612" i="1"/>
  <c r="C27" i="4"/>
  <c r="M23" i="10"/>
  <c r="B16" i="7"/>
  <c r="M7" i="10"/>
  <c r="R23" i="10"/>
  <c r="L21" i="10"/>
  <c r="L26" i="10"/>
  <c r="B8" i="10"/>
  <c r="N14" i="10"/>
  <c r="N13" i="10"/>
  <c r="L7" i="10"/>
  <c r="M13" i="10"/>
  <c r="D25" i="10"/>
  <c r="C16" i="4"/>
  <c r="M18" i="10"/>
  <c r="B23" i="10"/>
  <c r="M8" i="10"/>
  <c r="B18" i="4"/>
  <c r="N8" i="10"/>
  <c r="B17" i="10"/>
  <c r="L23" i="10"/>
  <c r="L13" i="10"/>
  <c r="D23" i="10"/>
  <c r="C23" i="4"/>
  <c r="D19" i="4"/>
  <c r="N21" i="10"/>
  <c r="F17" i="7"/>
  <c r="C17" i="10"/>
  <c r="L18" i="10"/>
  <c r="D17" i="10"/>
  <c r="N10" i="10"/>
  <c r="D28" i="10"/>
  <c r="B12" i="7"/>
  <c r="D7" i="4"/>
  <c r="C24" i="10"/>
  <c r="F6" i="7"/>
  <c r="C18" i="4"/>
  <c r="C12" i="4"/>
  <c r="H7" i="7"/>
  <c r="E12" i="10"/>
  <c r="N19" i="10"/>
  <c r="B18" i="7"/>
  <c r="G14" i="7"/>
  <c r="F6" i="10"/>
  <c r="G26" i="7"/>
  <c r="G11" i="7"/>
  <c r="O14" i="10"/>
  <c r="H12" i="10"/>
  <c r="G20" i="7"/>
  <c r="P14" i="10"/>
  <c r="J14" i="10" s="1"/>
  <c r="G14" i="10"/>
  <c r="H11" i="7"/>
  <c r="F11" i="10"/>
  <c r="F9" i="10" s="1"/>
  <c r="P12" i="10"/>
  <c r="P11" i="10"/>
  <c r="H16" i="10"/>
  <c r="P10" i="10"/>
  <c r="F17" i="10"/>
  <c r="O7" i="10"/>
  <c r="F7" i="10"/>
  <c r="R6" i="10"/>
  <c r="C18" i="7"/>
  <c r="H17" i="10"/>
  <c r="P7" i="10"/>
  <c r="D27" i="7"/>
  <c r="G11" i="10"/>
  <c r="G9" i="10"/>
  <c r="D20" i="7"/>
  <c r="H11" i="10"/>
  <c r="D17" i="7"/>
  <c r="P25" i="10"/>
  <c r="G25" i="10"/>
  <c r="E13" i="10"/>
  <c r="E27" i="10"/>
  <c r="O15" i="10"/>
  <c r="D22" i="7"/>
  <c r="H25" i="10"/>
  <c r="P15" i="10"/>
  <c r="H20" i="10"/>
  <c r="O13" i="10"/>
  <c r="F21" i="10"/>
  <c r="Q10" i="10"/>
  <c r="H10" i="10"/>
  <c r="N11" i="10"/>
  <c r="G19" i="7"/>
  <c r="G9" i="7"/>
  <c r="E9" i="7"/>
  <c r="Q22" i="10"/>
  <c r="K22" i="10" s="1"/>
  <c r="F28" i="10"/>
  <c r="D7" i="7"/>
  <c r="Q25" i="10"/>
  <c r="Q6" i="10"/>
  <c r="B16" i="4"/>
  <c r="G18" i="7"/>
  <c r="F22" i="10"/>
  <c r="AW31" i="1"/>
  <c r="AZ35" i="1"/>
  <c r="N22" i="10"/>
  <c r="N6" i="10"/>
  <c r="M15" i="10"/>
  <c r="G28" i="10"/>
  <c r="N12" i="10"/>
  <c r="L6" i="10"/>
  <c r="L16" i="10"/>
  <c r="F25" i="7"/>
  <c r="N27" i="10"/>
  <c r="C13" i="10"/>
  <c r="C14" i="10"/>
  <c r="C11" i="10"/>
  <c r="C22" i="4"/>
  <c r="D10" i="4"/>
  <c r="L17" i="10"/>
  <c r="B27" i="7"/>
  <c r="F23" i="7"/>
  <c r="M28" i="10"/>
  <c r="N15" i="10"/>
  <c r="F13" i="7"/>
  <c r="E13" i="7" s="1"/>
  <c r="M19" i="10"/>
  <c r="E28" i="10"/>
  <c r="D13" i="10"/>
  <c r="E18" i="10"/>
  <c r="D26" i="4"/>
  <c r="D12" i="4"/>
  <c r="C19" i="10"/>
  <c r="E23" i="10"/>
  <c r="H10" i="7"/>
  <c r="D24" i="10"/>
  <c r="L14" i="10"/>
  <c r="I14" i="10" s="1"/>
  <c r="C16" i="7"/>
  <c r="N17" i="10"/>
  <c r="D14" i="10"/>
  <c r="C10" i="10"/>
  <c r="C9" i="10" s="1"/>
  <c r="C28" i="10"/>
  <c r="D15" i="10"/>
  <c r="F20" i="7"/>
  <c r="E20" i="7" s="1"/>
  <c r="L11" i="10"/>
  <c r="I11" i="10" s="1"/>
  <c r="F7" i="7"/>
  <c r="AW27" i="1"/>
  <c r="L25" i="10"/>
  <c r="L22" i="10"/>
  <c r="F24" i="7"/>
  <c r="N25" i="10"/>
  <c r="D21" i="10"/>
  <c r="B19" i="10"/>
  <c r="N28" i="10"/>
  <c r="H6" i="7"/>
  <c r="M17" i="10"/>
  <c r="P20" i="10"/>
  <c r="J20" i="10"/>
  <c r="D5" i="7"/>
  <c r="Q13" i="10"/>
  <c r="G27" i="7"/>
  <c r="E27" i="7" s="1"/>
  <c r="P19" i="10"/>
  <c r="F18" i="10"/>
  <c r="D16" i="7"/>
  <c r="Q19" i="10"/>
  <c r="H19" i="10"/>
  <c r="R25" i="10"/>
  <c r="M25" i="10"/>
  <c r="D6" i="4"/>
  <c r="D18" i="7"/>
  <c r="F19" i="10"/>
  <c r="G23" i="7"/>
  <c r="O18" i="10"/>
  <c r="H24" i="10"/>
  <c r="O17" i="10"/>
  <c r="H23" i="10"/>
  <c r="P13" i="10"/>
  <c r="G13" i="10"/>
  <c r="D9" i="4"/>
  <c r="D8" i="4" s="1"/>
  <c r="Q8" i="10"/>
  <c r="G22" i="7"/>
  <c r="E22" i="7" s="1"/>
  <c r="G20" i="10"/>
  <c r="Q12" i="10"/>
  <c r="G19" i="10"/>
  <c r="Q11" i="10"/>
  <c r="G18" i="10"/>
  <c r="P8" i="10"/>
  <c r="G8" i="10"/>
  <c r="D10" i="10"/>
  <c r="E19" i="10"/>
  <c r="E21" i="10"/>
  <c r="F27" i="10"/>
  <c r="P28" i="10"/>
  <c r="G15" i="7"/>
  <c r="O22" i="10"/>
  <c r="G27" i="10"/>
  <c r="O21" i="10"/>
  <c r="H27" i="10"/>
  <c r="O16" i="10"/>
  <c r="F16" i="10"/>
  <c r="R10" i="10"/>
  <c r="R9" i="10" s="1"/>
  <c r="P23" i="10"/>
  <c r="P17" i="10"/>
  <c r="D22" i="4"/>
  <c r="P24" i="10"/>
  <c r="J24" i="10"/>
  <c r="H6" i="10"/>
  <c r="O6" i="10"/>
  <c r="H15" i="10"/>
  <c r="Q15" i="10"/>
  <c r="Q16" i="10"/>
  <c r="K16" i="10" s="1"/>
  <c r="F12" i="10"/>
  <c r="AW636" i="1"/>
  <c r="AW112" i="1"/>
  <c r="AW420" i="1"/>
  <c r="E26" i="10"/>
  <c r="AZ208" i="1"/>
  <c r="D14" i="4"/>
  <c r="AZ92" i="1"/>
  <c r="C10" i="7"/>
  <c r="AZ560" i="1"/>
  <c r="AW260" i="1"/>
  <c r="AZ40" i="1"/>
  <c r="AW356" i="1"/>
  <c r="AW452" i="1"/>
  <c r="AW651" i="1"/>
  <c r="AZ68" i="1"/>
  <c r="AW116" i="1"/>
  <c r="AW156" i="1"/>
  <c r="AZ180" i="1"/>
  <c r="AW200" i="1"/>
  <c r="AW548" i="1"/>
  <c r="AW59" i="1"/>
  <c r="AW179" i="1"/>
  <c r="AZ215" i="1"/>
  <c r="AW263" i="1"/>
  <c r="AZ647" i="1"/>
  <c r="AZ311" i="1"/>
  <c r="AW87" i="1"/>
  <c r="AW343" i="1"/>
  <c r="AW403" i="1"/>
  <c r="AZ451" i="1"/>
  <c r="AZ467" i="1"/>
  <c r="AW571" i="1"/>
  <c r="AZ7" i="1"/>
  <c r="AW95" i="1"/>
  <c r="AZ115" i="1"/>
  <c r="AZ611" i="1"/>
  <c r="AZ199" i="1"/>
  <c r="AW243" i="1"/>
  <c r="AZ271" i="1"/>
  <c r="AW339" i="1"/>
  <c r="AZ391" i="1"/>
  <c r="AZ687" i="1"/>
  <c r="AW444" i="1"/>
  <c r="AZ15" i="1"/>
  <c r="AZ19" i="1"/>
  <c r="AW427" i="1"/>
  <c r="AW475" i="1"/>
  <c r="AZ476" i="1"/>
  <c r="D20" i="10"/>
  <c r="F11" i="7"/>
  <c r="E11" i="7" s="1"/>
  <c r="N20" i="10"/>
  <c r="F21" i="7"/>
  <c r="E21" i="7" s="1"/>
  <c r="M22" i="10"/>
  <c r="J22" i="10" s="1"/>
  <c r="L15" i="10"/>
  <c r="I15" i="10" s="1"/>
  <c r="L12" i="10"/>
  <c r="N24" i="10"/>
  <c r="B22" i="4"/>
  <c r="L28" i="10"/>
  <c r="I28" i="10"/>
  <c r="H26" i="7"/>
  <c r="R27" i="10"/>
  <c r="E16" i="10"/>
  <c r="L8" i="10"/>
  <c r="H9" i="7"/>
  <c r="L19" i="10"/>
  <c r="I19" i="10" s="1"/>
  <c r="D22" i="10"/>
  <c r="E11" i="10"/>
  <c r="B12" i="4"/>
  <c r="R28" i="10"/>
  <c r="R12" i="10"/>
  <c r="D20" i="4"/>
  <c r="E7" i="10"/>
  <c r="H27" i="7"/>
  <c r="D11" i="4"/>
  <c r="D24" i="4"/>
  <c r="D16" i="4"/>
  <c r="L10" i="10"/>
  <c r="F10" i="7"/>
  <c r="F18" i="7"/>
  <c r="E18" i="7" s="1"/>
  <c r="M10" i="10"/>
  <c r="C22" i="7"/>
  <c r="R20" i="10"/>
  <c r="F14" i="7"/>
  <c r="E14" i="7" s="1"/>
  <c r="D16" i="10"/>
  <c r="C15" i="10"/>
  <c r="E17" i="10"/>
  <c r="D27" i="4"/>
  <c r="M11" i="10"/>
  <c r="J11" i="10" s="1"/>
  <c r="B13" i="10"/>
  <c r="B7" i="7"/>
  <c r="N18" i="10"/>
  <c r="H21" i="10"/>
  <c r="Q17" i="10"/>
  <c r="F15" i="10"/>
  <c r="D19" i="7"/>
  <c r="Q24" i="10"/>
  <c r="G23" i="10"/>
  <c r="O8" i="10"/>
  <c r="O25" i="10"/>
  <c r="F25" i="10"/>
  <c r="C7" i="7"/>
  <c r="F12" i="7"/>
  <c r="G12" i="10"/>
  <c r="D26" i="7"/>
  <c r="D23" i="7"/>
  <c r="O26" i="10"/>
  <c r="G12" i="7"/>
  <c r="Q23" i="10"/>
  <c r="K23" i="10" s="1"/>
  <c r="G17" i="7"/>
  <c r="Q18" i="10"/>
  <c r="K18" i="10" s="1"/>
  <c r="H18" i="10"/>
  <c r="E24" i="10"/>
  <c r="G16" i="10"/>
  <c r="O23" i="10"/>
  <c r="G6" i="7"/>
  <c r="Q20" i="10"/>
  <c r="F26" i="10"/>
  <c r="P18" i="10"/>
  <c r="G26" i="10"/>
  <c r="Q14" i="10"/>
  <c r="H14" i="10"/>
  <c r="B27" i="4"/>
  <c r="Q21" i="10"/>
  <c r="G10" i="7"/>
  <c r="D11" i="7"/>
  <c r="Q28" i="10"/>
  <c r="K28" i="10" s="1"/>
  <c r="G24" i="7"/>
  <c r="Q27" i="10"/>
  <c r="G25" i="7"/>
  <c r="P21" i="10"/>
  <c r="J21" i="10" s="1"/>
  <c r="G21" i="10"/>
  <c r="O27" i="10"/>
  <c r="G7" i="7"/>
  <c r="G17" i="10"/>
  <c r="D7" i="10"/>
  <c r="D15" i="7"/>
  <c r="H22" i="10"/>
  <c r="O10" i="10"/>
  <c r="O9" i="10" s="1"/>
  <c r="O29" i="10" s="1"/>
  <c r="D25" i="7"/>
  <c r="O12" i="10"/>
  <c r="F19" i="7"/>
  <c r="E19" i="7" s="1"/>
  <c r="E10" i="10"/>
  <c r="E9" i="10" s="1"/>
  <c r="AW19" i="1"/>
  <c r="AW316" i="1"/>
  <c r="AW399" i="1"/>
  <c r="AW11" i="1"/>
  <c r="AZ23" i="1"/>
  <c r="AZ187" i="1"/>
  <c r="AW23" i="1"/>
  <c r="AZ183" i="1"/>
  <c r="C6" i="10"/>
  <c r="D12" i="10"/>
  <c r="AW319" i="1"/>
  <c r="AW331" i="1"/>
  <c r="R17" i="10"/>
  <c r="AW375" i="1"/>
  <c r="D27" i="10"/>
  <c r="AW416" i="1"/>
  <c r="C21" i="7"/>
  <c r="AW423" i="1"/>
  <c r="AZ607" i="1"/>
  <c r="AW535" i="1"/>
  <c r="F15" i="7"/>
  <c r="E15" i="7" s="1"/>
  <c r="AW599" i="1"/>
  <c r="AW607" i="1"/>
  <c r="AW539" i="1"/>
  <c r="AW623" i="1"/>
  <c r="AZ236" i="1"/>
  <c r="AZ240" i="1"/>
  <c r="AW563" i="1"/>
  <c r="D23" i="4"/>
  <c r="AW615" i="1"/>
  <c r="AZ615" i="1"/>
  <c r="C20" i="10"/>
  <c r="AW635" i="1"/>
  <c r="AW683" i="1"/>
  <c r="C18" i="10"/>
  <c r="AW687" i="1"/>
  <c r="AZ151" i="1"/>
  <c r="AZ252" i="1"/>
  <c r="AW519" i="1"/>
  <c r="AW64" i="1"/>
  <c r="AW76" i="1"/>
  <c r="AW100" i="1"/>
  <c r="AZ131" i="1"/>
  <c r="AW144" i="1"/>
  <c r="AW168" i="1"/>
  <c r="AZ224" i="1"/>
  <c r="AZ231" i="1"/>
  <c r="AZ327" i="1"/>
  <c r="AZ411" i="1"/>
  <c r="AW44" i="1"/>
  <c r="AW56" i="1"/>
  <c r="AZ87" i="1"/>
  <c r="AW92" i="1"/>
  <c r="AZ104" i="1"/>
  <c r="AW172" i="1"/>
  <c r="AW279" i="1"/>
  <c r="AZ699" i="1"/>
  <c r="AW164" i="1"/>
  <c r="AZ219" i="1"/>
  <c r="AW259" i="1"/>
  <c r="AZ664" i="1"/>
  <c r="AW72" i="1"/>
  <c r="AW159" i="1"/>
  <c r="AW199" i="1"/>
  <c r="AZ211" i="1"/>
  <c r="AZ216" i="1"/>
  <c r="AZ228" i="1"/>
  <c r="AW268" i="1"/>
  <c r="AZ323" i="1"/>
  <c r="AZ363" i="1"/>
  <c r="AW368" i="1"/>
  <c r="AZ564" i="1"/>
  <c r="AW619" i="1"/>
  <c r="AZ628" i="1"/>
  <c r="AW675" i="1"/>
  <c r="AZ55" i="1"/>
  <c r="AW88" i="1"/>
  <c r="AZ99" i="1"/>
  <c r="AZ135" i="1"/>
  <c r="AW155" i="1"/>
  <c r="AZ191" i="1"/>
  <c r="AZ220" i="1"/>
  <c r="AZ232" i="1"/>
  <c r="AZ239" i="1"/>
  <c r="AZ256" i="1"/>
  <c r="AW272" i="1"/>
  <c r="AZ319" i="1"/>
  <c r="AZ415" i="1"/>
  <c r="AZ488" i="1"/>
  <c r="AZ500" i="1"/>
  <c r="AW543" i="1"/>
  <c r="AW604" i="1"/>
  <c r="AW631" i="1"/>
  <c r="AZ672" i="1"/>
  <c r="AZ711" i="1"/>
  <c r="AW727" i="1"/>
  <c r="AZ727" i="1"/>
  <c r="AZ67" i="1"/>
  <c r="AZ111" i="1"/>
  <c r="AW123" i="1"/>
  <c r="AZ128" i="1"/>
  <c r="AZ147" i="1"/>
  <c r="AZ203" i="1"/>
  <c r="AZ207" i="1"/>
  <c r="AW251" i="1"/>
  <c r="AW264" i="1"/>
  <c r="AZ367" i="1"/>
  <c r="AZ383" i="1"/>
  <c r="AZ464" i="1"/>
  <c r="AW503" i="1"/>
  <c r="AZ532" i="1"/>
  <c r="AW591" i="1"/>
  <c r="AW355" i="1"/>
  <c r="AW379" i="1"/>
  <c r="AW407" i="1"/>
  <c r="AW499" i="1"/>
  <c r="AW515" i="1"/>
  <c r="AW528" i="1"/>
  <c r="AZ571" i="1"/>
  <c r="AZ640" i="1"/>
  <c r="AZ655" i="1"/>
  <c r="AZ728" i="1"/>
  <c r="AW731" i="1"/>
  <c r="AW584" i="1"/>
  <c r="AZ596" i="1"/>
  <c r="AZ599" i="1"/>
  <c r="AZ668" i="1"/>
  <c r="AW719" i="1"/>
  <c r="AZ396" i="1"/>
  <c r="AZ436" i="1"/>
  <c r="AW463" i="1"/>
  <c r="AZ484" i="1"/>
  <c r="AW595" i="1"/>
  <c r="AZ639" i="1"/>
  <c r="AW671" i="1"/>
  <c r="AW715" i="1"/>
  <c r="AW643" i="1"/>
  <c r="AW667" i="1"/>
  <c r="C16" i="10"/>
  <c r="R15" i="10"/>
  <c r="E16" i="7"/>
  <c r="L27" i="10"/>
  <c r="J12" i="10"/>
  <c r="J27" i="10"/>
  <c r="K7" i="10"/>
  <c r="I24" i="10"/>
  <c r="B14" i="7"/>
  <c r="R18" i="10"/>
  <c r="C27" i="10"/>
  <c r="B10" i="10"/>
  <c r="R7" i="10"/>
  <c r="B15" i="7"/>
  <c r="B9" i="4"/>
  <c r="H23" i="7"/>
  <c r="C25" i="10"/>
  <c r="C20" i="4"/>
  <c r="B26" i="7"/>
  <c r="C11" i="7"/>
  <c r="E15" i="10"/>
  <c r="B24" i="4"/>
  <c r="R16" i="10"/>
  <c r="B25" i="7"/>
  <c r="C9" i="7"/>
  <c r="E26" i="7"/>
  <c r="B21" i="10"/>
  <c r="D6" i="10"/>
  <c r="C26" i="10"/>
  <c r="B11" i="4"/>
  <c r="B10" i="4"/>
  <c r="J25" i="10"/>
  <c r="H8" i="7"/>
  <c r="P9" i="10"/>
  <c r="E12" i="7"/>
  <c r="I8" i="10"/>
  <c r="C8" i="7"/>
  <c r="H21" i="7"/>
  <c r="B21" i="4"/>
  <c r="R22" i="10"/>
  <c r="B21" i="7"/>
  <c r="D21" i="4"/>
  <c r="B22" i="10"/>
  <c r="R14" i="10"/>
  <c r="B13" i="7"/>
  <c r="B19" i="7"/>
  <c r="B20" i="10"/>
  <c r="L9" i="10"/>
  <c r="L29" i="10" s="1"/>
  <c r="D11" i="10"/>
  <c r="B10" i="7"/>
  <c r="K24" i="10"/>
  <c r="B11" i="7"/>
  <c r="H17" i="7"/>
  <c r="J17" i="10"/>
  <c r="E24" i="7"/>
  <c r="H15" i="7"/>
  <c r="K15" i="10"/>
  <c r="C24" i="4"/>
  <c r="I16" i="10"/>
  <c r="B25" i="4"/>
  <c r="C21" i="10"/>
  <c r="H5" i="7"/>
  <c r="I18" i="10"/>
  <c r="I23" i="10"/>
  <c r="B9" i="7"/>
  <c r="B8" i="7" s="1"/>
  <c r="B28" i="7" s="1"/>
  <c r="D17" i="4"/>
  <c r="I7" i="10"/>
  <c r="C10" i="4"/>
  <c r="J23" i="10"/>
  <c r="L20" i="10"/>
  <c r="I20" i="10" s="1"/>
  <c r="C19" i="4"/>
  <c r="B26" i="4"/>
  <c r="I27" i="10"/>
  <c r="C12" i="10"/>
  <c r="R26" i="10"/>
  <c r="H25" i="7"/>
  <c r="D25" i="4"/>
  <c r="C14" i="4"/>
  <c r="B24" i="7"/>
  <c r="B26" i="10"/>
  <c r="H14" i="7"/>
  <c r="B11" i="10"/>
  <c r="B9" i="10"/>
  <c r="I22" i="10"/>
  <c r="E22" i="10"/>
  <c r="J19" i="10"/>
  <c r="J28" i="10"/>
  <c r="B23" i="7"/>
  <c r="I6" i="10"/>
  <c r="B14" i="10"/>
  <c r="C20" i="7"/>
  <c r="K11" i="10"/>
  <c r="K9" i="10" s="1"/>
  <c r="E6" i="7"/>
  <c r="D5" i="4"/>
  <c r="E17" i="7"/>
  <c r="J8" i="10"/>
  <c r="B24" i="10"/>
  <c r="C21" i="4"/>
  <c r="B27" i="10"/>
  <c r="D15" i="4"/>
  <c r="B19" i="4"/>
  <c r="B15" i="10"/>
  <c r="B16" i="10"/>
  <c r="E25" i="10"/>
  <c r="C6" i="7"/>
  <c r="B6" i="7"/>
  <c r="B7" i="10"/>
  <c r="C6" i="4"/>
  <c r="B6" i="4"/>
  <c r="C7" i="10"/>
  <c r="C17" i="7"/>
  <c r="C15" i="7"/>
  <c r="I12" i="10"/>
  <c r="K20" i="10"/>
  <c r="B13" i="4"/>
  <c r="D9" i="10"/>
  <c r="C14" i="7"/>
  <c r="I25" i="10"/>
  <c r="I17" i="10"/>
  <c r="K27" i="10"/>
  <c r="K12" i="10"/>
  <c r="K6" i="10"/>
  <c r="C19" i="7"/>
  <c r="B20" i="7"/>
  <c r="H9" i="10"/>
  <c r="H29" i="10" s="1"/>
  <c r="D13" i="4"/>
  <c r="C25" i="7"/>
  <c r="K19" i="10"/>
  <c r="H13" i="7"/>
  <c r="K10" i="10"/>
  <c r="N9" i="10"/>
  <c r="N29" i="10" s="1"/>
  <c r="K21" i="10"/>
  <c r="I13" i="10"/>
  <c r="K8" i="10"/>
  <c r="K13" i="10"/>
  <c r="I26" i="10"/>
  <c r="J7" i="10"/>
  <c r="E20" i="10"/>
  <c r="B20" i="4"/>
  <c r="C11" i="4"/>
  <c r="C26" i="4"/>
  <c r="C26" i="7"/>
  <c r="B25" i="10"/>
  <c r="B17" i="7"/>
  <c r="B17" i="4"/>
  <c r="B18" i="10"/>
  <c r="B5" i="4"/>
  <c r="B28" i="4" s="1"/>
  <c r="C5" i="4"/>
  <c r="C5" i="7"/>
  <c r="B5" i="7"/>
  <c r="B6" i="10"/>
  <c r="E6" i="10"/>
  <c r="R24" i="10"/>
  <c r="B23" i="4"/>
  <c r="J10" i="10"/>
  <c r="J9" i="10" s="1"/>
  <c r="M9" i="10"/>
  <c r="M29" i="10" s="1"/>
  <c r="E10" i="7"/>
  <c r="E8" i="7" s="1"/>
  <c r="C15" i="4"/>
  <c r="B14" i="4"/>
  <c r="C24" i="7"/>
  <c r="B12" i="10"/>
  <c r="G29" i="10"/>
  <c r="E7" i="7"/>
  <c r="C25" i="4"/>
  <c r="K17" i="10"/>
  <c r="C17" i="4"/>
  <c r="E23" i="7"/>
  <c r="E25" i="7"/>
  <c r="F8" i="7"/>
  <c r="C9" i="4"/>
  <c r="G8" i="7"/>
  <c r="G28" i="7" s="1"/>
  <c r="Q9" i="10"/>
  <c r="Q29" i="10" s="1"/>
  <c r="J13" i="10"/>
  <c r="K14" i="10"/>
  <c r="I21" i="10"/>
  <c r="B15" i="4"/>
  <c r="B8" i="4"/>
  <c r="B29" i="10"/>
  <c r="E29" i="10" l="1"/>
  <c r="D18" i="10"/>
  <c r="D29" i="10" s="1"/>
  <c r="C23" i="10"/>
  <c r="P26" i="10"/>
  <c r="P29" i="10" s="1"/>
  <c r="F8" i="10"/>
  <c r="F29" i="10" s="1"/>
  <c r="D12" i="7"/>
  <c r="H22" i="7"/>
  <c r="H28" i="7" s="1"/>
  <c r="J18" i="10"/>
  <c r="C8" i="4"/>
  <c r="I10" i="10"/>
  <c r="I9" i="10" s="1"/>
  <c r="I29" i="10" s="1"/>
  <c r="R29" i="10"/>
  <c r="K25" i="10"/>
  <c r="K29" i="10" s="1"/>
  <c r="C28" i="4"/>
  <c r="F28" i="7"/>
  <c r="J15" i="10"/>
  <c r="D28" i="7"/>
  <c r="C28" i="7"/>
  <c r="E28" i="7"/>
  <c r="C29" i="10"/>
  <c r="D28" i="4"/>
  <c r="J26" i="10" l="1"/>
  <c r="J29" i="10" s="1"/>
  <c r="S29" i="10"/>
</calcChain>
</file>

<file path=xl/sharedStrings.xml><?xml version="1.0" encoding="utf-8"?>
<sst xmlns="http://schemas.openxmlformats.org/spreadsheetml/2006/main" count="9797" uniqueCount="370">
  <si>
    <t>Nº</t>
  </si>
  <si>
    <t>Antimicrobial Class</t>
  </si>
  <si>
    <t>Units</t>
  </si>
  <si>
    <t>L</t>
  </si>
  <si>
    <t>KG</t>
  </si>
  <si>
    <t>PacksizeUnits</t>
  </si>
  <si>
    <t>Number of Packages Imported</t>
  </si>
  <si>
    <t>Package sizes in KG</t>
  </si>
  <si>
    <t>Per unit of content in kg</t>
  </si>
  <si>
    <t>Active Ingredient 1</t>
  </si>
  <si>
    <t>Active Ingredient 2</t>
  </si>
  <si>
    <t>Active Ingredient 3</t>
  </si>
  <si>
    <t>Streptomycin</t>
  </si>
  <si>
    <t>Dihydrostreptomycin</t>
  </si>
  <si>
    <t>Kanamycin</t>
  </si>
  <si>
    <t>NeoMycin</t>
  </si>
  <si>
    <t>Paromomycin</t>
  </si>
  <si>
    <t>Gentamicin</t>
  </si>
  <si>
    <t>Tobramycin</t>
  </si>
  <si>
    <t>Cefalonium</t>
  </si>
  <si>
    <t>Ceftiofur</t>
  </si>
  <si>
    <t>Erythromycin</t>
  </si>
  <si>
    <t>Spiramycin</t>
  </si>
  <si>
    <t>Tylosin</t>
  </si>
  <si>
    <t>Benzylpenicillin</t>
  </si>
  <si>
    <t>Bacitracin</t>
  </si>
  <si>
    <t>Colistin</t>
  </si>
  <si>
    <t>Carbadox</t>
  </si>
  <si>
    <t>Olaquindox</t>
  </si>
  <si>
    <t>Baquiloprim</t>
  </si>
  <si>
    <t>Ormetoprim</t>
  </si>
  <si>
    <t>Chlortetracycline</t>
  </si>
  <si>
    <t>Oxytetracycline</t>
  </si>
  <si>
    <t>Tetracycline</t>
  </si>
  <si>
    <t>Lasalocid</t>
  </si>
  <si>
    <t>AntimicrobialClass</t>
  </si>
  <si>
    <t>ActiveIngredient</t>
  </si>
  <si>
    <t>Active Ingredient 4</t>
  </si>
  <si>
    <t>NeoMycin B (Framycetin)</t>
  </si>
  <si>
    <t>Polymyxin B</t>
  </si>
  <si>
    <t>Rifamycin</t>
  </si>
  <si>
    <t>Antimicrobial agent in the veterinary medicine</t>
  </si>
  <si>
    <t>Antimicrobial active entity for reporting to OIW</t>
  </si>
  <si>
    <t>Converstion factor to mg for multiplication</t>
  </si>
  <si>
    <t>International Unts Per MG</t>
  </si>
  <si>
    <t>No</t>
  </si>
  <si>
    <t>YesNo</t>
  </si>
  <si>
    <t xml:space="preserve">Strenght </t>
  </si>
  <si>
    <t>g</t>
  </si>
  <si>
    <t>kg</t>
  </si>
  <si>
    <t>mg</t>
  </si>
  <si>
    <t>ml</t>
  </si>
  <si>
    <t>Total kg</t>
  </si>
  <si>
    <t>Strenght in kg</t>
  </si>
  <si>
    <t>IU -1</t>
  </si>
  <si>
    <t>IU-2</t>
  </si>
  <si>
    <t>IU -3</t>
  </si>
  <si>
    <t>IU-4</t>
  </si>
  <si>
    <t>T</t>
  </si>
  <si>
    <t>Prodrug conversion factor for multiplication</t>
  </si>
  <si>
    <t>AI-1</t>
  </si>
  <si>
    <t>AI-2</t>
  </si>
  <si>
    <t>AI-3</t>
  </si>
  <si>
    <t>AI-4</t>
  </si>
  <si>
    <t>Oral</t>
  </si>
  <si>
    <t>Parenteral</t>
  </si>
  <si>
    <t>ASFR-20156</t>
  </si>
  <si>
    <t>ASFR-20157</t>
  </si>
  <si>
    <t>Camelidae</t>
  </si>
  <si>
    <t>Equidae</t>
  </si>
  <si>
    <t>Reptiles</t>
  </si>
  <si>
    <t>All animals</t>
  </si>
  <si>
    <t>Terrestrial food-producing animals</t>
  </si>
  <si>
    <t>Aquatic food-producing animals</t>
  </si>
  <si>
    <t>Companion animals</t>
  </si>
  <si>
    <t>Route_Admn</t>
  </si>
  <si>
    <t>ATCvet</t>
  </si>
  <si>
    <t>Repeated</t>
  </si>
  <si>
    <t>Ertapenem</t>
  </si>
  <si>
    <t>Sulfalene</t>
  </si>
  <si>
    <t>Agente antimicrobiano (profármaco)</t>
  </si>
  <si>
    <t>Fragmento activo</t>
  </si>
  <si>
    <t>Bencilpenicilina benetamina</t>
  </si>
  <si>
    <t>Bencilpenicilina</t>
  </si>
  <si>
    <t>Benzatina bencilpenicilina</t>
  </si>
  <si>
    <t xml:space="preserve">Cefapirina benzatina </t>
  </si>
  <si>
    <t>Cefapirina</t>
  </si>
  <si>
    <t>Cefalexina benzatina</t>
  </si>
  <si>
    <t>Cefalexina</t>
  </si>
  <si>
    <t>Cloxacilina benzatina</t>
  </si>
  <si>
    <t>Cloxacilina</t>
  </si>
  <si>
    <t>Oxacilina benzatina</t>
  </si>
  <si>
    <t>Oxacilina</t>
  </si>
  <si>
    <t>Penetamato (iohidrato)</t>
  </si>
  <si>
    <t>Bencilpenicilina procaínica</t>
  </si>
  <si>
    <t>Aminoglucósidos</t>
  </si>
  <si>
    <t>Anfenicoles</t>
  </si>
  <si>
    <t>Arsénicales</t>
  </si>
  <si>
    <t>Cefalosporinas (todas las generaciones)</t>
  </si>
  <si>
    <t>Cefalosporinas de 1era y 2da generación</t>
  </si>
  <si>
    <t>Cefalosporinas de 3era y 4ta generación</t>
  </si>
  <si>
    <t>Fluoroquinolonas</t>
  </si>
  <si>
    <t>Glucopéptidos</t>
  </si>
  <si>
    <t>Glucofosfolípidos</t>
  </si>
  <si>
    <t>Lincosamidas</t>
  </si>
  <si>
    <t>Macrólidos</t>
  </si>
  <si>
    <t>Nitrofuranos</t>
  </si>
  <si>
    <t>Ortosomicinas</t>
  </si>
  <si>
    <t>Otras quinolonas</t>
  </si>
  <si>
    <t>Penicilinas</t>
  </si>
  <si>
    <t>Pleuromutilinas</t>
  </si>
  <si>
    <t>Polipéptidos</t>
  </si>
  <si>
    <t>Quinoxalinas</t>
  </si>
  <si>
    <t>Estreptograminas</t>
  </si>
  <si>
    <t>Sulfonamidas (incl. trimetoprim)</t>
  </si>
  <si>
    <t>Tetraciclinas</t>
  </si>
  <si>
    <t>Otros</t>
  </si>
  <si>
    <t>Clases agregadas</t>
  </si>
  <si>
    <t>Otra</t>
  </si>
  <si>
    <t>Sí</t>
  </si>
  <si>
    <t>Unidades</t>
  </si>
  <si>
    <t>UI</t>
  </si>
  <si>
    <t>Ejemplo 1</t>
  </si>
  <si>
    <t>Ejemplo 2</t>
  </si>
  <si>
    <t>Bacitracina</t>
  </si>
  <si>
    <t>Bencilpenicilina Procaina / Penicilina Benzatina</t>
  </si>
  <si>
    <t>Clortetraciclina</t>
  </si>
  <si>
    <t>Colistina metano-sulfonato sódico (colistimetato sódico INN)</t>
  </si>
  <si>
    <t>Sulfato de colistina</t>
  </si>
  <si>
    <t>Dihidroestreptomicina</t>
  </si>
  <si>
    <t>Eritromicina</t>
  </si>
  <si>
    <t>Gentamicina</t>
  </si>
  <si>
    <t>Kanamicina</t>
  </si>
  <si>
    <t>Neomicina</t>
  </si>
  <si>
    <t>Neomicina B (Framicetina)</t>
  </si>
  <si>
    <t>Framicetina (Neomicina B)</t>
  </si>
  <si>
    <t>Oxitetraciclina</t>
  </si>
  <si>
    <t>Paromomicina</t>
  </si>
  <si>
    <t>Polimixina B</t>
  </si>
  <si>
    <t>Rifamicina</t>
  </si>
  <si>
    <t>Espiramicina</t>
  </si>
  <si>
    <t>Estreptomicina</t>
  </si>
  <si>
    <t>Tilosina</t>
  </si>
  <si>
    <t>Tobramicina</t>
  </si>
  <si>
    <t>Tetraciclina</t>
  </si>
  <si>
    <t>Clase de antimicrobianos</t>
  </si>
  <si>
    <t>Cantidad para promoción del crecimiento</t>
  </si>
  <si>
    <t>Todas las especies animales
(kg)</t>
  </si>
  <si>
    <t>Bencilpenicilina (penicilina G)</t>
  </si>
  <si>
    <t>Penicilina G</t>
  </si>
  <si>
    <t>Penicilina G potásica</t>
  </si>
  <si>
    <t>Penicilina G procaínica</t>
  </si>
  <si>
    <t>Colistina metano-sulfonato sódico</t>
  </si>
  <si>
    <t>Colistimetato sódico</t>
  </si>
  <si>
    <t>Framicetina</t>
  </si>
  <si>
    <t>Neomicina B</t>
  </si>
  <si>
    <t>Colistina sulfato</t>
  </si>
  <si>
    <t>Confidencial</t>
  </si>
  <si>
    <t>Ácido nalidíxico</t>
  </si>
  <si>
    <t>Ácido oxolínico</t>
  </si>
  <si>
    <t>Amikacina</t>
  </si>
  <si>
    <t>Amoxicilina</t>
  </si>
  <si>
    <t>Amoxicilina + ácido clavulánico</t>
  </si>
  <si>
    <t>Ampicilina</t>
  </si>
  <si>
    <t>Ampicilina + Sulbactam</t>
  </si>
  <si>
    <t>Apramicina</t>
  </si>
  <si>
    <t>Aspoxicilina</t>
  </si>
  <si>
    <t>Avilamicina</t>
  </si>
  <si>
    <t>Avoparcina</t>
  </si>
  <si>
    <t>Azitromicina</t>
  </si>
  <si>
    <t>Bambermicina (flavomicina)</t>
  </si>
  <si>
    <t>Bambermicina</t>
  </si>
  <si>
    <t>Benethamine Penicilina</t>
  </si>
  <si>
    <t>Bicozamicina</t>
  </si>
  <si>
    <t>Carbomicina</t>
  </si>
  <si>
    <t>Cefacetril</t>
  </si>
  <si>
    <t>Cefadroxil</t>
  </si>
  <si>
    <t>Cefalotina</t>
  </si>
  <si>
    <t>Cefazolina</t>
  </si>
  <si>
    <t>Cefoperazona</t>
  </si>
  <si>
    <t>Cefquinoma</t>
  </si>
  <si>
    <t>Cefovecina</t>
  </si>
  <si>
    <t>Ceftriaxona</t>
  </si>
  <si>
    <t>Cefuroxima</t>
  </si>
  <si>
    <t>Cinoxacina</t>
  </si>
  <si>
    <t>Ciprofloxacina</t>
  </si>
  <si>
    <t>Clindamicina</t>
  </si>
  <si>
    <t>Cloranfenicol</t>
  </si>
  <si>
    <t>Danofloxacina</t>
  </si>
  <si>
    <t>Dicloxacilina</t>
  </si>
  <si>
    <t>Difloxacina</t>
  </si>
  <si>
    <t>Doxiciclina</t>
  </si>
  <si>
    <t>Enramicina</t>
  </si>
  <si>
    <t>Enrofloxacina</t>
  </si>
  <si>
    <t>Espectomicina</t>
  </si>
  <si>
    <t>Feneticilina</t>
  </si>
  <si>
    <t>Fenoximetilpenicilina</t>
  </si>
  <si>
    <t>Flavomicina</t>
  </si>
  <si>
    <t>Florfenicol</t>
  </si>
  <si>
    <t>Flumequina</t>
  </si>
  <si>
    <t>Formosulfathiazol</t>
  </si>
  <si>
    <t>Fortimicina</t>
  </si>
  <si>
    <t>Fosfomicina</t>
  </si>
  <si>
    <t>Ftalilsulfatiazol</t>
  </si>
  <si>
    <t>Furaltadona</t>
  </si>
  <si>
    <t>Furazolidona</t>
  </si>
  <si>
    <t>Gamitromicina</t>
  </si>
  <si>
    <t>Gramicidina</t>
  </si>
  <si>
    <t>Hetacilina</t>
  </si>
  <si>
    <t>Josamicina</t>
  </si>
  <si>
    <t>Kitasamicina</t>
  </si>
  <si>
    <t>Laidlomicina</t>
  </si>
  <si>
    <t>Lincomicina</t>
  </si>
  <si>
    <t>Maduramicina</t>
  </si>
  <si>
    <t>Marbofloxacina</t>
  </si>
  <si>
    <t>Mecilinam</t>
  </si>
  <si>
    <t>Metronidazol</t>
  </si>
  <si>
    <t>Miloxacina</t>
  </si>
  <si>
    <t>Microsamicina</t>
  </si>
  <si>
    <t>Monensina</t>
  </si>
  <si>
    <t>Mupirocina</t>
  </si>
  <si>
    <t>Nafcilina</t>
  </si>
  <si>
    <t>Narasina</t>
  </si>
  <si>
    <t>Natamicina</t>
  </si>
  <si>
    <t>Nistatina</t>
  </si>
  <si>
    <t>Nitarsona</t>
  </si>
  <si>
    <t>Nitrofurantoína</t>
  </si>
  <si>
    <t>Nitrofurazona</t>
  </si>
  <si>
    <t xml:space="preserve">Nitroxilina </t>
  </si>
  <si>
    <t>Norfloxacina</t>
  </si>
  <si>
    <t>Nosiheptida</t>
  </si>
  <si>
    <t>Novobiocina</t>
  </si>
  <si>
    <t>Ofloxacina</t>
  </si>
  <si>
    <t>Oleandomicina</t>
  </si>
  <si>
    <t>Orbifloxacina</t>
  </si>
  <si>
    <t>Orometoprim + Sulfadimethoxina</t>
  </si>
  <si>
    <t>Pirlimicina</t>
  </si>
  <si>
    <t>Pradofloxacina</t>
  </si>
  <si>
    <t>Pristinamicina</t>
  </si>
  <si>
    <t>Quinocetona</t>
  </si>
  <si>
    <t>Rifampicina</t>
  </si>
  <si>
    <t>Rifaximina</t>
  </si>
  <si>
    <t>Roxarsona</t>
  </si>
  <si>
    <t>Salinomicina</t>
  </si>
  <si>
    <t>Sarafloxacina</t>
  </si>
  <si>
    <t>Sedecamicina</t>
  </si>
  <si>
    <t>Semduramicina</t>
  </si>
  <si>
    <t>Sulfacetamida</t>
  </si>
  <si>
    <t>Sulfaclorpiridazina</t>
  </si>
  <si>
    <t>Sulfaclozina</t>
  </si>
  <si>
    <t>Sulfadiazina</t>
  </si>
  <si>
    <t>Sulfadimetoxazol</t>
  </si>
  <si>
    <t>Sulfadimetoxina</t>
  </si>
  <si>
    <t>Sulfadimidina (Sulfametazina, Sulfadimerazina)</t>
  </si>
  <si>
    <t>Sulfadoxina</t>
  </si>
  <si>
    <t>Sulfafurazol</t>
  </si>
  <si>
    <t>Sulfaguanidina</t>
  </si>
  <si>
    <t>Sulfamerazina</t>
  </si>
  <si>
    <t>Sulfametoxina</t>
  </si>
  <si>
    <t>Sulfametoxazol</t>
  </si>
  <si>
    <t>Sulfamonometoxina</t>
  </si>
  <si>
    <t>Sulfanilamida</t>
  </si>
  <si>
    <t>Sulfapiridina</t>
  </si>
  <si>
    <t>Sulfaquinoxalina</t>
  </si>
  <si>
    <t>Sulfatiazol</t>
  </si>
  <si>
    <t>Sulfazuinoxalina</t>
  </si>
  <si>
    <t>Terdecamicina</t>
  </si>
  <si>
    <t>Tianfenicol</t>
  </si>
  <si>
    <t>Tiamulina</t>
  </si>
  <si>
    <t>Ticarcilina</t>
  </si>
  <si>
    <t>Tildipirosina</t>
  </si>
  <si>
    <t>Tilmicosina</t>
  </si>
  <si>
    <t>Tiostrepton</t>
  </si>
  <si>
    <t>Tobicilina</t>
  </si>
  <si>
    <t>Trimetoprim</t>
  </si>
  <si>
    <t>Trimetoprim + Sulfonamida</t>
  </si>
  <si>
    <t>Tulatromicina</t>
  </si>
  <si>
    <t>Tilvalosina</t>
  </si>
  <si>
    <t>Valnemulina</t>
  </si>
  <si>
    <t>Virginiamicina</t>
  </si>
  <si>
    <t xml:space="preserve">Obligatorio </t>
  </si>
  <si>
    <t>Obligatorio</t>
  </si>
  <si>
    <t>Opcional</t>
  </si>
  <si>
    <t>No cambiar</t>
  </si>
  <si>
    <t>Bovinos</t>
  </si>
  <si>
    <t>Porcinos</t>
  </si>
  <si>
    <t>Ovinos</t>
  </si>
  <si>
    <t>Caprinos</t>
  </si>
  <si>
    <t>Aves</t>
  </si>
  <si>
    <t>Conejos/Liebres</t>
  </si>
  <si>
    <t>Abejas - miel</t>
  </si>
  <si>
    <t>Peces</t>
  </si>
  <si>
    <t>Crustáceos</t>
  </si>
  <si>
    <t>Moluscos</t>
  </si>
  <si>
    <t>Anfibios</t>
  </si>
  <si>
    <t>Caninos</t>
  </si>
  <si>
    <t>Felinos</t>
  </si>
  <si>
    <r>
      <t xml:space="preserve">Por favor indique el propósito del producto, tal y como está indicado en la etiqueta. 
Si su país </t>
    </r>
    <r>
      <rPr>
        <b/>
        <sz val="8"/>
        <color indexed="9"/>
        <rFont val="Segoe UI"/>
        <family val="2"/>
      </rPr>
      <t>usa</t>
    </r>
    <r>
      <rPr>
        <sz val="8"/>
        <color indexed="9"/>
        <rFont val="Segoe UI"/>
        <family val="2"/>
      </rPr>
      <t xml:space="preserve"> antimicrobianos como </t>
    </r>
    <r>
      <rPr>
        <u/>
        <sz val="8"/>
        <color indexed="9"/>
        <rFont val="Segoe UI"/>
        <family val="2"/>
      </rPr>
      <t xml:space="preserve"> promotores de crecimiento</t>
    </r>
    <r>
      <rPr>
        <sz val="8"/>
        <color indexed="9"/>
        <rFont val="Segoe UI"/>
        <family val="2"/>
      </rPr>
      <t xml:space="preserve"> en animales, pero usted no está seguro/a de si el producto ha sido etiquetado como promotor de crecimineto, por favor elija "sí" en la primera columna de la izquierda. </t>
    </r>
  </si>
  <si>
    <t>Número de identificación de la presentación del producto</t>
  </si>
  <si>
    <t>Nombre del producto</t>
  </si>
  <si>
    <t>Uso médico veterinario
+ 
Promoción del crecimiento</t>
  </si>
  <si>
    <t xml:space="preserve"> Solamente uso médico veterinario
(incluyendo la prevención de signos clínicos)</t>
  </si>
  <si>
    <t>Solamente promoción del crecimiento</t>
  </si>
  <si>
    <r>
      <t xml:space="preserve">Por favor indique los
</t>
    </r>
    <r>
      <rPr>
        <b/>
        <i/>
        <sz val="10"/>
        <color indexed="9"/>
        <rFont val="Segoe UI"/>
        <family val="2"/>
      </rPr>
      <t xml:space="preserve"> Animales </t>
    </r>
    <r>
      <rPr>
        <i/>
        <sz val="10"/>
        <color indexed="9"/>
        <rFont val="Segoe UI"/>
        <family val="2"/>
      </rPr>
      <t xml:space="preserve">
cubiertos por el producto</t>
    </r>
  </si>
  <si>
    <r>
      <t xml:space="preserve">Número de veces que el producto ha sido importado o vendido durante el </t>
    </r>
    <r>
      <rPr>
        <b/>
        <u/>
        <sz val="8"/>
        <color indexed="9"/>
        <rFont val="Segoe UI"/>
        <family val="2"/>
      </rPr>
      <t>año</t>
    </r>
    <r>
      <rPr>
        <b/>
        <sz val="8"/>
        <color indexed="9"/>
        <rFont val="Segoe UI"/>
        <family val="2"/>
      </rPr>
      <t xml:space="preserve"> o durante el </t>
    </r>
    <r>
      <rPr>
        <b/>
        <u/>
        <sz val="8"/>
        <color indexed="9"/>
        <rFont val="Segoe UI"/>
        <family val="2"/>
      </rPr>
      <t>período de tiempo a declarar a la OIE</t>
    </r>
  </si>
  <si>
    <t>Presentación 
del producto</t>
  </si>
  <si>
    <t>Principio activo #1</t>
  </si>
  <si>
    <t>Concentración del agente antimicrobiano</t>
  </si>
  <si>
    <t>Por unidad de contenido (por ejemplo: cada 1ml)</t>
  </si>
  <si>
    <t>Principio activo 1</t>
  </si>
  <si>
    <r>
      <t xml:space="preserve">Principio activo 2
</t>
    </r>
    <r>
      <rPr>
        <b/>
        <sz val="11"/>
        <color indexed="9"/>
        <rFont val="Segoe UI"/>
        <family val="2"/>
      </rPr>
      <t>(si el producto tiene más de un antibiótico)</t>
    </r>
  </si>
  <si>
    <r>
      <t xml:space="preserve">Principio activo 3
</t>
    </r>
    <r>
      <rPr>
        <b/>
        <sz val="11"/>
        <color indexed="9"/>
        <rFont val="Segoe UI"/>
        <family val="2"/>
      </rPr>
      <t>(si el producto tiene más de un antibiótico)</t>
    </r>
  </si>
  <si>
    <r>
      <t xml:space="preserve">Principio activo 4
</t>
    </r>
    <r>
      <rPr>
        <b/>
        <sz val="11"/>
        <color indexed="9"/>
        <rFont val="Segoe UI"/>
        <family val="2"/>
      </rPr>
      <t>(si el producto tiene más de un antibiótico)</t>
    </r>
  </si>
  <si>
    <t>Compuesto químico que se declara en la etiqueta</t>
  </si>
  <si>
    <t>Principio activo #2</t>
  </si>
  <si>
    <t>Concentración del 
agente antimicrobiano</t>
  </si>
  <si>
    <t>Principio activo #3</t>
  </si>
  <si>
    <t>Principio activo #4</t>
  </si>
  <si>
    <t>Resultados del principio activo 1</t>
  </si>
  <si>
    <t>Resultados del principio activo 2</t>
  </si>
  <si>
    <t>Resultados del principio activo 3</t>
  </si>
  <si>
    <t>Resultados del principio activo 4</t>
  </si>
  <si>
    <t>Conversión de Unidades Internacionales (UI)</t>
  </si>
  <si>
    <t>Cantidad de agente antimicrobiano calculada (Kg)</t>
  </si>
  <si>
    <t>Clase antimicrobiana</t>
  </si>
  <si>
    <t>Por favor indique la vía de administración</t>
  </si>
  <si>
    <t>&lt;Texto libre&gt;</t>
  </si>
  <si>
    <t xml:space="preserve">Por favor, notificar cualquier cálculo adicional aplicado </t>
  </si>
  <si>
    <r>
      <t xml:space="preserve">Modelo de formulario para la colecta de datos sobre los agentes antimicrobianos utilizados en los animales
</t>
    </r>
    <r>
      <rPr>
        <b/>
        <u/>
        <sz val="12"/>
        <rFont val="Calibri"/>
        <family val="2"/>
      </rPr>
      <t xml:space="preserve">Opción de notificación 1 - Importe total vendido/utilizado en animales por clase de antimicrobianos; separación posible por tipo de uso </t>
    </r>
  </si>
  <si>
    <t>Clase de antimicrobiano</t>
  </si>
  <si>
    <t>Todas las especies animales
 (kg)</t>
  </si>
  <si>
    <t>Todas las especies animales
(kg)</t>
  </si>
  <si>
    <t>Animales de Compañía
(kg)</t>
  </si>
  <si>
    <t>Todos los animales destinados a la alimentación 
(terrestre y acuático) 
(kg)</t>
  </si>
  <si>
    <t xml:space="preserve">Animales terrestres destinados a la alimentación  
(kg) </t>
  </si>
  <si>
    <t>Animales acuáticos destinados a la alimentación 
(kg)</t>
  </si>
  <si>
    <r>
      <t xml:space="preserve">Si se notifican </t>
    </r>
    <r>
      <rPr>
        <b/>
        <i/>
        <sz val="11"/>
        <color indexed="63"/>
        <rFont val="Calibri"/>
        <family val="2"/>
      </rPr>
      <t>"Clases agregadas"</t>
    </r>
    <r>
      <rPr>
        <i/>
        <sz val="11"/>
        <color indexed="63"/>
        <rFont val="Calibri"/>
        <family val="2"/>
      </rPr>
      <t xml:space="preserve">, por favor indicar las clases combinadas </t>
    </r>
  </si>
  <si>
    <r>
      <t>Si se notifica "</t>
    </r>
    <r>
      <rPr>
        <b/>
        <i/>
        <sz val="11"/>
        <color indexed="63"/>
        <rFont val="Calibri"/>
        <family val="2"/>
      </rPr>
      <t>Otros</t>
    </r>
    <r>
      <rPr>
        <i/>
        <sz val="11"/>
        <color indexed="63"/>
        <rFont val="Calibri"/>
        <family val="2"/>
      </rPr>
      <t xml:space="preserve">" en 'Clase de antimicrobianos', enumerar las clases notificadas </t>
    </r>
  </si>
  <si>
    <r>
      <t xml:space="preserve">Si se notifican </t>
    </r>
    <r>
      <rPr>
        <b/>
        <i/>
        <sz val="11"/>
        <color indexed="63"/>
        <rFont val="Calibri"/>
        <family val="2"/>
      </rPr>
      <t>"Clases agregadas</t>
    </r>
    <r>
      <rPr>
        <i/>
        <sz val="11"/>
        <color indexed="63"/>
        <rFont val="Calibri"/>
        <family val="2"/>
      </rPr>
      <t xml:space="preserve">", por favor indicar las clases combinadas </t>
    </r>
  </si>
  <si>
    <r>
      <t>Si se notifican "</t>
    </r>
    <r>
      <rPr>
        <b/>
        <i/>
        <sz val="11"/>
        <color indexed="63"/>
        <rFont val="Calibri"/>
        <family val="2"/>
      </rPr>
      <t>Clases agregadas</t>
    </r>
    <r>
      <rPr>
        <i/>
        <sz val="11"/>
        <color indexed="63"/>
        <rFont val="Calibri"/>
        <family val="2"/>
      </rPr>
      <t xml:space="preserve">", por favor indicar las clases combinadas </t>
    </r>
  </si>
  <si>
    <t>Todas las vías
(kg)</t>
  </si>
  <si>
    <t>Vía oral
(kg)</t>
  </si>
  <si>
    <t>Inyección
(kg)</t>
  </si>
  <si>
    <t>Otras vías
(kg)</t>
  </si>
  <si>
    <r>
      <t xml:space="preserve">Modelo de formulario de la OIE para la colecta de datos sobre los agentes antimicrobianos utilizados en los animales 
</t>
    </r>
    <r>
      <rPr>
        <b/>
        <u/>
        <sz val="11"/>
        <color indexed="8"/>
        <rFont val="Calibri"/>
        <family val="2"/>
      </rPr>
      <t>Opción de notificación 3</t>
    </r>
    <r>
      <rPr>
        <b/>
        <sz val="11"/>
        <color indexed="8"/>
        <rFont val="Calibri"/>
        <family val="2"/>
      </rPr>
      <t xml:space="preserve"> - Importe total vendido/utilizado en animales por clase de antimicrobianos; sepración posible por tipo de uso, grupo de especies y vía de administración </t>
    </r>
  </si>
  <si>
    <r>
      <t xml:space="preserve">Modelo de formulario de la OIE para la colecta de datos sobre los agentes antimicrobianos utilizados en los animales 
</t>
    </r>
    <r>
      <rPr>
        <b/>
        <u/>
        <sz val="12"/>
        <rFont val="Calibri"/>
        <family val="2"/>
      </rPr>
      <t>Opción de notificación 2</t>
    </r>
    <r>
      <rPr>
        <b/>
        <sz val="12"/>
        <rFont val="Calibri"/>
        <family val="2"/>
      </rPr>
      <t xml:space="preserve"> - Importe total vendido/utilizado en animales por clase de antimicrobianos; separación posible por tipo de uso, grupo de especies </t>
    </r>
  </si>
  <si>
    <t>Todas las especies animales</t>
  </si>
  <si>
    <t>Animales de compañía</t>
  </si>
  <si>
    <t xml:space="preserve">Todos los animales destinados a la alimentación 
(terrestre y acuático) </t>
  </si>
  <si>
    <t xml:space="preserve">Animales terrestres destinados a la alimentación  </t>
  </si>
  <si>
    <t xml:space="preserve">Animales acuáticos destinados a la alimentación  </t>
  </si>
  <si>
    <r>
      <t xml:space="preserve">Valor total
</t>
    </r>
    <r>
      <rPr>
        <b/>
        <sz val="14"/>
        <rFont val="Calibri"/>
        <family val="2"/>
      </rPr>
      <t>(promoción del crecimiento + uso médico veterinario)</t>
    </r>
  </si>
  <si>
    <t>Valor total
(promoción del crecimiento + uso médico veterinario)</t>
  </si>
  <si>
    <r>
      <rPr>
        <sz val="14"/>
        <rFont val="Calibri"/>
        <family val="2"/>
      </rPr>
      <t xml:space="preserve">Cantidad para 
</t>
    </r>
    <r>
      <rPr>
        <b/>
        <sz val="14"/>
        <rFont val="Calibri"/>
        <family val="2"/>
      </rPr>
      <t>uso médico veterinario</t>
    </r>
    <r>
      <rPr>
        <sz val="14"/>
        <rFont val="Calibri"/>
        <family val="2"/>
      </rPr>
      <t xml:space="preserve"> 
(incluyendo la prevención de signos clínicos)</t>
    </r>
  </si>
  <si>
    <r>
      <t xml:space="preserve">Cantidad para 
</t>
    </r>
    <r>
      <rPr>
        <b/>
        <sz val="16"/>
        <rFont val="Calibri"/>
        <family val="2"/>
      </rPr>
      <t xml:space="preserve">uso médico veterinario </t>
    </r>
    <r>
      <rPr>
        <sz val="16"/>
        <rFont val="Calibri"/>
        <family val="2"/>
      </rPr>
      <t xml:space="preserve">
(incluyendo la prevención de signos clínicos)</t>
    </r>
  </si>
  <si>
    <r>
      <t xml:space="preserve">Cantidad para 
</t>
    </r>
    <r>
      <rPr>
        <b/>
        <sz val="14"/>
        <rFont val="Calibri"/>
        <family val="2"/>
      </rPr>
      <t>uso médico veterinario</t>
    </r>
    <r>
      <rPr>
        <sz val="12"/>
        <rFont val="Calibri"/>
        <family val="2"/>
      </rPr>
      <t xml:space="preserve"> 
(incluyendo la prevención de signos clínicos)</t>
    </r>
  </si>
  <si>
    <t>Piezas</t>
  </si>
  <si>
    <t>Pieza</t>
  </si>
  <si>
    <t>Antimicrobial Classes - All animals</t>
  </si>
  <si>
    <t>Antimicrobial Classes - Terrestrial Food-producing Animals</t>
  </si>
  <si>
    <t>Antimicrobial Classes - Companion Animals</t>
  </si>
  <si>
    <t>Antimicrobial Classes - Aquatic Food-producing Animals</t>
  </si>
  <si>
    <t>Sulfadimidina</t>
  </si>
  <si>
    <t>Sulfadimerazina</t>
  </si>
  <si>
    <t>Penetamato</t>
  </si>
  <si>
    <t>Fumagilina</t>
  </si>
  <si>
    <t>Penicilina G sódica</t>
  </si>
  <si>
    <t>Sulfametoxipiridazina</t>
  </si>
  <si>
    <t>Sulfametazina</t>
  </si>
  <si>
    <t>Fosfomicina, metronidazol, maduramicina, salinomicina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</si>
</sst>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4" formatCode="#,##0.0"/>
  </numFmts>
  <fonts count="71">
    <font>
      <sz val="11"/>
      <color theme="1"/>
      <name val="Calibri"/>
      <family val="2"/>
      <scheme val="minor"/>
    </font>
    <font>
      <sz val="8"/>
      <name val="Segoe UI"/>
      <family val="2"/>
    </font>
    <font>
      <b/>
      <sz val="8"/>
      <name val="Segoe UI"/>
      <family val="2"/>
    </font>
    <font>
      <sz val="10"/>
      <name val="Segoe UI"/>
      <family val="2"/>
    </font>
    <font>
      <sz val="14"/>
      <name val="Calibri"/>
      <family val="2"/>
    </font>
    <font>
      <b/>
      <sz val="14"/>
      <name val="Calibri"/>
      <family val="2"/>
    </font>
    <font>
      <sz val="12"/>
      <name val="Calibri"/>
      <family val="2"/>
    </font>
    <font>
      <sz val="8"/>
      <color indexed="9"/>
      <name val="Segoe UI"/>
      <family val="2"/>
    </font>
    <font>
      <b/>
      <sz val="8"/>
      <color indexed="9"/>
      <name val="Segoe UI"/>
      <family val="2"/>
    </font>
    <font>
      <u/>
      <sz val="8"/>
      <color indexed="9"/>
      <name val="Segoe UI"/>
      <family val="2"/>
    </font>
    <font>
      <i/>
      <sz val="8"/>
      <name val="Segoe UI"/>
      <family val="2"/>
    </font>
    <font>
      <i/>
      <sz val="10"/>
      <name val="Segoe UI"/>
      <family val="2"/>
    </font>
    <font>
      <b/>
      <sz val="11"/>
      <name val="Calibri"/>
      <family val="2"/>
    </font>
    <font>
      <b/>
      <sz val="16"/>
      <name val="Calibri"/>
      <family val="2"/>
    </font>
    <font>
      <b/>
      <sz val="11"/>
      <color indexed="8"/>
      <name val="Calibri"/>
      <family val="2"/>
    </font>
    <font>
      <i/>
      <sz val="11"/>
      <color indexed="63"/>
      <name val="Calibri"/>
      <family val="2"/>
    </font>
    <font>
      <i/>
      <sz val="10"/>
      <color indexed="9"/>
      <name val="Segoe UI"/>
      <family val="2"/>
    </font>
    <font>
      <b/>
      <sz val="8"/>
      <color indexed="9"/>
      <name val="Segoe UI"/>
      <family val="2"/>
    </font>
    <font>
      <b/>
      <sz val="12"/>
      <name val="Calibri"/>
      <family val="2"/>
    </font>
    <font>
      <b/>
      <i/>
      <sz val="10"/>
      <color indexed="9"/>
      <name val="Segoe UI"/>
      <family val="2"/>
    </font>
    <font>
      <b/>
      <u/>
      <sz val="8"/>
      <color indexed="9"/>
      <name val="Segoe UI"/>
      <family val="2"/>
    </font>
    <font>
      <b/>
      <sz val="11"/>
      <color indexed="9"/>
      <name val="Segoe UI"/>
      <family val="2"/>
    </font>
    <font>
      <b/>
      <u/>
      <sz val="12"/>
      <name val="Calibri"/>
      <family val="2"/>
    </font>
    <font>
      <b/>
      <i/>
      <sz val="11"/>
      <color indexed="63"/>
      <name val="Calibri"/>
      <family val="2"/>
    </font>
    <font>
      <b/>
      <u/>
      <sz val="11"/>
      <color indexed="8"/>
      <name val="Calibri"/>
      <family val="2"/>
    </font>
    <font>
      <sz val="16"/>
      <name val="Calibri"/>
      <family val="2"/>
    </font>
    <font>
      <b/>
      <sz val="11"/>
      <color theme="1"/>
      <name val="Calibri"/>
      <family val="2"/>
      <scheme val="minor"/>
    </font>
    <font>
      <sz val="11"/>
      <color rgb="FFFF0000"/>
      <name val="Calibri"/>
      <family val="2"/>
      <scheme val="minor"/>
    </font>
    <font>
      <sz val="12"/>
      <color theme="1"/>
      <name val="Calibri"/>
      <family val="2"/>
      <scheme val="minor"/>
    </font>
    <font>
      <sz val="10"/>
      <color theme="1"/>
      <name val="Calibri"/>
      <family val="2"/>
      <scheme val="minor"/>
    </font>
    <font>
      <sz val="14"/>
      <color theme="1"/>
      <name val="Calibri"/>
      <family val="2"/>
      <scheme val="minor"/>
    </font>
    <font>
      <sz val="8"/>
      <color theme="1"/>
      <name val="Calibri"/>
      <family val="2"/>
      <scheme val="minor"/>
    </font>
    <font>
      <b/>
      <sz val="10"/>
      <color rgb="FFFF0000"/>
      <name val="Calibri"/>
      <family val="2"/>
      <scheme val="minor"/>
    </font>
    <font>
      <b/>
      <i/>
      <sz val="10"/>
      <color theme="5"/>
      <name val="Calibri"/>
      <family val="2"/>
      <scheme val="minor"/>
    </font>
    <font>
      <i/>
      <sz val="10"/>
      <color theme="7" tint="-0.249977111117893"/>
      <name val="Calibri"/>
      <family val="2"/>
      <scheme val="minor"/>
    </font>
    <font>
      <i/>
      <sz val="10"/>
      <color theme="7" tint="-0.249977111117893"/>
      <name val="Segoe UI"/>
      <family val="2"/>
    </font>
    <font>
      <b/>
      <sz val="8"/>
      <color theme="1"/>
      <name val="Verdana"/>
      <family val="2"/>
    </font>
    <font>
      <i/>
      <sz val="11"/>
      <color theme="1"/>
      <name val="Calibri"/>
      <family val="2"/>
      <scheme val="minor"/>
    </font>
    <font>
      <i/>
      <sz val="11"/>
      <color theme="1" tint="0.34998626667073579"/>
      <name val="Calibri"/>
      <family val="2"/>
      <scheme val="minor"/>
    </font>
    <font>
      <sz val="14"/>
      <color theme="0"/>
      <name val="Calibri"/>
      <family val="2"/>
    </font>
    <font>
      <b/>
      <sz val="10"/>
      <color theme="0"/>
      <name val="Segoe UI"/>
      <family val="2"/>
    </font>
    <font>
      <sz val="8"/>
      <color theme="0"/>
      <name val="Segoe UI"/>
      <family val="2"/>
    </font>
    <font>
      <sz val="10"/>
      <color theme="1"/>
      <name val="TradeGothic Bold"/>
    </font>
    <font>
      <sz val="10"/>
      <color rgb="FF000000"/>
      <name val="TradeGothic Bold"/>
    </font>
    <font>
      <sz val="10"/>
      <color theme="1"/>
      <name val="TradeGothic"/>
    </font>
    <font>
      <sz val="10"/>
      <color rgb="FF333333"/>
      <name val="TradeGothic"/>
    </font>
    <font>
      <i/>
      <sz val="12"/>
      <color theme="1"/>
      <name val="Calibri"/>
      <family val="2"/>
      <scheme val="minor"/>
    </font>
    <font>
      <b/>
      <i/>
      <sz val="11"/>
      <color theme="9" tint="-0.249977111117893"/>
      <name val="Calibri"/>
      <family val="2"/>
      <scheme val="minor"/>
    </font>
    <font>
      <sz val="11"/>
      <name val="Calibri"/>
      <family val="2"/>
      <scheme val="minor"/>
    </font>
    <font>
      <sz val="10"/>
      <name val="Calibri"/>
      <family val="2"/>
      <scheme val="minor"/>
    </font>
    <font>
      <i/>
      <sz val="10"/>
      <name val="Calibri"/>
      <family val="2"/>
      <scheme val="minor"/>
    </font>
    <font>
      <sz val="8"/>
      <name val="Calibri"/>
      <family val="2"/>
      <scheme val="minor"/>
    </font>
    <font>
      <i/>
      <sz val="10"/>
      <color theme="5"/>
      <name val="Calibri"/>
      <family val="2"/>
      <scheme val="minor"/>
    </font>
    <font>
      <b/>
      <i/>
      <sz val="10"/>
      <color theme="7" tint="-0.249977111117893"/>
      <name val="Calibri"/>
      <family val="2"/>
      <scheme val="minor"/>
    </font>
    <font>
      <b/>
      <sz val="10"/>
      <color theme="1"/>
      <name val="Calibri"/>
      <family val="2"/>
      <scheme val="minor"/>
    </font>
    <font>
      <b/>
      <sz val="12"/>
      <color theme="1"/>
      <name val="Calibri"/>
      <family val="2"/>
      <scheme val="minor"/>
    </font>
    <font>
      <sz val="12"/>
      <color theme="8"/>
      <name val="Calibri"/>
      <family val="2"/>
      <scheme val="minor"/>
    </font>
    <font>
      <sz val="11"/>
      <color theme="8"/>
      <name val="Calibri"/>
      <family val="2"/>
      <scheme val="minor"/>
    </font>
    <font>
      <sz val="10"/>
      <color theme="8"/>
      <name val="Calibri"/>
      <family val="2"/>
      <scheme val="minor"/>
    </font>
    <font>
      <sz val="10"/>
      <color rgb="FFFF0000"/>
      <name val="Calibri"/>
      <family val="2"/>
      <scheme val="minor"/>
    </font>
    <font>
      <i/>
      <sz val="10"/>
      <color rgb="FFFFC000"/>
      <name val="Calibri"/>
      <family val="2"/>
      <scheme val="minor"/>
    </font>
    <font>
      <b/>
      <sz val="8"/>
      <color theme="0"/>
      <name val="Segoe UI"/>
      <family val="2"/>
    </font>
    <font>
      <b/>
      <sz val="9"/>
      <color theme="0"/>
      <name val="Segoe UI"/>
      <family val="2"/>
    </font>
    <font>
      <b/>
      <sz val="16"/>
      <color theme="1"/>
      <name val="Calibri"/>
      <family val="2"/>
      <scheme val="minor"/>
    </font>
    <font>
      <sz val="10"/>
      <color theme="4" tint="-0.499984740745262"/>
      <name val="Calibri"/>
      <family val="2"/>
      <scheme val="minor"/>
    </font>
    <font>
      <b/>
      <sz val="14"/>
      <color theme="0"/>
      <name val="Segoe UI"/>
      <family val="2"/>
    </font>
    <font>
      <i/>
      <sz val="10"/>
      <color theme="0"/>
      <name val="Segoe UI"/>
      <family val="2"/>
    </font>
    <font>
      <b/>
      <sz val="12"/>
      <color theme="0"/>
      <name val="Segoe UI"/>
      <family val="2"/>
    </font>
    <font>
      <b/>
      <sz val="8"/>
      <color theme="1" tint="0.14999847407452621"/>
      <name val="Segoe UI"/>
      <family val="2"/>
    </font>
    <font>
      <b/>
      <sz val="12"/>
      <name val="Calibri"/>
      <family val="2"/>
      <scheme val="minor"/>
    </font>
    <font>
      <b/>
      <sz val="16"/>
      <name val="Calibri"/>
      <family val="2"/>
      <scheme val="minor"/>
    </font>
  </fonts>
  <fills count="3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9900"/>
        <bgColor indexed="64"/>
      </patternFill>
    </fill>
    <fill>
      <patternFill patternType="solid">
        <fgColor rgb="FFB7DEE8"/>
        <bgColor indexed="64"/>
      </patternFill>
    </fill>
    <fill>
      <patternFill patternType="solid">
        <fgColor rgb="FFB1A0C7"/>
        <bgColor indexed="64"/>
      </patternFill>
    </fill>
    <fill>
      <patternFill patternType="solid">
        <fgColor rgb="FFFCEFBA"/>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CC0DA"/>
        <bgColor indexed="64"/>
      </patternFill>
    </fill>
    <fill>
      <patternFill patternType="solid">
        <fgColor rgb="FFDAEEF3"/>
        <bgColor indexed="64"/>
      </patternFill>
    </fill>
    <fill>
      <patternFill patternType="solid">
        <fgColor rgb="FF948A54"/>
        <bgColor indexed="64"/>
      </patternFill>
    </fill>
    <fill>
      <patternFill patternType="solid">
        <fgColor rgb="FF76933C"/>
        <bgColor indexed="64"/>
      </patternFill>
    </fill>
    <fill>
      <patternFill patternType="solid">
        <fgColor rgb="FFE4DFEC"/>
        <bgColor indexed="64"/>
      </patternFill>
    </fill>
    <fill>
      <patternFill patternType="solid">
        <fgColor theme="4" tint="-0.249977111117893"/>
        <bgColor indexed="64"/>
      </patternFill>
    </fill>
    <fill>
      <patternFill patternType="solid">
        <fgColor rgb="FFF57187"/>
        <bgColor indexed="64"/>
      </patternFill>
    </fill>
    <fill>
      <patternFill patternType="solid">
        <fgColor rgb="FF49CCD3"/>
        <bgColor indexed="64"/>
      </patternFill>
    </fill>
    <fill>
      <patternFill patternType="solid">
        <fgColor theme="7"/>
        <bgColor indexed="64"/>
      </patternFill>
    </fill>
    <fill>
      <patternFill patternType="solid">
        <fgColor rgb="FFD9D9D9"/>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7DDF4"/>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DDD9C4"/>
        <bgColor indexed="64"/>
      </patternFill>
    </fill>
    <fill>
      <patternFill patternType="solid">
        <fgColor theme="4" tint="0.59999389629810485"/>
        <bgColor indexed="64"/>
      </patternFill>
    </fill>
    <fill>
      <patternFill patternType="solid">
        <fgColor rgb="FFBDCCE4"/>
        <bgColor indexed="64"/>
      </patternFill>
    </fill>
    <fill>
      <patternFill patternType="solid">
        <fgColor rgb="FFD8E4BC"/>
        <bgColor indexed="64"/>
      </patternFill>
    </fill>
    <fill>
      <patternFill patternType="solid">
        <fgColor rgb="FFE6B8B7"/>
        <bgColor indexed="64"/>
      </patternFill>
    </fill>
    <fill>
      <patternFill patternType="solid">
        <fgColor rgb="FF8DB4E2"/>
        <bgColor indexed="64"/>
      </patternFill>
    </fill>
    <fill>
      <patternFill patternType="solid">
        <fgColor rgb="FF538DD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73A9DB"/>
        <bgColor indexed="64"/>
      </patternFill>
    </fill>
    <fill>
      <patternFill patternType="solid">
        <fgColor theme="2" tint="-0.499984740745262"/>
        <bgColor indexed="64"/>
      </patternFill>
    </fill>
    <fill>
      <patternFill patternType="solid">
        <fgColor rgb="FFDA9694"/>
        <bgColor indexed="64"/>
      </patternFill>
    </fill>
    <fill>
      <patternFill patternType="solid">
        <fgColor rgb="FFC4D79B"/>
        <bgColor indexed="64"/>
      </patternFill>
    </fill>
  </fills>
  <borders count="96">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Dashed">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Dashed">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Dashed">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Dashed">
        <color indexed="64"/>
      </left>
      <right style="thin">
        <color indexed="64"/>
      </right>
      <top style="thin">
        <color indexed="64"/>
      </top>
      <bottom/>
      <diagonal/>
    </border>
    <border>
      <left style="mediumDashed">
        <color indexed="64"/>
      </left>
      <right style="thin">
        <color indexed="64"/>
      </right>
      <top style="medium">
        <color indexed="64"/>
      </top>
      <bottom style="thin">
        <color indexed="64"/>
      </bottom>
      <diagonal/>
    </border>
    <border>
      <left style="thin">
        <color indexed="64"/>
      </left>
      <right style="mediumDashed">
        <color indexed="64"/>
      </right>
      <top style="medium">
        <color indexed="64"/>
      </top>
      <bottom style="thin">
        <color indexed="64"/>
      </bottom>
      <diagonal/>
    </border>
    <border>
      <left style="mediumDashed">
        <color indexed="64"/>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Dashed">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mediumDashed">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right/>
      <top/>
      <bottom style="thin">
        <color indexed="64"/>
      </bottom>
      <diagonal/>
    </border>
    <border>
      <left style="mediumDashed">
        <color indexed="64"/>
      </left>
      <right/>
      <top style="medium">
        <color indexed="64"/>
      </top>
      <bottom/>
      <diagonal/>
    </border>
    <border>
      <left/>
      <right style="mediumDashed">
        <color indexed="64"/>
      </right>
      <top style="medium">
        <color indexed="64"/>
      </top>
      <bottom/>
      <diagonal/>
    </border>
    <border>
      <left style="mediumDashed">
        <color indexed="64"/>
      </left>
      <right/>
      <top/>
      <bottom style="thin">
        <color indexed="64"/>
      </bottom>
      <diagonal/>
    </border>
    <border>
      <left/>
      <right style="mediumDashed">
        <color indexed="64"/>
      </right>
      <top/>
      <bottom style="thin">
        <color indexed="64"/>
      </bottom>
      <diagonal/>
    </border>
    <border>
      <left/>
      <right style="mediumDashed">
        <color indexed="64"/>
      </right>
      <top style="medium">
        <color indexed="64"/>
      </top>
      <bottom style="medium">
        <color indexed="64"/>
      </bottom>
      <diagonal/>
    </border>
    <border>
      <left/>
      <right/>
      <top style="medium">
        <color indexed="64"/>
      </top>
      <bottom style="thin">
        <color indexed="64"/>
      </bottom>
      <diagonal/>
    </border>
    <border>
      <left/>
      <right style="mediumDashed">
        <color indexed="64"/>
      </right>
      <top/>
      <bottom style="medium">
        <color indexed="64"/>
      </bottom>
      <diagonal/>
    </border>
    <border>
      <left style="thick">
        <color indexed="64"/>
      </left>
      <right/>
      <top style="thin">
        <color indexed="64"/>
      </top>
      <bottom style="thin">
        <color indexed="64"/>
      </bottom>
      <diagonal/>
    </border>
    <border>
      <left style="dashDot">
        <color theme="0" tint="-0.34998626667073579"/>
      </left>
      <right/>
      <top style="dashDot">
        <color theme="0" tint="-0.34998626667073579"/>
      </top>
      <bottom/>
      <diagonal/>
    </border>
    <border>
      <left/>
      <right/>
      <top style="dashDot">
        <color theme="0" tint="-0.34998626667073579"/>
      </top>
      <bottom/>
      <diagonal/>
    </border>
    <border>
      <left style="dashDot">
        <color theme="0" tint="-0.34998626667073579"/>
      </left>
      <right/>
      <top/>
      <bottom/>
      <diagonal/>
    </border>
    <border>
      <left style="dashDot">
        <color theme="0" tint="-0.34998626667073579"/>
      </left>
      <right/>
      <top/>
      <bottom style="dashDot">
        <color theme="0" tint="-0.34998626667073579"/>
      </bottom>
      <diagonal/>
    </border>
    <border>
      <left/>
      <right/>
      <top/>
      <bottom style="dashDot">
        <color theme="0" tint="-0.34998626667073579"/>
      </bottom>
      <diagonal/>
    </border>
    <border>
      <left/>
      <right style="dashDot">
        <color theme="0" tint="-0.24994659260841701"/>
      </right>
      <top/>
      <bottom/>
      <diagonal/>
    </border>
    <border>
      <left/>
      <right/>
      <top/>
      <bottom style="dashDot">
        <color theme="0" tint="-0.24994659260841701"/>
      </bottom>
      <diagonal/>
    </border>
    <border>
      <left/>
      <right style="dashDot">
        <color theme="0" tint="-0.24994659260841701"/>
      </right>
      <top/>
      <bottom style="dashDot">
        <color theme="0" tint="-0.24994659260841701"/>
      </bottom>
      <diagonal/>
    </border>
    <border>
      <left/>
      <right/>
      <top style="dashDot">
        <color theme="0" tint="-0.24994659260841701"/>
      </top>
      <bottom/>
      <diagonal/>
    </border>
  </borders>
  <cellStyleXfs count="1">
    <xf numFmtId="0" fontId="0" fillId="0" borderId="0"/>
  </cellStyleXfs>
  <cellXfs count="397">
    <xf numFmtId="0" fontId="0" fillId="0" borderId="0" xfId="0"/>
    <xf numFmtId="0" fontId="28" fillId="0" borderId="0" xfId="0" applyFont="1" applyProtection="1"/>
    <xf numFmtId="0" fontId="0" fillId="0" borderId="0" xfId="0" applyAlignment="1">
      <alignment horizontal="center" wrapText="1"/>
    </xf>
    <xf numFmtId="0" fontId="28" fillId="0" borderId="0" xfId="0" applyFont="1" applyAlignment="1" applyProtection="1">
      <alignment wrapText="1"/>
    </xf>
    <xf numFmtId="0" fontId="0" fillId="0" borderId="1" xfId="0" applyBorder="1" applyAlignment="1">
      <alignment horizontal="center" wrapText="1"/>
    </xf>
    <xf numFmtId="0" fontId="29" fillId="2" borderId="0" xfId="0" applyFont="1" applyFill="1" applyProtection="1">
      <protection locked="0"/>
    </xf>
    <xf numFmtId="0" fontId="29" fillId="2" borderId="2" xfId="0" applyFont="1" applyFill="1" applyBorder="1" applyProtection="1">
      <protection locked="0"/>
    </xf>
    <xf numFmtId="0" fontId="3" fillId="2" borderId="3" xfId="0" applyNumberFormat="1" applyFont="1" applyFill="1" applyBorder="1" applyAlignment="1" applyProtection="1">
      <alignment horizontal="left"/>
      <protection locked="0"/>
    </xf>
    <xf numFmtId="0" fontId="29" fillId="2" borderId="3" xfId="0" applyFont="1" applyFill="1" applyBorder="1" applyProtection="1">
      <protection locked="0"/>
    </xf>
    <xf numFmtId="0" fontId="28" fillId="2" borderId="0" xfId="0" applyFont="1" applyFill="1" applyProtection="1">
      <protection locked="0"/>
    </xf>
    <xf numFmtId="0" fontId="28" fillId="2" borderId="0" xfId="0" applyNumberFormat="1" applyFont="1" applyFill="1" applyProtection="1">
      <protection locked="0"/>
    </xf>
    <xf numFmtId="0" fontId="30" fillId="2" borderId="0" xfId="0" applyFont="1" applyFill="1" applyProtection="1">
      <protection locked="0"/>
    </xf>
    <xf numFmtId="0" fontId="31" fillId="2" borderId="0" xfId="0" applyFont="1" applyFill="1" applyProtection="1">
      <protection locked="0"/>
    </xf>
    <xf numFmtId="0" fontId="31" fillId="2" borderId="0" xfId="0" applyFont="1" applyFill="1" applyBorder="1" applyProtection="1">
      <protection locked="0"/>
    </xf>
    <xf numFmtId="0" fontId="32" fillId="2" borderId="0" xfId="0" applyFont="1" applyFill="1" applyProtection="1">
      <protection locked="0"/>
    </xf>
    <xf numFmtId="0" fontId="33" fillId="2" borderId="0" xfId="0" applyFont="1" applyFill="1" applyProtection="1">
      <protection locked="0"/>
    </xf>
    <xf numFmtId="0" fontId="33" fillId="2" borderId="0" xfId="0" applyNumberFormat="1" applyFont="1" applyFill="1" applyProtection="1">
      <protection locked="0"/>
    </xf>
    <xf numFmtId="0" fontId="34" fillId="2" borderId="4" xfId="0" applyFont="1" applyFill="1" applyBorder="1" applyProtection="1">
      <protection locked="0"/>
    </xf>
    <xf numFmtId="0" fontId="35" fillId="2" borderId="5" xfId="0" applyNumberFormat="1" applyFont="1" applyFill="1" applyBorder="1" applyAlignment="1" applyProtection="1">
      <protection locked="0"/>
    </xf>
    <xf numFmtId="0" fontId="35" fillId="2" borderId="5" xfId="0" applyNumberFormat="1" applyFont="1" applyFill="1" applyBorder="1" applyAlignment="1" applyProtection="1">
      <alignment horizontal="left"/>
      <protection locked="0"/>
    </xf>
    <xf numFmtId="0" fontId="35" fillId="2" borderId="5" xfId="0" applyNumberFormat="1" applyFont="1" applyFill="1" applyBorder="1" applyAlignment="1" applyProtection="1">
      <alignment horizontal="center"/>
      <protection locked="0"/>
    </xf>
    <xf numFmtId="0" fontId="34" fillId="2" borderId="0" xfId="0" applyFont="1" applyFill="1" applyProtection="1">
      <protection locked="0"/>
    </xf>
    <xf numFmtId="184" fontId="35" fillId="2" borderId="5" xfId="0" applyNumberFormat="1" applyFont="1" applyFill="1" applyBorder="1" applyAlignment="1" applyProtection="1">
      <alignment horizontal="center" vertical="center"/>
      <protection locked="0"/>
    </xf>
    <xf numFmtId="184" fontId="29" fillId="2" borderId="3" xfId="0" applyNumberFormat="1" applyFont="1" applyFill="1" applyBorder="1" applyProtection="1">
      <protection locked="0"/>
    </xf>
    <xf numFmtId="0" fontId="34" fillId="2" borderId="6" xfId="0" applyFont="1" applyFill="1" applyBorder="1" applyProtection="1">
      <protection locked="0"/>
    </xf>
    <xf numFmtId="0" fontId="29" fillId="2" borderId="7" xfId="0" applyFont="1" applyFill="1" applyBorder="1" applyProtection="1">
      <protection locked="0"/>
    </xf>
    <xf numFmtId="0" fontId="29" fillId="2" borderId="8" xfId="0" applyFont="1" applyFill="1" applyBorder="1" applyProtection="1">
      <protection locked="0"/>
    </xf>
    <xf numFmtId="0" fontId="35" fillId="2" borderId="4" xfId="0" applyNumberFormat="1" applyFont="1" applyFill="1" applyBorder="1" applyAlignment="1" applyProtection="1">
      <protection locked="0"/>
    </xf>
    <xf numFmtId="0" fontId="29" fillId="2" borderId="2" xfId="0" applyNumberFormat="1" applyFont="1" applyFill="1" applyBorder="1" applyProtection="1">
      <protection locked="0"/>
    </xf>
    <xf numFmtId="0" fontId="34" fillId="2" borderId="9" xfId="0" applyFont="1" applyFill="1" applyBorder="1" applyProtection="1">
      <protection locked="0"/>
    </xf>
    <xf numFmtId="0" fontId="0" fillId="2" borderId="0" xfId="0" applyFill="1" applyProtection="1"/>
    <xf numFmtId="0" fontId="0" fillId="2" borderId="10" xfId="0" applyFill="1" applyBorder="1" applyAlignment="1" applyProtection="1">
      <alignment vertical="top"/>
    </xf>
    <xf numFmtId="0" fontId="4" fillId="3" borderId="8"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0" fontId="26" fillId="5" borderId="11" xfId="0" applyFont="1" applyFill="1" applyBorder="1" applyAlignment="1" applyProtection="1">
      <alignment horizontal="center" vertical="center"/>
    </xf>
    <xf numFmtId="0" fontId="26" fillId="3" borderId="3" xfId="0" applyFont="1" applyFill="1" applyBorder="1" applyAlignment="1" applyProtection="1">
      <alignment horizontal="center" vertical="center" wrapText="1"/>
    </xf>
    <xf numFmtId="0" fontId="26" fillId="6" borderId="3" xfId="0" applyFont="1" applyFill="1" applyBorder="1" applyAlignment="1" applyProtection="1">
      <alignment horizontal="center" vertical="center" wrapText="1"/>
    </xf>
    <xf numFmtId="0" fontId="26" fillId="7" borderId="3" xfId="0" applyFont="1" applyFill="1" applyBorder="1" applyAlignment="1" applyProtection="1">
      <alignment horizontal="center" vertical="center" wrapText="1"/>
    </xf>
    <xf numFmtId="0" fontId="36" fillId="5" borderId="3" xfId="0" applyFont="1" applyFill="1" applyBorder="1" applyAlignment="1" applyProtection="1">
      <alignment vertical="top" wrapText="1"/>
    </xf>
    <xf numFmtId="0" fontId="36" fillId="5" borderId="3" xfId="0" applyFont="1" applyFill="1" applyBorder="1" applyAlignment="1" applyProtection="1">
      <alignment horizontal="left" vertical="top" wrapText="1" indent="1"/>
    </xf>
    <xf numFmtId="0" fontId="36" fillId="8" borderId="3" xfId="0" applyFont="1" applyFill="1" applyBorder="1" applyAlignment="1" applyProtection="1">
      <alignment vertical="top" wrapText="1"/>
    </xf>
    <xf numFmtId="0" fontId="37" fillId="9" borderId="3" xfId="0" applyFont="1" applyFill="1" applyBorder="1" applyAlignment="1" applyProtection="1">
      <alignment vertical="top" wrapText="1"/>
      <protection locked="0"/>
    </xf>
    <xf numFmtId="0" fontId="38" fillId="10" borderId="0" xfId="0" applyFont="1" applyFill="1" applyAlignment="1" applyProtection="1">
      <alignment horizontal="left" vertical="top" wrapText="1"/>
    </xf>
    <xf numFmtId="0" fontId="36" fillId="11" borderId="3" xfId="0" applyFont="1" applyFill="1" applyBorder="1" applyAlignment="1" applyProtection="1">
      <alignment vertical="top" wrapText="1"/>
    </xf>
    <xf numFmtId="0" fontId="36" fillId="11" borderId="3" xfId="0" applyFont="1" applyFill="1" applyBorder="1" applyAlignment="1" applyProtection="1">
      <alignment horizontal="left" vertical="top" wrapText="1" indent="1"/>
    </xf>
    <xf numFmtId="0" fontId="36" fillId="5" borderId="11" xfId="0" applyFont="1" applyFill="1" applyBorder="1" applyAlignment="1" applyProtection="1">
      <alignment vertical="top" wrapText="1"/>
    </xf>
    <xf numFmtId="0" fontId="39" fillId="12" borderId="3" xfId="0" applyFont="1" applyFill="1" applyBorder="1" applyAlignment="1" applyProtection="1">
      <alignment horizontal="center" vertical="center" wrapText="1"/>
    </xf>
    <xf numFmtId="0" fontId="36" fillId="13" borderId="3" xfId="0" applyFont="1" applyFill="1" applyBorder="1" applyAlignment="1" applyProtection="1">
      <alignment horizontal="right" vertical="top" wrapText="1"/>
    </xf>
    <xf numFmtId="0" fontId="38" fillId="14" borderId="0" xfId="0" applyFont="1" applyFill="1" applyAlignment="1" applyProtection="1">
      <alignment horizontal="left" vertical="top" wrapText="1"/>
    </xf>
    <xf numFmtId="0" fontId="40" fillId="15" borderId="12" xfId="0" applyNumberFormat="1" applyFont="1" applyFill="1" applyBorder="1" applyAlignment="1" applyProtection="1">
      <alignment vertical="center"/>
      <protection locked="0"/>
    </xf>
    <xf numFmtId="0" fontId="40" fillId="15" borderId="13" xfId="0" applyNumberFormat="1" applyFont="1" applyFill="1" applyBorder="1" applyAlignment="1" applyProtection="1">
      <alignment vertical="center"/>
      <protection locked="0"/>
    </xf>
    <xf numFmtId="0" fontId="41" fillId="15" borderId="12" xfId="0" applyNumberFormat="1" applyFont="1" applyFill="1" applyBorder="1" applyAlignment="1" applyProtection="1">
      <alignment vertical="center"/>
      <protection locked="0"/>
    </xf>
    <xf numFmtId="0" fontId="41" fillId="15" borderId="13" xfId="0" applyNumberFormat="1" applyFont="1" applyFill="1" applyBorder="1" applyAlignment="1" applyProtection="1">
      <alignment vertical="center"/>
      <protection locked="0"/>
    </xf>
    <xf numFmtId="0" fontId="41" fillId="15" borderId="14" xfId="0" applyNumberFormat="1" applyFont="1" applyFill="1" applyBorder="1" applyAlignment="1" applyProtection="1">
      <alignment horizontal="center" vertical="top"/>
      <protection locked="0"/>
    </xf>
    <xf numFmtId="0" fontId="1" fillId="16" borderId="8" xfId="0" applyNumberFormat="1" applyFont="1" applyFill="1" applyBorder="1" applyAlignment="1" applyProtection="1">
      <alignment wrapText="1"/>
    </xf>
    <xf numFmtId="0" fontId="1" fillId="16" borderId="15" xfId="0" applyNumberFormat="1" applyFont="1" applyFill="1" applyBorder="1" applyAlignment="1" applyProtection="1">
      <alignment wrapText="1"/>
    </xf>
    <xf numFmtId="0" fontId="1" fillId="17" borderId="8" xfId="0" applyNumberFormat="1" applyFont="1" applyFill="1" applyBorder="1" applyAlignment="1" applyProtection="1">
      <alignment wrapText="1"/>
    </xf>
    <xf numFmtId="0" fontId="1" fillId="17" borderId="15" xfId="0" applyNumberFormat="1" applyFont="1" applyFill="1" applyBorder="1" applyAlignment="1" applyProtection="1">
      <alignment wrapText="1"/>
    </xf>
    <xf numFmtId="0" fontId="0" fillId="18" borderId="3" xfId="0" applyFill="1" applyBorder="1" applyProtection="1"/>
    <xf numFmtId="0" fontId="0" fillId="0" borderId="0" xfId="0" applyProtection="1"/>
    <xf numFmtId="0" fontId="42" fillId="19" borderId="0" xfId="0" applyFont="1" applyFill="1" applyAlignment="1">
      <alignment horizontal="center" vertical="center"/>
    </xf>
    <xf numFmtId="0" fontId="43" fillId="19" borderId="0" xfId="0" applyFont="1" applyFill="1" applyAlignment="1">
      <alignment horizontal="center" vertical="center"/>
    </xf>
    <xf numFmtId="0" fontId="44" fillId="0" borderId="0" xfId="0" applyFont="1" applyAlignment="1">
      <alignment vertical="center"/>
    </xf>
    <xf numFmtId="0" fontId="44" fillId="0" borderId="0" xfId="0" applyFont="1" applyAlignment="1">
      <alignment horizontal="center" vertical="center"/>
    </xf>
    <xf numFmtId="0" fontId="45" fillId="0" borderId="0" xfId="0" applyFont="1" applyAlignment="1">
      <alignment vertical="center"/>
    </xf>
    <xf numFmtId="0" fontId="0" fillId="0" borderId="3" xfId="0" applyBorder="1"/>
    <xf numFmtId="0" fontId="35" fillId="2" borderId="6" xfId="0" applyNumberFormat="1" applyFont="1" applyFill="1" applyBorder="1" applyAlignment="1" applyProtection="1">
      <alignment horizontal="left"/>
      <protection locked="0"/>
    </xf>
    <xf numFmtId="0" fontId="3" fillId="2" borderId="7" xfId="0" applyNumberFormat="1" applyFont="1" applyFill="1" applyBorder="1" applyAlignment="1" applyProtection="1">
      <alignment horizontal="left"/>
      <protection locked="0"/>
    </xf>
    <xf numFmtId="3" fontId="34" fillId="2" borderId="9" xfId="0" applyNumberFormat="1" applyFont="1" applyFill="1" applyBorder="1" applyProtection="1">
      <protection locked="0"/>
    </xf>
    <xf numFmtId="3" fontId="29" fillId="2" borderId="8" xfId="0" applyNumberFormat="1" applyFont="1" applyFill="1" applyBorder="1" applyProtection="1">
      <protection locked="0"/>
    </xf>
    <xf numFmtId="0" fontId="40" fillId="15" borderId="14" xfId="0" applyNumberFormat="1" applyFont="1" applyFill="1" applyBorder="1" applyAlignment="1" applyProtection="1">
      <alignment horizontal="center" vertical="top" wrapText="1"/>
      <protection locked="0"/>
    </xf>
    <xf numFmtId="0" fontId="10" fillId="20" borderId="16" xfId="0" applyNumberFormat="1" applyFont="1" applyFill="1" applyBorder="1" applyAlignment="1" applyProtection="1">
      <alignment horizontal="center" vertical="center" textRotation="90" wrapText="1"/>
      <protection locked="0"/>
    </xf>
    <xf numFmtId="0" fontId="10" fillId="20" borderId="17" xfId="0" applyNumberFormat="1" applyFont="1" applyFill="1" applyBorder="1" applyAlignment="1" applyProtection="1">
      <alignment horizontal="center" vertical="center" textRotation="90" wrapText="1"/>
      <protection locked="0"/>
    </xf>
    <xf numFmtId="0" fontId="10" fillId="21" borderId="17" xfId="0" applyNumberFormat="1" applyFont="1" applyFill="1" applyBorder="1" applyAlignment="1" applyProtection="1">
      <alignment horizontal="center" vertical="center" textRotation="90" wrapText="1"/>
      <protection locked="0"/>
    </xf>
    <xf numFmtId="0" fontId="10" fillId="22" borderId="17" xfId="0" applyNumberFormat="1" applyFont="1" applyFill="1" applyBorder="1" applyAlignment="1" applyProtection="1">
      <alignment horizontal="center" vertical="center" textRotation="90" wrapText="1"/>
      <protection locked="0"/>
    </xf>
    <xf numFmtId="0" fontId="11" fillId="2" borderId="3" xfId="0" applyNumberFormat="1" applyFont="1" applyFill="1" applyBorder="1" applyAlignment="1" applyProtection="1">
      <alignment horizontal="left"/>
      <protection locked="0"/>
    </xf>
    <xf numFmtId="0" fontId="11" fillId="2" borderId="7" xfId="0" applyNumberFormat="1" applyFont="1" applyFill="1" applyBorder="1" applyAlignment="1" applyProtection="1">
      <alignment horizontal="left"/>
      <protection locked="0"/>
    </xf>
    <xf numFmtId="0" fontId="46" fillId="2" borderId="0" xfId="0" applyFont="1" applyFill="1" applyProtection="1">
      <protection locked="0"/>
    </xf>
    <xf numFmtId="0" fontId="35" fillId="2" borderId="18" xfId="0" applyNumberFormat="1" applyFont="1" applyFill="1" applyBorder="1" applyAlignment="1" applyProtection="1">
      <alignment horizontal="left"/>
      <protection locked="0"/>
    </xf>
    <xf numFmtId="0" fontId="11" fillId="2" borderId="19" xfId="0" applyNumberFormat="1" applyFont="1" applyFill="1" applyBorder="1" applyAlignment="1" applyProtection="1">
      <alignment horizontal="left"/>
      <protection locked="0"/>
    </xf>
    <xf numFmtId="0" fontId="11" fillId="2" borderId="20" xfId="0" applyNumberFormat="1" applyFont="1" applyFill="1" applyBorder="1" applyAlignment="1" applyProtection="1">
      <alignment horizontal="left"/>
      <protection locked="0"/>
    </xf>
    <xf numFmtId="4" fontId="26" fillId="23" borderId="3" xfId="0" applyNumberFormat="1" applyFont="1" applyFill="1" applyBorder="1" applyAlignment="1" applyProtection="1">
      <alignment horizontal="right" vertical="top" wrapText="1"/>
    </xf>
    <xf numFmtId="4" fontId="0" fillId="23" borderId="3" xfId="0" applyNumberFormat="1" applyFont="1" applyFill="1" applyBorder="1" applyAlignment="1" applyProtection="1">
      <alignment horizontal="right" vertical="top" wrapText="1"/>
    </xf>
    <xf numFmtId="4" fontId="26" fillId="24" borderId="3" xfId="0" applyNumberFormat="1" applyFont="1" applyFill="1" applyBorder="1" applyAlignment="1" applyProtection="1">
      <alignment horizontal="right" vertical="top" wrapText="1"/>
    </xf>
    <xf numFmtId="4" fontId="26" fillId="10" borderId="3" xfId="0" applyNumberFormat="1" applyFont="1" applyFill="1" applyBorder="1" applyAlignment="1" applyProtection="1">
      <alignment horizontal="right" vertical="top" wrapText="1"/>
    </xf>
    <xf numFmtId="4" fontId="0" fillId="25" borderId="3" xfId="0" applyNumberFormat="1" applyFont="1" applyFill="1" applyBorder="1" applyAlignment="1" applyProtection="1">
      <alignment horizontal="right" vertical="top" wrapText="1"/>
    </xf>
    <xf numFmtId="4" fontId="0" fillId="10" borderId="3" xfId="0" applyNumberFormat="1" applyFill="1" applyBorder="1" applyAlignment="1" applyProtection="1">
      <alignment horizontal="right" vertical="top"/>
    </xf>
    <xf numFmtId="4" fontId="0" fillId="25" borderId="3" xfId="0" applyNumberFormat="1" applyFont="1" applyFill="1" applyBorder="1" applyAlignment="1" applyProtection="1">
      <alignment horizontal="right" vertical="top"/>
    </xf>
    <xf numFmtId="4" fontId="0" fillId="23" borderId="3" xfId="0" applyNumberFormat="1" applyFill="1" applyBorder="1" applyAlignment="1" applyProtection="1">
      <alignment horizontal="right" vertical="top"/>
    </xf>
    <xf numFmtId="4" fontId="0" fillId="23" borderId="3" xfId="0" applyNumberFormat="1" applyFont="1" applyFill="1" applyBorder="1" applyAlignment="1" applyProtection="1">
      <alignment horizontal="right" vertical="top"/>
    </xf>
    <xf numFmtId="4" fontId="0" fillId="23" borderId="11" xfId="0" applyNumberFormat="1" applyFill="1" applyBorder="1" applyAlignment="1" applyProtection="1">
      <alignment horizontal="right" vertical="top"/>
    </xf>
    <xf numFmtId="4" fontId="0" fillId="10" borderId="11" xfId="0" applyNumberFormat="1" applyFill="1" applyBorder="1" applyAlignment="1" applyProtection="1">
      <alignment horizontal="right" vertical="top"/>
    </xf>
    <xf numFmtId="4" fontId="26" fillId="8" borderId="3" xfId="0" applyNumberFormat="1" applyFont="1" applyFill="1" applyBorder="1" applyAlignment="1" applyProtection="1">
      <alignment horizontal="right" vertical="top" wrapText="1"/>
    </xf>
    <xf numFmtId="4" fontId="0" fillId="8" borderId="3" xfId="0" applyNumberFormat="1" applyFill="1" applyBorder="1" applyAlignment="1" applyProtection="1">
      <alignment horizontal="right" vertical="top"/>
    </xf>
    <xf numFmtId="4" fontId="0" fillId="8" borderId="3" xfId="0" applyNumberFormat="1" applyFont="1" applyFill="1" applyBorder="1" applyAlignment="1" applyProtection="1">
      <alignment horizontal="right" vertical="top"/>
    </xf>
    <xf numFmtId="3" fontId="0" fillId="13" borderId="3" xfId="0" applyNumberFormat="1" applyFill="1" applyBorder="1" applyAlignment="1" applyProtection="1">
      <alignment horizontal="right" vertical="top"/>
      <protection locked="0"/>
    </xf>
    <xf numFmtId="0" fontId="0" fillId="2" borderId="0" xfId="0" applyFill="1"/>
    <xf numFmtId="1" fontId="26" fillId="23" borderId="7" xfId="0" applyNumberFormat="1" applyFont="1" applyFill="1" applyBorder="1" applyAlignment="1" applyProtection="1">
      <alignment horizontal="right" vertical="top" wrapText="1"/>
      <protection locked="0"/>
    </xf>
    <xf numFmtId="1" fontId="26" fillId="23" borderId="3" xfId="0" applyNumberFormat="1" applyFont="1" applyFill="1" applyBorder="1" applyAlignment="1" applyProtection="1">
      <alignment horizontal="right" vertical="top" wrapText="1"/>
      <protection locked="0"/>
    </xf>
    <xf numFmtId="1" fontId="0" fillId="23" borderId="7" xfId="0" applyNumberFormat="1" applyFill="1" applyBorder="1" applyAlignment="1" applyProtection="1">
      <alignment horizontal="right" vertical="top" wrapText="1"/>
      <protection locked="0"/>
    </xf>
    <xf numFmtId="0" fontId="35" fillId="2" borderId="21" xfId="0" applyNumberFormat="1" applyFont="1" applyFill="1" applyBorder="1" applyAlignment="1" applyProtection="1">
      <alignment horizontal="left"/>
      <protection locked="0"/>
    </xf>
    <xf numFmtId="0" fontId="35" fillId="2" borderId="22" xfId="0" applyNumberFormat="1" applyFont="1" applyFill="1" applyBorder="1" applyAlignment="1" applyProtection="1">
      <alignment horizontal="left"/>
      <protection locked="0"/>
    </xf>
    <xf numFmtId="0" fontId="35" fillId="2" borderId="23" xfId="0" applyNumberFormat="1" applyFont="1" applyFill="1" applyBorder="1" applyAlignment="1" applyProtection="1">
      <alignment horizontal="left"/>
      <protection locked="0"/>
    </xf>
    <xf numFmtId="0" fontId="35" fillId="2" borderId="6" xfId="0" applyNumberFormat="1" applyFont="1" applyFill="1" applyBorder="1" applyAlignment="1" applyProtection="1">
      <alignment horizontal="center"/>
      <protection locked="0"/>
    </xf>
    <xf numFmtId="0" fontId="29" fillId="26" borderId="8" xfId="0" applyFont="1" applyFill="1" applyBorder="1" applyProtection="1">
      <protection locked="0"/>
    </xf>
    <xf numFmtId="0" fontId="3" fillId="26" borderId="3" xfId="0" applyNumberFormat="1" applyFont="1" applyFill="1" applyBorder="1" applyAlignment="1" applyProtection="1">
      <alignment horizontal="left"/>
      <protection locked="0"/>
    </xf>
    <xf numFmtId="0" fontId="3" fillId="26" borderId="7" xfId="0" applyNumberFormat="1" applyFont="1" applyFill="1" applyBorder="1" applyAlignment="1" applyProtection="1">
      <alignment horizontal="left"/>
      <protection locked="0"/>
    </xf>
    <xf numFmtId="0" fontId="11" fillId="26" borderId="19" xfId="0" applyNumberFormat="1" applyFont="1" applyFill="1" applyBorder="1" applyAlignment="1" applyProtection="1">
      <alignment horizontal="left"/>
      <protection locked="0"/>
    </xf>
    <xf numFmtId="0" fontId="11" fillId="26" borderId="3" xfId="0" applyNumberFormat="1" applyFont="1" applyFill="1" applyBorder="1" applyAlignment="1" applyProtection="1">
      <alignment horizontal="left"/>
      <protection locked="0"/>
    </xf>
    <xf numFmtId="0" fontId="11" fillId="26" borderId="20" xfId="0" applyNumberFormat="1" applyFont="1" applyFill="1" applyBorder="1" applyAlignment="1" applyProtection="1">
      <alignment horizontal="left"/>
      <protection locked="0"/>
    </xf>
    <xf numFmtId="0" fontId="11" fillId="26" borderId="7" xfId="0" applyNumberFormat="1" applyFont="1" applyFill="1" applyBorder="1" applyAlignment="1" applyProtection="1">
      <alignment horizontal="left"/>
      <protection locked="0"/>
    </xf>
    <xf numFmtId="3" fontId="29" fillId="26" borderId="8" xfId="0" applyNumberFormat="1" applyFont="1" applyFill="1" applyBorder="1" applyProtection="1">
      <protection locked="0"/>
    </xf>
    <xf numFmtId="0" fontId="29" fillId="26" borderId="7" xfId="0" applyFont="1" applyFill="1" applyBorder="1" applyProtection="1">
      <protection locked="0"/>
    </xf>
    <xf numFmtId="0" fontId="29" fillId="26" borderId="3" xfId="0" applyFont="1" applyFill="1" applyBorder="1" applyProtection="1">
      <protection locked="0"/>
    </xf>
    <xf numFmtId="0" fontId="29" fillId="26" borderId="2" xfId="0" applyNumberFormat="1" applyFont="1" applyFill="1" applyBorder="1" applyProtection="1">
      <protection locked="0"/>
    </xf>
    <xf numFmtId="184" fontId="29" fillId="26" borderId="3" xfId="0" applyNumberFormat="1" applyFont="1" applyFill="1" applyBorder="1" applyProtection="1">
      <protection locked="0"/>
    </xf>
    <xf numFmtId="0" fontId="29" fillId="26" borderId="2" xfId="0" applyFont="1" applyFill="1" applyBorder="1" applyProtection="1">
      <protection locked="0"/>
    </xf>
    <xf numFmtId="0" fontId="29" fillId="26" borderId="24" xfId="0" applyFont="1" applyFill="1" applyBorder="1" applyProtection="1">
      <protection locked="0"/>
    </xf>
    <xf numFmtId="0" fontId="29" fillId="26" borderId="10" xfId="0" applyFont="1" applyFill="1" applyBorder="1" applyProtection="1">
      <protection locked="0"/>
    </xf>
    <xf numFmtId="0" fontId="3" fillId="26" borderId="11" xfId="0" applyNumberFormat="1" applyFont="1" applyFill="1" applyBorder="1" applyAlignment="1" applyProtection="1">
      <alignment horizontal="left"/>
      <protection locked="0"/>
    </xf>
    <xf numFmtId="0" fontId="3" fillId="26" borderId="25" xfId="0" applyNumberFormat="1" applyFont="1" applyFill="1" applyBorder="1" applyAlignment="1" applyProtection="1">
      <alignment horizontal="left"/>
      <protection locked="0"/>
    </xf>
    <xf numFmtId="0" fontId="11" fillId="26" borderId="18" xfId="0" applyNumberFormat="1" applyFont="1" applyFill="1" applyBorder="1" applyAlignment="1" applyProtection="1">
      <alignment horizontal="left"/>
      <protection locked="0"/>
    </xf>
    <xf numFmtId="0" fontId="11" fillId="26" borderId="11" xfId="0" applyNumberFormat="1" applyFont="1" applyFill="1" applyBorder="1" applyAlignment="1" applyProtection="1">
      <alignment horizontal="left"/>
      <protection locked="0"/>
    </xf>
    <xf numFmtId="0" fontId="11" fillId="26" borderId="26" xfId="0" applyNumberFormat="1" applyFont="1" applyFill="1" applyBorder="1" applyAlignment="1" applyProtection="1">
      <alignment horizontal="left"/>
      <protection locked="0"/>
    </xf>
    <xf numFmtId="0" fontId="11" fillId="26" borderId="25" xfId="0" applyNumberFormat="1" applyFont="1" applyFill="1" applyBorder="1" applyAlignment="1" applyProtection="1">
      <alignment horizontal="left"/>
      <protection locked="0"/>
    </xf>
    <xf numFmtId="3" fontId="29" fillId="26" borderId="10" xfId="0" applyNumberFormat="1" applyFont="1" applyFill="1" applyBorder="1" applyProtection="1">
      <protection locked="0"/>
    </xf>
    <xf numFmtId="0" fontId="29" fillId="26" borderId="25" xfId="0" applyFont="1" applyFill="1" applyBorder="1" applyProtection="1">
      <protection locked="0"/>
    </xf>
    <xf numFmtId="0" fontId="29" fillId="26" borderId="11" xfId="0" applyFont="1" applyFill="1" applyBorder="1" applyProtection="1">
      <protection locked="0"/>
    </xf>
    <xf numFmtId="0" fontId="29" fillId="26" borderId="24" xfId="0" applyNumberFormat="1" applyFont="1" applyFill="1" applyBorder="1" applyProtection="1">
      <protection locked="0"/>
    </xf>
    <xf numFmtId="184" fontId="29" fillId="26" borderId="11" xfId="0" applyNumberFormat="1" applyFont="1" applyFill="1" applyBorder="1" applyProtection="1">
      <protection locked="0"/>
    </xf>
    <xf numFmtId="0" fontId="34" fillId="2" borderId="27" xfId="0" applyFont="1" applyFill="1" applyBorder="1" applyProtection="1">
      <protection locked="0"/>
    </xf>
    <xf numFmtId="0" fontId="34" fillId="2" borderId="28" xfId="0" applyFont="1" applyFill="1" applyBorder="1" applyProtection="1">
      <protection locked="0"/>
    </xf>
    <xf numFmtId="0" fontId="35" fillId="2" borderId="21" xfId="0" applyNumberFormat="1" applyFont="1" applyFill="1" applyBorder="1" applyAlignment="1" applyProtection="1">
      <protection locked="0"/>
    </xf>
    <xf numFmtId="0" fontId="35" fillId="2" borderId="29" xfId="0" applyNumberFormat="1" applyFont="1" applyFill="1" applyBorder="1" applyAlignment="1" applyProtection="1">
      <alignment horizontal="left"/>
      <protection locked="0"/>
    </xf>
    <xf numFmtId="3" fontId="34" fillId="2" borderId="28" xfId="0" applyNumberFormat="1" applyFont="1" applyFill="1" applyBorder="1" applyProtection="1">
      <protection locked="0"/>
    </xf>
    <xf numFmtId="0" fontId="34" fillId="2" borderId="22" xfId="0" applyFont="1" applyFill="1" applyBorder="1" applyProtection="1">
      <protection locked="0"/>
    </xf>
    <xf numFmtId="0" fontId="35" fillId="2" borderId="21" xfId="0" applyNumberFormat="1" applyFont="1" applyFill="1" applyBorder="1" applyAlignment="1" applyProtection="1">
      <alignment horizontal="center"/>
      <protection locked="0"/>
    </xf>
    <xf numFmtId="0" fontId="35" fillId="2" borderId="27" xfId="0" applyNumberFormat="1" applyFont="1" applyFill="1" applyBorder="1" applyAlignment="1" applyProtection="1">
      <protection locked="0"/>
    </xf>
    <xf numFmtId="184" fontId="35" fillId="2" borderId="21" xfId="0" applyNumberFormat="1" applyFont="1" applyFill="1" applyBorder="1" applyAlignment="1" applyProtection="1">
      <alignment horizontal="center" vertical="center"/>
      <protection locked="0"/>
    </xf>
    <xf numFmtId="0" fontId="34" fillId="24" borderId="30" xfId="0" applyNumberFormat="1" applyFont="1" applyFill="1" applyBorder="1" applyProtection="1"/>
    <xf numFmtId="0" fontId="34" fillId="24" borderId="31" xfId="0" applyNumberFormat="1" applyFont="1" applyFill="1" applyBorder="1" applyProtection="1"/>
    <xf numFmtId="0" fontId="29" fillId="24" borderId="32" xfId="0" applyNumberFormat="1" applyFont="1" applyFill="1" applyBorder="1" applyProtection="1"/>
    <xf numFmtId="0" fontId="35" fillId="2" borderId="22" xfId="0" applyNumberFormat="1" applyFont="1" applyFill="1" applyBorder="1" applyAlignment="1" applyProtection="1">
      <alignment horizontal="center"/>
      <protection locked="0"/>
    </xf>
    <xf numFmtId="0" fontId="29" fillId="24" borderId="2" xfId="0" applyFont="1" applyFill="1" applyBorder="1" applyProtection="1"/>
    <xf numFmtId="0" fontId="34" fillId="24" borderId="30" xfId="0" applyFont="1" applyFill="1" applyBorder="1" applyProtection="1"/>
    <xf numFmtId="0" fontId="34" fillId="24" borderId="31" xfId="0" applyFont="1" applyFill="1" applyBorder="1" applyProtection="1"/>
    <xf numFmtId="0" fontId="29" fillId="24" borderId="32" xfId="0" applyFont="1" applyFill="1" applyBorder="1" applyProtection="1"/>
    <xf numFmtId="0" fontId="35" fillId="24" borderId="33" xfId="0" applyNumberFormat="1" applyFont="1" applyFill="1" applyBorder="1" applyAlignment="1" applyProtection="1">
      <alignment horizontal="left"/>
    </xf>
    <xf numFmtId="0" fontId="35" fillId="24" borderId="6" xfId="0" applyNumberFormat="1" applyFont="1" applyFill="1" applyBorder="1" applyAlignment="1" applyProtection="1">
      <alignment horizontal="left"/>
    </xf>
    <xf numFmtId="0" fontId="35" fillId="24" borderId="34" xfId="0" applyNumberFormat="1" applyFont="1" applyFill="1" applyBorder="1" applyAlignment="1" applyProtection="1">
      <alignment horizontal="left"/>
    </xf>
    <xf numFmtId="0" fontId="35" fillId="24" borderId="22" xfId="0" applyNumberFormat="1" applyFont="1" applyFill="1" applyBorder="1" applyAlignment="1" applyProtection="1">
      <alignment horizontal="left"/>
    </xf>
    <xf numFmtId="0" fontId="11" fillId="24" borderId="35" xfId="0" applyNumberFormat="1" applyFont="1" applyFill="1" applyBorder="1" applyAlignment="1" applyProtection="1">
      <alignment horizontal="left"/>
    </xf>
    <xf numFmtId="0" fontId="11" fillId="24" borderId="25" xfId="0" applyNumberFormat="1" applyFont="1" applyFill="1" applyBorder="1" applyAlignment="1" applyProtection="1">
      <alignment horizontal="left"/>
    </xf>
    <xf numFmtId="0" fontId="10" fillId="20" borderId="36" xfId="0" applyNumberFormat="1" applyFont="1" applyFill="1" applyBorder="1" applyAlignment="1" applyProtection="1">
      <alignment horizontal="center" vertical="center" textRotation="90" wrapText="1"/>
      <protection locked="0"/>
    </xf>
    <xf numFmtId="0" fontId="35" fillId="2" borderId="37" xfId="0" applyNumberFormat="1" applyFont="1" applyFill="1" applyBorder="1" applyAlignment="1" applyProtection="1">
      <alignment horizontal="left"/>
      <protection locked="0"/>
    </xf>
    <xf numFmtId="0" fontId="35" fillId="24" borderId="38" xfId="0" applyNumberFormat="1" applyFont="1" applyFill="1" applyBorder="1" applyAlignment="1" applyProtection="1">
      <alignment horizontal="left"/>
    </xf>
    <xf numFmtId="0" fontId="35" fillId="24" borderId="23" xfId="0" applyNumberFormat="1" applyFont="1" applyFill="1" applyBorder="1" applyAlignment="1" applyProtection="1">
      <alignment horizontal="left"/>
    </xf>
    <xf numFmtId="0" fontId="11" fillId="24" borderId="26" xfId="0" applyNumberFormat="1" applyFont="1" applyFill="1" applyBorder="1" applyAlignment="1" applyProtection="1">
      <alignment horizontal="left"/>
    </xf>
    <xf numFmtId="0" fontId="10" fillId="24" borderId="14" xfId="0" applyNumberFormat="1" applyFont="1" applyFill="1" applyBorder="1" applyAlignment="1" applyProtection="1">
      <alignment horizontal="center" vertical="center" textRotation="90" wrapText="1"/>
      <protection locked="0"/>
    </xf>
    <xf numFmtId="0" fontId="47" fillId="2" borderId="39" xfId="0" applyFont="1" applyFill="1" applyBorder="1" applyAlignment="1" applyProtection="1">
      <alignment horizontal="center"/>
      <protection locked="0"/>
    </xf>
    <xf numFmtId="0" fontId="48" fillId="2" borderId="87" xfId="0" applyFont="1" applyFill="1" applyBorder="1" applyProtection="1"/>
    <xf numFmtId="0" fontId="48" fillId="2" borderId="88" xfId="0" applyFont="1" applyFill="1" applyBorder="1" applyProtection="1"/>
    <xf numFmtId="0" fontId="49" fillId="2" borderId="89" xfId="0" applyFont="1" applyFill="1" applyBorder="1" applyProtection="1"/>
    <xf numFmtId="0" fontId="49" fillId="2" borderId="0" xfId="0" applyFont="1" applyFill="1" applyBorder="1" applyProtection="1"/>
    <xf numFmtId="0" fontId="50" fillId="2" borderId="0" xfId="0" applyFont="1" applyFill="1" applyBorder="1" applyProtection="1"/>
    <xf numFmtId="0" fontId="49" fillId="2" borderId="0" xfId="0" applyFont="1" applyFill="1" applyProtection="1">
      <protection locked="0"/>
    </xf>
    <xf numFmtId="0" fontId="49" fillId="2" borderId="0" xfId="0" applyFont="1" applyFill="1" applyProtection="1"/>
    <xf numFmtId="0" fontId="49" fillId="2" borderId="90" xfId="0" applyFont="1" applyFill="1" applyBorder="1" applyProtection="1"/>
    <xf numFmtId="0" fontId="49" fillId="2" borderId="91" xfId="0" applyFont="1" applyFill="1" applyBorder="1" applyProtection="1"/>
    <xf numFmtId="0" fontId="51" fillId="2" borderId="0" xfId="0" applyFont="1" applyFill="1" applyBorder="1" applyProtection="1"/>
    <xf numFmtId="0" fontId="34" fillId="2" borderId="30" xfId="0" applyFont="1" applyFill="1" applyBorder="1" applyProtection="1">
      <protection locked="0"/>
    </xf>
    <xf numFmtId="0" fontId="34" fillId="2" borderId="31" xfId="0" applyFont="1" applyFill="1" applyBorder="1" applyProtection="1">
      <protection locked="0"/>
    </xf>
    <xf numFmtId="0" fontId="29" fillId="26" borderId="40" xfId="0" applyFont="1" applyFill="1" applyBorder="1" applyProtection="1">
      <protection locked="0"/>
    </xf>
    <xf numFmtId="0" fontId="29" fillId="2" borderId="32" xfId="0" applyFont="1" applyFill="1" applyBorder="1" applyProtection="1">
      <protection locked="0"/>
    </xf>
    <xf numFmtId="0" fontId="29" fillId="26" borderId="32" xfId="0" applyFont="1" applyFill="1" applyBorder="1" applyProtection="1">
      <protection locked="0"/>
    </xf>
    <xf numFmtId="0" fontId="29" fillId="26" borderId="41" xfId="0" applyFont="1" applyFill="1" applyBorder="1" applyProtection="1">
      <protection locked="0"/>
    </xf>
    <xf numFmtId="184" fontId="29" fillId="26" borderId="1" xfId="0" applyNumberFormat="1" applyFont="1" applyFill="1" applyBorder="1" applyProtection="1">
      <protection locked="0"/>
    </xf>
    <xf numFmtId="0" fontId="29" fillId="26" borderId="42" xfId="0" applyFont="1" applyFill="1" applyBorder="1" applyProtection="1">
      <protection locked="0"/>
    </xf>
    <xf numFmtId="0" fontId="0" fillId="2" borderId="0" xfId="0" applyFill="1" applyBorder="1"/>
    <xf numFmtId="0" fontId="10" fillId="22" borderId="43" xfId="0" applyNumberFormat="1" applyFont="1" applyFill="1" applyBorder="1" applyAlignment="1" applyProtection="1">
      <alignment horizontal="center" vertical="center" textRotation="90" wrapText="1"/>
      <protection locked="0"/>
    </xf>
    <xf numFmtId="0" fontId="35" fillId="2" borderId="38" xfId="0" applyNumberFormat="1" applyFont="1" applyFill="1" applyBorder="1" applyAlignment="1" applyProtection="1">
      <alignment horizontal="left"/>
      <protection locked="0"/>
    </xf>
    <xf numFmtId="1" fontId="0" fillId="27" borderId="7" xfId="0" applyNumberFormat="1" applyFill="1" applyBorder="1" applyAlignment="1" applyProtection="1">
      <alignment horizontal="right" vertical="top" wrapText="1"/>
      <protection locked="0"/>
    </xf>
    <xf numFmtId="1" fontId="0" fillId="28" borderId="7" xfId="0" applyNumberFormat="1" applyFill="1" applyBorder="1" applyAlignment="1" applyProtection="1">
      <alignment horizontal="right" vertical="top" wrapText="1"/>
      <protection locked="0"/>
    </xf>
    <xf numFmtId="1" fontId="26" fillId="29" borderId="3" xfId="0" applyNumberFormat="1" applyFont="1" applyFill="1" applyBorder="1" applyAlignment="1" applyProtection="1">
      <alignment horizontal="right" vertical="top" wrapText="1"/>
      <protection locked="0"/>
    </xf>
    <xf numFmtId="1" fontId="26" fillId="30" borderId="7" xfId="0" applyNumberFormat="1" applyFont="1" applyFill="1" applyBorder="1" applyAlignment="1" applyProtection="1">
      <alignment horizontal="right" vertical="top" wrapText="1"/>
      <protection locked="0"/>
    </xf>
    <xf numFmtId="0" fontId="0" fillId="2" borderId="0" xfId="0" applyFill="1" applyAlignment="1">
      <alignment vertical="top" wrapText="1"/>
    </xf>
    <xf numFmtId="1" fontId="26" fillId="29" borderId="3" xfId="0" applyNumberFormat="1" applyFont="1" applyFill="1" applyBorder="1" applyAlignment="1" applyProtection="1">
      <alignment horizontal="center" vertical="center" wrapText="1"/>
      <protection locked="0"/>
    </xf>
    <xf numFmtId="1" fontId="26" fillId="28" borderId="7" xfId="0" applyNumberFormat="1" applyFont="1" applyFill="1" applyBorder="1" applyAlignment="1" applyProtection="1">
      <alignment horizontal="center" vertical="center" wrapText="1"/>
      <protection locked="0"/>
    </xf>
    <xf numFmtId="1" fontId="26" fillId="27" borderId="7" xfId="0" applyNumberFormat="1" applyFont="1" applyFill="1" applyBorder="1" applyAlignment="1" applyProtection="1">
      <alignment horizontal="center" vertical="center" wrapText="1"/>
      <protection locked="0"/>
    </xf>
    <xf numFmtId="1" fontId="26" fillId="30" borderId="7" xfId="0" applyNumberFormat="1" applyFont="1" applyFill="1" applyBorder="1" applyAlignment="1" applyProtection="1">
      <alignment horizontal="center" vertical="center" wrapText="1"/>
      <protection locked="0"/>
    </xf>
    <xf numFmtId="4" fontId="26" fillId="10" borderId="3" xfId="0" applyNumberFormat="1" applyFont="1" applyFill="1" applyBorder="1" applyAlignment="1" applyProtection="1">
      <alignment horizontal="center" vertical="center" wrapText="1"/>
    </xf>
    <xf numFmtId="4" fontId="26" fillId="10" borderId="2" xfId="0" applyNumberFormat="1" applyFont="1" applyFill="1" applyBorder="1" applyAlignment="1" applyProtection="1">
      <alignment horizontal="center" vertical="center" wrapText="1"/>
    </xf>
    <xf numFmtId="1" fontId="26" fillId="27" borderId="32" xfId="0" applyNumberFormat="1" applyFont="1" applyFill="1" applyBorder="1" applyAlignment="1" applyProtection="1">
      <alignment horizontal="center" vertical="center" wrapText="1"/>
      <protection locked="0"/>
    </xf>
    <xf numFmtId="4" fontId="26" fillId="23" borderId="2" xfId="0" applyNumberFormat="1" applyFont="1" applyFill="1" applyBorder="1" applyAlignment="1" applyProtection="1">
      <alignment horizontal="right" vertical="top" wrapText="1"/>
    </xf>
    <xf numFmtId="1" fontId="0" fillId="23" borderId="32" xfId="0" applyNumberFormat="1" applyFill="1" applyBorder="1" applyAlignment="1" applyProtection="1">
      <alignment horizontal="right" vertical="top" wrapText="1"/>
      <protection locked="0"/>
    </xf>
    <xf numFmtId="4" fontId="26" fillId="10" borderId="2" xfId="0" applyNumberFormat="1" applyFont="1" applyFill="1" applyBorder="1" applyAlignment="1" applyProtection="1">
      <alignment horizontal="right" vertical="top" wrapText="1"/>
    </xf>
    <xf numFmtId="1" fontId="0" fillId="27" borderId="32" xfId="0" applyNumberFormat="1" applyFill="1" applyBorder="1" applyAlignment="1" applyProtection="1">
      <alignment horizontal="right" vertical="top" wrapText="1"/>
      <protection locked="0"/>
    </xf>
    <xf numFmtId="4" fontId="0" fillId="8" borderId="44" xfId="0" applyNumberFormat="1" applyFill="1" applyBorder="1" applyAlignment="1" applyProtection="1">
      <alignment horizontal="right" vertical="top"/>
    </xf>
    <xf numFmtId="4" fontId="0" fillId="8" borderId="16" xfId="0" applyNumberFormat="1" applyFill="1" applyBorder="1" applyAlignment="1" applyProtection="1">
      <alignment horizontal="right" vertical="top"/>
    </xf>
    <xf numFmtId="1" fontId="0" fillId="8" borderId="16" xfId="0" applyNumberFormat="1" applyFill="1" applyBorder="1" applyAlignment="1" applyProtection="1">
      <alignment horizontal="right" vertical="top"/>
      <protection locked="0"/>
    </xf>
    <xf numFmtId="1" fontId="0" fillId="8" borderId="45" xfId="0" applyNumberFormat="1" applyFill="1" applyBorder="1" applyProtection="1">
      <protection locked="0"/>
    </xf>
    <xf numFmtId="1" fontId="0" fillId="8" borderId="16" xfId="0" applyNumberFormat="1" applyFill="1" applyBorder="1" applyProtection="1">
      <protection locked="0"/>
    </xf>
    <xf numFmtId="1" fontId="0" fillId="8" borderId="46" xfId="0" applyNumberFormat="1" applyFill="1" applyBorder="1" applyProtection="1">
      <protection locked="0"/>
    </xf>
    <xf numFmtId="3" fontId="0" fillId="13" borderId="47" xfId="0" applyNumberFormat="1" applyFill="1" applyBorder="1" applyAlignment="1" applyProtection="1">
      <alignment horizontal="right" vertical="top"/>
      <protection locked="0"/>
    </xf>
    <xf numFmtId="3" fontId="0" fillId="13" borderId="48" xfId="0" applyNumberFormat="1" applyFill="1" applyBorder="1" applyAlignment="1" applyProtection="1">
      <alignment horizontal="right" vertical="top"/>
      <protection locked="0"/>
    </xf>
    <xf numFmtId="3" fontId="0" fillId="13" borderId="49" xfId="0" applyNumberFormat="1" applyFill="1" applyBorder="1" applyAlignment="1" applyProtection="1">
      <alignment horizontal="right" vertical="top"/>
      <protection locked="0"/>
    </xf>
    <xf numFmtId="3" fontId="0" fillId="13" borderId="50" xfId="0" applyNumberFormat="1" applyFill="1" applyBorder="1" applyAlignment="1" applyProtection="1">
      <alignment horizontal="right" vertical="top"/>
      <protection locked="0"/>
    </xf>
    <xf numFmtId="0" fontId="0" fillId="2" borderId="0" xfId="0" applyFill="1" applyBorder="1" applyAlignment="1">
      <alignment vertical="top" wrapText="1"/>
    </xf>
    <xf numFmtId="0" fontId="0" fillId="2" borderId="0" xfId="0" applyFill="1" applyBorder="1" applyAlignment="1">
      <alignment vertical="top"/>
    </xf>
    <xf numFmtId="0" fontId="26" fillId="5" borderId="25" xfId="0" applyFont="1" applyFill="1" applyBorder="1" applyAlignment="1" applyProtection="1">
      <alignment horizontal="center" vertical="center"/>
    </xf>
    <xf numFmtId="0" fontId="36" fillId="11" borderId="7" xfId="0" applyFont="1" applyFill="1" applyBorder="1" applyAlignment="1" applyProtection="1">
      <alignment vertical="top" wrapText="1"/>
    </xf>
    <xf numFmtId="0" fontId="36" fillId="5" borderId="7" xfId="0" applyFont="1" applyFill="1" applyBorder="1" applyAlignment="1" applyProtection="1">
      <alignment vertical="top" wrapText="1"/>
    </xf>
    <xf numFmtId="0" fontId="36" fillId="11" borderId="7" xfId="0" applyFont="1" applyFill="1" applyBorder="1" applyAlignment="1" applyProtection="1">
      <alignment horizontal="left" vertical="top" wrapText="1" indent="1"/>
    </xf>
    <xf numFmtId="0" fontId="36" fillId="5" borderId="7" xfId="0" applyFont="1" applyFill="1" applyBorder="1" applyAlignment="1" applyProtection="1">
      <alignment horizontal="left" vertical="top" wrapText="1" indent="1"/>
    </xf>
    <xf numFmtId="0" fontId="36" fillId="5" borderId="25" xfId="0" applyFont="1" applyFill="1" applyBorder="1" applyAlignment="1" applyProtection="1">
      <alignment vertical="top" wrapText="1"/>
    </xf>
    <xf numFmtId="0" fontId="36" fillId="8" borderId="17" xfId="0" applyFont="1" applyFill="1" applyBorder="1" applyAlignment="1" applyProtection="1">
      <alignment vertical="top" wrapText="1"/>
    </xf>
    <xf numFmtId="0" fontId="36" fillId="13" borderId="51" xfId="0" applyFont="1" applyFill="1" applyBorder="1" applyAlignment="1" applyProtection="1">
      <alignment horizontal="right" vertical="top" wrapText="1"/>
    </xf>
    <xf numFmtId="0" fontId="26" fillId="7" borderId="52" xfId="0" applyFont="1" applyFill="1" applyBorder="1" applyAlignment="1">
      <alignment horizontal="center" vertical="center" wrapText="1"/>
    </xf>
    <xf numFmtId="4" fontId="26" fillId="24" borderId="53" xfId="0" applyNumberFormat="1" applyFont="1" applyFill="1" applyBorder="1" applyAlignment="1" applyProtection="1">
      <alignment horizontal="center" vertical="center" wrapText="1"/>
    </xf>
    <xf numFmtId="4" fontId="26" fillId="23" borderId="53" xfId="0" applyNumberFormat="1" applyFont="1" applyFill="1" applyBorder="1" applyAlignment="1" applyProtection="1">
      <alignment horizontal="right" vertical="top" wrapText="1"/>
    </xf>
    <xf numFmtId="1" fontId="0" fillId="23" borderId="52" xfId="0" applyNumberFormat="1" applyFill="1" applyBorder="1" applyProtection="1">
      <protection locked="0"/>
    </xf>
    <xf numFmtId="4" fontId="26" fillId="24" borderId="53" xfId="0" applyNumberFormat="1" applyFont="1" applyFill="1" applyBorder="1" applyAlignment="1" applyProtection="1">
      <alignment horizontal="right" vertical="top" wrapText="1"/>
    </xf>
    <xf numFmtId="1" fontId="0" fillId="7" borderId="52" xfId="0" applyNumberFormat="1" applyFill="1" applyBorder="1" applyProtection="1">
      <protection locked="0"/>
    </xf>
    <xf numFmtId="4" fontId="26" fillId="8" borderId="54" xfId="0" applyNumberFormat="1" applyFont="1" applyFill="1" applyBorder="1" applyAlignment="1" applyProtection="1">
      <alignment horizontal="right" vertical="top" wrapText="1"/>
    </xf>
    <xf numFmtId="1" fontId="0" fillId="8" borderId="55" xfId="0" applyNumberFormat="1" applyFill="1" applyBorder="1" applyProtection="1">
      <protection locked="0"/>
    </xf>
    <xf numFmtId="3" fontId="0" fillId="13" borderId="51" xfId="0" applyNumberFormat="1" applyFill="1" applyBorder="1" applyAlignment="1" applyProtection="1">
      <alignment horizontal="right" vertical="top"/>
      <protection locked="0"/>
    </xf>
    <xf numFmtId="0" fontId="26" fillId="3" borderId="35" xfId="0" applyFont="1" applyFill="1" applyBorder="1" applyAlignment="1" applyProtection="1">
      <alignment horizontal="center" vertical="center" wrapText="1"/>
    </xf>
    <xf numFmtId="0" fontId="4" fillId="3" borderId="56" xfId="0" applyFont="1" applyFill="1" applyBorder="1" applyAlignment="1" applyProtection="1">
      <alignment horizontal="center" vertical="center" wrapText="1"/>
    </xf>
    <xf numFmtId="0" fontId="26" fillId="7" borderId="57" xfId="0" applyFont="1" applyFill="1" applyBorder="1" applyAlignment="1">
      <alignment horizontal="center" vertical="center" wrapText="1"/>
    </xf>
    <xf numFmtId="0" fontId="39" fillId="12" borderId="56" xfId="0" applyFont="1" applyFill="1" applyBorder="1" applyAlignment="1" applyProtection="1">
      <alignment horizontal="center" vertical="center" wrapText="1"/>
    </xf>
    <xf numFmtId="0" fontId="49" fillId="26" borderId="10" xfId="0" applyFont="1" applyFill="1" applyBorder="1" applyProtection="1">
      <protection locked="0"/>
    </xf>
    <xf numFmtId="0" fontId="49" fillId="2" borderId="8" xfId="0" applyFont="1" applyFill="1" applyBorder="1" applyProtection="1">
      <protection locked="0"/>
    </xf>
    <xf numFmtId="0" fontId="49" fillId="26" borderId="8" xfId="0" applyFont="1" applyFill="1" applyBorder="1" applyProtection="1">
      <protection locked="0"/>
    </xf>
    <xf numFmtId="0" fontId="29" fillId="3" borderId="24" xfId="0" applyFont="1" applyFill="1" applyBorder="1" applyProtection="1"/>
    <xf numFmtId="0" fontId="29" fillId="3" borderId="40" xfId="0" applyNumberFormat="1" applyFont="1" applyFill="1" applyBorder="1" applyProtection="1"/>
    <xf numFmtId="0" fontId="29" fillId="3" borderId="40" xfId="0" applyFont="1" applyFill="1" applyBorder="1" applyProtection="1"/>
    <xf numFmtId="0" fontId="52" fillId="2" borderId="0" xfId="0" applyNumberFormat="1" applyFont="1" applyFill="1" applyProtection="1">
      <protection locked="0"/>
    </xf>
    <xf numFmtId="184" fontId="53" fillId="24" borderId="5" xfId="0" applyNumberFormat="1" applyFont="1" applyFill="1" applyBorder="1" applyProtection="1"/>
    <xf numFmtId="184" fontId="53" fillId="24" borderId="21" xfId="0" applyNumberFormat="1" applyFont="1" applyFill="1" applyBorder="1" applyProtection="1"/>
    <xf numFmtId="184" fontId="54" fillId="3" borderId="11" xfId="0" applyNumberFormat="1" applyFont="1" applyFill="1" applyBorder="1" applyProtection="1"/>
    <xf numFmtId="184" fontId="54" fillId="24" borderId="3" xfId="0" applyNumberFormat="1" applyFont="1" applyFill="1" applyBorder="1" applyProtection="1"/>
    <xf numFmtId="0" fontId="55" fillId="2" borderId="0" xfId="0" applyFont="1" applyFill="1" applyProtection="1">
      <protection locked="0"/>
    </xf>
    <xf numFmtId="0" fontId="29" fillId="3" borderId="10" xfId="0" applyFont="1" applyFill="1" applyBorder="1" applyProtection="1"/>
    <xf numFmtId="0" fontId="29" fillId="24" borderId="8" xfId="0" applyFont="1" applyFill="1" applyBorder="1" applyProtection="1"/>
    <xf numFmtId="0" fontId="34" fillId="2" borderId="38" xfId="0" applyFont="1" applyFill="1" applyBorder="1" applyProtection="1">
      <protection locked="0"/>
    </xf>
    <xf numFmtId="0" fontId="34" fillId="2" borderId="23" xfId="0" applyFont="1" applyFill="1" applyBorder="1" applyProtection="1">
      <protection locked="0"/>
    </xf>
    <xf numFmtId="0" fontId="29" fillId="26" borderId="26" xfId="0" applyFont="1" applyFill="1" applyBorder="1" applyProtection="1">
      <protection locked="0"/>
    </xf>
    <xf numFmtId="0" fontId="29" fillId="2" borderId="20" xfId="0" applyFont="1" applyFill="1" applyBorder="1" applyProtection="1">
      <protection locked="0"/>
    </xf>
    <xf numFmtId="0" fontId="29" fillId="26" borderId="20" xfId="0" applyFont="1" applyFill="1" applyBorder="1" applyProtection="1">
      <protection locked="0"/>
    </xf>
    <xf numFmtId="0" fontId="56" fillId="0" borderId="0" xfId="0" applyFont="1" applyProtection="1"/>
    <xf numFmtId="0" fontId="57" fillId="0" borderId="0" xfId="0" applyFont="1"/>
    <xf numFmtId="0" fontId="56" fillId="0" borderId="0" xfId="0" applyFont="1" applyAlignment="1" applyProtection="1">
      <alignment wrapText="1"/>
    </xf>
    <xf numFmtId="0" fontId="27" fillId="0" borderId="0" xfId="0" applyFont="1"/>
    <xf numFmtId="0" fontId="26" fillId="31" borderId="7" xfId="0" applyFont="1" applyFill="1" applyBorder="1" applyAlignment="1" applyProtection="1">
      <alignment horizontal="center" vertical="center" wrapText="1"/>
    </xf>
    <xf numFmtId="0" fontId="26" fillId="29" borderId="3" xfId="0" applyFont="1" applyFill="1" applyBorder="1" applyAlignment="1" applyProtection="1">
      <alignment horizontal="center" vertical="center" wrapText="1"/>
    </xf>
    <xf numFmtId="0" fontId="26" fillId="28" borderId="7" xfId="0" applyFont="1" applyFill="1" applyBorder="1" applyAlignment="1" applyProtection="1">
      <alignment horizontal="center" vertical="center" wrapText="1"/>
    </xf>
    <xf numFmtId="0" fontId="26" fillId="27" borderId="7" xfId="0" applyFont="1" applyFill="1" applyBorder="1" applyAlignment="1" applyProtection="1">
      <alignment horizontal="center" vertical="center" wrapText="1"/>
    </xf>
    <xf numFmtId="1" fontId="26" fillId="23" borderId="7" xfId="0" applyNumberFormat="1" applyFont="1" applyFill="1" applyBorder="1" applyAlignment="1" applyProtection="1">
      <alignment horizontal="right" vertical="top" wrapText="1"/>
    </xf>
    <xf numFmtId="1" fontId="26" fillId="23" borderId="3" xfId="0" applyNumberFormat="1" applyFont="1" applyFill="1" applyBorder="1" applyAlignment="1" applyProtection="1">
      <alignment horizontal="right" vertical="top" wrapText="1"/>
    </xf>
    <xf numFmtId="1" fontId="0" fillId="23" borderId="7" xfId="0" applyNumberFormat="1" applyFill="1" applyBorder="1" applyAlignment="1" applyProtection="1">
      <alignment horizontal="right" vertical="top" wrapText="1"/>
    </xf>
    <xf numFmtId="1" fontId="26" fillId="30" borderId="7" xfId="0" applyNumberFormat="1" applyFont="1" applyFill="1" applyBorder="1" applyAlignment="1" applyProtection="1">
      <alignment horizontal="right" vertical="top" wrapText="1"/>
    </xf>
    <xf numFmtId="1" fontId="26" fillId="29" borderId="3" xfId="0" applyNumberFormat="1" applyFont="1" applyFill="1" applyBorder="1" applyAlignment="1" applyProtection="1">
      <alignment horizontal="right" vertical="top" wrapText="1"/>
    </xf>
    <xf numFmtId="1" fontId="0" fillId="28" borderId="7" xfId="0" applyNumberFormat="1" applyFill="1" applyBorder="1" applyAlignment="1" applyProtection="1">
      <alignment horizontal="right" vertical="top" wrapText="1"/>
    </xf>
    <xf numFmtId="1" fontId="0" fillId="27" borderId="7" xfId="0" applyNumberFormat="1" applyFill="1" applyBorder="1" applyAlignment="1" applyProtection="1">
      <alignment horizontal="right" vertical="top" wrapText="1"/>
    </xf>
    <xf numFmtId="1" fontId="26" fillId="30" borderId="3" xfId="0" applyNumberFormat="1" applyFont="1" applyFill="1" applyBorder="1" applyAlignment="1" applyProtection="1">
      <alignment horizontal="right" vertical="top" wrapText="1"/>
    </xf>
    <xf numFmtId="1" fontId="0" fillId="30" borderId="7" xfId="0" applyNumberFormat="1" applyFill="1" applyBorder="1" applyAlignment="1" applyProtection="1">
      <alignment horizontal="right" vertical="top"/>
    </xf>
    <xf numFmtId="1" fontId="0" fillId="28" borderId="7" xfId="0" applyNumberFormat="1" applyFill="1" applyBorder="1" applyAlignment="1" applyProtection="1">
      <alignment horizontal="right" vertical="top"/>
    </xf>
    <xf numFmtId="1" fontId="0" fillId="27" borderId="7" xfId="0" applyNumberFormat="1" applyFill="1" applyBorder="1" applyAlignment="1" applyProtection="1">
      <alignment horizontal="right" vertical="top"/>
    </xf>
    <xf numFmtId="1" fontId="0" fillId="23" borderId="7" xfId="0" applyNumberFormat="1" applyFill="1" applyBorder="1" applyAlignment="1" applyProtection="1">
      <alignment horizontal="right" vertical="top"/>
    </xf>
    <xf numFmtId="1" fontId="0" fillId="30" borderId="25" xfId="0" applyNumberFormat="1" applyFill="1" applyBorder="1" applyAlignment="1" applyProtection="1">
      <alignment horizontal="right" vertical="top"/>
    </xf>
    <xf numFmtId="1" fontId="0" fillId="8" borderId="7" xfId="0" applyNumberFormat="1" applyFill="1" applyBorder="1" applyAlignment="1" applyProtection="1">
      <alignment horizontal="right" vertical="top"/>
    </xf>
    <xf numFmtId="1" fontId="26" fillId="8" borderId="3" xfId="0" applyNumberFormat="1" applyFont="1" applyFill="1" applyBorder="1" applyAlignment="1" applyProtection="1">
      <alignment horizontal="right" vertical="top" wrapText="1"/>
    </xf>
    <xf numFmtId="1" fontId="0" fillId="8" borderId="3" xfId="0" applyNumberFormat="1" applyFill="1" applyBorder="1" applyProtection="1"/>
    <xf numFmtId="3" fontId="0" fillId="13" borderId="3" xfId="0" applyNumberFormat="1" applyFill="1" applyBorder="1" applyAlignment="1" applyProtection="1">
      <alignment horizontal="right" vertical="top"/>
    </xf>
    <xf numFmtId="0" fontId="58" fillId="2" borderId="0" xfId="0" applyFont="1" applyFill="1" applyProtection="1">
      <protection locked="0"/>
    </xf>
    <xf numFmtId="0" fontId="59" fillId="2" borderId="0" xfId="0" applyFont="1" applyFill="1" applyProtection="1">
      <protection locked="0"/>
    </xf>
    <xf numFmtId="0" fontId="59" fillId="2" borderId="0" xfId="0" applyFont="1" applyFill="1"/>
    <xf numFmtId="0" fontId="35" fillId="24" borderId="9" xfId="0" applyNumberFormat="1" applyFont="1" applyFill="1" applyBorder="1" applyAlignment="1" applyProtection="1">
      <alignment horizontal="center"/>
    </xf>
    <xf numFmtId="0" fontId="34" fillId="24" borderId="4" xfId="0" applyFont="1" applyFill="1" applyBorder="1" applyProtection="1"/>
    <xf numFmtId="0" fontId="35" fillId="24" borderId="28" xfId="0" applyNumberFormat="1" applyFont="1" applyFill="1" applyBorder="1" applyAlignment="1" applyProtection="1">
      <alignment horizontal="center"/>
    </xf>
    <xf numFmtId="0" fontId="34" fillId="24" borderId="27" xfId="0" applyFont="1" applyFill="1" applyBorder="1" applyProtection="1"/>
    <xf numFmtId="0" fontId="1" fillId="24" borderId="58" xfId="0" applyNumberFormat="1" applyFont="1" applyFill="1" applyBorder="1" applyAlignment="1" applyProtection="1">
      <alignment horizontal="center" wrapText="1"/>
      <protection locked="0"/>
    </xf>
    <xf numFmtId="0" fontId="2" fillId="24" borderId="59" xfId="0" applyNumberFormat="1" applyFont="1" applyFill="1" applyBorder="1" applyAlignment="1" applyProtection="1">
      <alignment horizontal="center" wrapText="1"/>
      <protection locked="0"/>
    </xf>
    <xf numFmtId="0" fontId="1" fillId="24" borderId="60" xfId="0" applyNumberFormat="1" applyFont="1" applyFill="1" applyBorder="1" applyAlignment="1" applyProtection="1">
      <alignment horizontal="center" wrapText="1"/>
      <protection locked="0"/>
    </xf>
    <xf numFmtId="0" fontId="1" fillId="24" borderId="61" xfId="0" applyNumberFormat="1" applyFont="1" applyFill="1" applyBorder="1" applyAlignment="1" applyProtection="1">
      <alignment horizontal="center" wrapText="1"/>
      <protection locked="0"/>
    </xf>
    <xf numFmtId="0" fontId="1" fillId="24" borderId="62" xfId="0" applyNumberFormat="1" applyFont="1" applyFill="1" applyBorder="1" applyAlignment="1" applyProtection="1">
      <alignment horizontal="center" vertical="top" wrapText="1"/>
      <protection locked="0"/>
    </xf>
    <xf numFmtId="0" fontId="2" fillId="24" borderId="63" xfId="0" applyNumberFormat="1" applyFont="1" applyFill="1" applyBorder="1" applyAlignment="1" applyProtection="1">
      <alignment horizontal="center" vertical="top" wrapText="1"/>
      <protection locked="0"/>
    </xf>
    <xf numFmtId="0" fontId="1" fillId="24" borderId="64" xfId="0" applyNumberFormat="1" applyFont="1" applyFill="1" applyBorder="1" applyAlignment="1" applyProtection="1">
      <alignment horizontal="center" vertical="top" wrapText="1"/>
      <protection locked="0"/>
    </xf>
    <xf numFmtId="0" fontId="1" fillId="24" borderId="65" xfId="0" applyNumberFormat="1" applyFont="1" applyFill="1" applyBorder="1" applyAlignment="1" applyProtection="1">
      <alignment horizontal="center" vertical="top" wrapText="1"/>
      <protection locked="0"/>
    </xf>
    <xf numFmtId="0" fontId="29" fillId="26" borderId="24" xfId="0" applyFont="1" applyFill="1" applyBorder="1" applyAlignment="1" applyProtection="1">
      <alignment wrapText="1"/>
      <protection locked="0"/>
    </xf>
    <xf numFmtId="0" fontId="49" fillId="2" borderId="0" xfId="0" applyFont="1" applyFill="1"/>
    <xf numFmtId="0" fontId="49" fillId="2" borderId="92" xfId="0" applyFont="1" applyFill="1" applyBorder="1"/>
    <xf numFmtId="0" fontId="50" fillId="2" borderId="0" xfId="0" applyFont="1" applyFill="1"/>
    <xf numFmtId="0" fontId="50" fillId="2" borderId="92" xfId="0" applyFont="1" applyFill="1" applyBorder="1"/>
    <xf numFmtId="0" fontId="59" fillId="2" borderId="92" xfId="0" applyFont="1" applyFill="1" applyBorder="1"/>
    <xf numFmtId="0" fontId="58" fillId="2" borderId="0" xfId="0" applyFont="1" applyFill="1"/>
    <xf numFmtId="0" fontId="58" fillId="2" borderId="92" xfId="0" applyFont="1" applyFill="1" applyBorder="1"/>
    <xf numFmtId="0" fontId="49" fillId="2" borderId="93" xfId="0" applyFont="1" applyFill="1" applyBorder="1"/>
    <xf numFmtId="0" fontId="49" fillId="2" borderId="94" xfId="0" applyFont="1" applyFill="1" applyBorder="1"/>
    <xf numFmtId="0" fontId="49" fillId="2" borderId="95" xfId="0" applyFont="1" applyFill="1" applyBorder="1"/>
    <xf numFmtId="0" fontId="60" fillId="0" borderId="0" xfId="0" applyFont="1" applyFill="1"/>
    <xf numFmtId="0" fontId="60" fillId="0" borderId="92" xfId="0" applyFont="1" applyFill="1" applyBorder="1"/>
    <xf numFmtId="0" fontId="41" fillId="15" borderId="66" xfId="0" applyFont="1" applyFill="1" applyBorder="1" applyAlignment="1" applyProtection="1">
      <alignment vertical="center"/>
      <protection locked="0"/>
    </xf>
    <xf numFmtId="0" fontId="40" fillId="15" borderId="12" xfId="0" applyFont="1" applyFill="1" applyBorder="1" applyAlignment="1" applyProtection="1">
      <alignment vertical="center"/>
      <protection locked="0"/>
    </xf>
    <xf numFmtId="0" fontId="41" fillId="15" borderId="67" xfId="0" applyFont="1" applyFill="1" applyBorder="1" applyAlignment="1" applyProtection="1">
      <alignment vertical="center"/>
      <protection locked="0"/>
    </xf>
    <xf numFmtId="0" fontId="40" fillId="15" borderId="13" xfId="0" applyFont="1" applyFill="1" applyBorder="1" applyAlignment="1" applyProtection="1">
      <alignment vertical="center"/>
      <protection locked="0"/>
    </xf>
    <xf numFmtId="0" fontId="40" fillId="15" borderId="14" xfId="0" applyFont="1" applyFill="1" applyBorder="1" applyAlignment="1" applyProtection="1">
      <alignment horizontal="center" vertical="top" wrapText="1"/>
      <protection locked="0"/>
    </xf>
    <xf numFmtId="0" fontId="40" fillId="15" borderId="14" xfId="0" applyFont="1" applyFill="1" applyBorder="1" applyAlignment="1" applyProtection="1">
      <alignment horizontal="center" vertical="top"/>
      <protection locked="0"/>
    </xf>
    <xf numFmtId="0" fontId="1" fillId="32" borderId="41" xfId="0" applyFont="1" applyFill="1" applyBorder="1" applyAlignment="1" applyProtection="1">
      <alignment horizontal="center" vertical="center" wrapText="1"/>
      <protection locked="0"/>
    </xf>
    <xf numFmtId="0" fontId="1" fillId="10" borderId="1" xfId="0" applyFont="1" applyFill="1" applyBorder="1" applyAlignment="1" applyProtection="1">
      <alignment horizontal="center" vertical="center" wrapText="1"/>
      <protection locked="0"/>
    </xf>
    <xf numFmtId="0" fontId="1" fillId="25" borderId="68" xfId="0" applyFont="1" applyFill="1" applyBorder="1" applyAlignment="1" applyProtection="1">
      <alignment horizontal="center" vertical="center" wrapText="1"/>
      <protection locked="0"/>
    </xf>
    <xf numFmtId="0" fontId="61" fillId="15" borderId="69" xfId="0" applyNumberFormat="1" applyFont="1" applyFill="1" applyBorder="1" applyAlignment="1" applyProtection="1">
      <alignment vertical="top" wrapText="1"/>
      <protection locked="0"/>
    </xf>
    <xf numFmtId="0" fontId="61" fillId="15" borderId="70" xfId="0" applyNumberFormat="1" applyFont="1" applyFill="1" applyBorder="1" applyAlignment="1" applyProtection="1">
      <alignment vertical="top" wrapText="1"/>
      <protection locked="0"/>
    </xf>
    <xf numFmtId="0" fontId="62" fillId="15" borderId="70" xfId="0" applyFont="1" applyFill="1" applyBorder="1" applyAlignment="1" applyProtection="1">
      <alignment vertical="top" wrapText="1"/>
      <protection locked="0"/>
    </xf>
    <xf numFmtId="0" fontId="62" fillId="15" borderId="71" xfId="0" applyFont="1" applyFill="1" applyBorder="1" applyAlignment="1" applyProtection="1">
      <alignment vertical="top" wrapText="1"/>
      <protection locked="0"/>
    </xf>
    <xf numFmtId="0" fontId="1" fillId="26" borderId="41" xfId="0" applyFont="1" applyFill="1" applyBorder="1" applyAlignment="1" applyProtection="1">
      <alignment horizontal="center" vertical="center"/>
      <protection locked="0"/>
    </xf>
    <xf numFmtId="0" fontId="1" fillId="26" borderId="72" xfId="0" applyFont="1" applyFill="1" applyBorder="1" applyAlignment="1" applyProtection="1">
      <alignment vertical="center" wrapText="1"/>
      <protection locked="0"/>
    </xf>
    <xf numFmtId="0" fontId="1" fillId="26" borderId="68" xfId="0" applyFont="1" applyFill="1" applyBorder="1" applyAlignment="1" applyProtection="1">
      <alignment vertical="center" wrapText="1"/>
      <protection locked="0"/>
    </xf>
    <xf numFmtId="0" fontId="1" fillId="26" borderId="73" xfId="0" applyFont="1" applyFill="1" applyBorder="1" applyAlignment="1" applyProtection="1">
      <alignment vertical="center" wrapText="1"/>
      <protection locked="0"/>
    </xf>
    <xf numFmtId="0" fontId="63" fillId="2" borderId="0" xfId="0" applyFont="1" applyFill="1"/>
    <xf numFmtId="0" fontId="64" fillId="2" borderId="0" xfId="0" applyFont="1" applyFill="1"/>
    <xf numFmtId="0" fontId="64" fillId="2" borderId="92" xfId="0" applyFont="1" applyFill="1" applyBorder="1"/>
    <xf numFmtId="0" fontId="49" fillId="2" borderId="0" xfId="0" applyFont="1" applyFill="1" applyBorder="1"/>
    <xf numFmtId="3" fontId="0" fillId="2" borderId="0" xfId="0" applyNumberFormat="1" applyFill="1"/>
    <xf numFmtId="0" fontId="49" fillId="26" borderId="25" xfId="0" applyFont="1" applyFill="1" applyBorder="1" applyProtection="1">
      <protection locked="0"/>
    </xf>
    <xf numFmtId="0" fontId="49" fillId="26" borderId="11" xfId="0" applyFont="1" applyFill="1" applyBorder="1" applyProtection="1">
      <protection locked="0"/>
    </xf>
    <xf numFmtId="0" fontId="49" fillId="2" borderId="7" xfId="0" applyFont="1" applyFill="1" applyBorder="1" applyProtection="1">
      <protection locked="0"/>
    </xf>
    <xf numFmtId="0" fontId="49" fillId="2" borderId="3" xfId="0" applyFont="1" applyFill="1" applyBorder="1" applyProtection="1">
      <protection locked="0"/>
    </xf>
    <xf numFmtId="0" fontId="49" fillId="26" borderId="7" xfId="0" applyFont="1" applyFill="1" applyBorder="1" applyProtection="1">
      <protection locked="0"/>
    </xf>
    <xf numFmtId="0" fontId="49" fillId="26" borderId="3" xfId="0" applyFont="1" applyFill="1" applyBorder="1" applyProtection="1">
      <protection locked="0"/>
    </xf>
    <xf numFmtId="0" fontId="67" fillId="35" borderId="77" xfId="0" applyNumberFormat="1" applyFont="1" applyFill="1" applyBorder="1" applyAlignment="1" applyProtection="1">
      <alignment horizontal="center" vertical="center" wrapText="1"/>
      <protection locked="0"/>
    </xf>
    <xf numFmtId="0" fontId="67" fillId="35" borderId="50"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protection locked="0"/>
    </xf>
    <xf numFmtId="0" fontId="2" fillId="33" borderId="33" xfId="0" applyFont="1" applyFill="1" applyBorder="1" applyAlignment="1" applyProtection="1">
      <alignment horizontal="center" vertical="center" wrapText="1"/>
      <protection locked="0"/>
    </xf>
    <xf numFmtId="0" fontId="2" fillId="33" borderId="84" xfId="0" applyFont="1" applyFill="1" applyBorder="1" applyAlignment="1" applyProtection="1">
      <alignment horizontal="center" vertical="center" wrapText="1"/>
      <protection locked="0"/>
    </xf>
    <xf numFmtId="0" fontId="2" fillId="33" borderId="9" xfId="0" applyFont="1" applyFill="1" applyBorder="1" applyAlignment="1" applyProtection="1">
      <alignment horizontal="center" vertical="center" wrapText="1"/>
      <protection locked="0"/>
    </xf>
    <xf numFmtId="0" fontId="2" fillId="33" borderId="35" xfId="0" applyNumberFormat="1" applyFont="1" applyFill="1" applyBorder="1" applyAlignment="1" applyProtection="1">
      <alignment horizontal="center" vertical="center" wrapText="1"/>
      <protection locked="0"/>
    </xf>
    <xf numFmtId="0" fontId="2" fillId="33" borderId="78" xfId="0" applyNumberFormat="1" applyFont="1" applyFill="1" applyBorder="1" applyAlignment="1" applyProtection="1">
      <alignment horizontal="center" vertical="center" wrapText="1"/>
      <protection locked="0"/>
    </xf>
    <xf numFmtId="0" fontId="2" fillId="33" borderId="82" xfId="0" applyNumberFormat="1" applyFont="1" applyFill="1" applyBorder="1" applyAlignment="1" applyProtection="1">
      <alignment horizontal="center" vertical="center" wrapText="1"/>
      <protection locked="0"/>
    </xf>
    <xf numFmtId="0" fontId="47" fillId="2" borderId="39" xfId="0" applyFont="1" applyFill="1" applyBorder="1" applyAlignment="1" applyProtection="1">
      <alignment horizontal="center"/>
      <protection locked="0"/>
    </xf>
    <xf numFmtId="0" fontId="47" fillId="2" borderId="69" xfId="0" applyFont="1" applyFill="1" applyBorder="1" applyAlignment="1" applyProtection="1">
      <alignment horizontal="center"/>
      <protection locked="0"/>
    </xf>
    <xf numFmtId="0" fontId="47" fillId="2" borderId="85" xfId="0" applyFont="1" applyFill="1" applyBorder="1" applyAlignment="1" applyProtection="1">
      <alignment horizontal="center"/>
      <protection locked="0"/>
    </xf>
    <xf numFmtId="0" fontId="29" fillId="2" borderId="69" xfId="0" applyFont="1" applyFill="1" applyBorder="1" applyAlignment="1" applyProtection="1">
      <alignment horizontal="center"/>
      <protection locked="0"/>
    </xf>
    <xf numFmtId="0" fontId="67" fillId="15" borderId="51" xfId="0" applyNumberFormat="1" applyFont="1" applyFill="1" applyBorder="1" applyAlignment="1" applyProtection="1">
      <alignment horizontal="center" wrapText="1"/>
      <protection locked="0"/>
    </xf>
    <xf numFmtId="0" fontId="67" fillId="15" borderId="77" xfId="0" applyNumberFormat="1" applyFont="1" applyFill="1" applyBorder="1" applyAlignment="1" applyProtection="1">
      <alignment horizontal="center" wrapText="1"/>
      <protection locked="0"/>
    </xf>
    <xf numFmtId="0" fontId="67" fillId="15" borderId="50" xfId="0" applyNumberFormat="1" applyFont="1" applyFill="1" applyBorder="1" applyAlignment="1" applyProtection="1">
      <alignment horizontal="center" wrapText="1"/>
      <protection locked="0"/>
    </xf>
    <xf numFmtId="0" fontId="2" fillId="33" borderId="57" xfId="0" applyNumberFormat="1" applyFont="1" applyFill="1" applyBorder="1" applyAlignment="1" applyProtection="1">
      <alignment horizontal="center" vertical="center" wrapText="1"/>
      <protection locked="0"/>
    </xf>
    <xf numFmtId="0" fontId="41" fillId="15" borderId="66" xfId="0" applyFont="1" applyFill="1" applyBorder="1" applyAlignment="1" applyProtection="1">
      <alignment horizontal="center" vertical="center" wrapText="1"/>
      <protection locked="0"/>
    </xf>
    <xf numFmtId="0" fontId="41" fillId="15" borderId="74" xfId="0" applyFont="1" applyFill="1" applyBorder="1" applyAlignment="1" applyProtection="1">
      <alignment horizontal="center" vertical="center" wrapText="1"/>
      <protection locked="0"/>
    </xf>
    <xf numFmtId="0" fontId="41" fillId="15" borderId="35" xfId="0" applyFont="1" applyFill="1" applyBorder="1" applyAlignment="1" applyProtection="1">
      <alignment horizontal="center" vertical="center" wrapText="1"/>
      <protection locked="0"/>
    </xf>
    <xf numFmtId="0" fontId="41" fillId="15" borderId="78" xfId="0" applyFont="1" applyFill="1" applyBorder="1" applyAlignment="1" applyProtection="1">
      <alignment horizontal="center" vertical="center" wrapText="1"/>
      <protection locked="0"/>
    </xf>
    <xf numFmtId="0" fontId="66" fillId="34" borderId="79" xfId="0" applyNumberFormat="1" applyFont="1" applyFill="1" applyBorder="1" applyAlignment="1" applyProtection="1">
      <alignment horizontal="center" vertical="center" wrapText="1"/>
      <protection locked="0"/>
    </xf>
    <xf numFmtId="0" fontId="66" fillId="34" borderId="74" xfId="0" applyNumberFormat="1" applyFont="1" applyFill="1" applyBorder="1" applyAlignment="1" applyProtection="1">
      <alignment horizontal="center" vertical="center" wrapText="1"/>
      <protection locked="0"/>
    </xf>
    <xf numFmtId="0" fontId="66" fillId="34" borderId="80" xfId="0" applyNumberFormat="1" applyFont="1" applyFill="1" applyBorder="1" applyAlignment="1" applyProtection="1">
      <alignment horizontal="center" vertical="center" wrapText="1"/>
      <protection locked="0"/>
    </xf>
    <xf numFmtId="0" fontId="66" fillId="34" borderId="81" xfId="0" applyNumberFormat="1" applyFont="1" applyFill="1" applyBorder="1" applyAlignment="1" applyProtection="1">
      <alignment horizontal="center" vertical="center" wrapText="1"/>
      <protection locked="0"/>
    </xf>
    <xf numFmtId="0" fontId="66" fillId="34" borderId="78" xfId="0" applyNumberFormat="1" applyFont="1" applyFill="1" applyBorder="1" applyAlignment="1" applyProtection="1">
      <alignment horizontal="center" vertical="center" wrapText="1"/>
      <protection locked="0"/>
    </xf>
    <xf numFmtId="0" fontId="66" fillId="34" borderId="82" xfId="0" applyNumberFormat="1" applyFont="1" applyFill="1" applyBorder="1" applyAlignment="1" applyProtection="1">
      <alignment horizontal="center" vertical="center" wrapText="1"/>
      <protection locked="0"/>
    </xf>
    <xf numFmtId="0" fontId="67" fillId="15" borderId="83" xfId="0" applyNumberFormat="1" applyFont="1" applyFill="1" applyBorder="1" applyAlignment="1" applyProtection="1">
      <alignment horizontal="center" wrapText="1"/>
      <protection locked="0"/>
    </xf>
    <xf numFmtId="0" fontId="32" fillId="2" borderId="39" xfId="0" applyFont="1" applyFill="1" applyBorder="1" applyAlignment="1" applyProtection="1">
      <alignment horizontal="center"/>
      <protection locked="0"/>
    </xf>
    <xf numFmtId="0" fontId="32" fillId="2" borderId="69" xfId="0" applyFont="1" applyFill="1" applyBorder="1" applyAlignment="1" applyProtection="1">
      <alignment horizontal="center"/>
      <protection locked="0"/>
    </xf>
    <xf numFmtId="0" fontId="41" fillId="15" borderId="74" xfId="0" applyNumberFormat="1" applyFont="1" applyFill="1" applyBorder="1" applyAlignment="1" applyProtection="1">
      <alignment horizontal="center" vertical="center" wrapText="1"/>
      <protection locked="0"/>
    </xf>
    <xf numFmtId="0" fontId="41" fillId="15" borderId="75" xfId="0" applyNumberFormat="1" applyFont="1" applyFill="1" applyBorder="1" applyAlignment="1" applyProtection="1">
      <alignment horizontal="center" vertical="center" wrapText="1"/>
      <protection locked="0"/>
    </xf>
    <xf numFmtId="0" fontId="41" fillId="15" borderId="0" xfId="0" applyNumberFormat="1" applyFont="1" applyFill="1" applyBorder="1" applyAlignment="1" applyProtection="1">
      <alignment horizontal="center" vertical="center" wrapText="1"/>
      <protection locked="0"/>
    </xf>
    <xf numFmtId="0" fontId="41" fillId="15" borderId="76" xfId="0" applyNumberFormat="1" applyFont="1" applyFill="1" applyBorder="1" applyAlignment="1" applyProtection="1">
      <alignment horizontal="center" vertical="center" wrapText="1"/>
      <protection locked="0"/>
    </xf>
    <xf numFmtId="0" fontId="41" fillId="15" borderId="66" xfId="0" applyNumberFormat="1" applyFont="1" applyFill="1" applyBorder="1" applyAlignment="1" applyProtection="1">
      <alignment horizontal="center" vertical="center" wrapText="1"/>
      <protection locked="0"/>
    </xf>
    <xf numFmtId="0" fontId="41" fillId="15" borderId="67" xfId="0" applyNumberFormat="1" applyFont="1" applyFill="1" applyBorder="1" applyAlignment="1" applyProtection="1">
      <alignment horizontal="center" vertical="center" wrapText="1"/>
      <protection locked="0"/>
    </xf>
    <xf numFmtId="0" fontId="65" fillId="15" borderId="51" xfId="0" applyNumberFormat="1" applyFont="1" applyFill="1" applyBorder="1" applyAlignment="1" applyProtection="1">
      <alignment horizontal="center" wrapText="1"/>
      <protection locked="0"/>
    </xf>
    <xf numFmtId="0" fontId="65" fillId="15" borderId="77" xfId="0" applyNumberFormat="1" applyFont="1" applyFill="1" applyBorder="1" applyAlignment="1" applyProtection="1">
      <alignment horizontal="center" wrapText="1"/>
      <protection locked="0"/>
    </xf>
    <xf numFmtId="0" fontId="2" fillId="16" borderId="7" xfId="0" applyNumberFormat="1" applyFont="1" applyFill="1" applyBorder="1" applyAlignment="1" applyProtection="1">
      <alignment horizontal="center" wrapText="1"/>
    </xf>
    <xf numFmtId="0" fontId="2" fillId="16" borderId="8" xfId="0" applyNumberFormat="1" applyFont="1" applyFill="1" applyBorder="1" applyAlignment="1" applyProtection="1">
      <alignment horizontal="center" wrapText="1"/>
    </xf>
    <xf numFmtId="0" fontId="1" fillId="16" borderId="3" xfId="0" applyNumberFormat="1" applyFont="1" applyFill="1" applyBorder="1" applyAlignment="1" applyProtection="1">
      <alignment horizontal="center"/>
    </xf>
    <xf numFmtId="0" fontId="2" fillId="17" borderId="7" xfId="0" applyNumberFormat="1" applyFont="1" applyFill="1" applyBorder="1" applyAlignment="1" applyProtection="1">
      <alignment horizontal="center" wrapText="1"/>
    </xf>
    <xf numFmtId="0" fontId="2" fillId="17" borderId="8" xfId="0" applyNumberFormat="1" applyFont="1" applyFill="1" applyBorder="1" applyAlignment="1" applyProtection="1">
      <alignment horizontal="center" wrapText="1"/>
    </xf>
    <xf numFmtId="0" fontId="68" fillId="17" borderId="7" xfId="0" applyNumberFormat="1" applyFont="1" applyFill="1" applyBorder="1" applyAlignment="1" applyProtection="1">
      <alignment horizontal="center" wrapText="1"/>
    </xf>
    <xf numFmtId="0" fontId="68" fillId="17" borderId="8" xfId="0" applyNumberFormat="1" applyFont="1" applyFill="1" applyBorder="1" applyAlignment="1" applyProtection="1">
      <alignment horizontal="center" wrapText="1"/>
    </xf>
    <xf numFmtId="0" fontId="69" fillId="24" borderId="0" xfId="0" applyFont="1" applyFill="1" applyAlignment="1" applyProtection="1">
      <alignment horizontal="left" vertical="top" wrapText="1"/>
    </xf>
    <xf numFmtId="0" fontId="69" fillId="32" borderId="0" xfId="0" applyFont="1" applyFill="1" applyAlignment="1" applyProtection="1">
      <alignment horizontal="left" vertical="top" wrapText="1"/>
    </xf>
    <xf numFmtId="0" fontId="5" fillId="4" borderId="86" xfId="0" applyFont="1" applyFill="1" applyBorder="1" applyAlignment="1" applyProtection="1">
      <alignment horizontal="center" vertical="top" wrapText="1"/>
    </xf>
    <xf numFmtId="0" fontId="12" fillId="4" borderId="15" xfId="0" applyFont="1" applyFill="1" applyBorder="1" applyAlignment="1" applyProtection="1">
      <alignment horizontal="center" vertical="top" wrapText="1"/>
    </xf>
    <xf numFmtId="0" fontId="12" fillId="4" borderId="8" xfId="0" applyFont="1" applyFill="1" applyBorder="1" applyAlignment="1" applyProtection="1">
      <alignment horizontal="center" vertical="top" wrapText="1"/>
    </xf>
    <xf numFmtId="0" fontId="26" fillId="30" borderId="0" xfId="0" applyFont="1" applyFill="1" applyAlignment="1">
      <alignment horizontal="left" vertical="top" wrapText="1"/>
    </xf>
    <xf numFmtId="0" fontId="25" fillId="4" borderId="51" xfId="0" applyFont="1" applyFill="1" applyBorder="1" applyAlignment="1">
      <alignment horizontal="center" vertical="top" wrapText="1"/>
    </xf>
    <xf numFmtId="0" fontId="70" fillId="4" borderId="77" xfId="0" applyFont="1" applyFill="1" applyBorder="1" applyAlignment="1">
      <alignment horizontal="center" vertical="top" wrapText="1"/>
    </xf>
    <xf numFmtId="0" fontId="70" fillId="4" borderId="50" xfId="0" applyFont="1" applyFill="1" applyBorder="1" applyAlignment="1">
      <alignment horizontal="center" vertical="top" wrapText="1"/>
    </xf>
    <xf numFmtId="0" fontId="26" fillId="6" borderId="35" xfId="0" applyFont="1" applyFill="1" applyBorder="1" applyAlignment="1">
      <alignment horizontal="center" vertical="center"/>
    </xf>
    <xf numFmtId="0" fontId="26" fillId="6" borderId="78" xfId="0" applyFont="1" applyFill="1" applyBorder="1" applyAlignment="1">
      <alignment horizontal="center" vertical="center"/>
    </xf>
    <xf numFmtId="0" fontId="26" fillId="31" borderId="25" xfId="0" applyFont="1" applyFill="1" applyBorder="1" applyAlignment="1">
      <alignment horizontal="center" vertical="center"/>
    </xf>
    <xf numFmtId="0" fontId="26" fillId="31" borderId="78" xfId="0" applyFont="1" applyFill="1" applyBorder="1" applyAlignment="1">
      <alignment horizontal="center" vertical="center"/>
    </xf>
    <xf numFmtId="0" fontId="26" fillId="31" borderId="10" xfId="0" applyFont="1" applyFill="1" applyBorder="1" applyAlignment="1">
      <alignment horizontal="center" vertical="center"/>
    </xf>
    <xf numFmtId="0" fontId="26" fillId="36" borderId="78" xfId="0" applyFont="1" applyFill="1" applyBorder="1" applyAlignment="1">
      <alignment horizontal="center" vertical="center" wrapText="1"/>
    </xf>
    <xf numFmtId="0" fontId="26" fillId="36" borderId="57" xfId="0" applyFont="1" applyFill="1" applyBorder="1" applyAlignment="1">
      <alignment horizontal="center" vertical="center" wrapText="1"/>
    </xf>
    <xf numFmtId="0" fontId="26" fillId="37" borderId="10" xfId="0" applyFont="1" applyFill="1" applyBorder="1" applyAlignment="1">
      <alignment horizontal="center" vertical="center"/>
    </xf>
    <xf numFmtId="0" fontId="26" fillId="37" borderId="11" xfId="0" applyFont="1" applyFill="1" applyBorder="1" applyAlignment="1">
      <alignment horizontal="center" vertical="center"/>
    </xf>
    <xf numFmtId="0" fontId="26" fillId="37" borderId="40" xfId="0" applyFont="1" applyFill="1" applyBorder="1" applyAlignment="1">
      <alignment horizontal="center" vertical="center"/>
    </xf>
    <xf numFmtId="0" fontId="26" fillId="30" borderId="35" xfId="0" applyFont="1" applyFill="1" applyBorder="1" applyAlignment="1">
      <alignment horizontal="center" vertical="center"/>
    </xf>
    <xf numFmtId="0" fontId="26" fillId="30" borderId="78" xfId="0" applyFont="1" applyFill="1" applyBorder="1" applyAlignment="1">
      <alignment horizontal="center" vertical="center"/>
    </xf>
    <xf numFmtId="0" fontId="26" fillId="30" borderId="57" xfId="0" applyFont="1" applyFill="1" applyBorder="1" applyAlignment="1">
      <alignment horizontal="center" vertical="center"/>
    </xf>
  </cellXfs>
  <cellStyles count="1">
    <cellStyle name="Normal" xfId="0" builtinId="0"/>
  </cellStyles>
  <dxfs count="44">
    <dxf>
      <fill>
        <patternFill>
          <bgColor rgb="FFFFFF00"/>
        </patternFill>
      </fill>
    </dxf>
    <dxf>
      <fill>
        <patternFill>
          <bgColor rgb="FFFFFF00"/>
        </patternFill>
      </fill>
    </dxf>
    <dxf>
      <font>
        <strike/>
      </font>
      <fill>
        <patternFill>
          <bgColor theme="1"/>
        </patternFill>
      </fill>
    </dxf>
    <dxf>
      <font>
        <strike/>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bgColor theme="1"/>
        </patternFill>
      </fill>
    </dxf>
    <dxf>
      <font>
        <strike val="0"/>
      </font>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bgColor theme="1"/>
        </patternFill>
      </fill>
    </dxf>
    <dxf>
      <font>
        <strike val="0"/>
      </font>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'Opción de notificación 2'!$D$4</c:f>
          <c:strCache>
            <c:ptCount val="1"/>
            <c:pt idx="0">
              <c:v>Animales de Compañía
(kg)</c:v>
            </c:pt>
          </c:strCache>
        </c:strRef>
      </c:tx>
      <c:overlay val="0"/>
      <c:spPr>
        <a:noFill/>
        <a:ln w="25400">
          <a:noFill/>
        </a:ln>
      </c:spPr>
      <c:txPr>
        <a:bodyPr/>
        <a:lstStyle/>
        <a:p>
          <a:pPr>
            <a:defRPr sz="1400" b="0" i="0" u="none" strike="noStrike" baseline="0">
              <a:solidFill>
                <a:srgbClr val="333333"/>
              </a:solidFill>
              <a:latin typeface="Calibri"/>
              <a:ea typeface="Calibri"/>
              <a:cs typeface="Calibri"/>
            </a:defRPr>
          </a:pPr>
          <a:endParaRPr lang="es-EC"/>
        </a:p>
      </c:txPr>
    </c:title>
    <c:autoTitleDeleted val="0"/>
    <c:plotArea>
      <c:layout/>
      <c:barChart>
        <c:barDir val="col"/>
        <c:grouping val="clustered"/>
        <c:varyColors val="0"/>
        <c:ser>
          <c:idx val="0"/>
          <c:order val="0"/>
          <c:spPr>
            <a:solidFill>
              <a:srgbClr val="FFCCCC"/>
            </a:solidFill>
            <a:ln w="25400">
              <a:noFill/>
            </a:ln>
          </c:spPr>
          <c:invertIfNegative val="0"/>
          <c:cat>
            <c:strRef>
              <c:f>'Opción de notificación 2'!$A$5:$A$27</c:f>
              <c:strCache>
                <c:ptCount val="23"/>
                <c:pt idx="0">
                  <c:v>Aminoglucósidos</c:v>
                </c:pt>
                <c:pt idx="1">
                  <c:v>Anfenicoles</c:v>
                </c:pt>
                <c:pt idx="2">
                  <c:v>Arsénicales</c:v>
                </c:pt>
                <c:pt idx="3">
                  <c:v>Cefalosporinas (todas las generaciones)</c:v>
                </c:pt>
                <c:pt idx="4">
                  <c:v>Cefalosporinas de 1era y 2da generación</c:v>
                </c:pt>
                <c:pt idx="5">
                  <c:v>Cefalosporinas de 3era y 4ta generación</c:v>
                </c:pt>
                <c:pt idx="6">
                  <c:v>Fluoroquinolonas</c:v>
                </c:pt>
                <c:pt idx="7">
                  <c:v>Glucopéptidos</c:v>
                </c:pt>
                <c:pt idx="8">
                  <c:v>Glucofosfolípidos</c:v>
                </c:pt>
                <c:pt idx="9">
                  <c:v>Lincosamidas</c:v>
                </c:pt>
                <c:pt idx="10">
                  <c:v>Macrólidos</c:v>
                </c:pt>
                <c:pt idx="11">
                  <c:v>Nitrofuranos</c:v>
                </c:pt>
                <c:pt idx="12">
                  <c:v>Ortosomicinas</c:v>
                </c:pt>
                <c:pt idx="13">
                  <c:v>Otras quinolonas</c:v>
                </c:pt>
                <c:pt idx="14">
                  <c:v>Penicilinas</c:v>
                </c:pt>
                <c:pt idx="15">
                  <c:v>Pleuromutilinas</c:v>
                </c:pt>
                <c:pt idx="16">
                  <c:v>Polipéptidos</c:v>
                </c:pt>
                <c:pt idx="17">
                  <c:v>Quinoxalinas</c:v>
                </c:pt>
                <c:pt idx="18">
                  <c:v>Estreptograminas</c:v>
                </c:pt>
                <c:pt idx="19">
                  <c:v>Sulfonamidas (incl. trimetoprim)</c:v>
                </c:pt>
                <c:pt idx="20">
                  <c:v>Tetraciclinas</c:v>
                </c:pt>
                <c:pt idx="21">
                  <c:v>Otros</c:v>
                </c:pt>
                <c:pt idx="22">
                  <c:v>Clases agregadas</c:v>
                </c:pt>
              </c:strCache>
            </c:strRef>
          </c:cat>
          <c:val>
            <c:numRef>
              <c:f>'Opción de notificación 2'!$D$5:$D$27</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4F4B-A24F-A4CA-1298F3FE18A3}"/>
            </c:ext>
          </c:extLst>
        </c:ser>
        <c:dLbls>
          <c:showLegendKey val="0"/>
          <c:showVal val="0"/>
          <c:showCatName val="0"/>
          <c:showSerName val="0"/>
          <c:showPercent val="0"/>
          <c:showBubbleSize val="0"/>
        </c:dLbls>
        <c:gapWidth val="219"/>
        <c:overlap val="-27"/>
        <c:axId val="1180364735"/>
        <c:axId val="1"/>
      </c:barChart>
      <c:catAx>
        <c:axId val="1180364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sz="900" b="0" i="0" u="none" strike="noStrike" baseline="0">
                <a:solidFill>
                  <a:srgbClr val="333333"/>
                </a:solidFill>
                <a:latin typeface="Calibri"/>
                <a:ea typeface="Calibri"/>
                <a:cs typeface="Calibri"/>
              </a:defRPr>
            </a:pPr>
            <a:endParaRPr lang="es-EC"/>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s-EC"/>
          </a:p>
        </c:txPr>
        <c:crossAx val="1180364735"/>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'Opción de notificación 2'!$F$4</c:f>
          <c:strCache>
            <c:ptCount val="1"/>
            <c:pt idx="0">
              <c:v>Animales terrestres destinados a la alimentación  
(kg) </c:v>
            </c:pt>
          </c:strCache>
        </c:strRef>
      </c:tx>
      <c:overlay val="0"/>
      <c:spPr>
        <a:noFill/>
        <a:ln w="25400">
          <a:noFill/>
        </a:ln>
      </c:spPr>
      <c:txPr>
        <a:bodyPr/>
        <a:lstStyle/>
        <a:p>
          <a:pPr>
            <a:defRPr sz="1400" b="0" i="0" u="none" strike="noStrike" baseline="0">
              <a:solidFill>
                <a:srgbClr val="333333"/>
              </a:solidFill>
              <a:latin typeface="Calibri"/>
              <a:ea typeface="Calibri"/>
              <a:cs typeface="Calibri"/>
            </a:defRPr>
          </a:pPr>
          <a:endParaRPr lang="es-EC"/>
        </a:p>
      </c:txPr>
    </c:title>
    <c:autoTitleDeleted val="0"/>
    <c:plotArea>
      <c:layout/>
      <c:barChart>
        <c:barDir val="col"/>
        <c:grouping val="clustered"/>
        <c:varyColors val="0"/>
        <c:ser>
          <c:idx val="0"/>
          <c:order val="0"/>
          <c:spPr>
            <a:solidFill>
              <a:srgbClr val="70AD47"/>
            </a:solidFill>
            <a:ln w="25400">
              <a:noFill/>
            </a:ln>
          </c:spPr>
          <c:invertIfNegative val="0"/>
          <c:cat>
            <c:strRef>
              <c:f>'Opción de notificación 2'!$A$5:$A$27</c:f>
              <c:strCache>
                <c:ptCount val="23"/>
                <c:pt idx="0">
                  <c:v>Aminoglucósidos</c:v>
                </c:pt>
                <c:pt idx="1">
                  <c:v>Anfenicoles</c:v>
                </c:pt>
                <c:pt idx="2">
                  <c:v>Arsénicales</c:v>
                </c:pt>
                <c:pt idx="3">
                  <c:v>Cefalosporinas (todas las generaciones)</c:v>
                </c:pt>
                <c:pt idx="4">
                  <c:v>Cefalosporinas de 1era y 2da generación</c:v>
                </c:pt>
                <c:pt idx="5">
                  <c:v>Cefalosporinas de 3era y 4ta generación</c:v>
                </c:pt>
                <c:pt idx="6">
                  <c:v>Fluoroquinolonas</c:v>
                </c:pt>
                <c:pt idx="7">
                  <c:v>Glucopéptidos</c:v>
                </c:pt>
                <c:pt idx="8">
                  <c:v>Glucofosfolípidos</c:v>
                </c:pt>
                <c:pt idx="9">
                  <c:v>Lincosamidas</c:v>
                </c:pt>
                <c:pt idx="10">
                  <c:v>Macrólidos</c:v>
                </c:pt>
                <c:pt idx="11">
                  <c:v>Nitrofuranos</c:v>
                </c:pt>
                <c:pt idx="12">
                  <c:v>Ortosomicinas</c:v>
                </c:pt>
                <c:pt idx="13">
                  <c:v>Otras quinolonas</c:v>
                </c:pt>
                <c:pt idx="14">
                  <c:v>Penicilinas</c:v>
                </c:pt>
                <c:pt idx="15">
                  <c:v>Pleuromutilinas</c:v>
                </c:pt>
                <c:pt idx="16">
                  <c:v>Polipéptidos</c:v>
                </c:pt>
                <c:pt idx="17">
                  <c:v>Quinoxalinas</c:v>
                </c:pt>
                <c:pt idx="18">
                  <c:v>Estreptograminas</c:v>
                </c:pt>
                <c:pt idx="19">
                  <c:v>Sulfonamidas (incl. trimetoprim)</c:v>
                </c:pt>
                <c:pt idx="20">
                  <c:v>Tetraciclinas</c:v>
                </c:pt>
                <c:pt idx="21">
                  <c:v>Otros</c:v>
                </c:pt>
                <c:pt idx="22">
                  <c:v>Clases agregadas</c:v>
                </c:pt>
              </c:strCache>
            </c:strRef>
          </c:cat>
          <c:val>
            <c:numRef>
              <c:f>'Opción de notificación 2'!$F$5:$F$27</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389E-524E-BD82-9DD01F56B4DB}"/>
            </c:ext>
          </c:extLst>
        </c:ser>
        <c:dLbls>
          <c:showLegendKey val="0"/>
          <c:showVal val="0"/>
          <c:showCatName val="0"/>
          <c:showSerName val="0"/>
          <c:showPercent val="0"/>
          <c:showBubbleSize val="0"/>
        </c:dLbls>
        <c:gapWidth val="219"/>
        <c:overlap val="-27"/>
        <c:axId val="1247824159"/>
        <c:axId val="1"/>
      </c:barChart>
      <c:catAx>
        <c:axId val="1247824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sz="900" b="0" i="0" u="none" strike="noStrike" baseline="0">
                <a:solidFill>
                  <a:srgbClr val="333333"/>
                </a:solidFill>
                <a:latin typeface="Calibri"/>
                <a:ea typeface="Calibri"/>
                <a:cs typeface="Calibri"/>
              </a:defRPr>
            </a:pPr>
            <a:endParaRPr lang="es-EC"/>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s-EC"/>
          </a:p>
        </c:txPr>
        <c:crossAx val="124782415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'Opción de notificación 2'!$G$4</c:f>
          <c:strCache>
            <c:ptCount val="1"/>
            <c:pt idx="0">
              <c:v>Animales acuáticos destinados a la alimentación 
(kg)</c:v>
            </c:pt>
          </c:strCache>
        </c:strRef>
      </c:tx>
      <c:overlay val="0"/>
      <c:spPr>
        <a:noFill/>
        <a:ln w="25400">
          <a:noFill/>
        </a:ln>
      </c:spPr>
      <c:txPr>
        <a:bodyPr/>
        <a:lstStyle/>
        <a:p>
          <a:pPr>
            <a:defRPr sz="1400" b="0" i="0" u="none" strike="noStrike" baseline="0">
              <a:solidFill>
                <a:srgbClr val="333333"/>
              </a:solidFill>
              <a:latin typeface="Calibri"/>
              <a:ea typeface="Calibri"/>
              <a:cs typeface="Calibri"/>
            </a:defRPr>
          </a:pPr>
          <a:endParaRPr lang="es-EC"/>
        </a:p>
      </c:txPr>
    </c:title>
    <c:autoTitleDeleted val="0"/>
    <c:plotArea>
      <c:layout/>
      <c:barChart>
        <c:barDir val="col"/>
        <c:grouping val="clustered"/>
        <c:varyColors val="0"/>
        <c:ser>
          <c:idx val="0"/>
          <c:order val="0"/>
          <c:spPr>
            <a:solidFill>
              <a:srgbClr val="00B0F0"/>
            </a:solidFill>
            <a:ln w="25400">
              <a:noFill/>
            </a:ln>
          </c:spPr>
          <c:invertIfNegative val="0"/>
          <c:cat>
            <c:strRef>
              <c:f>'Opción de notificación 2'!$A$5:$A$27</c:f>
              <c:strCache>
                <c:ptCount val="23"/>
                <c:pt idx="0">
                  <c:v>Aminoglucósidos</c:v>
                </c:pt>
                <c:pt idx="1">
                  <c:v>Anfenicoles</c:v>
                </c:pt>
                <c:pt idx="2">
                  <c:v>Arsénicales</c:v>
                </c:pt>
                <c:pt idx="3">
                  <c:v>Cefalosporinas (todas las generaciones)</c:v>
                </c:pt>
                <c:pt idx="4">
                  <c:v>Cefalosporinas de 1era y 2da generación</c:v>
                </c:pt>
                <c:pt idx="5">
                  <c:v>Cefalosporinas de 3era y 4ta generación</c:v>
                </c:pt>
                <c:pt idx="6">
                  <c:v>Fluoroquinolonas</c:v>
                </c:pt>
                <c:pt idx="7">
                  <c:v>Glucopéptidos</c:v>
                </c:pt>
                <c:pt idx="8">
                  <c:v>Glucofosfolípidos</c:v>
                </c:pt>
                <c:pt idx="9">
                  <c:v>Lincosamidas</c:v>
                </c:pt>
                <c:pt idx="10">
                  <c:v>Macrólidos</c:v>
                </c:pt>
                <c:pt idx="11">
                  <c:v>Nitrofuranos</c:v>
                </c:pt>
                <c:pt idx="12">
                  <c:v>Ortosomicinas</c:v>
                </c:pt>
                <c:pt idx="13">
                  <c:v>Otras quinolonas</c:v>
                </c:pt>
                <c:pt idx="14">
                  <c:v>Penicilinas</c:v>
                </c:pt>
                <c:pt idx="15">
                  <c:v>Pleuromutilinas</c:v>
                </c:pt>
                <c:pt idx="16">
                  <c:v>Polipéptidos</c:v>
                </c:pt>
                <c:pt idx="17">
                  <c:v>Quinoxalinas</c:v>
                </c:pt>
                <c:pt idx="18">
                  <c:v>Estreptograminas</c:v>
                </c:pt>
                <c:pt idx="19">
                  <c:v>Sulfonamidas (incl. trimetoprim)</c:v>
                </c:pt>
                <c:pt idx="20">
                  <c:v>Tetraciclinas</c:v>
                </c:pt>
                <c:pt idx="21">
                  <c:v>Otros</c:v>
                </c:pt>
                <c:pt idx="22">
                  <c:v>Clases agregadas</c:v>
                </c:pt>
              </c:strCache>
            </c:strRef>
          </c:cat>
          <c:val>
            <c:numRef>
              <c:f>'Opción de notificación 2'!$G$5:$G$27</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2ED6-7640-8597-A8483AB20DC3}"/>
            </c:ext>
          </c:extLst>
        </c:ser>
        <c:dLbls>
          <c:showLegendKey val="0"/>
          <c:showVal val="0"/>
          <c:showCatName val="0"/>
          <c:showSerName val="0"/>
          <c:showPercent val="0"/>
          <c:showBubbleSize val="0"/>
        </c:dLbls>
        <c:gapWidth val="219"/>
        <c:overlap val="-27"/>
        <c:axId val="1180385423"/>
        <c:axId val="1"/>
      </c:barChart>
      <c:catAx>
        <c:axId val="1180385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sz="900" b="0" i="0" u="none" strike="noStrike" baseline="0">
                <a:solidFill>
                  <a:srgbClr val="333333"/>
                </a:solidFill>
                <a:latin typeface="Calibri"/>
                <a:ea typeface="Calibri"/>
                <a:cs typeface="Calibri"/>
              </a:defRPr>
            </a:pPr>
            <a:endParaRPr lang="es-EC"/>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s-EC"/>
          </a:p>
        </c:txPr>
        <c:crossAx val="1180385423"/>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5B9BD5"/>
            </a:solidFill>
            <a:ln w="25400">
              <a:noFill/>
            </a:ln>
          </c:spPr>
          <c:invertIfNegative val="0"/>
          <c:cat>
            <c:strRef>
              <c:f>'Opción de notificación 2'!$A$5:$A$27</c:f>
              <c:strCache>
                <c:ptCount val="23"/>
                <c:pt idx="0">
                  <c:v>Aminoglucósidos</c:v>
                </c:pt>
                <c:pt idx="1">
                  <c:v>Anfenicoles</c:v>
                </c:pt>
                <c:pt idx="2">
                  <c:v>Arsénicales</c:v>
                </c:pt>
                <c:pt idx="3">
                  <c:v>Cefalosporinas (todas las generaciones)</c:v>
                </c:pt>
                <c:pt idx="4">
                  <c:v>Cefalosporinas de 1era y 2da generación</c:v>
                </c:pt>
                <c:pt idx="5">
                  <c:v>Cefalosporinas de 3era y 4ta generación</c:v>
                </c:pt>
                <c:pt idx="6">
                  <c:v>Fluoroquinolonas</c:v>
                </c:pt>
                <c:pt idx="7">
                  <c:v>Glucopéptidos</c:v>
                </c:pt>
                <c:pt idx="8">
                  <c:v>Glucofosfolípidos</c:v>
                </c:pt>
                <c:pt idx="9">
                  <c:v>Lincosamidas</c:v>
                </c:pt>
                <c:pt idx="10">
                  <c:v>Macrólidos</c:v>
                </c:pt>
                <c:pt idx="11">
                  <c:v>Nitrofuranos</c:v>
                </c:pt>
                <c:pt idx="12">
                  <c:v>Ortosomicinas</c:v>
                </c:pt>
                <c:pt idx="13">
                  <c:v>Otras quinolonas</c:v>
                </c:pt>
                <c:pt idx="14">
                  <c:v>Penicilinas</c:v>
                </c:pt>
                <c:pt idx="15">
                  <c:v>Pleuromutilinas</c:v>
                </c:pt>
                <c:pt idx="16">
                  <c:v>Polipéptidos</c:v>
                </c:pt>
                <c:pt idx="17">
                  <c:v>Quinoxalinas</c:v>
                </c:pt>
                <c:pt idx="18">
                  <c:v>Estreptograminas</c:v>
                </c:pt>
                <c:pt idx="19">
                  <c:v>Sulfonamidas (incl. trimetoprim)</c:v>
                </c:pt>
                <c:pt idx="20">
                  <c:v>Tetraciclinas</c:v>
                </c:pt>
                <c:pt idx="21">
                  <c:v>Otros</c:v>
                </c:pt>
                <c:pt idx="22">
                  <c:v>Clases agregadas</c:v>
                </c:pt>
              </c:strCache>
            </c:strRef>
          </c:cat>
          <c:val>
            <c:numRef>
              <c:f>'Opción de notificación 2'!$B$5:$B$27</c:f>
              <c:numCache>
                <c:formatCode>#,##0.00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EB9D-1A44-B8EE-9217BF9545F7}"/>
            </c:ext>
          </c:extLst>
        </c:ser>
        <c:dLbls>
          <c:showLegendKey val="0"/>
          <c:showVal val="0"/>
          <c:showCatName val="0"/>
          <c:showSerName val="0"/>
          <c:showPercent val="0"/>
          <c:showBubbleSize val="0"/>
        </c:dLbls>
        <c:gapWidth val="219"/>
        <c:overlap val="-27"/>
        <c:axId val="1178155855"/>
        <c:axId val="1"/>
      </c:barChart>
      <c:catAx>
        <c:axId val="11781558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sz="900" b="0" i="0" u="none" strike="noStrike" baseline="0">
                <a:solidFill>
                  <a:srgbClr val="333333"/>
                </a:solidFill>
                <a:latin typeface="Calibri"/>
                <a:ea typeface="Calibri"/>
                <a:cs typeface="Calibri"/>
              </a:defRPr>
            </a:pPr>
            <a:endParaRPr lang="es-EC"/>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s-EC"/>
          </a:p>
        </c:txPr>
        <c:crossAx val="1178155855"/>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i="0" u="none" strike="noStrike" baseline="0">
                <a:solidFill>
                  <a:srgbClr val="333333"/>
                </a:solidFill>
                <a:latin typeface="Calibri"/>
                <a:ea typeface="Calibri"/>
                <a:cs typeface="Calibri"/>
              </a:defRPr>
            </a:pPr>
            <a:r>
              <a:rPr lang="es-ES_tradnl"/>
              <a:t>Uso médico veterinario (terapéutico + prevencióm)</a:t>
            </a:r>
          </a:p>
        </c:rich>
      </c:tx>
      <c:overlay val="0"/>
      <c:spPr>
        <a:noFill/>
        <a:ln w="25400">
          <a:noFill/>
        </a:ln>
      </c:sp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098F-4141-A526-8AB87E38C95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098F-4141-A526-8AB87E38C95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098F-4141-A526-8AB87E38C95D}"/>
              </c:ext>
            </c:extLst>
          </c:dPt>
          <c:cat>
            <c:strRef>
              <c:f>'Opción de notificación 3'!$C$5:$E$5</c:f>
              <c:strCache>
                <c:ptCount val="3"/>
                <c:pt idx="0">
                  <c:v>Vía oral
(kg)</c:v>
                </c:pt>
                <c:pt idx="1">
                  <c:v>Inyección
(kg)</c:v>
                </c:pt>
                <c:pt idx="2">
                  <c:v>Otras vías
(kg)</c:v>
                </c:pt>
              </c:strCache>
            </c:strRef>
          </c:cat>
          <c:val>
            <c:numRef>
              <c:f>'Opción de notificación 3'!$C$29:$E$29</c:f>
              <c:numCache>
                <c:formatCode>#,##0</c:formatCode>
                <c:ptCount val="3"/>
                <c:pt idx="0">
                  <c:v>0</c:v>
                </c:pt>
                <c:pt idx="1">
                  <c:v>0</c:v>
                </c:pt>
                <c:pt idx="2">
                  <c:v>0</c:v>
                </c:pt>
              </c:numCache>
            </c:numRef>
          </c:val>
          <c:extLst>
            <c:ext xmlns:c16="http://schemas.microsoft.com/office/drawing/2014/chart" uri="{C3380CC4-5D6E-409C-BE32-E72D297353CC}">
              <c16:uniqueId val="{00000003-098F-4141-A526-8AB87E38C95D}"/>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504814085739282"/>
          <c:y val="0.40724372995042291"/>
          <c:w val="0.23285192475940508"/>
          <c:h val="0.38541994750656172"/>
        </c:manualLayout>
      </c:layout>
      <c:overlay val="0"/>
      <c:spPr>
        <a:noFill/>
        <a:ln w="25400">
          <a:noFill/>
        </a:ln>
      </c:spPr>
      <c:txPr>
        <a:bodyPr/>
        <a:lstStyle/>
        <a:p>
          <a:pPr>
            <a:defRPr sz="755" b="0" i="0" u="none" strike="noStrike" baseline="0">
              <a:solidFill>
                <a:srgbClr val="333333"/>
              </a:solidFill>
              <a:latin typeface="Calibri"/>
              <a:ea typeface="Calibri"/>
              <a:cs typeface="Calibri"/>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b="0" i="0" u="none" strike="noStrike" baseline="0">
          <a:solidFill>
            <a:srgbClr val="000000"/>
          </a:solidFill>
          <a:latin typeface="Calibri"/>
          <a:ea typeface="Calibri"/>
          <a:cs typeface="Calibri"/>
        </a:defRPr>
      </a:pPr>
      <a:endParaRPr lang="es-EC"/>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s-ES_tradnl"/>
              <a:t>Promotor de crecimiento vs otros propósitos</a:t>
            </a:r>
          </a:p>
        </c:rich>
      </c:tx>
      <c:overlay val="0"/>
      <c:spPr>
        <a:noFill/>
        <a:ln w="25400">
          <a:noFill/>
        </a:ln>
      </c:sp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A273-7F4C-9168-795BB14CBD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A273-7F4C-9168-795BB14CBDEB}"/>
              </c:ext>
            </c:extLst>
          </c:dPt>
          <c:cat>
            <c:strLit>
              <c:ptCount val="2"/>
              <c:pt idx="0">
                <c:v>Promotores de crecimiento</c:v>
              </c:pt>
              <c:pt idx="1">
                <c:v> Uso médico veterinario</c:v>
              </c:pt>
            </c:strLit>
          </c:cat>
          <c:val>
            <c:numRef>
              <c:f>'Opción de notificación 3'!$R$29:$S$29</c:f>
              <c:numCache>
                <c:formatCode>#,##0</c:formatCode>
                <c:ptCount val="2"/>
                <c:pt idx="0">
                  <c:v>0</c:v>
                </c:pt>
                <c:pt idx="1">
                  <c:v>0</c:v>
                </c:pt>
              </c:numCache>
            </c:numRef>
          </c:val>
          <c:extLst>
            <c:ext xmlns:c16="http://schemas.microsoft.com/office/drawing/2014/chart" uri="{C3380CC4-5D6E-409C-BE32-E72D297353CC}">
              <c16:uniqueId val="{00000002-A273-7F4C-9168-795BB14CBDEB}"/>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22276725348212387"/>
          <c:y val="0.89354686048580867"/>
          <c:w val="0.55207536732526352"/>
          <c:h val="7.4076423667217298E-2"/>
        </c:manualLayout>
      </c:layout>
      <c:overlay val="0"/>
      <c:spPr>
        <a:noFill/>
        <a:ln w="25400">
          <a:noFill/>
        </a:ln>
      </c:spPr>
      <c:txPr>
        <a:bodyPr/>
        <a:lstStyle/>
        <a:p>
          <a:pPr>
            <a:defRPr sz="755" b="0" i="0" u="none" strike="noStrike" baseline="0">
              <a:solidFill>
                <a:srgbClr val="333333"/>
              </a:solidFill>
              <a:latin typeface="Calibri"/>
              <a:ea typeface="Calibri"/>
              <a:cs typeface="Calibri"/>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b="0" i="0" u="none" strike="noStrike" baseline="0">
          <a:solidFill>
            <a:srgbClr val="000000"/>
          </a:solidFill>
          <a:latin typeface="Calibri"/>
          <a:ea typeface="Calibri"/>
          <a:cs typeface="Calibri"/>
        </a:defRPr>
      </a:pPr>
      <a:endParaRPr lang="es-EC"/>
    </a:p>
  </c:txPr>
  <c:printSettings>
    <c:headerFooter/>
    <c:pageMargins b="0.75" l="0.7" r="0.7" t="0.75" header="0.3" footer="0.3"/>
    <c:pageSetup orientation="portrait"/>
  </c:printSettings>
</c:chartSpac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47624</xdr:colOff>
      <xdr:row>29</xdr:row>
      <xdr:rowOff>6657</xdr:rowOff>
    </xdr:from>
    <xdr:to>
      <xdr:col>3</xdr:col>
      <xdr:colOff>1488206</xdr:colOff>
      <xdr:row>30</xdr:row>
      <xdr:rowOff>334923</xdr:rowOff>
    </xdr:to>
    <xdr:sp macro="" textlink="">
      <xdr:nvSpPr>
        <xdr:cNvPr id="6" name="TextBox 5">
          <a:extLst>
            <a:ext uri="{FF2B5EF4-FFF2-40B4-BE49-F238E27FC236}">
              <a16:creationId xmlns:a16="http://schemas.microsoft.com/office/drawing/2014/main" id="{26FC4AF7-A27A-AB49-B882-7401E8BEDADE}"/>
            </a:ext>
          </a:extLst>
        </xdr:cNvPr>
        <xdr:cNvSpPr txBox="1"/>
      </xdr:nvSpPr>
      <xdr:spPr>
        <a:xfrm>
          <a:off x="4726780" y="7072302"/>
          <a:ext cx="3869594" cy="14702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8000" bIns="18000" rtlCol="0" anchor="t"/>
        <a:lstStyle/>
        <a:p>
          <a:r>
            <a:rPr lang="en-GB" sz="1100" i="0">
              <a:solidFill>
                <a:schemeClr val="dk1"/>
              </a:solidFill>
              <a:effectLst/>
              <a:latin typeface="+mn-lt"/>
              <a:ea typeface="+mn-ea"/>
              <a:cs typeface="+mn-cs"/>
            </a:rPr>
            <a:t>Enumerar todas las clases de antimicrobianos con las que se combinan las cantidades, utilizando siempre que sea posible el término 'clase de antimicrobiano' o la terminología de la lista de la OIE de agentes antimicrobianos de importancia veterinaria. También se deberán enumerar las sustancias incluidas en la agregación de datos que no forman parte de la terminología recomendada. Si una clase notificada necesita mantenerse </a:t>
          </a:r>
          <a:r>
            <a:rPr lang="en-GB" sz="1100" b="1" i="0">
              <a:solidFill>
                <a:schemeClr val="dk1"/>
              </a:solidFill>
              <a:effectLst/>
              <a:latin typeface="+mn-lt"/>
              <a:ea typeface="+mn-ea"/>
              <a:cs typeface="+mn-cs"/>
            </a:rPr>
            <a:t>confidencial</a:t>
          </a:r>
          <a:r>
            <a:rPr lang="en-GB" sz="1100" i="0">
              <a:solidFill>
                <a:schemeClr val="dk1"/>
              </a:solidFill>
              <a:effectLst/>
              <a:latin typeface="+mn-lt"/>
              <a:ea typeface="+mn-ea"/>
              <a:cs typeface="+mn-cs"/>
            </a:rPr>
            <a:t>, indicar "</a:t>
          </a:r>
          <a:r>
            <a:rPr lang="en-GB" sz="1100" b="1" i="0">
              <a:solidFill>
                <a:schemeClr val="dk1"/>
              </a:solidFill>
              <a:effectLst/>
              <a:latin typeface="+mn-lt"/>
              <a:ea typeface="+mn-ea"/>
              <a:cs typeface="+mn-cs"/>
            </a:rPr>
            <a:t>Confidencial</a:t>
          </a:r>
          <a:r>
            <a:rPr lang="en-GB" sz="1100" i="0">
              <a:solidFill>
                <a:schemeClr val="dk1"/>
              </a:solidFill>
              <a:effectLst/>
              <a:latin typeface="+mn-lt"/>
              <a:ea typeface="+mn-ea"/>
              <a:cs typeface="+mn-cs"/>
            </a:rPr>
            <a:t>".</a:t>
          </a:r>
          <a:endParaRPr lang="fr-FR">
            <a:effectLst/>
          </a:endParaRPr>
        </a:p>
        <a:p>
          <a:pPr>
            <a:lnSpc>
              <a:spcPts val="1400"/>
            </a:lnSpc>
          </a:pPr>
          <a:endParaRPr lang="en-GB" sz="1100" i="0"/>
        </a:p>
      </xdr:txBody>
    </xdr:sp>
    <xdr:clientData/>
  </xdr:twoCellAnchor>
  <xdr:twoCellAnchor>
    <xdr:from>
      <xdr:col>2</xdr:col>
      <xdr:colOff>47625</xdr:colOff>
      <xdr:row>30</xdr:row>
      <xdr:rowOff>364319</xdr:rowOff>
    </xdr:from>
    <xdr:to>
      <xdr:col>3</xdr:col>
      <xdr:colOff>1549552</xdr:colOff>
      <xdr:row>31</xdr:row>
      <xdr:rowOff>106250</xdr:rowOff>
    </xdr:to>
    <xdr:sp macro="" textlink="">
      <xdr:nvSpPr>
        <xdr:cNvPr id="7" name="TextBox 6">
          <a:extLst>
            <a:ext uri="{FF2B5EF4-FFF2-40B4-BE49-F238E27FC236}">
              <a16:creationId xmlns:a16="http://schemas.microsoft.com/office/drawing/2014/main" id="{26198D25-4350-1442-A828-453FBF431814}"/>
            </a:ext>
          </a:extLst>
        </xdr:cNvPr>
        <xdr:cNvSpPr txBox="1"/>
      </xdr:nvSpPr>
      <xdr:spPr>
        <a:xfrm>
          <a:off x="4726781" y="8570107"/>
          <a:ext cx="3925357" cy="596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8000" bIns="18000" rtlCol="0" anchor="t"/>
        <a:lstStyle/>
        <a:p>
          <a:pPr eaLnBrk="1" fontAlgn="auto" latinLnBrk="0" hangingPunct="1"/>
          <a:r>
            <a:rPr lang="en-GB" sz="1100" i="0">
              <a:solidFill>
                <a:schemeClr val="dk1"/>
              </a:solidFill>
              <a:effectLst/>
              <a:latin typeface="+mn-lt"/>
              <a:ea typeface="+mn-ea"/>
              <a:cs typeface="+mn-cs"/>
            </a:rPr>
            <a:t>Describir la o las clases notificadas como</a:t>
          </a:r>
          <a:r>
            <a:rPr lang="en-GB" sz="1100" i="0" baseline="0">
              <a:solidFill>
                <a:schemeClr val="dk1"/>
              </a:solidFill>
              <a:effectLst/>
              <a:latin typeface="+mn-lt"/>
              <a:ea typeface="+mn-ea"/>
              <a:cs typeface="+mn-cs"/>
            </a:rPr>
            <a:t> "Otros", utilizando cuando sea posible la terminología de la lista de la OIE de los agentes antimicrobianos de importancia veterinaria. </a:t>
          </a:r>
          <a:r>
            <a:rPr lang="en-GB" sz="1100" i="0">
              <a:solidFill>
                <a:schemeClr val="dk1"/>
              </a:solidFill>
              <a:effectLst/>
              <a:latin typeface="+mn-lt"/>
              <a:ea typeface="+mn-ea"/>
              <a:cs typeface="+mn-cs"/>
            </a:rPr>
            <a:t> </a:t>
          </a:r>
          <a:endParaRPr lang="fr-FR">
            <a:effectLst/>
          </a:endParaRPr>
        </a:p>
      </xdr:txBody>
    </xdr:sp>
    <xdr:clientData/>
  </xdr:twoCellAnchor>
  <xdr:twoCellAnchor>
    <xdr:from>
      <xdr:col>2</xdr:col>
      <xdr:colOff>47624</xdr:colOff>
      <xdr:row>31</xdr:row>
      <xdr:rowOff>354796</xdr:rowOff>
    </xdr:from>
    <xdr:to>
      <xdr:col>3</xdr:col>
      <xdr:colOff>1488206</xdr:colOff>
      <xdr:row>32</xdr:row>
      <xdr:rowOff>147755</xdr:rowOff>
    </xdr:to>
    <xdr:sp macro="" textlink="">
      <xdr:nvSpPr>
        <xdr:cNvPr id="8" name="TextBox 7">
          <a:extLst>
            <a:ext uri="{FF2B5EF4-FFF2-40B4-BE49-F238E27FC236}">
              <a16:creationId xmlns:a16="http://schemas.microsoft.com/office/drawing/2014/main" id="{6757C34D-E988-7B4D-8A65-6972CA5850AD}"/>
            </a:ext>
          </a:extLst>
        </xdr:cNvPr>
        <xdr:cNvSpPr txBox="1"/>
      </xdr:nvSpPr>
      <xdr:spPr>
        <a:xfrm>
          <a:off x="4726780" y="9415452"/>
          <a:ext cx="3869594" cy="723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8000" bIns="18000" rtlCol="0" anchor="t"/>
        <a:lstStyle/>
        <a:p>
          <a:pPr eaLnBrk="1" fontAlgn="auto" latinLnBrk="0" hangingPunct="1"/>
          <a:r>
            <a:rPr lang="en-GB" sz="1100" i="0" baseline="0">
              <a:solidFill>
                <a:schemeClr val="dk1"/>
              </a:solidFill>
              <a:effectLst/>
              <a:latin typeface="+mn-lt"/>
              <a:ea typeface="+mn-ea"/>
              <a:cs typeface="+mn-cs"/>
            </a:rPr>
            <a:t>Por favor, describir los cálculos realizados, además de aquellos recomendados por la OIE en las secciones 1 y 2 del anexo a las instrucciones para completar el modelo de la OIE. </a:t>
          </a:r>
          <a:endParaRPr lang="fr-FR">
            <a:effectLst/>
          </a:endParaRPr>
        </a:p>
      </xdr:txBody>
    </xdr:sp>
    <xdr:clientData/>
  </xdr:twoCellAnchor>
  <xdr:twoCellAnchor>
    <xdr:from>
      <xdr:col>4</xdr:col>
      <xdr:colOff>115568</xdr:colOff>
      <xdr:row>3</xdr:row>
      <xdr:rowOff>305274</xdr:rowOff>
    </xdr:from>
    <xdr:to>
      <xdr:col>6</xdr:col>
      <xdr:colOff>630413</xdr:colOff>
      <xdr:row>26</xdr:row>
      <xdr:rowOff>107158</xdr:rowOff>
    </xdr:to>
    <xdr:sp macro="" textlink="">
      <xdr:nvSpPr>
        <xdr:cNvPr id="9" name="TextBox 8">
          <a:extLst>
            <a:ext uri="{FF2B5EF4-FFF2-40B4-BE49-F238E27FC236}">
              <a16:creationId xmlns:a16="http://schemas.microsoft.com/office/drawing/2014/main" id="{3778D440-16E2-A24B-9647-D510535E6B53}"/>
            </a:ext>
          </a:extLst>
        </xdr:cNvPr>
        <xdr:cNvSpPr txBox="1"/>
      </xdr:nvSpPr>
      <xdr:spPr>
        <a:xfrm>
          <a:off x="9191623" y="1916904"/>
          <a:ext cx="3571875" cy="469106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18000" rIns="72000" bIns="18000" rtlCol="0" anchor="t"/>
        <a:lstStyle/>
        <a:p>
          <a:r>
            <a:rPr lang="en-US" sz="1100" b="1">
              <a:solidFill>
                <a:sysClr val="windowText" lastClr="000000"/>
              </a:solidFill>
              <a:effectLst/>
              <a:latin typeface="+mn-lt"/>
              <a:ea typeface="+mn-ea"/>
              <a:cs typeface="+mn-cs"/>
            </a:rPr>
            <a:t>Del </a:t>
          </a:r>
          <a:r>
            <a:rPr lang="en-US" sz="1100" b="1" i="1">
              <a:solidFill>
                <a:sysClr val="windowText" lastClr="000000"/>
              </a:solidFill>
              <a:effectLst/>
              <a:latin typeface="+mn-lt"/>
              <a:ea typeface="+mn-ea"/>
              <a:cs typeface="+mn-cs"/>
            </a:rPr>
            <a:t>Código Sanitario</a:t>
          </a:r>
          <a:r>
            <a:rPr lang="en-US" sz="1100" b="1" i="1" baseline="0">
              <a:solidFill>
                <a:sysClr val="windowText" lastClr="000000"/>
              </a:solidFill>
              <a:effectLst/>
              <a:latin typeface="+mn-lt"/>
              <a:ea typeface="+mn-ea"/>
              <a:cs typeface="+mn-cs"/>
            </a:rPr>
            <a:t> para los Animales Terrestres</a:t>
          </a:r>
          <a:r>
            <a:rPr lang="en-US" sz="1100" b="1" baseline="0">
              <a:solidFill>
                <a:sysClr val="windowText" lastClr="000000"/>
              </a:solidFill>
              <a:effectLst/>
              <a:latin typeface="+mn-lt"/>
              <a:ea typeface="+mn-ea"/>
              <a:cs typeface="+mn-cs"/>
            </a:rPr>
            <a:t>, Capítulo 6.9 (</a:t>
          </a:r>
          <a:r>
            <a:rPr lang="es-AR" sz="1100" b="1" i="0" cap="all">
              <a:solidFill>
                <a:sysClr val="windowText" lastClr="000000"/>
              </a:solidFill>
              <a:effectLst/>
              <a:latin typeface="+mn-lt"/>
              <a:ea typeface="+mn-ea"/>
              <a:cs typeface="+mn-cs"/>
            </a:rPr>
            <a:t>SEGUIMIENTO DE LAS CANTIDADES Y PATRONES DE UTILIZACIÓN DE AGENTES ANTIMICROBIANOS EN LOS ANIMALES DESTINADOS A LA ALIMENTACIÓN)</a:t>
          </a:r>
          <a:endParaRPr lang="en-US" sz="1100" b="1" baseline="0">
            <a:solidFill>
              <a:sysClr val="windowText" lastClr="000000"/>
            </a:solidFill>
            <a:effectLst/>
            <a:latin typeface="+mn-lt"/>
            <a:ea typeface="+mn-ea"/>
            <a:cs typeface="+mn-cs"/>
          </a:endParaRPr>
        </a:p>
        <a:p>
          <a:pPr>
            <a:lnSpc>
              <a:spcPts val="1000"/>
            </a:lnSpc>
          </a:pPr>
          <a:endParaRPr lang="en-US" sz="1100" b="1" baseline="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Uso médico veterinario: </a:t>
          </a:r>
          <a:r>
            <a:rPr lang="es-ES_tradnl" sz="1100" b="0">
              <a:solidFill>
                <a:sysClr val="windowText" lastClr="000000"/>
              </a:solidFill>
              <a:effectLst/>
              <a:latin typeface="+mn-lt"/>
              <a:ea typeface="+mn-ea"/>
              <a:cs typeface="+mn-cs"/>
            </a:rPr>
            <a:t>designa la administración de un agente antimicrobiano a un individuo o a un grupo de animales con el fin de tratar, controlar o prevenir una enfermedad infecciosa:</a:t>
          </a:r>
        </a:p>
        <a:p>
          <a:pPr>
            <a:lnSpc>
              <a:spcPts val="1200"/>
            </a:lnSpc>
          </a:pPr>
          <a:r>
            <a:rPr lang="es-ES_tradnl" sz="1100" b="0">
              <a:solidFill>
                <a:sysClr val="windowText" lastClr="000000"/>
              </a:solidFill>
              <a:effectLst/>
              <a:latin typeface="+mn-lt"/>
              <a:ea typeface="+mn-ea"/>
              <a:cs typeface="+mn-cs"/>
            </a:rPr>
            <a:t>-"tratar":</a:t>
          </a:r>
          <a:r>
            <a:rPr lang="es-ES_tradnl" sz="1100" b="0" baseline="0">
              <a:solidFill>
                <a:sysClr val="windowText" lastClr="000000"/>
              </a:solidFill>
              <a:effectLst/>
              <a:latin typeface="+mn-lt"/>
              <a:ea typeface="+mn-ea"/>
              <a:cs typeface="+mn-cs"/>
            </a:rPr>
            <a:t> designa la administración de un agente antimicrobiano a un individuo o a un grupo de animales que muestran signos clínicos de una enfermedad infecciosa;</a:t>
          </a:r>
          <a:r>
            <a:rPr lang="es-ES_tradnl" sz="1100" b="0">
              <a:solidFill>
                <a:sysClr val="windowText" lastClr="000000"/>
              </a:solidFill>
              <a:effectLst/>
              <a:latin typeface="+mn-lt"/>
              <a:ea typeface="+mn-ea"/>
              <a:cs typeface="+mn-cs"/>
            </a:rPr>
            <a:t> </a:t>
          </a:r>
          <a:endParaRPr lang="es-AR" sz="1100" b="0">
            <a:solidFill>
              <a:sysClr val="windowText" lastClr="000000"/>
            </a:solidFill>
            <a:effectLst/>
            <a:latin typeface="+mn-lt"/>
            <a:ea typeface="+mn-ea"/>
            <a:cs typeface="+mn-cs"/>
          </a:endParaRPr>
        </a:p>
        <a:p>
          <a:pPr lvl="0">
            <a:lnSpc>
              <a:spcPts val="1100"/>
            </a:lnSpc>
          </a:pPr>
          <a:r>
            <a:rPr lang="es-ES_tradnl" sz="1100" b="0">
              <a:solidFill>
                <a:sysClr val="windowText" lastClr="000000"/>
              </a:solidFill>
              <a:effectLst/>
              <a:latin typeface="+mn-lt"/>
              <a:ea typeface="+mn-ea"/>
              <a:cs typeface="+mn-cs"/>
            </a:rPr>
            <a:t>-"controlar": designa la administración de un agente antimicrobiano a un grupo de animales que contenga animales enfermos y sanos (que se presumen están infectados) para minimizar o eliminar signos clínicos y prevenir una mayor propagación de la enfermedad; </a:t>
          </a:r>
          <a:endParaRPr lang="es-AR" sz="1100" b="0">
            <a:solidFill>
              <a:sysClr val="windowText" lastClr="000000"/>
            </a:solidFill>
            <a:effectLst/>
            <a:latin typeface="+mn-lt"/>
            <a:ea typeface="+mn-ea"/>
            <a:cs typeface="+mn-cs"/>
          </a:endParaRPr>
        </a:p>
        <a:p>
          <a:r>
            <a:rPr lang="es-ES_tradnl" sz="1100" b="0">
              <a:solidFill>
                <a:sysClr val="windowText" lastClr="000000"/>
              </a:solidFill>
              <a:effectLst/>
              <a:latin typeface="+mn-lt"/>
              <a:ea typeface="+mn-ea"/>
              <a:cs typeface="+mn-cs"/>
            </a:rPr>
            <a:t>-"prevenir": designa la administración de un agente antimicrobiano a un individuo o a un grupo de animales con riesgo de adquirir una infección específica o que se encuentran en una situación en la que es posible la aparición de la enfermedad infecciosa si no se administra el medicamento.</a:t>
          </a:r>
        </a:p>
        <a:p>
          <a:pPr lvl="0">
            <a:lnSpc>
              <a:spcPts val="1000"/>
            </a:lnSpc>
          </a:pPr>
          <a:endParaRPr lang="es-AR" sz="1100">
            <a:solidFill>
              <a:sysClr val="windowText" lastClr="000000"/>
            </a:solidFill>
            <a:effectLst/>
            <a:latin typeface="+mn-lt"/>
            <a:ea typeface="+mn-ea"/>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lang="en-US" sz="1100" b="1">
              <a:solidFill>
                <a:sysClr val="windowText" lastClr="000000"/>
              </a:solidFill>
              <a:effectLst/>
              <a:latin typeface="+mn-lt"/>
              <a:ea typeface="+mn-ea"/>
              <a:cs typeface="+mn-cs"/>
            </a:rPr>
            <a:t>Estímulo del crecimiento: </a:t>
          </a:r>
          <a:r>
            <a:rPr lang="en-US" sz="1100" b="0">
              <a:solidFill>
                <a:sysClr val="windowText" lastClr="000000"/>
              </a:solidFill>
              <a:effectLst/>
              <a:latin typeface="+mn-lt"/>
              <a:ea typeface="+mn-ea"/>
              <a:cs typeface="+mn-cs"/>
            </a:rPr>
            <a:t>designa la administración de agentes antimicrobianos a animales sólo para aumentar el índice de engorde o la eficacia de la alimentación.</a:t>
          </a:r>
          <a:endParaRPr lang="es-AR" sz="1100" b="0">
            <a:solidFill>
              <a:sysClr val="windowText" lastClr="000000"/>
            </a:solidFill>
            <a:effectLst/>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lang="es-AR">
            <a:solidFill>
              <a:sysClr val="windowText" lastClr="000000"/>
            </a:solidFill>
            <a:effectLst/>
          </a:endParaRPr>
        </a:p>
        <a:p>
          <a:pPr>
            <a:lnSpc>
              <a:spcPts val="1000"/>
            </a:lnSpc>
          </a:pPr>
          <a:endParaRPr lang="es-AR" sz="1100">
            <a:solidFill>
              <a:sysClr val="windowText" lastClr="000000"/>
            </a:solidFill>
            <a:effectLst/>
            <a:latin typeface="+mn-lt"/>
            <a:ea typeface="+mn-ea"/>
            <a:cs typeface="+mn-cs"/>
          </a:endParaRPr>
        </a:p>
        <a:p>
          <a:pPr>
            <a:lnSpc>
              <a:spcPts val="900"/>
            </a:lnSpc>
          </a:pPr>
          <a:endParaRPr lang="en-US" sz="1100" b="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86781</xdr:colOff>
      <xdr:row>29</xdr:row>
      <xdr:rowOff>0</xdr:rowOff>
    </xdr:from>
    <xdr:to>
      <xdr:col>7</xdr:col>
      <xdr:colOff>38724</xdr:colOff>
      <xdr:row>30</xdr:row>
      <xdr:rowOff>253999</xdr:rowOff>
    </xdr:to>
    <xdr:sp macro="" textlink="">
      <xdr:nvSpPr>
        <xdr:cNvPr id="6" name="TextBox 5">
          <a:extLst>
            <a:ext uri="{FF2B5EF4-FFF2-40B4-BE49-F238E27FC236}">
              <a16:creationId xmlns:a16="http://schemas.microsoft.com/office/drawing/2014/main" id="{F7FDC4B5-5E20-DB4C-BF26-0C9153546E0B}"/>
            </a:ext>
          </a:extLst>
        </xdr:cNvPr>
        <xdr:cNvSpPr txBox="1"/>
      </xdr:nvSpPr>
      <xdr:spPr>
        <a:xfrm>
          <a:off x="4751914" y="7239000"/>
          <a:ext cx="6071238" cy="9736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8000" bIns="18000" rtlCol="0" anchor="t"/>
        <a:lstStyle/>
        <a:p>
          <a:r>
            <a:rPr lang="en-GB" sz="1100" i="0">
              <a:solidFill>
                <a:schemeClr val="dk1"/>
              </a:solidFill>
              <a:effectLst/>
              <a:latin typeface="+mn-lt"/>
              <a:ea typeface="+mn-ea"/>
              <a:cs typeface="+mn-cs"/>
            </a:rPr>
            <a:t>Enumerar todas las clases de antimicrobianos con las que se combinan las cantidades, utilizando siempre que sea posible el término 'clase de antimicrobiano' o la terminología de la lista de la OIE de agentes antimicrobianos de importancia veterinaria. También se deberán enumerar las sustancias incluidas en la agregación de datos que no forman parte de la terminología recomendada. Si una clase notificada necesita mantenerse </a:t>
          </a:r>
          <a:r>
            <a:rPr lang="en-GB" sz="1100" b="1" i="0">
              <a:solidFill>
                <a:schemeClr val="dk1"/>
              </a:solidFill>
              <a:effectLst/>
              <a:latin typeface="+mn-lt"/>
              <a:ea typeface="+mn-ea"/>
              <a:cs typeface="+mn-cs"/>
            </a:rPr>
            <a:t>confidencial</a:t>
          </a:r>
          <a:r>
            <a:rPr lang="en-GB" sz="1100" i="0">
              <a:solidFill>
                <a:schemeClr val="dk1"/>
              </a:solidFill>
              <a:effectLst/>
              <a:latin typeface="+mn-lt"/>
              <a:ea typeface="+mn-ea"/>
              <a:cs typeface="+mn-cs"/>
            </a:rPr>
            <a:t>, indicar "</a:t>
          </a:r>
          <a:r>
            <a:rPr lang="en-GB" sz="1100" b="1" i="0">
              <a:solidFill>
                <a:schemeClr val="dk1"/>
              </a:solidFill>
              <a:effectLst/>
              <a:latin typeface="+mn-lt"/>
              <a:ea typeface="+mn-ea"/>
              <a:cs typeface="+mn-cs"/>
            </a:rPr>
            <a:t>Confidencial</a:t>
          </a:r>
          <a:r>
            <a:rPr lang="en-GB" sz="1100" i="0">
              <a:solidFill>
                <a:schemeClr val="dk1"/>
              </a:solidFill>
              <a:effectLst/>
              <a:latin typeface="+mn-lt"/>
              <a:ea typeface="+mn-ea"/>
              <a:cs typeface="+mn-cs"/>
            </a:rPr>
            <a:t>".</a:t>
          </a:r>
          <a:endParaRPr lang="fr-FR">
            <a:effectLst/>
          </a:endParaRPr>
        </a:p>
        <a:p>
          <a:pPr>
            <a:lnSpc>
              <a:spcPts val="900"/>
            </a:lnSpc>
          </a:pPr>
          <a:endParaRPr lang="en-GB" sz="1100" i="0"/>
        </a:p>
      </xdr:txBody>
    </xdr:sp>
    <xdr:clientData/>
  </xdr:twoCellAnchor>
  <xdr:twoCellAnchor>
    <xdr:from>
      <xdr:col>2</xdr:col>
      <xdr:colOff>86782</xdr:colOff>
      <xdr:row>30</xdr:row>
      <xdr:rowOff>318556</xdr:rowOff>
    </xdr:from>
    <xdr:to>
      <xdr:col>7</xdr:col>
      <xdr:colOff>38724</xdr:colOff>
      <xdr:row>31</xdr:row>
      <xdr:rowOff>217403</xdr:rowOff>
    </xdr:to>
    <xdr:sp macro="" textlink="">
      <xdr:nvSpPr>
        <xdr:cNvPr id="7" name="TextBox 6">
          <a:extLst>
            <a:ext uri="{FF2B5EF4-FFF2-40B4-BE49-F238E27FC236}">
              <a16:creationId xmlns:a16="http://schemas.microsoft.com/office/drawing/2014/main" id="{AE5DE8B0-9962-3346-8BC0-E7AE526C1B77}"/>
            </a:ext>
          </a:extLst>
        </xdr:cNvPr>
        <xdr:cNvSpPr txBox="1"/>
      </xdr:nvSpPr>
      <xdr:spPr>
        <a:xfrm>
          <a:off x="4751915" y="8267698"/>
          <a:ext cx="6071237" cy="5010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8000" bIns="18000" rtlCol="0" anchor="t"/>
        <a:lstStyle/>
        <a:p>
          <a:pPr eaLnBrk="1" fontAlgn="auto" latinLnBrk="0" hangingPunct="1"/>
          <a:r>
            <a:rPr lang="en-GB" sz="1100" i="0">
              <a:solidFill>
                <a:schemeClr val="dk1"/>
              </a:solidFill>
              <a:effectLst/>
              <a:latin typeface="+mn-lt"/>
              <a:ea typeface="+mn-ea"/>
              <a:cs typeface="+mn-cs"/>
            </a:rPr>
            <a:t>Describir la o las clases notificadas como</a:t>
          </a:r>
          <a:r>
            <a:rPr lang="en-GB" sz="1100" i="0" baseline="0">
              <a:solidFill>
                <a:schemeClr val="dk1"/>
              </a:solidFill>
              <a:effectLst/>
              <a:latin typeface="+mn-lt"/>
              <a:ea typeface="+mn-ea"/>
              <a:cs typeface="+mn-cs"/>
            </a:rPr>
            <a:t> "Otros", utilizando cuando sea posible la terminología de la lista de la OIE de los agentes antimicrobianos de importancia veterinaria. </a:t>
          </a:r>
          <a:r>
            <a:rPr lang="en-GB" sz="1100" i="0">
              <a:solidFill>
                <a:schemeClr val="dk1"/>
              </a:solidFill>
              <a:effectLst/>
              <a:latin typeface="+mn-lt"/>
              <a:ea typeface="+mn-ea"/>
              <a:cs typeface="+mn-cs"/>
            </a:rPr>
            <a:t> </a:t>
          </a:r>
          <a:endParaRPr lang="fr-FR">
            <a:effectLst/>
          </a:endParaRPr>
        </a:p>
      </xdr:txBody>
    </xdr:sp>
    <xdr:clientData/>
  </xdr:twoCellAnchor>
  <xdr:twoCellAnchor>
    <xdr:from>
      <xdr:col>2</xdr:col>
      <xdr:colOff>86781</xdr:colOff>
      <xdr:row>31</xdr:row>
      <xdr:rowOff>305963</xdr:rowOff>
    </xdr:from>
    <xdr:to>
      <xdr:col>7</xdr:col>
      <xdr:colOff>38724</xdr:colOff>
      <xdr:row>33</xdr:row>
      <xdr:rowOff>21760</xdr:rowOff>
    </xdr:to>
    <xdr:sp macro="" textlink="">
      <xdr:nvSpPr>
        <xdr:cNvPr id="8" name="TextBox 7">
          <a:extLst>
            <a:ext uri="{FF2B5EF4-FFF2-40B4-BE49-F238E27FC236}">
              <a16:creationId xmlns:a16="http://schemas.microsoft.com/office/drawing/2014/main" id="{03349FB8-2307-3942-9066-C880F0B921AA}"/>
            </a:ext>
          </a:extLst>
        </xdr:cNvPr>
        <xdr:cNvSpPr txBox="1"/>
      </xdr:nvSpPr>
      <xdr:spPr>
        <a:xfrm>
          <a:off x="4751914" y="8857296"/>
          <a:ext cx="6071238" cy="41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8000" bIns="18000" rtlCol="0" anchor="t"/>
        <a:lstStyle/>
        <a:p>
          <a:pPr eaLnBrk="1" fontAlgn="auto" latinLnBrk="0" hangingPunct="1"/>
          <a:r>
            <a:rPr lang="en-GB" sz="1100" i="0" baseline="0">
              <a:solidFill>
                <a:schemeClr val="dk1"/>
              </a:solidFill>
              <a:effectLst/>
              <a:latin typeface="+mn-lt"/>
              <a:ea typeface="+mn-ea"/>
              <a:cs typeface="+mn-cs"/>
            </a:rPr>
            <a:t>Por favor, describir los cálculos realizados, además de aquellos recomendados por la OIE en las secciones 1 y 2 del anexo a las instrucciones para completar el modelo de la OIE. </a:t>
          </a:r>
          <a:endParaRPr lang="fr-FR">
            <a:effectLst/>
          </a:endParaRPr>
        </a:p>
      </xdr:txBody>
    </xdr:sp>
    <xdr:clientData/>
  </xdr:twoCellAnchor>
  <xdr:twoCellAnchor>
    <xdr:from>
      <xdr:col>8</xdr:col>
      <xdr:colOff>115568</xdr:colOff>
      <xdr:row>3</xdr:row>
      <xdr:rowOff>856456</xdr:rowOff>
    </xdr:from>
    <xdr:to>
      <xdr:col>10</xdr:col>
      <xdr:colOff>344168</xdr:colOff>
      <xdr:row>27</xdr:row>
      <xdr:rowOff>59542</xdr:rowOff>
    </xdr:to>
    <xdr:sp macro="" textlink="">
      <xdr:nvSpPr>
        <xdr:cNvPr id="9" name="TextBox 8">
          <a:extLst>
            <a:ext uri="{FF2B5EF4-FFF2-40B4-BE49-F238E27FC236}">
              <a16:creationId xmlns:a16="http://schemas.microsoft.com/office/drawing/2014/main" id="{40E1BA7D-9ADB-FB47-B5DD-AEEB922EC2C4}"/>
            </a:ext>
          </a:extLst>
        </xdr:cNvPr>
        <xdr:cNvSpPr txBox="1"/>
      </xdr:nvSpPr>
      <xdr:spPr>
        <a:xfrm>
          <a:off x="12418217" y="2238375"/>
          <a:ext cx="3571875" cy="469106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18000" rIns="72000" bIns="18000" rtlCol="0" anchor="t"/>
        <a:lstStyle/>
        <a:p>
          <a:pPr>
            <a:lnSpc>
              <a:spcPts val="1200"/>
            </a:lnSpc>
          </a:pPr>
          <a:r>
            <a:rPr lang="en-US" sz="1100" b="1">
              <a:solidFill>
                <a:sysClr val="windowText" lastClr="000000"/>
              </a:solidFill>
              <a:effectLst/>
              <a:latin typeface="+mn-lt"/>
              <a:ea typeface="+mn-ea"/>
              <a:cs typeface="+mn-cs"/>
            </a:rPr>
            <a:t>Del </a:t>
          </a:r>
          <a:r>
            <a:rPr lang="en-US" sz="1100" b="1" i="1">
              <a:solidFill>
                <a:sysClr val="windowText" lastClr="000000"/>
              </a:solidFill>
              <a:effectLst/>
              <a:latin typeface="+mn-lt"/>
              <a:ea typeface="+mn-ea"/>
              <a:cs typeface="+mn-cs"/>
            </a:rPr>
            <a:t>Código Sanitario</a:t>
          </a:r>
          <a:r>
            <a:rPr lang="en-US" sz="1100" b="1" i="1" baseline="0">
              <a:solidFill>
                <a:sysClr val="windowText" lastClr="000000"/>
              </a:solidFill>
              <a:effectLst/>
              <a:latin typeface="+mn-lt"/>
              <a:ea typeface="+mn-ea"/>
              <a:cs typeface="+mn-cs"/>
            </a:rPr>
            <a:t> para los Animales Terrestres</a:t>
          </a:r>
          <a:r>
            <a:rPr lang="en-US" sz="1100" b="1" baseline="0">
              <a:solidFill>
                <a:sysClr val="windowText" lastClr="000000"/>
              </a:solidFill>
              <a:effectLst/>
              <a:latin typeface="+mn-lt"/>
              <a:ea typeface="+mn-ea"/>
              <a:cs typeface="+mn-cs"/>
            </a:rPr>
            <a:t>, Capítulo 6.9 (</a:t>
          </a:r>
          <a:r>
            <a:rPr lang="es-AR" sz="1100" b="1" i="0" cap="all">
              <a:solidFill>
                <a:sysClr val="windowText" lastClr="000000"/>
              </a:solidFill>
              <a:effectLst/>
              <a:latin typeface="+mn-lt"/>
              <a:ea typeface="+mn-ea"/>
              <a:cs typeface="+mn-cs"/>
            </a:rPr>
            <a:t>SEGUIMIENTO DE LAS CANTIDADES Y PATRONES DE UTILIZACIÓN DE AGENTES ANTIMICROBIANOS EN LOS ANIMALES DESTINADOS A LA ALIMENTACIÓN)</a:t>
          </a:r>
          <a:endParaRPr lang="en-US" sz="1100" b="1" baseline="0">
            <a:solidFill>
              <a:sysClr val="windowText" lastClr="000000"/>
            </a:solidFill>
            <a:effectLst/>
            <a:latin typeface="+mn-lt"/>
            <a:ea typeface="+mn-ea"/>
            <a:cs typeface="+mn-cs"/>
          </a:endParaRPr>
        </a:p>
        <a:p>
          <a:pPr>
            <a:lnSpc>
              <a:spcPts val="1000"/>
            </a:lnSpc>
          </a:pPr>
          <a:endParaRPr lang="en-US" sz="1100" b="1" baseline="0">
            <a:solidFill>
              <a:sysClr val="windowText" lastClr="000000"/>
            </a:solidFill>
            <a:effectLst/>
            <a:latin typeface="+mn-lt"/>
            <a:ea typeface="+mn-ea"/>
            <a:cs typeface="+mn-cs"/>
          </a:endParaRPr>
        </a:p>
        <a:p>
          <a:pPr>
            <a:lnSpc>
              <a:spcPts val="1200"/>
            </a:lnSpc>
          </a:pPr>
          <a:r>
            <a:rPr lang="en-US" sz="1100" b="1">
              <a:solidFill>
                <a:sysClr val="windowText" lastClr="000000"/>
              </a:solidFill>
              <a:effectLst/>
              <a:latin typeface="+mn-lt"/>
              <a:ea typeface="+mn-ea"/>
              <a:cs typeface="+mn-cs"/>
            </a:rPr>
            <a:t>Uso médico veterinario: </a:t>
          </a:r>
          <a:r>
            <a:rPr lang="es-ES_tradnl" sz="1100" b="0">
              <a:solidFill>
                <a:sysClr val="windowText" lastClr="000000"/>
              </a:solidFill>
              <a:effectLst/>
              <a:latin typeface="+mn-lt"/>
              <a:ea typeface="+mn-ea"/>
              <a:cs typeface="+mn-cs"/>
            </a:rPr>
            <a:t>designa la administración de un agente antimicrobiano a un individuo o a un grupo de animales con el fin de tratar, controlar o prevenir una enfermedad infecciosa:</a:t>
          </a:r>
        </a:p>
        <a:p>
          <a:pPr>
            <a:lnSpc>
              <a:spcPts val="1200"/>
            </a:lnSpc>
          </a:pPr>
          <a:r>
            <a:rPr lang="es-ES_tradnl" sz="1100" b="0">
              <a:solidFill>
                <a:sysClr val="windowText" lastClr="000000"/>
              </a:solidFill>
              <a:effectLst/>
              <a:latin typeface="+mn-lt"/>
              <a:ea typeface="+mn-ea"/>
              <a:cs typeface="+mn-cs"/>
            </a:rPr>
            <a:t>-"tratar":</a:t>
          </a:r>
          <a:r>
            <a:rPr lang="es-ES_tradnl" sz="1100" b="0" baseline="0">
              <a:solidFill>
                <a:sysClr val="windowText" lastClr="000000"/>
              </a:solidFill>
              <a:effectLst/>
              <a:latin typeface="+mn-lt"/>
              <a:ea typeface="+mn-ea"/>
              <a:cs typeface="+mn-cs"/>
            </a:rPr>
            <a:t> designa la administración de un agente antimicrobiano a un individuo o a un grupo de animales que muestran signos clínicos de una enfermedad infecciosa;</a:t>
          </a:r>
          <a:r>
            <a:rPr lang="es-ES_tradnl" sz="1100" b="0">
              <a:solidFill>
                <a:sysClr val="windowText" lastClr="000000"/>
              </a:solidFill>
              <a:effectLst/>
              <a:latin typeface="+mn-lt"/>
              <a:ea typeface="+mn-ea"/>
              <a:cs typeface="+mn-cs"/>
            </a:rPr>
            <a:t> </a:t>
          </a:r>
          <a:endParaRPr lang="es-AR" sz="1100" b="0">
            <a:solidFill>
              <a:sysClr val="windowText" lastClr="000000"/>
            </a:solidFill>
            <a:effectLst/>
            <a:latin typeface="+mn-lt"/>
            <a:ea typeface="+mn-ea"/>
            <a:cs typeface="+mn-cs"/>
          </a:endParaRPr>
        </a:p>
        <a:p>
          <a:pPr lvl="0">
            <a:lnSpc>
              <a:spcPts val="1100"/>
            </a:lnSpc>
          </a:pPr>
          <a:r>
            <a:rPr lang="es-ES_tradnl" sz="1100" b="0">
              <a:solidFill>
                <a:sysClr val="windowText" lastClr="000000"/>
              </a:solidFill>
              <a:effectLst/>
              <a:latin typeface="+mn-lt"/>
              <a:ea typeface="+mn-ea"/>
              <a:cs typeface="+mn-cs"/>
            </a:rPr>
            <a:t>-"controlar": designa la administración de un agente antimicrobiano a un grupo de animales que contenga animales enfermos y sanos (que se presumen están infectados) para minimizar o eliminar signos clínicos y prevenir una mayor propagación de la enfermedad; </a:t>
          </a:r>
          <a:endParaRPr lang="es-AR" sz="1100" b="0">
            <a:solidFill>
              <a:sysClr val="windowText" lastClr="000000"/>
            </a:solidFill>
            <a:effectLst/>
            <a:latin typeface="+mn-lt"/>
            <a:ea typeface="+mn-ea"/>
            <a:cs typeface="+mn-cs"/>
          </a:endParaRPr>
        </a:p>
        <a:p>
          <a:pPr>
            <a:lnSpc>
              <a:spcPts val="1200"/>
            </a:lnSpc>
          </a:pPr>
          <a:r>
            <a:rPr lang="es-ES_tradnl" sz="1100" b="0">
              <a:solidFill>
                <a:sysClr val="windowText" lastClr="000000"/>
              </a:solidFill>
              <a:effectLst/>
              <a:latin typeface="+mn-lt"/>
              <a:ea typeface="+mn-ea"/>
              <a:cs typeface="+mn-cs"/>
            </a:rPr>
            <a:t>-"prevenir": designa la administración de un agente antimicrobiano a un individuo o a un grupo de animales con riesgo de adquirir una infección específica o que se encuentran en una situación en la que es posible la aparición de la enfermedad infecciosa si no se administra el medicamento.</a:t>
          </a:r>
        </a:p>
        <a:p>
          <a:pPr lvl="0">
            <a:lnSpc>
              <a:spcPts val="1100"/>
            </a:lnSpc>
          </a:pPr>
          <a:endParaRPr lang="es-AR" sz="1100">
            <a:solidFill>
              <a:sysClr val="windowText" lastClr="000000"/>
            </a:solidFill>
            <a:effectLst/>
            <a:latin typeface="+mn-lt"/>
            <a:ea typeface="+mn-ea"/>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lang="en-US" sz="1100" b="1">
              <a:solidFill>
                <a:sysClr val="windowText" lastClr="000000"/>
              </a:solidFill>
              <a:effectLst/>
              <a:latin typeface="+mn-lt"/>
              <a:ea typeface="+mn-ea"/>
              <a:cs typeface="+mn-cs"/>
            </a:rPr>
            <a:t>Estímulo del crecimiento: </a:t>
          </a:r>
          <a:r>
            <a:rPr lang="en-US" sz="1100" b="0">
              <a:solidFill>
                <a:sysClr val="windowText" lastClr="000000"/>
              </a:solidFill>
              <a:effectLst/>
              <a:latin typeface="+mn-lt"/>
              <a:ea typeface="+mn-ea"/>
              <a:cs typeface="+mn-cs"/>
            </a:rPr>
            <a:t>designa la administración de agentes antimicrobianos a animales sólo para aumentar el índice de engorde o la eficacia de la alimentación.</a:t>
          </a:r>
          <a:endParaRPr lang="es-AR" sz="1100" b="0">
            <a:solidFill>
              <a:sysClr val="windowText" lastClr="000000"/>
            </a:solidFill>
            <a:effectLst/>
            <a:latin typeface="+mn-lt"/>
            <a:ea typeface="+mn-ea"/>
            <a:cs typeface="+mn-cs"/>
          </a:endParaRPr>
        </a:p>
        <a:p>
          <a:pPr marL="0" marR="0" lvl="0" indent="0" defTabSz="914400" eaLnBrk="1" fontAlgn="auto" latinLnBrk="0" hangingPunct="1">
            <a:lnSpc>
              <a:spcPts val="1000"/>
            </a:lnSpc>
            <a:spcBef>
              <a:spcPts val="0"/>
            </a:spcBef>
            <a:spcAft>
              <a:spcPts val="0"/>
            </a:spcAft>
            <a:buClrTx/>
            <a:buSzTx/>
            <a:buFontTx/>
            <a:buNone/>
            <a:tabLst/>
            <a:defRPr/>
          </a:pPr>
          <a:endParaRPr lang="es-AR">
            <a:solidFill>
              <a:sysClr val="windowText" lastClr="000000"/>
            </a:solidFill>
            <a:effectLst/>
          </a:endParaRPr>
        </a:p>
        <a:p>
          <a:pPr>
            <a:lnSpc>
              <a:spcPts val="1200"/>
            </a:lnSpc>
          </a:pPr>
          <a:endParaRPr lang="es-AR" sz="1100">
            <a:solidFill>
              <a:sysClr val="windowText" lastClr="000000"/>
            </a:solidFill>
            <a:effectLst/>
            <a:latin typeface="+mn-lt"/>
            <a:ea typeface="+mn-ea"/>
            <a:cs typeface="+mn-cs"/>
          </a:endParaRPr>
        </a:p>
        <a:p>
          <a:pPr>
            <a:lnSpc>
              <a:spcPts val="1100"/>
            </a:lnSpc>
          </a:pPr>
          <a:endParaRPr lang="en-US" sz="1100" b="0">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86993</xdr:colOff>
      <xdr:row>30</xdr:row>
      <xdr:rowOff>0</xdr:rowOff>
    </xdr:from>
    <xdr:to>
      <xdr:col>11</xdr:col>
      <xdr:colOff>925908</xdr:colOff>
      <xdr:row>30</xdr:row>
      <xdr:rowOff>628651</xdr:rowOff>
    </xdr:to>
    <xdr:sp macro="" textlink="">
      <xdr:nvSpPr>
        <xdr:cNvPr id="6" name="TextBox 5">
          <a:extLst>
            <a:ext uri="{FF2B5EF4-FFF2-40B4-BE49-F238E27FC236}">
              <a16:creationId xmlns:a16="http://schemas.microsoft.com/office/drawing/2014/main" id="{3694C97E-B9B4-DC4A-AA52-402675022410}"/>
            </a:ext>
          </a:extLst>
        </xdr:cNvPr>
        <xdr:cNvSpPr txBox="1"/>
      </xdr:nvSpPr>
      <xdr:spPr>
        <a:xfrm>
          <a:off x="3924298" y="7477125"/>
          <a:ext cx="9158784" cy="628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8000" bIns="18000" rtlCol="0" anchor="t"/>
        <a:lstStyle/>
        <a:p>
          <a:pPr>
            <a:lnSpc>
              <a:spcPts val="1200"/>
            </a:lnSpc>
          </a:pPr>
          <a:r>
            <a:rPr lang="en-GB" sz="1100" i="0">
              <a:solidFill>
                <a:schemeClr val="dk1"/>
              </a:solidFill>
              <a:effectLst/>
              <a:latin typeface="+mn-lt"/>
              <a:ea typeface="+mn-ea"/>
              <a:cs typeface="+mn-cs"/>
            </a:rPr>
            <a:t>Enumerar todas las clases de antimicrobianos con las que se combinan las cantidades, utilizando siempre que sea posible el término 'clase de antimicrobiano' o la terminología de la lista de la OIE de agentes antimicrobianos de importancia veterinaria. También se deberán enumerar las sustancias incluidas en la agregación de datos que no forman parte de la terminología recomendada. Si una clase notificada necesita mantenerse </a:t>
          </a:r>
          <a:r>
            <a:rPr lang="en-GB" sz="1100" b="1" i="0">
              <a:solidFill>
                <a:schemeClr val="dk1"/>
              </a:solidFill>
              <a:effectLst/>
              <a:latin typeface="+mn-lt"/>
              <a:ea typeface="+mn-ea"/>
              <a:cs typeface="+mn-cs"/>
            </a:rPr>
            <a:t>confidencial</a:t>
          </a:r>
          <a:r>
            <a:rPr lang="en-GB" sz="1100" i="0">
              <a:solidFill>
                <a:schemeClr val="dk1"/>
              </a:solidFill>
              <a:effectLst/>
              <a:latin typeface="+mn-lt"/>
              <a:ea typeface="+mn-ea"/>
              <a:cs typeface="+mn-cs"/>
            </a:rPr>
            <a:t>, indicar "</a:t>
          </a:r>
          <a:r>
            <a:rPr lang="en-GB" sz="1100" b="1" i="0">
              <a:solidFill>
                <a:schemeClr val="dk1"/>
              </a:solidFill>
              <a:effectLst/>
              <a:latin typeface="+mn-lt"/>
              <a:ea typeface="+mn-ea"/>
              <a:cs typeface="+mn-cs"/>
            </a:rPr>
            <a:t>Confidencial</a:t>
          </a:r>
          <a:r>
            <a:rPr lang="en-GB" sz="1100" i="0">
              <a:solidFill>
                <a:schemeClr val="dk1"/>
              </a:solidFill>
              <a:effectLst/>
              <a:latin typeface="+mn-lt"/>
              <a:ea typeface="+mn-ea"/>
              <a:cs typeface="+mn-cs"/>
            </a:rPr>
            <a:t>".</a:t>
          </a:r>
          <a:endParaRPr lang="fr-FR">
            <a:effectLst/>
          </a:endParaRPr>
        </a:p>
        <a:p>
          <a:pPr>
            <a:lnSpc>
              <a:spcPts val="1000"/>
            </a:lnSpc>
          </a:pPr>
          <a:endParaRPr lang="en-GB" sz="1100" i="0"/>
        </a:p>
      </xdr:txBody>
    </xdr:sp>
    <xdr:clientData/>
  </xdr:twoCellAnchor>
  <xdr:twoCellAnchor>
    <xdr:from>
      <xdr:col>2</xdr:col>
      <xdr:colOff>77470</xdr:colOff>
      <xdr:row>31</xdr:row>
      <xdr:rowOff>58737</xdr:rowOff>
    </xdr:from>
    <xdr:to>
      <xdr:col>11</xdr:col>
      <xdr:colOff>925845</xdr:colOff>
      <xdr:row>31</xdr:row>
      <xdr:rowOff>528638</xdr:rowOff>
    </xdr:to>
    <xdr:sp macro="" textlink="">
      <xdr:nvSpPr>
        <xdr:cNvPr id="7" name="TextBox 6">
          <a:extLst>
            <a:ext uri="{FF2B5EF4-FFF2-40B4-BE49-F238E27FC236}">
              <a16:creationId xmlns:a16="http://schemas.microsoft.com/office/drawing/2014/main" id="{1458CA10-3FB4-1842-8254-CF8E3D51B863}"/>
            </a:ext>
          </a:extLst>
        </xdr:cNvPr>
        <xdr:cNvSpPr txBox="1"/>
      </xdr:nvSpPr>
      <xdr:spPr>
        <a:xfrm>
          <a:off x="3914775" y="8239125"/>
          <a:ext cx="9168273" cy="457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8000" bIns="18000" rtlCol="0" anchor="t"/>
        <a:lstStyle/>
        <a:p>
          <a:pPr eaLnBrk="1" fontAlgn="auto" latinLnBrk="0" hangingPunct="1"/>
          <a:r>
            <a:rPr lang="en-GB" sz="1100" i="0">
              <a:solidFill>
                <a:schemeClr val="dk1"/>
              </a:solidFill>
              <a:effectLst/>
              <a:latin typeface="+mn-lt"/>
              <a:ea typeface="+mn-ea"/>
              <a:cs typeface="+mn-cs"/>
            </a:rPr>
            <a:t>Describir la o las clases notificadas como</a:t>
          </a:r>
          <a:r>
            <a:rPr lang="en-GB" sz="1100" i="0" baseline="0">
              <a:solidFill>
                <a:schemeClr val="dk1"/>
              </a:solidFill>
              <a:effectLst/>
              <a:latin typeface="+mn-lt"/>
              <a:ea typeface="+mn-ea"/>
              <a:cs typeface="+mn-cs"/>
            </a:rPr>
            <a:t> "Otros", utilizando cuando sea posible la terminología de la lista de la OIE de los agentes antimicrobianos de importancia veterinaria. </a:t>
          </a:r>
          <a:r>
            <a:rPr lang="en-GB" sz="1100" i="0">
              <a:solidFill>
                <a:schemeClr val="dk1"/>
              </a:solidFill>
              <a:effectLst/>
              <a:latin typeface="+mn-lt"/>
              <a:ea typeface="+mn-ea"/>
              <a:cs typeface="+mn-cs"/>
            </a:rPr>
            <a:t> </a:t>
          </a:r>
          <a:endParaRPr lang="fr-FR">
            <a:effectLst/>
          </a:endParaRPr>
        </a:p>
      </xdr:txBody>
    </xdr:sp>
    <xdr:clientData/>
  </xdr:twoCellAnchor>
  <xdr:twoCellAnchor>
    <xdr:from>
      <xdr:col>2</xdr:col>
      <xdr:colOff>47624</xdr:colOff>
      <xdr:row>32</xdr:row>
      <xdr:rowOff>71440</xdr:rowOff>
    </xdr:from>
    <xdr:to>
      <xdr:col>11</xdr:col>
      <xdr:colOff>961474</xdr:colOff>
      <xdr:row>32</xdr:row>
      <xdr:rowOff>757240</xdr:rowOff>
    </xdr:to>
    <xdr:sp macro="" textlink="">
      <xdr:nvSpPr>
        <xdr:cNvPr id="8" name="TextBox 7">
          <a:extLst>
            <a:ext uri="{FF2B5EF4-FFF2-40B4-BE49-F238E27FC236}">
              <a16:creationId xmlns:a16="http://schemas.microsoft.com/office/drawing/2014/main" id="{11F6B21B-51DE-3E4E-A807-8536DF37F74A}"/>
            </a:ext>
          </a:extLst>
        </xdr:cNvPr>
        <xdr:cNvSpPr txBox="1"/>
      </xdr:nvSpPr>
      <xdr:spPr>
        <a:xfrm>
          <a:off x="3905249" y="9036846"/>
          <a:ext cx="9193051"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8000" bIns="18000" rtlCol="0" anchor="t"/>
        <a:lstStyle/>
        <a:p>
          <a:pPr eaLnBrk="1" fontAlgn="auto" latinLnBrk="0" hangingPunct="1"/>
          <a:r>
            <a:rPr lang="en-GB" sz="1100" i="0" baseline="0">
              <a:solidFill>
                <a:schemeClr val="dk1"/>
              </a:solidFill>
              <a:effectLst/>
              <a:latin typeface="+mn-lt"/>
              <a:ea typeface="+mn-ea"/>
              <a:cs typeface="+mn-cs"/>
            </a:rPr>
            <a:t>Por favor, describir los cálculos realizados, además de aquellos recomendados por la OIE en las secciones 1 y 2 del anexo a las instrucciones para completar el modelo de la OIE. </a:t>
          </a:r>
          <a:endParaRPr lang="fr-FR">
            <a:effectLst/>
          </a:endParaRPr>
        </a:p>
      </xdr:txBody>
    </xdr:sp>
    <xdr:clientData/>
  </xdr:twoCellAnchor>
  <xdr:twoCellAnchor>
    <xdr:from>
      <xdr:col>18</xdr:col>
      <xdr:colOff>94137</xdr:colOff>
      <xdr:row>4</xdr:row>
      <xdr:rowOff>166684</xdr:rowOff>
    </xdr:from>
    <xdr:to>
      <xdr:col>21</xdr:col>
      <xdr:colOff>521736</xdr:colOff>
      <xdr:row>26</xdr:row>
      <xdr:rowOff>190498</xdr:rowOff>
    </xdr:to>
    <xdr:sp macro="" textlink="">
      <xdr:nvSpPr>
        <xdr:cNvPr id="9" name="TextBox 8">
          <a:extLst>
            <a:ext uri="{FF2B5EF4-FFF2-40B4-BE49-F238E27FC236}">
              <a16:creationId xmlns:a16="http://schemas.microsoft.com/office/drawing/2014/main" id="{F852595F-4DF3-7244-8FAA-4B57D51269B4}"/>
            </a:ext>
          </a:extLst>
        </xdr:cNvPr>
        <xdr:cNvSpPr txBox="1"/>
      </xdr:nvSpPr>
      <xdr:spPr>
        <a:xfrm>
          <a:off x="19800092" y="2214559"/>
          <a:ext cx="3571875" cy="469106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18000" rIns="72000" bIns="18000" rtlCol="0" anchor="t"/>
        <a:lstStyle/>
        <a:p>
          <a:r>
            <a:rPr lang="en-US" sz="1100" b="1">
              <a:solidFill>
                <a:sysClr val="windowText" lastClr="000000"/>
              </a:solidFill>
              <a:effectLst/>
              <a:latin typeface="+mn-lt"/>
              <a:ea typeface="+mn-ea"/>
              <a:cs typeface="+mn-cs"/>
            </a:rPr>
            <a:t>Del </a:t>
          </a:r>
          <a:r>
            <a:rPr lang="en-US" sz="1100" b="1" i="1">
              <a:solidFill>
                <a:sysClr val="windowText" lastClr="000000"/>
              </a:solidFill>
              <a:effectLst/>
              <a:latin typeface="+mn-lt"/>
              <a:ea typeface="+mn-ea"/>
              <a:cs typeface="+mn-cs"/>
            </a:rPr>
            <a:t>Código Sanitario</a:t>
          </a:r>
          <a:r>
            <a:rPr lang="en-US" sz="1100" b="1" i="1" baseline="0">
              <a:solidFill>
                <a:sysClr val="windowText" lastClr="000000"/>
              </a:solidFill>
              <a:effectLst/>
              <a:latin typeface="+mn-lt"/>
              <a:ea typeface="+mn-ea"/>
              <a:cs typeface="+mn-cs"/>
            </a:rPr>
            <a:t> para los Animales Terrestres</a:t>
          </a:r>
          <a:r>
            <a:rPr lang="en-US" sz="1100" b="1" baseline="0">
              <a:solidFill>
                <a:sysClr val="windowText" lastClr="000000"/>
              </a:solidFill>
              <a:effectLst/>
              <a:latin typeface="+mn-lt"/>
              <a:ea typeface="+mn-ea"/>
              <a:cs typeface="+mn-cs"/>
            </a:rPr>
            <a:t>, Capítulo 6.9 (</a:t>
          </a:r>
          <a:r>
            <a:rPr lang="es-AR" sz="1100" b="1" i="0" cap="all">
              <a:solidFill>
                <a:sysClr val="windowText" lastClr="000000"/>
              </a:solidFill>
              <a:effectLst/>
              <a:latin typeface="+mn-lt"/>
              <a:ea typeface="+mn-ea"/>
              <a:cs typeface="+mn-cs"/>
            </a:rPr>
            <a:t>SEGUIMIENTO DE LAS CANTIDADES Y PATRONES DE UTILIZACIÓN DE AGENTES ANTIMICROBIANOS EN LOS ANIMALES DESTINADOS A LA ALIMENTACIÓN)</a:t>
          </a:r>
          <a:endParaRPr lang="en-US" sz="1100" b="1" baseline="0">
            <a:solidFill>
              <a:sysClr val="windowText" lastClr="000000"/>
            </a:solidFill>
            <a:effectLst/>
            <a:latin typeface="+mn-lt"/>
            <a:ea typeface="+mn-ea"/>
            <a:cs typeface="+mn-cs"/>
          </a:endParaRPr>
        </a:p>
        <a:p>
          <a:pPr>
            <a:lnSpc>
              <a:spcPts val="1100"/>
            </a:lnSpc>
          </a:pPr>
          <a:endParaRPr lang="en-US" sz="1100" b="1" baseline="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Uso médico veterinario: </a:t>
          </a:r>
          <a:r>
            <a:rPr lang="es-ES_tradnl" sz="1100" b="0">
              <a:solidFill>
                <a:sysClr val="windowText" lastClr="000000"/>
              </a:solidFill>
              <a:effectLst/>
              <a:latin typeface="+mn-lt"/>
              <a:ea typeface="+mn-ea"/>
              <a:cs typeface="+mn-cs"/>
            </a:rPr>
            <a:t>designa la administración de un agente antimicrobiano a un individuo o a un grupo de animales con el fin de tratar, controlar o prevenir una enfermedad infecciosa:</a:t>
          </a:r>
        </a:p>
        <a:p>
          <a:r>
            <a:rPr lang="es-ES_tradnl" sz="1100" b="0">
              <a:solidFill>
                <a:sysClr val="windowText" lastClr="000000"/>
              </a:solidFill>
              <a:effectLst/>
              <a:latin typeface="+mn-lt"/>
              <a:ea typeface="+mn-ea"/>
              <a:cs typeface="+mn-cs"/>
            </a:rPr>
            <a:t>-"tratar":</a:t>
          </a:r>
          <a:r>
            <a:rPr lang="es-ES_tradnl" sz="1100" b="0" baseline="0">
              <a:solidFill>
                <a:sysClr val="windowText" lastClr="000000"/>
              </a:solidFill>
              <a:effectLst/>
              <a:latin typeface="+mn-lt"/>
              <a:ea typeface="+mn-ea"/>
              <a:cs typeface="+mn-cs"/>
            </a:rPr>
            <a:t> designa la administración de un agente antimicrobiano a un individuo o a un grupo de animales que muestran signos clínicos de una enfermedad infecciosa;</a:t>
          </a:r>
          <a:r>
            <a:rPr lang="es-ES_tradnl" sz="1100" b="0">
              <a:solidFill>
                <a:sysClr val="windowText" lastClr="000000"/>
              </a:solidFill>
              <a:effectLst/>
              <a:latin typeface="+mn-lt"/>
              <a:ea typeface="+mn-ea"/>
              <a:cs typeface="+mn-cs"/>
            </a:rPr>
            <a:t> </a:t>
          </a:r>
          <a:endParaRPr lang="es-AR" sz="1100" b="0">
            <a:solidFill>
              <a:sysClr val="windowText" lastClr="000000"/>
            </a:solidFill>
            <a:effectLst/>
            <a:latin typeface="+mn-lt"/>
            <a:ea typeface="+mn-ea"/>
            <a:cs typeface="+mn-cs"/>
          </a:endParaRPr>
        </a:p>
        <a:p>
          <a:pPr lvl="0">
            <a:lnSpc>
              <a:spcPts val="1200"/>
            </a:lnSpc>
          </a:pPr>
          <a:r>
            <a:rPr lang="es-ES_tradnl" sz="1100" b="0">
              <a:solidFill>
                <a:sysClr val="windowText" lastClr="000000"/>
              </a:solidFill>
              <a:effectLst/>
              <a:latin typeface="+mn-lt"/>
              <a:ea typeface="+mn-ea"/>
              <a:cs typeface="+mn-cs"/>
            </a:rPr>
            <a:t>-"controlar": designa la administración de un agente antimicrobiano a un grupo de animales que contenga animales enfermos y sanos (que se presumen están infectados) para minimizar o eliminar signos clínicos y prevenir una mayor propagación de la enfermedad; </a:t>
          </a:r>
          <a:endParaRPr lang="es-AR" sz="1100" b="0">
            <a:solidFill>
              <a:sysClr val="windowText" lastClr="000000"/>
            </a:solidFill>
            <a:effectLst/>
            <a:latin typeface="+mn-lt"/>
            <a:ea typeface="+mn-ea"/>
            <a:cs typeface="+mn-cs"/>
          </a:endParaRPr>
        </a:p>
        <a:p>
          <a:r>
            <a:rPr lang="es-ES_tradnl" sz="1100" b="0">
              <a:solidFill>
                <a:sysClr val="windowText" lastClr="000000"/>
              </a:solidFill>
              <a:effectLst/>
              <a:latin typeface="+mn-lt"/>
              <a:ea typeface="+mn-ea"/>
              <a:cs typeface="+mn-cs"/>
            </a:rPr>
            <a:t>-"prevenir": designa la administración de un agente antimicrobiano a un individuo o a un grupo de animales con riesgo de adquirir una infección específica o que se encuentran en una situación en la que es posible la aparición de la enfermedad infecciosa si no se administra el medicamento.</a:t>
          </a:r>
        </a:p>
        <a:p>
          <a:pPr lvl="0">
            <a:lnSpc>
              <a:spcPts val="1000"/>
            </a:lnSpc>
          </a:pPr>
          <a:endParaRPr lang="es-AR" sz="1100">
            <a:solidFill>
              <a:sysClr val="windowText" lastClr="000000"/>
            </a:solidFill>
            <a:effectLst/>
            <a:latin typeface="+mn-lt"/>
            <a:ea typeface="+mn-ea"/>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lang="en-US" sz="1100" b="1">
              <a:solidFill>
                <a:sysClr val="windowText" lastClr="000000"/>
              </a:solidFill>
              <a:effectLst/>
              <a:latin typeface="+mn-lt"/>
              <a:ea typeface="+mn-ea"/>
              <a:cs typeface="+mn-cs"/>
            </a:rPr>
            <a:t>Estímulo del crecimiento: </a:t>
          </a:r>
          <a:r>
            <a:rPr lang="en-US" sz="1100" b="0">
              <a:solidFill>
                <a:sysClr val="windowText" lastClr="000000"/>
              </a:solidFill>
              <a:effectLst/>
              <a:latin typeface="+mn-lt"/>
              <a:ea typeface="+mn-ea"/>
              <a:cs typeface="+mn-cs"/>
            </a:rPr>
            <a:t>designa la administración de agentes antimicrobianos a animales sólo para aumentar el índice de engorde o la eficacia de la alimentación.</a:t>
          </a:r>
          <a:endParaRPr lang="es-AR" sz="1100" b="0">
            <a:solidFill>
              <a:sysClr val="windowText" lastClr="000000"/>
            </a:solidFill>
            <a:effectLst/>
            <a:latin typeface="+mn-lt"/>
            <a:ea typeface="+mn-ea"/>
            <a:cs typeface="+mn-cs"/>
          </a:endParaRPr>
        </a:p>
        <a:p>
          <a:pPr marL="0" marR="0" lvl="0" indent="0" defTabSz="914400" eaLnBrk="1" fontAlgn="auto" latinLnBrk="0" hangingPunct="1">
            <a:lnSpc>
              <a:spcPts val="1000"/>
            </a:lnSpc>
            <a:spcBef>
              <a:spcPts val="0"/>
            </a:spcBef>
            <a:spcAft>
              <a:spcPts val="0"/>
            </a:spcAft>
            <a:buClrTx/>
            <a:buSzTx/>
            <a:buFontTx/>
            <a:buNone/>
            <a:tabLst/>
            <a:defRPr/>
          </a:pPr>
          <a:endParaRPr lang="es-AR">
            <a:solidFill>
              <a:sysClr val="windowText" lastClr="000000"/>
            </a:solidFill>
            <a:effectLst/>
          </a:endParaRPr>
        </a:p>
        <a:p>
          <a:pPr>
            <a:lnSpc>
              <a:spcPts val="1100"/>
            </a:lnSpc>
          </a:pPr>
          <a:endParaRPr lang="es-AR" sz="1100">
            <a:solidFill>
              <a:sysClr val="windowText" lastClr="000000"/>
            </a:solidFill>
            <a:effectLst/>
            <a:latin typeface="+mn-lt"/>
            <a:ea typeface="+mn-ea"/>
            <a:cs typeface="+mn-cs"/>
          </a:endParaRPr>
        </a:p>
        <a:p>
          <a:pPr>
            <a:lnSpc>
              <a:spcPts val="1000"/>
            </a:lnSpc>
          </a:pPr>
          <a:endParaRPr lang="en-US" sz="1100" b="0">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30</xdr:row>
      <xdr:rowOff>25400</xdr:rowOff>
    </xdr:from>
    <xdr:to>
      <xdr:col>13</xdr:col>
      <xdr:colOff>495300</xdr:colOff>
      <xdr:row>54</xdr:row>
      <xdr:rowOff>38100</xdr:rowOff>
    </xdr:to>
    <xdr:graphicFrame macro="">
      <xdr:nvGraphicFramePr>
        <xdr:cNvPr id="14515" name="Chart 5">
          <a:extLst>
            <a:ext uri="{FF2B5EF4-FFF2-40B4-BE49-F238E27FC236}">
              <a16:creationId xmlns:a16="http://schemas.microsoft.com/office/drawing/2014/main" id="{7870D181-04C3-714A-AF92-C8C0EBD23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114300</xdr:colOff>
      <xdr:row>2</xdr:row>
      <xdr:rowOff>76200</xdr:rowOff>
    </xdr:from>
    <xdr:to>
      <xdr:col>28</xdr:col>
      <xdr:colOff>266700</xdr:colOff>
      <xdr:row>26</xdr:row>
      <xdr:rowOff>114300</xdr:rowOff>
    </xdr:to>
    <xdr:graphicFrame macro="">
      <xdr:nvGraphicFramePr>
        <xdr:cNvPr id="14516" name="Chart 6">
          <a:extLst>
            <a:ext uri="{FF2B5EF4-FFF2-40B4-BE49-F238E27FC236}">
              <a16:creationId xmlns:a16="http://schemas.microsoft.com/office/drawing/2014/main" id="{BC62EF43-6393-664B-A611-6B73C7B689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203200</xdr:colOff>
      <xdr:row>30</xdr:row>
      <xdr:rowOff>12700</xdr:rowOff>
    </xdr:from>
    <xdr:to>
      <xdr:col>28</xdr:col>
      <xdr:colOff>127000</xdr:colOff>
      <xdr:row>54</xdr:row>
      <xdr:rowOff>101600</xdr:rowOff>
    </xdr:to>
    <xdr:graphicFrame macro="">
      <xdr:nvGraphicFramePr>
        <xdr:cNvPr id="14517" name="Chart 7">
          <a:extLst>
            <a:ext uri="{FF2B5EF4-FFF2-40B4-BE49-F238E27FC236}">
              <a16:creationId xmlns:a16="http://schemas.microsoft.com/office/drawing/2014/main" id="{42D709AB-15F5-4545-B0CD-48E5D04DAD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88900</xdr:colOff>
      <xdr:row>2</xdr:row>
      <xdr:rowOff>76200</xdr:rowOff>
    </xdr:from>
    <xdr:to>
      <xdr:col>13</xdr:col>
      <xdr:colOff>254000</xdr:colOff>
      <xdr:row>26</xdr:row>
      <xdr:rowOff>139700</xdr:rowOff>
    </xdr:to>
    <xdr:graphicFrame macro="">
      <xdr:nvGraphicFramePr>
        <xdr:cNvPr id="14518" name="Chart 10">
          <a:extLst>
            <a:ext uri="{FF2B5EF4-FFF2-40B4-BE49-F238E27FC236}">
              <a16:creationId xmlns:a16="http://schemas.microsoft.com/office/drawing/2014/main" id="{6ECF7DF2-70DA-064C-86E9-DB65874B4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55</xdr:row>
      <xdr:rowOff>0</xdr:rowOff>
    </xdr:from>
    <xdr:to>
      <xdr:col>8</xdr:col>
      <xdr:colOff>355600</xdr:colOff>
      <xdr:row>69</xdr:row>
      <xdr:rowOff>76200</xdr:rowOff>
    </xdr:to>
    <xdr:graphicFrame macro="">
      <xdr:nvGraphicFramePr>
        <xdr:cNvPr id="14519" name="Chart 7">
          <a:extLst>
            <a:ext uri="{FF2B5EF4-FFF2-40B4-BE49-F238E27FC236}">
              <a16:creationId xmlns:a16="http://schemas.microsoft.com/office/drawing/2014/main" id="{B0A61A04-AB2D-BD40-A407-736D01C1F3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38100</xdr:colOff>
      <xdr:row>55</xdr:row>
      <xdr:rowOff>12700</xdr:rowOff>
    </xdr:from>
    <xdr:to>
      <xdr:col>16</xdr:col>
      <xdr:colOff>393700</xdr:colOff>
      <xdr:row>69</xdr:row>
      <xdr:rowOff>88900</xdr:rowOff>
    </xdr:to>
    <xdr:graphicFrame macro="">
      <xdr:nvGraphicFramePr>
        <xdr:cNvPr id="14520" name="Chart 8">
          <a:extLst>
            <a:ext uri="{FF2B5EF4-FFF2-40B4-BE49-F238E27FC236}">
              <a16:creationId xmlns:a16="http://schemas.microsoft.com/office/drawing/2014/main" id="{5219ACFC-8BAE-294F-818C-53805A8E15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pageSetUpPr fitToPage="1"/>
  </sheetPr>
  <dimension ref="A1:BU1507"/>
  <sheetViews>
    <sheetView tabSelected="1" zoomScaleNormal="100" workbookViewId="0">
      <pane xSplit="3" ySplit="6" topLeftCell="D7" activePane="bottomRight" state="frozen"/>
      <selection pane="topRight" activeCell="C1" sqref="C1"/>
      <selection pane="bottomLeft" activeCell="A7" sqref="A7"/>
      <selection pane="bottomRight" activeCell="B7" sqref="B7"/>
    </sheetView>
  </sheetViews>
  <sheetFormatPr baseColWidth="10" defaultColWidth="11.5" defaultRowHeight="16"/>
  <cols>
    <col min="1" max="1" width="5.33203125" style="9" customWidth="1"/>
    <col min="2" max="2" width="12.83203125" style="9" customWidth="1"/>
    <col min="3" max="3" width="37.33203125" style="9" customWidth="1"/>
    <col min="4" max="6" width="13.5" style="9" customWidth="1"/>
    <col min="7" max="7" width="17.1640625" style="77" customWidth="1"/>
    <col min="8" max="23" width="5.6640625" style="77" customWidth="1"/>
    <col min="24" max="24" width="16.6640625" style="9" customWidth="1"/>
    <col min="25" max="25" width="7.6640625" style="9" customWidth="1"/>
    <col min="26" max="26" width="11.33203125" style="9" customWidth="1"/>
    <col min="27" max="27" width="7.5" style="9" customWidth="1"/>
    <col min="28" max="28" width="26" style="10" customWidth="1"/>
    <col min="29" max="29" width="11.5" style="9" customWidth="1"/>
    <col min="30" max="30" width="8.33203125" style="9" customWidth="1"/>
    <col min="31" max="31" width="11.5" style="9" customWidth="1"/>
    <col min="32" max="32" width="8" style="9" customWidth="1"/>
    <col min="33" max="33" width="18" style="9" customWidth="1"/>
    <col min="34" max="34" width="11.83203125" style="9" customWidth="1"/>
    <col min="35" max="35" width="9.1640625" style="9" customWidth="1"/>
    <col min="36" max="36" width="15.5" style="9" bestFit="1" customWidth="1"/>
    <col min="37" max="37" width="12.5" style="9" customWidth="1"/>
    <col min="38" max="38" width="8.83203125" style="9" customWidth="1"/>
    <col min="39" max="39" width="15.5" style="9" bestFit="1" customWidth="1"/>
    <col min="40" max="40" width="12.1640625" style="9" customWidth="1"/>
    <col min="41" max="41" width="9.33203125" style="9" customWidth="1"/>
    <col min="42" max="42" width="15" style="9" customWidth="1"/>
    <col min="43" max="43" width="10.6640625" style="241" customWidth="1"/>
    <col min="44" max="44" width="15.5" style="10" customWidth="1"/>
    <col min="45" max="45" width="13.1640625" style="9" customWidth="1"/>
    <col min="46" max="46" width="12" style="241" customWidth="1"/>
    <col min="47" max="47" width="14.6640625" style="9" bestFit="1" customWidth="1"/>
    <col min="48" max="48" width="11.6640625" style="9" customWidth="1"/>
    <col min="49" max="49" width="12.5" style="241" customWidth="1"/>
    <col min="50" max="50" width="15.83203125" style="9" customWidth="1"/>
    <col min="51" max="51" width="12.6640625" style="9" customWidth="1"/>
    <col min="52" max="52" width="11.5" style="241" customWidth="1"/>
    <col min="53" max="53" width="15" style="9" customWidth="1"/>
    <col min="54" max="71" width="11.5" style="9" customWidth="1"/>
    <col min="72" max="73" width="37.6640625" style="9" bestFit="1" customWidth="1"/>
    <col min="74" max="16384" width="11.5" style="9"/>
  </cols>
  <sheetData>
    <row r="1" spans="1:53" s="5" customFormat="1" thickBot="1">
      <c r="C1" s="14" t="s">
        <v>280</v>
      </c>
      <c r="D1" s="332" t="s">
        <v>281</v>
      </c>
      <c r="E1" s="332"/>
      <c r="F1" s="332"/>
      <c r="G1" s="159" t="s">
        <v>282</v>
      </c>
      <c r="H1" s="339" t="s">
        <v>282</v>
      </c>
      <c r="I1" s="340"/>
      <c r="J1" s="340"/>
      <c r="K1" s="340"/>
      <c r="L1" s="340"/>
      <c r="M1" s="340"/>
      <c r="N1" s="340"/>
      <c r="O1" s="340"/>
      <c r="P1" s="340"/>
      <c r="Q1" s="340"/>
      <c r="R1" s="340"/>
      <c r="S1" s="340"/>
      <c r="T1" s="340"/>
      <c r="U1" s="340"/>
      <c r="V1" s="340"/>
      <c r="W1" s="341"/>
      <c r="X1" s="358" t="s">
        <v>281</v>
      </c>
      <c r="Y1" s="359"/>
      <c r="Z1" s="359" t="s">
        <v>281</v>
      </c>
      <c r="AA1" s="359"/>
      <c r="AB1" s="359" t="s">
        <v>281</v>
      </c>
      <c r="AC1" s="359"/>
      <c r="AD1" s="359"/>
      <c r="AE1" s="359"/>
      <c r="AF1" s="359"/>
      <c r="AG1" s="342"/>
      <c r="AH1" s="342"/>
      <c r="AI1" s="342"/>
      <c r="AP1" s="15" t="s">
        <v>283</v>
      </c>
      <c r="AQ1" s="15" t="s">
        <v>283</v>
      </c>
      <c r="AR1" s="236" t="s">
        <v>283</v>
      </c>
      <c r="AS1" s="15" t="s">
        <v>283</v>
      </c>
      <c r="AT1" s="15" t="s">
        <v>283</v>
      </c>
      <c r="AU1" s="16" t="s">
        <v>283</v>
      </c>
      <c r="AV1" s="15" t="s">
        <v>283</v>
      </c>
      <c r="AW1" s="15" t="s">
        <v>283</v>
      </c>
      <c r="AX1" s="16" t="s">
        <v>283</v>
      </c>
      <c r="AY1" s="15" t="s">
        <v>283</v>
      </c>
      <c r="AZ1" s="15" t="s">
        <v>283</v>
      </c>
      <c r="BA1" s="16" t="s">
        <v>283</v>
      </c>
    </row>
    <row r="2" spans="1:53" s="11" customFormat="1" ht="50.25" customHeight="1" thickBot="1">
      <c r="A2" s="51"/>
      <c r="B2" s="302"/>
      <c r="C2" s="303"/>
      <c r="D2" s="347" t="s">
        <v>297</v>
      </c>
      <c r="E2" s="348"/>
      <c r="F2" s="348"/>
      <c r="G2" s="49"/>
      <c r="H2" s="351" t="s">
        <v>303</v>
      </c>
      <c r="I2" s="352"/>
      <c r="J2" s="352"/>
      <c r="K2" s="352"/>
      <c r="L2" s="352"/>
      <c r="M2" s="352"/>
      <c r="N2" s="352"/>
      <c r="O2" s="352"/>
      <c r="P2" s="352"/>
      <c r="Q2" s="352"/>
      <c r="R2" s="352"/>
      <c r="S2" s="352"/>
      <c r="T2" s="352"/>
      <c r="U2" s="352"/>
      <c r="V2" s="352"/>
      <c r="W2" s="353"/>
      <c r="X2" s="360"/>
      <c r="Y2" s="361"/>
      <c r="Z2" s="364"/>
      <c r="AA2" s="361"/>
      <c r="AB2" s="366" t="s">
        <v>309</v>
      </c>
      <c r="AC2" s="367"/>
      <c r="AD2" s="367"/>
      <c r="AE2" s="367"/>
      <c r="AF2" s="367"/>
      <c r="AG2" s="343" t="s">
        <v>310</v>
      </c>
      <c r="AH2" s="344"/>
      <c r="AI2" s="345"/>
      <c r="AJ2" s="344" t="s">
        <v>311</v>
      </c>
      <c r="AK2" s="344"/>
      <c r="AL2" s="344"/>
      <c r="AM2" s="343" t="s">
        <v>312</v>
      </c>
      <c r="AN2" s="344"/>
      <c r="AO2" s="357"/>
      <c r="AP2" s="330" t="s">
        <v>318</v>
      </c>
      <c r="AQ2" s="330"/>
      <c r="AR2" s="331"/>
      <c r="AS2" s="330" t="s">
        <v>319</v>
      </c>
      <c r="AT2" s="330"/>
      <c r="AU2" s="331"/>
      <c r="AV2" s="330" t="s">
        <v>320</v>
      </c>
      <c r="AW2" s="330"/>
      <c r="AX2" s="331"/>
      <c r="AY2" s="330" t="s">
        <v>321</v>
      </c>
      <c r="AZ2" s="330"/>
      <c r="BA2" s="331"/>
    </row>
    <row r="3" spans="1:53" s="12" customFormat="1" ht="46.5" customHeight="1">
      <c r="A3" s="52"/>
      <c r="B3" s="304"/>
      <c r="C3" s="305"/>
      <c r="D3" s="349"/>
      <c r="E3" s="350"/>
      <c r="F3" s="350"/>
      <c r="G3" s="50"/>
      <c r="H3" s="354"/>
      <c r="I3" s="355"/>
      <c r="J3" s="355"/>
      <c r="K3" s="355"/>
      <c r="L3" s="355"/>
      <c r="M3" s="355"/>
      <c r="N3" s="355"/>
      <c r="O3" s="355"/>
      <c r="P3" s="355"/>
      <c r="Q3" s="355"/>
      <c r="R3" s="355"/>
      <c r="S3" s="355"/>
      <c r="T3" s="355"/>
      <c r="U3" s="355"/>
      <c r="V3" s="355"/>
      <c r="W3" s="356"/>
      <c r="X3" s="362"/>
      <c r="Y3" s="363"/>
      <c r="Z3" s="365"/>
      <c r="AA3" s="363"/>
      <c r="AB3" s="333" t="s">
        <v>313</v>
      </c>
      <c r="AC3" s="334"/>
      <c r="AD3" s="334"/>
      <c r="AE3" s="334"/>
      <c r="AF3" s="335"/>
      <c r="AG3" s="336" t="s">
        <v>313</v>
      </c>
      <c r="AH3" s="337"/>
      <c r="AI3" s="346"/>
      <c r="AJ3" s="337" t="s">
        <v>313</v>
      </c>
      <c r="AK3" s="337"/>
      <c r="AL3" s="337"/>
      <c r="AM3" s="336" t="s">
        <v>313</v>
      </c>
      <c r="AN3" s="337"/>
      <c r="AO3" s="338"/>
      <c r="AP3" s="281"/>
      <c r="AQ3" s="282"/>
      <c r="AR3" s="283"/>
      <c r="AS3" s="284"/>
      <c r="AT3" s="282"/>
      <c r="AU3" s="283"/>
      <c r="AV3" s="284"/>
      <c r="AW3" s="282"/>
      <c r="AX3" s="283"/>
      <c r="AY3" s="284"/>
      <c r="AZ3" s="282"/>
      <c r="BA3" s="283"/>
    </row>
    <row r="4" spans="1:53" s="13" customFormat="1" ht="73.5" customHeight="1" thickBot="1">
      <c r="A4" s="53" t="s">
        <v>0</v>
      </c>
      <c r="B4" s="306" t="s">
        <v>298</v>
      </c>
      <c r="C4" s="307" t="s">
        <v>299</v>
      </c>
      <c r="D4" s="308" t="s">
        <v>300</v>
      </c>
      <c r="E4" s="309" t="s">
        <v>301</v>
      </c>
      <c r="F4" s="310" t="s">
        <v>302</v>
      </c>
      <c r="G4" s="70" t="s">
        <v>325</v>
      </c>
      <c r="H4" s="153" t="s">
        <v>284</v>
      </c>
      <c r="I4" s="71" t="s">
        <v>285</v>
      </c>
      <c r="J4" s="72" t="s">
        <v>286</v>
      </c>
      <c r="K4" s="72" t="s">
        <v>287</v>
      </c>
      <c r="L4" s="72" t="s">
        <v>288</v>
      </c>
      <c r="M4" s="72" t="s">
        <v>68</v>
      </c>
      <c r="N4" s="72" t="s">
        <v>69</v>
      </c>
      <c r="O4" s="72" t="s">
        <v>289</v>
      </c>
      <c r="P4" s="72" t="s">
        <v>290</v>
      </c>
      <c r="Q4" s="72" t="s">
        <v>70</v>
      </c>
      <c r="R4" s="73" t="s">
        <v>291</v>
      </c>
      <c r="S4" s="73" t="s">
        <v>292</v>
      </c>
      <c r="T4" s="73" t="s">
        <v>293</v>
      </c>
      <c r="U4" s="73" t="s">
        <v>294</v>
      </c>
      <c r="V4" s="74" t="s">
        <v>295</v>
      </c>
      <c r="W4" s="179" t="s">
        <v>296</v>
      </c>
      <c r="X4" s="311" t="s">
        <v>304</v>
      </c>
      <c r="Y4" s="312"/>
      <c r="Z4" s="314" t="s">
        <v>305</v>
      </c>
      <c r="AA4" s="313"/>
      <c r="AB4" s="315" t="s">
        <v>306</v>
      </c>
      <c r="AC4" s="317" t="s">
        <v>307</v>
      </c>
      <c r="AD4" s="316"/>
      <c r="AE4" s="317" t="s">
        <v>308</v>
      </c>
      <c r="AF4" s="316"/>
      <c r="AG4" s="315" t="s">
        <v>314</v>
      </c>
      <c r="AH4" s="317" t="s">
        <v>315</v>
      </c>
      <c r="AI4" s="316"/>
      <c r="AJ4" s="315" t="s">
        <v>316</v>
      </c>
      <c r="AK4" s="317" t="s">
        <v>307</v>
      </c>
      <c r="AL4" s="316"/>
      <c r="AM4" s="315" t="s">
        <v>317</v>
      </c>
      <c r="AN4" s="317" t="s">
        <v>307</v>
      </c>
      <c r="AO4" s="318"/>
      <c r="AP4" s="285" t="s">
        <v>322</v>
      </c>
      <c r="AQ4" s="286" t="s">
        <v>323</v>
      </c>
      <c r="AR4" s="287" t="s">
        <v>324</v>
      </c>
      <c r="AS4" s="288" t="s">
        <v>322</v>
      </c>
      <c r="AT4" s="286" t="s">
        <v>323</v>
      </c>
      <c r="AU4" s="287" t="s">
        <v>324</v>
      </c>
      <c r="AV4" s="288" t="s">
        <v>322</v>
      </c>
      <c r="AW4" s="286" t="s">
        <v>323</v>
      </c>
      <c r="AX4" s="287" t="s">
        <v>324</v>
      </c>
      <c r="AY4" s="288" t="s">
        <v>322</v>
      </c>
      <c r="AZ4" s="286" t="s">
        <v>323</v>
      </c>
      <c r="BA4" s="287" t="s">
        <v>324</v>
      </c>
    </row>
    <row r="5" spans="1:53" s="21" customFormat="1">
      <c r="A5" s="17">
        <v>0</v>
      </c>
      <c r="B5" s="29" t="s">
        <v>66</v>
      </c>
      <c r="C5" s="18" t="s">
        <v>122</v>
      </c>
      <c r="D5" s="19"/>
      <c r="E5" s="19" t="s">
        <v>119</v>
      </c>
      <c r="F5" s="66"/>
      <c r="G5" s="78" t="s">
        <v>65</v>
      </c>
      <c r="H5" s="154"/>
      <c r="I5" s="19"/>
      <c r="J5" s="66"/>
      <c r="K5" s="66"/>
      <c r="L5" s="66"/>
      <c r="M5" s="66"/>
      <c r="N5" s="66"/>
      <c r="O5" s="66"/>
      <c r="P5" s="66"/>
      <c r="Q5" s="66"/>
      <c r="R5" s="66"/>
      <c r="S5" s="66"/>
      <c r="T5" s="66"/>
      <c r="U5" s="66"/>
      <c r="V5" s="66" t="s">
        <v>119</v>
      </c>
      <c r="W5" s="180"/>
      <c r="X5" s="68">
        <v>1500</v>
      </c>
      <c r="Y5" s="24" t="s">
        <v>120</v>
      </c>
      <c r="Z5" s="24">
        <v>100</v>
      </c>
      <c r="AA5" s="20" t="s">
        <v>51</v>
      </c>
      <c r="AB5" s="27" t="s">
        <v>260</v>
      </c>
      <c r="AC5" s="22">
        <v>200</v>
      </c>
      <c r="AD5" s="20" t="s">
        <v>50</v>
      </c>
      <c r="AE5" s="20">
        <v>1</v>
      </c>
      <c r="AF5" s="103" t="s">
        <v>51</v>
      </c>
      <c r="AG5" s="27" t="s">
        <v>274</v>
      </c>
      <c r="AH5" s="22">
        <v>40</v>
      </c>
      <c r="AI5" s="170" t="s">
        <v>50</v>
      </c>
      <c r="AJ5" s="29"/>
      <c r="AK5" s="22"/>
      <c r="AL5" s="24"/>
      <c r="AM5" s="17"/>
      <c r="AN5" s="22"/>
      <c r="AO5" s="244"/>
      <c r="AP5" s="277" t="str">
        <f>IF(AD5="UI",VLOOKUP(AB5,'Convert Internation Units'!$A$2:$D$33,4,FALSE),IF(AB5="Penetamato (iohidrato)",0.63,IF(AB5="Bencilpenicilina Procaina / Penicilina Benzatina",0.61,IF(AB5="Bencilpenicilina Procaina",0.61,IF(AB5="Penicilina Benzatina",0.61,IF(AB5=Prodrug!E2,Prodrug!E2,Prodrug!E2))))))</f>
        <v>No aplica</v>
      </c>
      <c r="AQ5" s="237">
        <f>IFERROR((((Calculations!C2*Calculations!G2)/Calculations!E2)*'Data Entry'!X5),"")</f>
        <v>29.999999999999996</v>
      </c>
      <c r="AR5" s="139" t="str">
        <f>IFERROR(VLOOKUP(AB5,Lists!$P$2:$Q$182,2,0),"")</f>
        <v>Sulfonamidas (incl. trimetoprim)</v>
      </c>
      <c r="AS5" s="278" t="str">
        <f>IF(AI5="UI",VLOOKUP(AG5,'Convert Internation Units'!$A$2:$D$33,4,FALSE),IF(AG5="Penetamato (iohidrato)",0.63,IF(AG5="Bencilpenicilina Procaina / Penicilina Benzatina",0.61,IF(AG5="Bencilpenicilina Procaina",0.61,IF(AG5="Penicilina Benzatina",0.61,IF(AG5=Prodrug!F2,Prodrug!F2,Prodrug!F2))))))</f>
        <v>No aplica</v>
      </c>
      <c r="AT5" s="237">
        <f>IFERROR((((Calculations!K2*Calculations!G2)/Calculations!E2)*'Data Entry'!X5),"")</f>
        <v>6</v>
      </c>
      <c r="AU5" s="144" t="str">
        <f>IFERROR(VLOOKUP(AG5,Lists!$P$2:$Q$182,2,0),"")</f>
        <v>Sulfonamidas (incl. trimetoprim)</v>
      </c>
      <c r="AV5" s="278" t="str">
        <f>IF(AL5="UI",VLOOKUP(AJ5,'Convert Internation Units'!$A$2:$D$33,4,FALSE),IF(AJ5="Penetamato (iohidrato)",0.63,IF(AJ5="Bencilpenicilina Procaina / Penicilina Benzatina",0.61,IF(AJ5="Bencilpenicilina Procaina",0.61,IF(AJ5="Penicilina Benzatina",0.61,IF(AJ5=Prodrug!G2,Prodrug!G2,Prodrug!G2))))))</f>
        <v/>
      </c>
      <c r="AW5" s="237">
        <f>IFERROR((((Calculations!O2*Calculations!G2)/Calculations!E2)*'Data Entry'!X5),"")</f>
        <v>0</v>
      </c>
      <c r="AX5" s="144" t="str">
        <f>IFERROR(VLOOKUP(AJ5,Lists!$P$2:$Q$182,2,0),"")</f>
        <v/>
      </c>
      <c r="AY5" s="278" t="str">
        <f>IF(AO5="UI",VLOOKUP(AM5,'Convert Internation Units'!$A$2:$D$33,4,FALSE),IF(AM5="Penetamato (iohidrato)",0.63,IF(AM5="Bencilpenicilina Procaina / Penicilina Benzatina",0.61,IF(AM5="Bencilpenicilina Procaina",0.61,IF(AM5="Penicilina Benzatina",0.61,IF(AM5=Prodrug!H2,Prodrug!H2,Prodrug!H2))))))</f>
        <v/>
      </c>
      <c r="AZ5" s="237">
        <f>IFERROR((((Calculations!S2*Calculations!G2)/Calculations!E2)*'Data Entry'!X5),"")</f>
        <v>0</v>
      </c>
      <c r="BA5" s="144" t="str">
        <f>IFERROR(VLOOKUP(AM5,Lists!$P$2:$Q$182,2,0),"")</f>
        <v/>
      </c>
    </row>
    <row r="6" spans="1:53" s="21" customFormat="1" ht="17" thickBot="1">
      <c r="A6" s="130">
        <v>0</v>
      </c>
      <c r="B6" s="131" t="s">
        <v>67</v>
      </c>
      <c r="C6" s="132" t="s">
        <v>123</v>
      </c>
      <c r="D6" s="100"/>
      <c r="E6" s="100" t="s">
        <v>119</v>
      </c>
      <c r="F6" s="101"/>
      <c r="G6" s="133" t="s">
        <v>64</v>
      </c>
      <c r="H6" s="133"/>
      <c r="I6" s="100"/>
      <c r="J6" s="101" t="s">
        <v>119</v>
      </c>
      <c r="K6" s="101"/>
      <c r="L6" s="101"/>
      <c r="M6" s="101"/>
      <c r="N6" s="101" t="s">
        <v>119</v>
      </c>
      <c r="O6" s="101"/>
      <c r="P6" s="101"/>
      <c r="Q6" s="101"/>
      <c r="R6" s="101"/>
      <c r="S6" s="101"/>
      <c r="T6" s="101"/>
      <c r="U6" s="101"/>
      <c r="V6" s="101"/>
      <c r="W6" s="102"/>
      <c r="X6" s="134">
        <v>200</v>
      </c>
      <c r="Y6" s="135" t="s">
        <v>120</v>
      </c>
      <c r="Z6" s="135">
        <v>100</v>
      </c>
      <c r="AA6" s="136" t="s">
        <v>51</v>
      </c>
      <c r="AB6" s="137" t="s">
        <v>128</v>
      </c>
      <c r="AC6" s="138">
        <v>2000000</v>
      </c>
      <c r="AD6" s="136" t="s">
        <v>121</v>
      </c>
      <c r="AE6" s="136">
        <v>1</v>
      </c>
      <c r="AF6" s="142" t="s">
        <v>51</v>
      </c>
      <c r="AG6" s="137"/>
      <c r="AH6" s="138"/>
      <c r="AI6" s="171"/>
      <c r="AJ6" s="131"/>
      <c r="AK6" s="138"/>
      <c r="AL6" s="135"/>
      <c r="AM6" s="130"/>
      <c r="AN6" s="138"/>
      <c r="AO6" s="245"/>
      <c r="AP6" s="279">
        <f>IF(AD6="UI",VLOOKUP(AB6,'Convert Internation Units'!$A$2:$D$33,4,FALSE),IF(AB6="Penethamate hydroiodide",0.63,IF(AB6="Benzylpenicillin Procaine /
 Benzathine Penicillin",0.61,IF(AB6="Benzathine Penicillin",0.61,IF(AB6="Procaine benzylpenicillin",0.61,IF(AB6=Prodrug!E3,Prodrug!E3,Prodrug!E3))))))</f>
        <v>4.8999999999999998E-5</v>
      </c>
      <c r="AQ6" s="238">
        <f>IFERROR((((Calculations!C3*Calculations!G3)/Calculations!E3)*'Data Entry'!X6),"")</f>
        <v>1.9600000000000002</v>
      </c>
      <c r="AR6" s="140" t="str">
        <f>IFERROR(VLOOKUP(AB6,Lists!$P$2:$Q$182,2,0),"")</f>
        <v>Polipéptidos</v>
      </c>
      <c r="AS6" s="280" t="str">
        <f>IF(AI6="UI",VLOOKUP(AG6,'Convert Internation Units'!$A$2:$D$33,4,FALSE),IF(AG6="Penethamate hydroiodide",0.63,IF(AG6="Benzylpenicillin Procaine /
 Benzathine Penicillin",0.61,IF(AG6="Benzathine Penicillin",0.61,IF(AG6="Procaine benzylpenicillin",0.61,IF(AG6=Prodrug!F3,Prodrug!F3,Prodrug!F3))))))</f>
        <v/>
      </c>
      <c r="AT6" s="238">
        <f>IFERROR((((Calculations!K3*Calculations!G3)/Calculations!E3)*'Data Entry'!X6),"")</f>
        <v>0</v>
      </c>
      <c r="AU6" s="145" t="str">
        <f>IFERROR(VLOOKUP(AG6,Lists!$P$2:$Q$182,2,0),"")</f>
        <v/>
      </c>
      <c r="AV6" s="280" t="str">
        <f>IF(AL6="UI",VLOOKUP(AJ6,'Convert Internation Units'!$A$2:$D$33,4,FALSE),IF(AJ6="Penethamate hydroiodide",0.63,IF(AJ6="Benzylpenicillin Procaine /
 Benzathine Penicillin",0.61,IF(AJ6="Benzathine Penicillin",0.61,IF(AJ6="Procaine benzylpenicillin",0.61,IF(AJ6=Prodrug!G3,Prodrug!G3,Prodrug!G3))))))</f>
        <v/>
      </c>
      <c r="AW6" s="238">
        <f>IFERROR((((Calculations!O3*Calculations!G3)/Calculations!E3)*'Data Entry'!X6),"")</f>
        <v>0</v>
      </c>
      <c r="AX6" s="145" t="str">
        <f>IFERROR(VLOOKUP(AJ6,Lists!$P$2:$Q$182,2,0),"")</f>
        <v/>
      </c>
      <c r="AY6" s="280" t="str">
        <f>IF(AO6="UI",VLOOKUP(AM6,'Convert Internation Units'!$A$2:$D$33,4,FALSE),IF(AM6="Penethamate hydroiodide",0.63,IF(AM6="Benzylpenicillin Procaine /
 Benzathine Penicillin",0.61,IF(AM6="Benzathine Penicillin",0.61,IF(AM6="Procaine benzylpenicillin",0.61,IF(AM6=Prodrug!H3,Prodrug!H3,Prodrug!H3))))))</f>
        <v/>
      </c>
      <c r="AZ6" s="238">
        <f>IFERROR((((Calculations!S3*Calculations!G3)/Calculations!E3)*'Data Entry'!X6),"")</f>
        <v>0</v>
      </c>
      <c r="BA6" s="145" t="str">
        <f>IFERROR(VLOOKUP(AM6,Lists!$P$2:$Q$182,2,0),"")</f>
        <v/>
      </c>
    </row>
    <row r="7" spans="1:53" s="5" customFormat="1" ht="17" thickTop="1">
      <c r="A7" s="117">
        <v>1</v>
      </c>
      <c r="B7" s="230"/>
      <c r="C7" s="119"/>
      <c r="D7" s="119"/>
      <c r="E7" s="119"/>
      <c r="F7" s="120"/>
      <c r="G7" s="121"/>
      <c r="H7" s="121"/>
      <c r="I7" s="122"/>
      <c r="J7" s="124"/>
      <c r="K7" s="124"/>
      <c r="L7" s="124"/>
      <c r="M7" s="124"/>
      <c r="N7" s="124"/>
      <c r="O7" s="124"/>
      <c r="P7" s="124"/>
      <c r="Q7" s="124"/>
      <c r="R7" s="124"/>
      <c r="S7" s="124"/>
      <c r="T7" s="124"/>
      <c r="U7" s="124"/>
      <c r="V7" s="124"/>
      <c r="W7" s="123"/>
      <c r="X7" s="125"/>
      <c r="Y7" s="126"/>
      <c r="Z7" s="324"/>
      <c r="AA7" s="325"/>
      <c r="AB7" s="128"/>
      <c r="AC7" s="129"/>
      <c r="AD7" s="127"/>
      <c r="AE7" s="127"/>
      <c r="AF7" s="126"/>
      <c r="AG7" s="117"/>
      <c r="AH7" s="129"/>
      <c r="AI7" s="172"/>
      <c r="AJ7" s="118"/>
      <c r="AK7" s="129"/>
      <c r="AL7" s="126"/>
      <c r="AM7" s="289"/>
      <c r="AN7" s="129"/>
      <c r="AO7" s="246"/>
      <c r="AP7" s="242" t="str">
        <f>IF(AD7="UI",VLOOKUP(AB7,'Convert Internation Units'!$A$2:$D$33,4,FALSE),IF(AB7="Penethamate hydroiodide",0.63,IF(AB7="Benzylpenicillin Procaine /
 Benzathine Penicillin",0.61,IF(AB7="Benzathine Penicillin",0.61,IF(AB7="Procaine benzylpenicillin",0.61,IF(AB7=Prodrug!E4,Prodrug!E4,Prodrug!E4))))))</f>
        <v/>
      </c>
      <c r="AQ7" s="239" t="str">
        <f>IFERROR((((Calculations!C4*Calculations!G4)/Calculations!E4)*'Data Entry'!X7),"")</f>
        <v/>
      </c>
      <c r="AR7" s="234" t="str">
        <f>IFERROR(VLOOKUP(AB7,Lists!$P$2:$Q$182,2,0),"")</f>
        <v/>
      </c>
      <c r="AS7" s="233" t="str">
        <f>IF(AI7="UI",VLOOKUP(AG7,'Convert Internation Units'!$A$2:$D$33,4,FALSE),IF(AG7="Penethamate hydroiodide",0.63,IF(AG7="Benzylpenicillin Procaine /
 Benzathine Penicillin",0.61,IF(AG7="Benzathine Penicillin",0.61,IF(AG7="Procaine benzylpenicillin",0.61,IF(AG7=Prodrug!F4,Prodrug!F4,Prodrug!F4))))))</f>
        <v/>
      </c>
      <c r="AT7" s="239" t="str">
        <f>IFERROR((((Calculations!K4*Calculations!G4)/Calculations!E4)*'Data Entry'!X7),"")</f>
        <v/>
      </c>
      <c r="AU7" s="235" t="str">
        <f>IFERROR(VLOOKUP(AG7,Lists!$P$2:$Q$182,2,0),"")</f>
        <v/>
      </c>
      <c r="AV7" s="233" t="str">
        <f>IF(AL7="UI",VLOOKUP(AJ7,'Convert Internation Units'!$A$2:$D$33,4,FALSE),IF(AJ7="Penethamate hydroiodide",0.63,IF(AJ7="Benzylpenicillin Procaine /
 Benzathine Penicillin",0.61,IF(AJ7="Benzathine Penicillin",0.61,IF(AJ7="Procaine benzylpenicillin",0.61,IF(AJ7=Prodrug!G4,Prodrug!G4,Prodrug!G4))))))</f>
        <v/>
      </c>
      <c r="AW7" s="239" t="str">
        <f>IFERROR((((Calculations!O4*Calculations!G4)/Calculations!E4)*'Data Entry'!X7),"")</f>
        <v/>
      </c>
      <c r="AX7" s="235" t="str">
        <f>IFERROR(VLOOKUP(AJ7,Lists!$P$2:$Q$182,2,0),"")</f>
        <v/>
      </c>
      <c r="AY7" s="233" t="str">
        <f>IF(AO7="UI",VLOOKUP(AM7,'Convert Internation Units'!$A$2:$D$33,4,FALSE),IF(AM7="Penethamate hydroiodide",0.63,IF(AM7="Benzylpenicillin Procaine /
 Benzathine Penicillin",0.61,IF(AM7="Benzathine Penicillin",0.61,IF(AM7="Procaine benzylpenicillin",0.61,IF(AM7=Prodrug!H4,Prodrug!H4,Prodrug!H4))))))</f>
        <v/>
      </c>
      <c r="AZ7" s="239" t="str">
        <f>IFERROR((((Calculations!S4*Calculations!G4)/Calculations!E4)*'Data Entry'!X7),"")</f>
        <v/>
      </c>
      <c r="BA7" s="235" t="str">
        <f>IFERROR(VLOOKUP(AM7,Lists!$P$2:$Q$182,2,0),"")</f>
        <v/>
      </c>
    </row>
    <row r="8" spans="1:53" s="5" customFormat="1">
      <c r="A8" s="6">
        <v>2</v>
      </c>
      <c r="B8" s="231"/>
      <c r="C8" s="7"/>
      <c r="D8" s="7"/>
      <c r="E8" s="7"/>
      <c r="F8" s="67"/>
      <c r="G8" s="79"/>
      <c r="H8" s="79"/>
      <c r="I8" s="75"/>
      <c r="J8" s="76"/>
      <c r="K8" s="76"/>
      <c r="L8" s="76"/>
      <c r="M8" s="76"/>
      <c r="N8" s="76"/>
      <c r="O8" s="76"/>
      <c r="P8" s="76"/>
      <c r="Q8" s="76"/>
      <c r="R8" s="76"/>
      <c r="S8" s="76"/>
      <c r="T8" s="76"/>
      <c r="U8" s="76"/>
      <c r="V8" s="76"/>
      <c r="W8" s="80"/>
      <c r="X8" s="69"/>
      <c r="Y8" s="25"/>
      <c r="Z8" s="326"/>
      <c r="AA8" s="327"/>
      <c r="AB8" s="28"/>
      <c r="AC8" s="23"/>
      <c r="AD8" s="8"/>
      <c r="AE8" s="8"/>
      <c r="AF8" s="25"/>
      <c r="AG8" s="6"/>
      <c r="AH8" s="23"/>
      <c r="AI8" s="173"/>
      <c r="AJ8" s="26"/>
      <c r="AK8" s="23"/>
      <c r="AL8" s="25"/>
      <c r="AM8" s="6"/>
      <c r="AN8" s="23"/>
      <c r="AO8" s="247"/>
      <c r="AP8" s="243" t="str">
        <f>IF(AD8="UI",VLOOKUP(AB8,'Convert Internation Units'!$A$2:$D$33,4,FALSE),IF(AB8="Penethamate hydroiodide",0.63,IF(AB8="Benzylpenicillin Procaine /
 Benzathine Penicillin",0.61,IF(AB8="Benzathine Penicillin",0.61,IF(AB8="Procaine benzylpenicillin",0.61,IF(AB8=Prodrug!E5,Prodrug!E5,Prodrug!E5))))))</f>
        <v/>
      </c>
      <c r="AQ8" s="240" t="str">
        <f>IFERROR((((Calculations!C5*Calculations!G5)/Calculations!E5)*'Data Entry'!X8),"")</f>
        <v/>
      </c>
      <c r="AR8" s="141" t="str">
        <f>IFERROR(VLOOKUP(AB8,Lists!$P$2:$Q$182,2,0),"")</f>
        <v/>
      </c>
      <c r="AS8" s="143" t="str">
        <f>IF(AI8="UI",VLOOKUP(AG8,'Convert Internation Units'!$A$2:$D$33,4,FALSE),IF(AG8="Penethamate hydroiodide",0.63,IF(AG8="Benzylpenicillin Procaine /
 Benzathine Penicillin",0.61,IF(AG8="Benzathine Penicillin",0.61,IF(AG8="Procaine benzylpenicillin",0.61,IF(AG8=Prodrug!F5,Prodrug!F5,Prodrug!F5))))))</f>
        <v/>
      </c>
      <c r="AT8" s="240" t="str">
        <f>IFERROR((((Calculations!K5*Calculations!G5)/Calculations!E5)*'Data Entry'!X8),"")</f>
        <v/>
      </c>
      <c r="AU8" s="146" t="str">
        <f>IFERROR(VLOOKUP(AG8,Lists!$P$2:$Q$182,2,0),"")</f>
        <v/>
      </c>
      <c r="AV8" s="143" t="str">
        <f>IF(AL8="UI",VLOOKUP(AJ8,'Convert Internation Units'!$A$2:$D$33,4,FALSE),IF(AJ8="Penethamate hydroiodide",0.63,IF(AJ8="Benzylpenicillin Procaine /
 Benzathine Penicillin",0.61,IF(AJ8="Benzathine Penicillin",0.61,IF(AJ8="Procaine benzylpenicillin",0.61,IF(AJ8=Prodrug!G5,Prodrug!G5,Prodrug!G5))))))</f>
        <v/>
      </c>
      <c r="AW8" s="240" t="str">
        <f>IFERROR((((Calculations!O5*Calculations!G5)/Calculations!E5)*'Data Entry'!X8),"")</f>
        <v/>
      </c>
      <c r="AX8" s="146" t="str">
        <f>IFERROR(VLOOKUP(AJ8,Lists!$P$2:$Q$182,2,0),"")</f>
        <v/>
      </c>
      <c r="AY8" s="143" t="str">
        <f>IF(AO8="UI",VLOOKUP(AM8,'Convert Internation Units'!$A$2:$D$33,4,FALSE),IF(AM8="Penethamate hydroiodide",0.63,IF(AM8="Benzylpenicillin Procaine /
 Benzathine Penicillin",0.61,IF(AM8="Benzathine Penicillin",0.61,IF(AM8="Procaine benzylpenicillin",0.61,IF(AM8=Prodrug!H5,Prodrug!H5,Prodrug!H5))))))</f>
        <v/>
      </c>
      <c r="AZ8" s="240" t="str">
        <f>IFERROR((((Calculations!S5*Calculations!G5)/Calculations!E5)*'Data Entry'!X8),"")</f>
        <v/>
      </c>
      <c r="BA8" s="146" t="str">
        <f>IFERROR(VLOOKUP(AM8,Lists!$P$2:$Q$182,2,0),"")</f>
        <v/>
      </c>
    </row>
    <row r="9" spans="1:53" s="5" customFormat="1">
      <c r="A9" s="116">
        <v>3</v>
      </c>
      <c r="B9" s="232"/>
      <c r="C9" s="105"/>
      <c r="D9" s="105"/>
      <c r="E9" s="105"/>
      <c r="F9" s="106"/>
      <c r="G9" s="107"/>
      <c r="H9" s="107"/>
      <c r="I9" s="108"/>
      <c r="J9" s="110"/>
      <c r="K9" s="110"/>
      <c r="L9" s="110"/>
      <c r="M9" s="110"/>
      <c r="N9" s="110"/>
      <c r="O9" s="110"/>
      <c r="P9" s="110"/>
      <c r="Q9" s="110"/>
      <c r="R9" s="110"/>
      <c r="S9" s="110"/>
      <c r="T9" s="110"/>
      <c r="U9" s="110"/>
      <c r="V9" s="110"/>
      <c r="W9" s="109"/>
      <c r="X9" s="111"/>
      <c r="Y9" s="112"/>
      <c r="Z9" s="328"/>
      <c r="AA9" s="329"/>
      <c r="AB9" s="114"/>
      <c r="AC9" s="115"/>
      <c r="AD9" s="113"/>
      <c r="AE9" s="113"/>
      <c r="AF9" s="112"/>
      <c r="AG9" s="116"/>
      <c r="AH9" s="115"/>
      <c r="AI9" s="174"/>
      <c r="AJ9" s="104"/>
      <c r="AK9" s="115"/>
      <c r="AL9" s="112"/>
      <c r="AM9" s="116"/>
      <c r="AN9" s="115"/>
      <c r="AO9" s="248"/>
      <c r="AP9" s="242" t="str">
        <f>IF(AD9="UI",VLOOKUP(AB9,'Convert Internation Units'!$A$2:$D$33,4,FALSE),IF(AB9="Penethamate hydroiodide",0.63,IF(AB9="Benzylpenicillin Procaine /
 Benzathine Penicillin",0.61,IF(AB9="Benzathine Penicillin",0.61,IF(AB9="Procaine benzylpenicillin",0.61,IF(AB9=Prodrug!E6,Prodrug!E6,Prodrug!E6))))))</f>
        <v/>
      </c>
      <c r="AQ9" s="239" t="str">
        <f>IFERROR((((Calculations!C6*Calculations!G6)/Calculations!E6)*'Data Entry'!X9),"")</f>
        <v/>
      </c>
      <c r="AR9" s="234" t="str">
        <f>IFERROR(VLOOKUP(AB9,Lists!$P$2:$Q$182,2,0),"")</f>
        <v/>
      </c>
      <c r="AS9" s="233" t="str">
        <f>IF(AI9="UI",VLOOKUP(AG9,'Convert Internation Units'!$A$2:$D$33,4,FALSE),IF(AG9="Penethamate hydroiodide",0.63,IF(AG9="Benzylpenicillin Procaine /
 Benzathine Penicillin",0.61,IF(AG9="Benzathine Penicillin",0.61,IF(AG9="Procaine benzylpenicillin",0.61,IF(AG9=Prodrug!F6,Prodrug!F6,Prodrug!F6))))))</f>
        <v/>
      </c>
      <c r="AT9" s="239" t="str">
        <f>IFERROR((((Calculations!K6*Calculations!G6)/Calculations!E6)*'Data Entry'!X9),"")</f>
        <v/>
      </c>
      <c r="AU9" s="235" t="str">
        <f>IFERROR(VLOOKUP(AG9,Lists!$P$2:$Q$182,2,0),"")</f>
        <v/>
      </c>
      <c r="AV9" s="233" t="str">
        <f>IF(AL9="UI",VLOOKUP(AJ9,'Convert Internation Units'!$A$2:$D$33,4,FALSE),IF(AJ9="Penethamate hydroiodide",0.63,IF(AJ9="Benzylpenicillin Procaine /
 Benzathine Penicillin",0.61,IF(AJ9="Benzathine Penicillin",0.61,IF(AJ9="Procaine benzylpenicillin",0.61,IF(AJ9=Prodrug!G6,Prodrug!G6,Prodrug!G6))))))</f>
        <v/>
      </c>
      <c r="AW9" s="239" t="str">
        <f>IFERROR((((Calculations!O6*Calculations!G6)/Calculations!E6)*'Data Entry'!X9),"")</f>
        <v/>
      </c>
      <c r="AX9" s="235" t="str">
        <f>IFERROR(VLOOKUP(AJ9,Lists!$P$2:$Q$182,2,0),"")</f>
        <v/>
      </c>
      <c r="AY9" s="233" t="str">
        <f>IF(AO9="UI",VLOOKUP(AM9,'Convert Internation Units'!$A$2:$D$33,4,FALSE),IF(AM9="Penethamate hydroiodide",0.63,IF(AM9="Benzylpenicillin Procaine /
 Benzathine Penicillin",0.61,IF(AM9="Benzathine Penicillin",0.61,IF(AM9="Procaine benzylpenicillin",0.61,IF(AM9=Prodrug!H6,Prodrug!H6,Prodrug!H6))))))</f>
        <v/>
      </c>
      <c r="AZ9" s="239" t="str">
        <f>IFERROR((((Calculations!S6*Calculations!G6)/Calculations!E6)*'Data Entry'!X9),"")</f>
        <v/>
      </c>
      <c r="BA9" s="235" t="str">
        <f>IFERROR(VLOOKUP(AM9,Lists!$P$2:$Q$182,2,0),"")</f>
        <v/>
      </c>
    </row>
    <row r="10" spans="1:53" s="5" customFormat="1">
      <c r="A10" s="6">
        <v>4</v>
      </c>
      <c r="B10" s="231"/>
      <c r="C10" s="7"/>
      <c r="D10" s="7"/>
      <c r="E10" s="7"/>
      <c r="F10" s="67"/>
      <c r="G10" s="79"/>
      <c r="H10" s="79"/>
      <c r="I10" s="75"/>
      <c r="J10" s="76"/>
      <c r="K10" s="76"/>
      <c r="L10" s="76"/>
      <c r="M10" s="76"/>
      <c r="N10" s="76"/>
      <c r="O10" s="76"/>
      <c r="P10" s="76"/>
      <c r="Q10" s="76"/>
      <c r="R10" s="76"/>
      <c r="S10" s="76"/>
      <c r="T10" s="76"/>
      <c r="U10" s="76"/>
      <c r="V10" s="76"/>
      <c r="W10" s="80"/>
      <c r="X10" s="69"/>
      <c r="Y10" s="25"/>
      <c r="Z10" s="326"/>
      <c r="AA10" s="327"/>
      <c r="AB10" s="28"/>
      <c r="AC10" s="23"/>
      <c r="AD10" s="8"/>
      <c r="AE10" s="8"/>
      <c r="AF10" s="25"/>
      <c r="AG10" s="6"/>
      <c r="AH10" s="23"/>
      <c r="AI10" s="173"/>
      <c r="AJ10" s="26"/>
      <c r="AK10" s="23"/>
      <c r="AL10" s="25"/>
      <c r="AM10" s="6"/>
      <c r="AN10" s="23"/>
      <c r="AO10" s="247"/>
      <c r="AP10" s="243" t="str">
        <f>IF(AD10="UI",VLOOKUP(AB10,'Convert Internation Units'!$A$2:$D$33,4,FALSE),IF(AB10="Penethamate hydroiodide",0.63,IF(AB10="Benzylpenicillin Procaine /
 Benzathine Penicillin",0.61,IF(AB10="Benzathine Penicillin",0.61,IF(AB10="Procaine benzylpenicillin",0.61,IF(AB10=Prodrug!E7,Prodrug!E7,Prodrug!E7))))))</f>
        <v/>
      </c>
      <c r="AQ10" s="240" t="str">
        <f>IFERROR((((Calculations!C7*Calculations!G7)/Calculations!E7)*'Data Entry'!X10),"")</f>
        <v/>
      </c>
      <c r="AR10" s="141" t="str">
        <f>IFERROR(VLOOKUP(AB10,Lists!$P$2:$Q$182,2,0),"")</f>
        <v/>
      </c>
      <c r="AS10" s="143" t="str">
        <f>IF(AI10="UI",VLOOKUP(AG10,'Convert Internation Units'!$A$2:$D$33,4,FALSE),IF(AG10="Penethamate hydroiodide",0.63,IF(AG10="Benzylpenicillin Procaine /
 Benzathine Penicillin",0.61,IF(AG10="Benzathine Penicillin",0.61,IF(AG10="Procaine benzylpenicillin",0.61,IF(AG10=Prodrug!F7,Prodrug!F7,Prodrug!F7))))))</f>
        <v/>
      </c>
      <c r="AT10" s="240" t="str">
        <f>IFERROR((((Calculations!K7*Calculations!G7)/Calculations!E7)*'Data Entry'!X10),"")</f>
        <v/>
      </c>
      <c r="AU10" s="146" t="str">
        <f>IFERROR(VLOOKUP(AG10,Lists!$P$2:$Q$182,2,0),"")</f>
        <v/>
      </c>
      <c r="AV10" s="143" t="str">
        <f>IF(AL10="UI",VLOOKUP(AJ10,'Convert Internation Units'!$A$2:$D$33,4,FALSE),IF(AJ10="Penethamate hydroiodide",0.63,IF(AJ10="Benzylpenicillin Procaine /
 Benzathine Penicillin",0.61,IF(AJ10="Benzathine Penicillin",0.61,IF(AJ10="Procaine benzylpenicillin",0.61,IF(AJ10=Prodrug!G7,Prodrug!G7,Prodrug!G7))))))</f>
        <v/>
      </c>
      <c r="AW10" s="240" t="str">
        <f>IFERROR((((Calculations!O7*Calculations!G7)/Calculations!E7)*'Data Entry'!X10),"")</f>
        <v/>
      </c>
      <c r="AX10" s="146" t="str">
        <f>IFERROR(VLOOKUP(AJ10,Lists!$P$2:$Q$182,2,0),"")</f>
        <v/>
      </c>
      <c r="AY10" s="143" t="str">
        <f>IF(AO10="UI",VLOOKUP(AM10,'Convert Internation Units'!$A$2:$D$33,4,FALSE),IF(AM10="Penethamate hydroiodide",0.63,IF(AM10="Benzylpenicillin Procaine /
 Benzathine Penicillin",0.61,IF(AM10="Benzathine Penicillin",0.61,IF(AM10="Procaine benzylpenicillin",0.61,IF(AM10=Prodrug!H7,Prodrug!H7,Prodrug!H7))))))</f>
        <v/>
      </c>
      <c r="AZ10" s="240" t="str">
        <f>IFERROR((((Calculations!S7*Calculations!G7)/Calculations!E7)*'Data Entry'!X10),"")</f>
        <v/>
      </c>
      <c r="BA10" s="146" t="str">
        <f>IFERROR(VLOOKUP(AM10,Lists!$P$2:$Q$182,2,0),"")</f>
        <v/>
      </c>
    </row>
    <row r="11" spans="1:53" s="5" customFormat="1">
      <c r="A11" s="116">
        <v>5</v>
      </c>
      <c r="B11" s="232"/>
      <c r="C11" s="105"/>
      <c r="D11" s="105"/>
      <c r="E11" s="105"/>
      <c r="F11" s="106"/>
      <c r="G11" s="107"/>
      <c r="H11" s="107"/>
      <c r="I11" s="108"/>
      <c r="J11" s="110"/>
      <c r="K11" s="110"/>
      <c r="L11" s="110"/>
      <c r="M11" s="110"/>
      <c r="N11" s="110"/>
      <c r="O11" s="110"/>
      <c r="P11" s="110"/>
      <c r="Q11" s="110"/>
      <c r="R11" s="110"/>
      <c r="S11" s="110"/>
      <c r="T11" s="110"/>
      <c r="U11" s="110"/>
      <c r="V11" s="110"/>
      <c r="W11" s="109"/>
      <c r="X11" s="111"/>
      <c r="Y11" s="112"/>
      <c r="Z11" s="328"/>
      <c r="AA11" s="329"/>
      <c r="AB11" s="114"/>
      <c r="AC11" s="115"/>
      <c r="AD11" s="113"/>
      <c r="AE11" s="113"/>
      <c r="AF11" s="112"/>
      <c r="AG11" s="116"/>
      <c r="AH11" s="115"/>
      <c r="AI11" s="174"/>
      <c r="AJ11" s="104"/>
      <c r="AK11" s="115"/>
      <c r="AL11" s="112"/>
      <c r="AM11" s="116"/>
      <c r="AN11" s="115"/>
      <c r="AO11" s="248"/>
      <c r="AP11" s="242" t="str">
        <f>IF(AD11="UI",VLOOKUP(AB11,'Convert Internation Units'!$A$2:$D$33,4,FALSE),IF(AB11="Penethamate hydroiodide",0.63,IF(AB11="Benzylpenicillin Procaine /
 Benzathine Penicillin",0.61,IF(AB11="Benzathine Penicillin",0.61,IF(AB11="Procaine benzylpenicillin",0.61,IF(AB11=Prodrug!E8,Prodrug!E8,Prodrug!E8))))))</f>
        <v/>
      </c>
      <c r="AQ11" s="239" t="str">
        <f>IFERROR((((Calculations!C8*Calculations!G8)/Calculations!E8)*'Data Entry'!X11),"")</f>
        <v/>
      </c>
      <c r="AR11" s="234" t="str">
        <f>IFERROR(VLOOKUP(AB11,Lists!$P$2:$Q$182,2,0),"")</f>
        <v/>
      </c>
      <c r="AS11" s="233" t="str">
        <f>IF(AI11="UI",VLOOKUP(AG11,'Convert Internation Units'!$A$2:$D$33,4,FALSE),IF(AG11="Penethamate hydroiodide",0.63,IF(AG11="Benzylpenicillin Procaine /
 Benzathine Penicillin",0.61,IF(AG11="Benzathine Penicillin",0.61,IF(AG11="Procaine benzylpenicillin",0.61,IF(AG11=Prodrug!F8,Prodrug!F8,Prodrug!F8))))))</f>
        <v/>
      </c>
      <c r="AT11" s="239" t="str">
        <f>IFERROR((((Calculations!K8*Calculations!G8)/Calculations!E8)*'Data Entry'!X11),"")</f>
        <v/>
      </c>
      <c r="AU11" s="235" t="str">
        <f>IFERROR(VLOOKUP(AG11,Lists!$P$2:$Q$182,2,0),"")</f>
        <v/>
      </c>
      <c r="AV11" s="233" t="str">
        <f>IF(AL11="UI",VLOOKUP(AJ11,'Convert Internation Units'!$A$2:$D$33,4,FALSE),IF(AJ11="Penethamate hydroiodide",0.63,IF(AJ11="Benzylpenicillin Procaine /
 Benzathine Penicillin",0.61,IF(AJ11="Benzathine Penicillin",0.61,IF(AJ11="Procaine benzylpenicillin",0.61,IF(AJ11=Prodrug!G8,Prodrug!G8,Prodrug!G8))))))</f>
        <v/>
      </c>
      <c r="AW11" s="239" t="str">
        <f>IFERROR((((Calculations!O8*Calculations!G8)/Calculations!E8)*'Data Entry'!X11),"")</f>
        <v/>
      </c>
      <c r="AX11" s="235" t="str">
        <f>IFERROR(VLOOKUP(AJ11,Lists!$P$2:$Q$182,2,0),"")</f>
        <v/>
      </c>
      <c r="AY11" s="233" t="str">
        <f>IF(AO11="UI",VLOOKUP(AM11,'Convert Internation Units'!$A$2:$D$33,4,FALSE),IF(AM11="Penethamate hydroiodide",0.63,IF(AM11="Benzylpenicillin Procaine /
 Benzathine Penicillin",0.61,IF(AM11="Benzathine Penicillin",0.61,IF(AM11="Procaine benzylpenicillin",0.61,IF(AM11=Prodrug!H8,Prodrug!H8,Prodrug!H8))))))</f>
        <v/>
      </c>
      <c r="AZ11" s="239" t="str">
        <f>IFERROR((((Calculations!S8*Calculations!G8)/Calculations!E8)*'Data Entry'!X11),"")</f>
        <v/>
      </c>
      <c r="BA11" s="235" t="str">
        <f>IFERROR(VLOOKUP(AM11,Lists!$P$2:$Q$182,2,0),"")</f>
        <v/>
      </c>
    </row>
    <row r="12" spans="1:53" s="5" customFormat="1">
      <c r="A12" s="6">
        <v>6</v>
      </c>
      <c r="B12" s="231"/>
      <c r="C12" s="7"/>
      <c r="D12" s="7"/>
      <c r="E12" s="7"/>
      <c r="F12" s="67"/>
      <c r="G12" s="79"/>
      <c r="H12" s="79"/>
      <c r="I12" s="75"/>
      <c r="J12" s="76"/>
      <c r="K12" s="76"/>
      <c r="L12" s="76"/>
      <c r="M12" s="76"/>
      <c r="N12" s="76"/>
      <c r="O12" s="76"/>
      <c r="P12" s="76"/>
      <c r="Q12" s="76"/>
      <c r="R12" s="76"/>
      <c r="S12" s="76"/>
      <c r="T12" s="76"/>
      <c r="U12" s="76"/>
      <c r="V12" s="76"/>
      <c r="W12" s="80"/>
      <c r="X12" s="69"/>
      <c r="Y12" s="25"/>
      <c r="Z12" s="326"/>
      <c r="AA12" s="327"/>
      <c r="AB12" s="28"/>
      <c r="AC12" s="23"/>
      <c r="AD12" s="8"/>
      <c r="AE12" s="8"/>
      <c r="AF12" s="25"/>
      <c r="AG12" s="6"/>
      <c r="AH12" s="23"/>
      <c r="AI12" s="173"/>
      <c r="AJ12" s="26"/>
      <c r="AK12" s="23"/>
      <c r="AL12" s="25"/>
      <c r="AM12" s="6"/>
      <c r="AN12" s="23"/>
      <c r="AO12" s="247"/>
      <c r="AP12" s="243" t="str">
        <f>IF(AD12="UI",VLOOKUP(AB12,'Convert Internation Units'!$A$2:$D$33,4,FALSE),IF(AB12="Penethamate hydroiodide",0.63,IF(AB12="Benzylpenicillin Procaine /
 Benzathine Penicillin",0.61,IF(AB12="Benzathine Penicillin",0.61,IF(AB12="Procaine benzylpenicillin",0.61,IF(AB12=Prodrug!E9,Prodrug!E9,Prodrug!E9))))))</f>
        <v/>
      </c>
      <c r="AQ12" s="240" t="str">
        <f>IFERROR((((Calculations!C9*Calculations!G9)/Calculations!E9)*'Data Entry'!X12),"")</f>
        <v/>
      </c>
      <c r="AR12" s="141" t="str">
        <f>IFERROR(VLOOKUP(AB12,Lists!$P$2:$Q$182,2,0),"")</f>
        <v/>
      </c>
      <c r="AS12" s="143" t="str">
        <f>IF(AI12="UI",VLOOKUP(AG12,'Convert Internation Units'!$A$2:$D$33,4,FALSE),IF(AG12="Penethamate hydroiodide",0.63,IF(AG12="Benzylpenicillin Procaine /
 Benzathine Penicillin",0.61,IF(AG12="Benzathine Penicillin",0.61,IF(AG12="Procaine benzylpenicillin",0.61,IF(AG12=Prodrug!F9,Prodrug!F9,Prodrug!F9))))))</f>
        <v/>
      </c>
      <c r="AT12" s="240" t="str">
        <f>IFERROR((((Calculations!K9*Calculations!G9)/Calculations!E9)*'Data Entry'!X12),"")</f>
        <v/>
      </c>
      <c r="AU12" s="146" t="str">
        <f>IFERROR(VLOOKUP(AG12,Lists!$P$2:$Q$182,2,0),"")</f>
        <v/>
      </c>
      <c r="AV12" s="143" t="str">
        <f>IF(AL12="UI",VLOOKUP(AJ12,'Convert Internation Units'!$A$2:$D$33,4,FALSE),IF(AJ12="Penethamate hydroiodide",0.63,IF(AJ12="Benzylpenicillin Procaine /
 Benzathine Penicillin",0.61,IF(AJ12="Benzathine Penicillin",0.61,IF(AJ12="Procaine benzylpenicillin",0.61,IF(AJ12=Prodrug!G9,Prodrug!G9,Prodrug!G9))))))</f>
        <v/>
      </c>
      <c r="AW12" s="240" t="str">
        <f>IFERROR((((Calculations!O9*Calculations!G9)/Calculations!E9)*'Data Entry'!X12),"")</f>
        <v/>
      </c>
      <c r="AX12" s="146" t="str">
        <f>IFERROR(VLOOKUP(AJ12,Lists!$P$2:$Q$182,2,0),"")</f>
        <v/>
      </c>
      <c r="AY12" s="143" t="str">
        <f>IF(AO12="UI",VLOOKUP(AM12,'Convert Internation Units'!$A$2:$D$33,4,FALSE),IF(AM12="Penethamate hydroiodide",0.63,IF(AM12="Benzylpenicillin Procaine /
 Benzathine Penicillin",0.61,IF(AM12="Benzathine Penicillin",0.61,IF(AM12="Procaine benzylpenicillin",0.61,IF(AM12=Prodrug!H9,Prodrug!H9,Prodrug!H9))))))</f>
        <v/>
      </c>
      <c r="AZ12" s="240" t="str">
        <f>IFERROR((((Calculations!S9*Calculations!G9)/Calculations!E9)*'Data Entry'!X12),"")</f>
        <v/>
      </c>
      <c r="BA12" s="146" t="str">
        <f>IFERROR(VLOOKUP(AM12,Lists!$P$2:$Q$182,2,0),"")</f>
        <v/>
      </c>
    </row>
    <row r="13" spans="1:53" s="5" customFormat="1">
      <c r="A13" s="116">
        <v>7</v>
      </c>
      <c r="B13" s="232"/>
      <c r="C13" s="105"/>
      <c r="D13" s="105"/>
      <c r="E13" s="105"/>
      <c r="F13" s="106"/>
      <c r="G13" s="107"/>
      <c r="H13" s="107"/>
      <c r="I13" s="108"/>
      <c r="J13" s="110"/>
      <c r="K13" s="110"/>
      <c r="L13" s="110"/>
      <c r="M13" s="110"/>
      <c r="N13" s="110"/>
      <c r="O13" s="110"/>
      <c r="P13" s="110"/>
      <c r="Q13" s="110"/>
      <c r="R13" s="110"/>
      <c r="S13" s="110"/>
      <c r="T13" s="110"/>
      <c r="U13" s="110"/>
      <c r="V13" s="110"/>
      <c r="W13" s="109"/>
      <c r="X13" s="111"/>
      <c r="Y13" s="112"/>
      <c r="Z13" s="328"/>
      <c r="AA13" s="329"/>
      <c r="AB13" s="114"/>
      <c r="AC13" s="115"/>
      <c r="AD13" s="113"/>
      <c r="AE13" s="113"/>
      <c r="AF13" s="112"/>
      <c r="AG13" s="116"/>
      <c r="AH13" s="115"/>
      <c r="AI13" s="174"/>
      <c r="AJ13" s="104"/>
      <c r="AK13" s="115"/>
      <c r="AL13" s="112"/>
      <c r="AM13" s="116"/>
      <c r="AN13" s="115"/>
      <c r="AO13" s="248"/>
      <c r="AP13" s="242" t="str">
        <f>IF(AD13="UI",VLOOKUP(AB13,'Convert Internation Units'!$A$2:$D$33,4,FALSE),IF(AB13="Penethamate hydroiodide",0.63,IF(AB13="Benzylpenicillin Procaine /
 Benzathine Penicillin",0.61,IF(AB13="Benzathine Penicillin",0.61,IF(AB13="Procaine benzylpenicillin",0.61,IF(AB13=Prodrug!E10,Prodrug!E10,Prodrug!E10))))))</f>
        <v/>
      </c>
      <c r="AQ13" s="239" t="str">
        <f>IFERROR((((Calculations!C10*Calculations!G10)/Calculations!E10)*'Data Entry'!X13),"")</f>
        <v/>
      </c>
      <c r="AR13" s="234" t="str">
        <f>IFERROR(VLOOKUP(AB13,Lists!$P$2:$Q$182,2,0),"")</f>
        <v/>
      </c>
      <c r="AS13" s="233" t="str">
        <f>IF(AI13="UI",VLOOKUP(AG13,'Convert Internation Units'!$A$2:$D$33,4,FALSE),IF(AG13="Penethamate hydroiodide",0.63,IF(AG13="Benzylpenicillin Procaine /
 Benzathine Penicillin",0.61,IF(AG13="Benzathine Penicillin",0.61,IF(AG13="Procaine benzylpenicillin",0.61,IF(AG13=Prodrug!F10,Prodrug!F10,Prodrug!F10))))))</f>
        <v/>
      </c>
      <c r="AT13" s="239" t="str">
        <f>IFERROR((((Calculations!K10*Calculations!G10)/Calculations!E10)*'Data Entry'!X13),"")</f>
        <v/>
      </c>
      <c r="AU13" s="235" t="str">
        <f>IFERROR(VLOOKUP(AG13,Lists!$P$2:$Q$182,2,0),"")</f>
        <v/>
      </c>
      <c r="AV13" s="233" t="str">
        <f>IF(AL13="UI",VLOOKUP(AJ13,'Convert Internation Units'!$A$2:$D$33,4,FALSE),IF(AJ13="Penethamate hydroiodide",0.63,IF(AJ13="Benzylpenicillin Procaine /
 Benzathine Penicillin",0.61,IF(AJ13="Benzathine Penicillin",0.61,IF(AJ13="Procaine benzylpenicillin",0.61,IF(AJ13=Prodrug!G10,Prodrug!G10,Prodrug!G10))))))</f>
        <v/>
      </c>
      <c r="AW13" s="239" t="str">
        <f>IFERROR((((Calculations!O10*Calculations!G10)/Calculations!E10)*'Data Entry'!X13),"")</f>
        <v/>
      </c>
      <c r="AX13" s="235" t="str">
        <f>IFERROR(VLOOKUP(AJ13,Lists!$P$2:$Q$182,2,0),"")</f>
        <v/>
      </c>
      <c r="AY13" s="233" t="str">
        <f>IF(AO13="UI",VLOOKUP(AM13,'Convert Internation Units'!$A$2:$D$33,4,FALSE),IF(AM13="Penethamate hydroiodide",0.63,IF(AM13="Benzylpenicillin Procaine /
 Benzathine Penicillin",0.61,IF(AM13="Benzathine Penicillin",0.61,IF(AM13="Procaine benzylpenicillin",0.61,IF(AM13=Prodrug!H10,Prodrug!H10,Prodrug!H10))))))</f>
        <v/>
      </c>
      <c r="AZ13" s="239" t="str">
        <f>IFERROR((((Calculations!S10*Calculations!G10)/Calculations!E10)*'Data Entry'!X13),"")</f>
        <v/>
      </c>
      <c r="BA13" s="235" t="str">
        <f>IFERROR(VLOOKUP(AM13,Lists!$P$2:$Q$182,2,0),"")</f>
        <v/>
      </c>
    </row>
    <row r="14" spans="1:53" s="5" customFormat="1">
      <c r="A14" s="6">
        <v>8</v>
      </c>
      <c r="B14" s="231"/>
      <c r="C14" s="7"/>
      <c r="D14" s="7"/>
      <c r="E14" s="7"/>
      <c r="F14" s="67"/>
      <c r="G14" s="79"/>
      <c r="H14" s="79"/>
      <c r="I14" s="75"/>
      <c r="J14" s="76"/>
      <c r="K14" s="76"/>
      <c r="L14" s="76"/>
      <c r="M14" s="76"/>
      <c r="N14" s="76"/>
      <c r="O14" s="76"/>
      <c r="P14" s="76"/>
      <c r="Q14" s="76"/>
      <c r="R14" s="76"/>
      <c r="S14" s="76"/>
      <c r="T14" s="76"/>
      <c r="U14" s="76"/>
      <c r="V14" s="76"/>
      <c r="W14" s="80"/>
      <c r="X14" s="69"/>
      <c r="Y14" s="25"/>
      <c r="Z14" s="326"/>
      <c r="AA14" s="327"/>
      <c r="AB14" s="28"/>
      <c r="AC14" s="23"/>
      <c r="AD14" s="8"/>
      <c r="AE14" s="8"/>
      <c r="AF14" s="25"/>
      <c r="AG14" s="6"/>
      <c r="AH14" s="23"/>
      <c r="AI14" s="173"/>
      <c r="AJ14" s="26"/>
      <c r="AK14" s="23"/>
      <c r="AL14" s="25"/>
      <c r="AM14" s="6"/>
      <c r="AN14" s="23"/>
      <c r="AO14" s="247"/>
      <c r="AP14" s="243" t="str">
        <f>IF(AD14="UI",VLOOKUP(AB14,'Convert Internation Units'!$A$2:$D$33,4,FALSE),IF(AB14="Penethamate hydroiodide",0.63,IF(AB14="Benzylpenicillin Procaine /
 Benzathine Penicillin",0.61,IF(AB14="Benzathine Penicillin",0.61,IF(AB14="Procaine benzylpenicillin",0.61,IF(AB14=Prodrug!E11,Prodrug!E11,Prodrug!E11))))))</f>
        <v/>
      </c>
      <c r="AQ14" s="240" t="str">
        <f>IFERROR((((Calculations!C11*Calculations!G11)/Calculations!E11)*'Data Entry'!X14),"")</f>
        <v/>
      </c>
      <c r="AR14" s="141" t="str">
        <f>IFERROR(VLOOKUP(AB14,Lists!$P$2:$Q$182,2,0),"")</f>
        <v/>
      </c>
      <c r="AS14" s="143" t="str">
        <f>IF(AI14="UI",VLOOKUP(AG14,'Convert Internation Units'!$A$2:$D$33,4,FALSE),IF(AG14="Penethamate hydroiodide",0.63,IF(AG14="Benzylpenicillin Procaine /
 Benzathine Penicillin",0.61,IF(AG14="Benzathine Penicillin",0.61,IF(AG14="Procaine benzylpenicillin",0.61,IF(AG14=Prodrug!F11,Prodrug!F11,Prodrug!F11))))))</f>
        <v/>
      </c>
      <c r="AT14" s="240" t="str">
        <f>IFERROR((((Calculations!K11*Calculations!G11)/Calculations!E11)*'Data Entry'!X14),"")</f>
        <v/>
      </c>
      <c r="AU14" s="146" t="str">
        <f>IFERROR(VLOOKUP(AG14,Lists!$P$2:$Q$182,2,0),"")</f>
        <v/>
      </c>
      <c r="AV14" s="143" t="str">
        <f>IF(AL14="UI",VLOOKUP(AJ14,'Convert Internation Units'!$A$2:$D$33,4,FALSE),IF(AJ14="Penethamate hydroiodide",0.63,IF(AJ14="Benzylpenicillin Procaine /
 Benzathine Penicillin",0.61,IF(AJ14="Benzathine Penicillin",0.61,IF(AJ14="Procaine benzylpenicillin",0.61,IF(AJ14=Prodrug!G11,Prodrug!G11,Prodrug!G11))))))</f>
        <v/>
      </c>
      <c r="AW14" s="240" t="str">
        <f>IFERROR((((Calculations!O11*Calculations!G11)/Calculations!E11)*'Data Entry'!X14),"")</f>
        <v/>
      </c>
      <c r="AX14" s="146" t="str">
        <f>IFERROR(VLOOKUP(AJ14,Lists!$P$2:$Q$182,2,0),"")</f>
        <v/>
      </c>
      <c r="AY14" s="143" t="str">
        <f>IF(AO14="UI",VLOOKUP(AM14,'Convert Internation Units'!$A$2:$D$33,4,FALSE),IF(AM14="Penethamate hydroiodide",0.63,IF(AM14="Benzylpenicillin Procaine /
 Benzathine Penicillin",0.61,IF(AM14="Benzathine Penicillin",0.61,IF(AM14="Procaine benzylpenicillin",0.61,IF(AM14=Prodrug!H11,Prodrug!H11,Prodrug!H11))))))</f>
        <v/>
      </c>
      <c r="AZ14" s="240" t="str">
        <f>IFERROR((((Calculations!S11*Calculations!G11)/Calculations!E11)*'Data Entry'!X14),"")</f>
        <v/>
      </c>
      <c r="BA14" s="146" t="str">
        <f>IFERROR(VLOOKUP(AM14,Lists!$P$2:$Q$182,2,0),"")</f>
        <v/>
      </c>
    </row>
    <row r="15" spans="1:53" s="5" customFormat="1">
      <c r="A15" s="116">
        <v>9</v>
      </c>
      <c r="B15" s="232"/>
      <c r="C15" s="105"/>
      <c r="D15" s="105"/>
      <c r="E15" s="105"/>
      <c r="F15" s="106"/>
      <c r="G15" s="107"/>
      <c r="H15" s="107"/>
      <c r="I15" s="108"/>
      <c r="J15" s="110"/>
      <c r="K15" s="110"/>
      <c r="L15" s="110"/>
      <c r="M15" s="110"/>
      <c r="N15" s="110"/>
      <c r="O15" s="110"/>
      <c r="P15" s="110"/>
      <c r="Q15" s="110"/>
      <c r="R15" s="110"/>
      <c r="S15" s="110"/>
      <c r="T15" s="110"/>
      <c r="U15" s="110"/>
      <c r="V15" s="110"/>
      <c r="W15" s="109"/>
      <c r="X15" s="111"/>
      <c r="Y15" s="112"/>
      <c r="Z15" s="328"/>
      <c r="AA15" s="329"/>
      <c r="AB15" s="114"/>
      <c r="AC15" s="115"/>
      <c r="AD15" s="113"/>
      <c r="AE15" s="113"/>
      <c r="AF15" s="112"/>
      <c r="AG15" s="116"/>
      <c r="AH15" s="115"/>
      <c r="AI15" s="174"/>
      <c r="AJ15" s="104"/>
      <c r="AK15" s="115"/>
      <c r="AL15" s="112"/>
      <c r="AM15" s="116"/>
      <c r="AN15" s="115"/>
      <c r="AO15" s="248"/>
      <c r="AP15" s="242" t="str">
        <f>IF(AD15="UI",VLOOKUP(AB15,'Convert Internation Units'!$A$2:$D$33,4,FALSE),IF(AB15="Penethamate hydroiodide",0.63,IF(AB15="Benzylpenicillin Procaine /
 Benzathine Penicillin",0.61,IF(AB15="Benzathine Penicillin",0.61,IF(AB15="Procaine benzylpenicillin",0.61,IF(AB15=Prodrug!E12,Prodrug!E12,Prodrug!E12))))))</f>
        <v/>
      </c>
      <c r="AQ15" s="239" t="str">
        <f>IFERROR((((Calculations!C12*Calculations!G12)/Calculations!E12)*'Data Entry'!X15),"")</f>
        <v/>
      </c>
      <c r="AR15" s="234" t="str">
        <f>IFERROR(VLOOKUP(AB15,Lists!$P$2:$Q$182,2,0),"")</f>
        <v/>
      </c>
      <c r="AS15" s="233" t="str">
        <f>IF(AI15="UI",VLOOKUP(AG15,'Convert Internation Units'!$A$2:$D$33,4,FALSE),IF(AG15="Penethamate hydroiodide",0.63,IF(AG15="Benzylpenicillin Procaine /
 Benzathine Penicillin",0.61,IF(AG15="Benzathine Penicillin",0.61,IF(AG15="Procaine benzylpenicillin",0.61,IF(AG15=Prodrug!F12,Prodrug!F12,Prodrug!F12))))))</f>
        <v/>
      </c>
      <c r="AT15" s="239" t="str">
        <f>IFERROR((((Calculations!K12*Calculations!G12)/Calculations!E12)*'Data Entry'!X15),"")</f>
        <v/>
      </c>
      <c r="AU15" s="235" t="str">
        <f>IFERROR(VLOOKUP(AG15,Lists!$P$2:$Q$182,2,0),"")</f>
        <v/>
      </c>
      <c r="AV15" s="233" t="str">
        <f>IF(AL15="UI",VLOOKUP(AJ15,'Convert Internation Units'!$A$2:$D$33,4,FALSE),IF(AJ15="Penethamate hydroiodide",0.63,IF(AJ15="Benzylpenicillin Procaine /
 Benzathine Penicillin",0.61,IF(AJ15="Benzathine Penicillin",0.61,IF(AJ15="Procaine benzylpenicillin",0.61,IF(AJ15=Prodrug!G12,Prodrug!G12,Prodrug!G12))))))</f>
        <v/>
      </c>
      <c r="AW15" s="239" t="str">
        <f>IFERROR((((Calculations!O12*Calculations!G12)/Calculations!E12)*'Data Entry'!X15),"")</f>
        <v/>
      </c>
      <c r="AX15" s="235" t="str">
        <f>IFERROR(VLOOKUP(AJ15,Lists!$P$2:$Q$182,2,0),"")</f>
        <v/>
      </c>
      <c r="AY15" s="233" t="str">
        <f>IF(AO15="UI",VLOOKUP(AM15,'Convert Internation Units'!$A$2:$D$33,4,FALSE),IF(AM15="Penethamate hydroiodide",0.63,IF(AM15="Benzylpenicillin Procaine /
 Benzathine Penicillin",0.61,IF(AM15="Benzathine Penicillin",0.61,IF(AM15="Procaine benzylpenicillin",0.61,IF(AM15=Prodrug!H12,Prodrug!H12,Prodrug!H12))))))</f>
        <v/>
      </c>
      <c r="AZ15" s="239" t="str">
        <f>IFERROR((((Calculations!S12*Calculations!G12)/Calculations!E12)*'Data Entry'!X15),"")</f>
        <v/>
      </c>
      <c r="BA15" s="235" t="str">
        <f>IFERROR(VLOOKUP(AM15,Lists!$P$2:$Q$182,2,0),"")</f>
        <v/>
      </c>
    </row>
    <row r="16" spans="1:53" s="5" customFormat="1">
      <c r="A16" s="6">
        <v>10</v>
      </c>
      <c r="B16" s="231"/>
      <c r="C16" s="7"/>
      <c r="D16" s="7"/>
      <c r="E16" s="7"/>
      <c r="F16" s="67"/>
      <c r="G16" s="79"/>
      <c r="H16" s="79"/>
      <c r="I16" s="75"/>
      <c r="J16" s="76"/>
      <c r="K16" s="76"/>
      <c r="L16" s="76"/>
      <c r="M16" s="76"/>
      <c r="N16" s="76"/>
      <c r="O16" s="76"/>
      <c r="P16" s="76"/>
      <c r="Q16" s="76"/>
      <c r="R16" s="76"/>
      <c r="S16" s="76"/>
      <c r="T16" s="76"/>
      <c r="U16" s="76"/>
      <c r="V16" s="76"/>
      <c r="W16" s="80"/>
      <c r="X16" s="69"/>
      <c r="Y16" s="25"/>
      <c r="Z16" s="326"/>
      <c r="AA16" s="327"/>
      <c r="AB16" s="28"/>
      <c r="AC16" s="23"/>
      <c r="AD16" s="8"/>
      <c r="AE16" s="8"/>
      <c r="AF16" s="25"/>
      <c r="AG16" s="6"/>
      <c r="AH16" s="23"/>
      <c r="AI16" s="173"/>
      <c r="AJ16" s="26"/>
      <c r="AK16" s="23"/>
      <c r="AL16" s="25"/>
      <c r="AM16" s="6"/>
      <c r="AN16" s="23"/>
      <c r="AO16" s="247"/>
      <c r="AP16" s="243" t="str">
        <f>IF(AD16="UI",VLOOKUP(AB16,'Convert Internation Units'!$A$2:$D$33,4,FALSE),IF(AB16="Penethamate hydroiodide",0.63,IF(AB16="Benzylpenicillin Procaine /
 Benzathine Penicillin",0.61,IF(AB16="Benzathine Penicillin",0.61,IF(AB16="Procaine benzylpenicillin",0.61,IF(AB16=Prodrug!E13,Prodrug!E13,Prodrug!E13))))))</f>
        <v/>
      </c>
      <c r="AQ16" s="240" t="str">
        <f>IFERROR((((Calculations!C13*Calculations!G13)/Calculations!E13)*'Data Entry'!X16),"")</f>
        <v/>
      </c>
      <c r="AR16" s="141" t="str">
        <f>IFERROR(VLOOKUP(AB16,Lists!$P$2:$Q$182,2,0),"")</f>
        <v/>
      </c>
      <c r="AS16" s="143" t="str">
        <f>IF(AI16="UI",VLOOKUP(AG16,'Convert Internation Units'!$A$2:$D$33,4,FALSE),IF(AG16="Penethamate hydroiodide",0.63,IF(AG16="Benzylpenicillin Procaine /
 Benzathine Penicillin",0.61,IF(AG16="Benzathine Penicillin",0.61,IF(AG16="Procaine benzylpenicillin",0.61,IF(AG16=Prodrug!F13,Prodrug!F13,Prodrug!F13))))))</f>
        <v/>
      </c>
      <c r="AT16" s="240" t="str">
        <f>IFERROR((((Calculations!K13*Calculations!G13)/Calculations!E13)*'Data Entry'!X16),"")</f>
        <v/>
      </c>
      <c r="AU16" s="146" t="str">
        <f>IFERROR(VLOOKUP(AG16,Lists!$P$2:$Q$182,2,0),"")</f>
        <v/>
      </c>
      <c r="AV16" s="143" t="str">
        <f>IF(AL16="UI",VLOOKUP(AJ16,'Convert Internation Units'!$A$2:$D$33,4,FALSE),IF(AJ16="Penethamate hydroiodide",0.63,IF(AJ16="Benzylpenicillin Procaine /
 Benzathine Penicillin",0.61,IF(AJ16="Benzathine Penicillin",0.61,IF(AJ16="Procaine benzylpenicillin",0.61,IF(AJ16=Prodrug!G13,Prodrug!G13,Prodrug!G13))))))</f>
        <v/>
      </c>
      <c r="AW16" s="240" t="str">
        <f>IFERROR((((Calculations!O13*Calculations!G13)/Calculations!E13)*'Data Entry'!X16),"")</f>
        <v/>
      </c>
      <c r="AX16" s="146" t="str">
        <f>IFERROR(VLOOKUP(AJ16,Lists!$P$2:$Q$182,2,0),"")</f>
        <v/>
      </c>
      <c r="AY16" s="143" t="str">
        <f>IF(AO16="UI",VLOOKUP(AM16,'Convert Internation Units'!$A$2:$D$33,4,FALSE),IF(AM16="Penethamate hydroiodide",0.63,IF(AM16="Benzylpenicillin Procaine /
 Benzathine Penicillin",0.61,IF(AM16="Benzathine Penicillin",0.61,IF(AM16="Procaine benzylpenicillin",0.61,IF(AM16=Prodrug!H13,Prodrug!H13,Prodrug!H13))))))</f>
        <v/>
      </c>
      <c r="AZ16" s="240" t="str">
        <f>IFERROR((((Calculations!S13*Calculations!G13)/Calculations!E13)*'Data Entry'!X16),"")</f>
        <v/>
      </c>
      <c r="BA16" s="146" t="str">
        <f>IFERROR(VLOOKUP(AM16,Lists!$P$2:$Q$182,2,0),"")</f>
        <v/>
      </c>
    </row>
    <row r="17" spans="1:53" s="5" customFormat="1">
      <c r="A17" s="116">
        <v>11</v>
      </c>
      <c r="B17" s="232"/>
      <c r="C17" s="105"/>
      <c r="D17" s="105"/>
      <c r="E17" s="105"/>
      <c r="F17" s="106"/>
      <c r="G17" s="107"/>
      <c r="H17" s="107"/>
      <c r="I17" s="108"/>
      <c r="J17" s="110"/>
      <c r="K17" s="110"/>
      <c r="L17" s="110"/>
      <c r="M17" s="110"/>
      <c r="N17" s="110"/>
      <c r="O17" s="110"/>
      <c r="P17" s="110"/>
      <c r="Q17" s="110"/>
      <c r="R17" s="110"/>
      <c r="S17" s="110"/>
      <c r="T17" s="110"/>
      <c r="U17" s="110"/>
      <c r="V17" s="110"/>
      <c r="W17" s="109"/>
      <c r="X17" s="111"/>
      <c r="Y17" s="112"/>
      <c r="Z17" s="328"/>
      <c r="AA17" s="329"/>
      <c r="AB17" s="114"/>
      <c r="AC17" s="115"/>
      <c r="AD17" s="113"/>
      <c r="AE17" s="113"/>
      <c r="AF17" s="112"/>
      <c r="AG17" s="116"/>
      <c r="AH17" s="115"/>
      <c r="AI17" s="174"/>
      <c r="AJ17" s="104"/>
      <c r="AK17" s="115"/>
      <c r="AL17" s="112"/>
      <c r="AM17" s="116"/>
      <c r="AN17" s="115"/>
      <c r="AO17" s="248"/>
      <c r="AP17" s="242" t="str">
        <f>IF(AD17="UI",VLOOKUP(AB17,'Convert Internation Units'!$A$2:$D$33,4,FALSE),IF(AB17="Penethamate hydroiodide",0.63,IF(AB17="Benzylpenicillin Procaine /
 Benzathine Penicillin",0.61,IF(AB17="Benzathine Penicillin",0.61,IF(AB17="Procaine benzylpenicillin",0.61,IF(AB17=Prodrug!E14,Prodrug!E14,Prodrug!E14))))))</f>
        <v/>
      </c>
      <c r="AQ17" s="239" t="str">
        <f>IFERROR((((Calculations!C14*Calculations!G14)/Calculations!E14)*'Data Entry'!X17),"")</f>
        <v/>
      </c>
      <c r="AR17" s="234" t="str">
        <f>IFERROR(VLOOKUP(AB17,Lists!$P$2:$Q$182,2,0),"")</f>
        <v/>
      </c>
      <c r="AS17" s="233" t="str">
        <f>IF(AI17="UI",VLOOKUP(AG17,'Convert Internation Units'!$A$2:$D$33,4,FALSE),IF(AG17="Penethamate hydroiodide",0.63,IF(AG17="Benzylpenicillin Procaine /
 Benzathine Penicillin",0.61,IF(AG17="Benzathine Penicillin",0.61,IF(AG17="Procaine benzylpenicillin",0.61,IF(AG17=Prodrug!F14,Prodrug!F14,Prodrug!F14))))))</f>
        <v/>
      </c>
      <c r="AT17" s="239" t="str">
        <f>IFERROR((((Calculations!K14*Calculations!G14)/Calculations!E14)*'Data Entry'!X17),"")</f>
        <v/>
      </c>
      <c r="AU17" s="235" t="str">
        <f>IFERROR(VLOOKUP(AG17,Lists!$P$2:$Q$182,2,0),"")</f>
        <v/>
      </c>
      <c r="AV17" s="233" t="str">
        <f>IF(AL17="UI",VLOOKUP(AJ17,'Convert Internation Units'!$A$2:$D$33,4,FALSE),IF(AJ17="Penethamate hydroiodide",0.63,IF(AJ17="Benzylpenicillin Procaine /
 Benzathine Penicillin",0.61,IF(AJ17="Benzathine Penicillin",0.61,IF(AJ17="Procaine benzylpenicillin",0.61,IF(AJ17=Prodrug!G14,Prodrug!G14,Prodrug!G14))))))</f>
        <v/>
      </c>
      <c r="AW17" s="239" t="str">
        <f>IFERROR((((Calculations!O14*Calculations!G14)/Calculations!E14)*'Data Entry'!X17),"")</f>
        <v/>
      </c>
      <c r="AX17" s="235" t="str">
        <f>IFERROR(VLOOKUP(AJ17,Lists!$P$2:$Q$182,2,0),"")</f>
        <v/>
      </c>
      <c r="AY17" s="233" t="str">
        <f>IF(AO17="UI",VLOOKUP(AM17,'Convert Internation Units'!$A$2:$D$33,4,FALSE),IF(AM17="Penethamate hydroiodide",0.63,IF(AM17="Benzylpenicillin Procaine /
 Benzathine Penicillin",0.61,IF(AM17="Benzathine Penicillin",0.61,IF(AM17="Procaine benzylpenicillin",0.61,IF(AM17=Prodrug!H14,Prodrug!H14,Prodrug!H14))))))</f>
        <v/>
      </c>
      <c r="AZ17" s="239" t="str">
        <f>IFERROR((((Calculations!S14*Calculations!G14)/Calculations!E14)*'Data Entry'!X17),"")</f>
        <v/>
      </c>
      <c r="BA17" s="235" t="str">
        <f>IFERROR(VLOOKUP(AM17,Lists!$P$2:$Q$182,2,0),"")</f>
        <v/>
      </c>
    </row>
    <row r="18" spans="1:53" s="5" customFormat="1">
      <c r="A18" s="6">
        <v>12</v>
      </c>
      <c r="B18" s="231"/>
      <c r="C18" s="7"/>
      <c r="D18" s="7"/>
      <c r="E18" s="7"/>
      <c r="F18" s="67"/>
      <c r="G18" s="79"/>
      <c r="H18" s="79"/>
      <c r="I18" s="75"/>
      <c r="J18" s="76"/>
      <c r="K18" s="76"/>
      <c r="L18" s="76"/>
      <c r="M18" s="76"/>
      <c r="N18" s="76"/>
      <c r="O18" s="76"/>
      <c r="P18" s="76"/>
      <c r="Q18" s="76"/>
      <c r="R18" s="76"/>
      <c r="S18" s="76"/>
      <c r="T18" s="76"/>
      <c r="U18" s="76"/>
      <c r="V18" s="76"/>
      <c r="W18" s="80"/>
      <c r="X18" s="69"/>
      <c r="Y18" s="25"/>
      <c r="Z18" s="326"/>
      <c r="AA18" s="327"/>
      <c r="AB18" s="28"/>
      <c r="AC18" s="23"/>
      <c r="AD18" s="8"/>
      <c r="AE18" s="8"/>
      <c r="AF18" s="25"/>
      <c r="AG18" s="6"/>
      <c r="AH18" s="23"/>
      <c r="AI18" s="173"/>
      <c r="AJ18" s="26"/>
      <c r="AK18" s="23"/>
      <c r="AL18" s="25"/>
      <c r="AM18" s="6"/>
      <c r="AN18" s="23"/>
      <c r="AO18" s="247"/>
      <c r="AP18" s="243" t="str">
        <f>IF(AD18="UI",VLOOKUP(AB18,'Convert Internation Units'!$A$2:$D$33,4,FALSE),IF(AB18="Penethamate hydroiodide",0.63,IF(AB18="Benzylpenicillin Procaine /
 Benzathine Penicillin",0.61,IF(AB18="Benzathine Penicillin",0.61,IF(AB18="Procaine benzylpenicillin",0.61,IF(AB18=Prodrug!E15,Prodrug!E15,Prodrug!E15))))))</f>
        <v/>
      </c>
      <c r="AQ18" s="240" t="str">
        <f>IFERROR((((Calculations!C15*Calculations!G15)/Calculations!E15)*'Data Entry'!X18),"")</f>
        <v/>
      </c>
      <c r="AR18" s="141" t="str">
        <f>IFERROR(VLOOKUP(AB18,Lists!$P$2:$Q$182,2,0),"")</f>
        <v/>
      </c>
      <c r="AS18" s="143" t="str">
        <f>IF(AI18="UI",VLOOKUP(AG18,'Convert Internation Units'!$A$2:$D$33,4,FALSE),IF(AG18="Penethamate hydroiodide",0.63,IF(AG18="Benzylpenicillin Procaine /
 Benzathine Penicillin",0.61,IF(AG18="Benzathine Penicillin",0.61,IF(AG18="Procaine benzylpenicillin",0.61,IF(AG18=Prodrug!F15,Prodrug!F15,Prodrug!F15))))))</f>
        <v/>
      </c>
      <c r="AT18" s="240" t="str">
        <f>IFERROR((((Calculations!K15*Calculations!G15)/Calculations!E15)*'Data Entry'!X18),"")</f>
        <v/>
      </c>
      <c r="AU18" s="146" t="str">
        <f>IFERROR(VLOOKUP(AG18,Lists!$P$2:$Q$182,2,0),"")</f>
        <v/>
      </c>
      <c r="AV18" s="143" t="str">
        <f>IF(AL18="UI",VLOOKUP(AJ18,'Convert Internation Units'!$A$2:$D$33,4,FALSE),IF(AJ18="Penethamate hydroiodide",0.63,IF(AJ18="Benzylpenicillin Procaine /
 Benzathine Penicillin",0.61,IF(AJ18="Benzathine Penicillin",0.61,IF(AJ18="Procaine benzylpenicillin",0.61,IF(AJ18=Prodrug!G15,Prodrug!G15,Prodrug!G15))))))</f>
        <v/>
      </c>
      <c r="AW18" s="240" t="str">
        <f>IFERROR((((Calculations!O15*Calculations!G15)/Calculations!E15)*'Data Entry'!X18),"")</f>
        <v/>
      </c>
      <c r="AX18" s="146" t="str">
        <f>IFERROR(VLOOKUP(AJ18,Lists!$P$2:$Q$182,2,0),"")</f>
        <v/>
      </c>
      <c r="AY18" s="143" t="str">
        <f>IF(AO18="UI",VLOOKUP(AM18,'Convert Internation Units'!$A$2:$D$33,4,FALSE),IF(AM18="Penethamate hydroiodide",0.63,IF(AM18="Benzylpenicillin Procaine /
 Benzathine Penicillin",0.61,IF(AM18="Benzathine Penicillin",0.61,IF(AM18="Procaine benzylpenicillin",0.61,IF(AM18=Prodrug!H15,Prodrug!H15,Prodrug!H15))))))</f>
        <v/>
      </c>
      <c r="AZ18" s="240" t="str">
        <f>IFERROR((((Calculations!S15*Calculations!G15)/Calculations!E15)*'Data Entry'!X18),"")</f>
        <v/>
      </c>
      <c r="BA18" s="146" t="str">
        <f>IFERROR(VLOOKUP(AM18,Lists!$P$2:$Q$182,2,0),"")</f>
        <v/>
      </c>
    </row>
    <row r="19" spans="1:53" s="5" customFormat="1">
      <c r="A19" s="116">
        <v>13</v>
      </c>
      <c r="B19" s="232"/>
      <c r="C19" s="105"/>
      <c r="D19" s="105"/>
      <c r="E19" s="105"/>
      <c r="F19" s="106"/>
      <c r="G19" s="107"/>
      <c r="H19" s="107"/>
      <c r="I19" s="108"/>
      <c r="J19" s="110"/>
      <c r="K19" s="110"/>
      <c r="L19" s="110"/>
      <c r="M19" s="110"/>
      <c r="N19" s="110"/>
      <c r="O19" s="110"/>
      <c r="P19" s="110"/>
      <c r="Q19" s="110"/>
      <c r="R19" s="110"/>
      <c r="S19" s="110"/>
      <c r="T19" s="110"/>
      <c r="U19" s="110"/>
      <c r="V19" s="110"/>
      <c r="W19" s="109"/>
      <c r="X19" s="111"/>
      <c r="Y19" s="112"/>
      <c r="Z19" s="328"/>
      <c r="AA19" s="329"/>
      <c r="AB19" s="114"/>
      <c r="AC19" s="115"/>
      <c r="AD19" s="113"/>
      <c r="AE19" s="113"/>
      <c r="AF19" s="112"/>
      <c r="AG19" s="116"/>
      <c r="AH19" s="115"/>
      <c r="AI19" s="174"/>
      <c r="AJ19" s="104"/>
      <c r="AK19" s="115"/>
      <c r="AL19" s="112"/>
      <c r="AM19" s="116"/>
      <c r="AN19" s="115"/>
      <c r="AO19" s="248"/>
      <c r="AP19" s="242" t="str">
        <f>IF(AD19="UI",VLOOKUP(AB19,'Convert Internation Units'!$A$2:$D$33,4,FALSE),IF(AB19="Penethamate hydroiodide",0.63,IF(AB19="Benzylpenicillin Procaine /
 Benzathine Penicillin",0.61,IF(AB19="Benzathine Penicillin",0.61,IF(AB19="Procaine benzylpenicillin",0.61,IF(AB19=Prodrug!E16,Prodrug!E16,Prodrug!E16))))))</f>
        <v/>
      </c>
      <c r="AQ19" s="239" t="str">
        <f>IFERROR((((Calculations!C16*Calculations!G16)/Calculations!E16)*'Data Entry'!X19),"")</f>
        <v/>
      </c>
      <c r="AR19" s="234" t="str">
        <f>IFERROR(VLOOKUP(AB19,Lists!$P$2:$Q$182,2,0),"")</f>
        <v/>
      </c>
      <c r="AS19" s="233" t="str">
        <f>IF(AI19="UI",VLOOKUP(AG19,'Convert Internation Units'!$A$2:$D$33,4,FALSE),IF(AG19="Penethamate hydroiodide",0.63,IF(AG19="Benzylpenicillin Procaine /
 Benzathine Penicillin",0.61,IF(AG19="Benzathine Penicillin",0.61,IF(AG19="Procaine benzylpenicillin",0.61,IF(AG19=Prodrug!F16,Prodrug!F16,Prodrug!F16))))))</f>
        <v/>
      </c>
      <c r="AT19" s="239" t="str">
        <f>IFERROR((((Calculations!K16*Calculations!G16)/Calculations!E16)*'Data Entry'!X19),"")</f>
        <v/>
      </c>
      <c r="AU19" s="235" t="str">
        <f>IFERROR(VLOOKUP(AG19,Lists!$P$2:$Q$182,2,0),"")</f>
        <v/>
      </c>
      <c r="AV19" s="233" t="str">
        <f>IF(AL19="UI",VLOOKUP(AJ19,'Convert Internation Units'!$A$2:$D$33,4,FALSE),IF(AJ19="Penethamate hydroiodide",0.63,IF(AJ19="Benzylpenicillin Procaine /
 Benzathine Penicillin",0.61,IF(AJ19="Benzathine Penicillin",0.61,IF(AJ19="Procaine benzylpenicillin",0.61,IF(AJ19=Prodrug!G16,Prodrug!G16,Prodrug!G16))))))</f>
        <v/>
      </c>
      <c r="AW19" s="239" t="str">
        <f>IFERROR((((Calculations!O16*Calculations!G16)/Calculations!E16)*'Data Entry'!X19),"")</f>
        <v/>
      </c>
      <c r="AX19" s="235" t="str">
        <f>IFERROR(VLOOKUP(AJ19,Lists!$P$2:$Q$182,2,0),"")</f>
        <v/>
      </c>
      <c r="AY19" s="233" t="str">
        <f>IF(AO19="UI",VLOOKUP(AM19,'Convert Internation Units'!$A$2:$D$33,4,FALSE),IF(AM19="Penethamate hydroiodide",0.63,IF(AM19="Benzylpenicillin Procaine /
 Benzathine Penicillin",0.61,IF(AM19="Benzathine Penicillin",0.61,IF(AM19="Procaine benzylpenicillin",0.61,IF(AM19=Prodrug!H16,Prodrug!H16,Prodrug!H16))))))</f>
        <v/>
      </c>
      <c r="AZ19" s="239" t="str">
        <f>IFERROR((((Calculations!S16*Calculations!G16)/Calculations!E16)*'Data Entry'!X19),"")</f>
        <v/>
      </c>
      <c r="BA19" s="235" t="str">
        <f>IFERROR(VLOOKUP(AM19,Lists!$P$2:$Q$182,2,0),"")</f>
        <v/>
      </c>
    </row>
    <row r="20" spans="1:53" s="5" customFormat="1">
      <c r="A20" s="6">
        <v>14</v>
      </c>
      <c r="B20" s="231"/>
      <c r="C20" s="7"/>
      <c r="D20" s="7"/>
      <c r="E20" s="7"/>
      <c r="F20" s="67"/>
      <c r="G20" s="79"/>
      <c r="H20" s="79"/>
      <c r="I20" s="75"/>
      <c r="J20" s="76"/>
      <c r="K20" s="76"/>
      <c r="L20" s="76"/>
      <c r="M20" s="76"/>
      <c r="N20" s="76"/>
      <c r="O20" s="76"/>
      <c r="P20" s="76"/>
      <c r="Q20" s="76"/>
      <c r="R20" s="76"/>
      <c r="S20" s="76"/>
      <c r="T20" s="76"/>
      <c r="U20" s="76"/>
      <c r="V20" s="76"/>
      <c r="W20" s="80"/>
      <c r="X20" s="69"/>
      <c r="Y20" s="25"/>
      <c r="Z20" s="326"/>
      <c r="AA20" s="327"/>
      <c r="AB20" s="28"/>
      <c r="AC20" s="23"/>
      <c r="AD20" s="8"/>
      <c r="AE20" s="8"/>
      <c r="AF20" s="25"/>
      <c r="AG20" s="6"/>
      <c r="AH20" s="23"/>
      <c r="AI20" s="173"/>
      <c r="AJ20" s="26"/>
      <c r="AK20" s="23"/>
      <c r="AL20" s="25"/>
      <c r="AM20" s="6"/>
      <c r="AN20" s="23"/>
      <c r="AO20" s="247"/>
      <c r="AP20" s="243" t="str">
        <f>IF(AD20="UI",VLOOKUP(AB20,'Convert Internation Units'!$A$2:$D$33,4,FALSE),IF(AB20="Penethamate hydroiodide",0.63,IF(AB20="Benzylpenicillin Procaine /
 Benzathine Penicillin",0.61,IF(AB20="Benzathine Penicillin",0.61,IF(AB20="Procaine benzylpenicillin",0.61,IF(AB20=Prodrug!E17,Prodrug!E17,Prodrug!E17))))))</f>
        <v/>
      </c>
      <c r="AQ20" s="240" t="str">
        <f>IFERROR((((Calculations!C17*Calculations!G17)/Calculations!E17)*'Data Entry'!X20),"")</f>
        <v/>
      </c>
      <c r="AR20" s="141" t="str">
        <f>IFERROR(VLOOKUP(AB20,Lists!$P$2:$Q$182,2,0),"")</f>
        <v/>
      </c>
      <c r="AS20" s="143" t="str">
        <f>IF(AI20="UI",VLOOKUP(AG20,'Convert Internation Units'!$A$2:$D$33,4,FALSE),IF(AG20="Penethamate hydroiodide",0.63,IF(AG20="Benzylpenicillin Procaine /
 Benzathine Penicillin",0.61,IF(AG20="Benzathine Penicillin",0.61,IF(AG20="Procaine benzylpenicillin",0.61,IF(AG20=Prodrug!F17,Prodrug!F17,Prodrug!F17))))))</f>
        <v/>
      </c>
      <c r="AT20" s="240" t="str">
        <f>IFERROR((((Calculations!K17*Calculations!G17)/Calculations!E17)*'Data Entry'!X20),"")</f>
        <v/>
      </c>
      <c r="AU20" s="146" t="str">
        <f>IFERROR(VLOOKUP(AG20,Lists!$P$2:$Q$182,2,0),"")</f>
        <v/>
      </c>
      <c r="AV20" s="143" t="str">
        <f>IF(AL20="UI",VLOOKUP(AJ20,'Convert Internation Units'!$A$2:$D$33,4,FALSE),IF(AJ20="Penethamate hydroiodide",0.63,IF(AJ20="Benzylpenicillin Procaine /
 Benzathine Penicillin",0.61,IF(AJ20="Benzathine Penicillin",0.61,IF(AJ20="Procaine benzylpenicillin",0.61,IF(AJ20=Prodrug!G17,Prodrug!G17,Prodrug!G17))))))</f>
        <v/>
      </c>
      <c r="AW20" s="240" t="str">
        <f>IFERROR((((Calculations!O17*Calculations!G17)/Calculations!E17)*'Data Entry'!X20),"")</f>
        <v/>
      </c>
      <c r="AX20" s="146" t="str">
        <f>IFERROR(VLOOKUP(AJ20,Lists!$P$2:$Q$182,2,0),"")</f>
        <v/>
      </c>
      <c r="AY20" s="143" t="str">
        <f>IF(AO20="UI",VLOOKUP(AM20,'Convert Internation Units'!$A$2:$D$33,4,FALSE),IF(AM20="Penethamate hydroiodide",0.63,IF(AM20="Benzylpenicillin Procaine /
 Benzathine Penicillin",0.61,IF(AM20="Benzathine Penicillin",0.61,IF(AM20="Procaine benzylpenicillin",0.61,IF(AM20=Prodrug!H17,Prodrug!H17,Prodrug!H17))))))</f>
        <v/>
      </c>
      <c r="AZ20" s="240" t="str">
        <f>IFERROR((((Calculations!S17*Calculations!G17)/Calculations!E17)*'Data Entry'!X20),"")</f>
        <v/>
      </c>
      <c r="BA20" s="146" t="str">
        <f>IFERROR(VLOOKUP(AM20,Lists!$P$2:$Q$182,2,0),"")</f>
        <v/>
      </c>
    </row>
    <row r="21" spans="1:53" s="5" customFormat="1" ht="17.25" customHeight="1">
      <c r="A21" s="116">
        <v>15</v>
      </c>
      <c r="B21" s="232"/>
      <c r="C21" s="105"/>
      <c r="D21" s="105"/>
      <c r="E21" s="105"/>
      <c r="F21" s="106"/>
      <c r="G21" s="107"/>
      <c r="H21" s="107"/>
      <c r="I21" s="108"/>
      <c r="J21" s="110"/>
      <c r="K21" s="110"/>
      <c r="L21" s="110"/>
      <c r="M21" s="110"/>
      <c r="N21" s="110"/>
      <c r="O21" s="110"/>
      <c r="P21" s="110"/>
      <c r="Q21" s="110"/>
      <c r="R21" s="110"/>
      <c r="S21" s="110"/>
      <c r="T21" s="110"/>
      <c r="U21" s="110"/>
      <c r="V21" s="110"/>
      <c r="W21" s="109"/>
      <c r="X21" s="111"/>
      <c r="Y21" s="112"/>
      <c r="Z21" s="328"/>
      <c r="AA21" s="329"/>
      <c r="AB21" s="114"/>
      <c r="AC21" s="115"/>
      <c r="AD21" s="113"/>
      <c r="AE21" s="113"/>
      <c r="AF21" s="112"/>
      <c r="AG21" s="116"/>
      <c r="AH21" s="115"/>
      <c r="AI21" s="174"/>
      <c r="AJ21" s="104"/>
      <c r="AK21" s="115"/>
      <c r="AL21" s="112"/>
      <c r="AM21" s="116"/>
      <c r="AN21" s="115"/>
      <c r="AO21" s="248"/>
      <c r="AP21" s="242" t="str">
        <f>IF(AD21="UI",VLOOKUP(AB21,'Convert Internation Units'!$A$2:$D$33,4,FALSE),IF(AB21="Penethamate hydroiodide",0.63,IF(AB21="Benzylpenicillin Procaine /
 Benzathine Penicillin",0.61,IF(AB21="Benzathine Penicillin",0.61,IF(AB21="Procaine benzylpenicillin",0.61,IF(AB21=Prodrug!E18,Prodrug!E18,Prodrug!E18))))))</f>
        <v/>
      </c>
      <c r="AQ21" s="239" t="str">
        <f>IFERROR((((Calculations!C18*Calculations!G18)/Calculations!E18)*'Data Entry'!X21),"")</f>
        <v/>
      </c>
      <c r="AR21" s="234" t="str">
        <f>IFERROR(VLOOKUP(AB21,Lists!$P$2:$Q$182,2,0),"")</f>
        <v/>
      </c>
      <c r="AS21" s="233" t="str">
        <f>IF(AI21="UI",VLOOKUP(AG21,'Convert Internation Units'!$A$2:$D$33,4,FALSE),IF(AG21="Penethamate hydroiodide",0.63,IF(AG21="Benzylpenicillin Procaine /
 Benzathine Penicillin",0.61,IF(AG21="Benzathine Penicillin",0.61,IF(AG21="Procaine benzylpenicillin",0.61,IF(AG21=Prodrug!F18,Prodrug!F18,Prodrug!F18))))))</f>
        <v/>
      </c>
      <c r="AT21" s="239" t="str">
        <f>IFERROR((((Calculations!K18*Calculations!G18)/Calculations!E18)*'Data Entry'!X21),"")</f>
        <v/>
      </c>
      <c r="AU21" s="235" t="str">
        <f>IFERROR(VLOOKUP(AG21,Lists!$P$2:$Q$182,2,0),"")</f>
        <v/>
      </c>
      <c r="AV21" s="233" t="str">
        <f>IF(AL21="UI",VLOOKUP(AJ21,'Convert Internation Units'!$A$2:$D$33,4,FALSE),IF(AJ21="Penethamate hydroiodide",0.63,IF(AJ21="Benzylpenicillin Procaine /
 Benzathine Penicillin",0.61,IF(AJ21="Benzathine Penicillin",0.61,IF(AJ21="Procaine benzylpenicillin",0.61,IF(AJ21=Prodrug!G18,Prodrug!G18,Prodrug!G18))))))</f>
        <v/>
      </c>
      <c r="AW21" s="239" t="str">
        <f>IFERROR((((Calculations!O18*Calculations!G18)/Calculations!E18)*'Data Entry'!X21),"")</f>
        <v/>
      </c>
      <c r="AX21" s="235" t="str">
        <f>IFERROR(VLOOKUP(AJ21,Lists!$P$2:$Q$182,2,0),"")</f>
        <v/>
      </c>
      <c r="AY21" s="233" t="str">
        <f>IF(AO21="UI",VLOOKUP(AM21,'Convert Internation Units'!$A$2:$D$33,4,FALSE),IF(AM21="Penethamate hydroiodide",0.63,IF(AM21="Benzylpenicillin Procaine /
 Benzathine Penicillin",0.61,IF(AM21="Benzathine Penicillin",0.61,IF(AM21="Procaine benzylpenicillin",0.61,IF(AM21=Prodrug!H18,Prodrug!H18,Prodrug!H18))))))</f>
        <v/>
      </c>
      <c r="AZ21" s="239" t="str">
        <f>IFERROR((((Calculations!S18*Calculations!G18)/Calculations!E18)*'Data Entry'!X21),"")</f>
        <v/>
      </c>
      <c r="BA21" s="235" t="str">
        <f>IFERROR(VLOOKUP(AM21,Lists!$P$2:$Q$182,2,0),"")</f>
        <v/>
      </c>
    </row>
    <row r="22" spans="1:53" s="5" customFormat="1">
      <c r="A22" s="6">
        <v>16</v>
      </c>
      <c r="B22" s="231"/>
      <c r="C22" s="7"/>
      <c r="D22" s="7"/>
      <c r="E22" s="7"/>
      <c r="F22" s="67"/>
      <c r="G22" s="79"/>
      <c r="H22" s="79"/>
      <c r="I22" s="75"/>
      <c r="J22" s="76"/>
      <c r="K22" s="76"/>
      <c r="L22" s="76"/>
      <c r="M22" s="76"/>
      <c r="N22" s="76"/>
      <c r="O22" s="76"/>
      <c r="P22" s="76"/>
      <c r="Q22" s="76"/>
      <c r="R22" s="76"/>
      <c r="S22" s="76"/>
      <c r="T22" s="76"/>
      <c r="U22" s="76"/>
      <c r="V22" s="76"/>
      <c r="W22" s="80"/>
      <c r="X22" s="69"/>
      <c r="Y22" s="25"/>
      <c r="Z22" s="326"/>
      <c r="AA22" s="327"/>
      <c r="AB22" s="28"/>
      <c r="AC22" s="23"/>
      <c r="AD22" s="8"/>
      <c r="AE22" s="8"/>
      <c r="AF22" s="25"/>
      <c r="AG22" s="6"/>
      <c r="AH22" s="23"/>
      <c r="AI22" s="173"/>
      <c r="AJ22" s="26"/>
      <c r="AK22" s="23"/>
      <c r="AL22" s="25"/>
      <c r="AM22" s="6"/>
      <c r="AN22" s="23"/>
      <c r="AO22" s="247"/>
      <c r="AP22" s="243" t="str">
        <f>IF(AD22="UI",VLOOKUP(AB22,'Convert Internation Units'!$A$2:$D$33,4,FALSE),IF(AB22="Penethamate hydroiodide",0.63,IF(AB22="Benzylpenicillin Procaine /
 Benzathine Penicillin",0.61,IF(AB22="Benzathine Penicillin",0.61,IF(AB22="Procaine benzylpenicillin",0.61,IF(AB22=Prodrug!E19,Prodrug!E19,Prodrug!E19))))))</f>
        <v/>
      </c>
      <c r="AQ22" s="240" t="str">
        <f>IFERROR((((Calculations!C19*Calculations!G19)/Calculations!E19)*'Data Entry'!X22),"")</f>
        <v/>
      </c>
      <c r="AR22" s="141" t="str">
        <f>IFERROR(VLOOKUP(AB22,Lists!$P$2:$Q$182,2,0),"")</f>
        <v/>
      </c>
      <c r="AS22" s="143" t="str">
        <f>IF(AI22="UI",VLOOKUP(AG22,'Convert Internation Units'!$A$2:$D$33,4,FALSE),IF(AG22="Penethamate hydroiodide",0.63,IF(AG22="Benzylpenicillin Procaine /
 Benzathine Penicillin",0.61,IF(AG22="Benzathine Penicillin",0.61,IF(AG22="Procaine benzylpenicillin",0.61,IF(AG22=Prodrug!F19,Prodrug!F19,Prodrug!F19))))))</f>
        <v/>
      </c>
      <c r="AT22" s="240" t="str">
        <f>IFERROR((((Calculations!K19*Calculations!G19)/Calculations!E19)*'Data Entry'!X22),"")</f>
        <v/>
      </c>
      <c r="AU22" s="146" t="str">
        <f>IFERROR(VLOOKUP(AG22,Lists!$P$2:$Q$182,2,0),"")</f>
        <v/>
      </c>
      <c r="AV22" s="143" t="str">
        <f>IF(AL22="UI",VLOOKUP(AJ22,'Convert Internation Units'!$A$2:$D$33,4,FALSE),IF(AJ22="Penethamate hydroiodide",0.63,IF(AJ22="Benzylpenicillin Procaine /
 Benzathine Penicillin",0.61,IF(AJ22="Benzathine Penicillin",0.61,IF(AJ22="Procaine benzylpenicillin",0.61,IF(AJ22=Prodrug!G19,Prodrug!G19,Prodrug!G19))))))</f>
        <v/>
      </c>
      <c r="AW22" s="240" t="str">
        <f>IFERROR((((Calculations!O19*Calculations!G19)/Calculations!E19)*'Data Entry'!X22),"")</f>
        <v/>
      </c>
      <c r="AX22" s="146" t="str">
        <f>IFERROR(VLOOKUP(AJ22,Lists!$P$2:$Q$182,2,0),"")</f>
        <v/>
      </c>
      <c r="AY22" s="143" t="str">
        <f>IF(AO22="UI",VLOOKUP(AM22,'Convert Internation Units'!$A$2:$D$33,4,FALSE),IF(AM22="Penethamate hydroiodide",0.63,IF(AM22="Benzylpenicillin Procaine /
 Benzathine Penicillin",0.61,IF(AM22="Benzathine Penicillin",0.61,IF(AM22="Procaine benzylpenicillin",0.61,IF(AM22=Prodrug!H19,Prodrug!H19,Prodrug!H19))))))</f>
        <v/>
      </c>
      <c r="AZ22" s="240" t="str">
        <f>IFERROR((((Calculations!S19*Calculations!G19)/Calculations!E19)*'Data Entry'!X22),"")</f>
        <v/>
      </c>
      <c r="BA22" s="146" t="str">
        <f>IFERROR(VLOOKUP(AM22,Lists!$P$2:$Q$182,2,0),"")</f>
        <v/>
      </c>
    </row>
    <row r="23" spans="1:53" s="5" customFormat="1">
      <c r="A23" s="116">
        <v>17</v>
      </c>
      <c r="B23" s="232"/>
      <c r="C23" s="105"/>
      <c r="D23" s="105"/>
      <c r="E23" s="105"/>
      <c r="F23" s="106"/>
      <c r="G23" s="107"/>
      <c r="H23" s="107"/>
      <c r="I23" s="108"/>
      <c r="J23" s="110"/>
      <c r="K23" s="110"/>
      <c r="L23" s="110"/>
      <c r="M23" s="110"/>
      <c r="N23" s="110"/>
      <c r="O23" s="110"/>
      <c r="P23" s="110"/>
      <c r="Q23" s="110"/>
      <c r="R23" s="110"/>
      <c r="S23" s="110"/>
      <c r="T23" s="110"/>
      <c r="U23" s="110"/>
      <c r="V23" s="110"/>
      <c r="W23" s="109"/>
      <c r="X23" s="111"/>
      <c r="Y23" s="112"/>
      <c r="Z23" s="328"/>
      <c r="AA23" s="329"/>
      <c r="AB23" s="114"/>
      <c r="AC23" s="115"/>
      <c r="AD23" s="113"/>
      <c r="AE23" s="113"/>
      <c r="AF23" s="112"/>
      <c r="AG23" s="116"/>
      <c r="AH23" s="115"/>
      <c r="AI23" s="174"/>
      <c r="AJ23" s="104"/>
      <c r="AK23" s="115"/>
      <c r="AL23" s="112"/>
      <c r="AM23" s="116"/>
      <c r="AN23" s="115"/>
      <c r="AO23" s="248"/>
      <c r="AP23" s="242" t="str">
        <f>IF(AD23="UI",VLOOKUP(AB23,'Convert Internation Units'!$A$2:$D$33,4,FALSE),IF(AB23="Penethamate hydroiodide",0.63,IF(AB23="Benzylpenicillin Procaine /
 Benzathine Penicillin",0.61,IF(AB23="Benzathine Penicillin",0.61,IF(AB23="Procaine benzylpenicillin",0.61,IF(AB23=Prodrug!E20,Prodrug!E20,Prodrug!E20))))))</f>
        <v/>
      </c>
      <c r="AQ23" s="239" t="str">
        <f>IFERROR((((Calculations!C20*Calculations!G20)/Calculations!E20)*'Data Entry'!X23),"")</f>
        <v/>
      </c>
      <c r="AR23" s="234" t="str">
        <f>IFERROR(VLOOKUP(AB23,Lists!$P$2:$Q$182,2,0),"")</f>
        <v/>
      </c>
      <c r="AS23" s="233" t="str">
        <f>IF(AI23="UI",VLOOKUP(AG23,'Convert Internation Units'!$A$2:$D$33,4,FALSE),IF(AG23="Penethamate hydroiodide",0.63,IF(AG23="Benzylpenicillin Procaine /
 Benzathine Penicillin",0.61,IF(AG23="Benzathine Penicillin",0.61,IF(AG23="Procaine benzylpenicillin",0.61,IF(AG23=Prodrug!F20,Prodrug!F20,Prodrug!F20))))))</f>
        <v/>
      </c>
      <c r="AT23" s="239" t="str">
        <f>IFERROR((((Calculations!K20*Calculations!G20)/Calculations!E20)*'Data Entry'!X23),"")</f>
        <v/>
      </c>
      <c r="AU23" s="235" t="str">
        <f>IFERROR(VLOOKUP(AG23,Lists!$P$2:$Q$182,2,0),"")</f>
        <v/>
      </c>
      <c r="AV23" s="233" t="str">
        <f>IF(AL23="UI",VLOOKUP(AJ23,'Convert Internation Units'!$A$2:$D$33,4,FALSE),IF(AJ23="Penethamate hydroiodide",0.63,IF(AJ23="Benzylpenicillin Procaine /
 Benzathine Penicillin",0.61,IF(AJ23="Benzathine Penicillin",0.61,IF(AJ23="Procaine benzylpenicillin",0.61,IF(AJ23=Prodrug!G20,Prodrug!G20,Prodrug!G20))))))</f>
        <v/>
      </c>
      <c r="AW23" s="239" t="str">
        <f>IFERROR((((Calculations!O20*Calculations!G20)/Calculations!E20)*'Data Entry'!X23),"")</f>
        <v/>
      </c>
      <c r="AX23" s="235" t="str">
        <f>IFERROR(VLOOKUP(AJ23,Lists!$P$2:$Q$182,2,0),"")</f>
        <v/>
      </c>
      <c r="AY23" s="233" t="str">
        <f>IF(AO23="UI",VLOOKUP(AM23,'Convert Internation Units'!$A$2:$D$33,4,FALSE),IF(AM23="Penethamate hydroiodide",0.63,IF(AM23="Benzylpenicillin Procaine /
 Benzathine Penicillin",0.61,IF(AM23="Benzathine Penicillin",0.61,IF(AM23="Procaine benzylpenicillin",0.61,IF(AM23=Prodrug!H20,Prodrug!H20,Prodrug!H20))))))</f>
        <v/>
      </c>
      <c r="AZ23" s="239" t="str">
        <f>IFERROR((((Calculations!S20*Calculations!G20)/Calculations!E20)*'Data Entry'!X23),"")</f>
        <v/>
      </c>
      <c r="BA23" s="235" t="str">
        <f>IFERROR(VLOOKUP(AM23,Lists!$P$2:$Q$182,2,0),"")</f>
        <v/>
      </c>
    </row>
    <row r="24" spans="1:53" s="5" customFormat="1" ht="17.25" customHeight="1">
      <c r="A24" s="6">
        <v>18</v>
      </c>
      <c r="B24" s="231"/>
      <c r="C24" s="7"/>
      <c r="D24" s="7"/>
      <c r="E24" s="7"/>
      <c r="F24" s="67"/>
      <c r="G24" s="79"/>
      <c r="H24" s="79"/>
      <c r="I24" s="75"/>
      <c r="J24" s="76"/>
      <c r="K24" s="76"/>
      <c r="L24" s="76"/>
      <c r="M24" s="76"/>
      <c r="N24" s="76"/>
      <c r="O24" s="76"/>
      <c r="P24" s="76"/>
      <c r="Q24" s="76"/>
      <c r="R24" s="76"/>
      <c r="S24" s="76"/>
      <c r="T24" s="76"/>
      <c r="U24" s="76"/>
      <c r="V24" s="76"/>
      <c r="W24" s="80"/>
      <c r="X24" s="69"/>
      <c r="Y24" s="25"/>
      <c r="Z24" s="326"/>
      <c r="AA24" s="327"/>
      <c r="AB24" s="28"/>
      <c r="AC24" s="23"/>
      <c r="AD24" s="8"/>
      <c r="AE24" s="8"/>
      <c r="AF24" s="25"/>
      <c r="AG24" s="6"/>
      <c r="AH24" s="23"/>
      <c r="AI24" s="173"/>
      <c r="AJ24" s="26"/>
      <c r="AK24" s="23"/>
      <c r="AL24" s="25"/>
      <c r="AM24" s="6"/>
      <c r="AN24" s="23"/>
      <c r="AO24" s="247"/>
      <c r="AP24" s="243" t="str">
        <f>IF(AD24="UI",VLOOKUP(AB24,'Convert Internation Units'!$A$2:$D$33,4,FALSE),IF(AB24="Penethamate hydroiodide",0.63,IF(AB24="Benzylpenicillin Procaine /
 Benzathine Penicillin",0.61,IF(AB24="Benzathine Penicillin",0.61,IF(AB24="Procaine benzylpenicillin",0.61,IF(AB24=Prodrug!E21,Prodrug!E21,Prodrug!E21))))))</f>
        <v/>
      </c>
      <c r="AQ24" s="240" t="str">
        <f>IFERROR((((Calculations!C21*Calculations!G21)/Calculations!E21)*'Data Entry'!X24),"")</f>
        <v/>
      </c>
      <c r="AR24" s="141" t="str">
        <f>IFERROR(VLOOKUP(AB24,Lists!$P$2:$Q$182,2,0),"")</f>
        <v/>
      </c>
      <c r="AS24" s="143" t="str">
        <f>IF(AI24="UI",VLOOKUP(AG24,'Convert Internation Units'!$A$2:$D$33,4,FALSE),IF(AG24="Penethamate hydroiodide",0.63,IF(AG24="Benzylpenicillin Procaine /
 Benzathine Penicillin",0.61,IF(AG24="Benzathine Penicillin",0.61,IF(AG24="Procaine benzylpenicillin",0.61,IF(AG24=Prodrug!F21,Prodrug!F21,Prodrug!F21))))))</f>
        <v/>
      </c>
      <c r="AT24" s="240" t="str">
        <f>IFERROR((((Calculations!K21*Calculations!G21)/Calculations!E21)*'Data Entry'!X24),"")</f>
        <v/>
      </c>
      <c r="AU24" s="146" t="str">
        <f>IFERROR(VLOOKUP(AG24,Lists!$P$2:$Q$182,2,0),"")</f>
        <v/>
      </c>
      <c r="AV24" s="143" t="str">
        <f>IF(AL24="UI",VLOOKUP(AJ24,'Convert Internation Units'!$A$2:$D$33,4,FALSE),IF(AJ24="Penethamate hydroiodide",0.63,IF(AJ24="Benzylpenicillin Procaine /
 Benzathine Penicillin",0.61,IF(AJ24="Benzathine Penicillin",0.61,IF(AJ24="Procaine benzylpenicillin",0.61,IF(AJ24=Prodrug!G21,Prodrug!G21,Prodrug!G21))))))</f>
        <v/>
      </c>
      <c r="AW24" s="240" t="str">
        <f>IFERROR((((Calculations!O21*Calculations!G21)/Calculations!E21)*'Data Entry'!X24),"")</f>
        <v/>
      </c>
      <c r="AX24" s="146" t="str">
        <f>IFERROR(VLOOKUP(AJ24,Lists!$P$2:$Q$182,2,0),"")</f>
        <v/>
      </c>
      <c r="AY24" s="143" t="str">
        <f>IF(AO24="UI",VLOOKUP(AM24,'Convert Internation Units'!$A$2:$D$33,4,FALSE),IF(AM24="Penethamate hydroiodide",0.63,IF(AM24="Benzylpenicillin Procaine /
 Benzathine Penicillin",0.61,IF(AM24="Benzathine Penicillin",0.61,IF(AM24="Procaine benzylpenicillin",0.61,IF(AM24=Prodrug!H21,Prodrug!H21,Prodrug!H21))))))</f>
        <v/>
      </c>
      <c r="AZ24" s="240" t="str">
        <f>IFERROR((((Calculations!S21*Calculations!G21)/Calculations!E21)*'Data Entry'!X24),"")</f>
        <v/>
      </c>
      <c r="BA24" s="146" t="str">
        <f>IFERROR(VLOOKUP(AM24,Lists!$P$2:$Q$182,2,0),"")</f>
        <v/>
      </c>
    </row>
    <row r="25" spans="1:53" s="5" customFormat="1">
      <c r="A25" s="116">
        <v>19</v>
      </c>
      <c r="B25" s="232"/>
      <c r="C25" s="105"/>
      <c r="D25" s="105"/>
      <c r="E25" s="105"/>
      <c r="F25" s="106"/>
      <c r="G25" s="107"/>
      <c r="H25" s="107"/>
      <c r="I25" s="108"/>
      <c r="J25" s="110"/>
      <c r="K25" s="110"/>
      <c r="L25" s="110"/>
      <c r="M25" s="110"/>
      <c r="N25" s="110"/>
      <c r="O25" s="110"/>
      <c r="P25" s="110"/>
      <c r="Q25" s="110"/>
      <c r="R25" s="110"/>
      <c r="S25" s="110"/>
      <c r="T25" s="110"/>
      <c r="U25" s="110"/>
      <c r="V25" s="110"/>
      <c r="W25" s="109"/>
      <c r="X25" s="111"/>
      <c r="Y25" s="112"/>
      <c r="Z25" s="328"/>
      <c r="AA25" s="329"/>
      <c r="AB25" s="114"/>
      <c r="AC25" s="115"/>
      <c r="AD25" s="113"/>
      <c r="AE25" s="113"/>
      <c r="AF25" s="112"/>
      <c r="AG25" s="116"/>
      <c r="AH25" s="115"/>
      <c r="AI25" s="174"/>
      <c r="AJ25" s="104"/>
      <c r="AK25" s="115"/>
      <c r="AL25" s="112"/>
      <c r="AM25" s="116"/>
      <c r="AN25" s="115"/>
      <c r="AO25" s="248"/>
      <c r="AP25" s="242" t="str">
        <f>IF(AD25="UI",VLOOKUP(AB25,'Convert Internation Units'!$A$2:$D$33,4,FALSE),IF(AB25="Penethamate hydroiodide",0.63,IF(AB25="Benzylpenicillin Procaine /
 Benzathine Penicillin",0.61,IF(AB25="Benzathine Penicillin",0.61,IF(AB25="Procaine benzylpenicillin",0.61,IF(AB25=Prodrug!E22,Prodrug!E22,Prodrug!E22))))))</f>
        <v/>
      </c>
      <c r="AQ25" s="239" t="str">
        <f>IFERROR((((Calculations!C22*Calculations!G22)/Calculations!E22)*'Data Entry'!X25),"")</f>
        <v/>
      </c>
      <c r="AR25" s="234" t="str">
        <f>IFERROR(VLOOKUP(AB25,Lists!$P$2:$Q$182,2,0),"")</f>
        <v/>
      </c>
      <c r="AS25" s="233" t="str">
        <f>IF(AI25="UI",VLOOKUP(AG25,'Convert Internation Units'!$A$2:$D$33,4,FALSE),IF(AG25="Penethamate hydroiodide",0.63,IF(AG25="Benzylpenicillin Procaine /
 Benzathine Penicillin",0.61,IF(AG25="Benzathine Penicillin",0.61,IF(AG25="Procaine benzylpenicillin",0.61,IF(AG25=Prodrug!F22,Prodrug!F22,Prodrug!F22))))))</f>
        <v/>
      </c>
      <c r="AT25" s="239" t="str">
        <f>IFERROR((((Calculations!K22*Calculations!G22)/Calculations!E22)*'Data Entry'!X25),"")</f>
        <v/>
      </c>
      <c r="AU25" s="235" t="str">
        <f>IFERROR(VLOOKUP(AG25,Lists!$P$2:$Q$182,2,0),"")</f>
        <v/>
      </c>
      <c r="AV25" s="233" t="str">
        <f>IF(AL25="UI",VLOOKUP(AJ25,'Convert Internation Units'!$A$2:$D$33,4,FALSE),IF(AJ25="Penethamate hydroiodide",0.63,IF(AJ25="Benzylpenicillin Procaine /
 Benzathine Penicillin",0.61,IF(AJ25="Benzathine Penicillin",0.61,IF(AJ25="Procaine benzylpenicillin",0.61,IF(AJ25=Prodrug!G22,Prodrug!G22,Prodrug!G22))))))</f>
        <v/>
      </c>
      <c r="AW25" s="239" t="str">
        <f>IFERROR((((Calculations!O22*Calculations!G22)/Calculations!E22)*'Data Entry'!X25),"")</f>
        <v/>
      </c>
      <c r="AX25" s="235" t="str">
        <f>IFERROR(VLOOKUP(AJ25,Lists!$P$2:$Q$182,2,0),"")</f>
        <v/>
      </c>
      <c r="AY25" s="233" t="str">
        <f>IF(AO25="UI",VLOOKUP(AM25,'Convert Internation Units'!$A$2:$D$33,4,FALSE),IF(AM25="Penethamate hydroiodide",0.63,IF(AM25="Benzylpenicillin Procaine /
 Benzathine Penicillin",0.61,IF(AM25="Benzathine Penicillin",0.61,IF(AM25="Procaine benzylpenicillin",0.61,IF(AM25=Prodrug!H22,Prodrug!H22,Prodrug!H22))))))</f>
        <v/>
      </c>
      <c r="AZ25" s="239" t="str">
        <f>IFERROR((((Calculations!S22*Calculations!G22)/Calculations!E22)*'Data Entry'!X25),"")</f>
        <v/>
      </c>
      <c r="BA25" s="235" t="str">
        <f>IFERROR(VLOOKUP(AM25,Lists!$P$2:$Q$182,2,0),"")</f>
        <v/>
      </c>
    </row>
    <row r="26" spans="1:53" s="5" customFormat="1">
      <c r="A26" s="6">
        <v>20</v>
      </c>
      <c r="B26" s="231"/>
      <c r="C26" s="7"/>
      <c r="D26" s="7"/>
      <c r="E26" s="7"/>
      <c r="F26" s="67"/>
      <c r="G26" s="79"/>
      <c r="H26" s="79"/>
      <c r="I26" s="75"/>
      <c r="J26" s="76"/>
      <c r="K26" s="76"/>
      <c r="L26" s="76"/>
      <c r="M26" s="76"/>
      <c r="N26" s="76"/>
      <c r="O26" s="76"/>
      <c r="P26" s="76"/>
      <c r="Q26" s="76"/>
      <c r="R26" s="76"/>
      <c r="S26" s="76"/>
      <c r="T26" s="76"/>
      <c r="U26" s="76"/>
      <c r="V26" s="76"/>
      <c r="W26" s="80"/>
      <c r="X26" s="69"/>
      <c r="Y26" s="25"/>
      <c r="Z26" s="326"/>
      <c r="AA26" s="327"/>
      <c r="AB26" s="28"/>
      <c r="AC26" s="23"/>
      <c r="AD26" s="8"/>
      <c r="AE26" s="8"/>
      <c r="AF26" s="25"/>
      <c r="AG26" s="6"/>
      <c r="AH26" s="23"/>
      <c r="AI26" s="173"/>
      <c r="AJ26" s="26"/>
      <c r="AK26" s="23"/>
      <c r="AL26" s="25"/>
      <c r="AM26" s="6"/>
      <c r="AN26" s="23"/>
      <c r="AO26" s="247"/>
      <c r="AP26" s="243" t="str">
        <f>IF(AD26="UI",VLOOKUP(AB26,'Convert Internation Units'!$A$2:$D$33,4,FALSE),IF(AB26="Penethamate hydroiodide",0.63,IF(AB26="Benzylpenicillin Procaine /
 Benzathine Penicillin",0.61,IF(AB26="Benzathine Penicillin",0.61,IF(AB26="Procaine benzylpenicillin",0.61,IF(AB26=Prodrug!E23,Prodrug!E23,Prodrug!E23))))))</f>
        <v/>
      </c>
      <c r="AQ26" s="240" t="str">
        <f>IFERROR((((Calculations!C23*Calculations!G23)/Calculations!E23)*'Data Entry'!X26),"")</f>
        <v/>
      </c>
      <c r="AR26" s="141" t="str">
        <f>IFERROR(VLOOKUP(AB26,Lists!$P$2:$Q$182,2,0),"")</f>
        <v/>
      </c>
      <c r="AS26" s="143" t="str">
        <f>IF(AI26="UI",VLOOKUP(AG26,'Convert Internation Units'!$A$2:$D$33,4,FALSE),IF(AG26="Penethamate hydroiodide",0.63,IF(AG26="Benzylpenicillin Procaine /
 Benzathine Penicillin",0.61,IF(AG26="Benzathine Penicillin",0.61,IF(AG26="Procaine benzylpenicillin",0.61,IF(AG26=Prodrug!F23,Prodrug!F23,Prodrug!F23))))))</f>
        <v/>
      </c>
      <c r="AT26" s="240" t="str">
        <f>IFERROR((((Calculations!K23*Calculations!G23)/Calculations!E23)*'Data Entry'!X26),"")</f>
        <v/>
      </c>
      <c r="AU26" s="146" t="str">
        <f>IFERROR(VLOOKUP(AG26,Lists!$P$2:$Q$182,2,0),"")</f>
        <v/>
      </c>
      <c r="AV26" s="143" t="str">
        <f>IF(AL26="UI",VLOOKUP(AJ26,'Convert Internation Units'!$A$2:$D$33,4,FALSE),IF(AJ26="Penethamate hydroiodide",0.63,IF(AJ26="Benzylpenicillin Procaine /
 Benzathine Penicillin",0.61,IF(AJ26="Benzathine Penicillin",0.61,IF(AJ26="Procaine benzylpenicillin",0.61,IF(AJ26=Prodrug!G23,Prodrug!G23,Prodrug!G23))))))</f>
        <v/>
      </c>
      <c r="AW26" s="240" t="str">
        <f>IFERROR((((Calculations!O23*Calculations!G23)/Calculations!E23)*'Data Entry'!X26),"")</f>
        <v/>
      </c>
      <c r="AX26" s="146" t="str">
        <f>IFERROR(VLOOKUP(AJ26,Lists!$P$2:$Q$182,2,0),"")</f>
        <v/>
      </c>
      <c r="AY26" s="143" t="str">
        <f>IF(AO26="UI",VLOOKUP(AM26,'Convert Internation Units'!$A$2:$D$33,4,FALSE),IF(AM26="Penethamate hydroiodide",0.63,IF(AM26="Benzylpenicillin Procaine /
 Benzathine Penicillin",0.61,IF(AM26="Benzathine Penicillin",0.61,IF(AM26="Procaine benzylpenicillin",0.61,IF(AM26=Prodrug!H23,Prodrug!H23,Prodrug!H23))))))</f>
        <v/>
      </c>
      <c r="AZ26" s="240" t="str">
        <f>IFERROR((((Calculations!S23*Calculations!G23)/Calculations!E23)*'Data Entry'!X26),"")</f>
        <v/>
      </c>
      <c r="BA26" s="146" t="str">
        <f>IFERROR(VLOOKUP(AM26,Lists!$P$2:$Q$182,2,0),"")</f>
        <v/>
      </c>
    </row>
    <row r="27" spans="1:53" s="5" customFormat="1">
      <c r="A27" s="116">
        <v>21</v>
      </c>
      <c r="B27" s="232"/>
      <c r="C27" s="105"/>
      <c r="D27" s="105"/>
      <c r="E27" s="105"/>
      <c r="F27" s="106"/>
      <c r="G27" s="107"/>
      <c r="H27" s="107"/>
      <c r="I27" s="108"/>
      <c r="J27" s="110"/>
      <c r="K27" s="110"/>
      <c r="L27" s="110"/>
      <c r="M27" s="110"/>
      <c r="N27" s="110"/>
      <c r="O27" s="110"/>
      <c r="P27" s="110"/>
      <c r="Q27" s="110"/>
      <c r="R27" s="110"/>
      <c r="S27" s="110"/>
      <c r="T27" s="110"/>
      <c r="U27" s="110"/>
      <c r="V27" s="110"/>
      <c r="W27" s="109"/>
      <c r="X27" s="111"/>
      <c r="Y27" s="112"/>
      <c r="Z27" s="328"/>
      <c r="AA27" s="329"/>
      <c r="AB27" s="114"/>
      <c r="AC27" s="115"/>
      <c r="AD27" s="113"/>
      <c r="AE27" s="113"/>
      <c r="AF27" s="112"/>
      <c r="AG27" s="116"/>
      <c r="AH27" s="115"/>
      <c r="AI27" s="174"/>
      <c r="AJ27" s="104"/>
      <c r="AK27" s="115"/>
      <c r="AL27" s="112"/>
      <c r="AM27" s="116"/>
      <c r="AN27" s="115"/>
      <c r="AO27" s="248"/>
      <c r="AP27" s="242" t="str">
        <f>IF(AD27="UI",VLOOKUP(AB27,'Convert Internation Units'!$A$2:$D$33,4,FALSE),IF(AB27="Penethamate hydroiodide",0.63,IF(AB27="Benzylpenicillin Procaine /
 Benzathine Penicillin",0.61,IF(AB27="Benzathine Penicillin",0.61,IF(AB27="Procaine benzylpenicillin",0.61,IF(AB27=Prodrug!E24,Prodrug!E24,Prodrug!E24))))))</f>
        <v/>
      </c>
      <c r="AQ27" s="239" t="str">
        <f>IFERROR((((Calculations!C24*Calculations!G24)/Calculations!E24)*'Data Entry'!X27),"")</f>
        <v/>
      </c>
      <c r="AR27" s="234" t="str">
        <f>IFERROR(VLOOKUP(AB27,Lists!$P$2:$Q$182,2,0),"")</f>
        <v/>
      </c>
      <c r="AS27" s="233" t="str">
        <f>IF(AI27="UI",VLOOKUP(AG27,'Convert Internation Units'!$A$2:$D$33,4,FALSE),IF(AG27="Penethamate hydroiodide",0.63,IF(AG27="Benzylpenicillin Procaine /
 Benzathine Penicillin",0.61,IF(AG27="Benzathine Penicillin",0.61,IF(AG27="Procaine benzylpenicillin",0.61,IF(AG27=Prodrug!F24,Prodrug!F24,Prodrug!F24))))))</f>
        <v/>
      </c>
      <c r="AT27" s="239" t="str">
        <f>IFERROR((((Calculations!K24*Calculations!G24)/Calculations!E24)*'Data Entry'!X27),"")</f>
        <v/>
      </c>
      <c r="AU27" s="235" t="str">
        <f>IFERROR(VLOOKUP(AG27,Lists!$P$2:$Q$182,2,0),"")</f>
        <v/>
      </c>
      <c r="AV27" s="233" t="str">
        <f>IF(AL27="UI",VLOOKUP(AJ27,'Convert Internation Units'!$A$2:$D$33,4,FALSE),IF(AJ27="Penethamate hydroiodide",0.63,IF(AJ27="Benzylpenicillin Procaine /
 Benzathine Penicillin",0.61,IF(AJ27="Benzathine Penicillin",0.61,IF(AJ27="Procaine benzylpenicillin",0.61,IF(AJ27=Prodrug!G24,Prodrug!G24,Prodrug!G24))))))</f>
        <v/>
      </c>
      <c r="AW27" s="239" t="str">
        <f>IFERROR((((Calculations!O24*Calculations!G24)/Calculations!E24)*'Data Entry'!X27),"")</f>
        <v/>
      </c>
      <c r="AX27" s="235" t="str">
        <f>IFERROR(VLOOKUP(AJ27,Lists!$P$2:$Q$182,2,0),"")</f>
        <v/>
      </c>
      <c r="AY27" s="233" t="str">
        <f>IF(AO27="UI",VLOOKUP(AM27,'Convert Internation Units'!$A$2:$D$33,4,FALSE),IF(AM27="Penethamate hydroiodide",0.63,IF(AM27="Benzylpenicillin Procaine /
 Benzathine Penicillin",0.61,IF(AM27="Benzathine Penicillin",0.61,IF(AM27="Procaine benzylpenicillin",0.61,IF(AM27=Prodrug!H24,Prodrug!H24,Prodrug!H24))))))</f>
        <v/>
      </c>
      <c r="AZ27" s="239" t="str">
        <f>IFERROR((((Calculations!S24*Calculations!G24)/Calculations!E24)*'Data Entry'!X27),"")</f>
        <v/>
      </c>
      <c r="BA27" s="235" t="str">
        <f>IFERROR(VLOOKUP(AM27,Lists!$P$2:$Q$182,2,0),"")</f>
        <v/>
      </c>
    </row>
    <row r="28" spans="1:53" s="5" customFormat="1">
      <c r="A28" s="6">
        <v>22</v>
      </c>
      <c r="B28" s="231"/>
      <c r="C28" s="7"/>
      <c r="D28" s="7"/>
      <c r="E28" s="7"/>
      <c r="F28" s="67"/>
      <c r="G28" s="79"/>
      <c r="H28" s="79"/>
      <c r="I28" s="75"/>
      <c r="J28" s="76"/>
      <c r="K28" s="76"/>
      <c r="L28" s="76"/>
      <c r="M28" s="76"/>
      <c r="N28" s="76"/>
      <c r="O28" s="76"/>
      <c r="P28" s="76"/>
      <c r="Q28" s="76"/>
      <c r="R28" s="76"/>
      <c r="S28" s="76"/>
      <c r="T28" s="76"/>
      <c r="U28" s="76"/>
      <c r="V28" s="76"/>
      <c r="W28" s="80"/>
      <c r="X28" s="69"/>
      <c r="Y28" s="25"/>
      <c r="Z28" s="326"/>
      <c r="AA28" s="327"/>
      <c r="AB28" s="28"/>
      <c r="AC28" s="23"/>
      <c r="AD28" s="8"/>
      <c r="AE28" s="8"/>
      <c r="AF28" s="25"/>
      <c r="AG28" s="6"/>
      <c r="AH28" s="23"/>
      <c r="AI28" s="173"/>
      <c r="AJ28" s="26"/>
      <c r="AK28" s="23"/>
      <c r="AL28" s="25"/>
      <c r="AM28" s="6"/>
      <c r="AN28" s="23"/>
      <c r="AO28" s="247"/>
      <c r="AP28" s="243" t="str">
        <f>IF(AD28="UI",VLOOKUP(AB28,'Convert Internation Units'!$A$2:$D$33,4,FALSE),IF(AB28="Penethamate hydroiodide",0.63,IF(AB28="Benzylpenicillin Procaine /
 Benzathine Penicillin",0.61,IF(AB28="Benzathine Penicillin",0.61,IF(AB28="Procaine benzylpenicillin",0.61,IF(AB28=Prodrug!E25,Prodrug!E25,Prodrug!E25))))))</f>
        <v/>
      </c>
      <c r="AQ28" s="240" t="str">
        <f>IFERROR((((Calculations!C25*Calculations!G25)/Calculations!E25)*'Data Entry'!X28),"")</f>
        <v/>
      </c>
      <c r="AR28" s="141" t="str">
        <f>IFERROR(VLOOKUP(AB28,Lists!$P$2:$Q$182,2,0),"")</f>
        <v/>
      </c>
      <c r="AS28" s="143" t="str">
        <f>IF(AI28="UI",VLOOKUP(AG28,'Convert Internation Units'!$A$2:$D$33,4,FALSE),IF(AG28="Penethamate hydroiodide",0.63,IF(AG28="Benzylpenicillin Procaine /
 Benzathine Penicillin",0.61,IF(AG28="Benzathine Penicillin",0.61,IF(AG28="Procaine benzylpenicillin",0.61,IF(AG28=Prodrug!F25,Prodrug!F25,Prodrug!F25))))))</f>
        <v/>
      </c>
      <c r="AT28" s="240" t="str">
        <f>IFERROR((((Calculations!K25*Calculations!G25)/Calculations!E25)*'Data Entry'!X28),"")</f>
        <v/>
      </c>
      <c r="AU28" s="146" t="str">
        <f>IFERROR(VLOOKUP(AG28,Lists!$P$2:$Q$182,2,0),"")</f>
        <v/>
      </c>
      <c r="AV28" s="143" t="str">
        <f>IF(AL28="UI",VLOOKUP(AJ28,'Convert Internation Units'!$A$2:$D$33,4,FALSE),IF(AJ28="Penethamate hydroiodide",0.63,IF(AJ28="Benzylpenicillin Procaine /
 Benzathine Penicillin",0.61,IF(AJ28="Benzathine Penicillin",0.61,IF(AJ28="Procaine benzylpenicillin",0.61,IF(AJ28=Prodrug!G25,Prodrug!G25,Prodrug!G25))))))</f>
        <v/>
      </c>
      <c r="AW28" s="240" t="str">
        <f>IFERROR((((Calculations!O25*Calculations!G25)/Calculations!E25)*'Data Entry'!X28),"")</f>
        <v/>
      </c>
      <c r="AX28" s="146" t="str">
        <f>IFERROR(VLOOKUP(AJ28,Lists!$P$2:$Q$182,2,0),"")</f>
        <v/>
      </c>
      <c r="AY28" s="143" t="str">
        <f>IF(AO28="UI",VLOOKUP(AM28,'Convert Internation Units'!$A$2:$D$33,4,FALSE),IF(AM28="Penethamate hydroiodide",0.63,IF(AM28="Benzylpenicillin Procaine /
 Benzathine Penicillin",0.61,IF(AM28="Benzathine Penicillin",0.61,IF(AM28="Procaine benzylpenicillin",0.61,IF(AM28=Prodrug!H25,Prodrug!H25,Prodrug!H25))))))</f>
        <v/>
      </c>
      <c r="AZ28" s="240" t="str">
        <f>IFERROR((((Calculations!S25*Calculations!G25)/Calculations!E25)*'Data Entry'!X28),"")</f>
        <v/>
      </c>
      <c r="BA28" s="146" t="str">
        <f>IFERROR(VLOOKUP(AM28,Lists!$P$2:$Q$182,2,0),"")</f>
        <v/>
      </c>
    </row>
    <row r="29" spans="1:53" s="5" customFormat="1">
      <c r="A29" s="116">
        <v>23</v>
      </c>
      <c r="B29" s="232"/>
      <c r="C29" s="105"/>
      <c r="D29" s="105"/>
      <c r="E29" s="105"/>
      <c r="F29" s="106"/>
      <c r="G29" s="107"/>
      <c r="H29" s="107"/>
      <c r="I29" s="108"/>
      <c r="J29" s="110"/>
      <c r="K29" s="110"/>
      <c r="L29" s="110"/>
      <c r="M29" s="110"/>
      <c r="N29" s="110"/>
      <c r="O29" s="110"/>
      <c r="P29" s="110"/>
      <c r="Q29" s="110"/>
      <c r="R29" s="110"/>
      <c r="S29" s="110"/>
      <c r="T29" s="110"/>
      <c r="U29" s="110"/>
      <c r="V29" s="110"/>
      <c r="W29" s="109"/>
      <c r="X29" s="111"/>
      <c r="Y29" s="112"/>
      <c r="Z29" s="328"/>
      <c r="AA29" s="329"/>
      <c r="AB29" s="114"/>
      <c r="AC29" s="115"/>
      <c r="AD29" s="113"/>
      <c r="AE29" s="113"/>
      <c r="AF29" s="112"/>
      <c r="AG29" s="116"/>
      <c r="AH29" s="115"/>
      <c r="AI29" s="174"/>
      <c r="AJ29" s="104"/>
      <c r="AK29" s="115"/>
      <c r="AL29" s="112"/>
      <c r="AM29" s="116"/>
      <c r="AN29" s="115"/>
      <c r="AO29" s="248"/>
      <c r="AP29" s="242" t="str">
        <f>IF(AD29="UI",VLOOKUP(AB29,'Convert Internation Units'!$A$2:$D$33,4,FALSE),IF(AB29="Penethamate hydroiodide",0.63,IF(AB29="Benzylpenicillin Procaine /
 Benzathine Penicillin",0.61,IF(AB29="Benzathine Penicillin",0.61,IF(AB29="Procaine benzylpenicillin",0.61,IF(AB29=Prodrug!E26,Prodrug!E26,Prodrug!E26))))))</f>
        <v/>
      </c>
      <c r="AQ29" s="239" t="str">
        <f>IFERROR((((Calculations!C26*Calculations!G26)/Calculations!E26)*'Data Entry'!X29),"")</f>
        <v/>
      </c>
      <c r="AR29" s="234" t="str">
        <f>IFERROR(VLOOKUP(AB29,Lists!$P$2:$Q$182,2,0),"")</f>
        <v/>
      </c>
      <c r="AS29" s="233" t="str">
        <f>IF(AI29="UI",VLOOKUP(AG29,'Convert Internation Units'!$A$2:$D$33,4,FALSE),IF(AG29="Penethamate hydroiodide",0.63,IF(AG29="Benzylpenicillin Procaine /
 Benzathine Penicillin",0.61,IF(AG29="Benzathine Penicillin",0.61,IF(AG29="Procaine benzylpenicillin",0.61,IF(AG29=Prodrug!F26,Prodrug!F26,Prodrug!F26))))))</f>
        <v/>
      </c>
      <c r="AT29" s="239" t="str">
        <f>IFERROR((((Calculations!K26*Calculations!G26)/Calculations!E26)*'Data Entry'!X29),"")</f>
        <v/>
      </c>
      <c r="AU29" s="235" t="str">
        <f>IFERROR(VLOOKUP(AG29,Lists!$P$2:$Q$182,2,0),"")</f>
        <v/>
      </c>
      <c r="AV29" s="233" t="str">
        <f>IF(AL29="UI",VLOOKUP(AJ29,'Convert Internation Units'!$A$2:$D$33,4,FALSE),IF(AJ29="Penethamate hydroiodide",0.63,IF(AJ29="Benzylpenicillin Procaine /
 Benzathine Penicillin",0.61,IF(AJ29="Benzathine Penicillin",0.61,IF(AJ29="Procaine benzylpenicillin",0.61,IF(AJ29=Prodrug!G26,Prodrug!G26,Prodrug!G26))))))</f>
        <v/>
      </c>
      <c r="AW29" s="239" t="str">
        <f>IFERROR((((Calculations!O26*Calculations!G26)/Calculations!E26)*'Data Entry'!X29),"")</f>
        <v/>
      </c>
      <c r="AX29" s="235" t="str">
        <f>IFERROR(VLOOKUP(AJ29,Lists!$P$2:$Q$182,2,0),"")</f>
        <v/>
      </c>
      <c r="AY29" s="233" t="str">
        <f>IF(AO29="UI",VLOOKUP(AM29,'Convert Internation Units'!$A$2:$D$33,4,FALSE),IF(AM29="Penethamate hydroiodide",0.63,IF(AM29="Benzylpenicillin Procaine /
 Benzathine Penicillin",0.61,IF(AM29="Benzathine Penicillin",0.61,IF(AM29="Procaine benzylpenicillin",0.61,IF(AM29=Prodrug!H26,Prodrug!H26,Prodrug!H26))))))</f>
        <v/>
      </c>
      <c r="AZ29" s="239" t="str">
        <f>IFERROR((((Calculations!S26*Calculations!G26)/Calculations!E26)*'Data Entry'!X29),"")</f>
        <v/>
      </c>
      <c r="BA29" s="235" t="str">
        <f>IFERROR(VLOOKUP(AM29,Lists!$P$2:$Q$182,2,0),"")</f>
        <v/>
      </c>
    </row>
    <row r="30" spans="1:53" s="5" customFormat="1">
      <c r="A30" s="6">
        <v>24</v>
      </c>
      <c r="B30" s="231"/>
      <c r="C30" s="7"/>
      <c r="D30" s="7"/>
      <c r="E30" s="7"/>
      <c r="F30" s="67"/>
      <c r="G30" s="79"/>
      <c r="H30" s="79"/>
      <c r="I30" s="75"/>
      <c r="J30" s="76"/>
      <c r="K30" s="76"/>
      <c r="L30" s="76"/>
      <c r="M30" s="76"/>
      <c r="N30" s="76"/>
      <c r="O30" s="76"/>
      <c r="P30" s="76"/>
      <c r="Q30" s="76"/>
      <c r="R30" s="76"/>
      <c r="S30" s="76"/>
      <c r="T30" s="76"/>
      <c r="U30" s="76"/>
      <c r="V30" s="76"/>
      <c r="W30" s="80"/>
      <c r="X30" s="69"/>
      <c r="Y30" s="25"/>
      <c r="Z30" s="326"/>
      <c r="AA30" s="327"/>
      <c r="AB30" s="28"/>
      <c r="AC30" s="23"/>
      <c r="AD30" s="8"/>
      <c r="AE30" s="8"/>
      <c r="AF30" s="25"/>
      <c r="AG30" s="6"/>
      <c r="AH30" s="23"/>
      <c r="AI30" s="173"/>
      <c r="AJ30" s="26"/>
      <c r="AK30" s="23"/>
      <c r="AL30" s="25"/>
      <c r="AM30" s="6"/>
      <c r="AN30" s="23"/>
      <c r="AO30" s="247"/>
      <c r="AP30" s="243" t="str">
        <f>IF(AD30="UI",VLOOKUP(AB30,'Convert Internation Units'!$A$2:$D$33,4,FALSE),IF(AB30="Penethamate hydroiodide",0.63,IF(AB30="Benzylpenicillin Procaine /
 Benzathine Penicillin",0.61,IF(AB30="Benzathine Penicillin",0.61,IF(AB30="Procaine benzylpenicillin",0.61,IF(AB30=Prodrug!E27,Prodrug!E27,Prodrug!E27))))))</f>
        <v/>
      </c>
      <c r="AQ30" s="240" t="str">
        <f>IFERROR((((Calculations!C27*Calculations!G27)/Calculations!E27)*'Data Entry'!X30),"")</f>
        <v/>
      </c>
      <c r="AR30" s="141" t="str">
        <f>IFERROR(VLOOKUP(AB30,Lists!$P$2:$Q$182,2,0),"")</f>
        <v/>
      </c>
      <c r="AS30" s="143" t="str">
        <f>IF(AI30="UI",VLOOKUP(AG30,'Convert Internation Units'!$A$2:$D$33,4,FALSE),IF(AG30="Penethamate hydroiodide",0.63,IF(AG30="Benzylpenicillin Procaine /
 Benzathine Penicillin",0.61,IF(AG30="Benzathine Penicillin",0.61,IF(AG30="Procaine benzylpenicillin",0.61,IF(AG30=Prodrug!F27,Prodrug!F27,Prodrug!F27))))))</f>
        <v/>
      </c>
      <c r="AT30" s="240" t="str">
        <f>IFERROR((((Calculations!K27*Calculations!G27)/Calculations!E27)*'Data Entry'!X30),"")</f>
        <v/>
      </c>
      <c r="AU30" s="146" t="str">
        <f>IFERROR(VLOOKUP(AG30,Lists!$P$2:$Q$182,2,0),"")</f>
        <v/>
      </c>
      <c r="AV30" s="143" t="str">
        <f>IF(AL30="UI",VLOOKUP(AJ30,'Convert Internation Units'!$A$2:$D$33,4,FALSE),IF(AJ30="Penethamate hydroiodide",0.63,IF(AJ30="Benzylpenicillin Procaine /
 Benzathine Penicillin",0.61,IF(AJ30="Benzathine Penicillin",0.61,IF(AJ30="Procaine benzylpenicillin",0.61,IF(AJ30=Prodrug!G27,Prodrug!G27,Prodrug!G27))))))</f>
        <v/>
      </c>
      <c r="AW30" s="240" t="str">
        <f>IFERROR((((Calculations!O27*Calculations!G27)/Calculations!E27)*'Data Entry'!X30),"")</f>
        <v/>
      </c>
      <c r="AX30" s="146" t="str">
        <f>IFERROR(VLOOKUP(AJ30,Lists!$P$2:$Q$182,2,0),"")</f>
        <v/>
      </c>
      <c r="AY30" s="143" t="str">
        <f>IF(AO30="UI",VLOOKUP(AM30,'Convert Internation Units'!$A$2:$D$33,4,FALSE),IF(AM30="Penethamate hydroiodide",0.63,IF(AM30="Benzylpenicillin Procaine /
 Benzathine Penicillin",0.61,IF(AM30="Benzathine Penicillin",0.61,IF(AM30="Procaine benzylpenicillin",0.61,IF(AM30=Prodrug!H27,Prodrug!H27,Prodrug!H27))))))</f>
        <v/>
      </c>
      <c r="AZ30" s="240" t="str">
        <f>IFERROR((((Calculations!S27*Calculations!G27)/Calculations!E27)*'Data Entry'!X30),"")</f>
        <v/>
      </c>
      <c r="BA30" s="146" t="str">
        <f>IFERROR(VLOOKUP(AM30,Lists!$P$2:$Q$182,2,0),"")</f>
        <v/>
      </c>
    </row>
    <row r="31" spans="1:53" s="5" customFormat="1">
      <c r="A31" s="116">
        <v>25</v>
      </c>
      <c r="B31" s="232"/>
      <c r="C31" s="105"/>
      <c r="D31" s="105"/>
      <c r="E31" s="105"/>
      <c r="F31" s="106"/>
      <c r="G31" s="107"/>
      <c r="H31" s="107"/>
      <c r="I31" s="108"/>
      <c r="J31" s="110"/>
      <c r="K31" s="110"/>
      <c r="L31" s="110"/>
      <c r="M31" s="110"/>
      <c r="N31" s="110"/>
      <c r="O31" s="110"/>
      <c r="P31" s="110"/>
      <c r="Q31" s="110"/>
      <c r="R31" s="110"/>
      <c r="S31" s="110"/>
      <c r="T31" s="110"/>
      <c r="U31" s="110"/>
      <c r="V31" s="110"/>
      <c r="W31" s="109"/>
      <c r="X31" s="111"/>
      <c r="Y31" s="112"/>
      <c r="Z31" s="328"/>
      <c r="AA31" s="329"/>
      <c r="AB31" s="114"/>
      <c r="AC31" s="115"/>
      <c r="AD31" s="113"/>
      <c r="AE31" s="113"/>
      <c r="AF31" s="112"/>
      <c r="AG31" s="116"/>
      <c r="AH31" s="115"/>
      <c r="AI31" s="174"/>
      <c r="AJ31" s="104"/>
      <c r="AK31" s="115"/>
      <c r="AL31" s="112"/>
      <c r="AM31" s="116"/>
      <c r="AN31" s="115"/>
      <c r="AO31" s="248"/>
      <c r="AP31" s="242" t="str">
        <f>IF(AD31="UI",VLOOKUP(AB31,'Convert Internation Units'!$A$2:$D$33,4,FALSE),IF(AB31="Penethamate hydroiodide",0.63,IF(AB31="Benzylpenicillin Procaine /
 Benzathine Penicillin",0.61,IF(AB31="Benzathine Penicillin",0.61,IF(AB31="Procaine benzylpenicillin",0.61,IF(AB31=Prodrug!E28,Prodrug!E28,Prodrug!E28))))))</f>
        <v/>
      </c>
      <c r="AQ31" s="239" t="str">
        <f>IFERROR((((Calculations!C28*Calculations!G28)/Calculations!E28)*'Data Entry'!X31),"")</f>
        <v/>
      </c>
      <c r="AR31" s="234" t="str">
        <f>IFERROR(VLOOKUP(AB31,Lists!$P$2:$Q$182,2,0),"")</f>
        <v/>
      </c>
      <c r="AS31" s="233" t="str">
        <f>IF(AI31="UI",VLOOKUP(AG31,'Convert Internation Units'!$A$2:$D$33,4,FALSE),IF(AG31="Penethamate hydroiodide",0.63,IF(AG31="Benzylpenicillin Procaine /
 Benzathine Penicillin",0.61,IF(AG31="Benzathine Penicillin",0.61,IF(AG31="Procaine benzylpenicillin",0.61,IF(AG31=Prodrug!F28,Prodrug!F28,Prodrug!F28))))))</f>
        <v/>
      </c>
      <c r="AT31" s="239" t="str">
        <f>IFERROR((((Calculations!K28*Calculations!G28)/Calculations!E28)*'Data Entry'!X31),"")</f>
        <v/>
      </c>
      <c r="AU31" s="235" t="str">
        <f>IFERROR(VLOOKUP(AG31,Lists!$P$2:$Q$182,2,0),"")</f>
        <v/>
      </c>
      <c r="AV31" s="233" t="str">
        <f>IF(AL31="UI",VLOOKUP(AJ31,'Convert Internation Units'!$A$2:$D$33,4,FALSE),IF(AJ31="Penethamate hydroiodide",0.63,IF(AJ31="Benzylpenicillin Procaine /
 Benzathine Penicillin",0.61,IF(AJ31="Benzathine Penicillin",0.61,IF(AJ31="Procaine benzylpenicillin",0.61,IF(AJ31=Prodrug!G28,Prodrug!G28,Prodrug!G28))))))</f>
        <v/>
      </c>
      <c r="AW31" s="239" t="str">
        <f>IFERROR((((Calculations!O28*Calculations!G28)/Calculations!E28)*'Data Entry'!X31),"")</f>
        <v/>
      </c>
      <c r="AX31" s="235" t="str">
        <f>IFERROR(VLOOKUP(AJ31,Lists!$P$2:$Q$182,2,0),"")</f>
        <v/>
      </c>
      <c r="AY31" s="233" t="str">
        <f>IF(AO31="UI",VLOOKUP(AM31,'Convert Internation Units'!$A$2:$D$33,4,FALSE),IF(AM31="Penethamate hydroiodide",0.63,IF(AM31="Benzylpenicillin Procaine /
 Benzathine Penicillin",0.61,IF(AM31="Benzathine Penicillin",0.61,IF(AM31="Procaine benzylpenicillin",0.61,IF(AM31=Prodrug!H28,Prodrug!H28,Prodrug!H28))))))</f>
        <v/>
      </c>
      <c r="AZ31" s="239" t="str">
        <f>IFERROR((((Calculations!S28*Calculations!G28)/Calculations!E28)*'Data Entry'!X31),"")</f>
        <v/>
      </c>
      <c r="BA31" s="235" t="str">
        <f>IFERROR(VLOOKUP(AM31,Lists!$P$2:$Q$182,2,0),"")</f>
        <v/>
      </c>
    </row>
    <row r="32" spans="1:53" s="5" customFormat="1">
      <c r="A32" s="6">
        <v>26</v>
      </c>
      <c r="B32" s="231"/>
      <c r="C32" s="7"/>
      <c r="D32" s="7"/>
      <c r="E32" s="7"/>
      <c r="F32" s="67"/>
      <c r="G32" s="79"/>
      <c r="H32" s="79"/>
      <c r="I32" s="75"/>
      <c r="J32" s="76"/>
      <c r="K32" s="76"/>
      <c r="L32" s="76"/>
      <c r="M32" s="76"/>
      <c r="N32" s="76"/>
      <c r="O32" s="76"/>
      <c r="P32" s="76"/>
      <c r="Q32" s="76"/>
      <c r="R32" s="76"/>
      <c r="S32" s="76"/>
      <c r="T32" s="76"/>
      <c r="U32" s="76"/>
      <c r="V32" s="76"/>
      <c r="W32" s="80"/>
      <c r="X32" s="69"/>
      <c r="Y32" s="25"/>
      <c r="Z32" s="326"/>
      <c r="AA32" s="327"/>
      <c r="AB32" s="28"/>
      <c r="AC32" s="23"/>
      <c r="AD32" s="8"/>
      <c r="AE32" s="8"/>
      <c r="AF32" s="25"/>
      <c r="AG32" s="6"/>
      <c r="AH32" s="23"/>
      <c r="AI32" s="173"/>
      <c r="AJ32" s="26"/>
      <c r="AK32" s="23"/>
      <c r="AL32" s="25"/>
      <c r="AM32" s="6"/>
      <c r="AN32" s="23"/>
      <c r="AO32" s="247"/>
      <c r="AP32" s="243" t="str">
        <f>IF(AD32="UI",VLOOKUP(AB32,'Convert Internation Units'!$A$2:$D$33,4,FALSE),IF(AB32="Penethamate hydroiodide",0.63,IF(AB32="Benzylpenicillin Procaine /
 Benzathine Penicillin",0.61,IF(AB32="Benzathine Penicillin",0.61,IF(AB32="Procaine benzylpenicillin",0.61,IF(AB32=Prodrug!E29,Prodrug!E29,Prodrug!E29))))))</f>
        <v/>
      </c>
      <c r="AQ32" s="240" t="str">
        <f>IFERROR((((Calculations!C29*Calculations!G29)/Calculations!E29)*'Data Entry'!X32),"")</f>
        <v/>
      </c>
      <c r="AR32" s="141" t="str">
        <f>IFERROR(VLOOKUP(AB32,Lists!$P$2:$Q$182,2,0),"")</f>
        <v/>
      </c>
      <c r="AS32" s="143" t="str">
        <f>IF(AI32="UI",VLOOKUP(AG32,'Convert Internation Units'!$A$2:$D$33,4,FALSE),IF(AG32="Penethamate hydroiodide",0.63,IF(AG32="Benzylpenicillin Procaine /
 Benzathine Penicillin",0.61,IF(AG32="Benzathine Penicillin",0.61,IF(AG32="Procaine benzylpenicillin",0.61,IF(AG32=Prodrug!F29,Prodrug!F29,Prodrug!F29))))))</f>
        <v/>
      </c>
      <c r="AT32" s="240" t="str">
        <f>IFERROR((((Calculations!K29*Calculations!G29)/Calculations!E29)*'Data Entry'!X32),"")</f>
        <v/>
      </c>
      <c r="AU32" s="146" t="str">
        <f>IFERROR(VLOOKUP(AG32,Lists!$P$2:$Q$182,2,0),"")</f>
        <v/>
      </c>
      <c r="AV32" s="143" t="str">
        <f>IF(AL32="UI",VLOOKUP(AJ32,'Convert Internation Units'!$A$2:$D$33,4,FALSE),IF(AJ32="Penethamate hydroiodide",0.63,IF(AJ32="Benzylpenicillin Procaine /
 Benzathine Penicillin",0.61,IF(AJ32="Benzathine Penicillin",0.61,IF(AJ32="Procaine benzylpenicillin",0.61,IF(AJ32=Prodrug!G29,Prodrug!G29,Prodrug!G29))))))</f>
        <v/>
      </c>
      <c r="AW32" s="240" t="str">
        <f>IFERROR((((Calculations!O29*Calculations!G29)/Calculations!E29)*'Data Entry'!X32),"")</f>
        <v/>
      </c>
      <c r="AX32" s="146" t="str">
        <f>IFERROR(VLOOKUP(AJ32,Lists!$P$2:$Q$182,2,0),"")</f>
        <v/>
      </c>
      <c r="AY32" s="143" t="str">
        <f>IF(AO32="UI",VLOOKUP(AM32,'Convert Internation Units'!$A$2:$D$33,4,FALSE),IF(AM32="Penethamate hydroiodide",0.63,IF(AM32="Benzylpenicillin Procaine /
 Benzathine Penicillin",0.61,IF(AM32="Benzathine Penicillin",0.61,IF(AM32="Procaine benzylpenicillin",0.61,IF(AM32=Prodrug!H29,Prodrug!H29,Prodrug!H29))))))</f>
        <v/>
      </c>
      <c r="AZ32" s="240" t="str">
        <f>IFERROR((((Calculations!S29*Calculations!G29)/Calculations!E29)*'Data Entry'!X32),"")</f>
        <v/>
      </c>
      <c r="BA32" s="146" t="str">
        <f>IFERROR(VLOOKUP(AM32,Lists!$P$2:$Q$182,2,0),"")</f>
        <v/>
      </c>
    </row>
    <row r="33" spans="1:53" s="5" customFormat="1">
      <c r="A33" s="116">
        <v>27</v>
      </c>
      <c r="B33" s="232"/>
      <c r="C33" s="105"/>
      <c r="D33" s="105"/>
      <c r="E33" s="105"/>
      <c r="F33" s="106"/>
      <c r="G33" s="107"/>
      <c r="H33" s="107"/>
      <c r="I33" s="108"/>
      <c r="J33" s="110"/>
      <c r="K33" s="110"/>
      <c r="L33" s="110"/>
      <c r="M33" s="110"/>
      <c r="N33" s="110"/>
      <c r="O33" s="110"/>
      <c r="P33" s="110"/>
      <c r="Q33" s="110"/>
      <c r="R33" s="110"/>
      <c r="S33" s="110"/>
      <c r="T33" s="110"/>
      <c r="U33" s="110"/>
      <c r="V33" s="110"/>
      <c r="W33" s="109"/>
      <c r="X33" s="111"/>
      <c r="Y33" s="112"/>
      <c r="Z33" s="328"/>
      <c r="AA33" s="329"/>
      <c r="AB33" s="114"/>
      <c r="AC33" s="115"/>
      <c r="AD33" s="113"/>
      <c r="AE33" s="113"/>
      <c r="AF33" s="112"/>
      <c r="AG33" s="116"/>
      <c r="AH33" s="115"/>
      <c r="AI33" s="174"/>
      <c r="AJ33" s="104"/>
      <c r="AK33" s="115"/>
      <c r="AL33" s="112"/>
      <c r="AM33" s="116"/>
      <c r="AN33" s="115"/>
      <c r="AO33" s="248"/>
      <c r="AP33" s="242" t="str">
        <f>IF(AD33="UI",VLOOKUP(AB33,'Convert Internation Units'!$A$2:$D$33,4,FALSE),IF(AB33="Penethamate hydroiodide",0.63,IF(AB33="Benzylpenicillin Procaine /
 Benzathine Penicillin",0.61,IF(AB33="Benzathine Penicillin",0.61,IF(AB33="Procaine benzylpenicillin",0.61,IF(AB33=Prodrug!E30,Prodrug!E30,Prodrug!E30))))))</f>
        <v/>
      </c>
      <c r="AQ33" s="239" t="str">
        <f>IFERROR((((Calculations!C30*Calculations!G30)/Calculations!E30)*'Data Entry'!X33),"")</f>
        <v/>
      </c>
      <c r="AR33" s="234" t="str">
        <f>IFERROR(VLOOKUP(AB33,Lists!$P$2:$Q$182,2,0),"")</f>
        <v/>
      </c>
      <c r="AS33" s="233" t="str">
        <f>IF(AI33="UI",VLOOKUP(AG33,'Convert Internation Units'!$A$2:$D$33,4,FALSE),IF(AG33="Penethamate hydroiodide",0.63,IF(AG33="Benzylpenicillin Procaine /
 Benzathine Penicillin",0.61,IF(AG33="Benzathine Penicillin",0.61,IF(AG33="Procaine benzylpenicillin",0.61,IF(AG33=Prodrug!F30,Prodrug!F30,Prodrug!F30))))))</f>
        <v/>
      </c>
      <c r="AT33" s="239" t="str">
        <f>IFERROR((((Calculations!K30*Calculations!G30)/Calculations!E30)*'Data Entry'!X33),"")</f>
        <v/>
      </c>
      <c r="AU33" s="235" t="str">
        <f>IFERROR(VLOOKUP(AG33,Lists!$P$2:$Q$182,2,0),"")</f>
        <v/>
      </c>
      <c r="AV33" s="233" t="str">
        <f>IF(AL33="UI",VLOOKUP(AJ33,'Convert Internation Units'!$A$2:$D$33,4,FALSE),IF(AJ33="Penethamate hydroiodide",0.63,IF(AJ33="Benzylpenicillin Procaine /
 Benzathine Penicillin",0.61,IF(AJ33="Benzathine Penicillin",0.61,IF(AJ33="Procaine benzylpenicillin",0.61,IF(AJ33=Prodrug!G30,Prodrug!G30,Prodrug!G30))))))</f>
        <v/>
      </c>
      <c r="AW33" s="239" t="str">
        <f>IFERROR((((Calculations!O30*Calculations!G30)/Calculations!E30)*'Data Entry'!X33),"")</f>
        <v/>
      </c>
      <c r="AX33" s="235" t="str">
        <f>IFERROR(VLOOKUP(AJ33,Lists!$P$2:$Q$182,2,0),"")</f>
        <v/>
      </c>
      <c r="AY33" s="233" t="str">
        <f>IF(AO33="UI",VLOOKUP(AM33,'Convert Internation Units'!$A$2:$D$33,4,FALSE),IF(AM33="Penethamate hydroiodide",0.63,IF(AM33="Benzylpenicillin Procaine /
 Benzathine Penicillin",0.61,IF(AM33="Benzathine Penicillin",0.61,IF(AM33="Procaine benzylpenicillin",0.61,IF(AM33=Prodrug!H30,Prodrug!H30,Prodrug!H30))))))</f>
        <v/>
      </c>
      <c r="AZ33" s="239" t="str">
        <f>IFERROR((((Calculations!S30*Calculations!G30)/Calculations!E30)*'Data Entry'!X33),"")</f>
        <v/>
      </c>
      <c r="BA33" s="235" t="str">
        <f>IFERROR(VLOOKUP(AM33,Lists!$P$2:$Q$182,2,0),"")</f>
        <v/>
      </c>
    </row>
    <row r="34" spans="1:53" s="5" customFormat="1">
      <c r="A34" s="6">
        <v>28</v>
      </c>
      <c r="B34" s="231"/>
      <c r="C34" s="7"/>
      <c r="D34" s="7"/>
      <c r="E34" s="7"/>
      <c r="F34" s="67"/>
      <c r="G34" s="79"/>
      <c r="H34" s="79"/>
      <c r="I34" s="75"/>
      <c r="J34" s="76"/>
      <c r="K34" s="76"/>
      <c r="L34" s="76"/>
      <c r="M34" s="76"/>
      <c r="N34" s="76"/>
      <c r="O34" s="76"/>
      <c r="P34" s="76"/>
      <c r="Q34" s="76"/>
      <c r="R34" s="76"/>
      <c r="S34" s="76"/>
      <c r="T34" s="76"/>
      <c r="U34" s="76"/>
      <c r="V34" s="76"/>
      <c r="W34" s="80"/>
      <c r="X34" s="69"/>
      <c r="Y34" s="25"/>
      <c r="Z34" s="326"/>
      <c r="AA34" s="327"/>
      <c r="AB34" s="28"/>
      <c r="AC34" s="23"/>
      <c r="AD34" s="8"/>
      <c r="AE34" s="8"/>
      <c r="AF34" s="25"/>
      <c r="AG34" s="6"/>
      <c r="AH34" s="23"/>
      <c r="AI34" s="173"/>
      <c r="AJ34" s="26"/>
      <c r="AK34" s="23"/>
      <c r="AL34" s="25"/>
      <c r="AM34" s="6"/>
      <c r="AN34" s="23"/>
      <c r="AO34" s="247"/>
      <c r="AP34" s="243" t="str">
        <f>IF(AD34="UI",VLOOKUP(AB34,'Convert Internation Units'!$A$2:$D$33,4,FALSE),IF(AB34="Penethamate hydroiodide",0.63,IF(AB34="Benzylpenicillin Procaine /
 Benzathine Penicillin",0.61,IF(AB34="Benzathine Penicillin",0.61,IF(AB34="Procaine benzylpenicillin",0.61,IF(AB34=Prodrug!E31,Prodrug!E31,Prodrug!E31))))))</f>
        <v/>
      </c>
      <c r="AQ34" s="240" t="str">
        <f>IFERROR((((Calculations!C31*Calculations!G31)/Calculations!E31)*'Data Entry'!X34),"")</f>
        <v/>
      </c>
      <c r="AR34" s="141" t="str">
        <f>IFERROR(VLOOKUP(AB34,Lists!$P$2:$Q$182,2,0),"")</f>
        <v/>
      </c>
      <c r="AS34" s="143" t="str">
        <f>IF(AI34="UI",VLOOKUP(AG34,'Convert Internation Units'!$A$2:$D$33,4,FALSE),IF(AG34="Penethamate hydroiodide",0.63,IF(AG34="Benzylpenicillin Procaine /
 Benzathine Penicillin",0.61,IF(AG34="Benzathine Penicillin",0.61,IF(AG34="Procaine benzylpenicillin",0.61,IF(AG34=Prodrug!F31,Prodrug!F31,Prodrug!F31))))))</f>
        <v/>
      </c>
      <c r="AT34" s="240" t="str">
        <f>IFERROR((((Calculations!K31*Calculations!G31)/Calculations!E31)*'Data Entry'!X34),"")</f>
        <v/>
      </c>
      <c r="AU34" s="146" t="str">
        <f>IFERROR(VLOOKUP(AG34,Lists!$P$2:$Q$182,2,0),"")</f>
        <v/>
      </c>
      <c r="AV34" s="143" t="str">
        <f>IF(AL34="UI",VLOOKUP(AJ34,'Convert Internation Units'!$A$2:$D$33,4,FALSE),IF(AJ34="Penethamate hydroiodide",0.63,IF(AJ34="Benzylpenicillin Procaine /
 Benzathine Penicillin",0.61,IF(AJ34="Benzathine Penicillin",0.61,IF(AJ34="Procaine benzylpenicillin",0.61,IF(AJ34=Prodrug!G31,Prodrug!G31,Prodrug!G31))))))</f>
        <v/>
      </c>
      <c r="AW34" s="240" t="str">
        <f>IFERROR((((Calculations!O31*Calculations!G31)/Calculations!E31)*'Data Entry'!X34),"")</f>
        <v/>
      </c>
      <c r="AX34" s="146" t="str">
        <f>IFERROR(VLOOKUP(AJ34,Lists!$P$2:$Q$182,2,0),"")</f>
        <v/>
      </c>
      <c r="AY34" s="143" t="str">
        <f>IF(AO34="UI",VLOOKUP(AM34,'Convert Internation Units'!$A$2:$D$33,4,FALSE),IF(AM34="Penethamate hydroiodide",0.63,IF(AM34="Benzylpenicillin Procaine /
 Benzathine Penicillin",0.61,IF(AM34="Benzathine Penicillin",0.61,IF(AM34="Procaine benzylpenicillin",0.61,IF(AM34=Prodrug!H31,Prodrug!H31,Prodrug!H31))))))</f>
        <v/>
      </c>
      <c r="AZ34" s="240" t="str">
        <f>IFERROR((((Calculations!S31*Calculations!G31)/Calculations!E31)*'Data Entry'!X34),"")</f>
        <v/>
      </c>
      <c r="BA34" s="146" t="str">
        <f>IFERROR(VLOOKUP(AM34,Lists!$P$2:$Q$182,2,0),"")</f>
        <v/>
      </c>
    </row>
    <row r="35" spans="1:53" s="5" customFormat="1">
      <c r="A35" s="116">
        <v>29</v>
      </c>
      <c r="B35" s="232"/>
      <c r="C35" s="105"/>
      <c r="D35" s="105"/>
      <c r="E35" s="105"/>
      <c r="F35" s="106"/>
      <c r="G35" s="107"/>
      <c r="H35" s="107"/>
      <c r="I35" s="108"/>
      <c r="J35" s="110"/>
      <c r="K35" s="110"/>
      <c r="L35" s="110"/>
      <c r="M35" s="110"/>
      <c r="N35" s="110"/>
      <c r="O35" s="110"/>
      <c r="P35" s="110"/>
      <c r="Q35" s="110"/>
      <c r="R35" s="110"/>
      <c r="S35" s="110"/>
      <c r="T35" s="110"/>
      <c r="U35" s="110"/>
      <c r="V35" s="110"/>
      <c r="W35" s="109"/>
      <c r="X35" s="111"/>
      <c r="Y35" s="112"/>
      <c r="Z35" s="328"/>
      <c r="AA35" s="329"/>
      <c r="AB35" s="114"/>
      <c r="AC35" s="115"/>
      <c r="AD35" s="113"/>
      <c r="AE35" s="113"/>
      <c r="AF35" s="112"/>
      <c r="AG35" s="116"/>
      <c r="AH35" s="115"/>
      <c r="AI35" s="174"/>
      <c r="AJ35" s="104"/>
      <c r="AK35" s="115"/>
      <c r="AL35" s="112"/>
      <c r="AM35" s="116"/>
      <c r="AN35" s="115"/>
      <c r="AO35" s="248"/>
      <c r="AP35" s="242" t="str">
        <f>IF(AD35="UI",VLOOKUP(AB35,'Convert Internation Units'!$A$2:$D$33,4,FALSE),IF(AB35="Penethamate hydroiodide",0.63,IF(AB35="Benzylpenicillin Procaine /
 Benzathine Penicillin",0.61,IF(AB35="Benzathine Penicillin",0.61,IF(AB35="Procaine benzylpenicillin",0.61,IF(AB35=Prodrug!E32,Prodrug!E32,Prodrug!E32))))))</f>
        <v/>
      </c>
      <c r="AQ35" s="239" t="str">
        <f>IFERROR((((Calculations!C32*Calculations!G32)/Calculations!E32)*'Data Entry'!X35),"")</f>
        <v/>
      </c>
      <c r="AR35" s="234" t="str">
        <f>IFERROR(VLOOKUP(AB35,Lists!$P$2:$Q$182,2,0),"")</f>
        <v/>
      </c>
      <c r="AS35" s="233" t="str">
        <f>IF(AI35="UI",VLOOKUP(AG35,'Convert Internation Units'!$A$2:$D$33,4,FALSE),IF(AG35="Penethamate hydroiodide",0.63,IF(AG35="Benzylpenicillin Procaine /
 Benzathine Penicillin",0.61,IF(AG35="Benzathine Penicillin",0.61,IF(AG35="Procaine benzylpenicillin",0.61,IF(AG35=Prodrug!F32,Prodrug!F32,Prodrug!F32))))))</f>
        <v/>
      </c>
      <c r="AT35" s="239" t="str">
        <f>IFERROR((((Calculations!K32*Calculations!G32)/Calculations!E32)*'Data Entry'!X35),"")</f>
        <v/>
      </c>
      <c r="AU35" s="235" t="str">
        <f>IFERROR(VLOOKUP(AG35,Lists!$P$2:$Q$182,2,0),"")</f>
        <v/>
      </c>
      <c r="AV35" s="233" t="str">
        <f>IF(AL35="UI",VLOOKUP(AJ35,'Convert Internation Units'!$A$2:$D$33,4,FALSE),IF(AJ35="Penethamate hydroiodide",0.63,IF(AJ35="Benzylpenicillin Procaine /
 Benzathine Penicillin",0.61,IF(AJ35="Benzathine Penicillin",0.61,IF(AJ35="Procaine benzylpenicillin",0.61,IF(AJ35=Prodrug!G32,Prodrug!G32,Prodrug!G32))))))</f>
        <v/>
      </c>
      <c r="AW35" s="239" t="str">
        <f>IFERROR((((Calculations!O32*Calculations!G32)/Calculations!E32)*'Data Entry'!X35),"")</f>
        <v/>
      </c>
      <c r="AX35" s="235" t="str">
        <f>IFERROR(VLOOKUP(AJ35,Lists!$P$2:$Q$182,2,0),"")</f>
        <v/>
      </c>
      <c r="AY35" s="233" t="str">
        <f>IF(AO35="UI",VLOOKUP(AM35,'Convert Internation Units'!$A$2:$D$33,4,FALSE),IF(AM35="Penethamate hydroiodide",0.63,IF(AM35="Benzylpenicillin Procaine /
 Benzathine Penicillin",0.61,IF(AM35="Benzathine Penicillin",0.61,IF(AM35="Procaine benzylpenicillin",0.61,IF(AM35=Prodrug!H32,Prodrug!H32,Prodrug!H32))))))</f>
        <v/>
      </c>
      <c r="AZ35" s="239" t="str">
        <f>IFERROR((((Calculations!S32*Calculations!G32)/Calculations!E32)*'Data Entry'!X35),"")</f>
        <v/>
      </c>
      <c r="BA35" s="235" t="str">
        <f>IFERROR(VLOOKUP(AM35,Lists!$P$2:$Q$182,2,0),"")</f>
        <v/>
      </c>
    </row>
    <row r="36" spans="1:53" s="5" customFormat="1">
      <c r="A36" s="6">
        <v>30</v>
      </c>
      <c r="B36" s="231"/>
      <c r="C36" s="7"/>
      <c r="D36" s="7"/>
      <c r="E36" s="7"/>
      <c r="F36" s="67"/>
      <c r="G36" s="79"/>
      <c r="H36" s="79"/>
      <c r="I36" s="75"/>
      <c r="J36" s="76"/>
      <c r="K36" s="76"/>
      <c r="L36" s="76"/>
      <c r="M36" s="76"/>
      <c r="N36" s="76"/>
      <c r="O36" s="76"/>
      <c r="P36" s="76"/>
      <c r="Q36" s="76"/>
      <c r="R36" s="76"/>
      <c r="S36" s="76"/>
      <c r="T36" s="76"/>
      <c r="U36" s="76"/>
      <c r="V36" s="76"/>
      <c r="W36" s="80"/>
      <c r="X36" s="69"/>
      <c r="Y36" s="25"/>
      <c r="Z36" s="326"/>
      <c r="AA36" s="327"/>
      <c r="AB36" s="28"/>
      <c r="AC36" s="23"/>
      <c r="AD36" s="8"/>
      <c r="AE36" s="8"/>
      <c r="AF36" s="25"/>
      <c r="AG36" s="6"/>
      <c r="AH36" s="23"/>
      <c r="AI36" s="173"/>
      <c r="AJ36" s="26"/>
      <c r="AK36" s="23"/>
      <c r="AL36" s="25"/>
      <c r="AM36" s="6"/>
      <c r="AN36" s="23"/>
      <c r="AO36" s="247"/>
      <c r="AP36" s="243" t="str">
        <f>IF(AD36="UI",VLOOKUP(AB36,'Convert Internation Units'!$A$2:$D$33,4,FALSE),IF(AB36="Penethamate hydroiodide",0.63,IF(AB36="Benzylpenicillin Procaine /
 Benzathine Penicillin",0.61,IF(AB36="Benzathine Penicillin",0.61,IF(AB36="Procaine benzylpenicillin",0.61,IF(AB36=Prodrug!E33,Prodrug!E33,Prodrug!E33))))))</f>
        <v/>
      </c>
      <c r="AQ36" s="240" t="str">
        <f>IFERROR((((Calculations!C33*Calculations!G33)/Calculations!E33)*'Data Entry'!X36),"")</f>
        <v/>
      </c>
      <c r="AR36" s="141" t="str">
        <f>IFERROR(VLOOKUP(AB36,Lists!$P$2:$Q$182,2,0),"")</f>
        <v/>
      </c>
      <c r="AS36" s="143" t="str">
        <f>IF(AI36="UI",VLOOKUP(AG36,'Convert Internation Units'!$A$2:$D$33,4,FALSE),IF(AG36="Penethamate hydroiodide",0.63,IF(AG36="Benzylpenicillin Procaine /
 Benzathine Penicillin",0.61,IF(AG36="Benzathine Penicillin",0.61,IF(AG36="Procaine benzylpenicillin",0.61,IF(AG36=Prodrug!F33,Prodrug!F33,Prodrug!F33))))))</f>
        <v/>
      </c>
      <c r="AT36" s="240" t="str">
        <f>IFERROR((((Calculations!K33*Calculations!G33)/Calculations!E33)*'Data Entry'!X36),"")</f>
        <v/>
      </c>
      <c r="AU36" s="146" t="str">
        <f>IFERROR(VLOOKUP(AG36,Lists!$P$2:$Q$182,2,0),"")</f>
        <v/>
      </c>
      <c r="AV36" s="143" t="str">
        <f>IF(AL36="UI",VLOOKUP(AJ36,'Convert Internation Units'!$A$2:$D$33,4,FALSE),IF(AJ36="Penethamate hydroiodide",0.63,IF(AJ36="Benzylpenicillin Procaine /
 Benzathine Penicillin",0.61,IF(AJ36="Benzathine Penicillin",0.61,IF(AJ36="Procaine benzylpenicillin",0.61,IF(AJ36=Prodrug!G33,Prodrug!G33,Prodrug!G33))))))</f>
        <v/>
      </c>
      <c r="AW36" s="240" t="str">
        <f>IFERROR((((Calculations!O33*Calculations!G33)/Calculations!E33)*'Data Entry'!X36),"")</f>
        <v/>
      </c>
      <c r="AX36" s="146" t="str">
        <f>IFERROR(VLOOKUP(AJ36,Lists!$P$2:$Q$182,2,0),"")</f>
        <v/>
      </c>
      <c r="AY36" s="143" t="str">
        <f>IF(AO36="UI",VLOOKUP(AM36,'Convert Internation Units'!$A$2:$D$33,4,FALSE),IF(AM36="Penethamate hydroiodide",0.63,IF(AM36="Benzylpenicillin Procaine /
 Benzathine Penicillin",0.61,IF(AM36="Benzathine Penicillin",0.61,IF(AM36="Procaine benzylpenicillin",0.61,IF(AM36=Prodrug!H33,Prodrug!H33,Prodrug!H33))))))</f>
        <v/>
      </c>
      <c r="AZ36" s="240" t="str">
        <f>IFERROR((((Calculations!S33*Calculations!G33)/Calculations!E33)*'Data Entry'!X36),"")</f>
        <v/>
      </c>
      <c r="BA36" s="146" t="str">
        <f>IFERROR(VLOOKUP(AM36,Lists!$P$2:$Q$182,2,0),"")</f>
        <v/>
      </c>
    </row>
    <row r="37" spans="1:53" s="5" customFormat="1">
      <c r="A37" s="116">
        <v>31</v>
      </c>
      <c r="B37" s="232"/>
      <c r="C37" s="105"/>
      <c r="D37" s="105"/>
      <c r="E37" s="105"/>
      <c r="F37" s="106"/>
      <c r="G37" s="107"/>
      <c r="H37" s="107"/>
      <c r="I37" s="108"/>
      <c r="J37" s="110"/>
      <c r="K37" s="110"/>
      <c r="L37" s="110"/>
      <c r="M37" s="110"/>
      <c r="N37" s="110"/>
      <c r="O37" s="110"/>
      <c r="P37" s="110"/>
      <c r="Q37" s="110"/>
      <c r="R37" s="110"/>
      <c r="S37" s="110"/>
      <c r="T37" s="110"/>
      <c r="U37" s="110"/>
      <c r="V37" s="110"/>
      <c r="W37" s="109"/>
      <c r="X37" s="111"/>
      <c r="Y37" s="112"/>
      <c r="Z37" s="328"/>
      <c r="AA37" s="329"/>
      <c r="AB37" s="114"/>
      <c r="AC37" s="115"/>
      <c r="AD37" s="113"/>
      <c r="AE37" s="113"/>
      <c r="AF37" s="112"/>
      <c r="AG37" s="116"/>
      <c r="AH37" s="115"/>
      <c r="AI37" s="174"/>
      <c r="AJ37" s="104"/>
      <c r="AK37" s="115"/>
      <c r="AL37" s="112"/>
      <c r="AM37" s="116"/>
      <c r="AN37" s="115"/>
      <c r="AO37" s="248"/>
      <c r="AP37" s="242" t="str">
        <f>IF(AD37="UI",VLOOKUP(AB37,'Convert Internation Units'!$A$2:$D$33,4,FALSE),IF(AB37="Penethamate hydroiodide",0.63,IF(AB37="Benzylpenicillin Procaine /
 Benzathine Penicillin",0.61,IF(AB37="Benzathine Penicillin",0.61,IF(AB37="Procaine benzylpenicillin",0.61,IF(AB37=Prodrug!E34,Prodrug!E34,Prodrug!E34))))))</f>
        <v/>
      </c>
      <c r="AQ37" s="239" t="str">
        <f>IFERROR((((Calculations!C34*Calculations!G34)/Calculations!E34)*'Data Entry'!X37),"")</f>
        <v/>
      </c>
      <c r="AR37" s="234" t="str">
        <f>IFERROR(VLOOKUP(AB37,Lists!$P$2:$Q$182,2,0),"")</f>
        <v/>
      </c>
      <c r="AS37" s="233" t="str">
        <f>IF(AI37="UI",VLOOKUP(AG37,'Convert Internation Units'!$A$2:$D$33,4,FALSE),IF(AG37="Penethamate hydroiodide",0.63,IF(AG37="Benzylpenicillin Procaine /
 Benzathine Penicillin",0.61,IF(AG37="Benzathine Penicillin",0.61,IF(AG37="Procaine benzylpenicillin",0.61,IF(AG37=Prodrug!F34,Prodrug!F34,Prodrug!F34))))))</f>
        <v/>
      </c>
      <c r="AT37" s="239" t="str">
        <f>IFERROR((((Calculations!K34*Calculations!G34)/Calculations!E34)*'Data Entry'!X37),"")</f>
        <v/>
      </c>
      <c r="AU37" s="235" t="str">
        <f>IFERROR(VLOOKUP(AG37,Lists!$P$2:$Q$182,2,0),"")</f>
        <v/>
      </c>
      <c r="AV37" s="233" t="str">
        <f>IF(AL37="UI",VLOOKUP(AJ37,'Convert Internation Units'!$A$2:$D$33,4,FALSE),IF(AJ37="Penethamate hydroiodide",0.63,IF(AJ37="Benzylpenicillin Procaine /
 Benzathine Penicillin",0.61,IF(AJ37="Benzathine Penicillin",0.61,IF(AJ37="Procaine benzylpenicillin",0.61,IF(AJ37=Prodrug!G34,Prodrug!G34,Prodrug!G34))))))</f>
        <v/>
      </c>
      <c r="AW37" s="239" t="str">
        <f>IFERROR((((Calculations!O34*Calculations!G34)/Calculations!E34)*'Data Entry'!X37),"")</f>
        <v/>
      </c>
      <c r="AX37" s="235" t="str">
        <f>IFERROR(VLOOKUP(AJ37,Lists!$P$2:$Q$182,2,0),"")</f>
        <v/>
      </c>
      <c r="AY37" s="233" t="str">
        <f>IF(AO37="UI",VLOOKUP(AM37,'Convert Internation Units'!$A$2:$D$33,4,FALSE),IF(AM37="Penethamate hydroiodide",0.63,IF(AM37="Benzylpenicillin Procaine /
 Benzathine Penicillin",0.61,IF(AM37="Benzathine Penicillin",0.61,IF(AM37="Procaine benzylpenicillin",0.61,IF(AM37=Prodrug!H34,Prodrug!H34,Prodrug!H34))))))</f>
        <v/>
      </c>
      <c r="AZ37" s="239" t="str">
        <f>IFERROR((((Calculations!S34*Calculations!G34)/Calculations!E34)*'Data Entry'!X37),"")</f>
        <v/>
      </c>
      <c r="BA37" s="235" t="str">
        <f>IFERROR(VLOOKUP(AM37,Lists!$P$2:$Q$182,2,0),"")</f>
        <v/>
      </c>
    </row>
    <row r="38" spans="1:53" s="5" customFormat="1">
      <c r="A38" s="6">
        <v>32</v>
      </c>
      <c r="B38" s="231"/>
      <c r="C38" s="7"/>
      <c r="D38" s="7"/>
      <c r="E38" s="7"/>
      <c r="F38" s="67"/>
      <c r="G38" s="79"/>
      <c r="H38" s="79"/>
      <c r="I38" s="75"/>
      <c r="J38" s="76"/>
      <c r="K38" s="76"/>
      <c r="L38" s="76"/>
      <c r="M38" s="76"/>
      <c r="N38" s="76"/>
      <c r="O38" s="76"/>
      <c r="P38" s="76"/>
      <c r="Q38" s="76"/>
      <c r="R38" s="76"/>
      <c r="S38" s="76"/>
      <c r="T38" s="76"/>
      <c r="U38" s="76"/>
      <c r="V38" s="76"/>
      <c r="W38" s="80"/>
      <c r="X38" s="69"/>
      <c r="Y38" s="25"/>
      <c r="Z38" s="326"/>
      <c r="AA38" s="327"/>
      <c r="AB38" s="28"/>
      <c r="AC38" s="23"/>
      <c r="AD38" s="8"/>
      <c r="AE38" s="8"/>
      <c r="AF38" s="25"/>
      <c r="AG38" s="6"/>
      <c r="AH38" s="23"/>
      <c r="AI38" s="173"/>
      <c r="AJ38" s="26"/>
      <c r="AK38" s="23"/>
      <c r="AL38" s="25"/>
      <c r="AM38" s="6"/>
      <c r="AN38" s="23"/>
      <c r="AO38" s="247"/>
      <c r="AP38" s="243" t="str">
        <f>IF(AD38="UI",VLOOKUP(AB38,'Convert Internation Units'!$A$2:$D$33,4,FALSE),IF(AB38="Penethamate hydroiodide",0.63,IF(AB38="Benzylpenicillin Procaine /
 Benzathine Penicillin",0.61,IF(AB38="Benzathine Penicillin",0.61,IF(AB38="Procaine benzylpenicillin",0.61,IF(AB38=Prodrug!E35,Prodrug!E35,Prodrug!E35))))))</f>
        <v/>
      </c>
      <c r="AQ38" s="240" t="str">
        <f>IFERROR((((Calculations!C35*Calculations!G35)/Calculations!E35)*'Data Entry'!X38),"")</f>
        <v/>
      </c>
      <c r="AR38" s="141" t="str">
        <f>IFERROR(VLOOKUP(AB38,Lists!$P$2:$Q$182,2,0),"")</f>
        <v/>
      </c>
      <c r="AS38" s="143" t="str">
        <f>IF(AI38="UI",VLOOKUP(AG38,'Convert Internation Units'!$A$2:$D$33,4,FALSE),IF(AG38="Penethamate hydroiodide",0.63,IF(AG38="Benzylpenicillin Procaine /
 Benzathine Penicillin",0.61,IF(AG38="Benzathine Penicillin",0.61,IF(AG38="Procaine benzylpenicillin",0.61,IF(AG38=Prodrug!F35,Prodrug!F35,Prodrug!F35))))))</f>
        <v/>
      </c>
      <c r="AT38" s="240" t="str">
        <f>IFERROR((((Calculations!K35*Calculations!G35)/Calculations!E35)*'Data Entry'!X38),"")</f>
        <v/>
      </c>
      <c r="AU38" s="146" t="str">
        <f>IFERROR(VLOOKUP(AG38,Lists!$P$2:$Q$182,2,0),"")</f>
        <v/>
      </c>
      <c r="AV38" s="143" t="str">
        <f>IF(AL38="UI",VLOOKUP(AJ38,'Convert Internation Units'!$A$2:$D$33,4,FALSE),IF(AJ38="Penethamate hydroiodide",0.63,IF(AJ38="Benzylpenicillin Procaine /
 Benzathine Penicillin",0.61,IF(AJ38="Benzathine Penicillin",0.61,IF(AJ38="Procaine benzylpenicillin",0.61,IF(AJ38=Prodrug!G35,Prodrug!G35,Prodrug!G35))))))</f>
        <v/>
      </c>
      <c r="AW38" s="240" t="str">
        <f>IFERROR((((Calculations!O35*Calculations!G35)/Calculations!E35)*'Data Entry'!X38),"")</f>
        <v/>
      </c>
      <c r="AX38" s="146" t="str">
        <f>IFERROR(VLOOKUP(AJ38,Lists!$P$2:$Q$182,2,0),"")</f>
        <v/>
      </c>
      <c r="AY38" s="143" t="str">
        <f>IF(AO38="UI",VLOOKUP(AM38,'Convert Internation Units'!$A$2:$D$33,4,FALSE),IF(AM38="Penethamate hydroiodide",0.63,IF(AM38="Benzylpenicillin Procaine /
 Benzathine Penicillin",0.61,IF(AM38="Benzathine Penicillin",0.61,IF(AM38="Procaine benzylpenicillin",0.61,IF(AM38=Prodrug!H35,Prodrug!H35,Prodrug!H35))))))</f>
        <v/>
      </c>
      <c r="AZ38" s="240" t="str">
        <f>IFERROR((((Calculations!S35*Calculations!G35)/Calculations!E35)*'Data Entry'!X38),"")</f>
        <v/>
      </c>
      <c r="BA38" s="146" t="str">
        <f>IFERROR(VLOOKUP(AM38,Lists!$P$2:$Q$182,2,0),"")</f>
        <v/>
      </c>
    </row>
    <row r="39" spans="1:53" s="5" customFormat="1">
      <c r="A39" s="116">
        <v>33</v>
      </c>
      <c r="B39" s="232"/>
      <c r="C39" s="105"/>
      <c r="D39" s="105"/>
      <c r="E39" s="105"/>
      <c r="F39" s="106"/>
      <c r="G39" s="107"/>
      <c r="H39" s="107"/>
      <c r="I39" s="108"/>
      <c r="J39" s="110"/>
      <c r="K39" s="110"/>
      <c r="L39" s="110"/>
      <c r="M39" s="110"/>
      <c r="N39" s="110"/>
      <c r="O39" s="110"/>
      <c r="P39" s="110"/>
      <c r="Q39" s="110"/>
      <c r="R39" s="110"/>
      <c r="S39" s="110"/>
      <c r="T39" s="110"/>
      <c r="U39" s="110"/>
      <c r="V39" s="110"/>
      <c r="W39" s="109"/>
      <c r="X39" s="111"/>
      <c r="Y39" s="112"/>
      <c r="Z39" s="328"/>
      <c r="AA39" s="329"/>
      <c r="AB39" s="114"/>
      <c r="AC39" s="115"/>
      <c r="AD39" s="113"/>
      <c r="AE39" s="113"/>
      <c r="AF39" s="112"/>
      <c r="AG39" s="116"/>
      <c r="AH39" s="115"/>
      <c r="AI39" s="174"/>
      <c r="AJ39" s="104"/>
      <c r="AK39" s="115"/>
      <c r="AL39" s="112"/>
      <c r="AM39" s="116"/>
      <c r="AN39" s="115"/>
      <c r="AO39" s="248"/>
      <c r="AP39" s="242" t="str">
        <f>IF(AD39="UI",VLOOKUP(AB39,'Convert Internation Units'!$A$2:$D$33,4,FALSE),IF(AB39="Penethamate hydroiodide",0.63,IF(AB39="Benzylpenicillin Procaine /
 Benzathine Penicillin",0.61,IF(AB39="Benzathine Penicillin",0.61,IF(AB39="Procaine benzylpenicillin",0.61,IF(AB39=Prodrug!E36,Prodrug!E36,Prodrug!E36))))))</f>
        <v/>
      </c>
      <c r="AQ39" s="239" t="str">
        <f>IFERROR((((Calculations!C36*Calculations!G36)/Calculations!E36)*'Data Entry'!X39),"")</f>
        <v/>
      </c>
      <c r="AR39" s="234" t="str">
        <f>IFERROR(VLOOKUP(AB39,Lists!$P$2:$Q$182,2,0),"")</f>
        <v/>
      </c>
      <c r="AS39" s="233" t="str">
        <f>IF(AI39="UI",VLOOKUP(AG39,'Convert Internation Units'!$A$2:$D$33,4,FALSE),IF(AG39="Penethamate hydroiodide",0.63,IF(AG39="Benzylpenicillin Procaine /
 Benzathine Penicillin",0.61,IF(AG39="Benzathine Penicillin",0.61,IF(AG39="Procaine benzylpenicillin",0.61,IF(AG39=Prodrug!F36,Prodrug!F36,Prodrug!F36))))))</f>
        <v/>
      </c>
      <c r="AT39" s="239" t="str">
        <f>IFERROR((((Calculations!K36*Calculations!G36)/Calculations!E36)*'Data Entry'!X39),"")</f>
        <v/>
      </c>
      <c r="AU39" s="235" t="str">
        <f>IFERROR(VLOOKUP(AG39,Lists!$P$2:$Q$182,2,0),"")</f>
        <v/>
      </c>
      <c r="AV39" s="233" t="str">
        <f>IF(AL39="UI",VLOOKUP(AJ39,'Convert Internation Units'!$A$2:$D$33,4,FALSE),IF(AJ39="Penethamate hydroiodide",0.63,IF(AJ39="Benzylpenicillin Procaine /
 Benzathine Penicillin",0.61,IF(AJ39="Benzathine Penicillin",0.61,IF(AJ39="Procaine benzylpenicillin",0.61,IF(AJ39=Prodrug!G36,Prodrug!G36,Prodrug!G36))))))</f>
        <v/>
      </c>
      <c r="AW39" s="239" t="str">
        <f>IFERROR((((Calculations!O36*Calculations!G36)/Calculations!E36)*'Data Entry'!X39),"")</f>
        <v/>
      </c>
      <c r="AX39" s="235" t="str">
        <f>IFERROR(VLOOKUP(AJ39,Lists!$P$2:$Q$182,2,0),"")</f>
        <v/>
      </c>
      <c r="AY39" s="233" t="str">
        <f>IF(AO39="UI",VLOOKUP(AM39,'Convert Internation Units'!$A$2:$D$33,4,FALSE),IF(AM39="Penethamate hydroiodide",0.63,IF(AM39="Benzylpenicillin Procaine /
 Benzathine Penicillin",0.61,IF(AM39="Benzathine Penicillin",0.61,IF(AM39="Procaine benzylpenicillin",0.61,IF(AM39=Prodrug!H36,Prodrug!H36,Prodrug!H36))))))</f>
        <v/>
      </c>
      <c r="AZ39" s="239" t="str">
        <f>IFERROR((((Calculations!S36*Calculations!G36)/Calculations!E36)*'Data Entry'!X39),"")</f>
        <v/>
      </c>
      <c r="BA39" s="235" t="str">
        <f>IFERROR(VLOOKUP(AM39,Lists!$P$2:$Q$182,2,0),"")</f>
        <v/>
      </c>
    </row>
    <row r="40" spans="1:53" s="5" customFormat="1">
      <c r="A40" s="6">
        <v>34</v>
      </c>
      <c r="B40" s="231"/>
      <c r="C40" s="7"/>
      <c r="D40" s="7"/>
      <c r="E40" s="7"/>
      <c r="F40" s="67"/>
      <c r="G40" s="79"/>
      <c r="H40" s="79"/>
      <c r="I40" s="75"/>
      <c r="J40" s="76"/>
      <c r="K40" s="76"/>
      <c r="L40" s="76"/>
      <c r="M40" s="76"/>
      <c r="N40" s="76"/>
      <c r="O40" s="76"/>
      <c r="P40" s="76"/>
      <c r="Q40" s="76"/>
      <c r="R40" s="76"/>
      <c r="S40" s="76"/>
      <c r="T40" s="76"/>
      <c r="U40" s="76"/>
      <c r="V40" s="76"/>
      <c r="W40" s="80"/>
      <c r="X40" s="69"/>
      <c r="Y40" s="25"/>
      <c r="Z40" s="326"/>
      <c r="AA40" s="327"/>
      <c r="AB40" s="28"/>
      <c r="AC40" s="23"/>
      <c r="AD40" s="8"/>
      <c r="AE40" s="8"/>
      <c r="AF40" s="25"/>
      <c r="AG40" s="6"/>
      <c r="AH40" s="23"/>
      <c r="AI40" s="173"/>
      <c r="AJ40" s="26"/>
      <c r="AK40" s="23"/>
      <c r="AL40" s="25"/>
      <c r="AM40" s="6"/>
      <c r="AN40" s="23"/>
      <c r="AO40" s="247"/>
      <c r="AP40" s="243" t="str">
        <f>IF(AD40="UI",VLOOKUP(AB40,'Convert Internation Units'!$A$2:$D$33,4,FALSE),IF(AB40="Penethamate hydroiodide",0.63,IF(AB40="Benzylpenicillin Procaine /
 Benzathine Penicillin",0.61,IF(AB40="Benzathine Penicillin",0.61,IF(AB40="Procaine benzylpenicillin",0.61,IF(AB40=Prodrug!E37,Prodrug!E37,Prodrug!E37))))))</f>
        <v/>
      </c>
      <c r="AQ40" s="240" t="str">
        <f>IFERROR((((Calculations!C37*Calculations!G37)/Calculations!E37)*'Data Entry'!X40),"")</f>
        <v/>
      </c>
      <c r="AR40" s="141" t="str">
        <f>IFERROR(VLOOKUP(AB40,Lists!$P$2:$Q$182,2,0),"")</f>
        <v/>
      </c>
      <c r="AS40" s="143" t="str">
        <f>IF(AI40="UI",VLOOKUP(AG40,'Convert Internation Units'!$A$2:$D$33,4,FALSE),IF(AG40="Penethamate hydroiodide",0.63,IF(AG40="Benzylpenicillin Procaine /
 Benzathine Penicillin",0.61,IF(AG40="Benzathine Penicillin",0.61,IF(AG40="Procaine benzylpenicillin",0.61,IF(AG40=Prodrug!F37,Prodrug!F37,Prodrug!F37))))))</f>
        <v/>
      </c>
      <c r="AT40" s="240" t="str">
        <f>IFERROR((((Calculations!K37*Calculations!G37)/Calculations!E37)*'Data Entry'!X40),"")</f>
        <v/>
      </c>
      <c r="AU40" s="146" t="str">
        <f>IFERROR(VLOOKUP(AG40,Lists!$P$2:$Q$182,2,0),"")</f>
        <v/>
      </c>
      <c r="AV40" s="143" t="str">
        <f>IF(AL40="UI",VLOOKUP(AJ40,'Convert Internation Units'!$A$2:$D$33,4,FALSE),IF(AJ40="Penethamate hydroiodide",0.63,IF(AJ40="Benzylpenicillin Procaine /
 Benzathine Penicillin",0.61,IF(AJ40="Benzathine Penicillin",0.61,IF(AJ40="Procaine benzylpenicillin",0.61,IF(AJ40=Prodrug!G37,Prodrug!G37,Prodrug!G37))))))</f>
        <v/>
      </c>
      <c r="AW40" s="240" t="str">
        <f>IFERROR((((Calculations!O37*Calculations!G37)/Calculations!E37)*'Data Entry'!X40),"")</f>
        <v/>
      </c>
      <c r="AX40" s="146" t="str">
        <f>IFERROR(VLOOKUP(AJ40,Lists!$P$2:$Q$182,2,0),"")</f>
        <v/>
      </c>
      <c r="AY40" s="143" t="str">
        <f>IF(AO40="UI",VLOOKUP(AM40,'Convert Internation Units'!$A$2:$D$33,4,FALSE),IF(AM40="Penethamate hydroiodide",0.63,IF(AM40="Benzylpenicillin Procaine /
 Benzathine Penicillin",0.61,IF(AM40="Benzathine Penicillin",0.61,IF(AM40="Procaine benzylpenicillin",0.61,IF(AM40=Prodrug!H37,Prodrug!H37,Prodrug!H37))))))</f>
        <v/>
      </c>
      <c r="AZ40" s="240" t="str">
        <f>IFERROR((((Calculations!S37*Calculations!G37)/Calculations!E37)*'Data Entry'!X40),"")</f>
        <v/>
      </c>
      <c r="BA40" s="146" t="str">
        <f>IFERROR(VLOOKUP(AM40,Lists!$P$2:$Q$182,2,0),"")</f>
        <v/>
      </c>
    </row>
    <row r="41" spans="1:53" s="5" customFormat="1">
      <c r="A41" s="116">
        <v>35</v>
      </c>
      <c r="B41" s="232"/>
      <c r="C41" s="105"/>
      <c r="D41" s="105"/>
      <c r="E41" s="105"/>
      <c r="F41" s="106"/>
      <c r="G41" s="107"/>
      <c r="H41" s="107"/>
      <c r="I41" s="108"/>
      <c r="J41" s="110"/>
      <c r="K41" s="110"/>
      <c r="L41" s="110"/>
      <c r="M41" s="110"/>
      <c r="N41" s="110"/>
      <c r="O41" s="110"/>
      <c r="P41" s="110"/>
      <c r="Q41" s="110"/>
      <c r="R41" s="110"/>
      <c r="S41" s="110"/>
      <c r="T41" s="110"/>
      <c r="U41" s="110"/>
      <c r="V41" s="110"/>
      <c r="W41" s="109"/>
      <c r="X41" s="111"/>
      <c r="Y41" s="112"/>
      <c r="Z41" s="328"/>
      <c r="AA41" s="329"/>
      <c r="AB41" s="114"/>
      <c r="AC41" s="115"/>
      <c r="AD41" s="113"/>
      <c r="AE41" s="113"/>
      <c r="AF41" s="112"/>
      <c r="AG41" s="116"/>
      <c r="AH41" s="115"/>
      <c r="AI41" s="174"/>
      <c r="AJ41" s="104"/>
      <c r="AK41" s="115"/>
      <c r="AL41" s="112"/>
      <c r="AM41" s="116"/>
      <c r="AN41" s="115"/>
      <c r="AO41" s="248"/>
      <c r="AP41" s="242" t="str">
        <f>IF(AD41="UI",VLOOKUP(AB41,'Convert Internation Units'!$A$2:$D$33,4,FALSE),IF(AB41="Penethamate hydroiodide",0.63,IF(AB41="Benzylpenicillin Procaine /
 Benzathine Penicillin",0.61,IF(AB41="Benzathine Penicillin",0.61,IF(AB41="Procaine benzylpenicillin",0.61,IF(AB41=Prodrug!E38,Prodrug!E38,Prodrug!E38))))))</f>
        <v/>
      </c>
      <c r="AQ41" s="239" t="str">
        <f>IFERROR((((Calculations!C38*Calculations!G38)/Calculations!E38)*'Data Entry'!X41),"")</f>
        <v/>
      </c>
      <c r="AR41" s="234" t="str">
        <f>IFERROR(VLOOKUP(AB41,Lists!$P$2:$Q$182,2,0),"")</f>
        <v/>
      </c>
      <c r="AS41" s="233" t="str">
        <f>IF(AI41="UI",VLOOKUP(AG41,'Convert Internation Units'!$A$2:$D$33,4,FALSE),IF(AG41="Penethamate hydroiodide",0.63,IF(AG41="Benzylpenicillin Procaine /
 Benzathine Penicillin",0.61,IF(AG41="Benzathine Penicillin",0.61,IF(AG41="Procaine benzylpenicillin",0.61,IF(AG41=Prodrug!F38,Prodrug!F38,Prodrug!F38))))))</f>
        <v/>
      </c>
      <c r="AT41" s="239" t="str">
        <f>IFERROR((((Calculations!K38*Calculations!G38)/Calculations!E38)*'Data Entry'!X41),"")</f>
        <v/>
      </c>
      <c r="AU41" s="235" t="str">
        <f>IFERROR(VLOOKUP(AG41,Lists!$P$2:$Q$182,2,0),"")</f>
        <v/>
      </c>
      <c r="AV41" s="233" t="str">
        <f>IF(AL41="UI",VLOOKUP(AJ41,'Convert Internation Units'!$A$2:$D$33,4,FALSE),IF(AJ41="Penethamate hydroiodide",0.63,IF(AJ41="Benzylpenicillin Procaine /
 Benzathine Penicillin",0.61,IF(AJ41="Benzathine Penicillin",0.61,IF(AJ41="Procaine benzylpenicillin",0.61,IF(AJ41=Prodrug!G38,Prodrug!G38,Prodrug!G38))))))</f>
        <v/>
      </c>
      <c r="AW41" s="239" t="str">
        <f>IFERROR((((Calculations!O38*Calculations!G38)/Calculations!E38)*'Data Entry'!X41),"")</f>
        <v/>
      </c>
      <c r="AX41" s="235" t="str">
        <f>IFERROR(VLOOKUP(AJ41,Lists!$P$2:$Q$182,2,0),"")</f>
        <v/>
      </c>
      <c r="AY41" s="233" t="str">
        <f>IF(AO41="UI",VLOOKUP(AM41,'Convert Internation Units'!$A$2:$D$33,4,FALSE),IF(AM41="Penethamate hydroiodide",0.63,IF(AM41="Benzylpenicillin Procaine /
 Benzathine Penicillin",0.61,IF(AM41="Benzathine Penicillin",0.61,IF(AM41="Procaine benzylpenicillin",0.61,IF(AM41=Prodrug!H38,Prodrug!H38,Prodrug!H38))))))</f>
        <v/>
      </c>
      <c r="AZ41" s="239" t="str">
        <f>IFERROR((((Calculations!S38*Calculations!G38)/Calculations!E38)*'Data Entry'!X41),"")</f>
        <v/>
      </c>
      <c r="BA41" s="235" t="str">
        <f>IFERROR(VLOOKUP(AM41,Lists!$P$2:$Q$182,2,0),"")</f>
        <v/>
      </c>
    </row>
    <row r="42" spans="1:53" s="5" customFormat="1">
      <c r="A42" s="6">
        <v>36</v>
      </c>
      <c r="B42" s="231"/>
      <c r="C42" s="7"/>
      <c r="D42" s="7"/>
      <c r="E42" s="7"/>
      <c r="F42" s="67"/>
      <c r="G42" s="79"/>
      <c r="H42" s="79"/>
      <c r="I42" s="75"/>
      <c r="J42" s="76"/>
      <c r="K42" s="76"/>
      <c r="L42" s="76"/>
      <c r="M42" s="76"/>
      <c r="N42" s="76"/>
      <c r="O42" s="76"/>
      <c r="P42" s="76"/>
      <c r="Q42" s="76"/>
      <c r="R42" s="76"/>
      <c r="S42" s="76"/>
      <c r="T42" s="76"/>
      <c r="U42" s="76"/>
      <c r="V42" s="76"/>
      <c r="W42" s="80"/>
      <c r="X42" s="69"/>
      <c r="Y42" s="25"/>
      <c r="Z42" s="326"/>
      <c r="AA42" s="327"/>
      <c r="AB42" s="28"/>
      <c r="AC42" s="23"/>
      <c r="AD42" s="8"/>
      <c r="AE42" s="8"/>
      <c r="AF42" s="25"/>
      <c r="AG42" s="6"/>
      <c r="AH42" s="23"/>
      <c r="AI42" s="173"/>
      <c r="AJ42" s="26"/>
      <c r="AK42" s="23"/>
      <c r="AL42" s="25"/>
      <c r="AM42" s="6"/>
      <c r="AN42" s="23"/>
      <c r="AO42" s="247"/>
      <c r="AP42" s="243" t="str">
        <f>IF(AD42="UI",VLOOKUP(AB42,'Convert Internation Units'!$A$2:$D$33,4,FALSE),IF(AB42="Penethamate hydroiodide",0.63,IF(AB42="Benzylpenicillin Procaine /
 Benzathine Penicillin",0.61,IF(AB42="Benzathine Penicillin",0.61,IF(AB42="Procaine benzylpenicillin",0.61,IF(AB42=Prodrug!E39,Prodrug!E39,Prodrug!E39))))))</f>
        <v/>
      </c>
      <c r="AQ42" s="240" t="str">
        <f>IFERROR((((Calculations!C39*Calculations!G39)/Calculations!E39)*'Data Entry'!X42),"")</f>
        <v/>
      </c>
      <c r="AR42" s="141" t="str">
        <f>IFERROR(VLOOKUP(AB42,Lists!$P$2:$Q$182,2,0),"")</f>
        <v/>
      </c>
      <c r="AS42" s="143" t="str">
        <f>IF(AI42="UI",VLOOKUP(AG42,'Convert Internation Units'!$A$2:$D$33,4,FALSE),IF(AG42="Penethamate hydroiodide",0.63,IF(AG42="Benzylpenicillin Procaine /
 Benzathine Penicillin",0.61,IF(AG42="Benzathine Penicillin",0.61,IF(AG42="Procaine benzylpenicillin",0.61,IF(AG42=Prodrug!F39,Prodrug!F39,Prodrug!F39))))))</f>
        <v/>
      </c>
      <c r="AT42" s="240" t="str">
        <f>IFERROR((((Calculations!K39*Calculations!G39)/Calculations!E39)*'Data Entry'!X42),"")</f>
        <v/>
      </c>
      <c r="AU42" s="146" t="str">
        <f>IFERROR(VLOOKUP(AG42,Lists!$P$2:$Q$182,2,0),"")</f>
        <v/>
      </c>
      <c r="AV42" s="143" t="str">
        <f>IF(AL42="UI",VLOOKUP(AJ42,'Convert Internation Units'!$A$2:$D$33,4,FALSE),IF(AJ42="Penethamate hydroiodide",0.63,IF(AJ42="Benzylpenicillin Procaine /
 Benzathine Penicillin",0.61,IF(AJ42="Benzathine Penicillin",0.61,IF(AJ42="Procaine benzylpenicillin",0.61,IF(AJ42=Prodrug!G39,Prodrug!G39,Prodrug!G39))))))</f>
        <v/>
      </c>
      <c r="AW42" s="240" t="str">
        <f>IFERROR((((Calculations!O39*Calculations!G39)/Calculations!E39)*'Data Entry'!X42),"")</f>
        <v/>
      </c>
      <c r="AX42" s="146" t="str">
        <f>IFERROR(VLOOKUP(AJ42,Lists!$P$2:$Q$182,2,0),"")</f>
        <v/>
      </c>
      <c r="AY42" s="143" t="str">
        <f>IF(AO42="UI",VLOOKUP(AM42,'Convert Internation Units'!$A$2:$D$33,4,FALSE),IF(AM42="Penethamate hydroiodide",0.63,IF(AM42="Benzylpenicillin Procaine /
 Benzathine Penicillin",0.61,IF(AM42="Benzathine Penicillin",0.61,IF(AM42="Procaine benzylpenicillin",0.61,IF(AM42=Prodrug!H39,Prodrug!H39,Prodrug!H39))))))</f>
        <v/>
      </c>
      <c r="AZ42" s="240" t="str">
        <f>IFERROR((((Calculations!S39*Calculations!G39)/Calculations!E39)*'Data Entry'!X42),"")</f>
        <v/>
      </c>
      <c r="BA42" s="146" t="str">
        <f>IFERROR(VLOOKUP(AM42,Lists!$P$2:$Q$182,2,0),"")</f>
        <v/>
      </c>
    </row>
    <row r="43" spans="1:53" s="5" customFormat="1">
      <c r="A43" s="116">
        <v>37</v>
      </c>
      <c r="B43" s="232"/>
      <c r="C43" s="105"/>
      <c r="D43" s="105"/>
      <c r="E43" s="105"/>
      <c r="F43" s="106"/>
      <c r="G43" s="107"/>
      <c r="H43" s="107"/>
      <c r="I43" s="108"/>
      <c r="J43" s="110"/>
      <c r="K43" s="110"/>
      <c r="L43" s="110"/>
      <c r="M43" s="110"/>
      <c r="N43" s="110"/>
      <c r="O43" s="110"/>
      <c r="P43" s="110"/>
      <c r="Q43" s="110"/>
      <c r="R43" s="110"/>
      <c r="S43" s="110"/>
      <c r="T43" s="110"/>
      <c r="U43" s="110"/>
      <c r="V43" s="110"/>
      <c r="W43" s="109"/>
      <c r="X43" s="111"/>
      <c r="Y43" s="112"/>
      <c r="Z43" s="328"/>
      <c r="AA43" s="329"/>
      <c r="AB43" s="114"/>
      <c r="AC43" s="115"/>
      <c r="AD43" s="113"/>
      <c r="AE43" s="113"/>
      <c r="AF43" s="112"/>
      <c r="AG43" s="116"/>
      <c r="AH43" s="115"/>
      <c r="AI43" s="174"/>
      <c r="AJ43" s="104"/>
      <c r="AK43" s="115"/>
      <c r="AL43" s="112"/>
      <c r="AM43" s="116"/>
      <c r="AN43" s="115"/>
      <c r="AO43" s="248"/>
      <c r="AP43" s="242" t="str">
        <f>IF(AD43="UI",VLOOKUP(AB43,'Convert Internation Units'!$A$2:$D$33,4,FALSE),IF(AB43="Penethamate hydroiodide",0.63,IF(AB43="Benzylpenicillin Procaine /
 Benzathine Penicillin",0.61,IF(AB43="Benzathine Penicillin",0.61,IF(AB43="Procaine benzylpenicillin",0.61,IF(AB43=Prodrug!E40,Prodrug!E40,Prodrug!E40))))))</f>
        <v/>
      </c>
      <c r="AQ43" s="239" t="str">
        <f>IFERROR((((Calculations!C40*Calculations!G40)/Calculations!E40)*'Data Entry'!X43),"")</f>
        <v/>
      </c>
      <c r="AR43" s="234" t="str">
        <f>IFERROR(VLOOKUP(AB43,Lists!$P$2:$Q$182,2,0),"")</f>
        <v/>
      </c>
      <c r="AS43" s="233" t="str">
        <f>IF(AI43="UI",VLOOKUP(AG43,'Convert Internation Units'!$A$2:$D$33,4,FALSE),IF(AG43="Penethamate hydroiodide",0.63,IF(AG43="Benzylpenicillin Procaine /
 Benzathine Penicillin",0.61,IF(AG43="Benzathine Penicillin",0.61,IF(AG43="Procaine benzylpenicillin",0.61,IF(AG43=Prodrug!F40,Prodrug!F40,Prodrug!F40))))))</f>
        <v/>
      </c>
      <c r="AT43" s="239" t="str">
        <f>IFERROR((((Calculations!K40*Calculations!G40)/Calculations!E40)*'Data Entry'!X43),"")</f>
        <v/>
      </c>
      <c r="AU43" s="235" t="str">
        <f>IFERROR(VLOOKUP(AG43,Lists!$P$2:$Q$182,2,0),"")</f>
        <v/>
      </c>
      <c r="AV43" s="233" t="str">
        <f>IF(AL43="UI",VLOOKUP(AJ43,'Convert Internation Units'!$A$2:$D$33,4,FALSE),IF(AJ43="Penethamate hydroiodide",0.63,IF(AJ43="Benzylpenicillin Procaine /
 Benzathine Penicillin",0.61,IF(AJ43="Benzathine Penicillin",0.61,IF(AJ43="Procaine benzylpenicillin",0.61,IF(AJ43=Prodrug!G40,Prodrug!G40,Prodrug!G40))))))</f>
        <v/>
      </c>
      <c r="AW43" s="239" t="str">
        <f>IFERROR((((Calculations!O40*Calculations!G40)/Calculations!E40)*'Data Entry'!X43),"")</f>
        <v/>
      </c>
      <c r="AX43" s="235" t="str">
        <f>IFERROR(VLOOKUP(AJ43,Lists!$P$2:$Q$182,2,0),"")</f>
        <v/>
      </c>
      <c r="AY43" s="233" t="str">
        <f>IF(AO43="UI",VLOOKUP(AM43,'Convert Internation Units'!$A$2:$D$33,4,FALSE),IF(AM43="Penethamate hydroiodide",0.63,IF(AM43="Benzylpenicillin Procaine /
 Benzathine Penicillin",0.61,IF(AM43="Benzathine Penicillin",0.61,IF(AM43="Procaine benzylpenicillin",0.61,IF(AM43=Prodrug!H40,Prodrug!H40,Prodrug!H40))))))</f>
        <v/>
      </c>
      <c r="AZ43" s="239" t="str">
        <f>IFERROR((((Calculations!S40*Calculations!G40)/Calculations!E40)*'Data Entry'!X43),"")</f>
        <v/>
      </c>
      <c r="BA43" s="235" t="str">
        <f>IFERROR(VLOOKUP(AM43,Lists!$P$2:$Q$182,2,0),"")</f>
        <v/>
      </c>
    </row>
    <row r="44" spans="1:53" s="5" customFormat="1">
      <c r="A44" s="6">
        <v>38</v>
      </c>
      <c r="B44" s="231"/>
      <c r="C44" s="7"/>
      <c r="D44" s="7"/>
      <c r="E44" s="7"/>
      <c r="F44" s="67"/>
      <c r="G44" s="79"/>
      <c r="H44" s="79"/>
      <c r="I44" s="75"/>
      <c r="J44" s="76"/>
      <c r="K44" s="76"/>
      <c r="L44" s="76"/>
      <c r="M44" s="76"/>
      <c r="N44" s="76"/>
      <c r="O44" s="76"/>
      <c r="P44" s="76"/>
      <c r="Q44" s="76"/>
      <c r="R44" s="76"/>
      <c r="S44" s="76"/>
      <c r="T44" s="76"/>
      <c r="U44" s="76"/>
      <c r="V44" s="76"/>
      <c r="W44" s="80"/>
      <c r="X44" s="69"/>
      <c r="Y44" s="25"/>
      <c r="Z44" s="326"/>
      <c r="AA44" s="327"/>
      <c r="AB44" s="28"/>
      <c r="AC44" s="23"/>
      <c r="AD44" s="8"/>
      <c r="AE44" s="8"/>
      <c r="AF44" s="25"/>
      <c r="AG44" s="6"/>
      <c r="AH44" s="23"/>
      <c r="AI44" s="173"/>
      <c r="AJ44" s="26"/>
      <c r="AK44" s="23"/>
      <c r="AL44" s="25"/>
      <c r="AM44" s="6"/>
      <c r="AN44" s="23"/>
      <c r="AO44" s="247"/>
      <c r="AP44" s="243" t="str">
        <f>IF(AD44="UI",VLOOKUP(AB44,'Convert Internation Units'!$A$2:$D$33,4,FALSE),IF(AB44="Penethamate hydroiodide",0.63,IF(AB44="Benzylpenicillin Procaine /
 Benzathine Penicillin",0.61,IF(AB44="Benzathine Penicillin",0.61,IF(AB44="Procaine benzylpenicillin",0.61,IF(AB44=Prodrug!E41,Prodrug!E41,Prodrug!E41))))))</f>
        <v/>
      </c>
      <c r="AQ44" s="240" t="str">
        <f>IFERROR((((Calculations!C41*Calculations!G41)/Calculations!E41)*'Data Entry'!X44),"")</f>
        <v/>
      </c>
      <c r="AR44" s="141" t="str">
        <f>IFERROR(VLOOKUP(AB44,Lists!$P$2:$Q$182,2,0),"")</f>
        <v/>
      </c>
      <c r="AS44" s="143" t="str">
        <f>IF(AI44="UI",VLOOKUP(AG44,'Convert Internation Units'!$A$2:$D$33,4,FALSE),IF(AG44="Penethamate hydroiodide",0.63,IF(AG44="Benzylpenicillin Procaine /
 Benzathine Penicillin",0.61,IF(AG44="Benzathine Penicillin",0.61,IF(AG44="Procaine benzylpenicillin",0.61,IF(AG44=Prodrug!F41,Prodrug!F41,Prodrug!F41))))))</f>
        <v/>
      </c>
      <c r="AT44" s="240" t="str">
        <f>IFERROR((((Calculations!K41*Calculations!G41)/Calculations!E41)*'Data Entry'!X44),"")</f>
        <v/>
      </c>
      <c r="AU44" s="146" t="str">
        <f>IFERROR(VLOOKUP(AG44,Lists!$P$2:$Q$182,2,0),"")</f>
        <v/>
      </c>
      <c r="AV44" s="143" t="str">
        <f>IF(AL44="UI",VLOOKUP(AJ44,'Convert Internation Units'!$A$2:$D$33,4,FALSE),IF(AJ44="Penethamate hydroiodide",0.63,IF(AJ44="Benzylpenicillin Procaine /
 Benzathine Penicillin",0.61,IF(AJ44="Benzathine Penicillin",0.61,IF(AJ44="Procaine benzylpenicillin",0.61,IF(AJ44=Prodrug!G41,Prodrug!G41,Prodrug!G41))))))</f>
        <v/>
      </c>
      <c r="AW44" s="240" t="str">
        <f>IFERROR((((Calculations!O41*Calculations!G41)/Calculations!E41)*'Data Entry'!X44),"")</f>
        <v/>
      </c>
      <c r="AX44" s="146" t="str">
        <f>IFERROR(VLOOKUP(AJ44,Lists!$P$2:$Q$182,2,0),"")</f>
        <v/>
      </c>
      <c r="AY44" s="143" t="str">
        <f>IF(AO44="UI",VLOOKUP(AM44,'Convert Internation Units'!$A$2:$D$33,4,FALSE),IF(AM44="Penethamate hydroiodide",0.63,IF(AM44="Benzylpenicillin Procaine /
 Benzathine Penicillin",0.61,IF(AM44="Benzathine Penicillin",0.61,IF(AM44="Procaine benzylpenicillin",0.61,IF(AM44=Prodrug!H41,Prodrug!H41,Prodrug!H41))))))</f>
        <v/>
      </c>
      <c r="AZ44" s="240" t="str">
        <f>IFERROR((((Calculations!S41*Calculations!G41)/Calculations!E41)*'Data Entry'!X44),"")</f>
        <v/>
      </c>
      <c r="BA44" s="146" t="str">
        <f>IFERROR(VLOOKUP(AM44,Lists!$P$2:$Q$182,2,0),"")</f>
        <v/>
      </c>
    </row>
    <row r="45" spans="1:53" s="5" customFormat="1">
      <c r="A45" s="116">
        <v>39</v>
      </c>
      <c r="B45" s="232"/>
      <c r="C45" s="105"/>
      <c r="D45" s="105"/>
      <c r="E45" s="105"/>
      <c r="F45" s="106"/>
      <c r="G45" s="107"/>
      <c r="H45" s="107"/>
      <c r="I45" s="108"/>
      <c r="J45" s="110"/>
      <c r="K45" s="110"/>
      <c r="L45" s="110"/>
      <c r="M45" s="110"/>
      <c r="N45" s="110"/>
      <c r="O45" s="110"/>
      <c r="P45" s="110"/>
      <c r="Q45" s="110"/>
      <c r="R45" s="110"/>
      <c r="S45" s="110"/>
      <c r="T45" s="110"/>
      <c r="U45" s="110"/>
      <c r="V45" s="110"/>
      <c r="W45" s="109"/>
      <c r="X45" s="111"/>
      <c r="Y45" s="112"/>
      <c r="Z45" s="328"/>
      <c r="AA45" s="329"/>
      <c r="AB45" s="114"/>
      <c r="AC45" s="115"/>
      <c r="AD45" s="113"/>
      <c r="AE45" s="113"/>
      <c r="AF45" s="112"/>
      <c r="AG45" s="116"/>
      <c r="AH45" s="115"/>
      <c r="AI45" s="174"/>
      <c r="AJ45" s="104"/>
      <c r="AK45" s="115"/>
      <c r="AL45" s="112"/>
      <c r="AM45" s="116"/>
      <c r="AN45" s="115"/>
      <c r="AO45" s="248"/>
      <c r="AP45" s="242" t="str">
        <f>IF(AD45="UI",VLOOKUP(AB45,'Convert Internation Units'!$A$2:$D$33,4,FALSE),IF(AB45="Penethamate hydroiodide",0.63,IF(AB45="Benzylpenicillin Procaine /
 Benzathine Penicillin",0.61,IF(AB45="Benzathine Penicillin",0.61,IF(AB45="Procaine benzylpenicillin",0.61,IF(AB45=Prodrug!E42,Prodrug!E42,Prodrug!E42))))))</f>
        <v/>
      </c>
      <c r="AQ45" s="239" t="str">
        <f>IFERROR((((Calculations!C42*Calculations!G42)/Calculations!E42)*'Data Entry'!X45),"")</f>
        <v/>
      </c>
      <c r="AR45" s="234" t="str">
        <f>IFERROR(VLOOKUP(AB45,Lists!$P$2:$Q$182,2,0),"")</f>
        <v/>
      </c>
      <c r="AS45" s="233" t="str">
        <f>IF(AI45="UI",VLOOKUP(AG45,'Convert Internation Units'!$A$2:$D$33,4,FALSE),IF(AG45="Penethamate hydroiodide",0.63,IF(AG45="Benzylpenicillin Procaine /
 Benzathine Penicillin",0.61,IF(AG45="Benzathine Penicillin",0.61,IF(AG45="Procaine benzylpenicillin",0.61,IF(AG45=Prodrug!F42,Prodrug!F42,Prodrug!F42))))))</f>
        <v/>
      </c>
      <c r="AT45" s="239" t="str">
        <f>IFERROR((((Calculations!K42*Calculations!G42)/Calculations!E42)*'Data Entry'!X45),"")</f>
        <v/>
      </c>
      <c r="AU45" s="235" t="str">
        <f>IFERROR(VLOOKUP(AG45,Lists!$P$2:$Q$182,2,0),"")</f>
        <v/>
      </c>
      <c r="AV45" s="233" t="str">
        <f>IF(AL45="UI",VLOOKUP(AJ45,'Convert Internation Units'!$A$2:$D$33,4,FALSE),IF(AJ45="Penethamate hydroiodide",0.63,IF(AJ45="Benzylpenicillin Procaine /
 Benzathine Penicillin",0.61,IF(AJ45="Benzathine Penicillin",0.61,IF(AJ45="Procaine benzylpenicillin",0.61,IF(AJ45=Prodrug!G42,Prodrug!G42,Prodrug!G42))))))</f>
        <v/>
      </c>
      <c r="AW45" s="239" t="str">
        <f>IFERROR((((Calculations!O42*Calculations!G42)/Calculations!E42)*'Data Entry'!X45),"")</f>
        <v/>
      </c>
      <c r="AX45" s="235" t="str">
        <f>IFERROR(VLOOKUP(AJ45,Lists!$P$2:$Q$182,2,0),"")</f>
        <v/>
      </c>
      <c r="AY45" s="233" t="str">
        <f>IF(AO45="UI",VLOOKUP(AM45,'Convert Internation Units'!$A$2:$D$33,4,FALSE),IF(AM45="Penethamate hydroiodide",0.63,IF(AM45="Benzylpenicillin Procaine /
 Benzathine Penicillin",0.61,IF(AM45="Benzathine Penicillin",0.61,IF(AM45="Procaine benzylpenicillin",0.61,IF(AM45=Prodrug!H42,Prodrug!H42,Prodrug!H42))))))</f>
        <v/>
      </c>
      <c r="AZ45" s="239" t="str">
        <f>IFERROR((((Calculations!S42*Calculations!G42)/Calculations!E42)*'Data Entry'!X45),"")</f>
        <v/>
      </c>
      <c r="BA45" s="235" t="str">
        <f>IFERROR(VLOOKUP(AM45,Lists!$P$2:$Q$182,2,0),"")</f>
        <v/>
      </c>
    </row>
    <row r="46" spans="1:53" s="5" customFormat="1">
      <c r="A46" s="6">
        <v>40</v>
      </c>
      <c r="B46" s="231"/>
      <c r="C46" s="7"/>
      <c r="D46" s="7"/>
      <c r="E46" s="7"/>
      <c r="F46" s="67"/>
      <c r="G46" s="79"/>
      <c r="H46" s="79"/>
      <c r="I46" s="75"/>
      <c r="J46" s="76"/>
      <c r="K46" s="76"/>
      <c r="L46" s="76"/>
      <c r="M46" s="76"/>
      <c r="N46" s="76"/>
      <c r="O46" s="76"/>
      <c r="P46" s="76"/>
      <c r="Q46" s="76"/>
      <c r="R46" s="76"/>
      <c r="S46" s="76"/>
      <c r="T46" s="76"/>
      <c r="U46" s="76"/>
      <c r="V46" s="76"/>
      <c r="W46" s="80"/>
      <c r="X46" s="69"/>
      <c r="Y46" s="25"/>
      <c r="Z46" s="326"/>
      <c r="AA46" s="327"/>
      <c r="AB46" s="28"/>
      <c r="AC46" s="23"/>
      <c r="AD46" s="8"/>
      <c r="AE46" s="8"/>
      <c r="AF46" s="25"/>
      <c r="AG46" s="6"/>
      <c r="AH46" s="23"/>
      <c r="AI46" s="173"/>
      <c r="AJ46" s="26"/>
      <c r="AK46" s="23"/>
      <c r="AL46" s="25"/>
      <c r="AM46" s="6"/>
      <c r="AN46" s="23"/>
      <c r="AO46" s="247"/>
      <c r="AP46" s="243" t="str">
        <f>IF(AD46="UI",VLOOKUP(AB46,'Convert Internation Units'!$A$2:$D$33,4,FALSE),IF(AB46="Penethamate hydroiodide",0.63,IF(AB46="Benzylpenicillin Procaine /
 Benzathine Penicillin",0.61,IF(AB46="Benzathine Penicillin",0.61,IF(AB46="Procaine benzylpenicillin",0.61,IF(AB46=Prodrug!E43,Prodrug!E43,Prodrug!E43))))))</f>
        <v/>
      </c>
      <c r="AQ46" s="240" t="str">
        <f>IFERROR((((Calculations!C43*Calculations!G43)/Calculations!E43)*'Data Entry'!X46),"")</f>
        <v/>
      </c>
      <c r="AR46" s="141" t="str">
        <f>IFERROR(VLOOKUP(AB46,Lists!$P$2:$Q$182,2,0),"")</f>
        <v/>
      </c>
      <c r="AS46" s="143" t="str">
        <f>IF(AI46="UI",VLOOKUP(AG46,'Convert Internation Units'!$A$2:$D$33,4,FALSE),IF(AG46="Penethamate hydroiodide",0.63,IF(AG46="Benzylpenicillin Procaine /
 Benzathine Penicillin",0.61,IF(AG46="Benzathine Penicillin",0.61,IF(AG46="Procaine benzylpenicillin",0.61,IF(AG46=Prodrug!F43,Prodrug!F43,Prodrug!F43))))))</f>
        <v/>
      </c>
      <c r="AT46" s="240" t="str">
        <f>IFERROR((((Calculations!K43*Calculations!G43)/Calculations!E43)*'Data Entry'!X46),"")</f>
        <v/>
      </c>
      <c r="AU46" s="146" t="str">
        <f>IFERROR(VLOOKUP(AG46,Lists!$P$2:$Q$182,2,0),"")</f>
        <v/>
      </c>
      <c r="AV46" s="143" t="str">
        <f>IF(AL46="UI",VLOOKUP(AJ46,'Convert Internation Units'!$A$2:$D$33,4,FALSE),IF(AJ46="Penethamate hydroiodide",0.63,IF(AJ46="Benzylpenicillin Procaine /
 Benzathine Penicillin",0.61,IF(AJ46="Benzathine Penicillin",0.61,IF(AJ46="Procaine benzylpenicillin",0.61,IF(AJ46=Prodrug!G43,Prodrug!G43,Prodrug!G43))))))</f>
        <v/>
      </c>
      <c r="AW46" s="240" t="str">
        <f>IFERROR((((Calculations!O43*Calculations!G43)/Calculations!E43)*'Data Entry'!X46),"")</f>
        <v/>
      </c>
      <c r="AX46" s="146" t="str">
        <f>IFERROR(VLOOKUP(AJ46,Lists!$P$2:$Q$182,2,0),"")</f>
        <v/>
      </c>
      <c r="AY46" s="143" t="str">
        <f>IF(AO46="UI",VLOOKUP(AM46,'Convert Internation Units'!$A$2:$D$33,4,FALSE),IF(AM46="Penethamate hydroiodide",0.63,IF(AM46="Benzylpenicillin Procaine /
 Benzathine Penicillin",0.61,IF(AM46="Benzathine Penicillin",0.61,IF(AM46="Procaine benzylpenicillin",0.61,IF(AM46=Prodrug!H43,Prodrug!H43,Prodrug!H43))))))</f>
        <v/>
      </c>
      <c r="AZ46" s="240" t="str">
        <f>IFERROR((((Calculations!S43*Calculations!G43)/Calculations!E43)*'Data Entry'!X46),"")</f>
        <v/>
      </c>
      <c r="BA46" s="146" t="str">
        <f>IFERROR(VLOOKUP(AM46,Lists!$P$2:$Q$182,2,0),"")</f>
        <v/>
      </c>
    </row>
    <row r="47" spans="1:53" s="5" customFormat="1">
      <c r="A47" s="116">
        <v>41</v>
      </c>
      <c r="B47" s="232"/>
      <c r="C47" s="105"/>
      <c r="D47" s="105"/>
      <c r="E47" s="105"/>
      <c r="F47" s="106"/>
      <c r="G47" s="107"/>
      <c r="H47" s="107"/>
      <c r="I47" s="108"/>
      <c r="J47" s="110"/>
      <c r="K47" s="110"/>
      <c r="L47" s="110"/>
      <c r="M47" s="110"/>
      <c r="N47" s="110"/>
      <c r="O47" s="110"/>
      <c r="P47" s="110"/>
      <c r="Q47" s="110"/>
      <c r="R47" s="110"/>
      <c r="S47" s="110"/>
      <c r="T47" s="110"/>
      <c r="U47" s="110"/>
      <c r="V47" s="110"/>
      <c r="W47" s="109"/>
      <c r="X47" s="111"/>
      <c r="Y47" s="112"/>
      <c r="Z47" s="328"/>
      <c r="AA47" s="329"/>
      <c r="AB47" s="114"/>
      <c r="AC47" s="115"/>
      <c r="AD47" s="113"/>
      <c r="AE47" s="113"/>
      <c r="AF47" s="112"/>
      <c r="AG47" s="116"/>
      <c r="AH47" s="115"/>
      <c r="AI47" s="174"/>
      <c r="AJ47" s="104"/>
      <c r="AK47" s="115"/>
      <c r="AL47" s="112"/>
      <c r="AM47" s="116"/>
      <c r="AN47" s="115"/>
      <c r="AO47" s="248"/>
      <c r="AP47" s="242" t="str">
        <f>IF(AD47="UI",VLOOKUP(AB47,'Convert Internation Units'!$A$2:$D$33,4,FALSE),IF(AB47="Penethamate hydroiodide",0.63,IF(AB47="Benzylpenicillin Procaine /
 Benzathine Penicillin",0.61,IF(AB47="Benzathine Penicillin",0.61,IF(AB47="Procaine benzylpenicillin",0.61,IF(AB47=Prodrug!E44,Prodrug!E44,Prodrug!E44))))))</f>
        <v/>
      </c>
      <c r="AQ47" s="239" t="str">
        <f>IFERROR((((Calculations!C44*Calculations!G44)/Calculations!E44)*'Data Entry'!X47),"")</f>
        <v/>
      </c>
      <c r="AR47" s="234" t="str">
        <f>IFERROR(VLOOKUP(AB47,Lists!$P$2:$Q$182,2,0),"")</f>
        <v/>
      </c>
      <c r="AS47" s="233" t="str">
        <f>IF(AI47="UI",VLOOKUP(AG47,'Convert Internation Units'!$A$2:$D$33,4,FALSE),IF(AG47="Penethamate hydroiodide",0.63,IF(AG47="Benzylpenicillin Procaine /
 Benzathine Penicillin",0.61,IF(AG47="Benzathine Penicillin",0.61,IF(AG47="Procaine benzylpenicillin",0.61,IF(AG47=Prodrug!F44,Prodrug!F44,Prodrug!F44))))))</f>
        <v/>
      </c>
      <c r="AT47" s="239" t="str">
        <f>IFERROR((((Calculations!K44*Calculations!G44)/Calculations!E44)*'Data Entry'!X47),"")</f>
        <v/>
      </c>
      <c r="AU47" s="235" t="str">
        <f>IFERROR(VLOOKUP(AG47,Lists!$P$2:$Q$182,2,0),"")</f>
        <v/>
      </c>
      <c r="AV47" s="233" t="str">
        <f>IF(AL47="UI",VLOOKUP(AJ47,'Convert Internation Units'!$A$2:$D$33,4,FALSE),IF(AJ47="Penethamate hydroiodide",0.63,IF(AJ47="Benzylpenicillin Procaine /
 Benzathine Penicillin",0.61,IF(AJ47="Benzathine Penicillin",0.61,IF(AJ47="Procaine benzylpenicillin",0.61,IF(AJ47=Prodrug!G44,Prodrug!G44,Prodrug!G44))))))</f>
        <v/>
      </c>
      <c r="AW47" s="239" t="str">
        <f>IFERROR((((Calculations!O44*Calculations!G44)/Calculations!E44)*'Data Entry'!X47),"")</f>
        <v/>
      </c>
      <c r="AX47" s="235" t="str">
        <f>IFERROR(VLOOKUP(AJ47,Lists!$P$2:$Q$182,2,0),"")</f>
        <v/>
      </c>
      <c r="AY47" s="233" t="str">
        <f>IF(AO47="UI",VLOOKUP(AM47,'Convert Internation Units'!$A$2:$D$33,4,FALSE),IF(AM47="Penethamate hydroiodide",0.63,IF(AM47="Benzylpenicillin Procaine /
 Benzathine Penicillin",0.61,IF(AM47="Benzathine Penicillin",0.61,IF(AM47="Procaine benzylpenicillin",0.61,IF(AM47=Prodrug!H44,Prodrug!H44,Prodrug!H44))))))</f>
        <v/>
      </c>
      <c r="AZ47" s="239" t="str">
        <f>IFERROR((((Calculations!S44*Calculations!G44)/Calculations!E44)*'Data Entry'!X47),"")</f>
        <v/>
      </c>
      <c r="BA47" s="235" t="str">
        <f>IFERROR(VLOOKUP(AM47,Lists!$P$2:$Q$182,2,0),"")</f>
        <v/>
      </c>
    </row>
    <row r="48" spans="1:53" s="5" customFormat="1">
      <c r="A48" s="6">
        <v>42</v>
      </c>
      <c r="B48" s="231"/>
      <c r="C48" s="7"/>
      <c r="D48" s="7"/>
      <c r="E48" s="7"/>
      <c r="F48" s="67"/>
      <c r="G48" s="79"/>
      <c r="H48" s="79"/>
      <c r="I48" s="75"/>
      <c r="J48" s="76"/>
      <c r="K48" s="76"/>
      <c r="L48" s="76"/>
      <c r="M48" s="76"/>
      <c r="N48" s="76"/>
      <c r="O48" s="76"/>
      <c r="P48" s="76"/>
      <c r="Q48" s="76"/>
      <c r="R48" s="76"/>
      <c r="S48" s="76"/>
      <c r="T48" s="76"/>
      <c r="U48" s="76"/>
      <c r="V48" s="76"/>
      <c r="W48" s="80"/>
      <c r="X48" s="69"/>
      <c r="Y48" s="25"/>
      <c r="Z48" s="326"/>
      <c r="AA48" s="327"/>
      <c r="AB48" s="28"/>
      <c r="AC48" s="23"/>
      <c r="AD48" s="8"/>
      <c r="AE48" s="8"/>
      <c r="AF48" s="25"/>
      <c r="AG48" s="6"/>
      <c r="AH48" s="23"/>
      <c r="AI48" s="173"/>
      <c r="AJ48" s="26"/>
      <c r="AK48" s="23"/>
      <c r="AL48" s="25"/>
      <c r="AM48" s="6"/>
      <c r="AN48" s="23"/>
      <c r="AO48" s="247"/>
      <c r="AP48" s="243" t="str">
        <f>IF(AD48="UI",VLOOKUP(AB48,'Convert Internation Units'!$A$2:$D$33,4,FALSE),IF(AB48="Penethamate hydroiodide",0.63,IF(AB48="Benzylpenicillin Procaine /
 Benzathine Penicillin",0.61,IF(AB48="Benzathine Penicillin",0.61,IF(AB48="Procaine benzylpenicillin",0.61,IF(AB48=Prodrug!E45,Prodrug!E45,Prodrug!E45))))))</f>
        <v/>
      </c>
      <c r="AQ48" s="240" t="str">
        <f>IFERROR((((Calculations!C45*Calculations!G45)/Calculations!E45)*'Data Entry'!X48),"")</f>
        <v/>
      </c>
      <c r="AR48" s="141" t="str">
        <f>IFERROR(VLOOKUP(AB48,Lists!$P$2:$Q$182,2,0),"")</f>
        <v/>
      </c>
      <c r="AS48" s="143" t="str">
        <f>IF(AI48="UI",VLOOKUP(AG48,'Convert Internation Units'!$A$2:$D$33,4,FALSE),IF(AG48="Penethamate hydroiodide",0.63,IF(AG48="Benzylpenicillin Procaine /
 Benzathine Penicillin",0.61,IF(AG48="Benzathine Penicillin",0.61,IF(AG48="Procaine benzylpenicillin",0.61,IF(AG48=Prodrug!F45,Prodrug!F45,Prodrug!F45))))))</f>
        <v/>
      </c>
      <c r="AT48" s="240" t="str">
        <f>IFERROR((((Calculations!K45*Calculations!G45)/Calculations!E45)*'Data Entry'!X48),"")</f>
        <v/>
      </c>
      <c r="AU48" s="146" t="str">
        <f>IFERROR(VLOOKUP(AG48,Lists!$P$2:$Q$182,2,0),"")</f>
        <v/>
      </c>
      <c r="AV48" s="143" t="str">
        <f>IF(AL48="UI",VLOOKUP(AJ48,'Convert Internation Units'!$A$2:$D$33,4,FALSE),IF(AJ48="Penethamate hydroiodide",0.63,IF(AJ48="Benzylpenicillin Procaine /
 Benzathine Penicillin",0.61,IF(AJ48="Benzathine Penicillin",0.61,IF(AJ48="Procaine benzylpenicillin",0.61,IF(AJ48=Prodrug!G45,Prodrug!G45,Prodrug!G45))))))</f>
        <v/>
      </c>
      <c r="AW48" s="240" t="str">
        <f>IFERROR((((Calculations!O45*Calculations!G45)/Calculations!E45)*'Data Entry'!X48),"")</f>
        <v/>
      </c>
      <c r="AX48" s="146" t="str">
        <f>IFERROR(VLOOKUP(AJ48,Lists!$P$2:$Q$182,2,0),"")</f>
        <v/>
      </c>
      <c r="AY48" s="143" t="str">
        <f>IF(AO48="UI",VLOOKUP(AM48,'Convert Internation Units'!$A$2:$D$33,4,FALSE),IF(AM48="Penethamate hydroiodide",0.63,IF(AM48="Benzylpenicillin Procaine /
 Benzathine Penicillin",0.61,IF(AM48="Benzathine Penicillin",0.61,IF(AM48="Procaine benzylpenicillin",0.61,IF(AM48=Prodrug!H45,Prodrug!H45,Prodrug!H45))))))</f>
        <v/>
      </c>
      <c r="AZ48" s="240" t="str">
        <f>IFERROR((((Calculations!S45*Calculations!G45)/Calculations!E45)*'Data Entry'!X48),"")</f>
        <v/>
      </c>
      <c r="BA48" s="146" t="str">
        <f>IFERROR(VLOOKUP(AM48,Lists!$P$2:$Q$182,2,0),"")</f>
        <v/>
      </c>
    </row>
    <row r="49" spans="1:53" s="5" customFormat="1">
      <c r="A49" s="116">
        <v>43</v>
      </c>
      <c r="B49" s="232"/>
      <c r="C49" s="105"/>
      <c r="D49" s="105"/>
      <c r="E49" s="105"/>
      <c r="F49" s="106"/>
      <c r="G49" s="107"/>
      <c r="H49" s="107"/>
      <c r="I49" s="108"/>
      <c r="J49" s="110"/>
      <c r="K49" s="110"/>
      <c r="L49" s="110"/>
      <c r="M49" s="110"/>
      <c r="N49" s="110"/>
      <c r="O49" s="110"/>
      <c r="P49" s="110"/>
      <c r="Q49" s="110"/>
      <c r="R49" s="110"/>
      <c r="S49" s="110"/>
      <c r="T49" s="110"/>
      <c r="U49" s="110"/>
      <c r="V49" s="110"/>
      <c r="W49" s="109"/>
      <c r="X49" s="111"/>
      <c r="Y49" s="112"/>
      <c r="Z49" s="328"/>
      <c r="AA49" s="329"/>
      <c r="AB49" s="114"/>
      <c r="AC49" s="115"/>
      <c r="AD49" s="113"/>
      <c r="AE49" s="113"/>
      <c r="AF49" s="112"/>
      <c r="AG49" s="116"/>
      <c r="AH49" s="115"/>
      <c r="AI49" s="174"/>
      <c r="AJ49" s="104"/>
      <c r="AK49" s="115"/>
      <c r="AL49" s="112"/>
      <c r="AM49" s="116"/>
      <c r="AN49" s="115"/>
      <c r="AO49" s="248"/>
      <c r="AP49" s="242" t="str">
        <f>IF(AD49="UI",VLOOKUP(AB49,'Convert Internation Units'!$A$2:$D$33,4,FALSE),IF(AB49="Penethamate hydroiodide",0.63,IF(AB49="Benzylpenicillin Procaine /
 Benzathine Penicillin",0.61,IF(AB49="Benzathine Penicillin",0.61,IF(AB49="Procaine benzylpenicillin",0.61,IF(AB49=Prodrug!E46,Prodrug!E46,Prodrug!E46))))))</f>
        <v/>
      </c>
      <c r="AQ49" s="239" t="str">
        <f>IFERROR((((Calculations!C46*Calculations!G46)/Calculations!E46)*'Data Entry'!X49),"")</f>
        <v/>
      </c>
      <c r="AR49" s="234" t="str">
        <f>IFERROR(VLOOKUP(AB49,Lists!$P$2:$Q$182,2,0),"")</f>
        <v/>
      </c>
      <c r="AS49" s="233" t="str">
        <f>IF(AI49="UI",VLOOKUP(AG49,'Convert Internation Units'!$A$2:$D$33,4,FALSE),IF(AG49="Penethamate hydroiodide",0.63,IF(AG49="Benzylpenicillin Procaine /
 Benzathine Penicillin",0.61,IF(AG49="Benzathine Penicillin",0.61,IF(AG49="Procaine benzylpenicillin",0.61,IF(AG49=Prodrug!F46,Prodrug!F46,Prodrug!F46))))))</f>
        <v/>
      </c>
      <c r="AT49" s="239" t="str">
        <f>IFERROR((((Calculations!K46*Calculations!G46)/Calculations!E46)*'Data Entry'!X49),"")</f>
        <v/>
      </c>
      <c r="AU49" s="235" t="str">
        <f>IFERROR(VLOOKUP(AG49,Lists!$P$2:$Q$182,2,0),"")</f>
        <v/>
      </c>
      <c r="AV49" s="233" t="str">
        <f>IF(AL49="UI",VLOOKUP(AJ49,'Convert Internation Units'!$A$2:$D$33,4,FALSE),IF(AJ49="Penethamate hydroiodide",0.63,IF(AJ49="Benzylpenicillin Procaine /
 Benzathine Penicillin",0.61,IF(AJ49="Benzathine Penicillin",0.61,IF(AJ49="Procaine benzylpenicillin",0.61,IF(AJ49=Prodrug!G46,Prodrug!G46,Prodrug!G46))))))</f>
        <v/>
      </c>
      <c r="AW49" s="239" t="str">
        <f>IFERROR((((Calculations!O46*Calculations!G46)/Calculations!E46)*'Data Entry'!X49),"")</f>
        <v/>
      </c>
      <c r="AX49" s="235" t="str">
        <f>IFERROR(VLOOKUP(AJ49,Lists!$P$2:$Q$182,2,0),"")</f>
        <v/>
      </c>
      <c r="AY49" s="233" t="str">
        <f>IF(AO49="UI",VLOOKUP(AM49,'Convert Internation Units'!$A$2:$D$33,4,FALSE),IF(AM49="Penethamate hydroiodide",0.63,IF(AM49="Benzylpenicillin Procaine /
 Benzathine Penicillin",0.61,IF(AM49="Benzathine Penicillin",0.61,IF(AM49="Procaine benzylpenicillin",0.61,IF(AM49=Prodrug!H46,Prodrug!H46,Prodrug!H46))))))</f>
        <v/>
      </c>
      <c r="AZ49" s="239" t="str">
        <f>IFERROR((((Calculations!S46*Calculations!G46)/Calculations!E46)*'Data Entry'!X49),"")</f>
        <v/>
      </c>
      <c r="BA49" s="235" t="str">
        <f>IFERROR(VLOOKUP(AM49,Lists!$P$2:$Q$182,2,0),"")</f>
        <v/>
      </c>
    </row>
    <row r="50" spans="1:53" s="5" customFormat="1">
      <c r="A50" s="6">
        <v>44</v>
      </c>
      <c r="B50" s="231"/>
      <c r="C50" s="7"/>
      <c r="D50" s="7"/>
      <c r="E50" s="7"/>
      <c r="F50" s="67"/>
      <c r="G50" s="79"/>
      <c r="H50" s="79"/>
      <c r="I50" s="75"/>
      <c r="J50" s="76"/>
      <c r="K50" s="76"/>
      <c r="L50" s="76"/>
      <c r="M50" s="76"/>
      <c r="N50" s="76"/>
      <c r="O50" s="76"/>
      <c r="P50" s="76"/>
      <c r="Q50" s="76"/>
      <c r="R50" s="76"/>
      <c r="S50" s="76"/>
      <c r="T50" s="76"/>
      <c r="U50" s="76"/>
      <c r="V50" s="76"/>
      <c r="W50" s="80"/>
      <c r="X50" s="69"/>
      <c r="Y50" s="25"/>
      <c r="Z50" s="326"/>
      <c r="AA50" s="327"/>
      <c r="AB50" s="28"/>
      <c r="AC50" s="23"/>
      <c r="AD50" s="8"/>
      <c r="AE50" s="8"/>
      <c r="AF50" s="25"/>
      <c r="AG50" s="6"/>
      <c r="AH50" s="23"/>
      <c r="AI50" s="173"/>
      <c r="AJ50" s="26"/>
      <c r="AK50" s="23"/>
      <c r="AL50" s="25"/>
      <c r="AM50" s="6"/>
      <c r="AN50" s="23"/>
      <c r="AO50" s="247"/>
      <c r="AP50" s="243" t="str">
        <f>IF(AD50="UI",VLOOKUP(AB50,'Convert Internation Units'!$A$2:$D$33,4,FALSE),IF(AB50="Penethamate hydroiodide",0.63,IF(AB50="Benzylpenicillin Procaine /
 Benzathine Penicillin",0.61,IF(AB50="Benzathine Penicillin",0.61,IF(AB50="Procaine benzylpenicillin",0.61,IF(AB50=Prodrug!E47,Prodrug!E47,Prodrug!E47))))))</f>
        <v/>
      </c>
      <c r="AQ50" s="240" t="str">
        <f>IFERROR((((Calculations!C47*Calculations!G47)/Calculations!E47)*'Data Entry'!X50),"")</f>
        <v/>
      </c>
      <c r="AR50" s="141" t="str">
        <f>IFERROR(VLOOKUP(AB50,Lists!$P$2:$Q$182,2,0),"")</f>
        <v/>
      </c>
      <c r="AS50" s="143" t="str">
        <f>IF(AI50="UI",VLOOKUP(AG50,'Convert Internation Units'!$A$2:$D$33,4,FALSE),IF(AG50="Penethamate hydroiodide",0.63,IF(AG50="Benzylpenicillin Procaine /
 Benzathine Penicillin",0.61,IF(AG50="Benzathine Penicillin",0.61,IF(AG50="Procaine benzylpenicillin",0.61,IF(AG50=Prodrug!F47,Prodrug!F47,Prodrug!F47))))))</f>
        <v/>
      </c>
      <c r="AT50" s="240" t="str">
        <f>IFERROR((((Calculations!K47*Calculations!G47)/Calculations!E47)*'Data Entry'!X50),"")</f>
        <v/>
      </c>
      <c r="AU50" s="146" t="str">
        <f>IFERROR(VLOOKUP(AG50,Lists!$P$2:$Q$182,2,0),"")</f>
        <v/>
      </c>
      <c r="AV50" s="143" t="str">
        <f>IF(AL50="UI",VLOOKUP(AJ50,'Convert Internation Units'!$A$2:$D$33,4,FALSE),IF(AJ50="Penethamate hydroiodide",0.63,IF(AJ50="Benzylpenicillin Procaine /
 Benzathine Penicillin",0.61,IF(AJ50="Benzathine Penicillin",0.61,IF(AJ50="Procaine benzylpenicillin",0.61,IF(AJ50=Prodrug!G47,Prodrug!G47,Prodrug!G47))))))</f>
        <v/>
      </c>
      <c r="AW50" s="240" t="str">
        <f>IFERROR((((Calculations!O47*Calculations!G47)/Calculations!E47)*'Data Entry'!X50),"")</f>
        <v/>
      </c>
      <c r="AX50" s="146" t="str">
        <f>IFERROR(VLOOKUP(AJ50,Lists!$P$2:$Q$182,2,0),"")</f>
        <v/>
      </c>
      <c r="AY50" s="143" t="str">
        <f>IF(AO50="UI",VLOOKUP(AM50,'Convert Internation Units'!$A$2:$D$33,4,FALSE),IF(AM50="Penethamate hydroiodide",0.63,IF(AM50="Benzylpenicillin Procaine /
 Benzathine Penicillin",0.61,IF(AM50="Benzathine Penicillin",0.61,IF(AM50="Procaine benzylpenicillin",0.61,IF(AM50=Prodrug!H47,Prodrug!H47,Prodrug!H47))))))</f>
        <v/>
      </c>
      <c r="AZ50" s="240" t="str">
        <f>IFERROR((((Calculations!S47*Calculations!G47)/Calculations!E47)*'Data Entry'!X50),"")</f>
        <v/>
      </c>
      <c r="BA50" s="146" t="str">
        <f>IFERROR(VLOOKUP(AM50,Lists!$P$2:$Q$182,2,0),"")</f>
        <v/>
      </c>
    </row>
    <row r="51" spans="1:53" s="5" customFormat="1">
      <c r="A51" s="116">
        <v>45</v>
      </c>
      <c r="B51" s="232"/>
      <c r="C51" s="105"/>
      <c r="D51" s="105"/>
      <c r="E51" s="105"/>
      <c r="F51" s="106"/>
      <c r="G51" s="107"/>
      <c r="H51" s="107"/>
      <c r="I51" s="108"/>
      <c r="J51" s="110"/>
      <c r="K51" s="110"/>
      <c r="L51" s="110"/>
      <c r="M51" s="110"/>
      <c r="N51" s="110"/>
      <c r="O51" s="110"/>
      <c r="P51" s="110"/>
      <c r="Q51" s="110"/>
      <c r="R51" s="110"/>
      <c r="S51" s="110"/>
      <c r="T51" s="110"/>
      <c r="U51" s="110"/>
      <c r="V51" s="110"/>
      <c r="W51" s="109"/>
      <c r="X51" s="111"/>
      <c r="Y51" s="112"/>
      <c r="Z51" s="328"/>
      <c r="AA51" s="329"/>
      <c r="AB51" s="114"/>
      <c r="AC51" s="115"/>
      <c r="AD51" s="113"/>
      <c r="AE51" s="113"/>
      <c r="AF51" s="112"/>
      <c r="AG51" s="116"/>
      <c r="AH51" s="115"/>
      <c r="AI51" s="174"/>
      <c r="AJ51" s="104"/>
      <c r="AK51" s="115"/>
      <c r="AL51" s="112"/>
      <c r="AM51" s="116"/>
      <c r="AN51" s="115"/>
      <c r="AO51" s="248"/>
      <c r="AP51" s="242" t="str">
        <f>IF(AD51="UI",VLOOKUP(AB51,'Convert Internation Units'!$A$2:$D$33,4,FALSE),IF(AB51="Penethamate hydroiodide",0.63,IF(AB51="Benzylpenicillin Procaine /
 Benzathine Penicillin",0.61,IF(AB51="Benzathine Penicillin",0.61,IF(AB51="Procaine benzylpenicillin",0.61,IF(AB51=Prodrug!E48,Prodrug!E48,Prodrug!E48))))))</f>
        <v/>
      </c>
      <c r="AQ51" s="239" t="str">
        <f>IFERROR((((Calculations!C48*Calculations!G48)/Calculations!E48)*'Data Entry'!X51),"")</f>
        <v/>
      </c>
      <c r="AR51" s="234" t="str">
        <f>IFERROR(VLOOKUP(AB51,Lists!$P$2:$Q$182,2,0),"")</f>
        <v/>
      </c>
      <c r="AS51" s="233" t="str">
        <f>IF(AI51="UI",VLOOKUP(AG51,'Convert Internation Units'!$A$2:$D$33,4,FALSE),IF(AG51="Penethamate hydroiodide",0.63,IF(AG51="Benzylpenicillin Procaine /
 Benzathine Penicillin",0.61,IF(AG51="Benzathine Penicillin",0.61,IF(AG51="Procaine benzylpenicillin",0.61,IF(AG51=Prodrug!F48,Prodrug!F48,Prodrug!F48))))))</f>
        <v/>
      </c>
      <c r="AT51" s="239" t="str">
        <f>IFERROR((((Calculations!K48*Calculations!G48)/Calculations!E48)*'Data Entry'!X51),"")</f>
        <v/>
      </c>
      <c r="AU51" s="235" t="str">
        <f>IFERROR(VLOOKUP(AG51,Lists!$P$2:$Q$182,2,0),"")</f>
        <v/>
      </c>
      <c r="AV51" s="233" t="str">
        <f>IF(AL51="UI",VLOOKUP(AJ51,'Convert Internation Units'!$A$2:$D$33,4,FALSE),IF(AJ51="Penethamate hydroiodide",0.63,IF(AJ51="Benzylpenicillin Procaine /
 Benzathine Penicillin",0.61,IF(AJ51="Benzathine Penicillin",0.61,IF(AJ51="Procaine benzylpenicillin",0.61,IF(AJ51=Prodrug!G48,Prodrug!G48,Prodrug!G48))))))</f>
        <v/>
      </c>
      <c r="AW51" s="239" t="str">
        <f>IFERROR((((Calculations!O48*Calculations!G48)/Calculations!E48)*'Data Entry'!X51),"")</f>
        <v/>
      </c>
      <c r="AX51" s="235" t="str">
        <f>IFERROR(VLOOKUP(AJ51,Lists!$P$2:$Q$182,2,0),"")</f>
        <v/>
      </c>
      <c r="AY51" s="233" t="str">
        <f>IF(AO51="UI",VLOOKUP(AM51,'Convert Internation Units'!$A$2:$D$33,4,FALSE),IF(AM51="Penethamate hydroiodide",0.63,IF(AM51="Benzylpenicillin Procaine /
 Benzathine Penicillin",0.61,IF(AM51="Benzathine Penicillin",0.61,IF(AM51="Procaine benzylpenicillin",0.61,IF(AM51=Prodrug!H48,Prodrug!H48,Prodrug!H48))))))</f>
        <v/>
      </c>
      <c r="AZ51" s="239" t="str">
        <f>IFERROR((((Calculations!S48*Calculations!G48)/Calculations!E48)*'Data Entry'!X51),"")</f>
        <v/>
      </c>
      <c r="BA51" s="235" t="str">
        <f>IFERROR(VLOOKUP(AM51,Lists!$P$2:$Q$182,2,0),"")</f>
        <v/>
      </c>
    </row>
    <row r="52" spans="1:53" s="5" customFormat="1">
      <c r="A52" s="6">
        <v>46</v>
      </c>
      <c r="B52" s="231"/>
      <c r="C52" s="7"/>
      <c r="D52" s="7"/>
      <c r="E52" s="7"/>
      <c r="F52" s="67"/>
      <c r="G52" s="79"/>
      <c r="H52" s="79"/>
      <c r="I52" s="75"/>
      <c r="J52" s="76"/>
      <c r="K52" s="76"/>
      <c r="L52" s="76"/>
      <c r="M52" s="76"/>
      <c r="N52" s="76"/>
      <c r="O52" s="76"/>
      <c r="P52" s="76"/>
      <c r="Q52" s="76"/>
      <c r="R52" s="76"/>
      <c r="S52" s="76"/>
      <c r="T52" s="76"/>
      <c r="U52" s="76"/>
      <c r="V52" s="76"/>
      <c r="W52" s="80"/>
      <c r="X52" s="69"/>
      <c r="Y52" s="25"/>
      <c r="Z52" s="326"/>
      <c r="AA52" s="327"/>
      <c r="AB52" s="28"/>
      <c r="AC52" s="23"/>
      <c r="AD52" s="8"/>
      <c r="AE52" s="8"/>
      <c r="AF52" s="25"/>
      <c r="AG52" s="6"/>
      <c r="AH52" s="23"/>
      <c r="AI52" s="173"/>
      <c r="AJ52" s="26"/>
      <c r="AK52" s="23"/>
      <c r="AL52" s="25"/>
      <c r="AM52" s="6"/>
      <c r="AN52" s="23"/>
      <c r="AO52" s="247"/>
      <c r="AP52" s="243" t="str">
        <f>IF(AD52="UI",VLOOKUP(AB52,'Convert Internation Units'!$A$2:$D$33,4,FALSE),IF(AB52="Penethamate hydroiodide",0.63,IF(AB52="Benzylpenicillin Procaine /
 Benzathine Penicillin",0.61,IF(AB52="Benzathine Penicillin",0.61,IF(AB52="Procaine benzylpenicillin",0.61,IF(AB52=Prodrug!E49,Prodrug!E49,Prodrug!E49))))))</f>
        <v/>
      </c>
      <c r="AQ52" s="240" t="str">
        <f>IFERROR((((Calculations!C49*Calculations!G49)/Calculations!E49)*'Data Entry'!X52),"")</f>
        <v/>
      </c>
      <c r="AR52" s="141" t="str">
        <f>IFERROR(VLOOKUP(AB52,Lists!$P$2:$Q$182,2,0),"")</f>
        <v/>
      </c>
      <c r="AS52" s="143" t="str">
        <f>IF(AI52="UI",VLOOKUP(AG52,'Convert Internation Units'!$A$2:$D$33,4,FALSE),IF(AG52="Penethamate hydroiodide",0.63,IF(AG52="Benzylpenicillin Procaine /
 Benzathine Penicillin",0.61,IF(AG52="Benzathine Penicillin",0.61,IF(AG52="Procaine benzylpenicillin",0.61,IF(AG52=Prodrug!F49,Prodrug!F49,Prodrug!F49))))))</f>
        <v/>
      </c>
      <c r="AT52" s="240" t="str">
        <f>IFERROR((((Calculations!K49*Calculations!G49)/Calculations!E49)*'Data Entry'!X52),"")</f>
        <v/>
      </c>
      <c r="AU52" s="146" t="str">
        <f>IFERROR(VLOOKUP(AG52,Lists!$P$2:$Q$182,2,0),"")</f>
        <v/>
      </c>
      <c r="AV52" s="143" t="str">
        <f>IF(AL52="UI",VLOOKUP(AJ52,'Convert Internation Units'!$A$2:$D$33,4,FALSE),IF(AJ52="Penethamate hydroiodide",0.63,IF(AJ52="Benzylpenicillin Procaine /
 Benzathine Penicillin",0.61,IF(AJ52="Benzathine Penicillin",0.61,IF(AJ52="Procaine benzylpenicillin",0.61,IF(AJ52=Prodrug!G49,Prodrug!G49,Prodrug!G49))))))</f>
        <v/>
      </c>
      <c r="AW52" s="240" t="str">
        <f>IFERROR((((Calculations!O49*Calculations!G49)/Calculations!E49)*'Data Entry'!X52),"")</f>
        <v/>
      </c>
      <c r="AX52" s="146" t="str">
        <f>IFERROR(VLOOKUP(AJ52,Lists!$P$2:$Q$182,2,0),"")</f>
        <v/>
      </c>
      <c r="AY52" s="143" t="str">
        <f>IF(AO52="UI",VLOOKUP(AM52,'Convert Internation Units'!$A$2:$D$33,4,FALSE),IF(AM52="Penethamate hydroiodide",0.63,IF(AM52="Benzylpenicillin Procaine /
 Benzathine Penicillin",0.61,IF(AM52="Benzathine Penicillin",0.61,IF(AM52="Procaine benzylpenicillin",0.61,IF(AM52=Prodrug!H49,Prodrug!H49,Prodrug!H49))))))</f>
        <v/>
      </c>
      <c r="AZ52" s="240" t="str">
        <f>IFERROR((((Calculations!S49*Calculations!G49)/Calculations!E49)*'Data Entry'!X52),"")</f>
        <v/>
      </c>
      <c r="BA52" s="146" t="str">
        <f>IFERROR(VLOOKUP(AM52,Lists!$P$2:$Q$182,2,0),"")</f>
        <v/>
      </c>
    </row>
    <row r="53" spans="1:53" s="5" customFormat="1">
      <c r="A53" s="116">
        <v>47</v>
      </c>
      <c r="B53" s="232"/>
      <c r="C53" s="105"/>
      <c r="D53" s="105"/>
      <c r="E53" s="105"/>
      <c r="F53" s="106"/>
      <c r="G53" s="107"/>
      <c r="H53" s="107"/>
      <c r="I53" s="108"/>
      <c r="J53" s="110"/>
      <c r="K53" s="110"/>
      <c r="L53" s="110"/>
      <c r="M53" s="110"/>
      <c r="N53" s="110"/>
      <c r="O53" s="110"/>
      <c r="P53" s="110"/>
      <c r="Q53" s="110"/>
      <c r="R53" s="110"/>
      <c r="S53" s="110"/>
      <c r="T53" s="110"/>
      <c r="U53" s="110"/>
      <c r="V53" s="110"/>
      <c r="W53" s="109"/>
      <c r="X53" s="111"/>
      <c r="Y53" s="112"/>
      <c r="Z53" s="328"/>
      <c r="AA53" s="329"/>
      <c r="AB53" s="114"/>
      <c r="AC53" s="115"/>
      <c r="AD53" s="113"/>
      <c r="AE53" s="113"/>
      <c r="AF53" s="112"/>
      <c r="AG53" s="116"/>
      <c r="AH53" s="115"/>
      <c r="AI53" s="174"/>
      <c r="AJ53" s="104"/>
      <c r="AK53" s="115"/>
      <c r="AL53" s="112"/>
      <c r="AM53" s="116"/>
      <c r="AN53" s="115"/>
      <c r="AO53" s="248"/>
      <c r="AP53" s="242" t="str">
        <f>IF(AD53="UI",VLOOKUP(AB53,'Convert Internation Units'!$A$2:$D$33,4,FALSE),IF(AB53="Penethamate hydroiodide",0.63,IF(AB53="Benzylpenicillin Procaine /
 Benzathine Penicillin",0.61,IF(AB53="Benzathine Penicillin",0.61,IF(AB53="Procaine benzylpenicillin",0.61,IF(AB53=Prodrug!E50,Prodrug!E50,Prodrug!E50))))))</f>
        <v/>
      </c>
      <c r="AQ53" s="239" t="str">
        <f>IFERROR((((Calculations!C50*Calculations!G50)/Calculations!E50)*'Data Entry'!X53),"")</f>
        <v/>
      </c>
      <c r="AR53" s="234" t="str">
        <f>IFERROR(VLOOKUP(AB53,Lists!$P$2:$Q$182,2,0),"")</f>
        <v/>
      </c>
      <c r="AS53" s="233" t="str">
        <f>IF(AI53="UI",VLOOKUP(AG53,'Convert Internation Units'!$A$2:$D$33,4,FALSE),IF(AG53="Penethamate hydroiodide",0.63,IF(AG53="Benzylpenicillin Procaine /
 Benzathine Penicillin",0.61,IF(AG53="Benzathine Penicillin",0.61,IF(AG53="Procaine benzylpenicillin",0.61,IF(AG53=Prodrug!F50,Prodrug!F50,Prodrug!F50))))))</f>
        <v/>
      </c>
      <c r="AT53" s="239" t="str">
        <f>IFERROR((((Calculations!K50*Calculations!G50)/Calculations!E50)*'Data Entry'!X53),"")</f>
        <v/>
      </c>
      <c r="AU53" s="235" t="str">
        <f>IFERROR(VLOOKUP(AG53,Lists!$P$2:$Q$182,2,0),"")</f>
        <v/>
      </c>
      <c r="AV53" s="233" t="str">
        <f>IF(AL53="UI",VLOOKUP(AJ53,'Convert Internation Units'!$A$2:$D$33,4,FALSE),IF(AJ53="Penethamate hydroiodide",0.63,IF(AJ53="Benzylpenicillin Procaine /
 Benzathine Penicillin",0.61,IF(AJ53="Benzathine Penicillin",0.61,IF(AJ53="Procaine benzylpenicillin",0.61,IF(AJ53=Prodrug!G50,Prodrug!G50,Prodrug!G50))))))</f>
        <v/>
      </c>
      <c r="AW53" s="239" t="str">
        <f>IFERROR((((Calculations!O50*Calculations!G50)/Calculations!E50)*'Data Entry'!X53),"")</f>
        <v/>
      </c>
      <c r="AX53" s="235" t="str">
        <f>IFERROR(VLOOKUP(AJ53,Lists!$P$2:$Q$182,2,0),"")</f>
        <v/>
      </c>
      <c r="AY53" s="233" t="str">
        <f>IF(AO53="UI",VLOOKUP(AM53,'Convert Internation Units'!$A$2:$D$33,4,FALSE),IF(AM53="Penethamate hydroiodide",0.63,IF(AM53="Benzylpenicillin Procaine /
 Benzathine Penicillin",0.61,IF(AM53="Benzathine Penicillin",0.61,IF(AM53="Procaine benzylpenicillin",0.61,IF(AM53=Prodrug!H50,Prodrug!H50,Prodrug!H50))))))</f>
        <v/>
      </c>
      <c r="AZ53" s="239" t="str">
        <f>IFERROR((((Calculations!S50*Calculations!G50)/Calculations!E50)*'Data Entry'!X53),"")</f>
        <v/>
      </c>
      <c r="BA53" s="235" t="str">
        <f>IFERROR(VLOOKUP(AM53,Lists!$P$2:$Q$182,2,0),"")</f>
        <v/>
      </c>
    </row>
    <row r="54" spans="1:53" s="5" customFormat="1">
      <c r="A54" s="6">
        <v>48</v>
      </c>
      <c r="B54" s="231"/>
      <c r="C54" s="7"/>
      <c r="D54" s="7"/>
      <c r="E54" s="7"/>
      <c r="F54" s="67"/>
      <c r="G54" s="79"/>
      <c r="H54" s="79"/>
      <c r="I54" s="75"/>
      <c r="J54" s="76"/>
      <c r="K54" s="76"/>
      <c r="L54" s="76"/>
      <c r="M54" s="76"/>
      <c r="N54" s="76"/>
      <c r="O54" s="76"/>
      <c r="P54" s="76"/>
      <c r="Q54" s="76"/>
      <c r="R54" s="76"/>
      <c r="S54" s="76"/>
      <c r="T54" s="76"/>
      <c r="U54" s="76"/>
      <c r="V54" s="76"/>
      <c r="W54" s="80"/>
      <c r="X54" s="69"/>
      <c r="Y54" s="25"/>
      <c r="Z54" s="326"/>
      <c r="AA54" s="327"/>
      <c r="AB54" s="28"/>
      <c r="AC54" s="23"/>
      <c r="AD54" s="8"/>
      <c r="AE54" s="8"/>
      <c r="AF54" s="25"/>
      <c r="AG54" s="6"/>
      <c r="AH54" s="23"/>
      <c r="AI54" s="173"/>
      <c r="AJ54" s="26"/>
      <c r="AK54" s="23"/>
      <c r="AL54" s="25"/>
      <c r="AM54" s="6"/>
      <c r="AN54" s="23"/>
      <c r="AO54" s="247"/>
      <c r="AP54" s="243" t="str">
        <f>IF(AD54="UI",VLOOKUP(AB54,'Convert Internation Units'!$A$2:$D$33,4,FALSE),IF(AB54="Penethamate hydroiodide",0.63,IF(AB54="Benzylpenicillin Procaine /
 Benzathine Penicillin",0.61,IF(AB54="Benzathine Penicillin",0.61,IF(AB54="Procaine benzylpenicillin",0.61,IF(AB54=Prodrug!E51,Prodrug!E51,Prodrug!E51))))))</f>
        <v/>
      </c>
      <c r="AQ54" s="240" t="str">
        <f>IFERROR((((Calculations!C51*Calculations!G51)/Calculations!E51)*'Data Entry'!X54),"")</f>
        <v/>
      </c>
      <c r="AR54" s="141" t="str">
        <f>IFERROR(VLOOKUP(AB54,Lists!$P$2:$Q$182,2,0),"")</f>
        <v/>
      </c>
      <c r="AS54" s="143" t="str">
        <f>IF(AI54="UI",VLOOKUP(AG54,'Convert Internation Units'!$A$2:$D$33,4,FALSE),IF(AG54="Penethamate hydroiodide",0.63,IF(AG54="Benzylpenicillin Procaine /
 Benzathine Penicillin",0.61,IF(AG54="Benzathine Penicillin",0.61,IF(AG54="Procaine benzylpenicillin",0.61,IF(AG54=Prodrug!F51,Prodrug!F51,Prodrug!F51))))))</f>
        <v/>
      </c>
      <c r="AT54" s="240" t="str">
        <f>IFERROR((((Calculations!K51*Calculations!G51)/Calculations!E51)*'Data Entry'!X54),"")</f>
        <v/>
      </c>
      <c r="AU54" s="146" t="str">
        <f>IFERROR(VLOOKUP(AG54,Lists!$P$2:$Q$182,2,0),"")</f>
        <v/>
      </c>
      <c r="AV54" s="143" t="str">
        <f>IF(AL54="UI",VLOOKUP(AJ54,'Convert Internation Units'!$A$2:$D$33,4,FALSE),IF(AJ54="Penethamate hydroiodide",0.63,IF(AJ54="Benzylpenicillin Procaine /
 Benzathine Penicillin",0.61,IF(AJ54="Benzathine Penicillin",0.61,IF(AJ54="Procaine benzylpenicillin",0.61,IF(AJ54=Prodrug!G51,Prodrug!G51,Prodrug!G51))))))</f>
        <v/>
      </c>
      <c r="AW54" s="240" t="str">
        <f>IFERROR((((Calculations!O51*Calculations!G51)/Calculations!E51)*'Data Entry'!X54),"")</f>
        <v/>
      </c>
      <c r="AX54" s="146" t="str">
        <f>IFERROR(VLOOKUP(AJ54,Lists!$P$2:$Q$182,2,0),"")</f>
        <v/>
      </c>
      <c r="AY54" s="143" t="str">
        <f>IF(AO54="UI",VLOOKUP(AM54,'Convert Internation Units'!$A$2:$D$33,4,FALSE),IF(AM54="Penethamate hydroiodide",0.63,IF(AM54="Benzylpenicillin Procaine /
 Benzathine Penicillin",0.61,IF(AM54="Benzathine Penicillin",0.61,IF(AM54="Procaine benzylpenicillin",0.61,IF(AM54=Prodrug!H51,Prodrug!H51,Prodrug!H51))))))</f>
        <v/>
      </c>
      <c r="AZ54" s="240" t="str">
        <f>IFERROR((((Calculations!S51*Calculations!G51)/Calculations!E51)*'Data Entry'!X54),"")</f>
        <v/>
      </c>
      <c r="BA54" s="146" t="str">
        <f>IFERROR(VLOOKUP(AM54,Lists!$P$2:$Q$182,2,0),"")</f>
        <v/>
      </c>
    </row>
    <row r="55" spans="1:53" s="5" customFormat="1">
      <c r="A55" s="116">
        <v>49</v>
      </c>
      <c r="B55" s="232"/>
      <c r="C55" s="105"/>
      <c r="D55" s="105"/>
      <c r="E55" s="105"/>
      <c r="F55" s="106"/>
      <c r="G55" s="107"/>
      <c r="H55" s="107"/>
      <c r="I55" s="108"/>
      <c r="J55" s="110"/>
      <c r="K55" s="110"/>
      <c r="L55" s="110"/>
      <c r="M55" s="110"/>
      <c r="N55" s="110"/>
      <c r="O55" s="110"/>
      <c r="P55" s="110"/>
      <c r="Q55" s="110"/>
      <c r="R55" s="110"/>
      <c r="S55" s="110"/>
      <c r="T55" s="110"/>
      <c r="U55" s="110"/>
      <c r="V55" s="110"/>
      <c r="W55" s="109"/>
      <c r="X55" s="111"/>
      <c r="Y55" s="112"/>
      <c r="Z55" s="328"/>
      <c r="AA55" s="329"/>
      <c r="AB55" s="114"/>
      <c r="AC55" s="115"/>
      <c r="AD55" s="113"/>
      <c r="AE55" s="113"/>
      <c r="AF55" s="112"/>
      <c r="AG55" s="116"/>
      <c r="AH55" s="115"/>
      <c r="AI55" s="174"/>
      <c r="AJ55" s="104"/>
      <c r="AK55" s="115"/>
      <c r="AL55" s="112"/>
      <c r="AM55" s="116"/>
      <c r="AN55" s="115"/>
      <c r="AO55" s="248"/>
      <c r="AP55" s="242" t="str">
        <f>IF(AD55="UI",VLOOKUP(AB55,'Convert Internation Units'!$A$2:$D$33,4,FALSE),IF(AB55="Penethamate hydroiodide",0.63,IF(AB55="Benzylpenicillin Procaine /
 Benzathine Penicillin",0.61,IF(AB55="Benzathine Penicillin",0.61,IF(AB55="Procaine benzylpenicillin",0.61,IF(AB55=Prodrug!E52,Prodrug!E52,Prodrug!E52))))))</f>
        <v/>
      </c>
      <c r="AQ55" s="239" t="str">
        <f>IFERROR((((Calculations!C52*Calculations!G52)/Calculations!E52)*'Data Entry'!X55),"")</f>
        <v/>
      </c>
      <c r="AR55" s="234" t="str">
        <f>IFERROR(VLOOKUP(AB55,Lists!$P$2:$Q$182,2,0),"")</f>
        <v/>
      </c>
      <c r="AS55" s="233" t="str">
        <f>IF(AI55="UI",VLOOKUP(AG55,'Convert Internation Units'!$A$2:$D$33,4,FALSE),IF(AG55="Penethamate hydroiodide",0.63,IF(AG55="Benzylpenicillin Procaine /
 Benzathine Penicillin",0.61,IF(AG55="Benzathine Penicillin",0.61,IF(AG55="Procaine benzylpenicillin",0.61,IF(AG55=Prodrug!F52,Prodrug!F52,Prodrug!F52))))))</f>
        <v/>
      </c>
      <c r="AT55" s="239" t="str">
        <f>IFERROR((((Calculations!K52*Calculations!G52)/Calculations!E52)*'Data Entry'!X55),"")</f>
        <v/>
      </c>
      <c r="AU55" s="235" t="str">
        <f>IFERROR(VLOOKUP(AG55,Lists!$P$2:$Q$182,2,0),"")</f>
        <v/>
      </c>
      <c r="AV55" s="233" t="str">
        <f>IF(AL55="UI",VLOOKUP(AJ55,'Convert Internation Units'!$A$2:$D$33,4,FALSE),IF(AJ55="Penethamate hydroiodide",0.63,IF(AJ55="Benzylpenicillin Procaine /
 Benzathine Penicillin",0.61,IF(AJ55="Benzathine Penicillin",0.61,IF(AJ55="Procaine benzylpenicillin",0.61,IF(AJ55=Prodrug!G52,Prodrug!G52,Prodrug!G52))))))</f>
        <v/>
      </c>
      <c r="AW55" s="239" t="str">
        <f>IFERROR((((Calculations!O52*Calculations!G52)/Calculations!E52)*'Data Entry'!X55),"")</f>
        <v/>
      </c>
      <c r="AX55" s="235" t="str">
        <f>IFERROR(VLOOKUP(AJ55,Lists!$P$2:$Q$182,2,0),"")</f>
        <v/>
      </c>
      <c r="AY55" s="233" t="str">
        <f>IF(AO55="UI",VLOOKUP(AM55,'Convert Internation Units'!$A$2:$D$33,4,FALSE),IF(AM55="Penethamate hydroiodide",0.63,IF(AM55="Benzylpenicillin Procaine /
 Benzathine Penicillin",0.61,IF(AM55="Benzathine Penicillin",0.61,IF(AM55="Procaine benzylpenicillin",0.61,IF(AM55=Prodrug!H52,Prodrug!H52,Prodrug!H52))))))</f>
        <v/>
      </c>
      <c r="AZ55" s="239" t="str">
        <f>IFERROR((((Calculations!S52*Calculations!G52)/Calculations!E52)*'Data Entry'!X55),"")</f>
        <v/>
      </c>
      <c r="BA55" s="235" t="str">
        <f>IFERROR(VLOOKUP(AM55,Lists!$P$2:$Q$182,2,0),"")</f>
        <v/>
      </c>
    </row>
    <row r="56" spans="1:53" s="5" customFormat="1">
      <c r="A56" s="6">
        <v>50</v>
      </c>
      <c r="B56" s="231"/>
      <c r="C56" s="7"/>
      <c r="D56" s="7"/>
      <c r="E56" s="7"/>
      <c r="F56" s="67"/>
      <c r="G56" s="79"/>
      <c r="H56" s="79"/>
      <c r="I56" s="75"/>
      <c r="J56" s="76"/>
      <c r="K56" s="76"/>
      <c r="L56" s="76"/>
      <c r="M56" s="76"/>
      <c r="N56" s="76"/>
      <c r="O56" s="76"/>
      <c r="P56" s="76"/>
      <c r="Q56" s="76"/>
      <c r="R56" s="76"/>
      <c r="S56" s="76"/>
      <c r="T56" s="76"/>
      <c r="U56" s="76"/>
      <c r="V56" s="76"/>
      <c r="W56" s="80"/>
      <c r="X56" s="69"/>
      <c r="Y56" s="25"/>
      <c r="Z56" s="326"/>
      <c r="AA56" s="327"/>
      <c r="AB56" s="28"/>
      <c r="AC56" s="23"/>
      <c r="AD56" s="8"/>
      <c r="AE56" s="8"/>
      <c r="AF56" s="25"/>
      <c r="AG56" s="6"/>
      <c r="AH56" s="23"/>
      <c r="AI56" s="173"/>
      <c r="AJ56" s="26"/>
      <c r="AK56" s="23"/>
      <c r="AL56" s="25"/>
      <c r="AM56" s="6"/>
      <c r="AN56" s="23"/>
      <c r="AO56" s="247"/>
      <c r="AP56" s="243" t="str">
        <f>IF(AD56="UI",VLOOKUP(AB56,'Convert Internation Units'!$A$2:$D$33,4,FALSE),IF(AB56="Penethamate hydroiodide",0.63,IF(AB56="Benzylpenicillin Procaine /
 Benzathine Penicillin",0.61,IF(AB56="Benzathine Penicillin",0.61,IF(AB56="Procaine benzylpenicillin",0.61,IF(AB56=Prodrug!E53,Prodrug!E53,Prodrug!E53))))))</f>
        <v/>
      </c>
      <c r="AQ56" s="240" t="str">
        <f>IFERROR((((Calculations!C53*Calculations!G53)/Calculations!E53)*'Data Entry'!X56),"")</f>
        <v/>
      </c>
      <c r="AR56" s="141" t="str">
        <f>IFERROR(VLOOKUP(AB56,Lists!$P$2:$Q$182,2,0),"")</f>
        <v/>
      </c>
      <c r="AS56" s="143" t="str">
        <f>IF(AI56="UI",VLOOKUP(AG56,'Convert Internation Units'!$A$2:$D$33,4,FALSE),IF(AG56="Penethamate hydroiodide",0.63,IF(AG56="Benzylpenicillin Procaine /
 Benzathine Penicillin",0.61,IF(AG56="Benzathine Penicillin",0.61,IF(AG56="Procaine benzylpenicillin",0.61,IF(AG56=Prodrug!F53,Prodrug!F53,Prodrug!F53))))))</f>
        <v/>
      </c>
      <c r="AT56" s="240" t="str">
        <f>IFERROR((((Calculations!K53*Calculations!G53)/Calculations!E53)*'Data Entry'!X56),"")</f>
        <v/>
      </c>
      <c r="AU56" s="146" t="str">
        <f>IFERROR(VLOOKUP(AG56,Lists!$P$2:$Q$182,2,0),"")</f>
        <v/>
      </c>
      <c r="AV56" s="143" t="str">
        <f>IF(AL56="UI",VLOOKUP(AJ56,'Convert Internation Units'!$A$2:$D$33,4,FALSE),IF(AJ56="Penethamate hydroiodide",0.63,IF(AJ56="Benzylpenicillin Procaine /
 Benzathine Penicillin",0.61,IF(AJ56="Benzathine Penicillin",0.61,IF(AJ56="Procaine benzylpenicillin",0.61,IF(AJ56=Prodrug!G53,Prodrug!G53,Prodrug!G53))))))</f>
        <v/>
      </c>
      <c r="AW56" s="240" t="str">
        <f>IFERROR((((Calculations!O53*Calculations!G53)/Calculations!E53)*'Data Entry'!X56),"")</f>
        <v/>
      </c>
      <c r="AX56" s="146" t="str">
        <f>IFERROR(VLOOKUP(AJ56,Lists!$P$2:$Q$182,2,0),"")</f>
        <v/>
      </c>
      <c r="AY56" s="143" t="str">
        <f>IF(AO56="UI",VLOOKUP(AM56,'Convert Internation Units'!$A$2:$D$33,4,FALSE),IF(AM56="Penethamate hydroiodide",0.63,IF(AM56="Benzylpenicillin Procaine /
 Benzathine Penicillin",0.61,IF(AM56="Benzathine Penicillin",0.61,IF(AM56="Procaine benzylpenicillin",0.61,IF(AM56=Prodrug!H53,Prodrug!H53,Prodrug!H53))))))</f>
        <v/>
      </c>
      <c r="AZ56" s="240" t="str">
        <f>IFERROR((((Calculations!S53*Calculations!G53)/Calculations!E53)*'Data Entry'!X56),"")</f>
        <v/>
      </c>
      <c r="BA56" s="146" t="str">
        <f>IFERROR(VLOOKUP(AM56,Lists!$P$2:$Q$182,2,0),"")</f>
        <v/>
      </c>
    </row>
    <row r="57" spans="1:53" s="5" customFormat="1">
      <c r="A57" s="116">
        <v>51</v>
      </c>
      <c r="B57" s="232"/>
      <c r="C57" s="105"/>
      <c r="D57" s="105"/>
      <c r="E57" s="105"/>
      <c r="F57" s="106"/>
      <c r="G57" s="107"/>
      <c r="H57" s="107"/>
      <c r="I57" s="108"/>
      <c r="J57" s="110"/>
      <c r="K57" s="110"/>
      <c r="L57" s="110"/>
      <c r="M57" s="110"/>
      <c r="N57" s="110"/>
      <c r="O57" s="110"/>
      <c r="P57" s="110"/>
      <c r="Q57" s="110"/>
      <c r="R57" s="110"/>
      <c r="S57" s="110"/>
      <c r="T57" s="110"/>
      <c r="U57" s="110"/>
      <c r="V57" s="110"/>
      <c r="W57" s="109"/>
      <c r="X57" s="111"/>
      <c r="Y57" s="112"/>
      <c r="Z57" s="328"/>
      <c r="AA57" s="329"/>
      <c r="AB57" s="114"/>
      <c r="AC57" s="115"/>
      <c r="AD57" s="113"/>
      <c r="AE57" s="113"/>
      <c r="AF57" s="112"/>
      <c r="AG57" s="116"/>
      <c r="AH57" s="115"/>
      <c r="AI57" s="174"/>
      <c r="AJ57" s="104"/>
      <c r="AK57" s="115"/>
      <c r="AL57" s="112"/>
      <c r="AM57" s="116"/>
      <c r="AN57" s="115"/>
      <c r="AO57" s="248"/>
      <c r="AP57" s="242" t="str">
        <f>IF(AD57="UI",VLOOKUP(AB57,'Convert Internation Units'!$A$2:$D$33,4,FALSE),IF(AB57="Penethamate hydroiodide",0.63,IF(AB57="Benzylpenicillin Procaine /
 Benzathine Penicillin",0.61,IF(AB57="Benzathine Penicillin",0.61,IF(AB57="Procaine benzylpenicillin",0.61,IF(AB57=Prodrug!E54,Prodrug!E54,Prodrug!E54))))))</f>
        <v/>
      </c>
      <c r="AQ57" s="239" t="str">
        <f>IFERROR((((Calculations!C54*Calculations!G54)/Calculations!E54)*'Data Entry'!X57),"")</f>
        <v/>
      </c>
      <c r="AR57" s="234" t="str">
        <f>IFERROR(VLOOKUP(AB57,Lists!$P$2:$Q$182,2,0),"")</f>
        <v/>
      </c>
      <c r="AS57" s="233" t="str">
        <f>IF(AI57="UI",VLOOKUP(AG57,'Convert Internation Units'!$A$2:$D$33,4,FALSE),IF(AG57="Penethamate hydroiodide",0.63,IF(AG57="Benzylpenicillin Procaine /
 Benzathine Penicillin",0.61,IF(AG57="Benzathine Penicillin",0.61,IF(AG57="Procaine benzylpenicillin",0.61,IF(AG57=Prodrug!F54,Prodrug!F54,Prodrug!F54))))))</f>
        <v/>
      </c>
      <c r="AT57" s="239" t="str">
        <f>IFERROR((((Calculations!K54*Calculations!G54)/Calculations!E54)*'Data Entry'!X57),"")</f>
        <v/>
      </c>
      <c r="AU57" s="235" t="str">
        <f>IFERROR(VLOOKUP(AG57,Lists!$P$2:$Q$182,2,0),"")</f>
        <v/>
      </c>
      <c r="AV57" s="233" t="str">
        <f>IF(AL57="UI",VLOOKUP(AJ57,'Convert Internation Units'!$A$2:$D$33,4,FALSE),IF(AJ57="Penethamate hydroiodide",0.63,IF(AJ57="Benzylpenicillin Procaine /
 Benzathine Penicillin",0.61,IF(AJ57="Benzathine Penicillin",0.61,IF(AJ57="Procaine benzylpenicillin",0.61,IF(AJ57=Prodrug!G54,Prodrug!G54,Prodrug!G54))))))</f>
        <v/>
      </c>
      <c r="AW57" s="239" t="str">
        <f>IFERROR((((Calculations!O54*Calculations!G54)/Calculations!E54)*'Data Entry'!X57),"")</f>
        <v/>
      </c>
      <c r="AX57" s="235" t="str">
        <f>IFERROR(VLOOKUP(AJ57,Lists!$P$2:$Q$182,2,0),"")</f>
        <v/>
      </c>
      <c r="AY57" s="233" t="str">
        <f>IF(AO57="UI",VLOOKUP(AM57,'Convert Internation Units'!$A$2:$D$33,4,FALSE),IF(AM57="Penethamate hydroiodide",0.63,IF(AM57="Benzylpenicillin Procaine /
 Benzathine Penicillin",0.61,IF(AM57="Benzathine Penicillin",0.61,IF(AM57="Procaine benzylpenicillin",0.61,IF(AM57=Prodrug!H54,Prodrug!H54,Prodrug!H54))))))</f>
        <v/>
      </c>
      <c r="AZ57" s="239" t="str">
        <f>IFERROR((((Calculations!S54*Calculations!G54)/Calculations!E54)*'Data Entry'!X57),"")</f>
        <v/>
      </c>
      <c r="BA57" s="235" t="str">
        <f>IFERROR(VLOOKUP(AM57,Lists!$P$2:$Q$182,2,0),"")</f>
        <v/>
      </c>
    </row>
    <row r="58" spans="1:53" s="5" customFormat="1">
      <c r="A58" s="6">
        <v>52</v>
      </c>
      <c r="B58" s="231"/>
      <c r="C58" s="7"/>
      <c r="D58" s="7"/>
      <c r="E58" s="7"/>
      <c r="F58" s="67"/>
      <c r="G58" s="79"/>
      <c r="H58" s="79"/>
      <c r="I58" s="75"/>
      <c r="J58" s="76"/>
      <c r="K58" s="76"/>
      <c r="L58" s="76"/>
      <c r="M58" s="76"/>
      <c r="N58" s="76"/>
      <c r="O58" s="76"/>
      <c r="P58" s="76"/>
      <c r="Q58" s="76"/>
      <c r="R58" s="76"/>
      <c r="S58" s="76"/>
      <c r="T58" s="76"/>
      <c r="U58" s="76"/>
      <c r="V58" s="76"/>
      <c r="W58" s="80"/>
      <c r="X58" s="69"/>
      <c r="Y58" s="25"/>
      <c r="Z58" s="326"/>
      <c r="AA58" s="327"/>
      <c r="AB58" s="28"/>
      <c r="AC58" s="23"/>
      <c r="AD58" s="8"/>
      <c r="AE58" s="8"/>
      <c r="AF58" s="25"/>
      <c r="AG58" s="6"/>
      <c r="AH58" s="23"/>
      <c r="AI58" s="173"/>
      <c r="AJ58" s="26"/>
      <c r="AK58" s="23"/>
      <c r="AL58" s="25"/>
      <c r="AM58" s="6"/>
      <c r="AN58" s="23"/>
      <c r="AO58" s="247"/>
      <c r="AP58" s="243" t="str">
        <f>IF(AD58="UI",VLOOKUP(AB58,'Convert Internation Units'!$A$2:$D$33,4,FALSE),IF(AB58="Penethamate hydroiodide",0.63,IF(AB58="Benzylpenicillin Procaine /
 Benzathine Penicillin",0.61,IF(AB58="Benzathine Penicillin",0.61,IF(AB58="Procaine benzylpenicillin",0.61,IF(AB58=Prodrug!E55,Prodrug!E55,Prodrug!E55))))))</f>
        <v/>
      </c>
      <c r="AQ58" s="240" t="str">
        <f>IFERROR((((Calculations!C55*Calculations!G55)/Calculations!E55)*'Data Entry'!X58),"")</f>
        <v/>
      </c>
      <c r="AR58" s="141" t="str">
        <f>IFERROR(VLOOKUP(AB58,Lists!$P$2:$Q$182,2,0),"")</f>
        <v/>
      </c>
      <c r="AS58" s="143" t="str">
        <f>IF(AI58="UI",VLOOKUP(AG58,'Convert Internation Units'!$A$2:$D$33,4,FALSE),IF(AG58="Penethamate hydroiodide",0.63,IF(AG58="Benzylpenicillin Procaine /
 Benzathine Penicillin",0.61,IF(AG58="Benzathine Penicillin",0.61,IF(AG58="Procaine benzylpenicillin",0.61,IF(AG58=Prodrug!F55,Prodrug!F55,Prodrug!F55))))))</f>
        <v/>
      </c>
      <c r="AT58" s="240" t="str">
        <f>IFERROR((((Calculations!K55*Calculations!G55)/Calculations!E55)*'Data Entry'!X58),"")</f>
        <v/>
      </c>
      <c r="AU58" s="146" t="str">
        <f>IFERROR(VLOOKUP(AG58,Lists!$P$2:$Q$182,2,0),"")</f>
        <v/>
      </c>
      <c r="AV58" s="143" t="str">
        <f>IF(AL58="UI",VLOOKUP(AJ58,'Convert Internation Units'!$A$2:$D$33,4,FALSE),IF(AJ58="Penethamate hydroiodide",0.63,IF(AJ58="Benzylpenicillin Procaine /
 Benzathine Penicillin",0.61,IF(AJ58="Benzathine Penicillin",0.61,IF(AJ58="Procaine benzylpenicillin",0.61,IF(AJ58=Prodrug!G55,Prodrug!G55,Prodrug!G55))))))</f>
        <v/>
      </c>
      <c r="AW58" s="240" t="str">
        <f>IFERROR((((Calculations!O55*Calculations!G55)/Calculations!E55)*'Data Entry'!X58),"")</f>
        <v/>
      </c>
      <c r="AX58" s="146" t="str">
        <f>IFERROR(VLOOKUP(AJ58,Lists!$P$2:$Q$182,2,0),"")</f>
        <v/>
      </c>
      <c r="AY58" s="143" t="str">
        <f>IF(AO58="UI",VLOOKUP(AM58,'Convert Internation Units'!$A$2:$D$33,4,FALSE),IF(AM58="Penethamate hydroiodide",0.63,IF(AM58="Benzylpenicillin Procaine /
 Benzathine Penicillin",0.61,IF(AM58="Benzathine Penicillin",0.61,IF(AM58="Procaine benzylpenicillin",0.61,IF(AM58=Prodrug!H55,Prodrug!H55,Prodrug!H55))))))</f>
        <v/>
      </c>
      <c r="AZ58" s="240" t="str">
        <f>IFERROR((((Calculations!S55*Calculations!G55)/Calculations!E55)*'Data Entry'!X58),"")</f>
        <v/>
      </c>
      <c r="BA58" s="146" t="str">
        <f>IFERROR(VLOOKUP(AM58,Lists!$P$2:$Q$182,2,0),"")</f>
        <v/>
      </c>
    </row>
    <row r="59" spans="1:53" s="5" customFormat="1">
      <c r="A59" s="116">
        <v>53</v>
      </c>
      <c r="B59" s="232"/>
      <c r="C59" s="105"/>
      <c r="D59" s="105"/>
      <c r="E59" s="105"/>
      <c r="F59" s="106"/>
      <c r="G59" s="107"/>
      <c r="H59" s="107"/>
      <c r="I59" s="108"/>
      <c r="J59" s="110"/>
      <c r="K59" s="110"/>
      <c r="L59" s="110"/>
      <c r="M59" s="110"/>
      <c r="N59" s="110"/>
      <c r="O59" s="110"/>
      <c r="P59" s="110"/>
      <c r="Q59" s="110"/>
      <c r="R59" s="110"/>
      <c r="S59" s="110"/>
      <c r="T59" s="110"/>
      <c r="U59" s="110"/>
      <c r="V59" s="110"/>
      <c r="W59" s="109"/>
      <c r="X59" s="111"/>
      <c r="Y59" s="112"/>
      <c r="Z59" s="328"/>
      <c r="AA59" s="329"/>
      <c r="AB59" s="114"/>
      <c r="AC59" s="115"/>
      <c r="AD59" s="113"/>
      <c r="AE59" s="113"/>
      <c r="AF59" s="112"/>
      <c r="AG59" s="116"/>
      <c r="AH59" s="115"/>
      <c r="AI59" s="174"/>
      <c r="AJ59" s="104"/>
      <c r="AK59" s="115"/>
      <c r="AL59" s="112"/>
      <c r="AM59" s="116"/>
      <c r="AN59" s="115"/>
      <c r="AO59" s="248"/>
      <c r="AP59" s="242" t="str">
        <f>IF(AD59="UI",VLOOKUP(AB59,'Convert Internation Units'!$A$2:$D$33,4,FALSE),IF(AB59="Penethamate hydroiodide",0.63,IF(AB59="Benzylpenicillin Procaine /
 Benzathine Penicillin",0.61,IF(AB59="Benzathine Penicillin",0.61,IF(AB59="Procaine benzylpenicillin",0.61,IF(AB59=Prodrug!E56,Prodrug!E56,Prodrug!E56))))))</f>
        <v/>
      </c>
      <c r="AQ59" s="239" t="str">
        <f>IFERROR((((Calculations!C56*Calculations!G56)/Calculations!E56)*'Data Entry'!X59),"")</f>
        <v/>
      </c>
      <c r="AR59" s="234" t="str">
        <f>IFERROR(VLOOKUP(AB59,Lists!$P$2:$Q$182,2,0),"")</f>
        <v/>
      </c>
      <c r="AS59" s="233" t="str">
        <f>IF(AI59="UI",VLOOKUP(AG59,'Convert Internation Units'!$A$2:$D$33,4,FALSE),IF(AG59="Penethamate hydroiodide",0.63,IF(AG59="Benzylpenicillin Procaine /
 Benzathine Penicillin",0.61,IF(AG59="Benzathine Penicillin",0.61,IF(AG59="Procaine benzylpenicillin",0.61,IF(AG59=Prodrug!F56,Prodrug!F56,Prodrug!F56))))))</f>
        <v/>
      </c>
      <c r="AT59" s="239" t="str">
        <f>IFERROR((((Calculations!K56*Calculations!G56)/Calculations!E56)*'Data Entry'!X59),"")</f>
        <v/>
      </c>
      <c r="AU59" s="235" t="str">
        <f>IFERROR(VLOOKUP(AG59,Lists!$P$2:$Q$182,2,0),"")</f>
        <v/>
      </c>
      <c r="AV59" s="233" t="str">
        <f>IF(AL59="UI",VLOOKUP(AJ59,'Convert Internation Units'!$A$2:$D$33,4,FALSE),IF(AJ59="Penethamate hydroiodide",0.63,IF(AJ59="Benzylpenicillin Procaine /
 Benzathine Penicillin",0.61,IF(AJ59="Benzathine Penicillin",0.61,IF(AJ59="Procaine benzylpenicillin",0.61,IF(AJ59=Prodrug!G56,Prodrug!G56,Prodrug!G56))))))</f>
        <v/>
      </c>
      <c r="AW59" s="239" t="str">
        <f>IFERROR((((Calculations!O56*Calculations!G56)/Calculations!E56)*'Data Entry'!X59),"")</f>
        <v/>
      </c>
      <c r="AX59" s="235" t="str">
        <f>IFERROR(VLOOKUP(AJ59,Lists!$P$2:$Q$182,2,0),"")</f>
        <v/>
      </c>
      <c r="AY59" s="233" t="str">
        <f>IF(AO59="UI",VLOOKUP(AM59,'Convert Internation Units'!$A$2:$D$33,4,FALSE),IF(AM59="Penethamate hydroiodide",0.63,IF(AM59="Benzylpenicillin Procaine /
 Benzathine Penicillin",0.61,IF(AM59="Benzathine Penicillin",0.61,IF(AM59="Procaine benzylpenicillin",0.61,IF(AM59=Prodrug!H56,Prodrug!H56,Prodrug!H56))))))</f>
        <v/>
      </c>
      <c r="AZ59" s="239" t="str">
        <f>IFERROR((((Calculations!S56*Calculations!G56)/Calculations!E56)*'Data Entry'!X59),"")</f>
        <v/>
      </c>
      <c r="BA59" s="235" t="str">
        <f>IFERROR(VLOOKUP(AM59,Lists!$P$2:$Q$182,2,0),"")</f>
        <v/>
      </c>
    </row>
    <row r="60" spans="1:53" s="5" customFormat="1">
      <c r="A60" s="6">
        <v>54</v>
      </c>
      <c r="B60" s="231"/>
      <c r="C60" s="7"/>
      <c r="D60" s="7"/>
      <c r="E60" s="7"/>
      <c r="F60" s="67"/>
      <c r="G60" s="79"/>
      <c r="H60" s="79"/>
      <c r="I60" s="75"/>
      <c r="J60" s="76"/>
      <c r="K60" s="76"/>
      <c r="L60" s="76"/>
      <c r="M60" s="76"/>
      <c r="N60" s="76"/>
      <c r="O60" s="76"/>
      <c r="P60" s="76"/>
      <c r="Q60" s="76"/>
      <c r="R60" s="76"/>
      <c r="S60" s="76"/>
      <c r="T60" s="76"/>
      <c r="U60" s="76"/>
      <c r="V60" s="76"/>
      <c r="W60" s="80"/>
      <c r="X60" s="69"/>
      <c r="Y60" s="25"/>
      <c r="Z60" s="326"/>
      <c r="AA60" s="327"/>
      <c r="AB60" s="28"/>
      <c r="AC60" s="23"/>
      <c r="AD60" s="8"/>
      <c r="AE60" s="8"/>
      <c r="AF60" s="25"/>
      <c r="AG60" s="6"/>
      <c r="AH60" s="23"/>
      <c r="AI60" s="173"/>
      <c r="AJ60" s="26"/>
      <c r="AK60" s="23"/>
      <c r="AL60" s="25"/>
      <c r="AM60" s="6"/>
      <c r="AN60" s="23"/>
      <c r="AO60" s="247"/>
      <c r="AP60" s="243" t="str">
        <f>IF(AD60="UI",VLOOKUP(AB60,'Convert Internation Units'!$A$2:$D$33,4,FALSE),IF(AB60="Penethamate hydroiodide",0.63,IF(AB60="Benzylpenicillin Procaine /
 Benzathine Penicillin",0.61,IF(AB60="Benzathine Penicillin",0.61,IF(AB60="Procaine benzylpenicillin",0.61,IF(AB60=Prodrug!E57,Prodrug!E57,Prodrug!E57))))))</f>
        <v/>
      </c>
      <c r="AQ60" s="240" t="str">
        <f>IFERROR((((Calculations!C57*Calculations!G57)/Calculations!E57)*'Data Entry'!X60),"")</f>
        <v/>
      </c>
      <c r="AR60" s="141" t="str">
        <f>IFERROR(VLOOKUP(AB60,Lists!$P$2:$Q$182,2,0),"")</f>
        <v/>
      </c>
      <c r="AS60" s="143" t="str">
        <f>IF(AI60="UI",VLOOKUP(AG60,'Convert Internation Units'!$A$2:$D$33,4,FALSE),IF(AG60="Penethamate hydroiodide",0.63,IF(AG60="Benzylpenicillin Procaine /
 Benzathine Penicillin",0.61,IF(AG60="Benzathine Penicillin",0.61,IF(AG60="Procaine benzylpenicillin",0.61,IF(AG60=Prodrug!F57,Prodrug!F57,Prodrug!F57))))))</f>
        <v/>
      </c>
      <c r="AT60" s="240" t="str">
        <f>IFERROR((((Calculations!K57*Calculations!G57)/Calculations!E57)*'Data Entry'!X60),"")</f>
        <v/>
      </c>
      <c r="AU60" s="146" t="str">
        <f>IFERROR(VLOOKUP(AG60,Lists!$P$2:$Q$182,2,0),"")</f>
        <v/>
      </c>
      <c r="AV60" s="143" t="str">
        <f>IF(AL60="UI",VLOOKUP(AJ60,'Convert Internation Units'!$A$2:$D$33,4,FALSE),IF(AJ60="Penethamate hydroiodide",0.63,IF(AJ60="Benzylpenicillin Procaine /
 Benzathine Penicillin",0.61,IF(AJ60="Benzathine Penicillin",0.61,IF(AJ60="Procaine benzylpenicillin",0.61,IF(AJ60=Prodrug!G57,Prodrug!G57,Prodrug!G57))))))</f>
        <v/>
      </c>
      <c r="AW60" s="240" t="str">
        <f>IFERROR((((Calculations!O57*Calculations!G57)/Calculations!E57)*'Data Entry'!X60),"")</f>
        <v/>
      </c>
      <c r="AX60" s="146" t="str">
        <f>IFERROR(VLOOKUP(AJ60,Lists!$P$2:$Q$182,2,0),"")</f>
        <v/>
      </c>
      <c r="AY60" s="143" t="str">
        <f>IF(AO60="UI",VLOOKUP(AM60,'Convert Internation Units'!$A$2:$D$33,4,FALSE),IF(AM60="Penethamate hydroiodide",0.63,IF(AM60="Benzylpenicillin Procaine /
 Benzathine Penicillin",0.61,IF(AM60="Benzathine Penicillin",0.61,IF(AM60="Procaine benzylpenicillin",0.61,IF(AM60=Prodrug!H57,Prodrug!H57,Prodrug!H57))))))</f>
        <v/>
      </c>
      <c r="AZ60" s="240" t="str">
        <f>IFERROR((((Calculations!S57*Calculations!G57)/Calculations!E57)*'Data Entry'!X60),"")</f>
        <v/>
      </c>
      <c r="BA60" s="146" t="str">
        <f>IFERROR(VLOOKUP(AM60,Lists!$P$2:$Q$182,2,0),"")</f>
        <v/>
      </c>
    </row>
    <row r="61" spans="1:53" s="5" customFormat="1">
      <c r="A61" s="116">
        <v>55</v>
      </c>
      <c r="B61" s="232"/>
      <c r="C61" s="105"/>
      <c r="D61" s="105"/>
      <c r="E61" s="105"/>
      <c r="F61" s="106"/>
      <c r="G61" s="107"/>
      <c r="H61" s="107"/>
      <c r="I61" s="108"/>
      <c r="J61" s="110"/>
      <c r="K61" s="110"/>
      <c r="L61" s="110"/>
      <c r="M61" s="110"/>
      <c r="N61" s="110"/>
      <c r="O61" s="110"/>
      <c r="P61" s="110"/>
      <c r="Q61" s="110"/>
      <c r="R61" s="110"/>
      <c r="S61" s="110"/>
      <c r="T61" s="110"/>
      <c r="U61" s="110"/>
      <c r="V61" s="110"/>
      <c r="W61" s="109"/>
      <c r="X61" s="111"/>
      <c r="Y61" s="112"/>
      <c r="Z61" s="328"/>
      <c r="AA61" s="329"/>
      <c r="AB61" s="114"/>
      <c r="AC61" s="115"/>
      <c r="AD61" s="113"/>
      <c r="AE61" s="113"/>
      <c r="AF61" s="112"/>
      <c r="AG61" s="116"/>
      <c r="AH61" s="115"/>
      <c r="AI61" s="174"/>
      <c r="AJ61" s="104"/>
      <c r="AK61" s="115"/>
      <c r="AL61" s="112"/>
      <c r="AM61" s="116"/>
      <c r="AN61" s="115"/>
      <c r="AO61" s="248"/>
      <c r="AP61" s="242" t="str">
        <f>IF(AD61="UI",VLOOKUP(AB61,'Convert Internation Units'!$A$2:$D$33,4,FALSE),IF(AB61="Penethamate hydroiodide",0.63,IF(AB61="Benzylpenicillin Procaine /
 Benzathine Penicillin",0.61,IF(AB61="Benzathine Penicillin",0.61,IF(AB61="Procaine benzylpenicillin",0.61,IF(AB61=Prodrug!E58,Prodrug!E58,Prodrug!E58))))))</f>
        <v/>
      </c>
      <c r="AQ61" s="239" t="str">
        <f>IFERROR((((Calculations!C58*Calculations!G58)/Calculations!E58)*'Data Entry'!X61),"")</f>
        <v/>
      </c>
      <c r="AR61" s="234" t="str">
        <f>IFERROR(VLOOKUP(AB61,Lists!$P$2:$Q$182,2,0),"")</f>
        <v/>
      </c>
      <c r="AS61" s="233" t="str">
        <f>IF(AI61="UI",VLOOKUP(AG61,'Convert Internation Units'!$A$2:$D$33,4,FALSE),IF(AG61="Penethamate hydroiodide",0.63,IF(AG61="Benzylpenicillin Procaine /
 Benzathine Penicillin",0.61,IF(AG61="Benzathine Penicillin",0.61,IF(AG61="Procaine benzylpenicillin",0.61,IF(AG61=Prodrug!F58,Prodrug!F58,Prodrug!F58))))))</f>
        <v/>
      </c>
      <c r="AT61" s="239" t="str">
        <f>IFERROR((((Calculations!K58*Calculations!G58)/Calculations!E58)*'Data Entry'!X61),"")</f>
        <v/>
      </c>
      <c r="AU61" s="235" t="str">
        <f>IFERROR(VLOOKUP(AG61,Lists!$P$2:$Q$182,2,0),"")</f>
        <v/>
      </c>
      <c r="AV61" s="233" t="str">
        <f>IF(AL61="UI",VLOOKUP(AJ61,'Convert Internation Units'!$A$2:$D$33,4,FALSE),IF(AJ61="Penethamate hydroiodide",0.63,IF(AJ61="Benzylpenicillin Procaine /
 Benzathine Penicillin",0.61,IF(AJ61="Benzathine Penicillin",0.61,IF(AJ61="Procaine benzylpenicillin",0.61,IF(AJ61=Prodrug!G58,Prodrug!G58,Prodrug!G58))))))</f>
        <v/>
      </c>
      <c r="AW61" s="239" t="str">
        <f>IFERROR((((Calculations!O58*Calculations!G58)/Calculations!E58)*'Data Entry'!X61),"")</f>
        <v/>
      </c>
      <c r="AX61" s="235" t="str">
        <f>IFERROR(VLOOKUP(AJ61,Lists!$P$2:$Q$182,2,0),"")</f>
        <v/>
      </c>
      <c r="AY61" s="233" t="str">
        <f>IF(AO61="UI",VLOOKUP(AM61,'Convert Internation Units'!$A$2:$D$33,4,FALSE),IF(AM61="Penethamate hydroiodide",0.63,IF(AM61="Benzylpenicillin Procaine /
 Benzathine Penicillin",0.61,IF(AM61="Benzathine Penicillin",0.61,IF(AM61="Procaine benzylpenicillin",0.61,IF(AM61=Prodrug!H58,Prodrug!H58,Prodrug!H58))))))</f>
        <v/>
      </c>
      <c r="AZ61" s="239" t="str">
        <f>IFERROR((((Calculations!S58*Calculations!G58)/Calculations!E58)*'Data Entry'!X61),"")</f>
        <v/>
      </c>
      <c r="BA61" s="235" t="str">
        <f>IFERROR(VLOOKUP(AM61,Lists!$P$2:$Q$182,2,0),"")</f>
        <v/>
      </c>
    </row>
    <row r="62" spans="1:53" s="5" customFormat="1">
      <c r="A62" s="6">
        <v>56</v>
      </c>
      <c r="B62" s="231"/>
      <c r="C62" s="7"/>
      <c r="D62" s="7"/>
      <c r="E62" s="7"/>
      <c r="F62" s="67"/>
      <c r="G62" s="79"/>
      <c r="H62" s="79"/>
      <c r="I62" s="75"/>
      <c r="J62" s="76"/>
      <c r="K62" s="76"/>
      <c r="L62" s="76"/>
      <c r="M62" s="76"/>
      <c r="N62" s="76"/>
      <c r="O62" s="76"/>
      <c r="P62" s="76"/>
      <c r="Q62" s="76"/>
      <c r="R62" s="76"/>
      <c r="S62" s="76"/>
      <c r="T62" s="76"/>
      <c r="U62" s="76"/>
      <c r="V62" s="76"/>
      <c r="W62" s="80"/>
      <c r="X62" s="69"/>
      <c r="Y62" s="25"/>
      <c r="Z62" s="326"/>
      <c r="AA62" s="327"/>
      <c r="AB62" s="28"/>
      <c r="AC62" s="23"/>
      <c r="AD62" s="8"/>
      <c r="AE62" s="8"/>
      <c r="AF62" s="25"/>
      <c r="AG62" s="6"/>
      <c r="AH62" s="23"/>
      <c r="AI62" s="173"/>
      <c r="AJ62" s="26"/>
      <c r="AK62" s="23"/>
      <c r="AL62" s="25"/>
      <c r="AM62" s="6"/>
      <c r="AN62" s="23"/>
      <c r="AO62" s="247"/>
      <c r="AP62" s="243" t="str">
        <f>IF(AD62="UI",VLOOKUP(AB62,'Convert Internation Units'!$A$2:$D$33,4,FALSE),IF(AB62="Penethamate hydroiodide",0.63,IF(AB62="Benzylpenicillin Procaine /
 Benzathine Penicillin",0.61,IF(AB62="Benzathine Penicillin",0.61,IF(AB62="Procaine benzylpenicillin",0.61,IF(AB62=Prodrug!E59,Prodrug!E59,Prodrug!E59))))))</f>
        <v/>
      </c>
      <c r="AQ62" s="240" t="str">
        <f>IFERROR((((Calculations!C59*Calculations!G59)/Calculations!E59)*'Data Entry'!X62),"")</f>
        <v/>
      </c>
      <c r="AR62" s="141" t="str">
        <f>IFERROR(VLOOKUP(AB62,Lists!$P$2:$Q$182,2,0),"")</f>
        <v/>
      </c>
      <c r="AS62" s="143" t="str">
        <f>IF(AI62="UI",VLOOKUP(AG62,'Convert Internation Units'!$A$2:$D$33,4,FALSE),IF(AG62="Penethamate hydroiodide",0.63,IF(AG62="Benzylpenicillin Procaine /
 Benzathine Penicillin",0.61,IF(AG62="Benzathine Penicillin",0.61,IF(AG62="Procaine benzylpenicillin",0.61,IF(AG62=Prodrug!F59,Prodrug!F59,Prodrug!F59))))))</f>
        <v/>
      </c>
      <c r="AT62" s="240" t="str">
        <f>IFERROR((((Calculations!K59*Calculations!G59)/Calculations!E59)*'Data Entry'!X62),"")</f>
        <v/>
      </c>
      <c r="AU62" s="146" t="str">
        <f>IFERROR(VLOOKUP(AG62,Lists!$P$2:$Q$182,2,0),"")</f>
        <v/>
      </c>
      <c r="AV62" s="143" t="str">
        <f>IF(AL62="UI",VLOOKUP(AJ62,'Convert Internation Units'!$A$2:$D$33,4,FALSE),IF(AJ62="Penethamate hydroiodide",0.63,IF(AJ62="Benzylpenicillin Procaine /
 Benzathine Penicillin",0.61,IF(AJ62="Benzathine Penicillin",0.61,IF(AJ62="Procaine benzylpenicillin",0.61,IF(AJ62=Prodrug!G59,Prodrug!G59,Prodrug!G59))))))</f>
        <v/>
      </c>
      <c r="AW62" s="240" t="str">
        <f>IFERROR((((Calculations!O59*Calculations!G59)/Calculations!E59)*'Data Entry'!X62),"")</f>
        <v/>
      </c>
      <c r="AX62" s="146" t="str">
        <f>IFERROR(VLOOKUP(AJ62,Lists!$P$2:$Q$182,2,0),"")</f>
        <v/>
      </c>
      <c r="AY62" s="143" t="str">
        <f>IF(AO62="UI",VLOOKUP(AM62,'Convert Internation Units'!$A$2:$D$33,4,FALSE),IF(AM62="Penethamate hydroiodide",0.63,IF(AM62="Benzylpenicillin Procaine /
 Benzathine Penicillin",0.61,IF(AM62="Benzathine Penicillin",0.61,IF(AM62="Procaine benzylpenicillin",0.61,IF(AM62=Prodrug!H59,Prodrug!H59,Prodrug!H59))))))</f>
        <v/>
      </c>
      <c r="AZ62" s="240" t="str">
        <f>IFERROR((((Calculations!S59*Calculations!G59)/Calculations!E59)*'Data Entry'!X62),"")</f>
        <v/>
      </c>
      <c r="BA62" s="146" t="str">
        <f>IFERROR(VLOOKUP(AM62,Lists!$P$2:$Q$182,2,0),"")</f>
        <v/>
      </c>
    </row>
    <row r="63" spans="1:53" s="5" customFormat="1">
      <c r="A63" s="116">
        <v>57</v>
      </c>
      <c r="B63" s="232"/>
      <c r="C63" s="105"/>
      <c r="D63" s="105"/>
      <c r="E63" s="105"/>
      <c r="F63" s="106"/>
      <c r="G63" s="107"/>
      <c r="H63" s="107"/>
      <c r="I63" s="108"/>
      <c r="J63" s="110"/>
      <c r="K63" s="110"/>
      <c r="L63" s="110"/>
      <c r="M63" s="110"/>
      <c r="N63" s="110"/>
      <c r="O63" s="110"/>
      <c r="P63" s="110"/>
      <c r="Q63" s="110"/>
      <c r="R63" s="110"/>
      <c r="S63" s="110"/>
      <c r="T63" s="110"/>
      <c r="U63" s="110"/>
      <c r="V63" s="110"/>
      <c r="W63" s="109"/>
      <c r="X63" s="111"/>
      <c r="Y63" s="112"/>
      <c r="Z63" s="328"/>
      <c r="AA63" s="329"/>
      <c r="AB63" s="114"/>
      <c r="AC63" s="115"/>
      <c r="AD63" s="113"/>
      <c r="AE63" s="113"/>
      <c r="AF63" s="112"/>
      <c r="AG63" s="116"/>
      <c r="AH63" s="115"/>
      <c r="AI63" s="174"/>
      <c r="AJ63" s="104"/>
      <c r="AK63" s="115"/>
      <c r="AL63" s="112"/>
      <c r="AM63" s="116"/>
      <c r="AN63" s="115"/>
      <c r="AO63" s="248"/>
      <c r="AP63" s="242" t="str">
        <f>IF(AD63="UI",VLOOKUP(AB63,'Convert Internation Units'!$A$2:$D$33,4,FALSE),IF(AB63="Penethamate hydroiodide",0.63,IF(AB63="Benzylpenicillin Procaine /
 Benzathine Penicillin",0.61,IF(AB63="Benzathine Penicillin",0.61,IF(AB63="Procaine benzylpenicillin",0.61,IF(AB63=Prodrug!E60,Prodrug!E60,Prodrug!E60))))))</f>
        <v/>
      </c>
      <c r="AQ63" s="239" t="str">
        <f>IFERROR((((Calculations!C60*Calculations!G60)/Calculations!E60)*'Data Entry'!X63),"")</f>
        <v/>
      </c>
      <c r="AR63" s="234" t="str">
        <f>IFERROR(VLOOKUP(AB63,Lists!$P$2:$Q$182,2,0),"")</f>
        <v/>
      </c>
      <c r="AS63" s="233" t="str">
        <f>IF(AI63="UI",VLOOKUP(AG63,'Convert Internation Units'!$A$2:$D$33,4,FALSE),IF(AG63="Penethamate hydroiodide",0.63,IF(AG63="Benzylpenicillin Procaine /
 Benzathine Penicillin",0.61,IF(AG63="Benzathine Penicillin",0.61,IF(AG63="Procaine benzylpenicillin",0.61,IF(AG63=Prodrug!F60,Prodrug!F60,Prodrug!F60))))))</f>
        <v/>
      </c>
      <c r="AT63" s="239" t="str">
        <f>IFERROR((((Calculations!K60*Calculations!G60)/Calculations!E60)*'Data Entry'!X63),"")</f>
        <v/>
      </c>
      <c r="AU63" s="235" t="str">
        <f>IFERROR(VLOOKUP(AG63,Lists!$P$2:$Q$182,2,0),"")</f>
        <v/>
      </c>
      <c r="AV63" s="233" t="str">
        <f>IF(AL63="UI",VLOOKUP(AJ63,'Convert Internation Units'!$A$2:$D$33,4,FALSE),IF(AJ63="Penethamate hydroiodide",0.63,IF(AJ63="Benzylpenicillin Procaine /
 Benzathine Penicillin",0.61,IF(AJ63="Benzathine Penicillin",0.61,IF(AJ63="Procaine benzylpenicillin",0.61,IF(AJ63=Prodrug!G60,Prodrug!G60,Prodrug!G60))))))</f>
        <v/>
      </c>
      <c r="AW63" s="239" t="str">
        <f>IFERROR((((Calculations!O60*Calculations!G60)/Calculations!E60)*'Data Entry'!X63),"")</f>
        <v/>
      </c>
      <c r="AX63" s="235" t="str">
        <f>IFERROR(VLOOKUP(AJ63,Lists!$P$2:$Q$182,2,0),"")</f>
        <v/>
      </c>
      <c r="AY63" s="233" t="str">
        <f>IF(AO63="UI",VLOOKUP(AM63,'Convert Internation Units'!$A$2:$D$33,4,FALSE),IF(AM63="Penethamate hydroiodide",0.63,IF(AM63="Benzylpenicillin Procaine /
 Benzathine Penicillin",0.61,IF(AM63="Benzathine Penicillin",0.61,IF(AM63="Procaine benzylpenicillin",0.61,IF(AM63=Prodrug!H60,Prodrug!H60,Prodrug!H60))))))</f>
        <v/>
      </c>
      <c r="AZ63" s="239" t="str">
        <f>IFERROR((((Calculations!S60*Calculations!G60)/Calculations!E60)*'Data Entry'!X63),"")</f>
        <v/>
      </c>
      <c r="BA63" s="235" t="str">
        <f>IFERROR(VLOOKUP(AM63,Lists!$P$2:$Q$182,2,0),"")</f>
        <v/>
      </c>
    </row>
    <row r="64" spans="1:53" s="5" customFormat="1">
      <c r="A64" s="6">
        <v>58</v>
      </c>
      <c r="B64" s="231"/>
      <c r="C64" s="7"/>
      <c r="D64" s="7"/>
      <c r="E64" s="7"/>
      <c r="F64" s="67"/>
      <c r="G64" s="79"/>
      <c r="H64" s="79"/>
      <c r="I64" s="75"/>
      <c r="J64" s="76"/>
      <c r="K64" s="76"/>
      <c r="L64" s="76"/>
      <c r="M64" s="76"/>
      <c r="N64" s="76"/>
      <c r="O64" s="76"/>
      <c r="P64" s="76"/>
      <c r="Q64" s="76"/>
      <c r="R64" s="76"/>
      <c r="S64" s="76"/>
      <c r="T64" s="76"/>
      <c r="U64" s="76"/>
      <c r="V64" s="76"/>
      <c r="W64" s="80"/>
      <c r="X64" s="69"/>
      <c r="Y64" s="25"/>
      <c r="Z64" s="326"/>
      <c r="AA64" s="327"/>
      <c r="AB64" s="28"/>
      <c r="AC64" s="23"/>
      <c r="AD64" s="8"/>
      <c r="AE64" s="8"/>
      <c r="AF64" s="25"/>
      <c r="AG64" s="6"/>
      <c r="AH64" s="23"/>
      <c r="AI64" s="173"/>
      <c r="AJ64" s="26"/>
      <c r="AK64" s="23"/>
      <c r="AL64" s="25"/>
      <c r="AM64" s="6"/>
      <c r="AN64" s="23"/>
      <c r="AO64" s="247"/>
      <c r="AP64" s="243" t="str">
        <f>IF(AD64="UI",VLOOKUP(AB64,'Convert Internation Units'!$A$2:$D$33,4,FALSE),IF(AB64="Penethamate hydroiodide",0.63,IF(AB64="Benzylpenicillin Procaine /
 Benzathine Penicillin",0.61,IF(AB64="Benzathine Penicillin",0.61,IF(AB64="Procaine benzylpenicillin",0.61,IF(AB64=Prodrug!E61,Prodrug!E61,Prodrug!E61))))))</f>
        <v/>
      </c>
      <c r="AQ64" s="240" t="str">
        <f>IFERROR((((Calculations!C61*Calculations!G61)/Calculations!E61)*'Data Entry'!X64),"")</f>
        <v/>
      </c>
      <c r="AR64" s="141" t="str">
        <f>IFERROR(VLOOKUP(AB64,Lists!$P$2:$Q$182,2,0),"")</f>
        <v/>
      </c>
      <c r="AS64" s="143" t="str">
        <f>IF(AI64="UI",VLOOKUP(AG64,'Convert Internation Units'!$A$2:$D$33,4,FALSE),IF(AG64="Penethamate hydroiodide",0.63,IF(AG64="Benzylpenicillin Procaine /
 Benzathine Penicillin",0.61,IF(AG64="Benzathine Penicillin",0.61,IF(AG64="Procaine benzylpenicillin",0.61,IF(AG64=Prodrug!F61,Prodrug!F61,Prodrug!F61))))))</f>
        <v/>
      </c>
      <c r="AT64" s="240" t="str">
        <f>IFERROR((((Calculations!K61*Calculations!G61)/Calculations!E61)*'Data Entry'!X64),"")</f>
        <v/>
      </c>
      <c r="AU64" s="146" t="str">
        <f>IFERROR(VLOOKUP(AG64,Lists!$P$2:$Q$182,2,0),"")</f>
        <v/>
      </c>
      <c r="AV64" s="143" t="str">
        <f>IF(AL64="UI",VLOOKUP(AJ64,'Convert Internation Units'!$A$2:$D$33,4,FALSE),IF(AJ64="Penethamate hydroiodide",0.63,IF(AJ64="Benzylpenicillin Procaine /
 Benzathine Penicillin",0.61,IF(AJ64="Benzathine Penicillin",0.61,IF(AJ64="Procaine benzylpenicillin",0.61,IF(AJ64=Prodrug!G61,Prodrug!G61,Prodrug!G61))))))</f>
        <v/>
      </c>
      <c r="AW64" s="240" t="str">
        <f>IFERROR((((Calculations!O61*Calculations!G61)/Calculations!E61)*'Data Entry'!X64),"")</f>
        <v/>
      </c>
      <c r="AX64" s="146" t="str">
        <f>IFERROR(VLOOKUP(AJ64,Lists!$P$2:$Q$182,2,0),"")</f>
        <v/>
      </c>
      <c r="AY64" s="143" t="str">
        <f>IF(AO64="UI",VLOOKUP(AM64,'Convert Internation Units'!$A$2:$D$33,4,FALSE),IF(AM64="Penethamate hydroiodide",0.63,IF(AM64="Benzylpenicillin Procaine /
 Benzathine Penicillin",0.61,IF(AM64="Benzathine Penicillin",0.61,IF(AM64="Procaine benzylpenicillin",0.61,IF(AM64=Prodrug!H61,Prodrug!H61,Prodrug!H61))))))</f>
        <v/>
      </c>
      <c r="AZ64" s="240" t="str">
        <f>IFERROR((((Calculations!S61*Calculations!G61)/Calculations!E61)*'Data Entry'!X64),"")</f>
        <v/>
      </c>
      <c r="BA64" s="146" t="str">
        <f>IFERROR(VLOOKUP(AM64,Lists!$P$2:$Q$182,2,0),"")</f>
        <v/>
      </c>
    </row>
    <row r="65" spans="1:53" s="5" customFormat="1">
      <c r="A65" s="116">
        <v>59</v>
      </c>
      <c r="B65" s="232"/>
      <c r="C65" s="105"/>
      <c r="D65" s="105"/>
      <c r="E65" s="105"/>
      <c r="F65" s="106"/>
      <c r="G65" s="107"/>
      <c r="H65" s="107"/>
      <c r="I65" s="108"/>
      <c r="J65" s="110"/>
      <c r="K65" s="110"/>
      <c r="L65" s="110"/>
      <c r="M65" s="110"/>
      <c r="N65" s="110"/>
      <c r="O65" s="110"/>
      <c r="P65" s="110"/>
      <c r="Q65" s="110"/>
      <c r="R65" s="110"/>
      <c r="S65" s="110"/>
      <c r="T65" s="110"/>
      <c r="U65" s="110"/>
      <c r="V65" s="110"/>
      <c r="W65" s="109"/>
      <c r="X65" s="111"/>
      <c r="Y65" s="112"/>
      <c r="Z65" s="328"/>
      <c r="AA65" s="329"/>
      <c r="AB65" s="114"/>
      <c r="AC65" s="115"/>
      <c r="AD65" s="113"/>
      <c r="AE65" s="113"/>
      <c r="AF65" s="112"/>
      <c r="AG65" s="116"/>
      <c r="AH65" s="115"/>
      <c r="AI65" s="174"/>
      <c r="AJ65" s="104"/>
      <c r="AK65" s="115"/>
      <c r="AL65" s="112"/>
      <c r="AM65" s="116"/>
      <c r="AN65" s="115"/>
      <c r="AO65" s="248"/>
      <c r="AP65" s="242" t="str">
        <f>IF(AD65="UI",VLOOKUP(AB65,'Convert Internation Units'!$A$2:$D$33,4,FALSE),IF(AB65="Penethamate hydroiodide",0.63,IF(AB65="Benzylpenicillin Procaine /
 Benzathine Penicillin",0.61,IF(AB65="Benzathine Penicillin",0.61,IF(AB65="Procaine benzylpenicillin",0.61,IF(AB65=Prodrug!E62,Prodrug!E62,Prodrug!E62))))))</f>
        <v/>
      </c>
      <c r="AQ65" s="239" t="str">
        <f>IFERROR((((Calculations!C62*Calculations!G62)/Calculations!E62)*'Data Entry'!X65),"")</f>
        <v/>
      </c>
      <c r="AR65" s="234" t="str">
        <f>IFERROR(VLOOKUP(AB65,Lists!$P$2:$Q$182,2,0),"")</f>
        <v/>
      </c>
      <c r="AS65" s="233" t="str">
        <f>IF(AI65="UI",VLOOKUP(AG65,'Convert Internation Units'!$A$2:$D$33,4,FALSE),IF(AG65="Penethamate hydroiodide",0.63,IF(AG65="Benzylpenicillin Procaine /
 Benzathine Penicillin",0.61,IF(AG65="Benzathine Penicillin",0.61,IF(AG65="Procaine benzylpenicillin",0.61,IF(AG65=Prodrug!F62,Prodrug!F62,Prodrug!F62))))))</f>
        <v/>
      </c>
      <c r="AT65" s="239" t="str">
        <f>IFERROR((((Calculations!K62*Calculations!G62)/Calculations!E62)*'Data Entry'!X65),"")</f>
        <v/>
      </c>
      <c r="AU65" s="235" t="str">
        <f>IFERROR(VLOOKUP(AG65,Lists!$P$2:$Q$182,2,0),"")</f>
        <v/>
      </c>
      <c r="AV65" s="233" t="str">
        <f>IF(AL65="UI",VLOOKUP(AJ65,'Convert Internation Units'!$A$2:$D$33,4,FALSE),IF(AJ65="Penethamate hydroiodide",0.63,IF(AJ65="Benzylpenicillin Procaine /
 Benzathine Penicillin",0.61,IF(AJ65="Benzathine Penicillin",0.61,IF(AJ65="Procaine benzylpenicillin",0.61,IF(AJ65=Prodrug!G62,Prodrug!G62,Prodrug!G62))))))</f>
        <v/>
      </c>
      <c r="AW65" s="239" t="str">
        <f>IFERROR((((Calculations!O62*Calculations!G62)/Calculations!E62)*'Data Entry'!X65),"")</f>
        <v/>
      </c>
      <c r="AX65" s="235" t="str">
        <f>IFERROR(VLOOKUP(AJ65,Lists!$P$2:$Q$182,2,0),"")</f>
        <v/>
      </c>
      <c r="AY65" s="233" t="str">
        <f>IF(AO65="UI",VLOOKUP(AM65,'Convert Internation Units'!$A$2:$D$33,4,FALSE),IF(AM65="Penethamate hydroiodide",0.63,IF(AM65="Benzylpenicillin Procaine /
 Benzathine Penicillin",0.61,IF(AM65="Benzathine Penicillin",0.61,IF(AM65="Procaine benzylpenicillin",0.61,IF(AM65=Prodrug!H62,Prodrug!H62,Prodrug!H62))))))</f>
        <v/>
      </c>
      <c r="AZ65" s="239" t="str">
        <f>IFERROR((((Calculations!S62*Calculations!G62)/Calculations!E62)*'Data Entry'!X65),"")</f>
        <v/>
      </c>
      <c r="BA65" s="235" t="str">
        <f>IFERROR(VLOOKUP(AM65,Lists!$P$2:$Q$182,2,0),"")</f>
        <v/>
      </c>
    </row>
    <row r="66" spans="1:53" s="5" customFormat="1">
      <c r="A66" s="6">
        <v>60</v>
      </c>
      <c r="B66" s="231"/>
      <c r="C66" s="7"/>
      <c r="D66" s="7"/>
      <c r="E66" s="7"/>
      <c r="F66" s="67"/>
      <c r="G66" s="79"/>
      <c r="H66" s="79"/>
      <c r="I66" s="75"/>
      <c r="J66" s="76"/>
      <c r="K66" s="76"/>
      <c r="L66" s="76"/>
      <c r="M66" s="76"/>
      <c r="N66" s="76"/>
      <c r="O66" s="76"/>
      <c r="P66" s="76"/>
      <c r="Q66" s="76"/>
      <c r="R66" s="76"/>
      <c r="S66" s="76"/>
      <c r="T66" s="76"/>
      <c r="U66" s="76"/>
      <c r="V66" s="76"/>
      <c r="W66" s="80"/>
      <c r="X66" s="69"/>
      <c r="Y66" s="25"/>
      <c r="Z66" s="326"/>
      <c r="AA66" s="327"/>
      <c r="AB66" s="28"/>
      <c r="AC66" s="23"/>
      <c r="AD66" s="8"/>
      <c r="AE66" s="8"/>
      <c r="AF66" s="25"/>
      <c r="AG66" s="6"/>
      <c r="AH66" s="23"/>
      <c r="AI66" s="173"/>
      <c r="AJ66" s="26"/>
      <c r="AK66" s="23"/>
      <c r="AL66" s="25"/>
      <c r="AM66" s="6"/>
      <c r="AN66" s="23"/>
      <c r="AO66" s="247"/>
      <c r="AP66" s="243" t="str">
        <f>IF(AD66="UI",VLOOKUP(AB66,'Convert Internation Units'!$A$2:$D$33,4,FALSE),IF(AB66="Penethamate hydroiodide",0.63,IF(AB66="Benzylpenicillin Procaine /
 Benzathine Penicillin",0.61,IF(AB66="Benzathine Penicillin",0.61,IF(AB66="Procaine benzylpenicillin",0.61,IF(AB66=Prodrug!E63,Prodrug!E63,Prodrug!E63))))))</f>
        <v/>
      </c>
      <c r="AQ66" s="240" t="str">
        <f>IFERROR((((Calculations!C63*Calculations!G63)/Calculations!E63)*'Data Entry'!X66),"")</f>
        <v/>
      </c>
      <c r="AR66" s="141" t="str">
        <f>IFERROR(VLOOKUP(AB66,Lists!$P$2:$Q$182,2,0),"")</f>
        <v/>
      </c>
      <c r="AS66" s="143" t="str">
        <f>IF(AI66="UI",VLOOKUP(AG66,'Convert Internation Units'!$A$2:$D$33,4,FALSE),IF(AG66="Penethamate hydroiodide",0.63,IF(AG66="Benzylpenicillin Procaine /
 Benzathine Penicillin",0.61,IF(AG66="Benzathine Penicillin",0.61,IF(AG66="Procaine benzylpenicillin",0.61,IF(AG66=Prodrug!F63,Prodrug!F63,Prodrug!F63))))))</f>
        <v/>
      </c>
      <c r="AT66" s="240" t="str">
        <f>IFERROR((((Calculations!K63*Calculations!G63)/Calculations!E63)*'Data Entry'!X66),"")</f>
        <v/>
      </c>
      <c r="AU66" s="146" t="str">
        <f>IFERROR(VLOOKUP(AG66,Lists!$P$2:$Q$182,2,0),"")</f>
        <v/>
      </c>
      <c r="AV66" s="143" t="str">
        <f>IF(AL66="UI",VLOOKUP(AJ66,'Convert Internation Units'!$A$2:$D$33,4,FALSE),IF(AJ66="Penethamate hydroiodide",0.63,IF(AJ66="Benzylpenicillin Procaine /
 Benzathine Penicillin",0.61,IF(AJ66="Benzathine Penicillin",0.61,IF(AJ66="Procaine benzylpenicillin",0.61,IF(AJ66=Prodrug!G63,Prodrug!G63,Prodrug!G63))))))</f>
        <v/>
      </c>
      <c r="AW66" s="240" t="str">
        <f>IFERROR((((Calculations!O63*Calculations!G63)/Calculations!E63)*'Data Entry'!X66),"")</f>
        <v/>
      </c>
      <c r="AX66" s="146" t="str">
        <f>IFERROR(VLOOKUP(AJ66,Lists!$P$2:$Q$182,2,0),"")</f>
        <v/>
      </c>
      <c r="AY66" s="143" t="str">
        <f>IF(AO66="UI",VLOOKUP(AM66,'Convert Internation Units'!$A$2:$D$33,4,FALSE),IF(AM66="Penethamate hydroiodide",0.63,IF(AM66="Benzylpenicillin Procaine /
 Benzathine Penicillin",0.61,IF(AM66="Benzathine Penicillin",0.61,IF(AM66="Procaine benzylpenicillin",0.61,IF(AM66=Prodrug!H63,Prodrug!H63,Prodrug!H63))))))</f>
        <v/>
      </c>
      <c r="AZ66" s="240" t="str">
        <f>IFERROR((((Calculations!S63*Calculations!G63)/Calculations!E63)*'Data Entry'!X66),"")</f>
        <v/>
      </c>
      <c r="BA66" s="146" t="str">
        <f>IFERROR(VLOOKUP(AM66,Lists!$P$2:$Q$182,2,0),"")</f>
        <v/>
      </c>
    </row>
    <row r="67" spans="1:53" s="5" customFormat="1">
      <c r="A67" s="116">
        <v>61</v>
      </c>
      <c r="B67" s="232"/>
      <c r="C67" s="105"/>
      <c r="D67" s="105"/>
      <c r="E67" s="105"/>
      <c r="F67" s="106"/>
      <c r="G67" s="107"/>
      <c r="H67" s="107"/>
      <c r="I67" s="108"/>
      <c r="J67" s="110"/>
      <c r="K67" s="110"/>
      <c r="L67" s="110"/>
      <c r="M67" s="110"/>
      <c r="N67" s="110"/>
      <c r="O67" s="110"/>
      <c r="P67" s="110"/>
      <c r="Q67" s="110"/>
      <c r="R67" s="110"/>
      <c r="S67" s="110"/>
      <c r="T67" s="110"/>
      <c r="U67" s="110"/>
      <c r="V67" s="110"/>
      <c r="W67" s="109"/>
      <c r="X67" s="111"/>
      <c r="Y67" s="112"/>
      <c r="Z67" s="328"/>
      <c r="AA67" s="329"/>
      <c r="AB67" s="114"/>
      <c r="AC67" s="115"/>
      <c r="AD67" s="113"/>
      <c r="AE67" s="113"/>
      <c r="AF67" s="112"/>
      <c r="AG67" s="116"/>
      <c r="AH67" s="115"/>
      <c r="AI67" s="174"/>
      <c r="AJ67" s="104"/>
      <c r="AK67" s="115"/>
      <c r="AL67" s="112"/>
      <c r="AM67" s="116"/>
      <c r="AN67" s="115"/>
      <c r="AO67" s="248"/>
      <c r="AP67" s="242" t="str">
        <f>IF(AD67="UI",VLOOKUP(AB67,'Convert Internation Units'!$A$2:$D$33,4,FALSE),IF(AB67="Penethamate hydroiodide",0.63,IF(AB67="Benzylpenicillin Procaine /
 Benzathine Penicillin",0.61,IF(AB67="Benzathine Penicillin",0.61,IF(AB67="Procaine benzylpenicillin",0.61,IF(AB67=Prodrug!E64,Prodrug!E64,Prodrug!E64))))))</f>
        <v/>
      </c>
      <c r="AQ67" s="239" t="str">
        <f>IFERROR((((Calculations!C64*Calculations!G64)/Calculations!E64)*'Data Entry'!X67),"")</f>
        <v/>
      </c>
      <c r="AR67" s="234" t="str">
        <f>IFERROR(VLOOKUP(AB67,Lists!$P$2:$Q$182,2,0),"")</f>
        <v/>
      </c>
      <c r="AS67" s="233" t="str">
        <f>IF(AI67="UI",VLOOKUP(AG67,'Convert Internation Units'!$A$2:$D$33,4,FALSE),IF(AG67="Penethamate hydroiodide",0.63,IF(AG67="Benzylpenicillin Procaine /
 Benzathine Penicillin",0.61,IF(AG67="Benzathine Penicillin",0.61,IF(AG67="Procaine benzylpenicillin",0.61,IF(AG67=Prodrug!F64,Prodrug!F64,Prodrug!F64))))))</f>
        <v/>
      </c>
      <c r="AT67" s="239" t="str">
        <f>IFERROR((((Calculations!K64*Calculations!G64)/Calculations!E64)*'Data Entry'!X67),"")</f>
        <v/>
      </c>
      <c r="AU67" s="235" t="str">
        <f>IFERROR(VLOOKUP(AG67,Lists!$P$2:$Q$182,2,0),"")</f>
        <v/>
      </c>
      <c r="AV67" s="233" t="str">
        <f>IF(AL67="UI",VLOOKUP(AJ67,'Convert Internation Units'!$A$2:$D$33,4,FALSE),IF(AJ67="Penethamate hydroiodide",0.63,IF(AJ67="Benzylpenicillin Procaine /
 Benzathine Penicillin",0.61,IF(AJ67="Benzathine Penicillin",0.61,IF(AJ67="Procaine benzylpenicillin",0.61,IF(AJ67=Prodrug!G64,Prodrug!G64,Prodrug!G64))))))</f>
        <v/>
      </c>
      <c r="AW67" s="239" t="str">
        <f>IFERROR((((Calculations!O64*Calculations!G64)/Calculations!E64)*'Data Entry'!X67),"")</f>
        <v/>
      </c>
      <c r="AX67" s="235" t="str">
        <f>IFERROR(VLOOKUP(AJ67,Lists!$P$2:$Q$182,2,0),"")</f>
        <v/>
      </c>
      <c r="AY67" s="233" t="str">
        <f>IF(AO67="UI",VLOOKUP(AM67,'Convert Internation Units'!$A$2:$D$33,4,FALSE),IF(AM67="Penethamate hydroiodide",0.63,IF(AM67="Benzylpenicillin Procaine /
 Benzathine Penicillin",0.61,IF(AM67="Benzathine Penicillin",0.61,IF(AM67="Procaine benzylpenicillin",0.61,IF(AM67=Prodrug!H64,Prodrug!H64,Prodrug!H64))))))</f>
        <v/>
      </c>
      <c r="AZ67" s="239" t="str">
        <f>IFERROR((((Calculations!S64*Calculations!G64)/Calculations!E64)*'Data Entry'!X67),"")</f>
        <v/>
      </c>
      <c r="BA67" s="235" t="str">
        <f>IFERROR(VLOOKUP(AM67,Lists!$P$2:$Q$182,2,0),"")</f>
        <v/>
      </c>
    </row>
    <row r="68" spans="1:53" s="5" customFormat="1">
      <c r="A68" s="6">
        <v>62</v>
      </c>
      <c r="B68" s="231"/>
      <c r="C68" s="7"/>
      <c r="D68" s="7"/>
      <c r="E68" s="7"/>
      <c r="F68" s="67"/>
      <c r="G68" s="79"/>
      <c r="H68" s="79"/>
      <c r="I68" s="75"/>
      <c r="J68" s="76"/>
      <c r="K68" s="76"/>
      <c r="L68" s="76"/>
      <c r="M68" s="76"/>
      <c r="N68" s="76"/>
      <c r="O68" s="76"/>
      <c r="P68" s="76"/>
      <c r="Q68" s="76"/>
      <c r="R68" s="76"/>
      <c r="S68" s="76"/>
      <c r="T68" s="76"/>
      <c r="U68" s="76"/>
      <c r="V68" s="76"/>
      <c r="W68" s="80"/>
      <c r="X68" s="69"/>
      <c r="Y68" s="25"/>
      <c r="Z68" s="326"/>
      <c r="AA68" s="327"/>
      <c r="AB68" s="28"/>
      <c r="AC68" s="23"/>
      <c r="AD68" s="8"/>
      <c r="AE68" s="8"/>
      <c r="AF68" s="25"/>
      <c r="AG68" s="6"/>
      <c r="AH68" s="23"/>
      <c r="AI68" s="173"/>
      <c r="AJ68" s="26"/>
      <c r="AK68" s="23"/>
      <c r="AL68" s="25"/>
      <c r="AM68" s="6"/>
      <c r="AN68" s="23"/>
      <c r="AO68" s="247"/>
      <c r="AP68" s="243" t="str">
        <f>IF(AD68="UI",VLOOKUP(AB68,'Convert Internation Units'!$A$2:$D$33,4,FALSE),IF(AB68="Penethamate hydroiodide",0.63,IF(AB68="Benzylpenicillin Procaine /
 Benzathine Penicillin",0.61,IF(AB68="Benzathine Penicillin",0.61,IF(AB68="Procaine benzylpenicillin",0.61,IF(AB68=Prodrug!E65,Prodrug!E65,Prodrug!E65))))))</f>
        <v/>
      </c>
      <c r="AQ68" s="240" t="str">
        <f>IFERROR((((Calculations!C65*Calculations!G65)/Calculations!E65)*'Data Entry'!X68),"")</f>
        <v/>
      </c>
      <c r="AR68" s="141" t="str">
        <f>IFERROR(VLOOKUP(AB68,Lists!$P$2:$Q$182,2,0),"")</f>
        <v/>
      </c>
      <c r="AS68" s="143" t="str">
        <f>IF(AI68="UI",VLOOKUP(AG68,'Convert Internation Units'!$A$2:$D$33,4,FALSE),IF(AG68="Penethamate hydroiodide",0.63,IF(AG68="Benzylpenicillin Procaine /
 Benzathine Penicillin",0.61,IF(AG68="Benzathine Penicillin",0.61,IF(AG68="Procaine benzylpenicillin",0.61,IF(AG68=Prodrug!F65,Prodrug!F65,Prodrug!F65))))))</f>
        <v/>
      </c>
      <c r="AT68" s="240" t="str">
        <f>IFERROR((((Calculations!K65*Calculations!G65)/Calculations!E65)*'Data Entry'!X68),"")</f>
        <v/>
      </c>
      <c r="AU68" s="146" t="str">
        <f>IFERROR(VLOOKUP(AG68,Lists!$P$2:$Q$182,2,0),"")</f>
        <v/>
      </c>
      <c r="AV68" s="143" t="str">
        <f>IF(AL68="UI",VLOOKUP(AJ68,'Convert Internation Units'!$A$2:$D$33,4,FALSE),IF(AJ68="Penethamate hydroiodide",0.63,IF(AJ68="Benzylpenicillin Procaine /
 Benzathine Penicillin",0.61,IF(AJ68="Benzathine Penicillin",0.61,IF(AJ68="Procaine benzylpenicillin",0.61,IF(AJ68=Prodrug!G65,Prodrug!G65,Prodrug!G65))))))</f>
        <v/>
      </c>
      <c r="AW68" s="240" t="str">
        <f>IFERROR((((Calculations!O65*Calculations!G65)/Calculations!E65)*'Data Entry'!X68),"")</f>
        <v/>
      </c>
      <c r="AX68" s="146" t="str">
        <f>IFERROR(VLOOKUP(AJ68,Lists!$P$2:$Q$182,2,0),"")</f>
        <v/>
      </c>
      <c r="AY68" s="143" t="str">
        <f>IF(AO68="UI",VLOOKUP(AM68,'Convert Internation Units'!$A$2:$D$33,4,FALSE),IF(AM68="Penethamate hydroiodide",0.63,IF(AM68="Benzylpenicillin Procaine /
 Benzathine Penicillin",0.61,IF(AM68="Benzathine Penicillin",0.61,IF(AM68="Procaine benzylpenicillin",0.61,IF(AM68=Prodrug!H65,Prodrug!H65,Prodrug!H65))))))</f>
        <v/>
      </c>
      <c r="AZ68" s="240" t="str">
        <f>IFERROR((((Calculations!S65*Calculations!G65)/Calculations!E65)*'Data Entry'!X68),"")</f>
        <v/>
      </c>
      <c r="BA68" s="146" t="str">
        <f>IFERROR(VLOOKUP(AM68,Lists!$P$2:$Q$182,2,0),"")</f>
        <v/>
      </c>
    </row>
    <row r="69" spans="1:53" s="5" customFormat="1">
      <c r="A69" s="116">
        <v>63</v>
      </c>
      <c r="B69" s="232"/>
      <c r="C69" s="105"/>
      <c r="D69" s="105"/>
      <c r="E69" s="105"/>
      <c r="F69" s="106"/>
      <c r="G69" s="107"/>
      <c r="H69" s="107"/>
      <c r="I69" s="108"/>
      <c r="J69" s="110"/>
      <c r="K69" s="110"/>
      <c r="L69" s="110"/>
      <c r="M69" s="110"/>
      <c r="N69" s="110"/>
      <c r="O69" s="110"/>
      <c r="P69" s="110"/>
      <c r="Q69" s="110"/>
      <c r="R69" s="110"/>
      <c r="S69" s="110"/>
      <c r="T69" s="110"/>
      <c r="U69" s="110"/>
      <c r="V69" s="110"/>
      <c r="W69" s="109"/>
      <c r="X69" s="111"/>
      <c r="Y69" s="112"/>
      <c r="Z69" s="328"/>
      <c r="AA69" s="329"/>
      <c r="AB69" s="114"/>
      <c r="AC69" s="115"/>
      <c r="AD69" s="113"/>
      <c r="AE69" s="113"/>
      <c r="AF69" s="112"/>
      <c r="AG69" s="116"/>
      <c r="AH69" s="115"/>
      <c r="AI69" s="174"/>
      <c r="AJ69" s="104"/>
      <c r="AK69" s="115"/>
      <c r="AL69" s="112"/>
      <c r="AM69" s="116"/>
      <c r="AN69" s="115"/>
      <c r="AO69" s="248"/>
      <c r="AP69" s="242" t="str">
        <f>IF(AD69="UI",VLOOKUP(AB69,'Convert Internation Units'!$A$2:$D$33,4,FALSE),IF(AB69="Penethamate hydroiodide",0.63,IF(AB69="Benzylpenicillin Procaine /
 Benzathine Penicillin",0.61,IF(AB69="Benzathine Penicillin",0.61,IF(AB69="Procaine benzylpenicillin",0.61,IF(AB69=Prodrug!E66,Prodrug!E66,Prodrug!E66))))))</f>
        <v/>
      </c>
      <c r="AQ69" s="239" t="str">
        <f>IFERROR((((Calculations!C66*Calculations!G66)/Calculations!E66)*'Data Entry'!X69),"")</f>
        <v/>
      </c>
      <c r="AR69" s="234" t="str">
        <f>IFERROR(VLOOKUP(AB69,Lists!$P$2:$Q$182,2,0),"")</f>
        <v/>
      </c>
      <c r="AS69" s="233" t="str">
        <f>IF(AI69="UI",VLOOKUP(AG69,'Convert Internation Units'!$A$2:$D$33,4,FALSE),IF(AG69="Penethamate hydroiodide",0.63,IF(AG69="Benzylpenicillin Procaine /
 Benzathine Penicillin",0.61,IF(AG69="Benzathine Penicillin",0.61,IF(AG69="Procaine benzylpenicillin",0.61,IF(AG69=Prodrug!F66,Prodrug!F66,Prodrug!F66))))))</f>
        <v/>
      </c>
      <c r="AT69" s="239" t="str">
        <f>IFERROR((((Calculations!K66*Calculations!G66)/Calculations!E66)*'Data Entry'!X69),"")</f>
        <v/>
      </c>
      <c r="AU69" s="235" t="str">
        <f>IFERROR(VLOOKUP(AG69,Lists!$P$2:$Q$182,2,0),"")</f>
        <v/>
      </c>
      <c r="AV69" s="233" t="str">
        <f>IF(AL69="UI",VLOOKUP(AJ69,'Convert Internation Units'!$A$2:$D$33,4,FALSE),IF(AJ69="Penethamate hydroiodide",0.63,IF(AJ69="Benzylpenicillin Procaine /
 Benzathine Penicillin",0.61,IF(AJ69="Benzathine Penicillin",0.61,IF(AJ69="Procaine benzylpenicillin",0.61,IF(AJ69=Prodrug!G66,Prodrug!G66,Prodrug!G66))))))</f>
        <v/>
      </c>
      <c r="AW69" s="239" t="str">
        <f>IFERROR((((Calculations!O66*Calculations!G66)/Calculations!E66)*'Data Entry'!X69),"")</f>
        <v/>
      </c>
      <c r="AX69" s="235" t="str">
        <f>IFERROR(VLOOKUP(AJ69,Lists!$P$2:$Q$182,2,0),"")</f>
        <v/>
      </c>
      <c r="AY69" s="233" t="str">
        <f>IF(AO69="UI",VLOOKUP(AM69,'Convert Internation Units'!$A$2:$D$33,4,FALSE),IF(AM69="Penethamate hydroiodide",0.63,IF(AM69="Benzylpenicillin Procaine /
 Benzathine Penicillin",0.61,IF(AM69="Benzathine Penicillin",0.61,IF(AM69="Procaine benzylpenicillin",0.61,IF(AM69=Prodrug!H66,Prodrug!H66,Prodrug!H66))))))</f>
        <v/>
      </c>
      <c r="AZ69" s="239" t="str">
        <f>IFERROR((((Calculations!S66*Calculations!G66)/Calculations!E66)*'Data Entry'!X69),"")</f>
        <v/>
      </c>
      <c r="BA69" s="235" t="str">
        <f>IFERROR(VLOOKUP(AM69,Lists!$P$2:$Q$182,2,0),"")</f>
        <v/>
      </c>
    </row>
    <row r="70" spans="1:53" s="5" customFormat="1">
      <c r="A70" s="6">
        <v>64</v>
      </c>
      <c r="B70" s="231"/>
      <c r="C70" s="7"/>
      <c r="D70" s="7"/>
      <c r="E70" s="7"/>
      <c r="F70" s="67"/>
      <c r="G70" s="79"/>
      <c r="H70" s="79"/>
      <c r="I70" s="75"/>
      <c r="J70" s="76"/>
      <c r="K70" s="76"/>
      <c r="L70" s="76"/>
      <c r="M70" s="76"/>
      <c r="N70" s="76"/>
      <c r="O70" s="76"/>
      <c r="P70" s="76"/>
      <c r="Q70" s="76"/>
      <c r="R70" s="76"/>
      <c r="S70" s="76"/>
      <c r="T70" s="76"/>
      <c r="U70" s="76"/>
      <c r="V70" s="76"/>
      <c r="W70" s="80"/>
      <c r="X70" s="69"/>
      <c r="Y70" s="25"/>
      <c r="Z70" s="326"/>
      <c r="AA70" s="327"/>
      <c r="AB70" s="28"/>
      <c r="AC70" s="23"/>
      <c r="AD70" s="8"/>
      <c r="AE70" s="8"/>
      <c r="AF70" s="25"/>
      <c r="AG70" s="6"/>
      <c r="AH70" s="23"/>
      <c r="AI70" s="173"/>
      <c r="AJ70" s="26"/>
      <c r="AK70" s="23"/>
      <c r="AL70" s="25"/>
      <c r="AM70" s="6"/>
      <c r="AN70" s="23"/>
      <c r="AO70" s="247"/>
      <c r="AP70" s="243" t="str">
        <f>IF(AD70="UI",VLOOKUP(AB70,'Convert Internation Units'!$A$2:$D$33,4,FALSE),IF(AB70="Penethamate hydroiodide",0.63,IF(AB70="Benzylpenicillin Procaine /
 Benzathine Penicillin",0.61,IF(AB70="Benzathine Penicillin",0.61,IF(AB70="Procaine benzylpenicillin",0.61,IF(AB70=Prodrug!E67,Prodrug!E67,Prodrug!E67))))))</f>
        <v/>
      </c>
      <c r="AQ70" s="240" t="str">
        <f>IFERROR((((Calculations!C67*Calculations!G67)/Calculations!E67)*'Data Entry'!X70),"")</f>
        <v/>
      </c>
      <c r="AR70" s="141" t="str">
        <f>IFERROR(VLOOKUP(AB70,Lists!$P$2:$Q$182,2,0),"")</f>
        <v/>
      </c>
      <c r="AS70" s="143" t="str">
        <f>IF(AI70="UI",VLOOKUP(AG70,'Convert Internation Units'!$A$2:$D$33,4,FALSE),IF(AG70="Penethamate hydroiodide",0.63,IF(AG70="Benzylpenicillin Procaine /
 Benzathine Penicillin",0.61,IF(AG70="Benzathine Penicillin",0.61,IF(AG70="Procaine benzylpenicillin",0.61,IF(AG70=Prodrug!F67,Prodrug!F67,Prodrug!F67))))))</f>
        <v/>
      </c>
      <c r="AT70" s="240" t="str">
        <f>IFERROR((((Calculations!K67*Calculations!G67)/Calculations!E67)*'Data Entry'!X70),"")</f>
        <v/>
      </c>
      <c r="AU70" s="146" t="str">
        <f>IFERROR(VLOOKUP(AG70,Lists!$P$2:$Q$182,2,0),"")</f>
        <v/>
      </c>
      <c r="AV70" s="143" t="str">
        <f>IF(AL70="UI",VLOOKUP(AJ70,'Convert Internation Units'!$A$2:$D$33,4,FALSE),IF(AJ70="Penethamate hydroiodide",0.63,IF(AJ70="Benzylpenicillin Procaine /
 Benzathine Penicillin",0.61,IF(AJ70="Benzathine Penicillin",0.61,IF(AJ70="Procaine benzylpenicillin",0.61,IF(AJ70=Prodrug!G67,Prodrug!G67,Prodrug!G67))))))</f>
        <v/>
      </c>
      <c r="AW70" s="240" t="str">
        <f>IFERROR((((Calculations!O67*Calculations!G67)/Calculations!E67)*'Data Entry'!X70),"")</f>
        <v/>
      </c>
      <c r="AX70" s="146" t="str">
        <f>IFERROR(VLOOKUP(AJ70,Lists!$P$2:$Q$182,2,0),"")</f>
        <v/>
      </c>
      <c r="AY70" s="143" t="str">
        <f>IF(AO70="UI",VLOOKUP(AM70,'Convert Internation Units'!$A$2:$D$33,4,FALSE),IF(AM70="Penethamate hydroiodide",0.63,IF(AM70="Benzylpenicillin Procaine /
 Benzathine Penicillin",0.61,IF(AM70="Benzathine Penicillin",0.61,IF(AM70="Procaine benzylpenicillin",0.61,IF(AM70=Prodrug!H67,Prodrug!H67,Prodrug!H67))))))</f>
        <v/>
      </c>
      <c r="AZ70" s="240" t="str">
        <f>IFERROR((((Calculations!S67*Calculations!G67)/Calculations!E67)*'Data Entry'!X70),"")</f>
        <v/>
      </c>
      <c r="BA70" s="146" t="str">
        <f>IFERROR(VLOOKUP(AM70,Lists!$P$2:$Q$182,2,0),"")</f>
        <v/>
      </c>
    </row>
    <row r="71" spans="1:53" s="5" customFormat="1">
      <c r="A71" s="116">
        <v>65</v>
      </c>
      <c r="B71" s="232"/>
      <c r="C71" s="105"/>
      <c r="D71" s="105"/>
      <c r="E71" s="105"/>
      <c r="F71" s="106"/>
      <c r="G71" s="107"/>
      <c r="H71" s="107"/>
      <c r="I71" s="108"/>
      <c r="J71" s="110"/>
      <c r="K71" s="110"/>
      <c r="L71" s="110"/>
      <c r="M71" s="110"/>
      <c r="N71" s="110"/>
      <c r="O71" s="110"/>
      <c r="P71" s="110"/>
      <c r="Q71" s="110"/>
      <c r="R71" s="110"/>
      <c r="S71" s="110"/>
      <c r="T71" s="110"/>
      <c r="U71" s="110"/>
      <c r="V71" s="110"/>
      <c r="W71" s="109"/>
      <c r="X71" s="111"/>
      <c r="Y71" s="112"/>
      <c r="Z71" s="328"/>
      <c r="AA71" s="329"/>
      <c r="AB71" s="114"/>
      <c r="AC71" s="115"/>
      <c r="AD71" s="113"/>
      <c r="AE71" s="113"/>
      <c r="AF71" s="112"/>
      <c r="AG71" s="116"/>
      <c r="AH71" s="115"/>
      <c r="AI71" s="174"/>
      <c r="AJ71" s="104"/>
      <c r="AK71" s="115"/>
      <c r="AL71" s="112"/>
      <c r="AM71" s="116"/>
      <c r="AN71" s="115"/>
      <c r="AO71" s="248"/>
      <c r="AP71" s="242" t="str">
        <f>IF(AD71="UI",VLOOKUP(AB71,'Convert Internation Units'!$A$2:$D$33,4,FALSE),IF(AB71="Penethamate hydroiodide",0.63,IF(AB71="Benzylpenicillin Procaine /
 Benzathine Penicillin",0.61,IF(AB71="Benzathine Penicillin",0.61,IF(AB71="Procaine benzylpenicillin",0.61,IF(AB71=Prodrug!E68,Prodrug!E68,Prodrug!E68))))))</f>
        <v/>
      </c>
      <c r="AQ71" s="239" t="str">
        <f>IFERROR((((Calculations!C68*Calculations!G68)/Calculations!E68)*'Data Entry'!X71),"")</f>
        <v/>
      </c>
      <c r="AR71" s="234" t="str">
        <f>IFERROR(VLOOKUP(AB71,Lists!$P$2:$Q$182,2,0),"")</f>
        <v/>
      </c>
      <c r="AS71" s="233" t="str">
        <f>IF(AI71="UI",VLOOKUP(AG71,'Convert Internation Units'!$A$2:$D$33,4,FALSE),IF(AG71="Penethamate hydroiodide",0.63,IF(AG71="Benzylpenicillin Procaine /
 Benzathine Penicillin",0.61,IF(AG71="Benzathine Penicillin",0.61,IF(AG71="Procaine benzylpenicillin",0.61,IF(AG71=Prodrug!F68,Prodrug!F68,Prodrug!F68))))))</f>
        <v/>
      </c>
      <c r="AT71" s="239" t="str">
        <f>IFERROR((((Calculations!K68*Calculations!G68)/Calculations!E68)*'Data Entry'!X71),"")</f>
        <v/>
      </c>
      <c r="AU71" s="235" t="str">
        <f>IFERROR(VLOOKUP(AG71,Lists!$P$2:$Q$182,2,0),"")</f>
        <v/>
      </c>
      <c r="AV71" s="233" t="str">
        <f>IF(AL71="UI",VLOOKUP(AJ71,'Convert Internation Units'!$A$2:$D$33,4,FALSE),IF(AJ71="Penethamate hydroiodide",0.63,IF(AJ71="Benzylpenicillin Procaine /
 Benzathine Penicillin",0.61,IF(AJ71="Benzathine Penicillin",0.61,IF(AJ71="Procaine benzylpenicillin",0.61,IF(AJ71=Prodrug!G68,Prodrug!G68,Prodrug!G68))))))</f>
        <v/>
      </c>
      <c r="AW71" s="239" t="str">
        <f>IFERROR((((Calculations!O68*Calculations!G68)/Calculations!E68)*'Data Entry'!X71),"")</f>
        <v/>
      </c>
      <c r="AX71" s="235" t="str">
        <f>IFERROR(VLOOKUP(AJ71,Lists!$P$2:$Q$182,2,0),"")</f>
        <v/>
      </c>
      <c r="AY71" s="233" t="str">
        <f>IF(AO71="UI",VLOOKUP(AM71,'Convert Internation Units'!$A$2:$D$33,4,FALSE),IF(AM71="Penethamate hydroiodide",0.63,IF(AM71="Benzylpenicillin Procaine /
 Benzathine Penicillin",0.61,IF(AM71="Benzathine Penicillin",0.61,IF(AM71="Procaine benzylpenicillin",0.61,IF(AM71=Prodrug!H68,Prodrug!H68,Prodrug!H68))))))</f>
        <v/>
      </c>
      <c r="AZ71" s="239" t="str">
        <f>IFERROR((((Calculations!S68*Calculations!G68)/Calculations!E68)*'Data Entry'!X71),"")</f>
        <v/>
      </c>
      <c r="BA71" s="235" t="str">
        <f>IFERROR(VLOOKUP(AM71,Lists!$P$2:$Q$182,2,0),"")</f>
        <v/>
      </c>
    </row>
    <row r="72" spans="1:53" s="5" customFormat="1">
      <c r="A72" s="6">
        <v>66</v>
      </c>
      <c r="B72" s="231"/>
      <c r="C72" s="7"/>
      <c r="D72" s="7"/>
      <c r="E72" s="7"/>
      <c r="F72" s="67"/>
      <c r="G72" s="79"/>
      <c r="H72" s="79"/>
      <c r="I72" s="75"/>
      <c r="J72" s="76"/>
      <c r="K72" s="76"/>
      <c r="L72" s="76"/>
      <c r="M72" s="76"/>
      <c r="N72" s="76"/>
      <c r="O72" s="76"/>
      <c r="P72" s="76"/>
      <c r="Q72" s="76"/>
      <c r="R72" s="76"/>
      <c r="S72" s="76"/>
      <c r="T72" s="76"/>
      <c r="U72" s="76"/>
      <c r="V72" s="76"/>
      <c r="W72" s="80"/>
      <c r="X72" s="69"/>
      <c r="Y72" s="25"/>
      <c r="Z72" s="326"/>
      <c r="AA72" s="327"/>
      <c r="AB72" s="28"/>
      <c r="AC72" s="23"/>
      <c r="AD72" s="8"/>
      <c r="AE72" s="8"/>
      <c r="AF72" s="25"/>
      <c r="AG72" s="6"/>
      <c r="AH72" s="23"/>
      <c r="AI72" s="173"/>
      <c r="AJ72" s="26"/>
      <c r="AK72" s="23"/>
      <c r="AL72" s="25"/>
      <c r="AM72" s="6"/>
      <c r="AN72" s="23"/>
      <c r="AO72" s="247"/>
      <c r="AP72" s="243" t="str">
        <f>IF(AD72="UI",VLOOKUP(AB72,'Convert Internation Units'!$A$2:$D$33,4,FALSE),IF(AB72="Penethamate hydroiodide",0.63,IF(AB72="Benzylpenicillin Procaine /
 Benzathine Penicillin",0.61,IF(AB72="Benzathine Penicillin",0.61,IF(AB72="Procaine benzylpenicillin",0.61,IF(AB72=Prodrug!E69,Prodrug!E69,Prodrug!E69))))))</f>
        <v/>
      </c>
      <c r="AQ72" s="240" t="str">
        <f>IFERROR((((Calculations!C69*Calculations!G69)/Calculations!E69)*'Data Entry'!X72),"")</f>
        <v/>
      </c>
      <c r="AR72" s="141" t="str">
        <f>IFERROR(VLOOKUP(AB72,Lists!$P$2:$Q$182,2,0),"")</f>
        <v/>
      </c>
      <c r="AS72" s="143" t="str">
        <f>IF(AI72="UI",VLOOKUP(AG72,'Convert Internation Units'!$A$2:$D$33,4,FALSE),IF(AG72="Penethamate hydroiodide",0.63,IF(AG72="Benzylpenicillin Procaine /
 Benzathine Penicillin",0.61,IF(AG72="Benzathine Penicillin",0.61,IF(AG72="Procaine benzylpenicillin",0.61,IF(AG72=Prodrug!F69,Prodrug!F69,Prodrug!F69))))))</f>
        <v/>
      </c>
      <c r="AT72" s="240" t="str">
        <f>IFERROR((((Calculations!K69*Calculations!G69)/Calculations!E69)*'Data Entry'!X72),"")</f>
        <v/>
      </c>
      <c r="AU72" s="146" t="str">
        <f>IFERROR(VLOOKUP(AG72,Lists!$P$2:$Q$182,2,0),"")</f>
        <v/>
      </c>
      <c r="AV72" s="143" t="str">
        <f>IF(AL72="UI",VLOOKUP(AJ72,'Convert Internation Units'!$A$2:$D$33,4,FALSE),IF(AJ72="Penethamate hydroiodide",0.63,IF(AJ72="Benzylpenicillin Procaine /
 Benzathine Penicillin",0.61,IF(AJ72="Benzathine Penicillin",0.61,IF(AJ72="Procaine benzylpenicillin",0.61,IF(AJ72=Prodrug!G69,Prodrug!G69,Prodrug!G69))))))</f>
        <v/>
      </c>
      <c r="AW72" s="240" t="str">
        <f>IFERROR((((Calculations!O69*Calculations!G69)/Calculations!E69)*'Data Entry'!X72),"")</f>
        <v/>
      </c>
      <c r="AX72" s="146" t="str">
        <f>IFERROR(VLOOKUP(AJ72,Lists!$P$2:$Q$182,2,0),"")</f>
        <v/>
      </c>
      <c r="AY72" s="143" t="str">
        <f>IF(AO72="UI",VLOOKUP(AM72,'Convert Internation Units'!$A$2:$D$33,4,FALSE),IF(AM72="Penethamate hydroiodide",0.63,IF(AM72="Benzylpenicillin Procaine /
 Benzathine Penicillin",0.61,IF(AM72="Benzathine Penicillin",0.61,IF(AM72="Procaine benzylpenicillin",0.61,IF(AM72=Prodrug!H69,Prodrug!H69,Prodrug!H69))))))</f>
        <v/>
      </c>
      <c r="AZ72" s="240" t="str">
        <f>IFERROR((((Calculations!S69*Calculations!G69)/Calculations!E69)*'Data Entry'!X72),"")</f>
        <v/>
      </c>
      <c r="BA72" s="146" t="str">
        <f>IFERROR(VLOOKUP(AM72,Lists!$P$2:$Q$182,2,0),"")</f>
        <v/>
      </c>
    </row>
    <row r="73" spans="1:53" s="5" customFormat="1">
      <c r="A73" s="116">
        <v>67</v>
      </c>
      <c r="B73" s="232"/>
      <c r="C73" s="105"/>
      <c r="D73" s="105"/>
      <c r="E73" s="105"/>
      <c r="F73" s="106"/>
      <c r="G73" s="107"/>
      <c r="H73" s="107"/>
      <c r="I73" s="108"/>
      <c r="J73" s="110"/>
      <c r="K73" s="110"/>
      <c r="L73" s="110"/>
      <c r="M73" s="110"/>
      <c r="N73" s="110"/>
      <c r="O73" s="110"/>
      <c r="P73" s="110"/>
      <c r="Q73" s="110"/>
      <c r="R73" s="110"/>
      <c r="S73" s="110"/>
      <c r="T73" s="110"/>
      <c r="U73" s="110"/>
      <c r="V73" s="110"/>
      <c r="W73" s="109"/>
      <c r="X73" s="111"/>
      <c r="Y73" s="112"/>
      <c r="Z73" s="328"/>
      <c r="AA73" s="329"/>
      <c r="AB73" s="114"/>
      <c r="AC73" s="115"/>
      <c r="AD73" s="113"/>
      <c r="AE73" s="113"/>
      <c r="AF73" s="112"/>
      <c r="AG73" s="116"/>
      <c r="AH73" s="115"/>
      <c r="AI73" s="174"/>
      <c r="AJ73" s="104"/>
      <c r="AK73" s="115"/>
      <c r="AL73" s="112"/>
      <c r="AM73" s="116"/>
      <c r="AN73" s="115"/>
      <c r="AO73" s="248"/>
      <c r="AP73" s="242" t="str">
        <f>IF(AD73="UI",VLOOKUP(AB73,'Convert Internation Units'!$A$2:$D$33,4,FALSE),IF(AB73="Penethamate hydroiodide",0.63,IF(AB73="Benzylpenicillin Procaine /
 Benzathine Penicillin",0.61,IF(AB73="Benzathine Penicillin",0.61,IF(AB73="Procaine benzylpenicillin",0.61,IF(AB73=Prodrug!E70,Prodrug!E70,Prodrug!E70))))))</f>
        <v/>
      </c>
      <c r="AQ73" s="239" t="str">
        <f>IFERROR((((Calculations!C70*Calculations!G70)/Calculations!E70)*'Data Entry'!X73),"")</f>
        <v/>
      </c>
      <c r="AR73" s="234" t="str">
        <f>IFERROR(VLOOKUP(AB73,Lists!$P$2:$Q$182,2,0),"")</f>
        <v/>
      </c>
      <c r="AS73" s="233" t="str">
        <f>IF(AI73="UI",VLOOKUP(AG73,'Convert Internation Units'!$A$2:$D$33,4,FALSE),IF(AG73="Penethamate hydroiodide",0.63,IF(AG73="Benzylpenicillin Procaine /
 Benzathine Penicillin",0.61,IF(AG73="Benzathine Penicillin",0.61,IF(AG73="Procaine benzylpenicillin",0.61,IF(AG73=Prodrug!F70,Prodrug!F70,Prodrug!F70))))))</f>
        <v/>
      </c>
      <c r="AT73" s="239" t="str">
        <f>IFERROR((((Calculations!K70*Calculations!G70)/Calculations!E70)*'Data Entry'!X73),"")</f>
        <v/>
      </c>
      <c r="AU73" s="235" t="str">
        <f>IFERROR(VLOOKUP(AG73,Lists!$P$2:$Q$182,2,0),"")</f>
        <v/>
      </c>
      <c r="AV73" s="233" t="str">
        <f>IF(AL73="UI",VLOOKUP(AJ73,'Convert Internation Units'!$A$2:$D$33,4,FALSE),IF(AJ73="Penethamate hydroiodide",0.63,IF(AJ73="Benzylpenicillin Procaine /
 Benzathine Penicillin",0.61,IF(AJ73="Benzathine Penicillin",0.61,IF(AJ73="Procaine benzylpenicillin",0.61,IF(AJ73=Prodrug!G70,Prodrug!G70,Prodrug!G70))))))</f>
        <v/>
      </c>
      <c r="AW73" s="239" t="str">
        <f>IFERROR((((Calculations!O70*Calculations!G70)/Calculations!E70)*'Data Entry'!X73),"")</f>
        <v/>
      </c>
      <c r="AX73" s="235" t="str">
        <f>IFERROR(VLOOKUP(AJ73,Lists!$P$2:$Q$182,2,0),"")</f>
        <v/>
      </c>
      <c r="AY73" s="233" t="str">
        <f>IF(AO73="UI",VLOOKUP(AM73,'Convert Internation Units'!$A$2:$D$33,4,FALSE),IF(AM73="Penethamate hydroiodide",0.63,IF(AM73="Benzylpenicillin Procaine /
 Benzathine Penicillin",0.61,IF(AM73="Benzathine Penicillin",0.61,IF(AM73="Procaine benzylpenicillin",0.61,IF(AM73=Prodrug!H70,Prodrug!H70,Prodrug!H70))))))</f>
        <v/>
      </c>
      <c r="AZ73" s="239" t="str">
        <f>IFERROR((((Calculations!S70*Calculations!G70)/Calculations!E70)*'Data Entry'!X73),"")</f>
        <v/>
      </c>
      <c r="BA73" s="235" t="str">
        <f>IFERROR(VLOOKUP(AM73,Lists!$P$2:$Q$182,2,0),"")</f>
        <v/>
      </c>
    </row>
    <row r="74" spans="1:53" s="5" customFormat="1">
      <c r="A74" s="6">
        <v>68</v>
      </c>
      <c r="B74" s="231"/>
      <c r="C74" s="7"/>
      <c r="D74" s="7"/>
      <c r="E74" s="7"/>
      <c r="F74" s="67"/>
      <c r="G74" s="79"/>
      <c r="H74" s="79"/>
      <c r="I74" s="75"/>
      <c r="J74" s="76"/>
      <c r="K74" s="76"/>
      <c r="L74" s="76"/>
      <c r="M74" s="76"/>
      <c r="N74" s="76"/>
      <c r="O74" s="76"/>
      <c r="P74" s="76"/>
      <c r="Q74" s="76"/>
      <c r="R74" s="76"/>
      <c r="S74" s="76"/>
      <c r="T74" s="76"/>
      <c r="U74" s="76"/>
      <c r="V74" s="76"/>
      <c r="W74" s="80"/>
      <c r="X74" s="69"/>
      <c r="Y74" s="25"/>
      <c r="Z74" s="326"/>
      <c r="AA74" s="327"/>
      <c r="AB74" s="28"/>
      <c r="AC74" s="23"/>
      <c r="AD74" s="8"/>
      <c r="AE74" s="8"/>
      <c r="AF74" s="25"/>
      <c r="AG74" s="6"/>
      <c r="AH74" s="23"/>
      <c r="AI74" s="173"/>
      <c r="AJ74" s="26"/>
      <c r="AK74" s="23"/>
      <c r="AL74" s="25"/>
      <c r="AM74" s="6"/>
      <c r="AN74" s="23"/>
      <c r="AO74" s="247"/>
      <c r="AP74" s="243" t="str">
        <f>IF(AD74="UI",VLOOKUP(AB74,'Convert Internation Units'!$A$2:$D$33,4,FALSE),IF(AB74="Penethamate hydroiodide",0.63,IF(AB74="Benzylpenicillin Procaine /
 Benzathine Penicillin",0.61,IF(AB74="Benzathine Penicillin",0.61,IF(AB74="Procaine benzylpenicillin",0.61,IF(AB74=Prodrug!E71,Prodrug!E71,Prodrug!E71))))))</f>
        <v/>
      </c>
      <c r="AQ74" s="240" t="str">
        <f>IFERROR((((Calculations!C71*Calculations!G71)/Calculations!E71)*'Data Entry'!X74),"")</f>
        <v/>
      </c>
      <c r="AR74" s="141" t="str">
        <f>IFERROR(VLOOKUP(AB74,Lists!$P$2:$Q$182,2,0),"")</f>
        <v/>
      </c>
      <c r="AS74" s="143" t="str">
        <f>IF(AI74="UI",VLOOKUP(AG74,'Convert Internation Units'!$A$2:$D$33,4,FALSE),IF(AG74="Penethamate hydroiodide",0.63,IF(AG74="Benzylpenicillin Procaine /
 Benzathine Penicillin",0.61,IF(AG74="Benzathine Penicillin",0.61,IF(AG74="Procaine benzylpenicillin",0.61,IF(AG74=Prodrug!F71,Prodrug!F71,Prodrug!F71))))))</f>
        <v/>
      </c>
      <c r="AT74" s="240" t="str">
        <f>IFERROR((((Calculations!K71*Calculations!G71)/Calculations!E71)*'Data Entry'!X74),"")</f>
        <v/>
      </c>
      <c r="AU74" s="146" t="str">
        <f>IFERROR(VLOOKUP(AG74,Lists!$P$2:$Q$182,2,0),"")</f>
        <v/>
      </c>
      <c r="AV74" s="143" t="str">
        <f>IF(AL74="UI",VLOOKUP(AJ74,'Convert Internation Units'!$A$2:$D$33,4,FALSE),IF(AJ74="Penethamate hydroiodide",0.63,IF(AJ74="Benzylpenicillin Procaine /
 Benzathine Penicillin",0.61,IF(AJ74="Benzathine Penicillin",0.61,IF(AJ74="Procaine benzylpenicillin",0.61,IF(AJ74=Prodrug!G71,Prodrug!G71,Prodrug!G71))))))</f>
        <v/>
      </c>
      <c r="AW74" s="240" t="str">
        <f>IFERROR((((Calculations!O71*Calculations!G71)/Calculations!E71)*'Data Entry'!X74),"")</f>
        <v/>
      </c>
      <c r="AX74" s="146" t="str">
        <f>IFERROR(VLOOKUP(AJ74,Lists!$P$2:$Q$182,2,0),"")</f>
        <v/>
      </c>
      <c r="AY74" s="143" t="str">
        <f>IF(AO74="UI",VLOOKUP(AM74,'Convert Internation Units'!$A$2:$D$33,4,FALSE),IF(AM74="Penethamate hydroiodide",0.63,IF(AM74="Benzylpenicillin Procaine /
 Benzathine Penicillin",0.61,IF(AM74="Benzathine Penicillin",0.61,IF(AM74="Procaine benzylpenicillin",0.61,IF(AM74=Prodrug!H71,Prodrug!H71,Prodrug!H71))))))</f>
        <v/>
      </c>
      <c r="AZ74" s="240" t="str">
        <f>IFERROR((((Calculations!S71*Calculations!G71)/Calculations!E71)*'Data Entry'!X74),"")</f>
        <v/>
      </c>
      <c r="BA74" s="146" t="str">
        <f>IFERROR(VLOOKUP(AM74,Lists!$P$2:$Q$182,2,0),"")</f>
        <v/>
      </c>
    </row>
    <row r="75" spans="1:53" s="5" customFormat="1">
      <c r="A75" s="116">
        <v>69</v>
      </c>
      <c r="B75" s="232"/>
      <c r="C75" s="105"/>
      <c r="D75" s="105"/>
      <c r="E75" s="105"/>
      <c r="F75" s="106"/>
      <c r="G75" s="107"/>
      <c r="H75" s="107"/>
      <c r="I75" s="108"/>
      <c r="J75" s="110"/>
      <c r="K75" s="110"/>
      <c r="L75" s="110"/>
      <c r="M75" s="110"/>
      <c r="N75" s="110"/>
      <c r="O75" s="110"/>
      <c r="P75" s="110"/>
      <c r="Q75" s="110"/>
      <c r="R75" s="110"/>
      <c r="S75" s="110"/>
      <c r="T75" s="110"/>
      <c r="U75" s="110"/>
      <c r="V75" s="110"/>
      <c r="W75" s="109"/>
      <c r="X75" s="111"/>
      <c r="Y75" s="112"/>
      <c r="Z75" s="328"/>
      <c r="AA75" s="329"/>
      <c r="AB75" s="114"/>
      <c r="AC75" s="115"/>
      <c r="AD75" s="113"/>
      <c r="AE75" s="113"/>
      <c r="AF75" s="112"/>
      <c r="AG75" s="116"/>
      <c r="AH75" s="115"/>
      <c r="AI75" s="174"/>
      <c r="AJ75" s="104"/>
      <c r="AK75" s="115"/>
      <c r="AL75" s="112"/>
      <c r="AM75" s="116"/>
      <c r="AN75" s="115"/>
      <c r="AO75" s="248"/>
      <c r="AP75" s="242" t="str">
        <f>IF(AD75="UI",VLOOKUP(AB75,'Convert Internation Units'!$A$2:$D$33,4,FALSE),IF(AB75="Penethamate hydroiodide",0.63,IF(AB75="Benzylpenicillin Procaine /
 Benzathine Penicillin",0.61,IF(AB75="Benzathine Penicillin",0.61,IF(AB75="Procaine benzylpenicillin",0.61,IF(AB75=Prodrug!E72,Prodrug!E72,Prodrug!E72))))))</f>
        <v/>
      </c>
      <c r="AQ75" s="239" t="str">
        <f>IFERROR((((Calculations!C72*Calculations!G72)/Calculations!E72)*'Data Entry'!X75),"")</f>
        <v/>
      </c>
      <c r="AR75" s="234" t="str">
        <f>IFERROR(VLOOKUP(AB75,Lists!$P$2:$Q$182,2,0),"")</f>
        <v/>
      </c>
      <c r="AS75" s="233" t="str">
        <f>IF(AI75="UI",VLOOKUP(AG75,'Convert Internation Units'!$A$2:$D$33,4,FALSE),IF(AG75="Penethamate hydroiodide",0.63,IF(AG75="Benzylpenicillin Procaine /
 Benzathine Penicillin",0.61,IF(AG75="Benzathine Penicillin",0.61,IF(AG75="Procaine benzylpenicillin",0.61,IF(AG75=Prodrug!F72,Prodrug!F72,Prodrug!F72))))))</f>
        <v/>
      </c>
      <c r="AT75" s="239" t="str">
        <f>IFERROR((((Calculations!K72*Calculations!G72)/Calculations!E72)*'Data Entry'!X75),"")</f>
        <v/>
      </c>
      <c r="AU75" s="235" t="str">
        <f>IFERROR(VLOOKUP(AG75,Lists!$P$2:$Q$182,2,0),"")</f>
        <v/>
      </c>
      <c r="AV75" s="233" t="str">
        <f>IF(AL75="UI",VLOOKUP(AJ75,'Convert Internation Units'!$A$2:$D$33,4,FALSE),IF(AJ75="Penethamate hydroiodide",0.63,IF(AJ75="Benzylpenicillin Procaine /
 Benzathine Penicillin",0.61,IF(AJ75="Benzathine Penicillin",0.61,IF(AJ75="Procaine benzylpenicillin",0.61,IF(AJ75=Prodrug!G72,Prodrug!G72,Prodrug!G72))))))</f>
        <v/>
      </c>
      <c r="AW75" s="239" t="str">
        <f>IFERROR((((Calculations!O72*Calculations!G72)/Calculations!E72)*'Data Entry'!X75),"")</f>
        <v/>
      </c>
      <c r="AX75" s="235" t="str">
        <f>IFERROR(VLOOKUP(AJ75,Lists!$P$2:$Q$182,2,0),"")</f>
        <v/>
      </c>
      <c r="AY75" s="233" t="str">
        <f>IF(AO75="UI",VLOOKUP(AM75,'Convert Internation Units'!$A$2:$D$33,4,FALSE),IF(AM75="Penethamate hydroiodide",0.63,IF(AM75="Benzylpenicillin Procaine /
 Benzathine Penicillin",0.61,IF(AM75="Benzathine Penicillin",0.61,IF(AM75="Procaine benzylpenicillin",0.61,IF(AM75=Prodrug!H72,Prodrug!H72,Prodrug!H72))))))</f>
        <v/>
      </c>
      <c r="AZ75" s="239" t="str">
        <f>IFERROR((((Calculations!S72*Calculations!G72)/Calculations!E72)*'Data Entry'!X75),"")</f>
        <v/>
      </c>
      <c r="BA75" s="235" t="str">
        <f>IFERROR(VLOOKUP(AM75,Lists!$P$2:$Q$182,2,0),"")</f>
        <v/>
      </c>
    </row>
    <row r="76" spans="1:53" s="5" customFormat="1">
      <c r="A76" s="6">
        <v>70</v>
      </c>
      <c r="B76" s="231"/>
      <c r="C76" s="7"/>
      <c r="D76" s="7"/>
      <c r="E76" s="7"/>
      <c r="F76" s="67"/>
      <c r="G76" s="79"/>
      <c r="H76" s="79"/>
      <c r="I76" s="75"/>
      <c r="J76" s="76"/>
      <c r="K76" s="76"/>
      <c r="L76" s="76"/>
      <c r="M76" s="76"/>
      <c r="N76" s="76"/>
      <c r="O76" s="76"/>
      <c r="P76" s="76"/>
      <c r="Q76" s="76"/>
      <c r="R76" s="76"/>
      <c r="S76" s="76"/>
      <c r="T76" s="76"/>
      <c r="U76" s="76"/>
      <c r="V76" s="76"/>
      <c r="W76" s="80"/>
      <c r="X76" s="69"/>
      <c r="Y76" s="25"/>
      <c r="Z76" s="326"/>
      <c r="AA76" s="327"/>
      <c r="AB76" s="28"/>
      <c r="AC76" s="23"/>
      <c r="AD76" s="8"/>
      <c r="AE76" s="8"/>
      <c r="AF76" s="25"/>
      <c r="AG76" s="6"/>
      <c r="AH76" s="23"/>
      <c r="AI76" s="173"/>
      <c r="AJ76" s="26"/>
      <c r="AK76" s="23"/>
      <c r="AL76" s="25"/>
      <c r="AM76" s="6"/>
      <c r="AN76" s="23"/>
      <c r="AO76" s="247"/>
      <c r="AP76" s="243" t="str">
        <f>IF(AD76="UI",VLOOKUP(AB76,'Convert Internation Units'!$A$2:$D$33,4,FALSE),IF(AB76="Penethamate hydroiodide",0.63,IF(AB76="Benzylpenicillin Procaine /
 Benzathine Penicillin",0.61,IF(AB76="Benzathine Penicillin",0.61,IF(AB76="Procaine benzylpenicillin",0.61,IF(AB76=Prodrug!E73,Prodrug!E73,Prodrug!E73))))))</f>
        <v/>
      </c>
      <c r="AQ76" s="240" t="str">
        <f>IFERROR((((Calculations!C73*Calculations!G73)/Calculations!E73)*'Data Entry'!X76),"")</f>
        <v/>
      </c>
      <c r="AR76" s="141" t="str">
        <f>IFERROR(VLOOKUP(AB76,Lists!$P$2:$Q$182,2,0),"")</f>
        <v/>
      </c>
      <c r="AS76" s="143" t="str">
        <f>IF(AI76="UI",VLOOKUP(AG76,'Convert Internation Units'!$A$2:$D$33,4,FALSE),IF(AG76="Penethamate hydroiodide",0.63,IF(AG76="Benzylpenicillin Procaine /
 Benzathine Penicillin",0.61,IF(AG76="Benzathine Penicillin",0.61,IF(AG76="Procaine benzylpenicillin",0.61,IF(AG76=Prodrug!F73,Prodrug!F73,Prodrug!F73))))))</f>
        <v/>
      </c>
      <c r="AT76" s="240" t="str">
        <f>IFERROR((((Calculations!K73*Calculations!G73)/Calculations!E73)*'Data Entry'!X76),"")</f>
        <v/>
      </c>
      <c r="AU76" s="146" t="str">
        <f>IFERROR(VLOOKUP(AG76,Lists!$P$2:$Q$182,2,0),"")</f>
        <v/>
      </c>
      <c r="AV76" s="143" t="str">
        <f>IF(AL76="UI",VLOOKUP(AJ76,'Convert Internation Units'!$A$2:$D$33,4,FALSE),IF(AJ76="Penethamate hydroiodide",0.63,IF(AJ76="Benzylpenicillin Procaine /
 Benzathine Penicillin",0.61,IF(AJ76="Benzathine Penicillin",0.61,IF(AJ76="Procaine benzylpenicillin",0.61,IF(AJ76=Prodrug!G73,Prodrug!G73,Prodrug!G73))))))</f>
        <v/>
      </c>
      <c r="AW76" s="240" t="str">
        <f>IFERROR((((Calculations!O73*Calculations!G73)/Calculations!E73)*'Data Entry'!X76),"")</f>
        <v/>
      </c>
      <c r="AX76" s="146" t="str">
        <f>IFERROR(VLOOKUP(AJ76,Lists!$P$2:$Q$182,2,0),"")</f>
        <v/>
      </c>
      <c r="AY76" s="143" t="str">
        <f>IF(AO76="UI",VLOOKUP(AM76,'Convert Internation Units'!$A$2:$D$33,4,FALSE),IF(AM76="Penethamate hydroiodide",0.63,IF(AM76="Benzylpenicillin Procaine /
 Benzathine Penicillin",0.61,IF(AM76="Benzathine Penicillin",0.61,IF(AM76="Procaine benzylpenicillin",0.61,IF(AM76=Prodrug!H73,Prodrug!H73,Prodrug!H73))))))</f>
        <v/>
      </c>
      <c r="AZ76" s="240" t="str">
        <f>IFERROR((((Calculations!S73*Calculations!G73)/Calculations!E73)*'Data Entry'!X76),"")</f>
        <v/>
      </c>
      <c r="BA76" s="146" t="str">
        <f>IFERROR(VLOOKUP(AM76,Lists!$P$2:$Q$182,2,0),"")</f>
        <v/>
      </c>
    </row>
    <row r="77" spans="1:53" s="5" customFormat="1">
      <c r="A77" s="116">
        <v>71</v>
      </c>
      <c r="B77" s="232"/>
      <c r="C77" s="105"/>
      <c r="D77" s="105"/>
      <c r="E77" s="105"/>
      <c r="F77" s="106"/>
      <c r="G77" s="107"/>
      <c r="H77" s="107"/>
      <c r="I77" s="108"/>
      <c r="J77" s="110"/>
      <c r="K77" s="110"/>
      <c r="L77" s="110"/>
      <c r="M77" s="110"/>
      <c r="N77" s="110"/>
      <c r="O77" s="110"/>
      <c r="P77" s="110"/>
      <c r="Q77" s="110"/>
      <c r="R77" s="110"/>
      <c r="S77" s="110"/>
      <c r="T77" s="110"/>
      <c r="U77" s="110"/>
      <c r="V77" s="110"/>
      <c r="W77" s="109"/>
      <c r="X77" s="111"/>
      <c r="Y77" s="112"/>
      <c r="Z77" s="328"/>
      <c r="AA77" s="329"/>
      <c r="AB77" s="114"/>
      <c r="AC77" s="115"/>
      <c r="AD77" s="113"/>
      <c r="AE77" s="113"/>
      <c r="AF77" s="112"/>
      <c r="AG77" s="116"/>
      <c r="AH77" s="115"/>
      <c r="AI77" s="174"/>
      <c r="AJ77" s="104"/>
      <c r="AK77" s="115"/>
      <c r="AL77" s="112"/>
      <c r="AM77" s="116"/>
      <c r="AN77" s="115"/>
      <c r="AO77" s="248"/>
      <c r="AP77" s="242" t="str">
        <f>IF(AD77="UI",VLOOKUP(AB77,'Convert Internation Units'!$A$2:$D$33,4,FALSE),IF(AB77="Penethamate hydroiodide",0.63,IF(AB77="Benzylpenicillin Procaine /
 Benzathine Penicillin",0.61,IF(AB77="Benzathine Penicillin",0.61,IF(AB77="Procaine benzylpenicillin",0.61,IF(AB77=Prodrug!E74,Prodrug!E74,Prodrug!E74))))))</f>
        <v/>
      </c>
      <c r="AQ77" s="239" t="str">
        <f>IFERROR((((Calculations!C74*Calculations!G74)/Calculations!E74)*'Data Entry'!X77),"")</f>
        <v/>
      </c>
      <c r="AR77" s="234" t="str">
        <f>IFERROR(VLOOKUP(AB77,Lists!$P$2:$Q$182,2,0),"")</f>
        <v/>
      </c>
      <c r="AS77" s="233" t="str">
        <f>IF(AI77="UI",VLOOKUP(AG77,'Convert Internation Units'!$A$2:$D$33,4,FALSE),IF(AG77="Penethamate hydroiodide",0.63,IF(AG77="Benzylpenicillin Procaine /
 Benzathine Penicillin",0.61,IF(AG77="Benzathine Penicillin",0.61,IF(AG77="Procaine benzylpenicillin",0.61,IF(AG77=Prodrug!F74,Prodrug!F74,Prodrug!F74))))))</f>
        <v/>
      </c>
      <c r="AT77" s="239" t="str">
        <f>IFERROR((((Calculations!K74*Calculations!G74)/Calculations!E74)*'Data Entry'!X77),"")</f>
        <v/>
      </c>
      <c r="AU77" s="235" t="str">
        <f>IFERROR(VLOOKUP(AG77,Lists!$P$2:$Q$182,2,0),"")</f>
        <v/>
      </c>
      <c r="AV77" s="233" t="str">
        <f>IF(AL77="UI",VLOOKUP(AJ77,'Convert Internation Units'!$A$2:$D$33,4,FALSE),IF(AJ77="Penethamate hydroiodide",0.63,IF(AJ77="Benzylpenicillin Procaine /
 Benzathine Penicillin",0.61,IF(AJ77="Benzathine Penicillin",0.61,IF(AJ77="Procaine benzylpenicillin",0.61,IF(AJ77=Prodrug!G74,Prodrug!G74,Prodrug!G74))))))</f>
        <v/>
      </c>
      <c r="AW77" s="239" t="str">
        <f>IFERROR((((Calculations!O74*Calculations!G74)/Calculations!E74)*'Data Entry'!X77),"")</f>
        <v/>
      </c>
      <c r="AX77" s="235" t="str">
        <f>IFERROR(VLOOKUP(AJ77,Lists!$P$2:$Q$182,2,0),"")</f>
        <v/>
      </c>
      <c r="AY77" s="233" t="str">
        <f>IF(AO77="UI",VLOOKUP(AM77,'Convert Internation Units'!$A$2:$D$33,4,FALSE),IF(AM77="Penethamate hydroiodide",0.63,IF(AM77="Benzylpenicillin Procaine /
 Benzathine Penicillin",0.61,IF(AM77="Benzathine Penicillin",0.61,IF(AM77="Procaine benzylpenicillin",0.61,IF(AM77=Prodrug!H74,Prodrug!H74,Prodrug!H74))))))</f>
        <v/>
      </c>
      <c r="AZ77" s="239" t="str">
        <f>IFERROR((((Calculations!S74*Calculations!G74)/Calculations!E74)*'Data Entry'!X77),"")</f>
        <v/>
      </c>
      <c r="BA77" s="235" t="str">
        <f>IFERROR(VLOOKUP(AM77,Lists!$P$2:$Q$182,2,0),"")</f>
        <v/>
      </c>
    </row>
    <row r="78" spans="1:53" s="5" customFormat="1">
      <c r="A78" s="6">
        <v>72</v>
      </c>
      <c r="B78" s="231"/>
      <c r="C78" s="7"/>
      <c r="D78" s="7"/>
      <c r="E78" s="7"/>
      <c r="F78" s="67"/>
      <c r="G78" s="79"/>
      <c r="H78" s="79"/>
      <c r="I78" s="75"/>
      <c r="J78" s="76"/>
      <c r="K78" s="76"/>
      <c r="L78" s="76"/>
      <c r="M78" s="76"/>
      <c r="N78" s="76"/>
      <c r="O78" s="76"/>
      <c r="P78" s="76"/>
      <c r="Q78" s="76"/>
      <c r="R78" s="76"/>
      <c r="S78" s="76"/>
      <c r="T78" s="76"/>
      <c r="U78" s="76"/>
      <c r="V78" s="76"/>
      <c r="W78" s="80"/>
      <c r="X78" s="69"/>
      <c r="Y78" s="25"/>
      <c r="Z78" s="326"/>
      <c r="AA78" s="327"/>
      <c r="AB78" s="28"/>
      <c r="AC78" s="23"/>
      <c r="AD78" s="8"/>
      <c r="AE78" s="8"/>
      <c r="AF78" s="25"/>
      <c r="AG78" s="6"/>
      <c r="AH78" s="23"/>
      <c r="AI78" s="173"/>
      <c r="AJ78" s="26"/>
      <c r="AK78" s="23"/>
      <c r="AL78" s="25"/>
      <c r="AM78" s="6"/>
      <c r="AN78" s="23"/>
      <c r="AO78" s="247"/>
      <c r="AP78" s="243" t="str">
        <f>IF(AD78="UI",VLOOKUP(AB78,'Convert Internation Units'!$A$2:$D$33,4,FALSE),IF(AB78="Penethamate hydroiodide",0.63,IF(AB78="Benzylpenicillin Procaine /
 Benzathine Penicillin",0.61,IF(AB78="Benzathine Penicillin",0.61,IF(AB78="Procaine benzylpenicillin",0.61,IF(AB78=Prodrug!E75,Prodrug!E75,Prodrug!E75))))))</f>
        <v/>
      </c>
      <c r="AQ78" s="240" t="str">
        <f>IFERROR((((Calculations!C75*Calculations!G75)/Calculations!E75)*'Data Entry'!X78),"")</f>
        <v/>
      </c>
      <c r="AR78" s="141" t="str">
        <f>IFERROR(VLOOKUP(AB78,Lists!$P$2:$Q$182,2,0),"")</f>
        <v/>
      </c>
      <c r="AS78" s="143" t="str">
        <f>IF(AI78="UI",VLOOKUP(AG78,'Convert Internation Units'!$A$2:$D$33,4,FALSE),IF(AG78="Penethamate hydroiodide",0.63,IF(AG78="Benzylpenicillin Procaine /
 Benzathine Penicillin",0.61,IF(AG78="Benzathine Penicillin",0.61,IF(AG78="Procaine benzylpenicillin",0.61,IF(AG78=Prodrug!F75,Prodrug!F75,Prodrug!F75))))))</f>
        <v/>
      </c>
      <c r="AT78" s="240" t="str">
        <f>IFERROR((((Calculations!K75*Calculations!G75)/Calculations!E75)*'Data Entry'!X78),"")</f>
        <v/>
      </c>
      <c r="AU78" s="146" t="str">
        <f>IFERROR(VLOOKUP(AG78,Lists!$P$2:$Q$182,2,0),"")</f>
        <v/>
      </c>
      <c r="AV78" s="143" t="str">
        <f>IF(AL78="UI",VLOOKUP(AJ78,'Convert Internation Units'!$A$2:$D$33,4,FALSE),IF(AJ78="Penethamate hydroiodide",0.63,IF(AJ78="Benzylpenicillin Procaine /
 Benzathine Penicillin",0.61,IF(AJ78="Benzathine Penicillin",0.61,IF(AJ78="Procaine benzylpenicillin",0.61,IF(AJ78=Prodrug!G75,Prodrug!G75,Prodrug!G75))))))</f>
        <v/>
      </c>
      <c r="AW78" s="240" t="str">
        <f>IFERROR((((Calculations!O75*Calculations!G75)/Calculations!E75)*'Data Entry'!X78),"")</f>
        <v/>
      </c>
      <c r="AX78" s="146" t="str">
        <f>IFERROR(VLOOKUP(AJ78,Lists!$P$2:$Q$182,2,0),"")</f>
        <v/>
      </c>
      <c r="AY78" s="143" t="str">
        <f>IF(AO78="UI",VLOOKUP(AM78,'Convert Internation Units'!$A$2:$D$33,4,FALSE),IF(AM78="Penethamate hydroiodide",0.63,IF(AM78="Benzylpenicillin Procaine /
 Benzathine Penicillin",0.61,IF(AM78="Benzathine Penicillin",0.61,IF(AM78="Procaine benzylpenicillin",0.61,IF(AM78=Prodrug!H75,Prodrug!H75,Prodrug!H75))))))</f>
        <v/>
      </c>
      <c r="AZ78" s="240" t="str">
        <f>IFERROR((((Calculations!S75*Calculations!G75)/Calculations!E75)*'Data Entry'!X78),"")</f>
        <v/>
      </c>
      <c r="BA78" s="146" t="str">
        <f>IFERROR(VLOOKUP(AM78,Lists!$P$2:$Q$182,2,0),"")</f>
        <v/>
      </c>
    </row>
    <row r="79" spans="1:53" s="5" customFormat="1">
      <c r="A79" s="116">
        <v>73</v>
      </c>
      <c r="B79" s="232"/>
      <c r="C79" s="105"/>
      <c r="D79" s="105"/>
      <c r="E79" s="105"/>
      <c r="F79" s="106"/>
      <c r="G79" s="107"/>
      <c r="H79" s="107"/>
      <c r="I79" s="108"/>
      <c r="J79" s="110"/>
      <c r="K79" s="110"/>
      <c r="L79" s="110"/>
      <c r="M79" s="110"/>
      <c r="N79" s="110"/>
      <c r="O79" s="110"/>
      <c r="P79" s="110"/>
      <c r="Q79" s="110"/>
      <c r="R79" s="110"/>
      <c r="S79" s="110"/>
      <c r="T79" s="110"/>
      <c r="U79" s="110"/>
      <c r="V79" s="110"/>
      <c r="W79" s="109"/>
      <c r="X79" s="111"/>
      <c r="Y79" s="112"/>
      <c r="Z79" s="328"/>
      <c r="AA79" s="329"/>
      <c r="AB79" s="114"/>
      <c r="AC79" s="115"/>
      <c r="AD79" s="113"/>
      <c r="AE79" s="113"/>
      <c r="AF79" s="112"/>
      <c r="AG79" s="116"/>
      <c r="AH79" s="115"/>
      <c r="AI79" s="174"/>
      <c r="AJ79" s="104"/>
      <c r="AK79" s="115"/>
      <c r="AL79" s="112"/>
      <c r="AM79" s="116"/>
      <c r="AN79" s="115"/>
      <c r="AO79" s="248"/>
      <c r="AP79" s="242" t="str">
        <f>IF(AD79="UI",VLOOKUP(AB79,'Convert Internation Units'!$A$2:$D$33,4,FALSE),IF(AB79="Penethamate hydroiodide",0.63,IF(AB79="Benzylpenicillin Procaine /
 Benzathine Penicillin",0.61,IF(AB79="Benzathine Penicillin",0.61,IF(AB79="Procaine benzylpenicillin",0.61,IF(AB79=Prodrug!E76,Prodrug!E76,Prodrug!E76))))))</f>
        <v/>
      </c>
      <c r="AQ79" s="239" t="str">
        <f>IFERROR((((Calculations!C76*Calculations!G76)/Calculations!E76)*'Data Entry'!X79),"")</f>
        <v/>
      </c>
      <c r="AR79" s="234" t="str">
        <f>IFERROR(VLOOKUP(AB79,Lists!$P$2:$Q$182,2,0),"")</f>
        <v/>
      </c>
      <c r="AS79" s="233" t="str">
        <f>IF(AI79="UI",VLOOKUP(AG79,'Convert Internation Units'!$A$2:$D$33,4,FALSE),IF(AG79="Penethamate hydroiodide",0.63,IF(AG79="Benzylpenicillin Procaine /
 Benzathine Penicillin",0.61,IF(AG79="Benzathine Penicillin",0.61,IF(AG79="Procaine benzylpenicillin",0.61,IF(AG79=Prodrug!F76,Prodrug!F76,Prodrug!F76))))))</f>
        <v/>
      </c>
      <c r="AT79" s="239" t="str">
        <f>IFERROR((((Calculations!K76*Calculations!G76)/Calculations!E76)*'Data Entry'!X79),"")</f>
        <v/>
      </c>
      <c r="AU79" s="235" t="str">
        <f>IFERROR(VLOOKUP(AG79,Lists!$P$2:$Q$182,2,0),"")</f>
        <v/>
      </c>
      <c r="AV79" s="233" t="str">
        <f>IF(AL79="UI",VLOOKUP(AJ79,'Convert Internation Units'!$A$2:$D$33,4,FALSE),IF(AJ79="Penethamate hydroiodide",0.63,IF(AJ79="Benzylpenicillin Procaine /
 Benzathine Penicillin",0.61,IF(AJ79="Benzathine Penicillin",0.61,IF(AJ79="Procaine benzylpenicillin",0.61,IF(AJ79=Prodrug!G76,Prodrug!G76,Prodrug!G76))))))</f>
        <v/>
      </c>
      <c r="AW79" s="239" t="str">
        <f>IFERROR((((Calculations!O76*Calculations!G76)/Calculations!E76)*'Data Entry'!X79),"")</f>
        <v/>
      </c>
      <c r="AX79" s="235" t="str">
        <f>IFERROR(VLOOKUP(AJ79,Lists!$P$2:$Q$182,2,0),"")</f>
        <v/>
      </c>
      <c r="AY79" s="233" t="str">
        <f>IF(AO79="UI",VLOOKUP(AM79,'Convert Internation Units'!$A$2:$D$33,4,FALSE),IF(AM79="Penethamate hydroiodide",0.63,IF(AM79="Benzylpenicillin Procaine /
 Benzathine Penicillin",0.61,IF(AM79="Benzathine Penicillin",0.61,IF(AM79="Procaine benzylpenicillin",0.61,IF(AM79=Prodrug!H76,Prodrug!H76,Prodrug!H76))))))</f>
        <v/>
      </c>
      <c r="AZ79" s="239" t="str">
        <f>IFERROR((((Calculations!S76*Calculations!G76)/Calculations!E76)*'Data Entry'!X79),"")</f>
        <v/>
      </c>
      <c r="BA79" s="235" t="str">
        <f>IFERROR(VLOOKUP(AM79,Lists!$P$2:$Q$182,2,0),"")</f>
        <v/>
      </c>
    </row>
    <row r="80" spans="1:53" s="5" customFormat="1">
      <c r="A80" s="6">
        <v>74</v>
      </c>
      <c r="B80" s="231"/>
      <c r="C80" s="7"/>
      <c r="D80" s="7"/>
      <c r="E80" s="7"/>
      <c r="F80" s="67"/>
      <c r="G80" s="79"/>
      <c r="H80" s="79"/>
      <c r="I80" s="75"/>
      <c r="J80" s="76"/>
      <c r="K80" s="76"/>
      <c r="L80" s="76"/>
      <c r="M80" s="76"/>
      <c r="N80" s="76"/>
      <c r="O80" s="76"/>
      <c r="P80" s="76"/>
      <c r="Q80" s="76"/>
      <c r="R80" s="76"/>
      <c r="S80" s="76"/>
      <c r="T80" s="76"/>
      <c r="U80" s="76"/>
      <c r="V80" s="76"/>
      <c r="W80" s="80"/>
      <c r="X80" s="69"/>
      <c r="Y80" s="25"/>
      <c r="Z80" s="326"/>
      <c r="AA80" s="327"/>
      <c r="AB80" s="28"/>
      <c r="AC80" s="23"/>
      <c r="AD80" s="8"/>
      <c r="AE80" s="8"/>
      <c r="AF80" s="25"/>
      <c r="AG80" s="6"/>
      <c r="AH80" s="23"/>
      <c r="AI80" s="173"/>
      <c r="AJ80" s="26"/>
      <c r="AK80" s="23"/>
      <c r="AL80" s="25"/>
      <c r="AM80" s="6"/>
      <c r="AN80" s="23"/>
      <c r="AO80" s="247"/>
      <c r="AP80" s="243" t="str">
        <f>IF(AD80="UI",VLOOKUP(AB80,'Convert Internation Units'!$A$2:$D$33,4,FALSE),IF(AB80="Penethamate hydroiodide",0.63,IF(AB80="Benzylpenicillin Procaine /
 Benzathine Penicillin",0.61,IF(AB80="Benzathine Penicillin",0.61,IF(AB80="Procaine benzylpenicillin",0.61,IF(AB80=Prodrug!E77,Prodrug!E77,Prodrug!E77))))))</f>
        <v/>
      </c>
      <c r="AQ80" s="240" t="str">
        <f>IFERROR((((Calculations!C77*Calculations!G77)/Calculations!E77)*'Data Entry'!X80),"")</f>
        <v/>
      </c>
      <c r="AR80" s="141" t="str">
        <f>IFERROR(VLOOKUP(AB80,Lists!$P$2:$Q$182,2,0),"")</f>
        <v/>
      </c>
      <c r="AS80" s="143" t="str">
        <f>IF(AI80="UI",VLOOKUP(AG80,'Convert Internation Units'!$A$2:$D$33,4,FALSE),IF(AG80="Penethamate hydroiodide",0.63,IF(AG80="Benzylpenicillin Procaine /
 Benzathine Penicillin",0.61,IF(AG80="Benzathine Penicillin",0.61,IF(AG80="Procaine benzylpenicillin",0.61,IF(AG80=Prodrug!F77,Prodrug!F77,Prodrug!F77))))))</f>
        <v/>
      </c>
      <c r="AT80" s="240" t="str">
        <f>IFERROR((((Calculations!K77*Calculations!G77)/Calculations!E77)*'Data Entry'!X80),"")</f>
        <v/>
      </c>
      <c r="AU80" s="146" t="str">
        <f>IFERROR(VLOOKUP(AG80,Lists!$P$2:$Q$182,2,0),"")</f>
        <v/>
      </c>
      <c r="AV80" s="143" t="str">
        <f>IF(AL80="UI",VLOOKUP(AJ80,'Convert Internation Units'!$A$2:$D$33,4,FALSE),IF(AJ80="Penethamate hydroiodide",0.63,IF(AJ80="Benzylpenicillin Procaine /
 Benzathine Penicillin",0.61,IF(AJ80="Benzathine Penicillin",0.61,IF(AJ80="Procaine benzylpenicillin",0.61,IF(AJ80=Prodrug!G77,Prodrug!G77,Prodrug!G77))))))</f>
        <v/>
      </c>
      <c r="AW80" s="240" t="str">
        <f>IFERROR((((Calculations!O77*Calculations!G77)/Calculations!E77)*'Data Entry'!X80),"")</f>
        <v/>
      </c>
      <c r="AX80" s="146" t="str">
        <f>IFERROR(VLOOKUP(AJ80,Lists!$P$2:$Q$182,2,0),"")</f>
        <v/>
      </c>
      <c r="AY80" s="143" t="str">
        <f>IF(AO80="UI",VLOOKUP(AM80,'Convert Internation Units'!$A$2:$D$33,4,FALSE),IF(AM80="Penethamate hydroiodide",0.63,IF(AM80="Benzylpenicillin Procaine /
 Benzathine Penicillin",0.61,IF(AM80="Benzathine Penicillin",0.61,IF(AM80="Procaine benzylpenicillin",0.61,IF(AM80=Prodrug!H77,Prodrug!H77,Prodrug!H77))))))</f>
        <v/>
      </c>
      <c r="AZ80" s="240" t="str">
        <f>IFERROR((((Calculations!S77*Calculations!G77)/Calculations!E77)*'Data Entry'!X80),"")</f>
        <v/>
      </c>
      <c r="BA80" s="146" t="str">
        <f>IFERROR(VLOOKUP(AM80,Lists!$P$2:$Q$182,2,0),"")</f>
        <v/>
      </c>
    </row>
    <row r="81" spans="1:53" s="5" customFormat="1">
      <c r="A81" s="116">
        <v>75</v>
      </c>
      <c r="B81" s="232"/>
      <c r="C81" s="105"/>
      <c r="D81" s="105"/>
      <c r="E81" s="105"/>
      <c r="F81" s="106"/>
      <c r="G81" s="107"/>
      <c r="H81" s="107"/>
      <c r="I81" s="108"/>
      <c r="J81" s="110"/>
      <c r="K81" s="110"/>
      <c r="L81" s="110"/>
      <c r="M81" s="110"/>
      <c r="N81" s="110"/>
      <c r="O81" s="110"/>
      <c r="P81" s="110"/>
      <c r="Q81" s="110"/>
      <c r="R81" s="110"/>
      <c r="S81" s="110"/>
      <c r="T81" s="110"/>
      <c r="U81" s="110"/>
      <c r="V81" s="110"/>
      <c r="W81" s="109"/>
      <c r="X81" s="111"/>
      <c r="Y81" s="112"/>
      <c r="Z81" s="328"/>
      <c r="AA81" s="329"/>
      <c r="AB81" s="114"/>
      <c r="AC81" s="115"/>
      <c r="AD81" s="113"/>
      <c r="AE81" s="113"/>
      <c r="AF81" s="112"/>
      <c r="AG81" s="116"/>
      <c r="AH81" s="115"/>
      <c r="AI81" s="174"/>
      <c r="AJ81" s="104"/>
      <c r="AK81" s="115"/>
      <c r="AL81" s="112"/>
      <c r="AM81" s="116"/>
      <c r="AN81" s="115"/>
      <c r="AO81" s="248"/>
      <c r="AP81" s="242" t="str">
        <f>IF(AD81="UI",VLOOKUP(AB81,'Convert Internation Units'!$A$2:$D$33,4,FALSE),IF(AB81="Penethamate hydroiodide",0.63,IF(AB81="Benzylpenicillin Procaine /
 Benzathine Penicillin",0.61,IF(AB81="Benzathine Penicillin",0.61,IF(AB81="Procaine benzylpenicillin",0.61,IF(AB81=Prodrug!E78,Prodrug!E78,Prodrug!E78))))))</f>
        <v/>
      </c>
      <c r="AQ81" s="239" t="str">
        <f>IFERROR((((Calculations!C78*Calculations!G78)/Calculations!E78)*'Data Entry'!X81),"")</f>
        <v/>
      </c>
      <c r="AR81" s="234" t="str">
        <f>IFERROR(VLOOKUP(AB81,Lists!$P$2:$Q$182,2,0),"")</f>
        <v/>
      </c>
      <c r="AS81" s="233" t="str">
        <f>IF(AI81="UI",VLOOKUP(AG81,'Convert Internation Units'!$A$2:$D$33,4,FALSE),IF(AG81="Penethamate hydroiodide",0.63,IF(AG81="Benzylpenicillin Procaine /
 Benzathine Penicillin",0.61,IF(AG81="Benzathine Penicillin",0.61,IF(AG81="Procaine benzylpenicillin",0.61,IF(AG81=Prodrug!F78,Prodrug!F78,Prodrug!F78))))))</f>
        <v/>
      </c>
      <c r="AT81" s="239" t="str">
        <f>IFERROR((((Calculations!K78*Calculations!G78)/Calculations!E78)*'Data Entry'!X81),"")</f>
        <v/>
      </c>
      <c r="AU81" s="235" t="str">
        <f>IFERROR(VLOOKUP(AG81,Lists!$P$2:$Q$182,2,0),"")</f>
        <v/>
      </c>
      <c r="AV81" s="233" t="str">
        <f>IF(AL81="UI",VLOOKUP(AJ81,'Convert Internation Units'!$A$2:$D$33,4,FALSE),IF(AJ81="Penethamate hydroiodide",0.63,IF(AJ81="Benzylpenicillin Procaine /
 Benzathine Penicillin",0.61,IF(AJ81="Benzathine Penicillin",0.61,IF(AJ81="Procaine benzylpenicillin",0.61,IF(AJ81=Prodrug!G78,Prodrug!G78,Prodrug!G78))))))</f>
        <v/>
      </c>
      <c r="AW81" s="239" t="str">
        <f>IFERROR((((Calculations!O78*Calculations!G78)/Calculations!E78)*'Data Entry'!X81),"")</f>
        <v/>
      </c>
      <c r="AX81" s="235" t="str">
        <f>IFERROR(VLOOKUP(AJ81,Lists!$P$2:$Q$182,2,0),"")</f>
        <v/>
      </c>
      <c r="AY81" s="233" t="str">
        <f>IF(AO81="UI",VLOOKUP(AM81,'Convert Internation Units'!$A$2:$D$33,4,FALSE),IF(AM81="Penethamate hydroiodide",0.63,IF(AM81="Benzylpenicillin Procaine /
 Benzathine Penicillin",0.61,IF(AM81="Benzathine Penicillin",0.61,IF(AM81="Procaine benzylpenicillin",0.61,IF(AM81=Prodrug!H78,Prodrug!H78,Prodrug!H78))))))</f>
        <v/>
      </c>
      <c r="AZ81" s="239" t="str">
        <f>IFERROR((((Calculations!S78*Calculations!G78)/Calculations!E78)*'Data Entry'!X81),"")</f>
        <v/>
      </c>
      <c r="BA81" s="235" t="str">
        <f>IFERROR(VLOOKUP(AM81,Lists!$P$2:$Q$182,2,0),"")</f>
        <v/>
      </c>
    </row>
    <row r="82" spans="1:53" s="5" customFormat="1">
      <c r="A82" s="6">
        <v>76</v>
      </c>
      <c r="B82" s="231"/>
      <c r="C82" s="7"/>
      <c r="D82" s="7"/>
      <c r="E82" s="7"/>
      <c r="F82" s="67"/>
      <c r="G82" s="79"/>
      <c r="H82" s="79"/>
      <c r="I82" s="75"/>
      <c r="J82" s="76"/>
      <c r="K82" s="76"/>
      <c r="L82" s="76"/>
      <c r="M82" s="76"/>
      <c r="N82" s="76"/>
      <c r="O82" s="76"/>
      <c r="P82" s="76"/>
      <c r="Q82" s="76"/>
      <c r="R82" s="76"/>
      <c r="S82" s="76"/>
      <c r="T82" s="76"/>
      <c r="U82" s="76"/>
      <c r="V82" s="76"/>
      <c r="W82" s="80"/>
      <c r="X82" s="69"/>
      <c r="Y82" s="25"/>
      <c r="Z82" s="326"/>
      <c r="AA82" s="327"/>
      <c r="AB82" s="28"/>
      <c r="AC82" s="23"/>
      <c r="AD82" s="8"/>
      <c r="AE82" s="8"/>
      <c r="AF82" s="25"/>
      <c r="AG82" s="6"/>
      <c r="AH82" s="23"/>
      <c r="AI82" s="173"/>
      <c r="AJ82" s="26"/>
      <c r="AK82" s="23"/>
      <c r="AL82" s="25"/>
      <c r="AM82" s="6"/>
      <c r="AN82" s="23"/>
      <c r="AO82" s="247"/>
      <c r="AP82" s="243" t="str">
        <f>IF(AD82="UI",VLOOKUP(AB82,'Convert Internation Units'!$A$2:$D$33,4,FALSE),IF(AB82="Penethamate hydroiodide",0.63,IF(AB82="Benzylpenicillin Procaine /
 Benzathine Penicillin",0.61,IF(AB82="Benzathine Penicillin",0.61,IF(AB82="Procaine benzylpenicillin",0.61,IF(AB82=Prodrug!E79,Prodrug!E79,Prodrug!E79))))))</f>
        <v/>
      </c>
      <c r="AQ82" s="240" t="str">
        <f>IFERROR((((Calculations!C79*Calculations!G79)/Calculations!E79)*'Data Entry'!X82),"")</f>
        <v/>
      </c>
      <c r="AR82" s="141" t="str">
        <f>IFERROR(VLOOKUP(AB82,Lists!$P$2:$Q$182,2,0),"")</f>
        <v/>
      </c>
      <c r="AS82" s="143" t="str">
        <f>IF(AI82="UI",VLOOKUP(AG82,'Convert Internation Units'!$A$2:$D$33,4,FALSE),IF(AG82="Penethamate hydroiodide",0.63,IF(AG82="Benzylpenicillin Procaine /
 Benzathine Penicillin",0.61,IF(AG82="Benzathine Penicillin",0.61,IF(AG82="Procaine benzylpenicillin",0.61,IF(AG82=Prodrug!F79,Prodrug!F79,Prodrug!F79))))))</f>
        <v/>
      </c>
      <c r="AT82" s="240" t="str">
        <f>IFERROR((((Calculations!K79*Calculations!G79)/Calculations!E79)*'Data Entry'!X82),"")</f>
        <v/>
      </c>
      <c r="AU82" s="146" t="str">
        <f>IFERROR(VLOOKUP(AG82,Lists!$P$2:$Q$182,2,0),"")</f>
        <v/>
      </c>
      <c r="AV82" s="143" t="str">
        <f>IF(AL82="UI",VLOOKUP(AJ82,'Convert Internation Units'!$A$2:$D$33,4,FALSE),IF(AJ82="Penethamate hydroiodide",0.63,IF(AJ82="Benzylpenicillin Procaine /
 Benzathine Penicillin",0.61,IF(AJ82="Benzathine Penicillin",0.61,IF(AJ82="Procaine benzylpenicillin",0.61,IF(AJ82=Prodrug!G79,Prodrug!G79,Prodrug!G79))))))</f>
        <v/>
      </c>
      <c r="AW82" s="240" t="str">
        <f>IFERROR((((Calculations!O79*Calculations!G79)/Calculations!E79)*'Data Entry'!X82),"")</f>
        <v/>
      </c>
      <c r="AX82" s="146" t="str">
        <f>IFERROR(VLOOKUP(AJ82,Lists!$P$2:$Q$182,2,0),"")</f>
        <v/>
      </c>
      <c r="AY82" s="143" t="str">
        <f>IF(AO82="UI",VLOOKUP(AM82,'Convert Internation Units'!$A$2:$D$33,4,FALSE),IF(AM82="Penethamate hydroiodide",0.63,IF(AM82="Benzylpenicillin Procaine /
 Benzathine Penicillin",0.61,IF(AM82="Benzathine Penicillin",0.61,IF(AM82="Procaine benzylpenicillin",0.61,IF(AM82=Prodrug!H79,Prodrug!H79,Prodrug!H79))))))</f>
        <v/>
      </c>
      <c r="AZ82" s="240" t="str">
        <f>IFERROR((((Calculations!S79*Calculations!G79)/Calculations!E79)*'Data Entry'!X82),"")</f>
        <v/>
      </c>
      <c r="BA82" s="146" t="str">
        <f>IFERROR(VLOOKUP(AM82,Lists!$P$2:$Q$182,2,0),"")</f>
        <v/>
      </c>
    </row>
    <row r="83" spans="1:53" s="5" customFormat="1">
      <c r="A83" s="116">
        <v>77</v>
      </c>
      <c r="B83" s="232"/>
      <c r="C83" s="105"/>
      <c r="D83" s="105"/>
      <c r="E83" s="105"/>
      <c r="F83" s="106"/>
      <c r="G83" s="107"/>
      <c r="H83" s="107"/>
      <c r="I83" s="108"/>
      <c r="J83" s="110"/>
      <c r="K83" s="110"/>
      <c r="L83" s="110"/>
      <c r="M83" s="110"/>
      <c r="N83" s="110"/>
      <c r="O83" s="110"/>
      <c r="P83" s="110"/>
      <c r="Q83" s="110"/>
      <c r="R83" s="110"/>
      <c r="S83" s="110"/>
      <c r="T83" s="110"/>
      <c r="U83" s="110"/>
      <c r="V83" s="110"/>
      <c r="W83" s="109"/>
      <c r="X83" s="111"/>
      <c r="Y83" s="112"/>
      <c r="Z83" s="328"/>
      <c r="AA83" s="329"/>
      <c r="AB83" s="114"/>
      <c r="AC83" s="115"/>
      <c r="AD83" s="113"/>
      <c r="AE83" s="113"/>
      <c r="AF83" s="112"/>
      <c r="AG83" s="116"/>
      <c r="AH83" s="115"/>
      <c r="AI83" s="174"/>
      <c r="AJ83" s="104"/>
      <c r="AK83" s="115"/>
      <c r="AL83" s="112"/>
      <c r="AM83" s="116"/>
      <c r="AN83" s="115"/>
      <c r="AO83" s="248"/>
      <c r="AP83" s="242" t="str">
        <f>IF(AD83="UI",VLOOKUP(AB83,'Convert Internation Units'!$A$2:$D$33,4,FALSE),IF(AB83="Penethamate hydroiodide",0.63,IF(AB83="Benzylpenicillin Procaine /
 Benzathine Penicillin",0.61,IF(AB83="Benzathine Penicillin",0.61,IF(AB83="Procaine benzylpenicillin",0.61,IF(AB83=Prodrug!E80,Prodrug!E80,Prodrug!E80))))))</f>
        <v/>
      </c>
      <c r="AQ83" s="239" t="str">
        <f>IFERROR((((Calculations!C80*Calculations!G80)/Calculations!E80)*'Data Entry'!X83),"")</f>
        <v/>
      </c>
      <c r="AR83" s="234" t="str">
        <f>IFERROR(VLOOKUP(AB83,Lists!$P$2:$Q$182,2,0),"")</f>
        <v/>
      </c>
      <c r="AS83" s="233" t="str">
        <f>IF(AI83="UI",VLOOKUP(AG83,'Convert Internation Units'!$A$2:$D$33,4,FALSE),IF(AG83="Penethamate hydroiodide",0.63,IF(AG83="Benzylpenicillin Procaine /
 Benzathine Penicillin",0.61,IF(AG83="Benzathine Penicillin",0.61,IF(AG83="Procaine benzylpenicillin",0.61,IF(AG83=Prodrug!F80,Prodrug!F80,Prodrug!F80))))))</f>
        <v/>
      </c>
      <c r="AT83" s="239" t="str">
        <f>IFERROR((((Calculations!K80*Calculations!G80)/Calculations!E80)*'Data Entry'!X83),"")</f>
        <v/>
      </c>
      <c r="AU83" s="235" t="str">
        <f>IFERROR(VLOOKUP(AG83,Lists!$P$2:$Q$182,2,0),"")</f>
        <v/>
      </c>
      <c r="AV83" s="233" t="str">
        <f>IF(AL83="UI",VLOOKUP(AJ83,'Convert Internation Units'!$A$2:$D$33,4,FALSE),IF(AJ83="Penethamate hydroiodide",0.63,IF(AJ83="Benzylpenicillin Procaine /
 Benzathine Penicillin",0.61,IF(AJ83="Benzathine Penicillin",0.61,IF(AJ83="Procaine benzylpenicillin",0.61,IF(AJ83=Prodrug!G80,Prodrug!G80,Prodrug!G80))))))</f>
        <v/>
      </c>
      <c r="AW83" s="239" t="str">
        <f>IFERROR((((Calculations!O80*Calculations!G80)/Calculations!E80)*'Data Entry'!X83),"")</f>
        <v/>
      </c>
      <c r="AX83" s="235" t="str">
        <f>IFERROR(VLOOKUP(AJ83,Lists!$P$2:$Q$182,2,0),"")</f>
        <v/>
      </c>
      <c r="AY83" s="233" t="str">
        <f>IF(AO83="UI",VLOOKUP(AM83,'Convert Internation Units'!$A$2:$D$33,4,FALSE),IF(AM83="Penethamate hydroiodide",0.63,IF(AM83="Benzylpenicillin Procaine /
 Benzathine Penicillin",0.61,IF(AM83="Benzathine Penicillin",0.61,IF(AM83="Procaine benzylpenicillin",0.61,IF(AM83=Prodrug!H80,Prodrug!H80,Prodrug!H80))))))</f>
        <v/>
      </c>
      <c r="AZ83" s="239" t="str">
        <f>IFERROR((((Calculations!S80*Calculations!G80)/Calculations!E80)*'Data Entry'!X83),"")</f>
        <v/>
      </c>
      <c r="BA83" s="235" t="str">
        <f>IFERROR(VLOOKUP(AM83,Lists!$P$2:$Q$182,2,0),"")</f>
        <v/>
      </c>
    </row>
    <row r="84" spans="1:53" s="5" customFormat="1">
      <c r="A84" s="6">
        <v>78</v>
      </c>
      <c r="B84" s="231"/>
      <c r="C84" s="7"/>
      <c r="D84" s="7"/>
      <c r="E84" s="7"/>
      <c r="F84" s="67"/>
      <c r="G84" s="79"/>
      <c r="H84" s="79"/>
      <c r="I84" s="75"/>
      <c r="J84" s="76"/>
      <c r="K84" s="76"/>
      <c r="L84" s="76"/>
      <c r="M84" s="76"/>
      <c r="N84" s="76"/>
      <c r="O84" s="76"/>
      <c r="P84" s="76"/>
      <c r="Q84" s="76"/>
      <c r="R84" s="76"/>
      <c r="S84" s="76"/>
      <c r="T84" s="76"/>
      <c r="U84" s="76"/>
      <c r="V84" s="76"/>
      <c r="W84" s="80"/>
      <c r="X84" s="69"/>
      <c r="Y84" s="25"/>
      <c r="Z84" s="326"/>
      <c r="AA84" s="327"/>
      <c r="AB84" s="28"/>
      <c r="AC84" s="23"/>
      <c r="AD84" s="8"/>
      <c r="AE84" s="8"/>
      <c r="AF84" s="25"/>
      <c r="AG84" s="6"/>
      <c r="AH84" s="23"/>
      <c r="AI84" s="173"/>
      <c r="AJ84" s="26"/>
      <c r="AK84" s="23"/>
      <c r="AL84" s="25"/>
      <c r="AM84" s="6"/>
      <c r="AN84" s="23"/>
      <c r="AO84" s="247"/>
      <c r="AP84" s="243" t="str">
        <f>IF(AD84="UI",VLOOKUP(AB84,'Convert Internation Units'!$A$2:$D$33,4,FALSE),IF(AB84="Penethamate hydroiodide",0.63,IF(AB84="Benzylpenicillin Procaine /
 Benzathine Penicillin",0.61,IF(AB84="Benzathine Penicillin",0.61,IF(AB84="Procaine benzylpenicillin",0.61,IF(AB84=Prodrug!E81,Prodrug!E81,Prodrug!E81))))))</f>
        <v/>
      </c>
      <c r="AQ84" s="240" t="str">
        <f>IFERROR((((Calculations!C81*Calculations!G81)/Calculations!E81)*'Data Entry'!X84),"")</f>
        <v/>
      </c>
      <c r="AR84" s="141" t="str">
        <f>IFERROR(VLOOKUP(AB84,Lists!$P$2:$Q$182,2,0),"")</f>
        <v/>
      </c>
      <c r="AS84" s="143" t="str">
        <f>IF(AI84="UI",VLOOKUP(AG84,'Convert Internation Units'!$A$2:$D$33,4,FALSE),IF(AG84="Penethamate hydroiodide",0.63,IF(AG84="Benzylpenicillin Procaine /
 Benzathine Penicillin",0.61,IF(AG84="Benzathine Penicillin",0.61,IF(AG84="Procaine benzylpenicillin",0.61,IF(AG84=Prodrug!F81,Prodrug!F81,Prodrug!F81))))))</f>
        <v/>
      </c>
      <c r="AT84" s="240" t="str">
        <f>IFERROR((((Calculations!K81*Calculations!G81)/Calculations!E81)*'Data Entry'!X84),"")</f>
        <v/>
      </c>
      <c r="AU84" s="146" t="str">
        <f>IFERROR(VLOOKUP(AG84,Lists!$P$2:$Q$182,2,0),"")</f>
        <v/>
      </c>
      <c r="AV84" s="143" t="str">
        <f>IF(AL84="UI",VLOOKUP(AJ84,'Convert Internation Units'!$A$2:$D$33,4,FALSE),IF(AJ84="Penethamate hydroiodide",0.63,IF(AJ84="Benzylpenicillin Procaine /
 Benzathine Penicillin",0.61,IF(AJ84="Benzathine Penicillin",0.61,IF(AJ84="Procaine benzylpenicillin",0.61,IF(AJ84=Prodrug!G81,Prodrug!G81,Prodrug!G81))))))</f>
        <v/>
      </c>
      <c r="AW84" s="240" t="str">
        <f>IFERROR((((Calculations!O81*Calculations!G81)/Calculations!E81)*'Data Entry'!X84),"")</f>
        <v/>
      </c>
      <c r="AX84" s="146" t="str">
        <f>IFERROR(VLOOKUP(AJ84,Lists!$P$2:$Q$182,2,0),"")</f>
        <v/>
      </c>
      <c r="AY84" s="143" t="str">
        <f>IF(AO84="UI",VLOOKUP(AM84,'Convert Internation Units'!$A$2:$D$33,4,FALSE),IF(AM84="Penethamate hydroiodide",0.63,IF(AM84="Benzylpenicillin Procaine /
 Benzathine Penicillin",0.61,IF(AM84="Benzathine Penicillin",0.61,IF(AM84="Procaine benzylpenicillin",0.61,IF(AM84=Prodrug!H81,Prodrug!H81,Prodrug!H81))))))</f>
        <v/>
      </c>
      <c r="AZ84" s="240" t="str">
        <f>IFERROR((((Calculations!S81*Calculations!G81)/Calculations!E81)*'Data Entry'!X84),"")</f>
        <v/>
      </c>
      <c r="BA84" s="146" t="str">
        <f>IFERROR(VLOOKUP(AM84,Lists!$P$2:$Q$182,2,0),"")</f>
        <v/>
      </c>
    </row>
    <row r="85" spans="1:53" s="5" customFormat="1">
      <c r="A85" s="116">
        <v>79</v>
      </c>
      <c r="B85" s="232"/>
      <c r="C85" s="105"/>
      <c r="D85" s="105"/>
      <c r="E85" s="105"/>
      <c r="F85" s="106"/>
      <c r="G85" s="107"/>
      <c r="H85" s="107"/>
      <c r="I85" s="108"/>
      <c r="J85" s="110"/>
      <c r="K85" s="110"/>
      <c r="L85" s="110"/>
      <c r="M85" s="110"/>
      <c r="N85" s="110"/>
      <c r="O85" s="110"/>
      <c r="P85" s="110"/>
      <c r="Q85" s="110"/>
      <c r="R85" s="110"/>
      <c r="S85" s="110"/>
      <c r="T85" s="110"/>
      <c r="U85" s="110"/>
      <c r="V85" s="110"/>
      <c r="W85" s="109"/>
      <c r="X85" s="111"/>
      <c r="Y85" s="112"/>
      <c r="Z85" s="328"/>
      <c r="AA85" s="329"/>
      <c r="AB85" s="114"/>
      <c r="AC85" s="115"/>
      <c r="AD85" s="113"/>
      <c r="AE85" s="113"/>
      <c r="AF85" s="112"/>
      <c r="AG85" s="116"/>
      <c r="AH85" s="115"/>
      <c r="AI85" s="174"/>
      <c r="AJ85" s="104"/>
      <c r="AK85" s="115"/>
      <c r="AL85" s="112"/>
      <c r="AM85" s="116"/>
      <c r="AN85" s="115"/>
      <c r="AO85" s="248"/>
      <c r="AP85" s="242" t="str">
        <f>IF(AD85="UI",VLOOKUP(AB85,'Convert Internation Units'!$A$2:$D$33,4,FALSE),IF(AB85="Penethamate hydroiodide",0.63,IF(AB85="Benzylpenicillin Procaine /
 Benzathine Penicillin",0.61,IF(AB85="Benzathine Penicillin",0.61,IF(AB85="Procaine benzylpenicillin",0.61,IF(AB85=Prodrug!E82,Prodrug!E82,Prodrug!E82))))))</f>
        <v/>
      </c>
      <c r="AQ85" s="239" t="str">
        <f>IFERROR((((Calculations!C82*Calculations!G82)/Calculations!E82)*'Data Entry'!X85),"")</f>
        <v/>
      </c>
      <c r="AR85" s="234" t="str">
        <f>IFERROR(VLOOKUP(AB85,Lists!$P$2:$Q$182,2,0),"")</f>
        <v/>
      </c>
      <c r="AS85" s="233" t="str">
        <f>IF(AI85="UI",VLOOKUP(AG85,'Convert Internation Units'!$A$2:$D$33,4,FALSE),IF(AG85="Penethamate hydroiodide",0.63,IF(AG85="Benzylpenicillin Procaine /
 Benzathine Penicillin",0.61,IF(AG85="Benzathine Penicillin",0.61,IF(AG85="Procaine benzylpenicillin",0.61,IF(AG85=Prodrug!F82,Prodrug!F82,Prodrug!F82))))))</f>
        <v/>
      </c>
      <c r="AT85" s="239" t="str">
        <f>IFERROR((((Calculations!K82*Calculations!G82)/Calculations!E82)*'Data Entry'!X85),"")</f>
        <v/>
      </c>
      <c r="AU85" s="235" t="str">
        <f>IFERROR(VLOOKUP(AG85,Lists!$P$2:$Q$182,2,0),"")</f>
        <v/>
      </c>
      <c r="AV85" s="233" t="str">
        <f>IF(AL85="UI",VLOOKUP(AJ85,'Convert Internation Units'!$A$2:$D$33,4,FALSE),IF(AJ85="Penethamate hydroiodide",0.63,IF(AJ85="Benzylpenicillin Procaine /
 Benzathine Penicillin",0.61,IF(AJ85="Benzathine Penicillin",0.61,IF(AJ85="Procaine benzylpenicillin",0.61,IF(AJ85=Prodrug!G82,Prodrug!G82,Prodrug!G82))))))</f>
        <v/>
      </c>
      <c r="AW85" s="239" t="str">
        <f>IFERROR((((Calculations!O82*Calculations!G82)/Calculations!E82)*'Data Entry'!X85),"")</f>
        <v/>
      </c>
      <c r="AX85" s="235" t="str">
        <f>IFERROR(VLOOKUP(AJ85,Lists!$P$2:$Q$182,2,0),"")</f>
        <v/>
      </c>
      <c r="AY85" s="233" t="str">
        <f>IF(AO85="UI",VLOOKUP(AM85,'Convert Internation Units'!$A$2:$D$33,4,FALSE),IF(AM85="Penethamate hydroiodide",0.63,IF(AM85="Benzylpenicillin Procaine /
 Benzathine Penicillin",0.61,IF(AM85="Benzathine Penicillin",0.61,IF(AM85="Procaine benzylpenicillin",0.61,IF(AM85=Prodrug!H82,Prodrug!H82,Prodrug!H82))))))</f>
        <v/>
      </c>
      <c r="AZ85" s="239" t="str">
        <f>IFERROR((((Calculations!S82*Calculations!G82)/Calculations!E82)*'Data Entry'!X85),"")</f>
        <v/>
      </c>
      <c r="BA85" s="235" t="str">
        <f>IFERROR(VLOOKUP(AM85,Lists!$P$2:$Q$182,2,0),"")</f>
        <v/>
      </c>
    </row>
    <row r="86" spans="1:53" s="5" customFormat="1">
      <c r="A86" s="6">
        <v>80</v>
      </c>
      <c r="B86" s="231"/>
      <c r="C86" s="7"/>
      <c r="D86" s="7"/>
      <c r="E86" s="7"/>
      <c r="F86" s="67"/>
      <c r="G86" s="79"/>
      <c r="H86" s="79"/>
      <c r="I86" s="75"/>
      <c r="J86" s="76"/>
      <c r="K86" s="76"/>
      <c r="L86" s="76"/>
      <c r="M86" s="76"/>
      <c r="N86" s="76"/>
      <c r="O86" s="76"/>
      <c r="P86" s="76"/>
      <c r="Q86" s="76"/>
      <c r="R86" s="76"/>
      <c r="S86" s="76"/>
      <c r="T86" s="76"/>
      <c r="U86" s="76"/>
      <c r="V86" s="76"/>
      <c r="W86" s="80"/>
      <c r="X86" s="69"/>
      <c r="Y86" s="25"/>
      <c r="Z86" s="326"/>
      <c r="AA86" s="327"/>
      <c r="AB86" s="28"/>
      <c r="AC86" s="23"/>
      <c r="AD86" s="8"/>
      <c r="AE86" s="8"/>
      <c r="AF86" s="25"/>
      <c r="AG86" s="6"/>
      <c r="AH86" s="23"/>
      <c r="AI86" s="173"/>
      <c r="AJ86" s="26"/>
      <c r="AK86" s="23"/>
      <c r="AL86" s="25"/>
      <c r="AM86" s="6"/>
      <c r="AN86" s="23"/>
      <c r="AO86" s="247"/>
      <c r="AP86" s="243" t="str">
        <f>IF(AD86="UI",VLOOKUP(AB86,'Convert Internation Units'!$A$2:$D$33,4,FALSE),IF(AB86="Penethamate hydroiodide",0.63,IF(AB86="Benzylpenicillin Procaine /
 Benzathine Penicillin",0.61,IF(AB86="Benzathine Penicillin",0.61,IF(AB86="Procaine benzylpenicillin",0.61,IF(AB86=Prodrug!E83,Prodrug!E83,Prodrug!E83))))))</f>
        <v/>
      </c>
      <c r="AQ86" s="240" t="str">
        <f>IFERROR((((Calculations!C83*Calculations!G83)/Calculations!E83)*'Data Entry'!X86),"")</f>
        <v/>
      </c>
      <c r="AR86" s="141" t="str">
        <f>IFERROR(VLOOKUP(AB86,Lists!$P$2:$Q$182,2,0),"")</f>
        <v/>
      </c>
      <c r="AS86" s="143" t="str">
        <f>IF(AI86="UI",VLOOKUP(AG86,'Convert Internation Units'!$A$2:$D$33,4,FALSE),IF(AG86="Penethamate hydroiodide",0.63,IF(AG86="Benzylpenicillin Procaine /
 Benzathine Penicillin",0.61,IF(AG86="Benzathine Penicillin",0.61,IF(AG86="Procaine benzylpenicillin",0.61,IF(AG86=Prodrug!F83,Prodrug!F83,Prodrug!F83))))))</f>
        <v/>
      </c>
      <c r="AT86" s="240" t="str">
        <f>IFERROR((((Calculations!K83*Calculations!G83)/Calculations!E83)*'Data Entry'!X86),"")</f>
        <v/>
      </c>
      <c r="AU86" s="146" t="str">
        <f>IFERROR(VLOOKUP(AG86,Lists!$P$2:$Q$182,2,0),"")</f>
        <v/>
      </c>
      <c r="AV86" s="143" t="str">
        <f>IF(AL86="UI",VLOOKUP(AJ86,'Convert Internation Units'!$A$2:$D$33,4,FALSE),IF(AJ86="Penethamate hydroiodide",0.63,IF(AJ86="Benzylpenicillin Procaine /
 Benzathine Penicillin",0.61,IF(AJ86="Benzathine Penicillin",0.61,IF(AJ86="Procaine benzylpenicillin",0.61,IF(AJ86=Prodrug!G83,Prodrug!G83,Prodrug!G83))))))</f>
        <v/>
      </c>
      <c r="AW86" s="240" t="str">
        <f>IFERROR((((Calculations!O83*Calculations!G83)/Calculations!E83)*'Data Entry'!X86),"")</f>
        <v/>
      </c>
      <c r="AX86" s="146" t="str">
        <f>IFERROR(VLOOKUP(AJ86,Lists!$P$2:$Q$182,2,0),"")</f>
        <v/>
      </c>
      <c r="AY86" s="143" t="str">
        <f>IF(AO86="UI",VLOOKUP(AM86,'Convert Internation Units'!$A$2:$D$33,4,FALSE),IF(AM86="Penethamate hydroiodide",0.63,IF(AM86="Benzylpenicillin Procaine /
 Benzathine Penicillin",0.61,IF(AM86="Benzathine Penicillin",0.61,IF(AM86="Procaine benzylpenicillin",0.61,IF(AM86=Prodrug!H83,Prodrug!H83,Prodrug!H83))))))</f>
        <v/>
      </c>
      <c r="AZ86" s="240" t="str">
        <f>IFERROR((((Calculations!S83*Calculations!G83)/Calculations!E83)*'Data Entry'!X86),"")</f>
        <v/>
      </c>
      <c r="BA86" s="146" t="str">
        <f>IFERROR(VLOOKUP(AM86,Lists!$P$2:$Q$182,2,0),"")</f>
        <v/>
      </c>
    </row>
    <row r="87" spans="1:53" s="5" customFormat="1">
      <c r="A87" s="116">
        <v>81</v>
      </c>
      <c r="B87" s="232"/>
      <c r="C87" s="105"/>
      <c r="D87" s="105"/>
      <c r="E87" s="105"/>
      <c r="F87" s="106"/>
      <c r="G87" s="107"/>
      <c r="H87" s="107"/>
      <c r="I87" s="108"/>
      <c r="J87" s="110"/>
      <c r="K87" s="110"/>
      <c r="L87" s="110"/>
      <c r="M87" s="110"/>
      <c r="N87" s="110"/>
      <c r="O87" s="110"/>
      <c r="P87" s="110"/>
      <c r="Q87" s="110"/>
      <c r="R87" s="110"/>
      <c r="S87" s="110"/>
      <c r="T87" s="110"/>
      <c r="U87" s="110"/>
      <c r="V87" s="110"/>
      <c r="W87" s="109"/>
      <c r="X87" s="111"/>
      <c r="Y87" s="112"/>
      <c r="Z87" s="328"/>
      <c r="AA87" s="329"/>
      <c r="AB87" s="114"/>
      <c r="AC87" s="115"/>
      <c r="AD87" s="113"/>
      <c r="AE87" s="113"/>
      <c r="AF87" s="112"/>
      <c r="AG87" s="116"/>
      <c r="AH87" s="115"/>
      <c r="AI87" s="174"/>
      <c r="AJ87" s="104"/>
      <c r="AK87" s="115"/>
      <c r="AL87" s="112"/>
      <c r="AM87" s="116"/>
      <c r="AN87" s="115"/>
      <c r="AO87" s="248"/>
      <c r="AP87" s="242" t="str">
        <f>IF(AD87="UI",VLOOKUP(AB87,'Convert Internation Units'!$A$2:$D$33,4,FALSE),IF(AB87="Penethamate hydroiodide",0.63,IF(AB87="Benzylpenicillin Procaine /
 Benzathine Penicillin",0.61,IF(AB87="Benzathine Penicillin",0.61,IF(AB87="Procaine benzylpenicillin",0.61,IF(AB87=Prodrug!E84,Prodrug!E84,Prodrug!E84))))))</f>
        <v/>
      </c>
      <c r="AQ87" s="239" t="str">
        <f>IFERROR((((Calculations!C84*Calculations!G84)/Calculations!E84)*'Data Entry'!X87),"")</f>
        <v/>
      </c>
      <c r="AR87" s="234" t="str">
        <f>IFERROR(VLOOKUP(AB87,Lists!$P$2:$Q$182,2,0),"")</f>
        <v/>
      </c>
      <c r="AS87" s="233" t="str">
        <f>IF(AI87="UI",VLOOKUP(AG87,'Convert Internation Units'!$A$2:$D$33,4,FALSE),IF(AG87="Penethamate hydroiodide",0.63,IF(AG87="Benzylpenicillin Procaine /
 Benzathine Penicillin",0.61,IF(AG87="Benzathine Penicillin",0.61,IF(AG87="Procaine benzylpenicillin",0.61,IF(AG87=Prodrug!F84,Prodrug!F84,Prodrug!F84))))))</f>
        <v/>
      </c>
      <c r="AT87" s="239" t="str">
        <f>IFERROR((((Calculations!K84*Calculations!G84)/Calculations!E84)*'Data Entry'!X87),"")</f>
        <v/>
      </c>
      <c r="AU87" s="235" t="str">
        <f>IFERROR(VLOOKUP(AG87,Lists!$P$2:$Q$182,2,0),"")</f>
        <v/>
      </c>
      <c r="AV87" s="233" t="str">
        <f>IF(AL87="UI",VLOOKUP(AJ87,'Convert Internation Units'!$A$2:$D$33,4,FALSE),IF(AJ87="Penethamate hydroiodide",0.63,IF(AJ87="Benzylpenicillin Procaine /
 Benzathine Penicillin",0.61,IF(AJ87="Benzathine Penicillin",0.61,IF(AJ87="Procaine benzylpenicillin",0.61,IF(AJ87=Prodrug!G84,Prodrug!G84,Prodrug!G84))))))</f>
        <v/>
      </c>
      <c r="AW87" s="239" t="str">
        <f>IFERROR((((Calculations!O84*Calculations!G84)/Calculations!E84)*'Data Entry'!X87),"")</f>
        <v/>
      </c>
      <c r="AX87" s="235" t="str">
        <f>IFERROR(VLOOKUP(AJ87,Lists!$P$2:$Q$182,2,0),"")</f>
        <v/>
      </c>
      <c r="AY87" s="233" t="str">
        <f>IF(AO87="UI",VLOOKUP(AM87,'Convert Internation Units'!$A$2:$D$33,4,FALSE),IF(AM87="Penethamate hydroiodide",0.63,IF(AM87="Benzylpenicillin Procaine /
 Benzathine Penicillin",0.61,IF(AM87="Benzathine Penicillin",0.61,IF(AM87="Procaine benzylpenicillin",0.61,IF(AM87=Prodrug!H84,Prodrug!H84,Prodrug!H84))))))</f>
        <v/>
      </c>
      <c r="AZ87" s="239" t="str">
        <f>IFERROR((((Calculations!S84*Calculations!G84)/Calculations!E84)*'Data Entry'!X87),"")</f>
        <v/>
      </c>
      <c r="BA87" s="235" t="str">
        <f>IFERROR(VLOOKUP(AM87,Lists!$P$2:$Q$182,2,0),"")</f>
        <v/>
      </c>
    </row>
    <row r="88" spans="1:53" s="5" customFormat="1">
      <c r="A88" s="6">
        <v>82</v>
      </c>
      <c r="B88" s="231"/>
      <c r="C88" s="7"/>
      <c r="D88" s="7"/>
      <c r="E88" s="7"/>
      <c r="F88" s="67"/>
      <c r="G88" s="79"/>
      <c r="H88" s="79"/>
      <c r="I88" s="75"/>
      <c r="J88" s="76"/>
      <c r="K88" s="76"/>
      <c r="L88" s="76"/>
      <c r="M88" s="76"/>
      <c r="N88" s="76"/>
      <c r="O88" s="76"/>
      <c r="P88" s="76"/>
      <c r="Q88" s="76"/>
      <c r="R88" s="76"/>
      <c r="S88" s="76"/>
      <c r="T88" s="76"/>
      <c r="U88" s="76"/>
      <c r="V88" s="76"/>
      <c r="W88" s="80"/>
      <c r="X88" s="69"/>
      <c r="Y88" s="25"/>
      <c r="Z88" s="326"/>
      <c r="AA88" s="327"/>
      <c r="AB88" s="28"/>
      <c r="AC88" s="23"/>
      <c r="AD88" s="8"/>
      <c r="AE88" s="8"/>
      <c r="AF88" s="25"/>
      <c r="AG88" s="6"/>
      <c r="AH88" s="23"/>
      <c r="AI88" s="173"/>
      <c r="AJ88" s="26"/>
      <c r="AK88" s="23"/>
      <c r="AL88" s="25"/>
      <c r="AM88" s="6"/>
      <c r="AN88" s="23"/>
      <c r="AO88" s="247"/>
      <c r="AP88" s="243" t="str">
        <f>IF(AD88="UI",VLOOKUP(AB88,'Convert Internation Units'!$A$2:$D$33,4,FALSE),IF(AB88="Penethamate hydroiodide",0.63,IF(AB88="Benzylpenicillin Procaine /
 Benzathine Penicillin",0.61,IF(AB88="Benzathine Penicillin",0.61,IF(AB88="Procaine benzylpenicillin",0.61,IF(AB88=Prodrug!E85,Prodrug!E85,Prodrug!E85))))))</f>
        <v/>
      </c>
      <c r="AQ88" s="240" t="str">
        <f>IFERROR((((Calculations!C85*Calculations!G85)/Calculations!E85)*'Data Entry'!X88),"")</f>
        <v/>
      </c>
      <c r="AR88" s="141" t="str">
        <f>IFERROR(VLOOKUP(AB88,Lists!$P$2:$Q$182,2,0),"")</f>
        <v/>
      </c>
      <c r="AS88" s="143" t="str">
        <f>IF(AI88="UI",VLOOKUP(AG88,'Convert Internation Units'!$A$2:$D$33,4,FALSE),IF(AG88="Penethamate hydroiodide",0.63,IF(AG88="Benzylpenicillin Procaine /
 Benzathine Penicillin",0.61,IF(AG88="Benzathine Penicillin",0.61,IF(AG88="Procaine benzylpenicillin",0.61,IF(AG88=Prodrug!F85,Prodrug!F85,Prodrug!F85))))))</f>
        <v/>
      </c>
      <c r="AT88" s="240" t="str">
        <f>IFERROR((((Calculations!K85*Calculations!G85)/Calculations!E85)*'Data Entry'!X88),"")</f>
        <v/>
      </c>
      <c r="AU88" s="146" t="str">
        <f>IFERROR(VLOOKUP(AG88,Lists!$P$2:$Q$182,2,0),"")</f>
        <v/>
      </c>
      <c r="AV88" s="143" t="str">
        <f>IF(AL88="UI",VLOOKUP(AJ88,'Convert Internation Units'!$A$2:$D$33,4,FALSE),IF(AJ88="Penethamate hydroiodide",0.63,IF(AJ88="Benzylpenicillin Procaine /
 Benzathine Penicillin",0.61,IF(AJ88="Benzathine Penicillin",0.61,IF(AJ88="Procaine benzylpenicillin",0.61,IF(AJ88=Prodrug!G85,Prodrug!G85,Prodrug!G85))))))</f>
        <v/>
      </c>
      <c r="AW88" s="240" t="str">
        <f>IFERROR((((Calculations!O85*Calculations!G85)/Calculations!E85)*'Data Entry'!X88),"")</f>
        <v/>
      </c>
      <c r="AX88" s="146" t="str">
        <f>IFERROR(VLOOKUP(AJ88,Lists!$P$2:$Q$182,2,0),"")</f>
        <v/>
      </c>
      <c r="AY88" s="143" t="str">
        <f>IF(AO88="UI",VLOOKUP(AM88,'Convert Internation Units'!$A$2:$D$33,4,FALSE),IF(AM88="Penethamate hydroiodide",0.63,IF(AM88="Benzylpenicillin Procaine /
 Benzathine Penicillin",0.61,IF(AM88="Benzathine Penicillin",0.61,IF(AM88="Procaine benzylpenicillin",0.61,IF(AM88=Prodrug!H85,Prodrug!H85,Prodrug!H85))))))</f>
        <v/>
      </c>
      <c r="AZ88" s="240" t="str">
        <f>IFERROR((((Calculations!S85*Calculations!G85)/Calculations!E85)*'Data Entry'!X88),"")</f>
        <v/>
      </c>
      <c r="BA88" s="146" t="str">
        <f>IFERROR(VLOOKUP(AM88,Lists!$P$2:$Q$182,2,0),"")</f>
        <v/>
      </c>
    </row>
    <row r="89" spans="1:53" s="5" customFormat="1">
      <c r="A89" s="116">
        <v>83</v>
      </c>
      <c r="B89" s="232"/>
      <c r="C89" s="105"/>
      <c r="D89" s="105"/>
      <c r="E89" s="105"/>
      <c r="F89" s="106"/>
      <c r="G89" s="107"/>
      <c r="H89" s="107"/>
      <c r="I89" s="108"/>
      <c r="J89" s="110"/>
      <c r="K89" s="110"/>
      <c r="L89" s="110"/>
      <c r="M89" s="110"/>
      <c r="N89" s="110"/>
      <c r="O89" s="110"/>
      <c r="P89" s="110"/>
      <c r="Q89" s="110"/>
      <c r="R89" s="110"/>
      <c r="S89" s="110"/>
      <c r="T89" s="110"/>
      <c r="U89" s="110"/>
      <c r="V89" s="110"/>
      <c r="W89" s="109"/>
      <c r="X89" s="111"/>
      <c r="Y89" s="112"/>
      <c r="Z89" s="328"/>
      <c r="AA89" s="329"/>
      <c r="AB89" s="114"/>
      <c r="AC89" s="115"/>
      <c r="AD89" s="113"/>
      <c r="AE89" s="113"/>
      <c r="AF89" s="112"/>
      <c r="AG89" s="116"/>
      <c r="AH89" s="115"/>
      <c r="AI89" s="174"/>
      <c r="AJ89" s="104"/>
      <c r="AK89" s="115"/>
      <c r="AL89" s="112"/>
      <c r="AM89" s="116"/>
      <c r="AN89" s="115"/>
      <c r="AO89" s="248"/>
      <c r="AP89" s="242" t="str">
        <f>IF(AD89="UI",VLOOKUP(AB89,'Convert Internation Units'!$A$2:$D$33,4,FALSE),IF(AB89="Penethamate hydroiodide",0.63,IF(AB89="Benzylpenicillin Procaine /
 Benzathine Penicillin",0.61,IF(AB89="Benzathine Penicillin",0.61,IF(AB89="Procaine benzylpenicillin",0.61,IF(AB89=Prodrug!E86,Prodrug!E86,Prodrug!E86))))))</f>
        <v/>
      </c>
      <c r="AQ89" s="239" t="str">
        <f>IFERROR((((Calculations!C86*Calculations!G86)/Calculations!E86)*'Data Entry'!X89),"")</f>
        <v/>
      </c>
      <c r="AR89" s="234" t="str">
        <f>IFERROR(VLOOKUP(AB89,Lists!$P$2:$Q$182,2,0),"")</f>
        <v/>
      </c>
      <c r="AS89" s="233" t="str">
        <f>IF(AI89="UI",VLOOKUP(AG89,'Convert Internation Units'!$A$2:$D$33,4,FALSE),IF(AG89="Penethamate hydroiodide",0.63,IF(AG89="Benzylpenicillin Procaine /
 Benzathine Penicillin",0.61,IF(AG89="Benzathine Penicillin",0.61,IF(AG89="Procaine benzylpenicillin",0.61,IF(AG89=Prodrug!F86,Prodrug!F86,Prodrug!F86))))))</f>
        <v/>
      </c>
      <c r="AT89" s="239" t="str">
        <f>IFERROR((((Calculations!K86*Calculations!G86)/Calculations!E86)*'Data Entry'!X89),"")</f>
        <v/>
      </c>
      <c r="AU89" s="235" t="str">
        <f>IFERROR(VLOOKUP(AG89,Lists!$P$2:$Q$182,2,0),"")</f>
        <v/>
      </c>
      <c r="AV89" s="233" t="str">
        <f>IF(AL89="UI",VLOOKUP(AJ89,'Convert Internation Units'!$A$2:$D$33,4,FALSE),IF(AJ89="Penethamate hydroiodide",0.63,IF(AJ89="Benzylpenicillin Procaine /
 Benzathine Penicillin",0.61,IF(AJ89="Benzathine Penicillin",0.61,IF(AJ89="Procaine benzylpenicillin",0.61,IF(AJ89=Prodrug!G86,Prodrug!G86,Prodrug!G86))))))</f>
        <v/>
      </c>
      <c r="AW89" s="239" t="str">
        <f>IFERROR((((Calculations!O86*Calculations!G86)/Calculations!E86)*'Data Entry'!X89),"")</f>
        <v/>
      </c>
      <c r="AX89" s="235" t="str">
        <f>IFERROR(VLOOKUP(AJ89,Lists!$P$2:$Q$182,2,0),"")</f>
        <v/>
      </c>
      <c r="AY89" s="233" t="str">
        <f>IF(AO89="UI",VLOOKUP(AM89,'Convert Internation Units'!$A$2:$D$33,4,FALSE),IF(AM89="Penethamate hydroiodide",0.63,IF(AM89="Benzylpenicillin Procaine /
 Benzathine Penicillin",0.61,IF(AM89="Benzathine Penicillin",0.61,IF(AM89="Procaine benzylpenicillin",0.61,IF(AM89=Prodrug!H86,Prodrug!H86,Prodrug!H86))))))</f>
        <v/>
      </c>
      <c r="AZ89" s="239" t="str">
        <f>IFERROR((((Calculations!S86*Calculations!G86)/Calculations!E86)*'Data Entry'!X89),"")</f>
        <v/>
      </c>
      <c r="BA89" s="235" t="str">
        <f>IFERROR(VLOOKUP(AM89,Lists!$P$2:$Q$182,2,0),"")</f>
        <v/>
      </c>
    </row>
    <row r="90" spans="1:53" s="5" customFormat="1">
      <c r="A90" s="6">
        <v>84</v>
      </c>
      <c r="B90" s="231"/>
      <c r="C90" s="7"/>
      <c r="D90" s="7"/>
      <c r="E90" s="7"/>
      <c r="F90" s="67"/>
      <c r="G90" s="79"/>
      <c r="H90" s="79"/>
      <c r="I90" s="75"/>
      <c r="J90" s="76"/>
      <c r="K90" s="76"/>
      <c r="L90" s="76"/>
      <c r="M90" s="76"/>
      <c r="N90" s="76"/>
      <c r="O90" s="76"/>
      <c r="P90" s="76"/>
      <c r="Q90" s="76"/>
      <c r="R90" s="76"/>
      <c r="S90" s="76"/>
      <c r="T90" s="76"/>
      <c r="U90" s="76"/>
      <c r="V90" s="76"/>
      <c r="W90" s="80"/>
      <c r="X90" s="69"/>
      <c r="Y90" s="25"/>
      <c r="Z90" s="326"/>
      <c r="AA90" s="327"/>
      <c r="AB90" s="28"/>
      <c r="AC90" s="23"/>
      <c r="AD90" s="8"/>
      <c r="AE90" s="8"/>
      <c r="AF90" s="25"/>
      <c r="AG90" s="6"/>
      <c r="AH90" s="23"/>
      <c r="AI90" s="173"/>
      <c r="AJ90" s="26"/>
      <c r="AK90" s="23"/>
      <c r="AL90" s="25"/>
      <c r="AM90" s="6"/>
      <c r="AN90" s="23"/>
      <c r="AO90" s="247"/>
      <c r="AP90" s="243" t="str">
        <f>IF(AD90="UI",VLOOKUP(AB90,'Convert Internation Units'!$A$2:$D$33,4,FALSE),IF(AB90="Penethamate hydroiodide",0.63,IF(AB90="Benzylpenicillin Procaine /
 Benzathine Penicillin",0.61,IF(AB90="Benzathine Penicillin",0.61,IF(AB90="Procaine benzylpenicillin",0.61,IF(AB90=Prodrug!E87,Prodrug!E87,Prodrug!E87))))))</f>
        <v/>
      </c>
      <c r="AQ90" s="240" t="str">
        <f>IFERROR((((Calculations!C87*Calculations!G87)/Calculations!E87)*'Data Entry'!X90),"")</f>
        <v/>
      </c>
      <c r="AR90" s="141" t="str">
        <f>IFERROR(VLOOKUP(AB90,Lists!$P$2:$Q$182,2,0),"")</f>
        <v/>
      </c>
      <c r="AS90" s="143" t="str">
        <f>IF(AI90="UI",VLOOKUP(AG90,'Convert Internation Units'!$A$2:$D$33,4,FALSE),IF(AG90="Penethamate hydroiodide",0.63,IF(AG90="Benzylpenicillin Procaine /
 Benzathine Penicillin",0.61,IF(AG90="Benzathine Penicillin",0.61,IF(AG90="Procaine benzylpenicillin",0.61,IF(AG90=Prodrug!F87,Prodrug!F87,Prodrug!F87))))))</f>
        <v/>
      </c>
      <c r="AT90" s="240" t="str">
        <f>IFERROR((((Calculations!K87*Calculations!G87)/Calculations!E87)*'Data Entry'!X90),"")</f>
        <v/>
      </c>
      <c r="AU90" s="146" t="str">
        <f>IFERROR(VLOOKUP(AG90,Lists!$P$2:$Q$182,2,0),"")</f>
        <v/>
      </c>
      <c r="AV90" s="143" t="str">
        <f>IF(AL90="UI",VLOOKUP(AJ90,'Convert Internation Units'!$A$2:$D$33,4,FALSE),IF(AJ90="Penethamate hydroiodide",0.63,IF(AJ90="Benzylpenicillin Procaine /
 Benzathine Penicillin",0.61,IF(AJ90="Benzathine Penicillin",0.61,IF(AJ90="Procaine benzylpenicillin",0.61,IF(AJ90=Prodrug!G87,Prodrug!G87,Prodrug!G87))))))</f>
        <v/>
      </c>
      <c r="AW90" s="240" t="str">
        <f>IFERROR((((Calculations!O87*Calculations!G87)/Calculations!E87)*'Data Entry'!X90),"")</f>
        <v/>
      </c>
      <c r="AX90" s="146" t="str">
        <f>IFERROR(VLOOKUP(AJ90,Lists!$P$2:$Q$182,2,0),"")</f>
        <v/>
      </c>
      <c r="AY90" s="143" t="str">
        <f>IF(AO90="UI",VLOOKUP(AM90,'Convert Internation Units'!$A$2:$D$33,4,FALSE),IF(AM90="Penethamate hydroiodide",0.63,IF(AM90="Benzylpenicillin Procaine /
 Benzathine Penicillin",0.61,IF(AM90="Benzathine Penicillin",0.61,IF(AM90="Procaine benzylpenicillin",0.61,IF(AM90=Prodrug!H87,Prodrug!H87,Prodrug!H87))))))</f>
        <v/>
      </c>
      <c r="AZ90" s="240" t="str">
        <f>IFERROR((((Calculations!S87*Calculations!G87)/Calculations!E87)*'Data Entry'!X90),"")</f>
        <v/>
      </c>
      <c r="BA90" s="146" t="str">
        <f>IFERROR(VLOOKUP(AM90,Lists!$P$2:$Q$182,2,0),"")</f>
        <v/>
      </c>
    </row>
    <row r="91" spans="1:53" s="5" customFormat="1">
      <c r="A91" s="116">
        <v>85</v>
      </c>
      <c r="B91" s="232"/>
      <c r="C91" s="105"/>
      <c r="D91" s="105"/>
      <c r="E91" s="105"/>
      <c r="F91" s="106"/>
      <c r="G91" s="107"/>
      <c r="H91" s="107"/>
      <c r="I91" s="108"/>
      <c r="J91" s="110"/>
      <c r="K91" s="110"/>
      <c r="L91" s="110"/>
      <c r="M91" s="110"/>
      <c r="N91" s="110"/>
      <c r="O91" s="110"/>
      <c r="P91" s="110"/>
      <c r="Q91" s="110"/>
      <c r="R91" s="110"/>
      <c r="S91" s="110"/>
      <c r="T91" s="110"/>
      <c r="U91" s="110"/>
      <c r="V91" s="110"/>
      <c r="W91" s="109"/>
      <c r="X91" s="111"/>
      <c r="Y91" s="112"/>
      <c r="Z91" s="328"/>
      <c r="AA91" s="329"/>
      <c r="AB91" s="114"/>
      <c r="AC91" s="115"/>
      <c r="AD91" s="113"/>
      <c r="AE91" s="113"/>
      <c r="AF91" s="112"/>
      <c r="AG91" s="116"/>
      <c r="AH91" s="115"/>
      <c r="AI91" s="174"/>
      <c r="AJ91" s="104"/>
      <c r="AK91" s="115"/>
      <c r="AL91" s="112"/>
      <c r="AM91" s="116"/>
      <c r="AN91" s="115"/>
      <c r="AO91" s="248"/>
      <c r="AP91" s="242" t="str">
        <f>IF(AD91="UI",VLOOKUP(AB91,'Convert Internation Units'!$A$2:$D$33,4,FALSE),IF(AB91="Penethamate hydroiodide",0.63,IF(AB91="Benzylpenicillin Procaine /
 Benzathine Penicillin",0.61,IF(AB91="Benzathine Penicillin",0.61,IF(AB91="Procaine benzylpenicillin",0.61,IF(AB91=Prodrug!E88,Prodrug!E88,Prodrug!E88))))))</f>
        <v/>
      </c>
      <c r="AQ91" s="239" t="str">
        <f>IFERROR((((Calculations!C88*Calculations!G88)/Calculations!E88)*'Data Entry'!X91),"")</f>
        <v/>
      </c>
      <c r="AR91" s="234" t="str">
        <f>IFERROR(VLOOKUP(AB91,Lists!$P$2:$Q$182,2,0),"")</f>
        <v/>
      </c>
      <c r="AS91" s="233" t="str">
        <f>IF(AI91="UI",VLOOKUP(AG91,'Convert Internation Units'!$A$2:$D$33,4,FALSE),IF(AG91="Penethamate hydroiodide",0.63,IF(AG91="Benzylpenicillin Procaine /
 Benzathine Penicillin",0.61,IF(AG91="Benzathine Penicillin",0.61,IF(AG91="Procaine benzylpenicillin",0.61,IF(AG91=Prodrug!F88,Prodrug!F88,Prodrug!F88))))))</f>
        <v/>
      </c>
      <c r="AT91" s="239" t="str">
        <f>IFERROR((((Calculations!K88*Calculations!G88)/Calculations!E88)*'Data Entry'!X91),"")</f>
        <v/>
      </c>
      <c r="AU91" s="235" t="str">
        <f>IFERROR(VLOOKUP(AG91,Lists!$P$2:$Q$182,2,0),"")</f>
        <v/>
      </c>
      <c r="AV91" s="233" t="str">
        <f>IF(AL91="UI",VLOOKUP(AJ91,'Convert Internation Units'!$A$2:$D$33,4,FALSE),IF(AJ91="Penethamate hydroiodide",0.63,IF(AJ91="Benzylpenicillin Procaine /
 Benzathine Penicillin",0.61,IF(AJ91="Benzathine Penicillin",0.61,IF(AJ91="Procaine benzylpenicillin",0.61,IF(AJ91=Prodrug!G88,Prodrug!G88,Prodrug!G88))))))</f>
        <v/>
      </c>
      <c r="AW91" s="239" t="str">
        <f>IFERROR((((Calculations!O88*Calculations!G88)/Calculations!E88)*'Data Entry'!X91),"")</f>
        <v/>
      </c>
      <c r="AX91" s="235" t="str">
        <f>IFERROR(VLOOKUP(AJ91,Lists!$P$2:$Q$182,2,0),"")</f>
        <v/>
      </c>
      <c r="AY91" s="233" t="str">
        <f>IF(AO91="UI",VLOOKUP(AM91,'Convert Internation Units'!$A$2:$D$33,4,FALSE),IF(AM91="Penethamate hydroiodide",0.63,IF(AM91="Benzylpenicillin Procaine /
 Benzathine Penicillin",0.61,IF(AM91="Benzathine Penicillin",0.61,IF(AM91="Procaine benzylpenicillin",0.61,IF(AM91=Prodrug!H88,Prodrug!H88,Prodrug!H88))))))</f>
        <v/>
      </c>
      <c r="AZ91" s="239" t="str">
        <f>IFERROR((((Calculations!S88*Calculations!G88)/Calculations!E88)*'Data Entry'!X91),"")</f>
        <v/>
      </c>
      <c r="BA91" s="235" t="str">
        <f>IFERROR(VLOOKUP(AM91,Lists!$P$2:$Q$182,2,0),"")</f>
        <v/>
      </c>
    </row>
    <row r="92" spans="1:53" s="5" customFormat="1">
      <c r="A92" s="6">
        <v>86</v>
      </c>
      <c r="B92" s="231"/>
      <c r="C92" s="7"/>
      <c r="D92" s="7"/>
      <c r="E92" s="7"/>
      <c r="F92" s="67"/>
      <c r="G92" s="79"/>
      <c r="H92" s="79"/>
      <c r="I92" s="75"/>
      <c r="J92" s="76"/>
      <c r="K92" s="76"/>
      <c r="L92" s="76"/>
      <c r="M92" s="76"/>
      <c r="N92" s="76"/>
      <c r="O92" s="76"/>
      <c r="P92" s="76"/>
      <c r="Q92" s="76"/>
      <c r="R92" s="76"/>
      <c r="S92" s="76"/>
      <c r="T92" s="76"/>
      <c r="U92" s="76"/>
      <c r="V92" s="76"/>
      <c r="W92" s="80"/>
      <c r="X92" s="69"/>
      <c r="Y92" s="25"/>
      <c r="Z92" s="326"/>
      <c r="AA92" s="327"/>
      <c r="AB92" s="28"/>
      <c r="AC92" s="23"/>
      <c r="AD92" s="8"/>
      <c r="AE92" s="8"/>
      <c r="AF92" s="25"/>
      <c r="AG92" s="6"/>
      <c r="AH92" s="23"/>
      <c r="AI92" s="173"/>
      <c r="AJ92" s="26"/>
      <c r="AK92" s="23"/>
      <c r="AL92" s="25"/>
      <c r="AM92" s="6"/>
      <c r="AN92" s="23"/>
      <c r="AO92" s="247"/>
      <c r="AP92" s="243" t="str">
        <f>IF(AD92="UI",VLOOKUP(AB92,'Convert Internation Units'!$A$2:$D$33,4,FALSE),IF(AB92="Penethamate hydroiodide",0.63,IF(AB92="Benzylpenicillin Procaine /
 Benzathine Penicillin",0.61,IF(AB92="Benzathine Penicillin",0.61,IF(AB92="Procaine benzylpenicillin",0.61,IF(AB92=Prodrug!E89,Prodrug!E89,Prodrug!E89))))))</f>
        <v/>
      </c>
      <c r="AQ92" s="240" t="str">
        <f>IFERROR((((Calculations!C89*Calculations!G89)/Calculations!E89)*'Data Entry'!X92),"")</f>
        <v/>
      </c>
      <c r="AR92" s="141" t="str">
        <f>IFERROR(VLOOKUP(AB92,Lists!$P$2:$Q$182,2,0),"")</f>
        <v/>
      </c>
      <c r="AS92" s="143" t="str">
        <f>IF(AI92="UI",VLOOKUP(AG92,'Convert Internation Units'!$A$2:$D$33,4,FALSE),IF(AG92="Penethamate hydroiodide",0.63,IF(AG92="Benzylpenicillin Procaine /
 Benzathine Penicillin",0.61,IF(AG92="Benzathine Penicillin",0.61,IF(AG92="Procaine benzylpenicillin",0.61,IF(AG92=Prodrug!F89,Prodrug!F89,Prodrug!F89))))))</f>
        <v/>
      </c>
      <c r="AT92" s="240" t="str">
        <f>IFERROR((((Calculations!K89*Calculations!G89)/Calculations!E89)*'Data Entry'!X92),"")</f>
        <v/>
      </c>
      <c r="AU92" s="146" t="str">
        <f>IFERROR(VLOOKUP(AG92,Lists!$P$2:$Q$182,2,0),"")</f>
        <v/>
      </c>
      <c r="AV92" s="143" t="str">
        <f>IF(AL92="UI",VLOOKUP(AJ92,'Convert Internation Units'!$A$2:$D$33,4,FALSE),IF(AJ92="Penethamate hydroiodide",0.63,IF(AJ92="Benzylpenicillin Procaine /
 Benzathine Penicillin",0.61,IF(AJ92="Benzathine Penicillin",0.61,IF(AJ92="Procaine benzylpenicillin",0.61,IF(AJ92=Prodrug!G89,Prodrug!G89,Prodrug!G89))))))</f>
        <v/>
      </c>
      <c r="AW92" s="240" t="str">
        <f>IFERROR((((Calculations!O89*Calculations!G89)/Calculations!E89)*'Data Entry'!X92),"")</f>
        <v/>
      </c>
      <c r="AX92" s="146" t="str">
        <f>IFERROR(VLOOKUP(AJ92,Lists!$P$2:$Q$182,2,0),"")</f>
        <v/>
      </c>
      <c r="AY92" s="143" t="str">
        <f>IF(AO92="UI",VLOOKUP(AM92,'Convert Internation Units'!$A$2:$D$33,4,FALSE),IF(AM92="Penethamate hydroiodide",0.63,IF(AM92="Benzylpenicillin Procaine /
 Benzathine Penicillin",0.61,IF(AM92="Benzathine Penicillin",0.61,IF(AM92="Procaine benzylpenicillin",0.61,IF(AM92=Prodrug!H89,Prodrug!H89,Prodrug!H89))))))</f>
        <v/>
      </c>
      <c r="AZ92" s="240" t="str">
        <f>IFERROR((((Calculations!S89*Calculations!G89)/Calculations!E89)*'Data Entry'!X92),"")</f>
        <v/>
      </c>
      <c r="BA92" s="146" t="str">
        <f>IFERROR(VLOOKUP(AM92,Lists!$P$2:$Q$182,2,0),"")</f>
        <v/>
      </c>
    </row>
    <row r="93" spans="1:53" s="5" customFormat="1">
      <c r="A93" s="116">
        <v>87</v>
      </c>
      <c r="B93" s="232"/>
      <c r="C93" s="105"/>
      <c r="D93" s="105"/>
      <c r="E93" s="105"/>
      <c r="F93" s="106"/>
      <c r="G93" s="107"/>
      <c r="H93" s="107"/>
      <c r="I93" s="108"/>
      <c r="J93" s="110"/>
      <c r="K93" s="110"/>
      <c r="L93" s="110"/>
      <c r="M93" s="110"/>
      <c r="N93" s="110"/>
      <c r="O93" s="110"/>
      <c r="P93" s="110"/>
      <c r="Q93" s="110"/>
      <c r="R93" s="110"/>
      <c r="S93" s="110"/>
      <c r="T93" s="110"/>
      <c r="U93" s="110"/>
      <c r="V93" s="110"/>
      <c r="W93" s="109"/>
      <c r="X93" s="111"/>
      <c r="Y93" s="112"/>
      <c r="Z93" s="328"/>
      <c r="AA93" s="329"/>
      <c r="AB93" s="114"/>
      <c r="AC93" s="115"/>
      <c r="AD93" s="113"/>
      <c r="AE93" s="113"/>
      <c r="AF93" s="112"/>
      <c r="AG93" s="116"/>
      <c r="AH93" s="115"/>
      <c r="AI93" s="174"/>
      <c r="AJ93" s="104"/>
      <c r="AK93" s="115"/>
      <c r="AL93" s="112"/>
      <c r="AM93" s="116"/>
      <c r="AN93" s="115"/>
      <c r="AO93" s="248"/>
      <c r="AP93" s="242" t="str">
        <f>IF(AD93="UI",VLOOKUP(AB93,'Convert Internation Units'!$A$2:$D$33,4,FALSE),IF(AB93="Penethamate hydroiodide",0.63,IF(AB93="Benzylpenicillin Procaine /
 Benzathine Penicillin",0.61,IF(AB93="Benzathine Penicillin",0.61,IF(AB93="Procaine benzylpenicillin",0.61,IF(AB93=Prodrug!E90,Prodrug!E90,Prodrug!E90))))))</f>
        <v/>
      </c>
      <c r="AQ93" s="239" t="str">
        <f>IFERROR((((Calculations!C90*Calculations!G90)/Calculations!E90)*'Data Entry'!X93),"")</f>
        <v/>
      </c>
      <c r="AR93" s="234" t="str">
        <f>IFERROR(VLOOKUP(AB93,Lists!$P$2:$Q$182,2,0),"")</f>
        <v/>
      </c>
      <c r="AS93" s="233" t="str">
        <f>IF(AI93="UI",VLOOKUP(AG93,'Convert Internation Units'!$A$2:$D$33,4,FALSE),IF(AG93="Penethamate hydroiodide",0.63,IF(AG93="Benzylpenicillin Procaine /
 Benzathine Penicillin",0.61,IF(AG93="Benzathine Penicillin",0.61,IF(AG93="Procaine benzylpenicillin",0.61,IF(AG93=Prodrug!F90,Prodrug!F90,Prodrug!F90))))))</f>
        <v/>
      </c>
      <c r="AT93" s="239" t="str">
        <f>IFERROR((((Calculations!K90*Calculations!G90)/Calculations!E90)*'Data Entry'!X93),"")</f>
        <v/>
      </c>
      <c r="AU93" s="235" t="str">
        <f>IFERROR(VLOOKUP(AG93,Lists!$P$2:$Q$182,2,0),"")</f>
        <v/>
      </c>
      <c r="AV93" s="233" t="str">
        <f>IF(AL93="UI",VLOOKUP(AJ93,'Convert Internation Units'!$A$2:$D$33,4,FALSE),IF(AJ93="Penethamate hydroiodide",0.63,IF(AJ93="Benzylpenicillin Procaine /
 Benzathine Penicillin",0.61,IF(AJ93="Benzathine Penicillin",0.61,IF(AJ93="Procaine benzylpenicillin",0.61,IF(AJ93=Prodrug!G90,Prodrug!G90,Prodrug!G90))))))</f>
        <v/>
      </c>
      <c r="AW93" s="239" t="str">
        <f>IFERROR((((Calculations!O90*Calculations!G90)/Calculations!E90)*'Data Entry'!X93),"")</f>
        <v/>
      </c>
      <c r="AX93" s="235" t="str">
        <f>IFERROR(VLOOKUP(AJ93,Lists!$P$2:$Q$182,2,0),"")</f>
        <v/>
      </c>
      <c r="AY93" s="233" t="str">
        <f>IF(AO93="UI",VLOOKUP(AM93,'Convert Internation Units'!$A$2:$D$33,4,FALSE),IF(AM93="Penethamate hydroiodide",0.63,IF(AM93="Benzylpenicillin Procaine /
 Benzathine Penicillin",0.61,IF(AM93="Benzathine Penicillin",0.61,IF(AM93="Procaine benzylpenicillin",0.61,IF(AM93=Prodrug!H90,Prodrug!H90,Prodrug!H90))))))</f>
        <v/>
      </c>
      <c r="AZ93" s="239" t="str">
        <f>IFERROR((((Calculations!S90*Calculations!G90)/Calculations!E90)*'Data Entry'!X93),"")</f>
        <v/>
      </c>
      <c r="BA93" s="235" t="str">
        <f>IFERROR(VLOOKUP(AM93,Lists!$P$2:$Q$182,2,0),"")</f>
        <v/>
      </c>
    </row>
    <row r="94" spans="1:53" s="5" customFormat="1">
      <c r="A94" s="6">
        <v>88</v>
      </c>
      <c r="B94" s="231"/>
      <c r="C94" s="7"/>
      <c r="D94" s="7"/>
      <c r="E94" s="7"/>
      <c r="F94" s="67"/>
      <c r="G94" s="79"/>
      <c r="H94" s="79"/>
      <c r="I94" s="75"/>
      <c r="J94" s="76"/>
      <c r="K94" s="76"/>
      <c r="L94" s="76"/>
      <c r="M94" s="76"/>
      <c r="N94" s="76"/>
      <c r="O94" s="76"/>
      <c r="P94" s="76"/>
      <c r="Q94" s="76"/>
      <c r="R94" s="76"/>
      <c r="S94" s="76"/>
      <c r="T94" s="76"/>
      <c r="U94" s="76"/>
      <c r="V94" s="76"/>
      <c r="W94" s="80"/>
      <c r="X94" s="69"/>
      <c r="Y94" s="25"/>
      <c r="Z94" s="326"/>
      <c r="AA94" s="327"/>
      <c r="AB94" s="28"/>
      <c r="AC94" s="23"/>
      <c r="AD94" s="8"/>
      <c r="AE94" s="8"/>
      <c r="AF94" s="25"/>
      <c r="AG94" s="6"/>
      <c r="AH94" s="23"/>
      <c r="AI94" s="173"/>
      <c r="AJ94" s="26"/>
      <c r="AK94" s="23"/>
      <c r="AL94" s="25"/>
      <c r="AM94" s="6"/>
      <c r="AN94" s="23"/>
      <c r="AO94" s="247"/>
      <c r="AP94" s="243" t="str">
        <f>IF(AD94="UI",VLOOKUP(AB94,'Convert Internation Units'!$A$2:$D$33,4,FALSE),IF(AB94="Penethamate hydroiodide",0.63,IF(AB94="Benzylpenicillin Procaine /
 Benzathine Penicillin",0.61,IF(AB94="Benzathine Penicillin",0.61,IF(AB94="Procaine benzylpenicillin",0.61,IF(AB94=Prodrug!E91,Prodrug!E91,Prodrug!E91))))))</f>
        <v/>
      </c>
      <c r="AQ94" s="240" t="str">
        <f>IFERROR((((Calculations!C91*Calculations!G91)/Calculations!E91)*'Data Entry'!X94),"")</f>
        <v/>
      </c>
      <c r="AR94" s="141" t="str">
        <f>IFERROR(VLOOKUP(AB94,Lists!$P$2:$Q$182,2,0),"")</f>
        <v/>
      </c>
      <c r="AS94" s="143" t="str">
        <f>IF(AI94="UI",VLOOKUP(AG94,'Convert Internation Units'!$A$2:$D$33,4,FALSE),IF(AG94="Penethamate hydroiodide",0.63,IF(AG94="Benzylpenicillin Procaine /
 Benzathine Penicillin",0.61,IF(AG94="Benzathine Penicillin",0.61,IF(AG94="Procaine benzylpenicillin",0.61,IF(AG94=Prodrug!F91,Prodrug!F91,Prodrug!F91))))))</f>
        <v/>
      </c>
      <c r="AT94" s="240" t="str">
        <f>IFERROR((((Calculations!K91*Calculations!G91)/Calculations!E91)*'Data Entry'!X94),"")</f>
        <v/>
      </c>
      <c r="AU94" s="146" t="str">
        <f>IFERROR(VLOOKUP(AG94,Lists!$P$2:$Q$182,2,0),"")</f>
        <v/>
      </c>
      <c r="AV94" s="143" t="str">
        <f>IF(AL94="UI",VLOOKUP(AJ94,'Convert Internation Units'!$A$2:$D$33,4,FALSE),IF(AJ94="Penethamate hydroiodide",0.63,IF(AJ94="Benzylpenicillin Procaine /
 Benzathine Penicillin",0.61,IF(AJ94="Benzathine Penicillin",0.61,IF(AJ94="Procaine benzylpenicillin",0.61,IF(AJ94=Prodrug!G91,Prodrug!G91,Prodrug!G91))))))</f>
        <v/>
      </c>
      <c r="AW94" s="240" t="str">
        <f>IFERROR((((Calculations!O91*Calculations!G91)/Calculations!E91)*'Data Entry'!X94),"")</f>
        <v/>
      </c>
      <c r="AX94" s="146" t="str">
        <f>IFERROR(VLOOKUP(AJ94,Lists!$P$2:$Q$182,2,0),"")</f>
        <v/>
      </c>
      <c r="AY94" s="143" t="str">
        <f>IF(AO94="UI",VLOOKUP(AM94,'Convert Internation Units'!$A$2:$D$33,4,FALSE),IF(AM94="Penethamate hydroiodide",0.63,IF(AM94="Benzylpenicillin Procaine /
 Benzathine Penicillin",0.61,IF(AM94="Benzathine Penicillin",0.61,IF(AM94="Procaine benzylpenicillin",0.61,IF(AM94=Prodrug!H91,Prodrug!H91,Prodrug!H91))))))</f>
        <v/>
      </c>
      <c r="AZ94" s="240" t="str">
        <f>IFERROR((((Calculations!S91*Calculations!G91)/Calculations!E91)*'Data Entry'!X94),"")</f>
        <v/>
      </c>
      <c r="BA94" s="146" t="str">
        <f>IFERROR(VLOOKUP(AM94,Lists!$P$2:$Q$182,2,0),"")</f>
        <v/>
      </c>
    </row>
    <row r="95" spans="1:53" s="5" customFormat="1">
      <c r="A95" s="116">
        <v>89</v>
      </c>
      <c r="B95" s="232"/>
      <c r="C95" s="105"/>
      <c r="D95" s="105"/>
      <c r="E95" s="105"/>
      <c r="F95" s="106"/>
      <c r="G95" s="107"/>
      <c r="H95" s="107"/>
      <c r="I95" s="108"/>
      <c r="J95" s="110"/>
      <c r="K95" s="110"/>
      <c r="L95" s="110"/>
      <c r="M95" s="110"/>
      <c r="N95" s="110"/>
      <c r="O95" s="110"/>
      <c r="P95" s="110"/>
      <c r="Q95" s="110"/>
      <c r="R95" s="110"/>
      <c r="S95" s="110"/>
      <c r="T95" s="110"/>
      <c r="U95" s="110"/>
      <c r="V95" s="110"/>
      <c r="W95" s="109"/>
      <c r="X95" s="111"/>
      <c r="Y95" s="112"/>
      <c r="Z95" s="328"/>
      <c r="AA95" s="329"/>
      <c r="AB95" s="114"/>
      <c r="AC95" s="115"/>
      <c r="AD95" s="113"/>
      <c r="AE95" s="113"/>
      <c r="AF95" s="112"/>
      <c r="AG95" s="116"/>
      <c r="AH95" s="115"/>
      <c r="AI95" s="174"/>
      <c r="AJ95" s="104"/>
      <c r="AK95" s="115"/>
      <c r="AL95" s="112"/>
      <c r="AM95" s="116"/>
      <c r="AN95" s="115"/>
      <c r="AO95" s="248"/>
      <c r="AP95" s="242" t="str">
        <f>IF(AD95="UI",VLOOKUP(AB95,'Convert Internation Units'!$A$2:$D$33,4,FALSE),IF(AB95="Penethamate hydroiodide",0.63,IF(AB95="Benzylpenicillin Procaine /
 Benzathine Penicillin",0.61,IF(AB95="Benzathine Penicillin",0.61,IF(AB95="Procaine benzylpenicillin",0.61,IF(AB95=Prodrug!E92,Prodrug!E92,Prodrug!E92))))))</f>
        <v/>
      </c>
      <c r="AQ95" s="239" t="str">
        <f>IFERROR((((Calculations!C92*Calculations!G92)/Calculations!E92)*'Data Entry'!X95),"")</f>
        <v/>
      </c>
      <c r="AR95" s="234" t="str">
        <f>IFERROR(VLOOKUP(AB95,Lists!$P$2:$Q$182,2,0),"")</f>
        <v/>
      </c>
      <c r="AS95" s="233" t="str">
        <f>IF(AI95="UI",VLOOKUP(AG95,'Convert Internation Units'!$A$2:$D$33,4,FALSE),IF(AG95="Penethamate hydroiodide",0.63,IF(AG95="Benzylpenicillin Procaine /
 Benzathine Penicillin",0.61,IF(AG95="Benzathine Penicillin",0.61,IF(AG95="Procaine benzylpenicillin",0.61,IF(AG95=Prodrug!F92,Prodrug!F92,Prodrug!F92))))))</f>
        <v/>
      </c>
      <c r="AT95" s="239" t="str">
        <f>IFERROR((((Calculations!K92*Calculations!G92)/Calculations!E92)*'Data Entry'!X95),"")</f>
        <v/>
      </c>
      <c r="AU95" s="235" t="str">
        <f>IFERROR(VLOOKUP(AG95,Lists!$P$2:$Q$182,2,0),"")</f>
        <v/>
      </c>
      <c r="AV95" s="233" t="str">
        <f>IF(AL95="UI",VLOOKUP(AJ95,'Convert Internation Units'!$A$2:$D$33,4,FALSE),IF(AJ95="Penethamate hydroiodide",0.63,IF(AJ95="Benzylpenicillin Procaine /
 Benzathine Penicillin",0.61,IF(AJ95="Benzathine Penicillin",0.61,IF(AJ95="Procaine benzylpenicillin",0.61,IF(AJ95=Prodrug!G92,Prodrug!G92,Prodrug!G92))))))</f>
        <v/>
      </c>
      <c r="AW95" s="239" t="str">
        <f>IFERROR((((Calculations!O92*Calculations!G92)/Calculations!E92)*'Data Entry'!X95),"")</f>
        <v/>
      </c>
      <c r="AX95" s="235" t="str">
        <f>IFERROR(VLOOKUP(AJ95,Lists!$P$2:$Q$182,2,0),"")</f>
        <v/>
      </c>
      <c r="AY95" s="233" t="str">
        <f>IF(AO95="UI",VLOOKUP(AM95,'Convert Internation Units'!$A$2:$D$33,4,FALSE),IF(AM95="Penethamate hydroiodide",0.63,IF(AM95="Benzylpenicillin Procaine /
 Benzathine Penicillin",0.61,IF(AM95="Benzathine Penicillin",0.61,IF(AM95="Procaine benzylpenicillin",0.61,IF(AM95=Prodrug!H92,Prodrug!H92,Prodrug!H92))))))</f>
        <v/>
      </c>
      <c r="AZ95" s="239" t="str">
        <f>IFERROR((((Calculations!S92*Calculations!G92)/Calculations!E92)*'Data Entry'!X95),"")</f>
        <v/>
      </c>
      <c r="BA95" s="235" t="str">
        <f>IFERROR(VLOOKUP(AM95,Lists!$P$2:$Q$182,2,0),"")</f>
        <v/>
      </c>
    </row>
    <row r="96" spans="1:53" s="5" customFormat="1">
      <c r="A96" s="6">
        <v>90</v>
      </c>
      <c r="B96" s="231"/>
      <c r="C96" s="7"/>
      <c r="D96" s="7"/>
      <c r="E96" s="7"/>
      <c r="F96" s="67"/>
      <c r="G96" s="79"/>
      <c r="H96" s="79"/>
      <c r="I96" s="75"/>
      <c r="J96" s="76"/>
      <c r="K96" s="76"/>
      <c r="L96" s="76"/>
      <c r="M96" s="76"/>
      <c r="N96" s="76"/>
      <c r="O96" s="76"/>
      <c r="P96" s="76"/>
      <c r="Q96" s="76"/>
      <c r="R96" s="76"/>
      <c r="S96" s="76"/>
      <c r="T96" s="76"/>
      <c r="U96" s="76"/>
      <c r="V96" s="76"/>
      <c r="W96" s="80"/>
      <c r="X96" s="69"/>
      <c r="Y96" s="25"/>
      <c r="Z96" s="326"/>
      <c r="AA96" s="327"/>
      <c r="AB96" s="28"/>
      <c r="AC96" s="23"/>
      <c r="AD96" s="8"/>
      <c r="AE96" s="8"/>
      <c r="AF96" s="25"/>
      <c r="AG96" s="6"/>
      <c r="AH96" s="23"/>
      <c r="AI96" s="173"/>
      <c r="AJ96" s="26"/>
      <c r="AK96" s="23"/>
      <c r="AL96" s="25"/>
      <c r="AM96" s="6"/>
      <c r="AN96" s="23"/>
      <c r="AO96" s="247"/>
      <c r="AP96" s="243" t="str">
        <f>IF(AD96="UI",VLOOKUP(AB96,'Convert Internation Units'!$A$2:$D$33,4,FALSE),IF(AB96="Penethamate hydroiodide",0.63,IF(AB96="Benzylpenicillin Procaine /
 Benzathine Penicillin",0.61,IF(AB96="Benzathine Penicillin",0.61,IF(AB96="Procaine benzylpenicillin",0.61,IF(AB96=Prodrug!E93,Prodrug!E93,Prodrug!E93))))))</f>
        <v/>
      </c>
      <c r="AQ96" s="240" t="str">
        <f>IFERROR((((Calculations!C93*Calculations!G93)/Calculations!E93)*'Data Entry'!X96),"")</f>
        <v/>
      </c>
      <c r="AR96" s="141" t="str">
        <f>IFERROR(VLOOKUP(AB96,Lists!$P$2:$Q$182,2,0),"")</f>
        <v/>
      </c>
      <c r="AS96" s="143" t="str">
        <f>IF(AI96="UI",VLOOKUP(AG96,'Convert Internation Units'!$A$2:$D$33,4,FALSE),IF(AG96="Penethamate hydroiodide",0.63,IF(AG96="Benzylpenicillin Procaine /
 Benzathine Penicillin",0.61,IF(AG96="Benzathine Penicillin",0.61,IF(AG96="Procaine benzylpenicillin",0.61,IF(AG96=Prodrug!F93,Prodrug!F93,Prodrug!F93))))))</f>
        <v/>
      </c>
      <c r="AT96" s="240" t="str">
        <f>IFERROR((((Calculations!K93*Calculations!G93)/Calculations!E93)*'Data Entry'!X96),"")</f>
        <v/>
      </c>
      <c r="AU96" s="146" t="str">
        <f>IFERROR(VLOOKUP(AG96,Lists!$P$2:$Q$182,2,0),"")</f>
        <v/>
      </c>
      <c r="AV96" s="143" t="str">
        <f>IF(AL96="UI",VLOOKUP(AJ96,'Convert Internation Units'!$A$2:$D$33,4,FALSE),IF(AJ96="Penethamate hydroiodide",0.63,IF(AJ96="Benzylpenicillin Procaine /
 Benzathine Penicillin",0.61,IF(AJ96="Benzathine Penicillin",0.61,IF(AJ96="Procaine benzylpenicillin",0.61,IF(AJ96=Prodrug!G93,Prodrug!G93,Prodrug!G93))))))</f>
        <v/>
      </c>
      <c r="AW96" s="240" t="str">
        <f>IFERROR((((Calculations!O93*Calculations!G93)/Calculations!E93)*'Data Entry'!X96),"")</f>
        <v/>
      </c>
      <c r="AX96" s="146" t="str">
        <f>IFERROR(VLOOKUP(AJ96,Lists!$P$2:$Q$182,2,0),"")</f>
        <v/>
      </c>
      <c r="AY96" s="143" t="str">
        <f>IF(AO96="UI",VLOOKUP(AM96,'Convert Internation Units'!$A$2:$D$33,4,FALSE),IF(AM96="Penethamate hydroiodide",0.63,IF(AM96="Benzylpenicillin Procaine /
 Benzathine Penicillin",0.61,IF(AM96="Benzathine Penicillin",0.61,IF(AM96="Procaine benzylpenicillin",0.61,IF(AM96=Prodrug!H93,Prodrug!H93,Prodrug!H93))))))</f>
        <v/>
      </c>
      <c r="AZ96" s="240" t="str">
        <f>IFERROR((((Calculations!S93*Calculations!G93)/Calculations!E93)*'Data Entry'!X96),"")</f>
        <v/>
      </c>
      <c r="BA96" s="146" t="str">
        <f>IFERROR(VLOOKUP(AM96,Lists!$P$2:$Q$182,2,0),"")</f>
        <v/>
      </c>
    </row>
    <row r="97" spans="1:53" s="5" customFormat="1">
      <c r="A97" s="116">
        <v>91</v>
      </c>
      <c r="B97" s="232"/>
      <c r="C97" s="105"/>
      <c r="D97" s="105"/>
      <c r="E97" s="105"/>
      <c r="F97" s="106"/>
      <c r="G97" s="107"/>
      <c r="H97" s="107"/>
      <c r="I97" s="108"/>
      <c r="J97" s="110"/>
      <c r="K97" s="110"/>
      <c r="L97" s="110"/>
      <c r="M97" s="110"/>
      <c r="N97" s="110"/>
      <c r="O97" s="110"/>
      <c r="P97" s="110"/>
      <c r="Q97" s="110"/>
      <c r="R97" s="110"/>
      <c r="S97" s="110"/>
      <c r="T97" s="110"/>
      <c r="U97" s="110"/>
      <c r="V97" s="110"/>
      <c r="W97" s="109"/>
      <c r="X97" s="111"/>
      <c r="Y97" s="112"/>
      <c r="Z97" s="328"/>
      <c r="AA97" s="329"/>
      <c r="AB97" s="114"/>
      <c r="AC97" s="115"/>
      <c r="AD97" s="113"/>
      <c r="AE97" s="113"/>
      <c r="AF97" s="112"/>
      <c r="AG97" s="116"/>
      <c r="AH97" s="115"/>
      <c r="AI97" s="174"/>
      <c r="AJ97" s="104"/>
      <c r="AK97" s="115"/>
      <c r="AL97" s="112"/>
      <c r="AM97" s="116"/>
      <c r="AN97" s="115"/>
      <c r="AO97" s="248"/>
      <c r="AP97" s="242" t="str">
        <f>IF(AD97="UI",VLOOKUP(AB97,'Convert Internation Units'!$A$2:$D$33,4,FALSE),IF(AB97="Penethamate hydroiodide",0.63,IF(AB97="Benzylpenicillin Procaine /
 Benzathine Penicillin",0.61,IF(AB97="Benzathine Penicillin",0.61,IF(AB97="Procaine benzylpenicillin",0.61,IF(AB97=Prodrug!E94,Prodrug!E94,Prodrug!E94))))))</f>
        <v/>
      </c>
      <c r="AQ97" s="239" t="str">
        <f>IFERROR((((Calculations!C94*Calculations!G94)/Calculations!E94)*'Data Entry'!X97),"")</f>
        <v/>
      </c>
      <c r="AR97" s="234" t="str">
        <f>IFERROR(VLOOKUP(AB97,Lists!$P$2:$Q$182,2,0),"")</f>
        <v/>
      </c>
      <c r="AS97" s="233" t="str">
        <f>IF(AI97="UI",VLOOKUP(AG97,'Convert Internation Units'!$A$2:$D$33,4,FALSE),IF(AG97="Penethamate hydroiodide",0.63,IF(AG97="Benzylpenicillin Procaine /
 Benzathine Penicillin",0.61,IF(AG97="Benzathine Penicillin",0.61,IF(AG97="Procaine benzylpenicillin",0.61,IF(AG97=Prodrug!F94,Prodrug!F94,Prodrug!F94))))))</f>
        <v/>
      </c>
      <c r="AT97" s="239" t="str">
        <f>IFERROR((((Calculations!K94*Calculations!G94)/Calculations!E94)*'Data Entry'!X97),"")</f>
        <v/>
      </c>
      <c r="AU97" s="235" t="str">
        <f>IFERROR(VLOOKUP(AG97,Lists!$P$2:$Q$182,2,0),"")</f>
        <v/>
      </c>
      <c r="AV97" s="233" t="str">
        <f>IF(AL97="UI",VLOOKUP(AJ97,'Convert Internation Units'!$A$2:$D$33,4,FALSE),IF(AJ97="Penethamate hydroiodide",0.63,IF(AJ97="Benzylpenicillin Procaine /
 Benzathine Penicillin",0.61,IF(AJ97="Benzathine Penicillin",0.61,IF(AJ97="Procaine benzylpenicillin",0.61,IF(AJ97=Prodrug!G94,Prodrug!G94,Prodrug!G94))))))</f>
        <v/>
      </c>
      <c r="AW97" s="239" t="str">
        <f>IFERROR((((Calculations!O94*Calculations!G94)/Calculations!E94)*'Data Entry'!X97),"")</f>
        <v/>
      </c>
      <c r="AX97" s="235" t="str">
        <f>IFERROR(VLOOKUP(AJ97,Lists!$P$2:$Q$182,2,0),"")</f>
        <v/>
      </c>
      <c r="AY97" s="233" t="str">
        <f>IF(AO97="UI",VLOOKUP(AM97,'Convert Internation Units'!$A$2:$D$33,4,FALSE),IF(AM97="Penethamate hydroiodide",0.63,IF(AM97="Benzylpenicillin Procaine /
 Benzathine Penicillin",0.61,IF(AM97="Benzathine Penicillin",0.61,IF(AM97="Procaine benzylpenicillin",0.61,IF(AM97=Prodrug!H94,Prodrug!H94,Prodrug!H94))))))</f>
        <v/>
      </c>
      <c r="AZ97" s="239" t="str">
        <f>IFERROR((((Calculations!S94*Calculations!G94)/Calculations!E94)*'Data Entry'!X97),"")</f>
        <v/>
      </c>
      <c r="BA97" s="235" t="str">
        <f>IFERROR(VLOOKUP(AM97,Lists!$P$2:$Q$182,2,0),"")</f>
        <v/>
      </c>
    </row>
    <row r="98" spans="1:53" s="5" customFormat="1">
      <c r="A98" s="6">
        <v>92</v>
      </c>
      <c r="B98" s="231"/>
      <c r="C98" s="7"/>
      <c r="D98" s="7"/>
      <c r="E98" s="7"/>
      <c r="F98" s="67"/>
      <c r="G98" s="79"/>
      <c r="H98" s="79"/>
      <c r="I98" s="75"/>
      <c r="J98" s="76"/>
      <c r="K98" s="76"/>
      <c r="L98" s="76"/>
      <c r="M98" s="76"/>
      <c r="N98" s="76"/>
      <c r="O98" s="76"/>
      <c r="P98" s="76"/>
      <c r="Q98" s="76"/>
      <c r="R98" s="76"/>
      <c r="S98" s="76"/>
      <c r="T98" s="76"/>
      <c r="U98" s="76"/>
      <c r="V98" s="76"/>
      <c r="W98" s="80"/>
      <c r="X98" s="69"/>
      <c r="Y98" s="25"/>
      <c r="Z98" s="326"/>
      <c r="AA98" s="327"/>
      <c r="AB98" s="28"/>
      <c r="AC98" s="23"/>
      <c r="AD98" s="8"/>
      <c r="AE98" s="8"/>
      <c r="AF98" s="25"/>
      <c r="AG98" s="6"/>
      <c r="AH98" s="23"/>
      <c r="AI98" s="173"/>
      <c r="AJ98" s="26"/>
      <c r="AK98" s="23"/>
      <c r="AL98" s="25"/>
      <c r="AM98" s="6"/>
      <c r="AN98" s="23"/>
      <c r="AO98" s="247"/>
      <c r="AP98" s="243" t="str">
        <f>IF(AD98="UI",VLOOKUP(AB98,'Convert Internation Units'!$A$2:$D$33,4,FALSE),IF(AB98="Penethamate hydroiodide",0.63,IF(AB98="Benzylpenicillin Procaine /
 Benzathine Penicillin",0.61,IF(AB98="Benzathine Penicillin",0.61,IF(AB98="Procaine benzylpenicillin",0.61,IF(AB98=Prodrug!E95,Prodrug!E95,Prodrug!E95))))))</f>
        <v/>
      </c>
      <c r="AQ98" s="240" t="str">
        <f>IFERROR((((Calculations!C95*Calculations!G95)/Calculations!E95)*'Data Entry'!X98),"")</f>
        <v/>
      </c>
      <c r="AR98" s="141" t="str">
        <f>IFERROR(VLOOKUP(AB98,Lists!$P$2:$Q$182,2,0),"")</f>
        <v/>
      </c>
      <c r="AS98" s="143" t="str">
        <f>IF(AI98="UI",VLOOKUP(AG98,'Convert Internation Units'!$A$2:$D$33,4,FALSE),IF(AG98="Penethamate hydroiodide",0.63,IF(AG98="Benzylpenicillin Procaine /
 Benzathine Penicillin",0.61,IF(AG98="Benzathine Penicillin",0.61,IF(AG98="Procaine benzylpenicillin",0.61,IF(AG98=Prodrug!F95,Prodrug!F95,Prodrug!F95))))))</f>
        <v/>
      </c>
      <c r="AT98" s="240" t="str">
        <f>IFERROR((((Calculations!K95*Calculations!G95)/Calculations!E95)*'Data Entry'!X98),"")</f>
        <v/>
      </c>
      <c r="AU98" s="146" t="str">
        <f>IFERROR(VLOOKUP(AG98,Lists!$P$2:$Q$182,2,0),"")</f>
        <v/>
      </c>
      <c r="AV98" s="143" t="str">
        <f>IF(AL98="UI",VLOOKUP(AJ98,'Convert Internation Units'!$A$2:$D$33,4,FALSE),IF(AJ98="Penethamate hydroiodide",0.63,IF(AJ98="Benzylpenicillin Procaine /
 Benzathine Penicillin",0.61,IF(AJ98="Benzathine Penicillin",0.61,IF(AJ98="Procaine benzylpenicillin",0.61,IF(AJ98=Prodrug!G95,Prodrug!G95,Prodrug!G95))))))</f>
        <v/>
      </c>
      <c r="AW98" s="240" t="str">
        <f>IFERROR((((Calculations!O95*Calculations!G95)/Calculations!E95)*'Data Entry'!X98),"")</f>
        <v/>
      </c>
      <c r="AX98" s="146" t="str">
        <f>IFERROR(VLOOKUP(AJ98,Lists!$P$2:$Q$182,2,0),"")</f>
        <v/>
      </c>
      <c r="AY98" s="143" t="str">
        <f>IF(AO98="UI",VLOOKUP(AM98,'Convert Internation Units'!$A$2:$D$33,4,FALSE),IF(AM98="Penethamate hydroiodide",0.63,IF(AM98="Benzylpenicillin Procaine /
 Benzathine Penicillin",0.61,IF(AM98="Benzathine Penicillin",0.61,IF(AM98="Procaine benzylpenicillin",0.61,IF(AM98=Prodrug!H95,Prodrug!H95,Prodrug!H95))))))</f>
        <v/>
      </c>
      <c r="AZ98" s="240" t="str">
        <f>IFERROR((((Calculations!S95*Calculations!G95)/Calculations!E95)*'Data Entry'!X98),"")</f>
        <v/>
      </c>
      <c r="BA98" s="146" t="str">
        <f>IFERROR(VLOOKUP(AM98,Lists!$P$2:$Q$182,2,0),"")</f>
        <v/>
      </c>
    </row>
    <row r="99" spans="1:53" s="5" customFormat="1">
      <c r="A99" s="116">
        <v>93</v>
      </c>
      <c r="B99" s="232"/>
      <c r="C99" s="105"/>
      <c r="D99" s="105"/>
      <c r="E99" s="105"/>
      <c r="F99" s="106"/>
      <c r="G99" s="107"/>
      <c r="H99" s="107"/>
      <c r="I99" s="108"/>
      <c r="J99" s="110"/>
      <c r="K99" s="110"/>
      <c r="L99" s="110"/>
      <c r="M99" s="110"/>
      <c r="N99" s="110"/>
      <c r="O99" s="110"/>
      <c r="P99" s="110"/>
      <c r="Q99" s="110"/>
      <c r="R99" s="110"/>
      <c r="S99" s="110"/>
      <c r="T99" s="110"/>
      <c r="U99" s="110"/>
      <c r="V99" s="110"/>
      <c r="W99" s="109"/>
      <c r="X99" s="111"/>
      <c r="Y99" s="112"/>
      <c r="Z99" s="328"/>
      <c r="AA99" s="329"/>
      <c r="AB99" s="114"/>
      <c r="AC99" s="115"/>
      <c r="AD99" s="113"/>
      <c r="AE99" s="113"/>
      <c r="AF99" s="112"/>
      <c r="AG99" s="116"/>
      <c r="AH99" s="115"/>
      <c r="AI99" s="174"/>
      <c r="AJ99" s="104"/>
      <c r="AK99" s="115"/>
      <c r="AL99" s="112"/>
      <c r="AM99" s="116"/>
      <c r="AN99" s="115"/>
      <c r="AO99" s="248"/>
      <c r="AP99" s="242" t="str">
        <f>IF(AD99="UI",VLOOKUP(AB99,'Convert Internation Units'!$A$2:$D$33,4,FALSE),IF(AB99="Penethamate hydroiodide",0.63,IF(AB99="Benzylpenicillin Procaine /
 Benzathine Penicillin",0.61,IF(AB99="Benzathine Penicillin",0.61,IF(AB99="Procaine benzylpenicillin",0.61,IF(AB99=Prodrug!E96,Prodrug!E96,Prodrug!E96))))))</f>
        <v/>
      </c>
      <c r="AQ99" s="239" t="str">
        <f>IFERROR((((Calculations!C96*Calculations!G96)/Calculations!E96)*'Data Entry'!X99),"")</f>
        <v/>
      </c>
      <c r="AR99" s="234" t="str">
        <f>IFERROR(VLOOKUP(AB99,Lists!$P$2:$Q$182,2,0),"")</f>
        <v/>
      </c>
      <c r="AS99" s="233" t="str">
        <f>IF(AI99="UI",VLOOKUP(AG99,'Convert Internation Units'!$A$2:$D$33,4,FALSE),IF(AG99="Penethamate hydroiodide",0.63,IF(AG99="Benzylpenicillin Procaine /
 Benzathine Penicillin",0.61,IF(AG99="Benzathine Penicillin",0.61,IF(AG99="Procaine benzylpenicillin",0.61,IF(AG99=Prodrug!F96,Prodrug!F96,Prodrug!F96))))))</f>
        <v/>
      </c>
      <c r="AT99" s="239" t="str">
        <f>IFERROR((((Calculations!K96*Calculations!G96)/Calculations!E96)*'Data Entry'!X99),"")</f>
        <v/>
      </c>
      <c r="AU99" s="235" t="str">
        <f>IFERROR(VLOOKUP(AG99,Lists!$P$2:$Q$182,2,0),"")</f>
        <v/>
      </c>
      <c r="AV99" s="233" t="str">
        <f>IF(AL99="UI",VLOOKUP(AJ99,'Convert Internation Units'!$A$2:$D$33,4,FALSE),IF(AJ99="Penethamate hydroiodide",0.63,IF(AJ99="Benzylpenicillin Procaine /
 Benzathine Penicillin",0.61,IF(AJ99="Benzathine Penicillin",0.61,IF(AJ99="Procaine benzylpenicillin",0.61,IF(AJ99=Prodrug!G96,Prodrug!G96,Prodrug!G96))))))</f>
        <v/>
      </c>
      <c r="AW99" s="239" t="str">
        <f>IFERROR((((Calculations!O96*Calculations!G96)/Calculations!E96)*'Data Entry'!X99),"")</f>
        <v/>
      </c>
      <c r="AX99" s="235" t="str">
        <f>IFERROR(VLOOKUP(AJ99,Lists!$P$2:$Q$182,2,0),"")</f>
        <v/>
      </c>
      <c r="AY99" s="233" t="str">
        <f>IF(AO99="UI",VLOOKUP(AM99,'Convert Internation Units'!$A$2:$D$33,4,FALSE),IF(AM99="Penethamate hydroiodide",0.63,IF(AM99="Benzylpenicillin Procaine /
 Benzathine Penicillin",0.61,IF(AM99="Benzathine Penicillin",0.61,IF(AM99="Procaine benzylpenicillin",0.61,IF(AM99=Prodrug!H96,Prodrug!H96,Prodrug!H96))))))</f>
        <v/>
      </c>
      <c r="AZ99" s="239" t="str">
        <f>IFERROR((((Calculations!S96*Calculations!G96)/Calculations!E96)*'Data Entry'!X99),"")</f>
        <v/>
      </c>
      <c r="BA99" s="235" t="str">
        <f>IFERROR(VLOOKUP(AM99,Lists!$P$2:$Q$182,2,0),"")</f>
        <v/>
      </c>
    </row>
    <row r="100" spans="1:53" s="5" customFormat="1">
      <c r="A100" s="6">
        <v>94</v>
      </c>
      <c r="B100" s="231"/>
      <c r="C100" s="7"/>
      <c r="D100" s="7"/>
      <c r="E100" s="7"/>
      <c r="F100" s="67"/>
      <c r="G100" s="79"/>
      <c r="H100" s="79"/>
      <c r="I100" s="75"/>
      <c r="J100" s="76"/>
      <c r="K100" s="76"/>
      <c r="L100" s="76"/>
      <c r="M100" s="76"/>
      <c r="N100" s="76"/>
      <c r="O100" s="76"/>
      <c r="P100" s="76"/>
      <c r="Q100" s="76"/>
      <c r="R100" s="76"/>
      <c r="S100" s="76"/>
      <c r="T100" s="76"/>
      <c r="U100" s="76"/>
      <c r="V100" s="76"/>
      <c r="W100" s="80"/>
      <c r="X100" s="69"/>
      <c r="Y100" s="25"/>
      <c r="Z100" s="326"/>
      <c r="AA100" s="327"/>
      <c r="AB100" s="28"/>
      <c r="AC100" s="23"/>
      <c r="AD100" s="8"/>
      <c r="AE100" s="8"/>
      <c r="AF100" s="25"/>
      <c r="AG100" s="6"/>
      <c r="AH100" s="23"/>
      <c r="AI100" s="173"/>
      <c r="AJ100" s="26"/>
      <c r="AK100" s="23"/>
      <c r="AL100" s="25"/>
      <c r="AM100" s="6"/>
      <c r="AN100" s="23"/>
      <c r="AO100" s="247"/>
      <c r="AP100" s="243" t="str">
        <f>IF(AD100="UI",VLOOKUP(AB100,'Convert Internation Units'!$A$2:$D$33,4,FALSE),IF(AB100="Penethamate hydroiodide",0.63,IF(AB100="Benzylpenicillin Procaine /
 Benzathine Penicillin",0.61,IF(AB100="Benzathine Penicillin",0.61,IF(AB100="Procaine benzylpenicillin",0.61,IF(AB100=Prodrug!E97,Prodrug!E97,Prodrug!E97))))))</f>
        <v/>
      </c>
      <c r="AQ100" s="240" t="str">
        <f>IFERROR((((Calculations!C97*Calculations!G97)/Calculations!E97)*'Data Entry'!X100),"")</f>
        <v/>
      </c>
      <c r="AR100" s="141" t="str">
        <f>IFERROR(VLOOKUP(AB100,Lists!$P$2:$Q$182,2,0),"")</f>
        <v/>
      </c>
      <c r="AS100" s="143" t="str">
        <f>IF(AI100="UI",VLOOKUP(AG100,'Convert Internation Units'!$A$2:$D$33,4,FALSE),IF(AG100="Penethamate hydroiodide",0.63,IF(AG100="Benzylpenicillin Procaine /
 Benzathine Penicillin",0.61,IF(AG100="Benzathine Penicillin",0.61,IF(AG100="Procaine benzylpenicillin",0.61,IF(AG100=Prodrug!F97,Prodrug!F97,Prodrug!F97))))))</f>
        <v/>
      </c>
      <c r="AT100" s="240" t="str">
        <f>IFERROR((((Calculations!K97*Calculations!G97)/Calculations!E97)*'Data Entry'!X100),"")</f>
        <v/>
      </c>
      <c r="AU100" s="146" t="str">
        <f>IFERROR(VLOOKUP(AG100,Lists!$P$2:$Q$182,2,0),"")</f>
        <v/>
      </c>
      <c r="AV100" s="143" t="str">
        <f>IF(AL100="UI",VLOOKUP(AJ100,'Convert Internation Units'!$A$2:$D$33,4,FALSE),IF(AJ100="Penethamate hydroiodide",0.63,IF(AJ100="Benzylpenicillin Procaine /
 Benzathine Penicillin",0.61,IF(AJ100="Benzathine Penicillin",0.61,IF(AJ100="Procaine benzylpenicillin",0.61,IF(AJ100=Prodrug!G97,Prodrug!G97,Prodrug!G97))))))</f>
        <v/>
      </c>
      <c r="AW100" s="240" t="str">
        <f>IFERROR((((Calculations!O97*Calculations!G97)/Calculations!E97)*'Data Entry'!X100),"")</f>
        <v/>
      </c>
      <c r="AX100" s="146" t="str">
        <f>IFERROR(VLOOKUP(AJ100,Lists!$P$2:$Q$182,2,0),"")</f>
        <v/>
      </c>
      <c r="AY100" s="143" t="str">
        <f>IF(AO100="UI",VLOOKUP(AM100,'Convert Internation Units'!$A$2:$D$33,4,FALSE),IF(AM100="Penethamate hydroiodide",0.63,IF(AM100="Benzylpenicillin Procaine /
 Benzathine Penicillin",0.61,IF(AM100="Benzathine Penicillin",0.61,IF(AM100="Procaine benzylpenicillin",0.61,IF(AM100=Prodrug!H97,Prodrug!H97,Prodrug!H97))))))</f>
        <v/>
      </c>
      <c r="AZ100" s="240" t="str">
        <f>IFERROR((((Calculations!S97*Calculations!G97)/Calculations!E97)*'Data Entry'!X100),"")</f>
        <v/>
      </c>
      <c r="BA100" s="146" t="str">
        <f>IFERROR(VLOOKUP(AM100,Lists!$P$2:$Q$182,2,0),"")</f>
        <v/>
      </c>
    </row>
    <row r="101" spans="1:53" s="5" customFormat="1">
      <c r="A101" s="116">
        <v>95</v>
      </c>
      <c r="B101" s="232"/>
      <c r="C101" s="105"/>
      <c r="D101" s="105"/>
      <c r="E101" s="105"/>
      <c r="F101" s="106"/>
      <c r="G101" s="107"/>
      <c r="H101" s="107"/>
      <c r="I101" s="108"/>
      <c r="J101" s="110"/>
      <c r="K101" s="110"/>
      <c r="L101" s="110"/>
      <c r="M101" s="110"/>
      <c r="N101" s="110"/>
      <c r="O101" s="110"/>
      <c r="P101" s="110"/>
      <c r="Q101" s="110"/>
      <c r="R101" s="110"/>
      <c r="S101" s="110"/>
      <c r="T101" s="110"/>
      <c r="U101" s="110"/>
      <c r="V101" s="110"/>
      <c r="W101" s="109"/>
      <c r="X101" s="111"/>
      <c r="Y101" s="112"/>
      <c r="Z101" s="328"/>
      <c r="AA101" s="329"/>
      <c r="AB101" s="114"/>
      <c r="AC101" s="115"/>
      <c r="AD101" s="113"/>
      <c r="AE101" s="113"/>
      <c r="AF101" s="112"/>
      <c r="AG101" s="116"/>
      <c r="AH101" s="115"/>
      <c r="AI101" s="174"/>
      <c r="AJ101" s="104"/>
      <c r="AK101" s="115"/>
      <c r="AL101" s="112"/>
      <c r="AM101" s="116"/>
      <c r="AN101" s="115"/>
      <c r="AO101" s="248"/>
      <c r="AP101" s="242" t="str">
        <f>IF(AD101="UI",VLOOKUP(AB101,'Convert Internation Units'!$A$2:$D$33,4,FALSE),IF(AB101="Penethamate hydroiodide",0.63,IF(AB101="Benzylpenicillin Procaine /
 Benzathine Penicillin",0.61,IF(AB101="Benzathine Penicillin",0.61,IF(AB101="Procaine benzylpenicillin",0.61,IF(AB101=Prodrug!E98,Prodrug!E98,Prodrug!E98))))))</f>
        <v/>
      </c>
      <c r="AQ101" s="239" t="str">
        <f>IFERROR((((Calculations!C98*Calculations!G98)/Calculations!E98)*'Data Entry'!X101),"")</f>
        <v/>
      </c>
      <c r="AR101" s="234" t="str">
        <f>IFERROR(VLOOKUP(AB101,Lists!$P$2:$Q$182,2,0),"")</f>
        <v/>
      </c>
      <c r="AS101" s="233" t="str">
        <f>IF(AI101="UI",VLOOKUP(AG101,'Convert Internation Units'!$A$2:$D$33,4,FALSE),IF(AG101="Penethamate hydroiodide",0.63,IF(AG101="Benzylpenicillin Procaine /
 Benzathine Penicillin",0.61,IF(AG101="Benzathine Penicillin",0.61,IF(AG101="Procaine benzylpenicillin",0.61,IF(AG101=Prodrug!F98,Prodrug!F98,Prodrug!F98))))))</f>
        <v/>
      </c>
      <c r="AT101" s="239" t="str">
        <f>IFERROR((((Calculations!K98*Calculations!G98)/Calculations!E98)*'Data Entry'!X101),"")</f>
        <v/>
      </c>
      <c r="AU101" s="235" t="str">
        <f>IFERROR(VLOOKUP(AG101,Lists!$P$2:$Q$182,2,0),"")</f>
        <v/>
      </c>
      <c r="AV101" s="233" t="str">
        <f>IF(AL101="UI",VLOOKUP(AJ101,'Convert Internation Units'!$A$2:$D$33,4,FALSE),IF(AJ101="Penethamate hydroiodide",0.63,IF(AJ101="Benzylpenicillin Procaine /
 Benzathine Penicillin",0.61,IF(AJ101="Benzathine Penicillin",0.61,IF(AJ101="Procaine benzylpenicillin",0.61,IF(AJ101=Prodrug!G98,Prodrug!G98,Prodrug!G98))))))</f>
        <v/>
      </c>
      <c r="AW101" s="239" t="str">
        <f>IFERROR((((Calculations!O98*Calculations!G98)/Calculations!E98)*'Data Entry'!X101),"")</f>
        <v/>
      </c>
      <c r="AX101" s="235" t="str">
        <f>IFERROR(VLOOKUP(AJ101,Lists!$P$2:$Q$182,2,0),"")</f>
        <v/>
      </c>
      <c r="AY101" s="233" t="str">
        <f>IF(AO101="UI",VLOOKUP(AM101,'Convert Internation Units'!$A$2:$D$33,4,FALSE),IF(AM101="Penethamate hydroiodide",0.63,IF(AM101="Benzylpenicillin Procaine /
 Benzathine Penicillin",0.61,IF(AM101="Benzathine Penicillin",0.61,IF(AM101="Procaine benzylpenicillin",0.61,IF(AM101=Prodrug!H98,Prodrug!H98,Prodrug!H98))))))</f>
        <v/>
      </c>
      <c r="AZ101" s="239" t="str">
        <f>IFERROR((((Calculations!S98*Calculations!G98)/Calculations!E98)*'Data Entry'!X101),"")</f>
        <v/>
      </c>
      <c r="BA101" s="235" t="str">
        <f>IFERROR(VLOOKUP(AM101,Lists!$P$2:$Q$182,2,0),"")</f>
        <v/>
      </c>
    </row>
    <row r="102" spans="1:53" s="5" customFormat="1">
      <c r="A102" s="6">
        <v>96</v>
      </c>
      <c r="B102" s="231"/>
      <c r="C102" s="7"/>
      <c r="D102" s="7"/>
      <c r="E102" s="7"/>
      <c r="F102" s="67"/>
      <c r="G102" s="79"/>
      <c r="H102" s="79"/>
      <c r="I102" s="75"/>
      <c r="J102" s="76"/>
      <c r="K102" s="76"/>
      <c r="L102" s="76"/>
      <c r="M102" s="76"/>
      <c r="N102" s="76"/>
      <c r="O102" s="76"/>
      <c r="P102" s="76"/>
      <c r="Q102" s="76"/>
      <c r="R102" s="76"/>
      <c r="S102" s="76"/>
      <c r="T102" s="76"/>
      <c r="U102" s="76"/>
      <c r="V102" s="76"/>
      <c r="W102" s="80"/>
      <c r="X102" s="69"/>
      <c r="Y102" s="25"/>
      <c r="Z102" s="326"/>
      <c r="AA102" s="327"/>
      <c r="AB102" s="28"/>
      <c r="AC102" s="23"/>
      <c r="AD102" s="8"/>
      <c r="AE102" s="8"/>
      <c r="AF102" s="25"/>
      <c r="AG102" s="6"/>
      <c r="AH102" s="23"/>
      <c r="AI102" s="173"/>
      <c r="AJ102" s="26"/>
      <c r="AK102" s="23"/>
      <c r="AL102" s="25"/>
      <c r="AM102" s="6"/>
      <c r="AN102" s="23"/>
      <c r="AO102" s="247"/>
      <c r="AP102" s="243" t="str">
        <f>IF(AD102="UI",VLOOKUP(AB102,'Convert Internation Units'!$A$2:$D$33,4,FALSE),IF(AB102="Penethamate hydroiodide",0.63,IF(AB102="Benzylpenicillin Procaine /
 Benzathine Penicillin",0.61,IF(AB102="Benzathine Penicillin",0.61,IF(AB102="Procaine benzylpenicillin",0.61,IF(AB102=Prodrug!E99,Prodrug!E99,Prodrug!E99))))))</f>
        <v/>
      </c>
      <c r="AQ102" s="240" t="str">
        <f>IFERROR((((Calculations!C99*Calculations!G99)/Calculations!E99)*'Data Entry'!X102),"")</f>
        <v/>
      </c>
      <c r="AR102" s="141" t="str">
        <f>IFERROR(VLOOKUP(AB102,Lists!$P$2:$Q$182,2,0),"")</f>
        <v/>
      </c>
      <c r="AS102" s="143" t="str">
        <f>IF(AI102="UI",VLOOKUP(AG102,'Convert Internation Units'!$A$2:$D$33,4,FALSE),IF(AG102="Penethamate hydroiodide",0.63,IF(AG102="Benzylpenicillin Procaine /
 Benzathine Penicillin",0.61,IF(AG102="Benzathine Penicillin",0.61,IF(AG102="Procaine benzylpenicillin",0.61,IF(AG102=Prodrug!F99,Prodrug!F99,Prodrug!F99))))))</f>
        <v/>
      </c>
      <c r="AT102" s="240" t="str">
        <f>IFERROR((((Calculations!K99*Calculations!G99)/Calculations!E99)*'Data Entry'!X102),"")</f>
        <v/>
      </c>
      <c r="AU102" s="146" t="str">
        <f>IFERROR(VLOOKUP(AG102,Lists!$P$2:$Q$182,2,0),"")</f>
        <v/>
      </c>
      <c r="AV102" s="143" t="str">
        <f>IF(AL102="UI",VLOOKUP(AJ102,'Convert Internation Units'!$A$2:$D$33,4,FALSE),IF(AJ102="Penethamate hydroiodide",0.63,IF(AJ102="Benzylpenicillin Procaine /
 Benzathine Penicillin",0.61,IF(AJ102="Benzathine Penicillin",0.61,IF(AJ102="Procaine benzylpenicillin",0.61,IF(AJ102=Prodrug!G99,Prodrug!G99,Prodrug!G99))))))</f>
        <v/>
      </c>
      <c r="AW102" s="240" t="str">
        <f>IFERROR((((Calculations!O99*Calculations!G99)/Calculations!E99)*'Data Entry'!X102),"")</f>
        <v/>
      </c>
      <c r="AX102" s="146" t="str">
        <f>IFERROR(VLOOKUP(AJ102,Lists!$P$2:$Q$182,2,0),"")</f>
        <v/>
      </c>
      <c r="AY102" s="143" t="str">
        <f>IF(AO102="UI",VLOOKUP(AM102,'Convert Internation Units'!$A$2:$D$33,4,FALSE),IF(AM102="Penethamate hydroiodide",0.63,IF(AM102="Benzylpenicillin Procaine /
 Benzathine Penicillin",0.61,IF(AM102="Benzathine Penicillin",0.61,IF(AM102="Procaine benzylpenicillin",0.61,IF(AM102=Prodrug!H99,Prodrug!H99,Prodrug!H99))))))</f>
        <v/>
      </c>
      <c r="AZ102" s="240" t="str">
        <f>IFERROR((((Calculations!S99*Calculations!G99)/Calculations!E99)*'Data Entry'!X102),"")</f>
        <v/>
      </c>
      <c r="BA102" s="146" t="str">
        <f>IFERROR(VLOOKUP(AM102,Lists!$P$2:$Q$182,2,0),"")</f>
        <v/>
      </c>
    </row>
    <row r="103" spans="1:53" s="5" customFormat="1">
      <c r="A103" s="116">
        <v>97</v>
      </c>
      <c r="B103" s="232"/>
      <c r="C103" s="105"/>
      <c r="D103" s="105"/>
      <c r="E103" s="105"/>
      <c r="F103" s="106"/>
      <c r="G103" s="107"/>
      <c r="H103" s="107"/>
      <c r="I103" s="108"/>
      <c r="J103" s="110"/>
      <c r="K103" s="110"/>
      <c r="L103" s="110"/>
      <c r="M103" s="110"/>
      <c r="N103" s="110"/>
      <c r="O103" s="110"/>
      <c r="P103" s="110"/>
      <c r="Q103" s="110"/>
      <c r="R103" s="110"/>
      <c r="S103" s="110"/>
      <c r="T103" s="110"/>
      <c r="U103" s="110"/>
      <c r="V103" s="110"/>
      <c r="W103" s="109"/>
      <c r="X103" s="111"/>
      <c r="Y103" s="112"/>
      <c r="Z103" s="328"/>
      <c r="AA103" s="329"/>
      <c r="AB103" s="114"/>
      <c r="AC103" s="115"/>
      <c r="AD103" s="113"/>
      <c r="AE103" s="113"/>
      <c r="AF103" s="112"/>
      <c r="AG103" s="116"/>
      <c r="AH103" s="115"/>
      <c r="AI103" s="174"/>
      <c r="AJ103" s="104"/>
      <c r="AK103" s="115"/>
      <c r="AL103" s="112"/>
      <c r="AM103" s="116"/>
      <c r="AN103" s="115"/>
      <c r="AO103" s="248"/>
      <c r="AP103" s="242" t="str">
        <f>IF(AD103="UI",VLOOKUP(AB103,'Convert Internation Units'!$A$2:$D$33,4,FALSE),IF(AB103="Penethamate hydroiodide",0.63,IF(AB103="Benzylpenicillin Procaine /
 Benzathine Penicillin",0.61,IF(AB103="Benzathine Penicillin",0.61,IF(AB103="Procaine benzylpenicillin",0.61,IF(AB103=Prodrug!E100,Prodrug!E100,Prodrug!E100))))))</f>
        <v/>
      </c>
      <c r="AQ103" s="239" t="str">
        <f>IFERROR((((Calculations!C100*Calculations!G100)/Calculations!E100)*'Data Entry'!X103),"")</f>
        <v/>
      </c>
      <c r="AR103" s="234" t="str">
        <f>IFERROR(VLOOKUP(AB103,Lists!$P$2:$Q$182,2,0),"")</f>
        <v/>
      </c>
      <c r="AS103" s="233" t="str">
        <f>IF(AI103="UI",VLOOKUP(AG103,'Convert Internation Units'!$A$2:$D$33,4,FALSE),IF(AG103="Penethamate hydroiodide",0.63,IF(AG103="Benzylpenicillin Procaine /
 Benzathine Penicillin",0.61,IF(AG103="Benzathine Penicillin",0.61,IF(AG103="Procaine benzylpenicillin",0.61,IF(AG103=Prodrug!F100,Prodrug!F100,Prodrug!F100))))))</f>
        <v/>
      </c>
      <c r="AT103" s="239" t="str">
        <f>IFERROR((((Calculations!K100*Calculations!G100)/Calculations!E100)*'Data Entry'!X103),"")</f>
        <v/>
      </c>
      <c r="AU103" s="235" t="str">
        <f>IFERROR(VLOOKUP(AG103,Lists!$P$2:$Q$182,2,0),"")</f>
        <v/>
      </c>
      <c r="AV103" s="233" t="str">
        <f>IF(AL103="UI",VLOOKUP(AJ103,'Convert Internation Units'!$A$2:$D$33,4,FALSE),IF(AJ103="Penethamate hydroiodide",0.63,IF(AJ103="Benzylpenicillin Procaine /
 Benzathine Penicillin",0.61,IF(AJ103="Benzathine Penicillin",0.61,IF(AJ103="Procaine benzylpenicillin",0.61,IF(AJ103=Prodrug!G100,Prodrug!G100,Prodrug!G100))))))</f>
        <v/>
      </c>
      <c r="AW103" s="239" t="str">
        <f>IFERROR((((Calculations!O100*Calculations!G100)/Calculations!E100)*'Data Entry'!X103),"")</f>
        <v/>
      </c>
      <c r="AX103" s="235" t="str">
        <f>IFERROR(VLOOKUP(AJ103,Lists!$P$2:$Q$182,2,0),"")</f>
        <v/>
      </c>
      <c r="AY103" s="233" t="str">
        <f>IF(AO103="UI",VLOOKUP(AM103,'Convert Internation Units'!$A$2:$D$33,4,FALSE),IF(AM103="Penethamate hydroiodide",0.63,IF(AM103="Benzylpenicillin Procaine /
 Benzathine Penicillin",0.61,IF(AM103="Benzathine Penicillin",0.61,IF(AM103="Procaine benzylpenicillin",0.61,IF(AM103=Prodrug!H100,Prodrug!H100,Prodrug!H100))))))</f>
        <v/>
      </c>
      <c r="AZ103" s="239" t="str">
        <f>IFERROR((((Calculations!S100*Calculations!G100)/Calculations!E100)*'Data Entry'!X103),"")</f>
        <v/>
      </c>
      <c r="BA103" s="235" t="str">
        <f>IFERROR(VLOOKUP(AM103,Lists!$P$2:$Q$182,2,0),"")</f>
        <v/>
      </c>
    </row>
    <row r="104" spans="1:53" s="5" customFormat="1">
      <c r="A104" s="6">
        <v>98</v>
      </c>
      <c r="B104" s="231"/>
      <c r="C104" s="7"/>
      <c r="D104" s="7"/>
      <c r="E104" s="7"/>
      <c r="F104" s="67"/>
      <c r="G104" s="79"/>
      <c r="H104" s="79"/>
      <c r="I104" s="75"/>
      <c r="J104" s="76"/>
      <c r="K104" s="76"/>
      <c r="L104" s="76"/>
      <c r="M104" s="76"/>
      <c r="N104" s="76"/>
      <c r="O104" s="76"/>
      <c r="P104" s="76"/>
      <c r="Q104" s="76"/>
      <c r="R104" s="76"/>
      <c r="S104" s="76"/>
      <c r="T104" s="76"/>
      <c r="U104" s="76"/>
      <c r="V104" s="76"/>
      <c r="W104" s="80"/>
      <c r="X104" s="69"/>
      <c r="Y104" s="25"/>
      <c r="Z104" s="326"/>
      <c r="AA104" s="327"/>
      <c r="AB104" s="28"/>
      <c r="AC104" s="23"/>
      <c r="AD104" s="8"/>
      <c r="AE104" s="8"/>
      <c r="AF104" s="25"/>
      <c r="AG104" s="6"/>
      <c r="AH104" s="23"/>
      <c r="AI104" s="173"/>
      <c r="AJ104" s="26"/>
      <c r="AK104" s="23"/>
      <c r="AL104" s="25"/>
      <c r="AM104" s="6"/>
      <c r="AN104" s="23"/>
      <c r="AO104" s="247"/>
      <c r="AP104" s="243" t="str">
        <f>IF(AD104="UI",VLOOKUP(AB104,'Convert Internation Units'!$A$2:$D$33,4,FALSE),IF(AB104="Penethamate hydroiodide",0.63,IF(AB104="Benzylpenicillin Procaine /
 Benzathine Penicillin",0.61,IF(AB104="Benzathine Penicillin",0.61,IF(AB104="Procaine benzylpenicillin",0.61,IF(AB104=Prodrug!E101,Prodrug!E101,Prodrug!E101))))))</f>
        <v/>
      </c>
      <c r="AQ104" s="240" t="str">
        <f>IFERROR((((Calculations!C101*Calculations!G101)/Calculations!E101)*'Data Entry'!X104),"")</f>
        <v/>
      </c>
      <c r="AR104" s="141" t="str">
        <f>IFERROR(VLOOKUP(AB104,Lists!$P$2:$Q$182,2,0),"")</f>
        <v/>
      </c>
      <c r="AS104" s="143" t="str">
        <f>IF(AI104="UI",VLOOKUP(AG104,'Convert Internation Units'!$A$2:$D$33,4,FALSE),IF(AG104="Penethamate hydroiodide",0.63,IF(AG104="Benzylpenicillin Procaine /
 Benzathine Penicillin",0.61,IF(AG104="Benzathine Penicillin",0.61,IF(AG104="Procaine benzylpenicillin",0.61,IF(AG104=Prodrug!F101,Prodrug!F101,Prodrug!F101))))))</f>
        <v/>
      </c>
      <c r="AT104" s="240" t="str">
        <f>IFERROR((((Calculations!K101*Calculations!G101)/Calculations!E101)*'Data Entry'!X104),"")</f>
        <v/>
      </c>
      <c r="AU104" s="146" t="str">
        <f>IFERROR(VLOOKUP(AG104,Lists!$P$2:$Q$182,2,0),"")</f>
        <v/>
      </c>
      <c r="AV104" s="143" t="str">
        <f>IF(AL104="UI",VLOOKUP(AJ104,'Convert Internation Units'!$A$2:$D$33,4,FALSE),IF(AJ104="Penethamate hydroiodide",0.63,IF(AJ104="Benzylpenicillin Procaine /
 Benzathine Penicillin",0.61,IF(AJ104="Benzathine Penicillin",0.61,IF(AJ104="Procaine benzylpenicillin",0.61,IF(AJ104=Prodrug!G101,Prodrug!G101,Prodrug!G101))))))</f>
        <v/>
      </c>
      <c r="AW104" s="240" t="str">
        <f>IFERROR((((Calculations!O101*Calculations!G101)/Calculations!E101)*'Data Entry'!X104),"")</f>
        <v/>
      </c>
      <c r="AX104" s="146" t="str">
        <f>IFERROR(VLOOKUP(AJ104,Lists!$P$2:$Q$182,2,0),"")</f>
        <v/>
      </c>
      <c r="AY104" s="143" t="str">
        <f>IF(AO104="UI",VLOOKUP(AM104,'Convert Internation Units'!$A$2:$D$33,4,FALSE),IF(AM104="Penethamate hydroiodide",0.63,IF(AM104="Benzylpenicillin Procaine /
 Benzathine Penicillin",0.61,IF(AM104="Benzathine Penicillin",0.61,IF(AM104="Procaine benzylpenicillin",0.61,IF(AM104=Prodrug!H101,Prodrug!H101,Prodrug!H101))))))</f>
        <v/>
      </c>
      <c r="AZ104" s="240" t="str">
        <f>IFERROR((((Calculations!S101*Calculations!G101)/Calculations!E101)*'Data Entry'!X104),"")</f>
        <v/>
      </c>
      <c r="BA104" s="146" t="str">
        <f>IFERROR(VLOOKUP(AM104,Lists!$P$2:$Q$182,2,0),"")</f>
        <v/>
      </c>
    </row>
    <row r="105" spans="1:53" s="5" customFormat="1">
      <c r="A105" s="116">
        <v>99</v>
      </c>
      <c r="B105" s="232"/>
      <c r="C105" s="105"/>
      <c r="D105" s="105"/>
      <c r="E105" s="105"/>
      <c r="F105" s="106"/>
      <c r="G105" s="107"/>
      <c r="H105" s="107"/>
      <c r="I105" s="108"/>
      <c r="J105" s="110"/>
      <c r="K105" s="110"/>
      <c r="L105" s="110"/>
      <c r="M105" s="110"/>
      <c r="N105" s="110"/>
      <c r="O105" s="110"/>
      <c r="P105" s="110"/>
      <c r="Q105" s="110"/>
      <c r="R105" s="110"/>
      <c r="S105" s="110"/>
      <c r="T105" s="110"/>
      <c r="U105" s="110"/>
      <c r="V105" s="110"/>
      <c r="W105" s="109"/>
      <c r="X105" s="111"/>
      <c r="Y105" s="112"/>
      <c r="Z105" s="328"/>
      <c r="AA105" s="329"/>
      <c r="AB105" s="114"/>
      <c r="AC105" s="115"/>
      <c r="AD105" s="113"/>
      <c r="AE105" s="113"/>
      <c r="AF105" s="112"/>
      <c r="AG105" s="116"/>
      <c r="AH105" s="115"/>
      <c r="AI105" s="174"/>
      <c r="AJ105" s="104"/>
      <c r="AK105" s="115"/>
      <c r="AL105" s="112"/>
      <c r="AM105" s="116"/>
      <c r="AN105" s="115"/>
      <c r="AO105" s="248"/>
      <c r="AP105" s="242" t="str">
        <f>IF(AD105="UI",VLOOKUP(AB105,'Convert Internation Units'!$A$2:$D$33,4,FALSE),IF(AB105="Penethamate hydroiodide",0.63,IF(AB105="Benzylpenicillin Procaine /
 Benzathine Penicillin",0.61,IF(AB105="Benzathine Penicillin",0.61,IF(AB105="Procaine benzylpenicillin",0.61,IF(AB105=Prodrug!E102,Prodrug!E102,Prodrug!E102))))))</f>
        <v/>
      </c>
      <c r="AQ105" s="239" t="str">
        <f>IFERROR((((Calculations!C102*Calculations!G102)/Calculations!E102)*'Data Entry'!X105),"")</f>
        <v/>
      </c>
      <c r="AR105" s="234" t="str">
        <f>IFERROR(VLOOKUP(AB105,Lists!$P$2:$Q$182,2,0),"")</f>
        <v/>
      </c>
      <c r="AS105" s="233" t="str">
        <f>IF(AI105="UI",VLOOKUP(AG105,'Convert Internation Units'!$A$2:$D$33,4,FALSE),IF(AG105="Penethamate hydroiodide",0.63,IF(AG105="Benzylpenicillin Procaine /
 Benzathine Penicillin",0.61,IF(AG105="Benzathine Penicillin",0.61,IF(AG105="Procaine benzylpenicillin",0.61,IF(AG105=Prodrug!F102,Prodrug!F102,Prodrug!F102))))))</f>
        <v/>
      </c>
      <c r="AT105" s="239" t="str">
        <f>IFERROR((((Calculations!K102*Calculations!G102)/Calculations!E102)*'Data Entry'!X105),"")</f>
        <v/>
      </c>
      <c r="AU105" s="235" t="str">
        <f>IFERROR(VLOOKUP(AG105,Lists!$P$2:$Q$182,2,0),"")</f>
        <v/>
      </c>
      <c r="AV105" s="233" t="str">
        <f>IF(AL105="UI",VLOOKUP(AJ105,'Convert Internation Units'!$A$2:$D$33,4,FALSE),IF(AJ105="Penethamate hydroiodide",0.63,IF(AJ105="Benzylpenicillin Procaine /
 Benzathine Penicillin",0.61,IF(AJ105="Benzathine Penicillin",0.61,IF(AJ105="Procaine benzylpenicillin",0.61,IF(AJ105=Prodrug!G102,Prodrug!G102,Prodrug!G102))))))</f>
        <v/>
      </c>
      <c r="AW105" s="239" t="str">
        <f>IFERROR((((Calculations!O102*Calculations!G102)/Calculations!E102)*'Data Entry'!X105),"")</f>
        <v/>
      </c>
      <c r="AX105" s="235" t="str">
        <f>IFERROR(VLOOKUP(AJ105,Lists!$P$2:$Q$182,2,0),"")</f>
        <v/>
      </c>
      <c r="AY105" s="233" t="str">
        <f>IF(AO105="UI",VLOOKUP(AM105,'Convert Internation Units'!$A$2:$D$33,4,FALSE),IF(AM105="Penethamate hydroiodide",0.63,IF(AM105="Benzylpenicillin Procaine /
 Benzathine Penicillin",0.61,IF(AM105="Benzathine Penicillin",0.61,IF(AM105="Procaine benzylpenicillin",0.61,IF(AM105=Prodrug!H102,Prodrug!H102,Prodrug!H102))))))</f>
        <v/>
      </c>
      <c r="AZ105" s="239" t="str">
        <f>IFERROR((((Calculations!S102*Calculations!G102)/Calculations!E102)*'Data Entry'!X105),"")</f>
        <v/>
      </c>
      <c r="BA105" s="235" t="str">
        <f>IFERROR(VLOOKUP(AM105,Lists!$P$2:$Q$182,2,0),"")</f>
        <v/>
      </c>
    </row>
    <row r="106" spans="1:53" s="5" customFormat="1">
      <c r="A106" s="6">
        <v>100</v>
      </c>
      <c r="B106" s="231"/>
      <c r="C106" s="7"/>
      <c r="D106" s="7"/>
      <c r="E106" s="7"/>
      <c r="F106" s="67"/>
      <c r="G106" s="79"/>
      <c r="H106" s="79"/>
      <c r="I106" s="75"/>
      <c r="J106" s="76"/>
      <c r="K106" s="76"/>
      <c r="L106" s="76"/>
      <c r="M106" s="76"/>
      <c r="N106" s="76"/>
      <c r="O106" s="76"/>
      <c r="P106" s="76"/>
      <c r="Q106" s="76"/>
      <c r="R106" s="76"/>
      <c r="S106" s="76"/>
      <c r="T106" s="76"/>
      <c r="U106" s="76"/>
      <c r="V106" s="76"/>
      <c r="W106" s="80"/>
      <c r="X106" s="69"/>
      <c r="Y106" s="25"/>
      <c r="Z106" s="326"/>
      <c r="AA106" s="327"/>
      <c r="AB106" s="28"/>
      <c r="AC106" s="23"/>
      <c r="AD106" s="8"/>
      <c r="AE106" s="8"/>
      <c r="AF106" s="25"/>
      <c r="AG106" s="6"/>
      <c r="AH106" s="23"/>
      <c r="AI106" s="173"/>
      <c r="AJ106" s="26"/>
      <c r="AK106" s="23"/>
      <c r="AL106" s="25"/>
      <c r="AM106" s="6"/>
      <c r="AN106" s="23"/>
      <c r="AO106" s="247"/>
      <c r="AP106" s="243" t="str">
        <f>IF(AD106="UI",VLOOKUP(AB106,'Convert Internation Units'!$A$2:$D$33,4,FALSE),IF(AB106="Penethamate hydroiodide",0.63,IF(AB106="Benzylpenicillin Procaine /
 Benzathine Penicillin",0.61,IF(AB106="Benzathine Penicillin",0.61,IF(AB106="Procaine benzylpenicillin",0.61,IF(AB106=Prodrug!E103,Prodrug!E103,Prodrug!E103))))))</f>
        <v/>
      </c>
      <c r="AQ106" s="240" t="str">
        <f>IFERROR((((Calculations!C103*Calculations!G103)/Calculations!E103)*'Data Entry'!X106),"")</f>
        <v/>
      </c>
      <c r="AR106" s="141" t="str">
        <f>IFERROR(VLOOKUP(AB106,Lists!$P$2:$Q$182,2,0),"")</f>
        <v/>
      </c>
      <c r="AS106" s="143" t="str">
        <f>IF(AI106="UI",VLOOKUP(AG106,'Convert Internation Units'!$A$2:$D$33,4,FALSE),IF(AG106="Penethamate hydroiodide",0.63,IF(AG106="Benzylpenicillin Procaine /
 Benzathine Penicillin",0.61,IF(AG106="Benzathine Penicillin",0.61,IF(AG106="Procaine benzylpenicillin",0.61,IF(AG106=Prodrug!F103,Prodrug!F103,Prodrug!F103))))))</f>
        <v/>
      </c>
      <c r="AT106" s="240" t="str">
        <f>IFERROR((((Calculations!K103*Calculations!G103)/Calculations!E103)*'Data Entry'!X106),"")</f>
        <v/>
      </c>
      <c r="AU106" s="146" t="str">
        <f>IFERROR(VLOOKUP(AG106,Lists!$P$2:$Q$182,2,0),"")</f>
        <v/>
      </c>
      <c r="AV106" s="143" t="str">
        <f>IF(AL106="UI",VLOOKUP(AJ106,'Convert Internation Units'!$A$2:$D$33,4,FALSE),IF(AJ106="Penethamate hydroiodide",0.63,IF(AJ106="Benzylpenicillin Procaine /
 Benzathine Penicillin",0.61,IF(AJ106="Benzathine Penicillin",0.61,IF(AJ106="Procaine benzylpenicillin",0.61,IF(AJ106=Prodrug!G103,Prodrug!G103,Prodrug!G103))))))</f>
        <v/>
      </c>
      <c r="AW106" s="240" t="str">
        <f>IFERROR((((Calculations!O103*Calculations!G103)/Calculations!E103)*'Data Entry'!X106),"")</f>
        <v/>
      </c>
      <c r="AX106" s="146" t="str">
        <f>IFERROR(VLOOKUP(AJ106,Lists!$P$2:$Q$182,2,0),"")</f>
        <v/>
      </c>
      <c r="AY106" s="143" t="str">
        <f>IF(AO106="UI",VLOOKUP(AM106,'Convert Internation Units'!$A$2:$D$33,4,FALSE),IF(AM106="Penethamate hydroiodide",0.63,IF(AM106="Benzylpenicillin Procaine /
 Benzathine Penicillin",0.61,IF(AM106="Benzathine Penicillin",0.61,IF(AM106="Procaine benzylpenicillin",0.61,IF(AM106=Prodrug!H103,Prodrug!H103,Prodrug!H103))))))</f>
        <v/>
      </c>
      <c r="AZ106" s="240" t="str">
        <f>IFERROR((((Calculations!S103*Calculations!G103)/Calculations!E103)*'Data Entry'!X106),"")</f>
        <v/>
      </c>
      <c r="BA106" s="146" t="str">
        <f>IFERROR(VLOOKUP(AM106,Lists!$P$2:$Q$182,2,0),"")</f>
        <v/>
      </c>
    </row>
    <row r="107" spans="1:53" s="5" customFormat="1">
      <c r="A107" s="116">
        <v>101</v>
      </c>
      <c r="B107" s="232"/>
      <c r="C107" s="105"/>
      <c r="D107" s="105"/>
      <c r="E107" s="105"/>
      <c r="F107" s="106"/>
      <c r="G107" s="107"/>
      <c r="H107" s="107"/>
      <c r="I107" s="108"/>
      <c r="J107" s="110"/>
      <c r="K107" s="110"/>
      <c r="L107" s="110"/>
      <c r="M107" s="110"/>
      <c r="N107" s="110"/>
      <c r="O107" s="110"/>
      <c r="P107" s="110"/>
      <c r="Q107" s="110"/>
      <c r="R107" s="110"/>
      <c r="S107" s="110"/>
      <c r="T107" s="110"/>
      <c r="U107" s="110"/>
      <c r="V107" s="110"/>
      <c r="W107" s="109"/>
      <c r="X107" s="111"/>
      <c r="Y107" s="112"/>
      <c r="Z107" s="328"/>
      <c r="AA107" s="329"/>
      <c r="AB107" s="114"/>
      <c r="AC107" s="115"/>
      <c r="AD107" s="113"/>
      <c r="AE107" s="113"/>
      <c r="AF107" s="112"/>
      <c r="AG107" s="116"/>
      <c r="AH107" s="115"/>
      <c r="AI107" s="174"/>
      <c r="AJ107" s="104"/>
      <c r="AK107" s="115"/>
      <c r="AL107" s="112"/>
      <c r="AM107" s="116"/>
      <c r="AN107" s="115"/>
      <c r="AO107" s="248"/>
      <c r="AP107" s="242" t="str">
        <f>IF(AD107="UI",VLOOKUP(AB107,'Convert Internation Units'!$A$2:$D$33,4,FALSE),IF(AB107="Penethamate hydroiodide",0.63,IF(AB107="Benzylpenicillin Procaine /
 Benzathine Penicillin",0.61,IF(AB107="Benzathine Penicillin",0.61,IF(AB107="Procaine benzylpenicillin",0.61,IF(AB107=Prodrug!E104,Prodrug!E104,Prodrug!E104))))))</f>
        <v/>
      </c>
      <c r="AQ107" s="239" t="str">
        <f>IFERROR((((Calculations!C104*Calculations!G104)/Calculations!E104)*'Data Entry'!X107),"")</f>
        <v/>
      </c>
      <c r="AR107" s="234" t="str">
        <f>IFERROR(VLOOKUP(AB107,Lists!$P$2:$Q$182,2,0),"")</f>
        <v/>
      </c>
      <c r="AS107" s="233" t="str">
        <f>IF(AI107="UI",VLOOKUP(AG107,'Convert Internation Units'!$A$2:$D$33,4,FALSE),IF(AG107="Penethamate hydroiodide",0.63,IF(AG107="Benzylpenicillin Procaine /
 Benzathine Penicillin",0.61,IF(AG107="Benzathine Penicillin",0.61,IF(AG107="Procaine benzylpenicillin",0.61,IF(AG107=Prodrug!F104,Prodrug!F104,Prodrug!F104))))))</f>
        <v/>
      </c>
      <c r="AT107" s="239" t="str">
        <f>IFERROR((((Calculations!K104*Calculations!G104)/Calculations!E104)*'Data Entry'!X107),"")</f>
        <v/>
      </c>
      <c r="AU107" s="235" t="str">
        <f>IFERROR(VLOOKUP(AG107,Lists!$P$2:$Q$182,2,0),"")</f>
        <v/>
      </c>
      <c r="AV107" s="233" t="str">
        <f>IF(AL107="UI",VLOOKUP(AJ107,'Convert Internation Units'!$A$2:$D$33,4,FALSE),IF(AJ107="Penethamate hydroiodide",0.63,IF(AJ107="Benzylpenicillin Procaine /
 Benzathine Penicillin",0.61,IF(AJ107="Benzathine Penicillin",0.61,IF(AJ107="Procaine benzylpenicillin",0.61,IF(AJ107=Prodrug!G104,Prodrug!G104,Prodrug!G104))))))</f>
        <v/>
      </c>
      <c r="AW107" s="239" t="str">
        <f>IFERROR((((Calculations!O104*Calculations!G104)/Calculations!E104)*'Data Entry'!X107),"")</f>
        <v/>
      </c>
      <c r="AX107" s="235" t="str">
        <f>IFERROR(VLOOKUP(AJ107,Lists!$P$2:$Q$182,2,0),"")</f>
        <v/>
      </c>
      <c r="AY107" s="233" t="str">
        <f>IF(AO107="UI",VLOOKUP(AM107,'Convert Internation Units'!$A$2:$D$33,4,FALSE),IF(AM107="Penethamate hydroiodide",0.63,IF(AM107="Benzylpenicillin Procaine /
 Benzathine Penicillin",0.61,IF(AM107="Benzathine Penicillin",0.61,IF(AM107="Procaine benzylpenicillin",0.61,IF(AM107=Prodrug!H104,Prodrug!H104,Prodrug!H104))))))</f>
        <v/>
      </c>
      <c r="AZ107" s="239" t="str">
        <f>IFERROR((((Calculations!S104*Calculations!G104)/Calculations!E104)*'Data Entry'!X107),"")</f>
        <v/>
      </c>
      <c r="BA107" s="235" t="str">
        <f>IFERROR(VLOOKUP(AM107,Lists!$P$2:$Q$182,2,0),"")</f>
        <v/>
      </c>
    </row>
    <row r="108" spans="1:53" s="5" customFormat="1">
      <c r="A108" s="6">
        <v>102</v>
      </c>
      <c r="B108" s="231"/>
      <c r="C108" s="7"/>
      <c r="D108" s="7"/>
      <c r="E108" s="7"/>
      <c r="F108" s="67"/>
      <c r="G108" s="79"/>
      <c r="H108" s="79"/>
      <c r="I108" s="75"/>
      <c r="J108" s="76"/>
      <c r="K108" s="76"/>
      <c r="L108" s="76"/>
      <c r="M108" s="76"/>
      <c r="N108" s="76"/>
      <c r="O108" s="76"/>
      <c r="P108" s="76"/>
      <c r="Q108" s="76"/>
      <c r="R108" s="76"/>
      <c r="S108" s="76"/>
      <c r="T108" s="76"/>
      <c r="U108" s="76"/>
      <c r="V108" s="76"/>
      <c r="W108" s="80"/>
      <c r="X108" s="69"/>
      <c r="Y108" s="25"/>
      <c r="Z108" s="326"/>
      <c r="AA108" s="327"/>
      <c r="AB108" s="28"/>
      <c r="AC108" s="23"/>
      <c r="AD108" s="8"/>
      <c r="AE108" s="8"/>
      <c r="AF108" s="25"/>
      <c r="AG108" s="6"/>
      <c r="AH108" s="23"/>
      <c r="AI108" s="173"/>
      <c r="AJ108" s="26"/>
      <c r="AK108" s="23"/>
      <c r="AL108" s="25"/>
      <c r="AM108" s="6"/>
      <c r="AN108" s="23"/>
      <c r="AO108" s="247"/>
      <c r="AP108" s="243" t="str">
        <f>IF(AD108="UI",VLOOKUP(AB108,'Convert Internation Units'!$A$2:$D$33,4,FALSE),IF(AB108="Penethamate hydroiodide",0.63,IF(AB108="Benzylpenicillin Procaine /
 Benzathine Penicillin",0.61,IF(AB108="Benzathine Penicillin",0.61,IF(AB108="Procaine benzylpenicillin",0.61,IF(AB108=Prodrug!E105,Prodrug!E105,Prodrug!E105))))))</f>
        <v/>
      </c>
      <c r="AQ108" s="240" t="str">
        <f>IFERROR((((Calculations!C105*Calculations!G105)/Calculations!E105)*'Data Entry'!X108),"")</f>
        <v/>
      </c>
      <c r="AR108" s="141" t="str">
        <f>IFERROR(VLOOKUP(AB108,Lists!$P$2:$Q$182,2,0),"")</f>
        <v/>
      </c>
      <c r="AS108" s="143" t="str">
        <f>IF(AI108="UI",VLOOKUP(AG108,'Convert Internation Units'!$A$2:$D$33,4,FALSE),IF(AG108="Penethamate hydroiodide",0.63,IF(AG108="Benzylpenicillin Procaine /
 Benzathine Penicillin",0.61,IF(AG108="Benzathine Penicillin",0.61,IF(AG108="Procaine benzylpenicillin",0.61,IF(AG108=Prodrug!F105,Prodrug!F105,Prodrug!F105))))))</f>
        <v/>
      </c>
      <c r="AT108" s="240" t="str">
        <f>IFERROR((((Calculations!K105*Calculations!G105)/Calculations!E105)*'Data Entry'!X108),"")</f>
        <v/>
      </c>
      <c r="AU108" s="146" t="str">
        <f>IFERROR(VLOOKUP(AG108,Lists!$P$2:$Q$182,2,0),"")</f>
        <v/>
      </c>
      <c r="AV108" s="143" t="str">
        <f>IF(AL108="UI",VLOOKUP(AJ108,'Convert Internation Units'!$A$2:$D$33,4,FALSE),IF(AJ108="Penethamate hydroiodide",0.63,IF(AJ108="Benzylpenicillin Procaine /
 Benzathine Penicillin",0.61,IF(AJ108="Benzathine Penicillin",0.61,IF(AJ108="Procaine benzylpenicillin",0.61,IF(AJ108=Prodrug!G105,Prodrug!G105,Prodrug!G105))))))</f>
        <v/>
      </c>
      <c r="AW108" s="240" t="str">
        <f>IFERROR((((Calculations!O105*Calculations!G105)/Calculations!E105)*'Data Entry'!X108),"")</f>
        <v/>
      </c>
      <c r="AX108" s="146" t="str">
        <f>IFERROR(VLOOKUP(AJ108,Lists!$P$2:$Q$182,2,0),"")</f>
        <v/>
      </c>
      <c r="AY108" s="143" t="str">
        <f>IF(AO108="UI",VLOOKUP(AM108,'Convert Internation Units'!$A$2:$D$33,4,FALSE),IF(AM108="Penethamate hydroiodide",0.63,IF(AM108="Benzylpenicillin Procaine /
 Benzathine Penicillin",0.61,IF(AM108="Benzathine Penicillin",0.61,IF(AM108="Procaine benzylpenicillin",0.61,IF(AM108=Prodrug!H105,Prodrug!H105,Prodrug!H105))))))</f>
        <v/>
      </c>
      <c r="AZ108" s="240" t="str">
        <f>IFERROR((((Calculations!S105*Calculations!G105)/Calculations!E105)*'Data Entry'!X108),"")</f>
        <v/>
      </c>
      <c r="BA108" s="146" t="str">
        <f>IFERROR(VLOOKUP(AM108,Lists!$P$2:$Q$182,2,0),"")</f>
        <v/>
      </c>
    </row>
    <row r="109" spans="1:53" s="5" customFormat="1">
      <c r="A109" s="116">
        <v>103</v>
      </c>
      <c r="B109" s="232"/>
      <c r="C109" s="105"/>
      <c r="D109" s="105"/>
      <c r="E109" s="105"/>
      <c r="F109" s="106"/>
      <c r="G109" s="107"/>
      <c r="H109" s="107"/>
      <c r="I109" s="108"/>
      <c r="J109" s="110"/>
      <c r="K109" s="110"/>
      <c r="L109" s="110"/>
      <c r="M109" s="110"/>
      <c r="N109" s="110"/>
      <c r="O109" s="110"/>
      <c r="P109" s="110"/>
      <c r="Q109" s="110"/>
      <c r="R109" s="110"/>
      <c r="S109" s="110"/>
      <c r="T109" s="110"/>
      <c r="U109" s="110"/>
      <c r="V109" s="110"/>
      <c r="W109" s="109"/>
      <c r="X109" s="111"/>
      <c r="Y109" s="112"/>
      <c r="Z109" s="328"/>
      <c r="AA109" s="329"/>
      <c r="AB109" s="114"/>
      <c r="AC109" s="115"/>
      <c r="AD109" s="113"/>
      <c r="AE109" s="113"/>
      <c r="AF109" s="112"/>
      <c r="AG109" s="116"/>
      <c r="AH109" s="115"/>
      <c r="AI109" s="174"/>
      <c r="AJ109" s="104"/>
      <c r="AK109" s="115"/>
      <c r="AL109" s="112"/>
      <c r="AM109" s="116"/>
      <c r="AN109" s="115"/>
      <c r="AO109" s="248"/>
      <c r="AP109" s="242" t="str">
        <f>IF(AD109="UI",VLOOKUP(AB109,'Convert Internation Units'!$A$2:$D$33,4,FALSE),IF(AB109="Penethamate hydroiodide",0.63,IF(AB109="Benzylpenicillin Procaine /
 Benzathine Penicillin",0.61,IF(AB109="Benzathine Penicillin",0.61,IF(AB109="Procaine benzylpenicillin",0.61,IF(AB109=Prodrug!E106,Prodrug!E106,Prodrug!E106))))))</f>
        <v/>
      </c>
      <c r="AQ109" s="239" t="str">
        <f>IFERROR((((Calculations!C106*Calculations!G106)/Calculations!E106)*'Data Entry'!X109),"")</f>
        <v/>
      </c>
      <c r="AR109" s="234" t="str">
        <f>IFERROR(VLOOKUP(AB109,Lists!$P$2:$Q$182,2,0),"")</f>
        <v/>
      </c>
      <c r="AS109" s="233" t="str">
        <f>IF(AI109="UI",VLOOKUP(AG109,'Convert Internation Units'!$A$2:$D$33,4,FALSE),IF(AG109="Penethamate hydroiodide",0.63,IF(AG109="Benzylpenicillin Procaine /
 Benzathine Penicillin",0.61,IF(AG109="Benzathine Penicillin",0.61,IF(AG109="Procaine benzylpenicillin",0.61,IF(AG109=Prodrug!F106,Prodrug!F106,Prodrug!F106))))))</f>
        <v/>
      </c>
      <c r="AT109" s="239" t="str">
        <f>IFERROR((((Calculations!K106*Calculations!G106)/Calculations!E106)*'Data Entry'!X109),"")</f>
        <v/>
      </c>
      <c r="AU109" s="235" t="str">
        <f>IFERROR(VLOOKUP(AG109,Lists!$P$2:$Q$182,2,0),"")</f>
        <v/>
      </c>
      <c r="AV109" s="233" t="str">
        <f>IF(AL109="UI",VLOOKUP(AJ109,'Convert Internation Units'!$A$2:$D$33,4,FALSE),IF(AJ109="Penethamate hydroiodide",0.63,IF(AJ109="Benzylpenicillin Procaine /
 Benzathine Penicillin",0.61,IF(AJ109="Benzathine Penicillin",0.61,IF(AJ109="Procaine benzylpenicillin",0.61,IF(AJ109=Prodrug!G106,Prodrug!G106,Prodrug!G106))))))</f>
        <v/>
      </c>
      <c r="AW109" s="239" t="str">
        <f>IFERROR((((Calculations!O106*Calculations!G106)/Calculations!E106)*'Data Entry'!X109),"")</f>
        <v/>
      </c>
      <c r="AX109" s="235" t="str">
        <f>IFERROR(VLOOKUP(AJ109,Lists!$P$2:$Q$182,2,0),"")</f>
        <v/>
      </c>
      <c r="AY109" s="233" t="str">
        <f>IF(AO109="UI",VLOOKUP(AM109,'Convert Internation Units'!$A$2:$D$33,4,FALSE),IF(AM109="Penethamate hydroiodide",0.63,IF(AM109="Benzylpenicillin Procaine /
 Benzathine Penicillin",0.61,IF(AM109="Benzathine Penicillin",0.61,IF(AM109="Procaine benzylpenicillin",0.61,IF(AM109=Prodrug!H106,Prodrug!H106,Prodrug!H106))))))</f>
        <v/>
      </c>
      <c r="AZ109" s="239" t="str">
        <f>IFERROR((((Calculations!S106*Calculations!G106)/Calculations!E106)*'Data Entry'!X109),"")</f>
        <v/>
      </c>
      <c r="BA109" s="235" t="str">
        <f>IFERROR(VLOOKUP(AM109,Lists!$P$2:$Q$182,2,0),"")</f>
        <v/>
      </c>
    </row>
    <row r="110" spans="1:53" s="5" customFormat="1">
      <c r="A110" s="6">
        <v>104</v>
      </c>
      <c r="B110" s="231"/>
      <c r="C110" s="7"/>
      <c r="D110" s="7"/>
      <c r="E110" s="7"/>
      <c r="F110" s="67"/>
      <c r="G110" s="79"/>
      <c r="H110" s="79"/>
      <c r="I110" s="75"/>
      <c r="J110" s="76"/>
      <c r="K110" s="76"/>
      <c r="L110" s="76"/>
      <c r="M110" s="76"/>
      <c r="N110" s="76"/>
      <c r="O110" s="76"/>
      <c r="P110" s="76"/>
      <c r="Q110" s="76"/>
      <c r="R110" s="76"/>
      <c r="S110" s="76"/>
      <c r="T110" s="76"/>
      <c r="U110" s="76"/>
      <c r="V110" s="76"/>
      <c r="W110" s="80"/>
      <c r="X110" s="69"/>
      <c r="Y110" s="25"/>
      <c r="Z110" s="326"/>
      <c r="AA110" s="327"/>
      <c r="AB110" s="28"/>
      <c r="AC110" s="23"/>
      <c r="AD110" s="8"/>
      <c r="AE110" s="8"/>
      <c r="AF110" s="25"/>
      <c r="AG110" s="6"/>
      <c r="AH110" s="23"/>
      <c r="AI110" s="173"/>
      <c r="AJ110" s="26"/>
      <c r="AK110" s="23"/>
      <c r="AL110" s="25"/>
      <c r="AM110" s="6"/>
      <c r="AN110" s="23"/>
      <c r="AO110" s="247"/>
      <c r="AP110" s="243" t="str">
        <f>IF(AD110="UI",VLOOKUP(AB110,'Convert Internation Units'!$A$2:$D$33,4,FALSE),IF(AB110="Penethamate hydroiodide",0.63,IF(AB110="Benzylpenicillin Procaine /
 Benzathine Penicillin",0.61,IF(AB110="Benzathine Penicillin",0.61,IF(AB110="Procaine benzylpenicillin",0.61,IF(AB110=Prodrug!E107,Prodrug!E107,Prodrug!E107))))))</f>
        <v/>
      </c>
      <c r="AQ110" s="240" t="str">
        <f>IFERROR((((Calculations!C107*Calculations!G107)/Calculations!E107)*'Data Entry'!X110),"")</f>
        <v/>
      </c>
      <c r="AR110" s="141" t="str">
        <f>IFERROR(VLOOKUP(AB110,Lists!$P$2:$Q$182,2,0),"")</f>
        <v/>
      </c>
      <c r="AS110" s="143" t="str">
        <f>IF(AI110="UI",VLOOKUP(AG110,'Convert Internation Units'!$A$2:$D$33,4,FALSE),IF(AG110="Penethamate hydroiodide",0.63,IF(AG110="Benzylpenicillin Procaine /
 Benzathine Penicillin",0.61,IF(AG110="Benzathine Penicillin",0.61,IF(AG110="Procaine benzylpenicillin",0.61,IF(AG110=Prodrug!F107,Prodrug!F107,Prodrug!F107))))))</f>
        <v/>
      </c>
      <c r="AT110" s="240" t="str">
        <f>IFERROR((((Calculations!K107*Calculations!G107)/Calculations!E107)*'Data Entry'!X110),"")</f>
        <v/>
      </c>
      <c r="AU110" s="146" t="str">
        <f>IFERROR(VLOOKUP(AG110,Lists!$P$2:$Q$182,2,0),"")</f>
        <v/>
      </c>
      <c r="AV110" s="143" t="str">
        <f>IF(AL110="UI",VLOOKUP(AJ110,'Convert Internation Units'!$A$2:$D$33,4,FALSE),IF(AJ110="Penethamate hydroiodide",0.63,IF(AJ110="Benzylpenicillin Procaine /
 Benzathine Penicillin",0.61,IF(AJ110="Benzathine Penicillin",0.61,IF(AJ110="Procaine benzylpenicillin",0.61,IF(AJ110=Prodrug!G107,Prodrug!G107,Prodrug!G107))))))</f>
        <v/>
      </c>
      <c r="AW110" s="240" t="str">
        <f>IFERROR((((Calculations!O107*Calculations!G107)/Calculations!E107)*'Data Entry'!X110),"")</f>
        <v/>
      </c>
      <c r="AX110" s="146" t="str">
        <f>IFERROR(VLOOKUP(AJ110,Lists!$P$2:$Q$182,2,0),"")</f>
        <v/>
      </c>
      <c r="AY110" s="143" t="str">
        <f>IF(AO110="UI",VLOOKUP(AM110,'Convert Internation Units'!$A$2:$D$33,4,FALSE),IF(AM110="Penethamate hydroiodide",0.63,IF(AM110="Benzylpenicillin Procaine /
 Benzathine Penicillin",0.61,IF(AM110="Benzathine Penicillin",0.61,IF(AM110="Procaine benzylpenicillin",0.61,IF(AM110=Prodrug!H107,Prodrug!H107,Prodrug!H107))))))</f>
        <v/>
      </c>
      <c r="AZ110" s="240" t="str">
        <f>IFERROR((((Calculations!S107*Calculations!G107)/Calculations!E107)*'Data Entry'!X110),"")</f>
        <v/>
      </c>
      <c r="BA110" s="146" t="str">
        <f>IFERROR(VLOOKUP(AM110,Lists!$P$2:$Q$182,2,0),"")</f>
        <v/>
      </c>
    </row>
    <row r="111" spans="1:53" s="5" customFormat="1">
      <c r="A111" s="116">
        <v>105</v>
      </c>
      <c r="B111" s="232"/>
      <c r="C111" s="105"/>
      <c r="D111" s="105"/>
      <c r="E111" s="105"/>
      <c r="F111" s="106"/>
      <c r="G111" s="107"/>
      <c r="H111" s="107"/>
      <c r="I111" s="108"/>
      <c r="J111" s="110"/>
      <c r="K111" s="110"/>
      <c r="L111" s="110"/>
      <c r="M111" s="110"/>
      <c r="N111" s="110"/>
      <c r="O111" s="110"/>
      <c r="P111" s="110"/>
      <c r="Q111" s="110"/>
      <c r="R111" s="110"/>
      <c r="S111" s="110"/>
      <c r="T111" s="110"/>
      <c r="U111" s="110"/>
      <c r="V111" s="110"/>
      <c r="W111" s="109"/>
      <c r="X111" s="111"/>
      <c r="Y111" s="112"/>
      <c r="Z111" s="328"/>
      <c r="AA111" s="329"/>
      <c r="AB111" s="114"/>
      <c r="AC111" s="115"/>
      <c r="AD111" s="113"/>
      <c r="AE111" s="113"/>
      <c r="AF111" s="112"/>
      <c r="AG111" s="116"/>
      <c r="AH111" s="115"/>
      <c r="AI111" s="174"/>
      <c r="AJ111" s="104"/>
      <c r="AK111" s="115"/>
      <c r="AL111" s="112"/>
      <c r="AM111" s="116"/>
      <c r="AN111" s="115"/>
      <c r="AO111" s="248"/>
      <c r="AP111" s="242" t="str">
        <f>IF(AD111="UI",VLOOKUP(AB111,'Convert Internation Units'!$A$2:$D$33,4,FALSE),IF(AB111="Penethamate hydroiodide",0.63,IF(AB111="Benzylpenicillin Procaine /
 Benzathine Penicillin",0.61,IF(AB111="Benzathine Penicillin",0.61,IF(AB111="Procaine benzylpenicillin",0.61,IF(AB111=Prodrug!E108,Prodrug!E108,Prodrug!E108))))))</f>
        <v/>
      </c>
      <c r="AQ111" s="239" t="str">
        <f>IFERROR((((Calculations!C108*Calculations!G108)/Calculations!E108)*'Data Entry'!X111),"")</f>
        <v/>
      </c>
      <c r="AR111" s="234" t="str">
        <f>IFERROR(VLOOKUP(AB111,Lists!$P$2:$Q$182,2,0),"")</f>
        <v/>
      </c>
      <c r="AS111" s="233" t="str">
        <f>IF(AI111="UI",VLOOKUP(AG111,'Convert Internation Units'!$A$2:$D$33,4,FALSE),IF(AG111="Penethamate hydroiodide",0.63,IF(AG111="Benzylpenicillin Procaine /
 Benzathine Penicillin",0.61,IF(AG111="Benzathine Penicillin",0.61,IF(AG111="Procaine benzylpenicillin",0.61,IF(AG111=Prodrug!F108,Prodrug!F108,Prodrug!F108))))))</f>
        <v/>
      </c>
      <c r="AT111" s="239" t="str">
        <f>IFERROR((((Calculations!K108*Calculations!G108)/Calculations!E108)*'Data Entry'!X111),"")</f>
        <v/>
      </c>
      <c r="AU111" s="235" t="str">
        <f>IFERROR(VLOOKUP(AG111,Lists!$P$2:$Q$182,2,0),"")</f>
        <v/>
      </c>
      <c r="AV111" s="233" t="str">
        <f>IF(AL111="UI",VLOOKUP(AJ111,'Convert Internation Units'!$A$2:$D$33,4,FALSE),IF(AJ111="Penethamate hydroiodide",0.63,IF(AJ111="Benzylpenicillin Procaine /
 Benzathine Penicillin",0.61,IF(AJ111="Benzathine Penicillin",0.61,IF(AJ111="Procaine benzylpenicillin",0.61,IF(AJ111=Prodrug!G108,Prodrug!G108,Prodrug!G108))))))</f>
        <v/>
      </c>
      <c r="AW111" s="239" t="str">
        <f>IFERROR((((Calculations!O108*Calculations!G108)/Calculations!E108)*'Data Entry'!X111),"")</f>
        <v/>
      </c>
      <c r="AX111" s="235" t="str">
        <f>IFERROR(VLOOKUP(AJ111,Lists!$P$2:$Q$182,2,0),"")</f>
        <v/>
      </c>
      <c r="AY111" s="233" t="str">
        <f>IF(AO111="UI",VLOOKUP(AM111,'Convert Internation Units'!$A$2:$D$33,4,FALSE),IF(AM111="Penethamate hydroiodide",0.63,IF(AM111="Benzylpenicillin Procaine /
 Benzathine Penicillin",0.61,IF(AM111="Benzathine Penicillin",0.61,IF(AM111="Procaine benzylpenicillin",0.61,IF(AM111=Prodrug!H108,Prodrug!H108,Prodrug!H108))))))</f>
        <v/>
      </c>
      <c r="AZ111" s="239" t="str">
        <f>IFERROR((((Calculations!S108*Calculations!G108)/Calculations!E108)*'Data Entry'!X111),"")</f>
        <v/>
      </c>
      <c r="BA111" s="235" t="str">
        <f>IFERROR(VLOOKUP(AM111,Lists!$P$2:$Q$182,2,0),"")</f>
        <v/>
      </c>
    </row>
    <row r="112" spans="1:53" s="5" customFormat="1">
      <c r="A112" s="6">
        <v>106</v>
      </c>
      <c r="B112" s="231"/>
      <c r="C112" s="7"/>
      <c r="D112" s="7"/>
      <c r="E112" s="7"/>
      <c r="F112" s="67"/>
      <c r="G112" s="79"/>
      <c r="H112" s="79"/>
      <c r="I112" s="75"/>
      <c r="J112" s="76"/>
      <c r="K112" s="76"/>
      <c r="L112" s="76"/>
      <c r="M112" s="76"/>
      <c r="N112" s="76"/>
      <c r="O112" s="76"/>
      <c r="P112" s="76"/>
      <c r="Q112" s="76"/>
      <c r="R112" s="76"/>
      <c r="S112" s="76"/>
      <c r="T112" s="76"/>
      <c r="U112" s="76"/>
      <c r="V112" s="76"/>
      <c r="W112" s="80"/>
      <c r="X112" s="69"/>
      <c r="Y112" s="25"/>
      <c r="Z112" s="326"/>
      <c r="AA112" s="327"/>
      <c r="AB112" s="28"/>
      <c r="AC112" s="23"/>
      <c r="AD112" s="8"/>
      <c r="AE112" s="8"/>
      <c r="AF112" s="25"/>
      <c r="AG112" s="6"/>
      <c r="AH112" s="23"/>
      <c r="AI112" s="173"/>
      <c r="AJ112" s="26"/>
      <c r="AK112" s="23"/>
      <c r="AL112" s="25"/>
      <c r="AM112" s="6"/>
      <c r="AN112" s="23"/>
      <c r="AO112" s="247"/>
      <c r="AP112" s="243" t="str">
        <f>IF(AD112="UI",VLOOKUP(AB112,'Convert Internation Units'!$A$2:$D$33,4,FALSE),IF(AB112="Penethamate hydroiodide",0.63,IF(AB112="Benzylpenicillin Procaine /
 Benzathine Penicillin",0.61,IF(AB112="Benzathine Penicillin",0.61,IF(AB112="Procaine benzylpenicillin",0.61,IF(AB112=Prodrug!E109,Prodrug!E109,Prodrug!E109))))))</f>
        <v/>
      </c>
      <c r="AQ112" s="240" t="str">
        <f>IFERROR((((Calculations!C109*Calculations!G109)/Calculations!E109)*'Data Entry'!X112),"")</f>
        <v/>
      </c>
      <c r="AR112" s="141" t="str">
        <f>IFERROR(VLOOKUP(AB112,Lists!$P$2:$Q$182,2,0),"")</f>
        <v/>
      </c>
      <c r="AS112" s="143" t="str">
        <f>IF(AI112="UI",VLOOKUP(AG112,'Convert Internation Units'!$A$2:$D$33,4,FALSE),IF(AG112="Penethamate hydroiodide",0.63,IF(AG112="Benzylpenicillin Procaine /
 Benzathine Penicillin",0.61,IF(AG112="Benzathine Penicillin",0.61,IF(AG112="Procaine benzylpenicillin",0.61,IF(AG112=Prodrug!F109,Prodrug!F109,Prodrug!F109))))))</f>
        <v/>
      </c>
      <c r="AT112" s="240" t="str">
        <f>IFERROR((((Calculations!K109*Calculations!G109)/Calculations!E109)*'Data Entry'!X112),"")</f>
        <v/>
      </c>
      <c r="AU112" s="146" t="str">
        <f>IFERROR(VLOOKUP(AG112,Lists!$P$2:$Q$182,2,0),"")</f>
        <v/>
      </c>
      <c r="AV112" s="143" t="str">
        <f>IF(AL112="UI",VLOOKUP(AJ112,'Convert Internation Units'!$A$2:$D$33,4,FALSE),IF(AJ112="Penethamate hydroiodide",0.63,IF(AJ112="Benzylpenicillin Procaine /
 Benzathine Penicillin",0.61,IF(AJ112="Benzathine Penicillin",0.61,IF(AJ112="Procaine benzylpenicillin",0.61,IF(AJ112=Prodrug!G109,Prodrug!G109,Prodrug!G109))))))</f>
        <v/>
      </c>
      <c r="AW112" s="240" t="str">
        <f>IFERROR((((Calculations!O109*Calculations!G109)/Calculations!E109)*'Data Entry'!X112),"")</f>
        <v/>
      </c>
      <c r="AX112" s="146" t="str">
        <f>IFERROR(VLOOKUP(AJ112,Lists!$P$2:$Q$182,2,0),"")</f>
        <v/>
      </c>
      <c r="AY112" s="143" t="str">
        <f>IF(AO112="UI",VLOOKUP(AM112,'Convert Internation Units'!$A$2:$D$33,4,FALSE),IF(AM112="Penethamate hydroiodide",0.63,IF(AM112="Benzylpenicillin Procaine /
 Benzathine Penicillin",0.61,IF(AM112="Benzathine Penicillin",0.61,IF(AM112="Procaine benzylpenicillin",0.61,IF(AM112=Prodrug!H109,Prodrug!H109,Prodrug!H109))))))</f>
        <v/>
      </c>
      <c r="AZ112" s="240" t="str">
        <f>IFERROR((((Calculations!S109*Calculations!G109)/Calculations!E109)*'Data Entry'!X112),"")</f>
        <v/>
      </c>
      <c r="BA112" s="146" t="str">
        <f>IFERROR(VLOOKUP(AM112,Lists!$P$2:$Q$182,2,0),"")</f>
        <v/>
      </c>
    </row>
    <row r="113" spans="1:53" s="5" customFormat="1">
      <c r="A113" s="116">
        <v>107</v>
      </c>
      <c r="B113" s="232"/>
      <c r="C113" s="105"/>
      <c r="D113" s="105"/>
      <c r="E113" s="105"/>
      <c r="F113" s="106"/>
      <c r="G113" s="107"/>
      <c r="H113" s="107"/>
      <c r="I113" s="108"/>
      <c r="J113" s="110"/>
      <c r="K113" s="110"/>
      <c r="L113" s="110"/>
      <c r="M113" s="110"/>
      <c r="N113" s="110"/>
      <c r="O113" s="110"/>
      <c r="P113" s="110"/>
      <c r="Q113" s="110"/>
      <c r="R113" s="110"/>
      <c r="S113" s="110"/>
      <c r="T113" s="110"/>
      <c r="U113" s="110"/>
      <c r="V113" s="110"/>
      <c r="W113" s="109"/>
      <c r="X113" s="111"/>
      <c r="Y113" s="112"/>
      <c r="Z113" s="328"/>
      <c r="AA113" s="329"/>
      <c r="AB113" s="114"/>
      <c r="AC113" s="115"/>
      <c r="AD113" s="113"/>
      <c r="AE113" s="113"/>
      <c r="AF113" s="112"/>
      <c r="AG113" s="116"/>
      <c r="AH113" s="115"/>
      <c r="AI113" s="174"/>
      <c r="AJ113" s="104"/>
      <c r="AK113" s="115"/>
      <c r="AL113" s="112"/>
      <c r="AM113" s="116"/>
      <c r="AN113" s="115"/>
      <c r="AO113" s="248"/>
      <c r="AP113" s="242" t="str">
        <f>IF(AD113="UI",VLOOKUP(AB113,'Convert Internation Units'!$A$2:$D$33,4,FALSE),IF(AB113="Penethamate hydroiodide",0.63,IF(AB113="Benzylpenicillin Procaine /
 Benzathine Penicillin",0.61,IF(AB113="Benzathine Penicillin",0.61,IF(AB113="Procaine benzylpenicillin",0.61,IF(AB113=Prodrug!E110,Prodrug!E110,Prodrug!E110))))))</f>
        <v/>
      </c>
      <c r="AQ113" s="239" t="str">
        <f>IFERROR((((Calculations!C110*Calculations!G110)/Calculations!E110)*'Data Entry'!X113),"")</f>
        <v/>
      </c>
      <c r="AR113" s="234" t="str">
        <f>IFERROR(VLOOKUP(AB113,Lists!$P$2:$Q$182,2,0),"")</f>
        <v/>
      </c>
      <c r="AS113" s="233" t="str">
        <f>IF(AI113="UI",VLOOKUP(AG113,'Convert Internation Units'!$A$2:$D$33,4,FALSE),IF(AG113="Penethamate hydroiodide",0.63,IF(AG113="Benzylpenicillin Procaine /
 Benzathine Penicillin",0.61,IF(AG113="Benzathine Penicillin",0.61,IF(AG113="Procaine benzylpenicillin",0.61,IF(AG113=Prodrug!F110,Prodrug!F110,Prodrug!F110))))))</f>
        <v/>
      </c>
      <c r="AT113" s="239" t="str">
        <f>IFERROR((((Calculations!K110*Calculations!G110)/Calculations!E110)*'Data Entry'!X113),"")</f>
        <v/>
      </c>
      <c r="AU113" s="235" t="str">
        <f>IFERROR(VLOOKUP(AG113,Lists!$P$2:$Q$182,2,0),"")</f>
        <v/>
      </c>
      <c r="AV113" s="233" t="str">
        <f>IF(AL113="UI",VLOOKUP(AJ113,'Convert Internation Units'!$A$2:$D$33,4,FALSE),IF(AJ113="Penethamate hydroiodide",0.63,IF(AJ113="Benzylpenicillin Procaine /
 Benzathine Penicillin",0.61,IF(AJ113="Benzathine Penicillin",0.61,IF(AJ113="Procaine benzylpenicillin",0.61,IF(AJ113=Prodrug!G110,Prodrug!G110,Prodrug!G110))))))</f>
        <v/>
      </c>
      <c r="AW113" s="239" t="str">
        <f>IFERROR((((Calculations!O110*Calculations!G110)/Calculations!E110)*'Data Entry'!X113),"")</f>
        <v/>
      </c>
      <c r="AX113" s="235" t="str">
        <f>IFERROR(VLOOKUP(AJ113,Lists!$P$2:$Q$182,2,0),"")</f>
        <v/>
      </c>
      <c r="AY113" s="233" t="str">
        <f>IF(AO113="UI",VLOOKUP(AM113,'Convert Internation Units'!$A$2:$D$33,4,FALSE),IF(AM113="Penethamate hydroiodide",0.63,IF(AM113="Benzylpenicillin Procaine /
 Benzathine Penicillin",0.61,IF(AM113="Benzathine Penicillin",0.61,IF(AM113="Procaine benzylpenicillin",0.61,IF(AM113=Prodrug!H110,Prodrug!H110,Prodrug!H110))))))</f>
        <v/>
      </c>
      <c r="AZ113" s="239" t="str">
        <f>IFERROR((((Calculations!S110*Calculations!G110)/Calculations!E110)*'Data Entry'!X113),"")</f>
        <v/>
      </c>
      <c r="BA113" s="235" t="str">
        <f>IFERROR(VLOOKUP(AM113,Lists!$P$2:$Q$182,2,0),"")</f>
        <v/>
      </c>
    </row>
    <row r="114" spans="1:53" s="5" customFormat="1">
      <c r="A114" s="6">
        <v>108</v>
      </c>
      <c r="B114" s="231"/>
      <c r="C114" s="7"/>
      <c r="D114" s="7"/>
      <c r="E114" s="7"/>
      <c r="F114" s="67"/>
      <c r="G114" s="79"/>
      <c r="H114" s="79"/>
      <c r="I114" s="75"/>
      <c r="J114" s="76"/>
      <c r="K114" s="76"/>
      <c r="L114" s="76"/>
      <c r="M114" s="76"/>
      <c r="N114" s="76"/>
      <c r="O114" s="76"/>
      <c r="P114" s="76"/>
      <c r="Q114" s="76"/>
      <c r="R114" s="76"/>
      <c r="S114" s="76"/>
      <c r="T114" s="76"/>
      <c r="U114" s="76"/>
      <c r="V114" s="76"/>
      <c r="W114" s="80"/>
      <c r="X114" s="69"/>
      <c r="Y114" s="25"/>
      <c r="Z114" s="326"/>
      <c r="AA114" s="327"/>
      <c r="AB114" s="28"/>
      <c r="AC114" s="23"/>
      <c r="AD114" s="8"/>
      <c r="AE114" s="8"/>
      <c r="AF114" s="25"/>
      <c r="AG114" s="6"/>
      <c r="AH114" s="23"/>
      <c r="AI114" s="173"/>
      <c r="AJ114" s="26"/>
      <c r="AK114" s="23"/>
      <c r="AL114" s="25"/>
      <c r="AM114" s="6"/>
      <c r="AN114" s="23"/>
      <c r="AO114" s="247"/>
      <c r="AP114" s="243" t="str">
        <f>IF(AD114="UI",VLOOKUP(AB114,'Convert Internation Units'!$A$2:$D$33,4,FALSE),IF(AB114="Penethamate hydroiodide",0.63,IF(AB114="Benzylpenicillin Procaine /
 Benzathine Penicillin",0.61,IF(AB114="Benzathine Penicillin",0.61,IF(AB114="Procaine benzylpenicillin",0.61,IF(AB114=Prodrug!E111,Prodrug!E111,Prodrug!E111))))))</f>
        <v/>
      </c>
      <c r="AQ114" s="240" t="str">
        <f>IFERROR((((Calculations!C111*Calculations!G111)/Calculations!E111)*'Data Entry'!X114),"")</f>
        <v/>
      </c>
      <c r="AR114" s="141" t="str">
        <f>IFERROR(VLOOKUP(AB114,Lists!$P$2:$Q$182,2,0),"")</f>
        <v/>
      </c>
      <c r="AS114" s="143" t="str">
        <f>IF(AI114="UI",VLOOKUP(AG114,'Convert Internation Units'!$A$2:$D$33,4,FALSE),IF(AG114="Penethamate hydroiodide",0.63,IF(AG114="Benzylpenicillin Procaine /
 Benzathine Penicillin",0.61,IF(AG114="Benzathine Penicillin",0.61,IF(AG114="Procaine benzylpenicillin",0.61,IF(AG114=Prodrug!F111,Prodrug!F111,Prodrug!F111))))))</f>
        <v/>
      </c>
      <c r="AT114" s="240" t="str">
        <f>IFERROR((((Calculations!K111*Calculations!G111)/Calculations!E111)*'Data Entry'!X114),"")</f>
        <v/>
      </c>
      <c r="AU114" s="146" t="str">
        <f>IFERROR(VLOOKUP(AG114,Lists!$P$2:$Q$182,2,0),"")</f>
        <v/>
      </c>
      <c r="AV114" s="143" t="str">
        <f>IF(AL114="UI",VLOOKUP(AJ114,'Convert Internation Units'!$A$2:$D$33,4,FALSE),IF(AJ114="Penethamate hydroiodide",0.63,IF(AJ114="Benzylpenicillin Procaine /
 Benzathine Penicillin",0.61,IF(AJ114="Benzathine Penicillin",0.61,IF(AJ114="Procaine benzylpenicillin",0.61,IF(AJ114=Prodrug!G111,Prodrug!G111,Prodrug!G111))))))</f>
        <v/>
      </c>
      <c r="AW114" s="240" t="str">
        <f>IFERROR((((Calculations!O111*Calculations!G111)/Calculations!E111)*'Data Entry'!X114),"")</f>
        <v/>
      </c>
      <c r="AX114" s="146" t="str">
        <f>IFERROR(VLOOKUP(AJ114,Lists!$P$2:$Q$182,2,0),"")</f>
        <v/>
      </c>
      <c r="AY114" s="143" t="str">
        <f>IF(AO114="UI",VLOOKUP(AM114,'Convert Internation Units'!$A$2:$D$33,4,FALSE),IF(AM114="Penethamate hydroiodide",0.63,IF(AM114="Benzylpenicillin Procaine /
 Benzathine Penicillin",0.61,IF(AM114="Benzathine Penicillin",0.61,IF(AM114="Procaine benzylpenicillin",0.61,IF(AM114=Prodrug!H111,Prodrug!H111,Prodrug!H111))))))</f>
        <v/>
      </c>
      <c r="AZ114" s="240" t="str">
        <f>IFERROR((((Calculations!S111*Calculations!G111)/Calculations!E111)*'Data Entry'!X114),"")</f>
        <v/>
      </c>
      <c r="BA114" s="146" t="str">
        <f>IFERROR(VLOOKUP(AM114,Lists!$P$2:$Q$182,2,0),"")</f>
        <v/>
      </c>
    </row>
    <row r="115" spans="1:53" s="5" customFormat="1">
      <c r="A115" s="116">
        <v>109</v>
      </c>
      <c r="B115" s="232"/>
      <c r="C115" s="105"/>
      <c r="D115" s="105"/>
      <c r="E115" s="105"/>
      <c r="F115" s="106"/>
      <c r="G115" s="107"/>
      <c r="H115" s="107"/>
      <c r="I115" s="108"/>
      <c r="J115" s="110"/>
      <c r="K115" s="110"/>
      <c r="L115" s="110"/>
      <c r="M115" s="110"/>
      <c r="N115" s="110"/>
      <c r="O115" s="110"/>
      <c r="P115" s="110"/>
      <c r="Q115" s="110"/>
      <c r="R115" s="110"/>
      <c r="S115" s="110"/>
      <c r="T115" s="110"/>
      <c r="U115" s="110"/>
      <c r="V115" s="110"/>
      <c r="W115" s="109"/>
      <c r="X115" s="111"/>
      <c r="Y115" s="112"/>
      <c r="Z115" s="328"/>
      <c r="AA115" s="329"/>
      <c r="AB115" s="114"/>
      <c r="AC115" s="115"/>
      <c r="AD115" s="113"/>
      <c r="AE115" s="113"/>
      <c r="AF115" s="112"/>
      <c r="AG115" s="116"/>
      <c r="AH115" s="115"/>
      <c r="AI115" s="174"/>
      <c r="AJ115" s="104"/>
      <c r="AK115" s="115"/>
      <c r="AL115" s="112"/>
      <c r="AM115" s="116"/>
      <c r="AN115" s="115"/>
      <c r="AO115" s="248"/>
      <c r="AP115" s="242" t="str">
        <f>IF(AD115="UI",VLOOKUP(AB115,'Convert Internation Units'!$A$2:$D$33,4,FALSE),IF(AB115="Penethamate hydroiodide",0.63,IF(AB115="Benzylpenicillin Procaine /
 Benzathine Penicillin",0.61,IF(AB115="Benzathine Penicillin",0.61,IF(AB115="Procaine benzylpenicillin",0.61,IF(AB115=Prodrug!E112,Prodrug!E112,Prodrug!E112))))))</f>
        <v/>
      </c>
      <c r="AQ115" s="239" t="str">
        <f>IFERROR((((Calculations!C112*Calculations!G112)/Calculations!E112)*'Data Entry'!X115),"")</f>
        <v/>
      </c>
      <c r="AR115" s="234" t="str">
        <f>IFERROR(VLOOKUP(AB115,Lists!$P$2:$Q$182,2,0),"")</f>
        <v/>
      </c>
      <c r="AS115" s="233" t="str">
        <f>IF(AI115="UI",VLOOKUP(AG115,'Convert Internation Units'!$A$2:$D$33,4,FALSE),IF(AG115="Penethamate hydroiodide",0.63,IF(AG115="Benzylpenicillin Procaine /
 Benzathine Penicillin",0.61,IF(AG115="Benzathine Penicillin",0.61,IF(AG115="Procaine benzylpenicillin",0.61,IF(AG115=Prodrug!F112,Prodrug!F112,Prodrug!F112))))))</f>
        <v/>
      </c>
      <c r="AT115" s="239" t="str">
        <f>IFERROR((((Calculations!K112*Calculations!G112)/Calculations!E112)*'Data Entry'!X115),"")</f>
        <v/>
      </c>
      <c r="AU115" s="235" t="str">
        <f>IFERROR(VLOOKUP(AG115,Lists!$P$2:$Q$182,2,0),"")</f>
        <v/>
      </c>
      <c r="AV115" s="233" t="str">
        <f>IF(AL115="UI",VLOOKUP(AJ115,'Convert Internation Units'!$A$2:$D$33,4,FALSE),IF(AJ115="Penethamate hydroiodide",0.63,IF(AJ115="Benzylpenicillin Procaine /
 Benzathine Penicillin",0.61,IF(AJ115="Benzathine Penicillin",0.61,IF(AJ115="Procaine benzylpenicillin",0.61,IF(AJ115=Prodrug!G112,Prodrug!G112,Prodrug!G112))))))</f>
        <v/>
      </c>
      <c r="AW115" s="239" t="str">
        <f>IFERROR((((Calculations!O112*Calculations!G112)/Calculations!E112)*'Data Entry'!X115),"")</f>
        <v/>
      </c>
      <c r="AX115" s="235" t="str">
        <f>IFERROR(VLOOKUP(AJ115,Lists!$P$2:$Q$182,2,0),"")</f>
        <v/>
      </c>
      <c r="AY115" s="233" t="str">
        <f>IF(AO115="UI",VLOOKUP(AM115,'Convert Internation Units'!$A$2:$D$33,4,FALSE),IF(AM115="Penethamate hydroiodide",0.63,IF(AM115="Benzylpenicillin Procaine /
 Benzathine Penicillin",0.61,IF(AM115="Benzathine Penicillin",0.61,IF(AM115="Procaine benzylpenicillin",0.61,IF(AM115=Prodrug!H112,Prodrug!H112,Prodrug!H112))))))</f>
        <v/>
      </c>
      <c r="AZ115" s="239" t="str">
        <f>IFERROR((((Calculations!S112*Calculations!G112)/Calculations!E112)*'Data Entry'!X115),"")</f>
        <v/>
      </c>
      <c r="BA115" s="235" t="str">
        <f>IFERROR(VLOOKUP(AM115,Lists!$P$2:$Q$182,2,0),"")</f>
        <v/>
      </c>
    </row>
    <row r="116" spans="1:53" s="5" customFormat="1">
      <c r="A116" s="6">
        <v>110</v>
      </c>
      <c r="B116" s="231"/>
      <c r="C116" s="7"/>
      <c r="D116" s="7"/>
      <c r="E116" s="7"/>
      <c r="F116" s="67"/>
      <c r="G116" s="79"/>
      <c r="H116" s="79"/>
      <c r="I116" s="75"/>
      <c r="J116" s="76"/>
      <c r="K116" s="76"/>
      <c r="L116" s="76"/>
      <c r="M116" s="76"/>
      <c r="N116" s="76"/>
      <c r="O116" s="76"/>
      <c r="P116" s="76"/>
      <c r="Q116" s="76"/>
      <c r="R116" s="76"/>
      <c r="S116" s="76"/>
      <c r="T116" s="76"/>
      <c r="U116" s="76"/>
      <c r="V116" s="76"/>
      <c r="W116" s="80"/>
      <c r="X116" s="69"/>
      <c r="Y116" s="25"/>
      <c r="Z116" s="326"/>
      <c r="AA116" s="327"/>
      <c r="AB116" s="28"/>
      <c r="AC116" s="23"/>
      <c r="AD116" s="8"/>
      <c r="AE116" s="8"/>
      <c r="AF116" s="25"/>
      <c r="AG116" s="6"/>
      <c r="AH116" s="23"/>
      <c r="AI116" s="173"/>
      <c r="AJ116" s="26"/>
      <c r="AK116" s="23"/>
      <c r="AL116" s="25"/>
      <c r="AM116" s="6"/>
      <c r="AN116" s="23"/>
      <c r="AO116" s="247"/>
      <c r="AP116" s="243" t="str">
        <f>IF(AD116="UI",VLOOKUP(AB116,'Convert Internation Units'!$A$2:$D$33,4,FALSE),IF(AB116="Penethamate hydroiodide",0.63,IF(AB116="Benzylpenicillin Procaine /
 Benzathine Penicillin",0.61,IF(AB116="Benzathine Penicillin",0.61,IF(AB116="Procaine benzylpenicillin",0.61,IF(AB116=Prodrug!E113,Prodrug!E113,Prodrug!E113))))))</f>
        <v/>
      </c>
      <c r="AQ116" s="240" t="str">
        <f>IFERROR((((Calculations!C113*Calculations!G113)/Calculations!E113)*'Data Entry'!X116),"")</f>
        <v/>
      </c>
      <c r="AR116" s="141" t="str">
        <f>IFERROR(VLOOKUP(AB116,Lists!$P$2:$Q$182,2,0),"")</f>
        <v/>
      </c>
      <c r="AS116" s="143" t="str">
        <f>IF(AI116="UI",VLOOKUP(AG116,'Convert Internation Units'!$A$2:$D$33,4,FALSE),IF(AG116="Penethamate hydroiodide",0.63,IF(AG116="Benzylpenicillin Procaine /
 Benzathine Penicillin",0.61,IF(AG116="Benzathine Penicillin",0.61,IF(AG116="Procaine benzylpenicillin",0.61,IF(AG116=Prodrug!F113,Prodrug!F113,Prodrug!F113))))))</f>
        <v/>
      </c>
      <c r="AT116" s="240" t="str">
        <f>IFERROR((((Calculations!K113*Calculations!G113)/Calculations!E113)*'Data Entry'!X116),"")</f>
        <v/>
      </c>
      <c r="AU116" s="146" t="str">
        <f>IFERROR(VLOOKUP(AG116,Lists!$P$2:$Q$182,2,0),"")</f>
        <v/>
      </c>
      <c r="AV116" s="143" t="str">
        <f>IF(AL116="UI",VLOOKUP(AJ116,'Convert Internation Units'!$A$2:$D$33,4,FALSE),IF(AJ116="Penethamate hydroiodide",0.63,IF(AJ116="Benzylpenicillin Procaine /
 Benzathine Penicillin",0.61,IF(AJ116="Benzathine Penicillin",0.61,IF(AJ116="Procaine benzylpenicillin",0.61,IF(AJ116=Prodrug!G113,Prodrug!G113,Prodrug!G113))))))</f>
        <v/>
      </c>
      <c r="AW116" s="240" t="str">
        <f>IFERROR((((Calculations!O113*Calculations!G113)/Calculations!E113)*'Data Entry'!X116),"")</f>
        <v/>
      </c>
      <c r="AX116" s="146" t="str">
        <f>IFERROR(VLOOKUP(AJ116,Lists!$P$2:$Q$182,2,0),"")</f>
        <v/>
      </c>
      <c r="AY116" s="143" t="str">
        <f>IF(AO116="UI",VLOOKUP(AM116,'Convert Internation Units'!$A$2:$D$33,4,FALSE),IF(AM116="Penethamate hydroiodide",0.63,IF(AM116="Benzylpenicillin Procaine /
 Benzathine Penicillin",0.61,IF(AM116="Benzathine Penicillin",0.61,IF(AM116="Procaine benzylpenicillin",0.61,IF(AM116=Prodrug!H113,Prodrug!H113,Prodrug!H113))))))</f>
        <v/>
      </c>
      <c r="AZ116" s="240" t="str">
        <f>IFERROR((((Calculations!S113*Calculations!G113)/Calculations!E113)*'Data Entry'!X116),"")</f>
        <v/>
      </c>
      <c r="BA116" s="146" t="str">
        <f>IFERROR(VLOOKUP(AM116,Lists!$P$2:$Q$182,2,0),"")</f>
        <v/>
      </c>
    </row>
    <row r="117" spans="1:53" s="5" customFormat="1">
      <c r="A117" s="116">
        <v>111</v>
      </c>
      <c r="B117" s="232"/>
      <c r="C117" s="105"/>
      <c r="D117" s="105"/>
      <c r="E117" s="105"/>
      <c r="F117" s="106"/>
      <c r="G117" s="107"/>
      <c r="H117" s="107"/>
      <c r="I117" s="108"/>
      <c r="J117" s="110"/>
      <c r="K117" s="110"/>
      <c r="L117" s="110"/>
      <c r="M117" s="110"/>
      <c r="N117" s="110"/>
      <c r="O117" s="110"/>
      <c r="P117" s="110"/>
      <c r="Q117" s="110"/>
      <c r="R117" s="110"/>
      <c r="S117" s="110"/>
      <c r="T117" s="110"/>
      <c r="U117" s="110"/>
      <c r="V117" s="110"/>
      <c r="W117" s="109"/>
      <c r="X117" s="111"/>
      <c r="Y117" s="112"/>
      <c r="Z117" s="328"/>
      <c r="AA117" s="329"/>
      <c r="AB117" s="114"/>
      <c r="AC117" s="115"/>
      <c r="AD117" s="113"/>
      <c r="AE117" s="113"/>
      <c r="AF117" s="112"/>
      <c r="AG117" s="116"/>
      <c r="AH117" s="115"/>
      <c r="AI117" s="174"/>
      <c r="AJ117" s="104"/>
      <c r="AK117" s="115"/>
      <c r="AL117" s="112"/>
      <c r="AM117" s="116"/>
      <c r="AN117" s="115"/>
      <c r="AO117" s="248"/>
      <c r="AP117" s="242" t="str">
        <f>IF(AD117="UI",VLOOKUP(AB117,'Convert Internation Units'!$A$2:$D$33,4,FALSE),IF(AB117="Penethamate hydroiodide",0.63,IF(AB117="Benzylpenicillin Procaine /
 Benzathine Penicillin",0.61,IF(AB117="Benzathine Penicillin",0.61,IF(AB117="Procaine benzylpenicillin",0.61,IF(AB117=Prodrug!E114,Prodrug!E114,Prodrug!E114))))))</f>
        <v/>
      </c>
      <c r="AQ117" s="239" t="str">
        <f>IFERROR((((Calculations!C114*Calculations!G114)/Calculations!E114)*'Data Entry'!X117),"")</f>
        <v/>
      </c>
      <c r="AR117" s="234" t="str">
        <f>IFERROR(VLOOKUP(AB117,Lists!$P$2:$Q$182,2,0),"")</f>
        <v/>
      </c>
      <c r="AS117" s="233" t="str">
        <f>IF(AI117="UI",VLOOKUP(AG117,'Convert Internation Units'!$A$2:$D$33,4,FALSE),IF(AG117="Penethamate hydroiodide",0.63,IF(AG117="Benzylpenicillin Procaine /
 Benzathine Penicillin",0.61,IF(AG117="Benzathine Penicillin",0.61,IF(AG117="Procaine benzylpenicillin",0.61,IF(AG117=Prodrug!F114,Prodrug!F114,Prodrug!F114))))))</f>
        <v/>
      </c>
      <c r="AT117" s="239" t="str">
        <f>IFERROR((((Calculations!K114*Calculations!G114)/Calculations!E114)*'Data Entry'!X117),"")</f>
        <v/>
      </c>
      <c r="AU117" s="235" t="str">
        <f>IFERROR(VLOOKUP(AG117,Lists!$P$2:$Q$182,2,0),"")</f>
        <v/>
      </c>
      <c r="AV117" s="233" t="str">
        <f>IF(AL117="UI",VLOOKUP(AJ117,'Convert Internation Units'!$A$2:$D$33,4,FALSE),IF(AJ117="Penethamate hydroiodide",0.63,IF(AJ117="Benzylpenicillin Procaine /
 Benzathine Penicillin",0.61,IF(AJ117="Benzathine Penicillin",0.61,IF(AJ117="Procaine benzylpenicillin",0.61,IF(AJ117=Prodrug!G114,Prodrug!G114,Prodrug!G114))))))</f>
        <v/>
      </c>
      <c r="AW117" s="239" t="str">
        <f>IFERROR((((Calculations!O114*Calculations!G114)/Calculations!E114)*'Data Entry'!X117),"")</f>
        <v/>
      </c>
      <c r="AX117" s="235" t="str">
        <f>IFERROR(VLOOKUP(AJ117,Lists!$P$2:$Q$182,2,0),"")</f>
        <v/>
      </c>
      <c r="AY117" s="233" t="str">
        <f>IF(AO117="UI",VLOOKUP(AM117,'Convert Internation Units'!$A$2:$D$33,4,FALSE),IF(AM117="Penethamate hydroiodide",0.63,IF(AM117="Benzylpenicillin Procaine /
 Benzathine Penicillin",0.61,IF(AM117="Benzathine Penicillin",0.61,IF(AM117="Procaine benzylpenicillin",0.61,IF(AM117=Prodrug!H114,Prodrug!H114,Prodrug!H114))))))</f>
        <v/>
      </c>
      <c r="AZ117" s="239" t="str">
        <f>IFERROR((((Calculations!S114*Calculations!G114)/Calculations!E114)*'Data Entry'!X117),"")</f>
        <v/>
      </c>
      <c r="BA117" s="235" t="str">
        <f>IFERROR(VLOOKUP(AM117,Lists!$P$2:$Q$182,2,0),"")</f>
        <v/>
      </c>
    </row>
    <row r="118" spans="1:53" s="5" customFormat="1">
      <c r="A118" s="6">
        <v>112</v>
      </c>
      <c r="B118" s="231"/>
      <c r="C118" s="7"/>
      <c r="D118" s="7"/>
      <c r="E118" s="7"/>
      <c r="F118" s="67"/>
      <c r="G118" s="79"/>
      <c r="H118" s="79"/>
      <c r="I118" s="75"/>
      <c r="J118" s="76"/>
      <c r="K118" s="76"/>
      <c r="L118" s="76"/>
      <c r="M118" s="76"/>
      <c r="N118" s="76"/>
      <c r="O118" s="76"/>
      <c r="P118" s="76"/>
      <c r="Q118" s="76"/>
      <c r="R118" s="76"/>
      <c r="S118" s="76"/>
      <c r="T118" s="76"/>
      <c r="U118" s="76"/>
      <c r="V118" s="76"/>
      <c r="W118" s="80"/>
      <c r="X118" s="69"/>
      <c r="Y118" s="25"/>
      <c r="Z118" s="326"/>
      <c r="AA118" s="327"/>
      <c r="AB118" s="28"/>
      <c r="AC118" s="23"/>
      <c r="AD118" s="8"/>
      <c r="AE118" s="8"/>
      <c r="AF118" s="25"/>
      <c r="AG118" s="6"/>
      <c r="AH118" s="23"/>
      <c r="AI118" s="173"/>
      <c r="AJ118" s="26"/>
      <c r="AK118" s="23"/>
      <c r="AL118" s="25"/>
      <c r="AM118" s="6"/>
      <c r="AN118" s="23"/>
      <c r="AO118" s="247"/>
      <c r="AP118" s="243" t="str">
        <f>IF(AD118="UI",VLOOKUP(AB118,'Convert Internation Units'!$A$2:$D$33,4,FALSE),IF(AB118="Penethamate hydroiodide",0.63,IF(AB118="Benzylpenicillin Procaine /
 Benzathine Penicillin",0.61,IF(AB118="Benzathine Penicillin",0.61,IF(AB118="Procaine benzylpenicillin",0.61,IF(AB118=Prodrug!E115,Prodrug!E115,Prodrug!E115))))))</f>
        <v/>
      </c>
      <c r="AQ118" s="240" t="str">
        <f>IFERROR((((Calculations!C115*Calculations!G115)/Calculations!E115)*'Data Entry'!X118),"")</f>
        <v/>
      </c>
      <c r="AR118" s="141" t="str">
        <f>IFERROR(VLOOKUP(AB118,Lists!$P$2:$Q$182,2,0),"")</f>
        <v/>
      </c>
      <c r="AS118" s="143" t="str">
        <f>IF(AI118="UI",VLOOKUP(AG118,'Convert Internation Units'!$A$2:$D$33,4,FALSE),IF(AG118="Penethamate hydroiodide",0.63,IF(AG118="Benzylpenicillin Procaine /
 Benzathine Penicillin",0.61,IF(AG118="Benzathine Penicillin",0.61,IF(AG118="Procaine benzylpenicillin",0.61,IF(AG118=Prodrug!F115,Prodrug!F115,Prodrug!F115))))))</f>
        <v/>
      </c>
      <c r="AT118" s="240" t="str">
        <f>IFERROR((((Calculations!K115*Calculations!G115)/Calculations!E115)*'Data Entry'!X118),"")</f>
        <v/>
      </c>
      <c r="AU118" s="146" t="str">
        <f>IFERROR(VLOOKUP(AG118,Lists!$P$2:$Q$182,2,0),"")</f>
        <v/>
      </c>
      <c r="AV118" s="143" t="str">
        <f>IF(AL118="UI",VLOOKUP(AJ118,'Convert Internation Units'!$A$2:$D$33,4,FALSE),IF(AJ118="Penethamate hydroiodide",0.63,IF(AJ118="Benzylpenicillin Procaine /
 Benzathine Penicillin",0.61,IF(AJ118="Benzathine Penicillin",0.61,IF(AJ118="Procaine benzylpenicillin",0.61,IF(AJ118=Prodrug!G115,Prodrug!G115,Prodrug!G115))))))</f>
        <v/>
      </c>
      <c r="AW118" s="240" t="str">
        <f>IFERROR((((Calculations!O115*Calculations!G115)/Calculations!E115)*'Data Entry'!X118),"")</f>
        <v/>
      </c>
      <c r="AX118" s="146" t="str">
        <f>IFERROR(VLOOKUP(AJ118,Lists!$P$2:$Q$182,2,0),"")</f>
        <v/>
      </c>
      <c r="AY118" s="143" t="str">
        <f>IF(AO118="UI",VLOOKUP(AM118,'Convert Internation Units'!$A$2:$D$33,4,FALSE),IF(AM118="Penethamate hydroiodide",0.63,IF(AM118="Benzylpenicillin Procaine /
 Benzathine Penicillin",0.61,IF(AM118="Benzathine Penicillin",0.61,IF(AM118="Procaine benzylpenicillin",0.61,IF(AM118=Prodrug!H115,Prodrug!H115,Prodrug!H115))))))</f>
        <v/>
      </c>
      <c r="AZ118" s="240" t="str">
        <f>IFERROR((((Calculations!S115*Calculations!G115)/Calculations!E115)*'Data Entry'!X118),"")</f>
        <v/>
      </c>
      <c r="BA118" s="146" t="str">
        <f>IFERROR(VLOOKUP(AM118,Lists!$P$2:$Q$182,2,0),"")</f>
        <v/>
      </c>
    </row>
    <row r="119" spans="1:53" s="5" customFormat="1">
      <c r="A119" s="116">
        <v>113</v>
      </c>
      <c r="B119" s="232"/>
      <c r="C119" s="105"/>
      <c r="D119" s="105"/>
      <c r="E119" s="105"/>
      <c r="F119" s="106"/>
      <c r="G119" s="107"/>
      <c r="H119" s="107"/>
      <c r="I119" s="108"/>
      <c r="J119" s="110"/>
      <c r="K119" s="110"/>
      <c r="L119" s="110"/>
      <c r="M119" s="110"/>
      <c r="N119" s="110"/>
      <c r="O119" s="110"/>
      <c r="P119" s="110"/>
      <c r="Q119" s="110"/>
      <c r="R119" s="110"/>
      <c r="S119" s="110"/>
      <c r="T119" s="110"/>
      <c r="U119" s="110"/>
      <c r="V119" s="110"/>
      <c r="W119" s="109"/>
      <c r="X119" s="111"/>
      <c r="Y119" s="112"/>
      <c r="Z119" s="328"/>
      <c r="AA119" s="329"/>
      <c r="AB119" s="114"/>
      <c r="AC119" s="115"/>
      <c r="AD119" s="113"/>
      <c r="AE119" s="113"/>
      <c r="AF119" s="112"/>
      <c r="AG119" s="116"/>
      <c r="AH119" s="115"/>
      <c r="AI119" s="174"/>
      <c r="AJ119" s="104"/>
      <c r="AK119" s="115"/>
      <c r="AL119" s="112"/>
      <c r="AM119" s="116"/>
      <c r="AN119" s="115"/>
      <c r="AO119" s="248"/>
      <c r="AP119" s="242" t="str">
        <f>IF(AD119="UI",VLOOKUP(AB119,'Convert Internation Units'!$A$2:$D$33,4,FALSE),IF(AB119="Penethamate hydroiodide",0.63,IF(AB119="Benzylpenicillin Procaine /
 Benzathine Penicillin",0.61,IF(AB119="Benzathine Penicillin",0.61,IF(AB119="Procaine benzylpenicillin",0.61,IF(AB119=Prodrug!E116,Prodrug!E116,Prodrug!E116))))))</f>
        <v/>
      </c>
      <c r="AQ119" s="239" t="str">
        <f>IFERROR((((Calculations!C116*Calculations!G116)/Calculations!E116)*'Data Entry'!X119),"")</f>
        <v/>
      </c>
      <c r="AR119" s="234" t="str">
        <f>IFERROR(VLOOKUP(AB119,Lists!$P$2:$Q$182,2,0),"")</f>
        <v/>
      </c>
      <c r="AS119" s="233" t="str">
        <f>IF(AI119="UI",VLOOKUP(AG119,'Convert Internation Units'!$A$2:$D$33,4,FALSE),IF(AG119="Penethamate hydroiodide",0.63,IF(AG119="Benzylpenicillin Procaine /
 Benzathine Penicillin",0.61,IF(AG119="Benzathine Penicillin",0.61,IF(AG119="Procaine benzylpenicillin",0.61,IF(AG119=Prodrug!F116,Prodrug!F116,Prodrug!F116))))))</f>
        <v/>
      </c>
      <c r="AT119" s="239" t="str">
        <f>IFERROR((((Calculations!K116*Calculations!G116)/Calculations!E116)*'Data Entry'!X119),"")</f>
        <v/>
      </c>
      <c r="AU119" s="235" t="str">
        <f>IFERROR(VLOOKUP(AG119,Lists!$P$2:$Q$182,2,0),"")</f>
        <v/>
      </c>
      <c r="AV119" s="233" t="str">
        <f>IF(AL119="UI",VLOOKUP(AJ119,'Convert Internation Units'!$A$2:$D$33,4,FALSE),IF(AJ119="Penethamate hydroiodide",0.63,IF(AJ119="Benzylpenicillin Procaine /
 Benzathine Penicillin",0.61,IF(AJ119="Benzathine Penicillin",0.61,IF(AJ119="Procaine benzylpenicillin",0.61,IF(AJ119=Prodrug!G116,Prodrug!G116,Prodrug!G116))))))</f>
        <v/>
      </c>
      <c r="AW119" s="239" t="str">
        <f>IFERROR((((Calculations!O116*Calculations!G116)/Calculations!E116)*'Data Entry'!X119),"")</f>
        <v/>
      </c>
      <c r="AX119" s="235" t="str">
        <f>IFERROR(VLOOKUP(AJ119,Lists!$P$2:$Q$182,2,0),"")</f>
        <v/>
      </c>
      <c r="AY119" s="233" t="str">
        <f>IF(AO119="UI",VLOOKUP(AM119,'Convert Internation Units'!$A$2:$D$33,4,FALSE),IF(AM119="Penethamate hydroiodide",0.63,IF(AM119="Benzylpenicillin Procaine /
 Benzathine Penicillin",0.61,IF(AM119="Benzathine Penicillin",0.61,IF(AM119="Procaine benzylpenicillin",0.61,IF(AM119=Prodrug!H116,Prodrug!H116,Prodrug!H116))))))</f>
        <v/>
      </c>
      <c r="AZ119" s="239" t="str">
        <f>IFERROR((((Calculations!S116*Calculations!G116)/Calculations!E116)*'Data Entry'!X119),"")</f>
        <v/>
      </c>
      <c r="BA119" s="235" t="str">
        <f>IFERROR(VLOOKUP(AM119,Lists!$P$2:$Q$182,2,0),"")</f>
        <v/>
      </c>
    </row>
    <row r="120" spans="1:53" s="5" customFormat="1">
      <c r="A120" s="6">
        <v>114</v>
      </c>
      <c r="B120" s="231"/>
      <c r="C120" s="7"/>
      <c r="D120" s="7"/>
      <c r="E120" s="7"/>
      <c r="F120" s="67"/>
      <c r="G120" s="79"/>
      <c r="H120" s="79"/>
      <c r="I120" s="75"/>
      <c r="J120" s="76"/>
      <c r="K120" s="76"/>
      <c r="L120" s="76"/>
      <c r="M120" s="76"/>
      <c r="N120" s="76"/>
      <c r="O120" s="76"/>
      <c r="P120" s="76"/>
      <c r="Q120" s="76"/>
      <c r="R120" s="76"/>
      <c r="S120" s="76"/>
      <c r="T120" s="76"/>
      <c r="U120" s="76"/>
      <c r="V120" s="76"/>
      <c r="W120" s="80"/>
      <c r="X120" s="69"/>
      <c r="Y120" s="25"/>
      <c r="Z120" s="326"/>
      <c r="AA120" s="327"/>
      <c r="AB120" s="28"/>
      <c r="AC120" s="23"/>
      <c r="AD120" s="8"/>
      <c r="AE120" s="8"/>
      <c r="AF120" s="25"/>
      <c r="AG120" s="6"/>
      <c r="AH120" s="23"/>
      <c r="AI120" s="173"/>
      <c r="AJ120" s="26"/>
      <c r="AK120" s="23"/>
      <c r="AL120" s="25"/>
      <c r="AM120" s="6"/>
      <c r="AN120" s="23"/>
      <c r="AO120" s="247"/>
      <c r="AP120" s="243" t="str">
        <f>IF(AD120="UI",VLOOKUP(AB120,'Convert Internation Units'!$A$2:$D$33,4,FALSE),IF(AB120="Penethamate hydroiodide",0.63,IF(AB120="Benzylpenicillin Procaine /
 Benzathine Penicillin",0.61,IF(AB120="Benzathine Penicillin",0.61,IF(AB120="Procaine benzylpenicillin",0.61,IF(AB120=Prodrug!E117,Prodrug!E117,Prodrug!E117))))))</f>
        <v/>
      </c>
      <c r="AQ120" s="240" t="str">
        <f>IFERROR((((Calculations!C117*Calculations!G117)/Calculations!E117)*'Data Entry'!X120),"")</f>
        <v/>
      </c>
      <c r="AR120" s="141" t="str">
        <f>IFERROR(VLOOKUP(AB120,Lists!$P$2:$Q$182,2,0),"")</f>
        <v/>
      </c>
      <c r="AS120" s="143" t="str">
        <f>IF(AI120="UI",VLOOKUP(AG120,'Convert Internation Units'!$A$2:$D$33,4,FALSE),IF(AG120="Penethamate hydroiodide",0.63,IF(AG120="Benzylpenicillin Procaine /
 Benzathine Penicillin",0.61,IF(AG120="Benzathine Penicillin",0.61,IF(AG120="Procaine benzylpenicillin",0.61,IF(AG120=Prodrug!F117,Prodrug!F117,Prodrug!F117))))))</f>
        <v/>
      </c>
      <c r="AT120" s="240" t="str">
        <f>IFERROR((((Calculations!K117*Calculations!G117)/Calculations!E117)*'Data Entry'!X120),"")</f>
        <v/>
      </c>
      <c r="AU120" s="146" t="str">
        <f>IFERROR(VLOOKUP(AG120,Lists!$P$2:$Q$182,2,0),"")</f>
        <v/>
      </c>
      <c r="AV120" s="143" t="str">
        <f>IF(AL120="UI",VLOOKUP(AJ120,'Convert Internation Units'!$A$2:$D$33,4,FALSE),IF(AJ120="Penethamate hydroiodide",0.63,IF(AJ120="Benzylpenicillin Procaine /
 Benzathine Penicillin",0.61,IF(AJ120="Benzathine Penicillin",0.61,IF(AJ120="Procaine benzylpenicillin",0.61,IF(AJ120=Prodrug!G117,Prodrug!G117,Prodrug!G117))))))</f>
        <v/>
      </c>
      <c r="AW120" s="240" t="str">
        <f>IFERROR((((Calculations!O117*Calculations!G117)/Calculations!E117)*'Data Entry'!X120),"")</f>
        <v/>
      </c>
      <c r="AX120" s="146" t="str">
        <f>IFERROR(VLOOKUP(AJ120,Lists!$P$2:$Q$182,2,0),"")</f>
        <v/>
      </c>
      <c r="AY120" s="143" t="str">
        <f>IF(AO120="UI",VLOOKUP(AM120,'Convert Internation Units'!$A$2:$D$33,4,FALSE),IF(AM120="Penethamate hydroiodide",0.63,IF(AM120="Benzylpenicillin Procaine /
 Benzathine Penicillin",0.61,IF(AM120="Benzathine Penicillin",0.61,IF(AM120="Procaine benzylpenicillin",0.61,IF(AM120=Prodrug!H117,Prodrug!H117,Prodrug!H117))))))</f>
        <v/>
      </c>
      <c r="AZ120" s="240" t="str">
        <f>IFERROR((((Calculations!S117*Calculations!G117)/Calculations!E117)*'Data Entry'!X120),"")</f>
        <v/>
      </c>
      <c r="BA120" s="146" t="str">
        <f>IFERROR(VLOOKUP(AM120,Lists!$P$2:$Q$182,2,0),"")</f>
        <v/>
      </c>
    </row>
    <row r="121" spans="1:53" s="5" customFormat="1">
      <c r="A121" s="116">
        <v>115</v>
      </c>
      <c r="B121" s="232"/>
      <c r="C121" s="105"/>
      <c r="D121" s="105"/>
      <c r="E121" s="105"/>
      <c r="F121" s="106"/>
      <c r="G121" s="107"/>
      <c r="H121" s="107"/>
      <c r="I121" s="108"/>
      <c r="J121" s="110"/>
      <c r="K121" s="110"/>
      <c r="L121" s="110"/>
      <c r="M121" s="110"/>
      <c r="N121" s="110"/>
      <c r="O121" s="110"/>
      <c r="P121" s="110"/>
      <c r="Q121" s="110"/>
      <c r="R121" s="110"/>
      <c r="S121" s="110"/>
      <c r="T121" s="110"/>
      <c r="U121" s="110"/>
      <c r="V121" s="110"/>
      <c r="W121" s="109"/>
      <c r="X121" s="111"/>
      <c r="Y121" s="112"/>
      <c r="Z121" s="328"/>
      <c r="AA121" s="329"/>
      <c r="AB121" s="114"/>
      <c r="AC121" s="115"/>
      <c r="AD121" s="113"/>
      <c r="AE121" s="113"/>
      <c r="AF121" s="112"/>
      <c r="AG121" s="116"/>
      <c r="AH121" s="115"/>
      <c r="AI121" s="174"/>
      <c r="AJ121" s="104"/>
      <c r="AK121" s="115"/>
      <c r="AL121" s="112"/>
      <c r="AM121" s="116"/>
      <c r="AN121" s="115"/>
      <c r="AO121" s="248"/>
      <c r="AP121" s="242" t="str">
        <f>IF(AD121="UI",VLOOKUP(AB121,'Convert Internation Units'!$A$2:$D$33,4,FALSE),IF(AB121="Penethamate hydroiodide",0.63,IF(AB121="Benzylpenicillin Procaine /
 Benzathine Penicillin",0.61,IF(AB121="Benzathine Penicillin",0.61,IF(AB121="Procaine benzylpenicillin",0.61,IF(AB121=Prodrug!E118,Prodrug!E118,Prodrug!E118))))))</f>
        <v/>
      </c>
      <c r="AQ121" s="239" t="str">
        <f>IFERROR((((Calculations!C118*Calculations!G118)/Calculations!E118)*'Data Entry'!X121),"")</f>
        <v/>
      </c>
      <c r="AR121" s="234" t="str">
        <f>IFERROR(VLOOKUP(AB121,Lists!$P$2:$Q$182,2,0),"")</f>
        <v/>
      </c>
      <c r="AS121" s="233" t="str">
        <f>IF(AI121="UI",VLOOKUP(AG121,'Convert Internation Units'!$A$2:$D$33,4,FALSE),IF(AG121="Penethamate hydroiodide",0.63,IF(AG121="Benzylpenicillin Procaine /
 Benzathine Penicillin",0.61,IF(AG121="Benzathine Penicillin",0.61,IF(AG121="Procaine benzylpenicillin",0.61,IF(AG121=Prodrug!F118,Prodrug!F118,Prodrug!F118))))))</f>
        <v/>
      </c>
      <c r="AT121" s="239" t="str">
        <f>IFERROR((((Calculations!K118*Calculations!G118)/Calculations!E118)*'Data Entry'!X121),"")</f>
        <v/>
      </c>
      <c r="AU121" s="235" t="str">
        <f>IFERROR(VLOOKUP(AG121,Lists!$P$2:$Q$182,2,0),"")</f>
        <v/>
      </c>
      <c r="AV121" s="233" t="str">
        <f>IF(AL121="UI",VLOOKUP(AJ121,'Convert Internation Units'!$A$2:$D$33,4,FALSE),IF(AJ121="Penethamate hydroiodide",0.63,IF(AJ121="Benzylpenicillin Procaine /
 Benzathine Penicillin",0.61,IF(AJ121="Benzathine Penicillin",0.61,IF(AJ121="Procaine benzylpenicillin",0.61,IF(AJ121=Prodrug!G118,Prodrug!G118,Prodrug!G118))))))</f>
        <v/>
      </c>
      <c r="AW121" s="239" t="str">
        <f>IFERROR((((Calculations!O118*Calculations!G118)/Calculations!E118)*'Data Entry'!X121),"")</f>
        <v/>
      </c>
      <c r="AX121" s="235" t="str">
        <f>IFERROR(VLOOKUP(AJ121,Lists!$P$2:$Q$182,2,0),"")</f>
        <v/>
      </c>
      <c r="AY121" s="233" t="str">
        <f>IF(AO121="UI",VLOOKUP(AM121,'Convert Internation Units'!$A$2:$D$33,4,FALSE),IF(AM121="Penethamate hydroiodide",0.63,IF(AM121="Benzylpenicillin Procaine /
 Benzathine Penicillin",0.61,IF(AM121="Benzathine Penicillin",0.61,IF(AM121="Procaine benzylpenicillin",0.61,IF(AM121=Prodrug!H118,Prodrug!H118,Prodrug!H118))))))</f>
        <v/>
      </c>
      <c r="AZ121" s="239" t="str">
        <f>IFERROR((((Calculations!S118*Calculations!G118)/Calculations!E118)*'Data Entry'!X121),"")</f>
        <v/>
      </c>
      <c r="BA121" s="235" t="str">
        <f>IFERROR(VLOOKUP(AM121,Lists!$P$2:$Q$182,2,0),"")</f>
        <v/>
      </c>
    </row>
    <row r="122" spans="1:53" s="5" customFormat="1">
      <c r="A122" s="6">
        <v>116</v>
      </c>
      <c r="B122" s="231"/>
      <c r="C122" s="7"/>
      <c r="D122" s="7"/>
      <c r="E122" s="7"/>
      <c r="F122" s="67"/>
      <c r="G122" s="79"/>
      <c r="H122" s="79"/>
      <c r="I122" s="75"/>
      <c r="J122" s="76"/>
      <c r="K122" s="76"/>
      <c r="L122" s="76"/>
      <c r="M122" s="76"/>
      <c r="N122" s="76"/>
      <c r="O122" s="76"/>
      <c r="P122" s="76"/>
      <c r="Q122" s="76"/>
      <c r="R122" s="76"/>
      <c r="S122" s="76"/>
      <c r="T122" s="76"/>
      <c r="U122" s="76"/>
      <c r="V122" s="76"/>
      <c r="W122" s="80"/>
      <c r="X122" s="69"/>
      <c r="Y122" s="25"/>
      <c r="Z122" s="326"/>
      <c r="AA122" s="327"/>
      <c r="AB122" s="28"/>
      <c r="AC122" s="23"/>
      <c r="AD122" s="8"/>
      <c r="AE122" s="8"/>
      <c r="AF122" s="25"/>
      <c r="AG122" s="6"/>
      <c r="AH122" s="23"/>
      <c r="AI122" s="173"/>
      <c r="AJ122" s="26"/>
      <c r="AK122" s="23"/>
      <c r="AL122" s="25"/>
      <c r="AM122" s="6"/>
      <c r="AN122" s="23"/>
      <c r="AO122" s="247"/>
      <c r="AP122" s="243" t="str">
        <f>IF(AD122="UI",VLOOKUP(AB122,'Convert Internation Units'!$A$2:$D$33,4,FALSE),IF(AB122="Penethamate hydroiodide",0.63,IF(AB122="Benzylpenicillin Procaine /
 Benzathine Penicillin",0.61,IF(AB122="Benzathine Penicillin",0.61,IF(AB122="Procaine benzylpenicillin",0.61,IF(AB122=Prodrug!E119,Prodrug!E119,Prodrug!E119))))))</f>
        <v/>
      </c>
      <c r="AQ122" s="240" t="str">
        <f>IFERROR((((Calculations!C119*Calculations!G119)/Calculations!E119)*'Data Entry'!X122),"")</f>
        <v/>
      </c>
      <c r="AR122" s="141" t="str">
        <f>IFERROR(VLOOKUP(AB122,Lists!$P$2:$Q$182,2,0),"")</f>
        <v/>
      </c>
      <c r="AS122" s="143" t="str">
        <f>IF(AI122="UI",VLOOKUP(AG122,'Convert Internation Units'!$A$2:$D$33,4,FALSE),IF(AG122="Penethamate hydroiodide",0.63,IF(AG122="Benzylpenicillin Procaine /
 Benzathine Penicillin",0.61,IF(AG122="Benzathine Penicillin",0.61,IF(AG122="Procaine benzylpenicillin",0.61,IF(AG122=Prodrug!F119,Prodrug!F119,Prodrug!F119))))))</f>
        <v/>
      </c>
      <c r="AT122" s="240" t="str">
        <f>IFERROR((((Calculations!K119*Calculations!G119)/Calculations!E119)*'Data Entry'!X122),"")</f>
        <v/>
      </c>
      <c r="AU122" s="146" t="str">
        <f>IFERROR(VLOOKUP(AG122,Lists!$P$2:$Q$182,2,0),"")</f>
        <v/>
      </c>
      <c r="AV122" s="143" t="str">
        <f>IF(AL122="UI",VLOOKUP(AJ122,'Convert Internation Units'!$A$2:$D$33,4,FALSE),IF(AJ122="Penethamate hydroiodide",0.63,IF(AJ122="Benzylpenicillin Procaine /
 Benzathine Penicillin",0.61,IF(AJ122="Benzathine Penicillin",0.61,IF(AJ122="Procaine benzylpenicillin",0.61,IF(AJ122=Prodrug!G119,Prodrug!G119,Prodrug!G119))))))</f>
        <v/>
      </c>
      <c r="AW122" s="240" t="str">
        <f>IFERROR((((Calculations!O119*Calculations!G119)/Calculations!E119)*'Data Entry'!X122),"")</f>
        <v/>
      </c>
      <c r="AX122" s="146" t="str">
        <f>IFERROR(VLOOKUP(AJ122,Lists!$P$2:$Q$182,2,0),"")</f>
        <v/>
      </c>
      <c r="AY122" s="143" t="str">
        <f>IF(AO122="UI",VLOOKUP(AM122,'Convert Internation Units'!$A$2:$D$33,4,FALSE),IF(AM122="Penethamate hydroiodide",0.63,IF(AM122="Benzylpenicillin Procaine /
 Benzathine Penicillin",0.61,IF(AM122="Benzathine Penicillin",0.61,IF(AM122="Procaine benzylpenicillin",0.61,IF(AM122=Prodrug!H119,Prodrug!H119,Prodrug!H119))))))</f>
        <v/>
      </c>
      <c r="AZ122" s="240" t="str">
        <f>IFERROR((((Calculations!S119*Calculations!G119)/Calculations!E119)*'Data Entry'!X122),"")</f>
        <v/>
      </c>
      <c r="BA122" s="146" t="str">
        <f>IFERROR(VLOOKUP(AM122,Lists!$P$2:$Q$182,2,0),"")</f>
        <v/>
      </c>
    </row>
    <row r="123" spans="1:53" s="5" customFormat="1">
      <c r="A123" s="116">
        <v>117</v>
      </c>
      <c r="B123" s="232"/>
      <c r="C123" s="105"/>
      <c r="D123" s="105"/>
      <c r="E123" s="105"/>
      <c r="F123" s="106"/>
      <c r="G123" s="107"/>
      <c r="H123" s="107"/>
      <c r="I123" s="108"/>
      <c r="J123" s="110"/>
      <c r="K123" s="110"/>
      <c r="L123" s="110"/>
      <c r="M123" s="110"/>
      <c r="N123" s="110"/>
      <c r="O123" s="110"/>
      <c r="P123" s="110"/>
      <c r="Q123" s="110"/>
      <c r="R123" s="110"/>
      <c r="S123" s="110"/>
      <c r="T123" s="110"/>
      <c r="U123" s="110"/>
      <c r="V123" s="110"/>
      <c r="W123" s="109"/>
      <c r="X123" s="111"/>
      <c r="Y123" s="112"/>
      <c r="Z123" s="328"/>
      <c r="AA123" s="329"/>
      <c r="AB123" s="114"/>
      <c r="AC123" s="115"/>
      <c r="AD123" s="113"/>
      <c r="AE123" s="113"/>
      <c r="AF123" s="112"/>
      <c r="AG123" s="116"/>
      <c r="AH123" s="115"/>
      <c r="AI123" s="174"/>
      <c r="AJ123" s="104"/>
      <c r="AK123" s="115"/>
      <c r="AL123" s="112"/>
      <c r="AM123" s="116"/>
      <c r="AN123" s="115"/>
      <c r="AO123" s="248"/>
      <c r="AP123" s="242" t="str">
        <f>IF(AD123="UI",VLOOKUP(AB123,'Convert Internation Units'!$A$2:$D$33,4,FALSE),IF(AB123="Penethamate hydroiodide",0.63,IF(AB123="Benzylpenicillin Procaine /
 Benzathine Penicillin",0.61,IF(AB123="Benzathine Penicillin",0.61,IF(AB123="Procaine benzylpenicillin",0.61,IF(AB123=Prodrug!E120,Prodrug!E120,Prodrug!E120))))))</f>
        <v/>
      </c>
      <c r="AQ123" s="239" t="str">
        <f>IFERROR((((Calculations!C120*Calculations!G120)/Calculations!E120)*'Data Entry'!X123),"")</f>
        <v/>
      </c>
      <c r="AR123" s="234" t="str">
        <f>IFERROR(VLOOKUP(AB123,Lists!$P$2:$Q$182,2,0),"")</f>
        <v/>
      </c>
      <c r="AS123" s="233" t="str">
        <f>IF(AI123="UI",VLOOKUP(AG123,'Convert Internation Units'!$A$2:$D$33,4,FALSE),IF(AG123="Penethamate hydroiodide",0.63,IF(AG123="Benzylpenicillin Procaine /
 Benzathine Penicillin",0.61,IF(AG123="Benzathine Penicillin",0.61,IF(AG123="Procaine benzylpenicillin",0.61,IF(AG123=Prodrug!F120,Prodrug!F120,Prodrug!F120))))))</f>
        <v/>
      </c>
      <c r="AT123" s="239" t="str">
        <f>IFERROR((((Calculations!K120*Calculations!G120)/Calculations!E120)*'Data Entry'!X123),"")</f>
        <v/>
      </c>
      <c r="AU123" s="235" t="str">
        <f>IFERROR(VLOOKUP(AG123,Lists!$P$2:$Q$182,2,0),"")</f>
        <v/>
      </c>
      <c r="AV123" s="233" t="str">
        <f>IF(AL123="UI",VLOOKUP(AJ123,'Convert Internation Units'!$A$2:$D$33,4,FALSE),IF(AJ123="Penethamate hydroiodide",0.63,IF(AJ123="Benzylpenicillin Procaine /
 Benzathine Penicillin",0.61,IF(AJ123="Benzathine Penicillin",0.61,IF(AJ123="Procaine benzylpenicillin",0.61,IF(AJ123=Prodrug!G120,Prodrug!G120,Prodrug!G120))))))</f>
        <v/>
      </c>
      <c r="AW123" s="239" t="str">
        <f>IFERROR((((Calculations!O120*Calculations!G120)/Calculations!E120)*'Data Entry'!X123),"")</f>
        <v/>
      </c>
      <c r="AX123" s="235" t="str">
        <f>IFERROR(VLOOKUP(AJ123,Lists!$P$2:$Q$182,2,0),"")</f>
        <v/>
      </c>
      <c r="AY123" s="233" t="str">
        <f>IF(AO123="UI",VLOOKUP(AM123,'Convert Internation Units'!$A$2:$D$33,4,FALSE),IF(AM123="Penethamate hydroiodide",0.63,IF(AM123="Benzylpenicillin Procaine /
 Benzathine Penicillin",0.61,IF(AM123="Benzathine Penicillin",0.61,IF(AM123="Procaine benzylpenicillin",0.61,IF(AM123=Prodrug!H120,Prodrug!H120,Prodrug!H120))))))</f>
        <v/>
      </c>
      <c r="AZ123" s="239" t="str">
        <f>IFERROR((((Calculations!S120*Calculations!G120)/Calculations!E120)*'Data Entry'!X123),"")</f>
        <v/>
      </c>
      <c r="BA123" s="235" t="str">
        <f>IFERROR(VLOOKUP(AM123,Lists!$P$2:$Q$182,2,0),"")</f>
        <v/>
      </c>
    </row>
    <row r="124" spans="1:53" s="5" customFormat="1">
      <c r="A124" s="6">
        <v>118</v>
      </c>
      <c r="B124" s="231"/>
      <c r="C124" s="7"/>
      <c r="D124" s="7"/>
      <c r="E124" s="7"/>
      <c r="F124" s="67"/>
      <c r="G124" s="79"/>
      <c r="H124" s="79"/>
      <c r="I124" s="75"/>
      <c r="J124" s="76"/>
      <c r="K124" s="76"/>
      <c r="L124" s="76"/>
      <c r="M124" s="76"/>
      <c r="N124" s="76"/>
      <c r="O124" s="76"/>
      <c r="P124" s="76"/>
      <c r="Q124" s="76"/>
      <c r="R124" s="76"/>
      <c r="S124" s="76"/>
      <c r="T124" s="76"/>
      <c r="U124" s="76"/>
      <c r="V124" s="76"/>
      <c r="W124" s="80"/>
      <c r="X124" s="69"/>
      <c r="Y124" s="25"/>
      <c r="Z124" s="326"/>
      <c r="AA124" s="327"/>
      <c r="AB124" s="28"/>
      <c r="AC124" s="23"/>
      <c r="AD124" s="8"/>
      <c r="AE124" s="8"/>
      <c r="AF124" s="25"/>
      <c r="AG124" s="6"/>
      <c r="AH124" s="23"/>
      <c r="AI124" s="173"/>
      <c r="AJ124" s="26"/>
      <c r="AK124" s="23"/>
      <c r="AL124" s="25"/>
      <c r="AM124" s="6"/>
      <c r="AN124" s="23"/>
      <c r="AO124" s="247"/>
      <c r="AP124" s="243" t="str">
        <f>IF(AD124="UI",VLOOKUP(AB124,'Convert Internation Units'!$A$2:$D$33,4,FALSE),IF(AB124="Penethamate hydroiodide",0.63,IF(AB124="Benzylpenicillin Procaine /
 Benzathine Penicillin",0.61,IF(AB124="Benzathine Penicillin",0.61,IF(AB124="Procaine benzylpenicillin",0.61,IF(AB124=Prodrug!E121,Prodrug!E121,Prodrug!E121))))))</f>
        <v/>
      </c>
      <c r="AQ124" s="240" t="str">
        <f>IFERROR((((Calculations!C121*Calculations!G121)/Calculations!E121)*'Data Entry'!X124),"")</f>
        <v/>
      </c>
      <c r="AR124" s="141" t="str">
        <f>IFERROR(VLOOKUP(AB124,Lists!$P$2:$Q$182,2,0),"")</f>
        <v/>
      </c>
      <c r="AS124" s="143" t="str">
        <f>IF(AI124="UI",VLOOKUP(AG124,'Convert Internation Units'!$A$2:$D$33,4,FALSE),IF(AG124="Penethamate hydroiodide",0.63,IF(AG124="Benzylpenicillin Procaine /
 Benzathine Penicillin",0.61,IF(AG124="Benzathine Penicillin",0.61,IF(AG124="Procaine benzylpenicillin",0.61,IF(AG124=Prodrug!F121,Prodrug!F121,Prodrug!F121))))))</f>
        <v/>
      </c>
      <c r="AT124" s="240" t="str">
        <f>IFERROR((((Calculations!K121*Calculations!G121)/Calculations!E121)*'Data Entry'!X124),"")</f>
        <v/>
      </c>
      <c r="AU124" s="146" t="str">
        <f>IFERROR(VLOOKUP(AG124,Lists!$P$2:$Q$182,2,0),"")</f>
        <v/>
      </c>
      <c r="AV124" s="143" t="str">
        <f>IF(AL124="UI",VLOOKUP(AJ124,'Convert Internation Units'!$A$2:$D$33,4,FALSE),IF(AJ124="Penethamate hydroiodide",0.63,IF(AJ124="Benzylpenicillin Procaine /
 Benzathine Penicillin",0.61,IF(AJ124="Benzathine Penicillin",0.61,IF(AJ124="Procaine benzylpenicillin",0.61,IF(AJ124=Prodrug!G121,Prodrug!G121,Prodrug!G121))))))</f>
        <v/>
      </c>
      <c r="AW124" s="240" t="str">
        <f>IFERROR((((Calculations!O121*Calculations!G121)/Calculations!E121)*'Data Entry'!X124),"")</f>
        <v/>
      </c>
      <c r="AX124" s="146" t="str">
        <f>IFERROR(VLOOKUP(AJ124,Lists!$P$2:$Q$182,2,0),"")</f>
        <v/>
      </c>
      <c r="AY124" s="143" t="str">
        <f>IF(AO124="UI",VLOOKUP(AM124,'Convert Internation Units'!$A$2:$D$33,4,FALSE),IF(AM124="Penethamate hydroiodide",0.63,IF(AM124="Benzylpenicillin Procaine /
 Benzathine Penicillin",0.61,IF(AM124="Benzathine Penicillin",0.61,IF(AM124="Procaine benzylpenicillin",0.61,IF(AM124=Prodrug!H121,Prodrug!H121,Prodrug!H121))))))</f>
        <v/>
      </c>
      <c r="AZ124" s="240" t="str">
        <f>IFERROR((((Calculations!S121*Calculations!G121)/Calculations!E121)*'Data Entry'!X124),"")</f>
        <v/>
      </c>
      <c r="BA124" s="146" t="str">
        <f>IFERROR(VLOOKUP(AM124,Lists!$P$2:$Q$182,2,0),"")</f>
        <v/>
      </c>
    </row>
    <row r="125" spans="1:53" s="5" customFormat="1">
      <c r="A125" s="116">
        <v>119</v>
      </c>
      <c r="B125" s="232"/>
      <c r="C125" s="105"/>
      <c r="D125" s="105"/>
      <c r="E125" s="105"/>
      <c r="F125" s="106"/>
      <c r="G125" s="107"/>
      <c r="H125" s="107"/>
      <c r="I125" s="108"/>
      <c r="J125" s="110"/>
      <c r="K125" s="110"/>
      <c r="L125" s="110"/>
      <c r="M125" s="110"/>
      <c r="N125" s="110"/>
      <c r="O125" s="110"/>
      <c r="P125" s="110"/>
      <c r="Q125" s="110"/>
      <c r="R125" s="110"/>
      <c r="S125" s="110"/>
      <c r="T125" s="110"/>
      <c r="U125" s="110"/>
      <c r="V125" s="110"/>
      <c r="W125" s="109"/>
      <c r="X125" s="111"/>
      <c r="Y125" s="112"/>
      <c r="Z125" s="328"/>
      <c r="AA125" s="329"/>
      <c r="AB125" s="114"/>
      <c r="AC125" s="115"/>
      <c r="AD125" s="113"/>
      <c r="AE125" s="113"/>
      <c r="AF125" s="112"/>
      <c r="AG125" s="116"/>
      <c r="AH125" s="115"/>
      <c r="AI125" s="174"/>
      <c r="AJ125" s="104"/>
      <c r="AK125" s="115"/>
      <c r="AL125" s="112"/>
      <c r="AM125" s="116"/>
      <c r="AN125" s="115"/>
      <c r="AO125" s="248"/>
      <c r="AP125" s="242" t="str">
        <f>IF(AD125="UI",VLOOKUP(AB125,'Convert Internation Units'!$A$2:$D$33,4,FALSE),IF(AB125="Penethamate hydroiodide",0.63,IF(AB125="Benzylpenicillin Procaine /
 Benzathine Penicillin",0.61,IF(AB125="Benzathine Penicillin",0.61,IF(AB125="Procaine benzylpenicillin",0.61,IF(AB125=Prodrug!E122,Prodrug!E122,Prodrug!E122))))))</f>
        <v/>
      </c>
      <c r="AQ125" s="239" t="str">
        <f>IFERROR((((Calculations!C122*Calculations!G122)/Calculations!E122)*'Data Entry'!X125),"")</f>
        <v/>
      </c>
      <c r="AR125" s="234" t="str">
        <f>IFERROR(VLOOKUP(AB125,Lists!$P$2:$Q$182,2,0),"")</f>
        <v/>
      </c>
      <c r="AS125" s="233" t="str">
        <f>IF(AI125="UI",VLOOKUP(AG125,'Convert Internation Units'!$A$2:$D$33,4,FALSE),IF(AG125="Penethamate hydroiodide",0.63,IF(AG125="Benzylpenicillin Procaine /
 Benzathine Penicillin",0.61,IF(AG125="Benzathine Penicillin",0.61,IF(AG125="Procaine benzylpenicillin",0.61,IF(AG125=Prodrug!F122,Prodrug!F122,Prodrug!F122))))))</f>
        <v/>
      </c>
      <c r="AT125" s="239" t="str">
        <f>IFERROR((((Calculations!K122*Calculations!G122)/Calculations!E122)*'Data Entry'!X125),"")</f>
        <v/>
      </c>
      <c r="AU125" s="235" t="str">
        <f>IFERROR(VLOOKUP(AG125,Lists!$P$2:$Q$182,2,0),"")</f>
        <v/>
      </c>
      <c r="AV125" s="233" t="str">
        <f>IF(AL125="UI",VLOOKUP(AJ125,'Convert Internation Units'!$A$2:$D$33,4,FALSE),IF(AJ125="Penethamate hydroiodide",0.63,IF(AJ125="Benzylpenicillin Procaine /
 Benzathine Penicillin",0.61,IF(AJ125="Benzathine Penicillin",0.61,IF(AJ125="Procaine benzylpenicillin",0.61,IF(AJ125=Prodrug!G122,Prodrug!G122,Prodrug!G122))))))</f>
        <v/>
      </c>
      <c r="AW125" s="239" t="str">
        <f>IFERROR((((Calculations!O122*Calculations!G122)/Calculations!E122)*'Data Entry'!X125),"")</f>
        <v/>
      </c>
      <c r="AX125" s="235" t="str">
        <f>IFERROR(VLOOKUP(AJ125,Lists!$P$2:$Q$182,2,0),"")</f>
        <v/>
      </c>
      <c r="AY125" s="233" t="str">
        <f>IF(AO125="UI",VLOOKUP(AM125,'Convert Internation Units'!$A$2:$D$33,4,FALSE),IF(AM125="Penethamate hydroiodide",0.63,IF(AM125="Benzylpenicillin Procaine /
 Benzathine Penicillin",0.61,IF(AM125="Benzathine Penicillin",0.61,IF(AM125="Procaine benzylpenicillin",0.61,IF(AM125=Prodrug!H122,Prodrug!H122,Prodrug!H122))))))</f>
        <v/>
      </c>
      <c r="AZ125" s="239" t="str">
        <f>IFERROR((((Calculations!S122*Calculations!G122)/Calculations!E122)*'Data Entry'!X125),"")</f>
        <v/>
      </c>
      <c r="BA125" s="235" t="str">
        <f>IFERROR(VLOOKUP(AM125,Lists!$P$2:$Q$182,2,0),"")</f>
        <v/>
      </c>
    </row>
    <row r="126" spans="1:53" s="5" customFormat="1">
      <c r="A126" s="6">
        <v>120</v>
      </c>
      <c r="B126" s="231"/>
      <c r="C126" s="7"/>
      <c r="D126" s="7"/>
      <c r="E126" s="7"/>
      <c r="F126" s="67"/>
      <c r="G126" s="79"/>
      <c r="H126" s="79"/>
      <c r="I126" s="75"/>
      <c r="J126" s="76"/>
      <c r="K126" s="76"/>
      <c r="L126" s="76"/>
      <c r="M126" s="76"/>
      <c r="N126" s="76"/>
      <c r="O126" s="76"/>
      <c r="P126" s="76"/>
      <c r="Q126" s="76"/>
      <c r="R126" s="76"/>
      <c r="S126" s="76"/>
      <c r="T126" s="76"/>
      <c r="U126" s="76"/>
      <c r="V126" s="76"/>
      <c r="W126" s="80"/>
      <c r="X126" s="69"/>
      <c r="Y126" s="25"/>
      <c r="Z126" s="326"/>
      <c r="AA126" s="327"/>
      <c r="AB126" s="28"/>
      <c r="AC126" s="23"/>
      <c r="AD126" s="8"/>
      <c r="AE126" s="8"/>
      <c r="AF126" s="25"/>
      <c r="AG126" s="6"/>
      <c r="AH126" s="23"/>
      <c r="AI126" s="173"/>
      <c r="AJ126" s="26"/>
      <c r="AK126" s="23"/>
      <c r="AL126" s="25"/>
      <c r="AM126" s="6"/>
      <c r="AN126" s="23"/>
      <c r="AO126" s="247"/>
      <c r="AP126" s="243" t="str">
        <f>IF(AD126="UI",VLOOKUP(AB126,'Convert Internation Units'!$A$2:$D$33,4,FALSE),IF(AB126="Penethamate hydroiodide",0.63,IF(AB126="Benzylpenicillin Procaine /
 Benzathine Penicillin",0.61,IF(AB126="Benzathine Penicillin",0.61,IF(AB126="Procaine benzylpenicillin",0.61,IF(AB126=Prodrug!E123,Prodrug!E123,Prodrug!E123))))))</f>
        <v/>
      </c>
      <c r="AQ126" s="240" t="str">
        <f>IFERROR((((Calculations!C123*Calculations!G123)/Calculations!E123)*'Data Entry'!X126),"")</f>
        <v/>
      </c>
      <c r="AR126" s="141" t="str">
        <f>IFERROR(VLOOKUP(AB126,Lists!$P$2:$Q$182,2,0),"")</f>
        <v/>
      </c>
      <c r="AS126" s="143" t="str">
        <f>IF(AI126="UI",VLOOKUP(AG126,'Convert Internation Units'!$A$2:$D$33,4,FALSE),IF(AG126="Penethamate hydroiodide",0.63,IF(AG126="Benzylpenicillin Procaine /
 Benzathine Penicillin",0.61,IF(AG126="Benzathine Penicillin",0.61,IF(AG126="Procaine benzylpenicillin",0.61,IF(AG126=Prodrug!F123,Prodrug!F123,Prodrug!F123))))))</f>
        <v/>
      </c>
      <c r="AT126" s="240" t="str">
        <f>IFERROR((((Calculations!K123*Calculations!G123)/Calculations!E123)*'Data Entry'!X126),"")</f>
        <v/>
      </c>
      <c r="AU126" s="146" t="str">
        <f>IFERROR(VLOOKUP(AG126,Lists!$P$2:$Q$182,2,0),"")</f>
        <v/>
      </c>
      <c r="AV126" s="143" t="str">
        <f>IF(AL126="UI",VLOOKUP(AJ126,'Convert Internation Units'!$A$2:$D$33,4,FALSE),IF(AJ126="Penethamate hydroiodide",0.63,IF(AJ126="Benzylpenicillin Procaine /
 Benzathine Penicillin",0.61,IF(AJ126="Benzathine Penicillin",0.61,IF(AJ126="Procaine benzylpenicillin",0.61,IF(AJ126=Prodrug!G123,Prodrug!G123,Prodrug!G123))))))</f>
        <v/>
      </c>
      <c r="AW126" s="240" t="str">
        <f>IFERROR((((Calculations!O123*Calculations!G123)/Calculations!E123)*'Data Entry'!X126),"")</f>
        <v/>
      </c>
      <c r="AX126" s="146" t="str">
        <f>IFERROR(VLOOKUP(AJ126,Lists!$P$2:$Q$182,2,0),"")</f>
        <v/>
      </c>
      <c r="AY126" s="143" t="str">
        <f>IF(AO126="UI",VLOOKUP(AM126,'Convert Internation Units'!$A$2:$D$33,4,FALSE),IF(AM126="Penethamate hydroiodide",0.63,IF(AM126="Benzylpenicillin Procaine /
 Benzathine Penicillin",0.61,IF(AM126="Benzathine Penicillin",0.61,IF(AM126="Procaine benzylpenicillin",0.61,IF(AM126=Prodrug!H123,Prodrug!H123,Prodrug!H123))))))</f>
        <v/>
      </c>
      <c r="AZ126" s="240" t="str">
        <f>IFERROR((((Calculations!S123*Calculations!G123)/Calculations!E123)*'Data Entry'!X126),"")</f>
        <v/>
      </c>
      <c r="BA126" s="146" t="str">
        <f>IFERROR(VLOOKUP(AM126,Lists!$P$2:$Q$182,2,0),"")</f>
        <v/>
      </c>
    </row>
    <row r="127" spans="1:53" s="5" customFormat="1">
      <c r="A127" s="116">
        <v>121</v>
      </c>
      <c r="B127" s="232"/>
      <c r="C127" s="105"/>
      <c r="D127" s="105"/>
      <c r="E127" s="105"/>
      <c r="F127" s="106"/>
      <c r="G127" s="107"/>
      <c r="H127" s="107"/>
      <c r="I127" s="108"/>
      <c r="J127" s="110"/>
      <c r="K127" s="110"/>
      <c r="L127" s="110"/>
      <c r="M127" s="110"/>
      <c r="N127" s="110"/>
      <c r="O127" s="110"/>
      <c r="P127" s="110"/>
      <c r="Q127" s="110"/>
      <c r="R127" s="110"/>
      <c r="S127" s="110"/>
      <c r="T127" s="110"/>
      <c r="U127" s="110"/>
      <c r="V127" s="110"/>
      <c r="W127" s="109"/>
      <c r="X127" s="111"/>
      <c r="Y127" s="112"/>
      <c r="Z127" s="328"/>
      <c r="AA127" s="329"/>
      <c r="AB127" s="114"/>
      <c r="AC127" s="115"/>
      <c r="AD127" s="113"/>
      <c r="AE127" s="113"/>
      <c r="AF127" s="112"/>
      <c r="AG127" s="116"/>
      <c r="AH127" s="115"/>
      <c r="AI127" s="174"/>
      <c r="AJ127" s="104"/>
      <c r="AK127" s="115"/>
      <c r="AL127" s="112"/>
      <c r="AM127" s="116"/>
      <c r="AN127" s="115"/>
      <c r="AO127" s="248"/>
      <c r="AP127" s="242" t="str">
        <f>IF(AD127="UI",VLOOKUP(AB127,'Convert Internation Units'!$A$2:$D$33,4,FALSE),IF(AB127="Penethamate hydroiodide",0.63,IF(AB127="Benzylpenicillin Procaine /
 Benzathine Penicillin",0.61,IF(AB127="Benzathine Penicillin",0.61,IF(AB127="Procaine benzylpenicillin",0.61,IF(AB127=Prodrug!E124,Prodrug!E124,Prodrug!E124))))))</f>
        <v/>
      </c>
      <c r="AQ127" s="239" t="str">
        <f>IFERROR((((Calculations!C124*Calculations!G124)/Calculations!E124)*'Data Entry'!X127),"")</f>
        <v/>
      </c>
      <c r="AR127" s="234" t="str">
        <f>IFERROR(VLOOKUP(AB127,Lists!$P$2:$Q$182,2,0),"")</f>
        <v/>
      </c>
      <c r="AS127" s="233" t="str">
        <f>IF(AI127="UI",VLOOKUP(AG127,'Convert Internation Units'!$A$2:$D$33,4,FALSE),IF(AG127="Penethamate hydroiodide",0.63,IF(AG127="Benzylpenicillin Procaine /
 Benzathine Penicillin",0.61,IF(AG127="Benzathine Penicillin",0.61,IF(AG127="Procaine benzylpenicillin",0.61,IF(AG127=Prodrug!F124,Prodrug!F124,Prodrug!F124))))))</f>
        <v/>
      </c>
      <c r="AT127" s="239" t="str">
        <f>IFERROR((((Calculations!K124*Calculations!G124)/Calculations!E124)*'Data Entry'!X127),"")</f>
        <v/>
      </c>
      <c r="AU127" s="235" t="str">
        <f>IFERROR(VLOOKUP(AG127,Lists!$P$2:$Q$182,2,0),"")</f>
        <v/>
      </c>
      <c r="AV127" s="233" t="str">
        <f>IF(AL127="UI",VLOOKUP(AJ127,'Convert Internation Units'!$A$2:$D$33,4,FALSE),IF(AJ127="Penethamate hydroiodide",0.63,IF(AJ127="Benzylpenicillin Procaine /
 Benzathine Penicillin",0.61,IF(AJ127="Benzathine Penicillin",0.61,IF(AJ127="Procaine benzylpenicillin",0.61,IF(AJ127=Prodrug!G124,Prodrug!G124,Prodrug!G124))))))</f>
        <v/>
      </c>
      <c r="AW127" s="239" t="str">
        <f>IFERROR((((Calculations!O124*Calculations!G124)/Calculations!E124)*'Data Entry'!X127),"")</f>
        <v/>
      </c>
      <c r="AX127" s="235" t="str">
        <f>IFERROR(VLOOKUP(AJ127,Lists!$P$2:$Q$182,2,0),"")</f>
        <v/>
      </c>
      <c r="AY127" s="233" t="str">
        <f>IF(AO127="UI",VLOOKUP(AM127,'Convert Internation Units'!$A$2:$D$33,4,FALSE),IF(AM127="Penethamate hydroiodide",0.63,IF(AM127="Benzylpenicillin Procaine /
 Benzathine Penicillin",0.61,IF(AM127="Benzathine Penicillin",0.61,IF(AM127="Procaine benzylpenicillin",0.61,IF(AM127=Prodrug!H124,Prodrug!H124,Prodrug!H124))))))</f>
        <v/>
      </c>
      <c r="AZ127" s="239" t="str">
        <f>IFERROR((((Calculations!S124*Calculations!G124)/Calculations!E124)*'Data Entry'!X127),"")</f>
        <v/>
      </c>
      <c r="BA127" s="235" t="str">
        <f>IFERROR(VLOOKUP(AM127,Lists!$P$2:$Q$182,2,0),"")</f>
        <v/>
      </c>
    </row>
    <row r="128" spans="1:53" s="5" customFormat="1">
      <c r="A128" s="6">
        <v>122</v>
      </c>
      <c r="B128" s="231"/>
      <c r="C128" s="7"/>
      <c r="D128" s="7"/>
      <c r="E128" s="7"/>
      <c r="F128" s="67"/>
      <c r="G128" s="79"/>
      <c r="H128" s="79"/>
      <c r="I128" s="75"/>
      <c r="J128" s="76"/>
      <c r="K128" s="76"/>
      <c r="L128" s="76"/>
      <c r="M128" s="76"/>
      <c r="N128" s="76"/>
      <c r="O128" s="76"/>
      <c r="P128" s="76"/>
      <c r="Q128" s="76"/>
      <c r="R128" s="76"/>
      <c r="S128" s="76"/>
      <c r="T128" s="76"/>
      <c r="U128" s="76"/>
      <c r="V128" s="76"/>
      <c r="W128" s="80"/>
      <c r="X128" s="69"/>
      <c r="Y128" s="25"/>
      <c r="Z128" s="326"/>
      <c r="AA128" s="327"/>
      <c r="AB128" s="28"/>
      <c r="AC128" s="23"/>
      <c r="AD128" s="8"/>
      <c r="AE128" s="8"/>
      <c r="AF128" s="25"/>
      <c r="AG128" s="6"/>
      <c r="AH128" s="23"/>
      <c r="AI128" s="173"/>
      <c r="AJ128" s="26"/>
      <c r="AK128" s="23"/>
      <c r="AL128" s="25"/>
      <c r="AM128" s="6"/>
      <c r="AN128" s="23"/>
      <c r="AO128" s="247"/>
      <c r="AP128" s="243" t="str">
        <f>IF(AD128="UI",VLOOKUP(AB128,'Convert Internation Units'!$A$2:$D$33,4,FALSE),IF(AB128="Penethamate hydroiodide",0.63,IF(AB128="Benzylpenicillin Procaine /
 Benzathine Penicillin",0.61,IF(AB128="Benzathine Penicillin",0.61,IF(AB128="Procaine benzylpenicillin",0.61,IF(AB128=Prodrug!E125,Prodrug!E125,Prodrug!E125))))))</f>
        <v/>
      </c>
      <c r="AQ128" s="240" t="str">
        <f>IFERROR((((Calculations!C125*Calculations!G125)/Calculations!E125)*'Data Entry'!X128),"")</f>
        <v/>
      </c>
      <c r="AR128" s="141" t="str">
        <f>IFERROR(VLOOKUP(AB128,Lists!$P$2:$Q$182,2,0),"")</f>
        <v/>
      </c>
      <c r="AS128" s="143" t="str">
        <f>IF(AI128="UI",VLOOKUP(AG128,'Convert Internation Units'!$A$2:$D$33,4,FALSE),IF(AG128="Penethamate hydroiodide",0.63,IF(AG128="Benzylpenicillin Procaine /
 Benzathine Penicillin",0.61,IF(AG128="Benzathine Penicillin",0.61,IF(AG128="Procaine benzylpenicillin",0.61,IF(AG128=Prodrug!F125,Prodrug!F125,Prodrug!F125))))))</f>
        <v/>
      </c>
      <c r="AT128" s="240" t="str">
        <f>IFERROR((((Calculations!K125*Calculations!G125)/Calculations!E125)*'Data Entry'!X128),"")</f>
        <v/>
      </c>
      <c r="AU128" s="146" t="str">
        <f>IFERROR(VLOOKUP(AG128,Lists!$P$2:$Q$182,2,0),"")</f>
        <v/>
      </c>
      <c r="AV128" s="143" t="str">
        <f>IF(AL128="UI",VLOOKUP(AJ128,'Convert Internation Units'!$A$2:$D$33,4,FALSE),IF(AJ128="Penethamate hydroiodide",0.63,IF(AJ128="Benzylpenicillin Procaine /
 Benzathine Penicillin",0.61,IF(AJ128="Benzathine Penicillin",0.61,IF(AJ128="Procaine benzylpenicillin",0.61,IF(AJ128=Prodrug!G125,Prodrug!G125,Prodrug!G125))))))</f>
        <v/>
      </c>
      <c r="AW128" s="240" t="str">
        <f>IFERROR((((Calculations!O125*Calculations!G125)/Calculations!E125)*'Data Entry'!X128),"")</f>
        <v/>
      </c>
      <c r="AX128" s="146" t="str">
        <f>IFERROR(VLOOKUP(AJ128,Lists!$P$2:$Q$182,2,0),"")</f>
        <v/>
      </c>
      <c r="AY128" s="143" t="str">
        <f>IF(AO128="UI",VLOOKUP(AM128,'Convert Internation Units'!$A$2:$D$33,4,FALSE),IF(AM128="Penethamate hydroiodide",0.63,IF(AM128="Benzylpenicillin Procaine /
 Benzathine Penicillin",0.61,IF(AM128="Benzathine Penicillin",0.61,IF(AM128="Procaine benzylpenicillin",0.61,IF(AM128=Prodrug!H125,Prodrug!H125,Prodrug!H125))))))</f>
        <v/>
      </c>
      <c r="AZ128" s="240" t="str">
        <f>IFERROR((((Calculations!S125*Calculations!G125)/Calculations!E125)*'Data Entry'!X128),"")</f>
        <v/>
      </c>
      <c r="BA128" s="146" t="str">
        <f>IFERROR(VLOOKUP(AM128,Lists!$P$2:$Q$182,2,0),"")</f>
        <v/>
      </c>
    </row>
    <row r="129" spans="1:53" s="5" customFormat="1">
      <c r="A129" s="116">
        <v>123</v>
      </c>
      <c r="B129" s="232"/>
      <c r="C129" s="105"/>
      <c r="D129" s="105"/>
      <c r="E129" s="105"/>
      <c r="F129" s="106"/>
      <c r="G129" s="107"/>
      <c r="H129" s="107"/>
      <c r="I129" s="108"/>
      <c r="J129" s="110"/>
      <c r="K129" s="110"/>
      <c r="L129" s="110"/>
      <c r="M129" s="110"/>
      <c r="N129" s="110"/>
      <c r="O129" s="110"/>
      <c r="P129" s="110"/>
      <c r="Q129" s="110"/>
      <c r="R129" s="110"/>
      <c r="S129" s="110"/>
      <c r="T129" s="110"/>
      <c r="U129" s="110"/>
      <c r="V129" s="110"/>
      <c r="W129" s="109"/>
      <c r="X129" s="111"/>
      <c r="Y129" s="112"/>
      <c r="Z129" s="328"/>
      <c r="AA129" s="329"/>
      <c r="AB129" s="114"/>
      <c r="AC129" s="115"/>
      <c r="AD129" s="113"/>
      <c r="AE129" s="113"/>
      <c r="AF129" s="112"/>
      <c r="AG129" s="116"/>
      <c r="AH129" s="115"/>
      <c r="AI129" s="174"/>
      <c r="AJ129" s="104"/>
      <c r="AK129" s="115"/>
      <c r="AL129" s="112"/>
      <c r="AM129" s="116"/>
      <c r="AN129" s="115"/>
      <c r="AO129" s="248"/>
      <c r="AP129" s="242" t="str">
        <f>IF(AD129="UI",VLOOKUP(AB129,'Convert Internation Units'!$A$2:$D$33,4,FALSE),IF(AB129="Penethamate hydroiodide",0.63,IF(AB129="Benzylpenicillin Procaine /
 Benzathine Penicillin",0.61,IF(AB129="Benzathine Penicillin",0.61,IF(AB129="Procaine benzylpenicillin",0.61,IF(AB129=Prodrug!E126,Prodrug!E126,Prodrug!E126))))))</f>
        <v/>
      </c>
      <c r="AQ129" s="239" t="str">
        <f>IFERROR((((Calculations!C126*Calculations!G126)/Calculations!E126)*'Data Entry'!X129),"")</f>
        <v/>
      </c>
      <c r="AR129" s="234" t="str">
        <f>IFERROR(VLOOKUP(AB129,Lists!$P$2:$Q$182,2,0),"")</f>
        <v/>
      </c>
      <c r="AS129" s="233" t="str">
        <f>IF(AI129="UI",VLOOKUP(AG129,'Convert Internation Units'!$A$2:$D$33,4,FALSE),IF(AG129="Penethamate hydroiodide",0.63,IF(AG129="Benzylpenicillin Procaine /
 Benzathine Penicillin",0.61,IF(AG129="Benzathine Penicillin",0.61,IF(AG129="Procaine benzylpenicillin",0.61,IF(AG129=Prodrug!F126,Prodrug!F126,Prodrug!F126))))))</f>
        <v/>
      </c>
      <c r="AT129" s="239" t="str">
        <f>IFERROR((((Calculations!K126*Calculations!G126)/Calculations!E126)*'Data Entry'!X129),"")</f>
        <v/>
      </c>
      <c r="AU129" s="235" t="str">
        <f>IFERROR(VLOOKUP(AG129,Lists!$P$2:$Q$182,2,0),"")</f>
        <v/>
      </c>
      <c r="AV129" s="233" t="str">
        <f>IF(AL129="UI",VLOOKUP(AJ129,'Convert Internation Units'!$A$2:$D$33,4,FALSE),IF(AJ129="Penethamate hydroiodide",0.63,IF(AJ129="Benzylpenicillin Procaine /
 Benzathine Penicillin",0.61,IF(AJ129="Benzathine Penicillin",0.61,IF(AJ129="Procaine benzylpenicillin",0.61,IF(AJ129=Prodrug!G126,Prodrug!G126,Prodrug!G126))))))</f>
        <v/>
      </c>
      <c r="AW129" s="239" t="str">
        <f>IFERROR((((Calculations!O126*Calculations!G126)/Calculations!E126)*'Data Entry'!X129),"")</f>
        <v/>
      </c>
      <c r="AX129" s="235" t="str">
        <f>IFERROR(VLOOKUP(AJ129,Lists!$P$2:$Q$182,2,0),"")</f>
        <v/>
      </c>
      <c r="AY129" s="233" t="str">
        <f>IF(AO129="UI",VLOOKUP(AM129,'Convert Internation Units'!$A$2:$D$33,4,FALSE),IF(AM129="Penethamate hydroiodide",0.63,IF(AM129="Benzylpenicillin Procaine /
 Benzathine Penicillin",0.61,IF(AM129="Benzathine Penicillin",0.61,IF(AM129="Procaine benzylpenicillin",0.61,IF(AM129=Prodrug!H126,Prodrug!H126,Prodrug!H126))))))</f>
        <v/>
      </c>
      <c r="AZ129" s="239" t="str">
        <f>IFERROR((((Calculations!S126*Calculations!G126)/Calculations!E126)*'Data Entry'!X129),"")</f>
        <v/>
      </c>
      <c r="BA129" s="235" t="str">
        <f>IFERROR(VLOOKUP(AM129,Lists!$P$2:$Q$182,2,0),"")</f>
        <v/>
      </c>
    </row>
    <row r="130" spans="1:53" s="5" customFormat="1">
      <c r="A130" s="6">
        <v>124</v>
      </c>
      <c r="B130" s="231"/>
      <c r="C130" s="7"/>
      <c r="D130" s="7"/>
      <c r="E130" s="7"/>
      <c r="F130" s="67"/>
      <c r="G130" s="79"/>
      <c r="H130" s="79"/>
      <c r="I130" s="75"/>
      <c r="J130" s="76"/>
      <c r="K130" s="76"/>
      <c r="L130" s="76"/>
      <c r="M130" s="76"/>
      <c r="N130" s="76"/>
      <c r="O130" s="76"/>
      <c r="P130" s="76"/>
      <c r="Q130" s="76"/>
      <c r="R130" s="76"/>
      <c r="S130" s="76"/>
      <c r="T130" s="76"/>
      <c r="U130" s="76"/>
      <c r="V130" s="76"/>
      <c r="W130" s="80"/>
      <c r="X130" s="69"/>
      <c r="Y130" s="25"/>
      <c r="Z130" s="326"/>
      <c r="AA130" s="327"/>
      <c r="AB130" s="28"/>
      <c r="AC130" s="23"/>
      <c r="AD130" s="8"/>
      <c r="AE130" s="8"/>
      <c r="AF130" s="25"/>
      <c r="AG130" s="6"/>
      <c r="AH130" s="23"/>
      <c r="AI130" s="173"/>
      <c r="AJ130" s="26"/>
      <c r="AK130" s="23"/>
      <c r="AL130" s="25"/>
      <c r="AM130" s="6"/>
      <c r="AN130" s="23"/>
      <c r="AO130" s="247"/>
      <c r="AP130" s="243" t="str">
        <f>IF(AD130="UI",VLOOKUP(AB130,'Convert Internation Units'!$A$2:$D$33,4,FALSE),IF(AB130="Penethamate hydroiodide",0.63,IF(AB130="Benzylpenicillin Procaine /
 Benzathine Penicillin",0.61,IF(AB130="Benzathine Penicillin",0.61,IF(AB130="Procaine benzylpenicillin",0.61,IF(AB130=Prodrug!E127,Prodrug!E127,Prodrug!E127))))))</f>
        <v/>
      </c>
      <c r="AQ130" s="240" t="str">
        <f>IFERROR((((Calculations!C127*Calculations!G127)/Calculations!E127)*'Data Entry'!X130),"")</f>
        <v/>
      </c>
      <c r="AR130" s="141" t="str">
        <f>IFERROR(VLOOKUP(AB130,Lists!$P$2:$Q$182,2,0),"")</f>
        <v/>
      </c>
      <c r="AS130" s="143" t="str">
        <f>IF(AI130="UI",VLOOKUP(AG130,'Convert Internation Units'!$A$2:$D$33,4,FALSE),IF(AG130="Penethamate hydroiodide",0.63,IF(AG130="Benzylpenicillin Procaine /
 Benzathine Penicillin",0.61,IF(AG130="Benzathine Penicillin",0.61,IF(AG130="Procaine benzylpenicillin",0.61,IF(AG130=Prodrug!F127,Prodrug!F127,Prodrug!F127))))))</f>
        <v/>
      </c>
      <c r="AT130" s="240" t="str">
        <f>IFERROR((((Calculations!K127*Calculations!G127)/Calculations!E127)*'Data Entry'!X130),"")</f>
        <v/>
      </c>
      <c r="AU130" s="146" t="str">
        <f>IFERROR(VLOOKUP(AG130,Lists!$P$2:$Q$182,2,0),"")</f>
        <v/>
      </c>
      <c r="AV130" s="143" t="str">
        <f>IF(AL130="UI",VLOOKUP(AJ130,'Convert Internation Units'!$A$2:$D$33,4,FALSE),IF(AJ130="Penethamate hydroiodide",0.63,IF(AJ130="Benzylpenicillin Procaine /
 Benzathine Penicillin",0.61,IF(AJ130="Benzathine Penicillin",0.61,IF(AJ130="Procaine benzylpenicillin",0.61,IF(AJ130=Prodrug!G127,Prodrug!G127,Prodrug!G127))))))</f>
        <v/>
      </c>
      <c r="AW130" s="240" t="str">
        <f>IFERROR((((Calculations!O127*Calculations!G127)/Calculations!E127)*'Data Entry'!X130),"")</f>
        <v/>
      </c>
      <c r="AX130" s="146" t="str">
        <f>IFERROR(VLOOKUP(AJ130,Lists!$P$2:$Q$182,2,0),"")</f>
        <v/>
      </c>
      <c r="AY130" s="143" t="str">
        <f>IF(AO130="UI",VLOOKUP(AM130,'Convert Internation Units'!$A$2:$D$33,4,FALSE),IF(AM130="Penethamate hydroiodide",0.63,IF(AM130="Benzylpenicillin Procaine /
 Benzathine Penicillin",0.61,IF(AM130="Benzathine Penicillin",0.61,IF(AM130="Procaine benzylpenicillin",0.61,IF(AM130=Prodrug!H127,Prodrug!H127,Prodrug!H127))))))</f>
        <v/>
      </c>
      <c r="AZ130" s="240" t="str">
        <f>IFERROR((((Calculations!S127*Calculations!G127)/Calculations!E127)*'Data Entry'!X130),"")</f>
        <v/>
      </c>
      <c r="BA130" s="146" t="str">
        <f>IFERROR(VLOOKUP(AM130,Lists!$P$2:$Q$182,2,0),"")</f>
        <v/>
      </c>
    </row>
    <row r="131" spans="1:53" s="5" customFormat="1">
      <c r="A131" s="116">
        <v>125</v>
      </c>
      <c r="B131" s="232"/>
      <c r="C131" s="105"/>
      <c r="D131" s="105"/>
      <c r="E131" s="105"/>
      <c r="F131" s="106"/>
      <c r="G131" s="107"/>
      <c r="H131" s="107"/>
      <c r="I131" s="108"/>
      <c r="J131" s="110"/>
      <c r="K131" s="110"/>
      <c r="L131" s="110"/>
      <c r="M131" s="110"/>
      <c r="N131" s="110"/>
      <c r="O131" s="110"/>
      <c r="P131" s="110"/>
      <c r="Q131" s="110"/>
      <c r="R131" s="110"/>
      <c r="S131" s="110"/>
      <c r="T131" s="110"/>
      <c r="U131" s="110"/>
      <c r="V131" s="110"/>
      <c r="W131" s="109"/>
      <c r="X131" s="111"/>
      <c r="Y131" s="112"/>
      <c r="Z131" s="328"/>
      <c r="AA131" s="329"/>
      <c r="AB131" s="114"/>
      <c r="AC131" s="115"/>
      <c r="AD131" s="113"/>
      <c r="AE131" s="113"/>
      <c r="AF131" s="112"/>
      <c r="AG131" s="116"/>
      <c r="AH131" s="115"/>
      <c r="AI131" s="174"/>
      <c r="AJ131" s="104"/>
      <c r="AK131" s="115"/>
      <c r="AL131" s="112"/>
      <c r="AM131" s="116"/>
      <c r="AN131" s="115"/>
      <c r="AO131" s="248"/>
      <c r="AP131" s="242" t="str">
        <f>IF(AD131="UI",VLOOKUP(AB131,'Convert Internation Units'!$A$2:$D$33,4,FALSE),IF(AB131="Penethamate hydroiodide",0.63,IF(AB131="Benzylpenicillin Procaine /
 Benzathine Penicillin",0.61,IF(AB131="Benzathine Penicillin",0.61,IF(AB131="Procaine benzylpenicillin",0.61,IF(AB131=Prodrug!E128,Prodrug!E128,Prodrug!E128))))))</f>
        <v/>
      </c>
      <c r="AQ131" s="239" t="str">
        <f>IFERROR((((Calculations!C128*Calculations!G128)/Calculations!E128)*'Data Entry'!X131),"")</f>
        <v/>
      </c>
      <c r="AR131" s="234" t="str">
        <f>IFERROR(VLOOKUP(AB131,Lists!$P$2:$Q$182,2,0),"")</f>
        <v/>
      </c>
      <c r="AS131" s="233" t="str">
        <f>IF(AI131="UI",VLOOKUP(AG131,'Convert Internation Units'!$A$2:$D$33,4,FALSE),IF(AG131="Penethamate hydroiodide",0.63,IF(AG131="Benzylpenicillin Procaine /
 Benzathine Penicillin",0.61,IF(AG131="Benzathine Penicillin",0.61,IF(AG131="Procaine benzylpenicillin",0.61,IF(AG131=Prodrug!F128,Prodrug!F128,Prodrug!F128))))))</f>
        <v/>
      </c>
      <c r="AT131" s="239" t="str">
        <f>IFERROR((((Calculations!K128*Calculations!G128)/Calculations!E128)*'Data Entry'!X131),"")</f>
        <v/>
      </c>
      <c r="AU131" s="235" t="str">
        <f>IFERROR(VLOOKUP(AG131,Lists!$P$2:$Q$182,2,0),"")</f>
        <v/>
      </c>
      <c r="AV131" s="233" t="str">
        <f>IF(AL131="UI",VLOOKUP(AJ131,'Convert Internation Units'!$A$2:$D$33,4,FALSE),IF(AJ131="Penethamate hydroiodide",0.63,IF(AJ131="Benzylpenicillin Procaine /
 Benzathine Penicillin",0.61,IF(AJ131="Benzathine Penicillin",0.61,IF(AJ131="Procaine benzylpenicillin",0.61,IF(AJ131=Prodrug!G128,Prodrug!G128,Prodrug!G128))))))</f>
        <v/>
      </c>
      <c r="AW131" s="239" t="str">
        <f>IFERROR((((Calculations!O128*Calculations!G128)/Calculations!E128)*'Data Entry'!X131),"")</f>
        <v/>
      </c>
      <c r="AX131" s="235" t="str">
        <f>IFERROR(VLOOKUP(AJ131,Lists!$P$2:$Q$182,2,0),"")</f>
        <v/>
      </c>
      <c r="AY131" s="233" t="str">
        <f>IF(AO131="UI",VLOOKUP(AM131,'Convert Internation Units'!$A$2:$D$33,4,FALSE),IF(AM131="Penethamate hydroiodide",0.63,IF(AM131="Benzylpenicillin Procaine /
 Benzathine Penicillin",0.61,IF(AM131="Benzathine Penicillin",0.61,IF(AM131="Procaine benzylpenicillin",0.61,IF(AM131=Prodrug!H128,Prodrug!H128,Prodrug!H128))))))</f>
        <v/>
      </c>
      <c r="AZ131" s="239" t="str">
        <f>IFERROR((((Calculations!S128*Calculations!G128)/Calculations!E128)*'Data Entry'!X131),"")</f>
        <v/>
      </c>
      <c r="BA131" s="235" t="str">
        <f>IFERROR(VLOOKUP(AM131,Lists!$P$2:$Q$182,2,0),"")</f>
        <v/>
      </c>
    </row>
    <row r="132" spans="1:53" s="5" customFormat="1">
      <c r="A132" s="6">
        <v>126</v>
      </c>
      <c r="B132" s="231"/>
      <c r="C132" s="7"/>
      <c r="D132" s="7"/>
      <c r="E132" s="7"/>
      <c r="F132" s="67"/>
      <c r="G132" s="79"/>
      <c r="H132" s="79"/>
      <c r="I132" s="75"/>
      <c r="J132" s="76"/>
      <c r="K132" s="76"/>
      <c r="L132" s="76"/>
      <c r="M132" s="76"/>
      <c r="N132" s="76"/>
      <c r="O132" s="76"/>
      <c r="P132" s="76"/>
      <c r="Q132" s="76"/>
      <c r="R132" s="76"/>
      <c r="S132" s="76"/>
      <c r="T132" s="76"/>
      <c r="U132" s="76"/>
      <c r="V132" s="76"/>
      <c r="W132" s="80"/>
      <c r="X132" s="69"/>
      <c r="Y132" s="25"/>
      <c r="Z132" s="326"/>
      <c r="AA132" s="327"/>
      <c r="AB132" s="28"/>
      <c r="AC132" s="23"/>
      <c r="AD132" s="8"/>
      <c r="AE132" s="8"/>
      <c r="AF132" s="25"/>
      <c r="AG132" s="6"/>
      <c r="AH132" s="23"/>
      <c r="AI132" s="173"/>
      <c r="AJ132" s="26"/>
      <c r="AK132" s="23"/>
      <c r="AL132" s="25"/>
      <c r="AM132" s="6"/>
      <c r="AN132" s="23"/>
      <c r="AO132" s="247"/>
      <c r="AP132" s="243" t="str">
        <f>IF(AD132="UI",VLOOKUP(AB132,'Convert Internation Units'!$A$2:$D$33,4,FALSE),IF(AB132="Penethamate hydroiodide",0.63,IF(AB132="Benzylpenicillin Procaine /
 Benzathine Penicillin",0.61,IF(AB132="Benzathine Penicillin",0.61,IF(AB132="Procaine benzylpenicillin",0.61,IF(AB132=Prodrug!E129,Prodrug!E129,Prodrug!E129))))))</f>
        <v/>
      </c>
      <c r="AQ132" s="240" t="str">
        <f>IFERROR((((Calculations!C129*Calculations!G129)/Calculations!E129)*'Data Entry'!X132),"")</f>
        <v/>
      </c>
      <c r="AR132" s="141" t="str">
        <f>IFERROR(VLOOKUP(AB132,Lists!$P$2:$Q$182,2,0),"")</f>
        <v/>
      </c>
      <c r="AS132" s="143" t="str">
        <f>IF(AI132="UI",VLOOKUP(AG132,'Convert Internation Units'!$A$2:$D$33,4,FALSE),IF(AG132="Penethamate hydroiodide",0.63,IF(AG132="Benzylpenicillin Procaine /
 Benzathine Penicillin",0.61,IF(AG132="Benzathine Penicillin",0.61,IF(AG132="Procaine benzylpenicillin",0.61,IF(AG132=Prodrug!F129,Prodrug!F129,Prodrug!F129))))))</f>
        <v/>
      </c>
      <c r="AT132" s="240" t="str">
        <f>IFERROR((((Calculations!K129*Calculations!G129)/Calculations!E129)*'Data Entry'!X132),"")</f>
        <v/>
      </c>
      <c r="AU132" s="146" t="str">
        <f>IFERROR(VLOOKUP(AG132,Lists!$P$2:$Q$182,2,0),"")</f>
        <v/>
      </c>
      <c r="AV132" s="143" t="str">
        <f>IF(AL132="UI",VLOOKUP(AJ132,'Convert Internation Units'!$A$2:$D$33,4,FALSE),IF(AJ132="Penethamate hydroiodide",0.63,IF(AJ132="Benzylpenicillin Procaine /
 Benzathine Penicillin",0.61,IF(AJ132="Benzathine Penicillin",0.61,IF(AJ132="Procaine benzylpenicillin",0.61,IF(AJ132=Prodrug!G129,Prodrug!G129,Prodrug!G129))))))</f>
        <v/>
      </c>
      <c r="AW132" s="240" t="str">
        <f>IFERROR((((Calculations!O129*Calculations!G129)/Calculations!E129)*'Data Entry'!X132),"")</f>
        <v/>
      </c>
      <c r="AX132" s="146" t="str">
        <f>IFERROR(VLOOKUP(AJ132,Lists!$P$2:$Q$182,2,0),"")</f>
        <v/>
      </c>
      <c r="AY132" s="143" t="str">
        <f>IF(AO132="UI",VLOOKUP(AM132,'Convert Internation Units'!$A$2:$D$33,4,FALSE),IF(AM132="Penethamate hydroiodide",0.63,IF(AM132="Benzylpenicillin Procaine /
 Benzathine Penicillin",0.61,IF(AM132="Benzathine Penicillin",0.61,IF(AM132="Procaine benzylpenicillin",0.61,IF(AM132=Prodrug!H129,Prodrug!H129,Prodrug!H129))))))</f>
        <v/>
      </c>
      <c r="AZ132" s="240" t="str">
        <f>IFERROR((((Calculations!S129*Calculations!G129)/Calculations!E129)*'Data Entry'!X132),"")</f>
        <v/>
      </c>
      <c r="BA132" s="146" t="str">
        <f>IFERROR(VLOOKUP(AM132,Lists!$P$2:$Q$182,2,0),"")</f>
        <v/>
      </c>
    </row>
    <row r="133" spans="1:53" s="5" customFormat="1">
      <c r="A133" s="116">
        <v>127</v>
      </c>
      <c r="B133" s="232"/>
      <c r="C133" s="105"/>
      <c r="D133" s="105"/>
      <c r="E133" s="105"/>
      <c r="F133" s="106"/>
      <c r="G133" s="107"/>
      <c r="H133" s="107"/>
      <c r="I133" s="108"/>
      <c r="J133" s="110"/>
      <c r="K133" s="110"/>
      <c r="L133" s="110"/>
      <c r="M133" s="110"/>
      <c r="N133" s="110"/>
      <c r="O133" s="110"/>
      <c r="P133" s="110"/>
      <c r="Q133" s="110"/>
      <c r="R133" s="110"/>
      <c r="S133" s="110"/>
      <c r="T133" s="110"/>
      <c r="U133" s="110"/>
      <c r="V133" s="110"/>
      <c r="W133" s="109"/>
      <c r="X133" s="111"/>
      <c r="Y133" s="112"/>
      <c r="Z133" s="328"/>
      <c r="AA133" s="329"/>
      <c r="AB133" s="114"/>
      <c r="AC133" s="115"/>
      <c r="AD133" s="113"/>
      <c r="AE133" s="113"/>
      <c r="AF133" s="112"/>
      <c r="AG133" s="116"/>
      <c r="AH133" s="115"/>
      <c r="AI133" s="174"/>
      <c r="AJ133" s="104"/>
      <c r="AK133" s="115"/>
      <c r="AL133" s="112"/>
      <c r="AM133" s="116"/>
      <c r="AN133" s="115"/>
      <c r="AO133" s="248"/>
      <c r="AP133" s="242" t="str">
        <f>IF(AD133="UI",VLOOKUP(AB133,'Convert Internation Units'!$A$2:$D$33,4,FALSE),IF(AB133="Penethamate hydroiodide",0.63,IF(AB133="Benzylpenicillin Procaine /
 Benzathine Penicillin",0.61,IF(AB133="Benzathine Penicillin",0.61,IF(AB133="Procaine benzylpenicillin",0.61,IF(AB133=Prodrug!E130,Prodrug!E130,Prodrug!E130))))))</f>
        <v/>
      </c>
      <c r="AQ133" s="239" t="str">
        <f>IFERROR((((Calculations!C130*Calculations!G130)/Calculations!E130)*'Data Entry'!X133),"")</f>
        <v/>
      </c>
      <c r="AR133" s="234" t="str">
        <f>IFERROR(VLOOKUP(AB133,Lists!$P$2:$Q$182,2,0),"")</f>
        <v/>
      </c>
      <c r="AS133" s="233" t="str">
        <f>IF(AI133="UI",VLOOKUP(AG133,'Convert Internation Units'!$A$2:$D$33,4,FALSE),IF(AG133="Penethamate hydroiodide",0.63,IF(AG133="Benzylpenicillin Procaine /
 Benzathine Penicillin",0.61,IF(AG133="Benzathine Penicillin",0.61,IF(AG133="Procaine benzylpenicillin",0.61,IF(AG133=Prodrug!F130,Prodrug!F130,Prodrug!F130))))))</f>
        <v/>
      </c>
      <c r="AT133" s="239" t="str">
        <f>IFERROR((((Calculations!K130*Calculations!G130)/Calculations!E130)*'Data Entry'!X133),"")</f>
        <v/>
      </c>
      <c r="AU133" s="235" t="str">
        <f>IFERROR(VLOOKUP(AG133,Lists!$P$2:$Q$182,2,0),"")</f>
        <v/>
      </c>
      <c r="AV133" s="233" t="str">
        <f>IF(AL133="UI",VLOOKUP(AJ133,'Convert Internation Units'!$A$2:$D$33,4,FALSE),IF(AJ133="Penethamate hydroiodide",0.63,IF(AJ133="Benzylpenicillin Procaine /
 Benzathine Penicillin",0.61,IF(AJ133="Benzathine Penicillin",0.61,IF(AJ133="Procaine benzylpenicillin",0.61,IF(AJ133=Prodrug!G130,Prodrug!G130,Prodrug!G130))))))</f>
        <v/>
      </c>
      <c r="AW133" s="239" t="str">
        <f>IFERROR((((Calculations!O130*Calculations!G130)/Calculations!E130)*'Data Entry'!X133),"")</f>
        <v/>
      </c>
      <c r="AX133" s="235" t="str">
        <f>IFERROR(VLOOKUP(AJ133,Lists!$P$2:$Q$182,2,0),"")</f>
        <v/>
      </c>
      <c r="AY133" s="233" t="str">
        <f>IF(AO133="UI",VLOOKUP(AM133,'Convert Internation Units'!$A$2:$D$33,4,FALSE),IF(AM133="Penethamate hydroiodide",0.63,IF(AM133="Benzylpenicillin Procaine /
 Benzathine Penicillin",0.61,IF(AM133="Benzathine Penicillin",0.61,IF(AM133="Procaine benzylpenicillin",0.61,IF(AM133=Prodrug!H130,Prodrug!H130,Prodrug!H130))))))</f>
        <v/>
      </c>
      <c r="AZ133" s="239" t="str">
        <f>IFERROR((((Calculations!S130*Calculations!G130)/Calculations!E130)*'Data Entry'!X133),"")</f>
        <v/>
      </c>
      <c r="BA133" s="235" t="str">
        <f>IFERROR(VLOOKUP(AM133,Lists!$P$2:$Q$182,2,0),"")</f>
        <v/>
      </c>
    </row>
    <row r="134" spans="1:53" s="5" customFormat="1">
      <c r="A134" s="6">
        <v>128</v>
      </c>
      <c r="B134" s="231"/>
      <c r="C134" s="7"/>
      <c r="D134" s="7"/>
      <c r="E134" s="7"/>
      <c r="F134" s="67"/>
      <c r="G134" s="79"/>
      <c r="H134" s="79"/>
      <c r="I134" s="75"/>
      <c r="J134" s="76"/>
      <c r="K134" s="76"/>
      <c r="L134" s="76"/>
      <c r="M134" s="76"/>
      <c r="N134" s="76"/>
      <c r="O134" s="76"/>
      <c r="P134" s="76"/>
      <c r="Q134" s="76"/>
      <c r="R134" s="76"/>
      <c r="S134" s="76"/>
      <c r="T134" s="76"/>
      <c r="U134" s="76"/>
      <c r="V134" s="76"/>
      <c r="W134" s="80"/>
      <c r="X134" s="69"/>
      <c r="Y134" s="25"/>
      <c r="Z134" s="326"/>
      <c r="AA134" s="327"/>
      <c r="AB134" s="28"/>
      <c r="AC134" s="23"/>
      <c r="AD134" s="8"/>
      <c r="AE134" s="8"/>
      <c r="AF134" s="25"/>
      <c r="AG134" s="6"/>
      <c r="AH134" s="23"/>
      <c r="AI134" s="173"/>
      <c r="AJ134" s="26"/>
      <c r="AK134" s="23"/>
      <c r="AL134" s="25"/>
      <c r="AM134" s="6"/>
      <c r="AN134" s="23"/>
      <c r="AO134" s="247"/>
      <c r="AP134" s="243" t="str">
        <f>IF(AD134="UI",VLOOKUP(AB134,'Convert Internation Units'!$A$2:$D$33,4,FALSE),IF(AB134="Penethamate hydroiodide",0.63,IF(AB134="Benzylpenicillin Procaine /
 Benzathine Penicillin",0.61,IF(AB134="Benzathine Penicillin",0.61,IF(AB134="Procaine benzylpenicillin",0.61,IF(AB134=Prodrug!E131,Prodrug!E131,Prodrug!E131))))))</f>
        <v/>
      </c>
      <c r="AQ134" s="240" t="str">
        <f>IFERROR((((Calculations!C131*Calculations!G131)/Calculations!E131)*'Data Entry'!X134),"")</f>
        <v/>
      </c>
      <c r="AR134" s="141" t="str">
        <f>IFERROR(VLOOKUP(AB134,Lists!$P$2:$Q$182,2,0),"")</f>
        <v/>
      </c>
      <c r="AS134" s="143" t="str">
        <f>IF(AI134="UI",VLOOKUP(AG134,'Convert Internation Units'!$A$2:$D$33,4,FALSE),IF(AG134="Penethamate hydroiodide",0.63,IF(AG134="Benzylpenicillin Procaine /
 Benzathine Penicillin",0.61,IF(AG134="Benzathine Penicillin",0.61,IF(AG134="Procaine benzylpenicillin",0.61,IF(AG134=Prodrug!F131,Prodrug!F131,Prodrug!F131))))))</f>
        <v/>
      </c>
      <c r="AT134" s="240" t="str">
        <f>IFERROR((((Calculations!K131*Calculations!G131)/Calculations!E131)*'Data Entry'!X134),"")</f>
        <v/>
      </c>
      <c r="AU134" s="146" t="str">
        <f>IFERROR(VLOOKUP(AG134,Lists!$P$2:$Q$182,2,0),"")</f>
        <v/>
      </c>
      <c r="AV134" s="143" t="str">
        <f>IF(AL134="UI",VLOOKUP(AJ134,'Convert Internation Units'!$A$2:$D$33,4,FALSE),IF(AJ134="Penethamate hydroiodide",0.63,IF(AJ134="Benzylpenicillin Procaine /
 Benzathine Penicillin",0.61,IF(AJ134="Benzathine Penicillin",0.61,IF(AJ134="Procaine benzylpenicillin",0.61,IF(AJ134=Prodrug!G131,Prodrug!G131,Prodrug!G131))))))</f>
        <v/>
      </c>
      <c r="AW134" s="240" t="str">
        <f>IFERROR((((Calculations!O131*Calculations!G131)/Calculations!E131)*'Data Entry'!X134),"")</f>
        <v/>
      </c>
      <c r="AX134" s="146" t="str">
        <f>IFERROR(VLOOKUP(AJ134,Lists!$P$2:$Q$182,2,0),"")</f>
        <v/>
      </c>
      <c r="AY134" s="143" t="str">
        <f>IF(AO134="UI",VLOOKUP(AM134,'Convert Internation Units'!$A$2:$D$33,4,FALSE),IF(AM134="Penethamate hydroiodide",0.63,IF(AM134="Benzylpenicillin Procaine /
 Benzathine Penicillin",0.61,IF(AM134="Benzathine Penicillin",0.61,IF(AM134="Procaine benzylpenicillin",0.61,IF(AM134=Prodrug!H131,Prodrug!H131,Prodrug!H131))))))</f>
        <v/>
      </c>
      <c r="AZ134" s="240" t="str">
        <f>IFERROR((((Calculations!S131*Calculations!G131)/Calculations!E131)*'Data Entry'!X134),"")</f>
        <v/>
      </c>
      <c r="BA134" s="146" t="str">
        <f>IFERROR(VLOOKUP(AM134,Lists!$P$2:$Q$182,2,0),"")</f>
        <v/>
      </c>
    </row>
    <row r="135" spans="1:53" s="5" customFormat="1">
      <c r="A135" s="116">
        <v>129</v>
      </c>
      <c r="B135" s="232"/>
      <c r="C135" s="105"/>
      <c r="D135" s="105"/>
      <c r="E135" s="105"/>
      <c r="F135" s="106"/>
      <c r="G135" s="107"/>
      <c r="H135" s="107"/>
      <c r="I135" s="108"/>
      <c r="J135" s="110"/>
      <c r="K135" s="110"/>
      <c r="L135" s="110"/>
      <c r="M135" s="110"/>
      <c r="N135" s="110"/>
      <c r="O135" s="110"/>
      <c r="P135" s="110"/>
      <c r="Q135" s="110"/>
      <c r="R135" s="110"/>
      <c r="S135" s="110"/>
      <c r="T135" s="110"/>
      <c r="U135" s="110"/>
      <c r="V135" s="110"/>
      <c r="W135" s="109"/>
      <c r="X135" s="111"/>
      <c r="Y135" s="112"/>
      <c r="Z135" s="328"/>
      <c r="AA135" s="329"/>
      <c r="AB135" s="114"/>
      <c r="AC135" s="115"/>
      <c r="AD135" s="113"/>
      <c r="AE135" s="113"/>
      <c r="AF135" s="112"/>
      <c r="AG135" s="116"/>
      <c r="AH135" s="115"/>
      <c r="AI135" s="174"/>
      <c r="AJ135" s="104"/>
      <c r="AK135" s="115"/>
      <c r="AL135" s="112"/>
      <c r="AM135" s="116"/>
      <c r="AN135" s="115"/>
      <c r="AO135" s="248"/>
      <c r="AP135" s="242" t="str">
        <f>IF(AD135="UI",VLOOKUP(AB135,'Convert Internation Units'!$A$2:$D$33,4,FALSE),IF(AB135="Penethamate hydroiodide",0.63,IF(AB135="Benzylpenicillin Procaine /
 Benzathine Penicillin",0.61,IF(AB135="Benzathine Penicillin",0.61,IF(AB135="Procaine benzylpenicillin",0.61,IF(AB135=Prodrug!E132,Prodrug!E132,Prodrug!E132))))))</f>
        <v/>
      </c>
      <c r="AQ135" s="239" t="str">
        <f>IFERROR((((Calculations!C132*Calculations!G132)/Calculations!E132)*'Data Entry'!X135),"")</f>
        <v/>
      </c>
      <c r="AR135" s="234" t="str">
        <f>IFERROR(VLOOKUP(AB135,Lists!$P$2:$Q$182,2,0),"")</f>
        <v/>
      </c>
      <c r="AS135" s="233" t="str">
        <f>IF(AI135="UI",VLOOKUP(AG135,'Convert Internation Units'!$A$2:$D$33,4,FALSE),IF(AG135="Penethamate hydroiodide",0.63,IF(AG135="Benzylpenicillin Procaine /
 Benzathine Penicillin",0.61,IF(AG135="Benzathine Penicillin",0.61,IF(AG135="Procaine benzylpenicillin",0.61,IF(AG135=Prodrug!F132,Prodrug!F132,Prodrug!F132))))))</f>
        <v/>
      </c>
      <c r="AT135" s="239" t="str">
        <f>IFERROR((((Calculations!K132*Calculations!G132)/Calculations!E132)*'Data Entry'!X135),"")</f>
        <v/>
      </c>
      <c r="AU135" s="235" t="str">
        <f>IFERROR(VLOOKUP(AG135,Lists!$P$2:$Q$182,2,0),"")</f>
        <v/>
      </c>
      <c r="AV135" s="233" t="str">
        <f>IF(AL135="UI",VLOOKUP(AJ135,'Convert Internation Units'!$A$2:$D$33,4,FALSE),IF(AJ135="Penethamate hydroiodide",0.63,IF(AJ135="Benzylpenicillin Procaine /
 Benzathine Penicillin",0.61,IF(AJ135="Benzathine Penicillin",0.61,IF(AJ135="Procaine benzylpenicillin",0.61,IF(AJ135=Prodrug!G132,Prodrug!G132,Prodrug!G132))))))</f>
        <v/>
      </c>
      <c r="AW135" s="239" t="str">
        <f>IFERROR((((Calculations!O132*Calculations!G132)/Calculations!E132)*'Data Entry'!X135),"")</f>
        <v/>
      </c>
      <c r="AX135" s="235" t="str">
        <f>IFERROR(VLOOKUP(AJ135,Lists!$P$2:$Q$182,2,0),"")</f>
        <v/>
      </c>
      <c r="AY135" s="233" t="str">
        <f>IF(AO135="UI",VLOOKUP(AM135,'Convert Internation Units'!$A$2:$D$33,4,FALSE),IF(AM135="Penethamate hydroiodide",0.63,IF(AM135="Benzylpenicillin Procaine /
 Benzathine Penicillin",0.61,IF(AM135="Benzathine Penicillin",0.61,IF(AM135="Procaine benzylpenicillin",0.61,IF(AM135=Prodrug!H132,Prodrug!H132,Prodrug!H132))))))</f>
        <v/>
      </c>
      <c r="AZ135" s="239" t="str">
        <f>IFERROR((((Calculations!S132*Calculations!G132)/Calculations!E132)*'Data Entry'!X135),"")</f>
        <v/>
      </c>
      <c r="BA135" s="235" t="str">
        <f>IFERROR(VLOOKUP(AM135,Lists!$P$2:$Q$182,2,0),"")</f>
        <v/>
      </c>
    </row>
    <row r="136" spans="1:53" s="5" customFormat="1">
      <c r="A136" s="6">
        <v>130</v>
      </c>
      <c r="B136" s="231"/>
      <c r="C136" s="7"/>
      <c r="D136" s="7"/>
      <c r="E136" s="7"/>
      <c r="F136" s="67"/>
      <c r="G136" s="79"/>
      <c r="H136" s="79"/>
      <c r="I136" s="75"/>
      <c r="J136" s="76"/>
      <c r="K136" s="76"/>
      <c r="L136" s="76"/>
      <c r="M136" s="76"/>
      <c r="N136" s="76"/>
      <c r="O136" s="76"/>
      <c r="P136" s="76"/>
      <c r="Q136" s="76"/>
      <c r="R136" s="76"/>
      <c r="S136" s="76"/>
      <c r="T136" s="76"/>
      <c r="U136" s="76"/>
      <c r="V136" s="76"/>
      <c r="W136" s="80"/>
      <c r="X136" s="69"/>
      <c r="Y136" s="25"/>
      <c r="Z136" s="326"/>
      <c r="AA136" s="327"/>
      <c r="AB136" s="28"/>
      <c r="AC136" s="23"/>
      <c r="AD136" s="8"/>
      <c r="AE136" s="8"/>
      <c r="AF136" s="25"/>
      <c r="AG136" s="6"/>
      <c r="AH136" s="23"/>
      <c r="AI136" s="173"/>
      <c r="AJ136" s="26"/>
      <c r="AK136" s="23"/>
      <c r="AL136" s="25"/>
      <c r="AM136" s="6"/>
      <c r="AN136" s="23"/>
      <c r="AO136" s="247"/>
      <c r="AP136" s="243" t="str">
        <f>IF(AD136="UI",VLOOKUP(AB136,'Convert Internation Units'!$A$2:$D$33,4,FALSE),IF(AB136="Penethamate hydroiodide",0.63,IF(AB136="Benzylpenicillin Procaine /
 Benzathine Penicillin",0.61,IF(AB136="Benzathine Penicillin",0.61,IF(AB136="Procaine benzylpenicillin",0.61,IF(AB136=Prodrug!E133,Prodrug!E133,Prodrug!E133))))))</f>
        <v/>
      </c>
      <c r="AQ136" s="240" t="str">
        <f>IFERROR((((Calculations!C133*Calculations!G133)/Calculations!E133)*'Data Entry'!X136),"")</f>
        <v/>
      </c>
      <c r="AR136" s="141" t="str">
        <f>IFERROR(VLOOKUP(AB136,Lists!$P$2:$Q$182,2,0),"")</f>
        <v/>
      </c>
      <c r="AS136" s="143" t="str">
        <f>IF(AI136="UI",VLOOKUP(AG136,'Convert Internation Units'!$A$2:$D$33,4,FALSE),IF(AG136="Penethamate hydroiodide",0.63,IF(AG136="Benzylpenicillin Procaine /
 Benzathine Penicillin",0.61,IF(AG136="Benzathine Penicillin",0.61,IF(AG136="Procaine benzylpenicillin",0.61,IF(AG136=Prodrug!F133,Prodrug!F133,Prodrug!F133))))))</f>
        <v/>
      </c>
      <c r="AT136" s="240" t="str">
        <f>IFERROR((((Calculations!K133*Calculations!G133)/Calculations!E133)*'Data Entry'!X136),"")</f>
        <v/>
      </c>
      <c r="AU136" s="146" t="str">
        <f>IFERROR(VLOOKUP(AG136,Lists!$P$2:$Q$182,2,0),"")</f>
        <v/>
      </c>
      <c r="AV136" s="143" t="str">
        <f>IF(AL136="UI",VLOOKUP(AJ136,'Convert Internation Units'!$A$2:$D$33,4,FALSE),IF(AJ136="Penethamate hydroiodide",0.63,IF(AJ136="Benzylpenicillin Procaine /
 Benzathine Penicillin",0.61,IF(AJ136="Benzathine Penicillin",0.61,IF(AJ136="Procaine benzylpenicillin",0.61,IF(AJ136=Prodrug!G133,Prodrug!G133,Prodrug!G133))))))</f>
        <v/>
      </c>
      <c r="AW136" s="240" t="str">
        <f>IFERROR((((Calculations!O133*Calculations!G133)/Calculations!E133)*'Data Entry'!X136),"")</f>
        <v/>
      </c>
      <c r="AX136" s="146" t="str">
        <f>IFERROR(VLOOKUP(AJ136,Lists!$P$2:$Q$182,2,0),"")</f>
        <v/>
      </c>
      <c r="AY136" s="143" t="str">
        <f>IF(AO136="UI",VLOOKUP(AM136,'Convert Internation Units'!$A$2:$D$33,4,FALSE),IF(AM136="Penethamate hydroiodide",0.63,IF(AM136="Benzylpenicillin Procaine /
 Benzathine Penicillin",0.61,IF(AM136="Benzathine Penicillin",0.61,IF(AM136="Procaine benzylpenicillin",0.61,IF(AM136=Prodrug!H133,Prodrug!H133,Prodrug!H133))))))</f>
        <v/>
      </c>
      <c r="AZ136" s="240" t="str">
        <f>IFERROR((((Calculations!S133*Calculations!G133)/Calculations!E133)*'Data Entry'!X136),"")</f>
        <v/>
      </c>
      <c r="BA136" s="146" t="str">
        <f>IFERROR(VLOOKUP(AM136,Lists!$P$2:$Q$182,2,0),"")</f>
        <v/>
      </c>
    </row>
    <row r="137" spans="1:53" s="5" customFormat="1">
      <c r="A137" s="116">
        <v>131</v>
      </c>
      <c r="B137" s="232"/>
      <c r="C137" s="105"/>
      <c r="D137" s="105"/>
      <c r="E137" s="105"/>
      <c r="F137" s="106"/>
      <c r="G137" s="107"/>
      <c r="H137" s="107"/>
      <c r="I137" s="108"/>
      <c r="J137" s="110"/>
      <c r="K137" s="110"/>
      <c r="L137" s="110"/>
      <c r="M137" s="110"/>
      <c r="N137" s="110"/>
      <c r="O137" s="110"/>
      <c r="P137" s="110"/>
      <c r="Q137" s="110"/>
      <c r="R137" s="110"/>
      <c r="S137" s="110"/>
      <c r="T137" s="110"/>
      <c r="U137" s="110"/>
      <c r="V137" s="110"/>
      <c r="W137" s="109"/>
      <c r="X137" s="111"/>
      <c r="Y137" s="112"/>
      <c r="Z137" s="328"/>
      <c r="AA137" s="329"/>
      <c r="AB137" s="114"/>
      <c r="AC137" s="115"/>
      <c r="AD137" s="113"/>
      <c r="AE137" s="113"/>
      <c r="AF137" s="112"/>
      <c r="AG137" s="116"/>
      <c r="AH137" s="115"/>
      <c r="AI137" s="174"/>
      <c r="AJ137" s="104"/>
      <c r="AK137" s="115"/>
      <c r="AL137" s="112"/>
      <c r="AM137" s="116"/>
      <c r="AN137" s="115"/>
      <c r="AO137" s="248"/>
      <c r="AP137" s="242" t="str">
        <f>IF(AD137="UI",VLOOKUP(AB137,'Convert Internation Units'!$A$2:$D$33,4,FALSE),IF(AB137="Penethamate hydroiodide",0.63,IF(AB137="Benzylpenicillin Procaine /
 Benzathine Penicillin",0.61,IF(AB137="Benzathine Penicillin",0.61,IF(AB137="Procaine benzylpenicillin",0.61,IF(AB137=Prodrug!E134,Prodrug!E134,Prodrug!E134))))))</f>
        <v/>
      </c>
      <c r="AQ137" s="239" t="str">
        <f>IFERROR((((Calculations!C134*Calculations!G134)/Calculations!E134)*'Data Entry'!X137),"")</f>
        <v/>
      </c>
      <c r="AR137" s="234" t="str">
        <f>IFERROR(VLOOKUP(AB137,Lists!$P$2:$Q$182,2,0),"")</f>
        <v/>
      </c>
      <c r="AS137" s="233" t="str">
        <f>IF(AI137="UI",VLOOKUP(AG137,'Convert Internation Units'!$A$2:$D$33,4,FALSE),IF(AG137="Penethamate hydroiodide",0.63,IF(AG137="Benzylpenicillin Procaine /
 Benzathine Penicillin",0.61,IF(AG137="Benzathine Penicillin",0.61,IF(AG137="Procaine benzylpenicillin",0.61,IF(AG137=Prodrug!F134,Prodrug!F134,Prodrug!F134))))))</f>
        <v/>
      </c>
      <c r="AT137" s="239" t="str">
        <f>IFERROR((((Calculations!K134*Calculations!G134)/Calculations!E134)*'Data Entry'!X137),"")</f>
        <v/>
      </c>
      <c r="AU137" s="235" t="str">
        <f>IFERROR(VLOOKUP(AG137,Lists!$P$2:$Q$182,2,0),"")</f>
        <v/>
      </c>
      <c r="AV137" s="233" t="str">
        <f>IF(AL137="UI",VLOOKUP(AJ137,'Convert Internation Units'!$A$2:$D$33,4,FALSE),IF(AJ137="Penethamate hydroiodide",0.63,IF(AJ137="Benzylpenicillin Procaine /
 Benzathine Penicillin",0.61,IF(AJ137="Benzathine Penicillin",0.61,IF(AJ137="Procaine benzylpenicillin",0.61,IF(AJ137=Prodrug!G134,Prodrug!G134,Prodrug!G134))))))</f>
        <v/>
      </c>
      <c r="AW137" s="239" t="str">
        <f>IFERROR((((Calculations!O134*Calculations!G134)/Calculations!E134)*'Data Entry'!X137),"")</f>
        <v/>
      </c>
      <c r="AX137" s="235" t="str">
        <f>IFERROR(VLOOKUP(AJ137,Lists!$P$2:$Q$182,2,0),"")</f>
        <v/>
      </c>
      <c r="AY137" s="233" t="str">
        <f>IF(AO137="UI",VLOOKUP(AM137,'Convert Internation Units'!$A$2:$D$33,4,FALSE),IF(AM137="Penethamate hydroiodide",0.63,IF(AM137="Benzylpenicillin Procaine /
 Benzathine Penicillin",0.61,IF(AM137="Benzathine Penicillin",0.61,IF(AM137="Procaine benzylpenicillin",0.61,IF(AM137=Prodrug!H134,Prodrug!H134,Prodrug!H134))))))</f>
        <v/>
      </c>
      <c r="AZ137" s="239" t="str">
        <f>IFERROR((((Calculations!S134*Calculations!G134)/Calculations!E134)*'Data Entry'!X137),"")</f>
        <v/>
      </c>
      <c r="BA137" s="235" t="str">
        <f>IFERROR(VLOOKUP(AM137,Lists!$P$2:$Q$182,2,0),"")</f>
        <v/>
      </c>
    </row>
    <row r="138" spans="1:53" s="5" customFormat="1">
      <c r="A138" s="6">
        <v>132</v>
      </c>
      <c r="B138" s="231"/>
      <c r="C138" s="7"/>
      <c r="D138" s="7"/>
      <c r="E138" s="7"/>
      <c r="F138" s="67"/>
      <c r="G138" s="79"/>
      <c r="H138" s="79"/>
      <c r="I138" s="75"/>
      <c r="J138" s="76"/>
      <c r="K138" s="76"/>
      <c r="L138" s="76"/>
      <c r="M138" s="76"/>
      <c r="N138" s="76"/>
      <c r="O138" s="76"/>
      <c r="P138" s="76"/>
      <c r="Q138" s="76"/>
      <c r="R138" s="76"/>
      <c r="S138" s="76"/>
      <c r="T138" s="76"/>
      <c r="U138" s="76"/>
      <c r="V138" s="76"/>
      <c r="W138" s="80"/>
      <c r="X138" s="69"/>
      <c r="Y138" s="25"/>
      <c r="Z138" s="326"/>
      <c r="AA138" s="327"/>
      <c r="AB138" s="28"/>
      <c r="AC138" s="23"/>
      <c r="AD138" s="8"/>
      <c r="AE138" s="8"/>
      <c r="AF138" s="25"/>
      <c r="AG138" s="6"/>
      <c r="AH138" s="23"/>
      <c r="AI138" s="173"/>
      <c r="AJ138" s="26"/>
      <c r="AK138" s="23"/>
      <c r="AL138" s="25"/>
      <c r="AM138" s="6"/>
      <c r="AN138" s="23"/>
      <c r="AO138" s="247"/>
      <c r="AP138" s="243" t="str">
        <f>IF(AD138="UI",VLOOKUP(AB138,'Convert Internation Units'!$A$2:$D$33,4,FALSE),IF(AB138="Penethamate hydroiodide",0.63,IF(AB138="Benzylpenicillin Procaine /
 Benzathine Penicillin",0.61,IF(AB138="Benzathine Penicillin",0.61,IF(AB138="Procaine benzylpenicillin",0.61,IF(AB138=Prodrug!E135,Prodrug!E135,Prodrug!E135))))))</f>
        <v/>
      </c>
      <c r="AQ138" s="240" t="str">
        <f>IFERROR((((Calculations!C135*Calculations!G135)/Calculations!E135)*'Data Entry'!X138),"")</f>
        <v/>
      </c>
      <c r="AR138" s="141" t="str">
        <f>IFERROR(VLOOKUP(AB138,Lists!$P$2:$Q$182,2,0),"")</f>
        <v/>
      </c>
      <c r="AS138" s="143" t="str">
        <f>IF(AI138="UI",VLOOKUP(AG138,'Convert Internation Units'!$A$2:$D$33,4,FALSE),IF(AG138="Penethamate hydroiodide",0.63,IF(AG138="Benzylpenicillin Procaine /
 Benzathine Penicillin",0.61,IF(AG138="Benzathine Penicillin",0.61,IF(AG138="Procaine benzylpenicillin",0.61,IF(AG138=Prodrug!F135,Prodrug!F135,Prodrug!F135))))))</f>
        <v/>
      </c>
      <c r="AT138" s="240" t="str">
        <f>IFERROR((((Calculations!K135*Calculations!G135)/Calculations!E135)*'Data Entry'!X138),"")</f>
        <v/>
      </c>
      <c r="AU138" s="146" t="str">
        <f>IFERROR(VLOOKUP(AG138,Lists!$P$2:$Q$182,2,0),"")</f>
        <v/>
      </c>
      <c r="AV138" s="143" t="str">
        <f>IF(AL138="UI",VLOOKUP(AJ138,'Convert Internation Units'!$A$2:$D$33,4,FALSE),IF(AJ138="Penethamate hydroiodide",0.63,IF(AJ138="Benzylpenicillin Procaine /
 Benzathine Penicillin",0.61,IF(AJ138="Benzathine Penicillin",0.61,IF(AJ138="Procaine benzylpenicillin",0.61,IF(AJ138=Prodrug!G135,Prodrug!G135,Prodrug!G135))))))</f>
        <v/>
      </c>
      <c r="AW138" s="240" t="str">
        <f>IFERROR((((Calculations!O135*Calculations!G135)/Calculations!E135)*'Data Entry'!X138),"")</f>
        <v/>
      </c>
      <c r="AX138" s="146" t="str">
        <f>IFERROR(VLOOKUP(AJ138,Lists!$P$2:$Q$182,2,0),"")</f>
        <v/>
      </c>
      <c r="AY138" s="143" t="str">
        <f>IF(AO138="UI",VLOOKUP(AM138,'Convert Internation Units'!$A$2:$D$33,4,FALSE),IF(AM138="Penethamate hydroiodide",0.63,IF(AM138="Benzylpenicillin Procaine /
 Benzathine Penicillin",0.61,IF(AM138="Benzathine Penicillin",0.61,IF(AM138="Procaine benzylpenicillin",0.61,IF(AM138=Prodrug!H135,Prodrug!H135,Prodrug!H135))))))</f>
        <v/>
      </c>
      <c r="AZ138" s="240" t="str">
        <f>IFERROR((((Calculations!S135*Calculations!G135)/Calculations!E135)*'Data Entry'!X138),"")</f>
        <v/>
      </c>
      <c r="BA138" s="146" t="str">
        <f>IFERROR(VLOOKUP(AM138,Lists!$P$2:$Q$182,2,0),"")</f>
        <v/>
      </c>
    </row>
    <row r="139" spans="1:53" s="5" customFormat="1">
      <c r="A139" s="116">
        <v>133</v>
      </c>
      <c r="B139" s="232"/>
      <c r="C139" s="105"/>
      <c r="D139" s="105"/>
      <c r="E139" s="105"/>
      <c r="F139" s="106"/>
      <c r="G139" s="107"/>
      <c r="H139" s="107"/>
      <c r="I139" s="108"/>
      <c r="J139" s="110"/>
      <c r="K139" s="110"/>
      <c r="L139" s="110"/>
      <c r="M139" s="110"/>
      <c r="N139" s="110"/>
      <c r="O139" s="110"/>
      <c r="P139" s="110"/>
      <c r="Q139" s="110"/>
      <c r="R139" s="110"/>
      <c r="S139" s="110"/>
      <c r="T139" s="110"/>
      <c r="U139" s="110"/>
      <c r="V139" s="110"/>
      <c r="W139" s="109"/>
      <c r="X139" s="111"/>
      <c r="Y139" s="112"/>
      <c r="Z139" s="328"/>
      <c r="AA139" s="329"/>
      <c r="AB139" s="114"/>
      <c r="AC139" s="115"/>
      <c r="AD139" s="113"/>
      <c r="AE139" s="113"/>
      <c r="AF139" s="112"/>
      <c r="AG139" s="116"/>
      <c r="AH139" s="115"/>
      <c r="AI139" s="174"/>
      <c r="AJ139" s="104"/>
      <c r="AK139" s="115"/>
      <c r="AL139" s="112"/>
      <c r="AM139" s="116"/>
      <c r="AN139" s="115"/>
      <c r="AO139" s="248"/>
      <c r="AP139" s="242" t="str">
        <f>IF(AD139="UI",VLOOKUP(AB139,'Convert Internation Units'!$A$2:$D$33,4,FALSE),IF(AB139="Penethamate hydroiodide",0.63,IF(AB139="Benzylpenicillin Procaine /
 Benzathine Penicillin",0.61,IF(AB139="Benzathine Penicillin",0.61,IF(AB139="Procaine benzylpenicillin",0.61,IF(AB139=Prodrug!E136,Prodrug!E136,Prodrug!E136))))))</f>
        <v/>
      </c>
      <c r="AQ139" s="239" t="str">
        <f>IFERROR((((Calculations!C136*Calculations!G136)/Calculations!E136)*'Data Entry'!X139),"")</f>
        <v/>
      </c>
      <c r="AR139" s="234" t="str">
        <f>IFERROR(VLOOKUP(AB139,Lists!$P$2:$Q$182,2,0),"")</f>
        <v/>
      </c>
      <c r="AS139" s="233" t="str">
        <f>IF(AI139="UI",VLOOKUP(AG139,'Convert Internation Units'!$A$2:$D$33,4,FALSE),IF(AG139="Penethamate hydroiodide",0.63,IF(AG139="Benzylpenicillin Procaine /
 Benzathine Penicillin",0.61,IF(AG139="Benzathine Penicillin",0.61,IF(AG139="Procaine benzylpenicillin",0.61,IF(AG139=Prodrug!F136,Prodrug!F136,Prodrug!F136))))))</f>
        <v/>
      </c>
      <c r="AT139" s="239" t="str">
        <f>IFERROR((((Calculations!K136*Calculations!G136)/Calculations!E136)*'Data Entry'!X139),"")</f>
        <v/>
      </c>
      <c r="AU139" s="235" t="str">
        <f>IFERROR(VLOOKUP(AG139,Lists!$P$2:$Q$182,2,0),"")</f>
        <v/>
      </c>
      <c r="AV139" s="233" t="str">
        <f>IF(AL139="UI",VLOOKUP(AJ139,'Convert Internation Units'!$A$2:$D$33,4,FALSE),IF(AJ139="Penethamate hydroiodide",0.63,IF(AJ139="Benzylpenicillin Procaine /
 Benzathine Penicillin",0.61,IF(AJ139="Benzathine Penicillin",0.61,IF(AJ139="Procaine benzylpenicillin",0.61,IF(AJ139=Prodrug!G136,Prodrug!G136,Prodrug!G136))))))</f>
        <v/>
      </c>
      <c r="AW139" s="239" t="str">
        <f>IFERROR((((Calculations!O136*Calculations!G136)/Calculations!E136)*'Data Entry'!X139),"")</f>
        <v/>
      </c>
      <c r="AX139" s="235" t="str">
        <f>IFERROR(VLOOKUP(AJ139,Lists!$P$2:$Q$182,2,0),"")</f>
        <v/>
      </c>
      <c r="AY139" s="233" t="str">
        <f>IF(AO139="UI",VLOOKUP(AM139,'Convert Internation Units'!$A$2:$D$33,4,FALSE),IF(AM139="Penethamate hydroiodide",0.63,IF(AM139="Benzylpenicillin Procaine /
 Benzathine Penicillin",0.61,IF(AM139="Benzathine Penicillin",0.61,IF(AM139="Procaine benzylpenicillin",0.61,IF(AM139=Prodrug!H136,Prodrug!H136,Prodrug!H136))))))</f>
        <v/>
      </c>
      <c r="AZ139" s="239" t="str">
        <f>IFERROR((((Calculations!S136*Calculations!G136)/Calculations!E136)*'Data Entry'!X139),"")</f>
        <v/>
      </c>
      <c r="BA139" s="235" t="str">
        <f>IFERROR(VLOOKUP(AM139,Lists!$P$2:$Q$182,2,0),"")</f>
        <v/>
      </c>
    </row>
    <row r="140" spans="1:53" s="5" customFormat="1">
      <c r="A140" s="6">
        <v>134</v>
      </c>
      <c r="B140" s="231"/>
      <c r="C140" s="7"/>
      <c r="D140" s="7"/>
      <c r="E140" s="7"/>
      <c r="F140" s="67"/>
      <c r="G140" s="79"/>
      <c r="H140" s="79"/>
      <c r="I140" s="75"/>
      <c r="J140" s="76"/>
      <c r="K140" s="76"/>
      <c r="L140" s="76"/>
      <c r="M140" s="76"/>
      <c r="N140" s="76"/>
      <c r="O140" s="76"/>
      <c r="P140" s="76"/>
      <c r="Q140" s="76"/>
      <c r="R140" s="76"/>
      <c r="S140" s="76"/>
      <c r="T140" s="76"/>
      <c r="U140" s="76"/>
      <c r="V140" s="76"/>
      <c r="W140" s="80"/>
      <c r="X140" s="69"/>
      <c r="Y140" s="25"/>
      <c r="Z140" s="326"/>
      <c r="AA140" s="327"/>
      <c r="AB140" s="28"/>
      <c r="AC140" s="23"/>
      <c r="AD140" s="8"/>
      <c r="AE140" s="8"/>
      <c r="AF140" s="25"/>
      <c r="AG140" s="6"/>
      <c r="AH140" s="23"/>
      <c r="AI140" s="173"/>
      <c r="AJ140" s="26"/>
      <c r="AK140" s="23"/>
      <c r="AL140" s="25"/>
      <c r="AM140" s="6"/>
      <c r="AN140" s="23"/>
      <c r="AO140" s="247"/>
      <c r="AP140" s="243" t="str">
        <f>IF(AD140="UI",VLOOKUP(AB140,'Convert Internation Units'!$A$2:$D$33,4,FALSE),IF(AB140="Penethamate hydroiodide",0.63,IF(AB140="Benzylpenicillin Procaine /
 Benzathine Penicillin",0.61,IF(AB140="Benzathine Penicillin",0.61,IF(AB140="Procaine benzylpenicillin",0.61,IF(AB140=Prodrug!E137,Prodrug!E137,Prodrug!E137))))))</f>
        <v/>
      </c>
      <c r="AQ140" s="240" t="str">
        <f>IFERROR((((Calculations!C137*Calculations!G137)/Calculations!E137)*'Data Entry'!X140),"")</f>
        <v/>
      </c>
      <c r="AR140" s="141" t="str">
        <f>IFERROR(VLOOKUP(AB140,Lists!$P$2:$Q$182,2,0),"")</f>
        <v/>
      </c>
      <c r="AS140" s="143" t="str">
        <f>IF(AI140="UI",VLOOKUP(AG140,'Convert Internation Units'!$A$2:$D$33,4,FALSE),IF(AG140="Penethamate hydroiodide",0.63,IF(AG140="Benzylpenicillin Procaine /
 Benzathine Penicillin",0.61,IF(AG140="Benzathine Penicillin",0.61,IF(AG140="Procaine benzylpenicillin",0.61,IF(AG140=Prodrug!F137,Prodrug!F137,Prodrug!F137))))))</f>
        <v/>
      </c>
      <c r="AT140" s="240" t="str">
        <f>IFERROR((((Calculations!K137*Calculations!G137)/Calculations!E137)*'Data Entry'!X140),"")</f>
        <v/>
      </c>
      <c r="AU140" s="146" t="str">
        <f>IFERROR(VLOOKUP(AG140,Lists!$P$2:$Q$182,2,0),"")</f>
        <v/>
      </c>
      <c r="AV140" s="143" t="str">
        <f>IF(AL140="UI",VLOOKUP(AJ140,'Convert Internation Units'!$A$2:$D$33,4,FALSE),IF(AJ140="Penethamate hydroiodide",0.63,IF(AJ140="Benzylpenicillin Procaine /
 Benzathine Penicillin",0.61,IF(AJ140="Benzathine Penicillin",0.61,IF(AJ140="Procaine benzylpenicillin",0.61,IF(AJ140=Prodrug!G137,Prodrug!G137,Prodrug!G137))))))</f>
        <v/>
      </c>
      <c r="AW140" s="240" t="str">
        <f>IFERROR((((Calculations!O137*Calculations!G137)/Calculations!E137)*'Data Entry'!X140),"")</f>
        <v/>
      </c>
      <c r="AX140" s="146" t="str">
        <f>IFERROR(VLOOKUP(AJ140,Lists!$P$2:$Q$182,2,0),"")</f>
        <v/>
      </c>
      <c r="AY140" s="143" t="str">
        <f>IF(AO140="UI",VLOOKUP(AM140,'Convert Internation Units'!$A$2:$D$33,4,FALSE),IF(AM140="Penethamate hydroiodide",0.63,IF(AM140="Benzylpenicillin Procaine /
 Benzathine Penicillin",0.61,IF(AM140="Benzathine Penicillin",0.61,IF(AM140="Procaine benzylpenicillin",0.61,IF(AM140=Prodrug!H137,Prodrug!H137,Prodrug!H137))))))</f>
        <v/>
      </c>
      <c r="AZ140" s="240" t="str">
        <f>IFERROR((((Calculations!S137*Calculations!G137)/Calculations!E137)*'Data Entry'!X140),"")</f>
        <v/>
      </c>
      <c r="BA140" s="146" t="str">
        <f>IFERROR(VLOOKUP(AM140,Lists!$P$2:$Q$182,2,0),"")</f>
        <v/>
      </c>
    </row>
    <row r="141" spans="1:53" s="5" customFormat="1">
      <c r="A141" s="116">
        <v>135</v>
      </c>
      <c r="B141" s="232"/>
      <c r="C141" s="105"/>
      <c r="D141" s="105"/>
      <c r="E141" s="105"/>
      <c r="F141" s="106"/>
      <c r="G141" s="107"/>
      <c r="H141" s="107"/>
      <c r="I141" s="108"/>
      <c r="J141" s="110"/>
      <c r="K141" s="110"/>
      <c r="L141" s="110"/>
      <c r="M141" s="110"/>
      <c r="N141" s="110"/>
      <c r="O141" s="110"/>
      <c r="P141" s="110"/>
      <c r="Q141" s="110"/>
      <c r="R141" s="110"/>
      <c r="S141" s="110"/>
      <c r="T141" s="110"/>
      <c r="U141" s="110"/>
      <c r="V141" s="110"/>
      <c r="W141" s="109"/>
      <c r="X141" s="111"/>
      <c r="Y141" s="112"/>
      <c r="Z141" s="328"/>
      <c r="AA141" s="329"/>
      <c r="AB141" s="114"/>
      <c r="AC141" s="115"/>
      <c r="AD141" s="113"/>
      <c r="AE141" s="113"/>
      <c r="AF141" s="112"/>
      <c r="AG141" s="116"/>
      <c r="AH141" s="115"/>
      <c r="AI141" s="174"/>
      <c r="AJ141" s="104"/>
      <c r="AK141" s="115"/>
      <c r="AL141" s="112"/>
      <c r="AM141" s="116"/>
      <c r="AN141" s="115"/>
      <c r="AO141" s="248"/>
      <c r="AP141" s="242" t="str">
        <f>IF(AD141="UI",VLOOKUP(AB141,'Convert Internation Units'!$A$2:$D$33,4,FALSE),IF(AB141="Penethamate hydroiodide",0.63,IF(AB141="Benzylpenicillin Procaine /
 Benzathine Penicillin",0.61,IF(AB141="Benzathine Penicillin",0.61,IF(AB141="Procaine benzylpenicillin",0.61,IF(AB141=Prodrug!E138,Prodrug!E138,Prodrug!E138))))))</f>
        <v/>
      </c>
      <c r="AQ141" s="239" t="str">
        <f>IFERROR((((Calculations!C138*Calculations!G138)/Calculations!E138)*'Data Entry'!X141),"")</f>
        <v/>
      </c>
      <c r="AR141" s="234" t="str">
        <f>IFERROR(VLOOKUP(AB141,Lists!$P$2:$Q$182,2,0),"")</f>
        <v/>
      </c>
      <c r="AS141" s="233" t="str">
        <f>IF(AI141="UI",VLOOKUP(AG141,'Convert Internation Units'!$A$2:$D$33,4,FALSE),IF(AG141="Penethamate hydroiodide",0.63,IF(AG141="Benzylpenicillin Procaine /
 Benzathine Penicillin",0.61,IF(AG141="Benzathine Penicillin",0.61,IF(AG141="Procaine benzylpenicillin",0.61,IF(AG141=Prodrug!F138,Prodrug!F138,Prodrug!F138))))))</f>
        <v/>
      </c>
      <c r="AT141" s="239" t="str">
        <f>IFERROR((((Calculations!K138*Calculations!G138)/Calculations!E138)*'Data Entry'!X141),"")</f>
        <v/>
      </c>
      <c r="AU141" s="235" t="str">
        <f>IFERROR(VLOOKUP(AG141,Lists!$P$2:$Q$182,2,0),"")</f>
        <v/>
      </c>
      <c r="AV141" s="233" t="str">
        <f>IF(AL141="UI",VLOOKUP(AJ141,'Convert Internation Units'!$A$2:$D$33,4,FALSE),IF(AJ141="Penethamate hydroiodide",0.63,IF(AJ141="Benzylpenicillin Procaine /
 Benzathine Penicillin",0.61,IF(AJ141="Benzathine Penicillin",0.61,IF(AJ141="Procaine benzylpenicillin",0.61,IF(AJ141=Prodrug!G138,Prodrug!G138,Prodrug!G138))))))</f>
        <v/>
      </c>
      <c r="AW141" s="239" t="str">
        <f>IFERROR((((Calculations!O138*Calculations!G138)/Calculations!E138)*'Data Entry'!X141),"")</f>
        <v/>
      </c>
      <c r="AX141" s="235" t="str">
        <f>IFERROR(VLOOKUP(AJ141,Lists!$P$2:$Q$182,2,0),"")</f>
        <v/>
      </c>
      <c r="AY141" s="233" t="str">
        <f>IF(AO141="UI",VLOOKUP(AM141,'Convert Internation Units'!$A$2:$D$33,4,FALSE),IF(AM141="Penethamate hydroiodide",0.63,IF(AM141="Benzylpenicillin Procaine /
 Benzathine Penicillin",0.61,IF(AM141="Benzathine Penicillin",0.61,IF(AM141="Procaine benzylpenicillin",0.61,IF(AM141=Prodrug!H138,Prodrug!H138,Prodrug!H138))))))</f>
        <v/>
      </c>
      <c r="AZ141" s="239" t="str">
        <f>IFERROR((((Calculations!S138*Calculations!G138)/Calculations!E138)*'Data Entry'!X141),"")</f>
        <v/>
      </c>
      <c r="BA141" s="235" t="str">
        <f>IFERROR(VLOOKUP(AM141,Lists!$P$2:$Q$182,2,0),"")</f>
        <v/>
      </c>
    </row>
    <row r="142" spans="1:53" s="5" customFormat="1">
      <c r="A142" s="6">
        <v>136</v>
      </c>
      <c r="B142" s="231"/>
      <c r="C142" s="7"/>
      <c r="D142" s="7"/>
      <c r="E142" s="7"/>
      <c r="F142" s="67"/>
      <c r="G142" s="79"/>
      <c r="H142" s="79"/>
      <c r="I142" s="75"/>
      <c r="J142" s="76"/>
      <c r="K142" s="76"/>
      <c r="L142" s="76"/>
      <c r="M142" s="76"/>
      <c r="N142" s="76"/>
      <c r="O142" s="76"/>
      <c r="P142" s="76"/>
      <c r="Q142" s="76"/>
      <c r="R142" s="76"/>
      <c r="S142" s="76"/>
      <c r="T142" s="76"/>
      <c r="U142" s="76"/>
      <c r="V142" s="76"/>
      <c r="W142" s="80"/>
      <c r="X142" s="69"/>
      <c r="Y142" s="25"/>
      <c r="Z142" s="326"/>
      <c r="AA142" s="327"/>
      <c r="AB142" s="28"/>
      <c r="AC142" s="23"/>
      <c r="AD142" s="8"/>
      <c r="AE142" s="8"/>
      <c r="AF142" s="25"/>
      <c r="AG142" s="6"/>
      <c r="AH142" s="23"/>
      <c r="AI142" s="173"/>
      <c r="AJ142" s="26"/>
      <c r="AK142" s="23"/>
      <c r="AL142" s="25"/>
      <c r="AM142" s="6"/>
      <c r="AN142" s="23"/>
      <c r="AO142" s="247"/>
      <c r="AP142" s="243" t="str">
        <f>IF(AD142="UI",VLOOKUP(AB142,'Convert Internation Units'!$A$2:$D$33,4,FALSE),IF(AB142="Penethamate hydroiodide",0.63,IF(AB142="Benzylpenicillin Procaine /
 Benzathine Penicillin",0.61,IF(AB142="Benzathine Penicillin",0.61,IF(AB142="Procaine benzylpenicillin",0.61,IF(AB142=Prodrug!E139,Prodrug!E139,Prodrug!E139))))))</f>
        <v/>
      </c>
      <c r="AQ142" s="240" t="str">
        <f>IFERROR((((Calculations!C139*Calculations!G139)/Calculations!E139)*'Data Entry'!X142),"")</f>
        <v/>
      </c>
      <c r="AR142" s="141" t="str">
        <f>IFERROR(VLOOKUP(AB142,Lists!$P$2:$Q$182,2,0),"")</f>
        <v/>
      </c>
      <c r="AS142" s="143" t="str">
        <f>IF(AI142="UI",VLOOKUP(AG142,'Convert Internation Units'!$A$2:$D$33,4,FALSE),IF(AG142="Penethamate hydroiodide",0.63,IF(AG142="Benzylpenicillin Procaine /
 Benzathine Penicillin",0.61,IF(AG142="Benzathine Penicillin",0.61,IF(AG142="Procaine benzylpenicillin",0.61,IF(AG142=Prodrug!F139,Prodrug!F139,Prodrug!F139))))))</f>
        <v/>
      </c>
      <c r="AT142" s="240" t="str">
        <f>IFERROR((((Calculations!K139*Calculations!G139)/Calculations!E139)*'Data Entry'!X142),"")</f>
        <v/>
      </c>
      <c r="AU142" s="146" t="str">
        <f>IFERROR(VLOOKUP(AG142,Lists!$P$2:$Q$182,2,0),"")</f>
        <v/>
      </c>
      <c r="AV142" s="143" t="str">
        <f>IF(AL142="UI",VLOOKUP(AJ142,'Convert Internation Units'!$A$2:$D$33,4,FALSE),IF(AJ142="Penethamate hydroiodide",0.63,IF(AJ142="Benzylpenicillin Procaine /
 Benzathine Penicillin",0.61,IF(AJ142="Benzathine Penicillin",0.61,IF(AJ142="Procaine benzylpenicillin",0.61,IF(AJ142=Prodrug!G139,Prodrug!G139,Prodrug!G139))))))</f>
        <v/>
      </c>
      <c r="AW142" s="240" t="str">
        <f>IFERROR((((Calculations!O139*Calculations!G139)/Calculations!E139)*'Data Entry'!X142),"")</f>
        <v/>
      </c>
      <c r="AX142" s="146" t="str">
        <f>IFERROR(VLOOKUP(AJ142,Lists!$P$2:$Q$182,2,0),"")</f>
        <v/>
      </c>
      <c r="AY142" s="143" t="str">
        <f>IF(AO142="UI",VLOOKUP(AM142,'Convert Internation Units'!$A$2:$D$33,4,FALSE),IF(AM142="Penethamate hydroiodide",0.63,IF(AM142="Benzylpenicillin Procaine /
 Benzathine Penicillin",0.61,IF(AM142="Benzathine Penicillin",0.61,IF(AM142="Procaine benzylpenicillin",0.61,IF(AM142=Prodrug!H139,Prodrug!H139,Prodrug!H139))))))</f>
        <v/>
      </c>
      <c r="AZ142" s="240" t="str">
        <f>IFERROR((((Calculations!S139*Calculations!G139)/Calculations!E139)*'Data Entry'!X142),"")</f>
        <v/>
      </c>
      <c r="BA142" s="146" t="str">
        <f>IFERROR(VLOOKUP(AM142,Lists!$P$2:$Q$182,2,0),"")</f>
        <v/>
      </c>
    </row>
    <row r="143" spans="1:53" s="5" customFormat="1">
      <c r="A143" s="116">
        <v>137</v>
      </c>
      <c r="B143" s="232"/>
      <c r="C143" s="105"/>
      <c r="D143" s="105"/>
      <c r="E143" s="105"/>
      <c r="F143" s="106"/>
      <c r="G143" s="107"/>
      <c r="H143" s="107"/>
      <c r="I143" s="108"/>
      <c r="J143" s="110"/>
      <c r="K143" s="110"/>
      <c r="L143" s="110"/>
      <c r="M143" s="110"/>
      <c r="N143" s="110"/>
      <c r="O143" s="110"/>
      <c r="P143" s="110"/>
      <c r="Q143" s="110"/>
      <c r="R143" s="110"/>
      <c r="S143" s="110"/>
      <c r="T143" s="110"/>
      <c r="U143" s="110"/>
      <c r="V143" s="110"/>
      <c r="W143" s="109"/>
      <c r="X143" s="111"/>
      <c r="Y143" s="112"/>
      <c r="Z143" s="328"/>
      <c r="AA143" s="329"/>
      <c r="AB143" s="114"/>
      <c r="AC143" s="115"/>
      <c r="AD143" s="113"/>
      <c r="AE143" s="113"/>
      <c r="AF143" s="112"/>
      <c r="AG143" s="116"/>
      <c r="AH143" s="115"/>
      <c r="AI143" s="174"/>
      <c r="AJ143" s="104"/>
      <c r="AK143" s="115"/>
      <c r="AL143" s="112"/>
      <c r="AM143" s="116"/>
      <c r="AN143" s="115"/>
      <c r="AO143" s="248"/>
      <c r="AP143" s="242" t="str">
        <f>IF(AD143="UI",VLOOKUP(AB143,'Convert Internation Units'!$A$2:$D$33,4,FALSE),IF(AB143="Penethamate hydroiodide",0.63,IF(AB143="Benzylpenicillin Procaine /
 Benzathine Penicillin",0.61,IF(AB143="Benzathine Penicillin",0.61,IF(AB143="Procaine benzylpenicillin",0.61,IF(AB143=Prodrug!E140,Prodrug!E140,Prodrug!E140))))))</f>
        <v/>
      </c>
      <c r="AQ143" s="239" t="str">
        <f>IFERROR((((Calculations!C140*Calculations!G140)/Calculations!E140)*'Data Entry'!X143),"")</f>
        <v/>
      </c>
      <c r="AR143" s="234" t="str">
        <f>IFERROR(VLOOKUP(AB143,Lists!$P$2:$Q$182,2,0),"")</f>
        <v/>
      </c>
      <c r="AS143" s="233" t="str">
        <f>IF(AI143="UI",VLOOKUP(AG143,'Convert Internation Units'!$A$2:$D$33,4,FALSE),IF(AG143="Penethamate hydroiodide",0.63,IF(AG143="Benzylpenicillin Procaine /
 Benzathine Penicillin",0.61,IF(AG143="Benzathine Penicillin",0.61,IF(AG143="Procaine benzylpenicillin",0.61,IF(AG143=Prodrug!F140,Prodrug!F140,Prodrug!F140))))))</f>
        <v/>
      </c>
      <c r="AT143" s="239" t="str">
        <f>IFERROR((((Calculations!K140*Calculations!G140)/Calculations!E140)*'Data Entry'!X143),"")</f>
        <v/>
      </c>
      <c r="AU143" s="235" t="str">
        <f>IFERROR(VLOOKUP(AG143,Lists!$P$2:$Q$182,2,0),"")</f>
        <v/>
      </c>
      <c r="AV143" s="233" t="str">
        <f>IF(AL143="UI",VLOOKUP(AJ143,'Convert Internation Units'!$A$2:$D$33,4,FALSE),IF(AJ143="Penethamate hydroiodide",0.63,IF(AJ143="Benzylpenicillin Procaine /
 Benzathine Penicillin",0.61,IF(AJ143="Benzathine Penicillin",0.61,IF(AJ143="Procaine benzylpenicillin",0.61,IF(AJ143=Prodrug!G140,Prodrug!G140,Prodrug!G140))))))</f>
        <v/>
      </c>
      <c r="AW143" s="239" t="str">
        <f>IFERROR((((Calculations!O140*Calculations!G140)/Calculations!E140)*'Data Entry'!X143),"")</f>
        <v/>
      </c>
      <c r="AX143" s="235" t="str">
        <f>IFERROR(VLOOKUP(AJ143,Lists!$P$2:$Q$182,2,0),"")</f>
        <v/>
      </c>
      <c r="AY143" s="233" t="str">
        <f>IF(AO143="UI",VLOOKUP(AM143,'Convert Internation Units'!$A$2:$D$33,4,FALSE),IF(AM143="Penethamate hydroiodide",0.63,IF(AM143="Benzylpenicillin Procaine /
 Benzathine Penicillin",0.61,IF(AM143="Benzathine Penicillin",0.61,IF(AM143="Procaine benzylpenicillin",0.61,IF(AM143=Prodrug!H140,Prodrug!H140,Prodrug!H140))))))</f>
        <v/>
      </c>
      <c r="AZ143" s="239" t="str">
        <f>IFERROR((((Calculations!S140*Calculations!G140)/Calculations!E140)*'Data Entry'!X143),"")</f>
        <v/>
      </c>
      <c r="BA143" s="235" t="str">
        <f>IFERROR(VLOOKUP(AM143,Lists!$P$2:$Q$182,2,0),"")</f>
        <v/>
      </c>
    </row>
    <row r="144" spans="1:53" s="5" customFormat="1">
      <c r="A144" s="6">
        <v>138</v>
      </c>
      <c r="B144" s="231"/>
      <c r="C144" s="7"/>
      <c r="D144" s="7"/>
      <c r="E144" s="7"/>
      <c r="F144" s="67"/>
      <c r="G144" s="79"/>
      <c r="H144" s="79"/>
      <c r="I144" s="75"/>
      <c r="J144" s="76"/>
      <c r="K144" s="76"/>
      <c r="L144" s="76"/>
      <c r="M144" s="76"/>
      <c r="N144" s="76"/>
      <c r="O144" s="76"/>
      <c r="P144" s="76"/>
      <c r="Q144" s="76"/>
      <c r="R144" s="76"/>
      <c r="S144" s="76"/>
      <c r="T144" s="76"/>
      <c r="U144" s="76"/>
      <c r="V144" s="76"/>
      <c r="W144" s="80"/>
      <c r="X144" s="69"/>
      <c r="Y144" s="25"/>
      <c r="Z144" s="326"/>
      <c r="AA144" s="327"/>
      <c r="AB144" s="28"/>
      <c r="AC144" s="23"/>
      <c r="AD144" s="8"/>
      <c r="AE144" s="8"/>
      <c r="AF144" s="25"/>
      <c r="AG144" s="6"/>
      <c r="AH144" s="23"/>
      <c r="AI144" s="173"/>
      <c r="AJ144" s="26"/>
      <c r="AK144" s="23"/>
      <c r="AL144" s="25"/>
      <c r="AM144" s="6"/>
      <c r="AN144" s="23"/>
      <c r="AO144" s="247"/>
      <c r="AP144" s="243" t="str">
        <f>IF(AD144="UI",VLOOKUP(AB144,'Convert Internation Units'!$A$2:$D$33,4,FALSE),IF(AB144="Penethamate hydroiodide",0.63,IF(AB144="Benzylpenicillin Procaine /
 Benzathine Penicillin",0.61,IF(AB144="Benzathine Penicillin",0.61,IF(AB144="Procaine benzylpenicillin",0.61,IF(AB144=Prodrug!E141,Prodrug!E141,Prodrug!E141))))))</f>
        <v/>
      </c>
      <c r="AQ144" s="240" t="str">
        <f>IFERROR((((Calculations!C141*Calculations!G141)/Calculations!E141)*'Data Entry'!X144),"")</f>
        <v/>
      </c>
      <c r="AR144" s="141" t="str">
        <f>IFERROR(VLOOKUP(AB144,Lists!$P$2:$Q$182,2,0),"")</f>
        <v/>
      </c>
      <c r="AS144" s="143" t="str">
        <f>IF(AI144="UI",VLOOKUP(AG144,'Convert Internation Units'!$A$2:$D$33,4,FALSE),IF(AG144="Penethamate hydroiodide",0.63,IF(AG144="Benzylpenicillin Procaine /
 Benzathine Penicillin",0.61,IF(AG144="Benzathine Penicillin",0.61,IF(AG144="Procaine benzylpenicillin",0.61,IF(AG144=Prodrug!F141,Prodrug!F141,Prodrug!F141))))))</f>
        <v/>
      </c>
      <c r="AT144" s="240" t="str">
        <f>IFERROR((((Calculations!K141*Calculations!G141)/Calculations!E141)*'Data Entry'!X144),"")</f>
        <v/>
      </c>
      <c r="AU144" s="146" t="str">
        <f>IFERROR(VLOOKUP(AG144,Lists!$P$2:$Q$182,2,0),"")</f>
        <v/>
      </c>
      <c r="AV144" s="143" t="str">
        <f>IF(AL144="UI",VLOOKUP(AJ144,'Convert Internation Units'!$A$2:$D$33,4,FALSE),IF(AJ144="Penethamate hydroiodide",0.63,IF(AJ144="Benzylpenicillin Procaine /
 Benzathine Penicillin",0.61,IF(AJ144="Benzathine Penicillin",0.61,IF(AJ144="Procaine benzylpenicillin",0.61,IF(AJ144=Prodrug!G141,Prodrug!G141,Prodrug!G141))))))</f>
        <v/>
      </c>
      <c r="AW144" s="240" t="str">
        <f>IFERROR((((Calculations!O141*Calculations!G141)/Calculations!E141)*'Data Entry'!X144),"")</f>
        <v/>
      </c>
      <c r="AX144" s="146" t="str">
        <f>IFERROR(VLOOKUP(AJ144,Lists!$P$2:$Q$182,2,0),"")</f>
        <v/>
      </c>
      <c r="AY144" s="143" t="str">
        <f>IF(AO144="UI",VLOOKUP(AM144,'Convert Internation Units'!$A$2:$D$33,4,FALSE),IF(AM144="Penethamate hydroiodide",0.63,IF(AM144="Benzylpenicillin Procaine /
 Benzathine Penicillin",0.61,IF(AM144="Benzathine Penicillin",0.61,IF(AM144="Procaine benzylpenicillin",0.61,IF(AM144=Prodrug!H141,Prodrug!H141,Prodrug!H141))))))</f>
        <v/>
      </c>
      <c r="AZ144" s="240" t="str">
        <f>IFERROR((((Calculations!S141*Calculations!G141)/Calculations!E141)*'Data Entry'!X144),"")</f>
        <v/>
      </c>
      <c r="BA144" s="146" t="str">
        <f>IFERROR(VLOOKUP(AM144,Lists!$P$2:$Q$182,2,0),"")</f>
        <v/>
      </c>
    </row>
    <row r="145" spans="1:73" s="5" customFormat="1">
      <c r="A145" s="116">
        <v>139</v>
      </c>
      <c r="B145" s="232"/>
      <c r="C145" s="105"/>
      <c r="D145" s="105"/>
      <c r="E145" s="105"/>
      <c r="F145" s="106"/>
      <c r="G145" s="107"/>
      <c r="H145" s="107"/>
      <c r="I145" s="108"/>
      <c r="J145" s="110"/>
      <c r="K145" s="110"/>
      <c r="L145" s="110"/>
      <c r="M145" s="110"/>
      <c r="N145" s="110"/>
      <c r="O145" s="110"/>
      <c r="P145" s="110"/>
      <c r="Q145" s="110"/>
      <c r="R145" s="110"/>
      <c r="S145" s="110"/>
      <c r="T145" s="110"/>
      <c r="U145" s="110"/>
      <c r="V145" s="110"/>
      <c r="W145" s="109"/>
      <c r="X145" s="111"/>
      <c r="Y145" s="112"/>
      <c r="Z145" s="328"/>
      <c r="AA145" s="329"/>
      <c r="AB145" s="114"/>
      <c r="AC145" s="115"/>
      <c r="AD145" s="113"/>
      <c r="AE145" s="113"/>
      <c r="AF145" s="112"/>
      <c r="AG145" s="116"/>
      <c r="AH145" s="115"/>
      <c r="AI145" s="174"/>
      <c r="AJ145" s="104"/>
      <c r="AK145" s="115"/>
      <c r="AL145" s="112"/>
      <c r="AM145" s="116"/>
      <c r="AN145" s="115"/>
      <c r="AO145" s="248"/>
      <c r="AP145" s="242" t="str">
        <f>IF(AD145="UI",VLOOKUP(AB145,'Convert Internation Units'!$A$2:$D$33,4,FALSE),IF(AB145="Penethamate hydroiodide",0.63,IF(AB145="Benzylpenicillin Procaine /
 Benzathine Penicillin",0.61,IF(AB145="Benzathine Penicillin",0.61,IF(AB145="Procaine benzylpenicillin",0.61,IF(AB145=Prodrug!E142,Prodrug!E142,Prodrug!E142))))))</f>
        <v/>
      </c>
      <c r="AQ145" s="239" t="str">
        <f>IFERROR((((Calculations!C142*Calculations!G142)/Calculations!E142)*'Data Entry'!X145),"")</f>
        <v/>
      </c>
      <c r="AR145" s="234" t="str">
        <f>IFERROR(VLOOKUP(AB145,Lists!$P$2:$Q$182,2,0),"")</f>
        <v/>
      </c>
      <c r="AS145" s="233" t="str">
        <f>IF(AI145="UI",VLOOKUP(AG145,'Convert Internation Units'!$A$2:$D$33,4,FALSE),IF(AG145="Penethamate hydroiodide",0.63,IF(AG145="Benzylpenicillin Procaine /
 Benzathine Penicillin",0.61,IF(AG145="Benzathine Penicillin",0.61,IF(AG145="Procaine benzylpenicillin",0.61,IF(AG145=Prodrug!F142,Prodrug!F142,Prodrug!F142))))))</f>
        <v/>
      </c>
      <c r="AT145" s="239" t="str">
        <f>IFERROR((((Calculations!K142*Calculations!G142)/Calculations!E142)*'Data Entry'!X145),"")</f>
        <v/>
      </c>
      <c r="AU145" s="235" t="str">
        <f>IFERROR(VLOOKUP(AG145,Lists!$P$2:$Q$182,2,0),"")</f>
        <v/>
      </c>
      <c r="AV145" s="233" t="str">
        <f>IF(AL145="UI",VLOOKUP(AJ145,'Convert Internation Units'!$A$2:$D$33,4,FALSE),IF(AJ145="Penethamate hydroiodide",0.63,IF(AJ145="Benzylpenicillin Procaine /
 Benzathine Penicillin",0.61,IF(AJ145="Benzathine Penicillin",0.61,IF(AJ145="Procaine benzylpenicillin",0.61,IF(AJ145=Prodrug!G142,Prodrug!G142,Prodrug!G142))))))</f>
        <v/>
      </c>
      <c r="AW145" s="239" t="str">
        <f>IFERROR((((Calculations!O142*Calculations!G142)/Calculations!E142)*'Data Entry'!X145),"")</f>
        <v/>
      </c>
      <c r="AX145" s="235" t="str">
        <f>IFERROR(VLOOKUP(AJ145,Lists!$P$2:$Q$182,2,0),"")</f>
        <v/>
      </c>
      <c r="AY145" s="233" t="str">
        <f>IF(AO145="UI",VLOOKUP(AM145,'Convert Internation Units'!$A$2:$D$33,4,FALSE),IF(AM145="Penethamate hydroiodide",0.63,IF(AM145="Benzylpenicillin Procaine /
 Benzathine Penicillin",0.61,IF(AM145="Benzathine Penicillin",0.61,IF(AM145="Procaine benzylpenicillin",0.61,IF(AM145=Prodrug!H142,Prodrug!H142,Prodrug!H142))))))</f>
        <v/>
      </c>
      <c r="AZ145" s="239" t="str">
        <f>IFERROR((((Calculations!S142*Calculations!G142)/Calculations!E142)*'Data Entry'!X145),"")</f>
        <v/>
      </c>
      <c r="BA145" s="235" t="str">
        <f>IFERROR(VLOOKUP(AM145,Lists!$P$2:$Q$182,2,0),"")</f>
        <v/>
      </c>
    </row>
    <row r="146" spans="1:73" s="5" customFormat="1">
      <c r="A146" s="6">
        <v>140</v>
      </c>
      <c r="B146" s="231"/>
      <c r="C146" s="7"/>
      <c r="D146" s="7"/>
      <c r="E146" s="7"/>
      <c r="F146" s="67"/>
      <c r="G146" s="79"/>
      <c r="H146" s="79"/>
      <c r="I146" s="75"/>
      <c r="J146" s="76"/>
      <c r="K146" s="76"/>
      <c r="L146" s="76"/>
      <c r="M146" s="76"/>
      <c r="N146" s="76"/>
      <c r="O146" s="76"/>
      <c r="P146" s="76"/>
      <c r="Q146" s="76"/>
      <c r="R146" s="76"/>
      <c r="S146" s="76"/>
      <c r="T146" s="76"/>
      <c r="U146" s="76"/>
      <c r="V146" s="76"/>
      <c r="W146" s="80"/>
      <c r="X146" s="69"/>
      <c r="Y146" s="25"/>
      <c r="Z146" s="326"/>
      <c r="AA146" s="327"/>
      <c r="AB146" s="28"/>
      <c r="AC146" s="23"/>
      <c r="AD146" s="8"/>
      <c r="AE146" s="8"/>
      <c r="AF146" s="25"/>
      <c r="AG146" s="6"/>
      <c r="AH146" s="23"/>
      <c r="AI146" s="173"/>
      <c r="AJ146" s="26"/>
      <c r="AK146" s="23"/>
      <c r="AL146" s="25"/>
      <c r="AM146" s="6"/>
      <c r="AN146" s="23"/>
      <c r="AO146" s="247"/>
      <c r="AP146" s="243" t="str">
        <f>IF(AD146="UI",VLOOKUP(AB146,'Convert Internation Units'!$A$2:$D$33,4,FALSE),IF(AB146="Penethamate hydroiodide",0.63,IF(AB146="Benzylpenicillin Procaine /
 Benzathine Penicillin",0.61,IF(AB146="Benzathine Penicillin",0.61,IF(AB146="Procaine benzylpenicillin",0.61,IF(AB146=Prodrug!E143,Prodrug!E143,Prodrug!E143))))))</f>
        <v/>
      </c>
      <c r="AQ146" s="240" t="str">
        <f>IFERROR((((Calculations!C143*Calculations!G143)/Calculations!E143)*'Data Entry'!X146),"")</f>
        <v/>
      </c>
      <c r="AR146" s="141" t="str">
        <f>IFERROR(VLOOKUP(AB146,Lists!$P$2:$Q$182,2,0),"")</f>
        <v/>
      </c>
      <c r="AS146" s="143" t="str">
        <f>IF(AI146="UI",VLOOKUP(AG146,'Convert Internation Units'!$A$2:$D$33,4,FALSE),IF(AG146="Penethamate hydroiodide",0.63,IF(AG146="Benzylpenicillin Procaine /
 Benzathine Penicillin",0.61,IF(AG146="Benzathine Penicillin",0.61,IF(AG146="Procaine benzylpenicillin",0.61,IF(AG146=Prodrug!F143,Prodrug!F143,Prodrug!F143))))))</f>
        <v/>
      </c>
      <c r="AT146" s="240" t="str">
        <f>IFERROR((((Calculations!K143*Calculations!G143)/Calculations!E143)*'Data Entry'!X146),"")</f>
        <v/>
      </c>
      <c r="AU146" s="146" t="str">
        <f>IFERROR(VLOOKUP(AG146,Lists!$P$2:$Q$182,2,0),"")</f>
        <v/>
      </c>
      <c r="AV146" s="143" t="str">
        <f>IF(AL146="UI",VLOOKUP(AJ146,'Convert Internation Units'!$A$2:$D$33,4,FALSE),IF(AJ146="Penethamate hydroiodide",0.63,IF(AJ146="Benzylpenicillin Procaine /
 Benzathine Penicillin",0.61,IF(AJ146="Benzathine Penicillin",0.61,IF(AJ146="Procaine benzylpenicillin",0.61,IF(AJ146=Prodrug!G143,Prodrug!G143,Prodrug!G143))))))</f>
        <v/>
      </c>
      <c r="AW146" s="240" t="str">
        <f>IFERROR((((Calculations!O143*Calculations!G143)/Calculations!E143)*'Data Entry'!X146),"")</f>
        <v/>
      </c>
      <c r="AX146" s="146" t="str">
        <f>IFERROR(VLOOKUP(AJ146,Lists!$P$2:$Q$182,2,0),"")</f>
        <v/>
      </c>
      <c r="AY146" s="143" t="str">
        <f>IF(AO146="UI",VLOOKUP(AM146,'Convert Internation Units'!$A$2:$D$33,4,FALSE),IF(AM146="Penethamate hydroiodide",0.63,IF(AM146="Benzylpenicillin Procaine /
 Benzathine Penicillin",0.61,IF(AM146="Benzathine Penicillin",0.61,IF(AM146="Procaine benzylpenicillin",0.61,IF(AM146=Prodrug!H143,Prodrug!H143,Prodrug!H143))))))</f>
        <v/>
      </c>
      <c r="AZ146" s="240" t="str">
        <f>IFERROR((((Calculations!S143*Calculations!G143)/Calculations!E143)*'Data Entry'!X146),"")</f>
        <v/>
      </c>
      <c r="BA146" s="146" t="str">
        <f>IFERROR(VLOOKUP(AM146,Lists!$P$2:$Q$182,2,0),"")</f>
        <v/>
      </c>
    </row>
    <row r="147" spans="1:73" s="5" customFormat="1">
      <c r="A147" s="116">
        <v>141</v>
      </c>
      <c r="B147" s="232"/>
      <c r="C147" s="105"/>
      <c r="D147" s="105"/>
      <c r="E147" s="105"/>
      <c r="F147" s="106"/>
      <c r="G147" s="107"/>
      <c r="H147" s="107"/>
      <c r="I147" s="108"/>
      <c r="J147" s="110"/>
      <c r="K147" s="110"/>
      <c r="L147" s="110"/>
      <c r="M147" s="110"/>
      <c r="N147" s="110"/>
      <c r="O147" s="110"/>
      <c r="P147" s="110"/>
      <c r="Q147" s="110"/>
      <c r="R147" s="110"/>
      <c r="S147" s="110"/>
      <c r="T147" s="110"/>
      <c r="U147" s="110"/>
      <c r="V147" s="110"/>
      <c r="W147" s="109"/>
      <c r="X147" s="111"/>
      <c r="Y147" s="112"/>
      <c r="Z147" s="328"/>
      <c r="AA147" s="329"/>
      <c r="AB147" s="114"/>
      <c r="AC147" s="115"/>
      <c r="AD147" s="113"/>
      <c r="AE147" s="113"/>
      <c r="AF147" s="112"/>
      <c r="AG147" s="116"/>
      <c r="AH147" s="115"/>
      <c r="AI147" s="174"/>
      <c r="AJ147" s="104"/>
      <c r="AK147" s="115"/>
      <c r="AL147" s="112"/>
      <c r="AM147" s="116"/>
      <c r="AN147" s="115"/>
      <c r="AO147" s="248"/>
      <c r="AP147" s="242" t="str">
        <f>IF(AD147="UI",VLOOKUP(AB147,'Convert Internation Units'!$A$2:$D$33,4,FALSE),IF(AB147="Penethamate hydroiodide",0.63,IF(AB147="Benzylpenicillin Procaine /
 Benzathine Penicillin",0.61,IF(AB147="Benzathine Penicillin",0.61,IF(AB147="Procaine benzylpenicillin",0.61,IF(AB147=Prodrug!E144,Prodrug!E144,Prodrug!E144))))))</f>
        <v/>
      </c>
      <c r="AQ147" s="239" t="str">
        <f>IFERROR((((Calculations!C144*Calculations!G144)/Calculations!E144)*'Data Entry'!X147),"")</f>
        <v/>
      </c>
      <c r="AR147" s="234" t="str">
        <f>IFERROR(VLOOKUP(AB147,Lists!$P$2:$Q$182,2,0),"")</f>
        <v/>
      </c>
      <c r="AS147" s="233" t="str">
        <f>IF(AI147="UI",VLOOKUP(AG147,'Convert Internation Units'!$A$2:$D$33,4,FALSE),IF(AG147="Penethamate hydroiodide",0.63,IF(AG147="Benzylpenicillin Procaine /
 Benzathine Penicillin",0.61,IF(AG147="Benzathine Penicillin",0.61,IF(AG147="Procaine benzylpenicillin",0.61,IF(AG147=Prodrug!F144,Prodrug!F144,Prodrug!F144))))))</f>
        <v/>
      </c>
      <c r="AT147" s="239" t="str">
        <f>IFERROR((((Calculations!K144*Calculations!G144)/Calculations!E144)*'Data Entry'!X147),"")</f>
        <v/>
      </c>
      <c r="AU147" s="235" t="str">
        <f>IFERROR(VLOOKUP(AG147,Lists!$P$2:$Q$182,2,0),"")</f>
        <v/>
      </c>
      <c r="AV147" s="233" t="str">
        <f>IF(AL147="UI",VLOOKUP(AJ147,'Convert Internation Units'!$A$2:$D$33,4,FALSE),IF(AJ147="Penethamate hydroiodide",0.63,IF(AJ147="Benzylpenicillin Procaine /
 Benzathine Penicillin",0.61,IF(AJ147="Benzathine Penicillin",0.61,IF(AJ147="Procaine benzylpenicillin",0.61,IF(AJ147=Prodrug!G144,Prodrug!G144,Prodrug!G144))))))</f>
        <v/>
      </c>
      <c r="AW147" s="239" t="str">
        <f>IFERROR((((Calculations!O144*Calculations!G144)/Calculations!E144)*'Data Entry'!X147),"")</f>
        <v/>
      </c>
      <c r="AX147" s="235" t="str">
        <f>IFERROR(VLOOKUP(AJ147,Lists!$P$2:$Q$182,2,0),"")</f>
        <v/>
      </c>
      <c r="AY147" s="233" t="str">
        <f>IF(AO147="UI",VLOOKUP(AM147,'Convert Internation Units'!$A$2:$D$33,4,FALSE),IF(AM147="Penethamate hydroiodide",0.63,IF(AM147="Benzylpenicillin Procaine /
 Benzathine Penicillin",0.61,IF(AM147="Benzathine Penicillin",0.61,IF(AM147="Procaine benzylpenicillin",0.61,IF(AM147=Prodrug!H144,Prodrug!H144,Prodrug!H144))))))</f>
        <v/>
      </c>
      <c r="AZ147" s="239" t="str">
        <f>IFERROR((((Calculations!S144*Calculations!G144)/Calculations!E144)*'Data Entry'!X147),"")</f>
        <v/>
      </c>
      <c r="BA147" s="235" t="str">
        <f>IFERROR(VLOOKUP(AM147,Lists!$P$2:$Q$182,2,0),"")</f>
        <v/>
      </c>
    </row>
    <row r="148" spans="1:73" s="5" customFormat="1">
      <c r="A148" s="6">
        <v>142</v>
      </c>
      <c r="B148" s="231"/>
      <c r="C148" s="7"/>
      <c r="D148" s="7"/>
      <c r="E148" s="7"/>
      <c r="F148" s="67"/>
      <c r="G148" s="79"/>
      <c r="H148" s="79"/>
      <c r="I148" s="75"/>
      <c r="J148" s="76"/>
      <c r="K148" s="76"/>
      <c r="L148" s="76"/>
      <c r="M148" s="76"/>
      <c r="N148" s="76"/>
      <c r="O148" s="76"/>
      <c r="P148" s="76"/>
      <c r="Q148" s="76"/>
      <c r="R148" s="76"/>
      <c r="S148" s="76"/>
      <c r="T148" s="76"/>
      <c r="U148" s="76"/>
      <c r="V148" s="76"/>
      <c r="W148" s="80"/>
      <c r="X148" s="69"/>
      <c r="Y148" s="25"/>
      <c r="Z148" s="326"/>
      <c r="AA148" s="327"/>
      <c r="AB148" s="28"/>
      <c r="AC148" s="23"/>
      <c r="AD148" s="8"/>
      <c r="AE148" s="8"/>
      <c r="AF148" s="25"/>
      <c r="AG148" s="6"/>
      <c r="AH148" s="23"/>
      <c r="AI148" s="173"/>
      <c r="AJ148" s="26"/>
      <c r="AK148" s="23"/>
      <c r="AL148" s="25"/>
      <c r="AM148" s="6"/>
      <c r="AN148" s="23"/>
      <c r="AO148" s="247"/>
      <c r="AP148" s="243" t="str">
        <f>IF(AD148="UI",VLOOKUP(AB148,'Convert Internation Units'!$A$2:$D$33,4,FALSE),IF(AB148="Penethamate hydroiodide",0.63,IF(AB148="Benzylpenicillin Procaine /
 Benzathine Penicillin",0.61,IF(AB148="Benzathine Penicillin",0.61,IF(AB148="Procaine benzylpenicillin",0.61,IF(AB148=Prodrug!E145,Prodrug!E145,Prodrug!E145))))))</f>
        <v/>
      </c>
      <c r="AQ148" s="240" t="str">
        <f>IFERROR((((Calculations!C145*Calculations!G145)/Calculations!E145)*'Data Entry'!X148),"")</f>
        <v/>
      </c>
      <c r="AR148" s="141" t="str">
        <f>IFERROR(VLOOKUP(AB148,Lists!$P$2:$Q$182,2,0),"")</f>
        <v/>
      </c>
      <c r="AS148" s="143" t="str">
        <f>IF(AI148="UI",VLOOKUP(AG148,'Convert Internation Units'!$A$2:$D$33,4,FALSE),IF(AG148="Penethamate hydroiodide",0.63,IF(AG148="Benzylpenicillin Procaine /
 Benzathine Penicillin",0.61,IF(AG148="Benzathine Penicillin",0.61,IF(AG148="Procaine benzylpenicillin",0.61,IF(AG148=Prodrug!F145,Prodrug!F145,Prodrug!F145))))))</f>
        <v/>
      </c>
      <c r="AT148" s="240" t="str">
        <f>IFERROR((((Calculations!K145*Calculations!G145)/Calculations!E145)*'Data Entry'!X148),"")</f>
        <v/>
      </c>
      <c r="AU148" s="146" t="str">
        <f>IFERROR(VLOOKUP(AG148,Lists!$P$2:$Q$182,2,0),"")</f>
        <v/>
      </c>
      <c r="AV148" s="143" t="str">
        <f>IF(AL148="UI",VLOOKUP(AJ148,'Convert Internation Units'!$A$2:$D$33,4,FALSE),IF(AJ148="Penethamate hydroiodide",0.63,IF(AJ148="Benzylpenicillin Procaine /
 Benzathine Penicillin",0.61,IF(AJ148="Benzathine Penicillin",0.61,IF(AJ148="Procaine benzylpenicillin",0.61,IF(AJ148=Prodrug!G145,Prodrug!G145,Prodrug!G145))))))</f>
        <v/>
      </c>
      <c r="AW148" s="240" t="str">
        <f>IFERROR((((Calculations!O145*Calculations!G145)/Calculations!E145)*'Data Entry'!X148),"")</f>
        <v/>
      </c>
      <c r="AX148" s="146" t="str">
        <f>IFERROR(VLOOKUP(AJ148,Lists!$P$2:$Q$182,2,0),"")</f>
        <v/>
      </c>
      <c r="AY148" s="143" t="str">
        <f>IF(AO148="UI",VLOOKUP(AM148,'Convert Internation Units'!$A$2:$D$33,4,FALSE),IF(AM148="Penethamate hydroiodide",0.63,IF(AM148="Benzylpenicillin Procaine /
 Benzathine Penicillin",0.61,IF(AM148="Benzathine Penicillin",0.61,IF(AM148="Procaine benzylpenicillin",0.61,IF(AM148=Prodrug!H145,Prodrug!H145,Prodrug!H145))))))</f>
        <v/>
      </c>
      <c r="AZ148" s="240" t="str">
        <f>IFERROR((((Calculations!S145*Calculations!G145)/Calculations!E145)*'Data Entry'!X148),"")</f>
        <v/>
      </c>
      <c r="BA148" s="146" t="str">
        <f>IFERROR(VLOOKUP(AM148,Lists!$P$2:$Q$182,2,0),"")</f>
        <v/>
      </c>
    </row>
    <row r="149" spans="1:73" s="5" customFormat="1">
      <c r="A149" s="116">
        <v>143</v>
      </c>
      <c r="B149" s="232"/>
      <c r="C149" s="105"/>
      <c r="D149" s="105"/>
      <c r="E149" s="105"/>
      <c r="F149" s="106"/>
      <c r="G149" s="107"/>
      <c r="H149" s="107"/>
      <c r="I149" s="108"/>
      <c r="J149" s="110"/>
      <c r="K149" s="110"/>
      <c r="L149" s="110"/>
      <c r="M149" s="110"/>
      <c r="N149" s="110"/>
      <c r="O149" s="110"/>
      <c r="P149" s="110"/>
      <c r="Q149" s="110"/>
      <c r="R149" s="110"/>
      <c r="S149" s="110"/>
      <c r="T149" s="110"/>
      <c r="U149" s="110"/>
      <c r="V149" s="110"/>
      <c r="W149" s="109"/>
      <c r="X149" s="111"/>
      <c r="Y149" s="112"/>
      <c r="Z149" s="328"/>
      <c r="AA149" s="329"/>
      <c r="AB149" s="114"/>
      <c r="AC149" s="115"/>
      <c r="AD149" s="113"/>
      <c r="AE149" s="113"/>
      <c r="AF149" s="112"/>
      <c r="AG149" s="116"/>
      <c r="AH149" s="115"/>
      <c r="AI149" s="174"/>
      <c r="AJ149" s="104"/>
      <c r="AK149" s="115"/>
      <c r="AL149" s="112"/>
      <c r="AM149" s="116"/>
      <c r="AN149" s="115"/>
      <c r="AO149" s="248"/>
      <c r="AP149" s="242" t="str">
        <f>IF(AD149="UI",VLOOKUP(AB149,'Convert Internation Units'!$A$2:$D$33,4,FALSE),IF(AB149="Penethamate hydroiodide",0.63,IF(AB149="Benzylpenicillin Procaine /
 Benzathine Penicillin",0.61,IF(AB149="Benzathine Penicillin",0.61,IF(AB149="Procaine benzylpenicillin",0.61,IF(AB149=Prodrug!E146,Prodrug!E146,Prodrug!E146))))))</f>
        <v/>
      </c>
      <c r="AQ149" s="239" t="str">
        <f>IFERROR((((Calculations!C146*Calculations!G146)/Calculations!E146)*'Data Entry'!X149),"")</f>
        <v/>
      </c>
      <c r="AR149" s="234" t="str">
        <f>IFERROR(VLOOKUP(AB149,Lists!$P$2:$Q$182,2,0),"")</f>
        <v/>
      </c>
      <c r="AS149" s="233" t="str">
        <f>IF(AI149="UI",VLOOKUP(AG149,'Convert Internation Units'!$A$2:$D$33,4,FALSE),IF(AG149="Penethamate hydroiodide",0.63,IF(AG149="Benzylpenicillin Procaine /
 Benzathine Penicillin",0.61,IF(AG149="Benzathine Penicillin",0.61,IF(AG149="Procaine benzylpenicillin",0.61,IF(AG149=Prodrug!F146,Prodrug!F146,Prodrug!F146))))))</f>
        <v/>
      </c>
      <c r="AT149" s="239" t="str">
        <f>IFERROR((((Calculations!K146*Calculations!G146)/Calculations!E146)*'Data Entry'!X149),"")</f>
        <v/>
      </c>
      <c r="AU149" s="235" t="str">
        <f>IFERROR(VLOOKUP(AG149,Lists!$P$2:$Q$182,2,0),"")</f>
        <v/>
      </c>
      <c r="AV149" s="233" t="str">
        <f>IF(AL149="UI",VLOOKUP(AJ149,'Convert Internation Units'!$A$2:$D$33,4,FALSE),IF(AJ149="Penethamate hydroiodide",0.63,IF(AJ149="Benzylpenicillin Procaine /
 Benzathine Penicillin",0.61,IF(AJ149="Benzathine Penicillin",0.61,IF(AJ149="Procaine benzylpenicillin",0.61,IF(AJ149=Prodrug!G146,Prodrug!G146,Prodrug!G146))))))</f>
        <v/>
      </c>
      <c r="AW149" s="239" t="str">
        <f>IFERROR((((Calculations!O146*Calculations!G146)/Calculations!E146)*'Data Entry'!X149),"")</f>
        <v/>
      </c>
      <c r="AX149" s="235" t="str">
        <f>IFERROR(VLOOKUP(AJ149,Lists!$P$2:$Q$182,2,0),"")</f>
        <v/>
      </c>
      <c r="AY149" s="233" t="str">
        <f>IF(AO149="UI",VLOOKUP(AM149,'Convert Internation Units'!$A$2:$D$33,4,FALSE),IF(AM149="Penethamate hydroiodide",0.63,IF(AM149="Benzylpenicillin Procaine /
 Benzathine Penicillin",0.61,IF(AM149="Benzathine Penicillin",0.61,IF(AM149="Procaine benzylpenicillin",0.61,IF(AM149=Prodrug!H146,Prodrug!H146,Prodrug!H146))))))</f>
        <v/>
      </c>
      <c r="AZ149" s="239" t="str">
        <f>IFERROR((((Calculations!S146*Calculations!G146)/Calculations!E146)*'Data Entry'!X149),"")</f>
        <v/>
      </c>
      <c r="BA149" s="235" t="str">
        <f>IFERROR(VLOOKUP(AM149,Lists!$P$2:$Q$182,2,0),"")</f>
        <v/>
      </c>
    </row>
    <row r="150" spans="1:73" s="5" customFormat="1">
      <c r="A150" s="6">
        <v>144</v>
      </c>
      <c r="B150" s="231"/>
      <c r="C150" s="7"/>
      <c r="D150" s="7"/>
      <c r="E150" s="7"/>
      <c r="F150" s="67"/>
      <c r="G150" s="79"/>
      <c r="H150" s="79"/>
      <c r="I150" s="75"/>
      <c r="J150" s="76"/>
      <c r="K150" s="76"/>
      <c r="L150" s="76"/>
      <c r="M150" s="76"/>
      <c r="N150" s="76"/>
      <c r="O150" s="76"/>
      <c r="P150" s="76"/>
      <c r="Q150" s="76"/>
      <c r="R150" s="76"/>
      <c r="S150" s="76"/>
      <c r="T150" s="76"/>
      <c r="U150" s="76"/>
      <c r="V150" s="76"/>
      <c r="W150" s="80"/>
      <c r="X150" s="69"/>
      <c r="Y150" s="25"/>
      <c r="Z150" s="326"/>
      <c r="AA150" s="327"/>
      <c r="AB150" s="28"/>
      <c r="AC150" s="23"/>
      <c r="AD150" s="8"/>
      <c r="AE150" s="8"/>
      <c r="AF150" s="25"/>
      <c r="AG150" s="6"/>
      <c r="AH150" s="23"/>
      <c r="AI150" s="173"/>
      <c r="AJ150" s="26"/>
      <c r="AK150" s="23"/>
      <c r="AL150" s="25"/>
      <c r="AM150" s="6"/>
      <c r="AN150" s="23"/>
      <c r="AO150" s="247"/>
      <c r="AP150" s="243" t="str">
        <f>IF(AD150="UI",VLOOKUP(AB150,'Convert Internation Units'!$A$2:$D$33,4,FALSE),IF(AB150="Penethamate hydroiodide",0.63,IF(AB150="Benzylpenicillin Procaine /
 Benzathine Penicillin",0.61,IF(AB150="Benzathine Penicillin",0.61,IF(AB150="Procaine benzylpenicillin",0.61,IF(AB150=Prodrug!E147,Prodrug!E147,Prodrug!E147))))))</f>
        <v/>
      </c>
      <c r="AQ150" s="240" t="str">
        <f>IFERROR((((Calculations!C147*Calculations!G147)/Calculations!E147)*'Data Entry'!X150),"")</f>
        <v/>
      </c>
      <c r="AR150" s="141" t="str">
        <f>IFERROR(VLOOKUP(AB150,Lists!$P$2:$Q$182,2,0),"")</f>
        <v/>
      </c>
      <c r="AS150" s="143" t="str">
        <f>IF(AI150="UI",VLOOKUP(AG150,'Convert Internation Units'!$A$2:$D$33,4,FALSE),IF(AG150="Penethamate hydroiodide",0.63,IF(AG150="Benzylpenicillin Procaine /
 Benzathine Penicillin",0.61,IF(AG150="Benzathine Penicillin",0.61,IF(AG150="Procaine benzylpenicillin",0.61,IF(AG150=Prodrug!F147,Prodrug!F147,Prodrug!F147))))))</f>
        <v/>
      </c>
      <c r="AT150" s="240" t="str">
        <f>IFERROR((((Calculations!K147*Calculations!G147)/Calculations!E147)*'Data Entry'!X150),"")</f>
        <v/>
      </c>
      <c r="AU150" s="146" t="str">
        <f>IFERROR(VLOOKUP(AG150,Lists!$P$2:$Q$182,2,0),"")</f>
        <v/>
      </c>
      <c r="AV150" s="143" t="str">
        <f>IF(AL150="UI",VLOOKUP(AJ150,'Convert Internation Units'!$A$2:$D$33,4,FALSE),IF(AJ150="Penethamate hydroiodide",0.63,IF(AJ150="Benzylpenicillin Procaine /
 Benzathine Penicillin",0.61,IF(AJ150="Benzathine Penicillin",0.61,IF(AJ150="Procaine benzylpenicillin",0.61,IF(AJ150=Prodrug!G147,Prodrug!G147,Prodrug!G147))))))</f>
        <v/>
      </c>
      <c r="AW150" s="240" t="str">
        <f>IFERROR((((Calculations!O147*Calculations!G147)/Calculations!E147)*'Data Entry'!X150),"")</f>
        <v/>
      </c>
      <c r="AX150" s="146" t="str">
        <f>IFERROR(VLOOKUP(AJ150,Lists!$P$2:$Q$182,2,0),"")</f>
        <v/>
      </c>
      <c r="AY150" s="143" t="str">
        <f>IF(AO150="UI",VLOOKUP(AM150,'Convert Internation Units'!$A$2:$D$33,4,FALSE),IF(AM150="Penethamate hydroiodide",0.63,IF(AM150="Benzylpenicillin Procaine /
 Benzathine Penicillin",0.61,IF(AM150="Benzathine Penicillin",0.61,IF(AM150="Procaine benzylpenicillin",0.61,IF(AM150=Prodrug!H147,Prodrug!H147,Prodrug!H147))))))</f>
        <v/>
      </c>
      <c r="AZ150" s="240" t="str">
        <f>IFERROR((((Calculations!S147*Calculations!G147)/Calculations!E147)*'Data Entry'!X150),"")</f>
        <v/>
      </c>
      <c r="BA150" s="146" t="str">
        <f>IFERROR(VLOOKUP(AM150,Lists!$P$2:$Q$182,2,0),"")</f>
        <v/>
      </c>
    </row>
    <row r="151" spans="1:73" s="5" customFormat="1">
      <c r="A151" s="116">
        <v>145</v>
      </c>
      <c r="B151" s="232"/>
      <c r="C151" s="105"/>
      <c r="D151" s="105"/>
      <c r="E151" s="105"/>
      <c r="F151" s="106"/>
      <c r="G151" s="107"/>
      <c r="H151" s="107"/>
      <c r="I151" s="108"/>
      <c r="J151" s="110"/>
      <c r="K151" s="110"/>
      <c r="L151" s="110"/>
      <c r="M151" s="110"/>
      <c r="N151" s="110"/>
      <c r="O151" s="110"/>
      <c r="P151" s="110"/>
      <c r="Q151" s="110"/>
      <c r="R151" s="110"/>
      <c r="S151" s="110"/>
      <c r="T151" s="110"/>
      <c r="U151" s="110"/>
      <c r="V151" s="110"/>
      <c r="W151" s="109"/>
      <c r="X151" s="111"/>
      <c r="Y151" s="112"/>
      <c r="Z151" s="328"/>
      <c r="AA151" s="329"/>
      <c r="AB151" s="114"/>
      <c r="AC151" s="115"/>
      <c r="AD151" s="113"/>
      <c r="AE151" s="113"/>
      <c r="AF151" s="112"/>
      <c r="AG151" s="116"/>
      <c r="AH151" s="115"/>
      <c r="AI151" s="174"/>
      <c r="AJ151" s="104"/>
      <c r="AK151" s="115"/>
      <c r="AL151" s="112"/>
      <c r="AM151" s="116"/>
      <c r="AN151" s="115"/>
      <c r="AO151" s="248"/>
      <c r="AP151" s="242" t="str">
        <f>IF(AD151="UI",VLOOKUP(AB151,'Convert Internation Units'!$A$2:$D$33,4,FALSE),IF(AB151="Penethamate hydroiodide",0.63,IF(AB151="Benzylpenicillin Procaine /
 Benzathine Penicillin",0.61,IF(AB151="Benzathine Penicillin",0.61,IF(AB151="Procaine benzylpenicillin",0.61,IF(AB151=Prodrug!E148,Prodrug!E148,Prodrug!E148))))))</f>
        <v/>
      </c>
      <c r="AQ151" s="239" t="str">
        <f>IFERROR((((Calculations!C148*Calculations!G148)/Calculations!E148)*'Data Entry'!X151),"")</f>
        <v/>
      </c>
      <c r="AR151" s="234" t="str">
        <f>IFERROR(VLOOKUP(AB151,Lists!$P$2:$Q$182,2,0),"")</f>
        <v/>
      </c>
      <c r="AS151" s="233" t="str">
        <f>IF(AI151="UI",VLOOKUP(AG151,'Convert Internation Units'!$A$2:$D$33,4,FALSE),IF(AG151="Penethamate hydroiodide",0.63,IF(AG151="Benzylpenicillin Procaine /
 Benzathine Penicillin",0.61,IF(AG151="Benzathine Penicillin",0.61,IF(AG151="Procaine benzylpenicillin",0.61,IF(AG151=Prodrug!F148,Prodrug!F148,Prodrug!F148))))))</f>
        <v/>
      </c>
      <c r="AT151" s="239" t="str">
        <f>IFERROR((((Calculations!K148*Calculations!G148)/Calculations!E148)*'Data Entry'!X151),"")</f>
        <v/>
      </c>
      <c r="AU151" s="235" t="str">
        <f>IFERROR(VLOOKUP(AG151,Lists!$P$2:$Q$182,2,0),"")</f>
        <v/>
      </c>
      <c r="AV151" s="233" t="str">
        <f>IF(AL151="UI",VLOOKUP(AJ151,'Convert Internation Units'!$A$2:$D$33,4,FALSE),IF(AJ151="Penethamate hydroiodide",0.63,IF(AJ151="Benzylpenicillin Procaine /
 Benzathine Penicillin",0.61,IF(AJ151="Benzathine Penicillin",0.61,IF(AJ151="Procaine benzylpenicillin",0.61,IF(AJ151=Prodrug!G148,Prodrug!G148,Prodrug!G148))))))</f>
        <v/>
      </c>
      <c r="AW151" s="239" t="str">
        <f>IFERROR((((Calculations!O148*Calculations!G148)/Calculations!E148)*'Data Entry'!X151),"")</f>
        <v/>
      </c>
      <c r="AX151" s="235" t="str">
        <f>IFERROR(VLOOKUP(AJ151,Lists!$P$2:$Q$182,2,0),"")</f>
        <v/>
      </c>
      <c r="AY151" s="233" t="str">
        <f>IF(AO151="UI",VLOOKUP(AM151,'Convert Internation Units'!$A$2:$D$33,4,FALSE),IF(AM151="Penethamate hydroiodide",0.63,IF(AM151="Benzylpenicillin Procaine /
 Benzathine Penicillin",0.61,IF(AM151="Benzathine Penicillin",0.61,IF(AM151="Procaine benzylpenicillin",0.61,IF(AM151=Prodrug!H148,Prodrug!H148,Prodrug!H148))))))</f>
        <v/>
      </c>
      <c r="AZ151" s="239" t="str">
        <f>IFERROR((((Calculations!S148*Calculations!G148)/Calculations!E148)*'Data Entry'!X151),"")</f>
        <v/>
      </c>
      <c r="BA151" s="235" t="str">
        <f>IFERROR(VLOOKUP(AM151,Lists!$P$2:$Q$182,2,0),"")</f>
        <v/>
      </c>
    </row>
    <row r="152" spans="1:73" s="5" customFormat="1">
      <c r="A152" s="6">
        <v>146</v>
      </c>
      <c r="B152" s="231"/>
      <c r="C152" s="7"/>
      <c r="D152" s="7"/>
      <c r="E152" s="7"/>
      <c r="F152" s="67"/>
      <c r="G152" s="79"/>
      <c r="H152" s="79"/>
      <c r="I152" s="75"/>
      <c r="J152" s="76"/>
      <c r="K152" s="76"/>
      <c r="L152" s="76"/>
      <c r="M152" s="76"/>
      <c r="N152" s="76"/>
      <c r="O152" s="76"/>
      <c r="P152" s="76"/>
      <c r="Q152" s="76"/>
      <c r="R152" s="76"/>
      <c r="S152" s="76"/>
      <c r="T152" s="76"/>
      <c r="U152" s="76"/>
      <c r="V152" s="76"/>
      <c r="W152" s="80"/>
      <c r="X152" s="69"/>
      <c r="Y152" s="25"/>
      <c r="Z152" s="326"/>
      <c r="AA152" s="327"/>
      <c r="AB152" s="28"/>
      <c r="AC152" s="23"/>
      <c r="AD152" s="8"/>
      <c r="AE152" s="8"/>
      <c r="AF152" s="25"/>
      <c r="AG152" s="6"/>
      <c r="AH152" s="23"/>
      <c r="AI152" s="173"/>
      <c r="AJ152" s="26"/>
      <c r="AK152" s="23"/>
      <c r="AL152" s="25"/>
      <c r="AM152" s="6"/>
      <c r="AN152" s="23"/>
      <c r="AO152" s="247"/>
      <c r="AP152" s="243" t="str">
        <f>IF(AD152="UI",VLOOKUP(AB152,'Convert Internation Units'!$A$2:$D$33,4,FALSE),IF(AB152="Penethamate hydroiodide",0.63,IF(AB152="Benzylpenicillin Procaine /
 Benzathine Penicillin",0.61,IF(AB152="Benzathine Penicillin",0.61,IF(AB152="Procaine benzylpenicillin",0.61,IF(AB152=Prodrug!E149,Prodrug!E149,Prodrug!E149))))))</f>
        <v/>
      </c>
      <c r="AQ152" s="240" t="str">
        <f>IFERROR((((Calculations!C149*Calculations!G149)/Calculations!E149)*'Data Entry'!X152),"")</f>
        <v/>
      </c>
      <c r="AR152" s="141" t="str">
        <f>IFERROR(VLOOKUP(AB152,Lists!$P$2:$Q$182,2,0),"")</f>
        <v/>
      </c>
      <c r="AS152" s="143" t="str">
        <f>IF(AI152="UI",VLOOKUP(AG152,'Convert Internation Units'!$A$2:$D$33,4,FALSE),IF(AG152="Penethamate hydroiodide",0.63,IF(AG152="Benzylpenicillin Procaine /
 Benzathine Penicillin",0.61,IF(AG152="Benzathine Penicillin",0.61,IF(AG152="Procaine benzylpenicillin",0.61,IF(AG152=Prodrug!F149,Prodrug!F149,Prodrug!F149))))))</f>
        <v/>
      </c>
      <c r="AT152" s="240" t="str">
        <f>IFERROR((((Calculations!K149*Calculations!G149)/Calculations!E149)*'Data Entry'!X152),"")</f>
        <v/>
      </c>
      <c r="AU152" s="146" t="str">
        <f>IFERROR(VLOOKUP(AG152,Lists!$P$2:$Q$182,2,0),"")</f>
        <v/>
      </c>
      <c r="AV152" s="143" t="str">
        <f>IF(AL152="UI",VLOOKUP(AJ152,'Convert Internation Units'!$A$2:$D$33,4,FALSE),IF(AJ152="Penethamate hydroiodide",0.63,IF(AJ152="Benzylpenicillin Procaine /
 Benzathine Penicillin",0.61,IF(AJ152="Benzathine Penicillin",0.61,IF(AJ152="Procaine benzylpenicillin",0.61,IF(AJ152=Prodrug!G149,Prodrug!G149,Prodrug!G149))))))</f>
        <v/>
      </c>
      <c r="AW152" s="240" t="str">
        <f>IFERROR((((Calculations!O149*Calculations!G149)/Calculations!E149)*'Data Entry'!X152),"")</f>
        <v/>
      </c>
      <c r="AX152" s="146" t="str">
        <f>IFERROR(VLOOKUP(AJ152,Lists!$P$2:$Q$182,2,0),"")</f>
        <v/>
      </c>
      <c r="AY152" s="143" t="str">
        <f>IF(AO152="UI",VLOOKUP(AM152,'Convert Internation Units'!$A$2:$D$33,4,FALSE),IF(AM152="Penethamate hydroiodide",0.63,IF(AM152="Benzylpenicillin Procaine /
 Benzathine Penicillin",0.61,IF(AM152="Benzathine Penicillin",0.61,IF(AM152="Procaine benzylpenicillin",0.61,IF(AM152=Prodrug!H149,Prodrug!H149,Prodrug!H149))))))</f>
        <v/>
      </c>
      <c r="AZ152" s="240" t="str">
        <f>IFERROR((((Calculations!S149*Calculations!G149)/Calculations!E149)*'Data Entry'!X152),"")</f>
        <v/>
      </c>
      <c r="BA152" s="146" t="str">
        <f>IFERROR(VLOOKUP(AM152,Lists!$P$2:$Q$182,2,0),"")</f>
        <v/>
      </c>
      <c r="BG152" s="166"/>
      <c r="BH152" s="166"/>
      <c r="BI152" s="166"/>
      <c r="BJ152" s="166"/>
      <c r="BK152" s="166"/>
      <c r="BL152" s="166"/>
      <c r="BM152" s="166"/>
      <c r="BN152" s="166"/>
      <c r="BO152" s="166"/>
      <c r="BP152" s="166"/>
      <c r="BQ152" s="166"/>
      <c r="BR152" s="166"/>
      <c r="BS152" s="166"/>
      <c r="BT152" s="166"/>
      <c r="BU152" s="166"/>
    </row>
    <row r="153" spans="1:73" s="5" customFormat="1">
      <c r="A153" s="116">
        <v>147</v>
      </c>
      <c r="B153" s="232"/>
      <c r="C153" s="105"/>
      <c r="D153" s="105"/>
      <c r="E153" s="105"/>
      <c r="F153" s="106"/>
      <c r="G153" s="107"/>
      <c r="H153" s="107"/>
      <c r="I153" s="108"/>
      <c r="J153" s="110"/>
      <c r="K153" s="110"/>
      <c r="L153" s="110"/>
      <c r="M153" s="110"/>
      <c r="N153" s="110"/>
      <c r="O153" s="110"/>
      <c r="P153" s="110"/>
      <c r="Q153" s="110"/>
      <c r="R153" s="110"/>
      <c r="S153" s="110"/>
      <c r="T153" s="110"/>
      <c r="U153" s="110"/>
      <c r="V153" s="110"/>
      <c r="W153" s="109"/>
      <c r="X153" s="111"/>
      <c r="Y153" s="112"/>
      <c r="Z153" s="328"/>
      <c r="AA153" s="329"/>
      <c r="AB153" s="114"/>
      <c r="AC153" s="115"/>
      <c r="AD153" s="113"/>
      <c r="AE153" s="113"/>
      <c r="AF153" s="112"/>
      <c r="AG153" s="116"/>
      <c r="AH153" s="115"/>
      <c r="AI153" s="174"/>
      <c r="AJ153" s="104"/>
      <c r="AK153" s="115"/>
      <c r="AL153" s="112"/>
      <c r="AM153" s="116"/>
      <c r="AN153" s="115"/>
      <c r="AO153" s="248"/>
      <c r="AP153" s="242" t="str">
        <f>IF(AD153="UI",VLOOKUP(AB153,'Convert Internation Units'!$A$2:$D$33,4,FALSE),IF(AB153="Penethamate hydroiodide",0.63,IF(AB153="Benzylpenicillin Procaine /
 Benzathine Penicillin",0.61,IF(AB153="Benzathine Penicillin",0.61,IF(AB153="Procaine benzylpenicillin",0.61,IF(AB153=Prodrug!E150,Prodrug!E150,Prodrug!E150))))))</f>
        <v/>
      </c>
      <c r="AQ153" s="239" t="str">
        <f>IFERROR((((Calculations!C150*Calculations!G150)/Calculations!E150)*'Data Entry'!X153),"")</f>
        <v/>
      </c>
      <c r="AR153" s="234" t="str">
        <f>IFERROR(VLOOKUP(AB153,Lists!$P$2:$Q$182,2,0),"")</f>
        <v/>
      </c>
      <c r="AS153" s="233" t="str">
        <f>IF(AI153="UI",VLOOKUP(AG153,'Convert Internation Units'!$A$2:$D$33,4,FALSE),IF(AG153="Penethamate hydroiodide",0.63,IF(AG153="Benzylpenicillin Procaine /
 Benzathine Penicillin",0.61,IF(AG153="Benzathine Penicillin",0.61,IF(AG153="Procaine benzylpenicillin",0.61,IF(AG153=Prodrug!F150,Prodrug!F150,Prodrug!F150))))))</f>
        <v/>
      </c>
      <c r="AT153" s="239" t="str">
        <f>IFERROR((((Calculations!K150*Calculations!G150)/Calculations!E150)*'Data Entry'!X153),"")</f>
        <v/>
      </c>
      <c r="AU153" s="235" t="str">
        <f>IFERROR(VLOOKUP(AG153,Lists!$P$2:$Q$182,2,0),"")</f>
        <v/>
      </c>
      <c r="AV153" s="233" t="str">
        <f>IF(AL153="UI",VLOOKUP(AJ153,'Convert Internation Units'!$A$2:$D$33,4,FALSE),IF(AJ153="Penethamate hydroiodide",0.63,IF(AJ153="Benzylpenicillin Procaine /
 Benzathine Penicillin",0.61,IF(AJ153="Benzathine Penicillin",0.61,IF(AJ153="Procaine benzylpenicillin",0.61,IF(AJ153=Prodrug!G150,Prodrug!G150,Prodrug!G150))))))</f>
        <v/>
      </c>
      <c r="AW153" s="239" t="str">
        <f>IFERROR((((Calculations!O150*Calculations!G150)/Calculations!E150)*'Data Entry'!X153),"")</f>
        <v/>
      </c>
      <c r="AX153" s="235" t="str">
        <f>IFERROR(VLOOKUP(AJ153,Lists!$P$2:$Q$182,2,0),"")</f>
        <v/>
      </c>
      <c r="AY153" s="233" t="str">
        <f>IF(AO153="UI",VLOOKUP(AM153,'Convert Internation Units'!$A$2:$D$33,4,FALSE),IF(AM153="Penethamate hydroiodide",0.63,IF(AM153="Benzylpenicillin Procaine /
 Benzathine Penicillin",0.61,IF(AM153="Benzathine Penicillin",0.61,IF(AM153="Procaine benzylpenicillin",0.61,IF(AM153=Prodrug!H150,Prodrug!H150,Prodrug!H150))))))</f>
        <v/>
      </c>
      <c r="AZ153" s="239" t="str">
        <f>IFERROR((((Calculations!S150*Calculations!G150)/Calculations!E150)*'Data Entry'!X153),"")</f>
        <v/>
      </c>
      <c r="BA153" s="235" t="str">
        <f>IFERROR(VLOOKUP(AM153,Lists!$P$2:$Q$182,2,0),"")</f>
        <v/>
      </c>
      <c r="BG153" s="166"/>
      <c r="BH153" s="166"/>
      <c r="BI153" s="166"/>
      <c r="BJ153" s="166"/>
      <c r="BK153" s="166"/>
      <c r="BL153" s="166"/>
      <c r="BM153" s="166"/>
      <c r="BN153" s="166"/>
      <c r="BO153" s="166"/>
      <c r="BP153" s="166"/>
      <c r="BQ153" s="166"/>
      <c r="BR153" s="166"/>
      <c r="BS153" s="166"/>
      <c r="BT153" s="166"/>
      <c r="BU153" s="166"/>
    </row>
    <row r="154" spans="1:73" s="5" customFormat="1">
      <c r="A154" s="6">
        <v>148</v>
      </c>
      <c r="B154" s="231"/>
      <c r="C154" s="7"/>
      <c r="D154" s="7"/>
      <c r="E154" s="7"/>
      <c r="F154" s="67"/>
      <c r="G154" s="79"/>
      <c r="H154" s="79"/>
      <c r="I154" s="75"/>
      <c r="J154" s="76"/>
      <c r="K154" s="76"/>
      <c r="L154" s="76"/>
      <c r="M154" s="76"/>
      <c r="N154" s="76"/>
      <c r="O154" s="76"/>
      <c r="P154" s="76"/>
      <c r="Q154" s="76"/>
      <c r="R154" s="76"/>
      <c r="S154" s="76"/>
      <c r="T154" s="76"/>
      <c r="U154" s="76"/>
      <c r="V154" s="76"/>
      <c r="W154" s="80"/>
      <c r="X154" s="69"/>
      <c r="Y154" s="25"/>
      <c r="Z154" s="326"/>
      <c r="AA154" s="327"/>
      <c r="AB154" s="28"/>
      <c r="AC154" s="23"/>
      <c r="AD154" s="8"/>
      <c r="AE154" s="8"/>
      <c r="AF154" s="25"/>
      <c r="AG154" s="6"/>
      <c r="AH154" s="23"/>
      <c r="AI154" s="173"/>
      <c r="AJ154" s="26"/>
      <c r="AK154" s="23"/>
      <c r="AL154" s="25"/>
      <c r="AM154" s="6"/>
      <c r="AN154" s="23"/>
      <c r="AO154" s="247"/>
      <c r="AP154" s="243" t="str">
        <f>IF(AD154="UI",VLOOKUP(AB154,'Convert Internation Units'!$A$2:$D$33,4,FALSE),IF(AB154="Penethamate hydroiodide",0.63,IF(AB154="Benzylpenicillin Procaine /
 Benzathine Penicillin",0.61,IF(AB154="Benzathine Penicillin",0.61,IF(AB154="Procaine benzylpenicillin",0.61,IF(AB154=Prodrug!E151,Prodrug!E151,Prodrug!E151))))))</f>
        <v/>
      </c>
      <c r="AQ154" s="240" t="str">
        <f>IFERROR((((Calculations!C151*Calculations!G151)/Calculations!E151)*'Data Entry'!X154),"")</f>
        <v/>
      </c>
      <c r="AR154" s="141" t="str">
        <f>IFERROR(VLOOKUP(AB154,Lists!$P$2:$Q$182,2,0),"")</f>
        <v/>
      </c>
      <c r="AS154" s="143" t="str">
        <f>IF(AI154="UI",VLOOKUP(AG154,'Convert Internation Units'!$A$2:$D$33,4,FALSE),IF(AG154="Penethamate hydroiodide",0.63,IF(AG154="Benzylpenicillin Procaine /
 Benzathine Penicillin",0.61,IF(AG154="Benzathine Penicillin",0.61,IF(AG154="Procaine benzylpenicillin",0.61,IF(AG154=Prodrug!F151,Prodrug!F151,Prodrug!F151))))))</f>
        <v/>
      </c>
      <c r="AT154" s="240" t="str">
        <f>IFERROR((((Calculations!K151*Calculations!G151)/Calculations!E151)*'Data Entry'!X154),"")</f>
        <v/>
      </c>
      <c r="AU154" s="146" t="str">
        <f>IFERROR(VLOOKUP(AG154,Lists!$P$2:$Q$182,2,0),"")</f>
        <v/>
      </c>
      <c r="AV154" s="143" t="str">
        <f>IF(AL154="UI",VLOOKUP(AJ154,'Convert Internation Units'!$A$2:$D$33,4,FALSE),IF(AJ154="Penethamate hydroiodide",0.63,IF(AJ154="Benzylpenicillin Procaine /
 Benzathine Penicillin",0.61,IF(AJ154="Benzathine Penicillin",0.61,IF(AJ154="Procaine benzylpenicillin",0.61,IF(AJ154=Prodrug!G151,Prodrug!G151,Prodrug!G151))))))</f>
        <v/>
      </c>
      <c r="AW154" s="240" t="str">
        <f>IFERROR((((Calculations!O151*Calculations!G151)/Calculations!E151)*'Data Entry'!X154),"")</f>
        <v/>
      </c>
      <c r="AX154" s="146" t="str">
        <f>IFERROR(VLOOKUP(AJ154,Lists!$P$2:$Q$182,2,0),"")</f>
        <v/>
      </c>
      <c r="AY154" s="143" t="str">
        <f>IF(AO154="UI",VLOOKUP(AM154,'Convert Internation Units'!$A$2:$D$33,4,FALSE),IF(AM154="Penethamate hydroiodide",0.63,IF(AM154="Benzylpenicillin Procaine /
 Benzathine Penicillin",0.61,IF(AM154="Benzathine Penicillin",0.61,IF(AM154="Procaine benzylpenicillin",0.61,IF(AM154=Prodrug!H151,Prodrug!H151,Prodrug!H151))))))</f>
        <v/>
      </c>
      <c r="AZ154" s="240" t="str">
        <f>IFERROR((((Calculations!S151*Calculations!G151)/Calculations!E151)*'Data Entry'!X154),"")</f>
        <v/>
      </c>
      <c r="BA154" s="146" t="str">
        <f>IFERROR(VLOOKUP(AM154,Lists!$P$2:$Q$182,2,0),"")</f>
        <v/>
      </c>
      <c r="BG154" s="166"/>
      <c r="BH154" s="166"/>
      <c r="BI154" s="166"/>
      <c r="BJ154" s="166"/>
      <c r="BK154" s="166"/>
      <c r="BL154" s="166"/>
      <c r="BM154" s="166"/>
      <c r="BN154" s="166"/>
      <c r="BO154" s="166"/>
      <c r="BP154" s="166"/>
      <c r="BQ154" s="166"/>
      <c r="BR154" s="166"/>
      <c r="BS154" s="166"/>
      <c r="BT154" s="166"/>
      <c r="BU154" s="166"/>
    </row>
    <row r="155" spans="1:73" s="5" customFormat="1">
      <c r="A155" s="116">
        <v>149</v>
      </c>
      <c r="B155" s="232"/>
      <c r="C155" s="105"/>
      <c r="D155" s="105"/>
      <c r="E155" s="105"/>
      <c r="F155" s="106"/>
      <c r="G155" s="107"/>
      <c r="H155" s="107"/>
      <c r="I155" s="108"/>
      <c r="J155" s="110"/>
      <c r="K155" s="110"/>
      <c r="L155" s="110"/>
      <c r="M155" s="110"/>
      <c r="N155" s="110"/>
      <c r="O155" s="110"/>
      <c r="P155" s="110"/>
      <c r="Q155" s="110"/>
      <c r="R155" s="110"/>
      <c r="S155" s="110"/>
      <c r="T155" s="110"/>
      <c r="U155" s="110"/>
      <c r="V155" s="110"/>
      <c r="W155" s="109"/>
      <c r="X155" s="111"/>
      <c r="Y155" s="112"/>
      <c r="Z155" s="328"/>
      <c r="AA155" s="329"/>
      <c r="AB155" s="114"/>
      <c r="AC155" s="115"/>
      <c r="AD155" s="113"/>
      <c r="AE155" s="113"/>
      <c r="AF155" s="112"/>
      <c r="AG155" s="116"/>
      <c r="AH155" s="115"/>
      <c r="AI155" s="174"/>
      <c r="AJ155" s="104"/>
      <c r="AK155" s="115"/>
      <c r="AL155" s="112"/>
      <c r="AM155" s="116"/>
      <c r="AN155" s="115"/>
      <c r="AO155" s="248"/>
      <c r="AP155" s="242" t="str">
        <f>IF(AD155="UI",VLOOKUP(AB155,'Convert Internation Units'!$A$2:$D$33,4,FALSE),IF(AB155="Penethamate hydroiodide",0.63,IF(AB155="Benzylpenicillin Procaine /
 Benzathine Penicillin",0.61,IF(AB155="Benzathine Penicillin",0.61,IF(AB155="Procaine benzylpenicillin",0.61,IF(AB155=Prodrug!E152,Prodrug!E152,Prodrug!E152))))))</f>
        <v/>
      </c>
      <c r="AQ155" s="239" t="str">
        <f>IFERROR((((Calculations!C152*Calculations!G152)/Calculations!E152)*'Data Entry'!X155),"")</f>
        <v/>
      </c>
      <c r="AR155" s="234" t="str">
        <f>IFERROR(VLOOKUP(AB155,Lists!$P$2:$Q$182,2,0),"")</f>
        <v/>
      </c>
      <c r="AS155" s="233" t="str">
        <f>IF(AI155="UI",VLOOKUP(AG155,'Convert Internation Units'!$A$2:$D$33,4,FALSE),IF(AG155="Penethamate hydroiodide",0.63,IF(AG155="Benzylpenicillin Procaine /
 Benzathine Penicillin",0.61,IF(AG155="Benzathine Penicillin",0.61,IF(AG155="Procaine benzylpenicillin",0.61,IF(AG155=Prodrug!F152,Prodrug!F152,Prodrug!F152))))))</f>
        <v/>
      </c>
      <c r="AT155" s="239" t="str">
        <f>IFERROR((((Calculations!K152*Calculations!G152)/Calculations!E152)*'Data Entry'!X155),"")</f>
        <v/>
      </c>
      <c r="AU155" s="235" t="str">
        <f>IFERROR(VLOOKUP(AG155,Lists!$P$2:$Q$182,2,0),"")</f>
        <v/>
      </c>
      <c r="AV155" s="233" t="str">
        <f>IF(AL155="UI",VLOOKUP(AJ155,'Convert Internation Units'!$A$2:$D$33,4,FALSE),IF(AJ155="Penethamate hydroiodide",0.63,IF(AJ155="Benzylpenicillin Procaine /
 Benzathine Penicillin",0.61,IF(AJ155="Benzathine Penicillin",0.61,IF(AJ155="Procaine benzylpenicillin",0.61,IF(AJ155=Prodrug!G152,Prodrug!G152,Prodrug!G152))))))</f>
        <v/>
      </c>
      <c r="AW155" s="239" t="str">
        <f>IFERROR((((Calculations!O152*Calculations!G152)/Calculations!E152)*'Data Entry'!X155),"")</f>
        <v/>
      </c>
      <c r="AX155" s="235" t="str">
        <f>IFERROR(VLOOKUP(AJ155,Lists!$P$2:$Q$182,2,0),"")</f>
        <v/>
      </c>
      <c r="AY155" s="233" t="str">
        <f>IF(AO155="UI",VLOOKUP(AM155,'Convert Internation Units'!$A$2:$D$33,4,FALSE),IF(AM155="Penethamate hydroiodide",0.63,IF(AM155="Benzylpenicillin Procaine /
 Benzathine Penicillin",0.61,IF(AM155="Benzathine Penicillin",0.61,IF(AM155="Procaine benzylpenicillin",0.61,IF(AM155=Prodrug!H152,Prodrug!H152,Prodrug!H152))))))</f>
        <v/>
      </c>
      <c r="AZ155" s="239" t="str">
        <f>IFERROR((((Calculations!S152*Calculations!G152)/Calculations!E152)*'Data Entry'!X155),"")</f>
        <v/>
      </c>
      <c r="BA155" s="235" t="str">
        <f>IFERROR(VLOOKUP(AM155,Lists!$P$2:$Q$182,2,0),"")</f>
        <v/>
      </c>
      <c r="BG155" s="166"/>
      <c r="BH155" s="166"/>
      <c r="BI155" s="166"/>
      <c r="BJ155" s="166"/>
      <c r="BK155" s="166"/>
      <c r="BL155" s="166"/>
      <c r="BM155" s="166"/>
      <c r="BN155" s="166"/>
      <c r="BO155" s="166"/>
      <c r="BP155" s="166"/>
      <c r="BQ155" s="166"/>
      <c r="BR155" s="166"/>
      <c r="BS155" s="166"/>
      <c r="BT155" s="166"/>
      <c r="BU155" s="166"/>
    </row>
    <row r="156" spans="1:73" s="5" customFormat="1">
      <c r="A156" s="6">
        <v>150</v>
      </c>
      <c r="B156" s="231"/>
      <c r="C156" s="7"/>
      <c r="D156" s="7"/>
      <c r="E156" s="7"/>
      <c r="F156" s="67"/>
      <c r="G156" s="79"/>
      <c r="H156" s="79"/>
      <c r="I156" s="75"/>
      <c r="J156" s="76"/>
      <c r="K156" s="76"/>
      <c r="L156" s="76"/>
      <c r="M156" s="76"/>
      <c r="N156" s="76"/>
      <c r="O156" s="76"/>
      <c r="P156" s="76"/>
      <c r="Q156" s="76"/>
      <c r="R156" s="76"/>
      <c r="S156" s="76"/>
      <c r="T156" s="76"/>
      <c r="U156" s="76"/>
      <c r="V156" s="76"/>
      <c r="W156" s="80"/>
      <c r="X156" s="69"/>
      <c r="Y156" s="25"/>
      <c r="Z156" s="326"/>
      <c r="AA156" s="327"/>
      <c r="AB156" s="28"/>
      <c r="AC156" s="23"/>
      <c r="AD156" s="8"/>
      <c r="AE156" s="8"/>
      <c r="AF156" s="25"/>
      <c r="AG156" s="6"/>
      <c r="AH156" s="23"/>
      <c r="AI156" s="173"/>
      <c r="AJ156" s="26"/>
      <c r="AK156" s="23"/>
      <c r="AL156" s="25"/>
      <c r="AM156" s="6"/>
      <c r="AN156" s="23"/>
      <c r="AO156" s="247"/>
      <c r="AP156" s="243" t="str">
        <f>IF(AD156="UI",VLOOKUP(AB156,'Convert Internation Units'!$A$2:$D$33,4,FALSE),IF(AB156="Penethamate hydroiodide",0.63,IF(AB156="Benzylpenicillin Procaine /
 Benzathine Penicillin",0.61,IF(AB156="Benzathine Penicillin",0.61,IF(AB156="Procaine benzylpenicillin",0.61,IF(AB156=Prodrug!E153,Prodrug!E153,Prodrug!E153))))))</f>
        <v/>
      </c>
      <c r="AQ156" s="240" t="str">
        <f>IFERROR((((Calculations!C153*Calculations!G153)/Calculations!E153)*'Data Entry'!X156),"")</f>
        <v/>
      </c>
      <c r="AR156" s="141" t="str">
        <f>IFERROR(VLOOKUP(AB156,Lists!$P$2:$Q$182,2,0),"")</f>
        <v/>
      </c>
      <c r="AS156" s="143" t="str">
        <f>IF(AI156="UI",VLOOKUP(AG156,'Convert Internation Units'!$A$2:$D$33,4,FALSE),IF(AG156="Penethamate hydroiodide",0.63,IF(AG156="Benzylpenicillin Procaine /
 Benzathine Penicillin",0.61,IF(AG156="Benzathine Penicillin",0.61,IF(AG156="Procaine benzylpenicillin",0.61,IF(AG156=Prodrug!F153,Prodrug!F153,Prodrug!F153))))))</f>
        <v/>
      </c>
      <c r="AT156" s="240" t="str">
        <f>IFERROR((((Calculations!K153*Calculations!G153)/Calculations!E153)*'Data Entry'!X156),"")</f>
        <v/>
      </c>
      <c r="AU156" s="146" t="str">
        <f>IFERROR(VLOOKUP(AG156,Lists!$P$2:$Q$182,2,0),"")</f>
        <v/>
      </c>
      <c r="AV156" s="143" t="str">
        <f>IF(AL156="UI",VLOOKUP(AJ156,'Convert Internation Units'!$A$2:$D$33,4,FALSE),IF(AJ156="Penethamate hydroiodide",0.63,IF(AJ156="Benzylpenicillin Procaine /
 Benzathine Penicillin",0.61,IF(AJ156="Benzathine Penicillin",0.61,IF(AJ156="Procaine benzylpenicillin",0.61,IF(AJ156=Prodrug!G153,Prodrug!G153,Prodrug!G153))))))</f>
        <v/>
      </c>
      <c r="AW156" s="240" t="str">
        <f>IFERROR((((Calculations!O153*Calculations!G153)/Calculations!E153)*'Data Entry'!X156),"")</f>
        <v/>
      </c>
      <c r="AX156" s="146" t="str">
        <f>IFERROR(VLOOKUP(AJ156,Lists!$P$2:$Q$182,2,0),"")</f>
        <v/>
      </c>
      <c r="AY156" s="143" t="str">
        <f>IF(AO156="UI",VLOOKUP(AM156,'Convert Internation Units'!$A$2:$D$33,4,FALSE),IF(AM156="Penethamate hydroiodide",0.63,IF(AM156="Benzylpenicillin Procaine /
 Benzathine Penicillin",0.61,IF(AM156="Benzathine Penicillin",0.61,IF(AM156="Procaine benzylpenicillin",0.61,IF(AM156=Prodrug!H153,Prodrug!H153,Prodrug!H153))))))</f>
        <v/>
      </c>
      <c r="AZ156" s="240" t="str">
        <f>IFERROR((((Calculations!S153*Calculations!G153)/Calculations!E153)*'Data Entry'!X156),"")</f>
        <v/>
      </c>
      <c r="BA156" s="146" t="str">
        <f>IFERROR(VLOOKUP(AM156,Lists!$P$2:$Q$182,2,0),"")</f>
        <v/>
      </c>
      <c r="BG156" s="166"/>
      <c r="BH156" s="166"/>
      <c r="BI156" s="166"/>
      <c r="BJ156" s="166"/>
      <c r="BK156" s="166"/>
      <c r="BL156" s="166"/>
      <c r="BM156" s="166"/>
      <c r="BN156" s="166"/>
      <c r="BO156" s="166"/>
      <c r="BP156" s="166"/>
      <c r="BQ156" s="166"/>
      <c r="BR156" s="166"/>
      <c r="BS156" s="166"/>
      <c r="BT156" s="166"/>
      <c r="BU156" s="166"/>
    </row>
    <row r="157" spans="1:73" s="5" customFormat="1">
      <c r="A157" s="116">
        <v>151</v>
      </c>
      <c r="B157" s="232"/>
      <c r="C157" s="105"/>
      <c r="D157" s="105"/>
      <c r="E157" s="105"/>
      <c r="F157" s="106"/>
      <c r="G157" s="107"/>
      <c r="H157" s="107"/>
      <c r="I157" s="108"/>
      <c r="J157" s="110"/>
      <c r="K157" s="110"/>
      <c r="L157" s="110"/>
      <c r="M157" s="110"/>
      <c r="N157" s="110"/>
      <c r="O157" s="110"/>
      <c r="P157" s="110"/>
      <c r="Q157" s="110"/>
      <c r="R157" s="110"/>
      <c r="S157" s="110"/>
      <c r="T157" s="110"/>
      <c r="U157" s="110"/>
      <c r="V157" s="110"/>
      <c r="W157" s="109"/>
      <c r="X157" s="111"/>
      <c r="Y157" s="112"/>
      <c r="Z157" s="328"/>
      <c r="AA157" s="329"/>
      <c r="AB157" s="114"/>
      <c r="AC157" s="115"/>
      <c r="AD157" s="113"/>
      <c r="AE157" s="113"/>
      <c r="AF157" s="112"/>
      <c r="AG157" s="116"/>
      <c r="AH157" s="115"/>
      <c r="AI157" s="174"/>
      <c r="AJ157" s="104"/>
      <c r="AK157" s="115"/>
      <c r="AL157" s="112"/>
      <c r="AM157" s="116"/>
      <c r="AN157" s="115"/>
      <c r="AO157" s="248"/>
      <c r="AP157" s="242" t="str">
        <f>IF(AD157="UI",VLOOKUP(AB157,'Convert Internation Units'!$A$2:$D$33,4,FALSE),IF(AB157="Penethamate hydroiodide",0.63,IF(AB157="Benzylpenicillin Procaine /
 Benzathine Penicillin",0.61,IF(AB157="Benzathine Penicillin",0.61,IF(AB157="Procaine benzylpenicillin",0.61,IF(AB157=Prodrug!E154,Prodrug!E154,Prodrug!E154))))))</f>
        <v/>
      </c>
      <c r="AQ157" s="239" t="str">
        <f>IFERROR((((Calculations!C154*Calculations!G154)/Calculations!E154)*'Data Entry'!X157),"")</f>
        <v/>
      </c>
      <c r="AR157" s="234" t="str">
        <f>IFERROR(VLOOKUP(AB157,Lists!$P$2:$Q$182,2,0),"")</f>
        <v/>
      </c>
      <c r="AS157" s="233" t="str">
        <f>IF(AI157="UI",VLOOKUP(AG157,'Convert Internation Units'!$A$2:$D$33,4,FALSE),IF(AG157="Penethamate hydroiodide",0.63,IF(AG157="Benzylpenicillin Procaine /
 Benzathine Penicillin",0.61,IF(AG157="Benzathine Penicillin",0.61,IF(AG157="Procaine benzylpenicillin",0.61,IF(AG157=Prodrug!F154,Prodrug!F154,Prodrug!F154))))))</f>
        <v/>
      </c>
      <c r="AT157" s="239" t="str">
        <f>IFERROR((((Calculations!K154*Calculations!G154)/Calculations!E154)*'Data Entry'!X157),"")</f>
        <v/>
      </c>
      <c r="AU157" s="235" t="str">
        <f>IFERROR(VLOOKUP(AG157,Lists!$P$2:$Q$182,2,0),"")</f>
        <v/>
      </c>
      <c r="AV157" s="233" t="str">
        <f>IF(AL157="UI",VLOOKUP(AJ157,'Convert Internation Units'!$A$2:$D$33,4,FALSE),IF(AJ157="Penethamate hydroiodide",0.63,IF(AJ157="Benzylpenicillin Procaine /
 Benzathine Penicillin",0.61,IF(AJ157="Benzathine Penicillin",0.61,IF(AJ157="Procaine benzylpenicillin",0.61,IF(AJ157=Prodrug!G154,Prodrug!G154,Prodrug!G154))))))</f>
        <v/>
      </c>
      <c r="AW157" s="239" t="str">
        <f>IFERROR((((Calculations!O154*Calculations!G154)/Calculations!E154)*'Data Entry'!X157),"")</f>
        <v/>
      </c>
      <c r="AX157" s="235" t="str">
        <f>IFERROR(VLOOKUP(AJ157,Lists!$P$2:$Q$182,2,0),"")</f>
        <v/>
      </c>
      <c r="AY157" s="233" t="str">
        <f>IF(AO157="UI",VLOOKUP(AM157,'Convert Internation Units'!$A$2:$D$33,4,FALSE),IF(AM157="Penethamate hydroiodide",0.63,IF(AM157="Benzylpenicillin Procaine /
 Benzathine Penicillin",0.61,IF(AM157="Benzathine Penicillin",0.61,IF(AM157="Procaine benzylpenicillin",0.61,IF(AM157=Prodrug!H154,Prodrug!H154,Prodrug!H154))))))</f>
        <v/>
      </c>
      <c r="AZ157" s="239" t="str">
        <f>IFERROR((((Calculations!S154*Calculations!G154)/Calculations!E154)*'Data Entry'!X157),"")</f>
        <v/>
      </c>
      <c r="BA157" s="235" t="str">
        <f>IFERROR(VLOOKUP(AM157,Lists!$P$2:$Q$182,2,0),"")</f>
        <v/>
      </c>
      <c r="BG157" s="166"/>
      <c r="BH157" s="166"/>
      <c r="BI157" s="166"/>
      <c r="BJ157" s="166"/>
      <c r="BK157" s="166"/>
      <c r="BL157" s="166"/>
      <c r="BM157" s="166"/>
      <c r="BN157" s="166"/>
      <c r="BO157" s="166"/>
      <c r="BP157" s="166"/>
      <c r="BQ157" s="166"/>
      <c r="BR157" s="166"/>
      <c r="BS157" s="166"/>
      <c r="BT157" s="166"/>
      <c r="BU157" s="166"/>
    </row>
    <row r="158" spans="1:73" s="5" customFormat="1">
      <c r="A158" s="6">
        <v>152</v>
      </c>
      <c r="B158" s="231"/>
      <c r="C158" s="7"/>
      <c r="D158" s="7"/>
      <c r="E158" s="7"/>
      <c r="F158" s="67"/>
      <c r="G158" s="79"/>
      <c r="H158" s="79"/>
      <c r="I158" s="75"/>
      <c r="J158" s="76"/>
      <c r="K158" s="76"/>
      <c r="L158" s="76"/>
      <c r="M158" s="76"/>
      <c r="N158" s="76"/>
      <c r="O158" s="76"/>
      <c r="P158" s="76"/>
      <c r="Q158" s="76"/>
      <c r="R158" s="76"/>
      <c r="S158" s="76"/>
      <c r="T158" s="76"/>
      <c r="U158" s="76"/>
      <c r="V158" s="76"/>
      <c r="W158" s="80"/>
      <c r="X158" s="69"/>
      <c r="Y158" s="25"/>
      <c r="Z158" s="326"/>
      <c r="AA158" s="327"/>
      <c r="AB158" s="28"/>
      <c r="AC158" s="23"/>
      <c r="AD158" s="8"/>
      <c r="AE158" s="8"/>
      <c r="AF158" s="25"/>
      <c r="AG158" s="6"/>
      <c r="AH158" s="23"/>
      <c r="AI158" s="173"/>
      <c r="AJ158" s="26"/>
      <c r="AK158" s="23"/>
      <c r="AL158" s="25"/>
      <c r="AM158" s="6"/>
      <c r="AN158" s="23"/>
      <c r="AO158" s="247"/>
      <c r="AP158" s="243" t="str">
        <f>IF(AD158="UI",VLOOKUP(AB158,'Convert Internation Units'!$A$2:$D$33,4,FALSE),IF(AB158="Penethamate hydroiodide",0.63,IF(AB158="Benzylpenicillin Procaine /
 Benzathine Penicillin",0.61,IF(AB158="Benzathine Penicillin",0.61,IF(AB158="Procaine benzylpenicillin",0.61,IF(AB158=Prodrug!E155,Prodrug!E155,Prodrug!E155))))))</f>
        <v/>
      </c>
      <c r="AQ158" s="240" t="str">
        <f>IFERROR((((Calculations!C155*Calculations!G155)/Calculations!E155)*'Data Entry'!X158),"")</f>
        <v/>
      </c>
      <c r="AR158" s="141" t="str">
        <f>IFERROR(VLOOKUP(AB158,Lists!$P$2:$Q$182,2,0),"")</f>
        <v/>
      </c>
      <c r="AS158" s="143" t="str">
        <f>IF(AI158="UI",VLOOKUP(AG158,'Convert Internation Units'!$A$2:$D$33,4,FALSE),IF(AG158="Penethamate hydroiodide",0.63,IF(AG158="Benzylpenicillin Procaine /
 Benzathine Penicillin",0.61,IF(AG158="Benzathine Penicillin",0.61,IF(AG158="Procaine benzylpenicillin",0.61,IF(AG158=Prodrug!F155,Prodrug!F155,Prodrug!F155))))))</f>
        <v/>
      </c>
      <c r="AT158" s="240" t="str">
        <f>IFERROR((((Calculations!K155*Calculations!G155)/Calculations!E155)*'Data Entry'!X158),"")</f>
        <v/>
      </c>
      <c r="AU158" s="146" t="str">
        <f>IFERROR(VLOOKUP(AG158,Lists!$P$2:$Q$182,2,0),"")</f>
        <v/>
      </c>
      <c r="AV158" s="143" t="str">
        <f>IF(AL158="UI",VLOOKUP(AJ158,'Convert Internation Units'!$A$2:$D$33,4,FALSE),IF(AJ158="Penethamate hydroiodide",0.63,IF(AJ158="Benzylpenicillin Procaine /
 Benzathine Penicillin",0.61,IF(AJ158="Benzathine Penicillin",0.61,IF(AJ158="Procaine benzylpenicillin",0.61,IF(AJ158=Prodrug!G155,Prodrug!G155,Prodrug!G155))))))</f>
        <v/>
      </c>
      <c r="AW158" s="240" t="str">
        <f>IFERROR((((Calculations!O155*Calculations!G155)/Calculations!E155)*'Data Entry'!X158),"")</f>
        <v/>
      </c>
      <c r="AX158" s="146" t="str">
        <f>IFERROR(VLOOKUP(AJ158,Lists!$P$2:$Q$182,2,0),"")</f>
        <v/>
      </c>
      <c r="AY158" s="143" t="str">
        <f>IF(AO158="UI",VLOOKUP(AM158,'Convert Internation Units'!$A$2:$D$33,4,FALSE),IF(AM158="Penethamate hydroiodide",0.63,IF(AM158="Benzylpenicillin Procaine /
 Benzathine Penicillin",0.61,IF(AM158="Benzathine Penicillin",0.61,IF(AM158="Procaine benzylpenicillin",0.61,IF(AM158=Prodrug!H155,Prodrug!H155,Prodrug!H155))))))</f>
        <v/>
      </c>
      <c r="AZ158" s="240" t="str">
        <f>IFERROR((((Calculations!S155*Calculations!G155)/Calculations!E155)*'Data Entry'!X158),"")</f>
        <v/>
      </c>
      <c r="BA158" s="146" t="str">
        <f>IFERROR(VLOOKUP(AM158,Lists!$P$2:$Q$182,2,0),"")</f>
        <v/>
      </c>
      <c r="BG158" s="166"/>
      <c r="BH158" s="166"/>
      <c r="BI158" s="166"/>
      <c r="BJ158" s="166"/>
      <c r="BK158" s="166"/>
      <c r="BL158" s="166"/>
      <c r="BM158" s="166"/>
      <c r="BN158" s="166"/>
      <c r="BO158" s="166"/>
      <c r="BP158" s="166"/>
      <c r="BQ158" s="166"/>
      <c r="BR158" s="166"/>
      <c r="BS158" s="166"/>
      <c r="BT158" s="166"/>
      <c r="BU158" s="166"/>
    </row>
    <row r="159" spans="1:73" s="5" customFormat="1">
      <c r="A159" s="116">
        <v>153</v>
      </c>
      <c r="B159" s="232"/>
      <c r="C159" s="105"/>
      <c r="D159" s="105"/>
      <c r="E159" s="105"/>
      <c r="F159" s="106"/>
      <c r="G159" s="107"/>
      <c r="H159" s="107"/>
      <c r="I159" s="108"/>
      <c r="J159" s="110"/>
      <c r="K159" s="110"/>
      <c r="L159" s="110"/>
      <c r="M159" s="110"/>
      <c r="N159" s="110"/>
      <c r="O159" s="110"/>
      <c r="P159" s="110"/>
      <c r="Q159" s="110"/>
      <c r="R159" s="110"/>
      <c r="S159" s="110"/>
      <c r="T159" s="110"/>
      <c r="U159" s="110"/>
      <c r="V159" s="110"/>
      <c r="W159" s="109"/>
      <c r="X159" s="111"/>
      <c r="Y159" s="112"/>
      <c r="Z159" s="328"/>
      <c r="AA159" s="329"/>
      <c r="AB159" s="114"/>
      <c r="AC159" s="115"/>
      <c r="AD159" s="113"/>
      <c r="AE159" s="113"/>
      <c r="AF159" s="112"/>
      <c r="AG159" s="116"/>
      <c r="AH159" s="115"/>
      <c r="AI159" s="174"/>
      <c r="AJ159" s="104"/>
      <c r="AK159" s="115"/>
      <c r="AL159" s="112"/>
      <c r="AM159" s="116"/>
      <c r="AN159" s="115"/>
      <c r="AO159" s="248"/>
      <c r="AP159" s="242" t="str">
        <f>IF(AD159="UI",VLOOKUP(AB159,'Convert Internation Units'!$A$2:$D$33,4,FALSE),IF(AB159="Penethamate hydroiodide",0.63,IF(AB159="Benzylpenicillin Procaine /
 Benzathine Penicillin",0.61,IF(AB159="Benzathine Penicillin",0.61,IF(AB159="Procaine benzylpenicillin",0.61,IF(AB159=Prodrug!E156,Prodrug!E156,Prodrug!E156))))))</f>
        <v/>
      </c>
      <c r="AQ159" s="239" t="str">
        <f>IFERROR((((Calculations!C156*Calculations!G156)/Calculations!E156)*'Data Entry'!X159),"")</f>
        <v/>
      </c>
      <c r="AR159" s="234" t="str">
        <f>IFERROR(VLOOKUP(AB159,Lists!$P$2:$Q$182,2,0),"")</f>
        <v/>
      </c>
      <c r="AS159" s="233" t="str">
        <f>IF(AI159="UI",VLOOKUP(AG159,'Convert Internation Units'!$A$2:$D$33,4,FALSE),IF(AG159="Penethamate hydroiodide",0.63,IF(AG159="Benzylpenicillin Procaine /
 Benzathine Penicillin",0.61,IF(AG159="Benzathine Penicillin",0.61,IF(AG159="Procaine benzylpenicillin",0.61,IF(AG159=Prodrug!F156,Prodrug!F156,Prodrug!F156))))))</f>
        <v/>
      </c>
      <c r="AT159" s="239" t="str">
        <f>IFERROR((((Calculations!K156*Calculations!G156)/Calculations!E156)*'Data Entry'!X159),"")</f>
        <v/>
      </c>
      <c r="AU159" s="235" t="str">
        <f>IFERROR(VLOOKUP(AG159,Lists!$P$2:$Q$182,2,0),"")</f>
        <v/>
      </c>
      <c r="AV159" s="233" t="str">
        <f>IF(AL159="UI",VLOOKUP(AJ159,'Convert Internation Units'!$A$2:$D$33,4,FALSE),IF(AJ159="Penethamate hydroiodide",0.63,IF(AJ159="Benzylpenicillin Procaine /
 Benzathine Penicillin",0.61,IF(AJ159="Benzathine Penicillin",0.61,IF(AJ159="Procaine benzylpenicillin",0.61,IF(AJ159=Prodrug!G156,Prodrug!G156,Prodrug!G156))))))</f>
        <v/>
      </c>
      <c r="AW159" s="239" t="str">
        <f>IFERROR((((Calculations!O156*Calculations!G156)/Calculations!E156)*'Data Entry'!X159),"")</f>
        <v/>
      </c>
      <c r="AX159" s="235" t="str">
        <f>IFERROR(VLOOKUP(AJ159,Lists!$P$2:$Q$182,2,0),"")</f>
        <v/>
      </c>
      <c r="AY159" s="233" t="str">
        <f>IF(AO159="UI",VLOOKUP(AM159,'Convert Internation Units'!$A$2:$D$33,4,FALSE),IF(AM159="Penethamate hydroiodide",0.63,IF(AM159="Benzylpenicillin Procaine /
 Benzathine Penicillin",0.61,IF(AM159="Benzathine Penicillin",0.61,IF(AM159="Procaine benzylpenicillin",0.61,IF(AM159=Prodrug!H156,Prodrug!H156,Prodrug!H156))))))</f>
        <v/>
      </c>
      <c r="AZ159" s="239" t="str">
        <f>IFERROR((((Calculations!S156*Calculations!G156)/Calculations!E156)*'Data Entry'!X159),"")</f>
        <v/>
      </c>
      <c r="BA159" s="235" t="str">
        <f>IFERROR(VLOOKUP(AM159,Lists!$P$2:$Q$182,2,0),"")</f>
        <v/>
      </c>
      <c r="BG159" s="166"/>
      <c r="BH159" s="166"/>
      <c r="BI159" s="166"/>
      <c r="BJ159" s="166"/>
      <c r="BK159" s="166"/>
      <c r="BL159" s="166"/>
      <c r="BM159" s="166"/>
      <c r="BN159" s="166"/>
      <c r="BO159" s="166"/>
      <c r="BP159" s="166"/>
      <c r="BQ159" s="166"/>
      <c r="BR159" s="166"/>
      <c r="BS159" s="166"/>
      <c r="BT159" s="166"/>
      <c r="BU159" s="166"/>
    </row>
    <row r="160" spans="1:73" s="5" customFormat="1">
      <c r="A160" s="6">
        <v>154</v>
      </c>
      <c r="B160" s="231"/>
      <c r="C160" s="7"/>
      <c r="D160" s="7"/>
      <c r="E160" s="7"/>
      <c r="F160" s="67"/>
      <c r="G160" s="79"/>
      <c r="H160" s="79"/>
      <c r="I160" s="75"/>
      <c r="J160" s="76"/>
      <c r="K160" s="76"/>
      <c r="L160" s="76"/>
      <c r="M160" s="76"/>
      <c r="N160" s="76"/>
      <c r="O160" s="76"/>
      <c r="P160" s="76"/>
      <c r="Q160" s="76"/>
      <c r="R160" s="76"/>
      <c r="S160" s="76"/>
      <c r="T160" s="76"/>
      <c r="U160" s="76"/>
      <c r="V160" s="76"/>
      <c r="W160" s="80"/>
      <c r="X160" s="69"/>
      <c r="Y160" s="25"/>
      <c r="Z160" s="326"/>
      <c r="AA160" s="327"/>
      <c r="AB160" s="28"/>
      <c r="AC160" s="23"/>
      <c r="AD160" s="8"/>
      <c r="AE160" s="8"/>
      <c r="AF160" s="25"/>
      <c r="AG160" s="6"/>
      <c r="AH160" s="23"/>
      <c r="AI160" s="173"/>
      <c r="AJ160" s="26"/>
      <c r="AK160" s="23"/>
      <c r="AL160" s="25"/>
      <c r="AM160" s="6"/>
      <c r="AN160" s="23"/>
      <c r="AO160" s="247"/>
      <c r="AP160" s="243" t="str">
        <f>IF(AD160="UI",VLOOKUP(AB160,'Convert Internation Units'!$A$2:$D$33,4,FALSE),IF(AB160="Penethamate hydroiodide",0.63,IF(AB160="Benzylpenicillin Procaine /
 Benzathine Penicillin",0.61,IF(AB160="Benzathine Penicillin",0.61,IF(AB160="Procaine benzylpenicillin",0.61,IF(AB160=Prodrug!E157,Prodrug!E157,Prodrug!E157))))))</f>
        <v/>
      </c>
      <c r="AQ160" s="240" t="str">
        <f>IFERROR((((Calculations!C157*Calculations!G157)/Calculations!E157)*'Data Entry'!X160),"")</f>
        <v/>
      </c>
      <c r="AR160" s="141" t="str">
        <f>IFERROR(VLOOKUP(AB160,Lists!$P$2:$Q$182,2,0),"")</f>
        <v/>
      </c>
      <c r="AS160" s="143" t="str">
        <f>IF(AI160="UI",VLOOKUP(AG160,'Convert Internation Units'!$A$2:$D$33,4,FALSE),IF(AG160="Penethamate hydroiodide",0.63,IF(AG160="Benzylpenicillin Procaine /
 Benzathine Penicillin",0.61,IF(AG160="Benzathine Penicillin",0.61,IF(AG160="Procaine benzylpenicillin",0.61,IF(AG160=Prodrug!F157,Prodrug!F157,Prodrug!F157))))))</f>
        <v/>
      </c>
      <c r="AT160" s="240" t="str">
        <f>IFERROR((((Calculations!K157*Calculations!G157)/Calculations!E157)*'Data Entry'!X160),"")</f>
        <v/>
      </c>
      <c r="AU160" s="146" t="str">
        <f>IFERROR(VLOOKUP(AG160,Lists!$P$2:$Q$182,2,0),"")</f>
        <v/>
      </c>
      <c r="AV160" s="143" t="str">
        <f>IF(AL160="UI",VLOOKUP(AJ160,'Convert Internation Units'!$A$2:$D$33,4,FALSE),IF(AJ160="Penethamate hydroiodide",0.63,IF(AJ160="Benzylpenicillin Procaine /
 Benzathine Penicillin",0.61,IF(AJ160="Benzathine Penicillin",0.61,IF(AJ160="Procaine benzylpenicillin",0.61,IF(AJ160=Prodrug!G157,Prodrug!G157,Prodrug!G157))))))</f>
        <v/>
      </c>
      <c r="AW160" s="240" t="str">
        <f>IFERROR((((Calculations!O157*Calculations!G157)/Calculations!E157)*'Data Entry'!X160),"")</f>
        <v/>
      </c>
      <c r="AX160" s="146" t="str">
        <f>IFERROR(VLOOKUP(AJ160,Lists!$P$2:$Q$182,2,0),"")</f>
        <v/>
      </c>
      <c r="AY160" s="143" t="str">
        <f>IF(AO160="UI",VLOOKUP(AM160,'Convert Internation Units'!$A$2:$D$33,4,FALSE),IF(AM160="Penethamate hydroiodide",0.63,IF(AM160="Benzylpenicillin Procaine /
 Benzathine Penicillin",0.61,IF(AM160="Benzathine Penicillin",0.61,IF(AM160="Procaine benzylpenicillin",0.61,IF(AM160=Prodrug!H157,Prodrug!H157,Prodrug!H157))))))</f>
        <v/>
      </c>
      <c r="AZ160" s="240" t="str">
        <f>IFERROR((((Calculations!S157*Calculations!G157)/Calculations!E157)*'Data Entry'!X160),"")</f>
        <v/>
      </c>
      <c r="BA160" s="146" t="str">
        <f>IFERROR(VLOOKUP(AM160,Lists!$P$2:$Q$182,2,0),"")</f>
        <v/>
      </c>
      <c r="BG160" s="165"/>
      <c r="BH160" s="165"/>
      <c r="BI160" s="165"/>
      <c r="BJ160" s="165"/>
      <c r="BK160" s="165"/>
      <c r="BL160" s="165"/>
      <c r="BM160" s="165"/>
      <c r="BN160" s="165"/>
      <c r="BO160" s="165"/>
      <c r="BP160" s="165"/>
      <c r="BQ160" s="165"/>
      <c r="BR160" s="165"/>
      <c r="BS160" s="165"/>
      <c r="BT160" s="166"/>
      <c r="BU160" s="166"/>
    </row>
    <row r="161" spans="1:73" s="5" customFormat="1">
      <c r="A161" s="116">
        <v>155</v>
      </c>
      <c r="B161" s="232"/>
      <c r="C161" s="105"/>
      <c r="D161" s="105"/>
      <c r="E161" s="105"/>
      <c r="F161" s="106"/>
      <c r="G161" s="107"/>
      <c r="H161" s="107"/>
      <c r="I161" s="108"/>
      <c r="J161" s="110"/>
      <c r="K161" s="110"/>
      <c r="L161" s="110"/>
      <c r="M161" s="110"/>
      <c r="N161" s="110"/>
      <c r="O161" s="110"/>
      <c r="P161" s="110"/>
      <c r="Q161" s="110"/>
      <c r="R161" s="110"/>
      <c r="S161" s="110"/>
      <c r="T161" s="110"/>
      <c r="U161" s="110"/>
      <c r="V161" s="110"/>
      <c r="W161" s="109"/>
      <c r="X161" s="111"/>
      <c r="Y161" s="112"/>
      <c r="Z161" s="328"/>
      <c r="AA161" s="329"/>
      <c r="AB161" s="114"/>
      <c r="AC161" s="115"/>
      <c r="AD161" s="113"/>
      <c r="AE161" s="113"/>
      <c r="AF161" s="112"/>
      <c r="AG161" s="116"/>
      <c r="AH161" s="115"/>
      <c r="AI161" s="174"/>
      <c r="AJ161" s="104"/>
      <c r="AK161" s="115"/>
      <c r="AL161" s="112"/>
      <c r="AM161" s="116"/>
      <c r="AN161" s="115"/>
      <c r="AO161" s="248"/>
      <c r="AP161" s="242" t="str">
        <f>IF(AD161="UI",VLOOKUP(AB161,'Convert Internation Units'!$A$2:$D$33,4,FALSE),IF(AB161="Penethamate hydroiodide",0.63,IF(AB161="Benzylpenicillin Procaine /
 Benzathine Penicillin",0.61,IF(AB161="Benzathine Penicillin",0.61,IF(AB161="Procaine benzylpenicillin",0.61,IF(AB161=Prodrug!E158,Prodrug!E158,Prodrug!E158))))))</f>
        <v/>
      </c>
      <c r="AQ161" s="239" t="str">
        <f>IFERROR((((Calculations!C158*Calculations!G158)/Calculations!E158)*'Data Entry'!X161),"")</f>
        <v/>
      </c>
      <c r="AR161" s="234" t="str">
        <f>IFERROR(VLOOKUP(AB161,Lists!$P$2:$Q$182,2,0),"")</f>
        <v/>
      </c>
      <c r="AS161" s="233" t="str">
        <f>IF(AI161="UI",VLOOKUP(AG161,'Convert Internation Units'!$A$2:$D$33,4,FALSE),IF(AG161="Penethamate hydroiodide",0.63,IF(AG161="Benzylpenicillin Procaine /
 Benzathine Penicillin",0.61,IF(AG161="Benzathine Penicillin",0.61,IF(AG161="Procaine benzylpenicillin",0.61,IF(AG161=Prodrug!F158,Prodrug!F158,Prodrug!F158))))))</f>
        <v/>
      </c>
      <c r="AT161" s="239" t="str">
        <f>IFERROR((((Calculations!K158*Calculations!G158)/Calculations!E158)*'Data Entry'!X161),"")</f>
        <v/>
      </c>
      <c r="AU161" s="235" t="str">
        <f>IFERROR(VLOOKUP(AG161,Lists!$P$2:$Q$182,2,0),"")</f>
        <v/>
      </c>
      <c r="AV161" s="233" t="str">
        <f>IF(AL161="UI",VLOOKUP(AJ161,'Convert Internation Units'!$A$2:$D$33,4,FALSE),IF(AJ161="Penethamate hydroiodide",0.63,IF(AJ161="Benzylpenicillin Procaine /
 Benzathine Penicillin",0.61,IF(AJ161="Benzathine Penicillin",0.61,IF(AJ161="Procaine benzylpenicillin",0.61,IF(AJ161=Prodrug!G158,Prodrug!G158,Prodrug!G158))))))</f>
        <v/>
      </c>
      <c r="AW161" s="239" t="str">
        <f>IFERROR((((Calculations!O158*Calculations!G158)/Calculations!E158)*'Data Entry'!X161),"")</f>
        <v/>
      </c>
      <c r="AX161" s="235" t="str">
        <f>IFERROR(VLOOKUP(AJ161,Lists!$P$2:$Q$182,2,0),"")</f>
        <v/>
      </c>
      <c r="AY161" s="233" t="str">
        <f>IF(AO161="UI",VLOOKUP(AM161,'Convert Internation Units'!$A$2:$D$33,4,FALSE),IF(AM161="Penethamate hydroiodide",0.63,IF(AM161="Benzylpenicillin Procaine /
 Benzathine Penicillin",0.61,IF(AM161="Benzathine Penicillin",0.61,IF(AM161="Procaine benzylpenicillin",0.61,IF(AM161=Prodrug!H158,Prodrug!H158,Prodrug!H158))))))</f>
        <v/>
      </c>
      <c r="AZ161" s="239" t="str">
        <f>IFERROR((((Calculations!S158*Calculations!G158)/Calculations!E158)*'Data Entry'!X161),"")</f>
        <v/>
      </c>
      <c r="BA161" s="235" t="str">
        <f>IFERROR(VLOOKUP(AM161,Lists!$P$2:$Q$182,2,0),"")</f>
        <v/>
      </c>
      <c r="BG161" s="165"/>
      <c r="BH161" s="165"/>
      <c r="BI161" s="165"/>
      <c r="BJ161" s="165"/>
      <c r="BK161" s="165"/>
      <c r="BL161" s="165"/>
      <c r="BM161" s="165"/>
      <c r="BN161" s="165"/>
      <c r="BO161" s="165"/>
      <c r="BP161" s="165"/>
      <c r="BQ161" s="165"/>
      <c r="BR161" s="165"/>
      <c r="BS161" s="165"/>
      <c r="BT161" s="166"/>
      <c r="BU161" s="166"/>
    </row>
    <row r="162" spans="1:73" s="5" customFormat="1">
      <c r="A162" s="6">
        <v>156</v>
      </c>
      <c r="B162" s="231"/>
      <c r="C162" s="7"/>
      <c r="D162" s="7"/>
      <c r="E162" s="7"/>
      <c r="F162" s="67"/>
      <c r="G162" s="79"/>
      <c r="H162" s="79"/>
      <c r="I162" s="75"/>
      <c r="J162" s="76"/>
      <c r="K162" s="76"/>
      <c r="L162" s="76"/>
      <c r="M162" s="76"/>
      <c r="N162" s="76"/>
      <c r="O162" s="76"/>
      <c r="P162" s="76"/>
      <c r="Q162" s="76"/>
      <c r="R162" s="76"/>
      <c r="S162" s="76"/>
      <c r="T162" s="76"/>
      <c r="U162" s="76"/>
      <c r="V162" s="76"/>
      <c r="W162" s="80"/>
      <c r="X162" s="69"/>
      <c r="Y162" s="25"/>
      <c r="Z162" s="326"/>
      <c r="AA162" s="327"/>
      <c r="AB162" s="28"/>
      <c r="AC162" s="23"/>
      <c r="AD162" s="8"/>
      <c r="AE162" s="8"/>
      <c r="AF162" s="25"/>
      <c r="AG162" s="6"/>
      <c r="AH162" s="23"/>
      <c r="AI162" s="173"/>
      <c r="AJ162" s="26"/>
      <c r="AK162" s="23"/>
      <c r="AL162" s="25"/>
      <c r="AM162" s="6"/>
      <c r="AN162" s="23"/>
      <c r="AO162" s="247"/>
      <c r="AP162" s="243" t="str">
        <f>IF(AD162="UI",VLOOKUP(AB162,'Convert Internation Units'!$A$2:$D$33,4,FALSE),IF(AB162="Penethamate hydroiodide",0.63,IF(AB162="Benzylpenicillin Procaine /
 Benzathine Penicillin",0.61,IF(AB162="Benzathine Penicillin",0.61,IF(AB162="Procaine benzylpenicillin",0.61,IF(AB162=Prodrug!E159,Prodrug!E159,Prodrug!E159))))))</f>
        <v/>
      </c>
      <c r="AQ162" s="240" t="str">
        <f>IFERROR((((Calculations!C159*Calculations!G159)/Calculations!E159)*'Data Entry'!X162),"")</f>
        <v/>
      </c>
      <c r="AR162" s="141" t="str">
        <f>IFERROR(VLOOKUP(AB162,Lists!$P$2:$Q$182,2,0),"")</f>
        <v/>
      </c>
      <c r="AS162" s="143" t="str">
        <f>IF(AI162="UI",VLOOKUP(AG162,'Convert Internation Units'!$A$2:$D$33,4,FALSE),IF(AG162="Penethamate hydroiodide",0.63,IF(AG162="Benzylpenicillin Procaine /
 Benzathine Penicillin",0.61,IF(AG162="Benzathine Penicillin",0.61,IF(AG162="Procaine benzylpenicillin",0.61,IF(AG162=Prodrug!F159,Prodrug!F159,Prodrug!F159))))))</f>
        <v/>
      </c>
      <c r="AT162" s="240" t="str">
        <f>IFERROR((((Calculations!K159*Calculations!G159)/Calculations!E159)*'Data Entry'!X162),"")</f>
        <v/>
      </c>
      <c r="AU162" s="146" t="str">
        <f>IFERROR(VLOOKUP(AG162,Lists!$P$2:$Q$182,2,0),"")</f>
        <v/>
      </c>
      <c r="AV162" s="143" t="str">
        <f>IF(AL162="UI",VLOOKUP(AJ162,'Convert Internation Units'!$A$2:$D$33,4,FALSE),IF(AJ162="Penethamate hydroiodide",0.63,IF(AJ162="Benzylpenicillin Procaine /
 Benzathine Penicillin",0.61,IF(AJ162="Benzathine Penicillin",0.61,IF(AJ162="Procaine benzylpenicillin",0.61,IF(AJ162=Prodrug!G159,Prodrug!G159,Prodrug!G159))))))</f>
        <v/>
      </c>
      <c r="AW162" s="240" t="str">
        <f>IFERROR((((Calculations!O159*Calculations!G159)/Calculations!E159)*'Data Entry'!X162),"")</f>
        <v/>
      </c>
      <c r="AX162" s="146" t="str">
        <f>IFERROR(VLOOKUP(AJ162,Lists!$P$2:$Q$182,2,0),"")</f>
        <v/>
      </c>
      <c r="AY162" s="143" t="str">
        <f>IF(AO162="UI",VLOOKUP(AM162,'Convert Internation Units'!$A$2:$D$33,4,FALSE),IF(AM162="Penethamate hydroiodide",0.63,IF(AM162="Benzylpenicillin Procaine /
 Benzathine Penicillin",0.61,IF(AM162="Benzathine Penicillin",0.61,IF(AM162="Procaine benzylpenicillin",0.61,IF(AM162=Prodrug!H159,Prodrug!H159,Prodrug!H159))))))</f>
        <v/>
      </c>
      <c r="AZ162" s="240" t="str">
        <f>IFERROR((((Calculations!S159*Calculations!G159)/Calculations!E159)*'Data Entry'!X162),"")</f>
        <v/>
      </c>
      <c r="BA162" s="146" t="str">
        <f>IFERROR(VLOOKUP(AM162,Lists!$P$2:$Q$182,2,0),"")</f>
        <v/>
      </c>
      <c r="BG162" s="165"/>
      <c r="BH162" s="165"/>
      <c r="BI162" s="165"/>
      <c r="BJ162" s="165"/>
      <c r="BK162" s="165"/>
      <c r="BL162" s="165"/>
      <c r="BM162" s="165"/>
      <c r="BN162" s="165"/>
      <c r="BO162" s="165"/>
      <c r="BP162" s="165"/>
      <c r="BQ162" s="165"/>
      <c r="BR162" s="165"/>
      <c r="BS162" s="165"/>
      <c r="BT162" s="166"/>
      <c r="BU162" s="166"/>
    </row>
    <row r="163" spans="1:73" s="5" customFormat="1">
      <c r="A163" s="116">
        <v>157</v>
      </c>
      <c r="B163" s="232"/>
      <c r="C163" s="105"/>
      <c r="D163" s="105"/>
      <c r="E163" s="105"/>
      <c r="F163" s="106"/>
      <c r="G163" s="107"/>
      <c r="H163" s="107"/>
      <c r="I163" s="108"/>
      <c r="J163" s="110"/>
      <c r="K163" s="110"/>
      <c r="L163" s="110"/>
      <c r="M163" s="110"/>
      <c r="N163" s="110"/>
      <c r="O163" s="110"/>
      <c r="P163" s="110"/>
      <c r="Q163" s="110"/>
      <c r="R163" s="110"/>
      <c r="S163" s="110"/>
      <c r="T163" s="110"/>
      <c r="U163" s="110"/>
      <c r="V163" s="110"/>
      <c r="W163" s="109"/>
      <c r="X163" s="111"/>
      <c r="Y163" s="112"/>
      <c r="Z163" s="328"/>
      <c r="AA163" s="329"/>
      <c r="AB163" s="114"/>
      <c r="AC163" s="115"/>
      <c r="AD163" s="113"/>
      <c r="AE163" s="113"/>
      <c r="AF163" s="112"/>
      <c r="AG163" s="116"/>
      <c r="AH163" s="115"/>
      <c r="AI163" s="174"/>
      <c r="AJ163" s="104"/>
      <c r="AK163" s="115"/>
      <c r="AL163" s="112"/>
      <c r="AM163" s="116"/>
      <c r="AN163" s="115"/>
      <c r="AO163" s="248"/>
      <c r="AP163" s="242" t="str">
        <f>IF(AD163="UI",VLOOKUP(AB163,'Convert Internation Units'!$A$2:$D$33,4,FALSE),IF(AB163="Penethamate hydroiodide",0.63,IF(AB163="Benzylpenicillin Procaine /
 Benzathine Penicillin",0.61,IF(AB163="Benzathine Penicillin",0.61,IF(AB163="Procaine benzylpenicillin",0.61,IF(AB163=Prodrug!E160,Prodrug!E160,Prodrug!E160))))))</f>
        <v/>
      </c>
      <c r="AQ163" s="239" t="str">
        <f>IFERROR((((Calculations!C160*Calculations!G160)/Calculations!E160)*'Data Entry'!X163),"")</f>
        <v/>
      </c>
      <c r="AR163" s="234" t="str">
        <f>IFERROR(VLOOKUP(AB163,Lists!$P$2:$Q$182,2,0),"")</f>
        <v/>
      </c>
      <c r="AS163" s="233" t="str">
        <f>IF(AI163="UI",VLOOKUP(AG163,'Convert Internation Units'!$A$2:$D$33,4,FALSE),IF(AG163="Penethamate hydroiodide",0.63,IF(AG163="Benzylpenicillin Procaine /
 Benzathine Penicillin",0.61,IF(AG163="Benzathine Penicillin",0.61,IF(AG163="Procaine benzylpenicillin",0.61,IF(AG163=Prodrug!F160,Prodrug!F160,Prodrug!F160))))))</f>
        <v/>
      </c>
      <c r="AT163" s="239" t="str">
        <f>IFERROR((((Calculations!K160*Calculations!G160)/Calculations!E160)*'Data Entry'!X163),"")</f>
        <v/>
      </c>
      <c r="AU163" s="235" t="str">
        <f>IFERROR(VLOOKUP(AG163,Lists!$P$2:$Q$182,2,0),"")</f>
        <v/>
      </c>
      <c r="AV163" s="233" t="str">
        <f>IF(AL163="UI",VLOOKUP(AJ163,'Convert Internation Units'!$A$2:$D$33,4,FALSE),IF(AJ163="Penethamate hydroiodide",0.63,IF(AJ163="Benzylpenicillin Procaine /
 Benzathine Penicillin",0.61,IF(AJ163="Benzathine Penicillin",0.61,IF(AJ163="Procaine benzylpenicillin",0.61,IF(AJ163=Prodrug!G160,Prodrug!G160,Prodrug!G160))))))</f>
        <v/>
      </c>
      <c r="AW163" s="239" t="str">
        <f>IFERROR((((Calculations!O160*Calculations!G160)/Calculations!E160)*'Data Entry'!X163),"")</f>
        <v/>
      </c>
      <c r="AX163" s="235" t="str">
        <f>IFERROR(VLOOKUP(AJ163,Lists!$P$2:$Q$182,2,0),"")</f>
        <v/>
      </c>
      <c r="AY163" s="233" t="str">
        <f>IF(AO163="UI",VLOOKUP(AM163,'Convert Internation Units'!$A$2:$D$33,4,FALSE),IF(AM163="Penethamate hydroiodide",0.63,IF(AM163="Benzylpenicillin Procaine /
 Benzathine Penicillin",0.61,IF(AM163="Benzathine Penicillin",0.61,IF(AM163="Procaine benzylpenicillin",0.61,IF(AM163=Prodrug!H160,Prodrug!H160,Prodrug!H160))))))</f>
        <v/>
      </c>
      <c r="AZ163" s="239" t="str">
        <f>IFERROR((((Calculations!S160*Calculations!G160)/Calculations!E160)*'Data Entry'!X163),"")</f>
        <v/>
      </c>
      <c r="BA163" s="235" t="str">
        <f>IFERROR(VLOOKUP(AM163,Lists!$P$2:$Q$182,2,0),"")</f>
        <v/>
      </c>
      <c r="BG163" s="166"/>
      <c r="BH163" s="166"/>
      <c r="BI163" s="166"/>
      <c r="BJ163" s="166"/>
      <c r="BK163" s="166"/>
      <c r="BL163" s="166"/>
      <c r="BM163" s="166"/>
      <c r="BN163" s="166"/>
      <c r="BO163" s="166"/>
      <c r="BP163" s="166"/>
      <c r="BQ163" s="166"/>
      <c r="BR163" s="166"/>
      <c r="BS163" s="166"/>
      <c r="BT163" s="166"/>
      <c r="BU163" s="166"/>
    </row>
    <row r="164" spans="1:73" s="5" customFormat="1">
      <c r="A164" s="6">
        <v>158</v>
      </c>
      <c r="B164" s="231"/>
      <c r="C164" s="7"/>
      <c r="D164" s="7"/>
      <c r="E164" s="7"/>
      <c r="F164" s="67"/>
      <c r="G164" s="79"/>
      <c r="H164" s="79"/>
      <c r="I164" s="75"/>
      <c r="J164" s="76"/>
      <c r="K164" s="76"/>
      <c r="L164" s="76"/>
      <c r="M164" s="76"/>
      <c r="N164" s="76"/>
      <c r="O164" s="76"/>
      <c r="P164" s="76"/>
      <c r="Q164" s="76"/>
      <c r="R164" s="76"/>
      <c r="S164" s="76"/>
      <c r="T164" s="76"/>
      <c r="U164" s="76"/>
      <c r="V164" s="76"/>
      <c r="W164" s="80"/>
      <c r="X164" s="69"/>
      <c r="Y164" s="25"/>
      <c r="Z164" s="326"/>
      <c r="AA164" s="327"/>
      <c r="AB164" s="28"/>
      <c r="AC164" s="23"/>
      <c r="AD164" s="8"/>
      <c r="AE164" s="8"/>
      <c r="AF164" s="25"/>
      <c r="AG164" s="6"/>
      <c r="AH164" s="23"/>
      <c r="AI164" s="173"/>
      <c r="AJ164" s="26"/>
      <c r="AK164" s="23"/>
      <c r="AL164" s="25"/>
      <c r="AM164" s="6"/>
      <c r="AN164" s="23"/>
      <c r="AO164" s="247"/>
      <c r="AP164" s="243" t="str">
        <f>IF(AD164="UI",VLOOKUP(AB164,'Convert Internation Units'!$A$2:$D$33,4,FALSE),IF(AB164="Penethamate hydroiodide",0.63,IF(AB164="Benzylpenicillin Procaine /
 Benzathine Penicillin",0.61,IF(AB164="Benzathine Penicillin",0.61,IF(AB164="Procaine benzylpenicillin",0.61,IF(AB164=Prodrug!E161,Prodrug!E161,Prodrug!E161))))))</f>
        <v/>
      </c>
      <c r="AQ164" s="240" t="str">
        <f>IFERROR((((Calculations!C161*Calculations!G161)/Calculations!E161)*'Data Entry'!X164),"")</f>
        <v/>
      </c>
      <c r="AR164" s="141" t="str">
        <f>IFERROR(VLOOKUP(AB164,Lists!$P$2:$Q$182,2,0),"")</f>
        <v/>
      </c>
      <c r="AS164" s="143" t="str">
        <f>IF(AI164="UI",VLOOKUP(AG164,'Convert Internation Units'!$A$2:$D$33,4,FALSE),IF(AG164="Penethamate hydroiodide",0.63,IF(AG164="Benzylpenicillin Procaine /
 Benzathine Penicillin",0.61,IF(AG164="Benzathine Penicillin",0.61,IF(AG164="Procaine benzylpenicillin",0.61,IF(AG164=Prodrug!F161,Prodrug!F161,Prodrug!F161))))))</f>
        <v/>
      </c>
      <c r="AT164" s="240" t="str">
        <f>IFERROR((((Calculations!K161*Calculations!G161)/Calculations!E161)*'Data Entry'!X164),"")</f>
        <v/>
      </c>
      <c r="AU164" s="146" t="str">
        <f>IFERROR(VLOOKUP(AG164,Lists!$P$2:$Q$182,2,0),"")</f>
        <v/>
      </c>
      <c r="AV164" s="143" t="str">
        <f>IF(AL164="UI",VLOOKUP(AJ164,'Convert Internation Units'!$A$2:$D$33,4,FALSE),IF(AJ164="Penethamate hydroiodide",0.63,IF(AJ164="Benzylpenicillin Procaine /
 Benzathine Penicillin",0.61,IF(AJ164="Benzathine Penicillin",0.61,IF(AJ164="Procaine benzylpenicillin",0.61,IF(AJ164=Prodrug!G161,Prodrug!G161,Prodrug!G161))))))</f>
        <v/>
      </c>
      <c r="AW164" s="240" t="str">
        <f>IFERROR((((Calculations!O161*Calculations!G161)/Calculations!E161)*'Data Entry'!X164),"")</f>
        <v/>
      </c>
      <c r="AX164" s="146" t="str">
        <f>IFERROR(VLOOKUP(AJ164,Lists!$P$2:$Q$182,2,0),"")</f>
        <v/>
      </c>
      <c r="AY164" s="143" t="str">
        <f>IF(AO164="UI",VLOOKUP(AM164,'Convert Internation Units'!$A$2:$D$33,4,FALSE),IF(AM164="Penethamate hydroiodide",0.63,IF(AM164="Benzylpenicillin Procaine /
 Benzathine Penicillin",0.61,IF(AM164="Benzathine Penicillin",0.61,IF(AM164="Procaine benzylpenicillin",0.61,IF(AM164=Prodrug!H161,Prodrug!H161,Prodrug!H161))))))</f>
        <v/>
      </c>
      <c r="AZ164" s="240" t="str">
        <f>IFERROR((((Calculations!S161*Calculations!G161)/Calculations!E161)*'Data Entry'!X164),"")</f>
        <v/>
      </c>
      <c r="BA164" s="146" t="str">
        <f>IFERROR(VLOOKUP(AM164,Lists!$P$2:$Q$182,2,0),"")</f>
        <v/>
      </c>
      <c r="BG164" s="166"/>
      <c r="BH164" s="166"/>
      <c r="BI164" s="166"/>
      <c r="BJ164" s="166"/>
      <c r="BK164" s="166"/>
      <c r="BL164" s="166"/>
      <c r="BM164" s="166"/>
      <c r="BN164" s="166"/>
      <c r="BO164" s="166"/>
      <c r="BP164" s="166"/>
      <c r="BQ164" s="166"/>
      <c r="BR164" s="166"/>
      <c r="BS164" s="166"/>
      <c r="BT164" s="166"/>
      <c r="BU164" s="166"/>
    </row>
    <row r="165" spans="1:73" s="5" customFormat="1">
      <c r="A165" s="116">
        <v>159</v>
      </c>
      <c r="B165" s="232"/>
      <c r="C165" s="105"/>
      <c r="D165" s="105"/>
      <c r="E165" s="105"/>
      <c r="F165" s="106"/>
      <c r="G165" s="107"/>
      <c r="H165" s="107"/>
      <c r="I165" s="108"/>
      <c r="J165" s="110"/>
      <c r="K165" s="110"/>
      <c r="L165" s="110"/>
      <c r="M165" s="110"/>
      <c r="N165" s="110"/>
      <c r="O165" s="110"/>
      <c r="P165" s="110"/>
      <c r="Q165" s="110"/>
      <c r="R165" s="110"/>
      <c r="S165" s="110"/>
      <c r="T165" s="110"/>
      <c r="U165" s="110"/>
      <c r="V165" s="110"/>
      <c r="W165" s="109"/>
      <c r="X165" s="111"/>
      <c r="Y165" s="112"/>
      <c r="Z165" s="328"/>
      <c r="AA165" s="329"/>
      <c r="AB165" s="114"/>
      <c r="AC165" s="115"/>
      <c r="AD165" s="113"/>
      <c r="AE165" s="113"/>
      <c r="AF165" s="112"/>
      <c r="AG165" s="116"/>
      <c r="AH165" s="115"/>
      <c r="AI165" s="174"/>
      <c r="AJ165" s="104"/>
      <c r="AK165" s="115"/>
      <c r="AL165" s="112"/>
      <c r="AM165" s="116"/>
      <c r="AN165" s="115"/>
      <c r="AO165" s="248"/>
      <c r="AP165" s="242" t="str">
        <f>IF(AD165="UI",VLOOKUP(AB165,'Convert Internation Units'!$A$2:$D$33,4,FALSE),IF(AB165="Penethamate hydroiodide",0.63,IF(AB165="Benzylpenicillin Procaine /
 Benzathine Penicillin",0.61,IF(AB165="Benzathine Penicillin",0.61,IF(AB165="Procaine benzylpenicillin",0.61,IF(AB165=Prodrug!E162,Prodrug!E162,Prodrug!E162))))))</f>
        <v/>
      </c>
      <c r="AQ165" s="239" t="str">
        <f>IFERROR((((Calculations!C162*Calculations!G162)/Calculations!E162)*'Data Entry'!X165),"")</f>
        <v/>
      </c>
      <c r="AR165" s="234" t="str">
        <f>IFERROR(VLOOKUP(AB165,Lists!$P$2:$Q$182,2,0),"")</f>
        <v/>
      </c>
      <c r="AS165" s="233" t="str">
        <f>IF(AI165="UI",VLOOKUP(AG165,'Convert Internation Units'!$A$2:$D$33,4,FALSE),IF(AG165="Penethamate hydroiodide",0.63,IF(AG165="Benzylpenicillin Procaine /
 Benzathine Penicillin",0.61,IF(AG165="Benzathine Penicillin",0.61,IF(AG165="Procaine benzylpenicillin",0.61,IF(AG165=Prodrug!F162,Prodrug!F162,Prodrug!F162))))))</f>
        <v/>
      </c>
      <c r="AT165" s="239" t="str">
        <f>IFERROR((((Calculations!K162*Calculations!G162)/Calculations!E162)*'Data Entry'!X165),"")</f>
        <v/>
      </c>
      <c r="AU165" s="235" t="str">
        <f>IFERROR(VLOOKUP(AG165,Lists!$P$2:$Q$182,2,0),"")</f>
        <v/>
      </c>
      <c r="AV165" s="233" t="str">
        <f>IF(AL165="UI",VLOOKUP(AJ165,'Convert Internation Units'!$A$2:$D$33,4,FALSE),IF(AJ165="Penethamate hydroiodide",0.63,IF(AJ165="Benzylpenicillin Procaine /
 Benzathine Penicillin",0.61,IF(AJ165="Benzathine Penicillin",0.61,IF(AJ165="Procaine benzylpenicillin",0.61,IF(AJ165=Prodrug!G162,Prodrug!G162,Prodrug!G162))))))</f>
        <v/>
      </c>
      <c r="AW165" s="239" t="str">
        <f>IFERROR((((Calculations!O162*Calculations!G162)/Calculations!E162)*'Data Entry'!X165),"")</f>
        <v/>
      </c>
      <c r="AX165" s="235" t="str">
        <f>IFERROR(VLOOKUP(AJ165,Lists!$P$2:$Q$182,2,0),"")</f>
        <v/>
      </c>
      <c r="AY165" s="233" t="str">
        <f>IF(AO165="UI",VLOOKUP(AM165,'Convert Internation Units'!$A$2:$D$33,4,FALSE),IF(AM165="Penethamate hydroiodide",0.63,IF(AM165="Benzylpenicillin Procaine /
 Benzathine Penicillin",0.61,IF(AM165="Benzathine Penicillin",0.61,IF(AM165="Procaine benzylpenicillin",0.61,IF(AM165=Prodrug!H162,Prodrug!H162,Prodrug!H162))))))</f>
        <v/>
      </c>
      <c r="AZ165" s="239" t="str">
        <f>IFERROR((((Calculations!S162*Calculations!G162)/Calculations!E162)*'Data Entry'!X165),"")</f>
        <v/>
      </c>
      <c r="BA165" s="235" t="str">
        <f>IFERROR(VLOOKUP(AM165,Lists!$P$2:$Q$182,2,0),"")</f>
        <v/>
      </c>
      <c r="BG165" s="166"/>
      <c r="BH165" s="166"/>
      <c r="BI165" s="166"/>
      <c r="BJ165" s="166"/>
      <c r="BK165" s="166"/>
      <c r="BL165" s="166"/>
      <c r="BM165" s="166"/>
      <c r="BN165" s="166"/>
      <c r="BO165" s="166"/>
      <c r="BP165" s="166"/>
      <c r="BQ165" s="166"/>
      <c r="BR165" s="166"/>
      <c r="BS165" s="166"/>
      <c r="BT165" s="166"/>
      <c r="BU165" s="166"/>
    </row>
    <row r="166" spans="1:73" s="5" customFormat="1">
      <c r="A166" s="6">
        <v>160</v>
      </c>
      <c r="B166" s="231"/>
      <c r="C166" s="7"/>
      <c r="D166" s="7"/>
      <c r="E166" s="7"/>
      <c r="F166" s="67"/>
      <c r="G166" s="79"/>
      <c r="H166" s="79"/>
      <c r="I166" s="75"/>
      <c r="J166" s="76"/>
      <c r="K166" s="76"/>
      <c r="L166" s="76"/>
      <c r="M166" s="76"/>
      <c r="N166" s="76"/>
      <c r="O166" s="76"/>
      <c r="P166" s="76"/>
      <c r="Q166" s="76"/>
      <c r="R166" s="76"/>
      <c r="S166" s="76"/>
      <c r="T166" s="76"/>
      <c r="U166" s="76"/>
      <c r="V166" s="76"/>
      <c r="W166" s="80"/>
      <c r="X166" s="69"/>
      <c r="Y166" s="25"/>
      <c r="Z166" s="326"/>
      <c r="AA166" s="327"/>
      <c r="AB166" s="28"/>
      <c r="AC166" s="23"/>
      <c r="AD166" s="8"/>
      <c r="AE166" s="8"/>
      <c r="AF166" s="25"/>
      <c r="AG166" s="6"/>
      <c r="AH166" s="23"/>
      <c r="AI166" s="173"/>
      <c r="AJ166" s="26"/>
      <c r="AK166" s="23"/>
      <c r="AL166" s="25"/>
      <c r="AM166" s="6"/>
      <c r="AN166" s="23"/>
      <c r="AO166" s="247"/>
      <c r="AP166" s="243" t="str">
        <f>IF(AD166="UI",VLOOKUP(AB166,'Convert Internation Units'!$A$2:$D$33,4,FALSE),IF(AB166="Penethamate hydroiodide",0.63,IF(AB166="Benzylpenicillin Procaine /
 Benzathine Penicillin",0.61,IF(AB166="Benzathine Penicillin",0.61,IF(AB166="Procaine benzylpenicillin",0.61,IF(AB166=Prodrug!E163,Prodrug!E163,Prodrug!E163))))))</f>
        <v/>
      </c>
      <c r="AQ166" s="240" t="str">
        <f>IFERROR((((Calculations!C163*Calculations!G163)/Calculations!E163)*'Data Entry'!X166),"")</f>
        <v/>
      </c>
      <c r="AR166" s="141" t="str">
        <f>IFERROR(VLOOKUP(AB166,Lists!$P$2:$Q$182,2,0),"")</f>
        <v/>
      </c>
      <c r="AS166" s="143" t="str">
        <f>IF(AI166="UI",VLOOKUP(AG166,'Convert Internation Units'!$A$2:$D$33,4,FALSE),IF(AG166="Penethamate hydroiodide",0.63,IF(AG166="Benzylpenicillin Procaine /
 Benzathine Penicillin",0.61,IF(AG166="Benzathine Penicillin",0.61,IF(AG166="Procaine benzylpenicillin",0.61,IF(AG166=Prodrug!F163,Prodrug!F163,Prodrug!F163))))))</f>
        <v/>
      </c>
      <c r="AT166" s="240" t="str">
        <f>IFERROR((((Calculations!K163*Calculations!G163)/Calculations!E163)*'Data Entry'!X166),"")</f>
        <v/>
      </c>
      <c r="AU166" s="146" t="str">
        <f>IFERROR(VLOOKUP(AG166,Lists!$P$2:$Q$182,2,0),"")</f>
        <v/>
      </c>
      <c r="AV166" s="143" t="str">
        <f>IF(AL166="UI",VLOOKUP(AJ166,'Convert Internation Units'!$A$2:$D$33,4,FALSE),IF(AJ166="Penethamate hydroiodide",0.63,IF(AJ166="Benzylpenicillin Procaine /
 Benzathine Penicillin",0.61,IF(AJ166="Benzathine Penicillin",0.61,IF(AJ166="Procaine benzylpenicillin",0.61,IF(AJ166=Prodrug!G163,Prodrug!G163,Prodrug!G163))))))</f>
        <v/>
      </c>
      <c r="AW166" s="240" t="str">
        <f>IFERROR((((Calculations!O163*Calculations!G163)/Calculations!E163)*'Data Entry'!X166),"")</f>
        <v/>
      </c>
      <c r="AX166" s="146" t="str">
        <f>IFERROR(VLOOKUP(AJ166,Lists!$P$2:$Q$182,2,0),"")</f>
        <v/>
      </c>
      <c r="AY166" s="143" t="str">
        <f>IF(AO166="UI",VLOOKUP(AM166,'Convert Internation Units'!$A$2:$D$33,4,FALSE),IF(AM166="Penethamate hydroiodide",0.63,IF(AM166="Benzylpenicillin Procaine /
 Benzathine Penicillin",0.61,IF(AM166="Benzathine Penicillin",0.61,IF(AM166="Procaine benzylpenicillin",0.61,IF(AM166=Prodrug!H163,Prodrug!H163,Prodrug!H163))))))</f>
        <v/>
      </c>
      <c r="AZ166" s="240" t="str">
        <f>IFERROR((((Calculations!S163*Calculations!G163)/Calculations!E163)*'Data Entry'!X166),"")</f>
        <v/>
      </c>
      <c r="BA166" s="146" t="str">
        <f>IFERROR(VLOOKUP(AM166,Lists!$P$2:$Q$182,2,0),"")</f>
        <v/>
      </c>
      <c r="BG166" s="166"/>
      <c r="BH166" s="166"/>
      <c r="BI166" s="166"/>
      <c r="BJ166" s="166"/>
      <c r="BK166" s="166"/>
      <c r="BL166" s="166"/>
      <c r="BM166" s="166"/>
      <c r="BN166" s="166"/>
      <c r="BO166" s="166"/>
      <c r="BP166" s="166"/>
      <c r="BQ166" s="166"/>
      <c r="BR166" s="166"/>
      <c r="BS166" s="166"/>
      <c r="BT166" s="166"/>
      <c r="BU166" s="166"/>
    </row>
    <row r="167" spans="1:73" s="5" customFormat="1">
      <c r="A167" s="116">
        <v>161</v>
      </c>
      <c r="B167" s="232"/>
      <c r="C167" s="105"/>
      <c r="D167" s="105"/>
      <c r="E167" s="105"/>
      <c r="F167" s="106"/>
      <c r="G167" s="107"/>
      <c r="H167" s="107"/>
      <c r="I167" s="108"/>
      <c r="J167" s="110"/>
      <c r="K167" s="110"/>
      <c r="L167" s="110"/>
      <c r="M167" s="110"/>
      <c r="N167" s="110"/>
      <c r="O167" s="110"/>
      <c r="P167" s="110"/>
      <c r="Q167" s="110"/>
      <c r="R167" s="110"/>
      <c r="S167" s="110"/>
      <c r="T167" s="110"/>
      <c r="U167" s="110"/>
      <c r="V167" s="110"/>
      <c r="W167" s="109"/>
      <c r="X167" s="111"/>
      <c r="Y167" s="112"/>
      <c r="Z167" s="328"/>
      <c r="AA167" s="329"/>
      <c r="AB167" s="114"/>
      <c r="AC167" s="115"/>
      <c r="AD167" s="113"/>
      <c r="AE167" s="113"/>
      <c r="AF167" s="112"/>
      <c r="AG167" s="116"/>
      <c r="AH167" s="115"/>
      <c r="AI167" s="174"/>
      <c r="AJ167" s="104"/>
      <c r="AK167" s="115"/>
      <c r="AL167" s="112"/>
      <c r="AM167" s="116"/>
      <c r="AN167" s="115"/>
      <c r="AO167" s="248"/>
      <c r="AP167" s="242" t="str">
        <f>IF(AD167="UI",VLOOKUP(AB167,'Convert Internation Units'!$A$2:$D$33,4,FALSE),IF(AB167="Penethamate hydroiodide",0.63,IF(AB167="Benzylpenicillin Procaine /
 Benzathine Penicillin",0.61,IF(AB167="Benzathine Penicillin",0.61,IF(AB167="Procaine benzylpenicillin",0.61,IF(AB167=Prodrug!E164,Prodrug!E164,Prodrug!E164))))))</f>
        <v/>
      </c>
      <c r="AQ167" s="239" t="str">
        <f>IFERROR((((Calculations!C164*Calculations!G164)/Calculations!E164)*'Data Entry'!X167),"")</f>
        <v/>
      </c>
      <c r="AR167" s="234" t="str">
        <f>IFERROR(VLOOKUP(AB167,Lists!$P$2:$Q$182,2,0),"")</f>
        <v/>
      </c>
      <c r="AS167" s="233" t="str">
        <f>IF(AI167="UI",VLOOKUP(AG167,'Convert Internation Units'!$A$2:$D$33,4,FALSE),IF(AG167="Penethamate hydroiodide",0.63,IF(AG167="Benzylpenicillin Procaine /
 Benzathine Penicillin",0.61,IF(AG167="Benzathine Penicillin",0.61,IF(AG167="Procaine benzylpenicillin",0.61,IF(AG167=Prodrug!F164,Prodrug!F164,Prodrug!F164))))))</f>
        <v/>
      </c>
      <c r="AT167" s="239" t="str">
        <f>IFERROR((((Calculations!K164*Calculations!G164)/Calculations!E164)*'Data Entry'!X167),"")</f>
        <v/>
      </c>
      <c r="AU167" s="235" t="str">
        <f>IFERROR(VLOOKUP(AG167,Lists!$P$2:$Q$182,2,0),"")</f>
        <v/>
      </c>
      <c r="AV167" s="233" t="str">
        <f>IF(AL167="UI",VLOOKUP(AJ167,'Convert Internation Units'!$A$2:$D$33,4,FALSE),IF(AJ167="Penethamate hydroiodide",0.63,IF(AJ167="Benzylpenicillin Procaine /
 Benzathine Penicillin",0.61,IF(AJ167="Benzathine Penicillin",0.61,IF(AJ167="Procaine benzylpenicillin",0.61,IF(AJ167=Prodrug!G164,Prodrug!G164,Prodrug!G164))))))</f>
        <v/>
      </c>
      <c r="AW167" s="239" t="str">
        <f>IFERROR((((Calculations!O164*Calculations!G164)/Calculations!E164)*'Data Entry'!X167),"")</f>
        <v/>
      </c>
      <c r="AX167" s="235" t="str">
        <f>IFERROR(VLOOKUP(AJ167,Lists!$P$2:$Q$182,2,0),"")</f>
        <v/>
      </c>
      <c r="AY167" s="233" t="str">
        <f>IF(AO167="UI",VLOOKUP(AM167,'Convert Internation Units'!$A$2:$D$33,4,FALSE),IF(AM167="Penethamate hydroiodide",0.63,IF(AM167="Benzylpenicillin Procaine /
 Benzathine Penicillin",0.61,IF(AM167="Benzathine Penicillin",0.61,IF(AM167="Procaine benzylpenicillin",0.61,IF(AM167=Prodrug!H164,Prodrug!H164,Prodrug!H164))))))</f>
        <v/>
      </c>
      <c r="AZ167" s="239" t="str">
        <f>IFERROR((((Calculations!S164*Calculations!G164)/Calculations!E164)*'Data Entry'!X167),"")</f>
        <v/>
      </c>
      <c r="BA167" s="235" t="str">
        <f>IFERROR(VLOOKUP(AM167,Lists!$P$2:$Q$182,2,0),"")</f>
        <v/>
      </c>
      <c r="BG167" s="166"/>
      <c r="BH167" s="166"/>
      <c r="BI167" s="166"/>
      <c r="BJ167" s="166"/>
      <c r="BK167" s="166"/>
      <c r="BL167" s="166"/>
      <c r="BM167" s="166"/>
      <c r="BN167" s="166"/>
      <c r="BO167" s="166"/>
      <c r="BP167" s="166"/>
      <c r="BQ167" s="166"/>
      <c r="BR167" s="166"/>
      <c r="BS167" s="166"/>
      <c r="BT167" s="166"/>
      <c r="BU167" s="166"/>
    </row>
    <row r="168" spans="1:73" s="5" customFormat="1">
      <c r="A168" s="6">
        <v>162</v>
      </c>
      <c r="B168" s="231"/>
      <c r="C168" s="7"/>
      <c r="D168" s="7"/>
      <c r="E168" s="7"/>
      <c r="F168" s="67"/>
      <c r="G168" s="79"/>
      <c r="H168" s="79"/>
      <c r="I168" s="75"/>
      <c r="J168" s="76"/>
      <c r="K168" s="76"/>
      <c r="L168" s="76"/>
      <c r="M168" s="76"/>
      <c r="N168" s="76"/>
      <c r="O168" s="76"/>
      <c r="P168" s="76"/>
      <c r="Q168" s="76"/>
      <c r="R168" s="76"/>
      <c r="S168" s="76"/>
      <c r="T168" s="76"/>
      <c r="U168" s="76"/>
      <c r="V168" s="76"/>
      <c r="W168" s="80"/>
      <c r="X168" s="69"/>
      <c r="Y168" s="25"/>
      <c r="Z168" s="326"/>
      <c r="AA168" s="327"/>
      <c r="AB168" s="28"/>
      <c r="AC168" s="23"/>
      <c r="AD168" s="8"/>
      <c r="AE168" s="8"/>
      <c r="AF168" s="25"/>
      <c r="AG168" s="6"/>
      <c r="AH168" s="23"/>
      <c r="AI168" s="173"/>
      <c r="AJ168" s="26"/>
      <c r="AK168" s="23"/>
      <c r="AL168" s="25"/>
      <c r="AM168" s="6"/>
      <c r="AN168" s="23"/>
      <c r="AO168" s="247"/>
      <c r="AP168" s="243" t="str">
        <f>IF(AD168="UI",VLOOKUP(AB168,'Convert Internation Units'!$A$2:$D$33,4,FALSE),IF(AB168="Penethamate hydroiodide",0.63,IF(AB168="Benzylpenicillin Procaine /
 Benzathine Penicillin",0.61,IF(AB168="Benzathine Penicillin",0.61,IF(AB168="Procaine benzylpenicillin",0.61,IF(AB168=Prodrug!E165,Prodrug!E165,Prodrug!E165))))))</f>
        <v/>
      </c>
      <c r="AQ168" s="240" t="str">
        <f>IFERROR((((Calculations!C165*Calculations!G165)/Calculations!E165)*'Data Entry'!X168),"")</f>
        <v/>
      </c>
      <c r="AR168" s="141" t="str">
        <f>IFERROR(VLOOKUP(AB168,Lists!$P$2:$Q$182,2,0),"")</f>
        <v/>
      </c>
      <c r="AS168" s="143" t="str">
        <f>IF(AI168="UI",VLOOKUP(AG168,'Convert Internation Units'!$A$2:$D$33,4,FALSE),IF(AG168="Penethamate hydroiodide",0.63,IF(AG168="Benzylpenicillin Procaine /
 Benzathine Penicillin",0.61,IF(AG168="Benzathine Penicillin",0.61,IF(AG168="Procaine benzylpenicillin",0.61,IF(AG168=Prodrug!F165,Prodrug!F165,Prodrug!F165))))))</f>
        <v/>
      </c>
      <c r="AT168" s="240" t="str">
        <f>IFERROR((((Calculations!K165*Calculations!G165)/Calculations!E165)*'Data Entry'!X168),"")</f>
        <v/>
      </c>
      <c r="AU168" s="146" t="str">
        <f>IFERROR(VLOOKUP(AG168,Lists!$P$2:$Q$182,2,0),"")</f>
        <v/>
      </c>
      <c r="AV168" s="143" t="str">
        <f>IF(AL168="UI",VLOOKUP(AJ168,'Convert Internation Units'!$A$2:$D$33,4,FALSE),IF(AJ168="Penethamate hydroiodide",0.63,IF(AJ168="Benzylpenicillin Procaine /
 Benzathine Penicillin",0.61,IF(AJ168="Benzathine Penicillin",0.61,IF(AJ168="Procaine benzylpenicillin",0.61,IF(AJ168=Prodrug!G165,Prodrug!G165,Prodrug!G165))))))</f>
        <v/>
      </c>
      <c r="AW168" s="240" t="str">
        <f>IFERROR((((Calculations!O165*Calculations!G165)/Calculations!E165)*'Data Entry'!X168),"")</f>
        <v/>
      </c>
      <c r="AX168" s="146" t="str">
        <f>IFERROR(VLOOKUP(AJ168,Lists!$P$2:$Q$182,2,0),"")</f>
        <v/>
      </c>
      <c r="AY168" s="143" t="str">
        <f>IF(AO168="UI",VLOOKUP(AM168,'Convert Internation Units'!$A$2:$D$33,4,FALSE),IF(AM168="Penethamate hydroiodide",0.63,IF(AM168="Benzylpenicillin Procaine /
 Benzathine Penicillin",0.61,IF(AM168="Benzathine Penicillin",0.61,IF(AM168="Procaine benzylpenicillin",0.61,IF(AM168=Prodrug!H165,Prodrug!H165,Prodrug!H165))))))</f>
        <v/>
      </c>
      <c r="AZ168" s="240" t="str">
        <f>IFERROR((((Calculations!S165*Calculations!G165)/Calculations!E165)*'Data Entry'!X168),"")</f>
        <v/>
      </c>
      <c r="BA168" s="146" t="str">
        <f>IFERROR(VLOOKUP(AM168,Lists!$P$2:$Q$182,2,0),"")</f>
        <v/>
      </c>
      <c r="BG168" s="166"/>
      <c r="BH168" s="166"/>
      <c r="BI168" s="166"/>
      <c r="BJ168" s="166"/>
      <c r="BK168" s="166"/>
      <c r="BL168" s="166"/>
      <c r="BM168" s="166"/>
      <c r="BN168" s="166"/>
      <c r="BO168" s="166"/>
      <c r="BP168" s="166"/>
      <c r="BQ168" s="166"/>
      <c r="BR168" s="166"/>
      <c r="BS168" s="166"/>
      <c r="BT168" s="166"/>
      <c r="BU168" s="166"/>
    </row>
    <row r="169" spans="1:73" s="5" customFormat="1">
      <c r="A169" s="116">
        <v>163</v>
      </c>
      <c r="B169" s="232"/>
      <c r="C169" s="105"/>
      <c r="D169" s="105"/>
      <c r="E169" s="105"/>
      <c r="F169" s="106"/>
      <c r="G169" s="107"/>
      <c r="H169" s="107"/>
      <c r="I169" s="108"/>
      <c r="J169" s="110"/>
      <c r="K169" s="110"/>
      <c r="L169" s="110"/>
      <c r="M169" s="110"/>
      <c r="N169" s="110"/>
      <c r="O169" s="110"/>
      <c r="P169" s="110"/>
      <c r="Q169" s="110"/>
      <c r="R169" s="110"/>
      <c r="S169" s="110"/>
      <c r="T169" s="110"/>
      <c r="U169" s="110"/>
      <c r="V169" s="110"/>
      <c r="W169" s="109"/>
      <c r="X169" s="111"/>
      <c r="Y169" s="112"/>
      <c r="Z169" s="328"/>
      <c r="AA169" s="329"/>
      <c r="AB169" s="114"/>
      <c r="AC169" s="115"/>
      <c r="AD169" s="113"/>
      <c r="AE169" s="113"/>
      <c r="AF169" s="112"/>
      <c r="AG169" s="116"/>
      <c r="AH169" s="115"/>
      <c r="AI169" s="174"/>
      <c r="AJ169" s="104"/>
      <c r="AK169" s="115"/>
      <c r="AL169" s="112"/>
      <c r="AM169" s="116"/>
      <c r="AN169" s="115"/>
      <c r="AO169" s="248"/>
      <c r="AP169" s="242" t="str">
        <f>IF(AD169="UI",VLOOKUP(AB169,'Convert Internation Units'!$A$2:$D$33,4,FALSE),IF(AB169="Penethamate hydroiodide",0.63,IF(AB169="Benzylpenicillin Procaine /
 Benzathine Penicillin",0.61,IF(AB169="Benzathine Penicillin",0.61,IF(AB169="Procaine benzylpenicillin",0.61,IF(AB169=Prodrug!E166,Prodrug!E166,Prodrug!E166))))))</f>
        <v/>
      </c>
      <c r="AQ169" s="239" t="str">
        <f>IFERROR((((Calculations!C166*Calculations!G166)/Calculations!E166)*'Data Entry'!X169),"")</f>
        <v/>
      </c>
      <c r="AR169" s="234" t="str">
        <f>IFERROR(VLOOKUP(AB169,Lists!$P$2:$Q$182,2,0),"")</f>
        <v/>
      </c>
      <c r="AS169" s="233" t="str">
        <f>IF(AI169="UI",VLOOKUP(AG169,'Convert Internation Units'!$A$2:$D$33,4,FALSE),IF(AG169="Penethamate hydroiodide",0.63,IF(AG169="Benzylpenicillin Procaine /
 Benzathine Penicillin",0.61,IF(AG169="Benzathine Penicillin",0.61,IF(AG169="Procaine benzylpenicillin",0.61,IF(AG169=Prodrug!F166,Prodrug!F166,Prodrug!F166))))))</f>
        <v/>
      </c>
      <c r="AT169" s="239" t="str">
        <f>IFERROR((((Calculations!K166*Calculations!G166)/Calculations!E166)*'Data Entry'!X169),"")</f>
        <v/>
      </c>
      <c r="AU169" s="235" t="str">
        <f>IFERROR(VLOOKUP(AG169,Lists!$P$2:$Q$182,2,0),"")</f>
        <v/>
      </c>
      <c r="AV169" s="233" t="str">
        <f>IF(AL169="UI",VLOOKUP(AJ169,'Convert Internation Units'!$A$2:$D$33,4,FALSE),IF(AJ169="Penethamate hydroiodide",0.63,IF(AJ169="Benzylpenicillin Procaine /
 Benzathine Penicillin",0.61,IF(AJ169="Benzathine Penicillin",0.61,IF(AJ169="Procaine benzylpenicillin",0.61,IF(AJ169=Prodrug!G166,Prodrug!G166,Prodrug!G166))))))</f>
        <v/>
      </c>
      <c r="AW169" s="239" t="str">
        <f>IFERROR((((Calculations!O166*Calculations!G166)/Calculations!E166)*'Data Entry'!X169),"")</f>
        <v/>
      </c>
      <c r="AX169" s="235" t="str">
        <f>IFERROR(VLOOKUP(AJ169,Lists!$P$2:$Q$182,2,0),"")</f>
        <v/>
      </c>
      <c r="AY169" s="233" t="str">
        <f>IF(AO169="UI",VLOOKUP(AM169,'Convert Internation Units'!$A$2:$D$33,4,FALSE),IF(AM169="Penethamate hydroiodide",0.63,IF(AM169="Benzylpenicillin Procaine /
 Benzathine Penicillin",0.61,IF(AM169="Benzathine Penicillin",0.61,IF(AM169="Procaine benzylpenicillin",0.61,IF(AM169=Prodrug!H166,Prodrug!H166,Prodrug!H166))))))</f>
        <v/>
      </c>
      <c r="AZ169" s="239" t="str">
        <f>IFERROR((((Calculations!S166*Calculations!G166)/Calculations!E166)*'Data Entry'!X169),"")</f>
        <v/>
      </c>
      <c r="BA169" s="235" t="str">
        <f>IFERROR(VLOOKUP(AM169,Lists!$P$2:$Q$182,2,0),"")</f>
        <v/>
      </c>
      <c r="BG169" s="166"/>
      <c r="BH169" s="166"/>
      <c r="BI169" s="166"/>
      <c r="BJ169" s="166"/>
      <c r="BK169" s="166"/>
      <c r="BL169" s="166"/>
      <c r="BM169" s="166"/>
      <c r="BN169" s="166"/>
      <c r="BO169" s="166"/>
      <c r="BP169" s="166"/>
      <c r="BQ169" s="166"/>
      <c r="BR169" s="166"/>
      <c r="BS169" s="166"/>
      <c r="BT169" s="166"/>
      <c r="BU169" s="166"/>
    </row>
    <row r="170" spans="1:73" s="5" customFormat="1">
      <c r="A170" s="6">
        <v>164</v>
      </c>
      <c r="B170" s="231"/>
      <c r="C170" s="7"/>
      <c r="D170" s="7"/>
      <c r="E170" s="7"/>
      <c r="F170" s="67"/>
      <c r="G170" s="79"/>
      <c r="H170" s="79"/>
      <c r="I170" s="75"/>
      <c r="J170" s="76"/>
      <c r="K170" s="76"/>
      <c r="L170" s="76"/>
      <c r="M170" s="76"/>
      <c r="N170" s="76"/>
      <c r="O170" s="76"/>
      <c r="P170" s="76"/>
      <c r="Q170" s="76"/>
      <c r="R170" s="76"/>
      <c r="S170" s="76"/>
      <c r="T170" s="76"/>
      <c r="U170" s="76"/>
      <c r="V170" s="76"/>
      <c r="W170" s="80"/>
      <c r="X170" s="69"/>
      <c r="Y170" s="25"/>
      <c r="Z170" s="326"/>
      <c r="AA170" s="327"/>
      <c r="AB170" s="28"/>
      <c r="AC170" s="23"/>
      <c r="AD170" s="8"/>
      <c r="AE170" s="8"/>
      <c r="AF170" s="25"/>
      <c r="AG170" s="6"/>
      <c r="AH170" s="23"/>
      <c r="AI170" s="173"/>
      <c r="AJ170" s="26"/>
      <c r="AK170" s="23"/>
      <c r="AL170" s="25"/>
      <c r="AM170" s="6"/>
      <c r="AN170" s="23"/>
      <c r="AO170" s="247"/>
      <c r="AP170" s="243" t="str">
        <f>IF(AD170="UI",VLOOKUP(AB170,'Convert Internation Units'!$A$2:$D$33,4,FALSE),IF(AB170="Penethamate hydroiodide",0.63,IF(AB170="Benzylpenicillin Procaine /
 Benzathine Penicillin",0.61,IF(AB170="Benzathine Penicillin",0.61,IF(AB170="Procaine benzylpenicillin",0.61,IF(AB170=Prodrug!E167,Prodrug!E167,Prodrug!E167))))))</f>
        <v/>
      </c>
      <c r="AQ170" s="240" t="str">
        <f>IFERROR((((Calculations!C167*Calculations!G167)/Calculations!E167)*'Data Entry'!X170),"")</f>
        <v/>
      </c>
      <c r="AR170" s="141" t="str">
        <f>IFERROR(VLOOKUP(AB170,Lists!$P$2:$Q$182,2,0),"")</f>
        <v/>
      </c>
      <c r="AS170" s="143" t="str">
        <f>IF(AI170="UI",VLOOKUP(AG170,'Convert Internation Units'!$A$2:$D$33,4,FALSE),IF(AG170="Penethamate hydroiodide",0.63,IF(AG170="Benzylpenicillin Procaine /
 Benzathine Penicillin",0.61,IF(AG170="Benzathine Penicillin",0.61,IF(AG170="Procaine benzylpenicillin",0.61,IF(AG170=Prodrug!F167,Prodrug!F167,Prodrug!F167))))))</f>
        <v/>
      </c>
      <c r="AT170" s="240" t="str">
        <f>IFERROR((((Calculations!K167*Calculations!G167)/Calculations!E167)*'Data Entry'!X170),"")</f>
        <v/>
      </c>
      <c r="AU170" s="146" t="str">
        <f>IFERROR(VLOOKUP(AG170,Lists!$P$2:$Q$182,2,0),"")</f>
        <v/>
      </c>
      <c r="AV170" s="143" t="str">
        <f>IF(AL170="UI",VLOOKUP(AJ170,'Convert Internation Units'!$A$2:$D$33,4,FALSE),IF(AJ170="Penethamate hydroiodide",0.63,IF(AJ170="Benzylpenicillin Procaine /
 Benzathine Penicillin",0.61,IF(AJ170="Benzathine Penicillin",0.61,IF(AJ170="Procaine benzylpenicillin",0.61,IF(AJ170=Prodrug!G167,Prodrug!G167,Prodrug!G167))))))</f>
        <v/>
      </c>
      <c r="AW170" s="240" t="str">
        <f>IFERROR((((Calculations!O167*Calculations!G167)/Calculations!E167)*'Data Entry'!X170),"")</f>
        <v/>
      </c>
      <c r="AX170" s="146" t="str">
        <f>IFERROR(VLOOKUP(AJ170,Lists!$P$2:$Q$182,2,0),"")</f>
        <v/>
      </c>
      <c r="AY170" s="143" t="str">
        <f>IF(AO170="UI",VLOOKUP(AM170,'Convert Internation Units'!$A$2:$D$33,4,FALSE),IF(AM170="Penethamate hydroiodide",0.63,IF(AM170="Benzylpenicillin Procaine /
 Benzathine Penicillin",0.61,IF(AM170="Benzathine Penicillin",0.61,IF(AM170="Procaine benzylpenicillin",0.61,IF(AM170=Prodrug!H167,Prodrug!H167,Prodrug!H167))))))</f>
        <v/>
      </c>
      <c r="AZ170" s="240" t="str">
        <f>IFERROR((((Calculations!S167*Calculations!G167)/Calculations!E167)*'Data Entry'!X170),"")</f>
        <v/>
      </c>
      <c r="BA170" s="146" t="str">
        <f>IFERROR(VLOOKUP(AM170,Lists!$P$2:$Q$182,2,0),"")</f>
        <v/>
      </c>
      <c r="BG170" s="166"/>
      <c r="BH170" s="166"/>
      <c r="BI170" s="166"/>
      <c r="BJ170" s="166"/>
      <c r="BK170" s="166"/>
      <c r="BL170" s="166"/>
      <c r="BM170" s="166"/>
      <c r="BN170" s="166"/>
      <c r="BO170" s="166"/>
      <c r="BP170" s="166"/>
      <c r="BQ170" s="166"/>
      <c r="BR170" s="166"/>
      <c r="BS170" s="166"/>
      <c r="BT170" s="166"/>
      <c r="BU170" s="166"/>
    </row>
    <row r="171" spans="1:73" s="5" customFormat="1">
      <c r="A171" s="116">
        <v>165</v>
      </c>
      <c r="B171" s="232"/>
      <c r="C171" s="105"/>
      <c r="D171" s="105"/>
      <c r="E171" s="105"/>
      <c r="F171" s="106"/>
      <c r="G171" s="107"/>
      <c r="H171" s="107"/>
      <c r="I171" s="108"/>
      <c r="J171" s="110"/>
      <c r="K171" s="110"/>
      <c r="L171" s="110"/>
      <c r="M171" s="110"/>
      <c r="N171" s="110"/>
      <c r="O171" s="110"/>
      <c r="P171" s="110"/>
      <c r="Q171" s="110"/>
      <c r="R171" s="110"/>
      <c r="S171" s="110"/>
      <c r="T171" s="110"/>
      <c r="U171" s="110"/>
      <c r="V171" s="110"/>
      <c r="W171" s="109"/>
      <c r="X171" s="111"/>
      <c r="Y171" s="112"/>
      <c r="Z171" s="328"/>
      <c r="AA171" s="329"/>
      <c r="AB171" s="114"/>
      <c r="AC171" s="115"/>
      <c r="AD171" s="113"/>
      <c r="AE171" s="113"/>
      <c r="AF171" s="112"/>
      <c r="AG171" s="116"/>
      <c r="AH171" s="115"/>
      <c r="AI171" s="174"/>
      <c r="AJ171" s="104"/>
      <c r="AK171" s="115"/>
      <c r="AL171" s="112"/>
      <c r="AM171" s="116"/>
      <c r="AN171" s="115"/>
      <c r="AO171" s="248"/>
      <c r="AP171" s="242" t="str">
        <f>IF(AD171="UI",VLOOKUP(AB171,'Convert Internation Units'!$A$2:$D$33,4,FALSE),IF(AB171="Penethamate hydroiodide",0.63,IF(AB171="Benzylpenicillin Procaine /
 Benzathine Penicillin",0.61,IF(AB171="Benzathine Penicillin",0.61,IF(AB171="Procaine benzylpenicillin",0.61,IF(AB171=Prodrug!E168,Prodrug!E168,Prodrug!E168))))))</f>
        <v/>
      </c>
      <c r="AQ171" s="239" t="str">
        <f>IFERROR((((Calculations!C168*Calculations!G168)/Calculations!E168)*'Data Entry'!X171),"")</f>
        <v/>
      </c>
      <c r="AR171" s="234" t="str">
        <f>IFERROR(VLOOKUP(AB171,Lists!$P$2:$Q$182,2,0),"")</f>
        <v/>
      </c>
      <c r="AS171" s="233" t="str">
        <f>IF(AI171="UI",VLOOKUP(AG171,'Convert Internation Units'!$A$2:$D$33,4,FALSE),IF(AG171="Penethamate hydroiodide",0.63,IF(AG171="Benzylpenicillin Procaine /
 Benzathine Penicillin",0.61,IF(AG171="Benzathine Penicillin",0.61,IF(AG171="Procaine benzylpenicillin",0.61,IF(AG171=Prodrug!F168,Prodrug!F168,Prodrug!F168))))))</f>
        <v/>
      </c>
      <c r="AT171" s="239" t="str">
        <f>IFERROR((((Calculations!K168*Calculations!G168)/Calculations!E168)*'Data Entry'!X171),"")</f>
        <v/>
      </c>
      <c r="AU171" s="235" t="str">
        <f>IFERROR(VLOOKUP(AG171,Lists!$P$2:$Q$182,2,0),"")</f>
        <v/>
      </c>
      <c r="AV171" s="233" t="str">
        <f>IF(AL171="UI",VLOOKUP(AJ171,'Convert Internation Units'!$A$2:$D$33,4,FALSE),IF(AJ171="Penethamate hydroiodide",0.63,IF(AJ171="Benzylpenicillin Procaine /
 Benzathine Penicillin",0.61,IF(AJ171="Benzathine Penicillin",0.61,IF(AJ171="Procaine benzylpenicillin",0.61,IF(AJ171=Prodrug!G168,Prodrug!G168,Prodrug!G168))))))</f>
        <v/>
      </c>
      <c r="AW171" s="239" t="str">
        <f>IFERROR((((Calculations!O168*Calculations!G168)/Calculations!E168)*'Data Entry'!X171),"")</f>
        <v/>
      </c>
      <c r="AX171" s="235" t="str">
        <f>IFERROR(VLOOKUP(AJ171,Lists!$P$2:$Q$182,2,0),"")</f>
        <v/>
      </c>
      <c r="AY171" s="233" t="str">
        <f>IF(AO171="UI",VLOOKUP(AM171,'Convert Internation Units'!$A$2:$D$33,4,FALSE),IF(AM171="Penethamate hydroiodide",0.63,IF(AM171="Benzylpenicillin Procaine /
 Benzathine Penicillin",0.61,IF(AM171="Benzathine Penicillin",0.61,IF(AM171="Procaine benzylpenicillin",0.61,IF(AM171=Prodrug!H168,Prodrug!H168,Prodrug!H168))))))</f>
        <v/>
      </c>
      <c r="AZ171" s="239" t="str">
        <f>IFERROR((((Calculations!S168*Calculations!G168)/Calculations!E168)*'Data Entry'!X171),"")</f>
        <v/>
      </c>
      <c r="BA171" s="235" t="str">
        <f>IFERROR(VLOOKUP(AM171,Lists!$P$2:$Q$182,2,0),"")</f>
        <v/>
      </c>
      <c r="BG171" s="166"/>
      <c r="BH171" s="166"/>
      <c r="BI171" s="166"/>
      <c r="BJ171" s="166"/>
      <c r="BK171" s="166"/>
      <c r="BL171" s="166"/>
      <c r="BM171" s="166"/>
      <c r="BN171" s="166"/>
      <c r="BO171" s="166"/>
      <c r="BP171" s="166"/>
      <c r="BQ171" s="166"/>
      <c r="BR171" s="166"/>
      <c r="BS171" s="166"/>
      <c r="BT171" s="166"/>
      <c r="BU171" s="166"/>
    </row>
    <row r="172" spans="1:73" s="5" customFormat="1">
      <c r="A172" s="6">
        <v>166</v>
      </c>
      <c r="B172" s="231"/>
      <c r="C172" s="7"/>
      <c r="D172" s="7"/>
      <c r="E172" s="7"/>
      <c r="F172" s="67"/>
      <c r="G172" s="79"/>
      <c r="H172" s="79"/>
      <c r="I172" s="75"/>
      <c r="J172" s="76"/>
      <c r="K172" s="76"/>
      <c r="L172" s="76"/>
      <c r="M172" s="76"/>
      <c r="N172" s="76"/>
      <c r="O172" s="76"/>
      <c r="P172" s="76"/>
      <c r="Q172" s="76"/>
      <c r="R172" s="76"/>
      <c r="S172" s="76"/>
      <c r="T172" s="76"/>
      <c r="U172" s="76"/>
      <c r="V172" s="76"/>
      <c r="W172" s="80"/>
      <c r="X172" s="69"/>
      <c r="Y172" s="25"/>
      <c r="Z172" s="326"/>
      <c r="AA172" s="327"/>
      <c r="AB172" s="28"/>
      <c r="AC172" s="23"/>
      <c r="AD172" s="8"/>
      <c r="AE172" s="8"/>
      <c r="AF172" s="25"/>
      <c r="AG172" s="6"/>
      <c r="AH172" s="23"/>
      <c r="AI172" s="173"/>
      <c r="AJ172" s="26"/>
      <c r="AK172" s="23"/>
      <c r="AL172" s="25"/>
      <c r="AM172" s="6"/>
      <c r="AN172" s="23"/>
      <c r="AO172" s="247"/>
      <c r="AP172" s="243" t="str">
        <f>IF(AD172="UI",VLOOKUP(AB172,'Convert Internation Units'!$A$2:$D$33,4,FALSE),IF(AB172="Penethamate hydroiodide",0.63,IF(AB172="Benzylpenicillin Procaine /
 Benzathine Penicillin",0.61,IF(AB172="Benzathine Penicillin",0.61,IF(AB172="Procaine benzylpenicillin",0.61,IF(AB172=Prodrug!E169,Prodrug!E169,Prodrug!E169))))))</f>
        <v/>
      </c>
      <c r="AQ172" s="240" t="str">
        <f>IFERROR((((Calculations!C169*Calculations!G169)/Calculations!E169)*'Data Entry'!X172),"")</f>
        <v/>
      </c>
      <c r="AR172" s="141" t="str">
        <f>IFERROR(VLOOKUP(AB172,Lists!$P$2:$Q$182,2,0),"")</f>
        <v/>
      </c>
      <c r="AS172" s="143" t="str">
        <f>IF(AI172="UI",VLOOKUP(AG172,'Convert Internation Units'!$A$2:$D$33,4,FALSE),IF(AG172="Penethamate hydroiodide",0.63,IF(AG172="Benzylpenicillin Procaine /
 Benzathine Penicillin",0.61,IF(AG172="Benzathine Penicillin",0.61,IF(AG172="Procaine benzylpenicillin",0.61,IF(AG172=Prodrug!F169,Prodrug!F169,Prodrug!F169))))))</f>
        <v/>
      </c>
      <c r="AT172" s="240" t="str">
        <f>IFERROR((((Calculations!K169*Calculations!G169)/Calculations!E169)*'Data Entry'!X172),"")</f>
        <v/>
      </c>
      <c r="AU172" s="146" t="str">
        <f>IFERROR(VLOOKUP(AG172,Lists!$P$2:$Q$182,2,0),"")</f>
        <v/>
      </c>
      <c r="AV172" s="143" t="str">
        <f>IF(AL172="UI",VLOOKUP(AJ172,'Convert Internation Units'!$A$2:$D$33,4,FALSE),IF(AJ172="Penethamate hydroiodide",0.63,IF(AJ172="Benzylpenicillin Procaine /
 Benzathine Penicillin",0.61,IF(AJ172="Benzathine Penicillin",0.61,IF(AJ172="Procaine benzylpenicillin",0.61,IF(AJ172=Prodrug!G169,Prodrug!G169,Prodrug!G169))))))</f>
        <v/>
      </c>
      <c r="AW172" s="240" t="str">
        <f>IFERROR((((Calculations!O169*Calculations!G169)/Calculations!E169)*'Data Entry'!X172),"")</f>
        <v/>
      </c>
      <c r="AX172" s="146" t="str">
        <f>IFERROR(VLOOKUP(AJ172,Lists!$P$2:$Q$182,2,0),"")</f>
        <v/>
      </c>
      <c r="AY172" s="143" t="str">
        <f>IF(AO172="UI",VLOOKUP(AM172,'Convert Internation Units'!$A$2:$D$33,4,FALSE),IF(AM172="Penethamate hydroiodide",0.63,IF(AM172="Benzylpenicillin Procaine /
 Benzathine Penicillin",0.61,IF(AM172="Benzathine Penicillin",0.61,IF(AM172="Procaine benzylpenicillin",0.61,IF(AM172=Prodrug!H169,Prodrug!H169,Prodrug!H169))))))</f>
        <v/>
      </c>
      <c r="AZ172" s="240" t="str">
        <f>IFERROR((((Calculations!S169*Calculations!G169)/Calculations!E169)*'Data Entry'!X172),"")</f>
        <v/>
      </c>
      <c r="BA172" s="146" t="str">
        <f>IFERROR(VLOOKUP(AM172,Lists!$P$2:$Q$182,2,0),"")</f>
        <v/>
      </c>
      <c r="BG172" s="166"/>
      <c r="BH172" s="166"/>
      <c r="BI172" s="166"/>
      <c r="BJ172" s="166"/>
      <c r="BK172" s="166"/>
      <c r="BL172" s="166"/>
      <c r="BM172" s="166"/>
      <c r="BN172" s="166"/>
      <c r="BO172" s="166"/>
      <c r="BP172" s="166"/>
      <c r="BQ172" s="166"/>
      <c r="BR172" s="166"/>
      <c r="BS172" s="166"/>
      <c r="BT172" s="166"/>
      <c r="BU172" s="166"/>
    </row>
    <row r="173" spans="1:73" s="5" customFormat="1">
      <c r="A173" s="116">
        <v>167</v>
      </c>
      <c r="B173" s="232"/>
      <c r="C173" s="105"/>
      <c r="D173" s="105"/>
      <c r="E173" s="105"/>
      <c r="F173" s="106"/>
      <c r="G173" s="107"/>
      <c r="H173" s="107"/>
      <c r="I173" s="108"/>
      <c r="J173" s="110"/>
      <c r="K173" s="110"/>
      <c r="L173" s="110"/>
      <c r="M173" s="110"/>
      <c r="N173" s="110"/>
      <c r="O173" s="110"/>
      <c r="P173" s="110"/>
      <c r="Q173" s="110"/>
      <c r="R173" s="110"/>
      <c r="S173" s="110"/>
      <c r="T173" s="110"/>
      <c r="U173" s="110"/>
      <c r="V173" s="110"/>
      <c r="W173" s="109"/>
      <c r="X173" s="111"/>
      <c r="Y173" s="112"/>
      <c r="Z173" s="328"/>
      <c r="AA173" s="329"/>
      <c r="AB173" s="114"/>
      <c r="AC173" s="115"/>
      <c r="AD173" s="113"/>
      <c r="AE173" s="113"/>
      <c r="AF173" s="112"/>
      <c r="AG173" s="116"/>
      <c r="AH173" s="115"/>
      <c r="AI173" s="174"/>
      <c r="AJ173" s="104"/>
      <c r="AK173" s="115"/>
      <c r="AL173" s="112"/>
      <c r="AM173" s="116"/>
      <c r="AN173" s="115"/>
      <c r="AO173" s="248"/>
      <c r="AP173" s="242" t="str">
        <f>IF(AD173="UI",VLOOKUP(AB173,'Convert Internation Units'!$A$2:$D$33,4,FALSE),IF(AB173="Penethamate hydroiodide",0.63,IF(AB173="Benzylpenicillin Procaine /
 Benzathine Penicillin",0.61,IF(AB173="Benzathine Penicillin",0.61,IF(AB173="Procaine benzylpenicillin",0.61,IF(AB173=Prodrug!E170,Prodrug!E170,Prodrug!E170))))))</f>
        <v/>
      </c>
      <c r="AQ173" s="239" t="str">
        <f>IFERROR((((Calculations!C170*Calculations!G170)/Calculations!E170)*'Data Entry'!X173),"")</f>
        <v/>
      </c>
      <c r="AR173" s="234" t="str">
        <f>IFERROR(VLOOKUP(AB173,Lists!$P$2:$Q$182,2,0),"")</f>
        <v/>
      </c>
      <c r="AS173" s="233" t="str">
        <f>IF(AI173="UI",VLOOKUP(AG173,'Convert Internation Units'!$A$2:$D$33,4,FALSE),IF(AG173="Penethamate hydroiodide",0.63,IF(AG173="Benzylpenicillin Procaine /
 Benzathine Penicillin",0.61,IF(AG173="Benzathine Penicillin",0.61,IF(AG173="Procaine benzylpenicillin",0.61,IF(AG173=Prodrug!F170,Prodrug!F170,Prodrug!F170))))))</f>
        <v/>
      </c>
      <c r="AT173" s="239" t="str">
        <f>IFERROR((((Calculations!K170*Calculations!G170)/Calculations!E170)*'Data Entry'!X173),"")</f>
        <v/>
      </c>
      <c r="AU173" s="235" t="str">
        <f>IFERROR(VLOOKUP(AG173,Lists!$P$2:$Q$182,2,0),"")</f>
        <v/>
      </c>
      <c r="AV173" s="233" t="str">
        <f>IF(AL173="UI",VLOOKUP(AJ173,'Convert Internation Units'!$A$2:$D$33,4,FALSE),IF(AJ173="Penethamate hydroiodide",0.63,IF(AJ173="Benzylpenicillin Procaine /
 Benzathine Penicillin",0.61,IF(AJ173="Benzathine Penicillin",0.61,IF(AJ173="Procaine benzylpenicillin",0.61,IF(AJ173=Prodrug!G170,Prodrug!G170,Prodrug!G170))))))</f>
        <v/>
      </c>
      <c r="AW173" s="239" t="str">
        <f>IFERROR((((Calculations!O170*Calculations!G170)/Calculations!E170)*'Data Entry'!X173),"")</f>
        <v/>
      </c>
      <c r="AX173" s="235" t="str">
        <f>IFERROR(VLOOKUP(AJ173,Lists!$P$2:$Q$182,2,0),"")</f>
        <v/>
      </c>
      <c r="AY173" s="233" t="str">
        <f>IF(AO173="UI",VLOOKUP(AM173,'Convert Internation Units'!$A$2:$D$33,4,FALSE),IF(AM173="Penethamate hydroiodide",0.63,IF(AM173="Benzylpenicillin Procaine /
 Benzathine Penicillin",0.61,IF(AM173="Benzathine Penicillin",0.61,IF(AM173="Procaine benzylpenicillin",0.61,IF(AM173=Prodrug!H170,Prodrug!H170,Prodrug!H170))))))</f>
        <v/>
      </c>
      <c r="AZ173" s="239" t="str">
        <f>IFERROR((((Calculations!S170*Calculations!G170)/Calculations!E170)*'Data Entry'!X173),"")</f>
        <v/>
      </c>
      <c r="BA173" s="235" t="str">
        <f>IFERROR(VLOOKUP(AM173,Lists!$P$2:$Q$182,2,0),"")</f>
        <v/>
      </c>
      <c r="BG173" s="166"/>
      <c r="BH173" s="166"/>
      <c r="BI173" s="166"/>
      <c r="BJ173" s="166"/>
      <c r="BK173" s="166"/>
      <c r="BL173" s="166"/>
      <c r="BM173" s="166"/>
      <c r="BN173" s="166"/>
      <c r="BO173" s="166"/>
      <c r="BP173" s="166"/>
      <c r="BQ173" s="166"/>
      <c r="BR173" s="166"/>
      <c r="BS173" s="166"/>
      <c r="BT173" s="166"/>
      <c r="BU173" s="166"/>
    </row>
    <row r="174" spans="1:73" s="5" customFormat="1">
      <c r="A174" s="6">
        <v>168</v>
      </c>
      <c r="B174" s="231"/>
      <c r="C174" s="7"/>
      <c r="D174" s="7"/>
      <c r="E174" s="7"/>
      <c r="F174" s="67"/>
      <c r="G174" s="79"/>
      <c r="H174" s="79"/>
      <c r="I174" s="75"/>
      <c r="J174" s="76"/>
      <c r="K174" s="76"/>
      <c r="L174" s="76"/>
      <c r="M174" s="76"/>
      <c r="N174" s="76"/>
      <c r="O174" s="76"/>
      <c r="P174" s="76"/>
      <c r="Q174" s="76"/>
      <c r="R174" s="76"/>
      <c r="S174" s="76"/>
      <c r="T174" s="76"/>
      <c r="U174" s="76"/>
      <c r="V174" s="76"/>
      <c r="W174" s="80"/>
      <c r="X174" s="69"/>
      <c r="Y174" s="25"/>
      <c r="Z174" s="326"/>
      <c r="AA174" s="327"/>
      <c r="AB174" s="28"/>
      <c r="AC174" s="23"/>
      <c r="AD174" s="8"/>
      <c r="AE174" s="8"/>
      <c r="AF174" s="25"/>
      <c r="AG174" s="6"/>
      <c r="AH174" s="23"/>
      <c r="AI174" s="173"/>
      <c r="AJ174" s="26"/>
      <c r="AK174" s="23"/>
      <c r="AL174" s="25"/>
      <c r="AM174" s="6"/>
      <c r="AN174" s="23"/>
      <c r="AO174" s="247"/>
      <c r="AP174" s="243" t="str">
        <f>IF(AD174="UI",VLOOKUP(AB174,'Convert Internation Units'!$A$2:$D$33,4,FALSE),IF(AB174="Penethamate hydroiodide",0.63,IF(AB174="Benzylpenicillin Procaine /
 Benzathine Penicillin",0.61,IF(AB174="Benzathine Penicillin",0.61,IF(AB174="Procaine benzylpenicillin",0.61,IF(AB174=Prodrug!E171,Prodrug!E171,Prodrug!E171))))))</f>
        <v/>
      </c>
      <c r="AQ174" s="240" t="str">
        <f>IFERROR((((Calculations!C171*Calculations!G171)/Calculations!E171)*'Data Entry'!X174),"")</f>
        <v/>
      </c>
      <c r="AR174" s="141" t="str">
        <f>IFERROR(VLOOKUP(AB174,Lists!$P$2:$Q$182,2,0),"")</f>
        <v/>
      </c>
      <c r="AS174" s="143" t="str">
        <f>IF(AI174="UI",VLOOKUP(AG174,'Convert Internation Units'!$A$2:$D$33,4,FALSE),IF(AG174="Penethamate hydroiodide",0.63,IF(AG174="Benzylpenicillin Procaine /
 Benzathine Penicillin",0.61,IF(AG174="Benzathine Penicillin",0.61,IF(AG174="Procaine benzylpenicillin",0.61,IF(AG174=Prodrug!F171,Prodrug!F171,Prodrug!F171))))))</f>
        <v/>
      </c>
      <c r="AT174" s="240" t="str">
        <f>IFERROR((((Calculations!K171*Calculations!G171)/Calculations!E171)*'Data Entry'!X174),"")</f>
        <v/>
      </c>
      <c r="AU174" s="146" t="str">
        <f>IFERROR(VLOOKUP(AG174,Lists!$P$2:$Q$182,2,0),"")</f>
        <v/>
      </c>
      <c r="AV174" s="143" t="str">
        <f>IF(AL174="UI",VLOOKUP(AJ174,'Convert Internation Units'!$A$2:$D$33,4,FALSE),IF(AJ174="Penethamate hydroiodide",0.63,IF(AJ174="Benzylpenicillin Procaine /
 Benzathine Penicillin",0.61,IF(AJ174="Benzathine Penicillin",0.61,IF(AJ174="Procaine benzylpenicillin",0.61,IF(AJ174=Prodrug!G171,Prodrug!G171,Prodrug!G171))))))</f>
        <v/>
      </c>
      <c r="AW174" s="240" t="str">
        <f>IFERROR((((Calculations!O171*Calculations!G171)/Calculations!E171)*'Data Entry'!X174),"")</f>
        <v/>
      </c>
      <c r="AX174" s="146" t="str">
        <f>IFERROR(VLOOKUP(AJ174,Lists!$P$2:$Q$182,2,0),"")</f>
        <v/>
      </c>
      <c r="AY174" s="143" t="str">
        <f>IF(AO174="UI",VLOOKUP(AM174,'Convert Internation Units'!$A$2:$D$33,4,FALSE),IF(AM174="Penethamate hydroiodide",0.63,IF(AM174="Benzylpenicillin Procaine /
 Benzathine Penicillin",0.61,IF(AM174="Benzathine Penicillin",0.61,IF(AM174="Procaine benzylpenicillin",0.61,IF(AM174=Prodrug!H171,Prodrug!H171,Prodrug!H171))))))</f>
        <v/>
      </c>
      <c r="AZ174" s="240" t="str">
        <f>IFERROR((((Calculations!S171*Calculations!G171)/Calculations!E171)*'Data Entry'!X174),"")</f>
        <v/>
      </c>
      <c r="BA174" s="146" t="str">
        <f>IFERROR(VLOOKUP(AM174,Lists!$P$2:$Q$182,2,0),"")</f>
        <v/>
      </c>
      <c r="BG174" s="166"/>
      <c r="BH174" s="166"/>
      <c r="BI174" s="166"/>
      <c r="BJ174" s="166"/>
      <c r="BK174" s="166"/>
      <c r="BL174" s="166"/>
      <c r="BM174" s="166"/>
      <c r="BN174" s="166"/>
      <c r="BO174" s="166"/>
      <c r="BP174" s="166"/>
      <c r="BQ174" s="166"/>
      <c r="BR174" s="166"/>
      <c r="BS174" s="166"/>
      <c r="BT174" s="166"/>
      <c r="BU174" s="166"/>
    </row>
    <row r="175" spans="1:73" s="5" customFormat="1">
      <c r="A175" s="116">
        <v>169</v>
      </c>
      <c r="B175" s="232"/>
      <c r="C175" s="105"/>
      <c r="D175" s="105"/>
      <c r="E175" s="105"/>
      <c r="F175" s="106"/>
      <c r="G175" s="107"/>
      <c r="H175" s="107"/>
      <c r="I175" s="108"/>
      <c r="J175" s="110"/>
      <c r="K175" s="110"/>
      <c r="L175" s="110"/>
      <c r="M175" s="110"/>
      <c r="N175" s="110"/>
      <c r="O175" s="110"/>
      <c r="P175" s="110"/>
      <c r="Q175" s="110"/>
      <c r="R175" s="110"/>
      <c r="S175" s="110"/>
      <c r="T175" s="110"/>
      <c r="U175" s="110"/>
      <c r="V175" s="110"/>
      <c r="W175" s="109"/>
      <c r="X175" s="111"/>
      <c r="Y175" s="112"/>
      <c r="Z175" s="328"/>
      <c r="AA175" s="329"/>
      <c r="AB175" s="114"/>
      <c r="AC175" s="115"/>
      <c r="AD175" s="113"/>
      <c r="AE175" s="113"/>
      <c r="AF175" s="112"/>
      <c r="AG175" s="116"/>
      <c r="AH175" s="115"/>
      <c r="AI175" s="174"/>
      <c r="AJ175" s="104"/>
      <c r="AK175" s="115"/>
      <c r="AL175" s="112"/>
      <c r="AM175" s="116"/>
      <c r="AN175" s="115"/>
      <c r="AO175" s="248"/>
      <c r="AP175" s="242" t="str">
        <f>IF(AD175="UI",VLOOKUP(AB175,'Convert Internation Units'!$A$2:$D$33,4,FALSE),IF(AB175="Penethamate hydroiodide",0.63,IF(AB175="Benzylpenicillin Procaine /
 Benzathine Penicillin",0.61,IF(AB175="Benzathine Penicillin",0.61,IF(AB175="Procaine benzylpenicillin",0.61,IF(AB175=Prodrug!E172,Prodrug!E172,Prodrug!E172))))))</f>
        <v/>
      </c>
      <c r="AQ175" s="239" t="str">
        <f>IFERROR((((Calculations!C172*Calculations!G172)/Calculations!E172)*'Data Entry'!X175),"")</f>
        <v/>
      </c>
      <c r="AR175" s="234" t="str">
        <f>IFERROR(VLOOKUP(AB175,Lists!$P$2:$Q$182,2,0),"")</f>
        <v/>
      </c>
      <c r="AS175" s="233" t="str">
        <f>IF(AI175="UI",VLOOKUP(AG175,'Convert Internation Units'!$A$2:$D$33,4,FALSE),IF(AG175="Penethamate hydroiodide",0.63,IF(AG175="Benzylpenicillin Procaine /
 Benzathine Penicillin",0.61,IF(AG175="Benzathine Penicillin",0.61,IF(AG175="Procaine benzylpenicillin",0.61,IF(AG175=Prodrug!F172,Prodrug!F172,Prodrug!F172))))))</f>
        <v/>
      </c>
      <c r="AT175" s="239" t="str">
        <f>IFERROR((((Calculations!K172*Calculations!G172)/Calculations!E172)*'Data Entry'!X175),"")</f>
        <v/>
      </c>
      <c r="AU175" s="235" t="str">
        <f>IFERROR(VLOOKUP(AG175,Lists!$P$2:$Q$182,2,0),"")</f>
        <v/>
      </c>
      <c r="AV175" s="233" t="str">
        <f>IF(AL175="UI",VLOOKUP(AJ175,'Convert Internation Units'!$A$2:$D$33,4,FALSE),IF(AJ175="Penethamate hydroiodide",0.63,IF(AJ175="Benzylpenicillin Procaine /
 Benzathine Penicillin",0.61,IF(AJ175="Benzathine Penicillin",0.61,IF(AJ175="Procaine benzylpenicillin",0.61,IF(AJ175=Prodrug!G172,Prodrug!G172,Prodrug!G172))))))</f>
        <v/>
      </c>
      <c r="AW175" s="239" t="str">
        <f>IFERROR((((Calculations!O172*Calculations!G172)/Calculations!E172)*'Data Entry'!X175),"")</f>
        <v/>
      </c>
      <c r="AX175" s="235" t="str">
        <f>IFERROR(VLOOKUP(AJ175,Lists!$P$2:$Q$182,2,0),"")</f>
        <v/>
      </c>
      <c r="AY175" s="233" t="str">
        <f>IF(AO175="UI",VLOOKUP(AM175,'Convert Internation Units'!$A$2:$D$33,4,FALSE),IF(AM175="Penethamate hydroiodide",0.63,IF(AM175="Benzylpenicillin Procaine /
 Benzathine Penicillin",0.61,IF(AM175="Benzathine Penicillin",0.61,IF(AM175="Procaine benzylpenicillin",0.61,IF(AM175=Prodrug!H172,Prodrug!H172,Prodrug!H172))))))</f>
        <v/>
      </c>
      <c r="AZ175" s="239" t="str">
        <f>IFERROR((((Calculations!S172*Calculations!G172)/Calculations!E172)*'Data Entry'!X175),"")</f>
        <v/>
      </c>
      <c r="BA175" s="235" t="str">
        <f>IFERROR(VLOOKUP(AM175,Lists!$P$2:$Q$182,2,0),"")</f>
        <v/>
      </c>
      <c r="BG175" s="166"/>
      <c r="BH175" s="166"/>
      <c r="BI175" s="166"/>
      <c r="BJ175" s="166"/>
      <c r="BK175" s="166"/>
      <c r="BL175" s="166"/>
      <c r="BM175" s="166"/>
      <c r="BN175" s="166"/>
      <c r="BO175" s="166"/>
      <c r="BP175" s="166"/>
      <c r="BQ175" s="166"/>
      <c r="BR175" s="166"/>
      <c r="BS175" s="166"/>
      <c r="BT175" s="166"/>
      <c r="BU175" s="166"/>
    </row>
    <row r="176" spans="1:73" s="5" customFormat="1">
      <c r="A176" s="6">
        <v>170</v>
      </c>
      <c r="B176" s="231"/>
      <c r="C176" s="7"/>
      <c r="D176" s="7"/>
      <c r="E176" s="7"/>
      <c r="F176" s="67"/>
      <c r="G176" s="79"/>
      <c r="H176" s="79"/>
      <c r="I176" s="75"/>
      <c r="J176" s="76"/>
      <c r="K176" s="76"/>
      <c r="L176" s="76"/>
      <c r="M176" s="76"/>
      <c r="N176" s="76"/>
      <c r="O176" s="76"/>
      <c r="P176" s="76"/>
      <c r="Q176" s="76"/>
      <c r="R176" s="76"/>
      <c r="S176" s="76"/>
      <c r="T176" s="76"/>
      <c r="U176" s="76"/>
      <c r="V176" s="76"/>
      <c r="W176" s="80"/>
      <c r="X176" s="69"/>
      <c r="Y176" s="25"/>
      <c r="Z176" s="326"/>
      <c r="AA176" s="327"/>
      <c r="AB176" s="28"/>
      <c r="AC176" s="23"/>
      <c r="AD176" s="8"/>
      <c r="AE176" s="8"/>
      <c r="AF176" s="25"/>
      <c r="AG176" s="6"/>
      <c r="AH176" s="23"/>
      <c r="AI176" s="173"/>
      <c r="AJ176" s="26"/>
      <c r="AK176" s="23"/>
      <c r="AL176" s="25"/>
      <c r="AM176" s="6"/>
      <c r="AN176" s="23"/>
      <c r="AO176" s="247"/>
      <c r="AP176" s="243" t="str">
        <f>IF(AD176="UI",VLOOKUP(AB176,'Convert Internation Units'!$A$2:$D$33,4,FALSE),IF(AB176="Penethamate hydroiodide",0.63,IF(AB176="Benzylpenicillin Procaine /
 Benzathine Penicillin",0.61,IF(AB176="Benzathine Penicillin",0.61,IF(AB176="Procaine benzylpenicillin",0.61,IF(AB176=Prodrug!E173,Prodrug!E173,Prodrug!E173))))))</f>
        <v/>
      </c>
      <c r="AQ176" s="240" t="str">
        <f>IFERROR((((Calculations!C173*Calculations!G173)/Calculations!E173)*'Data Entry'!X176),"")</f>
        <v/>
      </c>
      <c r="AR176" s="141" t="str">
        <f>IFERROR(VLOOKUP(AB176,Lists!$P$2:$Q$182,2,0),"")</f>
        <v/>
      </c>
      <c r="AS176" s="143" t="str">
        <f>IF(AI176="UI",VLOOKUP(AG176,'Convert Internation Units'!$A$2:$D$33,4,FALSE),IF(AG176="Penethamate hydroiodide",0.63,IF(AG176="Benzylpenicillin Procaine /
 Benzathine Penicillin",0.61,IF(AG176="Benzathine Penicillin",0.61,IF(AG176="Procaine benzylpenicillin",0.61,IF(AG176=Prodrug!F173,Prodrug!F173,Prodrug!F173))))))</f>
        <v/>
      </c>
      <c r="AT176" s="240" t="str">
        <f>IFERROR((((Calculations!K173*Calculations!G173)/Calculations!E173)*'Data Entry'!X176),"")</f>
        <v/>
      </c>
      <c r="AU176" s="146" t="str">
        <f>IFERROR(VLOOKUP(AG176,Lists!$P$2:$Q$182,2,0),"")</f>
        <v/>
      </c>
      <c r="AV176" s="143" t="str">
        <f>IF(AL176="UI",VLOOKUP(AJ176,'Convert Internation Units'!$A$2:$D$33,4,FALSE),IF(AJ176="Penethamate hydroiodide",0.63,IF(AJ176="Benzylpenicillin Procaine /
 Benzathine Penicillin",0.61,IF(AJ176="Benzathine Penicillin",0.61,IF(AJ176="Procaine benzylpenicillin",0.61,IF(AJ176=Prodrug!G173,Prodrug!G173,Prodrug!G173))))))</f>
        <v/>
      </c>
      <c r="AW176" s="240" t="str">
        <f>IFERROR((((Calculations!O173*Calculations!G173)/Calculations!E173)*'Data Entry'!X176),"")</f>
        <v/>
      </c>
      <c r="AX176" s="146" t="str">
        <f>IFERROR(VLOOKUP(AJ176,Lists!$P$2:$Q$182,2,0),"")</f>
        <v/>
      </c>
      <c r="AY176" s="143" t="str">
        <f>IF(AO176="UI",VLOOKUP(AM176,'Convert Internation Units'!$A$2:$D$33,4,FALSE),IF(AM176="Penethamate hydroiodide",0.63,IF(AM176="Benzylpenicillin Procaine /
 Benzathine Penicillin",0.61,IF(AM176="Benzathine Penicillin",0.61,IF(AM176="Procaine benzylpenicillin",0.61,IF(AM176=Prodrug!H173,Prodrug!H173,Prodrug!H173))))))</f>
        <v/>
      </c>
      <c r="AZ176" s="240" t="str">
        <f>IFERROR((((Calculations!S173*Calculations!G173)/Calculations!E173)*'Data Entry'!X176),"")</f>
        <v/>
      </c>
      <c r="BA176" s="146" t="str">
        <f>IFERROR(VLOOKUP(AM176,Lists!$P$2:$Q$182,2,0),"")</f>
        <v/>
      </c>
      <c r="BG176" s="166"/>
      <c r="BH176" s="166"/>
      <c r="BI176" s="166"/>
      <c r="BJ176" s="166"/>
      <c r="BK176" s="166"/>
      <c r="BL176" s="166"/>
      <c r="BM176" s="166"/>
      <c r="BN176" s="166"/>
      <c r="BO176" s="166"/>
      <c r="BP176" s="166"/>
      <c r="BQ176" s="166"/>
      <c r="BR176" s="166"/>
      <c r="BS176" s="166"/>
      <c r="BT176" s="166"/>
      <c r="BU176" s="166"/>
    </row>
    <row r="177" spans="1:73" s="5" customFormat="1">
      <c r="A177" s="116">
        <v>171</v>
      </c>
      <c r="B177" s="232"/>
      <c r="C177" s="105"/>
      <c r="D177" s="105"/>
      <c r="E177" s="105"/>
      <c r="F177" s="106"/>
      <c r="G177" s="107"/>
      <c r="H177" s="107"/>
      <c r="I177" s="108"/>
      <c r="J177" s="110"/>
      <c r="K177" s="110"/>
      <c r="L177" s="110"/>
      <c r="M177" s="110"/>
      <c r="N177" s="110"/>
      <c r="O177" s="110"/>
      <c r="P177" s="110"/>
      <c r="Q177" s="110"/>
      <c r="R177" s="110"/>
      <c r="S177" s="110"/>
      <c r="T177" s="110"/>
      <c r="U177" s="110"/>
      <c r="V177" s="110"/>
      <c r="W177" s="109"/>
      <c r="X177" s="111"/>
      <c r="Y177" s="112"/>
      <c r="Z177" s="328"/>
      <c r="AA177" s="329"/>
      <c r="AB177" s="114"/>
      <c r="AC177" s="115"/>
      <c r="AD177" s="113"/>
      <c r="AE177" s="113"/>
      <c r="AF177" s="112"/>
      <c r="AG177" s="116"/>
      <c r="AH177" s="115"/>
      <c r="AI177" s="174"/>
      <c r="AJ177" s="104"/>
      <c r="AK177" s="115"/>
      <c r="AL177" s="112"/>
      <c r="AM177" s="116"/>
      <c r="AN177" s="115"/>
      <c r="AO177" s="248"/>
      <c r="AP177" s="242" t="str">
        <f>IF(AD177="UI",VLOOKUP(AB177,'Convert Internation Units'!$A$2:$D$33,4,FALSE),IF(AB177="Penethamate hydroiodide",0.63,IF(AB177="Benzylpenicillin Procaine /
 Benzathine Penicillin",0.61,IF(AB177="Benzathine Penicillin",0.61,IF(AB177="Procaine benzylpenicillin",0.61,IF(AB177=Prodrug!E174,Prodrug!E174,Prodrug!E174))))))</f>
        <v/>
      </c>
      <c r="AQ177" s="239" t="str">
        <f>IFERROR((((Calculations!C174*Calculations!G174)/Calculations!E174)*'Data Entry'!X177),"")</f>
        <v/>
      </c>
      <c r="AR177" s="234" t="str">
        <f>IFERROR(VLOOKUP(AB177,Lists!$P$2:$Q$182,2,0),"")</f>
        <v/>
      </c>
      <c r="AS177" s="233" t="str">
        <f>IF(AI177="UI",VLOOKUP(AG177,'Convert Internation Units'!$A$2:$D$33,4,FALSE),IF(AG177="Penethamate hydroiodide",0.63,IF(AG177="Benzylpenicillin Procaine /
 Benzathine Penicillin",0.61,IF(AG177="Benzathine Penicillin",0.61,IF(AG177="Procaine benzylpenicillin",0.61,IF(AG177=Prodrug!F174,Prodrug!F174,Prodrug!F174))))))</f>
        <v/>
      </c>
      <c r="AT177" s="239" t="str">
        <f>IFERROR((((Calculations!K174*Calculations!G174)/Calculations!E174)*'Data Entry'!X177),"")</f>
        <v/>
      </c>
      <c r="AU177" s="235" t="str">
        <f>IFERROR(VLOOKUP(AG177,Lists!$P$2:$Q$182,2,0),"")</f>
        <v/>
      </c>
      <c r="AV177" s="233" t="str">
        <f>IF(AL177="UI",VLOOKUP(AJ177,'Convert Internation Units'!$A$2:$D$33,4,FALSE),IF(AJ177="Penethamate hydroiodide",0.63,IF(AJ177="Benzylpenicillin Procaine /
 Benzathine Penicillin",0.61,IF(AJ177="Benzathine Penicillin",0.61,IF(AJ177="Procaine benzylpenicillin",0.61,IF(AJ177=Prodrug!G174,Prodrug!G174,Prodrug!G174))))))</f>
        <v/>
      </c>
      <c r="AW177" s="239" t="str">
        <f>IFERROR((((Calculations!O174*Calculations!G174)/Calculations!E174)*'Data Entry'!X177),"")</f>
        <v/>
      </c>
      <c r="AX177" s="235" t="str">
        <f>IFERROR(VLOOKUP(AJ177,Lists!$P$2:$Q$182,2,0),"")</f>
        <v/>
      </c>
      <c r="AY177" s="233" t="str">
        <f>IF(AO177="UI",VLOOKUP(AM177,'Convert Internation Units'!$A$2:$D$33,4,FALSE),IF(AM177="Penethamate hydroiodide",0.63,IF(AM177="Benzylpenicillin Procaine /
 Benzathine Penicillin",0.61,IF(AM177="Benzathine Penicillin",0.61,IF(AM177="Procaine benzylpenicillin",0.61,IF(AM177=Prodrug!H174,Prodrug!H174,Prodrug!H174))))))</f>
        <v/>
      </c>
      <c r="AZ177" s="239" t="str">
        <f>IFERROR((((Calculations!S174*Calculations!G174)/Calculations!E174)*'Data Entry'!X177),"")</f>
        <v/>
      </c>
      <c r="BA177" s="235" t="str">
        <f>IFERROR(VLOOKUP(AM177,Lists!$P$2:$Q$182,2,0),"")</f>
        <v/>
      </c>
      <c r="BG177" s="166"/>
      <c r="BH177" s="166"/>
      <c r="BI177" s="166"/>
      <c r="BJ177" s="166"/>
      <c r="BK177" s="166"/>
      <c r="BL177" s="166"/>
      <c r="BM177" s="166"/>
      <c r="BN177" s="166"/>
      <c r="BO177" s="166"/>
      <c r="BP177" s="166"/>
      <c r="BQ177" s="166"/>
      <c r="BR177" s="166"/>
      <c r="BS177" s="166"/>
      <c r="BT177" s="166"/>
      <c r="BU177" s="166"/>
    </row>
    <row r="178" spans="1:73" s="5" customFormat="1">
      <c r="A178" s="6">
        <v>172</v>
      </c>
      <c r="B178" s="231"/>
      <c r="C178" s="7"/>
      <c r="D178" s="7"/>
      <c r="E178" s="7"/>
      <c r="F178" s="67"/>
      <c r="G178" s="79"/>
      <c r="H178" s="79"/>
      <c r="I178" s="75"/>
      <c r="J178" s="76"/>
      <c r="K178" s="76"/>
      <c r="L178" s="76"/>
      <c r="M178" s="76"/>
      <c r="N178" s="76"/>
      <c r="O178" s="76"/>
      <c r="P178" s="76"/>
      <c r="Q178" s="76"/>
      <c r="R178" s="76"/>
      <c r="S178" s="76"/>
      <c r="T178" s="76"/>
      <c r="U178" s="76"/>
      <c r="V178" s="76"/>
      <c r="W178" s="80"/>
      <c r="X178" s="69"/>
      <c r="Y178" s="25"/>
      <c r="Z178" s="326"/>
      <c r="AA178" s="327"/>
      <c r="AB178" s="28"/>
      <c r="AC178" s="23"/>
      <c r="AD178" s="8"/>
      <c r="AE178" s="8"/>
      <c r="AF178" s="25"/>
      <c r="AG178" s="6"/>
      <c r="AH178" s="23"/>
      <c r="AI178" s="173"/>
      <c r="AJ178" s="26"/>
      <c r="AK178" s="23"/>
      <c r="AL178" s="25"/>
      <c r="AM178" s="6"/>
      <c r="AN178" s="23"/>
      <c r="AO178" s="247"/>
      <c r="AP178" s="243" t="str">
        <f>IF(AD178="UI",VLOOKUP(AB178,'Convert Internation Units'!$A$2:$D$33,4,FALSE),IF(AB178="Penethamate hydroiodide",0.63,IF(AB178="Benzylpenicillin Procaine /
 Benzathine Penicillin",0.61,IF(AB178="Benzathine Penicillin",0.61,IF(AB178="Procaine benzylpenicillin",0.61,IF(AB178=Prodrug!E175,Prodrug!E175,Prodrug!E175))))))</f>
        <v/>
      </c>
      <c r="AQ178" s="240" t="str">
        <f>IFERROR((((Calculations!C175*Calculations!G175)/Calculations!E175)*'Data Entry'!X178),"")</f>
        <v/>
      </c>
      <c r="AR178" s="141" t="str">
        <f>IFERROR(VLOOKUP(AB178,Lists!$P$2:$Q$182,2,0),"")</f>
        <v/>
      </c>
      <c r="AS178" s="143" t="str">
        <f>IF(AI178="UI",VLOOKUP(AG178,'Convert Internation Units'!$A$2:$D$33,4,FALSE),IF(AG178="Penethamate hydroiodide",0.63,IF(AG178="Benzylpenicillin Procaine /
 Benzathine Penicillin",0.61,IF(AG178="Benzathine Penicillin",0.61,IF(AG178="Procaine benzylpenicillin",0.61,IF(AG178=Prodrug!F175,Prodrug!F175,Prodrug!F175))))))</f>
        <v/>
      </c>
      <c r="AT178" s="240" t="str">
        <f>IFERROR((((Calculations!K175*Calculations!G175)/Calculations!E175)*'Data Entry'!X178),"")</f>
        <v/>
      </c>
      <c r="AU178" s="146" t="str">
        <f>IFERROR(VLOOKUP(AG178,Lists!$P$2:$Q$182,2,0),"")</f>
        <v/>
      </c>
      <c r="AV178" s="143" t="str">
        <f>IF(AL178="UI",VLOOKUP(AJ178,'Convert Internation Units'!$A$2:$D$33,4,FALSE),IF(AJ178="Penethamate hydroiodide",0.63,IF(AJ178="Benzylpenicillin Procaine /
 Benzathine Penicillin",0.61,IF(AJ178="Benzathine Penicillin",0.61,IF(AJ178="Procaine benzylpenicillin",0.61,IF(AJ178=Prodrug!G175,Prodrug!G175,Prodrug!G175))))))</f>
        <v/>
      </c>
      <c r="AW178" s="240" t="str">
        <f>IFERROR((((Calculations!O175*Calculations!G175)/Calculations!E175)*'Data Entry'!X178),"")</f>
        <v/>
      </c>
      <c r="AX178" s="146" t="str">
        <f>IFERROR(VLOOKUP(AJ178,Lists!$P$2:$Q$182,2,0),"")</f>
        <v/>
      </c>
      <c r="AY178" s="143" t="str">
        <f>IF(AO178="UI",VLOOKUP(AM178,'Convert Internation Units'!$A$2:$D$33,4,FALSE),IF(AM178="Penethamate hydroiodide",0.63,IF(AM178="Benzylpenicillin Procaine /
 Benzathine Penicillin",0.61,IF(AM178="Benzathine Penicillin",0.61,IF(AM178="Procaine benzylpenicillin",0.61,IF(AM178=Prodrug!H175,Prodrug!H175,Prodrug!H175))))))</f>
        <v/>
      </c>
      <c r="AZ178" s="240" t="str">
        <f>IFERROR((((Calculations!S175*Calculations!G175)/Calculations!E175)*'Data Entry'!X178),"")</f>
        <v/>
      </c>
      <c r="BA178" s="146" t="str">
        <f>IFERROR(VLOOKUP(AM178,Lists!$P$2:$Q$182,2,0),"")</f>
        <v/>
      </c>
      <c r="BG178" s="166"/>
      <c r="BH178" s="166"/>
      <c r="BI178" s="166"/>
      <c r="BJ178" s="166"/>
      <c r="BK178" s="166"/>
      <c r="BL178" s="166"/>
      <c r="BM178" s="166"/>
      <c r="BN178" s="166"/>
      <c r="BO178" s="166"/>
      <c r="BP178" s="166"/>
      <c r="BQ178" s="166"/>
      <c r="BR178" s="166"/>
      <c r="BS178" s="166"/>
      <c r="BT178" s="166"/>
      <c r="BU178" s="166"/>
    </row>
    <row r="179" spans="1:73" s="5" customFormat="1">
      <c r="A179" s="116">
        <v>173</v>
      </c>
      <c r="B179" s="232"/>
      <c r="C179" s="105"/>
      <c r="D179" s="105"/>
      <c r="E179" s="105"/>
      <c r="F179" s="106"/>
      <c r="G179" s="107"/>
      <c r="H179" s="107"/>
      <c r="I179" s="108"/>
      <c r="J179" s="110"/>
      <c r="K179" s="110"/>
      <c r="L179" s="110"/>
      <c r="M179" s="110"/>
      <c r="N179" s="110"/>
      <c r="O179" s="110"/>
      <c r="P179" s="110"/>
      <c r="Q179" s="110"/>
      <c r="R179" s="110"/>
      <c r="S179" s="110"/>
      <c r="T179" s="110"/>
      <c r="U179" s="110"/>
      <c r="V179" s="110"/>
      <c r="W179" s="109"/>
      <c r="X179" s="111"/>
      <c r="Y179" s="112"/>
      <c r="Z179" s="328"/>
      <c r="AA179" s="329"/>
      <c r="AB179" s="114"/>
      <c r="AC179" s="115"/>
      <c r="AD179" s="113"/>
      <c r="AE179" s="113"/>
      <c r="AF179" s="112"/>
      <c r="AG179" s="116"/>
      <c r="AH179" s="115"/>
      <c r="AI179" s="174"/>
      <c r="AJ179" s="104"/>
      <c r="AK179" s="115"/>
      <c r="AL179" s="112"/>
      <c r="AM179" s="116"/>
      <c r="AN179" s="115"/>
      <c r="AO179" s="248"/>
      <c r="AP179" s="242" t="str">
        <f>IF(AD179="UI",VLOOKUP(AB179,'Convert Internation Units'!$A$2:$D$33,4,FALSE),IF(AB179="Penethamate hydroiodide",0.63,IF(AB179="Benzylpenicillin Procaine /
 Benzathine Penicillin",0.61,IF(AB179="Benzathine Penicillin",0.61,IF(AB179="Procaine benzylpenicillin",0.61,IF(AB179=Prodrug!E176,Prodrug!E176,Prodrug!E176))))))</f>
        <v/>
      </c>
      <c r="AQ179" s="239" t="str">
        <f>IFERROR((((Calculations!C176*Calculations!G176)/Calculations!E176)*'Data Entry'!X179),"")</f>
        <v/>
      </c>
      <c r="AR179" s="234" t="str">
        <f>IFERROR(VLOOKUP(AB179,Lists!$P$2:$Q$182,2,0),"")</f>
        <v/>
      </c>
      <c r="AS179" s="233" t="str">
        <f>IF(AI179="UI",VLOOKUP(AG179,'Convert Internation Units'!$A$2:$D$33,4,FALSE),IF(AG179="Penethamate hydroiodide",0.63,IF(AG179="Benzylpenicillin Procaine /
 Benzathine Penicillin",0.61,IF(AG179="Benzathine Penicillin",0.61,IF(AG179="Procaine benzylpenicillin",0.61,IF(AG179=Prodrug!F176,Prodrug!F176,Prodrug!F176))))))</f>
        <v/>
      </c>
      <c r="AT179" s="239" t="str">
        <f>IFERROR((((Calculations!K176*Calculations!G176)/Calculations!E176)*'Data Entry'!X179),"")</f>
        <v/>
      </c>
      <c r="AU179" s="235" t="str">
        <f>IFERROR(VLOOKUP(AG179,Lists!$P$2:$Q$182,2,0),"")</f>
        <v/>
      </c>
      <c r="AV179" s="233" t="str">
        <f>IF(AL179="UI",VLOOKUP(AJ179,'Convert Internation Units'!$A$2:$D$33,4,FALSE),IF(AJ179="Penethamate hydroiodide",0.63,IF(AJ179="Benzylpenicillin Procaine /
 Benzathine Penicillin",0.61,IF(AJ179="Benzathine Penicillin",0.61,IF(AJ179="Procaine benzylpenicillin",0.61,IF(AJ179=Prodrug!G176,Prodrug!G176,Prodrug!G176))))))</f>
        <v/>
      </c>
      <c r="AW179" s="239" t="str">
        <f>IFERROR((((Calculations!O176*Calculations!G176)/Calculations!E176)*'Data Entry'!X179),"")</f>
        <v/>
      </c>
      <c r="AX179" s="235" t="str">
        <f>IFERROR(VLOOKUP(AJ179,Lists!$P$2:$Q$182,2,0),"")</f>
        <v/>
      </c>
      <c r="AY179" s="233" t="str">
        <f>IF(AO179="UI",VLOOKUP(AM179,'Convert Internation Units'!$A$2:$D$33,4,FALSE),IF(AM179="Penethamate hydroiodide",0.63,IF(AM179="Benzylpenicillin Procaine /
 Benzathine Penicillin",0.61,IF(AM179="Benzathine Penicillin",0.61,IF(AM179="Procaine benzylpenicillin",0.61,IF(AM179=Prodrug!H176,Prodrug!H176,Prodrug!H176))))))</f>
        <v/>
      </c>
      <c r="AZ179" s="239" t="str">
        <f>IFERROR((((Calculations!S176*Calculations!G176)/Calculations!E176)*'Data Entry'!X179),"")</f>
        <v/>
      </c>
      <c r="BA179" s="235" t="str">
        <f>IFERROR(VLOOKUP(AM179,Lists!$P$2:$Q$182,2,0),"")</f>
        <v/>
      </c>
      <c r="BG179" s="166"/>
      <c r="BH179" s="166"/>
      <c r="BI179" s="166"/>
      <c r="BJ179" s="166"/>
      <c r="BK179" s="166"/>
      <c r="BL179" s="166"/>
      <c r="BM179" s="166"/>
      <c r="BN179" s="166"/>
      <c r="BO179" s="166"/>
      <c r="BP179" s="166"/>
      <c r="BQ179" s="166"/>
      <c r="BR179" s="166"/>
      <c r="BS179" s="166"/>
      <c r="BT179" s="166"/>
      <c r="BU179" s="166"/>
    </row>
    <row r="180" spans="1:73" s="5" customFormat="1">
      <c r="A180" s="6">
        <v>174</v>
      </c>
      <c r="B180" s="231"/>
      <c r="C180" s="7"/>
      <c r="D180" s="7"/>
      <c r="E180" s="7"/>
      <c r="F180" s="67"/>
      <c r="G180" s="79"/>
      <c r="H180" s="79"/>
      <c r="I180" s="75"/>
      <c r="J180" s="76"/>
      <c r="K180" s="76"/>
      <c r="L180" s="76"/>
      <c r="M180" s="76"/>
      <c r="N180" s="76"/>
      <c r="O180" s="76"/>
      <c r="P180" s="76"/>
      <c r="Q180" s="76"/>
      <c r="R180" s="76"/>
      <c r="S180" s="76"/>
      <c r="T180" s="76"/>
      <c r="U180" s="76"/>
      <c r="V180" s="76"/>
      <c r="W180" s="80"/>
      <c r="X180" s="69"/>
      <c r="Y180" s="25"/>
      <c r="Z180" s="326"/>
      <c r="AA180" s="327"/>
      <c r="AB180" s="28"/>
      <c r="AC180" s="23"/>
      <c r="AD180" s="8"/>
      <c r="AE180" s="8"/>
      <c r="AF180" s="25"/>
      <c r="AG180" s="6"/>
      <c r="AH180" s="23"/>
      <c r="AI180" s="173"/>
      <c r="AJ180" s="26"/>
      <c r="AK180" s="23"/>
      <c r="AL180" s="25"/>
      <c r="AM180" s="6"/>
      <c r="AN180" s="23"/>
      <c r="AO180" s="247"/>
      <c r="AP180" s="243" t="str">
        <f>IF(AD180="UI",VLOOKUP(AB180,'Convert Internation Units'!$A$2:$D$33,4,FALSE),IF(AB180="Penethamate hydroiodide",0.63,IF(AB180="Benzylpenicillin Procaine /
 Benzathine Penicillin",0.61,IF(AB180="Benzathine Penicillin",0.61,IF(AB180="Procaine benzylpenicillin",0.61,IF(AB180=Prodrug!E177,Prodrug!E177,Prodrug!E177))))))</f>
        <v/>
      </c>
      <c r="AQ180" s="240" t="str">
        <f>IFERROR((((Calculations!C177*Calculations!G177)/Calculations!E177)*'Data Entry'!X180),"")</f>
        <v/>
      </c>
      <c r="AR180" s="141" t="str">
        <f>IFERROR(VLOOKUP(AB180,Lists!$P$2:$Q$182,2,0),"")</f>
        <v/>
      </c>
      <c r="AS180" s="143" t="str">
        <f>IF(AI180="UI",VLOOKUP(AG180,'Convert Internation Units'!$A$2:$D$33,4,FALSE),IF(AG180="Penethamate hydroiodide",0.63,IF(AG180="Benzylpenicillin Procaine /
 Benzathine Penicillin",0.61,IF(AG180="Benzathine Penicillin",0.61,IF(AG180="Procaine benzylpenicillin",0.61,IF(AG180=Prodrug!F177,Prodrug!F177,Prodrug!F177))))))</f>
        <v/>
      </c>
      <c r="AT180" s="240" t="str">
        <f>IFERROR((((Calculations!K177*Calculations!G177)/Calculations!E177)*'Data Entry'!X180),"")</f>
        <v/>
      </c>
      <c r="AU180" s="146" t="str">
        <f>IFERROR(VLOOKUP(AG180,Lists!$P$2:$Q$182,2,0),"")</f>
        <v/>
      </c>
      <c r="AV180" s="143" t="str">
        <f>IF(AL180="UI",VLOOKUP(AJ180,'Convert Internation Units'!$A$2:$D$33,4,FALSE),IF(AJ180="Penethamate hydroiodide",0.63,IF(AJ180="Benzylpenicillin Procaine /
 Benzathine Penicillin",0.61,IF(AJ180="Benzathine Penicillin",0.61,IF(AJ180="Procaine benzylpenicillin",0.61,IF(AJ180=Prodrug!G177,Prodrug!G177,Prodrug!G177))))))</f>
        <v/>
      </c>
      <c r="AW180" s="240" t="str">
        <f>IFERROR((((Calculations!O177*Calculations!G177)/Calculations!E177)*'Data Entry'!X180),"")</f>
        <v/>
      </c>
      <c r="AX180" s="146" t="str">
        <f>IFERROR(VLOOKUP(AJ180,Lists!$P$2:$Q$182,2,0),"")</f>
        <v/>
      </c>
      <c r="AY180" s="143" t="str">
        <f>IF(AO180="UI",VLOOKUP(AM180,'Convert Internation Units'!$A$2:$D$33,4,FALSE),IF(AM180="Penethamate hydroiodide",0.63,IF(AM180="Benzylpenicillin Procaine /
 Benzathine Penicillin",0.61,IF(AM180="Benzathine Penicillin",0.61,IF(AM180="Procaine benzylpenicillin",0.61,IF(AM180=Prodrug!H177,Prodrug!H177,Prodrug!H177))))))</f>
        <v/>
      </c>
      <c r="AZ180" s="240" t="str">
        <f>IFERROR((((Calculations!S177*Calculations!G177)/Calculations!E177)*'Data Entry'!X180),"")</f>
        <v/>
      </c>
      <c r="BA180" s="146" t="str">
        <f>IFERROR(VLOOKUP(AM180,Lists!$P$2:$Q$182,2,0),"")</f>
        <v/>
      </c>
      <c r="BG180" s="166"/>
      <c r="BH180" s="166"/>
      <c r="BI180" s="166"/>
      <c r="BJ180" s="166"/>
      <c r="BK180" s="166"/>
      <c r="BL180" s="166"/>
      <c r="BM180" s="166"/>
      <c r="BN180" s="166"/>
      <c r="BO180" s="166"/>
      <c r="BP180" s="166"/>
      <c r="BQ180" s="166"/>
      <c r="BR180" s="166"/>
      <c r="BS180" s="166"/>
      <c r="BT180" s="166"/>
      <c r="BU180" s="166"/>
    </row>
    <row r="181" spans="1:73" s="5" customFormat="1">
      <c r="A181" s="116">
        <v>175</v>
      </c>
      <c r="B181" s="232"/>
      <c r="C181" s="105"/>
      <c r="D181" s="105"/>
      <c r="E181" s="105"/>
      <c r="F181" s="106"/>
      <c r="G181" s="107"/>
      <c r="H181" s="107"/>
      <c r="I181" s="108"/>
      <c r="J181" s="110"/>
      <c r="K181" s="110"/>
      <c r="L181" s="110"/>
      <c r="M181" s="110"/>
      <c r="N181" s="110"/>
      <c r="O181" s="110"/>
      <c r="P181" s="110"/>
      <c r="Q181" s="110"/>
      <c r="R181" s="110"/>
      <c r="S181" s="110"/>
      <c r="T181" s="110"/>
      <c r="U181" s="110"/>
      <c r="V181" s="110"/>
      <c r="W181" s="109"/>
      <c r="X181" s="111"/>
      <c r="Y181" s="112"/>
      <c r="Z181" s="328"/>
      <c r="AA181" s="329"/>
      <c r="AB181" s="114"/>
      <c r="AC181" s="115"/>
      <c r="AD181" s="113"/>
      <c r="AE181" s="113"/>
      <c r="AF181" s="112"/>
      <c r="AG181" s="116"/>
      <c r="AH181" s="115"/>
      <c r="AI181" s="174"/>
      <c r="AJ181" s="104"/>
      <c r="AK181" s="115"/>
      <c r="AL181" s="112"/>
      <c r="AM181" s="116"/>
      <c r="AN181" s="115"/>
      <c r="AO181" s="248"/>
      <c r="AP181" s="242" t="str">
        <f>IF(AD181="UI",VLOOKUP(AB181,'Convert Internation Units'!$A$2:$D$33,4,FALSE),IF(AB181="Penethamate hydroiodide",0.63,IF(AB181="Benzylpenicillin Procaine /
 Benzathine Penicillin",0.61,IF(AB181="Benzathine Penicillin",0.61,IF(AB181="Procaine benzylpenicillin",0.61,IF(AB181=Prodrug!E178,Prodrug!E178,Prodrug!E178))))))</f>
        <v/>
      </c>
      <c r="AQ181" s="239" t="str">
        <f>IFERROR((((Calculations!C178*Calculations!G178)/Calculations!E178)*'Data Entry'!X181),"")</f>
        <v/>
      </c>
      <c r="AR181" s="234" t="str">
        <f>IFERROR(VLOOKUP(AB181,Lists!$P$2:$Q$182,2,0),"")</f>
        <v/>
      </c>
      <c r="AS181" s="233" t="str">
        <f>IF(AI181="UI",VLOOKUP(AG181,'Convert Internation Units'!$A$2:$D$33,4,FALSE),IF(AG181="Penethamate hydroiodide",0.63,IF(AG181="Benzylpenicillin Procaine /
 Benzathine Penicillin",0.61,IF(AG181="Benzathine Penicillin",0.61,IF(AG181="Procaine benzylpenicillin",0.61,IF(AG181=Prodrug!F178,Prodrug!F178,Prodrug!F178))))))</f>
        <v/>
      </c>
      <c r="AT181" s="239" t="str">
        <f>IFERROR((((Calculations!K178*Calculations!G178)/Calculations!E178)*'Data Entry'!X181),"")</f>
        <v/>
      </c>
      <c r="AU181" s="235" t="str">
        <f>IFERROR(VLOOKUP(AG181,Lists!$P$2:$Q$182,2,0),"")</f>
        <v/>
      </c>
      <c r="AV181" s="233" t="str">
        <f>IF(AL181="UI",VLOOKUP(AJ181,'Convert Internation Units'!$A$2:$D$33,4,FALSE),IF(AJ181="Penethamate hydroiodide",0.63,IF(AJ181="Benzylpenicillin Procaine /
 Benzathine Penicillin",0.61,IF(AJ181="Benzathine Penicillin",0.61,IF(AJ181="Procaine benzylpenicillin",0.61,IF(AJ181=Prodrug!G178,Prodrug!G178,Prodrug!G178))))))</f>
        <v/>
      </c>
      <c r="AW181" s="239" t="str">
        <f>IFERROR((((Calculations!O178*Calculations!G178)/Calculations!E178)*'Data Entry'!X181),"")</f>
        <v/>
      </c>
      <c r="AX181" s="235" t="str">
        <f>IFERROR(VLOOKUP(AJ181,Lists!$P$2:$Q$182,2,0),"")</f>
        <v/>
      </c>
      <c r="AY181" s="233" t="str">
        <f>IF(AO181="UI",VLOOKUP(AM181,'Convert Internation Units'!$A$2:$D$33,4,FALSE),IF(AM181="Penethamate hydroiodide",0.63,IF(AM181="Benzylpenicillin Procaine /
 Benzathine Penicillin",0.61,IF(AM181="Benzathine Penicillin",0.61,IF(AM181="Procaine benzylpenicillin",0.61,IF(AM181=Prodrug!H178,Prodrug!H178,Prodrug!H178))))))</f>
        <v/>
      </c>
      <c r="AZ181" s="239" t="str">
        <f>IFERROR((((Calculations!S178*Calculations!G178)/Calculations!E178)*'Data Entry'!X181),"")</f>
        <v/>
      </c>
      <c r="BA181" s="235" t="str">
        <f>IFERROR(VLOOKUP(AM181,Lists!$P$2:$Q$182,2,0),"")</f>
        <v/>
      </c>
      <c r="BG181" s="166"/>
      <c r="BH181" s="166"/>
      <c r="BI181" s="166"/>
      <c r="BJ181" s="166"/>
      <c r="BK181" s="166"/>
      <c r="BL181" s="166"/>
      <c r="BM181" s="166"/>
      <c r="BN181" s="166"/>
      <c r="BO181" s="166"/>
      <c r="BP181" s="166"/>
      <c r="BQ181" s="166"/>
      <c r="BR181" s="166"/>
      <c r="BS181" s="166"/>
      <c r="BT181" s="166"/>
      <c r="BU181" s="166"/>
    </row>
    <row r="182" spans="1:73" s="5" customFormat="1">
      <c r="A182" s="6">
        <v>176</v>
      </c>
      <c r="B182" s="231"/>
      <c r="C182" s="7"/>
      <c r="D182" s="7"/>
      <c r="E182" s="7"/>
      <c r="F182" s="67"/>
      <c r="G182" s="79"/>
      <c r="H182" s="79"/>
      <c r="I182" s="75"/>
      <c r="J182" s="76"/>
      <c r="K182" s="76"/>
      <c r="L182" s="76"/>
      <c r="M182" s="76"/>
      <c r="N182" s="76"/>
      <c r="O182" s="76"/>
      <c r="P182" s="76"/>
      <c r="Q182" s="76"/>
      <c r="R182" s="76"/>
      <c r="S182" s="76"/>
      <c r="T182" s="76"/>
      <c r="U182" s="76"/>
      <c r="V182" s="76"/>
      <c r="W182" s="80"/>
      <c r="X182" s="69"/>
      <c r="Y182" s="25"/>
      <c r="Z182" s="326"/>
      <c r="AA182" s="327"/>
      <c r="AB182" s="28"/>
      <c r="AC182" s="23"/>
      <c r="AD182" s="8"/>
      <c r="AE182" s="8"/>
      <c r="AF182" s="25"/>
      <c r="AG182" s="6"/>
      <c r="AH182" s="23"/>
      <c r="AI182" s="173"/>
      <c r="AJ182" s="26"/>
      <c r="AK182" s="23"/>
      <c r="AL182" s="25"/>
      <c r="AM182" s="6"/>
      <c r="AN182" s="23"/>
      <c r="AO182" s="247"/>
      <c r="AP182" s="243" t="str">
        <f>IF(AD182="UI",VLOOKUP(AB182,'Convert Internation Units'!$A$2:$D$33,4,FALSE),IF(AB182="Penethamate hydroiodide",0.63,IF(AB182="Benzylpenicillin Procaine /
 Benzathine Penicillin",0.61,IF(AB182="Benzathine Penicillin",0.61,IF(AB182="Procaine benzylpenicillin",0.61,IF(AB182=Prodrug!E179,Prodrug!E179,Prodrug!E179))))))</f>
        <v/>
      </c>
      <c r="AQ182" s="240" t="str">
        <f>IFERROR((((Calculations!C179*Calculations!G179)/Calculations!E179)*'Data Entry'!X182),"")</f>
        <v/>
      </c>
      <c r="AR182" s="141" t="str">
        <f>IFERROR(VLOOKUP(AB182,Lists!$P$2:$Q$182,2,0),"")</f>
        <v/>
      </c>
      <c r="AS182" s="143" t="str">
        <f>IF(AI182="UI",VLOOKUP(AG182,'Convert Internation Units'!$A$2:$D$33,4,FALSE),IF(AG182="Penethamate hydroiodide",0.63,IF(AG182="Benzylpenicillin Procaine /
 Benzathine Penicillin",0.61,IF(AG182="Benzathine Penicillin",0.61,IF(AG182="Procaine benzylpenicillin",0.61,IF(AG182=Prodrug!F179,Prodrug!F179,Prodrug!F179))))))</f>
        <v/>
      </c>
      <c r="AT182" s="240" t="str">
        <f>IFERROR((((Calculations!K179*Calculations!G179)/Calculations!E179)*'Data Entry'!X182),"")</f>
        <v/>
      </c>
      <c r="AU182" s="146" t="str">
        <f>IFERROR(VLOOKUP(AG182,Lists!$P$2:$Q$182,2,0),"")</f>
        <v/>
      </c>
      <c r="AV182" s="143" t="str">
        <f>IF(AL182="UI",VLOOKUP(AJ182,'Convert Internation Units'!$A$2:$D$33,4,FALSE),IF(AJ182="Penethamate hydroiodide",0.63,IF(AJ182="Benzylpenicillin Procaine /
 Benzathine Penicillin",0.61,IF(AJ182="Benzathine Penicillin",0.61,IF(AJ182="Procaine benzylpenicillin",0.61,IF(AJ182=Prodrug!G179,Prodrug!G179,Prodrug!G179))))))</f>
        <v/>
      </c>
      <c r="AW182" s="240" t="str">
        <f>IFERROR((((Calculations!O179*Calculations!G179)/Calculations!E179)*'Data Entry'!X182),"")</f>
        <v/>
      </c>
      <c r="AX182" s="146" t="str">
        <f>IFERROR(VLOOKUP(AJ182,Lists!$P$2:$Q$182,2,0),"")</f>
        <v/>
      </c>
      <c r="AY182" s="143" t="str">
        <f>IF(AO182="UI",VLOOKUP(AM182,'Convert Internation Units'!$A$2:$D$33,4,FALSE),IF(AM182="Penethamate hydroiodide",0.63,IF(AM182="Benzylpenicillin Procaine /
 Benzathine Penicillin",0.61,IF(AM182="Benzathine Penicillin",0.61,IF(AM182="Procaine benzylpenicillin",0.61,IF(AM182=Prodrug!H179,Prodrug!H179,Prodrug!H179))))))</f>
        <v/>
      </c>
      <c r="AZ182" s="240" t="str">
        <f>IFERROR((((Calculations!S179*Calculations!G179)/Calculations!E179)*'Data Entry'!X182),"")</f>
        <v/>
      </c>
      <c r="BA182" s="146" t="str">
        <f>IFERROR(VLOOKUP(AM182,Lists!$P$2:$Q$182,2,0),"")</f>
        <v/>
      </c>
      <c r="BG182" s="166"/>
      <c r="BH182" s="166"/>
      <c r="BI182" s="166"/>
      <c r="BJ182" s="166"/>
      <c r="BK182" s="166"/>
      <c r="BL182" s="166"/>
      <c r="BM182" s="166"/>
      <c r="BN182" s="166"/>
      <c r="BO182" s="166"/>
      <c r="BP182" s="166"/>
      <c r="BQ182" s="166"/>
      <c r="BR182" s="166"/>
      <c r="BS182" s="166"/>
      <c r="BT182" s="166"/>
      <c r="BU182" s="166"/>
    </row>
    <row r="183" spans="1:73" s="5" customFormat="1">
      <c r="A183" s="116">
        <v>177</v>
      </c>
      <c r="B183" s="232"/>
      <c r="C183" s="105"/>
      <c r="D183" s="105"/>
      <c r="E183" s="105"/>
      <c r="F183" s="106"/>
      <c r="G183" s="107"/>
      <c r="H183" s="107"/>
      <c r="I183" s="108"/>
      <c r="J183" s="110"/>
      <c r="K183" s="110"/>
      <c r="L183" s="110"/>
      <c r="M183" s="110"/>
      <c r="N183" s="110"/>
      <c r="O183" s="110"/>
      <c r="P183" s="110"/>
      <c r="Q183" s="110"/>
      <c r="R183" s="110"/>
      <c r="S183" s="110"/>
      <c r="T183" s="110"/>
      <c r="U183" s="110"/>
      <c r="V183" s="110"/>
      <c r="W183" s="109"/>
      <c r="X183" s="111"/>
      <c r="Y183" s="112"/>
      <c r="Z183" s="328"/>
      <c r="AA183" s="329"/>
      <c r="AB183" s="114"/>
      <c r="AC183" s="115"/>
      <c r="AD183" s="113"/>
      <c r="AE183" s="113"/>
      <c r="AF183" s="112"/>
      <c r="AG183" s="116"/>
      <c r="AH183" s="115"/>
      <c r="AI183" s="174"/>
      <c r="AJ183" s="104"/>
      <c r="AK183" s="115"/>
      <c r="AL183" s="112"/>
      <c r="AM183" s="116"/>
      <c r="AN183" s="115"/>
      <c r="AO183" s="248"/>
      <c r="AP183" s="242" t="str">
        <f>IF(AD183="UI",VLOOKUP(AB183,'Convert Internation Units'!$A$2:$D$33,4,FALSE),IF(AB183="Penethamate hydroiodide",0.63,IF(AB183="Benzylpenicillin Procaine /
 Benzathine Penicillin",0.61,IF(AB183="Benzathine Penicillin",0.61,IF(AB183="Procaine benzylpenicillin",0.61,IF(AB183=Prodrug!E180,Prodrug!E180,Prodrug!E180))))))</f>
        <v/>
      </c>
      <c r="AQ183" s="239" t="str">
        <f>IFERROR((((Calculations!C180*Calculations!G180)/Calculations!E180)*'Data Entry'!X183),"")</f>
        <v/>
      </c>
      <c r="AR183" s="234" t="str">
        <f>IFERROR(VLOOKUP(AB183,Lists!$P$2:$Q$182,2,0),"")</f>
        <v/>
      </c>
      <c r="AS183" s="233" t="str">
        <f>IF(AI183="UI",VLOOKUP(AG183,'Convert Internation Units'!$A$2:$D$33,4,FALSE),IF(AG183="Penethamate hydroiodide",0.63,IF(AG183="Benzylpenicillin Procaine /
 Benzathine Penicillin",0.61,IF(AG183="Benzathine Penicillin",0.61,IF(AG183="Procaine benzylpenicillin",0.61,IF(AG183=Prodrug!F180,Prodrug!F180,Prodrug!F180))))))</f>
        <v/>
      </c>
      <c r="AT183" s="239" t="str">
        <f>IFERROR((((Calculations!K180*Calculations!G180)/Calculations!E180)*'Data Entry'!X183),"")</f>
        <v/>
      </c>
      <c r="AU183" s="235" t="str">
        <f>IFERROR(VLOOKUP(AG183,Lists!$P$2:$Q$182,2,0),"")</f>
        <v/>
      </c>
      <c r="AV183" s="233" t="str">
        <f>IF(AL183="UI",VLOOKUP(AJ183,'Convert Internation Units'!$A$2:$D$33,4,FALSE),IF(AJ183="Penethamate hydroiodide",0.63,IF(AJ183="Benzylpenicillin Procaine /
 Benzathine Penicillin",0.61,IF(AJ183="Benzathine Penicillin",0.61,IF(AJ183="Procaine benzylpenicillin",0.61,IF(AJ183=Prodrug!G180,Prodrug!G180,Prodrug!G180))))))</f>
        <v/>
      </c>
      <c r="AW183" s="239" t="str">
        <f>IFERROR((((Calculations!O180*Calculations!G180)/Calculations!E180)*'Data Entry'!X183),"")</f>
        <v/>
      </c>
      <c r="AX183" s="235" t="str">
        <f>IFERROR(VLOOKUP(AJ183,Lists!$P$2:$Q$182,2,0),"")</f>
        <v/>
      </c>
      <c r="AY183" s="233" t="str">
        <f>IF(AO183="UI",VLOOKUP(AM183,'Convert Internation Units'!$A$2:$D$33,4,FALSE),IF(AM183="Penethamate hydroiodide",0.63,IF(AM183="Benzylpenicillin Procaine /
 Benzathine Penicillin",0.61,IF(AM183="Benzathine Penicillin",0.61,IF(AM183="Procaine benzylpenicillin",0.61,IF(AM183=Prodrug!H180,Prodrug!H180,Prodrug!H180))))))</f>
        <v/>
      </c>
      <c r="AZ183" s="239" t="str">
        <f>IFERROR((((Calculations!S180*Calculations!G180)/Calculations!E180)*'Data Entry'!X183),"")</f>
        <v/>
      </c>
      <c r="BA183" s="235" t="str">
        <f>IFERROR(VLOOKUP(AM183,Lists!$P$2:$Q$182,2,0),"")</f>
        <v/>
      </c>
      <c r="BG183" s="166"/>
      <c r="BH183" s="166"/>
      <c r="BI183" s="166"/>
      <c r="BJ183" s="166"/>
      <c r="BK183" s="166"/>
      <c r="BL183" s="166"/>
      <c r="BM183" s="166"/>
      <c r="BN183" s="166"/>
      <c r="BO183" s="166"/>
      <c r="BP183" s="166"/>
      <c r="BQ183" s="166"/>
      <c r="BR183" s="166"/>
      <c r="BS183" s="166"/>
      <c r="BT183" s="166"/>
      <c r="BU183" s="166"/>
    </row>
    <row r="184" spans="1:73" s="5" customFormat="1">
      <c r="A184" s="6">
        <v>178</v>
      </c>
      <c r="B184" s="231"/>
      <c r="C184" s="7"/>
      <c r="D184" s="7"/>
      <c r="E184" s="7"/>
      <c r="F184" s="67"/>
      <c r="G184" s="79"/>
      <c r="H184" s="79"/>
      <c r="I184" s="75"/>
      <c r="J184" s="76"/>
      <c r="K184" s="76"/>
      <c r="L184" s="76"/>
      <c r="M184" s="76"/>
      <c r="N184" s="76"/>
      <c r="O184" s="76"/>
      <c r="P184" s="76"/>
      <c r="Q184" s="76"/>
      <c r="R184" s="76"/>
      <c r="S184" s="76"/>
      <c r="T184" s="76"/>
      <c r="U184" s="76"/>
      <c r="V184" s="76"/>
      <c r="W184" s="80"/>
      <c r="X184" s="69"/>
      <c r="Y184" s="25"/>
      <c r="Z184" s="326"/>
      <c r="AA184" s="327"/>
      <c r="AB184" s="28"/>
      <c r="AC184" s="23"/>
      <c r="AD184" s="8"/>
      <c r="AE184" s="8"/>
      <c r="AF184" s="25"/>
      <c r="AG184" s="6"/>
      <c r="AH184" s="23"/>
      <c r="AI184" s="173"/>
      <c r="AJ184" s="26"/>
      <c r="AK184" s="23"/>
      <c r="AL184" s="25"/>
      <c r="AM184" s="6"/>
      <c r="AN184" s="23"/>
      <c r="AO184" s="247"/>
      <c r="AP184" s="243" t="str">
        <f>IF(AD184="UI",VLOOKUP(AB184,'Convert Internation Units'!$A$2:$D$33,4,FALSE),IF(AB184="Penethamate hydroiodide",0.63,IF(AB184="Benzylpenicillin Procaine /
 Benzathine Penicillin",0.61,IF(AB184="Benzathine Penicillin",0.61,IF(AB184="Procaine benzylpenicillin",0.61,IF(AB184=Prodrug!E181,Prodrug!E181,Prodrug!E181))))))</f>
        <v/>
      </c>
      <c r="AQ184" s="240" t="str">
        <f>IFERROR((((Calculations!C181*Calculations!G181)/Calculations!E181)*'Data Entry'!X184),"")</f>
        <v/>
      </c>
      <c r="AR184" s="141" t="str">
        <f>IFERROR(VLOOKUP(AB184,Lists!$P$2:$Q$182,2,0),"")</f>
        <v/>
      </c>
      <c r="AS184" s="143" t="str">
        <f>IF(AI184="UI",VLOOKUP(AG184,'Convert Internation Units'!$A$2:$D$33,4,FALSE),IF(AG184="Penethamate hydroiodide",0.63,IF(AG184="Benzylpenicillin Procaine /
 Benzathine Penicillin",0.61,IF(AG184="Benzathine Penicillin",0.61,IF(AG184="Procaine benzylpenicillin",0.61,IF(AG184=Prodrug!F181,Prodrug!F181,Prodrug!F181))))))</f>
        <v/>
      </c>
      <c r="AT184" s="240" t="str">
        <f>IFERROR((((Calculations!K181*Calculations!G181)/Calculations!E181)*'Data Entry'!X184),"")</f>
        <v/>
      </c>
      <c r="AU184" s="146" t="str">
        <f>IFERROR(VLOOKUP(AG184,Lists!$P$2:$Q$182,2,0),"")</f>
        <v/>
      </c>
      <c r="AV184" s="143" t="str">
        <f>IF(AL184="UI",VLOOKUP(AJ184,'Convert Internation Units'!$A$2:$D$33,4,FALSE),IF(AJ184="Penethamate hydroiodide",0.63,IF(AJ184="Benzylpenicillin Procaine /
 Benzathine Penicillin",0.61,IF(AJ184="Benzathine Penicillin",0.61,IF(AJ184="Procaine benzylpenicillin",0.61,IF(AJ184=Prodrug!G181,Prodrug!G181,Prodrug!G181))))))</f>
        <v/>
      </c>
      <c r="AW184" s="240" t="str">
        <f>IFERROR((((Calculations!O181*Calculations!G181)/Calculations!E181)*'Data Entry'!X184),"")</f>
        <v/>
      </c>
      <c r="AX184" s="146" t="str">
        <f>IFERROR(VLOOKUP(AJ184,Lists!$P$2:$Q$182,2,0),"")</f>
        <v/>
      </c>
      <c r="AY184" s="143" t="str">
        <f>IF(AO184="UI",VLOOKUP(AM184,'Convert Internation Units'!$A$2:$D$33,4,FALSE),IF(AM184="Penethamate hydroiodide",0.63,IF(AM184="Benzylpenicillin Procaine /
 Benzathine Penicillin",0.61,IF(AM184="Benzathine Penicillin",0.61,IF(AM184="Procaine benzylpenicillin",0.61,IF(AM184=Prodrug!H181,Prodrug!H181,Prodrug!H181))))))</f>
        <v/>
      </c>
      <c r="AZ184" s="240" t="str">
        <f>IFERROR((((Calculations!S181*Calculations!G181)/Calculations!E181)*'Data Entry'!X184),"")</f>
        <v/>
      </c>
      <c r="BA184" s="146" t="str">
        <f>IFERROR(VLOOKUP(AM184,Lists!$P$2:$Q$182,2,0),"")</f>
        <v/>
      </c>
      <c r="BG184" s="166"/>
      <c r="BH184" s="166"/>
      <c r="BI184" s="166"/>
      <c r="BJ184" s="166"/>
      <c r="BK184" s="166"/>
      <c r="BL184" s="166"/>
      <c r="BM184" s="166"/>
      <c r="BN184" s="166"/>
      <c r="BO184" s="166"/>
      <c r="BP184" s="166"/>
      <c r="BQ184" s="166"/>
      <c r="BR184" s="166"/>
      <c r="BS184" s="166"/>
      <c r="BT184" s="166"/>
      <c r="BU184" s="166"/>
    </row>
    <row r="185" spans="1:73" s="5" customFormat="1">
      <c r="A185" s="116">
        <v>179</v>
      </c>
      <c r="B185" s="232"/>
      <c r="C185" s="105"/>
      <c r="D185" s="105"/>
      <c r="E185" s="105"/>
      <c r="F185" s="106"/>
      <c r="G185" s="107"/>
      <c r="H185" s="107"/>
      <c r="I185" s="108"/>
      <c r="J185" s="110"/>
      <c r="K185" s="110"/>
      <c r="L185" s="110"/>
      <c r="M185" s="110"/>
      <c r="N185" s="110"/>
      <c r="O185" s="110"/>
      <c r="P185" s="110"/>
      <c r="Q185" s="110"/>
      <c r="R185" s="110"/>
      <c r="S185" s="110"/>
      <c r="T185" s="110"/>
      <c r="U185" s="110"/>
      <c r="V185" s="110"/>
      <c r="W185" s="109"/>
      <c r="X185" s="111"/>
      <c r="Y185" s="112"/>
      <c r="Z185" s="328"/>
      <c r="AA185" s="329"/>
      <c r="AB185" s="114"/>
      <c r="AC185" s="115"/>
      <c r="AD185" s="113"/>
      <c r="AE185" s="113"/>
      <c r="AF185" s="112"/>
      <c r="AG185" s="116"/>
      <c r="AH185" s="115"/>
      <c r="AI185" s="174"/>
      <c r="AJ185" s="104"/>
      <c r="AK185" s="115"/>
      <c r="AL185" s="112"/>
      <c r="AM185" s="116"/>
      <c r="AN185" s="115"/>
      <c r="AO185" s="248"/>
      <c r="AP185" s="242" t="str">
        <f>IF(AD185="UI",VLOOKUP(AB185,'Convert Internation Units'!$A$2:$D$33,4,FALSE),IF(AB185="Penethamate hydroiodide",0.63,IF(AB185="Benzylpenicillin Procaine /
 Benzathine Penicillin",0.61,IF(AB185="Benzathine Penicillin",0.61,IF(AB185="Procaine benzylpenicillin",0.61,IF(AB185=Prodrug!E182,Prodrug!E182,Prodrug!E182))))))</f>
        <v/>
      </c>
      <c r="AQ185" s="239" t="str">
        <f>IFERROR((((Calculations!C182*Calculations!G182)/Calculations!E182)*'Data Entry'!X185),"")</f>
        <v/>
      </c>
      <c r="AR185" s="234" t="str">
        <f>IFERROR(VLOOKUP(AB185,Lists!$P$2:$Q$182,2,0),"")</f>
        <v/>
      </c>
      <c r="AS185" s="233" t="str">
        <f>IF(AI185="UI",VLOOKUP(AG185,'Convert Internation Units'!$A$2:$D$33,4,FALSE),IF(AG185="Penethamate hydroiodide",0.63,IF(AG185="Benzylpenicillin Procaine /
 Benzathine Penicillin",0.61,IF(AG185="Benzathine Penicillin",0.61,IF(AG185="Procaine benzylpenicillin",0.61,IF(AG185=Prodrug!F182,Prodrug!F182,Prodrug!F182))))))</f>
        <v/>
      </c>
      <c r="AT185" s="239" t="str">
        <f>IFERROR((((Calculations!K182*Calculations!G182)/Calculations!E182)*'Data Entry'!X185),"")</f>
        <v/>
      </c>
      <c r="AU185" s="235" t="str">
        <f>IFERROR(VLOOKUP(AG185,Lists!$P$2:$Q$182,2,0),"")</f>
        <v/>
      </c>
      <c r="AV185" s="233" t="str">
        <f>IF(AL185="UI",VLOOKUP(AJ185,'Convert Internation Units'!$A$2:$D$33,4,FALSE),IF(AJ185="Penethamate hydroiodide",0.63,IF(AJ185="Benzylpenicillin Procaine /
 Benzathine Penicillin",0.61,IF(AJ185="Benzathine Penicillin",0.61,IF(AJ185="Procaine benzylpenicillin",0.61,IF(AJ185=Prodrug!G182,Prodrug!G182,Prodrug!G182))))))</f>
        <v/>
      </c>
      <c r="AW185" s="239" t="str">
        <f>IFERROR((((Calculations!O182*Calculations!G182)/Calculations!E182)*'Data Entry'!X185),"")</f>
        <v/>
      </c>
      <c r="AX185" s="235" t="str">
        <f>IFERROR(VLOOKUP(AJ185,Lists!$P$2:$Q$182,2,0),"")</f>
        <v/>
      </c>
      <c r="AY185" s="233" t="str">
        <f>IF(AO185="UI",VLOOKUP(AM185,'Convert Internation Units'!$A$2:$D$33,4,FALSE),IF(AM185="Penethamate hydroiodide",0.63,IF(AM185="Benzylpenicillin Procaine /
 Benzathine Penicillin",0.61,IF(AM185="Benzathine Penicillin",0.61,IF(AM185="Procaine benzylpenicillin",0.61,IF(AM185=Prodrug!H182,Prodrug!H182,Prodrug!H182))))))</f>
        <v/>
      </c>
      <c r="AZ185" s="239" t="str">
        <f>IFERROR((((Calculations!S182*Calculations!G182)/Calculations!E182)*'Data Entry'!X185),"")</f>
        <v/>
      </c>
      <c r="BA185" s="235" t="str">
        <f>IFERROR(VLOOKUP(AM185,Lists!$P$2:$Q$182,2,0),"")</f>
        <v/>
      </c>
      <c r="BG185" s="166"/>
      <c r="BH185" s="166"/>
      <c r="BI185" s="166"/>
      <c r="BJ185" s="166"/>
      <c r="BK185" s="166"/>
      <c r="BL185" s="166"/>
      <c r="BM185" s="166"/>
      <c r="BN185" s="166"/>
      <c r="BO185" s="166"/>
      <c r="BP185" s="166"/>
      <c r="BQ185" s="166"/>
      <c r="BR185" s="166"/>
      <c r="BS185" s="166"/>
      <c r="BT185" s="166"/>
      <c r="BU185" s="166"/>
    </row>
    <row r="186" spans="1:73" s="5" customFormat="1">
      <c r="A186" s="6">
        <v>180</v>
      </c>
      <c r="B186" s="231"/>
      <c r="C186" s="7"/>
      <c r="D186" s="7"/>
      <c r="E186" s="7"/>
      <c r="F186" s="67"/>
      <c r="G186" s="79"/>
      <c r="H186" s="79"/>
      <c r="I186" s="75"/>
      <c r="J186" s="76"/>
      <c r="K186" s="76"/>
      <c r="L186" s="76"/>
      <c r="M186" s="76"/>
      <c r="N186" s="76"/>
      <c r="O186" s="76"/>
      <c r="P186" s="76"/>
      <c r="Q186" s="76"/>
      <c r="R186" s="76"/>
      <c r="S186" s="76"/>
      <c r="T186" s="76"/>
      <c r="U186" s="76"/>
      <c r="V186" s="76"/>
      <c r="W186" s="80"/>
      <c r="X186" s="69"/>
      <c r="Y186" s="25"/>
      <c r="Z186" s="326"/>
      <c r="AA186" s="327"/>
      <c r="AB186" s="28"/>
      <c r="AC186" s="23"/>
      <c r="AD186" s="8"/>
      <c r="AE186" s="8"/>
      <c r="AF186" s="25"/>
      <c r="AG186" s="6"/>
      <c r="AH186" s="23"/>
      <c r="AI186" s="173"/>
      <c r="AJ186" s="26"/>
      <c r="AK186" s="23"/>
      <c r="AL186" s="25"/>
      <c r="AM186" s="6"/>
      <c r="AN186" s="23"/>
      <c r="AO186" s="247"/>
      <c r="AP186" s="243" t="str">
        <f>IF(AD186="UI",VLOOKUP(AB186,'Convert Internation Units'!$A$2:$D$33,4,FALSE),IF(AB186="Penethamate hydroiodide",0.63,IF(AB186="Benzylpenicillin Procaine /
 Benzathine Penicillin",0.61,IF(AB186="Benzathine Penicillin",0.61,IF(AB186="Procaine benzylpenicillin",0.61,IF(AB186=Prodrug!E183,Prodrug!E183,Prodrug!E183))))))</f>
        <v/>
      </c>
      <c r="AQ186" s="240" t="str">
        <f>IFERROR((((Calculations!C183*Calculations!G183)/Calculations!E183)*'Data Entry'!X186),"")</f>
        <v/>
      </c>
      <c r="AR186" s="141" t="str">
        <f>IFERROR(VLOOKUP(AB186,Lists!$P$2:$Q$182,2,0),"")</f>
        <v/>
      </c>
      <c r="AS186" s="143" t="str">
        <f>IF(AI186="UI",VLOOKUP(AG186,'Convert Internation Units'!$A$2:$D$33,4,FALSE),IF(AG186="Penethamate hydroiodide",0.63,IF(AG186="Benzylpenicillin Procaine /
 Benzathine Penicillin",0.61,IF(AG186="Benzathine Penicillin",0.61,IF(AG186="Procaine benzylpenicillin",0.61,IF(AG186=Prodrug!F183,Prodrug!F183,Prodrug!F183))))))</f>
        <v/>
      </c>
      <c r="AT186" s="240" t="str">
        <f>IFERROR((((Calculations!K183*Calculations!G183)/Calculations!E183)*'Data Entry'!X186),"")</f>
        <v/>
      </c>
      <c r="AU186" s="146" t="str">
        <f>IFERROR(VLOOKUP(AG186,Lists!$P$2:$Q$182,2,0),"")</f>
        <v/>
      </c>
      <c r="AV186" s="143" t="str">
        <f>IF(AL186="UI",VLOOKUP(AJ186,'Convert Internation Units'!$A$2:$D$33,4,FALSE),IF(AJ186="Penethamate hydroiodide",0.63,IF(AJ186="Benzylpenicillin Procaine /
 Benzathine Penicillin",0.61,IF(AJ186="Benzathine Penicillin",0.61,IF(AJ186="Procaine benzylpenicillin",0.61,IF(AJ186=Prodrug!G183,Prodrug!G183,Prodrug!G183))))))</f>
        <v/>
      </c>
      <c r="AW186" s="240" t="str">
        <f>IFERROR((((Calculations!O183*Calculations!G183)/Calculations!E183)*'Data Entry'!X186),"")</f>
        <v/>
      </c>
      <c r="AX186" s="146" t="str">
        <f>IFERROR(VLOOKUP(AJ186,Lists!$P$2:$Q$182,2,0),"")</f>
        <v/>
      </c>
      <c r="AY186" s="143" t="str">
        <f>IF(AO186="UI",VLOOKUP(AM186,'Convert Internation Units'!$A$2:$D$33,4,FALSE),IF(AM186="Penethamate hydroiodide",0.63,IF(AM186="Benzylpenicillin Procaine /
 Benzathine Penicillin",0.61,IF(AM186="Benzathine Penicillin",0.61,IF(AM186="Procaine benzylpenicillin",0.61,IF(AM186=Prodrug!H183,Prodrug!H183,Prodrug!H183))))))</f>
        <v/>
      </c>
      <c r="AZ186" s="240" t="str">
        <f>IFERROR((((Calculations!S183*Calculations!G183)/Calculations!E183)*'Data Entry'!X186),"")</f>
        <v/>
      </c>
      <c r="BA186" s="146" t="str">
        <f>IFERROR(VLOOKUP(AM186,Lists!$P$2:$Q$182,2,0),"")</f>
        <v/>
      </c>
      <c r="BG186" s="166"/>
      <c r="BH186" s="166"/>
      <c r="BI186" s="166"/>
      <c r="BJ186" s="166"/>
      <c r="BK186" s="166"/>
      <c r="BL186" s="166"/>
      <c r="BM186" s="166"/>
      <c r="BN186" s="166"/>
      <c r="BO186" s="166"/>
      <c r="BP186" s="166"/>
      <c r="BQ186" s="166"/>
      <c r="BR186" s="166"/>
      <c r="BS186" s="166"/>
      <c r="BT186" s="166"/>
      <c r="BU186" s="166"/>
    </row>
    <row r="187" spans="1:73" s="5" customFormat="1">
      <c r="A187" s="116">
        <v>181</v>
      </c>
      <c r="B187" s="232"/>
      <c r="C187" s="105"/>
      <c r="D187" s="105"/>
      <c r="E187" s="105"/>
      <c r="F187" s="106"/>
      <c r="G187" s="107"/>
      <c r="H187" s="107"/>
      <c r="I187" s="108"/>
      <c r="J187" s="110"/>
      <c r="K187" s="110"/>
      <c r="L187" s="110"/>
      <c r="M187" s="110"/>
      <c r="N187" s="110"/>
      <c r="O187" s="110"/>
      <c r="P187" s="110"/>
      <c r="Q187" s="110"/>
      <c r="R187" s="110"/>
      <c r="S187" s="110"/>
      <c r="T187" s="110"/>
      <c r="U187" s="110"/>
      <c r="V187" s="110"/>
      <c r="W187" s="109"/>
      <c r="X187" s="111"/>
      <c r="Y187" s="112"/>
      <c r="Z187" s="328"/>
      <c r="AA187" s="329"/>
      <c r="AB187" s="114"/>
      <c r="AC187" s="115"/>
      <c r="AD187" s="113"/>
      <c r="AE187" s="113"/>
      <c r="AF187" s="112"/>
      <c r="AG187" s="116"/>
      <c r="AH187" s="115"/>
      <c r="AI187" s="174"/>
      <c r="AJ187" s="104"/>
      <c r="AK187" s="115"/>
      <c r="AL187" s="112"/>
      <c r="AM187" s="116"/>
      <c r="AN187" s="115"/>
      <c r="AO187" s="248"/>
      <c r="AP187" s="242" t="str">
        <f>IF(AD187="UI",VLOOKUP(AB187,'Convert Internation Units'!$A$2:$D$33,4,FALSE),IF(AB187="Penethamate hydroiodide",0.63,IF(AB187="Benzylpenicillin Procaine /
 Benzathine Penicillin",0.61,IF(AB187="Benzathine Penicillin",0.61,IF(AB187="Procaine benzylpenicillin",0.61,IF(AB187=Prodrug!E184,Prodrug!E184,Prodrug!E184))))))</f>
        <v/>
      </c>
      <c r="AQ187" s="239" t="str">
        <f>IFERROR((((Calculations!C184*Calculations!G184)/Calculations!E184)*'Data Entry'!X187),"")</f>
        <v/>
      </c>
      <c r="AR187" s="234" t="str">
        <f>IFERROR(VLOOKUP(AB187,Lists!$P$2:$Q$182,2,0),"")</f>
        <v/>
      </c>
      <c r="AS187" s="233" t="str">
        <f>IF(AI187="UI",VLOOKUP(AG187,'Convert Internation Units'!$A$2:$D$33,4,FALSE),IF(AG187="Penethamate hydroiodide",0.63,IF(AG187="Benzylpenicillin Procaine /
 Benzathine Penicillin",0.61,IF(AG187="Benzathine Penicillin",0.61,IF(AG187="Procaine benzylpenicillin",0.61,IF(AG187=Prodrug!F184,Prodrug!F184,Prodrug!F184))))))</f>
        <v/>
      </c>
      <c r="AT187" s="239" t="str">
        <f>IFERROR((((Calculations!K184*Calculations!G184)/Calculations!E184)*'Data Entry'!X187),"")</f>
        <v/>
      </c>
      <c r="AU187" s="235" t="str">
        <f>IFERROR(VLOOKUP(AG187,Lists!$P$2:$Q$182,2,0),"")</f>
        <v/>
      </c>
      <c r="AV187" s="233" t="str">
        <f>IF(AL187="UI",VLOOKUP(AJ187,'Convert Internation Units'!$A$2:$D$33,4,FALSE),IF(AJ187="Penethamate hydroiodide",0.63,IF(AJ187="Benzylpenicillin Procaine /
 Benzathine Penicillin",0.61,IF(AJ187="Benzathine Penicillin",0.61,IF(AJ187="Procaine benzylpenicillin",0.61,IF(AJ187=Prodrug!G184,Prodrug!G184,Prodrug!G184))))))</f>
        <v/>
      </c>
      <c r="AW187" s="239" t="str">
        <f>IFERROR((((Calculations!O184*Calculations!G184)/Calculations!E184)*'Data Entry'!X187),"")</f>
        <v/>
      </c>
      <c r="AX187" s="235" t="str">
        <f>IFERROR(VLOOKUP(AJ187,Lists!$P$2:$Q$182,2,0),"")</f>
        <v/>
      </c>
      <c r="AY187" s="233" t="str">
        <f>IF(AO187="UI",VLOOKUP(AM187,'Convert Internation Units'!$A$2:$D$33,4,FALSE),IF(AM187="Penethamate hydroiodide",0.63,IF(AM187="Benzylpenicillin Procaine /
 Benzathine Penicillin",0.61,IF(AM187="Benzathine Penicillin",0.61,IF(AM187="Procaine benzylpenicillin",0.61,IF(AM187=Prodrug!H184,Prodrug!H184,Prodrug!H184))))))</f>
        <v/>
      </c>
      <c r="AZ187" s="239" t="str">
        <f>IFERROR((((Calculations!S184*Calculations!G184)/Calculations!E184)*'Data Entry'!X187),"")</f>
        <v/>
      </c>
      <c r="BA187" s="235" t="str">
        <f>IFERROR(VLOOKUP(AM187,Lists!$P$2:$Q$182,2,0),"")</f>
        <v/>
      </c>
      <c r="BG187" s="166"/>
      <c r="BH187" s="166"/>
      <c r="BI187" s="166"/>
      <c r="BJ187" s="166"/>
      <c r="BK187" s="166"/>
      <c r="BL187" s="166"/>
      <c r="BM187" s="166"/>
      <c r="BN187" s="166"/>
      <c r="BO187" s="166"/>
      <c r="BP187" s="166"/>
      <c r="BQ187" s="166"/>
      <c r="BR187" s="166"/>
      <c r="BS187" s="166"/>
      <c r="BT187" s="166"/>
      <c r="BU187" s="166"/>
    </row>
    <row r="188" spans="1:73" s="5" customFormat="1">
      <c r="A188" s="6">
        <v>182</v>
      </c>
      <c r="B188" s="231"/>
      <c r="C188" s="7"/>
      <c r="D188" s="7"/>
      <c r="E188" s="7"/>
      <c r="F188" s="67"/>
      <c r="G188" s="79"/>
      <c r="H188" s="79"/>
      <c r="I188" s="75"/>
      <c r="J188" s="76"/>
      <c r="K188" s="76"/>
      <c r="L188" s="76"/>
      <c r="M188" s="76"/>
      <c r="N188" s="76"/>
      <c r="O188" s="76"/>
      <c r="P188" s="76"/>
      <c r="Q188" s="76"/>
      <c r="R188" s="76"/>
      <c r="S188" s="76"/>
      <c r="T188" s="76"/>
      <c r="U188" s="76"/>
      <c r="V188" s="76"/>
      <c r="W188" s="80"/>
      <c r="X188" s="69"/>
      <c r="Y188" s="25"/>
      <c r="Z188" s="326"/>
      <c r="AA188" s="327"/>
      <c r="AB188" s="28"/>
      <c r="AC188" s="23"/>
      <c r="AD188" s="8"/>
      <c r="AE188" s="8"/>
      <c r="AF188" s="25"/>
      <c r="AG188" s="6"/>
      <c r="AH188" s="23"/>
      <c r="AI188" s="173"/>
      <c r="AJ188" s="26"/>
      <c r="AK188" s="23"/>
      <c r="AL188" s="25"/>
      <c r="AM188" s="6"/>
      <c r="AN188" s="23"/>
      <c r="AO188" s="247"/>
      <c r="AP188" s="243" t="str">
        <f>IF(AD188="UI",VLOOKUP(AB188,'Convert Internation Units'!$A$2:$D$33,4,FALSE),IF(AB188="Penethamate hydroiodide",0.63,IF(AB188="Benzylpenicillin Procaine /
 Benzathine Penicillin",0.61,IF(AB188="Benzathine Penicillin",0.61,IF(AB188="Procaine benzylpenicillin",0.61,IF(AB188=Prodrug!E185,Prodrug!E185,Prodrug!E185))))))</f>
        <v/>
      </c>
      <c r="AQ188" s="240" t="str">
        <f>IFERROR((((Calculations!C185*Calculations!G185)/Calculations!E185)*'Data Entry'!X188),"")</f>
        <v/>
      </c>
      <c r="AR188" s="141" t="str">
        <f>IFERROR(VLOOKUP(AB188,Lists!$P$2:$Q$182,2,0),"")</f>
        <v/>
      </c>
      <c r="AS188" s="143" t="str">
        <f>IF(AI188="UI",VLOOKUP(AG188,'Convert Internation Units'!$A$2:$D$33,4,FALSE),IF(AG188="Penethamate hydroiodide",0.63,IF(AG188="Benzylpenicillin Procaine /
 Benzathine Penicillin",0.61,IF(AG188="Benzathine Penicillin",0.61,IF(AG188="Procaine benzylpenicillin",0.61,IF(AG188=Prodrug!F185,Prodrug!F185,Prodrug!F185))))))</f>
        <v/>
      </c>
      <c r="AT188" s="240" t="str">
        <f>IFERROR((((Calculations!K185*Calculations!G185)/Calculations!E185)*'Data Entry'!X188),"")</f>
        <v/>
      </c>
      <c r="AU188" s="146" t="str">
        <f>IFERROR(VLOOKUP(AG188,Lists!$P$2:$Q$182,2,0),"")</f>
        <v/>
      </c>
      <c r="AV188" s="143" t="str">
        <f>IF(AL188="UI",VLOOKUP(AJ188,'Convert Internation Units'!$A$2:$D$33,4,FALSE),IF(AJ188="Penethamate hydroiodide",0.63,IF(AJ188="Benzylpenicillin Procaine /
 Benzathine Penicillin",0.61,IF(AJ188="Benzathine Penicillin",0.61,IF(AJ188="Procaine benzylpenicillin",0.61,IF(AJ188=Prodrug!G185,Prodrug!G185,Prodrug!G185))))))</f>
        <v/>
      </c>
      <c r="AW188" s="240" t="str">
        <f>IFERROR((((Calculations!O185*Calculations!G185)/Calculations!E185)*'Data Entry'!X188),"")</f>
        <v/>
      </c>
      <c r="AX188" s="146" t="str">
        <f>IFERROR(VLOOKUP(AJ188,Lists!$P$2:$Q$182,2,0),"")</f>
        <v/>
      </c>
      <c r="AY188" s="143" t="str">
        <f>IF(AO188="UI",VLOOKUP(AM188,'Convert Internation Units'!$A$2:$D$33,4,FALSE),IF(AM188="Penethamate hydroiodide",0.63,IF(AM188="Benzylpenicillin Procaine /
 Benzathine Penicillin",0.61,IF(AM188="Benzathine Penicillin",0.61,IF(AM188="Procaine benzylpenicillin",0.61,IF(AM188=Prodrug!H185,Prodrug!H185,Prodrug!H185))))))</f>
        <v/>
      </c>
      <c r="AZ188" s="240" t="str">
        <f>IFERROR((((Calculations!S185*Calculations!G185)/Calculations!E185)*'Data Entry'!X188),"")</f>
        <v/>
      </c>
      <c r="BA188" s="146" t="str">
        <f>IFERROR(VLOOKUP(AM188,Lists!$P$2:$Q$182,2,0),"")</f>
        <v/>
      </c>
      <c r="BG188" s="166"/>
      <c r="BH188" s="166"/>
      <c r="BI188" s="166"/>
      <c r="BJ188" s="166"/>
      <c r="BK188" s="166"/>
      <c r="BL188" s="166"/>
      <c r="BM188" s="166"/>
      <c r="BN188" s="166"/>
      <c r="BO188" s="166"/>
      <c r="BP188" s="166"/>
      <c r="BQ188" s="166"/>
      <c r="BR188" s="166"/>
      <c r="BS188" s="166"/>
      <c r="BT188" s="166"/>
      <c r="BU188" s="166"/>
    </row>
    <row r="189" spans="1:73" s="5" customFormat="1">
      <c r="A189" s="116">
        <v>183</v>
      </c>
      <c r="B189" s="232"/>
      <c r="C189" s="105"/>
      <c r="D189" s="105"/>
      <c r="E189" s="105"/>
      <c r="F189" s="106"/>
      <c r="G189" s="107"/>
      <c r="H189" s="107"/>
      <c r="I189" s="108"/>
      <c r="J189" s="110"/>
      <c r="K189" s="110"/>
      <c r="L189" s="110"/>
      <c r="M189" s="110"/>
      <c r="N189" s="110"/>
      <c r="O189" s="110"/>
      <c r="P189" s="110"/>
      <c r="Q189" s="110"/>
      <c r="R189" s="110"/>
      <c r="S189" s="110"/>
      <c r="T189" s="110"/>
      <c r="U189" s="110"/>
      <c r="V189" s="110"/>
      <c r="W189" s="109"/>
      <c r="X189" s="111"/>
      <c r="Y189" s="112"/>
      <c r="Z189" s="328"/>
      <c r="AA189" s="329"/>
      <c r="AB189" s="114"/>
      <c r="AC189" s="115"/>
      <c r="AD189" s="113"/>
      <c r="AE189" s="113"/>
      <c r="AF189" s="112"/>
      <c r="AG189" s="116"/>
      <c r="AH189" s="115"/>
      <c r="AI189" s="174"/>
      <c r="AJ189" s="104"/>
      <c r="AK189" s="115"/>
      <c r="AL189" s="112"/>
      <c r="AM189" s="116"/>
      <c r="AN189" s="115"/>
      <c r="AO189" s="248"/>
      <c r="AP189" s="242" t="str">
        <f>IF(AD189="UI",VLOOKUP(AB189,'Convert Internation Units'!$A$2:$D$33,4,FALSE),IF(AB189="Penethamate hydroiodide",0.63,IF(AB189="Benzylpenicillin Procaine /
 Benzathine Penicillin",0.61,IF(AB189="Benzathine Penicillin",0.61,IF(AB189="Procaine benzylpenicillin",0.61,IF(AB189=Prodrug!E186,Prodrug!E186,Prodrug!E186))))))</f>
        <v/>
      </c>
      <c r="AQ189" s="239" t="str">
        <f>IFERROR((((Calculations!C186*Calculations!G186)/Calculations!E186)*'Data Entry'!X189),"")</f>
        <v/>
      </c>
      <c r="AR189" s="234" t="str">
        <f>IFERROR(VLOOKUP(AB189,Lists!$P$2:$Q$182,2,0),"")</f>
        <v/>
      </c>
      <c r="AS189" s="233" t="str">
        <f>IF(AI189="UI",VLOOKUP(AG189,'Convert Internation Units'!$A$2:$D$33,4,FALSE),IF(AG189="Penethamate hydroiodide",0.63,IF(AG189="Benzylpenicillin Procaine /
 Benzathine Penicillin",0.61,IF(AG189="Benzathine Penicillin",0.61,IF(AG189="Procaine benzylpenicillin",0.61,IF(AG189=Prodrug!F186,Prodrug!F186,Prodrug!F186))))))</f>
        <v/>
      </c>
      <c r="AT189" s="239" t="str">
        <f>IFERROR((((Calculations!K186*Calculations!G186)/Calculations!E186)*'Data Entry'!X189),"")</f>
        <v/>
      </c>
      <c r="AU189" s="235" t="str">
        <f>IFERROR(VLOOKUP(AG189,Lists!$P$2:$Q$182,2,0),"")</f>
        <v/>
      </c>
      <c r="AV189" s="233" t="str">
        <f>IF(AL189="UI",VLOOKUP(AJ189,'Convert Internation Units'!$A$2:$D$33,4,FALSE),IF(AJ189="Penethamate hydroiodide",0.63,IF(AJ189="Benzylpenicillin Procaine /
 Benzathine Penicillin",0.61,IF(AJ189="Benzathine Penicillin",0.61,IF(AJ189="Procaine benzylpenicillin",0.61,IF(AJ189=Prodrug!G186,Prodrug!G186,Prodrug!G186))))))</f>
        <v/>
      </c>
      <c r="AW189" s="239" t="str">
        <f>IFERROR((((Calculations!O186*Calculations!G186)/Calculations!E186)*'Data Entry'!X189),"")</f>
        <v/>
      </c>
      <c r="AX189" s="235" t="str">
        <f>IFERROR(VLOOKUP(AJ189,Lists!$P$2:$Q$182,2,0),"")</f>
        <v/>
      </c>
      <c r="AY189" s="233" t="str">
        <f>IF(AO189="UI",VLOOKUP(AM189,'Convert Internation Units'!$A$2:$D$33,4,FALSE),IF(AM189="Penethamate hydroiodide",0.63,IF(AM189="Benzylpenicillin Procaine /
 Benzathine Penicillin",0.61,IF(AM189="Benzathine Penicillin",0.61,IF(AM189="Procaine benzylpenicillin",0.61,IF(AM189=Prodrug!H186,Prodrug!H186,Prodrug!H186))))))</f>
        <v/>
      </c>
      <c r="AZ189" s="239" t="str">
        <f>IFERROR((((Calculations!S186*Calculations!G186)/Calculations!E186)*'Data Entry'!X189),"")</f>
        <v/>
      </c>
      <c r="BA189" s="235" t="str">
        <f>IFERROR(VLOOKUP(AM189,Lists!$P$2:$Q$182,2,0),"")</f>
        <v/>
      </c>
      <c r="BG189" s="166"/>
      <c r="BH189" s="166"/>
      <c r="BI189" s="166"/>
      <c r="BJ189" s="166"/>
      <c r="BK189" s="166"/>
      <c r="BL189" s="166"/>
      <c r="BM189" s="166"/>
      <c r="BN189" s="166"/>
      <c r="BO189" s="166"/>
      <c r="BP189" s="166"/>
      <c r="BQ189" s="166"/>
      <c r="BR189" s="166"/>
      <c r="BS189" s="166"/>
      <c r="BT189" s="166"/>
      <c r="BU189" s="166"/>
    </row>
    <row r="190" spans="1:73" s="5" customFormat="1">
      <c r="A190" s="6">
        <v>184</v>
      </c>
      <c r="B190" s="231"/>
      <c r="C190" s="7"/>
      <c r="D190" s="7"/>
      <c r="E190" s="7"/>
      <c r="F190" s="67"/>
      <c r="G190" s="79"/>
      <c r="H190" s="79"/>
      <c r="I190" s="75"/>
      <c r="J190" s="76"/>
      <c r="K190" s="76"/>
      <c r="L190" s="76"/>
      <c r="M190" s="76"/>
      <c r="N190" s="76"/>
      <c r="O190" s="76"/>
      <c r="P190" s="76"/>
      <c r="Q190" s="76"/>
      <c r="R190" s="76"/>
      <c r="S190" s="76"/>
      <c r="T190" s="76"/>
      <c r="U190" s="76"/>
      <c r="V190" s="76"/>
      <c r="W190" s="80"/>
      <c r="X190" s="69"/>
      <c r="Y190" s="25"/>
      <c r="Z190" s="326"/>
      <c r="AA190" s="327"/>
      <c r="AB190" s="28"/>
      <c r="AC190" s="23"/>
      <c r="AD190" s="8"/>
      <c r="AE190" s="8"/>
      <c r="AF190" s="25"/>
      <c r="AG190" s="6"/>
      <c r="AH190" s="23"/>
      <c r="AI190" s="173"/>
      <c r="AJ190" s="26"/>
      <c r="AK190" s="23"/>
      <c r="AL190" s="25"/>
      <c r="AM190" s="6"/>
      <c r="AN190" s="23"/>
      <c r="AO190" s="247"/>
      <c r="AP190" s="243" t="str">
        <f>IF(AD190="UI",VLOOKUP(AB190,'Convert Internation Units'!$A$2:$D$33,4,FALSE),IF(AB190="Penethamate hydroiodide",0.63,IF(AB190="Benzylpenicillin Procaine /
 Benzathine Penicillin",0.61,IF(AB190="Benzathine Penicillin",0.61,IF(AB190="Procaine benzylpenicillin",0.61,IF(AB190=Prodrug!E187,Prodrug!E187,Prodrug!E187))))))</f>
        <v/>
      </c>
      <c r="AQ190" s="240" t="str">
        <f>IFERROR((((Calculations!C187*Calculations!G187)/Calculations!E187)*'Data Entry'!X190),"")</f>
        <v/>
      </c>
      <c r="AR190" s="141" t="str">
        <f>IFERROR(VLOOKUP(AB190,Lists!$P$2:$Q$182,2,0),"")</f>
        <v/>
      </c>
      <c r="AS190" s="143" t="str">
        <f>IF(AI190="UI",VLOOKUP(AG190,'Convert Internation Units'!$A$2:$D$33,4,FALSE),IF(AG190="Penethamate hydroiodide",0.63,IF(AG190="Benzylpenicillin Procaine /
 Benzathine Penicillin",0.61,IF(AG190="Benzathine Penicillin",0.61,IF(AG190="Procaine benzylpenicillin",0.61,IF(AG190=Prodrug!F187,Prodrug!F187,Prodrug!F187))))))</f>
        <v/>
      </c>
      <c r="AT190" s="240" t="str">
        <f>IFERROR((((Calculations!K187*Calculations!G187)/Calculations!E187)*'Data Entry'!X190),"")</f>
        <v/>
      </c>
      <c r="AU190" s="146" t="str">
        <f>IFERROR(VLOOKUP(AG190,Lists!$P$2:$Q$182,2,0),"")</f>
        <v/>
      </c>
      <c r="AV190" s="143" t="str">
        <f>IF(AL190="UI",VLOOKUP(AJ190,'Convert Internation Units'!$A$2:$D$33,4,FALSE),IF(AJ190="Penethamate hydroiodide",0.63,IF(AJ190="Benzylpenicillin Procaine /
 Benzathine Penicillin",0.61,IF(AJ190="Benzathine Penicillin",0.61,IF(AJ190="Procaine benzylpenicillin",0.61,IF(AJ190=Prodrug!G187,Prodrug!G187,Prodrug!G187))))))</f>
        <v/>
      </c>
      <c r="AW190" s="240" t="str">
        <f>IFERROR((((Calculations!O187*Calculations!G187)/Calculations!E187)*'Data Entry'!X190),"")</f>
        <v/>
      </c>
      <c r="AX190" s="146" t="str">
        <f>IFERROR(VLOOKUP(AJ190,Lists!$P$2:$Q$182,2,0),"")</f>
        <v/>
      </c>
      <c r="AY190" s="143" t="str">
        <f>IF(AO190="UI",VLOOKUP(AM190,'Convert Internation Units'!$A$2:$D$33,4,FALSE),IF(AM190="Penethamate hydroiodide",0.63,IF(AM190="Benzylpenicillin Procaine /
 Benzathine Penicillin",0.61,IF(AM190="Benzathine Penicillin",0.61,IF(AM190="Procaine benzylpenicillin",0.61,IF(AM190=Prodrug!H187,Prodrug!H187,Prodrug!H187))))))</f>
        <v/>
      </c>
      <c r="AZ190" s="240" t="str">
        <f>IFERROR((((Calculations!S187*Calculations!G187)/Calculations!E187)*'Data Entry'!X190),"")</f>
        <v/>
      </c>
      <c r="BA190" s="146" t="str">
        <f>IFERROR(VLOOKUP(AM190,Lists!$P$2:$Q$182,2,0),"")</f>
        <v/>
      </c>
      <c r="BG190" s="166"/>
      <c r="BH190" s="166"/>
      <c r="BI190" s="166"/>
      <c r="BJ190" s="166"/>
      <c r="BK190" s="166"/>
      <c r="BL190" s="166"/>
      <c r="BM190" s="166"/>
      <c r="BN190" s="166"/>
      <c r="BO190" s="166"/>
      <c r="BP190" s="166"/>
      <c r="BQ190" s="166"/>
      <c r="BR190" s="166"/>
      <c r="BS190" s="166"/>
      <c r="BT190" s="166"/>
      <c r="BU190" s="166"/>
    </row>
    <row r="191" spans="1:73" s="5" customFormat="1">
      <c r="A191" s="116">
        <v>185</v>
      </c>
      <c r="B191" s="232"/>
      <c r="C191" s="105"/>
      <c r="D191" s="105"/>
      <c r="E191" s="105"/>
      <c r="F191" s="106"/>
      <c r="G191" s="107"/>
      <c r="H191" s="107"/>
      <c r="I191" s="108"/>
      <c r="J191" s="110"/>
      <c r="K191" s="110"/>
      <c r="L191" s="110"/>
      <c r="M191" s="110"/>
      <c r="N191" s="110"/>
      <c r="O191" s="110"/>
      <c r="P191" s="110"/>
      <c r="Q191" s="110"/>
      <c r="R191" s="110"/>
      <c r="S191" s="110"/>
      <c r="T191" s="110"/>
      <c r="U191" s="110"/>
      <c r="V191" s="110"/>
      <c r="W191" s="109"/>
      <c r="X191" s="111"/>
      <c r="Y191" s="112"/>
      <c r="Z191" s="328"/>
      <c r="AA191" s="329"/>
      <c r="AB191" s="114"/>
      <c r="AC191" s="115"/>
      <c r="AD191" s="113"/>
      <c r="AE191" s="113"/>
      <c r="AF191" s="112"/>
      <c r="AG191" s="116"/>
      <c r="AH191" s="115"/>
      <c r="AI191" s="174"/>
      <c r="AJ191" s="104"/>
      <c r="AK191" s="115"/>
      <c r="AL191" s="112"/>
      <c r="AM191" s="116"/>
      <c r="AN191" s="115"/>
      <c r="AO191" s="248"/>
      <c r="AP191" s="242" t="str">
        <f>IF(AD191="UI",VLOOKUP(AB191,'Convert Internation Units'!$A$2:$D$33,4,FALSE),IF(AB191="Penethamate hydroiodide",0.63,IF(AB191="Benzylpenicillin Procaine /
 Benzathine Penicillin",0.61,IF(AB191="Benzathine Penicillin",0.61,IF(AB191="Procaine benzylpenicillin",0.61,IF(AB191=Prodrug!E188,Prodrug!E188,Prodrug!E188))))))</f>
        <v/>
      </c>
      <c r="AQ191" s="239" t="str">
        <f>IFERROR((((Calculations!C188*Calculations!G188)/Calculations!E188)*'Data Entry'!X191),"")</f>
        <v/>
      </c>
      <c r="AR191" s="234" t="str">
        <f>IFERROR(VLOOKUP(AB191,Lists!$P$2:$Q$182,2,0),"")</f>
        <v/>
      </c>
      <c r="AS191" s="233" t="str">
        <f>IF(AI191="UI",VLOOKUP(AG191,'Convert Internation Units'!$A$2:$D$33,4,FALSE),IF(AG191="Penethamate hydroiodide",0.63,IF(AG191="Benzylpenicillin Procaine /
 Benzathine Penicillin",0.61,IF(AG191="Benzathine Penicillin",0.61,IF(AG191="Procaine benzylpenicillin",0.61,IF(AG191=Prodrug!F188,Prodrug!F188,Prodrug!F188))))))</f>
        <v/>
      </c>
      <c r="AT191" s="239" t="str">
        <f>IFERROR((((Calculations!K188*Calculations!G188)/Calculations!E188)*'Data Entry'!X191),"")</f>
        <v/>
      </c>
      <c r="AU191" s="235" t="str">
        <f>IFERROR(VLOOKUP(AG191,Lists!$P$2:$Q$182,2,0),"")</f>
        <v/>
      </c>
      <c r="AV191" s="233" t="str">
        <f>IF(AL191="UI",VLOOKUP(AJ191,'Convert Internation Units'!$A$2:$D$33,4,FALSE),IF(AJ191="Penethamate hydroiodide",0.63,IF(AJ191="Benzylpenicillin Procaine /
 Benzathine Penicillin",0.61,IF(AJ191="Benzathine Penicillin",0.61,IF(AJ191="Procaine benzylpenicillin",0.61,IF(AJ191=Prodrug!G188,Prodrug!G188,Prodrug!G188))))))</f>
        <v/>
      </c>
      <c r="AW191" s="239" t="str">
        <f>IFERROR((((Calculations!O188*Calculations!G188)/Calculations!E188)*'Data Entry'!X191),"")</f>
        <v/>
      </c>
      <c r="AX191" s="235" t="str">
        <f>IFERROR(VLOOKUP(AJ191,Lists!$P$2:$Q$182,2,0),"")</f>
        <v/>
      </c>
      <c r="AY191" s="233" t="str">
        <f>IF(AO191="UI",VLOOKUP(AM191,'Convert Internation Units'!$A$2:$D$33,4,FALSE),IF(AM191="Penethamate hydroiodide",0.63,IF(AM191="Benzylpenicillin Procaine /
 Benzathine Penicillin",0.61,IF(AM191="Benzathine Penicillin",0.61,IF(AM191="Procaine benzylpenicillin",0.61,IF(AM191=Prodrug!H188,Prodrug!H188,Prodrug!H188))))))</f>
        <v/>
      </c>
      <c r="AZ191" s="239" t="str">
        <f>IFERROR((((Calculations!S188*Calculations!G188)/Calculations!E188)*'Data Entry'!X191),"")</f>
        <v/>
      </c>
      <c r="BA191" s="235" t="str">
        <f>IFERROR(VLOOKUP(AM191,Lists!$P$2:$Q$182,2,0),"")</f>
        <v/>
      </c>
      <c r="BG191" s="166"/>
      <c r="BH191" s="166"/>
      <c r="BI191" s="166"/>
      <c r="BJ191" s="166"/>
      <c r="BK191" s="166"/>
      <c r="BL191" s="166"/>
      <c r="BM191" s="166"/>
      <c r="BN191" s="166"/>
      <c r="BO191" s="166"/>
      <c r="BP191" s="166"/>
      <c r="BQ191" s="166"/>
      <c r="BR191" s="166"/>
      <c r="BS191" s="166"/>
      <c r="BT191" s="166"/>
      <c r="BU191" s="166"/>
    </row>
    <row r="192" spans="1:73" s="5" customFormat="1">
      <c r="A192" s="6">
        <v>186</v>
      </c>
      <c r="B192" s="231"/>
      <c r="C192" s="7"/>
      <c r="D192" s="7"/>
      <c r="E192" s="7"/>
      <c r="F192" s="67"/>
      <c r="G192" s="79"/>
      <c r="H192" s="79"/>
      <c r="I192" s="75"/>
      <c r="J192" s="76"/>
      <c r="K192" s="76"/>
      <c r="L192" s="76"/>
      <c r="M192" s="76"/>
      <c r="N192" s="76"/>
      <c r="O192" s="76"/>
      <c r="P192" s="76"/>
      <c r="Q192" s="76"/>
      <c r="R192" s="76"/>
      <c r="S192" s="76"/>
      <c r="T192" s="76"/>
      <c r="U192" s="76"/>
      <c r="V192" s="76"/>
      <c r="W192" s="80"/>
      <c r="X192" s="69"/>
      <c r="Y192" s="25"/>
      <c r="Z192" s="326"/>
      <c r="AA192" s="327"/>
      <c r="AB192" s="28"/>
      <c r="AC192" s="23"/>
      <c r="AD192" s="8"/>
      <c r="AE192" s="8"/>
      <c r="AF192" s="25"/>
      <c r="AG192" s="6"/>
      <c r="AH192" s="23"/>
      <c r="AI192" s="173"/>
      <c r="AJ192" s="26"/>
      <c r="AK192" s="23"/>
      <c r="AL192" s="25"/>
      <c r="AM192" s="6"/>
      <c r="AN192" s="23"/>
      <c r="AO192" s="247"/>
      <c r="AP192" s="243" t="str">
        <f>IF(AD192="UI",VLOOKUP(AB192,'Convert Internation Units'!$A$2:$D$33,4,FALSE),IF(AB192="Penethamate hydroiodide",0.63,IF(AB192="Benzylpenicillin Procaine /
 Benzathine Penicillin",0.61,IF(AB192="Benzathine Penicillin",0.61,IF(AB192="Procaine benzylpenicillin",0.61,IF(AB192=Prodrug!E189,Prodrug!E189,Prodrug!E189))))))</f>
        <v/>
      </c>
      <c r="AQ192" s="240" t="str">
        <f>IFERROR((((Calculations!C189*Calculations!G189)/Calculations!E189)*'Data Entry'!X192),"")</f>
        <v/>
      </c>
      <c r="AR192" s="141" t="str">
        <f>IFERROR(VLOOKUP(AB192,Lists!$P$2:$Q$182,2,0),"")</f>
        <v/>
      </c>
      <c r="AS192" s="143" t="str">
        <f>IF(AI192="UI",VLOOKUP(AG192,'Convert Internation Units'!$A$2:$D$33,4,FALSE),IF(AG192="Penethamate hydroiodide",0.63,IF(AG192="Benzylpenicillin Procaine /
 Benzathine Penicillin",0.61,IF(AG192="Benzathine Penicillin",0.61,IF(AG192="Procaine benzylpenicillin",0.61,IF(AG192=Prodrug!F189,Prodrug!F189,Prodrug!F189))))))</f>
        <v/>
      </c>
      <c r="AT192" s="240" t="str">
        <f>IFERROR((((Calculations!K189*Calculations!G189)/Calculations!E189)*'Data Entry'!X192),"")</f>
        <v/>
      </c>
      <c r="AU192" s="146" t="str">
        <f>IFERROR(VLOOKUP(AG192,Lists!$P$2:$Q$182,2,0),"")</f>
        <v/>
      </c>
      <c r="AV192" s="143" t="str">
        <f>IF(AL192="UI",VLOOKUP(AJ192,'Convert Internation Units'!$A$2:$D$33,4,FALSE),IF(AJ192="Penethamate hydroiodide",0.63,IF(AJ192="Benzylpenicillin Procaine /
 Benzathine Penicillin",0.61,IF(AJ192="Benzathine Penicillin",0.61,IF(AJ192="Procaine benzylpenicillin",0.61,IF(AJ192=Prodrug!G189,Prodrug!G189,Prodrug!G189))))))</f>
        <v/>
      </c>
      <c r="AW192" s="240" t="str">
        <f>IFERROR((((Calculations!O189*Calculations!G189)/Calculations!E189)*'Data Entry'!X192),"")</f>
        <v/>
      </c>
      <c r="AX192" s="146" t="str">
        <f>IFERROR(VLOOKUP(AJ192,Lists!$P$2:$Q$182,2,0),"")</f>
        <v/>
      </c>
      <c r="AY192" s="143" t="str">
        <f>IF(AO192="UI",VLOOKUP(AM192,'Convert Internation Units'!$A$2:$D$33,4,FALSE),IF(AM192="Penethamate hydroiodide",0.63,IF(AM192="Benzylpenicillin Procaine /
 Benzathine Penicillin",0.61,IF(AM192="Benzathine Penicillin",0.61,IF(AM192="Procaine benzylpenicillin",0.61,IF(AM192=Prodrug!H189,Prodrug!H189,Prodrug!H189))))))</f>
        <v/>
      </c>
      <c r="AZ192" s="240" t="str">
        <f>IFERROR((((Calculations!S189*Calculations!G189)/Calculations!E189)*'Data Entry'!X192),"")</f>
        <v/>
      </c>
      <c r="BA192" s="146" t="str">
        <f>IFERROR(VLOOKUP(AM192,Lists!$P$2:$Q$182,2,0),"")</f>
        <v/>
      </c>
      <c r="BG192" s="166"/>
      <c r="BH192" s="166"/>
      <c r="BI192" s="166"/>
      <c r="BJ192" s="166"/>
      <c r="BK192" s="166"/>
      <c r="BL192" s="166"/>
      <c r="BM192" s="166"/>
      <c r="BN192" s="166"/>
      <c r="BO192" s="166"/>
      <c r="BP192" s="166"/>
      <c r="BQ192" s="166"/>
      <c r="BR192" s="166"/>
      <c r="BS192" s="166"/>
      <c r="BT192" s="166"/>
      <c r="BU192" s="166"/>
    </row>
    <row r="193" spans="1:73" s="5" customFormat="1">
      <c r="A193" s="116">
        <v>187</v>
      </c>
      <c r="B193" s="232"/>
      <c r="C193" s="105"/>
      <c r="D193" s="105"/>
      <c r="E193" s="105"/>
      <c r="F193" s="106"/>
      <c r="G193" s="107"/>
      <c r="H193" s="107"/>
      <c r="I193" s="108"/>
      <c r="J193" s="110"/>
      <c r="K193" s="110"/>
      <c r="L193" s="110"/>
      <c r="M193" s="110"/>
      <c r="N193" s="110"/>
      <c r="O193" s="110"/>
      <c r="P193" s="110"/>
      <c r="Q193" s="110"/>
      <c r="R193" s="110"/>
      <c r="S193" s="110"/>
      <c r="T193" s="110"/>
      <c r="U193" s="110"/>
      <c r="V193" s="110"/>
      <c r="W193" s="109"/>
      <c r="X193" s="111"/>
      <c r="Y193" s="112"/>
      <c r="Z193" s="328"/>
      <c r="AA193" s="329"/>
      <c r="AB193" s="114"/>
      <c r="AC193" s="115"/>
      <c r="AD193" s="113"/>
      <c r="AE193" s="113"/>
      <c r="AF193" s="112"/>
      <c r="AG193" s="116"/>
      <c r="AH193" s="115"/>
      <c r="AI193" s="174"/>
      <c r="AJ193" s="104"/>
      <c r="AK193" s="115"/>
      <c r="AL193" s="112"/>
      <c r="AM193" s="116"/>
      <c r="AN193" s="115"/>
      <c r="AO193" s="248"/>
      <c r="AP193" s="242" t="str">
        <f>IF(AD193="UI",VLOOKUP(AB193,'Convert Internation Units'!$A$2:$D$33,4,FALSE),IF(AB193="Penethamate hydroiodide",0.63,IF(AB193="Benzylpenicillin Procaine /
 Benzathine Penicillin",0.61,IF(AB193="Benzathine Penicillin",0.61,IF(AB193="Procaine benzylpenicillin",0.61,IF(AB193=Prodrug!E190,Prodrug!E190,Prodrug!E190))))))</f>
        <v/>
      </c>
      <c r="AQ193" s="239" t="str">
        <f>IFERROR((((Calculations!C190*Calculations!G190)/Calculations!E190)*'Data Entry'!X193),"")</f>
        <v/>
      </c>
      <c r="AR193" s="234" t="str">
        <f>IFERROR(VLOOKUP(AB193,Lists!$P$2:$Q$182,2,0),"")</f>
        <v/>
      </c>
      <c r="AS193" s="233" t="str">
        <f>IF(AI193="UI",VLOOKUP(AG193,'Convert Internation Units'!$A$2:$D$33,4,FALSE),IF(AG193="Penethamate hydroiodide",0.63,IF(AG193="Benzylpenicillin Procaine /
 Benzathine Penicillin",0.61,IF(AG193="Benzathine Penicillin",0.61,IF(AG193="Procaine benzylpenicillin",0.61,IF(AG193=Prodrug!F190,Prodrug!F190,Prodrug!F190))))))</f>
        <v/>
      </c>
      <c r="AT193" s="239" t="str">
        <f>IFERROR((((Calculations!K190*Calculations!G190)/Calculations!E190)*'Data Entry'!X193),"")</f>
        <v/>
      </c>
      <c r="AU193" s="235" t="str">
        <f>IFERROR(VLOOKUP(AG193,Lists!$P$2:$Q$182,2,0),"")</f>
        <v/>
      </c>
      <c r="AV193" s="233" t="str">
        <f>IF(AL193="UI",VLOOKUP(AJ193,'Convert Internation Units'!$A$2:$D$33,4,FALSE),IF(AJ193="Penethamate hydroiodide",0.63,IF(AJ193="Benzylpenicillin Procaine /
 Benzathine Penicillin",0.61,IF(AJ193="Benzathine Penicillin",0.61,IF(AJ193="Procaine benzylpenicillin",0.61,IF(AJ193=Prodrug!G190,Prodrug!G190,Prodrug!G190))))))</f>
        <v/>
      </c>
      <c r="AW193" s="239" t="str">
        <f>IFERROR((((Calculations!O190*Calculations!G190)/Calculations!E190)*'Data Entry'!X193),"")</f>
        <v/>
      </c>
      <c r="AX193" s="235" t="str">
        <f>IFERROR(VLOOKUP(AJ193,Lists!$P$2:$Q$182,2,0),"")</f>
        <v/>
      </c>
      <c r="AY193" s="233" t="str">
        <f>IF(AO193="UI",VLOOKUP(AM193,'Convert Internation Units'!$A$2:$D$33,4,FALSE),IF(AM193="Penethamate hydroiodide",0.63,IF(AM193="Benzylpenicillin Procaine /
 Benzathine Penicillin",0.61,IF(AM193="Benzathine Penicillin",0.61,IF(AM193="Procaine benzylpenicillin",0.61,IF(AM193=Prodrug!H190,Prodrug!H190,Prodrug!H190))))))</f>
        <v/>
      </c>
      <c r="AZ193" s="239" t="str">
        <f>IFERROR((((Calculations!S190*Calculations!G190)/Calculations!E190)*'Data Entry'!X193),"")</f>
        <v/>
      </c>
      <c r="BA193" s="235" t="str">
        <f>IFERROR(VLOOKUP(AM193,Lists!$P$2:$Q$182,2,0),"")</f>
        <v/>
      </c>
      <c r="BG193" s="166"/>
      <c r="BH193" s="166"/>
      <c r="BI193" s="166"/>
      <c r="BJ193" s="166"/>
      <c r="BK193" s="166"/>
      <c r="BL193" s="166"/>
      <c r="BM193" s="166"/>
      <c r="BN193" s="166"/>
      <c r="BO193" s="166"/>
      <c r="BP193" s="166"/>
      <c r="BQ193" s="166"/>
      <c r="BR193" s="166"/>
      <c r="BS193" s="166"/>
      <c r="BT193" s="166"/>
      <c r="BU193" s="166"/>
    </row>
    <row r="194" spans="1:73" s="5" customFormat="1">
      <c r="A194" s="6">
        <v>188</v>
      </c>
      <c r="B194" s="231"/>
      <c r="C194" s="7"/>
      <c r="D194" s="7"/>
      <c r="E194" s="7"/>
      <c r="F194" s="67"/>
      <c r="G194" s="79"/>
      <c r="H194" s="79"/>
      <c r="I194" s="75"/>
      <c r="J194" s="76"/>
      <c r="K194" s="76"/>
      <c r="L194" s="76"/>
      <c r="M194" s="76"/>
      <c r="N194" s="76"/>
      <c r="O194" s="76"/>
      <c r="P194" s="76"/>
      <c r="Q194" s="76"/>
      <c r="R194" s="76"/>
      <c r="S194" s="76"/>
      <c r="T194" s="76"/>
      <c r="U194" s="76"/>
      <c r="V194" s="76"/>
      <c r="W194" s="80"/>
      <c r="X194" s="69"/>
      <c r="Y194" s="25"/>
      <c r="Z194" s="326"/>
      <c r="AA194" s="327"/>
      <c r="AB194" s="28"/>
      <c r="AC194" s="23"/>
      <c r="AD194" s="8"/>
      <c r="AE194" s="8"/>
      <c r="AF194" s="25"/>
      <c r="AG194" s="6"/>
      <c r="AH194" s="23"/>
      <c r="AI194" s="173"/>
      <c r="AJ194" s="26"/>
      <c r="AK194" s="23"/>
      <c r="AL194" s="25"/>
      <c r="AM194" s="6"/>
      <c r="AN194" s="23"/>
      <c r="AO194" s="247"/>
      <c r="AP194" s="243" t="str">
        <f>IF(AD194="UI",VLOOKUP(AB194,'Convert Internation Units'!$A$2:$D$33,4,FALSE),IF(AB194="Penethamate hydroiodide",0.63,IF(AB194="Benzylpenicillin Procaine /
 Benzathine Penicillin",0.61,IF(AB194="Benzathine Penicillin",0.61,IF(AB194="Procaine benzylpenicillin",0.61,IF(AB194=Prodrug!E191,Prodrug!E191,Prodrug!E191))))))</f>
        <v/>
      </c>
      <c r="AQ194" s="240" t="str">
        <f>IFERROR((((Calculations!C191*Calculations!G191)/Calculations!E191)*'Data Entry'!X194),"")</f>
        <v/>
      </c>
      <c r="AR194" s="141" t="str">
        <f>IFERROR(VLOOKUP(AB194,Lists!$P$2:$Q$182,2,0),"")</f>
        <v/>
      </c>
      <c r="AS194" s="143" t="str">
        <f>IF(AI194="UI",VLOOKUP(AG194,'Convert Internation Units'!$A$2:$D$33,4,FALSE),IF(AG194="Penethamate hydroiodide",0.63,IF(AG194="Benzylpenicillin Procaine /
 Benzathine Penicillin",0.61,IF(AG194="Benzathine Penicillin",0.61,IF(AG194="Procaine benzylpenicillin",0.61,IF(AG194=Prodrug!F191,Prodrug!F191,Prodrug!F191))))))</f>
        <v/>
      </c>
      <c r="AT194" s="240" t="str">
        <f>IFERROR((((Calculations!K191*Calculations!G191)/Calculations!E191)*'Data Entry'!X194),"")</f>
        <v/>
      </c>
      <c r="AU194" s="146" t="str">
        <f>IFERROR(VLOOKUP(AG194,Lists!$P$2:$Q$182,2,0),"")</f>
        <v/>
      </c>
      <c r="AV194" s="143" t="str">
        <f>IF(AL194="UI",VLOOKUP(AJ194,'Convert Internation Units'!$A$2:$D$33,4,FALSE),IF(AJ194="Penethamate hydroiodide",0.63,IF(AJ194="Benzylpenicillin Procaine /
 Benzathine Penicillin",0.61,IF(AJ194="Benzathine Penicillin",0.61,IF(AJ194="Procaine benzylpenicillin",0.61,IF(AJ194=Prodrug!G191,Prodrug!G191,Prodrug!G191))))))</f>
        <v/>
      </c>
      <c r="AW194" s="240" t="str">
        <f>IFERROR((((Calculations!O191*Calculations!G191)/Calculations!E191)*'Data Entry'!X194),"")</f>
        <v/>
      </c>
      <c r="AX194" s="146" t="str">
        <f>IFERROR(VLOOKUP(AJ194,Lists!$P$2:$Q$182,2,0),"")</f>
        <v/>
      </c>
      <c r="AY194" s="143" t="str">
        <f>IF(AO194="UI",VLOOKUP(AM194,'Convert Internation Units'!$A$2:$D$33,4,FALSE),IF(AM194="Penethamate hydroiodide",0.63,IF(AM194="Benzylpenicillin Procaine /
 Benzathine Penicillin",0.61,IF(AM194="Benzathine Penicillin",0.61,IF(AM194="Procaine benzylpenicillin",0.61,IF(AM194=Prodrug!H191,Prodrug!H191,Prodrug!H191))))))</f>
        <v/>
      </c>
      <c r="AZ194" s="240" t="str">
        <f>IFERROR((((Calculations!S191*Calculations!G191)/Calculations!E191)*'Data Entry'!X194),"")</f>
        <v/>
      </c>
      <c r="BA194" s="146" t="str">
        <f>IFERROR(VLOOKUP(AM194,Lists!$P$2:$Q$182,2,0),"")</f>
        <v/>
      </c>
      <c r="BG194" s="166"/>
      <c r="BH194" s="166"/>
      <c r="BI194" s="166"/>
      <c r="BJ194" s="166"/>
      <c r="BK194" s="166"/>
      <c r="BL194" s="166"/>
      <c r="BM194" s="166"/>
      <c r="BN194" s="166"/>
      <c r="BO194" s="166"/>
      <c r="BP194" s="166"/>
      <c r="BQ194" s="166"/>
      <c r="BR194" s="166"/>
      <c r="BS194" s="166"/>
      <c r="BT194" s="166"/>
      <c r="BU194" s="166"/>
    </row>
    <row r="195" spans="1:73" s="5" customFormat="1">
      <c r="A195" s="116">
        <v>189</v>
      </c>
      <c r="B195" s="232"/>
      <c r="C195" s="105"/>
      <c r="D195" s="105"/>
      <c r="E195" s="105"/>
      <c r="F195" s="106"/>
      <c r="G195" s="107"/>
      <c r="H195" s="107"/>
      <c r="I195" s="108"/>
      <c r="J195" s="110"/>
      <c r="K195" s="110"/>
      <c r="L195" s="110"/>
      <c r="M195" s="110"/>
      <c r="N195" s="110"/>
      <c r="O195" s="110"/>
      <c r="P195" s="110"/>
      <c r="Q195" s="110"/>
      <c r="R195" s="110"/>
      <c r="S195" s="110"/>
      <c r="T195" s="110"/>
      <c r="U195" s="110"/>
      <c r="V195" s="110"/>
      <c r="W195" s="109"/>
      <c r="X195" s="111"/>
      <c r="Y195" s="112"/>
      <c r="Z195" s="328"/>
      <c r="AA195" s="329"/>
      <c r="AB195" s="114"/>
      <c r="AC195" s="115"/>
      <c r="AD195" s="113"/>
      <c r="AE195" s="113"/>
      <c r="AF195" s="112"/>
      <c r="AG195" s="116"/>
      <c r="AH195" s="115"/>
      <c r="AI195" s="174"/>
      <c r="AJ195" s="104"/>
      <c r="AK195" s="115"/>
      <c r="AL195" s="112"/>
      <c r="AM195" s="116"/>
      <c r="AN195" s="115"/>
      <c r="AO195" s="248"/>
      <c r="AP195" s="242" t="str">
        <f>IF(AD195="UI",VLOOKUP(AB195,'Convert Internation Units'!$A$2:$D$33,4,FALSE),IF(AB195="Penethamate hydroiodide",0.63,IF(AB195="Benzylpenicillin Procaine /
 Benzathine Penicillin",0.61,IF(AB195="Benzathine Penicillin",0.61,IF(AB195="Procaine benzylpenicillin",0.61,IF(AB195=Prodrug!E192,Prodrug!E192,Prodrug!E192))))))</f>
        <v/>
      </c>
      <c r="AQ195" s="239" t="str">
        <f>IFERROR((((Calculations!C192*Calculations!G192)/Calculations!E192)*'Data Entry'!X195),"")</f>
        <v/>
      </c>
      <c r="AR195" s="234" t="str">
        <f>IFERROR(VLOOKUP(AB195,Lists!$P$2:$Q$182,2,0),"")</f>
        <v/>
      </c>
      <c r="AS195" s="233" t="str">
        <f>IF(AI195="UI",VLOOKUP(AG195,'Convert Internation Units'!$A$2:$D$33,4,FALSE),IF(AG195="Penethamate hydroiodide",0.63,IF(AG195="Benzylpenicillin Procaine /
 Benzathine Penicillin",0.61,IF(AG195="Benzathine Penicillin",0.61,IF(AG195="Procaine benzylpenicillin",0.61,IF(AG195=Prodrug!F192,Prodrug!F192,Prodrug!F192))))))</f>
        <v/>
      </c>
      <c r="AT195" s="239" t="str">
        <f>IFERROR((((Calculations!K192*Calculations!G192)/Calculations!E192)*'Data Entry'!X195),"")</f>
        <v/>
      </c>
      <c r="AU195" s="235" t="str">
        <f>IFERROR(VLOOKUP(AG195,Lists!$P$2:$Q$182,2,0),"")</f>
        <v/>
      </c>
      <c r="AV195" s="233" t="str">
        <f>IF(AL195="UI",VLOOKUP(AJ195,'Convert Internation Units'!$A$2:$D$33,4,FALSE),IF(AJ195="Penethamate hydroiodide",0.63,IF(AJ195="Benzylpenicillin Procaine /
 Benzathine Penicillin",0.61,IF(AJ195="Benzathine Penicillin",0.61,IF(AJ195="Procaine benzylpenicillin",0.61,IF(AJ195=Prodrug!G192,Prodrug!G192,Prodrug!G192))))))</f>
        <v/>
      </c>
      <c r="AW195" s="239" t="str">
        <f>IFERROR((((Calculations!O192*Calculations!G192)/Calculations!E192)*'Data Entry'!X195),"")</f>
        <v/>
      </c>
      <c r="AX195" s="235" t="str">
        <f>IFERROR(VLOOKUP(AJ195,Lists!$P$2:$Q$182,2,0),"")</f>
        <v/>
      </c>
      <c r="AY195" s="233" t="str">
        <f>IF(AO195="UI",VLOOKUP(AM195,'Convert Internation Units'!$A$2:$D$33,4,FALSE),IF(AM195="Penethamate hydroiodide",0.63,IF(AM195="Benzylpenicillin Procaine /
 Benzathine Penicillin",0.61,IF(AM195="Benzathine Penicillin",0.61,IF(AM195="Procaine benzylpenicillin",0.61,IF(AM195=Prodrug!H192,Prodrug!H192,Prodrug!H192))))))</f>
        <v/>
      </c>
      <c r="AZ195" s="239" t="str">
        <f>IFERROR((((Calculations!S192*Calculations!G192)/Calculations!E192)*'Data Entry'!X195),"")</f>
        <v/>
      </c>
      <c r="BA195" s="235" t="str">
        <f>IFERROR(VLOOKUP(AM195,Lists!$P$2:$Q$182,2,0),"")</f>
        <v/>
      </c>
      <c r="BG195" s="166"/>
      <c r="BH195" s="166"/>
      <c r="BI195" s="166"/>
      <c r="BJ195" s="166"/>
      <c r="BK195" s="166"/>
      <c r="BL195" s="166"/>
      <c r="BM195" s="166"/>
      <c r="BN195" s="166"/>
      <c r="BO195" s="166"/>
      <c r="BP195" s="166"/>
      <c r="BQ195" s="166"/>
      <c r="BR195" s="166"/>
      <c r="BS195" s="166"/>
      <c r="BT195" s="166"/>
      <c r="BU195" s="166"/>
    </row>
    <row r="196" spans="1:73" s="5" customFormat="1">
      <c r="A196" s="6">
        <v>190</v>
      </c>
      <c r="B196" s="231"/>
      <c r="C196" s="7"/>
      <c r="D196" s="7"/>
      <c r="E196" s="7"/>
      <c r="F196" s="67"/>
      <c r="G196" s="79"/>
      <c r="H196" s="79"/>
      <c r="I196" s="75"/>
      <c r="J196" s="76"/>
      <c r="K196" s="76"/>
      <c r="L196" s="76"/>
      <c r="M196" s="76"/>
      <c r="N196" s="76"/>
      <c r="O196" s="76"/>
      <c r="P196" s="76"/>
      <c r="Q196" s="76"/>
      <c r="R196" s="76"/>
      <c r="S196" s="76"/>
      <c r="T196" s="76"/>
      <c r="U196" s="76"/>
      <c r="V196" s="76"/>
      <c r="W196" s="80"/>
      <c r="X196" s="69"/>
      <c r="Y196" s="25"/>
      <c r="Z196" s="326"/>
      <c r="AA196" s="327"/>
      <c r="AB196" s="28"/>
      <c r="AC196" s="23"/>
      <c r="AD196" s="8"/>
      <c r="AE196" s="8"/>
      <c r="AF196" s="25"/>
      <c r="AG196" s="6"/>
      <c r="AH196" s="23"/>
      <c r="AI196" s="173"/>
      <c r="AJ196" s="26"/>
      <c r="AK196" s="23"/>
      <c r="AL196" s="25"/>
      <c r="AM196" s="6"/>
      <c r="AN196" s="23"/>
      <c r="AO196" s="247"/>
      <c r="AP196" s="243" t="str">
        <f>IF(AD196="UI",VLOOKUP(AB196,'Convert Internation Units'!$A$2:$D$33,4,FALSE),IF(AB196="Penethamate hydroiodide",0.63,IF(AB196="Benzylpenicillin Procaine /
 Benzathine Penicillin",0.61,IF(AB196="Benzathine Penicillin",0.61,IF(AB196="Procaine benzylpenicillin",0.61,IF(AB196=Prodrug!E193,Prodrug!E193,Prodrug!E193))))))</f>
        <v/>
      </c>
      <c r="AQ196" s="240" t="str">
        <f>IFERROR((((Calculations!C193*Calculations!G193)/Calculations!E193)*'Data Entry'!X196),"")</f>
        <v/>
      </c>
      <c r="AR196" s="141" t="str">
        <f>IFERROR(VLOOKUP(AB196,Lists!$P$2:$Q$182,2,0),"")</f>
        <v/>
      </c>
      <c r="AS196" s="143" t="str">
        <f>IF(AI196="UI",VLOOKUP(AG196,'Convert Internation Units'!$A$2:$D$33,4,FALSE),IF(AG196="Penethamate hydroiodide",0.63,IF(AG196="Benzylpenicillin Procaine /
 Benzathine Penicillin",0.61,IF(AG196="Benzathine Penicillin",0.61,IF(AG196="Procaine benzylpenicillin",0.61,IF(AG196=Prodrug!F193,Prodrug!F193,Prodrug!F193))))))</f>
        <v/>
      </c>
      <c r="AT196" s="240" t="str">
        <f>IFERROR((((Calculations!K193*Calculations!G193)/Calculations!E193)*'Data Entry'!X196),"")</f>
        <v/>
      </c>
      <c r="AU196" s="146" t="str">
        <f>IFERROR(VLOOKUP(AG196,Lists!$P$2:$Q$182,2,0),"")</f>
        <v/>
      </c>
      <c r="AV196" s="143" t="str">
        <f>IF(AL196="UI",VLOOKUP(AJ196,'Convert Internation Units'!$A$2:$D$33,4,FALSE),IF(AJ196="Penethamate hydroiodide",0.63,IF(AJ196="Benzylpenicillin Procaine /
 Benzathine Penicillin",0.61,IF(AJ196="Benzathine Penicillin",0.61,IF(AJ196="Procaine benzylpenicillin",0.61,IF(AJ196=Prodrug!G193,Prodrug!G193,Prodrug!G193))))))</f>
        <v/>
      </c>
      <c r="AW196" s="240" t="str">
        <f>IFERROR((((Calculations!O193*Calculations!G193)/Calculations!E193)*'Data Entry'!X196),"")</f>
        <v/>
      </c>
      <c r="AX196" s="146" t="str">
        <f>IFERROR(VLOOKUP(AJ196,Lists!$P$2:$Q$182,2,0),"")</f>
        <v/>
      </c>
      <c r="AY196" s="143" t="str">
        <f>IF(AO196="UI",VLOOKUP(AM196,'Convert Internation Units'!$A$2:$D$33,4,FALSE),IF(AM196="Penethamate hydroiodide",0.63,IF(AM196="Benzylpenicillin Procaine /
 Benzathine Penicillin",0.61,IF(AM196="Benzathine Penicillin",0.61,IF(AM196="Procaine benzylpenicillin",0.61,IF(AM196=Prodrug!H193,Prodrug!H193,Prodrug!H193))))))</f>
        <v/>
      </c>
      <c r="AZ196" s="240" t="str">
        <f>IFERROR((((Calculations!S193*Calculations!G193)/Calculations!E193)*'Data Entry'!X196),"")</f>
        <v/>
      </c>
      <c r="BA196" s="146" t="str">
        <f>IFERROR(VLOOKUP(AM196,Lists!$P$2:$Q$182,2,0),"")</f>
        <v/>
      </c>
      <c r="BG196" s="166"/>
      <c r="BH196" s="166"/>
      <c r="BI196" s="166"/>
      <c r="BJ196" s="166"/>
      <c r="BK196" s="166"/>
      <c r="BL196" s="166"/>
      <c r="BM196" s="166"/>
      <c r="BN196" s="166"/>
      <c r="BO196" s="166"/>
      <c r="BP196" s="166"/>
      <c r="BQ196" s="166"/>
      <c r="BR196" s="166"/>
      <c r="BS196" s="166"/>
      <c r="BT196" s="166"/>
      <c r="BU196" s="166"/>
    </row>
    <row r="197" spans="1:73" s="5" customFormat="1">
      <c r="A197" s="116">
        <v>191</v>
      </c>
      <c r="B197" s="232"/>
      <c r="C197" s="105"/>
      <c r="D197" s="105"/>
      <c r="E197" s="105"/>
      <c r="F197" s="106"/>
      <c r="G197" s="107"/>
      <c r="H197" s="107"/>
      <c r="I197" s="108"/>
      <c r="J197" s="110"/>
      <c r="K197" s="110"/>
      <c r="L197" s="110"/>
      <c r="M197" s="110"/>
      <c r="N197" s="110"/>
      <c r="O197" s="110"/>
      <c r="P197" s="110"/>
      <c r="Q197" s="110"/>
      <c r="R197" s="110"/>
      <c r="S197" s="110"/>
      <c r="T197" s="110"/>
      <c r="U197" s="110"/>
      <c r="V197" s="110"/>
      <c r="W197" s="109"/>
      <c r="X197" s="111"/>
      <c r="Y197" s="112"/>
      <c r="Z197" s="328"/>
      <c r="AA197" s="329"/>
      <c r="AB197" s="114"/>
      <c r="AC197" s="115"/>
      <c r="AD197" s="113"/>
      <c r="AE197" s="113"/>
      <c r="AF197" s="112"/>
      <c r="AG197" s="116"/>
      <c r="AH197" s="115"/>
      <c r="AI197" s="174"/>
      <c r="AJ197" s="104"/>
      <c r="AK197" s="115"/>
      <c r="AL197" s="112"/>
      <c r="AM197" s="116"/>
      <c r="AN197" s="115"/>
      <c r="AO197" s="248"/>
      <c r="AP197" s="242" t="str">
        <f>IF(AD197="UI",VLOOKUP(AB197,'Convert Internation Units'!$A$2:$D$33,4,FALSE),IF(AB197="Penethamate hydroiodide",0.63,IF(AB197="Benzylpenicillin Procaine /
 Benzathine Penicillin",0.61,IF(AB197="Benzathine Penicillin",0.61,IF(AB197="Procaine benzylpenicillin",0.61,IF(AB197=Prodrug!E194,Prodrug!E194,Prodrug!E194))))))</f>
        <v/>
      </c>
      <c r="AQ197" s="239" t="str">
        <f>IFERROR((((Calculations!C194*Calculations!G194)/Calculations!E194)*'Data Entry'!X197),"")</f>
        <v/>
      </c>
      <c r="AR197" s="234" t="str">
        <f>IFERROR(VLOOKUP(AB197,Lists!$P$2:$Q$182,2,0),"")</f>
        <v/>
      </c>
      <c r="AS197" s="233" t="str">
        <f>IF(AI197="UI",VLOOKUP(AG197,'Convert Internation Units'!$A$2:$D$33,4,FALSE),IF(AG197="Penethamate hydroiodide",0.63,IF(AG197="Benzylpenicillin Procaine /
 Benzathine Penicillin",0.61,IF(AG197="Benzathine Penicillin",0.61,IF(AG197="Procaine benzylpenicillin",0.61,IF(AG197=Prodrug!F194,Prodrug!F194,Prodrug!F194))))))</f>
        <v/>
      </c>
      <c r="AT197" s="239" t="str">
        <f>IFERROR((((Calculations!K194*Calculations!G194)/Calculations!E194)*'Data Entry'!X197),"")</f>
        <v/>
      </c>
      <c r="AU197" s="235" t="str">
        <f>IFERROR(VLOOKUP(AG197,Lists!$P$2:$Q$182,2,0),"")</f>
        <v/>
      </c>
      <c r="AV197" s="233" t="str">
        <f>IF(AL197="UI",VLOOKUP(AJ197,'Convert Internation Units'!$A$2:$D$33,4,FALSE),IF(AJ197="Penethamate hydroiodide",0.63,IF(AJ197="Benzylpenicillin Procaine /
 Benzathine Penicillin",0.61,IF(AJ197="Benzathine Penicillin",0.61,IF(AJ197="Procaine benzylpenicillin",0.61,IF(AJ197=Prodrug!G194,Prodrug!G194,Prodrug!G194))))))</f>
        <v/>
      </c>
      <c r="AW197" s="239" t="str">
        <f>IFERROR((((Calculations!O194*Calculations!G194)/Calculations!E194)*'Data Entry'!X197),"")</f>
        <v/>
      </c>
      <c r="AX197" s="235" t="str">
        <f>IFERROR(VLOOKUP(AJ197,Lists!$P$2:$Q$182,2,0),"")</f>
        <v/>
      </c>
      <c r="AY197" s="233" t="str">
        <f>IF(AO197="UI",VLOOKUP(AM197,'Convert Internation Units'!$A$2:$D$33,4,FALSE),IF(AM197="Penethamate hydroiodide",0.63,IF(AM197="Benzylpenicillin Procaine /
 Benzathine Penicillin",0.61,IF(AM197="Benzathine Penicillin",0.61,IF(AM197="Procaine benzylpenicillin",0.61,IF(AM197=Prodrug!H194,Prodrug!H194,Prodrug!H194))))))</f>
        <v/>
      </c>
      <c r="AZ197" s="239" t="str">
        <f>IFERROR((((Calculations!S194*Calculations!G194)/Calculations!E194)*'Data Entry'!X197),"")</f>
        <v/>
      </c>
      <c r="BA197" s="235" t="str">
        <f>IFERROR(VLOOKUP(AM197,Lists!$P$2:$Q$182,2,0),"")</f>
        <v/>
      </c>
      <c r="BG197" s="166"/>
      <c r="BH197" s="166"/>
      <c r="BI197" s="166"/>
      <c r="BJ197" s="166"/>
      <c r="BK197" s="166"/>
      <c r="BL197" s="166"/>
      <c r="BM197" s="166"/>
      <c r="BN197" s="166"/>
      <c r="BO197" s="166"/>
      <c r="BP197" s="166"/>
      <c r="BQ197" s="166"/>
      <c r="BR197" s="166"/>
      <c r="BS197" s="166"/>
      <c r="BT197" s="166"/>
      <c r="BU197" s="166"/>
    </row>
    <row r="198" spans="1:73" s="5" customFormat="1">
      <c r="A198" s="6">
        <v>192</v>
      </c>
      <c r="B198" s="231"/>
      <c r="C198" s="7"/>
      <c r="D198" s="7"/>
      <c r="E198" s="7"/>
      <c r="F198" s="67"/>
      <c r="G198" s="79"/>
      <c r="H198" s="79"/>
      <c r="I198" s="75"/>
      <c r="J198" s="76"/>
      <c r="K198" s="76"/>
      <c r="L198" s="76"/>
      <c r="M198" s="76"/>
      <c r="N198" s="76"/>
      <c r="O198" s="76"/>
      <c r="P198" s="76"/>
      <c r="Q198" s="76"/>
      <c r="R198" s="76"/>
      <c r="S198" s="76"/>
      <c r="T198" s="76"/>
      <c r="U198" s="76"/>
      <c r="V198" s="76"/>
      <c r="W198" s="80"/>
      <c r="X198" s="69"/>
      <c r="Y198" s="25"/>
      <c r="Z198" s="326"/>
      <c r="AA198" s="327"/>
      <c r="AB198" s="28"/>
      <c r="AC198" s="23"/>
      <c r="AD198" s="8"/>
      <c r="AE198" s="8"/>
      <c r="AF198" s="25"/>
      <c r="AG198" s="6"/>
      <c r="AH198" s="23"/>
      <c r="AI198" s="173"/>
      <c r="AJ198" s="26"/>
      <c r="AK198" s="23"/>
      <c r="AL198" s="25"/>
      <c r="AM198" s="6"/>
      <c r="AN198" s="23"/>
      <c r="AO198" s="247"/>
      <c r="AP198" s="243" t="str">
        <f>IF(AD198="UI",VLOOKUP(AB198,'Convert Internation Units'!$A$2:$D$33,4,FALSE),IF(AB198="Penethamate hydroiodide",0.63,IF(AB198="Benzylpenicillin Procaine /
 Benzathine Penicillin",0.61,IF(AB198="Benzathine Penicillin",0.61,IF(AB198="Procaine benzylpenicillin",0.61,IF(AB198=Prodrug!E195,Prodrug!E195,Prodrug!E195))))))</f>
        <v/>
      </c>
      <c r="AQ198" s="240" t="str">
        <f>IFERROR((((Calculations!C195*Calculations!G195)/Calculations!E195)*'Data Entry'!X198),"")</f>
        <v/>
      </c>
      <c r="AR198" s="141" t="str">
        <f>IFERROR(VLOOKUP(AB198,Lists!$P$2:$Q$182,2,0),"")</f>
        <v/>
      </c>
      <c r="AS198" s="143" t="str">
        <f>IF(AI198="UI",VLOOKUP(AG198,'Convert Internation Units'!$A$2:$D$33,4,FALSE),IF(AG198="Penethamate hydroiodide",0.63,IF(AG198="Benzylpenicillin Procaine /
 Benzathine Penicillin",0.61,IF(AG198="Benzathine Penicillin",0.61,IF(AG198="Procaine benzylpenicillin",0.61,IF(AG198=Prodrug!F195,Prodrug!F195,Prodrug!F195))))))</f>
        <v/>
      </c>
      <c r="AT198" s="240" t="str">
        <f>IFERROR((((Calculations!K195*Calculations!G195)/Calculations!E195)*'Data Entry'!X198),"")</f>
        <v/>
      </c>
      <c r="AU198" s="146" t="str">
        <f>IFERROR(VLOOKUP(AG198,Lists!$P$2:$Q$182,2,0),"")</f>
        <v/>
      </c>
      <c r="AV198" s="143" t="str">
        <f>IF(AL198="UI",VLOOKUP(AJ198,'Convert Internation Units'!$A$2:$D$33,4,FALSE),IF(AJ198="Penethamate hydroiodide",0.63,IF(AJ198="Benzylpenicillin Procaine /
 Benzathine Penicillin",0.61,IF(AJ198="Benzathine Penicillin",0.61,IF(AJ198="Procaine benzylpenicillin",0.61,IF(AJ198=Prodrug!G195,Prodrug!G195,Prodrug!G195))))))</f>
        <v/>
      </c>
      <c r="AW198" s="240" t="str">
        <f>IFERROR((((Calculations!O195*Calculations!G195)/Calculations!E195)*'Data Entry'!X198),"")</f>
        <v/>
      </c>
      <c r="AX198" s="146" t="str">
        <f>IFERROR(VLOOKUP(AJ198,Lists!$P$2:$Q$182,2,0),"")</f>
        <v/>
      </c>
      <c r="AY198" s="143" t="str">
        <f>IF(AO198="UI",VLOOKUP(AM198,'Convert Internation Units'!$A$2:$D$33,4,FALSE),IF(AM198="Penethamate hydroiodide",0.63,IF(AM198="Benzylpenicillin Procaine /
 Benzathine Penicillin",0.61,IF(AM198="Benzathine Penicillin",0.61,IF(AM198="Procaine benzylpenicillin",0.61,IF(AM198=Prodrug!H195,Prodrug!H195,Prodrug!H195))))))</f>
        <v/>
      </c>
      <c r="AZ198" s="240" t="str">
        <f>IFERROR((((Calculations!S195*Calculations!G195)/Calculations!E195)*'Data Entry'!X198),"")</f>
        <v/>
      </c>
      <c r="BA198" s="146" t="str">
        <f>IFERROR(VLOOKUP(AM198,Lists!$P$2:$Q$182,2,0),"")</f>
        <v/>
      </c>
      <c r="BG198" s="166"/>
      <c r="BH198" s="166"/>
      <c r="BI198" s="166"/>
      <c r="BJ198" s="166"/>
      <c r="BK198" s="166"/>
      <c r="BL198" s="166"/>
      <c r="BM198" s="166"/>
      <c r="BN198" s="166"/>
      <c r="BO198" s="166"/>
      <c r="BP198" s="166"/>
      <c r="BQ198" s="166"/>
      <c r="BR198" s="166"/>
      <c r="BS198" s="166"/>
      <c r="BT198" s="166"/>
      <c r="BU198" s="166"/>
    </row>
    <row r="199" spans="1:73" s="5" customFormat="1">
      <c r="A199" s="116">
        <v>193</v>
      </c>
      <c r="B199" s="232"/>
      <c r="C199" s="105"/>
      <c r="D199" s="105"/>
      <c r="E199" s="105"/>
      <c r="F199" s="106"/>
      <c r="G199" s="107"/>
      <c r="H199" s="107"/>
      <c r="I199" s="108"/>
      <c r="J199" s="110"/>
      <c r="K199" s="110"/>
      <c r="L199" s="110"/>
      <c r="M199" s="110"/>
      <c r="N199" s="110"/>
      <c r="O199" s="110"/>
      <c r="P199" s="110"/>
      <c r="Q199" s="110"/>
      <c r="R199" s="110"/>
      <c r="S199" s="110"/>
      <c r="T199" s="110"/>
      <c r="U199" s="110"/>
      <c r="V199" s="110"/>
      <c r="W199" s="109"/>
      <c r="X199" s="111"/>
      <c r="Y199" s="112"/>
      <c r="Z199" s="328"/>
      <c r="AA199" s="329"/>
      <c r="AB199" s="114"/>
      <c r="AC199" s="115"/>
      <c r="AD199" s="113"/>
      <c r="AE199" s="113"/>
      <c r="AF199" s="112"/>
      <c r="AG199" s="116"/>
      <c r="AH199" s="115"/>
      <c r="AI199" s="174"/>
      <c r="AJ199" s="104"/>
      <c r="AK199" s="115"/>
      <c r="AL199" s="112"/>
      <c r="AM199" s="116"/>
      <c r="AN199" s="115"/>
      <c r="AO199" s="248"/>
      <c r="AP199" s="242" t="str">
        <f>IF(AD199="UI",VLOOKUP(AB199,'Convert Internation Units'!$A$2:$D$33,4,FALSE),IF(AB199="Penethamate hydroiodide",0.63,IF(AB199="Benzylpenicillin Procaine /
 Benzathine Penicillin",0.61,IF(AB199="Benzathine Penicillin",0.61,IF(AB199="Procaine benzylpenicillin",0.61,IF(AB199=Prodrug!E196,Prodrug!E196,Prodrug!E196))))))</f>
        <v/>
      </c>
      <c r="AQ199" s="239" t="str">
        <f>IFERROR((((Calculations!C196*Calculations!G196)/Calculations!E196)*'Data Entry'!X199),"")</f>
        <v/>
      </c>
      <c r="AR199" s="234" t="str">
        <f>IFERROR(VLOOKUP(AB199,Lists!$P$2:$Q$182,2,0),"")</f>
        <v/>
      </c>
      <c r="AS199" s="233" t="str">
        <f>IF(AI199="UI",VLOOKUP(AG199,'Convert Internation Units'!$A$2:$D$33,4,FALSE),IF(AG199="Penethamate hydroiodide",0.63,IF(AG199="Benzylpenicillin Procaine /
 Benzathine Penicillin",0.61,IF(AG199="Benzathine Penicillin",0.61,IF(AG199="Procaine benzylpenicillin",0.61,IF(AG199=Prodrug!F196,Prodrug!F196,Prodrug!F196))))))</f>
        <v/>
      </c>
      <c r="AT199" s="239" t="str">
        <f>IFERROR((((Calculations!K196*Calculations!G196)/Calculations!E196)*'Data Entry'!X199),"")</f>
        <v/>
      </c>
      <c r="AU199" s="235" t="str">
        <f>IFERROR(VLOOKUP(AG199,Lists!$P$2:$Q$182,2,0),"")</f>
        <v/>
      </c>
      <c r="AV199" s="233" t="str">
        <f>IF(AL199="UI",VLOOKUP(AJ199,'Convert Internation Units'!$A$2:$D$33,4,FALSE),IF(AJ199="Penethamate hydroiodide",0.63,IF(AJ199="Benzylpenicillin Procaine /
 Benzathine Penicillin",0.61,IF(AJ199="Benzathine Penicillin",0.61,IF(AJ199="Procaine benzylpenicillin",0.61,IF(AJ199=Prodrug!G196,Prodrug!G196,Prodrug!G196))))))</f>
        <v/>
      </c>
      <c r="AW199" s="239" t="str">
        <f>IFERROR((((Calculations!O196*Calculations!G196)/Calculations!E196)*'Data Entry'!X199),"")</f>
        <v/>
      </c>
      <c r="AX199" s="235" t="str">
        <f>IFERROR(VLOOKUP(AJ199,Lists!$P$2:$Q$182,2,0),"")</f>
        <v/>
      </c>
      <c r="AY199" s="233" t="str">
        <f>IF(AO199="UI",VLOOKUP(AM199,'Convert Internation Units'!$A$2:$D$33,4,FALSE),IF(AM199="Penethamate hydroiodide",0.63,IF(AM199="Benzylpenicillin Procaine /
 Benzathine Penicillin",0.61,IF(AM199="Benzathine Penicillin",0.61,IF(AM199="Procaine benzylpenicillin",0.61,IF(AM199=Prodrug!H196,Prodrug!H196,Prodrug!H196))))))</f>
        <v/>
      </c>
      <c r="AZ199" s="239" t="str">
        <f>IFERROR((((Calculations!S196*Calculations!G196)/Calculations!E196)*'Data Entry'!X199),"")</f>
        <v/>
      </c>
      <c r="BA199" s="235" t="str">
        <f>IFERROR(VLOOKUP(AM199,Lists!$P$2:$Q$182,2,0),"")</f>
        <v/>
      </c>
      <c r="BG199" s="166"/>
      <c r="BH199" s="166"/>
      <c r="BI199" s="166"/>
      <c r="BJ199" s="166"/>
      <c r="BK199" s="166"/>
      <c r="BL199" s="166"/>
      <c r="BM199" s="166"/>
      <c r="BN199" s="166"/>
      <c r="BO199" s="166"/>
      <c r="BP199" s="166"/>
      <c r="BQ199" s="166"/>
      <c r="BR199" s="166"/>
      <c r="BS199" s="166"/>
      <c r="BT199" s="166"/>
      <c r="BU199" s="166"/>
    </row>
    <row r="200" spans="1:73" s="5" customFormat="1">
      <c r="A200" s="6">
        <v>194</v>
      </c>
      <c r="B200" s="231"/>
      <c r="C200" s="7"/>
      <c r="D200" s="7"/>
      <c r="E200" s="7"/>
      <c r="F200" s="67"/>
      <c r="G200" s="79"/>
      <c r="H200" s="79"/>
      <c r="I200" s="75"/>
      <c r="J200" s="76"/>
      <c r="K200" s="76"/>
      <c r="L200" s="76"/>
      <c r="M200" s="76"/>
      <c r="N200" s="76"/>
      <c r="O200" s="76"/>
      <c r="P200" s="76"/>
      <c r="Q200" s="76"/>
      <c r="R200" s="76"/>
      <c r="S200" s="76"/>
      <c r="T200" s="76"/>
      <c r="U200" s="76"/>
      <c r="V200" s="76"/>
      <c r="W200" s="80"/>
      <c r="X200" s="69"/>
      <c r="Y200" s="25"/>
      <c r="Z200" s="326"/>
      <c r="AA200" s="327"/>
      <c r="AB200" s="28"/>
      <c r="AC200" s="23"/>
      <c r="AD200" s="8"/>
      <c r="AE200" s="8"/>
      <c r="AF200" s="25"/>
      <c r="AG200" s="6"/>
      <c r="AH200" s="23"/>
      <c r="AI200" s="173"/>
      <c r="AJ200" s="26"/>
      <c r="AK200" s="23"/>
      <c r="AL200" s="25"/>
      <c r="AM200" s="6"/>
      <c r="AN200" s="23"/>
      <c r="AO200" s="247"/>
      <c r="AP200" s="243" t="str">
        <f>IF(AD200="UI",VLOOKUP(AB200,'Convert Internation Units'!$A$2:$D$33,4,FALSE),IF(AB200="Penethamate hydroiodide",0.63,IF(AB200="Benzylpenicillin Procaine /
 Benzathine Penicillin",0.61,IF(AB200="Benzathine Penicillin",0.61,IF(AB200="Procaine benzylpenicillin",0.61,IF(AB200=Prodrug!E197,Prodrug!E197,Prodrug!E197))))))</f>
        <v/>
      </c>
      <c r="AQ200" s="240" t="str">
        <f>IFERROR((((Calculations!C197*Calculations!G197)/Calculations!E197)*'Data Entry'!X200),"")</f>
        <v/>
      </c>
      <c r="AR200" s="141" t="str">
        <f>IFERROR(VLOOKUP(AB200,Lists!$P$2:$Q$182,2,0),"")</f>
        <v/>
      </c>
      <c r="AS200" s="143" t="str">
        <f>IF(AI200="UI",VLOOKUP(AG200,'Convert Internation Units'!$A$2:$D$33,4,FALSE),IF(AG200="Penethamate hydroiodide",0.63,IF(AG200="Benzylpenicillin Procaine /
 Benzathine Penicillin",0.61,IF(AG200="Benzathine Penicillin",0.61,IF(AG200="Procaine benzylpenicillin",0.61,IF(AG200=Prodrug!F197,Prodrug!F197,Prodrug!F197))))))</f>
        <v/>
      </c>
      <c r="AT200" s="240" t="str">
        <f>IFERROR((((Calculations!K197*Calculations!G197)/Calculations!E197)*'Data Entry'!X200),"")</f>
        <v/>
      </c>
      <c r="AU200" s="146" t="str">
        <f>IFERROR(VLOOKUP(AG200,Lists!$P$2:$Q$182,2,0),"")</f>
        <v/>
      </c>
      <c r="AV200" s="143" t="str">
        <f>IF(AL200="UI",VLOOKUP(AJ200,'Convert Internation Units'!$A$2:$D$33,4,FALSE),IF(AJ200="Penethamate hydroiodide",0.63,IF(AJ200="Benzylpenicillin Procaine /
 Benzathine Penicillin",0.61,IF(AJ200="Benzathine Penicillin",0.61,IF(AJ200="Procaine benzylpenicillin",0.61,IF(AJ200=Prodrug!G197,Prodrug!G197,Prodrug!G197))))))</f>
        <v/>
      </c>
      <c r="AW200" s="240" t="str">
        <f>IFERROR((((Calculations!O197*Calculations!G197)/Calculations!E197)*'Data Entry'!X200),"")</f>
        <v/>
      </c>
      <c r="AX200" s="146" t="str">
        <f>IFERROR(VLOOKUP(AJ200,Lists!$P$2:$Q$182,2,0),"")</f>
        <v/>
      </c>
      <c r="AY200" s="143" t="str">
        <f>IF(AO200="UI",VLOOKUP(AM200,'Convert Internation Units'!$A$2:$D$33,4,FALSE),IF(AM200="Penethamate hydroiodide",0.63,IF(AM200="Benzylpenicillin Procaine /
 Benzathine Penicillin",0.61,IF(AM200="Benzathine Penicillin",0.61,IF(AM200="Procaine benzylpenicillin",0.61,IF(AM200=Prodrug!H197,Prodrug!H197,Prodrug!H197))))))</f>
        <v/>
      </c>
      <c r="AZ200" s="240" t="str">
        <f>IFERROR((((Calculations!S197*Calculations!G197)/Calculations!E197)*'Data Entry'!X200),"")</f>
        <v/>
      </c>
      <c r="BA200" s="146" t="str">
        <f>IFERROR(VLOOKUP(AM200,Lists!$P$2:$Q$182,2,0),"")</f>
        <v/>
      </c>
      <c r="BG200" s="166"/>
      <c r="BH200" s="166"/>
      <c r="BI200" s="166"/>
      <c r="BJ200" s="166"/>
      <c r="BK200" s="166"/>
      <c r="BL200" s="166"/>
      <c r="BM200" s="166"/>
      <c r="BN200" s="166"/>
      <c r="BO200" s="166"/>
      <c r="BP200" s="166"/>
      <c r="BQ200" s="166"/>
      <c r="BR200" s="166"/>
      <c r="BS200" s="166"/>
      <c r="BT200" s="166"/>
      <c r="BU200" s="166"/>
    </row>
    <row r="201" spans="1:73" s="5" customFormat="1">
      <c r="A201" s="116">
        <v>195</v>
      </c>
      <c r="B201" s="232"/>
      <c r="C201" s="105"/>
      <c r="D201" s="105"/>
      <c r="E201" s="105"/>
      <c r="F201" s="106"/>
      <c r="G201" s="107"/>
      <c r="H201" s="107"/>
      <c r="I201" s="108"/>
      <c r="J201" s="110"/>
      <c r="K201" s="110"/>
      <c r="L201" s="110"/>
      <c r="M201" s="110"/>
      <c r="N201" s="110"/>
      <c r="O201" s="110"/>
      <c r="P201" s="110"/>
      <c r="Q201" s="110"/>
      <c r="R201" s="110"/>
      <c r="S201" s="110"/>
      <c r="T201" s="110"/>
      <c r="U201" s="110"/>
      <c r="V201" s="110"/>
      <c r="W201" s="109"/>
      <c r="X201" s="111"/>
      <c r="Y201" s="112"/>
      <c r="Z201" s="328"/>
      <c r="AA201" s="329"/>
      <c r="AB201" s="114"/>
      <c r="AC201" s="115"/>
      <c r="AD201" s="113"/>
      <c r="AE201" s="113"/>
      <c r="AF201" s="112"/>
      <c r="AG201" s="116"/>
      <c r="AH201" s="115"/>
      <c r="AI201" s="174"/>
      <c r="AJ201" s="104"/>
      <c r="AK201" s="115"/>
      <c r="AL201" s="112"/>
      <c r="AM201" s="116"/>
      <c r="AN201" s="115"/>
      <c r="AO201" s="248"/>
      <c r="AP201" s="242" t="str">
        <f>IF(AD201="UI",VLOOKUP(AB201,'Convert Internation Units'!$A$2:$D$33,4,FALSE),IF(AB201="Penethamate hydroiodide",0.63,IF(AB201="Benzylpenicillin Procaine /
 Benzathine Penicillin",0.61,IF(AB201="Benzathine Penicillin",0.61,IF(AB201="Procaine benzylpenicillin",0.61,IF(AB201=Prodrug!E198,Prodrug!E198,Prodrug!E198))))))</f>
        <v/>
      </c>
      <c r="AQ201" s="239" t="str">
        <f>IFERROR((((Calculations!C198*Calculations!G198)/Calculations!E198)*'Data Entry'!X201),"")</f>
        <v/>
      </c>
      <c r="AR201" s="234" t="str">
        <f>IFERROR(VLOOKUP(AB201,Lists!$P$2:$Q$182,2,0),"")</f>
        <v/>
      </c>
      <c r="AS201" s="233" t="str">
        <f>IF(AI201="UI",VLOOKUP(AG201,'Convert Internation Units'!$A$2:$D$33,4,FALSE),IF(AG201="Penethamate hydroiodide",0.63,IF(AG201="Benzylpenicillin Procaine /
 Benzathine Penicillin",0.61,IF(AG201="Benzathine Penicillin",0.61,IF(AG201="Procaine benzylpenicillin",0.61,IF(AG201=Prodrug!F198,Prodrug!F198,Prodrug!F198))))))</f>
        <v/>
      </c>
      <c r="AT201" s="239" t="str">
        <f>IFERROR((((Calculations!K198*Calculations!G198)/Calculations!E198)*'Data Entry'!X201),"")</f>
        <v/>
      </c>
      <c r="AU201" s="235" t="str">
        <f>IFERROR(VLOOKUP(AG201,Lists!$P$2:$Q$182,2,0),"")</f>
        <v/>
      </c>
      <c r="AV201" s="233" t="str">
        <f>IF(AL201="UI",VLOOKUP(AJ201,'Convert Internation Units'!$A$2:$D$33,4,FALSE),IF(AJ201="Penethamate hydroiodide",0.63,IF(AJ201="Benzylpenicillin Procaine /
 Benzathine Penicillin",0.61,IF(AJ201="Benzathine Penicillin",0.61,IF(AJ201="Procaine benzylpenicillin",0.61,IF(AJ201=Prodrug!G198,Prodrug!G198,Prodrug!G198))))))</f>
        <v/>
      </c>
      <c r="AW201" s="239" t="str">
        <f>IFERROR((((Calculations!O198*Calculations!G198)/Calculations!E198)*'Data Entry'!X201),"")</f>
        <v/>
      </c>
      <c r="AX201" s="235" t="str">
        <f>IFERROR(VLOOKUP(AJ201,Lists!$P$2:$Q$182,2,0),"")</f>
        <v/>
      </c>
      <c r="AY201" s="233" t="str">
        <f>IF(AO201="UI",VLOOKUP(AM201,'Convert Internation Units'!$A$2:$D$33,4,FALSE),IF(AM201="Penethamate hydroiodide",0.63,IF(AM201="Benzylpenicillin Procaine /
 Benzathine Penicillin",0.61,IF(AM201="Benzathine Penicillin",0.61,IF(AM201="Procaine benzylpenicillin",0.61,IF(AM201=Prodrug!H198,Prodrug!H198,Prodrug!H198))))))</f>
        <v/>
      </c>
      <c r="AZ201" s="239" t="str">
        <f>IFERROR((((Calculations!S198*Calculations!G198)/Calculations!E198)*'Data Entry'!X201),"")</f>
        <v/>
      </c>
      <c r="BA201" s="235" t="str">
        <f>IFERROR(VLOOKUP(AM201,Lists!$P$2:$Q$182,2,0),"")</f>
        <v/>
      </c>
      <c r="BG201" s="166"/>
      <c r="BH201" s="166"/>
      <c r="BI201" s="166"/>
      <c r="BJ201" s="166"/>
      <c r="BK201" s="166"/>
      <c r="BL201" s="166"/>
      <c r="BM201" s="166"/>
      <c r="BN201" s="166"/>
      <c r="BO201" s="166"/>
      <c r="BP201" s="166"/>
      <c r="BQ201" s="166"/>
      <c r="BR201" s="166"/>
      <c r="BS201" s="166"/>
      <c r="BT201" s="166"/>
      <c r="BU201" s="166"/>
    </row>
    <row r="202" spans="1:73" s="5" customFormat="1">
      <c r="A202" s="6">
        <v>196</v>
      </c>
      <c r="B202" s="231"/>
      <c r="C202" s="7"/>
      <c r="D202" s="7"/>
      <c r="E202" s="7"/>
      <c r="F202" s="67"/>
      <c r="G202" s="79"/>
      <c r="H202" s="79"/>
      <c r="I202" s="75"/>
      <c r="J202" s="76"/>
      <c r="K202" s="76"/>
      <c r="L202" s="76"/>
      <c r="M202" s="76"/>
      <c r="N202" s="76"/>
      <c r="O202" s="76"/>
      <c r="P202" s="76"/>
      <c r="Q202" s="76"/>
      <c r="R202" s="76"/>
      <c r="S202" s="76"/>
      <c r="T202" s="76"/>
      <c r="U202" s="76"/>
      <c r="V202" s="76"/>
      <c r="W202" s="80"/>
      <c r="X202" s="69"/>
      <c r="Y202" s="25"/>
      <c r="Z202" s="326"/>
      <c r="AA202" s="327"/>
      <c r="AB202" s="28"/>
      <c r="AC202" s="23"/>
      <c r="AD202" s="8"/>
      <c r="AE202" s="8"/>
      <c r="AF202" s="25"/>
      <c r="AG202" s="6"/>
      <c r="AH202" s="23"/>
      <c r="AI202" s="173"/>
      <c r="AJ202" s="26"/>
      <c r="AK202" s="23"/>
      <c r="AL202" s="25"/>
      <c r="AM202" s="6"/>
      <c r="AN202" s="23"/>
      <c r="AO202" s="247"/>
      <c r="AP202" s="243" t="str">
        <f>IF(AD202="UI",VLOOKUP(AB202,'Convert Internation Units'!$A$2:$D$33,4,FALSE),IF(AB202="Penethamate hydroiodide",0.63,IF(AB202="Benzylpenicillin Procaine /
 Benzathine Penicillin",0.61,IF(AB202="Benzathine Penicillin",0.61,IF(AB202="Procaine benzylpenicillin",0.61,IF(AB202=Prodrug!E199,Prodrug!E199,Prodrug!E199))))))</f>
        <v/>
      </c>
      <c r="AQ202" s="240" t="str">
        <f>IFERROR((((Calculations!C199*Calculations!G199)/Calculations!E199)*'Data Entry'!X202),"")</f>
        <v/>
      </c>
      <c r="AR202" s="141" t="str">
        <f>IFERROR(VLOOKUP(AB202,Lists!$P$2:$Q$182,2,0),"")</f>
        <v/>
      </c>
      <c r="AS202" s="143" t="str">
        <f>IF(AI202="UI",VLOOKUP(AG202,'Convert Internation Units'!$A$2:$D$33,4,FALSE),IF(AG202="Penethamate hydroiodide",0.63,IF(AG202="Benzylpenicillin Procaine /
 Benzathine Penicillin",0.61,IF(AG202="Benzathine Penicillin",0.61,IF(AG202="Procaine benzylpenicillin",0.61,IF(AG202=Prodrug!F199,Prodrug!F199,Prodrug!F199))))))</f>
        <v/>
      </c>
      <c r="AT202" s="240" t="str">
        <f>IFERROR((((Calculations!K199*Calculations!G199)/Calculations!E199)*'Data Entry'!X202),"")</f>
        <v/>
      </c>
      <c r="AU202" s="146" t="str">
        <f>IFERROR(VLOOKUP(AG202,Lists!$P$2:$Q$182,2,0),"")</f>
        <v/>
      </c>
      <c r="AV202" s="143" t="str">
        <f>IF(AL202="UI",VLOOKUP(AJ202,'Convert Internation Units'!$A$2:$D$33,4,FALSE),IF(AJ202="Penethamate hydroiodide",0.63,IF(AJ202="Benzylpenicillin Procaine /
 Benzathine Penicillin",0.61,IF(AJ202="Benzathine Penicillin",0.61,IF(AJ202="Procaine benzylpenicillin",0.61,IF(AJ202=Prodrug!G199,Prodrug!G199,Prodrug!G199))))))</f>
        <v/>
      </c>
      <c r="AW202" s="240" t="str">
        <f>IFERROR((((Calculations!O199*Calculations!G199)/Calculations!E199)*'Data Entry'!X202),"")</f>
        <v/>
      </c>
      <c r="AX202" s="146" t="str">
        <f>IFERROR(VLOOKUP(AJ202,Lists!$P$2:$Q$182,2,0),"")</f>
        <v/>
      </c>
      <c r="AY202" s="143" t="str">
        <f>IF(AO202="UI",VLOOKUP(AM202,'Convert Internation Units'!$A$2:$D$33,4,FALSE),IF(AM202="Penethamate hydroiodide",0.63,IF(AM202="Benzylpenicillin Procaine /
 Benzathine Penicillin",0.61,IF(AM202="Benzathine Penicillin",0.61,IF(AM202="Procaine benzylpenicillin",0.61,IF(AM202=Prodrug!H199,Prodrug!H199,Prodrug!H199))))))</f>
        <v/>
      </c>
      <c r="AZ202" s="240" t="str">
        <f>IFERROR((((Calculations!S199*Calculations!G199)/Calculations!E199)*'Data Entry'!X202),"")</f>
        <v/>
      </c>
      <c r="BA202" s="146" t="str">
        <f>IFERROR(VLOOKUP(AM202,Lists!$P$2:$Q$182,2,0),"")</f>
        <v/>
      </c>
      <c r="BG202" s="166"/>
      <c r="BH202" s="166"/>
      <c r="BI202" s="166"/>
      <c r="BJ202" s="166"/>
      <c r="BK202" s="166"/>
      <c r="BL202" s="166"/>
      <c r="BM202" s="166"/>
      <c r="BN202" s="166"/>
      <c r="BO202" s="166"/>
      <c r="BP202" s="166"/>
      <c r="BQ202" s="166"/>
      <c r="BR202" s="166"/>
      <c r="BS202" s="166"/>
      <c r="BT202" s="166"/>
      <c r="BU202" s="166"/>
    </row>
    <row r="203" spans="1:73" s="5" customFormat="1">
      <c r="A203" s="116">
        <v>197</v>
      </c>
      <c r="B203" s="232"/>
      <c r="C203" s="105"/>
      <c r="D203" s="105"/>
      <c r="E203" s="105"/>
      <c r="F203" s="106"/>
      <c r="G203" s="107"/>
      <c r="H203" s="107"/>
      <c r="I203" s="108"/>
      <c r="J203" s="110"/>
      <c r="K203" s="110"/>
      <c r="L203" s="110"/>
      <c r="M203" s="110"/>
      <c r="N203" s="110"/>
      <c r="O203" s="110"/>
      <c r="P203" s="110"/>
      <c r="Q203" s="110"/>
      <c r="R203" s="110"/>
      <c r="S203" s="110"/>
      <c r="T203" s="110"/>
      <c r="U203" s="110"/>
      <c r="V203" s="110"/>
      <c r="W203" s="109"/>
      <c r="X203" s="111"/>
      <c r="Y203" s="112"/>
      <c r="Z203" s="328"/>
      <c r="AA203" s="329"/>
      <c r="AB203" s="114"/>
      <c r="AC203" s="115"/>
      <c r="AD203" s="113"/>
      <c r="AE203" s="113"/>
      <c r="AF203" s="112"/>
      <c r="AG203" s="116"/>
      <c r="AH203" s="115"/>
      <c r="AI203" s="174"/>
      <c r="AJ203" s="104"/>
      <c r="AK203" s="115"/>
      <c r="AL203" s="112"/>
      <c r="AM203" s="116"/>
      <c r="AN203" s="115"/>
      <c r="AO203" s="248"/>
      <c r="AP203" s="242" t="str">
        <f>IF(AD203="UI",VLOOKUP(AB203,'Convert Internation Units'!$A$2:$D$33,4,FALSE),IF(AB203="Penethamate hydroiodide",0.63,IF(AB203="Benzylpenicillin Procaine /
 Benzathine Penicillin",0.61,IF(AB203="Benzathine Penicillin",0.61,IF(AB203="Procaine benzylpenicillin",0.61,IF(AB203=Prodrug!E200,Prodrug!E200,Prodrug!E200))))))</f>
        <v/>
      </c>
      <c r="AQ203" s="239" t="str">
        <f>IFERROR((((Calculations!C200*Calculations!G200)/Calculations!E200)*'Data Entry'!X203),"")</f>
        <v/>
      </c>
      <c r="AR203" s="234" t="str">
        <f>IFERROR(VLOOKUP(AB203,Lists!$P$2:$Q$182,2,0),"")</f>
        <v/>
      </c>
      <c r="AS203" s="233" t="str">
        <f>IF(AI203="UI",VLOOKUP(AG203,'Convert Internation Units'!$A$2:$D$33,4,FALSE),IF(AG203="Penethamate hydroiodide",0.63,IF(AG203="Benzylpenicillin Procaine /
 Benzathine Penicillin",0.61,IF(AG203="Benzathine Penicillin",0.61,IF(AG203="Procaine benzylpenicillin",0.61,IF(AG203=Prodrug!F200,Prodrug!F200,Prodrug!F200))))))</f>
        <v/>
      </c>
      <c r="AT203" s="239" t="str">
        <f>IFERROR((((Calculations!K200*Calculations!G200)/Calculations!E200)*'Data Entry'!X203),"")</f>
        <v/>
      </c>
      <c r="AU203" s="235" t="str">
        <f>IFERROR(VLOOKUP(AG203,Lists!$P$2:$Q$182,2,0),"")</f>
        <v/>
      </c>
      <c r="AV203" s="233" t="str">
        <f>IF(AL203="UI",VLOOKUP(AJ203,'Convert Internation Units'!$A$2:$D$33,4,FALSE),IF(AJ203="Penethamate hydroiodide",0.63,IF(AJ203="Benzylpenicillin Procaine /
 Benzathine Penicillin",0.61,IF(AJ203="Benzathine Penicillin",0.61,IF(AJ203="Procaine benzylpenicillin",0.61,IF(AJ203=Prodrug!G200,Prodrug!G200,Prodrug!G200))))))</f>
        <v/>
      </c>
      <c r="AW203" s="239" t="str">
        <f>IFERROR((((Calculations!O200*Calculations!G200)/Calculations!E200)*'Data Entry'!X203),"")</f>
        <v/>
      </c>
      <c r="AX203" s="235" t="str">
        <f>IFERROR(VLOOKUP(AJ203,Lists!$P$2:$Q$182,2,0),"")</f>
        <v/>
      </c>
      <c r="AY203" s="233" t="str">
        <f>IF(AO203="UI",VLOOKUP(AM203,'Convert Internation Units'!$A$2:$D$33,4,FALSE),IF(AM203="Penethamate hydroiodide",0.63,IF(AM203="Benzylpenicillin Procaine /
 Benzathine Penicillin",0.61,IF(AM203="Benzathine Penicillin",0.61,IF(AM203="Procaine benzylpenicillin",0.61,IF(AM203=Prodrug!H200,Prodrug!H200,Prodrug!H200))))))</f>
        <v/>
      </c>
      <c r="AZ203" s="239" t="str">
        <f>IFERROR((((Calculations!S200*Calculations!G200)/Calculations!E200)*'Data Entry'!X203),"")</f>
        <v/>
      </c>
      <c r="BA203" s="235" t="str">
        <f>IFERROR(VLOOKUP(AM203,Lists!$P$2:$Q$182,2,0),"")</f>
        <v/>
      </c>
      <c r="BG203" s="166"/>
      <c r="BH203" s="166"/>
      <c r="BI203" s="166"/>
      <c r="BJ203" s="166"/>
      <c r="BK203" s="166"/>
      <c r="BL203" s="166"/>
      <c r="BM203" s="166"/>
      <c r="BN203" s="166"/>
      <c r="BO203" s="166"/>
      <c r="BP203" s="166"/>
      <c r="BQ203" s="166"/>
      <c r="BR203" s="166"/>
      <c r="BS203" s="166"/>
      <c r="BT203" s="166"/>
      <c r="BU203" s="166"/>
    </row>
    <row r="204" spans="1:73" s="5" customFormat="1">
      <c r="A204" s="6">
        <v>198</v>
      </c>
      <c r="B204" s="231"/>
      <c r="C204" s="7"/>
      <c r="D204" s="7"/>
      <c r="E204" s="7"/>
      <c r="F204" s="67"/>
      <c r="G204" s="79"/>
      <c r="H204" s="79"/>
      <c r="I204" s="75"/>
      <c r="J204" s="76"/>
      <c r="K204" s="76"/>
      <c r="L204" s="76"/>
      <c r="M204" s="76"/>
      <c r="N204" s="76"/>
      <c r="O204" s="76"/>
      <c r="P204" s="76"/>
      <c r="Q204" s="76"/>
      <c r="R204" s="76"/>
      <c r="S204" s="76"/>
      <c r="T204" s="76"/>
      <c r="U204" s="76"/>
      <c r="V204" s="76"/>
      <c r="W204" s="80"/>
      <c r="X204" s="69"/>
      <c r="Y204" s="25"/>
      <c r="Z204" s="326"/>
      <c r="AA204" s="327"/>
      <c r="AB204" s="28"/>
      <c r="AC204" s="23"/>
      <c r="AD204" s="8"/>
      <c r="AE204" s="8"/>
      <c r="AF204" s="25"/>
      <c r="AG204" s="6"/>
      <c r="AH204" s="23"/>
      <c r="AI204" s="173"/>
      <c r="AJ204" s="26"/>
      <c r="AK204" s="23"/>
      <c r="AL204" s="25"/>
      <c r="AM204" s="6"/>
      <c r="AN204" s="23"/>
      <c r="AO204" s="247"/>
      <c r="AP204" s="243" t="str">
        <f>IF(AD204="UI",VLOOKUP(AB204,'Convert Internation Units'!$A$2:$D$33,4,FALSE),IF(AB204="Penethamate hydroiodide",0.63,IF(AB204="Benzylpenicillin Procaine /
 Benzathine Penicillin",0.61,IF(AB204="Benzathine Penicillin",0.61,IF(AB204="Procaine benzylpenicillin",0.61,IF(AB204=Prodrug!E201,Prodrug!E201,Prodrug!E201))))))</f>
        <v/>
      </c>
      <c r="AQ204" s="240" t="str">
        <f>IFERROR((((Calculations!C201*Calculations!G201)/Calculations!E201)*'Data Entry'!X204),"")</f>
        <v/>
      </c>
      <c r="AR204" s="141" t="str">
        <f>IFERROR(VLOOKUP(AB204,Lists!$P$2:$Q$182,2,0),"")</f>
        <v/>
      </c>
      <c r="AS204" s="143" t="str">
        <f>IF(AI204="UI",VLOOKUP(AG204,'Convert Internation Units'!$A$2:$D$33,4,FALSE),IF(AG204="Penethamate hydroiodide",0.63,IF(AG204="Benzylpenicillin Procaine /
 Benzathine Penicillin",0.61,IF(AG204="Benzathine Penicillin",0.61,IF(AG204="Procaine benzylpenicillin",0.61,IF(AG204=Prodrug!F201,Prodrug!F201,Prodrug!F201))))))</f>
        <v/>
      </c>
      <c r="AT204" s="240" t="str">
        <f>IFERROR((((Calculations!K201*Calculations!G201)/Calculations!E201)*'Data Entry'!X204),"")</f>
        <v/>
      </c>
      <c r="AU204" s="146" t="str">
        <f>IFERROR(VLOOKUP(AG204,Lists!$P$2:$Q$182,2,0),"")</f>
        <v/>
      </c>
      <c r="AV204" s="143" t="str">
        <f>IF(AL204="UI",VLOOKUP(AJ204,'Convert Internation Units'!$A$2:$D$33,4,FALSE),IF(AJ204="Penethamate hydroiodide",0.63,IF(AJ204="Benzylpenicillin Procaine /
 Benzathine Penicillin",0.61,IF(AJ204="Benzathine Penicillin",0.61,IF(AJ204="Procaine benzylpenicillin",0.61,IF(AJ204=Prodrug!G201,Prodrug!G201,Prodrug!G201))))))</f>
        <v/>
      </c>
      <c r="AW204" s="240" t="str">
        <f>IFERROR((((Calculations!O201*Calculations!G201)/Calculations!E201)*'Data Entry'!X204),"")</f>
        <v/>
      </c>
      <c r="AX204" s="146" t="str">
        <f>IFERROR(VLOOKUP(AJ204,Lists!$P$2:$Q$182,2,0),"")</f>
        <v/>
      </c>
      <c r="AY204" s="143" t="str">
        <f>IF(AO204="UI",VLOOKUP(AM204,'Convert Internation Units'!$A$2:$D$33,4,FALSE),IF(AM204="Penethamate hydroiodide",0.63,IF(AM204="Benzylpenicillin Procaine /
 Benzathine Penicillin",0.61,IF(AM204="Benzathine Penicillin",0.61,IF(AM204="Procaine benzylpenicillin",0.61,IF(AM204=Prodrug!H201,Prodrug!H201,Prodrug!H201))))))</f>
        <v/>
      </c>
      <c r="AZ204" s="240" t="str">
        <f>IFERROR((((Calculations!S201*Calculations!G201)/Calculations!E201)*'Data Entry'!X204),"")</f>
        <v/>
      </c>
      <c r="BA204" s="146" t="str">
        <f>IFERROR(VLOOKUP(AM204,Lists!$P$2:$Q$182,2,0),"")</f>
        <v/>
      </c>
      <c r="BG204" s="166"/>
      <c r="BH204" s="166"/>
      <c r="BI204" s="166"/>
      <c r="BJ204" s="166"/>
      <c r="BK204" s="166"/>
      <c r="BL204" s="166"/>
      <c r="BM204" s="166"/>
      <c r="BN204" s="166"/>
      <c r="BO204" s="166"/>
      <c r="BP204" s="166"/>
      <c r="BQ204" s="166"/>
      <c r="BR204" s="166"/>
      <c r="BS204" s="166"/>
      <c r="BT204" s="166"/>
      <c r="BU204" s="166"/>
    </row>
    <row r="205" spans="1:73" s="5" customFormat="1">
      <c r="A205" s="116">
        <v>199</v>
      </c>
      <c r="B205" s="232"/>
      <c r="C205" s="105"/>
      <c r="D205" s="105"/>
      <c r="E205" s="105"/>
      <c r="F205" s="106"/>
      <c r="G205" s="107"/>
      <c r="H205" s="107"/>
      <c r="I205" s="108"/>
      <c r="J205" s="110"/>
      <c r="K205" s="110"/>
      <c r="L205" s="110"/>
      <c r="M205" s="110"/>
      <c r="N205" s="110"/>
      <c r="O205" s="110"/>
      <c r="P205" s="110"/>
      <c r="Q205" s="110"/>
      <c r="R205" s="110"/>
      <c r="S205" s="110"/>
      <c r="T205" s="110"/>
      <c r="U205" s="110"/>
      <c r="V205" s="110"/>
      <c r="W205" s="109"/>
      <c r="X205" s="111"/>
      <c r="Y205" s="112"/>
      <c r="Z205" s="328"/>
      <c r="AA205" s="329"/>
      <c r="AB205" s="114"/>
      <c r="AC205" s="115"/>
      <c r="AD205" s="113"/>
      <c r="AE205" s="113"/>
      <c r="AF205" s="112"/>
      <c r="AG205" s="116"/>
      <c r="AH205" s="115"/>
      <c r="AI205" s="174"/>
      <c r="AJ205" s="104"/>
      <c r="AK205" s="115"/>
      <c r="AL205" s="112"/>
      <c r="AM205" s="116"/>
      <c r="AN205" s="115"/>
      <c r="AO205" s="248"/>
      <c r="AP205" s="242" t="str">
        <f>IF(AD205="UI",VLOOKUP(AB205,'Convert Internation Units'!$A$2:$D$33,4,FALSE),IF(AB205="Penethamate hydroiodide",0.63,IF(AB205="Benzylpenicillin Procaine /
 Benzathine Penicillin",0.61,IF(AB205="Benzathine Penicillin",0.61,IF(AB205="Procaine benzylpenicillin",0.61,IF(AB205=Prodrug!E202,Prodrug!E202,Prodrug!E202))))))</f>
        <v/>
      </c>
      <c r="AQ205" s="239" t="str">
        <f>IFERROR((((Calculations!C202*Calculations!G202)/Calculations!E202)*'Data Entry'!X205),"")</f>
        <v/>
      </c>
      <c r="AR205" s="234" t="str">
        <f>IFERROR(VLOOKUP(AB205,Lists!$P$2:$Q$182,2,0),"")</f>
        <v/>
      </c>
      <c r="AS205" s="233" t="str">
        <f>IF(AI205="UI",VLOOKUP(AG205,'Convert Internation Units'!$A$2:$D$33,4,FALSE),IF(AG205="Penethamate hydroiodide",0.63,IF(AG205="Benzylpenicillin Procaine /
 Benzathine Penicillin",0.61,IF(AG205="Benzathine Penicillin",0.61,IF(AG205="Procaine benzylpenicillin",0.61,IF(AG205=Prodrug!F202,Prodrug!F202,Prodrug!F202))))))</f>
        <v/>
      </c>
      <c r="AT205" s="239" t="str">
        <f>IFERROR((((Calculations!K202*Calculations!G202)/Calculations!E202)*'Data Entry'!X205),"")</f>
        <v/>
      </c>
      <c r="AU205" s="235" t="str">
        <f>IFERROR(VLOOKUP(AG205,Lists!$P$2:$Q$182,2,0),"")</f>
        <v/>
      </c>
      <c r="AV205" s="233" t="str">
        <f>IF(AL205="UI",VLOOKUP(AJ205,'Convert Internation Units'!$A$2:$D$33,4,FALSE),IF(AJ205="Penethamate hydroiodide",0.63,IF(AJ205="Benzylpenicillin Procaine /
 Benzathine Penicillin",0.61,IF(AJ205="Benzathine Penicillin",0.61,IF(AJ205="Procaine benzylpenicillin",0.61,IF(AJ205=Prodrug!G202,Prodrug!G202,Prodrug!G202))))))</f>
        <v/>
      </c>
      <c r="AW205" s="239" t="str">
        <f>IFERROR((((Calculations!O202*Calculations!G202)/Calculations!E202)*'Data Entry'!X205),"")</f>
        <v/>
      </c>
      <c r="AX205" s="235" t="str">
        <f>IFERROR(VLOOKUP(AJ205,Lists!$P$2:$Q$182,2,0),"")</f>
        <v/>
      </c>
      <c r="AY205" s="233" t="str">
        <f>IF(AO205="UI",VLOOKUP(AM205,'Convert Internation Units'!$A$2:$D$33,4,FALSE),IF(AM205="Penethamate hydroiodide",0.63,IF(AM205="Benzylpenicillin Procaine /
 Benzathine Penicillin",0.61,IF(AM205="Benzathine Penicillin",0.61,IF(AM205="Procaine benzylpenicillin",0.61,IF(AM205=Prodrug!H202,Prodrug!H202,Prodrug!H202))))))</f>
        <v/>
      </c>
      <c r="AZ205" s="239" t="str">
        <f>IFERROR((((Calculations!S202*Calculations!G202)/Calculations!E202)*'Data Entry'!X205),"")</f>
        <v/>
      </c>
      <c r="BA205" s="235" t="str">
        <f>IFERROR(VLOOKUP(AM205,Lists!$P$2:$Q$182,2,0),"")</f>
        <v/>
      </c>
      <c r="BG205" s="166"/>
      <c r="BH205" s="166"/>
      <c r="BI205" s="166"/>
      <c r="BJ205" s="166"/>
      <c r="BK205" s="166"/>
      <c r="BL205" s="166"/>
      <c r="BM205" s="166"/>
      <c r="BN205" s="166"/>
      <c r="BO205" s="166"/>
      <c r="BP205" s="166"/>
      <c r="BQ205" s="166"/>
      <c r="BR205" s="166"/>
      <c r="BS205" s="166"/>
      <c r="BT205" s="166"/>
      <c r="BU205" s="166"/>
    </row>
    <row r="206" spans="1:73" s="5" customFormat="1">
      <c r="A206" s="6">
        <v>200</v>
      </c>
      <c r="B206" s="231"/>
      <c r="C206" s="7"/>
      <c r="D206" s="7"/>
      <c r="E206" s="7"/>
      <c r="F206" s="67"/>
      <c r="G206" s="79"/>
      <c r="H206" s="79"/>
      <c r="I206" s="75"/>
      <c r="J206" s="76"/>
      <c r="K206" s="76"/>
      <c r="L206" s="76"/>
      <c r="M206" s="76"/>
      <c r="N206" s="76"/>
      <c r="O206" s="76"/>
      <c r="P206" s="76"/>
      <c r="Q206" s="76"/>
      <c r="R206" s="76"/>
      <c r="S206" s="76"/>
      <c r="T206" s="76"/>
      <c r="U206" s="76"/>
      <c r="V206" s="76"/>
      <c r="W206" s="80"/>
      <c r="X206" s="69"/>
      <c r="Y206" s="25"/>
      <c r="Z206" s="326"/>
      <c r="AA206" s="327"/>
      <c r="AB206" s="28"/>
      <c r="AC206" s="23"/>
      <c r="AD206" s="8"/>
      <c r="AE206" s="8"/>
      <c r="AF206" s="25"/>
      <c r="AG206" s="6"/>
      <c r="AH206" s="23"/>
      <c r="AI206" s="173"/>
      <c r="AJ206" s="26"/>
      <c r="AK206" s="23"/>
      <c r="AL206" s="25"/>
      <c r="AM206" s="6"/>
      <c r="AN206" s="23"/>
      <c r="AO206" s="247"/>
      <c r="AP206" s="243" t="str">
        <f>IF(AD206="UI",VLOOKUP(AB206,'Convert Internation Units'!$A$2:$D$33,4,FALSE),IF(AB206="Penethamate hydroiodide",0.63,IF(AB206="Benzylpenicillin Procaine /
 Benzathine Penicillin",0.61,IF(AB206="Benzathine Penicillin",0.61,IF(AB206="Procaine benzylpenicillin",0.61,IF(AB206=Prodrug!E203,Prodrug!E203,Prodrug!E203))))))</f>
        <v/>
      </c>
      <c r="AQ206" s="240" t="str">
        <f>IFERROR((((Calculations!C203*Calculations!G203)/Calculations!E203)*'Data Entry'!X206),"")</f>
        <v/>
      </c>
      <c r="AR206" s="141" t="str">
        <f>IFERROR(VLOOKUP(AB206,Lists!$P$2:$Q$182,2,0),"")</f>
        <v/>
      </c>
      <c r="AS206" s="143" t="str">
        <f>IF(AI206="UI",VLOOKUP(AG206,'Convert Internation Units'!$A$2:$D$33,4,FALSE),IF(AG206="Penethamate hydroiodide",0.63,IF(AG206="Benzylpenicillin Procaine /
 Benzathine Penicillin",0.61,IF(AG206="Benzathine Penicillin",0.61,IF(AG206="Procaine benzylpenicillin",0.61,IF(AG206=Prodrug!F203,Prodrug!F203,Prodrug!F203))))))</f>
        <v/>
      </c>
      <c r="AT206" s="240" t="str">
        <f>IFERROR((((Calculations!K203*Calculations!G203)/Calculations!E203)*'Data Entry'!X206),"")</f>
        <v/>
      </c>
      <c r="AU206" s="146" t="str">
        <f>IFERROR(VLOOKUP(AG206,Lists!$P$2:$Q$182,2,0),"")</f>
        <v/>
      </c>
      <c r="AV206" s="143" t="str">
        <f>IF(AL206="UI",VLOOKUP(AJ206,'Convert Internation Units'!$A$2:$D$33,4,FALSE),IF(AJ206="Penethamate hydroiodide",0.63,IF(AJ206="Benzylpenicillin Procaine /
 Benzathine Penicillin",0.61,IF(AJ206="Benzathine Penicillin",0.61,IF(AJ206="Procaine benzylpenicillin",0.61,IF(AJ206=Prodrug!G203,Prodrug!G203,Prodrug!G203))))))</f>
        <v/>
      </c>
      <c r="AW206" s="240" t="str">
        <f>IFERROR((((Calculations!O203*Calculations!G203)/Calculations!E203)*'Data Entry'!X206),"")</f>
        <v/>
      </c>
      <c r="AX206" s="146" t="str">
        <f>IFERROR(VLOOKUP(AJ206,Lists!$P$2:$Q$182,2,0),"")</f>
        <v/>
      </c>
      <c r="AY206" s="143" t="str">
        <f>IF(AO206="UI",VLOOKUP(AM206,'Convert Internation Units'!$A$2:$D$33,4,FALSE),IF(AM206="Penethamate hydroiodide",0.63,IF(AM206="Benzylpenicillin Procaine /
 Benzathine Penicillin",0.61,IF(AM206="Benzathine Penicillin",0.61,IF(AM206="Procaine benzylpenicillin",0.61,IF(AM206=Prodrug!H203,Prodrug!H203,Prodrug!H203))))))</f>
        <v/>
      </c>
      <c r="AZ206" s="240" t="str">
        <f>IFERROR((((Calculations!S203*Calculations!G203)/Calculations!E203)*'Data Entry'!X206),"")</f>
        <v/>
      </c>
      <c r="BA206" s="146" t="str">
        <f>IFERROR(VLOOKUP(AM206,Lists!$P$2:$Q$182,2,0),"")</f>
        <v/>
      </c>
      <c r="BG206" s="166"/>
      <c r="BH206" s="166"/>
      <c r="BI206" s="166"/>
      <c r="BJ206" s="166"/>
      <c r="BK206" s="166"/>
      <c r="BL206" s="166"/>
      <c r="BM206" s="166"/>
      <c r="BN206" s="166"/>
      <c r="BO206" s="166"/>
      <c r="BP206" s="166"/>
      <c r="BQ206" s="166"/>
      <c r="BR206" s="166"/>
      <c r="BS206" s="166"/>
      <c r="BT206" s="166"/>
      <c r="BU206" s="166"/>
    </row>
    <row r="207" spans="1:73" s="5" customFormat="1">
      <c r="A207" s="116">
        <v>201</v>
      </c>
      <c r="B207" s="232"/>
      <c r="C207" s="105"/>
      <c r="D207" s="105"/>
      <c r="E207" s="105"/>
      <c r="F207" s="106"/>
      <c r="G207" s="107"/>
      <c r="H207" s="107"/>
      <c r="I207" s="108"/>
      <c r="J207" s="110"/>
      <c r="K207" s="110"/>
      <c r="L207" s="110"/>
      <c r="M207" s="110"/>
      <c r="N207" s="110"/>
      <c r="O207" s="110"/>
      <c r="P207" s="110"/>
      <c r="Q207" s="110"/>
      <c r="R207" s="110"/>
      <c r="S207" s="110"/>
      <c r="T207" s="110"/>
      <c r="U207" s="110"/>
      <c r="V207" s="110"/>
      <c r="W207" s="109"/>
      <c r="X207" s="111"/>
      <c r="Y207" s="112"/>
      <c r="Z207" s="328"/>
      <c r="AA207" s="329"/>
      <c r="AB207" s="114"/>
      <c r="AC207" s="115"/>
      <c r="AD207" s="113"/>
      <c r="AE207" s="113"/>
      <c r="AF207" s="112"/>
      <c r="AG207" s="116"/>
      <c r="AH207" s="115"/>
      <c r="AI207" s="174"/>
      <c r="AJ207" s="104"/>
      <c r="AK207" s="115"/>
      <c r="AL207" s="112"/>
      <c r="AM207" s="116"/>
      <c r="AN207" s="115"/>
      <c r="AO207" s="248"/>
      <c r="AP207" s="242" t="str">
        <f>IF(AD207="UI",VLOOKUP(AB207,'Convert Internation Units'!$A$2:$D$33,4,FALSE),IF(AB207="Penethamate hydroiodide",0.63,IF(AB207="Benzylpenicillin Procaine /
 Benzathine Penicillin",0.61,IF(AB207="Benzathine Penicillin",0.61,IF(AB207="Procaine benzylpenicillin",0.61,IF(AB207=Prodrug!E204,Prodrug!E204,Prodrug!E204))))))</f>
        <v/>
      </c>
      <c r="AQ207" s="239" t="str">
        <f>IFERROR((((Calculations!C204*Calculations!G204)/Calculations!E204)*'Data Entry'!X207),"")</f>
        <v/>
      </c>
      <c r="AR207" s="234" t="str">
        <f>IFERROR(VLOOKUP(AB207,Lists!$P$2:$Q$182,2,0),"")</f>
        <v/>
      </c>
      <c r="AS207" s="233" t="str">
        <f>IF(AI207="UI",VLOOKUP(AG207,'Convert Internation Units'!$A$2:$D$33,4,FALSE),IF(AG207="Penethamate hydroiodide",0.63,IF(AG207="Benzylpenicillin Procaine /
 Benzathine Penicillin",0.61,IF(AG207="Benzathine Penicillin",0.61,IF(AG207="Procaine benzylpenicillin",0.61,IF(AG207=Prodrug!F204,Prodrug!F204,Prodrug!F204))))))</f>
        <v/>
      </c>
      <c r="AT207" s="239" t="str">
        <f>IFERROR((((Calculations!K204*Calculations!G204)/Calculations!E204)*'Data Entry'!X207),"")</f>
        <v/>
      </c>
      <c r="AU207" s="235" t="str">
        <f>IFERROR(VLOOKUP(AG207,Lists!$P$2:$Q$182,2,0),"")</f>
        <v/>
      </c>
      <c r="AV207" s="233" t="str">
        <f>IF(AL207="UI",VLOOKUP(AJ207,'Convert Internation Units'!$A$2:$D$33,4,FALSE),IF(AJ207="Penethamate hydroiodide",0.63,IF(AJ207="Benzylpenicillin Procaine /
 Benzathine Penicillin",0.61,IF(AJ207="Benzathine Penicillin",0.61,IF(AJ207="Procaine benzylpenicillin",0.61,IF(AJ207=Prodrug!G204,Prodrug!G204,Prodrug!G204))))))</f>
        <v/>
      </c>
      <c r="AW207" s="239" t="str">
        <f>IFERROR((((Calculations!O204*Calculations!G204)/Calculations!E204)*'Data Entry'!X207),"")</f>
        <v/>
      </c>
      <c r="AX207" s="235" t="str">
        <f>IFERROR(VLOOKUP(AJ207,Lists!$P$2:$Q$182,2,0),"")</f>
        <v/>
      </c>
      <c r="AY207" s="233" t="str">
        <f>IF(AO207="UI",VLOOKUP(AM207,'Convert Internation Units'!$A$2:$D$33,4,FALSE),IF(AM207="Penethamate hydroiodide",0.63,IF(AM207="Benzylpenicillin Procaine /
 Benzathine Penicillin",0.61,IF(AM207="Benzathine Penicillin",0.61,IF(AM207="Procaine benzylpenicillin",0.61,IF(AM207=Prodrug!H204,Prodrug!H204,Prodrug!H204))))))</f>
        <v/>
      </c>
      <c r="AZ207" s="239" t="str">
        <f>IFERROR((((Calculations!S204*Calculations!G204)/Calculations!E204)*'Data Entry'!X207),"")</f>
        <v/>
      </c>
      <c r="BA207" s="235" t="str">
        <f>IFERROR(VLOOKUP(AM207,Lists!$P$2:$Q$182,2,0),"")</f>
        <v/>
      </c>
      <c r="BG207" s="165"/>
      <c r="BH207" s="165"/>
      <c r="BI207" s="165"/>
      <c r="BJ207" s="165"/>
      <c r="BK207" s="165"/>
      <c r="BL207" s="165"/>
      <c r="BM207" s="165"/>
      <c r="BN207" s="165"/>
      <c r="BO207" s="165"/>
      <c r="BP207" s="165"/>
      <c r="BQ207" s="165"/>
      <c r="BR207" s="165"/>
      <c r="BS207" s="165"/>
      <c r="BT207" s="165"/>
      <c r="BU207" s="165"/>
    </row>
    <row r="208" spans="1:73" s="5" customFormat="1">
      <c r="A208" s="6">
        <v>202</v>
      </c>
      <c r="B208" s="231"/>
      <c r="C208" s="7"/>
      <c r="D208" s="7"/>
      <c r="E208" s="7"/>
      <c r="F208" s="67"/>
      <c r="G208" s="79"/>
      <c r="H208" s="79"/>
      <c r="I208" s="75"/>
      <c r="J208" s="76"/>
      <c r="K208" s="76"/>
      <c r="L208" s="76"/>
      <c r="M208" s="76"/>
      <c r="N208" s="76"/>
      <c r="O208" s="76"/>
      <c r="P208" s="76"/>
      <c r="Q208" s="76"/>
      <c r="R208" s="76"/>
      <c r="S208" s="76"/>
      <c r="T208" s="76"/>
      <c r="U208" s="76"/>
      <c r="V208" s="76"/>
      <c r="W208" s="80"/>
      <c r="X208" s="69"/>
      <c r="Y208" s="25"/>
      <c r="Z208" s="326"/>
      <c r="AA208" s="327"/>
      <c r="AB208" s="28"/>
      <c r="AC208" s="23"/>
      <c r="AD208" s="8"/>
      <c r="AE208" s="8"/>
      <c r="AF208" s="25"/>
      <c r="AG208" s="6"/>
      <c r="AH208" s="23"/>
      <c r="AI208" s="173"/>
      <c r="AJ208" s="26"/>
      <c r="AK208" s="23"/>
      <c r="AL208" s="25"/>
      <c r="AM208" s="6"/>
      <c r="AN208" s="23"/>
      <c r="AO208" s="247"/>
      <c r="AP208" s="243" t="str">
        <f>IF(AD208="UI",VLOOKUP(AB208,'Convert Internation Units'!$A$2:$D$33,4,FALSE),IF(AB208="Penethamate hydroiodide",0.63,IF(AB208="Benzylpenicillin Procaine /
 Benzathine Penicillin",0.61,IF(AB208="Benzathine Penicillin",0.61,IF(AB208="Procaine benzylpenicillin",0.61,IF(AB208=Prodrug!E205,Prodrug!E205,Prodrug!E205))))))</f>
        <v/>
      </c>
      <c r="AQ208" s="240" t="str">
        <f>IFERROR((((Calculations!C205*Calculations!G205)/Calculations!E205)*'Data Entry'!X208),"")</f>
        <v/>
      </c>
      <c r="AR208" s="141" t="str">
        <f>IFERROR(VLOOKUP(AB208,Lists!$P$2:$Q$182,2,0),"")</f>
        <v/>
      </c>
      <c r="AS208" s="143" t="str">
        <f>IF(AI208="UI",VLOOKUP(AG208,'Convert Internation Units'!$A$2:$D$33,4,FALSE),IF(AG208="Penethamate hydroiodide",0.63,IF(AG208="Benzylpenicillin Procaine /
 Benzathine Penicillin",0.61,IF(AG208="Benzathine Penicillin",0.61,IF(AG208="Procaine benzylpenicillin",0.61,IF(AG208=Prodrug!F205,Prodrug!F205,Prodrug!F205))))))</f>
        <v/>
      </c>
      <c r="AT208" s="240" t="str">
        <f>IFERROR((((Calculations!K205*Calculations!G205)/Calculations!E205)*'Data Entry'!X208),"")</f>
        <v/>
      </c>
      <c r="AU208" s="146" t="str">
        <f>IFERROR(VLOOKUP(AG208,Lists!$P$2:$Q$182,2,0),"")</f>
        <v/>
      </c>
      <c r="AV208" s="143" t="str">
        <f>IF(AL208="UI",VLOOKUP(AJ208,'Convert Internation Units'!$A$2:$D$33,4,FALSE),IF(AJ208="Penethamate hydroiodide",0.63,IF(AJ208="Benzylpenicillin Procaine /
 Benzathine Penicillin",0.61,IF(AJ208="Benzathine Penicillin",0.61,IF(AJ208="Procaine benzylpenicillin",0.61,IF(AJ208=Prodrug!G205,Prodrug!G205,Prodrug!G205))))))</f>
        <v/>
      </c>
      <c r="AW208" s="240" t="str">
        <f>IFERROR((((Calculations!O205*Calculations!G205)/Calculations!E205)*'Data Entry'!X208),"")</f>
        <v/>
      </c>
      <c r="AX208" s="146" t="str">
        <f>IFERROR(VLOOKUP(AJ208,Lists!$P$2:$Q$182,2,0),"")</f>
        <v/>
      </c>
      <c r="AY208" s="143" t="str">
        <f>IF(AO208="UI",VLOOKUP(AM208,'Convert Internation Units'!$A$2:$D$33,4,FALSE),IF(AM208="Penethamate hydroiodide",0.63,IF(AM208="Benzylpenicillin Procaine /
 Benzathine Penicillin",0.61,IF(AM208="Benzathine Penicillin",0.61,IF(AM208="Procaine benzylpenicillin",0.61,IF(AM208=Prodrug!H205,Prodrug!H205,Prodrug!H205))))))</f>
        <v/>
      </c>
      <c r="AZ208" s="240" t="str">
        <f>IFERROR((((Calculations!S205*Calculations!G205)/Calculations!E205)*'Data Entry'!X208),"")</f>
        <v/>
      </c>
      <c r="BA208" s="146" t="str">
        <f>IFERROR(VLOOKUP(AM208,Lists!$P$2:$Q$182,2,0),"")</f>
        <v/>
      </c>
      <c r="BG208" s="165"/>
      <c r="BH208" s="165"/>
      <c r="BI208" s="165"/>
      <c r="BJ208" s="165"/>
      <c r="BK208" s="165"/>
      <c r="BL208" s="165"/>
      <c r="BM208" s="165"/>
      <c r="BN208" s="165"/>
      <c r="BO208" s="165"/>
      <c r="BP208" s="165"/>
      <c r="BQ208" s="165"/>
      <c r="BR208" s="165"/>
      <c r="BS208" s="165"/>
      <c r="BT208" s="165"/>
      <c r="BU208" s="165"/>
    </row>
    <row r="209" spans="1:73" s="5" customFormat="1">
      <c r="A209" s="116">
        <v>203</v>
      </c>
      <c r="B209" s="232"/>
      <c r="C209" s="105"/>
      <c r="D209" s="105"/>
      <c r="E209" s="105"/>
      <c r="F209" s="106"/>
      <c r="G209" s="107"/>
      <c r="H209" s="107"/>
      <c r="I209" s="108"/>
      <c r="J209" s="110"/>
      <c r="K209" s="110"/>
      <c r="L209" s="110"/>
      <c r="M209" s="110"/>
      <c r="N209" s="110"/>
      <c r="O209" s="110"/>
      <c r="P209" s="110"/>
      <c r="Q209" s="110"/>
      <c r="R209" s="110"/>
      <c r="S209" s="110"/>
      <c r="T209" s="110"/>
      <c r="U209" s="110"/>
      <c r="V209" s="110"/>
      <c r="W209" s="109"/>
      <c r="X209" s="111"/>
      <c r="Y209" s="112"/>
      <c r="Z209" s="328"/>
      <c r="AA209" s="329"/>
      <c r="AB209" s="114"/>
      <c r="AC209" s="115"/>
      <c r="AD209" s="113"/>
      <c r="AE209" s="113"/>
      <c r="AF209" s="112"/>
      <c r="AG209" s="116"/>
      <c r="AH209" s="115"/>
      <c r="AI209" s="174"/>
      <c r="AJ209" s="104"/>
      <c r="AK209" s="115"/>
      <c r="AL209" s="112"/>
      <c r="AM209" s="116"/>
      <c r="AN209" s="115"/>
      <c r="AO209" s="248"/>
      <c r="AP209" s="242" t="str">
        <f>IF(AD209="UI",VLOOKUP(AB209,'Convert Internation Units'!$A$2:$D$33,4,FALSE),IF(AB209="Penethamate hydroiodide",0.63,IF(AB209="Benzylpenicillin Procaine /
 Benzathine Penicillin",0.61,IF(AB209="Benzathine Penicillin",0.61,IF(AB209="Procaine benzylpenicillin",0.61,IF(AB209=Prodrug!E206,Prodrug!E206,Prodrug!E206))))))</f>
        <v/>
      </c>
      <c r="AQ209" s="239" t="str">
        <f>IFERROR((((Calculations!C206*Calculations!G206)/Calculations!E206)*'Data Entry'!X209),"")</f>
        <v/>
      </c>
      <c r="AR209" s="234" t="str">
        <f>IFERROR(VLOOKUP(AB209,Lists!$P$2:$Q$182,2,0),"")</f>
        <v/>
      </c>
      <c r="AS209" s="233" t="str">
        <f>IF(AI209="UI",VLOOKUP(AG209,'Convert Internation Units'!$A$2:$D$33,4,FALSE),IF(AG209="Penethamate hydroiodide",0.63,IF(AG209="Benzylpenicillin Procaine /
 Benzathine Penicillin",0.61,IF(AG209="Benzathine Penicillin",0.61,IF(AG209="Procaine benzylpenicillin",0.61,IF(AG209=Prodrug!F206,Prodrug!F206,Prodrug!F206))))))</f>
        <v/>
      </c>
      <c r="AT209" s="239" t="str">
        <f>IFERROR((((Calculations!K206*Calculations!G206)/Calculations!E206)*'Data Entry'!X209),"")</f>
        <v/>
      </c>
      <c r="AU209" s="235" t="str">
        <f>IFERROR(VLOOKUP(AG209,Lists!$P$2:$Q$182,2,0),"")</f>
        <v/>
      </c>
      <c r="AV209" s="233" t="str">
        <f>IF(AL209="UI",VLOOKUP(AJ209,'Convert Internation Units'!$A$2:$D$33,4,FALSE),IF(AJ209="Penethamate hydroiodide",0.63,IF(AJ209="Benzylpenicillin Procaine /
 Benzathine Penicillin",0.61,IF(AJ209="Benzathine Penicillin",0.61,IF(AJ209="Procaine benzylpenicillin",0.61,IF(AJ209=Prodrug!G206,Prodrug!G206,Prodrug!G206))))))</f>
        <v/>
      </c>
      <c r="AW209" s="239" t="str">
        <f>IFERROR((((Calculations!O206*Calculations!G206)/Calculations!E206)*'Data Entry'!X209),"")</f>
        <v/>
      </c>
      <c r="AX209" s="235" t="str">
        <f>IFERROR(VLOOKUP(AJ209,Lists!$P$2:$Q$182,2,0),"")</f>
        <v/>
      </c>
      <c r="AY209" s="233" t="str">
        <f>IF(AO209="UI",VLOOKUP(AM209,'Convert Internation Units'!$A$2:$D$33,4,FALSE),IF(AM209="Penethamate hydroiodide",0.63,IF(AM209="Benzylpenicillin Procaine /
 Benzathine Penicillin",0.61,IF(AM209="Benzathine Penicillin",0.61,IF(AM209="Procaine benzylpenicillin",0.61,IF(AM209=Prodrug!H206,Prodrug!H206,Prodrug!H206))))))</f>
        <v/>
      </c>
      <c r="AZ209" s="239" t="str">
        <f>IFERROR((((Calculations!S206*Calculations!G206)/Calculations!E206)*'Data Entry'!X209),"")</f>
        <v/>
      </c>
      <c r="BA209" s="235" t="str">
        <f>IFERROR(VLOOKUP(AM209,Lists!$P$2:$Q$182,2,0),"")</f>
        <v/>
      </c>
      <c r="BG209" s="165"/>
      <c r="BH209" s="165"/>
      <c r="BI209" s="165"/>
      <c r="BJ209" s="165"/>
      <c r="BK209" s="165"/>
      <c r="BL209" s="165"/>
      <c r="BM209" s="165"/>
      <c r="BN209" s="165"/>
      <c r="BO209" s="165"/>
      <c r="BP209" s="165"/>
      <c r="BQ209" s="165"/>
      <c r="BR209" s="165"/>
      <c r="BS209" s="165"/>
      <c r="BT209" s="165"/>
      <c r="BU209" s="165"/>
    </row>
    <row r="210" spans="1:73" s="5" customFormat="1">
      <c r="A210" s="6">
        <v>204</v>
      </c>
      <c r="B210" s="231"/>
      <c r="C210" s="7"/>
      <c r="D210" s="7"/>
      <c r="E210" s="7"/>
      <c r="F210" s="67"/>
      <c r="G210" s="79"/>
      <c r="H210" s="79"/>
      <c r="I210" s="75"/>
      <c r="J210" s="76"/>
      <c r="K210" s="76"/>
      <c r="L210" s="76"/>
      <c r="M210" s="76"/>
      <c r="N210" s="76"/>
      <c r="O210" s="76"/>
      <c r="P210" s="76"/>
      <c r="Q210" s="76"/>
      <c r="R210" s="76"/>
      <c r="S210" s="76"/>
      <c r="T210" s="76"/>
      <c r="U210" s="76"/>
      <c r="V210" s="76"/>
      <c r="W210" s="80"/>
      <c r="X210" s="69"/>
      <c r="Y210" s="25"/>
      <c r="Z210" s="326"/>
      <c r="AA210" s="327"/>
      <c r="AB210" s="28"/>
      <c r="AC210" s="23"/>
      <c r="AD210" s="8"/>
      <c r="AE210" s="8"/>
      <c r="AF210" s="25"/>
      <c r="AG210" s="6"/>
      <c r="AH210" s="23"/>
      <c r="AI210" s="173"/>
      <c r="AJ210" s="26"/>
      <c r="AK210" s="23"/>
      <c r="AL210" s="25"/>
      <c r="AM210" s="6"/>
      <c r="AN210" s="23"/>
      <c r="AO210" s="247"/>
      <c r="AP210" s="243" t="str">
        <f>IF(AD210="UI",VLOOKUP(AB210,'Convert Internation Units'!$A$2:$D$33,4,FALSE),IF(AB210="Penethamate hydroiodide",0.63,IF(AB210="Benzylpenicillin Procaine /
 Benzathine Penicillin",0.61,IF(AB210="Benzathine Penicillin",0.61,IF(AB210="Procaine benzylpenicillin",0.61,IF(AB210=Prodrug!E207,Prodrug!E207,Prodrug!E207))))))</f>
        <v/>
      </c>
      <c r="AQ210" s="240" t="str">
        <f>IFERROR((((Calculations!C207*Calculations!G207)/Calculations!E207)*'Data Entry'!X210),"")</f>
        <v/>
      </c>
      <c r="AR210" s="141" t="str">
        <f>IFERROR(VLOOKUP(AB210,Lists!$P$2:$Q$182,2,0),"")</f>
        <v/>
      </c>
      <c r="AS210" s="143" t="str">
        <f>IF(AI210="UI",VLOOKUP(AG210,'Convert Internation Units'!$A$2:$D$33,4,FALSE),IF(AG210="Penethamate hydroiodide",0.63,IF(AG210="Benzylpenicillin Procaine /
 Benzathine Penicillin",0.61,IF(AG210="Benzathine Penicillin",0.61,IF(AG210="Procaine benzylpenicillin",0.61,IF(AG210=Prodrug!F207,Prodrug!F207,Prodrug!F207))))))</f>
        <v/>
      </c>
      <c r="AT210" s="240" t="str">
        <f>IFERROR((((Calculations!K207*Calculations!G207)/Calculations!E207)*'Data Entry'!X210),"")</f>
        <v/>
      </c>
      <c r="AU210" s="146" t="str">
        <f>IFERROR(VLOOKUP(AG210,Lists!$P$2:$Q$182,2,0),"")</f>
        <v/>
      </c>
      <c r="AV210" s="143" t="str">
        <f>IF(AL210="UI",VLOOKUP(AJ210,'Convert Internation Units'!$A$2:$D$33,4,FALSE),IF(AJ210="Penethamate hydroiodide",0.63,IF(AJ210="Benzylpenicillin Procaine /
 Benzathine Penicillin",0.61,IF(AJ210="Benzathine Penicillin",0.61,IF(AJ210="Procaine benzylpenicillin",0.61,IF(AJ210=Prodrug!G207,Prodrug!G207,Prodrug!G207))))))</f>
        <v/>
      </c>
      <c r="AW210" s="240" t="str">
        <f>IFERROR((((Calculations!O207*Calculations!G207)/Calculations!E207)*'Data Entry'!X210),"")</f>
        <v/>
      </c>
      <c r="AX210" s="146" t="str">
        <f>IFERROR(VLOOKUP(AJ210,Lists!$P$2:$Q$182,2,0),"")</f>
        <v/>
      </c>
      <c r="AY210" s="143" t="str">
        <f>IF(AO210="UI",VLOOKUP(AM210,'Convert Internation Units'!$A$2:$D$33,4,FALSE),IF(AM210="Penethamate hydroiodide",0.63,IF(AM210="Benzylpenicillin Procaine /
 Benzathine Penicillin",0.61,IF(AM210="Benzathine Penicillin",0.61,IF(AM210="Procaine benzylpenicillin",0.61,IF(AM210=Prodrug!H207,Prodrug!H207,Prodrug!H207))))))</f>
        <v/>
      </c>
      <c r="AZ210" s="240" t="str">
        <f>IFERROR((((Calculations!S207*Calculations!G207)/Calculations!E207)*'Data Entry'!X210),"")</f>
        <v/>
      </c>
      <c r="BA210" s="146" t="str">
        <f>IFERROR(VLOOKUP(AM210,Lists!$P$2:$Q$182,2,0),"")</f>
        <v/>
      </c>
      <c r="BG210" s="165"/>
      <c r="BH210" s="165"/>
      <c r="BI210" s="165"/>
      <c r="BJ210" s="165"/>
      <c r="BK210" s="165"/>
      <c r="BL210" s="165"/>
      <c r="BM210" s="165"/>
      <c r="BN210" s="165"/>
      <c r="BO210" s="165"/>
      <c r="BP210" s="165"/>
      <c r="BQ210" s="165"/>
      <c r="BR210" s="165"/>
      <c r="BS210" s="165"/>
      <c r="BT210" s="165"/>
      <c r="BU210" s="165"/>
    </row>
    <row r="211" spans="1:73" s="5" customFormat="1">
      <c r="A211" s="116">
        <v>205</v>
      </c>
      <c r="B211" s="232"/>
      <c r="C211" s="105"/>
      <c r="D211" s="105"/>
      <c r="E211" s="105"/>
      <c r="F211" s="106"/>
      <c r="G211" s="107"/>
      <c r="H211" s="107"/>
      <c r="I211" s="108"/>
      <c r="J211" s="110"/>
      <c r="K211" s="110"/>
      <c r="L211" s="110"/>
      <c r="M211" s="110"/>
      <c r="N211" s="110"/>
      <c r="O211" s="110"/>
      <c r="P211" s="110"/>
      <c r="Q211" s="110"/>
      <c r="R211" s="110"/>
      <c r="S211" s="110"/>
      <c r="T211" s="110"/>
      <c r="U211" s="110"/>
      <c r="V211" s="110"/>
      <c r="W211" s="109"/>
      <c r="X211" s="111"/>
      <c r="Y211" s="112"/>
      <c r="Z211" s="328"/>
      <c r="AA211" s="329"/>
      <c r="AB211" s="114"/>
      <c r="AC211" s="115"/>
      <c r="AD211" s="113"/>
      <c r="AE211" s="113"/>
      <c r="AF211" s="112"/>
      <c r="AG211" s="116"/>
      <c r="AH211" s="115"/>
      <c r="AI211" s="174"/>
      <c r="AJ211" s="104"/>
      <c r="AK211" s="115"/>
      <c r="AL211" s="112"/>
      <c r="AM211" s="116"/>
      <c r="AN211" s="115"/>
      <c r="AO211" s="248"/>
      <c r="AP211" s="242" t="str">
        <f>IF(AD211="UI",VLOOKUP(AB211,'Convert Internation Units'!$A$2:$D$33,4,FALSE),IF(AB211="Penethamate hydroiodide",0.63,IF(AB211="Benzylpenicillin Procaine /
 Benzathine Penicillin",0.61,IF(AB211="Benzathine Penicillin",0.61,IF(AB211="Procaine benzylpenicillin",0.61,IF(AB211=Prodrug!E208,Prodrug!E208,Prodrug!E208))))))</f>
        <v/>
      </c>
      <c r="AQ211" s="239" t="str">
        <f>IFERROR((((Calculations!C208*Calculations!G208)/Calculations!E208)*'Data Entry'!X211),"")</f>
        <v/>
      </c>
      <c r="AR211" s="234" t="str">
        <f>IFERROR(VLOOKUP(AB211,Lists!$P$2:$Q$182,2,0),"")</f>
        <v/>
      </c>
      <c r="AS211" s="233" t="str">
        <f>IF(AI211="UI",VLOOKUP(AG211,'Convert Internation Units'!$A$2:$D$33,4,FALSE),IF(AG211="Penethamate hydroiodide",0.63,IF(AG211="Benzylpenicillin Procaine /
 Benzathine Penicillin",0.61,IF(AG211="Benzathine Penicillin",0.61,IF(AG211="Procaine benzylpenicillin",0.61,IF(AG211=Prodrug!F208,Prodrug!F208,Prodrug!F208))))))</f>
        <v/>
      </c>
      <c r="AT211" s="239" t="str">
        <f>IFERROR((((Calculations!K208*Calculations!G208)/Calculations!E208)*'Data Entry'!X211),"")</f>
        <v/>
      </c>
      <c r="AU211" s="235" t="str">
        <f>IFERROR(VLOOKUP(AG211,Lists!$P$2:$Q$182,2,0),"")</f>
        <v/>
      </c>
      <c r="AV211" s="233" t="str">
        <f>IF(AL211="UI",VLOOKUP(AJ211,'Convert Internation Units'!$A$2:$D$33,4,FALSE),IF(AJ211="Penethamate hydroiodide",0.63,IF(AJ211="Benzylpenicillin Procaine /
 Benzathine Penicillin",0.61,IF(AJ211="Benzathine Penicillin",0.61,IF(AJ211="Procaine benzylpenicillin",0.61,IF(AJ211=Prodrug!G208,Prodrug!G208,Prodrug!G208))))))</f>
        <v/>
      </c>
      <c r="AW211" s="239" t="str">
        <f>IFERROR((((Calculations!O208*Calculations!G208)/Calculations!E208)*'Data Entry'!X211),"")</f>
        <v/>
      </c>
      <c r="AX211" s="235" t="str">
        <f>IFERROR(VLOOKUP(AJ211,Lists!$P$2:$Q$182,2,0),"")</f>
        <v/>
      </c>
      <c r="AY211" s="233" t="str">
        <f>IF(AO211="UI",VLOOKUP(AM211,'Convert Internation Units'!$A$2:$D$33,4,FALSE),IF(AM211="Penethamate hydroiodide",0.63,IF(AM211="Benzylpenicillin Procaine /
 Benzathine Penicillin",0.61,IF(AM211="Benzathine Penicillin",0.61,IF(AM211="Procaine benzylpenicillin",0.61,IF(AM211=Prodrug!H208,Prodrug!H208,Prodrug!H208))))))</f>
        <v/>
      </c>
      <c r="AZ211" s="239" t="str">
        <f>IFERROR((((Calculations!S208*Calculations!G208)/Calculations!E208)*'Data Entry'!X211),"")</f>
        <v/>
      </c>
      <c r="BA211" s="235" t="str">
        <f>IFERROR(VLOOKUP(AM211,Lists!$P$2:$Q$182,2,0),"")</f>
        <v/>
      </c>
      <c r="BG211" s="165"/>
      <c r="BH211" s="165"/>
      <c r="BI211" s="165"/>
      <c r="BJ211" s="165"/>
      <c r="BK211" s="165"/>
      <c r="BL211" s="165"/>
      <c r="BM211" s="165"/>
      <c r="BN211" s="165"/>
      <c r="BO211" s="165"/>
      <c r="BP211" s="165"/>
      <c r="BQ211" s="165"/>
      <c r="BR211" s="165"/>
      <c r="BS211" s="165"/>
      <c r="BT211" s="165"/>
      <c r="BU211" s="165"/>
    </row>
    <row r="212" spans="1:73" s="5" customFormat="1">
      <c r="A212" s="6">
        <v>206</v>
      </c>
      <c r="B212" s="231"/>
      <c r="C212" s="7"/>
      <c r="D212" s="7"/>
      <c r="E212" s="7"/>
      <c r="F212" s="67"/>
      <c r="G212" s="79"/>
      <c r="H212" s="79"/>
      <c r="I212" s="75"/>
      <c r="J212" s="76"/>
      <c r="K212" s="76"/>
      <c r="L212" s="76"/>
      <c r="M212" s="76"/>
      <c r="N212" s="76"/>
      <c r="O212" s="76"/>
      <c r="P212" s="76"/>
      <c r="Q212" s="76"/>
      <c r="R212" s="76"/>
      <c r="S212" s="76"/>
      <c r="T212" s="76"/>
      <c r="U212" s="76"/>
      <c r="V212" s="76"/>
      <c r="W212" s="80"/>
      <c r="X212" s="69"/>
      <c r="Y212" s="25"/>
      <c r="Z212" s="326"/>
      <c r="AA212" s="327"/>
      <c r="AB212" s="28"/>
      <c r="AC212" s="23"/>
      <c r="AD212" s="8"/>
      <c r="AE212" s="8"/>
      <c r="AF212" s="25"/>
      <c r="AG212" s="6"/>
      <c r="AH212" s="23"/>
      <c r="AI212" s="173"/>
      <c r="AJ212" s="26"/>
      <c r="AK212" s="23"/>
      <c r="AL212" s="25"/>
      <c r="AM212" s="6"/>
      <c r="AN212" s="23"/>
      <c r="AO212" s="247"/>
      <c r="AP212" s="243" t="str">
        <f>IF(AD212="UI",VLOOKUP(AB212,'Convert Internation Units'!$A$2:$D$33,4,FALSE),IF(AB212="Penethamate hydroiodide",0.63,IF(AB212="Benzylpenicillin Procaine /
 Benzathine Penicillin",0.61,IF(AB212="Benzathine Penicillin",0.61,IF(AB212="Procaine benzylpenicillin",0.61,IF(AB212=Prodrug!E209,Prodrug!E209,Prodrug!E209))))))</f>
        <v/>
      </c>
      <c r="AQ212" s="240" t="str">
        <f>IFERROR((((Calculations!C209*Calculations!G209)/Calculations!E209)*'Data Entry'!X212),"")</f>
        <v/>
      </c>
      <c r="AR212" s="141" t="str">
        <f>IFERROR(VLOOKUP(AB212,Lists!$P$2:$Q$182,2,0),"")</f>
        <v/>
      </c>
      <c r="AS212" s="143" t="str">
        <f>IF(AI212="UI",VLOOKUP(AG212,'Convert Internation Units'!$A$2:$D$33,4,FALSE),IF(AG212="Penethamate hydroiodide",0.63,IF(AG212="Benzylpenicillin Procaine /
 Benzathine Penicillin",0.61,IF(AG212="Benzathine Penicillin",0.61,IF(AG212="Procaine benzylpenicillin",0.61,IF(AG212=Prodrug!F209,Prodrug!F209,Prodrug!F209))))))</f>
        <v/>
      </c>
      <c r="AT212" s="240" t="str">
        <f>IFERROR((((Calculations!K209*Calculations!G209)/Calculations!E209)*'Data Entry'!X212),"")</f>
        <v/>
      </c>
      <c r="AU212" s="146" t="str">
        <f>IFERROR(VLOOKUP(AG212,Lists!$P$2:$Q$182,2,0),"")</f>
        <v/>
      </c>
      <c r="AV212" s="143" t="str">
        <f>IF(AL212="UI",VLOOKUP(AJ212,'Convert Internation Units'!$A$2:$D$33,4,FALSE),IF(AJ212="Penethamate hydroiodide",0.63,IF(AJ212="Benzylpenicillin Procaine /
 Benzathine Penicillin",0.61,IF(AJ212="Benzathine Penicillin",0.61,IF(AJ212="Procaine benzylpenicillin",0.61,IF(AJ212=Prodrug!G209,Prodrug!G209,Prodrug!G209))))))</f>
        <v/>
      </c>
      <c r="AW212" s="240" t="str">
        <f>IFERROR((((Calculations!O209*Calculations!G209)/Calculations!E209)*'Data Entry'!X212),"")</f>
        <v/>
      </c>
      <c r="AX212" s="146" t="str">
        <f>IFERROR(VLOOKUP(AJ212,Lists!$P$2:$Q$182,2,0),"")</f>
        <v/>
      </c>
      <c r="AY212" s="143" t="str">
        <f>IF(AO212="UI",VLOOKUP(AM212,'Convert Internation Units'!$A$2:$D$33,4,FALSE),IF(AM212="Penethamate hydroiodide",0.63,IF(AM212="Benzylpenicillin Procaine /
 Benzathine Penicillin",0.61,IF(AM212="Benzathine Penicillin",0.61,IF(AM212="Procaine benzylpenicillin",0.61,IF(AM212=Prodrug!H209,Prodrug!H209,Prodrug!H209))))))</f>
        <v/>
      </c>
      <c r="AZ212" s="240" t="str">
        <f>IFERROR((((Calculations!S209*Calculations!G209)/Calculations!E209)*'Data Entry'!X212),"")</f>
        <v/>
      </c>
      <c r="BA212" s="146" t="str">
        <f>IFERROR(VLOOKUP(AM212,Lists!$P$2:$Q$182,2,0),"")</f>
        <v/>
      </c>
      <c r="BG212" s="165"/>
      <c r="BH212" s="165"/>
      <c r="BI212" s="165"/>
      <c r="BJ212" s="165"/>
      <c r="BK212" s="165"/>
      <c r="BL212" s="165"/>
      <c r="BM212" s="165"/>
      <c r="BN212" s="165"/>
      <c r="BO212" s="165"/>
      <c r="BP212" s="165"/>
      <c r="BQ212" s="165"/>
      <c r="BR212" s="165"/>
      <c r="BS212" s="165"/>
      <c r="BT212" s="165"/>
      <c r="BU212" s="165"/>
    </row>
    <row r="213" spans="1:73" s="5" customFormat="1">
      <c r="A213" s="116">
        <v>207</v>
      </c>
      <c r="B213" s="232"/>
      <c r="C213" s="105"/>
      <c r="D213" s="105"/>
      <c r="E213" s="105"/>
      <c r="F213" s="106"/>
      <c r="G213" s="107"/>
      <c r="H213" s="107"/>
      <c r="I213" s="108"/>
      <c r="J213" s="110"/>
      <c r="K213" s="110"/>
      <c r="L213" s="110"/>
      <c r="M213" s="110"/>
      <c r="N213" s="110"/>
      <c r="O213" s="110"/>
      <c r="P213" s="110"/>
      <c r="Q213" s="110"/>
      <c r="R213" s="110"/>
      <c r="S213" s="110"/>
      <c r="T213" s="110"/>
      <c r="U213" s="110"/>
      <c r="V213" s="110"/>
      <c r="W213" s="109"/>
      <c r="X213" s="111"/>
      <c r="Y213" s="112"/>
      <c r="Z213" s="328"/>
      <c r="AA213" s="329"/>
      <c r="AB213" s="114"/>
      <c r="AC213" s="115"/>
      <c r="AD213" s="113"/>
      <c r="AE213" s="113"/>
      <c r="AF213" s="112"/>
      <c r="AG213" s="116"/>
      <c r="AH213" s="115"/>
      <c r="AI213" s="174"/>
      <c r="AJ213" s="104"/>
      <c r="AK213" s="115"/>
      <c r="AL213" s="112"/>
      <c r="AM213" s="116"/>
      <c r="AN213" s="115"/>
      <c r="AO213" s="248"/>
      <c r="AP213" s="242" t="str">
        <f>IF(AD213="UI",VLOOKUP(AB213,'Convert Internation Units'!$A$2:$D$33,4,FALSE),IF(AB213="Penethamate hydroiodide",0.63,IF(AB213="Benzylpenicillin Procaine /
 Benzathine Penicillin",0.61,IF(AB213="Benzathine Penicillin",0.61,IF(AB213="Procaine benzylpenicillin",0.61,IF(AB213=Prodrug!E210,Prodrug!E210,Prodrug!E210))))))</f>
        <v/>
      </c>
      <c r="AQ213" s="239" t="str">
        <f>IFERROR((((Calculations!C210*Calculations!G210)/Calculations!E210)*'Data Entry'!X213),"")</f>
        <v/>
      </c>
      <c r="AR213" s="234" t="str">
        <f>IFERROR(VLOOKUP(AB213,Lists!$P$2:$Q$182,2,0),"")</f>
        <v/>
      </c>
      <c r="AS213" s="233" t="str">
        <f>IF(AI213="UI",VLOOKUP(AG213,'Convert Internation Units'!$A$2:$D$33,4,FALSE),IF(AG213="Penethamate hydroiodide",0.63,IF(AG213="Benzylpenicillin Procaine /
 Benzathine Penicillin",0.61,IF(AG213="Benzathine Penicillin",0.61,IF(AG213="Procaine benzylpenicillin",0.61,IF(AG213=Prodrug!F210,Prodrug!F210,Prodrug!F210))))))</f>
        <v/>
      </c>
      <c r="AT213" s="239" t="str">
        <f>IFERROR((((Calculations!K210*Calculations!G210)/Calculations!E210)*'Data Entry'!X213),"")</f>
        <v/>
      </c>
      <c r="AU213" s="235" t="str">
        <f>IFERROR(VLOOKUP(AG213,Lists!$P$2:$Q$182,2,0),"")</f>
        <v/>
      </c>
      <c r="AV213" s="233" t="str">
        <f>IF(AL213="UI",VLOOKUP(AJ213,'Convert Internation Units'!$A$2:$D$33,4,FALSE),IF(AJ213="Penethamate hydroiodide",0.63,IF(AJ213="Benzylpenicillin Procaine /
 Benzathine Penicillin",0.61,IF(AJ213="Benzathine Penicillin",0.61,IF(AJ213="Procaine benzylpenicillin",0.61,IF(AJ213=Prodrug!G210,Prodrug!G210,Prodrug!G210))))))</f>
        <v/>
      </c>
      <c r="AW213" s="239" t="str">
        <f>IFERROR((((Calculations!O210*Calculations!G210)/Calculations!E210)*'Data Entry'!X213),"")</f>
        <v/>
      </c>
      <c r="AX213" s="235" t="str">
        <f>IFERROR(VLOOKUP(AJ213,Lists!$P$2:$Q$182,2,0),"")</f>
        <v/>
      </c>
      <c r="AY213" s="233" t="str">
        <f>IF(AO213="UI",VLOOKUP(AM213,'Convert Internation Units'!$A$2:$D$33,4,FALSE),IF(AM213="Penethamate hydroiodide",0.63,IF(AM213="Benzylpenicillin Procaine /
 Benzathine Penicillin",0.61,IF(AM213="Benzathine Penicillin",0.61,IF(AM213="Procaine benzylpenicillin",0.61,IF(AM213=Prodrug!H210,Prodrug!H210,Prodrug!H210))))))</f>
        <v/>
      </c>
      <c r="AZ213" s="239" t="str">
        <f>IFERROR((((Calculations!S210*Calculations!G210)/Calculations!E210)*'Data Entry'!X213),"")</f>
        <v/>
      </c>
      <c r="BA213" s="235" t="str">
        <f>IFERROR(VLOOKUP(AM213,Lists!$P$2:$Q$182,2,0),"")</f>
        <v/>
      </c>
      <c r="BG213" s="165"/>
      <c r="BH213" s="165"/>
      <c r="BI213" s="165"/>
      <c r="BJ213" s="165"/>
      <c r="BK213" s="165"/>
      <c r="BL213" s="165"/>
      <c r="BM213" s="165"/>
      <c r="BN213" s="165"/>
      <c r="BO213" s="165"/>
      <c r="BP213" s="165"/>
      <c r="BQ213" s="165"/>
      <c r="BR213" s="165"/>
      <c r="BS213" s="165"/>
      <c r="BT213" s="165"/>
      <c r="BU213" s="165"/>
    </row>
    <row r="214" spans="1:73" s="5" customFormat="1">
      <c r="A214" s="6">
        <v>208</v>
      </c>
      <c r="B214" s="231"/>
      <c r="C214" s="7"/>
      <c r="D214" s="7"/>
      <c r="E214" s="7"/>
      <c r="F214" s="67"/>
      <c r="G214" s="79"/>
      <c r="H214" s="79"/>
      <c r="I214" s="75"/>
      <c r="J214" s="76"/>
      <c r="K214" s="76"/>
      <c r="L214" s="76"/>
      <c r="M214" s="76"/>
      <c r="N214" s="76"/>
      <c r="O214" s="76"/>
      <c r="P214" s="76"/>
      <c r="Q214" s="76"/>
      <c r="R214" s="76"/>
      <c r="S214" s="76"/>
      <c r="T214" s="76"/>
      <c r="U214" s="76"/>
      <c r="V214" s="76"/>
      <c r="W214" s="80"/>
      <c r="X214" s="69"/>
      <c r="Y214" s="25"/>
      <c r="Z214" s="326"/>
      <c r="AA214" s="327"/>
      <c r="AB214" s="28"/>
      <c r="AC214" s="23"/>
      <c r="AD214" s="8"/>
      <c r="AE214" s="8"/>
      <c r="AF214" s="25"/>
      <c r="AG214" s="6"/>
      <c r="AH214" s="23"/>
      <c r="AI214" s="173"/>
      <c r="AJ214" s="26"/>
      <c r="AK214" s="23"/>
      <c r="AL214" s="25"/>
      <c r="AM214" s="6"/>
      <c r="AN214" s="23"/>
      <c r="AO214" s="247"/>
      <c r="AP214" s="243" t="str">
        <f>IF(AD214="UI",VLOOKUP(AB214,'Convert Internation Units'!$A$2:$D$33,4,FALSE),IF(AB214="Penethamate hydroiodide",0.63,IF(AB214="Benzylpenicillin Procaine /
 Benzathine Penicillin",0.61,IF(AB214="Benzathine Penicillin",0.61,IF(AB214="Procaine benzylpenicillin",0.61,IF(AB214=Prodrug!E211,Prodrug!E211,Prodrug!E211))))))</f>
        <v/>
      </c>
      <c r="AQ214" s="240" t="str">
        <f>IFERROR((((Calculations!C211*Calculations!G211)/Calculations!E211)*'Data Entry'!X214),"")</f>
        <v/>
      </c>
      <c r="AR214" s="141" t="str">
        <f>IFERROR(VLOOKUP(AB214,Lists!$P$2:$Q$182,2,0),"")</f>
        <v/>
      </c>
      <c r="AS214" s="143" t="str">
        <f>IF(AI214="UI",VLOOKUP(AG214,'Convert Internation Units'!$A$2:$D$33,4,FALSE),IF(AG214="Penethamate hydroiodide",0.63,IF(AG214="Benzylpenicillin Procaine /
 Benzathine Penicillin",0.61,IF(AG214="Benzathine Penicillin",0.61,IF(AG214="Procaine benzylpenicillin",0.61,IF(AG214=Prodrug!F211,Prodrug!F211,Prodrug!F211))))))</f>
        <v/>
      </c>
      <c r="AT214" s="240" t="str">
        <f>IFERROR((((Calculations!K211*Calculations!G211)/Calculations!E211)*'Data Entry'!X214),"")</f>
        <v/>
      </c>
      <c r="AU214" s="146" t="str">
        <f>IFERROR(VLOOKUP(AG214,Lists!$P$2:$Q$182,2,0),"")</f>
        <v/>
      </c>
      <c r="AV214" s="143" t="str">
        <f>IF(AL214="UI",VLOOKUP(AJ214,'Convert Internation Units'!$A$2:$D$33,4,FALSE),IF(AJ214="Penethamate hydroiodide",0.63,IF(AJ214="Benzylpenicillin Procaine /
 Benzathine Penicillin",0.61,IF(AJ214="Benzathine Penicillin",0.61,IF(AJ214="Procaine benzylpenicillin",0.61,IF(AJ214=Prodrug!G211,Prodrug!G211,Prodrug!G211))))))</f>
        <v/>
      </c>
      <c r="AW214" s="240" t="str">
        <f>IFERROR((((Calculations!O211*Calculations!G211)/Calculations!E211)*'Data Entry'!X214),"")</f>
        <v/>
      </c>
      <c r="AX214" s="146" t="str">
        <f>IFERROR(VLOOKUP(AJ214,Lists!$P$2:$Q$182,2,0),"")</f>
        <v/>
      </c>
      <c r="AY214" s="143" t="str">
        <f>IF(AO214="UI",VLOOKUP(AM214,'Convert Internation Units'!$A$2:$D$33,4,FALSE),IF(AM214="Penethamate hydroiodide",0.63,IF(AM214="Benzylpenicillin Procaine /
 Benzathine Penicillin",0.61,IF(AM214="Benzathine Penicillin",0.61,IF(AM214="Procaine benzylpenicillin",0.61,IF(AM214=Prodrug!H211,Prodrug!H211,Prodrug!H211))))))</f>
        <v/>
      </c>
      <c r="AZ214" s="240" t="str">
        <f>IFERROR((((Calculations!S211*Calculations!G211)/Calculations!E211)*'Data Entry'!X214),"")</f>
        <v/>
      </c>
      <c r="BA214" s="146" t="str">
        <f>IFERROR(VLOOKUP(AM214,Lists!$P$2:$Q$182,2,0),"")</f>
        <v/>
      </c>
      <c r="BG214" s="165"/>
      <c r="BH214" s="165"/>
      <c r="BI214" s="165"/>
      <c r="BJ214" s="165"/>
      <c r="BK214" s="165"/>
      <c r="BL214" s="165"/>
      <c r="BM214" s="165"/>
      <c r="BN214" s="165"/>
      <c r="BO214" s="165"/>
      <c r="BP214" s="165"/>
      <c r="BQ214" s="165"/>
      <c r="BR214" s="165"/>
      <c r="BS214" s="165"/>
      <c r="BT214" s="165"/>
      <c r="BU214" s="165"/>
    </row>
    <row r="215" spans="1:73" s="5" customFormat="1">
      <c r="A215" s="116">
        <v>209</v>
      </c>
      <c r="B215" s="232"/>
      <c r="C215" s="105"/>
      <c r="D215" s="105"/>
      <c r="E215" s="105"/>
      <c r="F215" s="106"/>
      <c r="G215" s="107"/>
      <c r="H215" s="107"/>
      <c r="I215" s="108"/>
      <c r="J215" s="110"/>
      <c r="K215" s="110"/>
      <c r="L215" s="110"/>
      <c r="M215" s="110"/>
      <c r="N215" s="110"/>
      <c r="O215" s="110"/>
      <c r="P215" s="110"/>
      <c r="Q215" s="110"/>
      <c r="R215" s="110"/>
      <c r="S215" s="110"/>
      <c r="T215" s="110"/>
      <c r="U215" s="110"/>
      <c r="V215" s="110"/>
      <c r="W215" s="109"/>
      <c r="X215" s="111"/>
      <c r="Y215" s="112"/>
      <c r="Z215" s="328"/>
      <c r="AA215" s="329"/>
      <c r="AB215" s="114"/>
      <c r="AC215" s="115"/>
      <c r="AD215" s="113"/>
      <c r="AE215" s="113"/>
      <c r="AF215" s="112"/>
      <c r="AG215" s="116"/>
      <c r="AH215" s="115"/>
      <c r="AI215" s="174"/>
      <c r="AJ215" s="104"/>
      <c r="AK215" s="115"/>
      <c r="AL215" s="112"/>
      <c r="AM215" s="116"/>
      <c r="AN215" s="115"/>
      <c r="AO215" s="248"/>
      <c r="AP215" s="242" t="str">
        <f>IF(AD215="UI",VLOOKUP(AB215,'Convert Internation Units'!$A$2:$D$33,4,FALSE),IF(AB215="Penethamate hydroiodide",0.63,IF(AB215="Benzylpenicillin Procaine /
 Benzathine Penicillin",0.61,IF(AB215="Benzathine Penicillin",0.61,IF(AB215="Procaine benzylpenicillin",0.61,IF(AB215=Prodrug!E212,Prodrug!E212,Prodrug!E212))))))</f>
        <v/>
      </c>
      <c r="AQ215" s="239" t="str">
        <f>IFERROR((((Calculations!C212*Calculations!G212)/Calculations!E212)*'Data Entry'!X215),"")</f>
        <v/>
      </c>
      <c r="AR215" s="234" t="str">
        <f>IFERROR(VLOOKUP(AB215,Lists!$P$2:$Q$182,2,0),"")</f>
        <v/>
      </c>
      <c r="AS215" s="233" t="str">
        <f>IF(AI215="UI",VLOOKUP(AG215,'Convert Internation Units'!$A$2:$D$33,4,FALSE),IF(AG215="Penethamate hydroiodide",0.63,IF(AG215="Benzylpenicillin Procaine /
 Benzathine Penicillin",0.61,IF(AG215="Benzathine Penicillin",0.61,IF(AG215="Procaine benzylpenicillin",0.61,IF(AG215=Prodrug!F212,Prodrug!F212,Prodrug!F212))))))</f>
        <v/>
      </c>
      <c r="AT215" s="239" t="str">
        <f>IFERROR((((Calculations!K212*Calculations!G212)/Calculations!E212)*'Data Entry'!X215),"")</f>
        <v/>
      </c>
      <c r="AU215" s="235" t="str">
        <f>IFERROR(VLOOKUP(AG215,Lists!$P$2:$Q$182,2,0),"")</f>
        <v/>
      </c>
      <c r="AV215" s="233" t="str">
        <f>IF(AL215="UI",VLOOKUP(AJ215,'Convert Internation Units'!$A$2:$D$33,4,FALSE),IF(AJ215="Penethamate hydroiodide",0.63,IF(AJ215="Benzylpenicillin Procaine /
 Benzathine Penicillin",0.61,IF(AJ215="Benzathine Penicillin",0.61,IF(AJ215="Procaine benzylpenicillin",0.61,IF(AJ215=Prodrug!G212,Prodrug!G212,Prodrug!G212))))))</f>
        <v/>
      </c>
      <c r="AW215" s="239" t="str">
        <f>IFERROR((((Calculations!O212*Calculations!G212)/Calculations!E212)*'Data Entry'!X215),"")</f>
        <v/>
      </c>
      <c r="AX215" s="235" t="str">
        <f>IFERROR(VLOOKUP(AJ215,Lists!$P$2:$Q$182,2,0),"")</f>
        <v/>
      </c>
      <c r="AY215" s="233" t="str">
        <f>IF(AO215="UI",VLOOKUP(AM215,'Convert Internation Units'!$A$2:$D$33,4,FALSE),IF(AM215="Penethamate hydroiodide",0.63,IF(AM215="Benzylpenicillin Procaine /
 Benzathine Penicillin",0.61,IF(AM215="Benzathine Penicillin",0.61,IF(AM215="Procaine benzylpenicillin",0.61,IF(AM215=Prodrug!H212,Prodrug!H212,Prodrug!H212))))))</f>
        <v/>
      </c>
      <c r="AZ215" s="239" t="str">
        <f>IFERROR((((Calculations!S212*Calculations!G212)/Calculations!E212)*'Data Entry'!X215),"")</f>
        <v/>
      </c>
      <c r="BA215" s="235" t="str">
        <f>IFERROR(VLOOKUP(AM215,Lists!$P$2:$Q$182,2,0),"")</f>
        <v/>
      </c>
      <c r="BG215" s="165"/>
      <c r="BH215" s="165"/>
      <c r="BI215" s="165"/>
      <c r="BJ215" s="165"/>
      <c r="BK215" s="165"/>
      <c r="BL215" s="165"/>
      <c r="BM215" s="165"/>
      <c r="BN215" s="165"/>
      <c r="BO215" s="165"/>
      <c r="BP215" s="165"/>
      <c r="BQ215" s="165"/>
      <c r="BR215" s="165"/>
      <c r="BS215" s="165"/>
      <c r="BT215" s="165"/>
      <c r="BU215" s="165"/>
    </row>
    <row r="216" spans="1:73" s="5" customFormat="1">
      <c r="A216" s="6">
        <v>210</v>
      </c>
      <c r="B216" s="231"/>
      <c r="C216" s="7"/>
      <c r="D216" s="7"/>
      <c r="E216" s="7"/>
      <c r="F216" s="67"/>
      <c r="G216" s="79"/>
      <c r="H216" s="79"/>
      <c r="I216" s="75"/>
      <c r="J216" s="76"/>
      <c r="K216" s="76"/>
      <c r="L216" s="76"/>
      <c r="M216" s="76"/>
      <c r="N216" s="76"/>
      <c r="O216" s="76"/>
      <c r="P216" s="76"/>
      <c r="Q216" s="76"/>
      <c r="R216" s="76"/>
      <c r="S216" s="76"/>
      <c r="T216" s="76"/>
      <c r="U216" s="76"/>
      <c r="V216" s="76"/>
      <c r="W216" s="80"/>
      <c r="X216" s="69"/>
      <c r="Y216" s="25"/>
      <c r="Z216" s="326"/>
      <c r="AA216" s="327"/>
      <c r="AB216" s="28"/>
      <c r="AC216" s="23"/>
      <c r="AD216" s="8"/>
      <c r="AE216" s="8"/>
      <c r="AF216" s="25"/>
      <c r="AG216" s="6"/>
      <c r="AH216" s="23"/>
      <c r="AI216" s="173"/>
      <c r="AJ216" s="26"/>
      <c r="AK216" s="23"/>
      <c r="AL216" s="25"/>
      <c r="AM216" s="6"/>
      <c r="AN216" s="23"/>
      <c r="AO216" s="247"/>
      <c r="AP216" s="243" t="str">
        <f>IF(AD216="UI",VLOOKUP(AB216,'Convert Internation Units'!$A$2:$D$33,4,FALSE),IF(AB216="Penethamate hydroiodide",0.63,IF(AB216="Benzylpenicillin Procaine /
 Benzathine Penicillin",0.61,IF(AB216="Benzathine Penicillin",0.61,IF(AB216="Procaine benzylpenicillin",0.61,IF(AB216=Prodrug!E213,Prodrug!E213,Prodrug!E213))))))</f>
        <v/>
      </c>
      <c r="AQ216" s="240" t="str">
        <f>IFERROR((((Calculations!C213*Calculations!G213)/Calculations!E213)*'Data Entry'!X216),"")</f>
        <v/>
      </c>
      <c r="AR216" s="141" t="str">
        <f>IFERROR(VLOOKUP(AB216,Lists!$P$2:$Q$182,2,0),"")</f>
        <v/>
      </c>
      <c r="AS216" s="143" t="str">
        <f>IF(AI216="UI",VLOOKUP(AG216,'Convert Internation Units'!$A$2:$D$33,4,FALSE),IF(AG216="Penethamate hydroiodide",0.63,IF(AG216="Benzylpenicillin Procaine /
 Benzathine Penicillin",0.61,IF(AG216="Benzathine Penicillin",0.61,IF(AG216="Procaine benzylpenicillin",0.61,IF(AG216=Prodrug!F213,Prodrug!F213,Prodrug!F213))))))</f>
        <v/>
      </c>
      <c r="AT216" s="240" t="str">
        <f>IFERROR((((Calculations!K213*Calculations!G213)/Calculations!E213)*'Data Entry'!X216),"")</f>
        <v/>
      </c>
      <c r="AU216" s="146" t="str">
        <f>IFERROR(VLOOKUP(AG216,Lists!$P$2:$Q$182,2,0),"")</f>
        <v/>
      </c>
      <c r="AV216" s="143" t="str">
        <f>IF(AL216="UI",VLOOKUP(AJ216,'Convert Internation Units'!$A$2:$D$33,4,FALSE),IF(AJ216="Penethamate hydroiodide",0.63,IF(AJ216="Benzylpenicillin Procaine /
 Benzathine Penicillin",0.61,IF(AJ216="Benzathine Penicillin",0.61,IF(AJ216="Procaine benzylpenicillin",0.61,IF(AJ216=Prodrug!G213,Prodrug!G213,Prodrug!G213))))))</f>
        <v/>
      </c>
      <c r="AW216" s="240" t="str">
        <f>IFERROR((((Calculations!O213*Calculations!G213)/Calculations!E213)*'Data Entry'!X216),"")</f>
        <v/>
      </c>
      <c r="AX216" s="146" t="str">
        <f>IFERROR(VLOOKUP(AJ216,Lists!$P$2:$Q$182,2,0),"")</f>
        <v/>
      </c>
      <c r="AY216" s="143" t="str">
        <f>IF(AO216="UI",VLOOKUP(AM216,'Convert Internation Units'!$A$2:$D$33,4,FALSE),IF(AM216="Penethamate hydroiodide",0.63,IF(AM216="Benzylpenicillin Procaine /
 Benzathine Penicillin",0.61,IF(AM216="Benzathine Penicillin",0.61,IF(AM216="Procaine benzylpenicillin",0.61,IF(AM216=Prodrug!H213,Prodrug!H213,Prodrug!H213))))))</f>
        <v/>
      </c>
      <c r="AZ216" s="240" t="str">
        <f>IFERROR((((Calculations!S213*Calculations!G213)/Calculations!E213)*'Data Entry'!X216),"")</f>
        <v/>
      </c>
      <c r="BA216" s="146" t="str">
        <f>IFERROR(VLOOKUP(AM216,Lists!$P$2:$Q$182,2,0),"")</f>
        <v/>
      </c>
      <c r="BG216" s="165"/>
      <c r="BH216" s="165"/>
      <c r="BI216" s="165"/>
      <c r="BJ216" s="165"/>
      <c r="BK216" s="165"/>
      <c r="BL216" s="165"/>
      <c r="BM216" s="165"/>
      <c r="BN216" s="165"/>
      <c r="BO216" s="165"/>
      <c r="BP216" s="165"/>
      <c r="BQ216" s="165"/>
      <c r="BR216" s="165"/>
      <c r="BS216" s="165"/>
      <c r="BT216" s="165"/>
      <c r="BU216" s="165"/>
    </row>
    <row r="217" spans="1:73" s="5" customFormat="1">
      <c r="A217" s="116">
        <v>211</v>
      </c>
      <c r="B217" s="232"/>
      <c r="C217" s="105"/>
      <c r="D217" s="105"/>
      <c r="E217" s="105"/>
      <c r="F217" s="106"/>
      <c r="G217" s="107"/>
      <c r="H217" s="107"/>
      <c r="I217" s="108"/>
      <c r="J217" s="110"/>
      <c r="K217" s="110"/>
      <c r="L217" s="110"/>
      <c r="M217" s="110"/>
      <c r="N217" s="110"/>
      <c r="O217" s="110"/>
      <c r="P217" s="110"/>
      <c r="Q217" s="110"/>
      <c r="R217" s="110"/>
      <c r="S217" s="110"/>
      <c r="T217" s="110"/>
      <c r="U217" s="110"/>
      <c r="V217" s="110"/>
      <c r="W217" s="109"/>
      <c r="X217" s="111"/>
      <c r="Y217" s="112"/>
      <c r="Z217" s="328"/>
      <c r="AA217" s="329"/>
      <c r="AB217" s="114"/>
      <c r="AC217" s="115"/>
      <c r="AD217" s="113"/>
      <c r="AE217" s="113"/>
      <c r="AF217" s="112"/>
      <c r="AG217" s="116"/>
      <c r="AH217" s="115"/>
      <c r="AI217" s="174"/>
      <c r="AJ217" s="104"/>
      <c r="AK217" s="115"/>
      <c r="AL217" s="112"/>
      <c r="AM217" s="116"/>
      <c r="AN217" s="115"/>
      <c r="AO217" s="248"/>
      <c r="AP217" s="242" t="str">
        <f>IF(AD217="UI",VLOOKUP(AB217,'Convert Internation Units'!$A$2:$D$33,4,FALSE),IF(AB217="Penethamate hydroiodide",0.63,IF(AB217="Benzylpenicillin Procaine /
 Benzathine Penicillin",0.61,IF(AB217="Benzathine Penicillin",0.61,IF(AB217="Procaine benzylpenicillin",0.61,IF(AB217=Prodrug!E214,Prodrug!E214,Prodrug!E214))))))</f>
        <v/>
      </c>
      <c r="AQ217" s="239" t="str">
        <f>IFERROR((((Calculations!C214*Calculations!G214)/Calculations!E214)*'Data Entry'!X217),"")</f>
        <v/>
      </c>
      <c r="AR217" s="234" t="str">
        <f>IFERROR(VLOOKUP(AB217,Lists!$P$2:$Q$182,2,0),"")</f>
        <v/>
      </c>
      <c r="AS217" s="233" t="str">
        <f>IF(AI217="UI",VLOOKUP(AG217,'Convert Internation Units'!$A$2:$D$33,4,FALSE),IF(AG217="Penethamate hydroiodide",0.63,IF(AG217="Benzylpenicillin Procaine /
 Benzathine Penicillin",0.61,IF(AG217="Benzathine Penicillin",0.61,IF(AG217="Procaine benzylpenicillin",0.61,IF(AG217=Prodrug!F214,Prodrug!F214,Prodrug!F214))))))</f>
        <v/>
      </c>
      <c r="AT217" s="239" t="str">
        <f>IFERROR((((Calculations!K214*Calculations!G214)/Calculations!E214)*'Data Entry'!X217),"")</f>
        <v/>
      </c>
      <c r="AU217" s="235" t="str">
        <f>IFERROR(VLOOKUP(AG217,Lists!$P$2:$Q$182,2,0),"")</f>
        <v/>
      </c>
      <c r="AV217" s="233" t="str">
        <f>IF(AL217="UI",VLOOKUP(AJ217,'Convert Internation Units'!$A$2:$D$33,4,FALSE),IF(AJ217="Penethamate hydroiodide",0.63,IF(AJ217="Benzylpenicillin Procaine /
 Benzathine Penicillin",0.61,IF(AJ217="Benzathine Penicillin",0.61,IF(AJ217="Procaine benzylpenicillin",0.61,IF(AJ217=Prodrug!G214,Prodrug!G214,Prodrug!G214))))))</f>
        <v/>
      </c>
      <c r="AW217" s="239" t="str">
        <f>IFERROR((((Calculations!O214*Calculations!G214)/Calculations!E214)*'Data Entry'!X217),"")</f>
        <v/>
      </c>
      <c r="AX217" s="235" t="str">
        <f>IFERROR(VLOOKUP(AJ217,Lists!$P$2:$Q$182,2,0),"")</f>
        <v/>
      </c>
      <c r="AY217" s="233" t="str">
        <f>IF(AO217="UI",VLOOKUP(AM217,'Convert Internation Units'!$A$2:$D$33,4,FALSE),IF(AM217="Penethamate hydroiodide",0.63,IF(AM217="Benzylpenicillin Procaine /
 Benzathine Penicillin",0.61,IF(AM217="Benzathine Penicillin",0.61,IF(AM217="Procaine benzylpenicillin",0.61,IF(AM217=Prodrug!H214,Prodrug!H214,Prodrug!H214))))))</f>
        <v/>
      </c>
      <c r="AZ217" s="239" t="str">
        <f>IFERROR((((Calculations!S214*Calculations!G214)/Calculations!E214)*'Data Entry'!X217),"")</f>
        <v/>
      </c>
      <c r="BA217" s="235" t="str">
        <f>IFERROR(VLOOKUP(AM217,Lists!$P$2:$Q$182,2,0),"")</f>
        <v/>
      </c>
      <c r="BG217" s="165"/>
      <c r="BH217" s="165"/>
      <c r="BI217" s="165"/>
      <c r="BJ217" s="165"/>
      <c r="BK217" s="165"/>
      <c r="BL217" s="165"/>
      <c r="BM217" s="165"/>
      <c r="BN217" s="165"/>
      <c r="BO217" s="165"/>
      <c r="BP217" s="165"/>
      <c r="BQ217" s="165"/>
      <c r="BR217" s="165"/>
      <c r="BS217" s="165"/>
      <c r="BT217" s="165"/>
      <c r="BU217" s="165"/>
    </row>
    <row r="218" spans="1:73" s="5" customFormat="1">
      <c r="A218" s="6">
        <v>212</v>
      </c>
      <c r="B218" s="231"/>
      <c r="C218" s="7"/>
      <c r="D218" s="7"/>
      <c r="E218" s="7"/>
      <c r="F218" s="67"/>
      <c r="G218" s="79"/>
      <c r="H218" s="79"/>
      <c r="I218" s="75"/>
      <c r="J218" s="76"/>
      <c r="K218" s="76"/>
      <c r="L218" s="76"/>
      <c r="M218" s="76"/>
      <c r="N218" s="76"/>
      <c r="O218" s="76"/>
      <c r="P218" s="76"/>
      <c r="Q218" s="76"/>
      <c r="R218" s="76"/>
      <c r="S218" s="76"/>
      <c r="T218" s="76"/>
      <c r="U218" s="76"/>
      <c r="V218" s="76"/>
      <c r="W218" s="80"/>
      <c r="X218" s="69"/>
      <c r="Y218" s="25"/>
      <c r="Z218" s="326"/>
      <c r="AA218" s="327"/>
      <c r="AB218" s="28"/>
      <c r="AC218" s="23"/>
      <c r="AD218" s="8"/>
      <c r="AE218" s="8"/>
      <c r="AF218" s="25"/>
      <c r="AG218" s="6"/>
      <c r="AH218" s="23"/>
      <c r="AI218" s="173"/>
      <c r="AJ218" s="26"/>
      <c r="AK218" s="23"/>
      <c r="AL218" s="25"/>
      <c r="AM218" s="6"/>
      <c r="AN218" s="23"/>
      <c r="AO218" s="247"/>
      <c r="AP218" s="243" t="str">
        <f>IF(AD218="UI",VLOOKUP(AB218,'Convert Internation Units'!$A$2:$D$33,4,FALSE),IF(AB218="Penethamate hydroiodide",0.63,IF(AB218="Benzylpenicillin Procaine /
 Benzathine Penicillin",0.61,IF(AB218="Benzathine Penicillin",0.61,IF(AB218="Procaine benzylpenicillin",0.61,IF(AB218=Prodrug!E215,Prodrug!E215,Prodrug!E215))))))</f>
        <v/>
      </c>
      <c r="AQ218" s="240" t="str">
        <f>IFERROR((((Calculations!C215*Calculations!G215)/Calculations!E215)*'Data Entry'!X218),"")</f>
        <v/>
      </c>
      <c r="AR218" s="141" t="str">
        <f>IFERROR(VLOOKUP(AB218,Lists!$P$2:$Q$182,2,0),"")</f>
        <v/>
      </c>
      <c r="AS218" s="143" t="str">
        <f>IF(AI218="UI",VLOOKUP(AG218,'Convert Internation Units'!$A$2:$D$33,4,FALSE),IF(AG218="Penethamate hydroiodide",0.63,IF(AG218="Benzylpenicillin Procaine /
 Benzathine Penicillin",0.61,IF(AG218="Benzathine Penicillin",0.61,IF(AG218="Procaine benzylpenicillin",0.61,IF(AG218=Prodrug!F215,Prodrug!F215,Prodrug!F215))))))</f>
        <v/>
      </c>
      <c r="AT218" s="240" t="str">
        <f>IFERROR((((Calculations!K215*Calculations!G215)/Calculations!E215)*'Data Entry'!X218),"")</f>
        <v/>
      </c>
      <c r="AU218" s="146" t="str">
        <f>IFERROR(VLOOKUP(AG218,Lists!$P$2:$Q$182,2,0),"")</f>
        <v/>
      </c>
      <c r="AV218" s="143" t="str">
        <f>IF(AL218="UI",VLOOKUP(AJ218,'Convert Internation Units'!$A$2:$D$33,4,FALSE),IF(AJ218="Penethamate hydroiodide",0.63,IF(AJ218="Benzylpenicillin Procaine /
 Benzathine Penicillin",0.61,IF(AJ218="Benzathine Penicillin",0.61,IF(AJ218="Procaine benzylpenicillin",0.61,IF(AJ218=Prodrug!G215,Prodrug!G215,Prodrug!G215))))))</f>
        <v/>
      </c>
      <c r="AW218" s="240" t="str">
        <f>IFERROR((((Calculations!O215*Calculations!G215)/Calculations!E215)*'Data Entry'!X218),"")</f>
        <v/>
      </c>
      <c r="AX218" s="146" t="str">
        <f>IFERROR(VLOOKUP(AJ218,Lists!$P$2:$Q$182,2,0),"")</f>
        <v/>
      </c>
      <c r="AY218" s="143" t="str">
        <f>IF(AO218="UI",VLOOKUP(AM218,'Convert Internation Units'!$A$2:$D$33,4,FALSE),IF(AM218="Penethamate hydroiodide",0.63,IF(AM218="Benzylpenicillin Procaine /
 Benzathine Penicillin",0.61,IF(AM218="Benzathine Penicillin",0.61,IF(AM218="Procaine benzylpenicillin",0.61,IF(AM218=Prodrug!H215,Prodrug!H215,Prodrug!H215))))))</f>
        <v/>
      </c>
      <c r="AZ218" s="240" t="str">
        <f>IFERROR((((Calculations!S215*Calculations!G215)/Calculations!E215)*'Data Entry'!X218),"")</f>
        <v/>
      </c>
      <c r="BA218" s="146" t="str">
        <f>IFERROR(VLOOKUP(AM218,Lists!$P$2:$Q$182,2,0),"")</f>
        <v/>
      </c>
      <c r="BG218" s="165"/>
      <c r="BH218" s="165"/>
      <c r="BI218" s="165"/>
      <c r="BJ218" s="165"/>
      <c r="BK218" s="165"/>
      <c r="BL218" s="165"/>
      <c r="BM218" s="165"/>
      <c r="BN218" s="165"/>
      <c r="BO218" s="165"/>
      <c r="BP218" s="165"/>
      <c r="BQ218" s="165"/>
      <c r="BR218" s="165"/>
      <c r="BS218" s="165"/>
      <c r="BT218" s="165"/>
      <c r="BU218" s="165"/>
    </row>
    <row r="219" spans="1:73" s="5" customFormat="1">
      <c r="A219" s="116">
        <v>213</v>
      </c>
      <c r="B219" s="232"/>
      <c r="C219" s="105"/>
      <c r="D219" s="105"/>
      <c r="E219" s="105"/>
      <c r="F219" s="106"/>
      <c r="G219" s="107"/>
      <c r="H219" s="107"/>
      <c r="I219" s="108"/>
      <c r="J219" s="110"/>
      <c r="K219" s="110"/>
      <c r="L219" s="110"/>
      <c r="M219" s="110"/>
      <c r="N219" s="110"/>
      <c r="O219" s="110"/>
      <c r="P219" s="110"/>
      <c r="Q219" s="110"/>
      <c r="R219" s="110"/>
      <c r="S219" s="110"/>
      <c r="T219" s="110"/>
      <c r="U219" s="110"/>
      <c r="V219" s="110"/>
      <c r="W219" s="109"/>
      <c r="X219" s="111"/>
      <c r="Y219" s="112"/>
      <c r="Z219" s="328"/>
      <c r="AA219" s="329"/>
      <c r="AB219" s="114"/>
      <c r="AC219" s="115"/>
      <c r="AD219" s="113"/>
      <c r="AE219" s="113"/>
      <c r="AF219" s="112"/>
      <c r="AG219" s="116"/>
      <c r="AH219" s="115"/>
      <c r="AI219" s="174"/>
      <c r="AJ219" s="104"/>
      <c r="AK219" s="115"/>
      <c r="AL219" s="112"/>
      <c r="AM219" s="116"/>
      <c r="AN219" s="115"/>
      <c r="AO219" s="248"/>
      <c r="AP219" s="242" t="str">
        <f>IF(AD219="UI",VLOOKUP(AB219,'Convert Internation Units'!$A$2:$D$33,4,FALSE),IF(AB219="Penethamate hydroiodide",0.63,IF(AB219="Benzylpenicillin Procaine /
 Benzathine Penicillin",0.61,IF(AB219="Benzathine Penicillin",0.61,IF(AB219="Procaine benzylpenicillin",0.61,IF(AB219=Prodrug!E216,Prodrug!E216,Prodrug!E216))))))</f>
        <v/>
      </c>
      <c r="AQ219" s="239" t="str">
        <f>IFERROR((((Calculations!C216*Calculations!G216)/Calculations!E216)*'Data Entry'!X219),"")</f>
        <v/>
      </c>
      <c r="AR219" s="234" t="str">
        <f>IFERROR(VLOOKUP(AB219,Lists!$P$2:$Q$182,2,0),"")</f>
        <v/>
      </c>
      <c r="AS219" s="233" t="str">
        <f>IF(AI219="UI",VLOOKUP(AG219,'Convert Internation Units'!$A$2:$D$33,4,FALSE),IF(AG219="Penethamate hydroiodide",0.63,IF(AG219="Benzylpenicillin Procaine /
 Benzathine Penicillin",0.61,IF(AG219="Benzathine Penicillin",0.61,IF(AG219="Procaine benzylpenicillin",0.61,IF(AG219=Prodrug!F216,Prodrug!F216,Prodrug!F216))))))</f>
        <v/>
      </c>
      <c r="AT219" s="239" t="str">
        <f>IFERROR((((Calculations!K216*Calculations!G216)/Calculations!E216)*'Data Entry'!X219),"")</f>
        <v/>
      </c>
      <c r="AU219" s="235" t="str">
        <f>IFERROR(VLOOKUP(AG219,Lists!$P$2:$Q$182,2,0),"")</f>
        <v/>
      </c>
      <c r="AV219" s="233" t="str">
        <f>IF(AL219="UI",VLOOKUP(AJ219,'Convert Internation Units'!$A$2:$D$33,4,FALSE),IF(AJ219="Penethamate hydroiodide",0.63,IF(AJ219="Benzylpenicillin Procaine /
 Benzathine Penicillin",0.61,IF(AJ219="Benzathine Penicillin",0.61,IF(AJ219="Procaine benzylpenicillin",0.61,IF(AJ219=Prodrug!G216,Prodrug!G216,Prodrug!G216))))))</f>
        <v/>
      </c>
      <c r="AW219" s="239" t="str">
        <f>IFERROR((((Calculations!O216*Calculations!G216)/Calculations!E216)*'Data Entry'!X219),"")</f>
        <v/>
      </c>
      <c r="AX219" s="235" t="str">
        <f>IFERROR(VLOOKUP(AJ219,Lists!$P$2:$Q$182,2,0),"")</f>
        <v/>
      </c>
      <c r="AY219" s="233" t="str">
        <f>IF(AO219="UI",VLOOKUP(AM219,'Convert Internation Units'!$A$2:$D$33,4,FALSE),IF(AM219="Penethamate hydroiodide",0.63,IF(AM219="Benzylpenicillin Procaine /
 Benzathine Penicillin",0.61,IF(AM219="Benzathine Penicillin",0.61,IF(AM219="Procaine benzylpenicillin",0.61,IF(AM219=Prodrug!H216,Prodrug!H216,Prodrug!H216))))))</f>
        <v/>
      </c>
      <c r="AZ219" s="239" t="str">
        <f>IFERROR((((Calculations!S216*Calculations!G216)/Calculations!E216)*'Data Entry'!X219),"")</f>
        <v/>
      </c>
      <c r="BA219" s="235" t="str">
        <f>IFERROR(VLOOKUP(AM219,Lists!$P$2:$Q$182,2,0),"")</f>
        <v/>
      </c>
      <c r="BG219" s="165"/>
      <c r="BH219" s="165"/>
      <c r="BI219" s="165"/>
      <c r="BJ219" s="165"/>
      <c r="BK219" s="165"/>
      <c r="BL219" s="165"/>
      <c r="BM219" s="165"/>
      <c r="BN219" s="165"/>
      <c r="BO219" s="165"/>
      <c r="BP219" s="165"/>
      <c r="BQ219" s="165"/>
      <c r="BR219" s="165"/>
      <c r="BS219" s="165"/>
      <c r="BT219" s="165"/>
      <c r="BU219" s="165"/>
    </row>
    <row r="220" spans="1:73" s="5" customFormat="1">
      <c r="A220" s="6">
        <v>214</v>
      </c>
      <c r="B220" s="231"/>
      <c r="C220" s="7"/>
      <c r="D220" s="7"/>
      <c r="E220" s="7"/>
      <c r="F220" s="67"/>
      <c r="G220" s="79"/>
      <c r="H220" s="79"/>
      <c r="I220" s="75"/>
      <c r="J220" s="76"/>
      <c r="K220" s="76"/>
      <c r="L220" s="76"/>
      <c r="M220" s="76"/>
      <c r="N220" s="76"/>
      <c r="O220" s="76"/>
      <c r="P220" s="76"/>
      <c r="Q220" s="76"/>
      <c r="R220" s="76"/>
      <c r="S220" s="76"/>
      <c r="T220" s="76"/>
      <c r="U220" s="76"/>
      <c r="V220" s="76"/>
      <c r="W220" s="80"/>
      <c r="X220" s="69"/>
      <c r="Y220" s="25"/>
      <c r="Z220" s="326"/>
      <c r="AA220" s="327"/>
      <c r="AB220" s="28"/>
      <c r="AC220" s="23"/>
      <c r="AD220" s="8"/>
      <c r="AE220" s="8"/>
      <c r="AF220" s="25"/>
      <c r="AG220" s="6"/>
      <c r="AH220" s="23"/>
      <c r="AI220" s="173"/>
      <c r="AJ220" s="26"/>
      <c r="AK220" s="23"/>
      <c r="AL220" s="25"/>
      <c r="AM220" s="6"/>
      <c r="AN220" s="23"/>
      <c r="AO220" s="247"/>
      <c r="AP220" s="243" t="str">
        <f>IF(AD220="UI",VLOOKUP(AB220,'Convert Internation Units'!$A$2:$D$33,4,FALSE),IF(AB220="Penethamate hydroiodide",0.63,IF(AB220="Benzylpenicillin Procaine /
 Benzathine Penicillin",0.61,IF(AB220="Benzathine Penicillin",0.61,IF(AB220="Procaine benzylpenicillin",0.61,IF(AB220=Prodrug!E217,Prodrug!E217,Prodrug!E217))))))</f>
        <v/>
      </c>
      <c r="AQ220" s="240" t="str">
        <f>IFERROR((((Calculations!C217*Calculations!G217)/Calculations!E217)*'Data Entry'!X220),"")</f>
        <v/>
      </c>
      <c r="AR220" s="141" t="str">
        <f>IFERROR(VLOOKUP(AB220,Lists!$P$2:$Q$182,2,0),"")</f>
        <v/>
      </c>
      <c r="AS220" s="143" t="str">
        <f>IF(AI220="UI",VLOOKUP(AG220,'Convert Internation Units'!$A$2:$D$33,4,FALSE),IF(AG220="Penethamate hydroiodide",0.63,IF(AG220="Benzylpenicillin Procaine /
 Benzathine Penicillin",0.61,IF(AG220="Benzathine Penicillin",0.61,IF(AG220="Procaine benzylpenicillin",0.61,IF(AG220=Prodrug!F217,Prodrug!F217,Prodrug!F217))))))</f>
        <v/>
      </c>
      <c r="AT220" s="240" t="str">
        <f>IFERROR((((Calculations!K217*Calculations!G217)/Calculations!E217)*'Data Entry'!X220),"")</f>
        <v/>
      </c>
      <c r="AU220" s="146" t="str">
        <f>IFERROR(VLOOKUP(AG220,Lists!$P$2:$Q$182,2,0),"")</f>
        <v/>
      </c>
      <c r="AV220" s="143" t="str">
        <f>IF(AL220="UI",VLOOKUP(AJ220,'Convert Internation Units'!$A$2:$D$33,4,FALSE),IF(AJ220="Penethamate hydroiodide",0.63,IF(AJ220="Benzylpenicillin Procaine /
 Benzathine Penicillin",0.61,IF(AJ220="Benzathine Penicillin",0.61,IF(AJ220="Procaine benzylpenicillin",0.61,IF(AJ220=Prodrug!G217,Prodrug!G217,Prodrug!G217))))))</f>
        <v/>
      </c>
      <c r="AW220" s="240" t="str">
        <f>IFERROR((((Calculations!O217*Calculations!G217)/Calculations!E217)*'Data Entry'!X220),"")</f>
        <v/>
      </c>
      <c r="AX220" s="146" t="str">
        <f>IFERROR(VLOOKUP(AJ220,Lists!$P$2:$Q$182,2,0),"")</f>
        <v/>
      </c>
      <c r="AY220" s="143" t="str">
        <f>IF(AO220="UI",VLOOKUP(AM220,'Convert Internation Units'!$A$2:$D$33,4,FALSE),IF(AM220="Penethamate hydroiodide",0.63,IF(AM220="Benzylpenicillin Procaine /
 Benzathine Penicillin",0.61,IF(AM220="Benzathine Penicillin",0.61,IF(AM220="Procaine benzylpenicillin",0.61,IF(AM220=Prodrug!H217,Prodrug!H217,Prodrug!H217))))))</f>
        <v/>
      </c>
      <c r="AZ220" s="240" t="str">
        <f>IFERROR((((Calculations!S217*Calculations!G217)/Calculations!E217)*'Data Entry'!X220),"")</f>
        <v/>
      </c>
      <c r="BA220" s="146" t="str">
        <f>IFERROR(VLOOKUP(AM220,Lists!$P$2:$Q$182,2,0),"")</f>
        <v/>
      </c>
      <c r="BG220" s="165"/>
      <c r="BH220" s="165"/>
      <c r="BI220" s="165"/>
      <c r="BJ220" s="165"/>
      <c r="BK220" s="165"/>
      <c r="BL220" s="165"/>
      <c r="BM220" s="165"/>
      <c r="BN220" s="165"/>
      <c r="BO220" s="165"/>
      <c r="BP220" s="165"/>
      <c r="BQ220" s="165"/>
      <c r="BR220" s="165"/>
      <c r="BS220" s="165"/>
      <c r="BT220" s="165"/>
      <c r="BU220" s="165"/>
    </row>
    <row r="221" spans="1:73" s="5" customFormat="1">
      <c r="A221" s="116">
        <v>215</v>
      </c>
      <c r="B221" s="232"/>
      <c r="C221" s="105"/>
      <c r="D221" s="105"/>
      <c r="E221" s="105"/>
      <c r="F221" s="106"/>
      <c r="G221" s="107"/>
      <c r="H221" s="107"/>
      <c r="I221" s="108"/>
      <c r="J221" s="110"/>
      <c r="K221" s="110"/>
      <c r="L221" s="110"/>
      <c r="M221" s="110"/>
      <c r="N221" s="110"/>
      <c r="O221" s="110"/>
      <c r="P221" s="110"/>
      <c r="Q221" s="110"/>
      <c r="R221" s="110"/>
      <c r="S221" s="110"/>
      <c r="T221" s="110"/>
      <c r="U221" s="110"/>
      <c r="V221" s="110"/>
      <c r="W221" s="109"/>
      <c r="X221" s="111"/>
      <c r="Y221" s="112"/>
      <c r="Z221" s="328"/>
      <c r="AA221" s="329"/>
      <c r="AB221" s="114"/>
      <c r="AC221" s="115"/>
      <c r="AD221" s="113"/>
      <c r="AE221" s="113"/>
      <c r="AF221" s="112"/>
      <c r="AG221" s="116"/>
      <c r="AH221" s="115"/>
      <c r="AI221" s="174"/>
      <c r="AJ221" s="104"/>
      <c r="AK221" s="115"/>
      <c r="AL221" s="112"/>
      <c r="AM221" s="116"/>
      <c r="AN221" s="115"/>
      <c r="AO221" s="248"/>
      <c r="AP221" s="242" t="str">
        <f>IF(AD221="UI",VLOOKUP(AB221,'Convert Internation Units'!$A$2:$D$33,4,FALSE),IF(AB221="Penethamate hydroiodide",0.63,IF(AB221="Benzylpenicillin Procaine /
 Benzathine Penicillin",0.61,IF(AB221="Benzathine Penicillin",0.61,IF(AB221="Procaine benzylpenicillin",0.61,IF(AB221=Prodrug!E218,Prodrug!E218,Prodrug!E218))))))</f>
        <v/>
      </c>
      <c r="AQ221" s="239" t="str">
        <f>IFERROR((((Calculations!C218*Calculations!G218)/Calculations!E218)*'Data Entry'!X221),"")</f>
        <v/>
      </c>
      <c r="AR221" s="234" t="str">
        <f>IFERROR(VLOOKUP(AB221,Lists!$P$2:$Q$182,2,0),"")</f>
        <v/>
      </c>
      <c r="AS221" s="233" t="str">
        <f>IF(AI221="UI",VLOOKUP(AG221,'Convert Internation Units'!$A$2:$D$33,4,FALSE),IF(AG221="Penethamate hydroiodide",0.63,IF(AG221="Benzylpenicillin Procaine /
 Benzathine Penicillin",0.61,IF(AG221="Benzathine Penicillin",0.61,IF(AG221="Procaine benzylpenicillin",0.61,IF(AG221=Prodrug!F218,Prodrug!F218,Prodrug!F218))))))</f>
        <v/>
      </c>
      <c r="AT221" s="239" t="str">
        <f>IFERROR((((Calculations!K218*Calculations!G218)/Calculations!E218)*'Data Entry'!X221),"")</f>
        <v/>
      </c>
      <c r="AU221" s="235" t="str">
        <f>IFERROR(VLOOKUP(AG221,Lists!$P$2:$Q$182,2,0),"")</f>
        <v/>
      </c>
      <c r="AV221" s="233" t="str">
        <f>IF(AL221="UI",VLOOKUP(AJ221,'Convert Internation Units'!$A$2:$D$33,4,FALSE),IF(AJ221="Penethamate hydroiodide",0.63,IF(AJ221="Benzylpenicillin Procaine /
 Benzathine Penicillin",0.61,IF(AJ221="Benzathine Penicillin",0.61,IF(AJ221="Procaine benzylpenicillin",0.61,IF(AJ221=Prodrug!G218,Prodrug!G218,Prodrug!G218))))))</f>
        <v/>
      </c>
      <c r="AW221" s="239" t="str">
        <f>IFERROR((((Calculations!O218*Calculations!G218)/Calculations!E218)*'Data Entry'!X221),"")</f>
        <v/>
      </c>
      <c r="AX221" s="235" t="str">
        <f>IFERROR(VLOOKUP(AJ221,Lists!$P$2:$Q$182,2,0),"")</f>
        <v/>
      </c>
      <c r="AY221" s="233" t="str">
        <f>IF(AO221="UI",VLOOKUP(AM221,'Convert Internation Units'!$A$2:$D$33,4,FALSE),IF(AM221="Penethamate hydroiodide",0.63,IF(AM221="Benzylpenicillin Procaine /
 Benzathine Penicillin",0.61,IF(AM221="Benzathine Penicillin",0.61,IF(AM221="Procaine benzylpenicillin",0.61,IF(AM221=Prodrug!H218,Prodrug!H218,Prodrug!H218))))))</f>
        <v/>
      </c>
      <c r="AZ221" s="239" t="str">
        <f>IFERROR((((Calculations!S218*Calculations!G218)/Calculations!E218)*'Data Entry'!X221),"")</f>
        <v/>
      </c>
      <c r="BA221" s="235" t="str">
        <f>IFERROR(VLOOKUP(AM221,Lists!$P$2:$Q$182,2,0),"")</f>
        <v/>
      </c>
      <c r="BG221" s="165"/>
      <c r="BH221" s="165"/>
      <c r="BI221" s="165"/>
      <c r="BJ221" s="165"/>
      <c r="BK221" s="165"/>
      <c r="BL221" s="165"/>
      <c r="BM221" s="165"/>
      <c r="BN221" s="165"/>
      <c r="BO221" s="165"/>
      <c r="BP221" s="165"/>
      <c r="BQ221" s="165"/>
      <c r="BR221" s="165"/>
      <c r="BS221" s="165"/>
      <c r="BT221" s="165"/>
      <c r="BU221" s="165"/>
    </row>
    <row r="222" spans="1:73" s="5" customFormat="1">
      <c r="A222" s="6">
        <v>216</v>
      </c>
      <c r="B222" s="231"/>
      <c r="C222" s="7"/>
      <c r="D222" s="7"/>
      <c r="E222" s="7"/>
      <c r="F222" s="67"/>
      <c r="G222" s="79"/>
      <c r="H222" s="79"/>
      <c r="I222" s="75"/>
      <c r="J222" s="76"/>
      <c r="K222" s="76"/>
      <c r="L222" s="76"/>
      <c r="M222" s="76"/>
      <c r="N222" s="76"/>
      <c r="O222" s="76"/>
      <c r="P222" s="76"/>
      <c r="Q222" s="76"/>
      <c r="R222" s="76"/>
      <c r="S222" s="76"/>
      <c r="T222" s="76"/>
      <c r="U222" s="76"/>
      <c r="V222" s="76"/>
      <c r="W222" s="80"/>
      <c r="X222" s="69"/>
      <c r="Y222" s="25"/>
      <c r="Z222" s="326"/>
      <c r="AA222" s="327"/>
      <c r="AB222" s="28"/>
      <c r="AC222" s="23"/>
      <c r="AD222" s="8"/>
      <c r="AE222" s="8"/>
      <c r="AF222" s="25"/>
      <c r="AG222" s="6"/>
      <c r="AH222" s="23"/>
      <c r="AI222" s="173"/>
      <c r="AJ222" s="26"/>
      <c r="AK222" s="23"/>
      <c r="AL222" s="25"/>
      <c r="AM222" s="6"/>
      <c r="AN222" s="23"/>
      <c r="AO222" s="247"/>
      <c r="AP222" s="243" t="str">
        <f>IF(AD222="UI",VLOOKUP(AB222,'Convert Internation Units'!$A$2:$D$33,4,FALSE),IF(AB222="Penethamate hydroiodide",0.63,IF(AB222="Benzylpenicillin Procaine /
 Benzathine Penicillin",0.61,IF(AB222="Benzathine Penicillin",0.61,IF(AB222="Procaine benzylpenicillin",0.61,IF(AB222=Prodrug!E219,Prodrug!E219,Prodrug!E219))))))</f>
        <v/>
      </c>
      <c r="AQ222" s="240" t="str">
        <f>IFERROR((((Calculations!C219*Calculations!G219)/Calculations!E219)*'Data Entry'!X222),"")</f>
        <v/>
      </c>
      <c r="AR222" s="141" t="str">
        <f>IFERROR(VLOOKUP(AB222,Lists!$P$2:$Q$182,2,0),"")</f>
        <v/>
      </c>
      <c r="AS222" s="143" t="str">
        <f>IF(AI222="UI",VLOOKUP(AG222,'Convert Internation Units'!$A$2:$D$33,4,FALSE),IF(AG222="Penethamate hydroiodide",0.63,IF(AG222="Benzylpenicillin Procaine /
 Benzathine Penicillin",0.61,IF(AG222="Benzathine Penicillin",0.61,IF(AG222="Procaine benzylpenicillin",0.61,IF(AG222=Prodrug!F219,Prodrug!F219,Prodrug!F219))))))</f>
        <v/>
      </c>
      <c r="AT222" s="240" t="str">
        <f>IFERROR((((Calculations!K219*Calculations!G219)/Calculations!E219)*'Data Entry'!X222),"")</f>
        <v/>
      </c>
      <c r="AU222" s="146" t="str">
        <f>IFERROR(VLOOKUP(AG222,Lists!$P$2:$Q$182,2,0),"")</f>
        <v/>
      </c>
      <c r="AV222" s="143" t="str">
        <f>IF(AL222="UI",VLOOKUP(AJ222,'Convert Internation Units'!$A$2:$D$33,4,FALSE),IF(AJ222="Penethamate hydroiodide",0.63,IF(AJ222="Benzylpenicillin Procaine /
 Benzathine Penicillin",0.61,IF(AJ222="Benzathine Penicillin",0.61,IF(AJ222="Procaine benzylpenicillin",0.61,IF(AJ222=Prodrug!G219,Prodrug!G219,Prodrug!G219))))))</f>
        <v/>
      </c>
      <c r="AW222" s="240" t="str">
        <f>IFERROR((((Calculations!O219*Calculations!G219)/Calculations!E219)*'Data Entry'!X222),"")</f>
        <v/>
      </c>
      <c r="AX222" s="146" t="str">
        <f>IFERROR(VLOOKUP(AJ222,Lists!$P$2:$Q$182,2,0),"")</f>
        <v/>
      </c>
      <c r="AY222" s="143" t="str">
        <f>IF(AO222="UI",VLOOKUP(AM222,'Convert Internation Units'!$A$2:$D$33,4,FALSE),IF(AM222="Penethamate hydroiodide",0.63,IF(AM222="Benzylpenicillin Procaine /
 Benzathine Penicillin",0.61,IF(AM222="Benzathine Penicillin",0.61,IF(AM222="Procaine benzylpenicillin",0.61,IF(AM222=Prodrug!H219,Prodrug!H219,Prodrug!H219))))))</f>
        <v/>
      </c>
      <c r="AZ222" s="240" t="str">
        <f>IFERROR((((Calculations!S219*Calculations!G219)/Calculations!E219)*'Data Entry'!X222),"")</f>
        <v/>
      </c>
      <c r="BA222" s="146" t="str">
        <f>IFERROR(VLOOKUP(AM222,Lists!$P$2:$Q$182,2,0),"")</f>
        <v/>
      </c>
      <c r="BG222" s="165"/>
      <c r="BH222" s="165"/>
      <c r="BI222" s="165"/>
      <c r="BJ222" s="165"/>
      <c r="BK222" s="165"/>
      <c r="BL222" s="165"/>
      <c r="BM222" s="165"/>
      <c r="BN222" s="165"/>
      <c r="BO222" s="165"/>
      <c r="BP222" s="165"/>
      <c r="BQ222" s="165"/>
      <c r="BR222" s="165"/>
      <c r="BS222" s="165"/>
      <c r="BT222" s="165"/>
      <c r="BU222" s="165"/>
    </row>
    <row r="223" spans="1:73" s="5" customFormat="1">
      <c r="A223" s="116">
        <v>217</v>
      </c>
      <c r="B223" s="232"/>
      <c r="C223" s="105"/>
      <c r="D223" s="105"/>
      <c r="E223" s="105"/>
      <c r="F223" s="106"/>
      <c r="G223" s="107"/>
      <c r="H223" s="107"/>
      <c r="I223" s="108"/>
      <c r="J223" s="110"/>
      <c r="K223" s="110"/>
      <c r="L223" s="110"/>
      <c r="M223" s="110"/>
      <c r="N223" s="110"/>
      <c r="O223" s="110"/>
      <c r="P223" s="110"/>
      <c r="Q223" s="110"/>
      <c r="R223" s="110"/>
      <c r="S223" s="110"/>
      <c r="T223" s="110"/>
      <c r="U223" s="110"/>
      <c r="V223" s="110"/>
      <c r="W223" s="109"/>
      <c r="X223" s="111"/>
      <c r="Y223" s="112"/>
      <c r="Z223" s="328"/>
      <c r="AA223" s="329"/>
      <c r="AB223" s="114"/>
      <c r="AC223" s="115"/>
      <c r="AD223" s="113"/>
      <c r="AE223" s="113"/>
      <c r="AF223" s="112"/>
      <c r="AG223" s="116"/>
      <c r="AH223" s="115"/>
      <c r="AI223" s="174"/>
      <c r="AJ223" s="104"/>
      <c r="AK223" s="115"/>
      <c r="AL223" s="112"/>
      <c r="AM223" s="116"/>
      <c r="AN223" s="115"/>
      <c r="AO223" s="248"/>
      <c r="AP223" s="242" t="str">
        <f>IF(AD223="UI",VLOOKUP(AB223,'Convert Internation Units'!$A$2:$D$33,4,FALSE),IF(AB223="Penethamate hydroiodide",0.63,IF(AB223="Benzylpenicillin Procaine /
 Benzathine Penicillin",0.61,IF(AB223="Benzathine Penicillin",0.61,IF(AB223="Procaine benzylpenicillin",0.61,IF(AB223=Prodrug!E220,Prodrug!E220,Prodrug!E220))))))</f>
        <v/>
      </c>
      <c r="AQ223" s="239" t="str">
        <f>IFERROR((((Calculations!C220*Calculations!G220)/Calculations!E220)*'Data Entry'!X223),"")</f>
        <v/>
      </c>
      <c r="AR223" s="234" t="str">
        <f>IFERROR(VLOOKUP(AB223,Lists!$P$2:$Q$182,2,0),"")</f>
        <v/>
      </c>
      <c r="AS223" s="233" t="str">
        <f>IF(AI223="UI",VLOOKUP(AG223,'Convert Internation Units'!$A$2:$D$33,4,FALSE),IF(AG223="Penethamate hydroiodide",0.63,IF(AG223="Benzylpenicillin Procaine /
 Benzathine Penicillin",0.61,IF(AG223="Benzathine Penicillin",0.61,IF(AG223="Procaine benzylpenicillin",0.61,IF(AG223=Prodrug!F220,Prodrug!F220,Prodrug!F220))))))</f>
        <v/>
      </c>
      <c r="AT223" s="239" t="str">
        <f>IFERROR((((Calculations!K220*Calculations!G220)/Calculations!E220)*'Data Entry'!X223),"")</f>
        <v/>
      </c>
      <c r="AU223" s="235" t="str">
        <f>IFERROR(VLOOKUP(AG223,Lists!$P$2:$Q$182,2,0),"")</f>
        <v/>
      </c>
      <c r="AV223" s="233" t="str">
        <f>IF(AL223="UI",VLOOKUP(AJ223,'Convert Internation Units'!$A$2:$D$33,4,FALSE),IF(AJ223="Penethamate hydroiodide",0.63,IF(AJ223="Benzylpenicillin Procaine /
 Benzathine Penicillin",0.61,IF(AJ223="Benzathine Penicillin",0.61,IF(AJ223="Procaine benzylpenicillin",0.61,IF(AJ223=Prodrug!G220,Prodrug!G220,Prodrug!G220))))))</f>
        <v/>
      </c>
      <c r="AW223" s="239" t="str">
        <f>IFERROR((((Calculations!O220*Calculations!G220)/Calculations!E220)*'Data Entry'!X223),"")</f>
        <v/>
      </c>
      <c r="AX223" s="235" t="str">
        <f>IFERROR(VLOOKUP(AJ223,Lists!$P$2:$Q$182,2,0),"")</f>
        <v/>
      </c>
      <c r="AY223" s="233" t="str">
        <f>IF(AO223="UI",VLOOKUP(AM223,'Convert Internation Units'!$A$2:$D$33,4,FALSE),IF(AM223="Penethamate hydroiodide",0.63,IF(AM223="Benzylpenicillin Procaine /
 Benzathine Penicillin",0.61,IF(AM223="Benzathine Penicillin",0.61,IF(AM223="Procaine benzylpenicillin",0.61,IF(AM223=Prodrug!H220,Prodrug!H220,Prodrug!H220))))))</f>
        <v/>
      </c>
      <c r="AZ223" s="239" t="str">
        <f>IFERROR((((Calculations!S220*Calculations!G220)/Calculations!E220)*'Data Entry'!X223),"")</f>
        <v/>
      </c>
      <c r="BA223" s="235" t="str">
        <f>IFERROR(VLOOKUP(AM223,Lists!$P$2:$Q$182,2,0),"")</f>
        <v/>
      </c>
      <c r="BG223" s="165"/>
      <c r="BH223" s="165"/>
      <c r="BI223" s="165"/>
      <c r="BJ223" s="165"/>
      <c r="BK223" s="165"/>
      <c r="BL223" s="165"/>
      <c r="BM223" s="165"/>
      <c r="BN223" s="165"/>
      <c r="BO223" s="165"/>
      <c r="BP223" s="165"/>
      <c r="BQ223" s="165"/>
      <c r="BR223" s="165"/>
      <c r="BS223" s="165"/>
      <c r="BT223" s="165"/>
      <c r="BU223" s="165"/>
    </row>
    <row r="224" spans="1:73" s="5" customFormat="1">
      <c r="A224" s="6">
        <v>218</v>
      </c>
      <c r="B224" s="231"/>
      <c r="C224" s="7"/>
      <c r="D224" s="7"/>
      <c r="E224" s="7"/>
      <c r="F224" s="67"/>
      <c r="G224" s="79"/>
      <c r="H224" s="79"/>
      <c r="I224" s="75"/>
      <c r="J224" s="76"/>
      <c r="K224" s="76"/>
      <c r="L224" s="76"/>
      <c r="M224" s="76"/>
      <c r="N224" s="76"/>
      <c r="O224" s="76"/>
      <c r="P224" s="76"/>
      <c r="Q224" s="76"/>
      <c r="R224" s="76"/>
      <c r="S224" s="76"/>
      <c r="T224" s="76"/>
      <c r="U224" s="76"/>
      <c r="V224" s="76"/>
      <c r="W224" s="80"/>
      <c r="X224" s="69"/>
      <c r="Y224" s="25"/>
      <c r="Z224" s="326"/>
      <c r="AA224" s="327"/>
      <c r="AB224" s="28"/>
      <c r="AC224" s="23"/>
      <c r="AD224" s="8"/>
      <c r="AE224" s="8"/>
      <c r="AF224" s="25"/>
      <c r="AG224" s="6"/>
      <c r="AH224" s="23"/>
      <c r="AI224" s="173"/>
      <c r="AJ224" s="26"/>
      <c r="AK224" s="23"/>
      <c r="AL224" s="25"/>
      <c r="AM224" s="6"/>
      <c r="AN224" s="23"/>
      <c r="AO224" s="247"/>
      <c r="AP224" s="243" t="str">
        <f>IF(AD224="UI",VLOOKUP(AB224,'Convert Internation Units'!$A$2:$D$33,4,FALSE),IF(AB224="Penethamate hydroiodide",0.63,IF(AB224="Benzylpenicillin Procaine /
 Benzathine Penicillin",0.61,IF(AB224="Benzathine Penicillin",0.61,IF(AB224="Procaine benzylpenicillin",0.61,IF(AB224=Prodrug!E221,Prodrug!E221,Prodrug!E221))))))</f>
        <v/>
      </c>
      <c r="AQ224" s="240" t="str">
        <f>IFERROR((((Calculations!C221*Calculations!G221)/Calculations!E221)*'Data Entry'!X224),"")</f>
        <v/>
      </c>
      <c r="AR224" s="141" t="str">
        <f>IFERROR(VLOOKUP(AB224,Lists!$P$2:$Q$182,2,0),"")</f>
        <v/>
      </c>
      <c r="AS224" s="143" t="str">
        <f>IF(AI224="UI",VLOOKUP(AG224,'Convert Internation Units'!$A$2:$D$33,4,FALSE),IF(AG224="Penethamate hydroiodide",0.63,IF(AG224="Benzylpenicillin Procaine /
 Benzathine Penicillin",0.61,IF(AG224="Benzathine Penicillin",0.61,IF(AG224="Procaine benzylpenicillin",0.61,IF(AG224=Prodrug!F221,Prodrug!F221,Prodrug!F221))))))</f>
        <v/>
      </c>
      <c r="AT224" s="240" t="str">
        <f>IFERROR((((Calculations!K221*Calculations!G221)/Calculations!E221)*'Data Entry'!X224),"")</f>
        <v/>
      </c>
      <c r="AU224" s="146" t="str">
        <f>IFERROR(VLOOKUP(AG224,Lists!$P$2:$Q$182,2,0),"")</f>
        <v/>
      </c>
      <c r="AV224" s="143" t="str">
        <f>IF(AL224="UI",VLOOKUP(AJ224,'Convert Internation Units'!$A$2:$D$33,4,FALSE),IF(AJ224="Penethamate hydroiodide",0.63,IF(AJ224="Benzylpenicillin Procaine /
 Benzathine Penicillin",0.61,IF(AJ224="Benzathine Penicillin",0.61,IF(AJ224="Procaine benzylpenicillin",0.61,IF(AJ224=Prodrug!G221,Prodrug!G221,Prodrug!G221))))))</f>
        <v/>
      </c>
      <c r="AW224" s="240" t="str">
        <f>IFERROR((((Calculations!O221*Calculations!G221)/Calculations!E221)*'Data Entry'!X224),"")</f>
        <v/>
      </c>
      <c r="AX224" s="146" t="str">
        <f>IFERROR(VLOOKUP(AJ224,Lists!$P$2:$Q$182,2,0),"")</f>
        <v/>
      </c>
      <c r="AY224" s="143" t="str">
        <f>IF(AO224="UI",VLOOKUP(AM224,'Convert Internation Units'!$A$2:$D$33,4,FALSE),IF(AM224="Penethamate hydroiodide",0.63,IF(AM224="Benzylpenicillin Procaine /
 Benzathine Penicillin",0.61,IF(AM224="Benzathine Penicillin",0.61,IF(AM224="Procaine benzylpenicillin",0.61,IF(AM224=Prodrug!H221,Prodrug!H221,Prodrug!H221))))))</f>
        <v/>
      </c>
      <c r="AZ224" s="240" t="str">
        <f>IFERROR((((Calculations!S221*Calculations!G221)/Calculations!E221)*'Data Entry'!X224),"")</f>
        <v/>
      </c>
      <c r="BA224" s="146" t="str">
        <f>IFERROR(VLOOKUP(AM224,Lists!$P$2:$Q$182,2,0),"")</f>
        <v/>
      </c>
      <c r="BG224" s="165"/>
      <c r="BH224" s="165"/>
      <c r="BI224" s="165"/>
      <c r="BJ224" s="165"/>
      <c r="BK224" s="165"/>
      <c r="BL224" s="165"/>
      <c r="BM224" s="165"/>
      <c r="BN224" s="165"/>
      <c r="BO224" s="165"/>
      <c r="BP224" s="165"/>
      <c r="BQ224" s="165"/>
      <c r="BR224" s="165"/>
      <c r="BS224" s="165"/>
      <c r="BT224" s="165"/>
      <c r="BU224" s="165"/>
    </row>
    <row r="225" spans="1:73" s="5" customFormat="1">
      <c r="A225" s="116">
        <v>219</v>
      </c>
      <c r="B225" s="232"/>
      <c r="C225" s="105"/>
      <c r="D225" s="105"/>
      <c r="E225" s="105"/>
      <c r="F225" s="106"/>
      <c r="G225" s="107"/>
      <c r="H225" s="107"/>
      <c r="I225" s="108"/>
      <c r="J225" s="110"/>
      <c r="K225" s="110"/>
      <c r="L225" s="110"/>
      <c r="M225" s="110"/>
      <c r="N225" s="110"/>
      <c r="O225" s="110"/>
      <c r="P225" s="110"/>
      <c r="Q225" s="110"/>
      <c r="R225" s="110"/>
      <c r="S225" s="110"/>
      <c r="T225" s="110"/>
      <c r="U225" s="110"/>
      <c r="V225" s="110"/>
      <c r="W225" s="109"/>
      <c r="X225" s="111"/>
      <c r="Y225" s="112"/>
      <c r="Z225" s="328"/>
      <c r="AA225" s="329"/>
      <c r="AB225" s="114"/>
      <c r="AC225" s="115"/>
      <c r="AD225" s="113"/>
      <c r="AE225" s="113"/>
      <c r="AF225" s="112"/>
      <c r="AG225" s="116"/>
      <c r="AH225" s="115"/>
      <c r="AI225" s="174"/>
      <c r="AJ225" s="104"/>
      <c r="AK225" s="115"/>
      <c r="AL225" s="112"/>
      <c r="AM225" s="116"/>
      <c r="AN225" s="115"/>
      <c r="AO225" s="248"/>
      <c r="AP225" s="242" t="str">
        <f>IF(AD225="UI",VLOOKUP(AB225,'Convert Internation Units'!$A$2:$D$33,4,FALSE),IF(AB225="Penethamate hydroiodide",0.63,IF(AB225="Benzylpenicillin Procaine /
 Benzathine Penicillin",0.61,IF(AB225="Benzathine Penicillin",0.61,IF(AB225="Procaine benzylpenicillin",0.61,IF(AB225=Prodrug!E222,Prodrug!E222,Prodrug!E222))))))</f>
        <v/>
      </c>
      <c r="AQ225" s="239" t="str">
        <f>IFERROR((((Calculations!C222*Calculations!G222)/Calculations!E222)*'Data Entry'!X225),"")</f>
        <v/>
      </c>
      <c r="AR225" s="234" t="str">
        <f>IFERROR(VLOOKUP(AB225,Lists!$P$2:$Q$182,2,0),"")</f>
        <v/>
      </c>
      <c r="AS225" s="233" t="str">
        <f>IF(AI225="UI",VLOOKUP(AG225,'Convert Internation Units'!$A$2:$D$33,4,FALSE),IF(AG225="Penethamate hydroiodide",0.63,IF(AG225="Benzylpenicillin Procaine /
 Benzathine Penicillin",0.61,IF(AG225="Benzathine Penicillin",0.61,IF(AG225="Procaine benzylpenicillin",0.61,IF(AG225=Prodrug!F222,Prodrug!F222,Prodrug!F222))))))</f>
        <v/>
      </c>
      <c r="AT225" s="239" t="str">
        <f>IFERROR((((Calculations!K222*Calculations!G222)/Calculations!E222)*'Data Entry'!X225),"")</f>
        <v/>
      </c>
      <c r="AU225" s="235" t="str">
        <f>IFERROR(VLOOKUP(AG225,Lists!$P$2:$Q$182,2,0),"")</f>
        <v/>
      </c>
      <c r="AV225" s="233" t="str">
        <f>IF(AL225="UI",VLOOKUP(AJ225,'Convert Internation Units'!$A$2:$D$33,4,FALSE),IF(AJ225="Penethamate hydroiodide",0.63,IF(AJ225="Benzylpenicillin Procaine /
 Benzathine Penicillin",0.61,IF(AJ225="Benzathine Penicillin",0.61,IF(AJ225="Procaine benzylpenicillin",0.61,IF(AJ225=Prodrug!G222,Prodrug!G222,Prodrug!G222))))))</f>
        <v/>
      </c>
      <c r="AW225" s="239" t="str">
        <f>IFERROR((((Calculations!O222*Calculations!G222)/Calculations!E222)*'Data Entry'!X225),"")</f>
        <v/>
      </c>
      <c r="AX225" s="235" t="str">
        <f>IFERROR(VLOOKUP(AJ225,Lists!$P$2:$Q$182,2,0),"")</f>
        <v/>
      </c>
      <c r="AY225" s="233" t="str">
        <f>IF(AO225="UI",VLOOKUP(AM225,'Convert Internation Units'!$A$2:$D$33,4,FALSE),IF(AM225="Penethamate hydroiodide",0.63,IF(AM225="Benzylpenicillin Procaine /
 Benzathine Penicillin",0.61,IF(AM225="Benzathine Penicillin",0.61,IF(AM225="Procaine benzylpenicillin",0.61,IF(AM225=Prodrug!H222,Prodrug!H222,Prodrug!H222))))))</f>
        <v/>
      </c>
      <c r="AZ225" s="239" t="str">
        <f>IFERROR((((Calculations!S222*Calculations!G222)/Calculations!E222)*'Data Entry'!X225),"")</f>
        <v/>
      </c>
      <c r="BA225" s="235" t="str">
        <f>IFERROR(VLOOKUP(AM225,Lists!$P$2:$Q$182,2,0),"")</f>
        <v/>
      </c>
      <c r="BG225" s="165"/>
      <c r="BH225" s="165"/>
      <c r="BI225" s="165"/>
      <c r="BJ225" s="165"/>
      <c r="BK225" s="165"/>
      <c r="BL225" s="165"/>
      <c r="BM225" s="165"/>
      <c r="BN225" s="165"/>
      <c r="BO225" s="165"/>
      <c r="BP225" s="165"/>
      <c r="BQ225" s="165"/>
      <c r="BR225" s="165"/>
      <c r="BS225" s="165"/>
      <c r="BT225" s="165"/>
      <c r="BU225" s="165"/>
    </row>
    <row r="226" spans="1:73" s="5" customFormat="1">
      <c r="A226" s="6">
        <v>220</v>
      </c>
      <c r="B226" s="231"/>
      <c r="C226" s="7"/>
      <c r="D226" s="7"/>
      <c r="E226" s="7"/>
      <c r="F226" s="67"/>
      <c r="G226" s="79"/>
      <c r="H226" s="79"/>
      <c r="I226" s="75"/>
      <c r="J226" s="76"/>
      <c r="K226" s="76"/>
      <c r="L226" s="76"/>
      <c r="M226" s="76"/>
      <c r="N226" s="76"/>
      <c r="O226" s="76"/>
      <c r="P226" s="76"/>
      <c r="Q226" s="76"/>
      <c r="R226" s="76"/>
      <c r="S226" s="76"/>
      <c r="T226" s="76"/>
      <c r="U226" s="76"/>
      <c r="V226" s="76"/>
      <c r="W226" s="80"/>
      <c r="X226" s="69"/>
      <c r="Y226" s="25"/>
      <c r="Z226" s="326"/>
      <c r="AA226" s="327"/>
      <c r="AB226" s="28"/>
      <c r="AC226" s="23"/>
      <c r="AD226" s="8"/>
      <c r="AE226" s="8"/>
      <c r="AF226" s="25"/>
      <c r="AG226" s="6"/>
      <c r="AH226" s="23"/>
      <c r="AI226" s="173"/>
      <c r="AJ226" s="26"/>
      <c r="AK226" s="23"/>
      <c r="AL226" s="25"/>
      <c r="AM226" s="6"/>
      <c r="AN226" s="23"/>
      <c r="AO226" s="247"/>
      <c r="AP226" s="243" t="str">
        <f>IF(AD226="UI",VLOOKUP(AB226,'Convert Internation Units'!$A$2:$D$33,4,FALSE),IF(AB226="Penethamate hydroiodide",0.63,IF(AB226="Benzylpenicillin Procaine /
 Benzathine Penicillin",0.61,IF(AB226="Benzathine Penicillin",0.61,IF(AB226="Procaine benzylpenicillin",0.61,IF(AB226=Prodrug!E223,Prodrug!E223,Prodrug!E223))))))</f>
        <v/>
      </c>
      <c r="AQ226" s="240" t="str">
        <f>IFERROR((((Calculations!C223*Calculations!G223)/Calculations!E223)*'Data Entry'!X226),"")</f>
        <v/>
      </c>
      <c r="AR226" s="141" t="str">
        <f>IFERROR(VLOOKUP(AB226,Lists!$P$2:$Q$182,2,0),"")</f>
        <v/>
      </c>
      <c r="AS226" s="143" t="str">
        <f>IF(AI226="UI",VLOOKUP(AG226,'Convert Internation Units'!$A$2:$D$33,4,FALSE),IF(AG226="Penethamate hydroiodide",0.63,IF(AG226="Benzylpenicillin Procaine /
 Benzathine Penicillin",0.61,IF(AG226="Benzathine Penicillin",0.61,IF(AG226="Procaine benzylpenicillin",0.61,IF(AG226=Prodrug!F223,Prodrug!F223,Prodrug!F223))))))</f>
        <v/>
      </c>
      <c r="AT226" s="240" t="str">
        <f>IFERROR((((Calculations!K223*Calculations!G223)/Calculations!E223)*'Data Entry'!X226),"")</f>
        <v/>
      </c>
      <c r="AU226" s="146" t="str">
        <f>IFERROR(VLOOKUP(AG226,Lists!$P$2:$Q$182,2,0),"")</f>
        <v/>
      </c>
      <c r="AV226" s="143" t="str">
        <f>IF(AL226="UI",VLOOKUP(AJ226,'Convert Internation Units'!$A$2:$D$33,4,FALSE),IF(AJ226="Penethamate hydroiodide",0.63,IF(AJ226="Benzylpenicillin Procaine /
 Benzathine Penicillin",0.61,IF(AJ226="Benzathine Penicillin",0.61,IF(AJ226="Procaine benzylpenicillin",0.61,IF(AJ226=Prodrug!G223,Prodrug!G223,Prodrug!G223))))))</f>
        <v/>
      </c>
      <c r="AW226" s="240" t="str">
        <f>IFERROR((((Calculations!O223*Calculations!G223)/Calculations!E223)*'Data Entry'!X226),"")</f>
        <v/>
      </c>
      <c r="AX226" s="146" t="str">
        <f>IFERROR(VLOOKUP(AJ226,Lists!$P$2:$Q$182,2,0),"")</f>
        <v/>
      </c>
      <c r="AY226" s="143" t="str">
        <f>IF(AO226="UI",VLOOKUP(AM226,'Convert Internation Units'!$A$2:$D$33,4,FALSE),IF(AM226="Penethamate hydroiodide",0.63,IF(AM226="Benzylpenicillin Procaine /
 Benzathine Penicillin",0.61,IF(AM226="Benzathine Penicillin",0.61,IF(AM226="Procaine benzylpenicillin",0.61,IF(AM226=Prodrug!H223,Prodrug!H223,Prodrug!H223))))))</f>
        <v/>
      </c>
      <c r="AZ226" s="240" t="str">
        <f>IFERROR((((Calculations!S223*Calculations!G223)/Calculations!E223)*'Data Entry'!X226),"")</f>
        <v/>
      </c>
      <c r="BA226" s="146" t="str">
        <f>IFERROR(VLOOKUP(AM226,Lists!$P$2:$Q$182,2,0),"")</f>
        <v/>
      </c>
      <c r="BG226" s="165"/>
      <c r="BH226" s="165"/>
      <c r="BI226" s="165"/>
      <c r="BJ226" s="165"/>
      <c r="BK226" s="165"/>
      <c r="BL226" s="165"/>
      <c r="BM226" s="165"/>
      <c r="BN226" s="165"/>
      <c r="BO226" s="165"/>
      <c r="BP226" s="165"/>
      <c r="BQ226" s="165"/>
      <c r="BR226" s="165"/>
      <c r="BS226" s="165"/>
      <c r="BT226" s="165"/>
      <c r="BU226" s="165"/>
    </row>
    <row r="227" spans="1:73" s="5" customFormat="1">
      <c r="A227" s="116">
        <v>221</v>
      </c>
      <c r="B227" s="232"/>
      <c r="C227" s="105"/>
      <c r="D227" s="105"/>
      <c r="E227" s="105"/>
      <c r="F227" s="106"/>
      <c r="G227" s="107"/>
      <c r="H227" s="107"/>
      <c r="I227" s="108"/>
      <c r="J227" s="110"/>
      <c r="K227" s="110"/>
      <c r="L227" s="110"/>
      <c r="M227" s="110"/>
      <c r="N227" s="110"/>
      <c r="O227" s="110"/>
      <c r="P227" s="110"/>
      <c r="Q227" s="110"/>
      <c r="R227" s="110"/>
      <c r="S227" s="110"/>
      <c r="T227" s="110"/>
      <c r="U227" s="110"/>
      <c r="V227" s="110"/>
      <c r="W227" s="109"/>
      <c r="X227" s="111"/>
      <c r="Y227" s="112"/>
      <c r="Z227" s="328"/>
      <c r="AA227" s="329"/>
      <c r="AB227" s="114"/>
      <c r="AC227" s="115"/>
      <c r="AD227" s="113"/>
      <c r="AE227" s="113"/>
      <c r="AF227" s="112"/>
      <c r="AG227" s="116"/>
      <c r="AH227" s="115"/>
      <c r="AI227" s="174"/>
      <c r="AJ227" s="104"/>
      <c r="AK227" s="115"/>
      <c r="AL227" s="112"/>
      <c r="AM227" s="116"/>
      <c r="AN227" s="115"/>
      <c r="AO227" s="248"/>
      <c r="AP227" s="242" t="str">
        <f>IF(AD227="UI",VLOOKUP(AB227,'Convert Internation Units'!$A$2:$D$33,4,FALSE),IF(AB227="Penethamate hydroiodide",0.63,IF(AB227="Benzylpenicillin Procaine /
 Benzathine Penicillin",0.61,IF(AB227="Benzathine Penicillin",0.61,IF(AB227="Procaine benzylpenicillin",0.61,IF(AB227=Prodrug!E224,Prodrug!E224,Prodrug!E224))))))</f>
        <v/>
      </c>
      <c r="AQ227" s="239" t="str">
        <f>IFERROR((((Calculations!C224*Calculations!G224)/Calculations!E224)*'Data Entry'!X227),"")</f>
        <v/>
      </c>
      <c r="AR227" s="234" t="str">
        <f>IFERROR(VLOOKUP(AB227,Lists!$P$2:$Q$182,2,0),"")</f>
        <v/>
      </c>
      <c r="AS227" s="233" t="str">
        <f>IF(AI227="UI",VLOOKUP(AG227,'Convert Internation Units'!$A$2:$D$33,4,FALSE),IF(AG227="Penethamate hydroiodide",0.63,IF(AG227="Benzylpenicillin Procaine /
 Benzathine Penicillin",0.61,IF(AG227="Benzathine Penicillin",0.61,IF(AG227="Procaine benzylpenicillin",0.61,IF(AG227=Prodrug!F224,Prodrug!F224,Prodrug!F224))))))</f>
        <v/>
      </c>
      <c r="AT227" s="239" t="str">
        <f>IFERROR((((Calculations!K224*Calculations!G224)/Calculations!E224)*'Data Entry'!X227),"")</f>
        <v/>
      </c>
      <c r="AU227" s="235" t="str">
        <f>IFERROR(VLOOKUP(AG227,Lists!$P$2:$Q$182,2,0),"")</f>
        <v/>
      </c>
      <c r="AV227" s="233" t="str">
        <f>IF(AL227="UI",VLOOKUP(AJ227,'Convert Internation Units'!$A$2:$D$33,4,FALSE),IF(AJ227="Penethamate hydroiodide",0.63,IF(AJ227="Benzylpenicillin Procaine /
 Benzathine Penicillin",0.61,IF(AJ227="Benzathine Penicillin",0.61,IF(AJ227="Procaine benzylpenicillin",0.61,IF(AJ227=Prodrug!G224,Prodrug!G224,Prodrug!G224))))))</f>
        <v/>
      </c>
      <c r="AW227" s="239" t="str">
        <f>IFERROR((((Calculations!O224*Calculations!G224)/Calculations!E224)*'Data Entry'!X227),"")</f>
        <v/>
      </c>
      <c r="AX227" s="235" t="str">
        <f>IFERROR(VLOOKUP(AJ227,Lists!$P$2:$Q$182,2,0),"")</f>
        <v/>
      </c>
      <c r="AY227" s="233" t="str">
        <f>IF(AO227="UI",VLOOKUP(AM227,'Convert Internation Units'!$A$2:$D$33,4,FALSE),IF(AM227="Penethamate hydroiodide",0.63,IF(AM227="Benzylpenicillin Procaine /
 Benzathine Penicillin",0.61,IF(AM227="Benzathine Penicillin",0.61,IF(AM227="Procaine benzylpenicillin",0.61,IF(AM227=Prodrug!H224,Prodrug!H224,Prodrug!H224))))))</f>
        <v/>
      </c>
      <c r="AZ227" s="239" t="str">
        <f>IFERROR((((Calculations!S224*Calculations!G224)/Calculations!E224)*'Data Entry'!X227),"")</f>
        <v/>
      </c>
      <c r="BA227" s="235" t="str">
        <f>IFERROR(VLOOKUP(AM227,Lists!$P$2:$Q$182,2,0),"")</f>
        <v/>
      </c>
      <c r="BG227" s="165"/>
      <c r="BH227" s="165"/>
      <c r="BI227" s="165"/>
      <c r="BJ227" s="165"/>
      <c r="BK227" s="165"/>
      <c r="BL227" s="165"/>
      <c r="BM227" s="165"/>
      <c r="BN227" s="165"/>
      <c r="BO227" s="165"/>
      <c r="BP227" s="165"/>
      <c r="BQ227" s="165"/>
      <c r="BR227" s="165"/>
      <c r="BS227" s="165"/>
      <c r="BT227" s="165"/>
      <c r="BU227" s="165"/>
    </row>
    <row r="228" spans="1:73" s="5" customFormat="1">
      <c r="A228" s="6">
        <v>222</v>
      </c>
      <c r="B228" s="231"/>
      <c r="C228" s="7"/>
      <c r="D228" s="7"/>
      <c r="E228" s="7"/>
      <c r="F228" s="67"/>
      <c r="G228" s="79"/>
      <c r="H228" s="79"/>
      <c r="I228" s="75"/>
      <c r="J228" s="76"/>
      <c r="K228" s="76"/>
      <c r="L228" s="76"/>
      <c r="M228" s="76"/>
      <c r="N228" s="76"/>
      <c r="O228" s="76"/>
      <c r="P228" s="76"/>
      <c r="Q228" s="76"/>
      <c r="R228" s="76"/>
      <c r="S228" s="76"/>
      <c r="T228" s="76"/>
      <c r="U228" s="76"/>
      <c r="V228" s="76"/>
      <c r="W228" s="80"/>
      <c r="X228" s="69"/>
      <c r="Y228" s="25"/>
      <c r="Z228" s="326"/>
      <c r="AA228" s="327"/>
      <c r="AB228" s="28"/>
      <c r="AC228" s="23"/>
      <c r="AD228" s="8"/>
      <c r="AE228" s="8"/>
      <c r="AF228" s="25"/>
      <c r="AG228" s="6"/>
      <c r="AH228" s="23"/>
      <c r="AI228" s="173"/>
      <c r="AJ228" s="26"/>
      <c r="AK228" s="23"/>
      <c r="AL228" s="25"/>
      <c r="AM228" s="6"/>
      <c r="AN228" s="23"/>
      <c r="AO228" s="247"/>
      <c r="AP228" s="243" t="str">
        <f>IF(AD228="UI",VLOOKUP(AB228,'Convert Internation Units'!$A$2:$D$33,4,FALSE),IF(AB228="Penethamate hydroiodide",0.63,IF(AB228="Benzylpenicillin Procaine /
 Benzathine Penicillin",0.61,IF(AB228="Benzathine Penicillin",0.61,IF(AB228="Procaine benzylpenicillin",0.61,IF(AB228=Prodrug!E225,Prodrug!E225,Prodrug!E225))))))</f>
        <v/>
      </c>
      <c r="AQ228" s="240" t="str">
        <f>IFERROR((((Calculations!C225*Calculations!G225)/Calculations!E225)*'Data Entry'!X228),"")</f>
        <v/>
      </c>
      <c r="AR228" s="141" t="str">
        <f>IFERROR(VLOOKUP(AB228,Lists!$P$2:$Q$182,2,0),"")</f>
        <v/>
      </c>
      <c r="AS228" s="143" t="str">
        <f>IF(AI228="UI",VLOOKUP(AG228,'Convert Internation Units'!$A$2:$D$33,4,FALSE),IF(AG228="Penethamate hydroiodide",0.63,IF(AG228="Benzylpenicillin Procaine /
 Benzathine Penicillin",0.61,IF(AG228="Benzathine Penicillin",0.61,IF(AG228="Procaine benzylpenicillin",0.61,IF(AG228=Prodrug!F225,Prodrug!F225,Prodrug!F225))))))</f>
        <v/>
      </c>
      <c r="AT228" s="240" t="str">
        <f>IFERROR((((Calculations!K225*Calculations!G225)/Calculations!E225)*'Data Entry'!X228),"")</f>
        <v/>
      </c>
      <c r="AU228" s="146" t="str">
        <f>IFERROR(VLOOKUP(AG228,Lists!$P$2:$Q$182,2,0),"")</f>
        <v/>
      </c>
      <c r="AV228" s="143" t="str">
        <f>IF(AL228="UI",VLOOKUP(AJ228,'Convert Internation Units'!$A$2:$D$33,4,FALSE),IF(AJ228="Penethamate hydroiodide",0.63,IF(AJ228="Benzylpenicillin Procaine /
 Benzathine Penicillin",0.61,IF(AJ228="Benzathine Penicillin",0.61,IF(AJ228="Procaine benzylpenicillin",0.61,IF(AJ228=Prodrug!G225,Prodrug!G225,Prodrug!G225))))))</f>
        <v/>
      </c>
      <c r="AW228" s="240" t="str">
        <f>IFERROR((((Calculations!O225*Calculations!G225)/Calculations!E225)*'Data Entry'!X228),"")</f>
        <v/>
      </c>
      <c r="AX228" s="146" t="str">
        <f>IFERROR(VLOOKUP(AJ228,Lists!$P$2:$Q$182,2,0),"")</f>
        <v/>
      </c>
      <c r="AY228" s="143" t="str">
        <f>IF(AO228="UI",VLOOKUP(AM228,'Convert Internation Units'!$A$2:$D$33,4,FALSE),IF(AM228="Penethamate hydroiodide",0.63,IF(AM228="Benzylpenicillin Procaine /
 Benzathine Penicillin",0.61,IF(AM228="Benzathine Penicillin",0.61,IF(AM228="Procaine benzylpenicillin",0.61,IF(AM228=Prodrug!H225,Prodrug!H225,Prodrug!H225))))))</f>
        <v/>
      </c>
      <c r="AZ228" s="240" t="str">
        <f>IFERROR((((Calculations!S225*Calculations!G225)/Calculations!E225)*'Data Entry'!X228),"")</f>
        <v/>
      </c>
      <c r="BA228" s="146" t="str">
        <f>IFERROR(VLOOKUP(AM228,Lists!$P$2:$Q$182,2,0),"")</f>
        <v/>
      </c>
      <c r="BG228" s="165"/>
      <c r="BH228" s="165"/>
      <c r="BI228" s="165"/>
      <c r="BJ228" s="165"/>
      <c r="BK228" s="165"/>
      <c r="BL228" s="165"/>
      <c r="BM228" s="165"/>
      <c r="BN228" s="165"/>
      <c r="BO228" s="165"/>
      <c r="BP228" s="165"/>
      <c r="BQ228" s="165"/>
      <c r="BR228" s="165"/>
      <c r="BS228" s="165"/>
      <c r="BT228" s="165"/>
      <c r="BU228" s="165"/>
    </row>
    <row r="229" spans="1:73" s="5" customFormat="1">
      <c r="A229" s="116">
        <v>223</v>
      </c>
      <c r="B229" s="232"/>
      <c r="C229" s="105"/>
      <c r="D229" s="105"/>
      <c r="E229" s="105"/>
      <c r="F229" s="106"/>
      <c r="G229" s="107"/>
      <c r="H229" s="107"/>
      <c r="I229" s="108"/>
      <c r="J229" s="110"/>
      <c r="K229" s="110"/>
      <c r="L229" s="110"/>
      <c r="M229" s="110"/>
      <c r="N229" s="110"/>
      <c r="O229" s="110"/>
      <c r="P229" s="110"/>
      <c r="Q229" s="110"/>
      <c r="R229" s="110"/>
      <c r="S229" s="110"/>
      <c r="T229" s="110"/>
      <c r="U229" s="110"/>
      <c r="V229" s="110"/>
      <c r="W229" s="109"/>
      <c r="X229" s="111"/>
      <c r="Y229" s="112"/>
      <c r="Z229" s="328"/>
      <c r="AA229" s="329"/>
      <c r="AB229" s="114"/>
      <c r="AC229" s="115"/>
      <c r="AD229" s="113"/>
      <c r="AE229" s="113"/>
      <c r="AF229" s="112"/>
      <c r="AG229" s="116"/>
      <c r="AH229" s="115"/>
      <c r="AI229" s="174"/>
      <c r="AJ229" s="104"/>
      <c r="AK229" s="115"/>
      <c r="AL229" s="112"/>
      <c r="AM229" s="116"/>
      <c r="AN229" s="115"/>
      <c r="AO229" s="248"/>
      <c r="AP229" s="242" t="str">
        <f>IF(AD229="UI",VLOOKUP(AB229,'Convert Internation Units'!$A$2:$D$33,4,FALSE),IF(AB229="Penethamate hydroiodide",0.63,IF(AB229="Benzylpenicillin Procaine /
 Benzathine Penicillin",0.61,IF(AB229="Benzathine Penicillin",0.61,IF(AB229="Procaine benzylpenicillin",0.61,IF(AB229=Prodrug!E226,Prodrug!E226,Prodrug!E226))))))</f>
        <v/>
      </c>
      <c r="AQ229" s="239" t="str">
        <f>IFERROR((((Calculations!C226*Calculations!G226)/Calculations!E226)*'Data Entry'!X229),"")</f>
        <v/>
      </c>
      <c r="AR229" s="234" t="str">
        <f>IFERROR(VLOOKUP(AB229,Lists!$P$2:$Q$182,2,0),"")</f>
        <v/>
      </c>
      <c r="AS229" s="233" t="str">
        <f>IF(AI229="UI",VLOOKUP(AG229,'Convert Internation Units'!$A$2:$D$33,4,FALSE),IF(AG229="Penethamate hydroiodide",0.63,IF(AG229="Benzylpenicillin Procaine /
 Benzathine Penicillin",0.61,IF(AG229="Benzathine Penicillin",0.61,IF(AG229="Procaine benzylpenicillin",0.61,IF(AG229=Prodrug!F226,Prodrug!F226,Prodrug!F226))))))</f>
        <v/>
      </c>
      <c r="AT229" s="239" t="str">
        <f>IFERROR((((Calculations!K226*Calculations!G226)/Calculations!E226)*'Data Entry'!X229),"")</f>
        <v/>
      </c>
      <c r="AU229" s="235" t="str">
        <f>IFERROR(VLOOKUP(AG229,Lists!$P$2:$Q$182,2,0),"")</f>
        <v/>
      </c>
      <c r="AV229" s="233" t="str">
        <f>IF(AL229="UI",VLOOKUP(AJ229,'Convert Internation Units'!$A$2:$D$33,4,FALSE),IF(AJ229="Penethamate hydroiodide",0.63,IF(AJ229="Benzylpenicillin Procaine /
 Benzathine Penicillin",0.61,IF(AJ229="Benzathine Penicillin",0.61,IF(AJ229="Procaine benzylpenicillin",0.61,IF(AJ229=Prodrug!G226,Prodrug!G226,Prodrug!G226))))))</f>
        <v/>
      </c>
      <c r="AW229" s="239" t="str">
        <f>IFERROR((((Calculations!O226*Calculations!G226)/Calculations!E226)*'Data Entry'!X229),"")</f>
        <v/>
      </c>
      <c r="AX229" s="235" t="str">
        <f>IFERROR(VLOOKUP(AJ229,Lists!$P$2:$Q$182,2,0),"")</f>
        <v/>
      </c>
      <c r="AY229" s="233" t="str">
        <f>IF(AO229="UI",VLOOKUP(AM229,'Convert Internation Units'!$A$2:$D$33,4,FALSE),IF(AM229="Penethamate hydroiodide",0.63,IF(AM229="Benzylpenicillin Procaine /
 Benzathine Penicillin",0.61,IF(AM229="Benzathine Penicillin",0.61,IF(AM229="Procaine benzylpenicillin",0.61,IF(AM229=Prodrug!H226,Prodrug!H226,Prodrug!H226))))))</f>
        <v/>
      </c>
      <c r="AZ229" s="239" t="str">
        <f>IFERROR((((Calculations!S226*Calculations!G226)/Calculations!E226)*'Data Entry'!X229),"")</f>
        <v/>
      </c>
      <c r="BA229" s="235" t="str">
        <f>IFERROR(VLOOKUP(AM229,Lists!$P$2:$Q$182,2,0),"")</f>
        <v/>
      </c>
      <c r="BG229" s="165"/>
      <c r="BH229" s="165"/>
      <c r="BI229" s="165"/>
      <c r="BJ229" s="165"/>
      <c r="BK229" s="165"/>
      <c r="BL229" s="165"/>
      <c r="BM229" s="165"/>
      <c r="BN229" s="165"/>
      <c r="BO229" s="165"/>
      <c r="BP229" s="165"/>
      <c r="BQ229" s="165"/>
      <c r="BR229" s="165"/>
      <c r="BS229" s="165"/>
      <c r="BT229" s="165"/>
      <c r="BU229" s="165"/>
    </row>
    <row r="230" spans="1:73" s="5" customFormat="1">
      <c r="A230" s="6">
        <v>224</v>
      </c>
      <c r="B230" s="231"/>
      <c r="C230" s="7"/>
      <c r="D230" s="7"/>
      <c r="E230" s="7"/>
      <c r="F230" s="67"/>
      <c r="G230" s="79"/>
      <c r="H230" s="79"/>
      <c r="I230" s="75"/>
      <c r="J230" s="76"/>
      <c r="K230" s="76"/>
      <c r="L230" s="76"/>
      <c r="M230" s="76"/>
      <c r="N230" s="76"/>
      <c r="O230" s="76"/>
      <c r="P230" s="76"/>
      <c r="Q230" s="76"/>
      <c r="R230" s="76"/>
      <c r="S230" s="76"/>
      <c r="T230" s="76"/>
      <c r="U230" s="76"/>
      <c r="V230" s="76"/>
      <c r="W230" s="80"/>
      <c r="X230" s="69"/>
      <c r="Y230" s="25"/>
      <c r="Z230" s="326"/>
      <c r="AA230" s="327"/>
      <c r="AB230" s="28"/>
      <c r="AC230" s="23"/>
      <c r="AD230" s="8"/>
      <c r="AE230" s="8"/>
      <c r="AF230" s="25"/>
      <c r="AG230" s="6"/>
      <c r="AH230" s="23"/>
      <c r="AI230" s="173"/>
      <c r="AJ230" s="26"/>
      <c r="AK230" s="23"/>
      <c r="AL230" s="25"/>
      <c r="AM230" s="6"/>
      <c r="AN230" s="23"/>
      <c r="AO230" s="247"/>
      <c r="AP230" s="243" t="str">
        <f>IF(AD230="UI",VLOOKUP(AB230,'Convert Internation Units'!$A$2:$D$33,4,FALSE),IF(AB230="Penethamate hydroiodide",0.63,IF(AB230="Benzylpenicillin Procaine /
 Benzathine Penicillin",0.61,IF(AB230="Benzathine Penicillin",0.61,IF(AB230="Procaine benzylpenicillin",0.61,IF(AB230=Prodrug!E227,Prodrug!E227,Prodrug!E227))))))</f>
        <v/>
      </c>
      <c r="AQ230" s="240" t="str">
        <f>IFERROR((((Calculations!C227*Calculations!G227)/Calculations!E227)*'Data Entry'!X230),"")</f>
        <v/>
      </c>
      <c r="AR230" s="141" t="str">
        <f>IFERROR(VLOOKUP(AB230,Lists!$P$2:$Q$182,2,0),"")</f>
        <v/>
      </c>
      <c r="AS230" s="143" t="str">
        <f>IF(AI230="UI",VLOOKUP(AG230,'Convert Internation Units'!$A$2:$D$33,4,FALSE),IF(AG230="Penethamate hydroiodide",0.63,IF(AG230="Benzylpenicillin Procaine /
 Benzathine Penicillin",0.61,IF(AG230="Benzathine Penicillin",0.61,IF(AG230="Procaine benzylpenicillin",0.61,IF(AG230=Prodrug!F227,Prodrug!F227,Prodrug!F227))))))</f>
        <v/>
      </c>
      <c r="AT230" s="240" t="str">
        <f>IFERROR((((Calculations!K227*Calculations!G227)/Calculations!E227)*'Data Entry'!X230),"")</f>
        <v/>
      </c>
      <c r="AU230" s="146" t="str">
        <f>IFERROR(VLOOKUP(AG230,Lists!$P$2:$Q$182,2,0),"")</f>
        <v/>
      </c>
      <c r="AV230" s="143" t="str">
        <f>IF(AL230="UI",VLOOKUP(AJ230,'Convert Internation Units'!$A$2:$D$33,4,FALSE),IF(AJ230="Penethamate hydroiodide",0.63,IF(AJ230="Benzylpenicillin Procaine /
 Benzathine Penicillin",0.61,IF(AJ230="Benzathine Penicillin",0.61,IF(AJ230="Procaine benzylpenicillin",0.61,IF(AJ230=Prodrug!G227,Prodrug!G227,Prodrug!G227))))))</f>
        <v/>
      </c>
      <c r="AW230" s="240" t="str">
        <f>IFERROR((((Calculations!O227*Calculations!G227)/Calculations!E227)*'Data Entry'!X230),"")</f>
        <v/>
      </c>
      <c r="AX230" s="146" t="str">
        <f>IFERROR(VLOOKUP(AJ230,Lists!$P$2:$Q$182,2,0),"")</f>
        <v/>
      </c>
      <c r="AY230" s="143" t="str">
        <f>IF(AO230="UI",VLOOKUP(AM230,'Convert Internation Units'!$A$2:$D$33,4,FALSE),IF(AM230="Penethamate hydroiodide",0.63,IF(AM230="Benzylpenicillin Procaine /
 Benzathine Penicillin",0.61,IF(AM230="Benzathine Penicillin",0.61,IF(AM230="Procaine benzylpenicillin",0.61,IF(AM230=Prodrug!H227,Prodrug!H227,Prodrug!H227))))))</f>
        <v/>
      </c>
      <c r="AZ230" s="240" t="str">
        <f>IFERROR((((Calculations!S227*Calculations!G227)/Calculations!E227)*'Data Entry'!X230),"")</f>
        <v/>
      </c>
      <c r="BA230" s="146" t="str">
        <f>IFERROR(VLOOKUP(AM230,Lists!$P$2:$Q$182,2,0),"")</f>
        <v/>
      </c>
      <c r="BG230" s="165"/>
      <c r="BH230" s="165"/>
      <c r="BI230" s="165"/>
      <c r="BJ230" s="165"/>
      <c r="BK230" s="165"/>
      <c r="BL230" s="165"/>
      <c r="BM230" s="165"/>
      <c r="BN230" s="165"/>
      <c r="BO230" s="165"/>
      <c r="BP230" s="165"/>
      <c r="BQ230" s="165"/>
      <c r="BR230" s="165"/>
      <c r="BS230" s="165"/>
      <c r="BT230" s="165"/>
      <c r="BU230" s="165"/>
    </row>
    <row r="231" spans="1:73" s="5" customFormat="1">
      <c r="A231" s="116">
        <v>225</v>
      </c>
      <c r="B231" s="232"/>
      <c r="C231" s="105"/>
      <c r="D231" s="105"/>
      <c r="E231" s="105"/>
      <c r="F231" s="106"/>
      <c r="G231" s="107"/>
      <c r="H231" s="107"/>
      <c r="I231" s="108"/>
      <c r="J231" s="110"/>
      <c r="K231" s="110"/>
      <c r="L231" s="110"/>
      <c r="M231" s="110"/>
      <c r="N231" s="110"/>
      <c r="O231" s="110"/>
      <c r="P231" s="110"/>
      <c r="Q231" s="110"/>
      <c r="R231" s="110"/>
      <c r="S231" s="110"/>
      <c r="T231" s="110"/>
      <c r="U231" s="110"/>
      <c r="V231" s="110"/>
      <c r="W231" s="109"/>
      <c r="X231" s="111"/>
      <c r="Y231" s="112"/>
      <c r="Z231" s="328"/>
      <c r="AA231" s="329"/>
      <c r="AB231" s="114"/>
      <c r="AC231" s="115"/>
      <c r="AD231" s="113"/>
      <c r="AE231" s="113"/>
      <c r="AF231" s="112"/>
      <c r="AG231" s="116"/>
      <c r="AH231" s="115"/>
      <c r="AI231" s="174"/>
      <c r="AJ231" s="104"/>
      <c r="AK231" s="115"/>
      <c r="AL231" s="112"/>
      <c r="AM231" s="116"/>
      <c r="AN231" s="115"/>
      <c r="AO231" s="248"/>
      <c r="AP231" s="242" t="str">
        <f>IF(AD231="UI",VLOOKUP(AB231,'Convert Internation Units'!$A$2:$D$33,4,FALSE),IF(AB231="Penethamate hydroiodide",0.63,IF(AB231="Benzylpenicillin Procaine /
 Benzathine Penicillin",0.61,IF(AB231="Benzathine Penicillin",0.61,IF(AB231="Procaine benzylpenicillin",0.61,IF(AB231=Prodrug!E228,Prodrug!E228,Prodrug!E228))))))</f>
        <v/>
      </c>
      <c r="AQ231" s="239" t="str">
        <f>IFERROR((((Calculations!C228*Calculations!G228)/Calculations!E228)*'Data Entry'!X231),"")</f>
        <v/>
      </c>
      <c r="AR231" s="234" t="str">
        <f>IFERROR(VLOOKUP(AB231,Lists!$P$2:$Q$182,2,0),"")</f>
        <v/>
      </c>
      <c r="AS231" s="233" t="str">
        <f>IF(AI231="UI",VLOOKUP(AG231,'Convert Internation Units'!$A$2:$D$33,4,FALSE),IF(AG231="Penethamate hydroiodide",0.63,IF(AG231="Benzylpenicillin Procaine /
 Benzathine Penicillin",0.61,IF(AG231="Benzathine Penicillin",0.61,IF(AG231="Procaine benzylpenicillin",0.61,IF(AG231=Prodrug!F228,Prodrug!F228,Prodrug!F228))))))</f>
        <v/>
      </c>
      <c r="AT231" s="239" t="str">
        <f>IFERROR((((Calculations!K228*Calculations!G228)/Calculations!E228)*'Data Entry'!X231),"")</f>
        <v/>
      </c>
      <c r="AU231" s="235" t="str">
        <f>IFERROR(VLOOKUP(AG231,Lists!$P$2:$Q$182,2,0),"")</f>
        <v/>
      </c>
      <c r="AV231" s="233" t="str">
        <f>IF(AL231="UI",VLOOKUP(AJ231,'Convert Internation Units'!$A$2:$D$33,4,FALSE),IF(AJ231="Penethamate hydroiodide",0.63,IF(AJ231="Benzylpenicillin Procaine /
 Benzathine Penicillin",0.61,IF(AJ231="Benzathine Penicillin",0.61,IF(AJ231="Procaine benzylpenicillin",0.61,IF(AJ231=Prodrug!G228,Prodrug!G228,Prodrug!G228))))))</f>
        <v/>
      </c>
      <c r="AW231" s="239" t="str">
        <f>IFERROR((((Calculations!O228*Calculations!G228)/Calculations!E228)*'Data Entry'!X231),"")</f>
        <v/>
      </c>
      <c r="AX231" s="235" t="str">
        <f>IFERROR(VLOOKUP(AJ231,Lists!$P$2:$Q$182,2,0),"")</f>
        <v/>
      </c>
      <c r="AY231" s="233" t="str">
        <f>IF(AO231="UI",VLOOKUP(AM231,'Convert Internation Units'!$A$2:$D$33,4,FALSE),IF(AM231="Penethamate hydroiodide",0.63,IF(AM231="Benzylpenicillin Procaine /
 Benzathine Penicillin",0.61,IF(AM231="Benzathine Penicillin",0.61,IF(AM231="Procaine benzylpenicillin",0.61,IF(AM231=Prodrug!H228,Prodrug!H228,Prodrug!H228))))))</f>
        <v/>
      </c>
      <c r="AZ231" s="239" t="str">
        <f>IFERROR((((Calculations!S228*Calculations!G228)/Calculations!E228)*'Data Entry'!X231),"")</f>
        <v/>
      </c>
      <c r="BA231" s="235" t="str">
        <f>IFERROR(VLOOKUP(AM231,Lists!$P$2:$Q$182,2,0),"")</f>
        <v/>
      </c>
      <c r="BG231" s="165"/>
      <c r="BH231" s="165"/>
      <c r="BI231" s="165"/>
      <c r="BJ231" s="165"/>
      <c r="BK231" s="165"/>
      <c r="BL231" s="165"/>
      <c r="BM231" s="165"/>
      <c r="BN231" s="165"/>
      <c r="BO231" s="165"/>
      <c r="BP231" s="165"/>
      <c r="BQ231" s="165"/>
      <c r="BR231" s="165"/>
      <c r="BS231" s="165"/>
      <c r="BT231" s="165"/>
      <c r="BU231" s="165"/>
    </row>
    <row r="232" spans="1:73" s="5" customFormat="1">
      <c r="A232" s="6">
        <v>226</v>
      </c>
      <c r="B232" s="231"/>
      <c r="C232" s="7"/>
      <c r="D232" s="7"/>
      <c r="E232" s="7"/>
      <c r="F232" s="67"/>
      <c r="G232" s="79"/>
      <c r="H232" s="79"/>
      <c r="I232" s="75"/>
      <c r="J232" s="76"/>
      <c r="K232" s="76"/>
      <c r="L232" s="76"/>
      <c r="M232" s="76"/>
      <c r="N232" s="76"/>
      <c r="O232" s="76"/>
      <c r="P232" s="76"/>
      <c r="Q232" s="76"/>
      <c r="R232" s="76"/>
      <c r="S232" s="76"/>
      <c r="T232" s="76"/>
      <c r="U232" s="76"/>
      <c r="V232" s="76"/>
      <c r="W232" s="80"/>
      <c r="X232" s="69"/>
      <c r="Y232" s="25"/>
      <c r="Z232" s="326"/>
      <c r="AA232" s="327"/>
      <c r="AB232" s="28"/>
      <c r="AC232" s="23"/>
      <c r="AD232" s="8"/>
      <c r="AE232" s="8"/>
      <c r="AF232" s="25"/>
      <c r="AG232" s="6"/>
      <c r="AH232" s="23"/>
      <c r="AI232" s="173"/>
      <c r="AJ232" s="26"/>
      <c r="AK232" s="23"/>
      <c r="AL232" s="25"/>
      <c r="AM232" s="6"/>
      <c r="AN232" s="23"/>
      <c r="AO232" s="247"/>
      <c r="AP232" s="243" t="str">
        <f>IF(AD232="UI",VLOOKUP(AB232,'Convert Internation Units'!$A$2:$D$33,4,FALSE),IF(AB232="Penethamate hydroiodide",0.63,IF(AB232="Benzylpenicillin Procaine /
 Benzathine Penicillin",0.61,IF(AB232="Benzathine Penicillin",0.61,IF(AB232="Procaine benzylpenicillin",0.61,IF(AB232=Prodrug!E229,Prodrug!E229,Prodrug!E229))))))</f>
        <v/>
      </c>
      <c r="AQ232" s="240" t="str">
        <f>IFERROR((((Calculations!C229*Calculations!G229)/Calculations!E229)*'Data Entry'!X232),"")</f>
        <v/>
      </c>
      <c r="AR232" s="141" t="str">
        <f>IFERROR(VLOOKUP(AB232,Lists!$P$2:$Q$182,2,0),"")</f>
        <v/>
      </c>
      <c r="AS232" s="143" t="str">
        <f>IF(AI232="UI",VLOOKUP(AG232,'Convert Internation Units'!$A$2:$D$33,4,FALSE),IF(AG232="Penethamate hydroiodide",0.63,IF(AG232="Benzylpenicillin Procaine /
 Benzathine Penicillin",0.61,IF(AG232="Benzathine Penicillin",0.61,IF(AG232="Procaine benzylpenicillin",0.61,IF(AG232=Prodrug!F229,Prodrug!F229,Prodrug!F229))))))</f>
        <v/>
      </c>
      <c r="AT232" s="240" t="str">
        <f>IFERROR((((Calculations!K229*Calculations!G229)/Calculations!E229)*'Data Entry'!X232),"")</f>
        <v/>
      </c>
      <c r="AU232" s="146" t="str">
        <f>IFERROR(VLOOKUP(AG232,Lists!$P$2:$Q$182,2,0),"")</f>
        <v/>
      </c>
      <c r="AV232" s="143" t="str">
        <f>IF(AL232="UI",VLOOKUP(AJ232,'Convert Internation Units'!$A$2:$D$33,4,FALSE),IF(AJ232="Penethamate hydroiodide",0.63,IF(AJ232="Benzylpenicillin Procaine /
 Benzathine Penicillin",0.61,IF(AJ232="Benzathine Penicillin",0.61,IF(AJ232="Procaine benzylpenicillin",0.61,IF(AJ232=Prodrug!G229,Prodrug!G229,Prodrug!G229))))))</f>
        <v/>
      </c>
      <c r="AW232" s="240" t="str">
        <f>IFERROR((((Calculations!O229*Calculations!G229)/Calculations!E229)*'Data Entry'!X232),"")</f>
        <v/>
      </c>
      <c r="AX232" s="146" t="str">
        <f>IFERROR(VLOOKUP(AJ232,Lists!$P$2:$Q$182,2,0),"")</f>
        <v/>
      </c>
      <c r="AY232" s="143" t="str">
        <f>IF(AO232="UI",VLOOKUP(AM232,'Convert Internation Units'!$A$2:$D$33,4,FALSE),IF(AM232="Penethamate hydroiodide",0.63,IF(AM232="Benzylpenicillin Procaine /
 Benzathine Penicillin",0.61,IF(AM232="Benzathine Penicillin",0.61,IF(AM232="Procaine benzylpenicillin",0.61,IF(AM232=Prodrug!H229,Prodrug!H229,Prodrug!H229))))))</f>
        <v/>
      </c>
      <c r="AZ232" s="240" t="str">
        <f>IFERROR((((Calculations!S229*Calculations!G229)/Calculations!E229)*'Data Entry'!X232),"")</f>
        <v/>
      </c>
      <c r="BA232" s="146" t="str">
        <f>IFERROR(VLOOKUP(AM232,Lists!$P$2:$Q$182,2,0),"")</f>
        <v/>
      </c>
      <c r="BG232" s="165"/>
      <c r="BH232" s="165"/>
      <c r="BI232" s="165"/>
      <c r="BJ232" s="165"/>
      <c r="BK232" s="165"/>
      <c r="BL232" s="165"/>
      <c r="BM232" s="165"/>
      <c r="BN232" s="165"/>
      <c r="BO232" s="165"/>
      <c r="BP232" s="165"/>
      <c r="BQ232" s="165"/>
      <c r="BR232" s="165"/>
      <c r="BS232" s="165"/>
      <c r="BT232" s="165"/>
      <c r="BU232" s="165"/>
    </row>
    <row r="233" spans="1:73" s="5" customFormat="1">
      <c r="A233" s="116">
        <v>227</v>
      </c>
      <c r="B233" s="232"/>
      <c r="C233" s="105"/>
      <c r="D233" s="105"/>
      <c r="E233" s="105"/>
      <c r="F233" s="106"/>
      <c r="G233" s="107"/>
      <c r="H233" s="107"/>
      <c r="I233" s="108"/>
      <c r="J233" s="110"/>
      <c r="K233" s="110"/>
      <c r="L233" s="110"/>
      <c r="M233" s="110"/>
      <c r="N233" s="110"/>
      <c r="O233" s="110"/>
      <c r="P233" s="110"/>
      <c r="Q233" s="110"/>
      <c r="R233" s="110"/>
      <c r="S233" s="110"/>
      <c r="T233" s="110"/>
      <c r="U233" s="110"/>
      <c r="V233" s="110"/>
      <c r="W233" s="109"/>
      <c r="X233" s="111"/>
      <c r="Y233" s="112"/>
      <c r="Z233" s="328"/>
      <c r="AA233" s="329"/>
      <c r="AB233" s="114"/>
      <c r="AC233" s="115"/>
      <c r="AD233" s="113"/>
      <c r="AE233" s="113"/>
      <c r="AF233" s="112"/>
      <c r="AG233" s="116"/>
      <c r="AH233" s="115"/>
      <c r="AI233" s="174"/>
      <c r="AJ233" s="104"/>
      <c r="AK233" s="115"/>
      <c r="AL233" s="112"/>
      <c r="AM233" s="116"/>
      <c r="AN233" s="115"/>
      <c r="AO233" s="248"/>
      <c r="AP233" s="242" t="str">
        <f>IF(AD233="UI",VLOOKUP(AB233,'Convert Internation Units'!$A$2:$D$33,4,FALSE),IF(AB233="Penethamate hydroiodide",0.63,IF(AB233="Benzylpenicillin Procaine /
 Benzathine Penicillin",0.61,IF(AB233="Benzathine Penicillin",0.61,IF(AB233="Procaine benzylpenicillin",0.61,IF(AB233=Prodrug!E230,Prodrug!E230,Prodrug!E230))))))</f>
        <v/>
      </c>
      <c r="AQ233" s="239" t="str">
        <f>IFERROR((((Calculations!C230*Calculations!G230)/Calculations!E230)*'Data Entry'!X233),"")</f>
        <v/>
      </c>
      <c r="AR233" s="234" t="str">
        <f>IFERROR(VLOOKUP(AB233,Lists!$P$2:$Q$182,2,0),"")</f>
        <v/>
      </c>
      <c r="AS233" s="233" t="str">
        <f>IF(AI233="UI",VLOOKUP(AG233,'Convert Internation Units'!$A$2:$D$33,4,FALSE),IF(AG233="Penethamate hydroiodide",0.63,IF(AG233="Benzylpenicillin Procaine /
 Benzathine Penicillin",0.61,IF(AG233="Benzathine Penicillin",0.61,IF(AG233="Procaine benzylpenicillin",0.61,IF(AG233=Prodrug!F230,Prodrug!F230,Prodrug!F230))))))</f>
        <v/>
      </c>
      <c r="AT233" s="239" t="str">
        <f>IFERROR((((Calculations!K230*Calculations!G230)/Calculations!E230)*'Data Entry'!X233),"")</f>
        <v/>
      </c>
      <c r="AU233" s="235" t="str">
        <f>IFERROR(VLOOKUP(AG233,Lists!$P$2:$Q$182,2,0),"")</f>
        <v/>
      </c>
      <c r="AV233" s="233" t="str">
        <f>IF(AL233="UI",VLOOKUP(AJ233,'Convert Internation Units'!$A$2:$D$33,4,FALSE),IF(AJ233="Penethamate hydroiodide",0.63,IF(AJ233="Benzylpenicillin Procaine /
 Benzathine Penicillin",0.61,IF(AJ233="Benzathine Penicillin",0.61,IF(AJ233="Procaine benzylpenicillin",0.61,IF(AJ233=Prodrug!G230,Prodrug!G230,Prodrug!G230))))))</f>
        <v/>
      </c>
      <c r="AW233" s="239" t="str">
        <f>IFERROR((((Calculations!O230*Calculations!G230)/Calculations!E230)*'Data Entry'!X233),"")</f>
        <v/>
      </c>
      <c r="AX233" s="235" t="str">
        <f>IFERROR(VLOOKUP(AJ233,Lists!$P$2:$Q$182,2,0),"")</f>
        <v/>
      </c>
      <c r="AY233" s="233" t="str">
        <f>IF(AO233="UI",VLOOKUP(AM233,'Convert Internation Units'!$A$2:$D$33,4,FALSE),IF(AM233="Penethamate hydroiodide",0.63,IF(AM233="Benzylpenicillin Procaine /
 Benzathine Penicillin",0.61,IF(AM233="Benzathine Penicillin",0.61,IF(AM233="Procaine benzylpenicillin",0.61,IF(AM233=Prodrug!H230,Prodrug!H230,Prodrug!H230))))))</f>
        <v/>
      </c>
      <c r="AZ233" s="239" t="str">
        <f>IFERROR((((Calculations!S230*Calculations!G230)/Calculations!E230)*'Data Entry'!X233),"")</f>
        <v/>
      </c>
      <c r="BA233" s="235" t="str">
        <f>IFERROR(VLOOKUP(AM233,Lists!$P$2:$Q$182,2,0),"")</f>
        <v/>
      </c>
      <c r="BG233" s="165"/>
      <c r="BH233" s="165"/>
      <c r="BI233" s="165"/>
      <c r="BJ233" s="165"/>
      <c r="BK233" s="165"/>
      <c r="BL233" s="165"/>
      <c r="BM233" s="165"/>
      <c r="BN233" s="165"/>
      <c r="BO233" s="165"/>
      <c r="BP233" s="165"/>
      <c r="BQ233" s="165"/>
      <c r="BR233" s="165"/>
      <c r="BS233" s="165"/>
      <c r="BT233" s="165"/>
      <c r="BU233" s="165"/>
    </row>
    <row r="234" spans="1:73" s="5" customFormat="1">
      <c r="A234" s="6">
        <v>228</v>
      </c>
      <c r="B234" s="231"/>
      <c r="C234" s="7"/>
      <c r="D234" s="7"/>
      <c r="E234" s="7"/>
      <c r="F234" s="67"/>
      <c r="G234" s="79"/>
      <c r="H234" s="79"/>
      <c r="I234" s="75"/>
      <c r="J234" s="76"/>
      <c r="K234" s="76"/>
      <c r="L234" s="76"/>
      <c r="M234" s="76"/>
      <c r="N234" s="76"/>
      <c r="O234" s="76"/>
      <c r="P234" s="76"/>
      <c r="Q234" s="76"/>
      <c r="R234" s="76"/>
      <c r="S234" s="76"/>
      <c r="T234" s="76"/>
      <c r="U234" s="76"/>
      <c r="V234" s="76"/>
      <c r="W234" s="80"/>
      <c r="X234" s="69"/>
      <c r="Y234" s="25"/>
      <c r="Z234" s="326"/>
      <c r="AA234" s="327"/>
      <c r="AB234" s="28"/>
      <c r="AC234" s="23"/>
      <c r="AD234" s="8"/>
      <c r="AE234" s="8"/>
      <c r="AF234" s="25"/>
      <c r="AG234" s="6"/>
      <c r="AH234" s="23"/>
      <c r="AI234" s="173"/>
      <c r="AJ234" s="26"/>
      <c r="AK234" s="23"/>
      <c r="AL234" s="25"/>
      <c r="AM234" s="6"/>
      <c r="AN234" s="23"/>
      <c r="AO234" s="247"/>
      <c r="AP234" s="243" t="str">
        <f>IF(AD234="UI",VLOOKUP(AB234,'Convert Internation Units'!$A$2:$D$33,4,FALSE),IF(AB234="Penethamate hydroiodide",0.63,IF(AB234="Benzylpenicillin Procaine /
 Benzathine Penicillin",0.61,IF(AB234="Benzathine Penicillin",0.61,IF(AB234="Procaine benzylpenicillin",0.61,IF(AB234=Prodrug!E231,Prodrug!E231,Prodrug!E231))))))</f>
        <v/>
      </c>
      <c r="AQ234" s="240" t="str">
        <f>IFERROR((((Calculations!C231*Calculations!G231)/Calculations!E231)*'Data Entry'!X234),"")</f>
        <v/>
      </c>
      <c r="AR234" s="141" t="str">
        <f>IFERROR(VLOOKUP(AB234,Lists!$P$2:$Q$182,2,0),"")</f>
        <v/>
      </c>
      <c r="AS234" s="143" t="str">
        <f>IF(AI234="UI",VLOOKUP(AG234,'Convert Internation Units'!$A$2:$D$33,4,FALSE),IF(AG234="Penethamate hydroiodide",0.63,IF(AG234="Benzylpenicillin Procaine /
 Benzathine Penicillin",0.61,IF(AG234="Benzathine Penicillin",0.61,IF(AG234="Procaine benzylpenicillin",0.61,IF(AG234=Prodrug!F231,Prodrug!F231,Prodrug!F231))))))</f>
        <v/>
      </c>
      <c r="AT234" s="240" t="str">
        <f>IFERROR((((Calculations!K231*Calculations!G231)/Calculations!E231)*'Data Entry'!X234),"")</f>
        <v/>
      </c>
      <c r="AU234" s="146" t="str">
        <f>IFERROR(VLOOKUP(AG234,Lists!$P$2:$Q$182,2,0),"")</f>
        <v/>
      </c>
      <c r="AV234" s="143" t="str">
        <f>IF(AL234="UI",VLOOKUP(AJ234,'Convert Internation Units'!$A$2:$D$33,4,FALSE),IF(AJ234="Penethamate hydroiodide",0.63,IF(AJ234="Benzylpenicillin Procaine /
 Benzathine Penicillin",0.61,IF(AJ234="Benzathine Penicillin",0.61,IF(AJ234="Procaine benzylpenicillin",0.61,IF(AJ234=Prodrug!G231,Prodrug!G231,Prodrug!G231))))))</f>
        <v/>
      </c>
      <c r="AW234" s="240" t="str">
        <f>IFERROR((((Calculations!O231*Calculations!G231)/Calculations!E231)*'Data Entry'!X234),"")</f>
        <v/>
      </c>
      <c r="AX234" s="146" t="str">
        <f>IFERROR(VLOOKUP(AJ234,Lists!$P$2:$Q$182,2,0),"")</f>
        <v/>
      </c>
      <c r="AY234" s="143" t="str">
        <f>IF(AO234="UI",VLOOKUP(AM234,'Convert Internation Units'!$A$2:$D$33,4,FALSE),IF(AM234="Penethamate hydroiodide",0.63,IF(AM234="Benzylpenicillin Procaine /
 Benzathine Penicillin",0.61,IF(AM234="Benzathine Penicillin",0.61,IF(AM234="Procaine benzylpenicillin",0.61,IF(AM234=Prodrug!H231,Prodrug!H231,Prodrug!H231))))))</f>
        <v/>
      </c>
      <c r="AZ234" s="240" t="str">
        <f>IFERROR((((Calculations!S231*Calculations!G231)/Calculations!E231)*'Data Entry'!X234),"")</f>
        <v/>
      </c>
      <c r="BA234" s="146" t="str">
        <f>IFERROR(VLOOKUP(AM234,Lists!$P$2:$Q$182,2,0),"")</f>
        <v/>
      </c>
      <c r="BG234" s="165"/>
      <c r="BH234" s="165"/>
      <c r="BI234" s="165"/>
      <c r="BJ234" s="165"/>
      <c r="BK234" s="165"/>
      <c r="BL234" s="165"/>
      <c r="BM234" s="165"/>
      <c r="BN234" s="165"/>
      <c r="BO234" s="165"/>
      <c r="BP234" s="165"/>
      <c r="BQ234" s="165"/>
      <c r="BR234" s="165"/>
      <c r="BS234" s="165"/>
      <c r="BT234" s="165"/>
      <c r="BU234" s="165"/>
    </row>
    <row r="235" spans="1:73" s="5" customFormat="1">
      <c r="A235" s="116">
        <v>229</v>
      </c>
      <c r="B235" s="232"/>
      <c r="C235" s="105"/>
      <c r="D235" s="105"/>
      <c r="E235" s="105"/>
      <c r="F235" s="106"/>
      <c r="G235" s="107"/>
      <c r="H235" s="107"/>
      <c r="I235" s="108"/>
      <c r="J235" s="110"/>
      <c r="K235" s="110"/>
      <c r="L235" s="110"/>
      <c r="M235" s="110"/>
      <c r="N235" s="110"/>
      <c r="O235" s="110"/>
      <c r="P235" s="110"/>
      <c r="Q235" s="110"/>
      <c r="R235" s="110"/>
      <c r="S235" s="110"/>
      <c r="T235" s="110"/>
      <c r="U235" s="110"/>
      <c r="V235" s="110"/>
      <c r="W235" s="109"/>
      <c r="X235" s="111"/>
      <c r="Y235" s="112"/>
      <c r="Z235" s="328"/>
      <c r="AA235" s="329"/>
      <c r="AB235" s="114"/>
      <c r="AC235" s="115"/>
      <c r="AD235" s="113"/>
      <c r="AE235" s="113"/>
      <c r="AF235" s="112"/>
      <c r="AG235" s="116"/>
      <c r="AH235" s="115"/>
      <c r="AI235" s="174"/>
      <c r="AJ235" s="104"/>
      <c r="AK235" s="115"/>
      <c r="AL235" s="112"/>
      <c r="AM235" s="116"/>
      <c r="AN235" s="115"/>
      <c r="AO235" s="248"/>
      <c r="AP235" s="242" t="str">
        <f>IF(AD235="UI",VLOOKUP(AB235,'Convert Internation Units'!$A$2:$D$33,4,FALSE),IF(AB235="Penethamate hydroiodide",0.63,IF(AB235="Benzylpenicillin Procaine /
 Benzathine Penicillin",0.61,IF(AB235="Benzathine Penicillin",0.61,IF(AB235="Procaine benzylpenicillin",0.61,IF(AB235=Prodrug!E232,Prodrug!E232,Prodrug!E232))))))</f>
        <v/>
      </c>
      <c r="AQ235" s="239" t="str">
        <f>IFERROR((((Calculations!C232*Calculations!G232)/Calculations!E232)*'Data Entry'!X235),"")</f>
        <v/>
      </c>
      <c r="AR235" s="234" t="str">
        <f>IFERROR(VLOOKUP(AB235,Lists!$P$2:$Q$182,2,0),"")</f>
        <v/>
      </c>
      <c r="AS235" s="233" t="str">
        <f>IF(AI235="UI",VLOOKUP(AG235,'Convert Internation Units'!$A$2:$D$33,4,FALSE),IF(AG235="Penethamate hydroiodide",0.63,IF(AG235="Benzylpenicillin Procaine /
 Benzathine Penicillin",0.61,IF(AG235="Benzathine Penicillin",0.61,IF(AG235="Procaine benzylpenicillin",0.61,IF(AG235=Prodrug!F232,Prodrug!F232,Prodrug!F232))))))</f>
        <v/>
      </c>
      <c r="AT235" s="239" t="str">
        <f>IFERROR((((Calculations!K232*Calculations!G232)/Calculations!E232)*'Data Entry'!X235),"")</f>
        <v/>
      </c>
      <c r="AU235" s="235" t="str">
        <f>IFERROR(VLOOKUP(AG235,Lists!$P$2:$Q$182,2,0),"")</f>
        <v/>
      </c>
      <c r="AV235" s="233" t="str">
        <f>IF(AL235="UI",VLOOKUP(AJ235,'Convert Internation Units'!$A$2:$D$33,4,FALSE),IF(AJ235="Penethamate hydroiodide",0.63,IF(AJ235="Benzylpenicillin Procaine /
 Benzathine Penicillin",0.61,IF(AJ235="Benzathine Penicillin",0.61,IF(AJ235="Procaine benzylpenicillin",0.61,IF(AJ235=Prodrug!G232,Prodrug!G232,Prodrug!G232))))))</f>
        <v/>
      </c>
      <c r="AW235" s="239" t="str">
        <f>IFERROR((((Calculations!O232*Calculations!G232)/Calculations!E232)*'Data Entry'!X235),"")</f>
        <v/>
      </c>
      <c r="AX235" s="235" t="str">
        <f>IFERROR(VLOOKUP(AJ235,Lists!$P$2:$Q$182,2,0),"")</f>
        <v/>
      </c>
      <c r="AY235" s="233" t="str">
        <f>IF(AO235="UI",VLOOKUP(AM235,'Convert Internation Units'!$A$2:$D$33,4,FALSE),IF(AM235="Penethamate hydroiodide",0.63,IF(AM235="Benzylpenicillin Procaine /
 Benzathine Penicillin",0.61,IF(AM235="Benzathine Penicillin",0.61,IF(AM235="Procaine benzylpenicillin",0.61,IF(AM235=Prodrug!H232,Prodrug!H232,Prodrug!H232))))))</f>
        <v/>
      </c>
      <c r="AZ235" s="239" t="str">
        <f>IFERROR((((Calculations!S232*Calculations!G232)/Calculations!E232)*'Data Entry'!X235),"")</f>
        <v/>
      </c>
      <c r="BA235" s="235" t="str">
        <f>IFERROR(VLOOKUP(AM235,Lists!$P$2:$Q$182,2,0),"")</f>
        <v/>
      </c>
      <c r="BG235" s="165"/>
      <c r="BH235" s="165"/>
      <c r="BI235" s="165"/>
      <c r="BJ235" s="165"/>
      <c r="BK235" s="165"/>
      <c r="BL235" s="165"/>
      <c r="BM235" s="165"/>
      <c r="BN235" s="165"/>
      <c r="BO235" s="165"/>
      <c r="BP235" s="165"/>
      <c r="BQ235" s="165"/>
      <c r="BR235" s="165"/>
      <c r="BS235" s="165"/>
      <c r="BT235" s="165"/>
      <c r="BU235" s="165"/>
    </row>
    <row r="236" spans="1:73" s="5" customFormat="1">
      <c r="A236" s="6">
        <v>230</v>
      </c>
      <c r="B236" s="231"/>
      <c r="C236" s="7"/>
      <c r="D236" s="7"/>
      <c r="E236" s="7"/>
      <c r="F236" s="67"/>
      <c r="G236" s="79"/>
      <c r="H236" s="79"/>
      <c r="I236" s="75"/>
      <c r="J236" s="76"/>
      <c r="K236" s="76"/>
      <c r="L236" s="76"/>
      <c r="M236" s="76"/>
      <c r="N236" s="76"/>
      <c r="O236" s="76"/>
      <c r="P236" s="76"/>
      <c r="Q236" s="76"/>
      <c r="R236" s="76"/>
      <c r="S236" s="76"/>
      <c r="T236" s="76"/>
      <c r="U236" s="76"/>
      <c r="V236" s="76"/>
      <c r="W236" s="80"/>
      <c r="X236" s="69"/>
      <c r="Y236" s="25"/>
      <c r="Z236" s="326"/>
      <c r="AA236" s="327"/>
      <c r="AB236" s="28"/>
      <c r="AC236" s="23"/>
      <c r="AD236" s="8"/>
      <c r="AE236" s="8"/>
      <c r="AF236" s="25"/>
      <c r="AG236" s="6"/>
      <c r="AH236" s="23"/>
      <c r="AI236" s="173"/>
      <c r="AJ236" s="26"/>
      <c r="AK236" s="23"/>
      <c r="AL236" s="25"/>
      <c r="AM236" s="6"/>
      <c r="AN236" s="23"/>
      <c r="AO236" s="247"/>
      <c r="AP236" s="243" t="str">
        <f>IF(AD236="UI",VLOOKUP(AB236,'Convert Internation Units'!$A$2:$D$33,4,FALSE),IF(AB236="Penethamate hydroiodide",0.63,IF(AB236="Benzylpenicillin Procaine /
 Benzathine Penicillin",0.61,IF(AB236="Benzathine Penicillin",0.61,IF(AB236="Procaine benzylpenicillin",0.61,IF(AB236=Prodrug!E233,Prodrug!E233,Prodrug!E233))))))</f>
        <v/>
      </c>
      <c r="AQ236" s="240" t="str">
        <f>IFERROR((((Calculations!C233*Calculations!G233)/Calculations!E233)*'Data Entry'!X236),"")</f>
        <v/>
      </c>
      <c r="AR236" s="141" t="str">
        <f>IFERROR(VLOOKUP(AB236,Lists!$P$2:$Q$182,2,0),"")</f>
        <v/>
      </c>
      <c r="AS236" s="143" t="str">
        <f>IF(AI236="UI",VLOOKUP(AG236,'Convert Internation Units'!$A$2:$D$33,4,FALSE),IF(AG236="Penethamate hydroiodide",0.63,IF(AG236="Benzylpenicillin Procaine /
 Benzathine Penicillin",0.61,IF(AG236="Benzathine Penicillin",0.61,IF(AG236="Procaine benzylpenicillin",0.61,IF(AG236=Prodrug!F233,Prodrug!F233,Prodrug!F233))))))</f>
        <v/>
      </c>
      <c r="AT236" s="240" t="str">
        <f>IFERROR((((Calculations!K233*Calculations!G233)/Calculations!E233)*'Data Entry'!X236),"")</f>
        <v/>
      </c>
      <c r="AU236" s="146" t="str">
        <f>IFERROR(VLOOKUP(AG236,Lists!$P$2:$Q$182,2,0),"")</f>
        <v/>
      </c>
      <c r="AV236" s="143" t="str">
        <f>IF(AL236="UI",VLOOKUP(AJ236,'Convert Internation Units'!$A$2:$D$33,4,FALSE),IF(AJ236="Penethamate hydroiodide",0.63,IF(AJ236="Benzylpenicillin Procaine /
 Benzathine Penicillin",0.61,IF(AJ236="Benzathine Penicillin",0.61,IF(AJ236="Procaine benzylpenicillin",0.61,IF(AJ236=Prodrug!G233,Prodrug!G233,Prodrug!G233))))))</f>
        <v/>
      </c>
      <c r="AW236" s="240" t="str">
        <f>IFERROR((((Calculations!O233*Calculations!G233)/Calculations!E233)*'Data Entry'!X236),"")</f>
        <v/>
      </c>
      <c r="AX236" s="146" t="str">
        <f>IFERROR(VLOOKUP(AJ236,Lists!$P$2:$Q$182,2,0),"")</f>
        <v/>
      </c>
      <c r="AY236" s="143" t="str">
        <f>IF(AO236="UI",VLOOKUP(AM236,'Convert Internation Units'!$A$2:$D$33,4,FALSE),IF(AM236="Penethamate hydroiodide",0.63,IF(AM236="Benzylpenicillin Procaine /
 Benzathine Penicillin",0.61,IF(AM236="Benzathine Penicillin",0.61,IF(AM236="Procaine benzylpenicillin",0.61,IF(AM236=Prodrug!H233,Prodrug!H233,Prodrug!H233))))))</f>
        <v/>
      </c>
      <c r="AZ236" s="240" t="str">
        <f>IFERROR((((Calculations!S233*Calculations!G233)/Calculations!E233)*'Data Entry'!X236),"")</f>
        <v/>
      </c>
      <c r="BA236" s="146" t="str">
        <f>IFERROR(VLOOKUP(AM236,Lists!$P$2:$Q$182,2,0),"")</f>
        <v/>
      </c>
      <c r="BG236" s="165"/>
      <c r="BH236" s="165"/>
      <c r="BI236" s="165"/>
      <c r="BJ236" s="165"/>
      <c r="BK236" s="165"/>
      <c r="BL236" s="165"/>
      <c r="BM236" s="165"/>
      <c r="BN236" s="165"/>
      <c r="BO236" s="165"/>
      <c r="BP236" s="165"/>
      <c r="BQ236" s="165"/>
      <c r="BR236" s="165"/>
      <c r="BS236" s="165"/>
      <c r="BT236" s="165"/>
      <c r="BU236" s="165"/>
    </row>
    <row r="237" spans="1:73" s="5" customFormat="1">
      <c r="A237" s="116">
        <v>231</v>
      </c>
      <c r="B237" s="232"/>
      <c r="C237" s="105"/>
      <c r="D237" s="105"/>
      <c r="E237" s="105"/>
      <c r="F237" s="106"/>
      <c r="G237" s="107"/>
      <c r="H237" s="107"/>
      <c r="I237" s="108"/>
      <c r="J237" s="110"/>
      <c r="K237" s="110"/>
      <c r="L237" s="110"/>
      <c r="M237" s="110"/>
      <c r="N237" s="110"/>
      <c r="O237" s="110"/>
      <c r="P237" s="110"/>
      <c r="Q237" s="110"/>
      <c r="R237" s="110"/>
      <c r="S237" s="110"/>
      <c r="T237" s="110"/>
      <c r="U237" s="110"/>
      <c r="V237" s="110"/>
      <c r="W237" s="109"/>
      <c r="X237" s="111"/>
      <c r="Y237" s="112"/>
      <c r="Z237" s="328"/>
      <c r="AA237" s="329"/>
      <c r="AB237" s="114"/>
      <c r="AC237" s="115"/>
      <c r="AD237" s="113"/>
      <c r="AE237" s="113"/>
      <c r="AF237" s="112"/>
      <c r="AG237" s="116"/>
      <c r="AH237" s="115"/>
      <c r="AI237" s="174"/>
      <c r="AJ237" s="104"/>
      <c r="AK237" s="115"/>
      <c r="AL237" s="112"/>
      <c r="AM237" s="116"/>
      <c r="AN237" s="115"/>
      <c r="AO237" s="248"/>
      <c r="AP237" s="242" t="str">
        <f>IF(AD237="UI",VLOOKUP(AB237,'Convert Internation Units'!$A$2:$D$33,4,FALSE),IF(AB237="Penethamate hydroiodide",0.63,IF(AB237="Benzylpenicillin Procaine /
 Benzathine Penicillin",0.61,IF(AB237="Benzathine Penicillin",0.61,IF(AB237="Procaine benzylpenicillin",0.61,IF(AB237=Prodrug!E234,Prodrug!E234,Prodrug!E234))))))</f>
        <v/>
      </c>
      <c r="AQ237" s="239" t="str">
        <f>IFERROR((((Calculations!C234*Calculations!G234)/Calculations!E234)*'Data Entry'!X237),"")</f>
        <v/>
      </c>
      <c r="AR237" s="234" t="str">
        <f>IFERROR(VLOOKUP(AB237,Lists!$P$2:$Q$182,2,0),"")</f>
        <v/>
      </c>
      <c r="AS237" s="233" t="str">
        <f>IF(AI237="UI",VLOOKUP(AG237,'Convert Internation Units'!$A$2:$D$33,4,FALSE),IF(AG237="Penethamate hydroiodide",0.63,IF(AG237="Benzylpenicillin Procaine /
 Benzathine Penicillin",0.61,IF(AG237="Benzathine Penicillin",0.61,IF(AG237="Procaine benzylpenicillin",0.61,IF(AG237=Prodrug!F234,Prodrug!F234,Prodrug!F234))))))</f>
        <v/>
      </c>
      <c r="AT237" s="239" t="str">
        <f>IFERROR((((Calculations!K234*Calculations!G234)/Calculations!E234)*'Data Entry'!X237),"")</f>
        <v/>
      </c>
      <c r="AU237" s="235" t="str">
        <f>IFERROR(VLOOKUP(AG237,Lists!$P$2:$Q$182,2,0),"")</f>
        <v/>
      </c>
      <c r="AV237" s="233" t="str">
        <f>IF(AL237="UI",VLOOKUP(AJ237,'Convert Internation Units'!$A$2:$D$33,4,FALSE),IF(AJ237="Penethamate hydroiodide",0.63,IF(AJ237="Benzylpenicillin Procaine /
 Benzathine Penicillin",0.61,IF(AJ237="Benzathine Penicillin",0.61,IF(AJ237="Procaine benzylpenicillin",0.61,IF(AJ237=Prodrug!G234,Prodrug!G234,Prodrug!G234))))))</f>
        <v/>
      </c>
      <c r="AW237" s="239" t="str">
        <f>IFERROR((((Calculations!O234*Calculations!G234)/Calculations!E234)*'Data Entry'!X237),"")</f>
        <v/>
      </c>
      <c r="AX237" s="235" t="str">
        <f>IFERROR(VLOOKUP(AJ237,Lists!$P$2:$Q$182,2,0),"")</f>
        <v/>
      </c>
      <c r="AY237" s="233" t="str">
        <f>IF(AO237="UI",VLOOKUP(AM237,'Convert Internation Units'!$A$2:$D$33,4,FALSE),IF(AM237="Penethamate hydroiodide",0.63,IF(AM237="Benzylpenicillin Procaine /
 Benzathine Penicillin",0.61,IF(AM237="Benzathine Penicillin",0.61,IF(AM237="Procaine benzylpenicillin",0.61,IF(AM237=Prodrug!H234,Prodrug!H234,Prodrug!H234))))))</f>
        <v/>
      </c>
      <c r="AZ237" s="239" t="str">
        <f>IFERROR((((Calculations!S234*Calculations!G234)/Calculations!E234)*'Data Entry'!X237),"")</f>
        <v/>
      </c>
      <c r="BA237" s="235" t="str">
        <f>IFERROR(VLOOKUP(AM237,Lists!$P$2:$Q$182,2,0),"")</f>
        <v/>
      </c>
      <c r="BG237" s="165"/>
      <c r="BH237" s="165"/>
      <c r="BI237" s="165"/>
      <c r="BJ237" s="165"/>
      <c r="BK237" s="165"/>
      <c r="BL237" s="165"/>
      <c r="BM237" s="165"/>
      <c r="BN237" s="165"/>
      <c r="BO237" s="165"/>
      <c r="BP237" s="165"/>
      <c r="BQ237" s="165"/>
      <c r="BR237" s="165"/>
      <c r="BS237" s="165"/>
      <c r="BT237" s="165"/>
      <c r="BU237" s="165"/>
    </row>
    <row r="238" spans="1:73" s="5" customFormat="1">
      <c r="A238" s="6">
        <v>232</v>
      </c>
      <c r="B238" s="231"/>
      <c r="C238" s="7"/>
      <c r="D238" s="7"/>
      <c r="E238" s="7"/>
      <c r="F238" s="67"/>
      <c r="G238" s="79"/>
      <c r="H238" s="79"/>
      <c r="I238" s="75"/>
      <c r="J238" s="76"/>
      <c r="K238" s="76"/>
      <c r="L238" s="76"/>
      <c r="M238" s="76"/>
      <c r="N238" s="76"/>
      <c r="O238" s="76"/>
      <c r="P238" s="76"/>
      <c r="Q238" s="76"/>
      <c r="R238" s="76"/>
      <c r="S238" s="76"/>
      <c r="T238" s="76"/>
      <c r="U238" s="76"/>
      <c r="V238" s="76"/>
      <c r="W238" s="80"/>
      <c r="X238" s="69"/>
      <c r="Y238" s="25"/>
      <c r="Z238" s="326"/>
      <c r="AA238" s="327"/>
      <c r="AB238" s="28"/>
      <c r="AC238" s="23"/>
      <c r="AD238" s="8"/>
      <c r="AE238" s="8"/>
      <c r="AF238" s="25"/>
      <c r="AG238" s="6"/>
      <c r="AH238" s="23"/>
      <c r="AI238" s="173"/>
      <c r="AJ238" s="26"/>
      <c r="AK238" s="23"/>
      <c r="AL238" s="25"/>
      <c r="AM238" s="6"/>
      <c r="AN238" s="23"/>
      <c r="AO238" s="247"/>
      <c r="AP238" s="243" t="str">
        <f>IF(AD238="UI",VLOOKUP(AB238,'Convert Internation Units'!$A$2:$D$33,4,FALSE),IF(AB238="Penethamate hydroiodide",0.63,IF(AB238="Benzylpenicillin Procaine /
 Benzathine Penicillin",0.61,IF(AB238="Benzathine Penicillin",0.61,IF(AB238="Procaine benzylpenicillin",0.61,IF(AB238=Prodrug!E235,Prodrug!E235,Prodrug!E235))))))</f>
        <v/>
      </c>
      <c r="AQ238" s="240" t="str">
        <f>IFERROR((((Calculations!C235*Calculations!G235)/Calculations!E235)*'Data Entry'!X238),"")</f>
        <v/>
      </c>
      <c r="AR238" s="141" t="str">
        <f>IFERROR(VLOOKUP(AB238,Lists!$P$2:$Q$182,2,0),"")</f>
        <v/>
      </c>
      <c r="AS238" s="143" t="str">
        <f>IF(AI238="UI",VLOOKUP(AG238,'Convert Internation Units'!$A$2:$D$33,4,FALSE),IF(AG238="Penethamate hydroiodide",0.63,IF(AG238="Benzylpenicillin Procaine /
 Benzathine Penicillin",0.61,IF(AG238="Benzathine Penicillin",0.61,IF(AG238="Procaine benzylpenicillin",0.61,IF(AG238=Prodrug!F235,Prodrug!F235,Prodrug!F235))))))</f>
        <v/>
      </c>
      <c r="AT238" s="240" t="str">
        <f>IFERROR((((Calculations!K235*Calculations!G235)/Calculations!E235)*'Data Entry'!X238),"")</f>
        <v/>
      </c>
      <c r="AU238" s="146" t="str">
        <f>IFERROR(VLOOKUP(AG238,Lists!$P$2:$Q$182,2,0),"")</f>
        <v/>
      </c>
      <c r="AV238" s="143" t="str">
        <f>IF(AL238="UI",VLOOKUP(AJ238,'Convert Internation Units'!$A$2:$D$33,4,FALSE),IF(AJ238="Penethamate hydroiodide",0.63,IF(AJ238="Benzylpenicillin Procaine /
 Benzathine Penicillin",0.61,IF(AJ238="Benzathine Penicillin",0.61,IF(AJ238="Procaine benzylpenicillin",0.61,IF(AJ238=Prodrug!G235,Prodrug!G235,Prodrug!G235))))))</f>
        <v/>
      </c>
      <c r="AW238" s="240" t="str">
        <f>IFERROR((((Calculations!O235*Calculations!G235)/Calculations!E235)*'Data Entry'!X238),"")</f>
        <v/>
      </c>
      <c r="AX238" s="146" t="str">
        <f>IFERROR(VLOOKUP(AJ238,Lists!$P$2:$Q$182,2,0),"")</f>
        <v/>
      </c>
      <c r="AY238" s="143" t="str">
        <f>IF(AO238="UI",VLOOKUP(AM238,'Convert Internation Units'!$A$2:$D$33,4,FALSE),IF(AM238="Penethamate hydroiodide",0.63,IF(AM238="Benzylpenicillin Procaine /
 Benzathine Penicillin",0.61,IF(AM238="Benzathine Penicillin",0.61,IF(AM238="Procaine benzylpenicillin",0.61,IF(AM238=Prodrug!H235,Prodrug!H235,Prodrug!H235))))))</f>
        <v/>
      </c>
      <c r="AZ238" s="240" t="str">
        <f>IFERROR((((Calculations!S235*Calculations!G235)/Calculations!E235)*'Data Entry'!X238),"")</f>
        <v/>
      </c>
      <c r="BA238" s="146" t="str">
        <f>IFERROR(VLOOKUP(AM238,Lists!$P$2:$Q$182,2,0),"")</f>
        <v/>
      </c>
      <c r="BG238" s="165"/>
      <c r="BH238" s="165"/>
      <c r="BI238" s="165"/>
      <c r="BJ238" s="165"/>
      <c r="BK238" s="165"/>
      <c r="BL238" s="165"/>
      <c r="BM238" s="165"/>
      <c r="BN238" s="165"/>
      <c r="BO238" s="165"/>
      <c r="BP238" s="165"/>
      <c r="BQ238" s="165"/>
      <c r="BR238" s="165"/>
      <c r="BS238" s="165"/>
      <c r="BT238" s="165"/>
      <c r="BU238" s="165"/>
    </row>
    <row r="239" spans="1:73" s="5" customFormat="1">
      <c r="A239" s="116">
        <v>233</v>
      </c>
      <c r="B239" s="232"/>
      <c r="C239" s="105"/>
      <c r="D239" s="105"/>
      <c r="E239" s="105"/>
      <c r="F239" s="106"/>
      <c r="G239" s="107"/>
      <c r="H239" s="107"/>
      <c r="I239" s="108"/>
      <c r="J239" s="110"/>
      <c r="K239" s="110"/>
      <c r="L239" s="110"/>
      <c r="M239" s="110"/>
      <c r="N239" s="110"/>
      <c r="O239" s="110"/>
      <c r="P239" s="110"/>
      <c r="Q239" s="110"/>
      <c r="R239" s="110"/>
      <c r="S239" s="110"/>
      <c r="T239" s="110"/>
      <c r="U239" s="110"/>
      <c r="V239" s="110"/>
      <c r="W239" s="109"/>
      <c r="X239" s="111"/>
      <c r="Y239" s="112"/>
      <c r="Z239" s="328"/>
      <c r="AA239" s="329"/>
      <c r="AB239" s="114"/>
      <c r="AC239" s="115"/>
      <c r="AD239" s="113"/>
      <c r="AE239" s="113"/>
      <c r="AF239" s="112"/>
      <c r="AG239" s="116"/>
      <c r="AH239" s="115"/>
      <c r="AI239" s="174"/>
      <c r="AJ239" s="104"/>
      <c r="AK239" s="115"/>
      <c r="AL239" s="112"/>
      <c r="AM239" s="116"/>
      <c r="AN239" s="115"/>
      <c r="AO239" s="248"/>
      <c r="AP239" s="242" t="str">
        <f>IF(AD239="UI",VLOOKUP(AB239,'Convert Internation Units'!$A$2:$D$33,4,FALSE),IF(AB239="Penethamate hydroiodide",0.63,IF(AB239="Benzylpenicillin Procaine /
 Benzathine Penicillin",0.61,IF(AB239="Benzathine Penicillin",0.61,IF(AB239="Procaine benzylpenicillin",0.61,IF(AB239=Prodrug!E236,Prodrug!E236,Prodrug!E236))))))</f>
        <v/>
      </c>
      <c r="AQ239" s="239" t="str">
        <f>IFERROR((((Calculations!C236*Calculations!G236)/Calculations!E236)*'Data Entry'!X239),"")</f>
        <v/>
      </c>
      <c r="AR239" s="234" t="str">
        <f>IFERROR(VLOOKUP(AB239,Lists!$P$2:$Q$182,2,0),"")</f>
        <v/>
      </c>
      <c r="AS239" s="233" t="str">
        <f>IF(AI239="UI",VLOOKUP(AG239,'Convert Internation Units'!$A$2:$D$33,4,FALSE),IF(AG239="Penethamate hydroiodide",0.63,IF(AG239="Benzylpenicillin Procaine /
 Benzathine Penicillin",0.61,IF(AG239="Benzathine Penicillin",0.61,IF(AG239="Procaine benzylpenicillin",0.61,IF(AG239=Prodrug!F236,Prodrug!F236,Prodrug!F236))))))</f>
        <v/>
      </c>
      <c r="AT239" s="239" t="str">
        <f>IFERROR((((Calculations!K236*Calculations!G236)/Calculations!E236)*'Data Entry'!X239),"")</f>
        <v/>
      </c>
      <c r="AU239" s="235" t="str">
        <f>IFERROR(VLOOKUP(AG239,Lists!$P$2:$Q$182,2,0),"")</f>
        <v/>
      </c>
      <c r="AV239" s="233" t="str">
        <f>IF(AL239="UI",VLOOKUP(AJ239,'Convert Internation Units'!$A$2:$D$33,4,FALSE),IF(AJ239="Penethamate hydroiodide",0.63,IF(AJ239="Benzylpenicillin Procaine /
 Benzathine Penicillin",0.61,IF(AJ239="Benzathine Penicillin",0.61,IF(AJ239="Procaine benzylpenicillin",0.61,IF(AJ239=Prodrug!G236,Prodrug!G236,Prodrug!G236))))))</f>
        <v/>
      </c>
      <c r="AW239" s="239" t="str">
        <f>IFERROR((((Calculations!O236*Calculations!G236)/Calculations!E236)*'Data Entry'!X239),"")</f>
        <v/>
      </c>
      <c r="AX239" s="235" t="str">
        <f>IFERROR(VLOOKUP(AJ239,Lists!$P$2:$Q$182,2,0),"")</f>
        <v/>
      </c>
      <c r="AY239" s="233" t="str">
        <f>IF(AO239="UI",VLOOKUP(AM239,'Convert Internation Units'!$A$2:$D$33,4,FALSE),IF(AM239="Penethamate hydroiodide",0.63,IF(AM239="Benzylpenicillin Procaine /
 Benzathine Penicillin",0.61,IF(AM239="Benzathine Penicillin",0.61,IF(AM239="Procaine benzylpenicillin",0.61,IF(AM239=Prodrug!H236,Prodrug!H236,Prodrug!H236))))))</f>
        <v/>
      </c>
      <c r="AZ239" s="239" t="str">
        <f>IFERROR((((Calculations!S236*Calculations!G236)/Calculations!E236)*'Data Entry'!X239),"")</f>
        <v/>
      </c>
      <c r="BA239" s="235" t="str">
        <f>IFERROR(VLOOKUP(AM239,Lists!$P$2:$Q$182,2,0),"")</f>
        <v/>
      </c>
      <c r="BG239" s="165"/>
      <c r="BH239" s="165"/>
      <c r="BI239" s="165"/>
      <c r="BJ239" s="165"/>
      <c r="BK239" s="165"/>
      <c r="BL239" s="165"/>
      <c r="BM239" s="165"/>
      <c r="BN239" s="165"/>
      <c r="BO239" s="165"/>
      <c r="BP239" s="165"/>
      <c r="BQ239" s="165"/>
      <c r="BR239" s="165"/>
      <c r="BS239" s="165"/>
      <c r="BT239" s="165"/>
      <c r="BU239" s="165"/>
    </row>
    <row r="240" spans="1:73" s="5" customFormat="1">
      <c r="A240" s="6">
        <v>234</v>
      </c>
      <c r="B240" s="231"/>
      <c r="C240" s="7"/>
      <c r="D240" s="7"/>
      <c r="E240" s="7"/>
      <c r="F240" s="67"/>
      <c r="G240" s="79"/>
      <c r="H240" s="79"/>
      <c r="I240" s="75"/>
      <c r="J240" s="76"/>
      <c r="K240" s="76"/>
      <c r="L240" s="76"/>
      <c r="M240" s="76"/>
      <c r="N240" s="76"/>
      <c r="O240" s="76"/>
      <c r="P240" s="76"/>
      <c r="Q240" s="76"/>
      <c r="R240" s="76"/>
      <c r="S240" s="76"/>
      <c r="T240" s="76"/>
      <c r="U240" s="76"/>
      <c r="V240" s="76"/>
      <c r="W240" s="80"/>
      <c r="X240" s="69"/>
      <c r="Y240" s="25"/>
      <c r="Z240" s="326"/>
      <c r="AA240" s="327"/>
      <c r="AB240" s="28"/>
      <c r="AC240" s="23"/>
      <c r="AD240" s="8"/>
      <c r="AE240" s="8"/>
      <c r="AF240" s="25"/>
      <c r="AG240" s="6"/>
      <c r="AH240" s="23"/>
      <c r="AI240" s="173"/>
      <c r="AJ240" s="26"/>
      <c r="AK240" s="23"/>
      <c r="AL240" s="25"/>
      <c r="AM240" s="6"/>
      <c r="AN240" s="23"/>
      <c r="AO240" s="247"/>
      <c r="AP240" s="243" t="str">
        <f>IF(AD240="UI",VLOOKUP(AB240,'Convert Internation Units'!$A$2:$D$33,4,FALSE),IF(AB240="Penethamate hydroiodide",0.63,IF(AB240="Benzylpenicillin Procaine /
 Benzathine Penicillin",0.61,IF(AB240="Benzathine Penicillin",0.61,IF(AB240="Procaine benzylpenicillin",0.61,IF(AB240=Prodrug!E237,Prodrug!E237,Prodrug!E237))))))</f>
        <v/>
      </c>
      <c r="AQ240" s="240" t="str">
        <f>IFERROR((((Calculations!C237*Calculations!G237)/Calculations!E237)*'Data Entry'!X240),"")</f>
        <v/>
      </c>
      <c r="AR240" s="141" t="str">
        <f>IFERROR(VLOOKUP(AB240,Lists!$P$2:$Q$182,2,0),"")</f>
        <v/>
      </c>
      <c r="AS240" s="143" t="str">
        <f>IF(AI240="UI",VLOOKUP(AG240,'Convert Internation Units'!$A$2:$D$33,4,FALSE),IF(AG240="Penethamate hydroiodide",0.63,IF(AG240="Benzylpenicillin Procaine /
 Benzathine Penicillin",0.61,IF(AG240="Benzathine Penicillin",0.61,IF(AG240="Procaine benzylpenicillin",0.61,IF(AG240=Prodrug!F237,Prodrug!F237,Prodrug!F237))))))</f>
        <v/>
      </c>
      <c r="AT240" s="240" t="str">
        <f>IFERROR((((Calculations!K237*Calculations!G237)/Calculations!E237)*'Data Entry'!X240),"")</f>
        <v/>
      </c>
      <c r="AU240" s="146" t="str">
        <f>IFERROR(VLOOKUP(AG240,Lists!$P$2:$Q$182,2,0),"")</f>
        <v/>
      </c>
      <c r="AV240" s="143" t="str">
        <f>IF(AL240="UI",VLOOKUP(AJ240,'Convert Internation Units'!$A$2:$D$33,4,FALSE),IF(AJ240="Penethamate hydroiodide",0.63,IF(AJ240="Benzylpenicillin Procaine /
 Benzathine Penicillin",0.61,IF(AJ240="Benzathine Penicillin",0.61,IF(AJ240="Procaine benzylpenicillin",0.61,IF(AJ240=Prodrug!G237,Prodrug!G237,Prodrug!G237))))))</f>
        <v/>
      </c>
      <c r="AW240" s="240" t="str">
        <f>IFERROR((((Calculations!O237*Calculations!G237)/Calculations!E237)*'Data Entry'!X240),"")</f>
        <v/>
      </c>
      <c r="AX240" s="146" t="str">
        <f>IFERROR(VLOOKUP(AJ240,Lists!$P$2:$Q$182,2,0),"")</f>
        <v/>
      </c>
      <c r="AY240" s="143" t="str">
        <f>IF(AO240="UI",VLOOKUP(AM240,'Convert Internation Units'!$A$2:$D$33,4,FALSE),IF(AM240="Penethamate hydroiodide",0.63,IF(AM240="Benzylpenicillin Procaine /
 Benzathine Penicillin",0.61,IF(AM240="Benzathine Penicillin",0.61,IF(AM240="Procaine benzylpenicillin",0.61,IF(AM240=Prodrug!H237,Prodrug!H237,Prodrug!H237))))))</f>
        <v/>
      </c>
      <c r="AZ240" s="240" t="str">
        <f>IFERROR((((Calculations!S237*Calculations!G237)/Calculations!E237)*'Data Entry'!X240),"")</f>
        <v/>
      </c>
      <c r="BA240" s="146" t="str">
        <f>IFERROR(VLOOKUP(AM240,Lists!$P$2:$Q$182,2,0),"")</f>
        <v/>
      </c>
      <c r="BG240" s="165"/>
      <c r="BH240" s="165"/>
      <c r="BI240" s="165"/>
      <c r="BJ240" s="165"/>
      <c r="BK240" s="165"/>
      <c r="BL240" s="165"/>
      <c r="BM240" s="165"/>
      <c r="BN240" s="165"/>
      <c r="BO240" s="165"/>
      <c r="BP240" s="165"/>
      <c r="BQ240" s="165"/>
      <c r="BR240" s="165"/>
      <c r="BS240" s="165"/>
      <c r="BT240" s="165"/>
      <c r="BU240" s="165"/>
    </row>
    <row r="241" spans="1:73" s="5" customFormat="1">
      <c r="A241" s="116">
        <v>235</v>
      </c>
      <c r="B241" s="232"/>
      <c r="C241" s="105"/>
      <c r="D241" s="105"/>
      <c r="E241" s="105"/>
      <c r="F241" s="106"/>
      <c r="G241" s="107"/>
      <c r="H241" s="107"/>
      <c r="I241" s="108"/>
      <c r="J241" s="110"/>
      <c r="K241" s="110"/>
      <c r="L241" s="110"/>
      <c r="M241" s="110"/>
      <c r="N241" s="110"/>
      <c r="O241" s="110"/>
      <c r="P241" s="110"/>
      <c r="Q241" s="110"/>
      <c r="R241" s="110"/>
      <c r="S241" s="110"/>
      <c r="T241" s="110"/>
      <c r="U241" s="110"/>
      <c r="V241" s="110"/>
      <c r="W241" s="109"/>
      <c r="X241" s="111"/>
      <c r="Y241" s="112"/>
      <c r="Z241" s="328"/>
      <c r="AA241" s="329"/>
      <c r="AB241" s="114"/>
      <c r="AC241" s="115"/>
      <c r="AD241" s="113"/>
      <c r="AE241" s="113"/>
      <c r="AF241" s="112"/>
      <c r="AG241" s="116"/>
      <c r="AH241" s="115"/>
      <c r="AI241" s="174"/>
      <c r="AJ241" s="104"/>
      <c r="AK241" s="115"/>
      <c r="AL241" s="112"/>
      <c r="AM241" s="116"/>
      <c r="AN241" s="115"/>
      <c r="AO241" s="248"/>
      <c r="AP241" s="242" t="str">
        <f>IF(AD241="UI",VLOOKUP(AB241,'Convert Internation Units'!$A$2:$D$33,4,FALSE),IF(AB241="Penethamate hydroiodide",0.63,IF(AB241="Benzylpenicillin Procaine /
 Benzathine Penicillin",0.61,IF(AB241="Benzathine Penicillin",0.61,IF(AB241="Procaine benzylpenicillin",0.61,IF(AB241=Prodrug!E238,Prodrug!E238,Prodrug!E238))))))</f>
        <v/>
      </c>
      <c r="AQ241" s="239" t="str">
        <f>IFERROR((((Calculations!C238*Calculations!G238)/Calculations!E238)*'Data Entry'!X241),"")</f>
        <v/>
      </c>
      <c r="AR241" s="234" t="str">
        <f>IFERROR(VLOOKUP(AB241,Lists!$P$2:$Q$182,2,0),"")</f>
        <v/>
      </c>
      <c r="AS241" s="233" t="str">
        <f>IF(AI241="UI",VLOOKUP(AG241,'Convert Internation Units'!$A$2:$D$33,4,FALSE),IF(AG241="Penethamate hydroiodide",0.63,IF(AG241="Benzylpenicillin Procaine /
 Benzathine Penicillin",0.61,IF(AG241="Benzathine Penicillin",0.61,IF(AG241="Procaine benzylpenicillin",0.61,IF(AG241=Prodrug!F238,Prodrug!F238,Prodrug!F238))))))</f>
        <v/>
      </c>
      <c r="AT241" s="239" t="str">
        <f>IFERROR((((Calculations!K238*Calculations!G238)/Calculations!E238)*'Data Entry'!X241),"")</f>
        <v/>
      </c>
      <c r="AU241" s="235" t="str">
        <f>IFERROR(VLOOKUP(AG241,Lists!$P$2:$Q$182,2,0),"")</f>
        <v/>
      </c>
      <c r="AV241" s="233" t="str">
        <f>IF(AL241="UI",VLOOKUP(AJ241,'Convert Internation Units'!$A$2:$D$33,4,FALSE),IF(AJ241="Penethamate hydroiodide",0.63,IF(AJ241="Benzylpenicillin Procaine /
 Benzathine Penicillin",0.61,IF(AJ241="Benzathine Penicillin",0.61,IF(AJ241="Procaine benzylpenicillin",0.61,IF(AJ241=Prodrug!G238,Prodrug!G238,Prodrug!G238))))))</f>
        <v/>
      </c>
      <c r="AW241" s="239" t="str">
        <f>IFERROR((((Calculations!O238*Calculations!G238)/Calculations!E238)*'Data Entry'!X241),"")</f>
        <v/>
      </c>
      <c r="AX241" s="235" t="str">
        <f>IFERROR(VLOOKUP(AJ241,Lists!$P$2:$Q$182,2,0),"")</f>
        <v/>
      </c>
      <c r="AY241" s="233" t="str">
        <f>IF(AO241="UI",VLOOKUP(AM241,'Convert Internation Units'!$A$2:$D$33,4,FALSE),IF(AM241="Penethamate hydroiodide",0.63,IF(AM241="Benzylpenicillin Procaine /
 Benzathine Penicillin",0.61,IF(AM241="Benzathine Penicillin",0.61,IF(AM241="Procaine benzylpenicillin",0.61,IF(AM241=Prodrug!H238,Prodrug!H238,Prodrug!H238))))))</f>
        <v/>
      </c>
      <c r="AZ241" s="239" t="str">
        <f>IFERROR((((Calculations!S238*Calculations!G238)/Calculations!E238)*'Data Entry'!X241),"")</f>
        <v/>
      </c>
      <c r="BA241" s="235" t="str">
        <f>IFERROR(VLOOKUP(AM241,Lists!$P$2:$Q$182,2,0),"")</f>
        <v/>
      </c>
      <c r="BG241" s="165"/>
      <c r="BH241" s="165"/>
      <c r="BI241" s="165"/>
      <c r="BJ241" s="165"/>
      <c r="BK241" s="165"/>
      <c r="BL241" s="165"/>
      <c r="BM241" s="165"/>
      <c r="BN241" s="165"/>
      <c r="BO241" s="165"/>
      <c r="BP241" s="165"/>
      <c r="BQ241" s="165"/>
      <c r="BR241" s="165"/>
      <c r="BS241" s="165"/>
      <c r="BT241" s="165"/>
      <c r="BU241" s="165"/>
    </row>
    <row r="242" spans="1:73" s="5" customFormat="1">
      <c r="A242" s="6">
        <v>236</v>
      </c>
      <c r="B242" s="231"/>
      <c r="C242" s="7"/>
      <c r="D242" s="7"/>
      <c r="E242" s="7"/>
      <c r="F242" s="67"/>
      <c r="G242" s="79"/>
      <c r="H242" s="79"/>
      <c r="I242" s="75"/>
      <c r="J242" s="76"/>
      <c r="K242" s="76"/>
      <c r="L242" s="76"/>
      <c r="M242" s="76"/>
      <c r="N242" s="76"/>
      <c r="O242" s="76"/>
      <c r="P242" s="76"/>
      <c r="Q242" s="76"/>
      <c r="R242" s="76"/>
      <c r="S242" s="76"/>
      <c r="T242" s="76"/>
      <c r="U242" s="76"/>
      <c r="V242" s="76"/>
      <c r="W242" s="80"/>
      <c r="X242" s="69"/>
      <c r="Y242" s="25"/>
      <c r="Z242" s="326"/>
      <c r="AA242" s="327"/>
      <c r="AB242" s="28"/>
      <c r="AC242" s="23"/>
      <c r="AD242" s="8"/>
      <c r="AE242" s="8"/>
      <c r="AF242" s="25"/>
      <c r="AG242" s="6"/>
      <c r="AH242" s="23"/>
      <c r="AI242" s="173"/>
      <c r="AJ242" s="26"/>
      <c r="AK242" s="23"/>
      <c r="AL242" s="25"/>
      <c r="AM242" s="6"/>
      <c r="AN242" s="23"/>
      <c r="AO242" s="247"/>
      <c r="AP242" s="243" t="str">
        <f>IF(AD242="UI",VLOOKUP(AB242,'Convert Internation Units'!$A$2:$D$33,4,FALSE),IF(AB242="Penethamate hydroiodide",0.63,IF(AB242="Benzylpenicillin Procaine /
 Benzathine Penicillin",0.61,IF(AB242="Benzathine Penicillin",0.61,IF(AB242="Procaine benzylpenicillin",0.61,IF(AB242=Prodrug!E239,Prodrug!E239,Prodrug!E239))))))</f>
        <v/>
      </c>
      <c r="AQ242" s="240" t="str">
        <f>IFERROR((((Calculations!C239*Calculations!G239)/Calculations!E239)*'Data Entry'!X242),"")</f>
        <v/>
      </c>
      <c r="AR242" s="141" t="str">
        <f>IFERROR(VLOOKUP(AB242,Lists!$P$2:$Q$182,2,0),"")</f>
        <v/>
      </c>
      <c r="AS242" s="143" t="str">
        <f>IF(AI242="UI",VLOOKUP(AG242,'Convert Internation Units'!$A$2:$D$33,4,FALSE),IF(AG242="Penethamate hydroiodide",0.63,IF(AG242="Benzylpenicillin Procaine /
 Benzathine Penicillin",0.61,IF(AG242="Benzathine Penicillin",0.61,IF(AG242="Procaine benzylpenicillin",0.61,IF(AG242=Prodrug!F239,Prodrug!F239,Prodrug!F239))))))</f>
        <v/>
      </c>
      <c r="AT242" s="240" t="str">
        <f>IFERROR((((Calculations!K239*Calculations!G239)/Calculations!E239)*'Data Entry'!X242),"")</f>
        <v/>
      </c>
      <c r="AU242" s="146" t="str">
        <f>IFERROR(VLOOKUP(AG242,Lists!$P$2:$Q$182,2,0),"")</f>
        <v/>
      </c>
      <c r="AV242" s="143" t="str">
        <f>IF(AL242="UI",VLOOKUP(AJ242,'Convert Internation Units'!$A$2:$D$33,4,FALSE),IF(AJ242="Penethamate hydroiodide",0.63,IF(AJ242="Benzylpenicillin Procaine /
 Benzathine Penicillin",0.61,IF(AJ242="Benzathine Penicillin",0.61,IF(AJ242="Procaine benzylpenicillin",0.61,IF(AJ242=Prodrug!G239,Prodrug!G239,Prodrug!G239))))))</f>
        <v/>
      </c>
      <c r="AW242" s="240" t="str">
        <f>IFERROR((((Calculations!O239*Calculations!G239)/Calculations!E239)*'Data Entry'!X242),"")</f>
        <v/>
      </c>
      <c r="AX242" s="146" t="str">
        <f>IFERROR(VLOOKUP(AJ242,Lists!$P$2:$Q$182,2,0),"")</f>
        <v/>
      </c>
      <c r="AY242" s="143" t="str">
        <f>IF(AO242="UI",VLOOKUP(AM242,'Convert Internation Units'!$A$2:$D$33,4,FALSE),IF(AM242="Penethamate hydroiodide",0.63,IF(AM242="Benzylpenicillin Procaine /
 Benzathine Penicillin",0.61,IF(AM242="Benzathine Penicillin",0.61,IF(AM242="Procaine benzylpenicillin",0.61,IF(AM242=Prodrug!H239,Prodrug!H239,Prodrug!H239))))))</f>
        <v/>
      </c>
      <c r="AZ242" s="240" t="str">
        <f>IFERROR((((Calculations!S239*Calculations!G239)/Calculations!E239)*'Data Entry'!X242),"")</f>
        <v/>
      </c>
      <c r="BA242" s="146" t="str">
        <f>IFERROR(VLOOKUP(AM242,Lists!$P$2:$Q$182,2,0),"")</f>
        <v/>
      </c>
      <c r="BG242" s="165"/>
      <c r="BH242" s="165"/>
      <c r="BI242" s="165"/>
      <c r="BJ242" s="165"/>
      <c r="BK242" s="165"/>
      <c r="BL242" s="165"/>
      <c r="BM242" s="165"/>
      <c r="BN242" s="165"/>
      <c r="BO242" s="165"/>
      <c r="BP242" s="165"/>
      <c r="BQ242" s="165"/>
      <c r="BR242" s="165"/>
      <c r="BS242" s="165"/>
      <c r="BT242" s="165"/>
      <c r="BU242" s="165"/>
    </row>
    <row r="243" spans="1:73" s="5" customFormat="1">
      <c r="A243" s="116">
        <v>237</v>
      </c>
      <c r="B243" s="232"/>
      <c r="C243" s="105"/>
      <c r="D243" s="105"/>
      <c r="E243" s="105"/>
      <c r="F243" s="106"/>
      <c r="G243" s="107"/>
      <c r="H243" s="107"/>
      <c r="I243" s="108"/>
      <c r="J243" s="110"/>
      <c r="K243" s="110"/>
      <c r="L243" s="110"/>
      <c r="M243" s="110"/>
      <c r="N243" s="110"/>
      <c r="O243" s="110"/>
      <c r="P243" s="110"/>
      <c r="Q243" s="110"/>
      <c r="R243" s="110"/>
      <c r="S243" s="110"/>
      <c r="T243" s="110"/>
      <c r="U243" s="110"/>
      <c r="V243" s="110"/>
      <c r="W243" s="109"/>
      <c r="X243" s="111"/>
      <c r="Y243" s="112"/>
      <c r="Z243" s="328"/>
      <c r="AA243" s="329"/>
      <c r="AB243" s="114"/>
      <c r="AC243" s="115"/>
      <c r="AD243" s="113"/>
      <c r="AE243" s="113"/>
      <c r="AF243" s="112"/>
      <c r="AG243" s="116"/>
      <c r="AH243" s="115"/>
      <c r="AI243" s="174"/>
      <c r="AJ243" s="104"/>
      <c r="AK243" s="115"/>
      <c r="AL243" s="112"/>
      <c r="AM243" s="116"/>
      <c r="AN243" s="115"/>
      <c r="AO243" s="248"/>
      <c r="AP243" s="242" t="str">
        <f>IF(AD243="UI",VLOOKUP(AB243,'Convert Internation Units'!$A$2:$D$33,4,FALSE),IF(AB243="Penethamate hydroiodide",0.63,IF(AB243="Benzylpenicillin Procaine /
 Benzathine Penicillin",0.61,IF(AB243="Benzathine Penicillin",0.61,IF(AB243="Procaine benzylpenicillin",0.61,IF(AB243=Prodrug!E240,Prodrug!E240,Prodrug!E240))))))</f>
        <v/>
      </c>
      <c r="AQ243" s="239" t="str">
        <f>IFERROR((((Calculations!C240*Calculations!G240)/Calculations!E240)*'Data Entry'!X243),"")</f>
        <v/>
      </c>
      <c r="AR243" s="234" t="str">
        <f>IFERROR(VLOOKUP(AB243,Lists!$P$2:$Q$182,2,0),"")</f>
        <v/>
      </c>
      <c r="AS243" s="233" t="str">
        <f>IF(AI243="UI",VLOOKUP(AG243,'Convert Internation Units'!$A$2:$D$33,4,FALSE),IF(AG243="Penethamate hydroiodide",0.63,IF(AG243="Benzylpenicillin Procaine /
 Benzathine Penicillin",0.61,IF(AG243="Benzathine Penicillin",0.61,IF(AG243="Procaine benzylpenicillin",0.61,IF(AG243=Prodrug!F240,Prodrug!F240,Prodrug!F240))))))</f>
        <v/>
      </c>
      <c r="AT243" s="239" t="str">
        <f>IFERROR((((Calculations!K240*Calculations!G240)/Calculations!E240)*'Data Entry'!X243),"")</f>
        <v/>
      </c>
      <c r="AU243" s="235" t="str">
        <f>IFERROR(VLOOKUP(AG243,Lists!$P$2:$Q$182,2,0),"")</f>
        <v/>
      </c>
      <c r="AV243" s="233" t="str">
        <f>IF(AL243="UI",VLOOKUP(AJ243,'Convert Internation Units'!$A$2:$D$33,4,FALSE),IF(AJ243="Penethamate hydroiodide",0.63,IF(AJ243="Benzylpenicillin Procaine /
 Benzathine Penicillin",0.61,IF(AJ243="Benzathine Penicillin",0.61,IF(AJ243="Procaine benzylpenicillin",0.61,IF(AJ243=Prodrug!G240,Prodrug!G240,Prodrug!G240))))))</f>
        <v/>
      </c>
      <c r="AW243" s="239" t="str">
        <f>IFERROR((((Calculations!O240*Calculations!G240)/Calculations!E240)*'Data Entry'!X243),"")</f>
        <v/>
      </c>
      <c r="AX243" s="235" t="str">
        <f>IFERROR(VLOOKUP(AJ243,Lists!$P$2:$Q$182,2,0),"")</f>
        <v/>
      </c>
      <c r="AY243" s="233" t="str">
        <f>IF(AO243="UI",VLOOKUP(AM243,'Convert Internation Units'!$A$2:$D$33,4,FALSE),IF(AM243="Penethamate hydroiodide",0.63,IF(AM243="Benzylpenicillin Procaine /
 Benzathine Penicillin",0.61,IF(AM243="Benzathine Penicillin",0.61,IF(AM243="Procaine benzylpenicillin",0.61,IF(AM243=Prodrug!H240,Prodrug!H240,Prodrug!H240))))))</f>
        <v/>
      </c>
      <c r="AZ243" s="239" t="str">
        <f>IFERROR((((Calculations!S240*Calculations!G240)/Calculations!E240)*'Data Entry'!X243),"")</f>
        <v/>
      </c>
      <c r="BA243" s="235" t="str">
        <f>IFERROR(VLOOKUP(AM243,Lists!$P$2:$Q$182,2,0),"")</f>
        <v/>
      </c>
      <c r="BG243" s="165"/>
      <c r="BH243" s="165"/>
      <c r="BI243" s="165"/>
      <c r="BJ243" s="165"/>
      <c r="BK243" s="165"/>
      <c r="BL243" s="165"/>
      <c r="BM243" s="165"/>
      <c r="BN243" s="165"/>
      <c r="BO243" s="165"/>
      <c r="BP243" s="165"/>
      <c r="BQ243" s="165"/>
      <c r="BR243" s="165"/>
      <c r="BS243" s="165"/>
      <c r="BT243" s="165"/>
      <c r="BU243" s="165"/>
    </row>
    <row r="244" spans="1:73" s="5" customFormat="1">
      <c r="A244" s="6">
        <v>238</v>
      </c>
      <c r="B244" s="231"/>
      <c r="C244" s="7"/>
      <c r="D244" s="7"/>
      <c r="E244" s="7"/>
      <c r="F244" s="67"/>
      <c r="G244" s="79"/>
      <c r="H244" s="79"/>
      <c r="I244" s="75"/>
      <c r="J244" s="76"/>
      <c r="K244" s="76"/>
      <c r="L244" s="76"/>
      <c r="M244" s="76"/>
      <c r="N244" s="76"/>
      <c r="O244" s="76"/>
      <c r="P244" s="76"/>
      <c r="Q244" s="76"/>
      <c r="R244" s="76"/>
      <c r="S244" s="76"/>
      <c r="T244" s="76"/>
      <c r="U244" s="76"/>
      <c r="V244" s="76"/>
      <c r="W244" s="80"/>
      <c r="X244" s="69"/>
      <c r="Y244" s="25"/>
      <c r="Z244" s="326"/>
      <c r="AA244" s="327"/>
      <c r="AB244" s="28"/>
      <c r="AC244" s="23"/>
      <c r="AD244" s="8"/>
      <c r="AE244" s="8"/>
      <c r="AF244" s="25"/>
      <c r="AG244" s="6"/>
      <c r="AH244" s="23"/>
      <c r="AI244" s="173"/>
      <c r="AJ244" s="26"/>
      <c r="AK244" s="23"/>
      <c r="AL244" s="25"/>
      <c r="AM244" s="6"/>
      <c r="AN244" s="23"/>
      <c r="AO244" s="247"/>
      <c r="AP244" s="243" t="str">
        <f>IF(AD244="UI",VLOOKUP(AB244,'Convert Internation Units'!$A$2:$D$33,4,FALSE),IF(AB244="Penethamate hydroiodide",0.63,IF(AB244="Benzylpenicillin Procaine /
 Benzathine Penicillin",0.61,IF(AB244="Benzathine Penicillin",0.61,IF(AB244="Procaine benzylpenicillin",0.61,IF(AB244=Prodrug!E241,Prodrug!E241,Prodrug!E241))))))</f>
        <v/>
      </c>
      <c r="AQ244" s="240" t="str">
        <f>IFERROR((((Calculations!C241*Calculations!G241)/Calculations!E241)*'Data Entry'!X244),"")</f>
        <v/>
      </c>
      <c r="AR244" s="141" t="str">
        <f>IFERROR(VLOOKUP(AB244,Lists!$P$2:$Q$182,2,0),"")</f>
        <v/>
      </c>
      <c r="AS244" s="143" t="str">
        <f>IF(AI244="UI",VLOOKUP(AG244,'Convert Internation Units'!$A$2:$D$33,4,FALSE),IF(AG244="Penethamate hydroiodide",0.63,IF(AG244="Benzylpenicillin Procaine /
 Benzathine Penicillin",0.61,IF(AG244="Benzathine Penicillin",0.61,IF(AG244="Procaine benzylpenicillin",0.61,IF(AG244=Prodrug!F241,Prodrug!F241,Prodrug!F241))))))</f>
        <v/>
      </c>
      <c r="AT244" s="240" t="str">
        <f>IFERROR((((Calculations!K241*Calculations!G241)/Calculations!E241)*'Data Entry'!X244),"")</f>
        <v/>
      </c>
      <c r="AU244" s="146" t="str">
        <f>IFERROR(VLOOKUP(AG244,Lists!$P$2:$Q$182,2,0),"")</f>
        <v/>
      </c>
      <c r="AV244" s="143" t="str">
        <f>IF(AL244="UI",VLOOKUP(AJ244,'Convert Internation Units'!$A$2:$D$33,4,FALSE),IF(AJ244="Penethamate hydroiodide",0.63,IF(AJ244="Benzylpenicillin Procaine /
 Benzathine Penicillin",0.61,IF(AJ244="Benzathine Penicillin",0.61,IF(AJ244="Procaine benzylpenicillin",0.61,IF(AJ244=Prodrug!G241,Prodrug!G241,Prodrug!G241))))))</f>
        <v/>
      </c>
      <c r="AW244" s="240" t="str">
        <f>IFERROR((((Calculations!O241*Calculations!G241)/Calculations!E241)*'Data Entry'!X244),"")</f>
        <v/>
      </c>
      <c r="AX244" s="146" t="str">
        <f>IFERROR(VLOOKUP(AJ244,Lists!$P$2:$Q$182,2,0),"")</f>
        <v/>
      </c>
      <c r="AY244" s="143" t="str">
        <f>IF(AO244="UI",VLOOKUP(AM244,'Convert Internation Units'!$A$2:$D$33,4,FALSE),IF(AM244="Penethamate hydroiodide",0.63,IF(AM244="Benzylpenicillin Procaine /
 Benzathine Penicillin",0.61,IF(AM244="Benzathine Penicillin",0.61,IF(AM244="Procaine benzylpenicillin",0.61,IF(AM244=Prodrug!H241,Prodrug!H241,Prodrug!H241))))))</f>
        <v/>
      </c>
      <c r="AZ244" s="240" t="str">
        <f>IFERROR((((Calculations!S241*Calculations!G241)/Calculations!E241)*'Data Entry'!X244),"")</f>
        <v/>
      </c>
      <c r="BA244" s="146" t="str">
        <f>IFERROR(VLOOKUP(AM244,Lists!$P$2:$Q$182,2,0),"")</f>
        <v/>
      </c>
      <c r="BG244" s="165"/>
      <c r="BH244" s="165"/>
      <c r="BI244" s="165"/>
      <c r="BJ244" s="165"/>
      <c r="BK244" s="165"/>
      <c r="BL244" s="165"/>
      <c r="BM244" s="165"/>
      <c r="BN244" s="165"/>
      <c r="BO244" s="165"/>
      <c r="BP244" s="165"/>
      <c r="BQ244" s="165"/>
      <c r="BR244" s="165"/>
      <c r="BS244" s="165"/>
      <c r="BT244" s="165"/>
      <c r="BU244" s="165"/>
    </row>
    <row r="245" spans="1:73" s="5" customFormat="1">
      <c r="A245" s="116">
        <v>239</v>
      </c>
      <c r="B245" s="232"/>
      <c r="C245" s="105"/>
      <c r="D245" s="105"/>
      <c r="E245" s="105"/>
      <c r="F245" s="106"/>
      <c r="G245" s="107"/>
      <c r="H245" s="107"/>
      <c r="I245" s="108"/>
      <c r="J245" s="110"/>
      <c r="K245" s="110"/>
      <c r="L245" s="110"/>
      <c r="M245" s="110"/>
      <c r="N245" s="110"/>
      <c r="O245" s="110"/>
      <c r="P245" s="110"/>
      <c r="Q245" s="110"/>
      <c r="R245" s="110"/>
      <c r="S245" s="110"/>
      <c r="T245" s="110"/>
      <c r="U245" s="110"/>
      <c r="V245" s="110"/>
      <c r="W245" s="109"/>
      <c r="X245" s="111"/>
      <c r="Y245" s="112"/>
      <c r="Z245" s="328"/>
      <c r="AA245" s="329"/>
      <c r="AB245" s="114"/>
      <c r="AC245" s="115"/>
      <c r="AD245" s="113"/>
      <c r="AE245" s="113"/>
      <c r="AF245" s="112"/>
      <c r="AG245" s="116"/>
      <c r="AH245" s="115"/>
      <c r="AI245" s="174"/>
      <c r="AJ245" s="104"/>
      <c r="AK245" s="115"/>
      <c r="AL245" s="112"/>
      <c r="AM245" s="116"/>
      <c r="AN245" s="115"/>
      <c r="AO245" s="248"/>
      <c r="AP245" s="242" t="str">
        <f>IF(AD245="UI",VLOOKUP(AB245,'Convert Internation Units'!$A$2:$D$33,4,FALSE),IF(AB245="Penethamate hydroiodide",0.63,IF(AB245="Benzylpenicillin Procaine /
 Benzathine Penicillin",0.61,IF(AB245="Benzathine Penicillin",0.61,IF(AB245="Procaine benzylpenicillin",0.61,IF(AB245=Prodrug!E242,Prodrug!E242,Prodrug!E242))))))</f>
        <v/>
      </c>
      <c r="AQ245" s="239" t="str">
        <f>IFERROR((((Calculations!C242*Calculations!G242)/Calculations!E242)*'Data Entry'!X245),"")</f>
        <v/>
      </c>
      <c r="AR245" s="234" t="str">
        <f>IFERROR(VLOOKUP(AB245,Lists!$P$2:$Q$182,2,0),"")</f>
        <v/>
      </c>
      <c r="AS245" s="233" t="str">
        <f>IF(AI245="UI",VLOOKUP(AG245,'Convert Internation Units'!$A$2:$D$33,4,FALSE),IF(AG245="Penethamate hydroiodide",0.63,IF(AG245="Benzylpenicillin Procaine /
 Benzathine Penicillin",0.61,IF(AG245="Benzathine Penicillin",0.61,IF(AG245="Procaine benzylpenicillin",0.61,IF(AG245=Prodrug!F242,Prodrug!F242,Prodrug!F242))))))</f>
        <v/>
      </c>
      <c r="AT245" s="239" t="str">
        <f>IFERROR((((Calculations!K242*Calculations!G242)/Calculations!E242)*'Data Entry'!X245),"")</f>
        <v/>
      </c>
      <c r="AU245" s="235" t="str">
        <f>IFERROR(VLOOKUP(AG245,Lists!$P$2:$Q$182,2,0),"")</f>
        <v/>
      </c>
      <c r="AV245" s="233" t="str">
        <f>IF(AL245="UI",VLOOKUP(AJ245,'Convert Internation Units'!$A$2:$D$33,4,FALSE),IF(AJ245="Penethamate hydroiodide",0.63,IF(AJ245="Benzylpenicillin Procaine /
 Benzathine Penicillin",0.61,IF(AJ245="Benzathine Penicillin",0.61,IF(AJ245="Procaine benzylpenicillin",0.61,IF(AJ245=Prodrug!G242,Prodrug!G242,Prodrug!G242))))))</f>
        <v/>
      </c>
      <c r="AW245" s="239" t="str">
        <f>IFERROR((((Calculations!O242*Calculations!G242)/Calculations!E242)*'Data Entry'!X245),"")</f>
        <v/>
      </c>
      <c r="AX245" s="235" t="str">
        <f>IFERROR(VLOOKUP(AJ245,Lists!$P$2:$Q$182,2,0),"")</f>
        <v/>
      </c>
      <c r="AY245" s="233" t="str">
        <f>IF(AO245="UI",VLOOKUP(AM245,'Convert Internation Units'!$A$2:$D$33,4,FALSE),IF(AM245="Penethamate hydroiodide",0.63,IF(AM245="Benzylpenicillin Procaine /
 Benzathine Penicillin",0.61,IF(AM245="Benzathine Penicillin",0.61,IF(AM245="Procaine benzylpenicillin",0.61,IF(AM245=Prodrug!H242,Prodrug!H242,Prodrug!H242))))))</f>
        <v/>
      </c>
      <c r="AZ245" s="239" t="str">
        <f>IFERROR((((Calculations!S242*Calculations!G242)/Calculations!E242)*'Data Entry'!X245),"")</f>
        <v/>
      </c>
      <c r="BA245" s="235" t="str">
        <f>IFERROR(VLOOKUP(AM245,Lists!$P$2:$Q$182,2,0),"")</f>
        <v/>
      </c>
      <c r="BG245" s="165"/>
      <c r="BH245" s="165"/>
      <c r="BI245" s="165"/>
      <c r="BJ245" s="165"/>
      <c r="BK245" s="165"/>
      <c r="BL245" s="165"/>
      <c r="BM245" s="165"/>
      <c r="BN245" s="165"/>
      <c r="BO245" s="165"/>
      <c r="BP245" s="165"/>
      <c r="BQ245" s="165"/>
      <c r="BR245" s="165"/>
      <c r="BS245" s="165"/>
      <c r="BT245" s="165"/>
      <c r="BU245" s="165"/>
    </row>
    <row r="246" spans="1:73" s="5" customFormat="1">
      <c r="A246" s="6">
        <v>240</v>
      </c>
      <c r="B246" s="231"/>
      <c r="C246" s="7"/>
      <c r="D246" s="7"/>
      <c r="E246" s="7"/>
      <c r="F246" s="67"/>
      <c r="G246" s="79"/>
      <c r="H246" s="79"/>
      <c r="I246" s="75"/>
      <c r="J246" s="76"/>
      <c r="K246" s="76"/>
      <c r="L246" s="76"/>
      <c r="M246" s="76"/>
      <c r="N246" s="76"/>
      <c r="O246" s="76"/>
      <c r="P246" s="76"/>
      <c r="Q246" s="76"/>
      <c r="R246" s="76"/>
      <c r="S246" s="76"/>
      <c r="T246" s="76"/>
      <c r="U246" s="76"/>
      <c r="V246" s="76"/>
      <c r="W246" s="80"/>
      <c r="X246" s="69"/>
      <c r="Y246" s="25"/>
      <c r="Z246" s="326"/>
      <c r="AA246" s="327"/>
      <c r="AB246" s="28"/>
      <c r="AC246" s="23"/>
      <c r="AD246" s="8"/>
      <c r="AE246" s="8"/>
      <c r="AF246" s="25"/>
      <c r="AG246" s="6"/>
      <c r="AH246" s="23"/>
      <c r="AI246" s="173"/>
      <c r="AJ246" s="26"/>
      <c r="AK246" s="23"/>
      <c r="AL246" s="25"/>
      <c r="AM246" s="6"/>
      <c r="AN246" s="23"/>
      <c r="AO246" s="247"/>
      <c r="AP246" s="243" t="str">
        <f>IF(AD246="UI",VLOOKUP(AB246,'Convert Internation Units'!$A$2:$D$33,4,FALSE),IF(AB246="Penethamate hydroiodide",0.63,IF(AB246="Benzylpenicillin Procaine /
 Benzathine Penicillin",0.61,IF(AB246="Benzathine Penicillin",0.61,IF(AB246="Procaine benzylpenicillin",0.61,IF(AB246=Prodrug!E243,Prodrug!E243,Prodrug!E243))))))</f>
        <v/>
      </c>
      <c r="AQ246" s="240" t="str">
        <f>IFERROR((((Calculations!C243*Calculations!G243)/Calculations!E243)*'Data Entry'!X246),"")</f>
        <v/>
      </c>
      <c r="AR246" s="141" t="str">
        <f>IFERROR(VLOOKUP(AB246,Lists!$P$2:$Q$182,2,0),"")</f>
        <v/>
      </c>
      <c r="AS246" s="143" t="str">
        <f>IF(AI246="UI",VLOOKUP(AG246,'Convert Internation Units'!$A$2:$D$33,4,FALSE),IF(AG246="Penethamate hydroiodide",0.63,IF(AG246="Benzylpenicillin Procaine /
 Benzathine Penicillin",0.61,IF(AG246="Benzathine Penicillin",0.61,IF(AG246="Procaine benzylpenicillin",0.61,IF(AG246=Prodrug!F243,Prodrug!F243,Prodrug!F243))))))</f>
        <v/>
      </c>
      <c r="AT246" s="240" t="str">
        <f>IFERROR((((Calculations!K243*Calculations!G243)/Calculations!E243)*'Data Entry'!X246),"")</f>
        <v/>
      </c>
      <c r="AU246" s="146" t="str">
        <f>IFERROR(VLOOKUP(AG246,Lists!$P$2:$Q$182,2,0),"")</f>
        <v/>
      </c>
      <c r="AV246" s="143" t="str">
        <f>IF(AL246="UI",VLOOKUP(AJ246,'Convert Internation Units'!$A$2:$D$33,4,FALSE),IF(AJ246="Penethamate hydroiodide",0.63,IF(AJ246="Benzylpenicillin Procaine /
 Benzathine Penicillin",0.61,IF(AJ246="Benzathine Penicillin",0.61,IF(AJ246="Procaine benzylpenicillin",0.61,IF(AJ246=Prodrug!G243,Prodrug!G243,Prodrug!G243))))))</f>
        <v/>
      </c>
      <c r="AW246" s="240" t="str">
        <f>IFERROR((((Calculations!O243*Calculations!G243)/Calculations!E243)*'Data Entry'!X246),"")</f>
        <v/>
      </c>
      <c r="AX246" s="146" t="str">
        <f>IFERROR(VLOOKUP(AJ246,Lists!$P$2:$Q$182,2,0),"")</f>
        <v/>
      </c>
      <c r="AY246" s="143" t="str">
        <f>IF(AO246="UI",VLOOKUP(AM246,'Convert Internation Units'!$A$2:$D$33,4,FALSE),IF(AM246="Penethamate hydroiodide",0.63,IF(AM246="Benzylpenicillin Procaine /
 Benzathine Penicillin",0.61,IF(AM246="Benzathine Penicillin",0.61,IF(AM246="Procaine benzylpenicillin",0.61,IF(AM246=Prodrug!H243,Prodrug!H243,Prodrug!H243))))))</f>
        <v/>
      </c>
      <c r="AZ246" s="240" t="str">
        <f>IFERROR((((Calculations!S243*Calculations!G243)/Calculations!E243)*'Data Entry'!X246),"")</f>
        <v/>
      </c>
      <c r="BA246" s="146" t="str">
        <f>IFERROR(VLOOKUP(AM246,Lists!$P$2:$Q$182,2,0),"")</f>
        <v/>
      </c>
      <c r="BG246" s="165"/>
      <c r="BH246" s="165"/>
      <c r="BI246" s="165"/>
      <c r="BJ246" s="165"/>
      <c r="BK246" s="165"/>
      <c r="BL246" s="165"/>
      <c r="BM246" s="165"/>
      <c r="BN246" s="165"/>
      <c r="BO246" s="165"/>
      <c r="BP246" s="165"/>
      <c r="BQ246" s="165"/>
      <c r="BR246" s="165"/>
      <c r="BS246" s="165"/>
      <c r="BT246" s="165"/>
      <c r="BU246" s="165"/>
    </row>
    <row r="247" spans="1:73" s="5" customFormat="1">
      <c r="A247" s="116">
        <v>241</v>
      </c>
      <c r="B247" s="232"/>
      <c r="C247" s="105"/>
      <c r="D247" s="105"/>
      <c r="E247" s="105"/>
      <c r="F247" s="106"/>
      <c r="G247" s="107"/>
      <c r="H247" s="107"/>
      <c r="I247" s="108"/>
      <c r="J247" s="110"/>
      <c r="K247" s="110"/>
      <c r="L247" s="110"/>
      <c r="M247" s="110"/>
      <c r="N247" s="110"/>
      <c r="O247" s="110"/>
      <c r="P247" s="110"/>
      <c r="Q247" s="110"/>
      <c r="R247" s="110"/>
      <c r="S247" s="110"/>
      <c r="T247" s="110"/>
      <c r="U247" s="110"/>
      <c r="V247" s="110"/>
      <c r="W247" s="109"/>
      <c r="X247" s="111"/>
      <c r="Y247" s="112"/>
      <c r="Z247" s="328"/>
      <c r="AA247" s="329"/>
      <c r="AB247" s="114"/>
      <c r="AC247" s="115"/>
      <c r="AD247" s="113"/>
      <c r="AE247" s="113"/>
      <c r="AF247" s="112"/>
      <c r="AG247" s="116"/>
      <c r="AH247" s="115"/>
      <c r="AI247" s="174"/>
      <c r="AJ247" s="104"/>
      <c r="AK247" s="115"/>
      <c r="AL247" s="112"/>
      <c r="AM247" s="116"/>
      <c r="AN247" s="115"/>
      <c r="AO247" s="248"/>
      <c r="AP247" s="242" t="str">
        <f>IF(AD247="UI",VLOOKUP(AB247,'Convert Internation Units'!$A$2:$D$33,4,FALSE),IF(AB247="Penethamate hydroiodide",0.63,IF(AB247="Benzylpenicillin Procaine /
 Benzathine Penicillin",0.61,IF(AB247="Benzathine Penicillin",0.61,IF(AB247="Procaine benzylpenicillin",0.61,IF(AB247=Prodrug!E244,Prodrug!E244,Prodrug!E244))))))</f>
        <v/>
      </c>
      <c r="AQ247" s="239" t="str">
        <f>IFERROR((((Calculations!C244*Calculations!G244)/Calculations!E244)*'Data Entry'!X247),"")</f>
        <v/>
      </c>
      <c r="AR247" s="234" t="str">
        <f>IFERROR(VLOOKUP(AB247,Lists!$P$2:$Q$182,2,0),"")</f>
        <v/>
      </c>
      <c r="AS247" s="233" t="str">
        <f>IF(AI247="UI",VLOOKUP(AG247,'Convert Internation Units'!$A$2:$D$33,4,FALSE),IF(AG247="Penethamate hydroiodide",0.63,IF(AG247="Benzylpenicillin Procaine /
 Benzathine Penicillin",0.61,IF(AG247="Benzathine Penicillin",0.61,IF(AG247="Procaine benzylpenicillin",0.61,IF(AG247=Prodrug!F244,Prodrug!F244,Prodrug!F244))))))</f>
        <v/>
      </c>
      <c r="AT247" s="239" t="str">
        <f>IFERROR((((Calculations!K244*Calculations!G244)/Calculations!E244)*'Data Entry'!X247),"")</f>
        <v/>
      </c>
      <c r="AU247" s="235" t="str">
        <f>IFERROR(VLOOKUP(AG247,Lists!$P$2:$Q$182,2,0),"")</f>
        <v/>
      </c>
      <c r="AV247" s="233" t="str">
        <f>IF(AL247="UI",VLOOKUP(AJ247,'Convert Internation Units'!$A$2:$D$33,4,FALSE),IF(AJ247="Penethamate hydroiodide",0.63,IF(AJ247="Benzylpenicillin Procaine /
 Benzathine Penicillin",0.61,IF(AJ247="Benzathine Penicillin",0.61,IF(AJ247="Procaine benzylpenicillin",0.61,IF(AJ247=Prodrug!G244,Prodrug!G244,Prodrug!G244))))))</f>
        <v/>
      </c>
      <c r="AW247" s="239" t="str">
        <f>IFERROR((((Calculations!O244*Calculations!G244)/Calculations!E244)*'Data Entry'!X247),"")</f>
        <v/>
      </c>
      <c r="AX247" s="235" t="str">
        <f>IFERROR(VLOOKUP(AJ247,Lists!$P$2:$Q$182,2,0),"")</f>
        <v/>
      </c>
      <c r="AY247" s="233" t="str">
        <f>IF(AO247="UI",VLOOKUP(AM247,'Convert Internation Units'!$A$2:$D$33,4,FALSE),IF(AM247="Penethamate hydroiodide",0.63,IF(AM247="Benzylpenicillin Procaine /
 Benzathine Penicillin",0.61,IF(AM247="Benzathine Penicillin",0.61,IF(AM247="Procaine benzylpenicillin",0.61,IF(AM247=Prodrug!H244,Prodrug!H244,Prodrug!H244))))))</f>
        <v/>
      </c>
      <c r="AZ247" s="239" t="str">
        <f>IFERROR((((Calculations!S244*Calculations!G244)/Calculations!E244)*'Data Entry'!X247),"")</f>
        <v/>
      </c>
      <c r="BA247" s="235" t="str">
        <f>IFERROR(VLOOKUP(AM247,Lists!$P$2:$Q$182,2,0),"")</f>
        <v/>
      </c>
      <c r="BG247" s="165"/>
      <c r="BH247" s="165"/>
      <c r="BI247" s="165"/>
      <c r="BJ247" s="165"/>
      <c r="BK247" s="165"/>
      <c r="BL247" s="165"/>
      <c r="BM247" s="165"/>
      <c r="BN247" s="165"/>
      <c r="BO247" s="165"/>
      <c r="BP247" s="165"/>
      <c r="BQ247" s="165"/>
      <c r="BR247" s="165"/>
      <c r="BS247" s="165"/>
      <c r="BT247" s="165"/>
      <c r="BU247" s="165"/>
    </row>
    <row r="248" spans="1:73" s="5" customFormat="1">
      <c r="A248" s="6">
        <v>242</v>
      </c>
      <c r="B248" s="231"/>
      <c r="C248" s="7"/>
      <c r="D248" s="7"/>
      <c r="E248" s="7"/>
      <c r="F248" s="67"/>
      <c r="G248" s="79"/>
      <c r="H248" s="79"/>
      <c r="I248" s="75"/>
      <c r="J248" s="76"/>
      <c r="K248" s="76"/>
      <c r="L248" s="76"/>
      <c r="M248" s="76"/>
      <c r="N248" s="76"/>
      <c r="O248" s="76"/>
      <c r="P248" s="76"/>
      <c r="Q248" s="76"/>
      <c r="R248" s="76"/>
      <c r="S248" s="76"/>
      <c r="T248" s="76"/>
      <c r="U248" s="76"/>
      <c r="V248" s="76"/>
      <c r="W248" s="80"/>
      <c r="X248" s="69"/>
      <c r="Y248" s="25"/>
      <c r="Z248" s="326"/>
      <c r="AA248" s="327"/>
      <c r="AB248" s="28"/>
      <c r="AC248" s="23"/>
      <c r="AD248" s="8"/>
      <c r="AE248" s="8"/>
      <c r="AF248" s="25"/>
      <c r="AG248" s="6"/>
      <c r="AH248" s="23"/>
      <c r="AI248" s="173"/>
      <c r="AJ248" s="26"/>
      <c r="AK248" s="23"/>
      <c r="AL248" s="25"/>
      <c r="AM248" s="6"/>
      <c r="AN248" s="23"/>
      <c r="AO248" s="247"/>
      <c r="AP248" s="243" t="str">
        <f>IF(AD248="UI",VLOOKUP(AB248,'Convert Internation Units'!$A$2:$D$33,4,FALSE),IF(AB248="Penethamate hydroiodide",0.63,IF(AB248="Benzylpenicillin Procaine /
 Benzathine Penicillin",0.61,IF(AB248="Benzathine Penicillin",0.61,IF(AB248="Procaine benzylpenicillin",0.61,IF(AB248=Prodrug!E245,Prodrug!E245,Prodrug!E245))))))</f>
        <v/>
      </c>
      <c r="AQ248" s="240" t="str">
        <f>IFERROR((((Calculations!C245*Calculations!G245)/Calculations!E245)*'Data Entry'!X248),"")</f>
        <v/>
      </c>
      <c r="AR248" s="141" t="str">
        <f>IFERROR(VLOOKUP(AB248,Lists!$P$2:$Q$182,2,0),"")</f>
        <v/>
      </c>
      <c r="AS248" s="143" t="str">
        <f>IF(AI248="UI",VLOOKUP(AG248,'Convert Internation Units'!$A$2:$D$33,4,FALSE),IF(AG248="Penethamate hydroiodide",0.63,IF(AG248="Benzylpenicillin Procaine /
 Benzathine Penicillin",0.61,IF(AG248="Benzathine Penicillin",0.61,IF(AG248="Procaine benzylpenicillin",0.61,IF(AG248=Prodrug!F245,Prodrug!F245,Prodrug!F245))))))</f>
        <v/>
      </c>
      <c r="AT248" s="240" t="str">
        <f>IFERROR((((Calculations!K245*Calculations!G245)/Calculations!E245)*'Data Entry'!X248),"")</f>
        <v/>
      </c>
      <c r="AU248" s="146" t="str">
        <f>IFERROR(VLOOKUP(AG248,Lists!$P$2:$Q$182,2,0),"")</f>
        <v/>
      </c>
      <c r="AV248" s="143" t="str">
        <f>IF(AL248="UI",VLOOKUP(AJ248,'Convert Internation Units'!$A$2:$D$33,4,FALSE),IF(AJ248="Penethamate hydroiodide",0.63,IF(AJ248="Benzylpenicillin Procaine /
 Benzathine Penicillin",0.61,IF(AJ248="Benzathine Penicillin",0.61,IF(AJ248="Procaine benzylpenicillin",0.61,IF(AJ248=Prodrug!G245,Prodrug!G245,Prodrug!G245))))))</f>
        <v/>
      </c>
      <c r="AW248" s="240" t="str">
        <f>IFERROR((((Calculations!O245*Calculations!G245)/Calculations!E245)*'Data Entry'!X248),"")</f>
        <v/>
      </c>
      <c r="AX248" s="146" t="str">
        <f>IFERROR(VLOOKUP(AJ248,Lists!$P$2:$Q$182,2,0),"")</f>
        <v/>
      </c>
      <c r="AY248" s="143" t="str">
        <f>IF(AO248="UI",VLOOKUP(AM248,'Convert Internation Units'!$A$2:$D$33,4,FALSE),IF(AM248="Penethamate hydroiodide",0.63,IF(AM248="Benzylpenicillin Procaine /
 Benzathine Penicillin",0.61,IF(AM248="Benzathine Penicillin",0.61,IF(AM248="Procaine benzylpenicillin",0.61,IF(AM248=Prodrug!H245,Prodrug!H245,Prodrug!H245))))))</f>
        <v/>
      </c>
      <c r="AZ248" s="240" t="str">
        <f>IFERROR((((Calculations!S245*Calculations!G245)/Calculations!E245)*'Data Entry'!X248),"")</f>
        <v/>
      </c>
      <c r="BA248" s="146" t="str">
        <f>IFERROR(VLOOKUP(AM248,Lists!$P$2:$Q$182,2,0),"")</f>
        <v/>
      </c>
      <c r="BG248" s="165"/>
      <c r="BH248" s="165"/>
      <c r="BI248" s="165"/>
      <c r="BJ248" s="165"/>
      <c r="BK248" s="165"/>
      <c r="BL248" s="165"/>
      <c r="BM248" s="165"/>
      <c r="BN248" s="165"/>
      <c r="BO248" s="165"/>
      <c r="BP248" s="165"/>
      <c r="BQ248" s="165"/>
      <c r="BR248" s="165"/>
      <c r="BS248" s="165"/>
      <c r="BT248" s="165"/>
      <c r="BU248" s="165"/>
    </row>
    <row r="249" spans="1:73" s="5" customFormat="1">
      <c r="A249" s="116">
        <v>243</v>
      </c>
      <c r="B249" s="232"/>
      <c r="C249" s="105"/>
      <c r="D249" s="105"/>
      <c r="E249" s="105"/>
      <c r="F249" s="106"/>
      <c r="G249" s="107"/>
      <c r="H249" s="107"/>
      <c r="I249" s="108"/>
      <c r="J249" s="110"/>
      <c r="K249" s="110"/>
      <c r="L249" s="110"/>
      <c r="M249" s="110"/>
      <c r="N249" s="110"/>
      <c r="O249" s="110"/>
      <c r="P249" s="110"/>
      <c r="Q249" s="110"/>
      <c r="R249" s="110"/>
      <c r="S249" s="110"/>
      <c r="T249" s="110"/>
      <c r="U249" s="110"/>
      <c r="V249" s="110"/>
      <c r="W249" s="109"/>
      <c r="X249" s="111"/>
      <c r="Y249" s="112"/>
      <c r="Z249" s="328"/>
      <c r="AA249" s="329"/>
      <c r="AB249" s="114"/>
      <c r="AC249" s="115"/>
      <c r="AD249" s="113"/>
      <c r="AE249" s="113"/>
      <c r="AF249" s="112"/>
      <c r="AG249" s="116"/>
      <c r="AH249" s="115"/>
      <c r="AI249" s="174"/>
      <c r="AJ249" s="104"/>
      <c r="AK249" s="115"/>
      <c r="AL249" s="112"/>
      <c r="AM249" s="116"/>
      <c r="AN249" s="115"/>
      <c r="AO249" s="248"/>
      <c r="AP249" s="242" t="str">
        <f>IF(AD249="UI",VLOOKUP(AB249,'Convert Internation Units'!$A$2:$D$33,4,FALSE),IF(AB249="Penethamate hydroiodide",0.63,IF(AB249="Benzylpenicillin Procaine /
 Benzathine Penicillin",0.61,IF(AB249="Benzathine Penicillin",0.61,IF(AB249="Procaine benzylpenicillin",0.61,IF(AB249=Prodrug!E246,Prodrug!E246,Prodrug!E246))))))</f>
        <v/>
      </c>
      <c r="AQ249" s="239" t="str">
        <f>IFERROR((((Calculations!C246*Calculations!G246)/Calculations!E246)*'Data Entry'!X249),"")</f>
        <v/>
      </c>
      <c r="AR249" s="234" t="str">
        <f>IFERROR(VLOOKUP(AB249,Lists!$P$2:$Q$182,2,0),"")</f>
        <v/>
      </c>
      <c r="AS249" s="233" t="str">
        <f>IF(AI249="UI",VLOOKUP(AG249,'Convert Internation Units'!$A$2:$D$33,4,FALSE),IF(AG249="Penethamate hydroiodide",0.63,IF(AG249="Benzylpenicillin Procaine /
 Benzathine Penicillin",0.61,IF(AG249="Benzathine Penicillin",0.61,IF(AG249="Procaine benzylpenicillin",0.61,IF(AG249=Prodrug!F246,Prodrug!F246,Prodrug!F246))))))</f>
        <v/>
      </c>
      <c r="AT249" s="239" t="str">
        <f>IFERROR((((Calculations!K246*Calculations!G246)/Calculations!E246)*'Data Entry'!X249),"")</f>
        <v/>
      </c>
      <c r="AU249" s="235" t="str">
        <f>IFERROR(VLOOKUP(AG249,Lists!$P$2:$Q$182,2,0),"")</f>
        <v/>
      </c>
      <c r="AV249" s="233" t="str">
        <f>IF(AL249="UI",VLOOKUP(AJ249,'Convert Internation Units'!$A$2:$D$33,4,FALSE),IF(AJ249="Penethamate hydroiodide",0.63,IF(AJ249="Benzylpenicillin Procaine /
 Benzathine Penicillin",0.61,IF(AJ249="Benzathine Penicillin",0.61,IF(AJ249="Procaine benzylpenicillin",0.61,IF(AJ249=Prodrug!G246,Prodrug!G246,Prodrug!G246))))))</f>
        <v/>
      </c>
      <c r="AW249" s="239" t="str">
        <f>IFERROR((((Calculations!O246*Calculations!G246)/Calculations!E246)*'Data Entry'!X249),"")</f>
        <v/>
      </c>
      <c r="AX249" s="235" t="str">
        <f>IFERROR(VLOOKUP(AJ249,Lists!$P$2:$Q$182,2,0),"")</f>
        <v/>
      </c>
      <c r="AY249" s="233" t="str">
        <f>IF(AO249="UI",VLOOKUP(AM249,'Convert Internation Units'!$A$2:$D$33,4,FALSE),IF(AM249="Penethamate hydroiodide",0.63,IF(AM249="Benzylpenicillin Procaine /
 Benzathine Penicillin",0.61,IF(AM249="Benzathine Penicillin",0.61,IF(AM249="Procaine benzylpenicillin",0.61,IF(AM249=Prodrug!H246,Prodrug!H246,Prodrug!H246))))))</f>
        <v/>
      </c>
      <c r="AZ249" s="239" t="str">
        <f>IFERROR((((Calculations!S246*Calculations!G246)/Calculations!E246)*'Data Entry'!X249),"")</f>
        <v/>
      </c>
      <c r="BA249" s="235" t="str">
        <f>IFERROR(VLOOKUP(AM249,Lists!$P$2:$Q$182,2,0),"")</f>
        <v/>
      </c>
      <c r="BG249" s="165"/>
      <c r="BH249" s="165"/>
      <c r="BI249" s="165"/>
      <c r="BJ249" s="165"/>
      <c r="BK249" s="165"/>
      <c r="BL249" s="165"/>
      <c r="BM249" s="165"/>
      <c r="BN249" s="165"/>
      <c r="BO249" s="165"/>
      <c r="BP249" s="165"/>
      <c r="BQ249" s="165"/>
      <c r="BR249" s="165"/>
      <c r="BS249" s="165"/>
      <c r="BT249" s="165"/>
      <c r="BU249" s="165"/>
    </row>
    <row r="250" spans="1:73" s="5" customFormat="1">
      <c r="A250" s="6">
        <v>244</v>
      </c>
      <c r="B250" s="231"/>
      <c r="C250" s="7"/>
      <c r="D250" s="7"/>
      <c r="E250" s="7"/>
      <c r="F250" s="67"/>
      <c r="G250" s="79"/>
      <c r="H250" s="79"/>
      <c r="I250" s="75"/>
      <c r="J250" s="76"/>
      <c r="K250" s="76"/>
      <c r="L250" s="76"/>
      <c r="M250" s="76"/>
      <c r="N250" s="76"/>
      <c r="O250" s="76"/>
      <c r="P250" s="76"/>
      <c r="Q250" s="76"/>
      <c r="R250" s="76"/>
      <c r="S250" s="76"/>
      <c r="T250" s="76"/>
      <c r="U250" s="76"/>
      <c r="V250" s="76"/>
      <c r="W250" s="80"/>
      <c r="X250" s="69"/>
      <c r="Y250" s="25"/>
      <c r="Z250" s="326"/>
      <c r="AA250" s="327"/>
      <c r="AB250" s="28"/>
      <c r="AC250" s="23"/>
      <c r="AD250" s="8"/>
      <c r="AE250" s="8"/>
      <c r="AF250" s="25"/>
      <c r="AG250" s="6"/>
      <c r="AH250" s="23"/>
      <c r="AI250" s="173"/>
      <c r="AJ250" s="26"/>
      <c r="AK250" s="23"/>
      <c r="AL250" s="25"/>
      <c r="AM250" s="6"/>
      <c r="AN250" s="23"/>
      <c r="AO250" s="247"/>
      <c r="AP250" s="243" t="str">
        <f>IF(AD250="UI",VLOOKUP(AB250,'Convert Internation Units'!$A$2:$D$33,4,FALSE),IF(AB250="Penethamate hydroiodide",0.63,IF(AB250="Benzylpenicillin Procaine /
 Benzathine Penicillin",0.61,IF(AB250="Benzathine Penicillin",0.61,IF(AB250="Procaine benzylpenicillin",0.61,IF(AB250=Prodrug!E247,Prodrug!E247,Prodrug!E247))))))</f>
        <v/>
      </c>
      <c r="AQ250" s="240" t="str">
        <f>IFERROR((((Calculations!C247*Calculations!G247)/Calculations!E247)*'Data Entry'!X250),"")</f>
        <v/>
      </c>
      <c r="AR250" s="141" t="str">
        <f>IFERROR(VLOOKUP(AB250,Lists!$P$2:$Q$182,2,0),"")</f>
        <v/>
      </c>
      <c r="AS250" s="143" t="str">
        <f>IF(AI250="UI",VLOOKUP(AG250,'Convert Internation Units'!$A$2:$D$33,4,FALSE),IF(AG250="Penethamate hydroiodide",0.63,IF(AG250="Benzylpenicillin Procaine /
 Benzathine Penicillin",0.61,IF(AG250="Benzathine Penicillin",0.61,IF(AG250="Procaine benzylpenicillin",0.61,IF(AG250=Prodrug!F247,Prodrug!F247,Prodrug!F247))))))</f>
        <v/>
      </c>
      <c r="AT250" s="240" t="str">
        <f>IFERROR((((Calculations!K247*Calculations!G247)/Calculations!E247)*'Data Entry'!X250),"")</f>
        <v/>
      </c>
      <c r="AU250" s="146" t="str">
        <f>IFERROR(VLOOKUP(AG250,Lists!$P$2:$Q$182,2,0),"")</f>
        <v/>
      </c>
      <c r="AV250" s="143" t="str">
        <f>IF(AL250="UI",VLOOKUP(AJ250,'Convert Internation Units'!$A$2:$D$33,4,FALSE),IF(AJ250="Penethamate hydroiodide",0.63,IF(AJ250="Benzylpenicillin Procaine /
 Benzathine Penicillin",0.61,IF(AJ250="Benzathine Penicillin",0.61,IF(AJ250="Procaine benzylpenicillin",0.61,IF(AJ250=Prodrug!G247,Prodrug!G247,Prodrug!G247))))))</f>
        <v/>
      </c>
      <c r="AW250" s="240" t="str">
        <f>IFERROR((((Calculations!O247*Calculations!G247)/Calculations!E247)*'Data Entry'!X250),"")</f>
        <v/>
      </c>
      <c r="AX250" s="146" t="str">
        <f>IFERROR(VLOOKUP(AJ250,Lists!$P$2:$Q$182,2,0),"")</f>
        <v/>
      </c>
      <c r="AY250" s="143" t="str">
        <f>IF(AO250="UI",VLOOKUP(AM250,'Convert Internation Units'!$A$2:$D$33,4,FALSE),IF(AM250="Penethamate hydroiodide",0.63,IF(AM250="Benzylpenicillin Procaine /
 Benzathine Penicillin",0.61,IF(AM250="Benzathine Penicillin",0.61,IF(AM250="Procaine benzylpenicillin",0.61,IF(AM250=Prodrug!H247,Prodrug!H247,Prodrug!H247))))))</f>
        <v/>
      </c>
      <c r="AZ250" s="240" t="str">
        <f>IFERROR((((Calculations!S247*Calculations!G247)/Calculations!E247)*'Data Entry'!X250),"")</f>
        <v/>
      </c>
      <c r="BA250" s="146" t="str">
        <f>IFERROR(VLOOKUP(AM250,Lists!$P$2:$Q$182,2,0),"")</f>
        <v/>
      </c>
      <c r="BG250" s="165"/>
      <c r="BH250" s="165"/>
      <c r="BI250" s="165"/>
      <c r="BJ250" s="165"/>
      <c r="BK250" s="165"/>
      <c r="BL250" s="165"/>
      <c r="BM250" s="165"/>
      <c r="BN250" s="165"/>
      <c r="BO250" s="165"/>
      <c r="BP250" s="165"/>
      <c r="BQ250" s="165"/>
      <c r="BR250" s="165"/>
      <c r="BS250" s="165"/>
      <c r="BT250" s="165"/>
      <c r="BU250" s="165"/>
    </row>
    <row r="251" spans="1:73" s="5" customFormat="1">
      <c r="A251" s="116">
        <v>245</v>
      </c>
      <c r="B251" s="232"/>
      <c r="C251" s="105"/>
      <c r="D251" s="105"/>
      <c r="E251" s="105"/>
      <c r="F251" s="106"/>
      <c r="G251" s="107"/>
      <c r="H251" s="107"/>
      <c r="I251" s="108"/>
      <c r="J251" s="110"/>
      <c r="K251" s="110"/>
      <c r="L251" s="110"/>
      <c r="M251" s="110"/>
      <c r="N251" s="110"/>
      <c r="O251" s="110"/>
      <c r="P251" s="110"/>
      <c r="Q251" s="110"/>
      <c r="R251" s="110"/>
      <c r="S251" s="110"/>
      <c r="T251" s="110"/>
      <c r="U251" s="110"/>
      <c r="V251" s="110"/>
      <c r="W251" s="109"/>
      <c r="X251" s="111"/>
      <c r="Y251" s="112"/>
      <c r="Z251" s="328"/>
      <c r="AA251" s="329"/>
      <c r="AB251" s="114"/>
      <c r="AC251" s="115"/>
      <c r="AD251" s="113"/>
      <c r="AE251" s="113"/>
      <c r="AF251" s="112"/>
      <c r="AG251" s="116"/>
      <c r="AH251" s="115"/>
      <c r="AI251" s="174"/>
      <c r="AJ251" s="104"/>
      <c r="AK251" s="115"/>
      <c r="AL251" s="112"/>
      <c r="AM251" s="116"/>
      <c r="AN251" s="115"/>
      <c r="AO251" s="248"/>
      <c r="AP251" s="242" t="str">
        <f>IF(AD251="UI",VLOOKUP(AB251,'Convert Internation Units'!$A$2:$D$33,4,FALSE),IF(AB251="Penethamate hydroiodide",0.63,IF(AB251="Benzylpenicillin Procaine /
 Benzathine Penicillin",0.61,IF(AB251="Benzathine Penicillin",0.61,IF(AB251="Procaine benzylpenicillin",0.61,IF(AB251=Prodrug!E248,Prodrug!E248,Prodrug!E248))))))</f>
        <v/>
      </c>
      <c r="AQ251" s="239" t="str">
        <f>IFERROR((((Calculations!C248*Calculations!G248)/Calculations!E248)*'Data Entry'!X251),"")</f>
        <v/>
      </c>
      <c r="AR251" s="234" t="str">
        <f>IFERROR(VLOOKUP(AB251,Lists!$P$2:$Q$182,2,0),"")</f>
        <v/>
      </c>
      <c r="AS251" s="233" t="str">
        <f>IF(AI251="UI",VLOOKUP(AG251,'Convert Internation Units'!$A$2:$D$33,4,FALSE),IF(AG251="Penethamate hydroiodide",0.63,IF(AG251="Benzylpenicillin Procaine /
 Benzathine Penicillin",0.61,IF(AG251="Benzathine Penicillin",0.61,IF(AG251="Procaine benzylpenicillin",0.61,IF(AG251=Prodrug!F248,Prodrug!F248,Prodrug!F248))))))</f>
        <v/>
      </c>
      <c r="AT251" s="239" t="str">
        <f>IFERROR((((Calculations!K248*Calculations!G248)/Calculations!E248)*'Data Entry'!X251),"")</f>
        <v/>
      </c>
      <c r="AU251" s="235" t="str">
        <f>IFERROR(VLOOKUP(AG251,Lists!$P$2:$Q$182,2,0),"")</f>
        <v/>
      </c>
      <c r="AV251" s="233" t="str">
        <f>IF(AL251="UI",VLOOKUP(AJ251,'Convert Internation Units'!$A$2:$D$33,4,FALSE),IF(AJ251="Penethamate hydroiodide",0.63,IF(AJ251="Benzylpenicillin Procaine /
 Benzathine Penicillin",0.61,IF(AJ251="Benzathine Penicillin",0.61,IF(AJ251="Procaine benzylpenicillin",0.61,IF(AJ251=Prodrug!G248,Prodrug!G248,Prodrug!G248))))))</f>
        <v/>
      </c>
      <c r="AW251" s="239" t="str">
        <f>IFERROR((((Calculations!O248*Calculations!G248)/Calculations!E248)*'Data Entry'!X251),"")</f>
        <v/>
      </c>
      <c r="AX251" s="235" t="str">
        <f>IFERROR(VLOOKUP(AJ251,Lists!$P$2:$Q$182,2,0),"")</f>
        <v/>
      </c>
      <c r="AY251" s="233" t="str">
        <f>IF(AO251="UI",VLOOKUP(AM251,'Convert Internation Units'!$A$2:$D$33,4,FALSE),IF(AM251="Penethamate hydroiodide",0.63,IF(AM251="Benzylpenicillin Procaine /
 Benzathine Penicillin",0.61,IF(AM251="Benzathine Penicillin",0.61,IF(AM251="Procaine benzylpenicillin",0.61,IF(AM251=Prodrug!H248,Prodrug!H248,Prodrug!H248))))))</f>
        <v/>
      </c>
      <c r="AZ251" s="239" t="str">
        <f>IFERROR((((Calculations!S248*Calculations!G248)/Calculations!E248)*'Data Entry'!X251),"")</f>
        <v/>
      </c>
      <c r="BA251" s="235" t="str">
        <f>IFERROR(VLOOKUP(AM251,Lists!$P$2:$Q$182,2,0),"")</f>
        <v/>
      </c>
      <c r="BG251" s="165"/>
      <c r="BH251" s="165"/>
      <c r="BI251" s="165"/>
      <c r="BJ251" s="165"/>
      <c r="BK251" s="165"/>
      <c r="BL251" s="165"/>
      <c r="BM251" s="165"/>
      <c r="BN251" s="165"/>
      <c r="BO251" s="165"/>
      <c r="BP251" s="165"/>
      <c r="BQ251" s="165"/>
      <c r="BR251" s="165"/>
      <c r="BS251" s="165"/>
      <c r="BT251" s="165"/>
      <c r="BU251" s="165"/>
    </row>
    <row r="252" spans="1:73" s="5" customFormat="1">
      <c r="A252" s="6">
        <v>246</v>
      </c>
      <c r="B252" s="231"/>
      <c r="C252" s="7"/>
      <c r="D252" s="7"/>
      <c r="E252" s="7"/>
      <c r="F252" s="67"/>
      <c r="G252" s="79"/>
      <c r="H252" s="79"/>
      <c r="I252" s="75"/>
      <c r="J252" s="76"/>
      <c r="K252" s="76"/>
      <c r="L252" s="76"/>
      <c r="M252" s="76"/>
      <c r="N252" s="76"/>
      <c r="O252" s="76"/>
      <c r="P252" s="76"/>
      <c r="Q252" s="76"/>
      <c r="R252" s="76"/>
      <c r="S252" s="76"/>
      <c r="T252" s="76"/>
      <c r="U252" s="76"/>
      <c r="V252" s="76"/>
      <c r="W252" s="80"/>
      <c r="X252" s="69"/>
      <c r="Y252" s="25"/>
      <c r="Z252" s="326"/>
      <c r="AA252" s="327"/>
      <c r="AB252" s="28"/>
      <c r="AC252" s="23"/>
      <c r="AD252" s="8"/>
      <c r="AE252" s="8"/>
      <c r="AF252" s="25"/>
      <c r="AG252" s="6"/>
      <c r="AH252" s="23"/>
      <c r="AI252" s="173"/>
      <c r="AJ252" s="26"/>
      <c r="AK252" s="23"/>
      <c r="AL252" s="25"/>
      <c r="AM252" s="6"/>
      <c r="AN252" s="23"/>
      <c r="AO252" s="247"/>
      <c r="AP252" s="243" t="str">
        <f>IF(AD252="UI",VLOOKUP(AB252,'Convert Internation Units'!$A$2:$D$33,4,FALSE),IF(AB252="Penethamate hydroiodide",0.63,IF(AB252="Benzylpenicillin Procaine /
 Benzathine Penicillin",0.61,IF(AB252="Benzathine Penicillin",0.61,IF(AB252="Procaine benzylpenicillin",0.61,IF(AB252=Prodrug!E249,Prodrug!E249,Prodrug!E249))))))</f>
        <v/>
      </c>
      <c r="AQ252" s="240" t="str">
        <f>IFERROR((((Calculations!C249*Calculations!G249)/Calculations!E249)*'Data Entry'!X252),"")</f>
        <v/>
      </c>
      <c r="AR252" s="141" t="str">
        <f>IFERROR(VLOOKUP(AB252,Lists!$P$2:$Q$182,2,0),"")</f>
        <v/>
      </c>
      <c r="AS252" s="143" t="str">
        <f>IF(AI252="UI",VLOOKUP(AG252,'Convert Internation Units'!$A$2:$D$33,4,FALSE),IF(AG252="Penethamate hydroiodide",0.63,IF(AG252="Benzylpenicillin Procaine /
 Benzathine Penicillin",0.61,IF(AG252="Benzathine Penicillin",0.61,IF(AG252="Procaine benzylpenicillin",0.61,IF(AG252=Prodrug!F249,Prodrug!F249,Prodrug!F249))))))</f>
        <v/>
      </c>
      <c r="AT252" s="240" t="str">
        <f>IFERROR((((Calculations!K249*Calculations!G249)/Calculations!E249)*'Data Entry'!X252),"")</f>
        <v/>
      </c>
      <c r="AU252" s="146" t="str">
        <f>IFERROR(VLOOKUP(AG252,Lists!$P$2:$Q$182,2,0),"")</f>
        <v/>
      </c>
      <c r="AV252" s="143" t="str">
        <f>IF(AL252="UI",VLOOKUP(AJ252,'Convert Internation Units'!$A$2:$D$33,4,FALSE),IF(AJ252="Penethamate hydroiodide",0.63,IF(AJ252="Benzylpenicillin Procaine /
 Benzathine Penicillin",0.61,IF(AJ252="Benzathine Penicillin",0.61,IF(AJ252="Procaine benzylpenicillin",0.61,IF(AJ252=Prodrug!G249,Prodrug!G249,Prodrug!G249))))))</f>
        <v/>
      </c>
      <c r="AW252" s="240" t="str">
        <f>IFERROR((((Calculations!O249*Calculations!G249)/Calculations!E249)*'Data Entry'!X252),"")</f>
        <v/>
      </c>
      <c r="AX252" s="146" t="str">
        <f>IFERROR(VLOOKUP(AJ252,Lists!$P$2:$Q$182,2,0),"")</f>
        <v/>
      </c>
      <c r="AY252" s="143" t="str">
        <f>IF(AO252="UI",VLOOKUP(AM252,'Convert Internation Units'!$A$2:$D$33,4,FALSE),IF(AM252="Penethamate hydroiodide",0.63,IF(AM252="Benzylpenicillin Procaine /
 Benzathine Penicillin",0.61,IF(AM252="Benzathine Penicillin",0.61,IF(AM252="Procaine benzylpenicillin",0.61,IF(AM252=Prodrug!H249,Prodrug!H249,Prodrug!H249))))))</f>
        <v/>
      </c>
      <c r="AZ252" s="240" t="str">
        <f>IFERROR((((Calculations!S249*Calculations!G249)/Calculations!E249)*'Data Entry'!X252),"")</f>
        <v/>
      </c>
      <c r="BA252" s="146" t="str">
        <f>IFERROR(VLOOKUP(AM252,Lists!$P$2:$Q$182,2,0),"")</f>
        <v/>
      </c>
      <c r="BG252" s="165"/>
      <c r="BH252" s="165"/>
      <c r="BI252" s="165"/>
      <c r="BJ252" s="165"/>
      <c r="BK252" s="165"/>
      <c r="BL252" s="165"/>
      <c r="BM252" s="165"/>
      <c r="BN252" s="165"/>
      <c r="BO252" s="165"/>
      <c r="BP252" s="165"/>
      <c r="BQ252" s="165"/>
      <c r="BR252" s="165"/>
      <c r="BS252" s="165"/>
      <c r="BT252" s="165"/>
      <c r="BU252" s="165"/>
    </row>
    <row r="253" spans="1:73" s="5" customFormat="1">
      <c r="A253" s="116">
        <v>247</v>
      </c>
      <c r="B253" s="232"/>
      <c r="C253" s="105"/>
      <c r="D253" s="105"/>
      <c r="E253" s="105"/>
      <c r="F253" s="106"/>
      <c r="G253" s="107"/>
      <c r="H253" s="107"/>
      <c r="I253" s="108"/>
      <c r="J253" s="110"/>
      <c r="K253" s="110"/>
      <c r="L253" s="110"/>
      <c r="M253" s="110"/>
      <c r="N253" s="110"/>
      <c r="O253" s="110"/>
      <c r="P253" s="110"/>
      <c r="Q253" s="110"/>
      <c r="R253" s="110"/>
      <c r="S253" s="110"/>
      <c r="T253" s="110"/>
      <c r="U253" s="110"/>
      <c r="V253" s="110"/>
      <c r="W253" s="109"/>
      <c r="X253" s="111"/>
      <c r="Y253" s="112"/>
      <c r="Z253" s="328"/>
      <c r="AA253" s="329"/>
      <c r="AB253" s="114"/>
      <c r="AC253" s="115"/>
      <c r="AD253" s="113"/>
      <c r="AE253" s="113"/>
      <c r="AF253" s="112"/>
      <c r="AG253" s="116"/>
      <c r="AH253" s="115"/>
      <c r="AI253" s="174"/>
      <c r="AJ253" s="104"/>
      <c r="AK253" s="115"/>
      <c r="AL253" s="112"/>
      <c r="AM253" s="116"/>
      <c r="AN253" s="115"/>
      <c r="AO253" s="248"/>
      <c r="AP253" s="242" t="str">
        <f>IF(AD253="UI",VLOOKUP(AB253,'Convert Internation Units'!$A$2:$D$33,4,FALSE),IF(AB253="Penethamate hydroiodide",0.63,IF(AB253="Benzylpenicillin Procaine /
 Benzathine Penicillin",0.61,IF(AB253="Benzathine Penicillin",0.61,IF(AB253="Procaine benzylpenicillin",0.61,IF(AB253=Prodrug!E250,Prodrug!E250,Prodrug!E250))))))</f>
        <v/>
      </c>
      <c r="AQ253" s="239" t="str">
        <f>IFERROR((((Calculations!C250*Calculations!G250)/Calculations!E250)*'Data Entry'!X253),"")</f>
        <v/>
      </c>
      <c r="AR253" s="234" t="str">
        <f>IFERROR(VLOOKUP(AB253,Lists!$P$2:$Q$182,2,0),"")</f>
        <v/>
      </c>
      <c r="AS253" s="233" t="str">
        <f>IF(AI253="UI",VLOOKUP(AG253,'Convert Internation Units'!$A$2:$D$33,4,FALSE),IF(AG253="Penethamate hydroiodide",0.63,IF(AG253="Benzylpenicillin Procaine /
 Benzathine Penicillin",0.61,IF(AG253="Benzathine Penicillin",0.61,IF(AG253="Procaine benzylpenicillin",0.61,IF(AG253=Prodrug!F250,Prodrug!F250,Prodrug!F250))))))</f>
        <v/>
      </c>
      <c r="AT253" s="239" t="str">
        <f>IFERROR((((Calculations!K250*Calculations!G250)/Calculations!E250)*'Data Entry'!X253),"")</f>
        <v/>
      </c>
      <c r="AU253" s="235" t="str">
        <f>IFERROR(VLOOKUP(AG253,Lists!$P$2:$Q$182,2,0),"")</f>
        <v/>
      </c>
      <c r="AV253" s="233" t="str">
        <f>IF(AL253="UI",VLOOKUP(AJ253,'Convert Internation Units'!$A$2:$D$33,4,FALSE),IF(AJ253="Penethamate hydroiodide",0.63,IF(AJ253="Benzylpenicillin Procaine /
 Benzathine Penicillin",0.61,IF(AJ253="Benzathine Penicillin",0.61,IF(AJ253="Procaine benzylpenicillin",0.61,IF(AJ253=Prodrug!G250,Prodrug!G250,Prodrug!G250))))))</f>
        <v/>
      </c>
      <c r="AW253" s="239" t="str">
        <f>IFERROR((((Calculations!O250*Calculations!G250)/Calculations!E250)*'Data Entry'!X253),"")</f>
        <v/>
      </c>
      <c r="AX253" s="235" t="str">
        <f>IFERROR(VLOOKUP(AJ253,Lists!$P$2:$Q$182,2,0),"")</f>
        <v/>
      </c>
      <c r="AY253" s="233" t="str">
        <f>IF(AO253="UI",VLOOKUP(AM253,'Convert Internation Units'!$A$2:$D$33,4,FALSE),IF(AM253="Penethamate hydroiodide",0.63,IF(AM253="Benzylpenicillin Procaine /
 Benzathine Penicillin",0.61,IF(AM253="Benzathine Penicillin",0.61,IF(AM253="Procaine benzylpenicillin",0.61,IF(AM253=Prodrug!H250,Prodrug!H250,Prodrug!H250))))))</f>
        <v/>
      </c>
      <c r="AZ253" s="239" t="str">
        <f>IFERROR((((Calculations!S250*Calculations!G250)/Calculations!E250)*'Data Entry'!X253),"")</f>
        <v/>
      </c>
      <c r="BA253" s="235" t="str">
        <f>IFERROR(VLOOKUP(AM253,Lists!$P$2:$Q$182,2,0),"")</f>
        <v/>
      </c>
      <c r="BG253" s="165"/>
      <c r="BH253" s="165"/>
      <c r="BI253" s="165"/>
      <c r="BJ253" s="165"/>
      <c r="BK253" s="165"/>
      <c r="BL253" s="165"/>
      <c r="BM253" s="165"/>
      <c r="BN253" s="165"/>
      <c r="BO253" s="165"/>
      <c r="BP253" s="165"/>
      <c r="BQ253" s="165"/>
      <c r="BR253" s="165"/>
      <c r="BS253" s="165"/>
      <c r="BT253" s="165"/>
      <c r="BU253" s="165"/>
    </row>
    <row r="254" spans="1:73" s="5" customFormat="1">
      <c r="A254" s="6">
        <v>248</v>
      </c>
      <c r="B254" s="231"/>
      <c r="C254" s="7"/>
      <c r="D254" s="7"/>
      <c r="E254" s="7"/>
      <c r="F254" s="67"/>
      <c r="G254" s="79"/>
      <c r="H254" s="79"/>
      <c r="I254" s="75"/>
      <c r="J254" s="76"/>
      <c r="K254" s="76"/>
      <c r="L254" s="76"/>
      <c r="M254" s="76"/>
      <c r="N254" s="76"/>
      <c r="O254" s="76"/>
      <c r="P254" s="76"/>
      <c r="Q254" s="76"/>
      <c r="R254" s="76"/>
      <c r="S254" s="76"/>
      <c r="T254" s="76"/>
      <c r="U254" s="76"/>
      <c r="V254" s="76"/>
      <c r="W254" s="80"/>
      <c r="X254" s="69"/>
      <c r="Y254" s="25"/>
      <c r="Z254" s="326"/>
      <c r="AA254" s="327"/>
      <c r="AB254" s="28"/>
      <c r="AC254" s="23"/>
      <c r="AD254" s="8"/>
      <c r="AE254" s="8"/>
      <c r="AF254" s="25"/>
      <c r="AG254" s="6"/>
      <c r="AH254" s="23"/>
      <c r="AI254" s="173"/>
      <c r="AJ254" s="26"/>
      <c r="AK254" s="23"/>
      <c r="AL254" s="25"/>
      <c r="AM254" s="6"/>
      <c r="AN254" s="23"/>
      <c r="AO254" s="247"/>
      <c r="AP254" s="243" t="str">
        <f>IF(AD254="UI",VLOOKUP(AB254,'Convert Internation Units'!$A$2:$D$33,4,FALSE),IF(AB254="Penethamate hydroiodide",0.63,IF(AB254="Benzylpenicillin Procaine /
 Benzathine Penicillin",0.61,IF(AB254="Benzathine Penicillin",0.61,IF(AB254="Procaine benzylpenicillin",0.61,IF(AB254=Prodrug!E251,Prodrug!E251,Prodrug!E251))))))</f>
        <v/>
      </c>
      <c r="AQ254" s="240" t="str">
        <f>IFERROR((((Calculations!C251*Calculations!G251)/Calculations!E251)*'Data Entry'!X254),"")</f>
        <v/>
      </c>
      <c r="AR254" s="141" t="str">
        <f>IFERROR(VLOOKUP(AB254,Lists!$P$2:$Q$182,2,0),"")</f>
        <v/>
      </c>
      <c r="AS254" s="143" t="str">
        <f>IF(AI254="UI",VLOOKUP(AG254,'Convert Internation Units'!$A$2:$D$33,4,FALSE),IF(AG254="Penethamate hydroiodide",0.63,IF(AG254="Benzylpenicillin Procaine /
 Benzathine Penicillin",0.61,IF(AG254="Benzathine Penicillin",0.61,IF(AG254="Procaine benzylpenicillin",0.61,IF(AG254=Prodrug!F251,Prodrug!F251,Prodrug!F251))))))</f>
        <v/>
      </c>
      <c r="AT254" s="240" t="str">
        <f>IFERROR((((Calculations!K251*Calculations!G251)/Calculations!E251)*'Data Entry'!X254),"")</f>
        <v/>
      </c>
      <c r="AU254" s="146" t="str">
        <f>IFERROR(VLOOKUP(AG254,Lists!$P$2:$Q$182,2,0),"")</f>
        <v/>
      </c>
      <c r="AV254" s="143" t="str">
        <f>IF(AL254="UI",VLOOKUP(AJ254,'Convert Internation Units'!$A$2:$D$33,4,FALSE),IF(AJ254="Penethamate hydroiodide",0.63,IF(AJ254="Benzylpenicillin Procaine /
 Benzathine Penicillin",0.61,IF(AJ254="Benzathine Penicillin",0.61,IF(AJ254="Procaine benzylpenicillin",0.61,IF(AJ254=Prodrug!G251,Prodrug!G251,Prodrug!G251))))))</f>
        <v/>
      </c>
      <c r="AW254" s="240" t="str">
        <f>IFERROR((((Calculations!O251*Calculations!G251)/Calculations!E251)*'Data Entry'!X254),"")</f>
        <v/>
      </c>
      <c r="AX254" s="146" t="str">
        <f>IFERROR(VLOOKUP(AJ254,Lists!$P$2:$Q$182,2,0),"")</f>
        <v/>
      </c>
      <c r="AY254" s="143" t="str">
        <f>IF(AO254="UI",VLOOKUP(AM254,'Convert Internation Units'!$A$2:$D$33,4,FALSE),IF(AM254="Penethamate hydroiodide",0.63,IF(AM254="Benzylpenicillin Procaine /
 Benzathine Penicillin",0.61,IF(AM254="Benzathine Penicillin",0.61,IF(AM254="Procaine benzylpenicillin",0.61,IF(AM254=Prodrug!H251,Prodrug!H251,Prodrug!H251))))))</f>
        <v/>
      </c>
      <c r="AZ254" s="240" t="str">
        <f>IFERROR((((Calculations!S251*Calculations!G251)/Calculations!E251)*'Data Entry'!X254),"")</f>
        <v/>
      </c>
      <c r="BA254" s="146" t="str">
        <f>IFERROR(VLOOKUP(AM254,Lists!$P$2:$Q$182,2,0),"")</f>
        <v/>
      </c>
      <c r="BG254" s="165"/>
      <c r="BH254" s="165"/>
      <c r="BI254" s="165"/>
      <c r="BJ254" s="165"/>
      <c r="BK254" s="165"/>
      <c r="BL254" s="165"/>
      <c r="BM254" s="165"/>
      <c r="BN254" s="165"/>
      <c r="BO254" s="165"/>
      <c r="BP254" s="165"/>
      <c r="BQ254" s="165"/>
      <c r="BR254" s="165"/>
      <c r="BS254" s="165"/>
      <c r="BT254" s="165"/>
      <c r="BU254" s="165"/>
    </row>
    <row r="255" spans="1:73" s="5" customFormat="1">
      <c r="A255" s="116">
        <v>249</v>
      </c>
      <c r="B255" s="232"/>
      <c r="C255" s="105"/>
      <c r="D255" s="105"/>
      <c r="E255" s="105"/>
      <c r="F255" s="106"/>
      <c r="G255" s="107"/>
      <c r="H255" s="107"/>
      <c r="I255" s="108"/>
      <c r="J255" s="110"/>
      <c r="K255" s="110"/>
      <c r="L255" s="110"/>
      <c r="M255" s="110"/>
      <c r="N255" s="110"/>
      <c r="O255" s="110"/>
      <c r="P255" s="110"/>
      <c r="Q255" s="110"/>
      <c r="R255" s="110"/>
      <c r="S255" s="110"/>
      <c r="T255" s="110"/>
      <c r="U255" s="110"/>
      <c r="V255" s="110"/>
      <c r="W255" s="109"/>
      <c r="X255" s="111"/>
      <c r="Y255" s="112"/>
      <c r="Z255" s="328"/>
      <c r="AA255" s="329"/>
      <c r="AB255" s="114"/>
      <c r="AC255" s="115"/>
      <c r="AD255" s="113"/>
      <c r="AE255" s="113"/>
      <c r="AF255" s="112"/>
      <c r="AG255" s="116"/>
      <c r="AH255" s="115"/>
      <c r="AI255" s="174"/>
      <c r="AJ255" s="104"/>
      <c r="AK255" s="115"/>
      <c r="AL255" s="112"/>
      <c r="AM255" s="116"/>
      <c r="AN255" s="115"/>
      <c r="AO255" s="248"/>
      <c r="AP255" s="242" t="str">
        <f>IF(AD255="UI",VLOOKUP(AB255,'Convert Internation Units'!$A$2:$D$33,4,FALSE),IF(AB255="Penethamate hydroiodide",0.63,IF(AB255="Benzylpenicillin Procaine /
 Benzathine Penicillin",0.61,IF(AB255="Benzathine Penicillin",0.61,IF(AB255="Procaine benzylpenicillin",0.61,IF(AB255=Prodrug!E252,Prodrug!E252,Prodrug!E252))))))</f>
        <v/>
      </c>
      <c r="AQ255" s="239" t="str">
        <f>IFERROR((((Calculations!C252*Calculations!G252)/Calculations!E252)*'Data Entry'!X255),"")</f>
        <v/>
      </c>
      <c r="AR255" s="234" t="str">
        <f>IFERROR(VLOOKUP(AB255,Lists!$P$2:$Q$182,2,0),"")</f>
        <v/>
      </c>
      <c r="AS255" s="233" t="str">
        <f>IF(AI255="UI",VLOOKUP(AG255,'Convert Internation Units'!$A$2:$D$33,4,FALSE),IF(AG255="Penethamate hydroiodide",0.63,IF(AG255="Benzylpenicillin Procaine /
 Benzathine Penicillin",0.61,IF(AG255="Benzathine Penicillin",0.61,IF(AG255="Procaine benzylpenicillin",0.61,IF(AG255=Prodrug!F252,Prodrug!F252,Prodrug!F252))))))</f>
        <v/>
      </c>
      <c r="AT255" s="239" t="str">
        <f>IFERROR((((Calculations!K252*Calculations!G252)/Calculations!E252)*'Data Entry'!X255),"")</f>
        <v/>
      </c>
      <c r="AU255" s="235" t="str">
        <f>IFERROR(VLOOKUP(AG255,Lists!$P$2:$Q$182,2,0),"")</f>
        <v/>
      </c>
      <c r="AV255" s="233" t="str">
        <f>IF(AL255="UI",VLOOKUP(AJ255,'Convert Internation Units'!$A$2:$D$33,4,FALSE),IF(AJ255="Penethamate hydroiodide",0.63,IF(AJ255="Benzylpenicillin Procaine /
 Benzathine Penicillin",0.61,IF(AJ255="Benzathine Penicillin",0.61,IF(AJ255="Procaine benzylpenicillin",0.61,IF(AJ255=Prodrug!G252,Prodrug!G252,Prodrug!G252))))))</f>
        <v/>
      </c>
      <c r="AW255" s="239" t="str">
        <f>IFERROR((((Calculations!O252*Calculations!G252)/Calculations!E252)*'Data Entry'!X255),"")</f>
        <v/>
      </c>
      <c r="AX255" s="235" t="str">
        <f>IFERROR(VLOOKUP(AJ255,Lists!$P$2:$Q$182,2,0),"")</f>
        <v/>
      </c>
      <c r="AY255" s="233" t="str">
        <f>IF(AO255="UI",VLOOKUP(AM255,'Convert Internation Units'!$A$2:$D$33,4,FALSE),IF(AM255="Penethamate hydroiodide",0.63,IF(AM255="Benzylpenicillin Procaine /
 Benzathine Penicillin",0.61,IF(AM255="Benzathine Penicillin",0.61,IF(AM255="Procaine benzylpenicillin",0.61,IF(AM255=Prodrug!H252,Prodrug!H252,Prodrug!H252))))))</f>
        <v/>
      </c>
      <c r="AZ255" s="239" t="str">
        <f>IFERROR((((Calculations!S252*Calculations!G252)/Calculations!E252)*'Data Entry'!X255),"")</f>
        <v/>
      </c>
      <c r="BA255" s="235" t="str">
        <f>IFERROR(VLOOKUP(AM255,Lists!$P$2:$Q$182,2,0),"")</f>
        <v/>
      </c>
      <c r="BG255" s="165"/>
      <c r="BH255" s="165"/>
      <c r="BI255" s="165"/>
      <c r="BJ255" s="165"/>
      <c r="BK255" s="165"/>
      <c r="BL255" s="165"/>
      <c r="BM255" s="165"/>
      <c r="BN255" s="165"/>
      <c r="BO255" s="165"/>
      <c r="BP255" s="165"/>
      <c r="BQ255" s="165"/>
      <c r="BR255" s="165"/>
      <c r="BS255" s="165"/>
      <c r="BT255" s="165"/>
      <c r="BU255" s="165"/>
    </row>
    <row r="256" spans="1:73" s="5" customFormat="1">
      <c r="A256" s="6">
        <v>250</v>
      </c>
      <c r="B256" s="231"/>
      <c r="C256" s="7"/>
      <c r="D256" s="7"/>
      <c r="E256" s="7"/>
      <c r="F256" s="67"/>
      <c r="G256" s="79"/>
      <c r="H256" s="79"/>
      <c r="I256" s="75"/>
      <c r="J256" s="76"/>
      <c r="K256" s="76"/>
      <c r="L256" s="76"/>
      <c r="M256" s="76"/>
      <c r="N256" s="76"/>
      <c r="O256" s="76"/>
      <c r="P256" s="76"/>
      <c r="Q256" s="76"/>
      <c r="R256" s="76"/>
      <c r="S256" s="76"/>
      <c r="T256" s="76"/>
      <c r="U256" s="76"/>
      <c r="V256" s="76"/>
      <c r="W256" s="80"/>
      <c r="X256" s="69"/>
      <c r="Y256" s="25"/>
      <c r="Z256" s="326"/>
      <c r="AA256" s="327"/>
      <c r="AB256" s="28"/>
      <c r="AC256" s="23"/>
      <c r="AD256" s="8"/>
      <c r="AE256" s="8"/>
      <c r="AF256" s="25"/>
      <c r="AG256" s="6"/>
      <c r="AH256" s="23"/>
      <c r="AI256" s="173"/>
      <c r="AJ256" s="26"/>
      <c r="AK256" s="23"/>
      <c r="AL256" s="25"/>
      <c r="AM256" s="6"/>
      <c r="AN256" s="23"/>
      <c r="AO256" s="247"/>
      <c r="AP256" s="243" t="str">
        <f>IF(AD256="UI",VLOOKUP(AB256,'Convert Internation Units'!$A$2:$D$33,4,FALSE),IF(AB256="Penethamate hydroiodide",0.63,IF(AB256="Benzylpenicillin Procaine /
 Benzathine Penicillin",0.61,IF(AB256="Benzathine Penicillin",0.61,IF(AB256="Procaine benzylpenicillin",0.61,IF(AB256=Prodrug!E253,Prodrug!E253,Prodrug!E253))))))</f>
        <v/>
      </c>
      <c r="AQ256" s="240" t="str">
        <f>IFERROR((((Calculations!C253*Calculations!G253)/Calculations!E253)*'Data Entry'!X256),"")</f>
        <v/>
      </c>
      <c r="AR256" s="141" t="str">
        <f>IFERROR(VLOOKUP(AB256,Lists!$P$2:$Q$182,2,0),"")</f>
        <v/>
      </c>
      <c r="AS256" s="143" t="str">
        <f>IF(AI256="UI",VLOOKUP(AG256,'Convert Internation Units'!$A$2:$D$33,4,FALSE),IF(AG256="Penethamate hydroiodide",0.63,IF(AG256="Benzylpenicillin Procaine /
 Benzathine Penicillin",0.61,IF(AG256="Benzathine Penicillin",0.61,IF(AG256="Procaine benzylpenicillin",0.61,IF(AG256=Prodrug!F253,Prodrug!F253,Prodrug!F253))))))</f>
        <v/>
      </c>
      <c r="AT256" s="240" t="str">
        <f>IFERROR((((Calculations!K253*Calculations!G253)/Calculations!E253)*'Data Entry'!X256),"")</f>
        <v/>
      </c>
      <c r="AU256" s="146" t="str">
        <f>IFERROR(VLOOKUP(AG256,Lists!$P$2:$Q$182,2,0),"")</f>
        <v/>
      </c>
      <c r="AV256" s="143" t="str">
        <f>IF(AL256="UI",VLOOKUP(AJ256,'Convert Internation Units'!$A$2:$D$33,4,FALSE),IF(AJ256="Penethamate hydroiodide",0.63,IF(AJ256="Benzylpenicillin Procaine /
 Benzathine Penicillin",0.61,IF(AJ256="Benzathine Penicillin",0.61,IF(AJ256="Procaine benzylpenicillin",0.61,IF(AJ256=Prodrug!G253,Prodrug!G253,Prodrug!G253))))))</f>
        <v/>
      </c>
      <c r="AW256" s="240" t="str">
        <f>IFERROR((((Calculations!O253*Calculations!G253)/Calculations!E253)*'Data Entry'!X256),"")</f>
        <v/>
      </c>
      <c r="AX256" s="146" t="str">
        <f>IFERROR(VLOOKUP(AJ256,Lists!$P$2:$Q$182,2,0),"")</f>
        <v/>
      </c>
      <c r="AY256" s="143" t="str">
        <f>IF(AO256="UI",VLOOKUP(AM256,'Convert Internation Units'!$A$2:$D$33,4,FALSE),IF(AM256="Penethamate hydroiodide",0.63,IF(AM256="Benzylpenicillin Procaine /
 Benzathine Penicillin",0.61,IF(AM256="Benzathine Penicillin",0.61,IF(AM256="Procaine benzylpenicillin",0.61,IF(AM256=Prodrug!H253,Prodrug!H253,Prodrug!H253))))))</f>
        <v/>
      </c>
      <c r="AZ256" s="240" t="str">
        <f>IFERROR((((Calculations!S253*Calculations!G253)/Calculations!E253)*'Data Entry'!X256),"")</f>
        <v/>
      </c>
      <c r="BA256" s="146" t="str">
        <f>IFERROR(VLOOKUP(AM256,Lists!$P$2:$Q$182,2,0),"")</f>
        <v/>
      </c>
      <c r="BG256" s="165"/>
      <c r="BH256" s="165"/>
      <c r="BI256" s="165"/>
      <c r="BJ256" s="165"/>
      <c r="BK256" s="165"/>
      <c r="BL256" s="165"/>
      <c r="BM256" s="165"/>
      <c r="BN256" s="165"/>
      <c r="BO256" s="165"/>
      <c r="BP256" s="165"/>
      <c r="BQ256" s="165"/>
      <c r="BR256" s="165"/>
      <c r="BS256" s="165"/>
      <c r="BT256" s="165"/>
      <c r="BU256" s="165"/>
    </row>
    <row r="257" spans="1:73" s="5" customFormat="1">
      <c r="A257" s="116">
        <v>251</v>
      </c>
      <c r="B257" s="232"/>
      <c r="C257" s="105"/>
      <c r="D257" s="105"/>
      <c r="E257" s="105"/>
      <c r="F257" s="106"/>
      <c r="G257" s="107"/>
      <c r="H257" s="107"/>
      <c r="I257" s="108"/>
      <c r="J257" s="110"/>
      <c r="K257" s="110"/>
      <c r="L257" s="110"/>
      <c r="M257" s="110"/>
      <c r="N257" s="110"/>
      <c r="O257" s="110"/>
      <c r="P257" s="110"/>
      <c r="Q257" s="110"/>
      <c r="R257" s="110"/>
      <c r="S257" s="110"/>
      <c r="T257" s="110"/>
      <c r="U257" s="110"/>
      <c r="V257" s="110"/>
      <c r="W257" s="109"/>
      <c r="X257" s="111"/>
      <c r="Y257" s="112"/>
      <c r="Z257" s="328"/>
      <c r="AA257" s="329"/>
      <c r="AB257" s="114"/>
      <c r="AC257" s="115"/>
      <c r="AD257" s="113"/>
      <c r="AE257" s="113"/>
      <c r="AF257" s="112"/>
      <c r="AG257" s="116"/>
      <c r="AH257" s="115"/>
      <c r="AI257" s="174"/>
      <c r="AJ257" s="104"/>
      <c r="AK257" s="115"/>
      <c r="AL257" s="112"/>
      <c r="AM257" s="116"/>
      <c r="AN257" s="115"/>
      <c r="AO257" s="248"/>
      <c r="AP257" s="242" t="str">
        <f>IF(AD257="UI",VLOOKUP(AB257,'Convert Internation Units'!$A$2:$D$33,4,FALSE),IF(AB257="Penethamate hydroiodide",0.63,IF(AB257="Benzylpenicillin Procaine /
 Benzathine Penicillin",0.61,IF(AB257="Benzathine Penicillin",0.61,IF(AB257="Procaine benzylpenicillin",0.61,IF(AB257=Prodrug!E254,Prodrug!E254,Prodrug!E254))))))</f>
        <v/>
      </c>
      <c r="AQ257" s="239" t="str">
        <f>IFERROR((((Calculations!C254*Calculations!G254)/Calculations!E254)*'Data Entry'!X257),"")</f>
        <v/>
      </c>
      <c r="AR257" s="234" t="str">
        <f>IFERROR(VLOOKUP(AB257,Lists!$P$2:$Q$182,2,0),"")</f>
        <v/>
      </c>
      <c r="AS257" s="233" t="str">
        <f>IF(AI257="UI",VLOOKUP(AG257,'Convert Internation Units'!$A$2:$D$33,4,FALSE),IF(AG257="Penethamate hydroiodide",0.63,IF(AG257="Benzylpenicillin Procaine /
 Benzathine Penicillin",0.61,IF(AG257="Benzathine Penicillin",0.61,IF(AG257="Procaine benzylpenicillin",0.61,IF(AG257=Prodrug!F254,Prodrug!F254,Prodrug!F254))))))</f>
        <v/>
      </c>
      <c r="AT257" s="239" t="str">
        <f>IFERROR((((Calculations!K254*Calculations!G254)/Calculations!E254)*'Data Entry'!X257),"")</f>
        <v/>
      </c>
      <c r="AU257" s="235" t="str">
        <f>IFERROR(VLOOKUP(AG257,Lists!$P$2:$Q$182,2,0),"")</f>
        <v/>
      </c>
      <c r="AV257" s="233" t="str">
        <f>IF(AL257="UI",VLOOKUP(AJ257,'Convert Internation Units'!$A$2:$D$33,4,FALSE),IF(AJ257="Penethamate hydroiodide",0.63,IF(AJ257="Benzylpenicillin Procaine /
 Benzathine Penicillin",0.61,IF(AJ257="Benzathine Penicillin",0.61,IF(AJ257="Procaine benzylpenicillin",0.61,IF(AJ257=Prodrug!G254,Prodrug!G254,Prodrug!G254))))))</f>
        <v/>
      </c>
      <c r="AW257" s="239" t="str">
        <f>IFERROR((((Calculations!O254*Calculations!G254)/Calculations!E254)*'Data Entry'!X257),"")</f>
        <v/>
      </c>
      <c r="AX257" s="235" t="str">
        <f>IFERROR(VLOOKUP(AJ257,Lists!$P$2:$Q$182,2,0),"")</f>
        <v/>
      </c>
      <c r="AY257" s="233" t="str">
        <f>IF(AO257="UI",VLOOKUP(AM257,'Convert Internation Units'!$A$2:$D$33,4,FALSE),IF(AM257="Penethamate hydroiodide",0.63,IF(AM257="Benzylpenicillin Procaine /
 Benzathine Penicillin",0.61,IF(AM257="Benzathine Penicillin",0.61,IF(AM257="Procaine benzylpenicillin",0.61,IF(AM257=Prodrug!H254,Prodrug!H254,Prodrug!H254))))))</f>
        <v/>
      </c>
      <c r="AZ257" s="239" t="str">
        <f>IFERROR((((Calculations!S254*Calculations!G254)/Calculations!E254)*'Data Entry'!X257),"")</f>
        <v/>
      </c>
      <c r="BA257" s="235" t="str">
        <f>IFERROR(VLOOKUP(AM257,Lists!$P$2:$Q$182,2,0),"")</f>
        <v/>
      </c>
      <c r="BG257" s="165"/>
      <c r="BH257" s="165"/>
      <c r="BI257" s="165"/>
      <c r="BJ257" s="165"/>
      <c r="BK257" s="165"/>
      <c r="BL257" s="165"/>
      <c r="BM257" s="165"/>
      <c r="BN257" s="165"/>
      <c r="BO257" s="165"/>
      <c r="BP257" s="165"/>
      <c r="BQ257" s="165"/>
      <c r="BR257" s="165"/>
      <c r="BS257" s="165"/>
      <c r="BT257" s="165"/>
      <c r="BU257" s="165"/>
    </row>
    <row r="258" spans="1:73" s="5" customFormat="1">
      <c r="A258" s="6">
        <v>252</v>
      </c>
      <c r="B258" s="231"/>
      <c r="C258" s="7"/>
      <c r="D258" s="7"/>
      <c r="E258" s="7"/>
      <c r="F258" s="67"/>
      <c r="G258" s="79"/>
      <c r="H258" s="79"/>
      <c r="I258" s="75"/>
      <c r="J258" s="76"/>
      <c r="K258" s="76"/>
      <c r="L258" s="76"/>
      <c r="M258" s="76"/>
      <c r="N258" s="76"/>
      <c r="O258" s="76"/>
      <c r="P258" s="76"/>
      <c r="Q258" s="76"/>
      <c r="R258" s="76"/>
      <c r="S258" s="76"/>
      <c r="T258" s="76"/>
      <c r="U258" s="76"/>
      <c r="V258" s="76"/>
      <c r="W258" s="80"/>
      <c r="X258" s="69"/>
      <c r="Y258" s="25"/>
      <c r="Z258" s="326"/>
      <c r="AA258" s="327"/>
      <c r="AB258" s="28"/>
      <c r="AC258" s="23"/>
      <c r="AD258" s="8"/>
      <c r="AE258" s="8"/>
      <c r="AF258" s="25"/>
      <c r="AG258" s="6"/>
      <c r="AH258" s="23"/>
      <c r="AI258" s="173"/>
      <c r="AJ258" s="26"/>
      <c r="AK258" s="23"/>
      <c r="AL258" s="25"/>
      <c r="AM258" s="6"/>
      <c r="AN258" s="23"/>
      <c r="AO258" s="247"/>
      <c r="AP258" s="243" t="str">
        <f>IF(AD258="UI",VLOOKUP(AB258,'Convert Internation Units'!$A$2:$D$33,4,FALSE),IF(AB258="Penethamate hydroiodide",0.63,IF(AB258="Benzylpenicillin Procaine /
 Benzathine Penicillin",0.61,IF(AB258="Benzathine Penicillin",0.61,IF(AB258="Procaine benzylpenicillin",0.61,IF(AB258=Prodrug!E255,Prodrug!E255,Prodrug!E255))))))</f>
        <v/>
      </c>
      <c r="AQ258" s="240" t="str">
        <f>IFERROR((((Calculations!C255*Calculations!G255)/Calculations!E255)*'Data Entry'!X258),"")</f>
        <v/>
      </c>
      <c r="AR258" s="141" t="str">
        <f>IFERROR(VLOOKUP(AB258,Lists!$P$2:$Q$182,2,0),"")</f>
        <v/>
      </c>
      <c r="AS258" s="143" t="str">
        <f>IF(AI258="UI",VLOOKUP(AG258,'Convert Internation Units'!$A$2:$D$33,4,FALSE),IF(AG258="Penethamate hydroiodide",0.63,IF(AG258="Benzylpenicillin Procaine /
 Benzathine Penicillin",0.61,IF(AG258="Benzathine Penicillin",0.61,IF(AG258="Procaine benzylpenicillin",0.61,IF(AG258=Prodrug!F255,Prodrug!F255,Prodrug!F255))))))</f>
        <v/>
      </c>
      <c r="AT258" s="240" t="str">
        <f>IFERROR((((Calculations!K255*Calculations!G255)/Calculations!E255)*'Data Entry'!X258),"")</f>
        <v/>
      </c>
      <c r="AU258" s="146" t="str">
        <f>IFERROR(VLOOKUP(AG258,Lists!$P$2:$Q$182,2,0),"")</f>
        <v/>
      </c>
      <c r="AV258" s="143" t="str">
        <f>IF(AL258="UI",VLOOKUP(AJ258,'Convert Internation Units'!$A$2:$D$33,4,FALSE),IF(AJ258="Penethamate hydroiodide",0.63,IF(AJ258="Benzylpenicillin Procaine /
 Benzathine Penicillin",0.61,IF(AJ258="Benzathine Penicillin",0.61,IF(AJ258="Procaine benzylpenicillin",0.61,IF(AJ258=Prodrug!G255,Prodrug!G255,Prodrug!G255))))))</f>
        <v/>
      </c>
      <c r="AW258" s="240" t="str">
        <f>IFERROR((((Calculations!O255*Calculations!G255)/Calculations!E255)*'Data Entry'!X258),"")</f>
        <v/>
      </c>
      <c r="AX258" s="146" t="str">
        <f>IFERROR(VLOOKUP(AJ258,Lists!$P$2:$Q$182,2,0),"")</f>
        <v/>
      </c>
      <c r="AY258" s="143" t="str">
        <f>IF(AO258="UI",VLOOKUP(AM258,'Convert Internation Units'!$A$2:$D$33,4,FALSE),IF(AM258="Penethamate hydroiodide",0.63,IF(AM258="Benzylpenicillin Procaine /
 Benzathine Penicillin",0.61,IF(AM258="Benzathine Penicillin",0.61,IF(AM258="Procaine benzylpenicillin",0.61,IF(AM258=Prodrug!H255,Prodrug!H255,Prodrug!H255))))))</f>
        <v/>
      </c>
      <c r="AZ258" s="240" t="str">
        <f>IFERROR((((Calculations!S255*Calculations!G255)/Calculations!E255)*'Data Entry'!X258),"")</f>
        <v/>
      </c>
      <c r="BA258" s="146" t="str">
        <f>IFERROR(VLOOKUP(AM258,Lists!$P$2:$Q$182,2,0),"")</f>
        <v/>
      </c>
      <c r="BG258" s="165"/>
      <c r="BH258" s="165"/>
      <c r="BI258" s="165"/>
      <c r="BJ258" s="165"/>
      <c r="BK258" s="165"/>
      <c r="BL258" s="165"/>
      <c r="BM258" s="165"/>
      <c r="BN258" s="165"/>
      <c r="BO258" s="165"/>
      <c r="BP258" s="165"/>
      <c r="BQ258" s="165"/>
      <c r="BR258" s="165"/>
      <c r="BS258" s="165"/>
      <c r="BT258" s="165"/>
      <c r="BU258" s="165"/>
    </row>
    <row r="259" spans="1:73" s="5" customFormat="1">
      <c r="A259" s="116">
        <v>253</v>
      </c>
      <c r="B259" s="232"/>
      <c r="C259" s="105"/>
      <c r="D259" s="105"/>
      <c r="E259" s="105"/>
      <c r="F259" s="106"/>
      <c r="G259" s="107"/>
      <c r="H259" s="107"/>
      <c r="I259" s="108"/>
      <c r="J259" s="110"/>
      <c r="K259" s="110"/>
      <c r="L259" s="110"/>
      <c r="M259" s="110"/>
      <c r="N259" s="110"/>
      <c r="O259" s="110"/>
      <c r="P259" s="110"/>
      <c r="Q259" s="110"/>
      <c r="R259" s="110"/>
      <c r="S259" s="110"/>
      <c r="T259" s="110"/>
      <c r="U259" s="110"/>
      <c r="V259" s="110"/>
      <c r="W259" s="109"/>
      <c r="X259" s="111"/>
      <c r="Y259" s="112"/>
      <c r="Z259" s="328"/>
      <c r="AA259" s="329"/>
      <c r="AB259" s="114"/>
      <c r="AC259" s="115"/>
      <c r="AD259" s="113"/>
      <c r="AE259" s="113"/>
      <c r="AF259" s="112"/>
      <c r="AG259" s="116"/>
      <c r="AH259" s="115"/>
      <c r="AI259" s="174"/>
      <c r="AJ259" s="104"/>
      <c r="AK259" s="115"/>
      <c r="AL259" s="112"/>
      <c r="AM259" s="116"/>
      <c r="AN259" s="115"/>
      <c r="AO259" s="248"/>
      <c r="AP259" s="242" t="str">
        <f>IF(AD259="UI",VLOOKUP(AB259,'Convert Internation Units'!$A$2:$D$33,4,FALSE),IF(AB259="Penethamate hydroiodide",0.63,IF(AB259="Benzylpenicillin Procaine /
 Benzathine Penicillin",0.61,IF(AB259="Benzathine Penicillin",0.61,IF(AB259="Procaine benzylpenicillin",0.61,IF(AB259=Prodrug!E256,Prodrug!E256,Prodrug!E256))))))</f>
        <v/>
      </c>
      <c r="AQ259" s="239" t="str">
        <f>IFERROR((((Calculations!C256*Calculations!G256)/Calculations!E256)*'Data Entry'!X259),"")</f>
        <v/>
      </c>
      <c r="AR259" s="234" t="str">
        <f>IFERROR(VLOOKUP(AB259,Lists!$P$2:$Q$182,2,0),"")</f>
        <v/>
      </c>
      <c r="AS259" s="233" t="str">
        <f>IF(AI259="UI",VLOOKUP(AG259,'Convert Internation Units'!$A$2:$D$33,4,FALSE),IF(AG259="Penethamate hydroiodide",0.63,IF(AG259="Benzylpenicillin Procaine /
 Benzathine Penicillin",0.61,IF(AG259="Benzathine Penicillin",0.61,IF(AG259="Procaine benzylpenicillin",0.61,IF(AG259=Prodrug!F256,Prodrug!F256,Prodrug!F256))))))</f>
        <v/>
      </c>
      <c r="AT259" s="239" t="str">
        <f>IFERROR((((Calculations!K256*Calculations!G256)/Calculations!E256)*'Data Entry'!X259),"")</f>
        <v/>
      </c>
      <c r="AU259" s="235" t="str">
        <f>IFERROR(VLOOKUP(AG259,Lists!$P$2:$Q$182,2,0),"")</f>
        <v/>
      </c>
      <c r="AV259" s="233" t="str">
        <f>IF(AL259="UI",VLOOKUP(AJ259,'Convert Internation Units'!$A$2:$D$33,4,FALSE),IF(AJ259="Penethamate hydroiodide",0.63,IF(AJ259="Benzylpenicillin Procaine /
 Benzathine Penicillin",0.61,IF(AJ259="Benzathine Penicillin",0.61,IF(AJ259="Procaine benzylpenicillin",0.61,IF(AJ259=Prodrug!G256,Prodrug!G256,Prodrug!G256))))))</f>
        <v/>
      </c>
      <c r="AW259" s="239" t="str">
        <f>IFERROR((((Calculations!O256*Calculations!G256)/Calculations!E256)*'Data Entry'!X259),"")</f>
        <v/>
      </c>
      <c r="AX259" s="235" t="str">
        <f>IFERROR(VLOOKUP(AJ259,Lists!$P$2:$Q$182,2,0),"")</f>
        <v/>
      </c>
      <c r="AY259" s="233" t="str">
        <f>IF(AO259="UI",VLOOKUP(AM259,'Convert Internation Units'!$A$2:$D$33,4,FALSE),IF(AM259="Penethamate hydroiodide",0.63,IF(AM259="Benzylpenicillin Procaine /
 Benzathine Penicillin",0.61,IF(AM259="Benzathine Penicillin",0.61,IF(AM259="Procaine benzylpenicillin",0.61,IF(AM259=Prodrug!H256,Prodrug!H256,Prodrug!H256))))))</f>
        <v/>
      </c>
      <c r="AZ259" s="239" t="str">
        <f>IFERROR((((Calculations!S256*Calculations!G256)/Calculations!E256)*'Data Entry'!X259),"")</f>
        <v/>
      </c>
      <c r="BA259" s="235" t="str">
        <f>IFERROR(VLOOKUP(AM259,Lists!$P$2:$Q$182,2,0),"")</f>
        <v/>
      </c>
      <c r="BG259" s="165"/>
      <c r="BH259" s="165"/>
      <c r="BI259" s="165"/>
      <c r="BJ259" s="165"/>
      <c r="BK259" s="165"/>
      <c r="BL259" s="165"/>
      <c r="BM259" s="165"/>
      <c r="BN259" s="165"/>
      <c r="BO259" s="165"/>
      <c r="BP259" s="165"/>
      <c r="BQ259" s="165"/>
      <c r="BR259" s="165"/>
      <c r="BS259" s="165"/>
      <c r="BT259" s="165"/>
      <c r="BU259" s="165"/>
    </row>
    <row r="260" spans="1:73" s="5" customFormat="1">
      <c r="A260" s="6">
        <v>254</v>
      </c>
      <c r="B260" s="231"/>
      <c r="C260" s="7"/>
      <c r="D260" s="7"/>
      <c r="E260" s="7"/>
      <c r="F260" s="67"/>
      <c r="G260" s="79"/>
      <c r="H260" s="79"/>
      <c r="I260" s="75"/>
      <c r="J260" s="76"/>
      <c r="K260" s="76"/>
      <c r="L260" s="76"/>
      <c r="M260" s="76"/>
      <c r="N260" s="76"/>
      <c r="O260" s="76"/>
      <c r="P260" s="76"/>
      <c r="Q260" s="76"/>
      <c r="R260" s="76"/>
      <c r="S260" s="76"/>
      <c r="T260" s="76"/>
      <c r="U260" s="76"/>
      <c r="V260" s="76"/>
      <c r="W260" s="80"/>
      <c r="X260" s="69"/>
      <c r="Y260" s="25"/>
      <c r="Z260" s="326"/>
      <c r="AA260" s="327"/>
      <c r="AB260" s="28"/>
      <c r="AC260" s="23"/>
      <c r="AD260" s="8"/>
      <c r="AE260" s="8"/>
      <c r="AF260" s="25"/>
      <c r="AG260" s="6"/>
      <c r="AH260" s="23"/>
      <c r="AI260" s="173"/>
      <c r="AJ260" s="26"/>
      <c r="AK260" s="23"/>
      <c r="AL260" s="25"/>
      <c r="AM260" s="6"/>
      <c r="AN260" s="23"/>
      <c r="AO260" s="247"/>
      <c r="AP260" s="243" t="str">
        <f>IF(AD260="UI",VLOOKUP(AB260,'Convert Internation Units'!$A$2:$D$33,4,FALSE),IF(AB260="Penethamate hydroiodide",0.63,IF(AB260="Benzylpenicillin Procaine /
 Benzathine Penicillin",0.61,IF(AB260="Benzathine Penicillin",0.61,IF(AB260="Procaine benzylpenicillin",0.61,IF(AB260=Prodrug!E257,Prodrug!E257,Prodrug!E257))))))</f>
        <v/>
      </c>
      <c r="AQ260" s="240" t="str">
        <f>IFERROR((((Calculations!C257*Calculations!G257)/Calculations!E257)*'Data Entry'!X260),"")</f>
        <v/>
      </c>
      <c r="AR260" s="141" t="str">
        <f>IFERROR(VLOOKUP(AB260,Lists!$P$2:$Q$182,2,0),"")</f>
        <v/>
      </c>
      <c r="AS260" s="143" t="str">
        <f>IF(AI260="UI",VLOOKUP(AG260,'Convert Internation Units'!$A$2:$D$33,4,FALSE),IF(AG260="Penethamate hydroiodide",0.63,IF(AG260="Benzylpenicillin Procaine /
 Benzathine Penicillin",0.61,IF(AG260="Benzathine Penicillin",0.61,IF(AG260="Procaine benzylpenicillin",0.61,IF(AG260=Prodrug!F257,Prodrug!F257,Prodrug!F257))))))</f>
        <v/>
      </c>
      <c r="AT260" s="240" t="str">
        <f>IFERROR((((Calculations!K257*Calculations!G257)/Calculations!E257)*'Data Entry'!X260),"")</f>
        <v/>
      </c>
      <c r="AU260" s="146" t="str">
        <f>IFERROR(VLOOKUP(AG260,Lists!$P$2:$Q$182,2,0),"")</f>
        <v/>
      </c>
      <c r="AV260" s="143" t="str">
        <f>IF(AL260="UI",VLOOKUP(AJ260,'Convert Internation Units'!$A$2:$D$33,4,FALSE),IF(AJ260="Penethamate hydroiodide",0.63,IF(AJ260="Benzylpenicillin Procaine /
 Benzathine Penicillin",0.61,IF(AJ260="Benzathine Penicillin",0.61,IF(AJ260="Procaine benzylpenicillin",0.61,IF(AJ260=Prodrug!G257,Prodrug!G257,Prodrug!G257))))))</f>
        <v/>
      </c>
      <c r="AW260" s="240" t="str">
        <f>IFERROR((((Calculations!O257*Calculations!G257)/Calculations!E257)*'Data Entry'!X260),"")</f>
        <v/>
      </c>
      <c r="AX260" s="146" t="str">
        <f>IFERROR(VLOOKUP(AJ260,Lists!$P$2:$Q$182,2,0),"")</f>
        <v/>
      </c>
      <c r="AY260" s="143" t="str">
        <f>IF(AO260="UI",VLOOKUP(AM260,'Convert Internation Units'!$A$2:$D$33,4,FALSE),IF(AM260="Penethamate hydroiodide",0.63,IF(AM260="Benzylpenicillin Procaine /
 Benzathine Penicillin",0.61,IF(AM260="Benzathine Penicillin",0.61,IF(AM260="Procaine benzylpenicillin",0.61,IF(AM260=Prodrug!H257,Prodrug!H257,Prodrug!H257))))))</f>
        <v/>
      </c>
      <c r="AZ260" s="240" t="str">
        <f>IFERROR((((Calculations!S257*Calculations!G257)/Calculations!E257)*'Data Entry'!X260),"")</f>
        <v/>
      </c>
      <c r="BA260" s="146" t="str">
        <f>IFERROR(VLOOKUP(AM260,Lists!$P$2:$Q$182,2,0),"")</f>
        <v/>
      </c>
      <c r="BG260" s="165"/>
      <c r="BH260" s="165"/>
      <c r="BI260" s="165"/>
      <c r="BJ260" s="165"/>
      <c r="BK260" s="165"/>
      <c r="BL260" s="165"/>
      <c r="BM260" s="165"/>
      <c r="BN260" s="165"/>
      <c r="BO260" s="165"/>
      <c r="BP260" s="165"/>
      <c r="BQ260" s="165"/>
      <c r="BR260" s="165"/>
      <c r="BS260" s="165"/>
      <c r="BT260" s="165"/>
      <c r="BU260" s="165"/>
    </row>
    <row r="261" spans="1:73" s="5" customFormat="1">
      <c r="A261" s="116">
        <v>255</v>
      </c>
      <c r="B261" s="232"/>
      <c r="C261" s="105"/>
      <c r="D261" s="105"/>
      <c r="E261" s="105"/>
      <c r="F261" s="106"/>
      <c r="G261" s="107"/>
      <c r="H261" s="107"/>
      <c r="I261" s="108"/>
      <c r="J261" s="110"/>
      <c r="K261" s="110"/>
      <c r="L261" s="110"/>
      <c r="M261" s="110"/>
      <c r="N261" s="110"/>
      <c r="O261" s="110"/>
      <c r="P261" s="110"/>
      <c r="Q261" s="110"/>
      <c r="R261" s="110"/>
      <c r="S261" s="110"/>
      <c r="T261" s="110"/>
      <c r="U261" s="110"/>
      <c r="V261" s="110"/>
      <c r="W261" s="109"/>
      <c r="X261" s="111"/>
      <c r="Y261" s="112"/>
      <c r="Z261" s="328"/>
      <c r="AA261" s="329"/>
      <c r="AB261" s="114"/>
      <c r="AC261" s="115"/>
      <c r="AD261" s="113"/>
      <c r="AE261" s="113"/>
      <c r="AF261" s="112"/>
      <c r="AG261" s="116"/>
      <c r="AH261" s="115"/>
      <c r="AI261" s="174"/>
      <c r="AJ261" s="104"/>
      <c r="AK261" s="115"/>
      <c r="AL261" s="112"/>
      <c r="AM261" s="116"/>
      <c r="AN261" s="115"/>
      <c r="AO261" s="248"/>
      <c r="AP261" s="242" t="str">
        <f>IF(AD261="UI",VLOOKUP(AB261,'Convert Internation Units'!$A$2:$D$33,4,FALSE),IF(AB261="Penethamate hydroiodide",0.63,IF(AB261="Benzylpenicillin Procaine /
 Benzathine Penicillin",0.61,IF(AB261="Benzathine Penicillin",0.61,IF(AB261="Procaine benzylpenicillin",0.61,IF(AB261=Prodrug!E258,Prodrug!E258,Prodrug!E258))))))</f>
        <v/>
      </c>
      <c r="AQ261" s="239" t="str">
        <f>IFERROR((((Calculations!C258*Calculations!G258)/Calculations!E258)*'Data Entry'!X261),"")</f>
        <v/>
      </c>
      <c r="AR261" s="234" t="str">
        <f>IFERROR(VLOOKUP(AB261,Lists!$P$2:$Q$182,2,0),"")</f>
        <v/>
      </c>
      <c r="AS261" s="233" t="str">
        <f>IF(AI261="UI",VLOOKUP(AG261,'Convert Internation Units'!$A$2:$D$33,4,FALSE),IF(AG261="Penethamate hydroiodide",0.63,IF(AG261="Benzylpenicillin Procaine /
 Benzathine Penicillin",0.61,IF(AG261="Benzathine Penicillin",0.61,IF(AG261="Procaine benzylpenicillin",0.61,IF(AG261=Prodrug!F258,Prodrug!F258,Prodrug!F258))))))</f>
        <v/>
      </c>
      <c r="AT261" s="239" t="str">
        <f>IFERROR((((Calculations!K258*Calculations!G258)/Calculations!E258)*'Data Entry'!X261),"")</f>
        <v/>
      </c>
      <c r="AU261" s="235" t="str">
        <f>IFERROR(VLOOKUP(AG261,Lists!$P$2:$Q$182,2,0),"")</f>
        <v/>
      </c>
      <c r="AV261" s="233" t="str">
        <f>IF(AL261="UI",VLOOKUP(AJ261,'Convert Internation Units'!$A$2:$D$33,4,FALSE),IF(AJ261="Penethamate hydroiodide",0.63,IF(AJ261="Benzylpenicillin Procaine /
 Benzathine Penicillin",0.61,IF(AJ261="Benzathine Penicillin",0.61,IF(AJ261="Procaine benzylpenicillin",0.61,IF(AJ261=Prodrug!G258,Prodrug!G258,Prodrug!G258))))))</f>
        <v/>
      </c>
      <c r="AW261" s="239" t="str">
        <f>IFERROR((((Calculations!O258*Calculations!G258)/Calculations!E258)*'Data Entry'!X261),"")</f>
        <v/>
      </c>
      <c r="AX261" s="235" t="str">
        <f>IFERROR(VLOOKUP(AJ261,Lists!$P$2:$Q$182,2,0),"")</f>
        <v/>
      </c>
      <c r="AY261" s="233" t="str">
        <f>IF(AO261="UI",VLOOKUP(AM261,'Convert Internation Units'!$A$2:$D$33,4,FALSE),IF(AM261="Penethamate hydroiodide",0.63,IF(AM261="Benzylpenicillin Procaine /
 Benzathine Penicillin",0.61,IF(AM261="Benzathine Penicillin",0.61,IF(AM261="Procaine benzylpenicillin",0.61,IF(AM261=Prodrug!H258,Prodrug!H258,Prodrug!H258))))))</f>
        <v/>
      </c>
      <c r="AZ261" s="239" t="str">
        <f>IFERROR((((Calculations!S258*Calculations!G258)/Calculations!E258)*'Data Entry'!X261),"")</f>
        <v/>
      </c>
      <c r="BA261" s="235" t="str">
        <f>IFERROR(VLOOKUP(AM261,Lists!$P$2:$Q$182,2,0),"")</f>
        <v/>
      </c>
      <c r="BG261" s="165"/>
      <c r="BH261" s="165"/>
      <c r="BI261" s="165"/>
      <c r="BJ261" s="165"/>
      <c r="BK261" s="165"/>
      <c r="BL261" s="165"/>
      <c r="BM261" s="165"/>
      <c r="BN261" s="165"/>
      <c r="BO261" s="165"/>
      <c r="BP261" s="165"/>
      <c r="BQ261" s="165"/>
      <c r="BR261" s="165"/>
      <c r="BS261" s="165"/>
      <c r="BT261" s="165"/>
      <c r="BU261" s="165"/>
    </row>
    <row r="262" spans="1:73" s="5" customFormat="1">
      <c r="A262" s="6">
        <v>256</v>
      </c>
      <c r="B262" s="231"/>
      <c r="C262" s="7"/>
      <c r="D262" s="7"/>
      <c r="E262" s="7"/>
      <c r="F262" s="67"/>
      <c r="G262" s="79"/>
      <c r="H262" s="79"/>
      <c r="I262" s="75"/>
      <c r="J262" s="76"/>
      <c r="K262" s="76"/>
      <c r="L262" s="76"/>
      <c r="M262" s="76"/>
      <c r="N262" s="76"/>
      <c r="O262" s="76"/>
      <c r="P262" s="76"/>
      <c r="Q262" s="76"/>
      <c r="R262" s="76"/>
      <c r="S262" s="76"/>
      <c r="T262" s="76"/>
      <c r="U262" s="76"/>
      <c r="V262" s="76"/>
      <c r="W262" s="80"/>
      <c r="X262" s="69"/>
      <c r="Y262" s="25"/>
      <c r="Z262" s="326"/>
      <c r="AA262" s="327"/>
      <c r="AB262" s="28"/>
      <c r="AC262" s="23"/>
      <c r="AD262" s="8"/>
      <c r="AE262" s="8"/>
      <c r="AF262" s="25"/>
      <c r="AG262" s="6"/>
      <c r="AH262" s="23"/>
      <c r="AI262" s="173"/>
      <c r="AJ262" s="26"/>
      <c r="AK262" s="23"/>
      <c r="AL262" s="25"/>
      <c r="AM262" s="6"/>
      <c r="AN262" s="23"/>
      <c r="AO262" s="247"/>
      <c r="AP262" s="243" t="str">
        <f>IF(AD262="UI",VLOOKUP(AB262,'Convert Internation Units'!$A$2:$D$33,4,FALSE),IF(AB262="Penethamate hydroiodide",0.63,IF(AB262="Benzylpenicillin Procaine /
 Benzathine Penicillin",0.61,IF(AB262="Benzathine Penicillin",0.61,IF(AB262="Procaine benzylpenicillin",0.61,IF(AB262=Prodrug!E259,Prodrug!E259,Prodrug!E259))))))</f>
        <v/>
      </c>
      <c r="AQ262" s="240" t="str">
        <f>IFERROR((((Calculations!C259*Calculations!G259)/Calculations!E259)*'Data Entry'!X262),"")</f>
        <v/>
      </c>
      <c r="AR262" s="141" t="str">
        <f>IFERROR(VLOOKUP(AB262,Lists!$P$2:$Q$182,2,0),"")</f>
        <v/>
      </c>
      <c r="AS262" s="143" t="str">
        <f>IF(AI262="UI",VLOOKUP(AG262,'Convert Internation Units'!$A$2:$D$33,4,FALSE),IF(AG262="Penethamate hydroiodide",0.63,IF(AG262="Benzylpenicillin Procaine /
 Benzathine Penicillin",0.61,IF(AG262="Benzathine Penicillin",0.61,IF(AG262="Procaine benzylpenicillin",0.61,IF(AG262=Prodrug!F259,Prodrug!F259,Prodrug!F259))))))</f>
        <v/>
      </c>
      <c r="AT262" s="240" t="str">
        <f>IFERROR((((Calculations!K259*Calculations!G259)/Calculations!E259)*'Data Entry'!X262),"")</f>
        <v/>
      </c>
      <c r="AU262" s="146" t="str">
        <f>IFERROR(VLOOKUP(AG262,Lists!$P$2:$Q$182,2,0),"")</f>
        <v/>
      </c>
      <c r="AV262" s="143" t="str">
        <f>IF(AL262="UI",VLOOKUP(AJ262,'Convert Internation Units'!$A$2:$D$33,4,FALSE),IF(AJ262="Penethamate hydroiodide",0.63,IF(AJ262="Benzylpenicillin Procaine /
 Benzathine Penicillin",0.61,IF(AJ262="Benzathine Penicillin",0.61,IF(AJ262="Procaine benzylpenicillin",0.61,IF(AJ262=Prodrug!G259,Prodrug!G259,Prodrug!G259))))))</f>
        <v/>
      </c>
      <c r="AW262" s="240" t="str">
        <f>IFERROR((((Calculations!O259*Calculations!G259)/Calculations!E259)*'Data Entry'!X262),"")</f>
        <v/>
      </c>
      <c r="AX262" s="146" t="str">
        <f>IFERROR(VLOOKUP(AJ262,Lists!$P$2:$Q$182,2,0),"")</f>
        <v/>
      </c>
      <c r="AY262" s="143" t="str">
        <f>IF(AO262="UI",VLOOKUP(AM262,'Convert Internation Units'!$A$2:$D$33,4,FALSE),IF(AM262="Penethamate hydroiodide",0.63,IF(AM262="Benzylpenicillin Procaine /
 Benzathine Penicillin",0.61,IF(AM262="Benzathine Penicillin",0.61,IF(AM262="Procaine benzylpenicillin",0.61,IF(AM262=Prodrug!H259,Prodrug!H259,Prodrug!H259))))))</f>
        <v/>
      </c>
      <c r="AZ262" s="240" t="str">
        <f>IFERROR((((Calculations!S259*Calculations!G259)/Calculations!E259)*'Data Entry'!X262),"")</f>
        <v/>
      </c>
      <c r="BA262" s="146" t="str">
        <f>IFERROR(VLOOKUP(AM262,Lists!$P$2:$Q$182,2,0),"")</f>
        <v/>
      </c>
      <c r="BG262" s="165"/>
      <c r="BH262" s="165"/>
      <c r="BI262" s="165"/>
      <c r="BJ262" s="165"/>
      <c r="BK262" s="165"/>
      <c r="BL262" s="165"/>
      <c r="BM262" s="165"/>
      <c r="BN262" s="165"/>
      <c r="BO262" s="165"/>
      <c r="BP262" s="165"/>
      <c r="BQ262" s="165"/>
      <c r="BR262" s="165"/>
      <c r="BS262" s="165"/>
      <c r="BT262" s="165"/>
      <c r="BU262" s="165"/>
    </row>
    <row r="263" spans="1:73" s="5" customFormat="1">
      <c r="A263" s="116">
        <v>257</v>
      </c>
      <c r="B263" s="232"/>
      <c r="C263" s="105"/>
      <c r="D263" s="105"/>
      <c r="E263" s="105"/>
      <c r="F263" s="106"/>
      <c r="G263" s="107"/>
      <c r="H263" s="107"/>
      <c r="I263" s="108"/>
      <c r="J263" s="110"/>
      <c r="K263" s="110"/>
      <c r="L263" s="110"/>
      <c r="M263" s="110"/>
      <c r="N263" s="110"/>
      <c r="O263" s="110"/>
      <c r="P263" s="110"/>
      <c r="Q263" s="110"/>
      <c r="R263" s="110"/>
      <c r="S263" s="110"/>
      <c r="T263" s="110"/>
      <c r="U263" s="110"/>
      <c r="V263" s="110"/>
      <c r="W263" s="109"/>
      <c r="X263" s="111"/>
      <c r="Y263" s="112"/>
      <c r="Z263" s="328"/>
      <c r="AA263" s="329"/>
      <c r="AB263" s="114"/>
      <c r="AC263" s="115"/>
      <c r="AD263" s="113"/>
      <c r="AE263" s="113"/>
      <c r="AF263" s="112"/>
      <c r="AG263" s="116"/>
      <c r="AH263" s="115"/>
      <c r="AI263" s="174"/>
      <c r="AJ263" s="104"/>
      <c r="AK263" s="115"/>
      <c r="AL263" s="112"/>
      <c r="AM263" s="116"/>
      <c r="AN263" s="115"/>
      <c r="AO263" s="248"/>
      <c r="AP263" s="242" t="str">
        <f>IF(AD263="UI",VLOOKUP(AB263,'Convert Internation Units'!$A$2:$D$33,4,FALSE),IF(AB263="Penethamate hydroiodide",0.63,IF(AB263="Benzylpenicillin Procaine /
 Benzathine Penicillin",0.61,IF(AB263="Benzathine Penicillin",0.61,IF(AB263="Procaine benzylpenicillin",0.61,IF(AB263=Prodrug!E260,Prodrug!E260,Prodrug!E260))))))</f>
        <v/>
      </c>
      <c r="AQ263" s="239" t="str">
        <f>IFERROR((((Calculations!C260*Calculations!G260)/Calculations!E260)*'Data Entry'!X263),"")</f>
        <v/>
      </c>
      <c r="AR263" s="234" t="str">
        <f>IFERROR(VLOOKUP(AB263,Lists!$P$2:$Q$182,2,0),"")</f>
        <v/>
      </c>
      <c r="AS263" s="233" t="str">
        <f>IF(AI263="UI",VLOOKUP(AG263,'Convert Internation Units'!$A$2:$D$33,4,FALSE),IF(AG263="Penethamate hydroiodide",0.63,IF(AG263="Benzylpenicillin Procaine /
 Benzathine Penicillin",0.61,IF(AG263="Benzathine Penicillin",0.61,IF(AG263="Procaine benzylpenicillin",0.61,IF(AG263=Prodrug!F260,Prodrug!F260,Prodrug!F260))))))</f>
        <v/>
      </c>
      <c r="AT263" s="239" t="str">
        <f>IFERROR((((Calculations!K260*Calculations!G260)/Calculations!E260)*'Data Entry'!X263),"")</f>
        <v/>
      </c>
      <c r="AU263" s="235" t="str">
        <f>IFERROR(VLOOKUP(AG263,Lists!$P$2:$Q$182,2,0),"")</f>
        <v/>
      </c>
      <c r="AV263" s="233" t="str">
        <f>IF(AL263="UI",VLOOKUP(AJ263,'Convert Internation Units'!$A$2:$D$33,4,FALSE),IF(AJ263="Penethamate hydroiodide",0.63,IF(AJ263="Benzylpenicillin Procaine /
 Benzathine Penicillin",0.61,IF(AJ263="Benzathine Penicillin",0.61,IF(AJ263="Procaine benzylpenicillin",0.61,IF(AJ263=Prodrug!G260,Prodrug!G260,Prodrug!G260))))))</f>
        <v/>
      </c>
      <c r="AW263" s="239" t="str">
        <f>IFERROR((((Calculations!O260*Calculations!G260)/Calculations!E260)*'Data Entry'!X263),"")</f>
        <v/>
      </c>
      <c r="AX263" s="235" t="str">
        <f>IFERROR(VLOOKUP(AJ263,Lists!$P$2:$Q$182,2,0),"")</f>
        <v/>
      </c>
      <c r="AY263" s="233" t="str">
        <f>IF(AO263="UI",VLOOKUP(AM263,'Convert Internation Units'!$A$2:$D$33,4,FALSE),IF(AM263="Penethamate hydroiodide",0.63,IF(AM263="Benzylpenicillin Procaine /
 Benzathine Penicillin",0.61,IF(AM263="Benzathine Penicillin",0.61,IF(AM263="Procaine benzylpenicillin",0.61,IF(AM263=Prodrug!H260,Prodrug!H260,Prodrug!H260))))))</f>
        <v/>
      </c>
      <c r="AZ263" s="239" t="str">
        <f>IFERROR((((Calculations!S260*Calculations!G260)/Calculations!E260)*'Data Entry'!X263),"")</f>
        <v/>
      </c>
      <c r="BA263" s="235" t="str">
        <f>IFERROR(VLOOKUP(AM263,Lists!$P$2:$Q$182,2,0),"")</f>
        <v/>
      </c>
      <c r="BG263" s="165"/>
      <c r="BH263" s="165"/>
      <c r="BI263" s="165"/>
      <c r="BJ263" s="165"/>
      <c r="BK263" s="165"/>
      <c r="BL263" s="165"/>
      <c r="BM263" s="165"/>
      <c r="BN263" s="165"/>
      <c r="BO263" s="165"/>
      <c r="BP263" s="165"/>
      <c r="BQ263" s="165"/>
      <c r="BR263" s="165"/>
      <c r="BS263" s="165"/>
      <c r="BT263" s="165"/>
      <c r="BU263" s="165"/>
    </row>
    <row r="264" spans="1:73" s="5" customFormat="1">
      <c r="A264" s="6">
        <v>258</v>
      </c>
      <c r="B264" s="231"/>
      <c r="C264" s="7"/>
      <c r="D264" s="7"/>
      <c r="E264" s="7"/>
      <c r="F264" s="67"/>
      <c r="G264" s="79"/>
      <c r="H264" s="79"/>
      <c r="I264" s="75"/>
      <c r="J264" s="76"/>
      <c r="K264" s="76"/>
      <c r="L264" s="76"/>
      <c r="M264" s="76"/>
      <c r="N264" s="76"/>
      <c r="O264" s="76"/>
      <c r="P264" s="76"/>
      <c r="Q264" s="76"/>
      <c r="R264" s="76"/>
      <c r="S264" s="76"/>
      <c r="T264" s="76"/>
      <c r="U264" s="76"/>
      <c r="V264" s="76"/>
      <c r="W264" s="80"/>
      <c r="X264" s="69"/>
      <c r="Y264" s="25"/>
      <c r="Z264" s="326"/>
      <c r="AA264" s="327"/>
      <c r="AB264" s="28"/>
      <c r="AC264" s="23"/>
      <c r="AD264" s="8"/>
      <c r="AE264" s="8"/>
      <c r="AF264" s="25"/>
      <c r="AG264" s="6"/>
      <c r="AH264" s="23"/>
      <c r="AI264" s="173"/>
      <c r="AJ264" s="26"/>
      <c r="AK264" s="23"/>
      <c r="AL264" s="25"/>
      <c r="AM264" s="6"/>
      <c r="AN264" s="23"/>
      <c r="AO264" s="247"/>
      <c r="AP264" s="243" t="str">
        <f>IF(AD264="UI",VLOOKUP(AB264,'Convert Internation Units'!$A$2:$D$33,4,FALSE),IF(AB264="Penethamate hydroiodide",0.63,IF(AB264="Benzylpenicillin Procaine /
 Benzathine Penicillin",0.61,IF(AB264="Benzathine Penicillin",0.61,IF(AB264="Procaine benzylpenicillin",0.61,IF(AB264=Prodrug!E261,Prodrug!E261,Prodrug!E261))))))</f>
        <v/>
      </c>
      <c r="AQ264" s="240" t="str">
        <f>IFERROR((((Calculations!C261*Calculations!G261)/Calculations!E261)*'Data Entry'!X264),"")</f>
        <v/>
      </c>
      <c r="AR264" s="141" t="str">
        <f>IFERROR(VLOOKUP(AB264,Lists!$P$2:$Q$182,2,0),"")</f>
        <v/>
      </c>
      <c r="AS264" s="143" t="str">
        <f>IF(AI264="UI",VLOOKUP(AG264,'Convert Internation Units'!$A$2:$D$33,4,FALSE),IF(AG264="Penethamate hydroiodide",0.63,IF(AG264="Benzylpenicillin Procaine /
 Benzathine Penicillin",0.61,IF(AG264="Benzathine Penicillin",0.61,IF(AG264="Procaine benzylpenicillin",0.61,IF(AG264=Prodrug!F261,Prodrug!F261,Prodrug!F261))))))</f>
        <v/>
      </c>
      <c r="AT264" s="240" t="str">
        <f>IFERROR((((Calculations!K261*Calculations!G261)/Calculations!E261)*'Data Entry'!X264),"")</f>
        <v/>
      </c>
      <c r="AU264" s="146" t="str">
        <f>IFERROR(VLOOKUP(AG264,Lists!$P$2:$Q$182,2,0),"")</f>
        <v/>
      </c>
      <c r="AV264" s="143" t="str">
        <f>IF(AL264="UI",VLOOKUP(AJ264,'Convert Internation Units'!$A$2:$D$33,4,FALSE),IF(AJ264="Penethamate hydroiodide",0.63,IF(AJ264="Benzylpenicillin Procaine /
 Benzathine Penicillin",0.61,IF(AJ264="Benzathine Penicillin",0.61,IF(AJ264="Procaine benzylpenicillin",0.61,IF(AJ264=Prodrug!G261,Prodrug!G261,Prodrug!G261))))))</f>
        <v/>
      </c>
      <c r="AW264" s="240" t="str">
        <f>IFERROR((((Calculations!O261*Calculations!G261)/Calculations!E261)*'Data Entry'!X264),"")</f>
        <v/>
      </c>
      <c r="AX264" s="146" t="str">
        <f>IFERROR(VLOOKUP(AJ264,Lists!$P$2:$Q$182,2,0),"")</f>
        <v/>
      </c>
      <c r="AY264" s="143" t="str">
        <f>IF(AO264="UI",VLOOKUP(AM264,'Convert Internation Units'!$A$2:$D$33,4,FALSE),IF(AM264="Penethamate hydroiodide",0.63,IF(AM264="Benzylpenicillin Procaine /
 Benzathine Penicillin",0.61,IF(AM264="Benzathine Penicillin",0.61,IF(AM264="Procaine benzylpenicillin",0.61,IF(AM264=Prodrug!H261,Prodrug!H261,Prodrug!H261))))))</f>
        <v/>
      </c>
      <c r="AZ264" s="240" t="str">
        <f>IFERROR((((Calculations!S261*Calculations!G261)/Calculations!E261)*'Data Entry'!X264),"")</f>
        <v/>
      </c>
      <c r="BA264" s="146" t="str">
        <f>IFERROR(VLOOKUP(AM264,Lists!$P$2:$Q$182,2,0),"")</f>
        <v/>
      </c>
      <c r="BG264" s="165"/>
      <c r="BH264" s="165"/>
      <c r="BI264" s="165"/>
      <c r="BJ264" s="165"/>
      <c r="BK264" s="165"/>
      <c r="BL264" s="165"/>
      <c r="BM264" s="165"/>
      <c r="BN264" s="165"/>
      <c r="BO264" s="165"/>
      <c r="BP264" s="165"/>
      <c r="BQ264" s="165"/>
      <c r="BR264" s="165"/>
      <c r="BS264" s="165"/>
      <c r="BT264" s="165"/>
      <c r="BU264" s="165"/>
    </row>
    <row r="265" spans="1:73" s="5" customFormat="1">
      <c r="A265" s="116">
        <v>259</v>
      </c>
      <c r="B265" s="232"/>
      <c r="C265" s="105"/>
      <c r="D265" s="105"/>
      <c r="E265" s="105"/>
      <c r="F265" s="106"/>
      <c r="G265" s="107"/>
      <c r="H265" s="107"/>
      <c r="I265" s="108"/>
      <c r="J265" s="110"/>
      <c r="K265" s="110"/>
      <c r="L265" s="110"/>
      <c r="M265" s="110"/>
      <c r="N265" s="110"/>
      <c r="O265" s="110"/>
      <c r="P265" s="110"/>
      <c r="Q265" s="110"/>
      <c r="R265" s="110"/>
      <c r="S265" s="110"/>
      <c r="T265" s="110"/>
      <c r="U265" s="110"/>
      <c r="V265" s="110"/>
      <c r="W265" s="109"/>
      <c r="X265" s="111"/>
      <c r="Y265" s="112"/>
      <c r="Z265" s="328"/>
      <c r="AA265" s="329"/>
      <c r="AB265" s="114"/>
      <c r="AC265" s="115"/>
      <c r="AD265" s="113"/>
      <c r="AE265" s="113"/>
      <c r="AF265" s="112"/>
      <c r="AG265" s="116"/>
      <c r="AH265" s="115"/>
      <c r="AI265" s="174"/>
      <c r="AJ265" s="104"/>
      <c r="AK265" s="115"/>
      <c r="AL265" s="112"/>
      <c r="AM265" s="116"/>
      <c r="AN265" s="115"/>
      <c r="AO265" s="248"/>
      <c r="AP265" s="242" t="str">
        <f>IF(AD265="UI",VLOOKUP(AB265,'Convert Internation Units'!$A$2:$D$33,4,FALSE),IF(AB265="Penethamate hydroiodide",0.63,IF(AB265="Benzylpenicillin Procaine /
 Benzathine Penicillin",0.61,IF(AB265="Benzathine Penicillin",0.61,IF(AB265="Procaine benzylpenicillin",0.61,IF(AB265=Prodrug!E262,Prodrug!E262,Prodrug!E262))))))</f>
        <v/>
      </c>
      <c r="AQ265" s="239" t="str">
        <f>IFERROR((((Calculations!C262*Calculations!G262)/Calculations!E262)*'Data Entry'!X265),"")</f>
        <v/>
      </c>
      <c r="AR265" s="234" t="str">
        <f>IFERROR(VLOOKUP(AB265,Lists!$P$2:$Q$182,2,0),"")</f>
        <v/>
      </c>
      <c r="AS265" s="233" t="str">
        <f>IF(AI265="UI",VLOOKUP(AG265,'Convert Internation Units'!$A$2:$D$33,4,FALSE),IF(AG265="Penethamate hydroiodide",0.63,IF(AG265="Benzylpenicillin Procaine /
 Benzathine Penicillin",0.61,IF(AG265="Benzathine Penicillin",0.61,IF(AG265="Procaine benzylpenicillin",0.61,IF(AG265=Prodrug!F262,Prodrug!F262,Prodrug!F262))))))</f>
        <v/>
      </c>
      <c r="AT265" s="239" t="str">
        <f>IFERROR((((Calculations!K262*Calculations!G262)/Calculations!E262)*'Data Entry'!X265),"")</f>
        <v/>
      </c>
      <c r="AU265" s="235" t="str">
        <f>IFERROR(VLOOKUP(AG265,Lists!$P$2:$Q$182,2,0),"")</f>
        <v/>
      </c>
      <c r="AV265" s="233" t="str">
        <f>IF(AL265="UI",VLOOKUP(AJ265,'Convert Internation Units'!$A$2:$D$33,4,FALSE),IF(AJ265="Penethamate hydroiodide",0.63,IF(AJ265="Benzylpenicillin Procaine /
 Benzathine Penicillin",0.61,IF(AJ265="Benzathine Penicillin",0.61,IF(AJ265="Procaine benzylpenicillin",0.61,IF(AJ265=Prodrug!G262,Prodrug!G262,Prodrug!G262))))))</f>
        <v/>
      </c>
      <c r="AW265" s="239" t="str">
        <f>IFERROR((((Calculations!O262*Calculations!G262)/Calculations!E262)*'Data Entry'!X265),"")</f>
        <v/>
      </c>
      <c r="AX265" s="235" t="str">
        <f>IFERROR(VLOOKUP(AJ265,Lists!$P$2:$Q$182,2,0),"")</f>
        <v/>
      </c>
      <c r="AY265" s="233" t="str">
        <f>IF(AO265="UI",VLOOKUP(AM265,'Convert Internation Units'!$A$2:$D$33,4,FALSE),IF(AM265="Penethamate hydroiodide",0.63,IF(AM265="Benzylpenicillin Procaine /
 Benzathine Penicillin",0.61,IF(AM265="Benzathine Penicillin",0.61,IF(AM265="Procaine benzylpenicillin",0.61,IF(AM265=Prodrug!H262,Prodrug!H262,Prodrug!H262))))))</f>
        <v/>
      </c>
      <c r="AZ265" s="239" t="str">
        <f>IFERROR((((Calculations!S262*Calculations!G262)/Calculations!E262)*'Data Entry'!X265),"")</f>
        <v/>
      </c>
      <c r="BA265" s="235" t="str">
        <f>IFERROR(VLOOKUP(AM265,Lists!$P$2:$Q$182,2,0),"")</f>
        <v/>
      </c>
      <c r="BG265" s="165"/>
      <c r="BH265" s="165"/>
      <c r="BI265" s="165"/>
      <c r="BJ265" s="165"/>
      <c r="BK265" s="165"/>
      <c r="BL265" s="165"/>
      <c r="BM265" s="165"/>
      <c r="BN265" s="165"/>
      <c r="BO265" s="165"/>
      <c r="BP265" s="165"/>
      <c r="BQ265" s="165"/>
      <c r="BR265" s="165"/>
      <c r="BS265" s="165"/>
      <c r="BT265" s="165"/>
      <c r="BU265" s="165"/>
    </row>
    <row r="266" spans="1:73" s="5" customFormat="1">
      <c r="A266" s="6">
        <v>260</v>
      </c>
      <c r="B266" s="231"/>
      <c r="C266" s="7"/>
      <c r="D266" s="7"/>
      <c r="E266" s="7"/>
      <c r="F266" s="67"/>
      <c r="G266" s="79"/>
      <c r="H266" s="79"/>
      <c r="I266" s="75"/>
      <c r="J266" s="76"/>
      <c r="K266" s="76"/>
      <c r="L266" s="76"/>
      <c r="M266" s="76"/>
      <c r="N266" s="76"/>
      <c r="O266" s="76"/>
      <c r="P266" s="76"/>
      <c r="Q266" s="76"/>
      <c r="R266" s="76"/>
      <c r="S266" s="76"/>
      <c r="T266" s="76"/>
      <c r="U266" s="76"/>
      <c r="V266" s="76"/>
      <c r="W266" s="80"/>
      <c r="X266" s="69"/>
      <c r="Y266" s="25"/>
      <c r="Z266" s="326"/>
      <c r="AA266" s="327"/>
      <c r="AB266" s="28"/>
      <c r="AC266" s="23"/>
      <c r="AD266" s="8"/>
      <c r="AE266" s="8"/>
      <c r="AF266" s="25"/>
      <c r="AG266" s="6"/>
      <c r="AH266" s="23"/>
      <c r="AI266" s="173"/>
      <c r="AJ266" s="26"/>
      <c r="AK266" s="23"/>
      <c r="AL266" s="25"/>
      <c r="AM266" s="6"/>
      <c r="AN266" s="23"/>
      <c r="AO266" s="247"/>
      <c r="AP266" s="243" t="str">
        <f>IF(AD266="UI",VLOOKUP(AB266,'Convert Internation Units'!$A$2:$D$33,4,FALSE),IF(AB266="Penethamate hydroiodide",0.63,IF(AB266="Benzylpenicillin Procaine /
 Benzathine Penicillin",0.61,IF(AB266="Benzathine Penicillin",0.61,IF(AB266="Procaine benzylpenicillin",0.61,IF(AB266=Prodrug!E263,Prodrug!E263,Prodrug!E263))))))</f>
        <v/>
      </c>
      <c r="AQ266" s="240" t="str">
        <f>IFERROR((((Calculations!C263*Calculations!G263)/Calculations!E263)*'Data Entry'!X266),"")</f>
        <v/>
      </c>
      <c r="AR266" s="141" t="str">
        <f>IFERROR(VLOOKUP(AB266,Lists!$P$2:$Q$182,2,0),"")</f>
        <v/>
      </c>
      <c r="AS266" s="143" t="str">
        <f>IF(AI266="UI",VLOOKUP(AG266,'Convert Internation Units'!$A$2:$D$33,4,FALSE),IF(AG266="Penethamate hydroiodide",0.63,IF(AG266="Benzylpenicillin Procaine /
 Benzathine Penicillin",0.61,IF(AG266="Benzathine Penicillin",0.61,IF(AG266="Procaine benzylpenicillin",0.61,IF(AG266=Prodrug!F263,Prodrug!F263,Prodrug!F263))))))</f>
        <v/>
      </c>
      <c r="AT266" s="240" t="str">
        <f>IFERROR((((Calculations!K263*Calculations!G263)/Calculations!E263)*'Data Entry'!X266),"")</f>
        <v/>
      </c>
      <c r="AU266" s="146" t="str">
        <f>IFERROR(VLOOKUP(AG266,Lists!$P$2:$Q$182,2,0),"")</f>
        <v/>
      </c>
      <c r="AV266" s="143" t="str">
        <f>IF(AL266="UI",VLOOKUP(AJ266,'Convert Internation Units'!$A$2:$D$33,4,FALSE),IF(AJ266="Penethamate hydroiodide",0.63,IF(AJ266="Benzylpenicillin Procaine /
 Benzathine Penicillin",0.61,IF(AJ266="Benzathine Penicillin",0.61,IF(AJ266="Procaine benzylpenicillin",0.61,IF(AJ266=Prodrug!G263,Prodrug!G263,Prodrug!G263))))))</f>
        <v/>
      </c>
      <c r="AW266" s="240" t="str">
        <f>IFERROR((((Calculations!O263*Calculations!G263)/Calculations!E263)*'Data Entry'!X266),"")</f>
        <v/>
      </c>
      <c r="AX266" s="146" t="str">
        <f>IFERROR(VLOOKUP(AJ266,Lists!$P$2:$Q$182,2,0),"")</f>
        <v/>
      </c>
      <c r="AY266" s="143" t="str">
        <f>IF(AO266="UI",VLOOKUP(AM266,'Convert Internation Units'!$A$2:$D$33,4,FALSE),IF(AM266="Penethamate hydroiodide",0.63,IF(AM266="Benzylpenicillin Procaine /
 Benzathine Penicillin",0.61,IF(AM266="Benzathine Penicillin",0.61,IF(AM266="Procaine benzylpenicillin",0.61,IF(AM266=Prodrug!H263,Prodrug!H263,Prodrug!H263))))))</f>
        <v/>
      </c>
      <c r="AZ266" s="240" t="str">
        <f>IFERROR((((Calculations!S263*Calculations!G263)/Calculations!E263)*'Data Entry'!X266),"")</f>
        <v/>
      </c>
      <c r="BA266" s="146" t="str">
        <f>IFERROR(VLOOKUP(AM266,Lists!$P$2:$Q$182,2,0),"")</f>
        <v/>
      </c>
      <c r="BG266" s="165"/>
      <c r="BH266" s="165"/>
      <c r="BI266" s="165"/>
      <c r="BJ266" s="165"/>
      <c r="BK266" s="165"/>
      <c r="BL266" s="165"/>
      <c r="BM266" s="165"/>
      <c r="BN266" s="165"/>
      <c r="BO266" s="165"/>
      <c r="BP266" s="165"/>
      <c r="BQ266" s="165"/>
      <c r="BR266" s="165"/>
      <c r="BS266" s="165"/>
      <c r="BT266" s="165"/>
      <c r="BU266" s="165"/>
    </row>
    <row r="267" spans="1:73" s="5" customFormat="1">
      <c r="A267" s="116">
        <v>261</v>
      </c>
      <c r="B267" s="232"/>
      <c r="C267" s="105"/>
      <c r="D267" s="105"/>
      <c r="E267" s="105"/>
      <c r="F267" s="106"/>
      <c r="G267" s="107"/>
      <c r="H267" s="107"/>
      <c r="I267" s="108"/>
      <c r="J267" s="110"/>
      <c r="K267" s="110"/>
      <c r="L267" s="110"/>
      <c r="M267" s="110"/>
      <c r="N267" s="110"/>
      <c r="O267" s="110"/>
      <c r="P267" s="110"/>
      <c r="Q267" s="110"/>
      <c r="R267" s="110"/>
      <c r="S267" s="110"/>
      <c r="T267" s="110"/>
      <c r="U267" s="110"/>
      <c r="V267" s="110"/>
      <c r="W267" s="109"/>
      <c r="X267" s="111"/>
      <c r="Y267" s="112"/>
      <c r="Z267" s="328"/>
      <c r="AA267" s="329"/>
      <c r="AB267" s="114"/>
      <c r="AC267" s="115"/>
      <c r="AD267" s="113"/>
      <c r="AE267" s="113"/>
      <c r="AF267" s="112"/>
      <c r="AG267" s="116"/>
      <c r="AH267" s="115"/>
      <c r="AI267" s="174"/>
      <c r="AJ267" s="104"/>
      <c r="AK267" s="115"/>
      <c r="AL267" s="112"/>
      <c r="AM267" s="116"/>
      <c r="AN267" s="115"/>
      <c r="AO267" s="248"/>
      <c r="AP267" s="242" t="str">
        <f>IF(AD267="UI",VLOOKUP(AB267,'Convert Internation Units'!$A$2:$D$33,4,FALSE),IF(AB267="Penethamate hydroiodide",0.63,IF(AB267="Benzylpenicillin Procaine /
 Benzathine Penicillin",0.61,IF(AB267="Benzathine Penicillin",0.61,IF(AB267="Procaine benzylpenicillin",0.61,IF(AB267=Prodrug!E264,Prodrug!E264,Prodrug!E264))))))</f>
        <v/>
      </c>
      <c r="AQ267" s="239" t="str">
        <f>IFERROR((((Calculations!C264*Calculations!G264)/Calculations!E264)*'Data Entry'!X267),"")</f>
        <v/>
      </c>
      <c r="AR267" s="234" t="str">
        <f>IFERROR(VLOOKUP(AB267,Lists!$P$2:$Q$182,2,0),"")</f>
        <v/>
      </c>
      <c r="AS267" s="233" t="str">
        <f>IF(AI267="UI",VLOOKUP(AG267,'Convert Internation Units'!$A$2:$D$33,4,FALSE),IF(AG267="Penethamate hydroiodide",0.63,IF(AG267="Benzylpenicillin Procaine /
 Benzathine Penicillin",0.61,IF(AG267="Benzathine Penicillin",0.61,IF(AG267="Procaine benzylpenicillin",0.61,IF(AG267=Prodrug!F264,Prodrug!F264,Prodrug!F264))))))</f>
        <v/>
      </c>
      <c r="AT267" s="239" t="str">
        <f>IFERROR((((Calculations!K264*Calculations!G264)/Calculations!E264)*'Data Entry'!X267),"")</f>
        <v/>
      </c>
      <c r="AU267" s="235" t="str">
        <f>IFERROR(VLOOKUP(AG267,Lists!$P$2:$Q$182,2,0),"")</f>
        <v/>
      </c>
      <c r="AV267" s="233" t="str">
        <f>IF(AL267="UI",VLOOKUP(AJ267,'Convert Internation Units'!$A$2:$D$33,4,FALSE),IF(AJ267="Penethamate hydroiodide",0.63,IF(AJ267="Benzylpenicillin Procaine /
 Benzathine Penicillin",0.61,IF(AJ267="Benzathine Penicillin",0.61,IF(AJ267="Procaine benzylpenicillin",0.61,IF(AJ267=Prodrug!G264,Prodrug!G264,Prodrug!G264))))))</f>
        <v/>
      </c>
      <c r="AW267" s="239" t="str">
        <f>IFERROR((((Calculations!O264*Calculations!G264)/Calculations!E264)*'Data Entry'!X267),"")</f>
        <v/>
      </c>
      <c r="AX267" s="235" t="str">
        <f>IFERROR(VLOOKUP(AJ267,Lists!$P$2:$Q$182,2,0),"")</f>
        <v/>
      </c>
      <c r="AY267" s="233" t="str">
        <f>IF(AO267="UI",VLOOKUP(AM267,'Convert Internation Units'!$A$2:$D$33,4,FALSE),IF(AM267="Penethamate hydroiodide",0.63,IF(AM267="Benzylpenicillin Procaine /
 Benzathine Penicillin",0.61,IF(AM267="Benzathine Penicillin",0.61,IF(AM267="Procaine benzylpenicillin",0.61,IF(AM267=Prodrug!H264,Prodrug!H264,Prodrug!H264))))))</f>
        <v/>
      </c>
      <c r="AZ267" s="239" t="str">
        <f>IFERROR((((Calculations!S264*Calculations!G264)/Calculations!E264)*'Data Entry'!X267),"")</f>
        <v/>
      </c>
      <c r="BA267" s="235" t="str">
        <f>IFERROR(VLOOKUP(AM267,Lists!$P$2:$Q$182,2,0),"")</f>
        <v/>
      </c>
      <c r="BG267" s="165"/>
      <c r="BH267" s="165"/>
      <c r="BI267" s="165"/>
      <c r="BJ267" s="165"/>
      <c r="BK267" s="165"/>
      <c r="BL267" s="165"/>
      <c r="BM267" s="165"/>
      <c r="BN267" s="165"/>
      <c r="BO267" s="165"/>
      <c r="BP267" s="165"/>
      <c r="BQ267" s="165"/>
      <c r="BR267" s="165"/>
      <c r="BS267" s="165"/>
      <c r="BT267" s="165"/>
      <c r="BU267" s="165"/>
    </row>
    <row r="268" spans="1:73" s="5" customFormat="1">
      <c r="A268" s="6">
        <v>262</v>
      </c>
      <c r="B268" s="231"/>
      <c r="C268" s="7"/>
      <c r="D268" s="7"/>
      <c r="E268" s="7"/>
      <c r="F268" s="67"/>
      <c r="G268" s="79"/>
      <c r="H268" s="79"/>
      <c r="I268" s="75"/>
      <c r="J268" s="76"/>
      <c r="K268" s="76"/>
      <c r="L268" s="76"/>
      <c r="M268" s="76"/>
      <c r="N268" s="76"/>
      <c r="O268" s="76"/>
      <c r="P268" s="76"/>
      <c r="Q268" s="76"/>
      <c r="R268" s="76"/>
      <c r="S268" s="76"/>
      <c r="T268" s="76"/>
      <c r="U268" s="76"/>
      <c r="V268" s="76"/>
      <c r="W268" s="80"/>
      <c r="X268" s="69"/>
      <c r="Y268" s="25"/>
      <c r="Z268" s="326"/>
      <c r="AA268" s="327"/>
      <c r="AB268" s="28"/>
      <c r="AC268" s="23"/>
      <c r="AD268" s="8"/>
      <c r="AE268" s="8"/>
      <c r="AF268" s="25"/>
      <c r="AG268" s="6"/>
      <c r="AH268" s="23"/>
      <c r="AI268" s="173"/>
      <c r="AJ268" s="26"/>
      <c r="AK268" s="23"/>
      <c r="AL268" s="25"/>
      <c r="AM268" s="6"/>
      <c r="AN268" s="23"/>
      <c r="AO268" s="247"/>
      <c r="AP268" s="243" t="str">
        <f>IF(AD268="UI",VLOOKUP(AB268,'Convert Internation Units'!$A$2:$D$33,4,FALSE),IF(AB268="Penethamate hydroiodide",0.63,IF(AB268="Benzylpenicillin Procaine /
 Benzathine Penicillin",0.61,IF(AB268="Benzathine Penicillin",0.61,IF(AB268="Procaine benzylpenicillin",0.61,IF(AB268=Prodrug!E265,Prodrug!E265,Prodrug!E265))))))</f>
        <v/>
      </c>
      <c r="AQ268" s="240" t="str">
        <f>IFERROR((((Calculations!C265*Calculations!G265)/Calculations!E265)*'Data Entry'!X268),"")</f>
        <v/>
      </c>
      <c r="AR268" s="141" t="str">
        <f>IFERROR(VLOOKUP(AB268,Lists!$P$2:$Q$182,2,0),"")</f>
        <v/>
      </c>
      <c r="AS268" s="143" t="str">
        <f>IF(AI268="UI",VLOOKUP(AG268,'Convert Internation Units'!$A$2:$D$33,4,FALSE),IF(AG268="Penethamate hydroiodide",0.63,IF(AG268="Benzylpenicillin Procaine /
 Benzathine Penicillin",0.61,IF(AG268="Benzathine Penicillin",0.61,IF(AG268="Procaine benzylpenicillin",0.61,IF(AG268=Prodrug!F265,Prodrug!F265,Prodrug!F265))))))</f>
        <v/>
      </c>
      <c r="AT268" s="240" t="str">
        <f>IFERROR((((Calculations!K265*Calculations!G265)/Calculations!E265)*'Data Entry'!X268),"")</f>
        <v/>
      </c>
      <c r="AU268" s="146" t="str">
        <f>IFERROR(VLOOKUP(AG268,Lists!$P$2:$Q$182,2,0),"")</f>
        <v/>
      </c>
      <c r="AV268" s="143" t="str">
        <f>IF(AL268="UI",VLOOKUP(AJ268,'Convert Internation Units'!$A$2:$D$33,4,FALSE),IF(AJ268="Penethamate hydroiodide",0.63,IF(AJ268="Benzylpenicillin Procaine /
 Benzathine Penicillin",0.61,IF(AJ268="Benzathine Penicillin",0.61,IF(AJ268="Procaine benzylpenicillin",0.61,IF(AJ268=Prodrug!G265,Prodrug!G265,Prodrug!G265))))))</f>
        <v/>
      </c>
      <c r="AW268" s="240" t="str">
        <f>IFERROR((((Calculations!O265*Calculations!G265)/Calculations!E265)*'Data Entry'!X268),"")</f>
        <v/>
      </c>
      <c r="AX268" s="146" t="str">
        <f>IFERROR(VLOOKUP(AJ268,Lists!$P$2:$Q$182,2,0),"")</f>
        <v/>
      </c>
      <c r="AY268" s="143" t="str">
        <f>IF(AO268="UI",VLOOKUP(AM268,'Convert Internation Units'!$A$2:$D$33,4,FALSE),IF(AM268="Penethamate hydroiodide",0.63,IF(AM268="Benzylpenicillin Procaine /
 Benzathine Penicillin",0.61,IF(AM268="Benzathine Penicillin",0.61,IF(AM268="Procaine benzylpenicillin",0.61,IF(AM268=Prodrug!H265,Prodrug!H265,Prodrug!H265))))))</f>
        <v/>
      </c>
      <c r="AZ268" s="240" t="str">
        <f>IFERROR((((Calculations!S265*Calculations!G265)/Calculations!E265)*'Data Entry'!X268),"")</f>
        <v/>
      </c>
      <c r="BA268" s="146" t="str">
        <f>IFERROR(VLOOKUP(AM268,Lists!$P$2:$Q$182,2,0),"")</f>
        <v/>
      </c>
      <c r="BG268" s="165"/>
      <c r="BH268" s="165"/>
      <c r="BI268" s="165"/>
      <c r="BJ268" s="165"/>
      <c r="BK268" s="165"/>
      <c r="BL268" s="165"/>
      <c r="BM268" s="165"/>
      <c r="BN268" s="165"/>
      <c r="BO268" s="165"/>
      <c r="BP268" s="165"/>
      <c r="BQ268" s="165"/>
      <c r="BR268" s="165"/>
      <c r="BS268" s="165"/>
      <c r="BT268" s="165"/>
      <c r="BU268" s="165"/>
    </row>
    <row r="269" spans="1:73" s="5" customFormat="1">
      <c r="A269" s="116">
        <v>263</v>
      </c>
      <c r="B269" s="232"/>
      <c r="C269" s="105"/>
      <c r="D269" s="105"/>
      <c r="E269" s="105"/>
      <c r="F269" s="106"/>
      <c r="G269" s="107"/>
      <c r="H269" s="107"/>
      <c r="I269" s="108"/>
      <c r="J269" s="110"/>
      <c r="K269" s="110"/>
      <c r="L269" s="110"/>
      <c r="M269" s="110"/>
      <c r="N269" s="110"/>
      <c r="O269" s="110"/>
      <c r="P269" s="110"/>
      <c r="Q269" s="110"/>
      <c r="R269" s="110"/>
      <c r="S269" s="110"/>
      <c r="T269" s="110"/>
      <c r="U269" s="110"/>
      <c r="V269" s="110"/>
      <c r="W269" s="109"/>
      <c r="X269" s="111"/>
      <c r="Y269" s="112"/>
      <c r="Z269" s="328"/>
      <c r="AA269" s="329"/>
      <c r="AB269" s="114"/>
      <c r="AC269" s="115"/>
      <c r="AD269" s="113"/>
      <c r="AE269" s="113"/>
      <c r="AF269" s="112"/>
      <c r="AG269" s="116"/>
      <c r="AH269" s="115"/>
      <c r="AI269" s="174"/>
      <c r="AJ269" s="104"/>
      <c r="AK269" s="115"/>
      <c r="AL269" s="112"/>
      <c r="AM269" s="116"/>
      <c r="AN269" s="115"/>
      <c r="AO269" s="248"/>
      <c r="AP269" s="242" t="str">
        <f>IF(AD269="UI",VLOOKUP(AB269,'Convert Internation Units'!$A$2:$D$33,4,FALSE),IF(AB269="Penethamate hydroiodide",0.63,IF(AB269="Benzylpenicillin Procaine /
 Benzathine Penicillin",0.61,IF(AB269="Benzathine Penicillin",0.61,IF(AB269="Procaine benzylpenicillin",0.61,IF(AB269=Prodrug!E266,Prodrug!E266,Prodrug!E266))))))</f>
        <v/>
      </c>
      <c r="AQ269" s="239" t="str">
        <f>IFERROR((((Calculations!C266*Calculations!G266)/Calculations!E266)*'Data Entry'!X269),"")</f>
        <v/>
      </c>
      <c r="AR269" s="234" t="str">
        <f>IFERROR(VLOOKUP(AB269,Lists!$P$2:$Q$182,2,0),"")</f>
        <v/>
      </c>
      <c r="AS269" s="233" t="str">
        <f>IF(AI269="UI",VLOOKUP(AG269,'Convert Internation Units'!$A$2:$D$33,4,FALSE),IF(AG269="Penethamate hydroiodide",0.63,IF(AG269="Benzylpenicillin Procaine /
 Benzathine Penicillin",0.61,IF(AG269="Benzathine Penicillin",0.61,IF(AG269="Procaine benzylpenicillin",0.61,IF(AG269=Prodrug!F266,Prodrug!F266,Prodrug!F266))))))</f>
        <v/>
      </c>
      <c r="AT269" s="239" t="str">
        <f>IFERROR((((Calculations!K266*Calculations!G266)/Calculations!E266)*'Data Entry'!X269),"")</f>
        <v/>
      </c>
      <c r="AU269" s="235" t="str">
        <f>IFERROR(VLOOKUP(AG269,Lists!$P$2:$Q$182,2,0),"")</f>
        <v/>
      </c>
      <c r="AV269" s="233" t="str">
        <f>IF(AL269="UI",VLOOKUP(AJ269,'Convert Internation Units'!$A$2:$D$33,4,FALSE),IF(AJ269="Penethamate hydroiodide",0.63,IF(AJ269="Benzylpenicillin Procaine /
 Benzathine Penicillin",0.61,IF(AJ269="Benzathine Penicillin",0.61,IF(AJ269="Procaine benzylpenicillin",0.61,IF(AJ269=Prodrug!G266,Prodrug!G266,Prodrug!G266))))))</f>
        <v/>
      </c>
      <c r="AW269" s="239" t="str">
        <f>IFERROR((((Calculations!O266*Calculations!G266)/Calculations!E266)*'Data Entry'!X269),"")</f>
        <v/>
      </c>
      <c r="AX269" s="235" t="str">
        <f>IFERROR(VLOOKUP(AJ269,Lists!$P$2:$Q$182,2,0),"")</f>
        <v/>
      </c>
      <c r="AY269" s="233" t="str">
        <f>IF(AO269="UI",VLOOKUP(AM269,'Convert Internation Units'!$A$2:$D$33,4,FALSE),IF(AM269="Penethamate hydroiodide",0.63,IF(AM269="Benzylpenicillin Procaine /
 Benzathine Penicillin",0.61,IF(AM269="Benzathine Penicillin",0.61,IF(AM269="Procaine benzylpenicillin",0.61,IF(AM269=Prodrug!H266,Prodrug!H266,Prodrug!H266))))))</f>
        <v/>
      </c>
      <c r="AZ269" s="239" t="str">
        <f>IFERROR((((Calculations!S266*Calculations!G266)/Calculations!E266)*'Data Entry'!X269),"")</f>
        <v/>
      </c>
      <c r="BA269" s="235" t="str">
        <f>IFERROR(VLOOKUP(AM269,Lists!$P$2:$Q$182,2,0),"")</f>
        <v/>
      </c>
      <c r="BG269" s="165"/>
      <c r="BH269" s="165"/>
      <c r="BI269" s="165"/>
      <c r="BJ269" s="165"/>
      <c r="BK269" s="165"/>
      <c r="BL269" s="165"/>
      <c r="BM269" s="165"/>
      <c r="BN269" s="165"/>
      <c r="BO269" s="165"/>
      <c r="BP269" s="165"/>
      <c r="BQ269" s="165"/>
      <c r="BR269" s="165"/>
      <c r="BS269" s="165"/>
      <c r="BT269" s="165"/>
      <c r="BU269" s="165"/>
    </row>
    <row r="270" spans="1:73" s="5" customFormat="1">
      <c r="A270" s="6">
        <v>264</v>
      </c>
      <c r="B270" s="231"/>
      <c r="C270" s="7"/>
      <c r="D270" s="7"/>
      <c r="E270" s="7"/>
      <c r="F270" s="67"/>
      <c r="G270" s="79"/>
      <c r="H270" s="79"/>
      <c r="I270" s="75"/>
      <c r="J270" s="76"/>
      <c r="K270" s="76"/>
      <c r="L270" s="76"/>
      <c r="M270" s="76"/>
      <c r="N270" s="76"/>
      <c r="O270" s="76"/>
      <c r="P270" s="76"/>
      <c r="Q270" s="76"/>
      <c r="R270" s="76"/>
      <c r="S270" s="76"/>
      <c r="T270" s="76"/>
      <c r="U270" s="76"/>
      <c r="V270" s="76"/>
      <c r="W270" s="80"/>
      <c r="X270" s="69"/>
      <c r="Y270" s="25"/>
      <c r="Z270" s="326"/>
      <c r="AA270" s="327"/>
      <c r="AB270" s="28"/>
      <c r="AC270" s="23"/>
      <c r="AD270" s="8"/>
      <c r="AE270" s="8"/>
      <c r="AF270" s="25"/>
      <c r="AG270" s="6"/>
      <c r="AH270" s="23"/>
      <c r="AI270" s="173"/>
      <c r="AJ270" s="26"/>
      <c r="AK270" s="23"/>
      <c r="AL270" s="25"/>
      <c r="AM270" s="6"/>
      <c r="AN270" s="23"/>
      <c r="AO270" s="247"/>
      <c r="AP270" s="243" t="str">
        <f>IF(AD270="UI",VLOOKUP(AB270,'Convert Internation Units'!$A$2:$D$33,4,FALSE),IF(AB270="Penethamate hydroiodide",0.63,IF(AB270="Benzylpenicillin Procaine /
 Benzathine Penicillin",0.61,IF(AB270="Benzathine Penicillin",0.61,IF(AB270="Procaine benzylpenicillin",0.61,IF(AB270=Prodrug!E267,Prodrug!E267,Prodrug!E267))))))</f>
        <v/>
      </c>
      <c r="AQ270" s="240" t="str">
        <f>IFERROR((((Calculations!C267*Calculations!G267)/Calculations!E267)*'Data Entry'!X270),"")</f>
        <v/>
      </c>
      <c r="AR270" s="141" t="str">
        <f>IFERROR(VLOOKUP(AB270,Lists!$P$2:$Q$182,2,0),"")</f>
        <v/>
      </c>
      <c r="AS270" s="143" t="str">
        <f>IF(AI270="UI",VLOOKUP(AG270,'Convert Internation Units'!$A$2:$D$33,4,FALSE),IF(AG270="Penethamate hydroiodide",0.63,IF(AG270="Benzylpenicillin Procaine /
 Benzathine Penicillin",0.61,IF(AG270="Benzathine Penicillin",0.61,IF(AG270="Procaine benzylpenicillin",0.61,IF(AG270=Prodrug!F267,Prodrug!F267,Prodrug!F267))))))</f>
        <v/>
      </c>
      <c r="AT270" s="240" t="str">
        <f>IFERROR((((Calculations!K267*Calculations!G267)/Calculations!E267)*'Data Entry'!X270),"")</f>
        <v/>
      </c>
      <c r="AU270" s="146" t="str">
        <f>IFERROR(VLOOKUP(AG270,Lists!$P$2:$Q$182,2,0),"")</f>
        <v/>
      </c>
      <c r="AV270" s="143" t="str">
        <f>IF(AL270="UI",VLOOKUP(AJ270,'Convert Internation Units'!$A$2:$D$33,4,FALSE),IF(AJ270="Penethamate hydroiodide",0.63,IF(AJ270="Benzylpenicillin Procaine /
 Benzathine Penicillin",0.61,IF(AJ270="Benzathine Penicillin",0.61,IF(AJ270="Procaine benzylpenicillin",0.61,IF(AJ270=Prodrug!G267,Prodrug!G267,Prodrug!G267))))))</f>
        <v/>
      </c>
      <c r="AW270" s="240" t="str">
        <f>IFERROR((((Calculations!O267*Calculations!G267)/Calculations!E267)*'Data Entry'!X270),"")</f>
        <v/>
      </c>
      <c r="AX270" s="146" t="str">
        <f>IFERROR(VLOOKUP(AJ270,Lists!$P$2:$Q$182,2,0),"")</f>
        <v/>
      </c>
      <c r="AY270" s="143" t="str">
        <f>IF(AO270="UI",VLOOKUP(AM270,'Convert Internation Units'!$A$2:$D$33,4,FALSE),IF(AM270="Penethamate hydroiodide",0.63,IF(AM270="Benzylpenicillin Procaine /
 Benzathine Penicillin",0.61,IF(AM270="Benzathine Penicillin",0.61,IF(AM270="Procaine benzylpenicillin",0.61,IF(AM270=Prodrug!H267,Prodrug!H267,Prodrug!H267))))))</f>
        <v/>
      </c>
      <c r="AZ270" s="240" t="str">
        <f>IFERROR((((Calculations!S267*Calculations!G267)/Calculations!E267)*'Data Entry'!X270),"")</f>
        <v/>
      </c>
      <c r="BA270" s="146" t="str">
        <f>IFERROR(VLOOKUP(AM270,Lists!$P$2:$Q$182,2,0),"")</f>
        <v/>
      </c>
      <c r="BG270" s="165"/>
      <c r="BH270" s="165"/>
      <c r="BI270" s="165"/>
      <c r="BJ270" s="165"/>
      <c r="BK270" s="165"/>
      <c r="BL270" s="165"/>
      <c r="BM270" s="165"/>
      <c r="BN270" s="165"/>
      <c r="BO270" s="165"/>
      <c r="BP270" s="165"/>
      <c r="BQ270" s="165"/>
      <c r="BR270" s="165"/>
      <c r="BS270" s="165"/>
      <c r="BT270" s="165"/>
      <c r="BU270" s="165"/>
    </row>
    <row r="271" spans="1:73" s="5" customFormat="1">
      <c r="A271" s="116">
        <v>265</v>
      </c>
      <c r="B271" s="232"/>
      <c r="C271" s="105"/>
      <c r="D271" s="105"/>
      <c r="E271" s="105"/>
      <c r="F271" s="106"/>
      <c r="G271" s="107"/>
      <c r="H271" s="107"/>
      <c r="I271" s="108"/>
      <c r="J271" s="110"/>
      <c r="K271" s="110"/>
      <c r="L271" s="110"/>
      <c r="M271" s="110"/>
      <c r="N271" s="110"/>
      <c r="O271" s="110"/>
      <c r="P271" s="110"/>
      <c r="Q271" s="110"/>
      <c r="R271" s="110"/>
      <c r="S271" s="110"/>
      <c r="T271" s="110"/>
      <c r="U271" s="110"/>
      <c r="V271" s="110"/>
      <c r="W271" s="109"/>
      <c r="X271" s="111"/>
      <c r="Y271" s="112"/>
      <c r="Z271" s="328"/>
      <c r="AA271" s="329"/>
      <c r="AB271" s="114"/>
      <c r="AC271" s="115"/>
      <c r="AD271" s="113"/>
      <c r="AE271" s="113"/>
      <c r="AF271" s="112"/>
      <c r="AG271" s="116"/>
      <c r="AH271" s="115"/>
      <c r="AI271" s="174"/>
      <c r="AJ271" s="104"/>
      <c r="AK271" s="115"/>
      <c r="AL271" s="112"/>
      <c r="AM271" s="116"/>
      <c r="AN271" s="115"/>
      <c r="AO271" s="248"/>
      <c r="AP271" s="242" t="str">
        <f>IF(AD271="UI",VLOOKUP(AB271,'Convert Internation Units'!$A$2:$D$33,4,FALSE),IF(AB271="Penethamate hydroiodide",0.63,IF(AB271="Benzylpenicillin Procaine /
 Benzathine Penicillin",0.61,IF(AB271="Benzathine Penicillin",0.61,IF(AB271="Procaine benzylpenicillin",0.61,IF(AB271=Prodrug!E268,Prodrug!E268,Prodrug!E268))))))</f>
        <v/>
      </c>
      <c r="AQ271" s="239" t="str">
        <f>IFERROR((((Calculations!C268*Calculations!G268)/Calculations!E268)*'Data Entry'!X271),"")</f>
        <v/>
      </c>
      <c r="AR271" s="234" t="str">
        <f>IFERROR(VLOOKUP(AB271,Lists!$P$2:$Q$182,2,0),"")</f>
        <v/>
      </c>
      <c r="AS271" s="233" t="str">
        <f>IF(AI271="UI",VLOOKUP(AG271,'Convert Internation Units'!$A$2:$D$33,4,FALSE),IF(AG271="Penethamate hydroiodide",0.63,IF(AG271="Benzylpenicillin Procaine /
 Benzathine Penicillin",0.61,IF(AG271="Benzathine Penicillin",0.61,IF(AG271="Procaine benzylpenicillin",0.61,IF(AG271=Prodrug!F268,Prodrug!F268,Prodrug!F268))))))</f>
        <v/>
      </c>
      <c r="AT271" s="239" t="str">
        <f>IFERROR((((Calculations!K268*Calculations!G268)/Calculations!E268)*'Data Entry'!X271),"")</f>
        <v/>
      </c>
      <c r="AU271" s="235" t="str">
        <f>IFERROR(VLOOKUP(AG271,Lists!$P$2:$Q$182,2,0),"")</f>
        <v/>
      </c>
      <c r="AV271" s="233" t="str">
        <f>IF(AL271="UI",VLOOKUP(AJ271,'Convert Internation Units'!$A$2:$D$33,4,FALSE),IF(AJ271="Penethamate hydroiodide",0.63,IF(AJ271="Benzylpenicillin Procaine /
 Benzathine Penicillin",0.61,IF(AJ271="Benzathine Penicillin",0.61,IF(AJ271="Procaine benzylpenicillin",0.61,IF(AJ271=Prodrug!G268,Prodrug!G268,Prodrug!G268))))))</f>
        <v/>
      </c>
      <c r="AW271" s="239" t="str">
        <f>IFERROR((((Calculations!O268*Calculations!G268)/Calculations!E268)*'Data Entry'!X271),"")</f>
        <v/>
      </c>
      <c r="AX271" s="235" t="str">
        <f>IFERROR(VLOOKUP(AJ271,Lists!$P$2:$Q$182,2,0),"")</f>
        <v/>
      </c>
      <c r="AY271" s="233" t="str">
        <f>IF(AO271="UI",VLOOKUP(AM271,'Convert Internation Units'!$A$2:$D$33,4,FALSE),IF(AM271="Penethamate hydroiodide",0.63,IF(AM271="Benzylpenicillin Procaine /
 Benzathine Penicillin",0.61,IF(AM271="Benzathine Penicillin",0.61,IF(AM271="Procaine benzylpenicillin",0.61,IF(AM271=Prodrug!H268,Prodrug!H268,Prodrug!H268))))))</f>
        <v/>
      </c>
      <c r="AZ271" s="239" t="str">
        <f>IFERROR((((Calculations!S268*Calculations!G268)/Calculations!E268)*'Data Entry'!X271),"")</f>
        <v/>
      </c>
      <c r="BA271" s="235" t="str">
        <f>IFERROR(VLOOKUP(AM271,Lists!$P$2:$Q$182,2,0),"")</f>
        <v/>
      </c>
      <c r="BG271" s="165"/>
      <c r="BH271" s="165"/>
      <c r="BI271" s="165"/>
      <c r="BJ271" s="165"/>
      <c r="BK271" s="165"/>
      <c r="BL271" s="165"/>
      <c r="BM271" s="165"/>
      <c r="BN271" s="165"/>
      <c r="BO271" s="165"/>
      <c r="BP271" s="165"/>
      <c r="BQ271" s="165"/>
      <c r="BR271" s="165"/>
      <c r="BS271" s="165"/>
      <c r="BT271" s="165"/>
      <c r="BU271" s="165"/>
    </row>
    <row r="272" spans="1:73" s="5" customFormat="1">
      <c r="A272" s="6">
        <v>266</v>
      </c>
      <c r="B272" s="231"/>
      <c r="C272" s="7"/>
      <c r="D272" s="7"/>
      <c r="E272" s="7"/>
      <c r="F272" s="67"/>
      <c r="G272" s="79"/>
      <c r="H272" s="79"/>
      <c r="I272" s="75"/>
      <c r="J272" s="76"/>
      <c r="K272" s="76"/>
      <c r="L272" s="76"/>
      <c r="M272" s="76"/>
      <c r="N272" s="76"/>
      <c r="O272" s="76"/>
      <c r="P272" s="76"/>
      <c r="Q272" s="76"/>
      <c r="R272" s="76"/>
      <c r="S272" s="76"/>
      <c r="T272" s="76"/>
      <c r="U272" s="76"/>
      <c r="V272" s="76"/>
      <c r="W272" s="80"/>
      <c r="X272" s="69"/>
      <c r="Y272" s="25"/>
      <c r="Z272" s="326"/>
      <c r="AA272" s="327"/>
      <c r="AB272" s="28"/>
      <c r="AC272" s="23"/>
      <c r="AD272" s="8"/>
      <c r="AE272" s="8"/>
      <c r="AF272" s="25"/>
      <c r="AG272" s="6"/>
      <c r="AH272" s="23"/>
      <c r="AI272" s="173"/>
      <c r="AJ272" s="26"/>
      <c r="AK272" s="23"/>
      <c r="AL272" s="25"/>
      <c r="AM272" s="6"/>
      <c r="AN272" s="23"/>
      <c r="AO272" s="247"/>
      <c r="AP272" s="243" t="str">
        <f>IF(AD272="UI",VLOOKUP(AB272,'Convert Internation Units'!$A$2:$D$33,4,FALSE),IF(AB272="Penethamate hydroiodide",0.63,IF(AB272="Benzylpenicillin Procaine /
 Benzathine Penicillin",0.61,IF(AB272="Benzathine Penicillin",0.61,IF(AB272="Procaine benzylpenicillin",0.61,IF(AB272=Prodrug!E269,Prodrug!E269,Prodrug!E269))))))</f>
        <v/>
      </c>
      <c r="AQ272" s="240" t="str">
        <f>IFERROR((((Calculations!C269*Calculations!G269)/Calculations!E269)*'Data Entry'!X272),"")</f>
        <v/>
      </c>
      <c r="AR272" s="141" t="str">
        <f>IFERROR(VLOOKUP(AB272,Lists!$P$2:$Q$182,2,0),"")</f>
        <v/>
      </c>
      <c r="AS272" s="143" t="str">
        <f>IF(AI272="UI",VLOOKUP(AG272,'Convert Internation Units'!$A$2:$D$33,4,FALSE),IF(AG272="Penethamate hydroiodide",0.63,IF(AG272="Benzylpenicillin Procaine /
 Benzathine Penicillin",0.61,IF(AG272="Benzathine Penicillin",0.61,IF(AG272="Procaine benzylpenicillin",0.61,IF(AG272=Prodrug!F269,Prodrug!F269,Prodrug!F269))))))</f>
        <v/>
      </c>
      <c r="AT272" s="240" t="str">
        <f>IFERROR((((Calculations!K269*Calculations!G269)/Calculations!E269)*'Data Entry'!X272),"")</f>
        <v/>
      </c>
      <c r="AU272" s="146" t="str">
        <f>IFERROR(VLOOKUP(AG272,Lists!$P$2:$Q$182,2,0),"")</f>
        <v/>
      </c>
      <c r="AV272" s="143" t="str">
        <f>IF(AL272="UI",VLOOKUP(AJ272,'Convert Internation Units'!$A$2:$D$33,4,FALSE),IF(AJ272="Penethamate hydroiodide",0.63,IF(AJ272="Benzylpenicillin Procaine /
 Benzathine Penicillin",0.61,IF(AJ272="Benzathine Penicillin",0.61,IF(AJ272="Procaine benzylpenicillin",0.61,IF(AJ272=Prodrug!G269,Prodrug!G269,Prodrug!G269))))))</f>
        <v/>
      </c>
      <c r="AW272" s="240" t="str">
        <f>IFERROR((((Calculations!O269*Calculations!G269)/Calculations!E269)*'Data Entry'!X272),"")</f>
        <v/>
      </c>
      <c r="AX272" s="146" t="str">
        <f>IFERROR(VLOOKUP(AJ272,Lists!$P$2:$Q$182,2,0),"")</f>
        <v/>
      </c>
      <c r="AY272" s="143" t="str">
        <f>IF(AO272="UI",VLOOKUP(AM272,'Convert Internation Units'!$A$2:$D$33,4,FALSE),IF(AM272="Penethamate hydroiodide",0.63,IF(AM272="Benzylpenicillin Procaine /
 Benzathine Penicillin",0.61,IF(AM272="Benzathine Penicillin",0.61,IF(AM272="Procaine benzylpenicillin",0.61,IF(AM272=Prodrug!H269,Prodrug!H269,Prodrug!H269))))))</f>
        <v/>
      </c>
      <c r="AZ272" s="240" t="str">
        <f>IFERROR((((Calculations!S269*Calculations!G269)/Calculations!E269)*'Data Entry'!X272),"")</f>
        <v/>
      </c>
      <c r="BA272" s="146" t="str">
        <f>IFERROR(VLOOKUP(AM272,Lists!$P$2:$Q$182,2,0),"")</f>
        <v/>
      </c>
      <c r="BG272" s="165"/>
      <c r="BH272" s="165"/>
      <c r="BI272" s="165"/>
      <c r="BJ272" s="165"/>
      <c r="BK272" s="165"/>
      <c r="BL272" s="165"/>
      <c r="BM272" s="165"/>
      <c r="BN272" s="165"/>
      <c r="BO272" s="165"/>
      <c r="BP272" s="165"/>
      <c r="BQ272" s="165"/>
      <c r="BR272" s="165"/>
      <c r="BS272" s="165"/>
      <c r="BT272" s="165"/>
      <c r="BU272" s="165"/>
    </row>
    <row r="273" spans="1:73" s="5" customFormat="1">
      <c r="A273" s="116">
        <v>267</v>
      </c>
      <c r="B273" s="232"/>
      <c r="C273" s="105"/>
      <c r="D273" s="105"/>
      <c r="E273" s="105"/>
      <c r="F273" s="106"/>
      <c r="G273" s="107"/>
      <c r="H273" s="107"/>
      <c r="I273" s="108"/>
      <c r="J273" s="110"/>
      <c r="K273" s="110"/>
      <c r="L273" s="110"/>
      <c r="M273" s="110"/>
      <c r="N273" s="110"/>
      <c r="O273" s="110"/>
      <c r="P273" s="110"/>
      <c r="Q273" s="110"/>
      <c r="R273" s="110"/>
      <c r="S273" s="110"/>
      <c r="T273" s="110"/>
      <c r="U273" s="110"/>
      <c r="V273" s="110"/>
      <c r="W273" s="109"/>
      <c r="X273" s="111"/>
      <c r="Y273" s="112"/>
      <c r="Z273" s="328"/>
      <c r="AA273" s="329"/>
      <c r="AB273" s="114"/>
      <c r="AC273" s="115"/>
      <c r="AD273" s="113"/>
      <c r="AE273" s="113"/>
      <c r="AF273" s="112"/>
      <c r="AG273" s="116"/>
      <c r="AH273" s="115"/>
      <c r="AI273" s="174"/>
      <c r="AJ273" s="104"/>
      <c r="AK273" s="115"/>
      <c r="AL273" s="112"/>
      <c r="AM273" s="116"/>
      <c r="AN273" s="115"/>
      <c r="AO273" s="248"/>
      <c r="AP273" s="242" t="str">
        <f>IF(AD273="UI",VLOOKUP(AB273,'Convert Internation Units'!$A$2:$D$33,4,FALSE),IF(AB273="Penethamate hydroiodide",0.63,IF(AB273="Benzylpenicillin Procaine /
 Benzathine Penicillin",0.61,IF(AB273="Benzathine Penicillin",0.61,IF(AB273="Procaine benzylpenicillin",0.61,IF(AB273=Prodrug!E270,Prodrug!E270,Prodrug!E270))))))</f>
        <v/>
      </c>
      <c r="AQ273" s="239" t="str">
        <f>IFERROR((((Calculations!C270*Calculations!G270)/Calculations!E270)*'Data Entry'!X273),"")</f>
        <v/>
      </c>
      <c r="AR273" s="234" t="str">
        <f>IFERROR(VLOOKUP(AB273,Lists!$P$2:$Q$182,2,0),"")</f>
        <v/>
      </c>
      <c r="AS273" s="233" t="str">
        <f>IF(AI273="UI",VLOOKUP(AG273,'Convert Internation Units'!$A$2:$D$33,4,FALSE),IF(AG273="Penethamate hydroiodide",0.63,IF(AG273="Benzylpenicillin Procaine /
 Benzathine Penicillin",0.61,IF(AG273="Benzathine Penicillin",0.61,IF(AG273="Procaine benzylpenicillin",0.61,IF(AG273=Prodrug!F270,Prodrug!F270,Prodrug!F270))))))</f>
        <v/>
      </c>
      <c r="AT273" s="239" t="str">
        <f>IFERROR((((Calculations!K270*Calculations!G270)/Calculations!E270)*'Data Entry'!X273),"")</f>
        <v/>
      </c>
      <c r="AU273" s="235" t="str">
        <f>IFERROR(VLOOKUP(AG273,Lists!$P$2:$Q$182,2,0),"")</f>
        <v/>
      </c>
      <c r="AV273" s="233" t="str">
        <f>IF(AL273="UI",VLOOKUP(AJ273,'Convert Internation Units'!$A$2:$D$33,4,FALSE),IF(AJ273="Penethamate hydroiodide",0.63,IF(AJ273="Benzylpenicillin Procaine /
 Benzathine Penicillin",0.61,IF(AJ273="Benzathine Penicillin",0.61,IF(AJ273="Procaine benzylpenicillin",0.61,IF(AJ273=Prodrug!G270,Prodrug!G270,Prodrug!G270))))))</f>
        <v/>
      </c>
      <c r="AW273" s="239" t="str">
        <f>IFERROR((((Calculations!O270*Calculations!G270)/Calculations!E270)*'Data Entry'!X273),"")</f>
        <v/>
      </c>
      <c r="AX273" s="235" t="str">
        <f>IFERROR(VLOOKUP(AJ273,Lists!$P$2:$Q$182,2,0),"")</f>
        <v/>
      </c>
      <c r="AY273" s="233" t="str">
        <f>IF(AO273="UI",VLOOKUP(AM273,'Convert Internation Units'!$A$2:$D$33,4,FALSE),IF(AM273="Penethamate hydroiodide",0.63,IF(AM273="Benzylpenicillin Procaine /
 Benzathine Penicillin",0.61,IF(AM273="Benzathine Penicillin",0.61,IF(AM273="Procaine benzylpenicillin",0.61,IF(AM273=Prodrug!H270,Prodrug!H270,Prodrug!H270))))))</f>
        <v/>
      </c>
      <c r="AZ273" s="239" t="str">
        <f>IFERROR((((Calculations!S270*Calculations!G270)/Calculations!E270)*'Data Entry'!X273),"")</f>
        <v/>
      </c>
      <c r="BA273" s="235" t="str">
        <f>IFERROR(VLOOKUP(AM273,Lists!$P$2:$Q$182,2,0),"")</f>
        <v/>
      </c>
      <c r="BG273" s="165"/>
      <c r="BH273" s="165"/>
      <c r="BI273" s="165"/>
      <c r="BJ273" s="165"/>
      <c r="BK273" s="165"/>
      <c r="BL273" s="165"/>
      <c r="BM273" s="165"/>
      <c r="BN273" s="165"/>
      <c r="BO273" s="165"/>
      <c r="BP273" s="165"/>
      <c r="BQ273" s="165"/>
      <c r="BR273" s="165"/>
      <c r="BS273" s="165"/>
      <c r="BT273" s="165"/>
      <c r="BU273" s="165"/>
    </row>
    <row r="274" spans="1:73" s="5" customFormat="1">
      <c r="A274" s="6">
        <v>268</v>
      </c>
      <c r="B274" s="231"/>
      <c r="C274" s="7"/>
      <c r="D274" s="7"/>
      <c r="E274" s="7"/>
      <c r="F274" s="67"/>
      <c r="G274" s="79"/>
      <c r="H274" s="79"/>
      <c r="I274" s="75"/>
      <c r="J274" s="76"/>
      <c r="K274" s="76"/>
      <c r="L274" s="76"/>
      <c r="M274" s="76"/>
      <c r="N274" s="76"/>
      <c r="O274" s="76"/>
      <c r="P274" s="76"/>
      <c r="Q274" s="76"/>
      <c r="R274" s="76"/>
      <c r="S274" s="76"/>
      <c r="T274" s="76"/>
      <c r="U274" s="76"/>
      <c r="V274" s="76"/>
      <c r="W274" s="80"/>
      <c r="X274" s="69"/>
      <c r="Y274" s="25"/>
      <c r="Z274" s="326"/>
      <c r="AA274" s="327"/>
      <c r="AB274" s="28"/>
      <c r="AC274" s="23"/>
      <c r="AD274" s="8"/>
      <c r="AE274" s="8"/>
      <c r="AF274" s="25"/>
      <c r="AG274" s="6"/>
      <c r="AH274" s="23"/>
      <c r="AI274" s="173"/>
      <c r="AJ274" s="26"/>
      <c r="AK274" s="23"/>
      <c r="AL274" s="25"/>
      <c r="AM274" s="6"/>
      <c r="AN274" s="23"/>
      <c r="AO274" s="247"/>
      <c r="AP274" s="243" t="str">
        <f>IF(AD274="UI",VLOOKUP(AB274,'Convert Internation Units'!$A$2:$D$33,4,FALSE),IF(AB274="Penethamate hydroiodide",0.63,IF(AB274="Benzylpenicillin Procaine /
 Benzathine Penicillin",0.61,IF(AB274="Benzathine Penicillin",0.61,IF(AB274="Procaine benzylpenicillin",0.61,IF(AB274=Prodrug!E271,Prodrug!E271,Prodrug!E271))))))</f>
        <v/>
      </c>
      <c r="AQ274" s="240" t="str">
        <f>IFERROR((((Calculations!C271*Calculations!G271)/Calculations!E271)*'Data Entry'!X274),"")</f>
        <v/>
      </c>
      <c r="AR274" s="141" t="str">
        <f>IFERROR(VLOOKUP(AB274,Lists!$P$2:$Q$182,2,0),"")</f>
        <v/>
      </c>
      <c r="AS274" s="143" t="str">
        <f>IF(AI274="UI",VLOOKUP(AG274,'Convert Internation Units'!$A$2:$D$33,4,FALSE),IF(AG274="Penethamate hydroiodide",0.63,IF(AG274="Benzylpenicillin Procaine /
 Benzathine Penicillin",0.61,IF(AG274="Benzathine Penicillin",0.61,IF(AG274="Procaine benzylpenicillin",0.61,IF(AG274=Prodrug!F271,Prodrug!F271,Prodrug!F271))))))</f>
        <v/>
      </c>
      <c r="AT274" s="240" t="str">
        <f>IFERROR((((Calculations!K271*Calculations!G271)/Calculations!E271)*'Data Entry'!X274),"")</f>
        <v/>
      </c>
      <c r="AU274" s="146" t="str">
        <f>IFERROR(VLOOKUP(AG274,Lists!$P$2:$Q$182,2,0),"")</f>
        <v/>
      </c>
      <c r="AV274" s="143" t="str">
        <f>IF(AL274="UI",VLOOKUP(AJ274,'Convert Internation Units'!$A$2:$D$33,4,FALSE),IF(AJ274="Penethamate hydroiodide",0.63,IF(AJ274="Benzylpenicillin Procaine /
 Benzathine Penicillin",0.61,IF(AJ274="Benzathine Penicillin",0.61,IF(AJ274="Procaine benzylpenicillin",0.61,IF(AJ274=Prodrug!G271,Prodrug!G271,Prodrug!G271))))))</f>
        <v/>
      </c>
      <c r="AW274" s="240" t="str">
        <f>IFERROR((((Calculations!O271*Calculations!G271)/Calculations!E271)*'Data Entry'!X274),"")</f>
        <v/>
      </c>
      <c r="AX274" s="146" t="str">
        <f>IFERROR(VLOOKUP(AJ274,Lists!$P$2:$Q$182,2,0),"")</f>
        <v/>
      </c>
      <c r="AY274" s="143" t="str">
        <f>IF(AO274="UI",VLOOKUP(AM274,'Convert Internation Units'!$A$2:$D$33,4,FALSE),IF(AM274="Penethamate hydroiodide",0.63,IF(AM274="Benzylpenicillin Procaine /
 Benzathine Penicillin",0.61,IF(AM274="Benzathine Penicillin",0.61,IF(AM274="Procaine benzylpenicillin",0.61,IF(AM274=Prodrug!H271,Prodrug!H271,Prodrug!H271))))))</f>
        <v/>
      </c>
      <c r="AZ274" s="240" t="str">
        <f>IFERROR((((Calculations!S271*Calculations!G271)/Calculations!E271)*'Data Entry'!X274),"")</f>
        <v/>
      </c>
      <c r="BA274" s="146" t="str">
        <f>IFERROR(VLOOKUP(AM274,Lists!$P$2:$Q$182,2,0),"")</f>
        <v/>
      </c>
      <c r="BG274" s="165"/>
      <c r="BH274" s="165"/>
      <c r="BI274" s="165"/>
      <c r="BJ274" s="165"/>
      <c r="BK274" s="165"/>
      <c r="BL274" s="165"/>
      <c r="BM274" s="165"/>
      <c r="BN274" s="165"/>
      <c r="BO274" s="165"/>
      <c r="BP274" s="165"/>
      <c r="BQ274" s="165"/>
      <c r="BR274" s="165"/>
      <c r="BS274" s="165"/>
      <c r="BT274" s="165"/>
      <c r="BU274" s="165"/>
    </row>
    <row r="275" spans="1:73" s="5" customFormat="1">
      <c r="A275" s="116">
        <v>269</v>
      </c>
      <c r="B275" s="232"/>
      <c r="C275" s="105"/>
      <c r="D275" s="105"/>
      <c r="E275" s="105"/>
      <c r="F275" s="106"/>
      <c r="G275" s="107"/>
      <c r="H275" s="107"/>
      <c r="I275" s="108"/>
      <c r="J275" s="110"/>
      <c r="K275" s="110"/>
      <c r="L275" s="110"/>
      <c r="M275" s="110"/>
      <c r="N275" s="110"/>
      <c r="O275" s="110"/>
      <c r="P275" s="110"/>
      <c r="Q275" s="110"/>
      <c r="R275" s="110"/>
      <c r="S275" s="110"/>
      <c r="T275" s="110"/>
      <c r="U275" s="110"/>
      <c r="V275" s="110"/>
      <c r="W275" s="109"/>
      <c r="X275" s="111"/>
      <c r="Y275" s="112"/>
      <c r="Z275" s="328"/>
      <c r="AA275" s="329"/>
      <c r="AB275" s="114"/>
      <c r="AC275" s="115"/>
      <c r="AD275" s="113"/>
      <c r="AE275" s="113"/>
      <c r="AF275" s="112"/>
      <c r="AG275" s="116"/>
      <c r="AH275" s="115"/>
      <c r="AI275" s="174"/>
      <c r="AJ275" s="104"/>
      <c r="AK275" s="115"/>
      <c r="AL275" s="112"/>
      <c r="AM275" s="116"/>
      <c r="AN275" s="115"/>
      <c r="AO275" s="248"/>
      <c r="AP275" s="242" t="str">
        <f>IF(AD275="UI",VLOOKUP(AB275,'Convert Internation Units'!$A$2:$D$33,4,FALSE),IF(AB275="Penethamate hydroiodide",0.63,IF(AB275="Benzylpenicillin Procaine /
 Benzathine Penicillin",0.61,IF(AB275="Benzathine Penicillin",0.61,IF(AB275="Procaine benzylpenicillin",0.61,IF(AB275=Prodrug!E272,Prodrug!E272,Prodrug!E272))))))</f>
        <v/>
      </c>
      <c r="AQ275" s="239" t="str">
        <f>IFERROR((((Calculations!C272*Calculations!G272)/Calculations!E272)*'Data Entry'!X275),"")</f>
        <v/>
      </c>
      <c r="AR275" s="234" t="str">
        <f>IFERROR(VLOOKUP(AB275,Lists!$P$2:$Q$182,2,0),"")</f>
        <v/>
      </c>
      <c r="AS275" s="233" t="str">
        <f>IF(AI275="UI",VLOOKUP(AG275,'Convert Internation Units'!$A$2:$D$33,4,FALSE),IF(AG275="Penethamate hydroiodide",0.63,IF(AG275="Benzylpenicillin Procaine /
 Benzathine Penicillin",0.61,IF(AG275="Benzathine Penicillin",0.61,IF(AG275="Procaine benzylpenicillin",0.61,IF(AG275=Prodrug!F272,Prodrug!F272,Prodrug!F272))))))</f>
        <v/>
      </c>
      <c r="AT275" s="239" t="str">
        <f>IFERROR((((Calculations!K272*Calculations!G272)/Calculations!E272)*'Data Entry'!X275),"")</f>
        <v/>
      </c>
      <c r="AU275" s="235" t="str">
        <f>IFERROR(VLOOKUP(AG275,Lists!$P$2:$Q$182,2,0),"")</f>
        <v/>
      </c>
      <c r="AV275" s="233" t="str">
        <f>IF(AL275="UI",VLOOKUP(AJ275,'Convert Internation Units'!$A$2:$D$33,4,FALSE),IF(AJ275="Penethamate hydroiodide",0.63,IF(AJ275="Benzylpenicillin Procaine /
 Benzathine Penicillin",0.61,IF(AJ275="Benzathine Penicillin",0.61,IF(AJ275="Procaine benzylpenicillin",0.61,IF(AJ275=Prodrug!G272,Prodrug!G272,Prodrug!G272))))))</f>
        <v/>
      </c>
      <c r="AW275" s="239" t="str">
        <f>IFERROR((((Calculations!O272*Calculations!G272)/Calculations!E272)*'Data Entry'!X275),"")</f>
        <v/>
      </c>
      <c r="AX275" s="235" t="str">
        <f>IFERROR(VLOOKUP(AJ275,Lists!$P$2:$Q$182,2,0),"")</f>
        <v/>
      </c>
      <c r="AY275" s="233" t="str">
        <f>IF(AO275="UI",VLOOKUP(AM275,'Convert Internation Units'!$A$2:$D$33,4,FALSE),IF(AM275="Penethamate hydroiodide",0.63,IF(AM275="Benzylpenicillin Procaine /
 Benzathine Penicillin",0.61,IF(AM275="Benzathine Penicillin",0.61,IF(AM275="Procaine benzylpenicillin",0.61,IF(AM275=Prodrug!H272,Prodrug!H272,Prodrug!H272))))))</f>
        <v/>
      </c>
      <c r="AZ275" s="239" t="str">
        <f>IFERROR((((Calculations!S272*Calculations!G272)/Calculations!E272)*'Data Entry'!X275),"")</f>
        <v/>
      </c>
      <c r="BA275" s="235" t="str">
        <f>IFERROR(VLOOKUP(AM275,Lists!$P$2:$Q$182,2,0),"")</f>
        <v/>
      </c>
      <c r="BG275" s="165"/>
      <c r="BH275" s="165"/>
      <c r="BI275" s="165"/>
      <c r="BJ275" s="165"/>
      <c r="BK275" s="165"/>
      <c r="BL275" s="165"/>
      <c r="BM275" s="165"/>
      <c r="BN275" s="165"/>
      <c r="BO275" s="165"/>
      <c r="BP275" s="165"/>
      <c r="BQ275" s="165"/>
      <c r="BR275" s="165"/>
      <c r="BS275" s="165"/>
      <c r="BT275" s="165"/>
      <c r="BU275" s="165"/>
    </row>
    <row r="276" spans="1:73" s="5" customFormat="1">
      <c r="A276" s="6">
        <v>270</v>
      </c>
      <c r="B276" s="231"/>
      <c r="C276" s="7"/>
      <c r="D276" s="7"/>
      <c r="E276" s="7"/>
      <c r="F276" s="67"/>
      <c r="G276" s="79"/>
      <c r="H276" s="79"/>
      <c r="I276" s="75"/>
      <c r="J276" s="76"/>
      <c r="K276" s="76"/>
      <c r="L276" s="76"/>
      <c r="M276" s="76"/>
      <c r="N276" s="76"/>
      <c r="O276" s="76"/>
      <c r="P276" s="76"/>
      <c r="Q276" s="76"/>
      <c r="R276" s="76"/>
      <c r="S276" s="76"/>
      <c r="T276" s="76"/>
      <c r="U276" s="76"/>
      <c r="V276" s="76"/>
      <c r="W276" s="80"/>
      <c r="X276" s="69"/>
      <c r="Y276" s="25"/>
      <c r="Z276" s="326"/>
      <c r="AA276" s="327"/>
      <c r="AB276" s="28"/>
      <c r="AC276" s="23"/>
      <c r="AD276" s="8"/>
      <c r="AE276" s="8"/>
      <c r="AF276" s="25"/>
      <c r="AG276" s="6"/>
      <c r="AH276" s="23"/>
      <c r="AI276" s="173"/>
      <c r="AJ276" s="26"/>
      <c r="AK276" s="23"/>
      <c r="AL276" s="25"/>
      <c r="AM276" s="6"/>
      <c r="AN276" s="23"/>
      <c r="AO276" s="247"/>
      <c r="AP276" s="243" t="str">
        <f>IF(AD276="UI",VLOOKUP(AB276,'Convert Internation Units'!$A$2:$D$33,4,FALSE),IF(AB276="Penethamate hydroiodide",0.63,IF(AB276="Benzylpenicillin Procaine /
 Benzathine Penicillin",0.61,IF(AB276="Benzathine Penicillin",0.61,IF(AB276="Procaine benzylpenicillin",0.61,IF(AB276=Prodrug!E273,Prodrug!E273,Prodrug!E273))))))</f>
        <v/>
      </c>
      <c r="AQ276" s="240" t="str">
        <f>IFERROR((((Calculations!C273*Calculations!G273)/Calculations!E273)*'Data Entry'!X276),"")</f>
        <v/>
      </c>
      <c r="AR276" s="141" t="str">
        <f>IFERROR(VLOOKUP(AB276,Lists!$P$2:$Q$182,2,0),"")</f>
        <v/>
      </c>
      <c r="AS276" s="143" t="str">
        <f>IF(AI276="UI",VLOOKUP(AG276,'Convert Internation Units'!$A$2:$D$33,4,FALSE),IF(AG276="Penethamate hydroiodide",0.63,IF(AG276="Benzylpenicillin Procaine /
 Benzathine Penicillin",0.61,IF(AG276="Benzathine Penicillin",0.61,IF(AG276="Procaine benzylpenicillin",0.61,IF(AG276=Prodrug!F273,Prodrug!F273,Prodrug!F273))))))</f>
        <v/>
      </c>
      <c r="AT276" s="240" t="str">
        <f>IFERROR((((Calculations!K273*Calculations!G273)/Calculations!E273)*'Data Entry'!X276),"")</f>
        <v/>
      </c>
      <c r="AU276" s="146" t="str">
        <f>IFERROR(VLOOKUP(AG276,Lists!$P$2:$Q$182,2,0),"")</f>
        <v/>
      </c>
      <c r="AV276" s="143" t="str">
        <f>IF(AL276="UI",VLOOKUP(AJ276,'Convert Internation Units'!$A$2:$D$33,4,FALSE),IF(AJ276="Penethamate hydroiodide",0.63,IF(AJ276="Benzylpenicillin Procaine /
 Benzathine Penicillin",0.61,IF(AJ276="Benzathine Penicillin",0.61,IF(AJ276="Procaine benzylpenicillin",0.61,IF(AJ276=Prodrug!G273,Prodrug!G273,Prodrug!G273))))))</f>
        <v/>
      </c>
      <c r="AW276" s="240" t="str">
        <f>IFERROR((((Calculations!O273*Calculations!G273)/Calculations!E273)*'Data Entry'!X276),"")</f>
        <v/>
      </c>
      <c r="AX276" s="146" t="str">
        <f>IFERROR(VLOOKUP(AJ276,Lists!$P$2:$Q$182,2,0),"")</f>
        <v/>
      </c>
      <c r="AY276" s="143" t="str">
        <f>IF(AO276="UI",VLOOKUP(AM276,'Convert Internation Units'!$A$2:$D$33,4,FALSE),IF(AM276="Penethamate hydroiodide",0.63,IF(AM276="Benzylpenicillin Procaine /
 Benzathine Penicillin",0.61,IF(AM276="Benzathine Penicillin",0.61,IF(AM276="Procaine benzylpenicillin",0.61,IF(AM276=Prodrug!H273,Prodrug!H273,Prodrug!H273))))))</f>
        <v/>
      </c>
      <c r="AZ276" s="240" t="str">
        <f>IFERROR((((Calculations!S273*Calculations!G273)/Calculations!E273)*'Data Entry'!X276),"")</f>
        <v/>
      </c>
      <c r="BA276" s="146" t="str">
        <f>IFERROR(VLOOKUP(AM276,Lists!$P$2:$Q$182,2,0),"")</f>
        <v/>
      </c>
      <c r="BG276" s="165"/>
      <c r="BH276" s="165"/>
      <c r="BI276" s="165"/>
      <c r="BJ276" s="165"/>
      <c r="BK276" s="165"/>
      <c r="BL276" s="165"/>
      <c r="BM276" s="165"/>
      <c r="BN276" s="165"/>
      <c r="BO276" s="165"/>
      <c r="BP276" s="165"/>
      <c r="BQ276" s="165"/>
      <c r="BR276" s="165"/>
      <c r="BS276" s="165"/>
      <c r="BT276" s="165"/>
      <c r="BU276" s="165"/>
    </row>
    <row r="277" spans="1:73" s="5" customFormat="1">
      <c r="A277" s="116">
        <v>271</v>
      </c>
      <c r="B277" s="232"/>
      <c r="C277" s="105"/>
      <c r="D277" s="105"/>
      <c r="E277" s="105"/>
      <c r="F277" s="106"/>
      <c r="G277" s="107"/>
      <c r="H277" s="107"/>
      <c r="I277" s="108"/>
      <c r="J277" s="110"/>
      <c r="K277" s="110"/>
      <c r="L277" s="110"/>
      <c r="M277" s="110"/>
      <c r="N277" s="110"/>
      <c r="O277" s="110"/>
      <c r="P277" s="110"/>
      <c r="Q277" s="110"/>
      <c r="R277" s="110"/>
      <c r="S277" s="110"/>
      <c r="T277" s="110"/>
      <c r="U277" s="110"/>
      <c r="V277" s="110"/>
      <c r="W277" s="109"/>
      <c r="X277" s="111"/>
      <c r="Y277" s="112"/>
      <c r="Z277" s="328"/>
      <c r="AA277" s="329"/>
      <c r="AB277" s="114"/>
      <c r="AC277" s="115"/>
      <c r="AD277" s="113"/>
      <c r="AE277" s="113"/>
      <c r="AF277" s="112"/>
      <c r="AG277" s="116"/>
      <c r="AH277" s="115"/>
      <c r="AI277" s="174"/>
      <c r="AJ277" s="104"/>
      <c r="AK277" s="115"/>
      <c r="AL277" s="112"/>
      <c r="AM277" s="116"/>
      <c r="AN277" s="115"/>
      <c r="AO277" s="248"/>
      <c r="AP277" s="242" t="str">
        <f>IF(AD277="UI",VLOOKUP(AB277,'Convert Internation Units'!$A$2:$D$33,4,FALSE),IF(AB277="Penethamate hydroiodide",0.63,IF(AB277="Benzylpenicillin Procaine /
 Benzathine Penicillin",0.61,IF(AB277="Benzathine Penicillin",0.61,IF(AB277="Procaine benzylpenicillin",0.61,IF(AB277=Prodrug!E274,Prodrug!E274,Prodrug!E274))))))</f>
        <v/>
      </c>
      <c r="AQ277" s="239" t="str">
        <f>IFERROR((((Calculations!C274*Calculations!G274)/Calculations!E274)*'Data Entry'!X277),"")</f>
        <v/>
      </c>
      <c r="AR277" s="234" t="str">
        <f>IFERROR(VLOOKUP(AB277,Lists!$P$2:$Q$182,2,0),"")</f>
        <v/>
      </c>
      <c r="AS277" s="233" t="str">
        <f>IF(AI277="UI",VLOOKUP(AG277,'Convert Internation Units'!$A$2:$D$33,4,FALSE),IF(AG277="Penethamate hydroiodide",0.63,IF(AG277="Benzylpenicillin Procaine /
 Benzathine Penicillin",0.61,IF(AG277="Benzathine Penicillin",0.61,IF(AG277="Procaine benzylpenicillin",0.61,IF(AG277=Prodrug!F274,Prodrug!F274,Prodrug!F274))))))</f>
        <v/>
      </c>
      <c r="AT277" s="239" t="str">
        <f>IFERROR((((Calculations!K274*Calculations!G274)/Calculations!E274)*'Data Entry'!X277),"")</f>
        <v/>
      </c>
      <c r="AU277" s="235" t="str">
        <f>IFERROR(VLOOKUP(AG277,Lists!$P$2:$Q$182,2,0),"")</f>
        <v/>
      </c>
      <c r="AV277" s="233" t="str">
        <f>IF(AL277="UI",VLOOKUP(AJ277,'Convert Internation Units'!$A$2:$D$33,4,FALSE),IF(AJ277="Penethamate hydroiodide",0.63,IF(AJ277="Benzylpenicillin Procaine /
 Benzathine Penicillin",0.61,IF(AJ277="Benzathine Penicillin",0.61,IF(AJ277="Procaine benzylpenicillin",0.61,IF(AJ277=Prodrug!G274,Prodrug!G274,Prodrug!G274))))))</f>
        <v/>
      </c>
      <c r="AW277" s="239" t="str">
        <f>IFERROR((((Calculations!O274*Calculations!G274)/Calculations!E274)*'Data Entry'!X277),"")</f>
        <v/>
      </c>
      <c r="AX277" s="235" t="str">
        <f>IFERROR(VLOOKUP(AJ277,Lists!$P$2:$Q$182,2,0),"")</f>
        <v/>
      </c>
      <c r="AY277" s="233" t="str">
        <f>IF(AO277="UI",VLOOKUP(AM277,'Convert Internation Units'!$A$2:$D$33,4,FALSE),IF(AM277="Penethamate hydroiodide",0.63,IF(AM277="Benzylpenicillin Procaine /
 Benzathine Penicillin",0.61,IF(AM277="Benzathine Penicillin",0.61,IF(AM277="Procaine benzylpenicillin",0.61,IF(AM277=Prodrug!H274,Prodrug!H274,Prodrug!H274))))))</f>
        <v/>
      </c>
      <c r="AZ277" s="239" t="str">
        <f>IFERROR((((Calculations!S274*Calculations!G274)/Calculations!E274)*'Data Entry'!X277),"")</f>
        <v/>
      </c>
      <c r="BA277" s="235" t="str">
        <f>IFERROR(VLOOKUP(AM277,Lists!$P$2:$Q$182,2,0),"")</f>
        <v/>
      </c>
      <c r="BG277" s="165"/>
      <c r="BH277" s="165"/>
      <c r="BI277" s="165"/>
      <c r="BJ277" s="165"/>
      <c r="BK277" s="165"/>
      <c r="BL277" s="165"/>
      <c r="BM277" s="165"/>
      <c r="BN277" s="165"/>
      <c r="BO277" s="165"/>
      <c r="BP277" s="165"/>
      <c r="BQ277" s="165"/>
      <c r="BR277" s="165"/>
      <c r="BS277" s="165"/>
      <c r="BT277" s="165"/>
      <c r="BU277" s="165"/>
    </row>
    <row r="278" spans="1:73" s="5" customFormat="1">
      <c r="A278" s="6">
        <v>272</v>
      </c>
      <c r="B278" s="231"/>
      <c r="C278" s="7"/>
      <c r="D278" s="7"/>
      <c r="E278" s="7"/>
      <c r="F278" s="67"/>
      <c r="G278" s="79"/>
      <c r="H278" s="79"/>
      <c r="I278" s="75"/>
      <c r="J278" s="76"/>
      <c r="K278" s="76"/>
      <c r="L278" s="76"/>
      <c r="M278" s="76"/>
      <c r="N278" s="76"/>
      <c r="O278" s="76"/>
      <c r="P278" s="76"/>
      <c r="Q278" s="76"/>
      <c r="R278" s="76"/>
      <c r="S278" s="76"/>
      <c r="T278" s="76"/>
      <c r="U278" s="76"/>
      <c r="V278" s="76"/>
      <c r="W278" s="80"/>
      <c r="X278" s="69"/>
      <c r="Y278" s="25"/>
      <c r="Z278" s="326"/>
      <c r="AA278" s="327"/>
      <c r="AB278" s="28"/>
      <c r="AC278" s="23"/>
      <c r="AD278" s="8"/>
      <c r="AE278" s="8"/>
      <c r="AF278" s="25"/>
      <c r="AG278" s="6"/>
      <c r="AH278" s="23"/>
      <c r="AI278" s="173"/>
      <c r="AJ278" s="26"/>
      <c r="AK278" s="23"/>
      <c r="AL278" s="25"/>
      <c r="AM278" s="6"/>
      <c r="AN278" s="23"/>
      <c r="AO278" s="247"/>
      <c r="AP278" s="243" t="str">
        <f>IF(AD278="UI",VLOOKUP(AB278,'Convert Internation Units'!$A$2:$D$33,4,FALSE),IF(AB278="Penethamate hydroiodide",0.63,IF(AB278="Benzylpenicillin Procaine /
 Benzathine Penicillin",0.61,IF(AB278="Benzathine Penicillin",0.61,IF(AB278="Procaine benzylpenicillin",0.61,IF(AB278=Prodrug!E275,Prodrug!E275,Prodrug!E275))))))</f>
        <v/>
      </c>
      <c r="AQ278" s="240" t="str">
        <f>IFERROR((((Calculations!C275*Calculations!G275)/Calculations!E275)*'Data Entry'!X278),"")</f>
        <v/>
      </c>
      <c r="AR278" s="141" t="str">
        <f>IFERROR(VLOOKUP(AB278,Lists!$P$2:$Q$182,2,0),"")</f>
        <v/>
      </c>
      <c r="AS278" s="143" t="str">
        <f>IF(AI278="UI",VLOOKUP(AG278,'Convert Internation Units'!$A$2:$D$33,4,FALSE),IF(AG278="Penethamate hydroiodide",0.63,IF(AG278="Benzylpenicillin Procaine /
 Benzathine Penicillin",0.61,IF(AG278="Benzathine Penicillin",0.61,IF(AG278="Procaine benzylpenicillin",0.61,IF(AG278=Prodrug!F275,Prodrug!F275,Prodrug!F275))))))</f>
        <v/>
      </c>
      <c r="AT278" s="240" t="str">
        <f>IFERROR((((Calculations!K275*Calculations!G275)/Calculations!E275)*'Data Entry'!X278),"")</f>
        <v/>
      </c>
      <c r="AU278" s="146" t="str">
        <f>IFERROR(VLOOKUP(AG278,Lists!$P$2:$Q$182,2,0),"")</f>
        <v/>
      </c>
      <c r="AV278" s="143" t="str">
        <f>IF(AL278="UI",VLOOKUP(AJ278,'Convert Internation Units'!$A$2:$D$33,4,FALSE),IF(AJ278="Penethamate hydroiodide",0.63,IF(AJ278="Benzylpenicillin Procaine /
 Benzathine Penicillin",0.61,IF(AJ278="Benzathine Penicillin",0.61,IF(AJ278="Procaine benzylpenicillin",0.61,IF(AJ278=Prodrug!G275,Prodrug!G275,Prodrug!G275))))))</f>
        <v/>
      </c>
      <c r="AW278" s="240" t="str">
        <f>IFERROR((((Calculations!O275*Calculations!G275)/Calculations!E275)*'Data Entry'!X278),"")</f>
        <v/>
      </c>
      <c r="AX278" s="146" t="str">
        <f>IFERROR(VLOOKUP(AJ278,Lists!$P$2:$Q$182,2,0),"")</f>
        <v/>
      </c>
      <c r="AY278" s="143" t="str">
        <f>IF(AO278="UI",VLOOKUP(AM278,'Convert Internation Units'!$A$2:$D$33,4,FALSE),IF(AM278="Penethamate hydroiodide",0.63,IF(AM278="Benzylpenicillin Procaine /
 Benzathine Penicillin",0.61,IF(AM278="Benzathine Penicillin",0.61,IF(AM278="Procaine benzylpenicillin",0.61,IF(AM278=Prodrug!H275,Prodrug!H275,Prodrug!H275))))))</f>
        <v/>
      </c>
      <c r="AZ278" s="240" t="str">
        <f>IFERROR((((Calculations!S275*Calculations!G275)/Calculations!E275)*'Data Entry'!X278),"")</f>
        <v/>
      </c>
      <c r="BA278" s="146" t="str">
        <f>IFERROR(VLOOKUP(AM278,Lists!$P$2:$Q$182,2,0),"")</f>
        <v/>
      </c>
      <c r="BG278" s="165"/>
      <c r="BH278" s="165"/>
      <c r="BI278" s="165"/>
      <c r="BJ278" s="165"/>
      <c r="BK278" s="165"/>
      <c r="BL278" s="165"/>
      <c r="BM278" s="165"/>
      <c r="BN278" s="165"/>
      <c r="BO278" s="165"/>
      <c r="BP278" s="165"/>
      <c r="BQ278" s="165"/>
      <c r="BR278" s="165"/>
      <c r="BS278" s="165"/>
      <c r="BT278" s="165"/>
      <c r="BU278" s="165"/>
    </row>
    <row r="279" spans="1:73" s="5" customFormat="1">
      <c r="A279" s="116">
        <v>273</v>
      </c>
      <c r="B279" s="232"/>
      <c r="C279" s="105"/>
      <c r="D279" s="105"/>
      <c r="E279" s="105"/>
      <c r="F279" s="106"/>
      <c r="G279" s="107"/>
      <c r="H279" s="107"/>
      <c r="I279" s="108"/>
      <c r="J279" s="110"/>
      <c r="K279" s="110"/>
      <c r="L279" s="110"/>
      <c r="M279" s="110"/>
      <c r="N279" s="110"/>
      <c r="O279" s="110"/>
      <c r="P279" s="110"/>
      <c r="Q279" s="110"/>
      <c r="R279" s="110"/>
      <c r="S279" s="110"/>
      <c r="T279" s="110"/>
      <c r="U279" s="110"/>
      <c r="V279" s="110"/>
      <c r="W279" s="109"/>
      <c r="X279" s="111"/>
      <c r="Y279" s="112"/>
      <c r="Z279" s="328"/>
      <c r="AA279" s="329"/>
      <c r="AB279" s="114"/>
      <c r="AC279" s="115"/>
      <c r="AD279" s="113"/>
      <c r="AE279" s="113"/>
      <c r="AF279" s="112"/>
      <c r="AG279" s="116"/>
      <c r="AH279" s="115"/>
      <c r="AI279" s="174"/>
      <c r="AJ279" s="104"/>
      <c r="AK279" s="115"/>
      <c r="AL279" s="112"/>
      <c r="AM279" s="116"/>
      <c r="AN279" s="115"/>
      <c r="AO279" s="248"/>
      <c r="AP279" s="242" t="str">
        <f>IF(AD279="UI",VLOOKUP(AB279,'Convert Internation Units'!$A$2:$D$33,4,FALSE),IF(AB279="Penethamate hydroiodide",0.63,IF(AB279="Benzylpenicillin Procaine /
 Benzathine Penicillin",0.61,IF(AB279="Benzathine Penicillin",0.61,IF(AB279="Procaine benzylpenicillin",0.61,IF(AB279=Prodrug!E276,Prodrug!E276,Prodrug!E276))))))</f>
        <v/>
      </c>
      <c r="AQ279" s="239" t="str">
        <f>IFERROR((((Calculations!C276*Calculations!G276)/Calculations!E276)*'Data Entry'!X279),"")</f>
        <v/>
      </c>
      <c r="AR279" s="234" t="str">
        <f>IFERROR(VLOOKUP(AB279,Lists!$P$2:$Q$182,2,0),"")</f>
        <v/>
      </c>
      <c r="AS279" s="233" t="str">
        <f>IF(AI279="UI",VLOOKUP(AG279,'Convert Internation Units'!$A$2:$D$33,4,FALSE),IF(AG279="Penethamate hydroiodide",0.63,IF(AG279="Benzylpenicillin Procaine /
 Benzathine Penicillin",0.61,IF(AG279="Benzathine Penicillin",0.61,IF(AG279="Procaine benzylpenicillin",0.61,IF(AG279=Prodrug!F276,Prodrug!F276,Prodrug!F276))))))</f>
        <v/>
      </c>
      <c r="AT279" s="239" t="str">
        <f>IFERROR((((Calculations!K276*Calculations!G276)/Calculations!E276)*'Data Entry'!X279),"")</f>
        <v/>
      </c>
      <c r="AU279" s="235" t="str">
        <f>IFERROR(VLOOKUP(AG279,Lists!$P$2:$Q$182,2,0),"")</f>
        <v/>
      </c>
      <c r="AV279" s="233" t="str">
        <f>IF(AL279="UI",VLOOKUP(AJ279,'Convert Internation Units'!$A$2:$D$33,4,FALSE),IF(AJ279="Penethamate hydroiodide",0.63,IF(AJ279="Benzylpenicillin Procaine /
 Benzathine Penicillin",0.61,IF(AJ279="Benzathine Penicillin",0.61,IF(AJ279="Procaine benzylpenicillin",0.61,IF(AJ279=Prodrug!G276,Prodrug!G276,Prodrug!G276))))))</f>
        <v/>
      </c>
      <c r="AW279" s="239" t="str">
        <f>IFERROR((((Calculations!O276*Calculations!G276)/Calculations!E276)*'Data Entry'!X279),"")</f>
        <v/>
      </c>
      <c r="AX279" s="235" t="str">
        <f>IFERROR(VLOOKUP(AJ279,Lists!$P$2:$Q$182,2,0),"")</f>
        <v/>
      </c>
      <c r="AY279" s="233" t="str">
        <f>IF(AO279="UI",VLOOKUP(AM279,'Convert Internation Units'!$A$2:$D$33,4,FALSE),IF(AM279="Penethamate hydroiodide",0.63,IF(AM279="Benzylpenicillin Procaine /
 Benzathine Penicillin",0.61,IF(AM279="Benzathine Penicillin",0.61,IF(AM279="Procaine benzylpenicillin",0.61,IF(AM279=Prodrug!H276,Prodrug!H276,Prodrug!H276))))))</f>
        <v/>
      </c>
      <c r="AZ279" s="239" t="str">
        <f>IFERROR((((Calculations!S276*Calculations!G276)/Calculations!E276)*'Data Entry'!X279),"")</f>
        <v/>
      </c>
      <c r="BA279" s="235" t="str">
        <f>IFERROR(VLOOKUP(AM279,Lists!$P$2:$Q$182,2,0),"")</f>
        <v/>
      </c>
      <c r="BG279" s="165"/>
      <c r="BH279" s="165"/>
      <c r="BI279" s="165"/>
      <c r="BJ279" s="165"/>
      <c r="BK279" s="165"/>
      <c r="BL279" s="165"/>
      <c r="BM279" s="165"/>
      <c r="BN279" s="165"/>
      <c r="BO279" s="165"/>
      <c r="BP279" s="165"/>
      <c r="BQ279" s="165"/>
      <c r="BR279" s="165"/>
      <c r="BS279" s="165"/>
      <c r="BT279" s="165"/>
      <c r="BU279" s="165"/>
    </row>
    <row r="280" spans="1:73" s="5" customFormat="1">
      <c r="A280" s="6">
        <v>274</v>
      </c>
      <c r="B280" s="231"/>
      <c r="C280" s="7"/>
      <c r="D280" s="7"/>
      <c r="E280" s="7"/>
      <c r="F280" s="67"/>
      <c r="G280" s="79"/>
      <c r="H280" s="79"/>
      <c r="I280" s="75"/>
      <c r="J280" s="76"/>
      <c r="K280" s="76"/>
      <c r="L280" s="76"/>
      <c r="M280" s="76"/>
      <c r="N280" s="76"/>
      <c r="O280" s="76"/>
      <c r="P280" s="76"/>
      <c r="Q280" s="76"/>
      <c r="R280" s="76"/>
      <c r="S280" s="76"/>
      <c r="T280" s="76"/>
      <c r="U280" s="76"/>
      <c r="V280" s="76"/>
      <c r="W280" s="80"/>
      <c r="X280" s="69"/>
      <c r="Y280" s="25"/>
      <c r="Z280" s="326"/>
      <c r="AA280" s="327"/>
      <c r="AB280" s="28"/>
      <c r="AC280" s="23"/>
      <c r="AD280" s="8"/>
      <c r="AE280" s="8"/>
      <c r="AF280" s="25"/>
      <c r="AG280" s="6"/>
      <c r="AH280" s="23"/>
      <c r="AI280" s="173"/>
      <c r="AJ280" s="26"/>
      <c r="AK280" s="23"/>
      <c r="AL280" s="25"/>
      <c r="AM280" s="6"/>
      <c r="AN280" s="23"/>
      <c r="AO280" s="247"/>
      <c r="AP280" s="243" t="str">
        <f>IF(AD280="UI",VLOOKUP(AB280,'Convert Internation Units'!$A$2:$D$33,4,FALSE),IF(AB280="Penethamate hydroiodide",0.63,IF(AB280="Benzylpenicillin Procaine /
 Benzathine Penicillin",0.61,IF(AB280="Benzathine Penicillin",0.61,IF(AB280="Procaine benzylpenicillin",0.61,IF(AB280=Prodrug!E277,Prodrug!E277,Prodrug!E277))))))</f>
        <v/>
      </c>
      <c r="AQ280" s="240" t="str">
        <f>IFERROR((((Calculations!C277*Calculations!G277)/Calculations!E277)*'Data Entry'!X280),"")</f>
        <v/>
      </c>
      <c r="AR280" s="141" t="str">
        <f>IFERROR(VLOOKUP(AB280,Lists!$P$2:$Q$182,2,0),"")</f>
        <v/>
      </c>
      <c r="AS280" s="143" t="str">
        <f>IF(AI280="UI",VLOOKUP(AG280,'Convert Internation Units'!$A$2:$D$33,4,FALSE),IF(AG280="Penethamate hydroiodide",0.63,IF(AG280="Benzylpenicillin Procaine /
 Benzathine Penicillin",0.61,IF(AG280="Benzathine Penicillin",0.61,IF(AG280="Procaine benzylpenicillin",0.61,IF(AG280=Prodrug!F277,Prodrug!F277,Prodrug!F277))))))</f>
        <v/>
      </c>
      <c r="AT280" s="240" t="str">
        <f>IFERROR((((Calculations!K277*Calculations!G277)/Calculations!E277)*'Data Entry'!X280),"")</f>
        <v/>
      </c>
      <c r="AU280" s="146" t="str">
        <f>IFERROR(VLOOKUP(AG280,Lists!$P$2:$Q$182,2,0),"")</f>
        <v/>
      </c>
      <c r="AV280" s="143" t="str">
        <f>IF(AL280="UI",VLOOKUP(AJ280,'Convert Internation Units'!$A$2:$D$33,4,FALSE),IF(AJ280="Penethamate hydroiodide",0.63,IF(AJ280="Benzylpenicillin Procaine /
 Benzathine Penicillin",0.61,IF(AJ280="Benzathine Penicillin",0.61,IF(AJ280="Procaine benzylpenicillin",0.61,IF(AJ280=Prodrug!G277,Prodrug!G277,Prodrug!G277))))))</f>
        <v/>
      </c>
      <c r="AW280" s="240" t="str">
        <f>IFERROR((((Calculations!O277*Calculations!G277)/Calculations!E277)*'Data Entry'!X280),"")</f>
        <v/>
      </c>
      <c r="AX280" s="146" t="str">
        <f>IFERROR(VLOOKUP(AJ280,Lists!$P$2:$Q$182,2,0),"")</f>
        <v/>
      </c>
      <c r="AY280" s="143" t="str">
        <f>IF(AO280="UI",VLOOKUP(AM280,'Convert Internation Units'!$A$2:$D$33,4,FALSE),IF(AM280="Penethamate hydroiodide",0.63,IF(AM280="Benzylpenicillin Procaine /
 Benzathine Penicillin",0.61,IF(AM280="Benzathine Penicillin",0.61,IF(AM280="Procaine benzylpenicillin",0.61,IF(AM280=Prodrug!H277,Prodrug!H277,Prodrug!H277))))))</f>
        <v/>
      </c>
      <c r="AZ280" s="240" t="str">
        <f>IFERROR((((Calculations!S277*Calculations!G277)/Calculations!E277)*'Data Entry'!X280),"")</f>
        <v/>
      </c>
      <c r="BA280" s="146" t="str">
        <f>IFERROR(VLOOKUP(AM280,Lists!$P$2:$Q$182,2,0),"")</f>
        <v/>
      </c>
      <c r="BG280" s="165"/>
      <c r="BH280" s="165"/>
      <c r="BI280" s="165"/>
      <c r="BJ280" s="165"/>
      <c r="BK280" s="165"/>
      <c r="BL280" s="165"/>
      <c r="BM280" s="165"/>
      <c r="BN280" s="165"/>
      <c r="BO280" s="165"/>
      <c r="BP280" s="165"/>
      <c r="BQ280" s="165"/>
      <c r="BR280" s="165"/>
      <c r="BS280" s="165"/>
      <c r="BT280" s="165"/>
      <c r="BU280" s="165"/>
    </row>
    <row r="281" spans="1:73" s="5" customFormat="1">
      <c r="A281" s="116">
        <v>275</v>
      </c>
      <c r="B281" s="232"/>
      <c r="C281" s="105"/>
      <c r="D281" s="105"/>
      <c r="E281" s="105"/>
      <c r="F281" s="106"/>
      <c r="G281" s="107"/>
      <c r="H281" s="107"/>
      <c r="I281" s="108"/>
      <c r="J281" s="110"/>
      <c r="K281" s="110"/>
      <c r="L281" s="110"/>
      <c r="M281" s="110"/>
      <c r="N281" s="110"/>
      <c r="O281" s="110"/>
      <c r="P281" s="110"/>
      <c r="Q281" s="110"/>
      <c r="R281" s="110"/>
      <c r="S281" s="110"/>
      <c r="T281" s="110"/>
      <c r="U281" s="110"/>
      <c r="V281" s="110"/>
      <c r="W281" s="109"/>
      <c r="X281" s="111"/>
      <c r="Y281" s="112"/>
      <c r="Z281" s="328"/>
      <c r="AA281" s="329"/>
      <c r="AB281" s="114"/>
      <c r="AC281" s="115"/>
      <c r="AD281" s="113"/>
      <c r="AE281" s="113"/>
      <c r="AF281" s="112"/>
      <c r="AG281" s="116"/>
      <c r="AH281" s="115"/>
      <c r="AI281" s="174"/>
      <c r="AJ281" s="104"/>
      <c r="AK281" s="115"/>
      <c r="AL281" s="112"/>
      <c r="AM281" s="116"/>
      <c r="AN281" s="115"/>
      <c r="AO281" s="248"/>
      <c r="AP281" s="242" t="str">
        <f>IF(AD281="UI",VLOOKUP(AB281,'Convert Internation Units'!$A$2:$D$33,4,FALSE),IF(AB281="Penethamate hydroiodide",0.63,IF(AB281="Benzylpenicillin Procaine /
 Benzathine Penicillin",0.61,IF(AB281="Benzathine Penicillin",0.61,IF(AB281="Procaine benzylpenicillin",0.61,IF(AB281=Prodrug!E278,Prodrug!E278,Prodrug!E278))))))</f>
        <v/>
      </c>
      <c r="AQ281" s="239" t="str">
        <f>IFERROR((((Calculations!C278*Calculations!G278)/Calculations!E278)*'Data Entry'!X281),"")</f>
        <v/>
      </c>
      <c r="AR281" s="234" t="str">
        <f>IFERROR(VLOOKUP(AB281,Lists!$P$2:$Q$182,2,0),"")</f>
        <v/>
      </c>
      <c r="AS281" s="233" t="str">
        <f>IF(AI281="UI",VLOOKUP(AG281,'Convert Internation Units'!$A$2:$D$33,4,FALSE),IF(AG281="Penethamate hydroiodide",0.63,IF(AG281="Benzylpenicillin Procaine /
 Benzathine Penicillin",0.61,IF(AG281="Benzathine Penicillin",0.61,IF(AG281="Procaine benzylpenicillin",0.61,IF(AG281=Prodrug!F278,Prodrug!F278,Prodrug!F278))))))</f>
        <v/>
      </c>
      <c r="AT281" s="239" t="str">
        <f>IFERROR((((Calculations!K278*Calculations!G278)/Calculations!E278)*'Data Entry'!X281),"")</f>
        <v/>
      </c>
      <c r="AU281" s="235" t="str">
        <f>IFERROR(VLOOKUP(AG281,Lists!$P$2:$Q$182,2,0),"")</f>
        <v/>
      </c>
      <c r="AV281" s="233" t="str">
        <f>IF(AL281="UI",VLOOKUP(AJ281,'Convert Internation Units'!$A$2:$D$33,4,FALSE),IF(AJ281="Penethamate hydroiodide",0.63,IF(AJ281="Benzylpenicillin Procaine /
 Benzathine Penicillin",0.61,IF(AJ281="Benzathine Penicillin",0.61,IF(AJ281="Procaine benzylpenicillin",0.61,IF(AJ281=Prodrug!G278,Prodrug!G278,Prodrug!G278))))))</f>
        <v/>
      </c>
      <c r="AW281" s="239" t="str">
        <f>IFERROR((((Calculations!O278*Calculations!G278)/Calculations!E278)*'Data Entry'!X281),"")</f>
        <v/>
      </c>
      <c r="AX281" s="235" t="str">
        <f>IFERROR(VLOOKUP(AJ281,Lists!$P$2:$Q$182,2,0),"")</f>
        <v/>
      </c>
      <c r="AY281" s="233" t="str">
        <f>IF(AO281="UI",VLOOKUP(AM281,'Convert Internation Units'!$A$2:$D$33,4,FALSE),IF(AM281="Penethamate hydroiodide",0.63,IF(AM281="Benzylpenicillin Procaine /
 Benzathine Penicillin",0.61,IF(AM281="Benzathine Penicillin",0.61,IF(AM281="Procaine benzylpenicillin",0.61,IF(AM281=Prodrug!H278,Prodrug!H278,Prodrug!H278))))))</f>
        <v/>
      </c>
      <c r="AZ281" s="239" t="str">
        <f>IFERROR((((Calculations!S278*Calculations!G278)/Calculations!E278)*'Data Entry'!X281),"")</f>
        <v/>
      </c>
      <c r="BA281" s="235" t="str">
        <f>IFERROR(VLOOKUP(AM281,Lists!$P$2:$Q$182,2,0),"")</f>
        <v/>
      </c>
      <c r="BG281" s="165"/>
      <c r="BH281" s="165"/>
      <c r="BI281" s="165"/>
      <c r="BJ281" s="165"/>
      <c r="BK281" s="165"/>
      <c r="BL281" s="165"/>
      <c r="BM281" s="165"/>
      <c r="BN281" s="165"/>
      <c r="BO281" s="165"/>
      <c r="BP281" s="165"/>
      <c r="BQ281" s="165"/>
      <c r="BR281" s="165"/>
      <c r="BS281" s="165"/>
      <c r="BT281" s="165"/>
      <c r="BU281" s="165"/>
    </row>
    <row r="282" spans="1:73" s="5" customFormat="1">
      <c r="A282" s="6">
        <v>276</v>
      </c>
      <c r="B282" s="231"/>
      <c r="C282" s="7"/>
      <c r="D282" s="7"/>
      <c r="E282" s="7"/>
      <c r="F282" s="67"/>
      <c r="G282" s="79"/>
      <c r="H282" s="79"/>
      <c r="I282" s="75"/>
      <c r="J282" s="76"/>
      <c r="K282" s="76"/>
      <c r="L282" s="76"/>
      <c r="M282" s="76"/>
      <c r="N282" s="76"/>
      <c r="O282" s="76"/>
      <c r="P282" s="76"/>
      <c r="Q282" s="76"/>
      <c r="R282" s="76"/>
      <c r="S282" s="76"/>
      <c r="T282" s="76"/>
      <c r="U282" s="76"/>
      <c r="V282" s="76"/>
      <c r="W282" s="80"/>
      <c r="X282" s="69"/>
      <c r="Y282" s="25"/>
      <c r="Z282" s="326"/>
      <c r="AA282" s="327"/>
      <c r="AB282" s="28"/>
      <c r="AC282" s="23"/>
      <c r="AD282" s="8"/>
      <c r="AE282" s="8"/>
      <c r="AF282" s="25"/>
      <c r="AG282" s="6"/>
      <c r="AH282" s="23"/>
      <c r="AI282" s="173"/>
      <c r="AJ282" s="26"/>
      <c r="AK282" s="23"/>
      <c r="AL282" s="25"/>
      <c r="AM282" s="6"/>
      <c r="AN282" s="23"/>
      <c r="AO282" s="247"/>
      <c r="AP282" s="243" t="str">
        <f>IF(AD282="UI",VLOOKUP(AB282,'Convert Internation Units'!$A$2:$D$33,4,FALSE),IF(AB282="Penethamate hydroiodide",0.63,IF(AB282="Benzylpenicillin Procaine /
 Benzathine Penicillin",0.61,IF(AB282="Benzathine Penicillin",0.61,IF(AB282="Procaine benzylpenicillin",0.61,IF(AB282=Prodrug!E279,Prodrug!E279,Prodrug!E279))))))</f>
        <v/>
      </c>
      <c r="AQ282" s="240" t="str">
        <f>IFERROR((((Calculations!C279*Calculations!G279)/Calculations!E279)*'Data Entry'!X282),"")</f>
        <v/>
      </c>
      <c r="AR282" s="141" t="str">
        <f>IFERROR(VLOOKUP(AB282,Lists!$P$2:$Q$182,2,0),"")</f>
        <v/>
      </c>
      <c r="AS282" s="143" t="str">
        <f>IF(AI282="UI",VLOOKUP(AG282,'Convert Internation Units'!$A$2:$D$33,4,FALSE),IF(AG282="Penethamate hydroiodide",0.63,IF(AG282="Benzylpenicillin Procaine /
 Benzathine Penicillin",0.61,IF(AG282="Benzathine Penicillin",0.61,IF(AG282="Procaine benzylpenicillin",0.61,IF(AG282=Prodrug!F279,Prodrug!F279,Prodrug!F279))))))</f>
        <v/>
      </c>
      <c r="AT282" s="240" t="str">
        <f>IFERROR((((Calculations!K279*Calculations!G279)/Calculations!E279)*'Data Entry'!X282),"")</f>
        <v/>
      </c>
      <c r="AU282" s="146" t="str">
        <f>IFERROR(VLOOKUP(AG282,Lists!$P$2:$Q$182,2,0),"")</f>
        <v/>
      </c>
      <c r="AV282" s="143" t="str">
        <f>IF(AL282="UI",VLOOKUP(AJ282,'Convert Internation Units'!$A$2:$D$33,4,FALSE),IF(AJ282="Penethamate hydroiodide",0.63,IF(AJ282="Benzylpenicillin Procaine /
 Benzathine Penicillin",0.61,IF(AJ282="Benzathine Penicillin",0.61,IF(AJ282="Procaine benzylpenicillin",0.61,IF(AJ282=Prodrug!G279,Prodrug!G279,Prodrug!G279))))))</f>
        <v/>
      </c>
      <c r="AW282" s="240" t="str">
        <f>IFERROR((((Calculations!O279*Calculations!G279)/Calculations!E279)*'Data Entry'!X282),"")</f>
        <v/>
      </c>
      <c r="AX282" s="146" t="str">
        <f>IFERROR(VLOOKUP(AJ282,Lists!$P$2:$Q$182,2,0),"")</f>
        <v/>
      </c>
      <c r="AY282" s="143" t="str">
        <f>IF(AO282="UI",VLOOKUP(AM282,'Convert Internation Units'!$A$2:$D$33,4,FALSE),IF(AM282="Penethamate hydroiodide",0.63,IF(AM282="Benzylpenicillin Procaine /
 Benzathine Penicillin",0.61,IF(AM282="Benzathine Penicillin",0.61,IF(AM282="Procaine benzylpenicillin",0.61,IF(AM282=Prodrug!H279,Prodrug!H279,Prodrug!H279))))))</f>
        <v/>
      </c>
      <c r="AZ282" s="240" t="str">
        <f>IFERROR((((Calculations!S279*Calculations!G279)/Calculations!E279)*'Data Entry'!X282),"")</f>
        <v/>
      </c>
      <c r="BA282" s="146" t="str">
        <f>IFERROR(VLOOKUP(AM282,Lists!$P$2:$Q$182,2,0),"")</f>
        <v/>
      </c>
      <c r="BG282" s="165"/>
      <c r="BH282" s="165"/>
      <c r="BI282" s="165"/>
      <c r="BJ282" s="165"/>
      <c r="BK282" s="165"/>
      <c r="BL282" s="165"/>
      <c r="BM282" s="165"/>
      <c r="BN282" s="165"/>
      <c r="BO282" s="165"/>
      <c r="BP282" s="165"/>
      <c r="BQ282" s="165"/>
      <c r="BR282" s="165"/>
      <c r="BS282" s="165"/>
      <c r="BT282" s="165"/>
      <c r="BU282" s="165"/>
    </row>
    <row r="283" spans="1:73" s="5" customFormat="1">
      <c r="A283" s="116">
        <v>277</v>
      </c>
      <c r="B283" s="232"/>
      <c r="C283" s="105"/>
      <c r="D283" s="105"/>
      <c r="E283" s="105"/>
      <c r="F283" s="106"/>
      <c r="G283" s="107"/>
      <c r="H283" s="107"/>
      <c r="I283" s="108"/>
      <c r="J283" s="110"/>
      <c r="K283" s="110"/>
      <c r="L283" s="110"/>
      <c r="M283" s="110"/>
      <c r="N283" s="110"/>
      <c r="O283" s="110"/>
      <c r="P283" s="110"/>
      <c r="Q283" s="110"/>
      <c r="R283" s="110"/>
      <c r="S283" s="110"/>
      <c r="T283" s="110"/>
      <c r="U283" s="110"/>
      <c r="V283" s="110"/>
      <c r="W283" s="109"/>
      <c r="X283" s="111"/>
      <c r="Y283" s="112"/>
      <c r="Z283" s="328"/>
      <c r="AA283" s="329"/>
      <c r="AB283" s="114"/>
      <c r="AC283" s="115"/>
      <c r="AD283" s="113"/>
      <c r="AE283" s="113"/>
      <c r="AF283" s="112"/>
      <c r="AG283" s="116"/>
      <c r="AH283" s="115"/>
      <c r="AI283" s="174"/>
      <c r="AJ283" s="104"/>
      <c r="AK283" s="115"/>
      <c r="AL283" s="112"/>
      <c r="AM283" s="116"/>
      <c r="AN283" s="115"/>
      <c r="AO283" s="248"/>
      <c r="AP283" s="242" t="str">
        <f>IF(AD283="UI",VLOOKUP(AB283,'Convert Internation Units'!$A$2:$D$33,4,FALSE),IF(AB283="Penethamate hydroiodide",0.63,IF(AB283="Benzylpenicillin Procaine /
 Benzathine Penicillin",0.61,IF(AB283="Benzathine Penicillin",0.61,IF(AB283="Procaine benzylpenicillin",0.61,IF(AB283=Prodrug!E280,Prodrug!E280,Prodrug!E280))))))</f>
        <v/>
      </c>
      <c r="AQ283" s="239" t="str">
        <f>IFERROR((((Calculations!C280*Calculations!G280)/Calculations!E280)*'Data Entry'!X283),"")</f>
        <v/>
      </c>
      <c r="AR283" s="234" t="str">
        <f>IFERROR(VLOOKUP(AB283,Lists!$P$2:$Q$182,2,0),"")</f>
        <v/>
      </c>
      <c r="AS283" s="233" t="str">
        <f>IF(AI283="UI",VLOOKUP(AG283,'Convert Internation Units'!$A$2:$D$33,4,FALSE),IF(AG283="Penethamate hydroiodide",0.63,IF(AG283="Benzylpenicillin Procaine /
 Benzathine Penicillin",0.61,IF(AG283="Benzathine Penicillin",0.61,IF(AG283="Procaine benzylpenicillin",0.61,IF(AG283=Prodrug!F280,Prodrug!F280,Prodrug!F280))))))</f>
        <v/>
      </c>
      <c r="AT283" s="239" t="str">
        <f>IFERROR((((Calculations!K280*Calculations!G280)/Calculations!E280)*'Data Entry'!X283),"")</f>
        <v/>
      </c>
      <c r="AU283" s="235" t="str">
        <f>IFERROR(VLOOKUP(AG283,Lists!$P$2:$Q$182,2,0),"")</f>
        <v/>
      </c>
      <c r="AV283" s="233" t="str">
        <f>IF(AL283="UI",VLOOKUP(AJ283,'Convert Internation Units'!$A$2:$D$33,4,FALSE),IF(AJ283="Penethamate hydroiodide",0.63,IF(AJ283="Benzylpenicillin Procaine /
 Benzathine Penicillin",0.61,IF(AJ283="Benzathine Penicillin",0.61,IF(AJ283="Procaine benzylpenicillin",0.61,IF(AJ283=Prodrug!G280,Prodrug!G280,Prodrug!G280))))))</f>
        <v/>
      </c>
      <c r="AW283" s="239" t="str">
        <f>IFERROR((((Calculations!O280*Calculations!G280)/Calculations!E280)*'Data Entry'!X283),"")</f>
        <v/>
      </c>
      <c r="AX283" s="235" t="str">
        <f>IFERROR(VLOOKUP(AJ283,Lists!$P$2:$Q$182,2,0),"")</f>
        <v/>
      </c>
      <c r="AY283" s="233" t="str">
        <f>IF(AO283="UI",VLOOKUP(AM283,'Convert Internation Units'!$A$2:$D$33,4,FALSE),IF(AM283="Penethamate hydroiodide",0.63,IF(AM283="Benzylpenicillin Procaine /
 Benzathine Penicillin",0.61,IF(AM283="Benzathine Penicillin",0.61,IF(AM283="Procaine benzylpenicillin",0.61,IF(AM283=Prodrug!H280,Prodrug!H280,Prodrug!H280))))))</f>
        <v/>
      </c>
      <c r="AZ283" s="239" t="str">
        <f>IFERROR((((Calculations!S280*Calculations!G280)/Calculations!E280)*'Data Entry'!X283),"")</f>
        <v/>
      </c>
      <c r="BA283" s="235" t="str">
        <f>IFERROR(VLOOKUP(AM283,Lists!$P$2:$Q$182,2,0),"")</f>
        <v/>
      </c>
      <c r="BG283" s="165"/>
      <c r="BH283" s="165"/>
      <c r="BI283" s="165"/>
      <c r="BJ283" s="165"/>
      <c r="BK283" s="165"/>
      <c r="BL283" s="165"/>
      <c r="BM283" s="165"/>
      <c r="BN283" s="165"/>
      <c r="BO283" s="165"/>
      <c r="BP283" s="165"/>
      <c r="BQ283" s="165"/>
      <c r="BR283" s="165"/>
      <c r="BS283" s="165"/>
      <c r="BT283" s="165"/>
      <c r="BU283" s="165"/>
    </row>
    <row r="284" spans="1:73" s="5" customFormat="1">
      <c r="A284" s="6">
        <v>278</v>
      </c>
      <c r="B284" s="231"/>
      <c r="C284" s="7"/>
      <c r="D284" s="7"/>
      <c r="E284" s="7"/>
      <c r="F284" s="67"/>
      <c r="G284" s="79"/>
      <c r="H284" s="79"/>
      <c r="I284" s="75"/>
      <c r="J284" s="76"/>
      <c r="K284" s="76"/>
      <c r="L284" s="76"/>
      <c r="M284" s="76"/>
      <c r="N284" s="76"/>
      <c r="O284" s="76"/>
      <c r="P284" s="76"/>
      <c r="Q284" s="76"/>
      <c r="R284" s="76"/>
      <c r="S284" s="76"/>
      <c r="T284" s="76"/>
      <c r="U284" s="76"/>
      <c r="V284" s="76"/>
      <c r="W284" s="80"/>
      <c r="X284" s="69"/>
      <c r="Y284" s="25"/>
      <c r="Z284" s="326"/>
      <c r="AA284" s="327"/>
      <c r="AB284" s="28"/>
      <c r="AC284" s="23"/>
      <c r="AD284" s="8"/>
      <c r="AE284" s="8"/>
      <c r="AF284" s="25"/>
      <c r="AG284" s="6"/>
      <c r="AH284" s="23"/>
      <c r="AI284" s="173"/>
      <c r="AJ284" s="26"/>
      <c r="AK284" s="23"/>
      <c r="AL284" s="25"/>
      <c r="AM284" s="6"/>
      <c r="AN284" s="23"/>
      <c r="AO284" s="247"/>
      <c r="AP284" s="243" t="str">
        <f>IF(AD284="UI",VLOOKUP(AB284,'Convert Internation Units'!$A$2:$D$33,4,FALSE),IF(AB284="Penethamate hydroiodide",0.63,IF(AB284="Benzylpenicillin Procaine /
 Benzathine Penicillin",0.61,IF(AB284="Benzathine Penicillin",0.61,IF(AB284="Procaine benzylpenicillin",0.61,IF(AB284=Prodrug!E281,Prodrug!E281,Prodrug!E281))))))</f>
        <v/>
      </c>
      <c r="AQ284" s="240" t="str">
        <f>IFERROR((((Calculations!C281*Calculations!G281)/Calculations!E281)*'Data Entry'!X284),"")</f>
        <v/>
      </c>
      <c r="AR284" s="141" t="str">
        <f>IFERROR(VLOOKUP(AB284,Lists!$P$2:$Q$182,2,0),"")</f>
        <v/>
      </c>
      <c r="AS284" s="143" t="str">
        <f>IF(AI284="UI",VLOOKUP(AG284,'Convert Internation Units'!$A$2:$D$33,4,FALSE),IF(AG284="Penethamate hydroiodide",0.63,IF(AG284="Benzylpenicillin Procaine /
 Benzathine Penicillin",0.61,IF(AG284="Benzathine Penicillin",0.61,IF(AG284="Procaine benzylpenicillin",0.61,IF(AG284=Prodrug!F281,Prodrug!F281,Prodrug!F281))))))</f>
        <v/>
      </c>
      <c r="AT284" s="240" t="str">
        <f>IFERROR((((Calculations!K281*Calculations!G281)/Calculations!E281)*'Data Entry'!X284),"")</f>
        <v/>
      </c>
      <c r="AU284" s="146" t="str">
        <f>IFERROR(VLOOKUP(AG284,Lists!$P$2:$Q$182,2,0),"")</f>
        <v/>
      </c>
      <c r="AV284" s="143" t="str">
        <f>IF(AL284="UI",VLOOKUP(AJ284,'Convert Internation Units'!$A$2:$D$33,4,FALSE),IF(AJ284="Penethamate hydroiodide",0.63,IF(AJ284="Benzylpenicillin Procaine /
 Benzathine Penicillin",0.61,IF(AJ284="Benzathine Penicillin",0.61,IF(AJ284="Procaine benzylpenicillin",0.61,IF(AJ284=Prodrug!G281,Prodrug!G281,Prodrug!G281))))))</f>
        <v/>
      </c>
      <c r="AW284" s="240" t="str">
        <f>IFERROR((((Calculations!O281*Calculations!G281)/Calculations!E281)*'Data Entry'!X284),"")</f>
        <v/>
      </c>
      <c r="AX284" s="146" t="str">
        <f>IFERROR(VLOOKUP(AJ284,Lists!$P$2:$Q$182,2,0),"")</f>
        <v/>
      </c>
      <c r="AY284" s="143" t="str">
        <f>IF(AO284="UI",VLOOKUP(AM284,'Convert Internation Units'!$A$2:$D$33,4,FALSE),IF(AM284="Penethamate hydroiodide",0.63,IF(AM284="Benzylpenicillin Procaine /
 Benzathine Penicillin",0.61,IF(AM284="Benzathine Penicillin",0.61,IF(AM284="Procaine benzylpenicillin",0.61,IF(AM284=Prodrug!H281,Prodrug!H281,Prodrug!H281))))))</f>
        <v/>
      </c>
      <c r="AZ284" s="240" t="str">
        <f>IFERROR((((Calculations!S281*Calculations!G281)/Calculations!E281)*'Data Entry'!X284),"")</f>
        <v/>
      </c>
      <c r="BA284" s="146" t="str">
        <f>IFERROR(VLOOKUP(AM284,Lists!$P$2:$Q$182,2,0),"")</f>
        <v/>
      </c>
      <c r="BG284" s="165"/>
      <c r="BH284" s="165"/>
      <c r="BI284" s="165"/>
      <c r="BJ284" s="165"/>
      <c r="BK284" s="165"/>
      <c r="BL284" s="165"/>
      <c r="BM284" s="165"/>
      <c r="BN284" s="165"/>
      <c r="BO284" s="165"/>
      <c r="BP284" s="165"/>
      <c r="BQ284" s="165"/>
      <c r="BR284" s="165"/>
      <c r="BS284" s="165"/>
      <c r="BT284" s="165"/>
      <c r="BU284" s="165"/>
    </row>
    <row r="285" spans="1:73" s="5" customFormat="1">
      <c r="A285" s="116">
        <v>279</v>
      </c>
      <c r="B285" s="232"/>
      <c r="C285" s="105"/>
      <c r="D285" s="105"/>
      <c r="E285" s="105"/>
      <c r="F285" s="106"/>
      <c r="G285" s="107"/>
      <c r="H285" s="107"/>
      <c r="I285" s="108"/>
      <c r="J285" s="110"/>
      <c r="K285" s="110"/>
      <c r="L285" s="110"/>
      <c r="M285" s="110"/>
      <c r="N285" s="110"/>
      <c r="O285" s="110"/>
      <c r="P285" s="110"/>
      <c r="Q285" s="110"/>
      <c r="R285" s="110"/>
      <c r="S285" s="110"/>
      <c r="T285" s="110"/>
      <c r="U285" s="110"/>
      <c r="V285" s="110"/>
      <c r="W285" s="109"/>
      <c r="X285" s="111"/>
      <c r="Y285" s="112"/>
      <c r="Z285" s="328"/>
      <c r="AA285" s="329"/>
      <c r="AB285" s="114"/>
      <c r="AC285" s="115"/>
      <c r="AD285" s="113"/>
      <c r="AE285" s="113"/>
      <c r="AF285" s="112"/>
      <c r="AG285" s="116"/>
      <c r="AH285" s="115"/>
      <c r="AI285" s="174"/>
      <c r="AJ285" s="104"/>
      <c r="AK285" s="115"/>
      <c r="AL285" s="112"/>
      <c r="AM285" s="116"/>
      <c r="AN285" s="115"/>
      <c r="AO285" s="248"/>
      <c r="AP285" s="242" t="str">
        <f>IF(AD285="UI",VLOOKUP(AB285,'Convert Internation Units'!$A$2:$D$33,4,FALSE),IF(AB285="Penethamate hydroiodide",0.63,IF(AB285="Benzylpenicillin Procaine /
 Benzathine Penicillin",0.61,IF(AB285="Benzathine Penicillin",0.61,IF(AB285="Procaine benzylpenicillin",0.61,IF(AB285=Prodrug!E282,Prodrug!E282,Prodrug!E282))))))</f>
        <v/>
      </c>
      <c r="AQ285" s="239" t="str">
        <f>IFERROR((((Calculations!C282*Calculations!G282)/Calculations!E282)*'Data Entry'!X285),"")</f>
        <v/>
      </c>
      <c r="AR285" s="234" t="str">
        <f>IFERROR(VLOOKUP(AB285,Lists!$P$2:$Q$182,2,0),"")</f>
        <v/>
      </c>
      <c r="AS285" s="233" t="str">
        <f>IF(AI285="UI",VLOOKUP(AG285,'Convert Internation Units'!$A$2:$D$33,4,FALSE),IF(AG285="Penethamate hydroiodide",0.63,IF(AG285="Benzylpenicillin Procaine /
 Benzathine Penicillin",0.61,IF(AG285="Benzathine Penicillin",0.61,IF(AG285="Procaine benzylpenicillin",0.61,IF(AG285=Prodrug!F282,Prodrug!F282,Prodrug!F282))))))</f>
        <v/>
      </c>
      <c r="AT285" s="239" t="str">
        <f>IFERROR((((Calculations!K282*Calculations!G282)/Calculations!E282)*'Data Entry'!X285),"")</f>
        <v/>
      </c>
      <c r="AU285" s="235" t="str">
        <f>IFERROR(VLOOKUP(AG285,Lists!$P$2:$Q$182,2,0),"")</f>
        <v/>
      </c>
      <c r="AV285" s="233" t="str">
        <f>IF(AL285="UI",VLOOKUP(AJ285,'Convert Internation Units'!$A$2:$D$33,4,FALSE),IF(AJ285="Penethamate hydroiodide",0.63,IF(AJ285="Benzylpenicillin Procaine /
 Benzathine Penicillin",0.61,IF(AJ285="Benzathine Penicillin",0.61,IF(AJ285="Procaine benzylpenicillin",0.61,IF(AJ285=Prodrug!G282,Prodrug!G282,Prodrug!G282))))))</f>
        <v/>
      </c>
      <c r="AW285" s="239" t="str">
        <f>IFERROR((((Calculations!O282*Calculations!G282)/Calculations!E282)*'Data Entry'!X285),"")</f>
        <v/>
      </c>
      <c r="AX285" s="235" t="str">
        <f>IFERROR(VLOOKUP(AJ285,Lists!$P$2:$Q$182,2,0),"")</f>
        <v/>
      </c>
      <c r="AY285" s="233" t="str">
        <f>IF(AO285="UI",VLOOKUP(AM285,'Convert Internation Units'!$A$2:$D$33,4,FALSE),IF(AM285="Penethamate hydroiodide",0.63,IF(AM285="Benzylpenicillin Procaine /
 Benzathine Penicillin",0.61,IF(AM285="Benzathine Penicillin",0.61,IF(AM285="Procaine benzylpenicillin",0.61,IF(AM285=Prodrug!H282,Prodrug!H282,Prodrug!H282))))))</f>
        <v/>
      </c>
      <c r="AZ285" s="239" t="str">
        <f>IFERROR((((Calculations!S282*Calculations!G282)/Calculations!E282)*'Data Entry'!X285),"")</f>
        <v/>
      </c>
      <c r="BA285" s="235" t="str">
        <f>IFERROR(VLOOKUP(AM285,Lists!$P$2:$Q$182,2,0),"")</f>
        <v/>
      </c>
      <c r="BG285" s="165"/>
      <c r="BH285" s="165"/>
      <c r="BI285" s="165"/>
      <c r="BJ285" s="165"/>
      <c r="BK285" s="165"/>
      <c r="BL285" s="165"/>
      <c r="BM285" s="165"/>
      <c r="BN285" s="165"/>
      <c r="BO285" s="165"/>
      <c r="BP285" s="165"/>
      <c r="BQ285" s="165"/>
      <c r="BR285" s="165"/>
      <c r="BS285" s="165"/>
      <c r="BT285" s="165"/>
      <c r="BU285" s="165"/>
    </row>
    <row r="286" spans="1:73" s="5" customFormat="1">
      <c r="A286" s="6">
        <v>280</v>
      </c>
      <c r="B286" s="231"/>
      <c r="C286" s="7"/>
      <c r="D286" s="7"/>
      <c r="E286" s="7"/>
      <c r="F286" s="67"/>
      <c r="G286" s="79"/>
      <c r="H286" s="79"/>
      <c r="I286" s="75"/>
      <c r="J286" s="76"/>
      <c r="K286" s="76"/>
      <c r="L286" s="76"/>
      <c r="M286" s="76"/>
      <c r="N286" s="76"/>
      <c r="O286" s="76"/>
      <c r="P286" s="76"/>
      <c r="Q286" s="76"/>
      <c r="R286" s="76"/>
      <c r="S286" s="76"/>
      <c r="T286" s="76"/>
      <c r="U286" s="76"/>
      <c r="V286" s="76"/>
      <c r="W286" s="80"/>
      <c r="X286" s="69"/>
      <c r="Y286" s="25"/>
      <c r="Z286" s="326"/>
      <c r="AA286" s="327"/>
      <c r="AB286" s="28"/>
      <c r="AC286" s="23"/>
      <c r="AD286" s="8"/>
      <c r="AE286" s="8"/>
      <c r="AF286" s="25"/>
      <c r="AG286" s="6"/>
      <c r="AH286" s="23"/>
      <c r="AI286" s="173"/>
      <c r="AJ286" s="26"/>
      <c r="AK286" s="23"/>
      <c r="AL286" s="25"/>
      <c r="AM286" s="6"/>
      <c r="AN286" s="23"/>
      <c r="AO286" s="247"/>
      <c r="AP286" s="243" t="str">
        <f>IF(AD286="UI",VLOOKUP(AB286,'Convert Internation Units'!$A$2:$D$33,4,FALSE),IF(AB286="Penethamate hydroiodide",0.63,IF(AB286="Benzylpenicillin Procaine /
 Benzathine Penicillin",0.61,IF(AB286="Benzathine Penicillin",0.61,IF(AB286="Procaine benzylpenicillin",0.61,IF(AB286=Prodrug!E283,Prodrug!E283,Prodrug!E283))))))</f>
        <v/>
      </c>
      <c r="AQ286" s="240" t="str">
        <f>IFERROR((((Calculations!C283*Calculations!G283)/Calculations!E283)*'Data Entry'!X286),"")</f>
        <v/>
      </c>
      <c r="AR286" s="141" t="str">
        <f>IFERROR(VLOOKUP(AB286,Lists!$P$2:$Q$182,2,0),"")</f>
        <v/>
      </c>
      <c r="AS286" s="143" t="str">
        <f>IF(AI286="UI",VLOOKUP(AG286,'Convert Internation Units'!$A$2:$D$33,4,FALSE),IF(AG286="Penethamate hydroiodide",0.63,IF(AG286="Benzylpenicillin Procaine /
 Benzathine Penicillin",0.61,IF(AG286="Benzathine Penicillin",0.61,IF(AG286="Procaine benzylpenicillin",0.61,IF(AG286=Prodrug!F283,Prodrug!F283,Prodrug!F283))))))</f>
        <v/>
      </c>
      <c r="AT286" s="240" t="str">
        <f>IFERROR((((Calculations!K283*Calculations!G283)/Calculations!E283)*'Data Entry'!X286),"")</f>
        <v/>
      </c>
      <c r="AU286" s="146" t="str">
        <f>IFERROR(VLOOKUP(AG286,Lists!$P$2:$Q$182,2,0),"")</f>
        <v/>
      </c>
      <c r="AV286" s="143" t="str">
        <f>IF(AL286="UI",VLOOKUP(AJ286,'Convert Internation Units'!$A$2:$D$33,4,FALSE),IF(AJ286="Penethamate hydroiodide",0.63,IF(AJ286="Benzylpenicillin Procaine /
 Benzathine Penicillin",0.61,IF(AJ286="Benzathine Penicillin",0.61,IF(AJ286="Procaine benzylpenicillin",0.61,IF(AJ286=Prodrug!G283,Prodrug!G283,Prodrug!G283))))))</f>
        <v/>
      </c>
      <c r="AW286" s="240" t="str">
        <f>IFERROR((((Calculations!O283*Calculations!G283)/Calculations!E283)*'Data Entry'!X286),"")</f>
        <v/>
      </c>
      <c r="AX286" s="146" t="str">
        <f>IFERROR(VLOOKUP(AJ286,Lists!$P$2:$Q$182,2,0),"")</f>
        <v/>
      </c>
      <c r="AY286" s="143" t="str">
        <f>IF(AO286="UI",VLOOKUP(AM286,'Convert Internation Units'!$A$2:$D$33,4,FALSE),IF(AM286="Penethamate hydroiodide",0.63,IF(AM286="Benzylpenicillin Procaine /
 Benzathine Penicillin",0.61,IF(AM286="Benzathine Penicillin",0.61,IF(AM286="Procaine benzylpenicillin",0.61,IF(AM286=Prodrug!H283,Prodrug!H283,Prodrug!H283))))))</f>
        <v/>
      </c>
      <c r="AZ286" s="240" t="str">
        <f>IFERROR((((Calculations!S283*Calculations!G283)/Calculations!E283)*'Data Entry'!X286),"")</f>
        <v/>
      </c>
      <c r="BA286" s="146" t="str">
        <f>IFERROR(VLOOKUP(AM286,Lists!$P$2:$Q$182,2,0),"")</f>
        <v/>
      </c>
      <c r="BG286" s="165"/>
      <c r="BH286" s="165"/>
      <c r="BI286" s="165"/>
      <c r="BJ286" s="165"/>
      <c r="BK286" s="165"/>
      <c r="BL286" s="165"/>
      <c r="BM286" s="165"/>
      <c r="BN286" s="165"/>
      <c r="BO286" s="165"/>
      <c r="BP286" s="165"/>
      <c r="BQ286" s="165"/>
      <c r="BR286" s="165"/>
      <c r="BS286" s="165"/>
      <c r="BT286" s="165"/>
      <c r="BU286" s="165"/>
    </row>
    <row r="287" spans="1:73" s="5" customFormat="1">
      <c r="A287" s="116">
        <v>281</v>
      </c>
      <c r="B287" s="232"/>
      <c r="C287" s="105"/>
      <c r="D287" s="105"/>
      <c r="E287" s="105"/>
      <c r="F287" s="106"/>
      <c r="G287" s="107"/>
      <c r="H287" s="107"/>
      <c r="I287" s="108"/>
      <c r="J287" s="110"/>
      <c r="K287" s="110"/>
      <c r="L287" s="110"/>
      <c r="M287" s="110"/>
      <c r="N287" s="110"/>
      <c r="O287" s="110"/>
      <c r="P287" s="110"/>
      <c r="Q287" s="110"/>
      <c r="R287" s="110"/>
      <c r="S287" s="110"/>
      <c r="T287" s="110"/>
      <c r="U287" s="110"/>
      <c r="V287" s="110"/>
      <c r="W287" s="109"/>
      <c r="X287" s="111"/>
      <c r="Y287" s="112"/>
      <c r="Z287" s="328"/>
      <c r="AA287" s="329"/>
      <c r="AB287" s="114"/>
      <c r="AC287" s="115"/>
      <c r="AD287" s="113"/>
      <c r="AE287" s="113"/>
      <c r="AF287" s="112"/>
      <c r="AG287" s="116"/>
      <c r="AH287" s="115"/>
      <c r="AI287" s="174"/>
      <c r="AJ287" s="104"/>
      <c r="AK287" s="115"/>
      <c r="AL287" s="112"/>
      <c r="AM287" s="116"/>
      <c r="AN287" s="115"/>
      <c r="AO287" s="248"/>
      <c r="AP287" s="242" t="str">
        <f>IF(AD287="UI",VLOOKUP(AB287,'Convert Internation Units'!$A$2:$D$33,4,FALSE),IF(AB287="Penethamate hydroiodide",0.63,IF(AB287="Benzylpenicillin Procaine /
 Benzathine Penicillin",0.61,IF(AB287="Benzathine Penicillin",0.61,IF(AB287="Procaine benzylpenicillin",0.61,IF(AB287=Prodrug!E284,Prodrug!E284,Prodrug!E284))))))</f>
        <v/>
      </c>
      <c r="AQ287" s="239" t="str">
        <f>IFERROR((((Calculations!C284*Calculations!G284)/Calculations!E284)*'Data Entry'!X287),"")</f>
        <v/>
      </c>
      <c r="AR287" s="234" t="str">
        <f>IFERROR(VLOOKUP(AB287,Lists!$P$2:$Q$182,2,0),"")</f>
        <v/>
      </c>
      <c r="AS287" s="233" t="str">
        <f>IF(AI287="UI",VLOOKUP(AG287,'Convert Internation Units'!$A$2:$D$33,4,FALSE),IF(AG287="Penethamate hydroiodide",0.63,IF(AG287="Benzylpenicillin Procaine /
 Benzathine Penicillin",0.61,IF(AG287="Benzathine Penicillin",0.61,IF(AG287="Procaine benzylpenicillin",0.61,IF(AG287=Prodrug!F284,Prodrug!F284,Prodrug!F284))))))</f>
        <v/>
      </c>
      <c r="AT287" s="239" t="str">
        <f>IFERROR((((Calculations!K284*Calculations!G284)/Calculations!E284)*'Data Entry'!X287),"")</f>
        <v/>
      </c>
      <c r="AU287" s="235" t="str">
        <f>IFERROR(VLOOKUP(AG287,Lists!$P$2:$Q$182,2,0),"")</f>
        <v/>
      </c>
      <c r="AV287" s="233" t="str">
        <f>IF(AL287="UI",VLOOKUP(AJ287,'Convert Internation Units'!$A$2:$D$33,4,FALSE),IF(AJ287="Penethamate hydroiodide",0.63,IF(AJ287="Benzylpenicillin Procaine /
 Benzathine Penicillin",0.61,IF(AJ287="Benzathine Penicillin",0.61,IF(AJ287="Procaine benzylpenicillin",0.61,IF(AJ287=Prodrug!G284,Prodrug!G284,Prodrug!G284))))))</f>
        <v/>
      </c>
      <c r="AW287" s="239" t="str">
        <f>IFERROR((((Calculations!O284*Calculations!G284)/Calculations!E284)*'Data Entry'!X287),"")</f>
        <v/>
      </c>
      <c r="AX287" s="235" t="str">
        <f>IFERROR(VLOOKUP(AJ287,Lists!$P$2:$Q$182,2,0),"")</f>
        <v/>
      </c>
      <c r="AY287" s="233" t="str">
        <f>IF(AO287="UI",VLOOKUP(AM287,'Convert Internation Units'!$A$2:$D$33,4,FALSE),IF(AM287="Penethamate hydroiodide",0.63,IF(AM287="Benzylpenicillin Procaine /
 Benzathine Penicillin",0.61,IF(AM287="Benzathine Penicillin",0.61,IF(AM287="Procaine benzylpenicillin",0.61,IF(AM287=Prodrug!H284,Prodrug!H284,Prodrug!H284))))))</f>
        <v/>
      </c>
      <c r="AZ287" s="239" t="str">
        <f>IFERROR((((Calculations!S284*Calculations!G284)/Calculations!E284)*'Data Entry'!X287),"")</f>
        <v/>
      </c>
      <c r="BA287" s="235" t="str">
        <f>IFERROR(VLOOKUP(AM287,Lists!$P$2:$Q$182,2,0),"")</f>
        <v/>
      </c>
      <c r="BG287" s="165"/>
      <c r="BH287" s="165"/>
      <c r="BI287" s="165"/>
      <c r="BJ287" s="165"/>
      <c r="BK287" s="165"/>
      <c r="BL287" s="165"/>
      <c r="BM287" s="165"/>
      <c r="BN287" s="165"/>
      <c r="BO287" s="165"/>
      <c r="BP287" s="165"/>
      <c r="BQ287" s="165"/>
      <c r="BR287" s="165"/>
      <c r="BS287" s="165"/>
      <c r="BT287" s="165"/>
      <c r="BU287" s="165"/>
    </row>
    <row r="288" spans="1:73" s="5" customFormat="1">
      <c r="A288" s="6">
        <v>282</v>
      </c>
      <c r="B288" s="231"/>
      <c r="C288" s="7"/>
      <c r="D288" s="7"/>
      <c r="E288" s="7"/>
      <c r="F288" s="67"/>
      <c r="G288" s="79"/>
      <c r="H288" s="79"/>
      <c r="I288" s="75"/>
      <c r="J288" s="76"/>
      <c r="K288" s="76"/>
      <c r="L288" s="76"/>
      <c r="M288" s="76"/>
      <c r="N288" s="76"/>
      <c r="O288" s="76"/>
      <c r="P288" s="76"/>
      <c r="Q288" s="76"/>
      <c r="R288" s="76"/>
      <c r="S288" s="76"/>
      <c r="T288" s="76"/>
      <c r="U288" s="76"/>
      <c r="V288" s="76"/>
      <c r="W288" s="80"/>
      <c r="X288" s="69"/>
      <c r="Y288" s="25"/>
      <c r="Z288" s="326"/>
      <c r="AA288" s="327"/>
      <c r="AB288" s="28"/>
      <c r="AC288" s="23"/>
      <c r="AD288" s="8"/>
      <c r="AE288" s="8"/>
      <c r="AF288" s="25"/>
      <c r="AG288" s="6"/>
      <c r="AH288" s="23"/>
      <c r="AI288" s="173"/>
      <c r="AJ288" s="26"/>
      <c r="AK288" s="23"/>
      <c r="AL288" s="25"/>
      <c r="AM288" s="6"/>
      <c r="AN288" s="23"/>
      <c r="AO288" s="247"/>
      <c r="AP288" s="243" t="str">
        <f>IF(AD288="UI",VLOOKUP(AB288,'Convert Internation Units'!$A$2:$D$33,4,FALSE),IF(AB288="Penethamate hydroiodide",0.63,IF(AB288="Benzylpenicillin Procaine /
 Benzathine Penicillin",0.61,IF(AB288="Benzathine Penicillin",0.61,IF(AB288="Procaine benzylpenicillin",0.61,IF(AB288=Prodrug!E285,Prodrug!E285,Prodrug!E285))))))</f>
        <v/>
      </c>
      <c r="AQ288" s="240" t="str">
        <f>IFERROR((((Calculations!C285*Calculations!G285)/Calculations!E285)*'Data Entry'!X288),"")</f>
        <v/>
      </c>
      <c r="AR288" s="141" t="str">
        <f>IFERROR(VLOOKUP(AB288,Lists!$P$2:$Q$182,2,0),"")</f>
        <v/>
      </c>
      <c r="AS288" s="143" t="str">
        <f>IF(AI288="UI",VLOOKUP(AG288,'Convert Internation Units'!$A$2:$D$33,4,FALSE),IF(AG288="Penethamate hydroiodide",0.63,IF(AG288="Benzylpenicillin Procaine /
 Benzathine Penicillin",0.61,IF(AG288="Benzathine Penicillin",0.61,IF(AG288="Procaine benzylpenicillin",0.61,IF(AG288=Prodrug!F285,Prodrug!F285,Prodrug!F285))))))</f>
        <v/>
      </c>
      <c r="AT288" s="240" t="str">
        <f>IFERROR((((Calculations!K285*Calculations!G285)/Calculations!E285)*'Data Entry'!X288),"")</f>
        <v/>
      </c>
      <c r="AU288" s="146" t="str">
        <f>IFERROR(VLOOKUP(AG288,Lists!$P$2:$Q$182,2,0),"")</f>
        <v/>
      </c>
      <c r="AV288" s="143" t="str">
        <f>IF(AL288="UI",VLOOKUP(AJ288,'Convert Internation Units'!$A$2:$D$33,4,FALSE),IF(AJ288="Penethamate hydroiodide",0.63,IF(AJ288="Benzylpenicillin Procaine /
 Benzathine Penicillin",0.61,IF(AJ288="Benzathine Penicillin",0.61,IF(AJ288="Procaine benzylpenicillin",0.61,IF(AJ288=Prodrug!G285,Prodrug!G285,Prodrug!G285))))))</f>
        <v/>
      </c>
      <c r="AW288" s="240" t="str">
        <f>IFERROR((((Calculations!O285*Calculations!G285)/Calculations!E285)*'Data Entry'!X288),"")</f>
        <v/>
      </c>
      <c r="AX288" s="146" t="str">
        <f>IFERROR(VLOOKUP(AJ288,Lists!$P$2:$Q$182,2,0),"")</f>
        <v/>
      </c>
      <c r="AY288" s="143" t="str">
        <f>IF(AO288="UI",VLOOKUP(AM288,'Convert Internation Units'!$A$2:$D$33,4,FALSE),IF(AM288="Penethamate hydroiodide",0.63,IF(AM288="Benzylpenicillin Procaine /
 Benzathine Penicillin",0.61,IF(AM288="Benzathine Penicillin",0.61,IF(AM288="Procaine benzylpenicillin",0.61,IF(AM288=Prodrug!H285,Prodrug!H285,Prodrug!H285))))))</f>
        <v/>
      </c>
      <c r="AZ288" s="240" t="str">
        <f>IFERROR((((Calculations!S285*Calculations!G285)/Calculations!E285)*'Data Entry'!X288),"")</f>
        <v/>
      </c>
      <c r="BA288" s="146" t="str">
        <f>IFERROR(VLOOKUP(AM288,Lists!$P$2:$Q$182,2,0),"")</f>
        <v/>
      </c>
      <c r="BG288" s="165"/>
      <c r="BH288" s="165"/>
      <c r="BI288" s="165"/>
      <c r="BJ288" s="165"/>
      <c r="BK288" s="165"/>
      <c r="BL288" s="165"/>
      <c r="BM288" s="165"/>
      <c r="BN288" s="165"/>
      <c r="BO288" s="165"/>
      <c r="BP288" s="165"/>
      <c r="BQ288" s="165"/>
      <c r="BR288" s="165"/>
      <c r="BS288" s="165"/>
      <c r="BT288" s="165"/>
      <c r="BU288" s="165"/>
    </row>
    <row r="289" spans="1:73" s="5" customFormat="1">
      <c r="A289" s="116">
        <v>283</v>
      </c>
      <c r="B289" s="232"/>
      <c r="C289" s="105"/>
      <c r="D289" s="105"/>
      <c r="E289" s="105"/>
      <c r="F289" s="106"/>
      <c r="G289" s="107"/>
      <c r="H289" s="107"/>
      <c r="I289" s="108"/>
      <c r="J289" s="110"/>
      <c r="K289" s="110"/>
      <c r="L289" s="110"/>
      <c r="M289" s="110"/>
      <c r="N289" s="110"/>
      <c r="O289" s="110"/>
      <c r="P289" s="110"/>
      <c r="Q289" s="110"/>
      <c r="R289" s="110"/>
      <c r="S289" s="110"/>
      <c r="T289" s="110"/>
      <c r="U289" s="110"/>
      <c r="V289" s="110"/>
      <c r="W289" s="109"/>
      <c r="X289" s="111"/>
      <c r="Y289" s="112"/>
      <c r="Z289" s="328"/>
      <c r="AA289" s="329"/>
      <c r="AB289" s="114"/>
      <c r="AC289" s="115"/>
      <c r="AD289" s="113"/>
      <c r="AE289" s="113"/>
      <c r="AF289" s="112"/>
      <c r="AG289" s="116"/>
      <c r="AH289" s="115"/>
      <c r="AI289" s="174"/>
      <c r="AJ289" s="104"/>
      <c r="AK289" s="115"/>
      <c r="AL289" s="112"/>
      <c r="AM289" s="116"/>
      <c r="AN289" s="115"/>
      <c r="AO289" s="248"/>
      <c r="AP289" s="242" t="str">
        <f>IF(AD289="UI",VLOOKUP(AB289,'Convert Internation Units'!$A$2:$D$33,4,FALSE),IF(AB289="Penethamate hydroiodide",0.63,IF(AB289="Benzylpenicillin Procaine /
 Benzathine Penicillin",0.61,IF(AB289="Benzathine Penicillin",0.61,IF(AB289="Procaine benzylpenicillin",0.61,IF(AB289=Prodrug!E286,Prodrug!E286,Prodrug!E286))))))</f>
        <v/>
      </c>
      <c r="AQ289" s="239" t="str">
        <f>IFERROR((((Calculations!C286*Calculations!G286)/Calculations!E286)*'Data Entry'!X289),"")</f>
        <v/>
      </c>
      <c r="AR289" s="234" t="str">
        <f>IFERROR(VLOOKUP(AB289,Lists!$P$2:$Q$182,2,0),"")</f>
        <v/>
      </c>
      <c r="AS289" s="233" t="str">
        <f>IF(AI289="UI",VLOOKUP(AG289,'Convert Internation Units'!$A$2:$D$33,4,FALSE),IF(AG289="Penethamate hydroiodide",0.63,IF(AG289="Benzylpenicillin Procaine /
 Benzathine Penicillin",0.61,IF(AG289="Benzathine Penicillin",0.61,IF(AG289="Procaine benzylpenicillin",0.61,IF(AG289=Prodrug!F286,Prodrug!F286,Prodrug!F286))))))</f>
        <v/>
      </c>
      <c r="AT289" s="239" t="str">
        <f>IFERROR((((Calculations!K286*Calculations!G286)/Calculations!E286)*'Data Entry'!X289),"")</f>
        <v/>
      </c>
      <c r="AU289" s="235" t="str">
        <f>IFERROR(VLOOKUP(AG289,Lists!$P$2:$Q$182,2,0),"")</f>
        <v/>
      </c>
      <c r="AV289" s="233" t="str">
        <f>IF(AL289="UI",VLOOKUP(AJ289,'Convert Internation Units'!$A$2:$D$33,4,FALSE),IF(AJ289="Penethamate hydroiodide",0.63,IF(AJ289="Benzylpenicillin Procaine /
 Benzathine Penicillin",0.61,IF(AJ289="Benzathine Penicillin",0.61,IF(AJ289="Procaine benzylpenicillin",0.61,IF(AJ289=Prodrug!G286,Prodrug!G286,Prodrug!G286))))))</f>
        <v/>
      </c>
      <c r="AW289" s="239" t="str">
        <f>IFERROR((((Calculations!O286*Calculations!G286)/Calculations!E286)*'Data Entry'!X289),"")</f>
        <v/>
      </c>
      <c r="AX289" s="235" t="str">
        <f>IFERROR(VLOOKUP(AJ289,Lists!$P$2:$Q$182,2,0),"")</f>
        <v/>
      </c>
      <c r="AY289" s="233" t="str">
        <f>IF(AO289="UI",VLOOKUP(AM289,'Convert Internation Units'!$A$2:$D$33,4,FALSE),IF(AM289="Penethamate hydroiodide",0.63,IF(AM289="Benzylpenicillin Procaine /
 Benzathine Penicillin",0.61,IF(AM289="Benzathine Penicillin",0.61,IF(AM289="Procaine benzylpenicillin",0.61,IF(AM289=Prodrug!H286,Prodrug!H286,Prodrug!H286))))))</f>
        <v/>
      </c>
      <c r="AZ289" s="239" t="str">
        <f>IFERROR((((Calculations!S286*Calculations!G286)/Calculations!E286)*'Data Entry'!X289),"")</f>
        <v/>
      </c>
      <c r="BA289" s="235" t="str">
        <f>IFERROR(VLOOKUP(AM289,Lists!$P$2:$Q$182,2,0),"")</f>
        <v/>
      </c>
      <c r="BG289" s="165"/>
      <c r="BH289" s="165"/>
      <c r="BI289" s="165"/>
      <c r="BJ289" s="165"/>
      <c r="BK289" s="165"/>
      <c r="BL289" s="165"/>
      <c r="BM289" s="165"/>
      <c r="BN289" s="165"/>
      <c r="BO289" s="165"/>
      <c r="BP289" s="165"/>
      <c r="BQ289" s="165"/>
      <c r="BR289" s="165"/>
      <c r="BS289" s="165"/>
      <c r="BT289" s="165"/>
      <c r="BU289" s="165"/>
    </row>
    <row r="290" spans="1:73" s="5" customFormat="1">
      <c r="A290" s="6">
        <v>284</v>
      </c>
      <c r="B290" s="231"/>
      <c r="C290" s="7"/>
      <c r="D290" s="7"/>
      <c r="E290" s="7"/>
      <c r="F290" s="67"/>
      <c r="G290" s="79"/>
      <c r="H290" s="79"/>
      <c r="I290" s="75"/>
      <c r="J290" s="76"/>
      <c r="K290" s="76"/>
      <c r="L290" s="76"/>
      <c r="M290" s="76"/>
      <c r="N290" s="76"/>
      <c r="O290" s="76"/>
      <c r="P290" s="76"/>
      <c r="Q290" s="76"/>
      <c r="R290" s="76"/>
      <c r="S290" s="76"/>
      <c r="T290" s="76"/>
      <c r="U290" s="76"/>
      <c r="V290" s="76"/>
      <c r="W290" s="80"/>
      <c r="X290" s="69"/>
      <c r="Y290" s="25"/>
      <c r="Z290" s="326"/>
      <c r="AA290" s="327"/>
      <c r="AB290" s="28"/>
      <c r="AC290" s="23"/>
      <c r="AD290" s="8"/>
      <c r="AE290" s="8"/>
      <c r="AF290" s="25"/>
      <c r="AG290" s="6"/>
      <c r="AH290" s="23"/>
      <c r="AI290" s="173"/>
      <c r="AJ290" s="26"/>
      <c r="AK290" s="23"/>
      <c r="AL290" s="25"/>
      <c r="AM290" s="6"/>
      <c r="AN290" s="23"/>
      <c r="AO290" s="247"/>
      <c r="AP290" s="243" t="str">
        <f>IF(AD290="UI",VLOOKUP(AB290,'Convert Internation Units'!$A$2:$D$33,4,FALSE),IF(AB290="Penethamate hydroiodide",0.63,IF(AB290="Benzylpenicillin Procaine /
 Benzathine Penicillin",0.61,IF(AB290="Benzathine Penicillin",0.61,IF(AB290="Procaine benzylpenicillin",0.61,IF(AB290=Prodrug!E287,Prodrug!E287,Prodrug!E287))))))</f>
        <v/>
      </c>
      <c r="AQ290" s="240" t="str">
        <f>IFERROR((((Calculations!C287*Calculations!G287)/Calculations!E287)*'Data Entry'!X290),"")</f>
        <v/>
      </c>
      <c r="AR290" s="141" t="str">
        <f>IFERROR(VLOOKUP(AB290,Lists!$P$2:$Q$182,2,0),"")</f>
        <v/>
      </c>
      <c r="AS290" s="143" t="str">
        <f>IF(AI290="UI",VLOOKUP(AG290,'Convert Internation Units'!$A$2:$D$33,4,FALSE),IF(AG290="Penethamate hydroiodide",0.63,IF(AG290="Benzylpenicillin Procaine /
 Benzathine Penicillin",0.61,IF(AG290="Benzathine Penicillin",0.61,IF(AG290="Procaine benzylpenicillin",0.61,IF(AG290=Prodrug!F287,Prodrug!F287,Prodrug!F287))))))</f>
        <v/>
      </c>
      <c r="AT290" s="240" t="str">
        <f>IFERROR((((Calculations!K287*Calculations!G287)/Calculations!E287)*'Data Entry'!X290),"")</f>
        <v/>
      </c>
      <c r="AU290" s="146" t="str">
        <f>IFERROR(VLOOKUP(AG290,Lists!$P$2:$Q$182,2,0),"")</f>
        <v/>
      </c>
      <c r="AV290" s="143" t="str">
        <f>IF(AL290="UI",VLOOKUP(AJ290,'Convert Internation Units'!$A$2:$D$33,4,FALSE),IF(AJ290="Penethamate hydroiodide",0.63,IF(AJ290="Benzylpenicillin Procaine /
 Benzathine Penicillin",0.61,IF(AJ290="Benzathine Penicillin",0.61,IF(AJ290="Procaine benzylpenicillin",0.61,IF(AJ290=Prodrug!G287,Prodrug!G287,Prodrug!G287))))))</f>
        <v/>
      </c>
      <c r="AW290" s="240" t="str">
        <f>IFERROR((((Calculations!O287*Calculations!G287)/Calculations!E287)*'Data Entry'!X290),"")</f>
        <v/>
      </c>
      <c r="AX290" s="146" t="str">
        <f>IFERROR(VLOOKUP(AJ290,Lists!$P$2:$Q$182,2,0),"")</f>
        <v/>
      </c>
      <c r="AY290" s="143" t="str">
        <f>IF(AO290="UI",VLOOKUP(AM290,'Convert Internation Units'!$A$2:$D$33,4,FALSE),IF(AM290="Penethamate hydroiodide",0.63,IF(AM290="Benzylpenicillin Procaine /
 Benzathine Penicillin",0.61,IF(AM290="Benzathine Penicillin",0.61,IF(AM290="Procaine benzylpenicillin",0.61,IF(AM290=Prodrug!H287,Prodrug!H287,Prodrug!H287))))))</f>
        <v/>
      </c>
      <c r="AZ290" s="240" t="str">
        <f>IFERROR((((Calculations!S287*Calculations!G287)/Calculations!E287)*'Data Entry'!X290),"")</f>
        <v/>
      </c>
      <c r="BA290" s="146" t="str">
        <f>IFERROR(VLOOKUP(AM290,Lists!$P$2:$Q$182,2,0),"")</f>
        <v/>
      </c>
      <c r="BG290" s="165"/>
      <c r="BH290" s="165"/>
      <c r="BI290" s="165"/>
      <c r="BJ290" s="165"/>
      <c r="BK290" s="165"/>
      <c r="BL290" s="165"/>
      <c r="BM290" s="165"/>
      <c r="BN290" s="165"/>
      <c r="BO290" s="165"/>
      <c r="BP290" s="165"/>
      <c r="BQ290" s="165"/>
      <c r="BR290" s="165"/>
      <c r="BS290" s="165"/>
      <c r="BT290" s="165"/>
      <c r="BU290" s="165"/>
    </row>
    <row r="291" spans="1:73" s="5" customFormat="1">
      <c r="A291" s="116">
        <v>285</v>
      </c>
      <c r="B291" s="232"/>
      <c r="C291" s="105"/>
      <c r="D291" s="105"/>
      <c r="E291" s="105"/>
      <c r="F291" s="106"/>
      <c r="G291" s="107"/>
      <c r="H291" s="107"/>
      <c r="I291" s="108"/>
      <c r="J291" s="110"/>
      <c r="K291" s="110"/>
      <c r="L291" s="110"/>
      <c r="M291" s="110"/>
      <c r="N291" s="110"/>
      <c r="O291" s="110"/>
      <c r="P291" s="110"/>
      <c r="Q291" s="110"/>
      <c r="R291" s="110"/>
      <c r="S291" s="110"/>
      <c r="T291" s="110"/>
      <c r="U291" s="110"/>
      <c r="V291" s="110"/>
      <c r="W291" s="109"/>
      <c r="X291" s="111"/>
      <c r="Y291" s="112"/>
      <c r="Z291" s="328"/>
      <c r="AA291" s="329"/>
      <c r="AB291" s="114"/>
      <c r="AC291" s="115"/>
      <c r="AD291" s="113"/>
      <c r="AE291" s="113"/>
      <c r="AF291" s="112"/>
      <c r="AG291" s="116"/>
      <c r="AH291" s="115"/>
      <c r="AI291" s="174"/>
      <c r="AJ291" s="104"/>
      <c r="AK291" s="115"/>
      <c r="AL291" s="112"/>
      <c r="AM291" s="116"/>
      <c r="AN291" s="115"/>
      <c r="AO291" s="248"/>
      <c r="AP291" s="242" t="str">
        <f>IF(AD291="UI",VLOOKUP(AB291,'Convert Internation Units'!$A$2:$D$33,4,FALSE),IF(AB291="Penethamate hydroiodide",0.63,IF(AB291="Benzylpenicillin Procaine /
 Benzathine Penicillin",0.61,IF(AB291="Benzathine Penicillin",0.61,IF(AB291="Procaine benzylpenicillin",0.61,IF(AB291=Prodrug!E288,Prodrug!E288,Prodrug!E288))))))</f>
        <v/>
      </c>
      <c r="AQ291" s="239" t="str">
        <f>IFERROR((((Calculations!C288*Calculations!G288)/Calculations!E288)*'Data Entry'!X291),"")</f>
        <v/>
      </c>
      <c r="AR291" s="234" t="str">
        <f>IFERROR(VLOOKUP(AB291,Lists!$P$2:$Q$182,2,0),"")</f>
        <v/>
      </c>
      <c r="AS291" s="233" t="str">
        <f>IF(AI291="UI",VLOOKUP(AG291,'Convert Internation Units'!$A$2:$D$33,4,FALSE),IF(AG291="Penethamate hydroiodide",0.63,IF(AG291="Benzylpenicillin Procaine /
 Benzathine Penicillin",0.61,IF(AG291="Benzathine Penicillin",0.61,IF(AG291="Procaine benzylpenicillin",0.61,IF(AG291=Prodrug!F288,Prodrug!F288,Prodrug!F288))))))</f>
        <v/>
      </c>
      <c r="AT291" s="239" t="str">
        <f>IFERROR((((Calculations!K288*Calculations!G288)/Calculations!E288)*'Data Entry'!X291),"")</f>
        <v/>
      </c>
      <c r="AU291" s="235" t="str">
        <f>IFERROR(VLOOKUP(AG291,Lists!$P$2:$Q$182,2,0),"")</f>
        <v/>
      </c>
      <c r="AV291" s="233" t="str">
        <f>IF(AL291="UI",VLOOKUP(AJ291,'Convert Internation Units'!$A$2:$D$33,4,FALSE),IF(AJ291="Penethamate hydroiodide",0.63,IF(AJ291="Benzylpenicillin Procaine /
 Benzathine Penicillin",0.61,IF(AJ291="Benzathine Penicillin",0.61,IF(AJ291="Procaine benzylpenicillin",0.61,IF(AJ291=Prodrug!G288,Prodrug!G288,Prodrug!G288))))))</f>
        <v/>
      </c>
      <c r="AW291" s="239" t="str">
        <f>IFERROR((((Calculations!O288*Calculations!G288)/Calculations!E288)*'Data Entry'!X291),"")</f>
        <v/>
      </c>
      <c r="AX291" s="235" t="str">
        <f>IFERROR(VLOOKUP(AJ291,Lists!$P$2:$Q$182,2,0),"")</f>
        <v/>
      </c>
      <c r="AY291" s="233" t="str">
        <f>IF(AO291="UI",VLOOKUP(AM291,'Convert Internation Units'!$A$2:$D$33,4,FALSE),IF(AM291="Penethamate hydroiodide",0.63,IF(AM291="Benzylpenicillin Procaine /
 Benzathine Penicillin",0.61,IF(AM291="Benzathine Penicillin",0.61,IF(AM291="Procaine benzylpenicillin",0.61,IF(AM291=Prodrug!H288,Prodrug!H288,Prodrug!H288))))))</f>
        <v/>
      </c>
      <c r="AZ291" s="239" t="str">
        <f>IFERROR((((Calculations!S288*Calculations!G288)/Calculations!E288)*'Data Entry'!X291),"")</f>
        <v/>
      </c>
      <c r="BA291" s="235" t="str">
        <f>IFERROR(VLOOKUP(AM291,Lists!$P$2:$Q$182,2,0),"")</f>
        <v/>
      </c>
      <c r="BG291" s="165"/>
      <c r="BH291" s="165"/>
      <c r="BI291" s="165"/>
      <c r="BJ291" s="165"/>
      <c r="BK291" s="165"/>
      <c r="BL291" s="165"/>
      <c r="BM291" s="165"/>
      <c r="BN291" s="165"/>
      <c r="BO291" s="165"/>
      <c r="BP291" s="165"/>
      <c r="BQ291" s="165"/>
      <c r="BR291" s="165"/>
      <c r="BS291" s="165"/>
      <c r="BT291" s="165"/>
      <c r="BU291" s="165"/>
    </row>
    <row r="292" spans="1:73" s="5" customFormat="1">
      <c r="A292" s="6">
        <v>286</v>
      </c>
      <c r="B292" s="231"/>
      <c r="C292" s="7"/>
      <c r="D292" s="7"/>
      <c r="E292" s="7"/>
      <c r="F292" s="67"/>
      <c r="G292" s="79"/>
      <c r="H292" s="79"/>
      <c r="I292" s="75"/>
      <c r="J292" s="76"/>
      <c r="K292" s="76"/>
      <c r="L292" s="76"/>
      <c r="M292" s="76"/>
      <c r="N292" s="76"/>
      <c r="O292" s="76"/>
      <c r="P292" s="76"/>
      <c r="Q292" s="76"/>
      <c r="R292" s="76"/>
      <c r="S292" s="76"/>
      <c r="T292" s="76"/>
      <c r="U292" s="76"/>
      <c r="V292" s="76"/>
      <c r="W292" s="80"/>
      <c r="X292" s="69"/>
      <c r="Y292" s="25"/>
      <c r="Z292" s="326"/>
      <c r="AA292" s="327"/>
      <c r="AB292" s="28"/>
      <c r="AC292" s="23"/>
      <c r="AD292" s="8"/>
      <c r="AE292" s="8"/>
      <c r="AF292" s="25"/>
      <c r="AG292" s="6"/>
      <c r="AH292" s="23"/>
      <c r="AI292" s="173"/>
      <c r="AJ292" s="26"/>
      <c r="AK292" s="23"/>
      <c r="AL292" s="25"/>
      <c r="AM292" s="6"/>
      <c r="AN292" s="23"/>
      <c r="AO292" s="247"/>
      <c r="AP292" s="243" t="str">
        <f>IF(AD292="UI",VLOOKUP(AB292,'Convert Internation Units'!$A$2:$D$33,4,FALSE),IF(AB292="Penethamate hydroiodide",0.63,IF(AB292="Benzylpenicillin Procaine /
 Benzathine Penicillin",0.61,IF(AB292="Benzathine Penicillin",0.61,IF(AB292="Procaine benzylpenicillin",0.61,IF(AB292=Prodrug!E289,Prodrug!E289,Prodrug!E289))))))</f>
        <v/>
      </c>
      <c r="AQ292" s="240" t="str">
        <f>IFERROR((((Calculations!C289*Calculations!G289)/Calculations!E289)*'Data Entry'!X292),"")</f>
        <v/>
      </c>
      <c r="AR292" s="141" t="str">
        <f>IFERROR(VLOOKUP(AB292,Lists!$P$2:$Q$182,2,0),"")</f>
        <v/>
      </c>
      <c r="AS292" s="143" t="str">
        <f>IF(AI292="UI",VLOOKUP(AG292,'Convert Internation Units'!$A$2:$D$33,4,FALSE),IF(AG292="Penethamate hydroiodide",0.63,IF(AG292="Benzylpenicillin Procaine /
 Benzathine Penicillin",0.61,IF(AG292="Benzathine Penicillin",0.61,IF(AG292="Procaine benzylpenicillin",0.61,IF(AG292=Prodrug!F289,Prodrug!F289,Prodrug!F289))))))</f>
        <v/>
      </c>
      <c r="AT292" s="240" t="str">
        <f>IFERROR((((Calculations!K289*Calculations!G289)/Calculations!E289)*'Data Entry'!X292),"")</f>
        <v/>
      </c>
      <c r="AU292" s="146" t="str">
        <f>IFERROR(VLOOKUP(AG292,Lists!$P$2:$Q$182,2,0),"")</f>
        <v/>
      </c>
      <c r="AV292" s="143" t="str">
        <f>IF(AL292="UI",VLOOKUP(AJ292,'Convert Internation Units'!$A$2:$D$33,4,FALSE),IF(AJ292="Penethamate hydroiodide",0.63,IF(AJ292="Benzylpenicillin Procaine /
 Benzathine Penicillin",0.61,IF(AJ292="Benzathine Penicillin",0.61,IF(AJ292="Procaine benzylpenicillin",0.61,IF(AJ292=Prodrug!G289,Prodrug!G289,Prodrug!G289))))))</f>
        <v/>
      </c>
      <c r="AW292" s="240" t="str">
        <f>IFERROR((((Calculations!O289*Calculations!G289)/Calculations!E289)*'Data Entry'!X292),"")</f>
        <v/>
      </c>
      <c r="AX292" s="146" t="str">
        <f>IFERROR(VLOOKUP(AJ292,Lists!$P$2:$Q$182,2,0),"")</f>
        <v/>
      </c>
      <c r="AY292" s="143" t="str">
        <f>IF(AO292="UI",VLOOKUP(AM292,'Convert Internation Units'!$A$2:$D$33,4,FALSE),IF(AM292="Penethamate hydroiodide",0.63,IF(AM292="Benzylpenicillin Procaine /
 Benzathine Penicillin",0.61,IF(AM292="Benzathine Penicillin",0.61,IF(AM292="Procaine benzylpenicillin",0.61,IF(AM292=Prodrug!H289,Prodrug!H289,Prodrug!H289))))))</f>
        <v/>
      </c>
      <c r="AZ292" s="240" t="str">
        <f>IFERROR((((Calculations!S289*Calculations!G289)/Calculations!E289)*'Data Entry'!X292),"")</f>
        <v/>
      </c>
      <c r="BA292" s="146" t="str">
        <f>IFERROR(VLOOKUP(AM292,Lists!$P$2:$Q$182,2,0),"")</f>
        <v/>
      </c>
      <c r="BG292" s="165"/>
      <c r="BH292" s="165"/>
      <c r="BI292" s="165"/>
      <c r="BJ292" s="165"/>
      <c r="BK292" s="165"/>
      <c r="BL292" s="165"/>
      <c r="BM292" s="165"/>
      <c r="BN292" s="165"/>
      <c r="BO292" s="165"/>
      <c r="BP292" s="165"/>
      <c r="BQ292" s="165"/>
      <c r="BR292" s="165"/>
      <c r="BS292" s="165"/>
      <c r="BT292" s="165"/>
      <c r="BU292" s="165"/>
    </row>
    <row r="293" spans="1:73" s="5" customFormat="1">
      <c r="A293" s="116">
        <v>287</v>
      </c>
      <c r="B293" s="232"/>
      <c r="C293" s="105"/>
      <c r="D293" s="105"/>
      <c r="E293" s="105"/>
      <c r="F293" s="106"/>
      <c r="G293" s="107"/>
      <c r="H293" s="107"/>
      <c r="I293" s="108"/>
      <c r="J293" s="110"/>
      <c r="K293" s="110"/>
      <c r="L293" s="110"/>
      <c r="M293" s="110"/>
      <c r="N293" s="110"/>
      <c r="O293" s="110"/>
      <c r="P293" s="110"/>
      <c r="Q293" s="110"/>
      <c r="R293" s="110"/>
      <c r="S293" s="110"/>
      <c r="T293" s="110"/>
      <c r="U293" s="110"/>
      <c r="V293" s="110"/>
      <c r="W293" s="109"/>
      <c r="X293" s="111"/>
      <c r="Y293" s="112"/>
      <c r="Z293" s="328"/>
      <c r="AA293" s="329"/>
      <c r="AB293" s="114"/>
      <c r="AC293" s="115"/>
      <c r="AD293" s="113"/>
      <c r="AE293" s="113"/>
      <c r="AF293" s="112"/>
      <c r="AG293" s="116"/>
      <c r="AH293" s="115"/>
      <c r="AI293" s="174"/>
      <c r="AJ293" s="104"/>
      <c r="AK293" s="115"/>
      <c r="AL293" s="112"/>
      <c r="AM293" s="116"/>
      <c r="AN293" s="115"/>
      <c r="AO293" s="248"/>
      <c r="AP293" s="242" t="str">
        <f>IF(AD293="UI",VLOOKUP(AB293,'Convert Internation Units'!$A$2:$D$33,4,FALSE),IF(AB293="Penethamate hydroiodide",0.63,IF(AB293="Benzylpenicillin Procaine /
 Benzathine Penicillin",0.61,IF(AB293="Benzathine Penicillin",0.61,IF(AB293="Procaine benzylpenicillin",0.61,IF(AB293=Prodrug!E290,Prodrug!E290,Prodrug!E290))))))</f>
        <v/>
      </c>
      <c r="AQ293" s="239" t="str">
        <f>IFERROR((((Calculations!C290*Calculations!G290)/Calculations!E290)*'Data Entry'!X293),"")</f>
        <v/>
      </c>
      <c r="AR293" s="234" t="str">
        <f>IFERROR(VLOOKUP(AB293,Lists!$P$2:$Q$182,2,0),"")</f>
        <v/>
      </c>
      <c r="AS293" s="233" t="str">
        <f>IF(AI293="UI",VLOOKUP(AG293,'Convert Internation Units'!$A$2:$D$33,4,FALSE),IF(AG293="Penethamate hydroiodide",0.63,IF(AG293="Benzylpenicillin Procaine /
 Benzathine Penicillin",0.61,IF(AG293="Benzathine Penicillin",0.61,IF(AG293="Procaine benzylpenicillin",0.61,IF(AG293=Prodrug!F290,Prodrug!F290,Prodrug!F290))))))</f>
        <v/>
      </c>
      <c r="AT293" s="239" t="str">
        <f>IFERROR((((Calculations!K290*Calculations!G290)/Calculations!E290)*'Data Entry'!X293),"")</f>
        <v/>
      </c>
      <c r="AU293" s="235" t="str">
        <f>IFERROR(VLOOKUP(AG293,Lists!$P$2:$Q$182,2,0),"")</f>
        <v/>
      </c>
      <c r="AV293" s="233" t="str">
        <f>IF(AL293="UI",VLOOKUP(AJ293,'Convert Internation Units'!$A$2:$D$33,4,FALSE),IF(AJ293="Penethamate hydroiodide",0.63,IF(AJ293="Benzylpenicillin Procaine /
 Benzathine Penicillin",0.61,IF(AJ293="Benzathine Penicillin",0.61,IF(AJ293="Procaine benzylpenicillin",0.61,IF(AJ293=Prodrug!G290,Prodrug!G290,Prodrug!G290))))))</f>
        <v/>
      </c>
      <c r="AW293" s="239" t="str">
        <f>IFERROR((((Calculations!O290*Calculations!G290)/Calculations!E290)*'Data Entry'!X293),"")</f>
        <v/>
      </c>
      <c r="AX293" s="235" t="str">
        <f>IFERROR(VLOOKUP(AJ293,Lists!$P$2:$Q$182,2,0),"")</f>
        <v/>
      </c>
      <c r="AY293" s="233" t="str">
        <f>IF(AO293="UI",VLOOKUP(AM293,'Convert Internation Units'!$A$2:$D$33,4,FALSE),IF(AM293="Penethamate hydroiodide",0.63,IF(AM293="Benzylpenicillin Procaine /
 Benzathine Penicillin",0.61,IF(AM293="Benzathine Penicillin",0.61,IF(AM293="Procaine benzylpenicillin",0.61,IF(AM293=Prodrug!H290,Prodrug!H290,Prodrug!H290))))))</f>
        <v/>
      </c>
      <c r="AZ293" s="239" t="str">
        <f>IFERROR((((Calculations!S290*Calculations!G290)/Calculations!E290)*'Data Entry'!X293),"")</f>
        <v/>
      </c>
      <c r="BA293" s="235" t="str">
        <f>IFERROR(VLOOKUP(AM293,Lists!$P$2:$Q$182,2,0),"")</f>
        <v/>
      </c>
      <c r="BG293" s="165"/>
      <c r="BH293" s="165"/>
      <c r="BI293" s="165"/>
      <c r="BJ293" s="165"/>
      <c r="BK293" s="165"/>
      <c r="BL293" s="165"/>
      <c r="BM293" s="165"/>
      <c r="BN293" s="165"/>
      <c r="BO293" s="165"/>
      <c r="BP293" s="165"/>
      <c r="BQ293" s="165"/>
      <c r="BR293" s="165"/>
      <c r="BS293" s="165"/>
      <c r="BT293" s="165"/>
      <c r="BU293" s="165"/>
    </row>
    <row r="294" spans="1:73" s="5" customFormat="1">
      <c r="A294" s="6">
        <v>288</v>
      </c>
      <c r="B294" s="231"/>
      <c r="C294" s="7"/>
      <c r="D294" s="7"/>
      <c r="E294" s="7"/>
      <c r="F294" s="67"/>
      <c r="G294" s="79"/>
      <c r="H294" s="79"/>
      <c r="I294" s="75"/>
      <c r="J294" s="76"/>
      <c r="K294" s="76"/>
      <c r="L294" s="76"/>
      <c r="M294" s="76"/>
      <c r="N294" s="76"/>
      <c r="O294" s="76"/>
      <c r="P294" s="76"/>
      <c r="Q294" s="76"/>
      <c r="R294" s="76"/>
      <c r="S294" s="76"/>
      <c r="T294" s="76"/>
      <c r="U294" s="76"/>
      <c r="V294" s="76"/>
      <c r="W294" s="80"/>
      <c r="X294" s="69"/>
      <c r="Y294" s="25"/>
      <c r="Z294" s="326"/>
      <c r="AA294" s="327"/>
      <c r="AB294" s="28"/>
      <c r="AC294" s="23"/>
      <c r="AD294" s="8"/>
      <c r="AE294" s="8"/>
      <c r="AF294" s="25"/>
      <c r="AG294" s="6"/>
      <c r="AH294" s="23"/>
      <c r="AI294" s="173"/>
      <c r="AJ294" s="26"/>
      <c r="AK294" s="23"/>
      <c r="AL294" s="25"/>
      <c r="AM294" s="6"/>
      <c r="AN294" s="23"/>
      <c r="AO294" s="247"/>
      <c r="AP294" s="243" t="str">
        <f>IF(AD294="UI",VLOOKUP(AB294,'Convert Internation Units'!$A$2:$D$33,4,FALSE),IF(AB294="Penethamate hydroiodide",0.63,IF(AB294="Benzylpenicillin Procaine /
 Benzathine Penicillin",0.61,IF(AB294="Benzathine Penicillin",0.61,IF(AB294="Procaine benzylpenicillin",0.61,IF(AB294=Prodrug!E291,Prodrug!E291,Prodrug!E291))))))</f>
        <v/>
      </c>
      <c r="AQ294" s="240" t="str">
        <f>IFERROR((((Calculations!C291*Calculations!G291)/Calculations!E291)*'Data Entry'!X294),"")</f>
        <v/>
      </c>
      <c r="AR294" s="141" t="str">
        <f>IFERROR(VLOOKUP(AB294,Lists!$P$2:$Q$182,2,0),"")</f>
        <v/>
      </c>
      <c r="AS294" s="143" t="str">
        <f>IF(AI294="UI",VLOOKUP(AG294,'Convert Internation Units'!$A$2:$D$33,4,FALSE),IF(AG294="Penethamate hydroiodide",0.63,IF(AG294="Benzylpenicillin Procaine /
 Benzathine Penicillin",0.61,IF(AG294="Benzathine Penicillin",0.61,IF(AG294="Procaine benzylpenicillin",0.61,IF(AG294=Prodrug!F291,Prodrug!F291,Prodrug!F291))))))</f>
        <v/>
      </c>
      <c r="AT294" s="240" t="str">
        <f>IFERROR((((Calculations!K291*Calculations!G291)/Calculations!E291)*'Data Entry'!X294),"")</f>
        <v/>
      </c>
      <c r="AU294" s="146" t="str">
        <f>IFERROR(VLOOKUP(AG294,Lists!$P$2:$Q$182,2,0),"")</f>
        <v/>
      </c>
      <c r="AV294" s="143" t="str">
        <f>IF(AL294="UI",VLOOKUP(AJ294,'Convert Internation Units'!$A$2:$D$33,4,FALSE),IF(AJ294="Penethamate hydroiodide",0.63,IF(AJ294="Benzylpenicillin Procaine /
 Benzathine Penicillin",0.61,IF(AJ294="Benzathine Penicillin",0.61,IF(AJ294="Procaine benzylpenicillin",0.61,IF(AJ294=Prodrug!G291,Prodrug!G291,Prodrug!G291))))))</f>
        <v/>
      </c>
      <c r="AW294" s="240" t="str">
        <f>IFERROR((((Calculations!O291*Calculations!G291)/Calculations!E291)*'Data Entry'!X294),"")</f>
        <v/>
      </c>
      <c r="AX294" s="146" t="str">
        <f>IFERROR(VLOOKUP(AJ294,Lists!$P$2:$Q$182,2,0),"")</f>
        <v/>
      </c>
      <c r="AY294" s="143" t="str">
        <f>IF(AO294="UI",VLOOKUP(AM294,'Convert Internation Units'!$A$2:$D$33,4,FALSE),IF(AM294="Penethamate hydroiodide",0.63,IF(AM294="Benzylpenicillin Procaine /
 Benzathine Penicillin",0.61,IF(AM294="Benzathine Penicillin",0.61,IF(AM294="Procaine benzylpenicillin",0.61,IF(AM294=Prodrug!H291,Prodrug!H291,Prodrug!H291))))))</f>
        <v/>
      </c>
      <c r="AZ294" s="240" t="str">
        <f>IFERROR((((Calculations!S291*Calculations!G291)/Calculations!E291)*'Data Entry'!X294),"")</f>
        <v/>
      </c>
      <c r="BA294" s="146" t="str">
        <f>IFERROR(VLOOKUP(AM294,Lists!$P$2:$Q$182,2,0),"")</f>
        <v/>
      </c>
      <c r="BG294" s="165"/>
      <c r="BH294" s="165"/>
      <c r="BI294" s="165"/>
      <c r="BJ294" s="165"/>
      <c r="BK294" s="165"/>
      <c r="BL294" s="165"/>
      <c r="BM294" s="165"/>
      <c r="BN294" s="165"/>
      <c r="BO294" s="165"/>
      <c r="BP294" s="165"/>
      <c r="BQ294" s="165"/>
      <c r="BR294" s="165"/>
      <c r="BS294" s="165"/>
      <c r="BT294" s="165"/>
      <c r="BU294" s="165"/>
    </row>
    <row r="295" spans="1:73" s="5" customFormat="1">
      <c r="A295" s="116">
        <v>289</v>
      </c>
      <c r="B295" s="232"/>
      <c r="C295" s="105"/>
      <c r="D295" s="105"/>
      <c r="E295" s="105"/>
      <c r="F295" s="106"/>
      <c r="G295" s="107"/>
      <c r="H295" s="107"/>
      <c r="I295" s="108"/>
      <c r="J295" s="110"/>
      <c r="K295" s="110"/>
      <c r="L295" s="110"/>
      <c r="M295" s="110"/>
      <c r="N295" s="110"/>
      <c r="O295" s="110"/>
      <c r="P295" s="110"/>
      <c r="Q295" s="110"/>
      <c r="R295" s="110"/>
      <c r="S295" s="110"/>
      <c r="T295" s="110"/>
      <c r="U295" s="110"/>
      <c r="V295" s="110"/>
      <c r="W295" s="109"/>
      <c r="X295" s="111"/>
      <c r="Y295" s="112"/>
      <c r="Z295" s="328"/>
      <c r="AA295" s="329"/>
      <c r="AB295" s="114"/>
      <c r="AC295" s="115"/>
      <c r="AD295" s="113"/>
      <c r="AE295" s="113"/>
      <c r="AF295" s="112"/>
      <c r="AG295" s="116"/>
      <c r="AH295" s="115"/>
      <c r="AI295" s="174"/>
      <c r="AJ295" s="104"/>
      <c r="AK295" s="115"/>
      <c r="AL295" s="112"/>
      <c r="AM295" s="116"/>
      <c r="AN295" s="115"/>
      <c r="AO295" s="248"/>
      <c r="AP295" s="242" t="str">
        <f>IF(AD295="UI",VLOOKUP(AB295,'Convert Internation Units'!$A$2:$D$33,4,FALSE),IF(AB295="Penethamate hydroiodide",0.63,IF(AB295="Benzylpenicillin Procaine /
 Benzathine Penicillin",0.61,IF(AB295="Benzathine Penicillin",0.61,IF(AB295="Procaine benzylpenicillin",0.61,IF(AB295=Prodrug!E292,Prodrug!E292,Prodrug!E292))))))</f>
        <v/>
      </c>
      <c r="AQ295" s="239" t="str">
        <f>IFERROR((((Calculations!C292*Calculations!G292)/Calculations!E292)*'Data Entry'!X295),"")</f>
        <v/>
      </c>
      <c r="AR295" s="234" t="str">
        <f>IFERROR(VLOOKUP(AB295,Lists!$P$2:$Q$182,2,0),"")</f>
        <v/>
      </c>
      <c r="AS295" s="233" t="str">
        <f>IF(AI295="UI",VLOOKUP(AG295,'Convert Internation Units'!$A$2:$D$33,4,FALSE),IF(AG295="Penethamate hydroiodide",0.63,IF(AG295="Benzylpenicillin Procaine /
 Benzathine Penicillin",0.61,IF(AG295="Benzathine Penicillin",0.61,IF(AG295="Procaine benzylpenicillin",0.61,IF(AG295=Prodrug!F292,Prodrug!F292,Prodrug!F292))))))</f>
        <v/>
      </c>
      <c r="AT295" s="239" t="str">
        <f>IFERROR((((Calculations!K292*Calculations!G292)/Calculations!E292)*'Data Entry'!X295),"")</f>
        <v/>
      </c>
      <c r="AU295" s="235" t="str">
        <f>IFERROR(VLOOKUP(AG295,Lists!$P$2:$Q$182,2,0),"")</f>
        <v/>
      </c>
      <c r="AV295" s="233" t="str">
        <f>IF(AL295="UI",VLOOKUP(AJ295,'Convert Internation Units'!$A$2:$D$33,4,FALSE),IF(AJ295="Penethamate hydroiodide",0.63,IF(AJ295="Benzylpenicillin Procaine /
 Benzathine Penicillin",0.61,IF(AJ295="Benzathine Penicillin",0.61,IF(AJ295="Procaine benzylpenicillin",0.61,IF(AJ295=Prodrug!G292,Prodrug!G292,Prodrug!G292))))))</f>
        <v/>
      </c>
      <c r="AW295" s="239" t="str">
        <f>IFERROR((((Calculations!O292*Calculations!G292)/Calculations!E292)*'Data Entry'!X295),"")</f>
        <v/>
      </c>
      <c r="AX295" s="235" t="str">
        <f>IFERROR(VLOOKUP(AJ295,Lists!$P$2:$Q$182,2,0),"")</f>
        <v/>
      </c>
      <c r="AY295" s="233" t="str">
        <f>IF(AO295="UI",VLOOKUP(AM295,'Convert Internation Units'!$A$2:$D$33,4,FALSE),IF(AM295="Penethamate hydroiodide",0.63,IF(AM295="Benzylpenicillin Procaine /
 Benzathine Penicillin",0.61,IF(AM295="Benzathine Penicillin",0.61,IF(AM295="Procaine benzylpenicillin",0.61,IF(AM295=Prodrug!H292,Prodrug!H292,Prodrug!H292))))))</f>
        <v/>
      </c>
      <c r="AZ295" s="239" t="str">
        <f>IFERROR((((Calculations!S292*Calculations!G292)/Calculations!E292)*'Data Entry'!X295),"")</f>
        <v/>
      </c>
      <c r="BA295" s="235" t="str">
        <f>IFERROR(VLOOKUP(AM295,Lists!$P$2:$Q$182,2,0),"")</f>
        <v/>
      </c>
      <c r="BG295" s="165"/>
      <c r="BH295" s="165"/>
      <c r="BI295" s="165"/>
      <c r="BJ295" s="165"/>
      <c r="BK295" s="165"/>
      <c r="BL295" s="165"/>
      <c r="BM295" s="165"/>
      <c r="BN295" s="165"/>
      <c r="BO295" s="165"/>
      <c r="BP295" s="165"/>
      <c r="BQ295" s="165"/>
      <c r="BR295" s="165"/>
      <c r="BS295" s="165"/>
      <c r="BT295" s="165"/>
      <c r="BU295" s="165"/>
    </row>
    <row r="296" spans="1:73" s="5" customFormat="1">
      <c r="A296" s="6">
        <v>290</v>
      </c>
      <c r="B296" s="231"/>
      <c r="C296" s="7"/>
      <c r="D296" s="7"/>
      <c r="E296" s="7"/>
      <c r="F296" s="67"/>
      <c r="G296" s="79"/>
      <c r="H296" s="79"/>
      <c r="I296" s="75"/>
      <c r="J296" s="76"/>
      <c r="K296" s="76"/>
      <c r="L296" s="76"/>
      <c r="M296" s="76"/>
      <c r="N296" s="76"/>
      <c r="O296" s="76"/>
      <c r="P296" s="76"/>
      <c r="Q296" s="76"/>
      <c r="R296" s="76"/>
      <c r="S296" s="76"/>
      <c r="T296" s="76"/>
      <c r="U296" s="76"/>
      <c r="V296" s="76"/>
      <c r="W296" s="80"/>
      <c r="X296" s="69"/>
      <c r="Y296" s="25"/>
      <c r="Z296" s="326"/>
      <c r="AA296" s="327"/>
      <c r="AB296" s="28"/>
      <c r="AC296" s="23"/>
      <c r="AD296" s="8"/>
      <c r="AE296" s="8"/>
      <c r="AF296" s="25"/>
      <c r="AG296" s="6"/>
      <c r="AH296" s="23"/>
      <c r="AI296" s="173"/>
      <c r="AJ296" s="26"/>
      <c r="AK296" s="23"/>
      <c r="AL296" s="25"/>
      <c r="AM296" s="6"/>
      <c r="AN296" s="23"/>
      <c r="AO296" s="247"/>
      <c r="AP296" s="243" t="str">
        <f>IF(AD296="UI",VLOOKUP(AB296,'Convert Internation Units'!$A$2:$D$33,4,FALSE),IF(AB296="Penethamate hydroiodide",0.63,IF(AB296="Benzylpenicillin Procaine /
 Benzathine Penicillin",0.61,IF(AB296="Benzathine Penicillin",0.61,IF(AB296="Procaine benzylpenicillin",0.61,IF(AB296=Prodrug!E293,Prodrug!E293,Prodrug!E293))))))</f>
        <v/>
      </c>
      <c r="AQ296" s="240" t="str">
        <f>IFERROR((((Calculations!C293*Calculations!G293)/Calculations!E293)*'Data Entry'!X296),"")</f>
        <v/>
      </c>
      <c r="AR296" s="141" t="str">
        <f>IFERROR(VLOOKUP(AB296,Lists!$P$2:$Q$182,2,0),"")</f>
        <v/>
      </c>
      <c r="AS296" s="143" t="str">
        <f>IF(AI296="UI",VLOOKUP(AG296,'Convert Internation Units'!$A$2:$D$33,4,FALSE),IF(AG296="Penethamate hydroiodide",0.63,IF(AG296="Benzylpenicillin Procaine /
 Benzathine Penicillin",0.61,IF(AG296="Benzathine Penicillin",0.61,IF(AG296="Procaine benzylpenicillin",0.61,IF(AG296=Prodrug!F293,Prodrug!F293,Prodrug!F293))))))</f>
        <v/>
      </c>
      <c r="AT296" s="240" t="str">
        <f>IFERROR((((Calculations!K293*Calculations!G293)/Calculations!E293)*'Data Entry'!X296),"")</f>
        <v/>
      </c>
      <c r="AU296" s="146" t="str">
        <f>IFERROR(VLOOKUP(AG296,Lists!$P$2:$Q$182,2,0),"")</f>
        <v/>
      </c>
      <c r="AV296" s="143" t="str">
        <f>IF(AL296="UI",VLOOKUP(AJ296,'Convert Internation Units'!$A$2:$D$33,4,FALSE),IF(AJ296="Penethamate hydroiodide",0.63,IF(AJ296="Benzylpenicillin Procaine /
 Benzathine Penicillin",0.61,IF(AJ296="Benzathine Penicillin",0.61,IF(AJ296="Procaine benzylpenicillin",0.61,IF(AJ296=Prodrug!G293,Prodrug!G293,Prodrug!G293))))))</f>
        <v/>
      </c>
      <c r="AW296" s="240" t="str">
        <f>IFERROR((((Calculations!O293*Calculations!G293)/Calculations!E293)*'Data Entry'!X296),"")</f>
        <v/>
      </c>
      <c r="AX296" s="146" t="str">
        <f>IFERROR(VLOOKUP(AJ296,Lists!$P$2:$Q$182,2,0),"")</f>
        <v/>
      </c>
      <c r="AY296" s="143" t="str">
        <f>IF(AO296="UI",VLOOKUP(AM296,'Convert Internation Units'!$A$2:$D$33,4,FALSE),IF(AM296="Penethamate hydroiodide",0.63,IF(AM296="Benzylpenicillin Procaine /
 Benzathine Penicillin",0.61,IF(AM296="Benzathine Penicillin",0.61,IF(AM296="Procaine benzylpenicillin",0.61,IF(AM296=Prodrug!H293,Prodrug!H293,Prodrug!H293))))))</f>
        <v/>
      </c>
      <c r="AZ296" s="240" t="str">
        <f>IFERROR((((Calculations!S293*Calculations!G293)/Calculations!E293)*'Data Entry'!X296),"")</f>
        <v/>
      </c>
      <c r="BA296" s="146" t="str">
        <f>IFERROR(VLOOKUP(AM296,Lists!$P$2:$Q$182,2,0),"")</f>
        <v/>
      </c>
      <c r="BG296" s="165"/>
      <c r="BH296" s="165"/>
      <c r="BI296" s="165"/>
      <c r="BJ296" s="165"/>
      <c r="BK296" s="165"/>
      <c r="BL296" s="165"/>
      <c r="BM296" s="165"/>
      <c r="BN296" s="165"/>
      <c r="BO296" s="165"/>
      <c r="BP296" s="165"/>
      <c r="BQ296" s="165"/>
      <c r="BR296" s="165"/>
      <c r="BS296" s="165"/>
      <c r="BT296" s="165"/>
      <c r="BU296" s="165"/>
    </row>
    <row r="297" spans="1:73" s="5" customFormat="1">
      <c r="A297" s="116">
        <v>291</v>
      </c>
      <c r="B297" s="232"/>
      <c r="C297" s="105"/>
      <c r="D297" s="105"/>
      <c r="E297" s="105"/>
      <c r="F297" s="106"/>
      <c r="G297" s="107"/>
      <c r="H297" s="107"/>
      <c r="I297" s="108"/>
      <c r="J297" s="110"/>
      <c r="K297" s="110"/>
      <c r="L297" s="110"/>
      <c r="M297" s="110"/>
      <c r="N297" s="110"/>
      <c r="O297" s="110"/>
      <c r="P297" s="110"/>
      <c r="Q297" s="110"/>
      <c r="R297" s="110"/>
      <c r="S297" s="110"/>
      <c r="T297" s="110"/>
      <c r="U297" s="110"/>
      <c r="V297" s="110"/>
      <c r="W297" s="109"/>
      <c r="X297" s="111"/>
      <c r="Y297" s="112"/>
      <c r="Z297" s="328"/>
      <c r="AA297" s="329"/>
      <c r="AB297" s="114"/>
      <c r="AC297" s="115"/>
      <c r="AD297" s="113"/>
      <c r="AE297" s="113"/>
      <c r="AF297" s="112"/>
      <c r="AG297" s="116"/>
      <c r="AH297" s="115"/>
      <c r="AI297" s="174"/>
      <c r="AJ297" s="104"/>
      <c r="AK297" s="115"/>
      <c r="AL297" s="112"/>
      <c r="AM297" s="116"/>
      <c r="AN297" s="115"/>
      <c r="AO297" s="248"/>
      <c r="AP297" s="242" t="str">
        <f>IF(AD297="UI",VLOOKUP(AB297,'Convert Internation Units'!$A$2:$D$33,4,FALSE),IF(AB297="Penethamate hydroiodide",0.63,IF(AB297="Benzylpenicillin Procaine /
 Benzathine Penicillin",0.61,IF(AB297="Benzathine Penicillin",0.61,IF(AB297="Procaine benzylpenicillin",0.61,IF(AB297=Prodrug!E294,Prodrug!E294,Prodrug!E294))))))</f>
        <v/>
      </c>
      <c r="AQ297" s="239" t="str">
        <f>IFERROR((((Calculations!C294*Calculations!G294)/Calculations!E294)*'Data Entry'!X297),"")</f>
        <v/>
      </c>
      <c r="AR297" s="234" t="str">
        <f>IFERROR(VLOOKUP(AB297,Lists!$P$2:$Q$182,2,0),"")</f>
        <v/>
      </c>
      <c r="AS297" s="233" t="str">
        <f>IF(AI297="UI",VLOOKUP(AG297,'Convert Internation Units'!$A$2:$D$33,4,FALSE),IF(AG297="Penethamate hydroiodide",0.63,IF(AG297="Benzylpenicillin Procaine /
 Benzathine Penicillin",0.61,IF(AG297="Benzathine Penicillin",0.61,IF(AG297="Procaine benzylpenicillin",0.61,IF(AG297=Prodrug!F294,Prodrug!F294,Prodrug!F294))))))</f>
        <v/>
      </c>
      <c r="AT297" s="239" t="str">
        <f>IFERROR((((Calculations!K294*Calculations!G294)/Calculations!E294)*'Data Entry'!X297),"")</f>
        <v/>
      </c>
      <c r="AU297" s="235" t="str">
        <f>IFERROR(VLOOKUP(AG297,Lists!$P$2:$Q$182,2,0),"")</f>
        <v/>
      </c>
      <c r="AV297" s="233" t="str">
        <f>IF(AL297="UI",VLOOKUP(AJ297,'Convert Internation Units'!$A$2:$D$33,4,FALSE),IF(AJ297="Penethamate hydroiodide",0.63,IF(AJ297="Benzylpenicillin Procaine /
 Benzathine Penicillin",0.61,IF(AJ297="Benzathine Penicillin",0.61,IF(AJ297="Procaine benzylpenicillin",0.61,IF(AJ297=Prodrug!G294,Prodrug!G294,Prodrug!G294))))))</f>
        <v/>
      </c>
      <c r="AW297" s="239" t="str">
        <f>IFERROR((((Calculations!O294*Calculations!G294)/Calculations!E294)*'Data Entry'!X297),"")</f>
        <v/>
      </c>
      <c r="AX297" s="235" t="str">
        <f>IFERROR(VLOOKUP(AJ297,Lists!$P$2:$Q$182,2,0),"")</f>
        <v/>
      </c>
      <c r="AY297" s="233" t="str">
        <f>IF(AO297="UI",VLOOKUP(AM297,'Convert Internation Units'!$A$2:$D$33,4,FALSE),IF(AM297="Penethamate hydroiodide",0.63,IF(AM297="Benzylpenicillin Procaine /
 Benzathine Penicillin",0.61,IF(AM297="Benzathine Penicillin",0.61,IF(AM297="Procaine benzylpenicillin",0.61,IF(AM297=Prodrug!H294,Prodrug!H294,Prodrug!H294))))))</f>
        <v/>
      </c>
      <c r="AZ297" s="239" t="str">
        <f>IFERROR((((Calculations!S294*Calculations!G294)/Calculations!E294)*'Data Entry'!X297),"")</f>
        <v/>
      </c>
      <c r="BA297" s="235" t="str">
        <f>IFERROR(VLOOKUP(AM297,Lists!$P$2:$Q$182,2,0),"")</f>
        <v/>
      </c>
      <c r="BG297" s="165"/>
      <c r="BH297" s="165"/>
      <c r="BI297" s="165"/>
      <c r="BJ297" s="165"/>
      <c r="BK297" s="165"/>
      <c r="BL297" s="165"/>
      <c r="BM297" s="165"/>
      <c r="BN297" s="165"/>
      <c r="BO297" s="165"/>
      <c r="BP297" s="165"/>
      <c r="BQ297" s="165"/>
      <c r="BR297" s="165"/>
      <c r="BS297" s="165"/>
      <c r="BT297" s="165"/>
      <c r="BU297" s="165"/>
    </row>
    <row r="298" spans="1:73" s="5" customFormat="1">
      <c r="A298" s="6">
        <v>292</v>
      </c>
      <c r="B298" s="231"/>
      <c r="C298" s="7"/>
      <c r="D298" s="7"/>
      <c r="E298" s="7"/>
      <c r="F298" s="67"/>
      <c r="G298" s="79"/>
      <c r="H298" s="79"/>
      <c r="I298" s="75"/>
      <c r="J298" s="76"/>
      <c r="K298" s="76"/>
      <c r="L298" s="76"/>
      <c r="M298" s="76"/>
      <c r="N298" s="76"/>
      <c r="O298" s="76"/>
      <c r="P298" s="76"/>
      <c r="Q298" s="76"/>
      <c r="R298" s="76"/>
      <c r="S298" s="76"/>
      <c r="T298" s="76"/>
      <c r="U298" s="76"/>
      <c r="V298" s="76"/>
      <c r="W298" s="80"/>
      <c r="X298" s="69"/>
      <c r="Y298" s="25"/>
      <c r="Z298" s="326"/>
      <c r="AA298" s="327"/>
      <c r="AB298" s="28"/>
      <c r="AC298" s="23"/>
      <c r="AD298" s="8"/>
      <c r="AE298" s="8"/>
      <c r="AF298" s="25"/>
      <c r="AG298" s="6"/>
      <c r="AH298" s="23"/>
      <c r="AI298" s="173"/>
      <c r="AJ298" s="26"/>
      <c r="AK298" s="23"/>
      <c r="AL298" s="25"/>
      <c r="AM298" s="6"/>
      <c r="AN298" s="23"/>
      <c r="AO298" s="247"/>
      <c r="AP298" s="243" t="str">
        <f>IF(AD298="UI",VLOOKUP(AB298,'Convert Internation Units'!$A$2:$D$33,4,FALSE),IF(AB298="Penethamate hydroiodide",0.63,IF(AB298="Benzylpenicillin Procaine /
 Benzathine Penicillin",0.61,IF(AB298="Benzathine Penicillin",0.61,IF(AB298="Procaine benzylpenicillin",0.61,IF(AB298=Prodrug!E295,Prodrug!E295,Prodrug!E295))))))</f>
        <v/>
      </c>
      <c r="AQ298" s="240" t="str">
        <f>IFERROR((((Calculations!C295*Calculations!G295)/Calculations!E295)*'Data Entry'!X298),"")</f>
        <v/>
      </c>
      <c r="AR298" s="141" t="str">
        <f>IFERROR(VLOOKUP(AB298,Lists!$P$2:$Q$182,2,0),"")</f>
        <v/>
      </c>
      <c r="AS298" s="143" t="str">
        <f>IF(AI298="UI",VLOOKUP(AG298,'Convert Internation Units'!$A$2:$D$33,4,FALSE),IF(AG298="Penethamate hydroiodide",0.63,IF(AG298="Benzylpenicillin Procaine /
 Benzathine Penicillin",0.61,IF(AG298="Benzathine Penicillin",0.61,IF(AG298="Procaine benzylpenicillin",0.61,IF(AG298=Prodrug!F295,Prodrug!F295,Prodrug!F295))))))</f>
        <v/>
      </c>
      <c r="AT298" s="240" t="str">
        <f>IFERROR((((Calculations!K295*Calculations!G295)/Calculations!E295)*'Data Entry'!X298),"")</f>
        <v/>
      </c>
      <c r="AU298" s="146" t="str">
        <f>IFERROR(VLOOKUP(AG298,Lists!$P$2:$Q$182,2,0),"")</f>
        <v/>
      </c>
      <c r="AV298" s="143" t="str">
        <f>IF(AL298="UI",VLOOKUP(AJ298,'Convert Internation Units'!$A$2:$D$33,4,FALSE),IF(AJ298="Penethamate hydroiodide",0.63,IF(AJ298="Benzylpenicillin Procaine /
 Benzathine Penicillin",0.61,IF(AJ298="Benzathine Penicillin",0.61,IF(AJ298="Procaine benzylpenicillin",0.61,IF(AJ298=Prodrug!G295,Prodrug!G295,Prodrug!G295))))))</f>
        <v/>
      </c>
      <c r="AW298" s="240" t="str">
        <f>IFERROR((((Calculations!O295*Calculations!G295)/Calculations!E295)*'Data Entry'!X298),"")</f>
        <v/>
      </c>
      <c r="AX298" s="146" t="str">
        <f>IFERROR(VLOOKUP(AJ298,Lists!$P$2:$Q$182,2,0),"")</f>
        <v/>
      </c>
      <c r="AY298" s="143" t="str">
        <f>IF(AO298="UI",VLOOKUP(AM298,'Convert Internation Units'!$A$2:$D$33,4,FALSE),IF(AM298="Penethamate hydroiodide",0.63,IF(AM298="Benzylpenicillin Procaine /
 Benzathine Penicillin",0.61,IF(AM298="Benzathine Penicillin",0.61,IF(AM298="Procaine benzylpenicillin",0.61,IF(AM298=Prodrug!H295,Prodrug!H295,Prodrug!H295))))))</f>
        <v/>
      </c>
      <c r="AZ298" s="240" t="str">
        <f>IFERROR((((Calculations!S295*Calculations!G295)/Calculations!E295)*'Data Entry'!X298),"")</f>
        <v/>
      </c>
      <c r="BA298" s="146" t="str">
        <f>IFERROR(VLOOKUP(AM298,Lists!$P$2:$Q$182,2,0),"")</f>
        <v/>
      </c>
      <c r="BG298" s="165"/>
      <c r="BH298" s="165"/>
      <c r="BI298" s="165"/>
      <c r="BJ298" s="165"/>
      <c r="BK298" s="165"/>
      <c r="BL298" s="165"/>
      <c r="BM298" s="165"/>
      <c r="BN298" s="165"/>
      <c r="BO298" s="165"/>
      <c r="BP298" s="165"/>
      <c r="BQ298" s="165"/>
      <c r="BR298" s="165"/>
      <c r="BS298" s="165"/>
      <c r="BT298" s="165"/>
      <c r="BU298" s="165"/>
    </row>
    <row r="299" spans="1:73" s="5" customFormat="1">
      <c r="A299" s="116">
        <v>293</v>
      </c>
      <c r="B299" s="232"/>
      <c r="C299" s="105"/>
      <c r="D299" s="105"/>
      <c r="E299" s="105"/>
      <c r="F299" s="106"/>
      <c r="G299" s="107"/>
      <c r="H299" s="107"/>
      <c r="I299" s="108"/>
      <c r="J299" s="110"/>
      <c r="K299" s="110"/>
      <c r="L299" s="110"/>
      <c r="M299" s="110"/>
      <c r="N299" s="110"/>
      <c r="O299" s="110"/>
      <c r="P299" s="110"/>
      <c r="Q299" s="110"/>
      <c r="R299" s="110"/>
      <c r="S299" s="110"/>
      <c r="T299" s="110"/>
      <c r="U299" s="110"/>
      <c r="V299" s="110"/>
      <c r="W299" s="109"/>
      <c r="X299" s="111"/>
      <c r="Y299" s="112"/>
      <c r="Z299" s="328"/>
      <c r="AA299" s="329"/>
      <c r="AB299" s="114"/>
      <c r="AC299" s="115"/>
      <c r="AD299" s="113"/>
      <c r="AE299" s="113"/>
      <c r="AF299" s="112"/>
      <c r="AG299" s="116"/>
      <c r="AH299" s="115"/>
      <c r="AI299" s="174"/>
      <c r="AJ299" s="104"/>
      <c r="AK299" s="115"/>
      <c r="AL299" s="112"/>
      <c r="AM299" s="116"/>
      <c r="AN299" s="115"/>
      <c r="AO299" s="248"/>
      <c r="AP299" s="242" t="str">
        <f>IF(AD299="UI",VLOOKUP(AB299,'Convert Internation Units'!$A$2:$D$33,4,FALSE),IF(AB299="Penethamate hydroiodide",0.63,IF(AB299="Benzylpenicillin Procaine /
 Benzathine Penicillin",0.61,IF(AB299="Benzathine Penicillin",0.61,IF(AB299="Procaine benzylpenicillin",0.61,IF(AB299=Prodrug!E296,Prodrug!E296,Prodrug!E296))))))</f>
        <v/>
      </c>
      <c r="AQ299" s="239" t="str">
        <f>IFERROR((((Calculations!C296*Calculations!G296)/Calculations!E296)*'Data Entry'!X299),"")</f>
        <v/>
      </c>
      <c r="AR299" s="234" t="str">
        <f>IFERROR(VLOOKUP(AB299,Lists!$P$2:$Q$182,2,0),"")</f>
        <v/>
      </c>
      <c r="AS299" s="233" t="str">
        <f>IF(AI299="UI",VLOOKUP(AG299,'Convert Internation Units'!$A$2:$D$33,4,FALSE),IF(AG299="Penethamate hydroiodide",0.63,IF(AG299="Benzylpenicillin Procaine /
 Benzathine Penicillin",0.61,IF(AG299="Benzathine Penicillin",0.61,IF(AG299="Procaine benzylpenicillin",0.61,IF(AG299=Prodrug!F296,Prodrug!F296,Prodrug!F296))))))</f>
        <v/>
      </c>
      <c r="AT299" s="239" t="str">
        <f>IFERROR((((Calculations!K296*Calculations!G296)/Calculations!E296)*'Data Entry'!X299),"")</f>
        <v/>
      </c>
      <c r="AU299" s="235" t="str">
        <f>IFERROR(VLOOKUP(AG299,Lists!$P$2:$Q$182,2,0),"")</f>
        <v/>
      </c>
      <c r="AV299" s="233" t="str">
        <f>IF(AL299="UI",VLOOKUP(AJ299,'Convert Internation Units'!$A$2:$D$33,4,FALSE),IF(AJ299="Penethamate hydroiodide",0.63,IF(AJ299="Benzylpenicillin Procaine /
 Benzathine Penicillin",0.61,IF(AJ299="Benzathine Penicillin",0.61,IF(AJ299="Procaine benzylpenicillin",0.61,IF(AJ299=Prodrug!G296,Prodrug!G296,Prodrug!G296))))))</f>
        <v/>
      </c>
      <c r="AW299" s="239" t="str">
        <f>IFERROR((((Calculations!O296*Calculations!G296)/Calculations!E296)*'Data Entry'!X299),"")</f>
        <v/>
      </c>
      <c r="AX299" s="235" t="str">
        <f>IFERROR(VLOOKUP(AJ299,Lists!$P$2:$Q$182,2,0),"")</f>
        <v/>
      </c>
      <c r="AY299" s="233" t="str">
        <f>IF(AO299="UI",VLOOKUP(AM299,'Convert Internation Units'!$A$2:$D$33,4,FALSE),IF(AM299="Penethamate hydroiodide",0.63,IF(AM299="Benzylpenicillin Procaine /
 Benzathine Penicillin",0.61,IF(AM299="Benzathine Penicillin",0.61,IF(AM299="Procaine benzylpenicillin",0.61,IF(AM299=Prodrug!H296,Prodrug!H296,Prodrug!H296))))))</f>
        <v/>
      </c>
      <c r="AZ299" s="239" t="str">
        <f>IFERROR((((Calculations!S296*Calculations!G296)/Calculations!E296)*'Data Entry'!X299),"")</f>
        <v/>
      </c>
      <c r="BA299" s="235" t="str">
        <f>IFERROR(VLOOKUP(AM299,Lists!$P$2:$Q$182,2,0),"")</f>
        <v/>
      </c>
      <c r="BG299" s="165"/>
      <c r="BH299" s="165"/>
      <c r="BI299" s="165"/>
      <c r="BJ299" s="165"/>
      <c r="BK299" s="165"/>
      <c r="BL299" s="165"/>
      <c r="BM299" s="165"/>
      <c r="BN299" s="165"/>
      <c r="BO299" s="165"/>
      <c r="BP299" s="165"/>
      <c r="BQ299" s="165"/>
      <c r="BR299" s="165"/>
      <c r="BS299" s="165"/>
      <c r="BT299" s="165"/>
      <c r="BU299" s="165"/>
    </row>
    <row r="300" spans="1:73" s="5" customFormat="1">
      <c r="A300" s="6">
        <v>294</v>
      </c>
      <c r="B300" s="231"/>
      <c r="C300" s="7"/>
      <c r="D300" s="7"/>
      <c r="E300" s="7"/>
      <c r="F300" s="67"/>
      <c r="G300" s="79"/>
      <c r="H300" s="79"/>
      <c r="I300" s="75"/>
      <c r="J300" s="76"/>
      <c r="K300" s="76"/>
      <c r="L300" s="76"/>
      <c r="M300" s="76"/>
      <c r="N300" s="76"/>
      <c r="O300" s="76"/>
      <c r="P300" s="76"/>
      <c r="Q300" s="76"/>
      <c r="R300" s="76"/>
      <c r="S300" s="76"/>
      <c r="T300" s="76"/>
      <c r="U300" s="76"/>
      <c r="V300" s="76"/>
      <c r="W300" s="80"/>
      <c r="X300" s="69"/>
      <c r="Y300" s="25"/>
      <c r="Z300" s="326"/>
      <c r="AA300" s="327"/>
      <c r="AB300" s="28"/>
      <c r="AC300" s="23"/>
      <c r="AD300" s="8"/>
      <c r="AE300" s="8"/>
      <c r="AF300" s="25"/>
      <c r="AG300" s="6"/>
      <c r="AH300" s="23"/>
      <c r="AI300" s="173"/>
      <c r="AJ300" s="26"/>
      <c r="AK300" s="23"/>
      <c r="AL300" s="25"/>
      <c r="AM300" s="6"/>
      <c r="AN300" s="23"/>
      <c r="AO300" s="247"/>
      <c r="AP300" s="243" t="str">
        <f>IF(AD300="UI",VLOOKUP(AB300,'Convert Internation Units'!$A$2:$D$33,4,FALSE),IF(AB300="Penethamate hydroiodide",0.63,IF(AB300="Benzylpenicillin Procaine /
 Benzathine Penicillin",0.61,IF(AB300="Benzathine Penicillin",0.61,IF(AB300="Procaine benzylpenicillin",0.61,IF(AB300=Prodrug!E297,Prodrug!E297,Prodrug!E297))))))</f>
        <v/>
      </c>
      <c r="AQ300" s="240" t="str">
        <f>IFERROR((((Calculations!C297*Calculations!G297)/Calculations!E297)*'Data Entry'!X300),"")</f>
        <v/>
      </c>
      <c r="AR300" s="141" t="str">
        <f>IFERROR(VLOOKUP(AB300,Lists!$P$2:$Q$182,2,0),"")</f>
        <v/>
      </c>
      <c r="AS300" s="143" t="str">
        <f>IF(AI300="UI",VLOOKUP(AG300,'Convert Internation Units'!$A$2:$D$33,4,FALSE),IF(AG300="Penethamate hydroiodide",0.63,IF(AG300="Benzylpenicillin Procaine /
 Benzathine Penicillin",0.61,IF(AG300="Benzathine Penicillin",0.61,IF(AG300="Procaine benzylpenicillin",0.61,IF(AG300=Prodrug!F297,Prodrug!F297,Prodrug!F297))))))</f>
        <v/>
      </c>
      <c r="AT300" s="240" t="str">
        <f>IFERROR((((Calculations!K297*Calculations!G297)/Calculations!E297)*'Data Entry'!X300),"")</f>
        <v/>
      </c>
      <c r="AU300" s="146" t="str">
        <f>IFERROR(VLOOKUP(AG300,Lists!$P$2:$Q$182,2,0),"")</f>
        <v/>
      </c>
      <c r="AV300" s="143" t="str">
        <f>IF(AL300="UI",VLOOKUP(AJ300,'Convert Internation Units'!$A$2:$D$33,4,FALSE),IF(AJ300="Penethamate hydroiodide",0.63,IF(AJ300="Benzylpenicillin Procaine /
 Benzathine Penicillin",0.61,IF(AJ300="Benzathine Penicillin",0.61,IF(AJ300="Procaine benzylpenicillin",0.61,IF(AJ300=Prodrug!G297,Prodrug!G297,Prodrug!G297))))))</f>
        <v/>
      </c>
      <c r="AW300" s="240" t="str">
        <f>IFERROR((((Calculations!O297*Calculations!G297)/Calculations!E297)*'Data Entry'!X300),"")</f>
        <v/>
      </c>
      <c r="AX300" s="146" t="str">
        <f>IFERROR(VLOOKUP(AJ300,Lists!$P$2:$Q$182,2,0),"")</f>
        <v/>
      </c>
      <c r="AY300" s="143" t="str">
        <f>IF(AO300="UI",VLOOKUP(AM300,'Convert Internation Units'!$A$2:$D$33,4,FALSE),IF(AM300="Penethamate hydroiodide",0.63,IF(AM300="Benzylpenicillin Procaine /
 Benzathine Penicillin",0.61,IF(AM300="Benzathine Penicillin",0.61,IF(AM300="Procaine benzylpenicillin",0.61,IF(AM300=Prodrug!H297,Prodrug!H297,Prodrug!H297))))))</f>
        <v/>
      </c>
      <c r="AZ300" s="240" t="str">
        <f>IFERROR((((Calculations!S297*Calculations!G297)/Calculations!E297)*'Data Entry'!X300),"")</f>
        <v/>
      </c>
      <c r="BA300" s="146" t="str">
        <f>IFERROR(VLOOKUP(AM300,Lists!$P$2:$Q$182,2,0),"")</f>
        <v/>
      </c>
      <c r="BG300" s="165"/>
      <c r="BH300" s="165"/>
      <c r="BI300" s="165"/>
      <c r="BJ300" s="165"/>
      <c r="BK300" s="165"/>
      <c r="BL300" s="165"/>
      <c r="BM300" s="165"/>
      <c r="BN300" s="165"/>
      <c r="BO300" s="165"/>
      <c r="BP300" s="165"/>
      <c r="BQ300" s="165"/>
      <c r="BR300" s="165"/>
      <c r="BS300" s="165"/>
      <c r="BT300" s="165"/>
      <c r="BU300" s="165"/>
    </row>
    <row r="301" spans="1:73" s="5" customFormat="1">
      <c r="A301" s="116">
        <v>295</v>
      </c>
      <c r="B301" s="232"/>
      <c r="C301" s="105"/>
      <c r="D301" s="105"/>
      <c r="E301" s="105"/>
      <c r="F301" s="106"/>
      <c r="G301" s="107"/>
      <c r="H301" s="107"/>
      <c r="I301" s="108"/>
      <c r="J301" s="110"/>
      <c r="K301" s="110"/>
      <c r="L301" s="110"/>
      <c r="M301" s="110"/>
      <c r="N301" s="110"/>
      <c r="O301" s="110"/>
      <c r="P301" s="110"/>
      <c r="Q301" s="110"/>
      <c r="R301" s="110"/>
      <c r="S301" s="110"/>
      <c r="T301" s="110"/>
      <c r="U301" s="110"/>
      <c r="V301" s="110"/>
      <c r="W301" s="109"/>
      <c r="X301" s="111"/>
      <c r="Y301" s="112"/>
      <c r="Z301" s="328"/>
      <c r="AA301" s="329"/>
      <c r="AB301" s="114"/>
      <c r="AC301" s="115"/>
      <c r="AD301" s="113"/>
      <c r="AE301" s="113"/>
      <c r="AF301" s="112"/>
      <c r="AG301" s="116"/>
      <c r="AH301" s="115"/>
      <c r="AI301" s="174"/>
      <c r="AJ301" s="104"/>
      <c r="AK301" s="115"/>
      <c r="AL301" s="112"/>
      <c r="AM301" s="116"/>
      <c r="AN301" s="115"/>
      <c r="AO301" s="248"/>
      <c r="AP301" s="242" t="str">
        <f>IF(AD301="UI",VLOOKUP(AB301,'Convert Internation Units'!$A$2:$D$33,4,FALSE),IF(AB301="Penethamate hydroiodide",0.63,IF(AB301="Benzylpenicillin Procaine /
 Benzathine Penicillin",0.61,IF(AB301="Benzathine Penicillin",0.61,IF(AB301="Procaine benzylpenicillin",0.61,IF(AB301=Prodrug!E298,Prodrug!E298,Prodrug!E298))))))</f>
        <v/>
      </c>
      <c r="AQ301" s="239" t="str">
        <f>IFERROR((((Calculations!C298*Calculations!G298)/Calculations!E298)*'Data Entry'!X301),"")</f>
        <v/>
      </c>
      <c r="AR301" s="234" t="str">
        <f>IFERROR(VLOOKUP(AB301,Lists!$P$2:$Q$182,2,0),"")</f>
        <v/>
      </c>
      <c r="AS301" s="233" t="str">
        <f>IF(AI301="UI",VLOOKUP(AG301,'Convert Internation Units'!$A$2:$D$33,4,FALSE),IF(AG301="Penethamate hydroiodide",0.63,IF(AG301="Benzylpenicillin Procaine /
 Benzathine Penicillin",0.61,IF(AG301="Benzathine Penicillin",0.61,IF(AG301="Procaine benzylpenicillin",0.61,IF(AG301=Prodrug!F298,Prodrug!F298,Prodrug!F298))))))</f>
        <v/>
      </c>
      <c r="AT301" s="239" t="str">
        <f>IFERROR((((Calculations!K298*Calculations!G298)/Calculations!E298)*'Data Entry'!X301),"")</f>
        <v/>
      </c>
      <c r="AU301" s="235" t="str">
        <f>IFERROR(VLOOKUP(AG301,Lists!$P$2:$Q$182,2,0),"")</f>
        <v/>
      </c>
      <c r="AV301" s="233" t="str">
        <f>IF(AL301="UI",VLOOKUP(AJ301,'Convert Internation Units'!$A$2:$D$33,4,FALSE),IF(AJ301="Penethamate hydroiodide",0.63,IF(AJ301="Benzylpenicillin Procaine /
 Benzathine Penicillin",0.61,IF(AJ301="Benzathine Penicillin",0.61,IF(AJ301="Procaine benzylpenicillin",0.61,IF(AJ301=Prodrug!G298,Prodrug!G298,Prodrug!G298))))))</f>
        <v/>
      </c>
      <c r="AW301" s="239" t="str">
        <f>IFERROR((((Calculations!O298*Calculations!G298)/Calculations!E298)*'Data Entry'!X301),"")</f>
        <v/>
      </c>
      <c r="AX301" s="235" t="str">
        <f>IFERROR(VLOOKUP(AJ301,Lists!$P$2:$Q$182,2,0),"")</f>
        <v/>
      </c>
      <c r="AY301" s="233" t="str">
        <f>IF(AO301="UI",VLOOKUP(AM301,'Convert Internation Units'!$A$2:$D$33,4,FALSE),IF(AM301="Penethamate hydroiodide",0.63,IF(AM301="Benzylpenicillin Procaine /
 Benzathine Penicillin",0.61,IF(AM301="Benzathine Penicillin",0.61,IF(AM301="Procaine benzylpenicillin",0.61,IF(AM301=Prodrug!H298,Prodrug!H298,Prodrug!H298))))))</f>
        <v/>
      </c>
      <c r="AZ301" s="239" t="str">
        <f>IFERROR((((Calculations!S298*Calculations!G298)/Calculations!E298)*'Data Entry'!X301),"")</f>
        <v/>
      </c>
      <c r="BA301" s="235" t="str">
        <f>IFERROR(VLOOKUP(AM301,Lists!$P$2:$Q$182,2,0),"")</f>
        <v/>
      </c>
      <c r="BG301" s="165"/>
      <c r="BH301" s="165"/>
      <c r="BI301" s="165"/>
      <c r="BJ301" s="165"/>
      <c r="BK301" s="165"/>
      <c r="BL301" s="165"/>
      <c r="BM301" s="165"/>
      <c r="BN301" s="165"/>
      <c r="BO301" s="165"/>
      <c r="BP301" s="165"/>
      <c r="BQ301" s="165"/>
      <c r="BR301" s="165"/>
      <c r="BS301" s="165"/>
      <c r="BT301" s="165"/>
      <c r="BU301" s="165"/>
    </row>
    <row r="302" spans="1:73" s="5" customFormat="1">
      <c r="A302" s="6">
        <v>296</v>
      </c>
      <c r="B302" s="231"/>
      <c r="C302" s="7"/>
      <c r="D302" s="7"/>
      <c r="E302" s="7"/>
      <c r="F302" s="67"/>
      <c r="G302" s="79"/>
      <c r="H302" s="79"/>
      <c r="I302" s="75"/>
      <c r="J302" s="76"/>
      <c r="K302" s="76"/>
      <c r="L302" s="76"/>
      <c r="M302" s="76"/>
      <c r="N302" s="76"/>
      <c r="O302" s="76"/>
      <c r="P302" s="76"/>
      <c r="Q302" s="76"/>
      <c r="R302" s="76"/>
      <c r="S302" s="76"/>
      <c r="T302" s="76"/>
      <c r="U302" s="76"/>
      <c r="V302" s="76"/>
      <c r="W302" s="80"/>
      <c r="X302" s="69"/>
      <c r="Y302" s="25"/>
      <c r="Z302" s="326"/>
      <c r="AA302" s="327"/>
      <c r="AB302" s="28"/>
      <c r="AC302" s="23"/>
      <c r="AD302" s="8"/>
      <c r="AE302" s="8"/>
      <c r="AF302" s="25"/>
      <c r="AG302" s="6"/>
      <c r="AH302" s="23"/>
      <c r="AI302" s="173"/>
      <c r="AJ302" s="26"/>
      <c r="AK302" s="23"/>
      <c r="AL302" s="25"/>
      <c r="AM302" s="6"/>
      <c r="AN302" s="23"/>
      <c r="AO302" s="247"/>
      <c r="AP302" s="243" t="str">
        <f>IF(AD302="UI",VLOOKUP(AB302,'Convert Internation Units'!$A$2:$D$33,4,FALSE),IF(AB302="Penethamate hydroiodide",0.63,IF(AB302="Benzylpenicillin Procaine /
 Benzathine Penicillin",0.61,IF(AB302="Benzathine Penicillin",0.61,IF(AB302="Procaine benzylpenicillin",0.61,IF(AB302=Prodrug!E299,Prodrug!E299,Prodrug!E299))))))</f>
        <v/>
      </c>
      <c r="AQ302" s="240" t="str">
        <f>IFERROR((((Calculations!C299*Calculations!G299)/Calculations!E299)*'Data Entry'!X302),"")</f>
        <v/>
      </c>
      <c r="AR302" s="141" t="str">
        <f>IFERROR(VLOOKUP(AB302,Lists!$P$2:$Q$182,2,0),"")</f>
        <v/>
      </c>
      <c r="AS302" s="143" t="str">
        <f>IF(AI302="UI",VLOOKUP(AG302,'Convert Internation Units'!$A$2:$D$33,4,FALSE),IF(AG302="Penethamate hydroiodide",0.63,IF(AG302="Benzylpenicillin Procaine /
 Benzathine Penicillin",0.61,IF(AG302="Benzathine Penicillin",0.61,IF(AG302="Procaine benzylpenicillin",0.61,IF(AG302=Prodrug!F299,Prodrug!F299,Prodrug!F299))))))</f>
        <v/>
      </c>
      <c r="AT302" s="240" t="str">
        <f>IFERROR((((Calculations!K299*Calculations!G299)/Calculations!E299)*'Data Entry'!X302),"")</f>
        <v/>
      </c>
      <c r="AU302" s="146" t="str">
        <f>IFERROR(VLOOKUP(AG302,Lists!$P$2:$Q$182,2,0),"")</f>
        <v/>
      </c>
      <c r="AV302" s="143" t="str">
        <f>IF(AL302="UI",VLOOKUP(AJ302,'Convert Internation Units'!$A$2:$D$33,4,FALSE),IF(AJ302="Penethamate hydroiodide",0.63,IF(AJ302="Benzylpenicillin Procaine /
 Benzathine Penicillin",0.61,IF(AJ302="Benzathine Penicillin",0.61,IF(AJ302="Procaine benzylpenicillin",0.61,IF(AJ302=Prodrug!G299,Prodrug!G299,Prodrug!G299))))))</f>
        <v/>
      </c>
      <c r="AW302" s="240" t="str">
        <f>IFERROR((((Calculations!O299*Calculations!G299)/Calculations!E299)*'Data Entry'!X302),"")</f>
        <v/>
      </c>
      <c r="AX302" s="146" t="str">
        <f>IFERROR(VLOOKUP(AJ302,Lists!$P$2:$Q$182,2,0),"")</f>
        <v/>
      </c>
      <c r="AY302" s="143" t="str">
        <f>IF(AO302="UI",VLOOKUP(AM302,'Convert Internation Units'!$A$2:$D$33,4,FALSE),IF(AM302="Penethamate hydroiodide",0.63,IF(AM302="Benzylpenicillin Procaine /
 Benzathine Penicillin",0.61,IF(AM302="Benzathine Penicillin",0.61,IF(AM302="Procaine benzylpenicillin",0.61,IF(AM302=Prodrug!H299,Prodrug!H299,Prodrug!H299))))))</f>
        <v/>
      </c>
      <c r="AZ302" s="240" t="str">
        <f>IFERROR((((Calculations!S299*Calculations!G299)/Calculations!E299)*'Data Entry'!X302),"")</f>
        <v/>
      </c>
      <c r="BA302" s="146" t="str">
        <f>IFERROR(VLOOKUP(AM302,Lists!$P$2:$Q$182,2,0),"")</f>
        <v/>
      </c>
      <c r="BG302" s="165"/>
      <c r="BH302" s="165"/>
      <c r="BI302" s="165"/>
      <c r="BJ302" s="165"/>
      <c r="BK302" s="165"/>
      <c r="BL302" s="165"/>
      <c r="BM302" s="165"/>
      <c r="BN302" s="165"/>
      <c r="BO302" s="165"/>
      <c r="BP302" s="165"/>
      <c r="BQ302" s="165"/>
      <c r="BR302" s="165"/>
      <c r="BS302" s="165"/>
      <c r="BT302" s="165"/>
      <c r="BU302" s="165"/>
    </row>
    <row r="303" spans="1:73" s="5" customFormat="1">
      <c r="A303" s="116">
        <v>297</v>
      </c>
      <c r="B303" s="232"/>
      <c r="C303" s="105"/>
      <c r="D303" s="105"/>
      <c r="E303" s="105"/>
      <c r="F303" s="106"/>
      <c r="G303" s="107"/>
      <c r="H303" s="107"/>
      <c r="I303" s="108"/>
      <c r="J303" s="110"/>
      <c r="K303" s="110"/>
      <c r="L303" s="110"/>
      <c r="M303" s="110"/>
      <c r="N303" s="110"/>
      <c r="O303" s="110"/>
      <c r="P303" s="110"/>
      <c r="Q303" s="110"/>
      <c r="R303" s="110"/>
      <c r="S303" s="110"/>
      <c r="T303" s="110"/>
      <c r="U303" s="110"/>
      <c r="V303" s="110"/>
      <c r="W303" s="109"/>
      <c r="X303" s="111"/>
      <c r="Y303" s="112"/>
      <c r="Z303" s="328"/>
      <c r="AA303" s="329"/>
      <c r="AB303" s="114"/>
      <c r="AC303" s="115"/>
      <c r="AD303" s="113"/>
      <c r="AE303" s="113"/>
      <c r="AF303" s="112"/>
      <c r="AG303" s="116"/>
      <c r="AH303" s="115"/>
      <c r="AI303" s="174"/>
      <c r="AJ303" s="104"/>
      <c r="AK303" s="115"/>
      <c r="AL303" s="112"/>
      <c r="AM303" s="116"/>
      <c r="AN303" s="115"/>
      <c r="AO303" s="248"/>
      <c r="AP303" s="242" t="str">
        <f>IF(AD303="UI",VLOOKUP(AB303,'Convert Internation Units'!$A$2:$D$33,4,FALSE),IF(AB303="Penethamate hydroiodide",0.63,IF(AB303="Benzylpenicillin Procaine /
 Benzathine Penicillin",0.61,IF(AB303="Benzathine Penicillin",0.61,IF(AB303="Procaine benzylpenicillin",0.61,IF(AB303=Prodrug!E300,Prodrug!E300,Prodrug!E300))))))</f>
        <v/>
      </c>
      <c r="AQ303" s="239" t="str">
        <f>IFERROR((((Calculations!C300*Calculations!G300)/Calculations!E300)*'Data Entry'!X303),"")</f>
        <v/>
      </c>
      <c r="AR303" s="234" t="str">
        <f>IFERROR(VLOOKUP(AB303,Lists!$P$2:$Q$182,2,0),"")</f>
        <v/>
      </c>
      <c r="AS303" s="233" t="str">
        <f>IF(AI303="UI",VLOOKUP(AG303,'Convert Internation Units'!$A$2:$D$33,4,FALSE),IF(AG303="Penethamate hydroiodide",0.63,IF(AG303="Benzylpenicillin Procaine /
 Benzathine Penicillin",0.61,IF(AG303="Benzathine Penicillin",0.61,IF(AG303="Procaine benzylpenicillin",0.61,IF(AG303=Prodrug!F300,Prodrug!F300,Prodrug!F300))))))</f>
        <v/>
      </c>
      <c r="AT303" s="239" t="str">
        <f>IFERROR((((Calculations!K300*Calculations!G300)/Calculations!E300)*'Data Entry'!X303),"")</f>
        <v/>
      </c>
      <c r="AU303" s="235" t="str">
        <f>IFERROR(VLOOKUP(AG303,Lists!$P$2:$Q$182,2,0),"")</f>
        <v/>
      </c>
      <c r="AV303" s="233" t="str">
        <f>IF(AL303="UI",VLOOKUP(AJ303,'Convert Internation Units'!$A$2:$D$33,4,FALSE),IF(AJ303="Penethamate hydroiodide",0.63,IF(AJ303="Benzylpenicillin Procaine /
 Benzathine Penicillin",0.61,IF(AJ303="Benzathine Penicillin",0.61,IF(AJ303="Procaine benzylpenicillin",0.61,IF(AJ303=Prodrug!G300,Prodrug!G300,Prodrug!G300))))))</f>
        <v/>
      </c>
      <c r="AW303" s="239" t="str">
        <f>IFERROR((((Calculations!O300*Calculations!G300)/Calculations!E300)*'Data Entry'!X303),"")</f>
        <v/>
      </c>
      <c r="AX303" s="235" t="str">
        <f>IFERROR(VLOOKUP(AJ303,Lists!$P$2:$Q$182,2,0),"")</f>
        <v/>
      </c>
      <c r="AY303" s="233" t="str">
        <f>IF(AO303="UI",VLOOKUP(AM303,'Convert Internation Units'!$A$2:$D$33,4,FALSE),IF(AM303="Penethamate hydroiodide",0.63,IF(AM303="Benzylpenicillin Procaine /
 Benzathine Penicillin",0.61,IF(AM303="Benzathine Penicillin",0.61,IF(AM303="Procaine benzylpenicillin",0.61,IF(AM303=Prodrug!H300,Prodrug!H300,Prodrug!H300))))))</f>
        <v/>
      </c>
      <c r="AZ303" s="239" t="str">
        <f>IFERROR((((Calculations!S300*Calculations!G300)/Calculations!E300)*'Data Entry'!X303),"")</f>
        <v/>
      </c>
      <c r="BA303" s="235" t="str">
        <f>IFERROR(VLOOKUP(AM303,Lists!$P$2:$Q$182,2,0),"")</f>
        <v/>
      </c>
      <c r="BG303" s="165"/>
      <c r="BH303" s="165"/>
      <c r="BI303" s="165"/>
      <c r="BJ303" s="165"/>
      <c r="BK303" s="165"/>
      <c r="BL303" s="165"/>
      <c r="BM303" s="165"/>
      <c r="BN303" s="165"/>
      <c r="BO303" s="165"/>
      <c r="BP303" s="165"/>
      <c r="BQ303" s="165"/>
      <c r="BR303" s="165"/>
      <c r="BS303" s="165"/>
      <c r="BT303" s="165"/>
      <c r="BU303" s="165"/>
    </row>
    <row r="304" spans="1:73" s="5" customFormat="1">
      <c r="A304" s="6">
        <v>298</v>
      </c>
      <c r="B304" s="231"/>
      <c r="C304" s="7"/>
      <c r="D304" s="7"/>
      <c r="E304" s="7"/>
      <c r="F304" s="67"/>
      <c r="G304" s="79"/>
      <c r="H304" s="79"/>
      <c r="I304" s="75"/>
      <c r="J304" s="76"/>
      <c r="K304" s="76"/>
      <c r="L304" s="76"/>
      <c r="M304" s="76"/>
      <c r="N304" s="76"/>
      <c r="O304" s="76"/>
      <c r="P304" s="76"/>
      <c r="Q304" s="76"/>
      <c r="R304" s="76"/>
      <c r="S304" s="76"/>
      <c r="T304" s="76"/>
      <c r="U304" s="76"/>
      <c r="V304" s="76"/>
      <c r="W304" s="80"/>
      <c r="X304" s="69"/>
      <c r="Y304" s="25"/>
      <c r="Z304" s="326"/>
      <c r="AA304" s="327"/>
      <c r="AB304" s="28"/>
      <c r="AC304" s="23"/>
      <c r="AD304" s="8"/>
      <c r="AE304" s="8"/>
      <c r="AF304" s="25"/>
      <c r="AG304" s="6"/>
      <c r="AH304" s="23"/>
      <c r="AI304" s="173"/>
      <c r="AJ304" s="26"/>
      <c r="AK304" s="23"/>
      <c r="AL304" s="25"/>
      <c r="AM304" s="6"/>
      <c r="AN304" s="23"/>
      <c r="AO304" s="247"/>
      <c r="AP304" s="243" t="str">
        <f>IF(AD304="UI",VLOOKUP(AB304,'Convert Internation Units'!$A$2:$D$33,4,FALSE),IF(AB304="Penethamate hydroiodide",0.63,IF(AB304="Benzylpenicillin Procaine /
 Benzathine Penicillin",0.61,IF(AB304="Benzathine Penicillin",0.61,IF(AB304="Procaine benzylpenicillin",0.61,IF(AB304=Prodrug!E301,Prodrug!E301,Prodrug!E301))))))</f>
        <v/>
      </c>
      <c r="AQ304" s="240" t="str">
        <f>IFERROR((((Calculations!C301*Calculations!G301)/Calculations!E301)*'Data Entry'!X304),"")</f>
        <v/>
      </c>
      <c r="AR304" s="141" t="str">
        <f>IFERROR(VLOOKUP(AB304,Lists!$P$2:$Q$182,2,0),"")</f>
        <v/>
      </c>
      <c r="AS304" s="143" t="str">
        <f>IF(AI304="UI",VLOOKUP(AG304,'Convert Internation Units'!$A$2:$D$33,4,FALSE),IF(AG304="Penethamate hydroiodide",0.63,IF(AG304="Benzylpenicillin Procaine /
 Benzathine Penicillin",0.61,IF(AG304="Benzathine Penicillin",0.61,IF(AG304="Procaine benzylpenicillin",0.61,IF(AG304=Prodrug!F301,Prodrug!F301,Prodrug!F301))))))</f>
        <v/>
      </c>
      <c r="AT304" s="240" t="str">
        <f>IFERROR((((Calculations!K301*Calculations!G301)/Calculations!E301)*'Data Entry'!X304),"")</f>
        <v/>
      </c>
      <c r="AU304" s="146" t="str">
        <f>IFERROR(VLOOKUP(AG304,Lists!$P$2:$Q$182,2,0),"")</f>
        <v/>
      </c>
      <c r="AV304" s="143" t="str">
        <f>IF(AL304="UI",VLOOKUP(AJ304,'Convert Internation Units'!$A$2:$D$33,4,FALSE),IF(AJ304="Penethamate hydroiodide",0.63,IF(AJ304="Benzylpenicillin Procaine /
 Benzathine Penicillin",0.61,IF(AJ304="Benzathine Penicillin",0.61,IF(AJ304="Procaine benzylpenicillin",0.61,IF(AJ304=Prodrug!G301,Prodrug!G301,Prodrug!G301))))))</f>
        <v/>
      </c>
      <c r="AW304" s="240" t="str">
        <f>IFERROR((((Calculations!O301*Calculations!G301)/Calculations!E301)*'Data Entry'!X304),"")</f>
        <v/>
      </c>
      <c r="AX304" s="146" t="str">
        <f>IFERROR(VLOOKUP(AJ304,Lists!$P$2:$Q$182,2,0),"")</f>
        <v/>
      </c>
      <c r="AY304" s="143" t="str">
        <f>IF(AO304="UI",VLOOKUP(AM304,'Convert Internation Units'!$A$2:$D$33,4,FALSE),IF(AM304="Penethamate hydroiodide",0.63,IF(AM304="Benzylpenicillin Procaine /
 Benzathine Penicillin",0.61,IF(AM304="Benzathine Penicillin",0.61,IF(AM304="Procaine benzylpenicillin",0.61,IF(AM304=Prodrug!H301,Prodrug!H301,Prodrug!H301))))))</f>
        <v/>
      </c>
      <c r="AZ304" s="240" t="str">
        <f>IFERROR((((Calculations!S301*Calculations!G301)/Calculations!E301)*'Data Entry'!X304),"")</f>
        <v/>
      </c>
      <c r="BA304" s="146" t="str">
        <f>IFERROR(VLOOKUP(AM304,Lists!$P$2:$Q$182,2,0),"")</f>
        <v/>
      </c>
      <c r="BG304" s="165"/>
      <c r="BH304" s="165"/>
      <c r="BI304" s="165"/>
      <c r="BJ304" s="165"/>
      <c r="BK304" s="165"/>
      <c r="BL304" s="165"/>
      <c r="BM304" s="165"/>
      <c r="BN304" s="165"/>
      <c r="BO304" s="165"/>
      <c r="BP304" s="165"/>
      <c r="BQ304" s="165"/>
      <c r="BR304" s="165"/>
      <c r="BS304" s="165"/>
      <c r="BT304" s="165"/>
      <c r="BU304" s="165"/>
    </row>
    <row r="305" spans="1:73" s="5" customFormat="1">
      <c r="A305" s="116">
        <v>299</v>
      </c>
      <c r="B305" s="232"/>
      <c r="C305" s="105"/>
      <c r="D305" s="105"/>
      <c r="E305" s="105"/>
      <c r="F305" s="106"/>
      <c r="G305" s="107"/>
      <c r="H305" s="107"/>
      <c r="I305" s="108"/>
      <c r="J305" s="110"/>
      <c r="K305" s="110"/>
      <c r="L305" s="110"/>
      <c r="M305" s="110"/>
      <c r="N305" s="110"/>
      <c r="O305" s="110"/>
      <c r="P305" s="110"/>
      <c r="Q305" s="110"/>
      <c r="R305" s="110"/>
      <c r="S305" s="110"/>
      <c r="T305" s="110"/>
      <c r="U305" s="110"/>
      <c r="V305" s="110"/>
      <c r="W305" s="109"/>
      <c r="X305" s="111"/>
      <c r="Y305" s="112"/>
      <c r="Z305" s="328"/>
      <c r="AA305" s="329"/>
      <c r="AB305" s="114"/>
      <c r="AC305" s="115"/>
      <c r="AD305" s="113"/>
      <c r="AE305" s="113"/>
      <c r="AF305" s="112"/>
      <c r="AG305" s="116"/>
      <c r="AH305" s="115"/>
      <c r="AI305" s="174"/>
      <c r="AJ305" s="104"/>
      <c r="AK305" s="115"/>
      <c r="AL305" s="112"/>
      <c r="AM305" s="116"/>
      <c r="AN305" s="115"/>
      <c r="AO305" s="248"/>
      <c r="AP305" s="242" t="str">
        <f>IF(AD305="UI",VLOOKUP(AB305,'Convert Internation Units'!$A$2:$D$33,4,FALSE),IF(AB305="Penethamate hydroiodide",0.63,IF(AB305="Benzylpenicillin Procaine /
 Benzathine Penicillin",0.61,IF(AB305="Benzathine Penicillin",0.61,IF(AB305="Procaine benzylpenicillin",0.61,IF(AB305=Prodrug!E302,Prodrug!E302,Prodrug!E302))))))</f>
        <v/>
      </c>
      <c r="AQ305" s="239" t="str">
        <f>IFERROR((((Calculations!C302*Calculations!G302)/Calculations!E302)*'Data Entry'!X305),"")</f>
        <v/>
      </c>
      <c r="AR305" s="234" t="str">
        <f>IFERROR(VLOOKUP(AB305,Lists!$P$2:$Q$182,2,0),"")</f>
        <v/>
      </c>
      <c r="AS305" s="233" t="str">
        <f>IF(AI305="UI",VLOOKUP(AG305,'Convert Internation Units'!$A$2:$D$33,4,FALSE),IF(AG305="Penethamate hydroiodide",0.63,IF(AG305="Benzylpenicillin Procaine /
 Benzathine Penicillin",0.61,IF(AG305="Benzathine Penicillin",0.61,IF(AG305="Procaine benzylpenicillin",0.61,IF(AG305=Prodrug!F302,Prodrug!F302,Prodrug!F302))))))</f>
        <v/>
      </c>
      <c r="AT305" s="239" t="str">
        <f>IFERROR((((Calculations!K302*Calculations!G302)/Calculations!E302)*'Data Entry'!X305),"")</f>
        <v/>
      </c>
      <c r="AU305" s="235" t="str">
        <f>IFERROR(VLOOKUP(AG305,Lists!$P$2:$Q$182,2,0),"")</f>
        <v/>
      </c>
      <c r="AV305" s="233" t="str">
        <f>IF(AL305="UI",VLOOKUP(AJ305,'Convert Internation Units'!$A$2:$D$33,4,FALSE),IF(AJ305="Penethamate hydroiodide",0.63,IF(AJ305="Benzylpenicillin Procaine /
 Benzathine Penicillin",0.61,IF(AJ305="Benzathine Penicillin",0.61,IF(AJ305="Procaine benzylpenicillin",0.61,IF(AJ305=Prodrug!G302,Prodrug!G302,Prodrug!G302))))))</f>
        <v/>
      </c>
      <c r="AW305" s="239" t="str">
        <f>IFERROR((((Calculations!O302*Calculations!G302)/Calculations!E302)*'Data Entry'!X305),"")</f>
        <v/>
      </c>
      <c r="AX305" s="235" t="str">
        <f>IFERROR(VLOOKUP(AJ305,Lists!$P$2:$Q$182,2,0),"")</f>
        <v/>
      </c>
      <c r="AY305" s="233" t="str">
        <f>IF(AO305="UI",VLOOKUP(AM305,'Convert Internation Units'!$A$2:$D$33,4,FALSE),IF(AM305="Penethamate hydroiodide",0.63,IF(AM305="Benzylpenicillin Procaine /
 Benzathine Penicillin",0.61,IF(AM305="Benzathine Penicillin",0.61,IF(AM305="Procaine benzylpenicillin",0.61,IF(AM305=Prodrug!H302,Prodrug!H302,Prodrug!H302))))))</f>
        <v/>
      </c>
      <c r="AZ305" s="239" t="str">
        <f>IFERROR((((Calculations!S302*Calculations!G302)/Calculations!E302)*'Data Entry'!X305),"")</f>
        <v/>
      </c>
      <c r="BA305" s="235" t="str">
        <f>IFERROR(VLOOKUP(AM305,Lists!$P$2:$Q$182,2,0),"")</f>
        <v/>
      </c>
      <c r="BG305" s="165"/>
      <c r="BH305" s="165"/>
      <c r="BI305" s="165"/>
      <c r="BJ305" s="165"/>
      <c r="BK305" s="165"/>
      <c r="BL305" s="165"/>
      <c r="BM305" s="165"/>
      <c r="BN305" s="165"/>
      <c r="BO305" s="165"/>
      <c r="BP305" s="165"/>
      <c r="BQ305" s="165"/>
      <c r="BR305" s="165"/>
      <c r="BS305" s="165"/>
      <c r="BT305" s="165"/>
      <c r="BU305" s="165"/>
    </row>
    <row r="306" spans="1:73" s="5" customFormat="1">
      <c r="A306" s="6">
        <v>300</v>
      </c>
      <c r="B306" s="231"/>
      <c r="C306" s="7"/>
      <c r="D306" s="7"/>
      <c r="E306" s="7"/>
      <c r="F306" s="67"/>
      <c r="G306" s="79"/>
      <c r="H306" s="79"/>
      <c r="I306" s="75"/>
      <c r="J306" s="76"/>
      <c r="K306" s="76"/>
      <c r="L306" s="76"/>
      <c r="M306" s="76"/>
      <c r="N306" s="76"/>
      <c r="O306" s="76"/>
      <c r="P306" s="76"/>
      <c r="Q306" s="76"/>
      <c r="R306" s="76"/>
      <c r="S306" s="76"/>
      <c r="T306" s="76"/>
      <c r="U306" s="76"/>
      <c r="V306" s="76"/>
      <c r="W306" s="80"/>
      <c r="X306" s="69"/>
      <c r="Y306" s="25"/>
      <c r="Z306" s="326"/>
      <c r="AA306" s="327"/>
      <c r="AB306" s="28"/>
      <c r="AC306" s="23"/>
      <c r="AD306" s="8"/>
      <c r="AE306" s="8"/>
      <c r="AF306" s="25"/>
      <c r="AG306" s="6"/>
      <c r="AH306" s="23"/>
      <c r="AI306" s="173"/>
      <c r="AJ306" s="26"/>
      <c r="AK306" s="23"/>
      <c r="AL306" s="25"/>
      <c r="AM306" s="6"/>
      <c r="AN306" s="23"/>
      <c r="AO306" s="247"/>
      <c r="AP306" s="243" t="str">
        <f>IF(AD306="UI",VLOOKUP(AB306,'Convert Internation Units'!$A$2:$D$33,4,FALSE),IF(AB306="Penethamate hydroiodide",0.63,IF(AB306="Benzylpenicillin Procaine /
 Benzathine Penicillin",0.61,IF(AB306="Benzathine Penicillin",0.61,IF(AB306="Procaine benzylpenicillin",0.61,IF(AB306=Prodrug!E303,Prodrug!E303,Prodrug!E303))))))</f>
        <v/>
      </c>
      <c r="AQ306" s="240" t="str">
        <f>IFERROR((((Calculations!C303*Calculations!G303)/Calculations!E303)*'Data Entry'!X306),"")</f>
        <v/>
      </c>
      <c r="AR306" s="141" t="str">
        <f>IFERROR(VLOOKUP(AB306,Lists!$P$2:$Q$182,2,0),"")</f>
        <v/>
      </c>
      <c r="AS306" s="143" t="str">
        <f>IF(AI306="UI",VLOOKUP(AG306,'Convert Internation Units'!$A$2:$D$33,4,FALSE),IF(AG306="Penethamate hydroiodide",0.63,IF(AG306="Benzylpenicillin Procaine /
 Benzathine Penicillin",0.61,IF(AG306="Benzathine Penicillin",0.61,IF(AG306="Procaine benzylpenicillin",0.61,IF(AG306=Prodrug!F303,Prodrug!F303,Prodrug!F303))))))</f>
        <v/>
      </c>
      <c r="AT306" s="240" t="str">
        <f>IFERROR((((Calculations!K303*Calculations!G303)/Calculations!E303)*'Data Entry'!X306),"")</f>
        <v/>
      </c>
      <c r="AU306" s="146" t="str">
        <f>IFERROR(VLOOKUP(AG306,Lists!$P$2:$Q$182,2,0),"")</f>
        <v/>
      </c>
      <c r="AV306" s="143" t="str">
        <f>IF(AL306="UI",VLOOKUP(AJ306,'Convert Internation Units'!$A$2:$D$33,4,FALSE),IF(AJ306="Penethamate hydroiodide",0.63,IF(AJ306="Benzylpenicillin Procaine /
 Benzathine Penicillin",0.61,IF(AJ306="Benzathine Penicillin",0.61,IF(AJ306="Procaine benzylpenicillin",0.61,IF(AJ306=Prodrug!G303,Prodrug!G303,Prodrug!G303))))))</f>
        <v/>
      </c>
      <c r="AW306" s="240" t="str">
        <f>IFERROR((((Calculations!O303*Calculations!G303)/Calculations!E303)*'Data Entry'!X306),"")</f>
        <v/>
      </c>
      <c r="AX306" s="146" t="str">
        <f>IFERROR(VLOOKUP(AJ306,Lists!$P$2:$Q$182,2,0),"")</f>
        <v/>
      </c>
      <c r="AY306" s="143" t="str">
        <f>IF(AO306="UI",VLOOKUP(AM306,'Convert Internation Units'!$A$2:$D$33,4,FALSE),IF(AM306="Penethamate hydroiodide",0.63,IF(AM306="Benzylpenicillin Procaine /
 Benzathine Penicillin",0.61,IF(AM306="Benzathine Penicillin",0.61,IF(AM306="Procaine benzylpenicillin",0.61,IF(AM306=Prodrug!H303,Prodrug!H303,Prodrug!H303))))))</f>
        <v/>
      </c>
      <c r="AZ306" s="240" t="str">
        <f>IFERROR((((Calculations!S303*Calculations!G303)/Calculations!E303)*'Data Entry'!X306),"")</f>
        <v/>
      </c>
      <c r="BA306" s="146" t="str">
        <f>IFERROR(VLOOKUP(AM306,Lists!$P$2:$Q$182,2,0),"")</f>
        <v/>
      </c>
      <c r="BG306" s="165"/>
      <c r="BH306" s="165"/>
      <c r="BI306" s="165"/>
      <c r="BJ306" s="165"/>
      <c r="BK306" s="165"/>
      <c r="BL306" s="165"/>
      <c r="BM306" s="165"/>
      <c r="BN306" s="165"/>
      <c r="BO306" s="165"/>
      <c r="BP306" s="165"/>
      <c r="BQ306" s="165"/>
      <c r="BR306" s="165"/>
      <c r="BS306" s="165"/>
      <c r="BT306" s="165"/>
      <c r="BU306" s="165"/>
    </row>
    <row r="307" spans="1:73" s="5" customFormat="1">
      <c r="A307" s="116">
        <v>301</v>
      </c>
      <c r="B307" s="232"/>
      <c r="C307" s="105"/>
      <c r="D307" s="105"/>
      <c r="E307" s="105"/>
      <c r="F307" s="106"/>
      <c r="G307" s="107"/>
      <c r="H307" s="107"/>
      <c r="I307" s="108"/>
      <c r="J307" s="110"/>
      <c r="K307" s="110"/>
      <c r="L307" s="110"/>
      <c r="M307" s="110"/>
      <c r="N307" s="110"/>
      <c r="O307" s="110"/>
      <c r="P307" s="110"/>
      <c r="Q307" s="110"/>
      <c r="R307" s="110"/>
      <c r="S307" s="110"/>
      <c r="T307" s="110"/>
      <c r="U307" s="110"/>
      <c r="V307" s="110"/>
      <c r="W307" s="109"/>
      <c r="X307" s="111"/>
      <c r="Y307" s="112"/>
      <c r="Z307" s="328"/>
      <c r="AA307" s="329"/>
      <c r="AB307" s="114"/>
      <c r="AC307" s="115"/>
      <c r="AD307" s="113"/>
      <c r="AE307" s="113"/>
      <c r="AF307" s="112"/>
      <c r="AG307" s="116"/>
      <c r="AH307" s="115"/>
      <c r="AI307" s="174"/>
      <c r="AJ307" s="104"/>
      <c r="AK307" s="115"/>
      <c r="AL307" s="112"/>
      <c r="AM307" s="116"/>
      <c r="AN307" s="115"/>
      <c r="AO307" s="248"/>
      <c r="AP307" s="242" t="str">
        <f>IF(AD307="UI",VLOOKUP(AB307,'Convert Internation Units'!$A$2:$D$33,4,FALSE),IF(AB307="Penethamate hydroiodide",0.63,IF(AB307="Benzylpenicillin Procaine /
 Benzathine Penicillin",0.61,IF(AB307="Benzathine Penicillin",0.61,IF(AB307="Procaine benzylpenicillin",0.61,IF(AB307=Prodrug!E304,Prodrug!E304,Prodrug!E304))))))</f>
        <v/>
      </c>
      <c r="AQ307" s="239" t="str">
        <f>IFERROR((((Calculations!C304*Calculations!G304)/Calculations!E304)*'Data Entry'!X307),"")</f>
        <v/>
      </c>
      <c r="AR307" s="234" t="str">
        <f>IFERROR(VLOOKUP(AB307,Lists!$P$2:$Q$182,2,0),"")</f>
        <v/>
      </c>
      <c r="AS307" s="233" t="str">
        <f>IF(AI307="UI",VLOOKUP(AG307,'Convert Internation Units'!$A$2:$D$33,4,FALSE),IF(AG307="Penethamate hydroiodide",0.63,IF(AG307="Benzylpenicillin Procaine /
 Benzathine Penicillin",0.61,IF(AG307="Benzathine Penicillin",0.61,IF(AG307="Procaine benzylpenicillin",0.61,IF(AG307=Prodrug!F304,Prodrug!F304,Prodrug!F304))))))</f>
        <v/>
      </c>
      <c r="AT307" s="239" t="str">
        <f>IFERROR((((Calculations!K304*Calculations!G304)/Calculations!E304)*'Data Entry'!X307),"")</f>
        <v/>
      </c>
      <c r="AU307" s="235" t="str">
        <f>IFERROR(VLOOKUP(AG307,Lists!$P$2:$Q$182,2,0),"")</f>
        <v/>
      </c>
      <c r="AV307" s="233" t="str">
        <f>IF(AL307="UI",VLOOKUP(AJ307,'Convert Internation Units'!$A$2:$D$33,4,FALSE),IF(AJ307="Penethamate hydroiodide",0.63,IF(AJ307="Benzylpenicillin Procaine /
 Benzathine Penicillin",0.61,IF(AJ307="Benzathine Penicillin",0.61,IF(AJ307="Procaine benzylpenicillin",0.61,IF(AJ307=Prodrug!G304,Prodrug!G304,Prodrug!G304))))))</f>
        <v/>
      </c>
      <c r="AW307" s="239" t="str">
        <f>IFERROR((((Calculations!O304*Calculations!G304)/Calculations!E304)*'Data Entry'!X307),"")</f>
        <v/>
      </c>
      <c r="AX307" s="235" t="str">
        <f>IFERROR(VLOOKUP(AJ307,Lists!$P$2:$Q$182,2,0),"")</f>
        <v/>
      </c>
      <c r="AY307" s="233" t="str">
        <f>IF(AO307="UI",VLOOKUP(AM307,'Convert Internation Units'!$A$2:$D$33,4,FALSE),IF(AM307="Penethamate hydroiodide",0.63,IF(AM307="Benzylpenicillin Procaine /
 Benzathine Penicillin",0.61,IF(AM307="Benzathine Penicillin",0.61,IF(AM307="Procaine benzylpenicillin",0.61,IF(AM307=Prodrug!H304,Prodrug!H304,Prodrug!H304))))))</f>
        <v/>
      </c>
      <c r="AZ307" s="239" t="str">
        <f>IFERROR((((Calculations!S304*Calculations!G304)/Calculations!E304)*'Data Entry'!X307),"")</f>
        <v/>
      </c>
      <c r="BA307" s="235" t="str">
        <f>IFERROR(VLOOKUP(AM307,Lists!$P$2:$Q$182,2,0),"")</f>
        <v/>
      </c>
      <c r="BG307" s="165"/>
      <c r="BH307" s="165"/>
      <c r="BI307" s="165"/>
      <c r="BJ307" s="165"/>
      <c r="BK307" s="165"/>
      <c r="BL307" s="165"/>
      <c r="BM307" s="165"/>
      <c r="BN307" s="165"/>
      <c r="BO307" s="165"/>
      <c r="BP307" s="165"/>
      <c r="BQ307" s="165"/>
      <c r="BR307" s="165"/>
      <c r="BS307" s="165"/>
      <c r="BT307" s="165"/>
      <c r="BU307" s="165"/>
    </row>
    <row r="308" spans="1:73" s="5" customFormat="1">
      <c r="A308" s="6">
        <v>302</v>
      </c>
      <c r="B308" s="231"/>
      <c r="C308" s="7"/>
      <c r="D308" s="7"/>
      <c r="E308" s="7"/>
      <c r="F308" s="67"/>
      <c r="G308" s="79"/>
      <c r="H308" s="79"/>
      <c r="I308" s="75"/>
      <c r="J308" s="76"/>
      <c r="K308" s="76"/>
      <c r="L308" s="76"/>
      <c r="M308" s="76"/>
      <c r="N308" s="76"/>
      <c r="O308" s="76"/>
      <c r="P308" s="76"/>
      <c r="Q308" s="76"/>
      <c r="R308" s="76"/>
      <c r="S308" s="76"/>
      <c r="T308" s="76"/>
      <c r="U308" s="76"/>
      <c r="V308" s="76"/>
      <c r="W308" s="80"/>
      <c r="X308" s="69"/>
      <c r="Y308" s="25"/>
      <c r="Z308" s="326"/>
      <c r="AA308" s="327"/>
      <c r="AB308" s="28"/>
      <c r="AC308" s="23"/>
      <c r="AD308" s="8"/>
      <c r="AE308" s="8"/>
      <c r="AF308" s="25"/>
      <c r="AG308" s="6"/>
      <c r="AH308" s="23"/>
      <c r="AI308" s="173"/>
      <c r="AJ308" s="26"/>
      <c r="AK308" s="23"/>
      <c r="AL308" s="25"/>
      <c r="AM308" s="6"/>
      <c r="AN308" s="23"/>
      <c r="AO308" s="247"/>
      <c r="AP308" s="243" t="str">
        <f>IF(AD308="UI",VLOOKUP(AB308,'Convert Internation Units'!$A$2:$D$33,4,FALSE),IF(AB308="Penethamate hydroiodide",0.63,IF(AB308="Benzylpenicillin Procaine /
 Benzathine Penicillin",0.61,IF(AB308="Benzathine Penicillin",0.61,IF(AB308="Procaine benzylpenicillin",0.61,IF(AB308=Prodrug!E305,Prodrug!E305,Prodrug!E305))))))</f>
        <v/>
      </c>
      <c r="AQ308" s="240" t="str">
        <f>IFERROR((((Calculations!C305*Calculations!G305)/Calculations!E305)*'Data Entry'!X308),"")</f>
        <v/>
      </c>
      <c r="AR308" s="141" t="str">
        <f>IFERROR(VLOOKUP(AB308,Lists!$P$2:$Q$182,2,0),"")</f>
        <v/>
      </c>
      <c r="AS308" s="143" t="str">
        <f>IF(AI308="UI",VLOOKUP(AG308,'Convert Internation Units'!$A$2:$D$33,4,FALSE),IF(AG308="Penethamate hydroiodide",0.63,IF(AG308="Benzylpenicillin Procaine /
 Benzathine Penicillin",0.61,IF(AG308="Benzathine Penicillin",0.61,IF(AG308="Procaine benzylpenicillin",0.61,IF(AG308=Prodrug!F305,Prodrug!F305,Prodrug!F305))))))</f>
        <v/>
      </c>
      <c r="AT308" s="240" t="str">
        <f>IFERROR((((Calculations!K305*Calculations!G305)/Calculations!E305)*'Data Entry'!X308),"")</f>
        <v/>
      </c>
      <c r="AU308" s="146" t="str">
        <f>IFERROR(VLOOKUP(AG308,Lists!$P$2:$Q$182,2,0),"")</f>
        <v/>
      </c>
      <c r="AV308" s="143" t="str">
        <f>IF(AL308="UI",VLOOKUP(AJ308,'Convert Internation Units'!$A$2:$D$33,4,FALSE),IF(AJ308="Penethamate hydroiodide",0.63,IF(AJ308="Benzylpenicillin Procaine /
 Benzathine Penicillin",0.61,IF(AJ308="Benzathine Penicillin",0.61,IF(AJ308="Procaine benzylpenicillin",0.61,IF(AJ308=Prodrug!G305,Prodrug!G305,Prodrug!G305))))))</f>
        <v/>
      </c>
      <c r="AW308" s="240" t="str">
        <f>IFERROR((((Calculations!O305*Calculations!G305)/Calculations!E305)*'Data Entry'!X308),"")</f>
        <v/>
      </c>
      <c r="AX308" s="146" t="str">
        <f>IFERROR(VLOOKUP(AJ308,Lists!$P$2:$Q$182,2,0),"")</f>
        <v/>
      </c>
      <c r="AY308" s="143" t="str">
        <f>IF(AO308="UI",VLOOKUP(AM308,'Convert Internation Units'!$A$2:$D$33,4,FALSE),IF(AM308="Penethamate hydroiodide",0.63,IF(AM308="Benzylpenicillin Procaine /
 Benzathine Penicillin",0.61,IF(AM308="Benzathine Penicillin",0.61,IF(AM308="Procaine benzylpenicillin",0.61,IF(AM308=Prodrug!H305,Prodrug!H305,Prodrug!H305))))))</f>
        <v/>
      </c>
      <c r="AZ308" s="240" t="str">
        <f>IFERROR((((Calculations!S305*Calculations!G305)/Calculations!E305)*'Data Entry'!X308),"")</f>
        <v/>
      </c>
      <c r="BA308" s="146" t="str">
        <f>IFERROR(VLOOKUP(AM308,Lists!$P$2:$Q$182,2,0),"")</f>
        <v/>
      </c>
      <c r="BG308" s="165"/>
      <c r="BH308" s="165"/>
      <c r="BI308" s="165"/>
      <c r="BJ308" s="165"/>
      <c r="BK308" s="165"/>
      <c r="BL308" s="165"/>
      <c r="BM308" s="165"/>
      <c r="BN308" s="165"/>
      <c r="BO308" s="165"/>
      <c r="BP308" s="165"/>
      <c r="BQ308" s="165"/>
      <c r="BR308" s="165"/>
      <c r="BS308" s="165"/>
      <c r="BT308" s="165"/>
      <c r="BU308" s="165"/>
    </row>
    <row r="309" spans="1:73" s="5" customFormat="1">
      <c r="A309" s="116">
        <v>303</v>
      </c>
      <c r="B309" s="232"/>
      <c r="C309" s="105"/>
      <c r="D309" s="105"/>
      <c r="E309" s="105"/>
      <c r="F309" s="106"/>
      <c r="G309" s="107"/>
      <c r="H309" s="107"/>
      <c r="I309" s="108"/>
      <c r="J309" s="110"/>
      <c r="K309" s="110"/>
      <c r="L309" s="110"/>
      <c r="M309" s="110"/>
      <c r="N309" s="110"/>
      <c r="O309" s="110"/>
      <c r="P309" s="110"/>
      <c r="Q309" s="110"/>
      <c r="R309" s="110"/>
      <c r="S309" s="110"/>
      <c r="T309" s="110"/>
      <c r="U309" s="110"/>
      <c r="V309" s="110"/>
      <c r="W309" s="109"/>
      <c r="X309" s="111"/>
      <c r="Y309" s="112"/>
      <c r="Z309" s="328"/>
      <c r="AA309" s="329"/>
      <c r="AB309" s="114"/>
      <c r="AC309" s="115"/>
      <c r="AD309" s="113"/>
      <c r="AE309" s="113"/>
      <c r="AF309" s="112"/>
      <c r="AG309" s="116"/>
      <c r="AH309" s="115"/>
      <c r="AI309" s="174"/>
      <c r="AJ309" s="104"/>
      <c r="AK309" s="115"/>
      <c r="AL309" s="112"/>
      <c r="AM309" s="116"/>
      <c r="AN309" s="115"/>
      <c r="AO309" s="248"/>
      <c r="AP309" s="242" t="str">
        <f>IF(AD309="UI",VLOOKUP(AB309,'Convert Internation Units'!$A$2:$D$33,4,FALSE),IF(AB309="Penethamate hydroiodide",0.63,IF(AB309="Benzylpenicillin Procaine /
 Benzathine Penicillin",0.61,IF(AB309="Benzathine Penicillin",0.61,IF(AB309="Procaine benzylpenicillin",0.61,IF(AB309=Prodrug!E306,Prodrug!E306,Prodrug!E306))))))</f>
        <v/>
      </c>
      <c r="AQ309" s="239" t="str">
        <f>IFERROR((((Calculations!C306*Calculations!G306)/Calculations!E306)*'Data Entry'!X309),"")</f>
        <v/>
      </c>
      <c r="AR309" s="234" t="str">
        <f>IFERROR(VLOOKUP(AB309,Lists!$P$2:$Q$182,2,0),"")</f>
        <v/>
      </c>
      <c r="AS309" s="233" t="str">
        <f>IF(AI309="UI",VLOOKUP(AG309,'Convert Internation Units'!$A$2:$D$33,4,FALSE),IF(AG309="Penethamate hydroiodide",0.63,IF(AG309="Benzylpenicillin Procaine /
 Benzathine Penicillin",0.61,IF(AG309="Benzathine Penicillin",0.61,IF(AG309="Procaine benzylpenicillin",0.61,IF(AG309=Prodrug!F306,Prodrug!F306,Prodrug!F306))))))</f>
        <v/>
      </c>
      <c r="AT309" s="239" t="str">
        <f>IFERROR((((Calculations!K306*Calculations!G306)/Calculations!E306)*'Data Entry'!X309),"")</f>
        <v/>
      </c>
      <c r="AU309" s="235" t="str">
        <f>IFERROR(VLOOKUP(AG309,Lists!$P$2:$Q$182,2,0),"")</f>
        <v/>
      </c>
      <c r="AV309" s="233" t="str">
        <f>IF(AL309="UI",VLOOKUP(AJ309,'Convert Internation Units'!$A$2:$D$33,4,FALSE),IF(AJ309="Penethamate hydroiodide",0.63,IF(AJ309="Benzylpenicillin Procaine /
 Benzathine Penicillin",0.61,IF(AJ309="Benzathine Penicillin",0.61,IF(AJ309="Procaine benzylpenicillin",0.61,IF(AJ309=Prodrug!G306,Prodrug!G306,Prodrug!G306))))))</f>
        <v/>
      </c>
      <c r="AW309" s="239" t="str">
        <f>IFERROR((((Calculations!O306*Calculations!G306)/Calculations!E306)*'Data Entry'!X309),"")</f>
        <v/>
      </c>
      <c r="AX309" s="235" t="str">
        <f>IFERROR(VLOOKUP(AJ309,Lists!$P$2:$Q$182,2,0),"")</f>
        <v/>
      </c>
      <c r="AY309" s="233" t="str">
        <f>IF(AO309="UI",VLOOKUP(AM309,'Convert Internation Units'!$A$2:$D$33,4,FALSE),IF(AM309="Penethamate hydroiodide",0.63,IF(AM309="Benzylpenicillin Procaine /
 Benzathine Penicillin",0.61,IF(AM309="Benzathine Penicillin",0.61,IF(AM309="Procaine benzylpenicillin",0.61,IF(AM309=Prodrug!H306,Prodrug!H306,Prodrug!H306))))))</f>
        <v/>
      </c>
      <c r="AZ309" s="239" t="str">
        <f>IFERROR((((Calculations!S306*Calculations!G306)/Calculations!E306)*'Data Entry'!X309),"")</f>
        <v/>
      </c>
      <c r="BA309" s="235" t="str">
        <f>IFERROR(VLOOKUP(AM309,Lists!$P$2:$Q$182,2,0),"")</f>
        <v/>
      </c>
      <c r="BG309" s="165"/>
      <c r="BH309" s="165"/>
      <c r="BI309" s="165"/>
      <c r="BJ309" s="165"/>
      <c r="BK309" s="165"/>
      <c r="BL309" s="165"/>
      <c r="BM309" s="165"/>
      <c r="BN309" s="165"/>
      <c r="BO309" s="165"/>
      <c r="BP309" s="165"/>
      <c r="BQ309" s="165"/>
      <c r="BR309" s="165"/>
      <c r="BS309" s="165"/>
      <c r="BT309" s="165"/>
      <c r="BU309" s="165"/>
    </row>
    <row r="310" spans="1:73" s="5" customFormat="1">
      <c r="A310" s="6">
        <v>304</v>
      </c>
      <c r="B310" s="231"/>
      <c r="C310" s="7"/>
      <c r="D310" s="7"/>
      <c r="E310" s="7"/>
      <c r="F310" s="67"/>
      <c r="G310" s="79"/>
      <c r="H310" s="79"/>
      <c r="I310" s="75"/>
      <c r="J310" s="76"/>
      <c r="K310" s="76"/>
      <c r="L310" s="76"/>
      <c r="M310" s="76"/>
      <c r="N310" s="76"/>
      <c r="O310" s="76"/>
      <c r="P310" s="76"/>
      <c r="Q310" s="76"/>
      <c r="R310" s="76"/>
      <c r="S310" s="76"/>
      <c r="T310" s="76"/>
      <c r="U310" s="76"/>
      <c r="V310" s="76"/>
      <c r="W310" s="80"/>
      <c r="X310" s="69"/>
      <c r="Y310" s="25"/>
      <c r="Z310" s="326"/>
      <c r="AA310" s="327"/>
      <c r="AB310" s="28"/>
      <c r="AC310" s="23"/>
      <c r="AD310" s="8"/>
      <c r="AE310" s="8"/>
      <c r="AF310" s="25"/>
      <c r="AG310" s="6"/>
      <c r="AH310" s="23"/>
      <c r="AI310" s="173"/>
      <c r="AJ310" s="26"/>
      <c r="AK310" s="23"/>
      <c r="AL310" s="25"/>
      <c r="AM310" s="6"/>
      <c r="AN310" s="23"/>
      <c r="AO310" s="247"/>
      <c r="AP310" s="243" t="str">
        <f>IF(AD310="UI",VLOOKUP(AB310,'Convert Internation Units'!$A$2:$D$33,4,FALSE),IF(AB310="Penethamate hydroiodide",0.63,IF(AB310="Benzylpenicillin Procaine /
 Benzathine Penicillin",0.61,IF(AB310="Benzathine Penicillin",0.61,IF(AB310="Procaine benzylpenicillin",0.61,IF(AB310=Prodrug!E307,Prodrug!E307,Prodrug!E307))))))</f>
        <v/>
      </c>
      <c r="AQ310" s="240" t="str">
        <f>IFERROR((((Calculations!C307*Calculations!G307)/Calculations!E307)*'Data Entry'!X310),"")</f>
        <v/>
      </c>
      <c r="AR310" s="141" t="str">
        <f>IFERROR(VLOOKUP(AB310,Lists!$P$2:$Q$182,2,0),"")</f>
        <v/>
      </c>
      <c r="AS310" s="143" t="str">
        <f>IF(AI310="UI",VLOOKUP(AG310,'Convert Internation Units'!$A$2:$D$33,4,FALSE),IF(AG310="Penethamate hydroiodide",0.63,IF(AG310="Benzylpenicillin Procaine /
 Benzathine Penicillin",0.61,IF(AG310="Benzathine Penicillin",0.61,IF(AG310="Procaine benzylpenicillin",0.61,IF(AG310=Prodrug!F307,Prodrug!F307,Prodrug!F307))))))</f>
        <v/>
      </c>
      <c r="AT310" s="240" t="str">
        <f>IFERROR((((Calculations!K307*Calculations!G307)/Calculations!E307)*'Data Entry'!X310),"")</f>
        <v/>
      </c>
      <c r="AU310" s="146" t="str">
        <f>IFERROR(VLOOKUP(AG310,Lists!$P$2:$Q$182,2,0),"")</f>
        <v/>
      </c>
      <c r="AV310" s="143" t="str">
        <f>IF(AL310="UI",VLOOKUP(AJ310,'Convert Internation Units'!$A$2:$D$33,4,FALSE),IF(AJ310="Penethamate hydroiodide",0.63,IF(AJ310="Benzylpenicillin Procaine /
 Benzathine Penicillin",0.61,IF(AJ310="Benzathine Penicillin",0.61,IF(AJ310="Procaine benzylpenicillin",0.61,IF(AJ310=Prodrug!G307,Prodrug!G307,Prodrug!G307))))))</f>
        <v/>
      </c>
      <c r="AW310" s="240" t="str">
        <f>IFERROR((((Calculations!O307*Calculations!G307)/Calculations!E307)*'Data Entry'!X310),"")</f>
        <v/>
      </c>
      <c r="AX310" s="146" t="str">
        <f>IFERROR(VLOOKUP(AJ310,Lists!$P$2:$Q$182,2,0),"")</f>
        <v/>
      </c>
      <c r="AY310" s="143" t="str">
        <f>IF(AO310="UI",VLOOKUP(AM310,'Convert Internation Units'!$A$2:$D$33,4,FALSE),IF(AM310="Penethamate hydroiodide",0.63,IF(AM310="Benzylpenicillin Procaine /
 Benzathine Penicillin",0.61,IF(AM310="Benzathine Penicillin",0.61,IF(AM310="Procaine benzylpenicillin",0.61,IF(AM310=Prodrug!H307,Prodrug!H307,Prodrug!H307))))))</f>
        <v/>
      </c>
      <c r="AZ310" s="240" t="str">
        <f>IFERROR((((Calculations!S307*Calculations!G307)/Calculations!E307)*'Data Entry'!X310),"")</f>
        <v/>
      </c>
      <c r="BA310" s="146" t="str">
        <f>IFERROR(VLOOKUP(AM310,Lists!$P$2:$Q$182,2,0),"")</f>
        <v/>
      </c>
      <c r="BG310" s="165"/>
      <c r="BH310" s="165"/>
      <c r="BI310" s="165"/>
      <c r="BJ310" s="165"/>
      <c r="BK310" s="165"/>
      <c r="BL310" s="165"/>
      <c r="BM310" s="165"/>
      <c r="BN310" s="165"/>
      <c r="BO310" s="165"/>
      <c r="BP310" s="165"/>
      <c r="BQ310" s="165"/>
      <c r="BR310" s="165"/>
      <c r="BS310" s="165"/>
      <c r="BT310" s="165"/>
      <c r="BU310" s="165"/>
    </row>
    <row r="311" spans="1:73" s="5" customFormat="1">
      <c r="A311" s="116">
        <v>305</v>
      </c>
      <c r="B311" s="232"/>
      <c r="C311" s="105"/>
      <c r="D311" s="105"/>
      <c r="E311" s="105"/>
      <c r="F311" s="106"/>
      <c r="G311" s="107"/>
      <c r="H311" s="107"/>
      <c r="I311" s="108"/>
      <c r="J311" s="110"/>
      <c r="K311" s="110"/>
      <c r="L311" s="110"/>
      <c r="M311" s="110"/>
      <c r="N311" s="110"/>
      <c r="O311" s="110"/>
      <c r="P311" s="110"/>
      <c r="Q311" s="110"/>
      <c r="R311" s="110"/>
      <c r="S311" s="110"/>
      <c r="T311" s="110"/>
      <c r="U311" s="110"/>
      <c r="V311" s="110"/>
      <c r="W311" s="109"/>
      <c r="X311" s="111"/>
      <c r="Y311" s="112"/>
      <c r="Z311" s="328"/>
      <c r="AA311" s="329"/>
      <c r="AB311" s="114"/>
      <c r="AC311" s="115"/>
      <c r="AD311" s="113"/>
      <c r="AE311" s="113"/>
      <c r="AF311" s="112"/>
      <c r="AG311" s="116"/>
      <c r="AH311" s="115"/>
      <c r="AI311" s="174"/>
      <c r="AJ311" s="104"/>
      <c r="AK311" s="115"/>
      <c r="AL311" s="112"/>
      <c r="AM311" s="116"/>
      <c r="AN311" s="115"/>
      <c r="AO311" s="248"/>
      <c r="AP311" s="242" t="str">
        <f>IF(AD311="UI",VLOOKUP(AB311,'Convert Internation Units'!$A$2:$D$33,4,FALSE),IF(AB311="Penethamate hydroiodide",0.63,IF(AB311="Benzylpenicillin Procaine /
 Benzathine Penicillin",0.61,IF(AB311="Benzathine Penicillin",0.61,IF(AB311="Procaine benzylpenicillin",0.61,IF(AB311=Prodrug!E308,Prodrug!E308,Prodrug!E308))))))</f>
        <v/>
      </c>
      <c r="AQ311" s="239" t="str">
        <f>IFERROR((((Calculations!C308*Calculations!G308)/Calculations!E308)*'Data Entry'!X311),"")</f>
        <v/>
      </c>
      <c r="AR311" s="234" t="str">
        <f>IFERROR(VLOOKUP(AB311,Lists!$P$2:$Q$182,2,0),"")</f>
        <v/>
      </c>
      <c r="AS311" s="233" t="str">
        <f>IF(AI311="UI",VLOOKUP(AG311,'Convert Internation Units'!$A$2:$D$33,4,FALSE),IF(AG311="Penethamate hydroiodide",0.63,IF(AG311="Benzylpenicillin Procaine /
 Benzathine Penicillin",0.61,IF(AG311="Benzathine Penicillin",0.61,IF(AG311="Procaine benzylpenicillin",0.61,IF(AG311=Prodrug!F308,Prodrug!F308,Prodrug!F308))))))</f>
        <v/>
      </c>
      <c r="AT311" s="239" t="str">
        <f>IFERROR((((Calculations!K308*Calculations!G308)/Calculations!E308)*'Data Entry'!X311),"")</f>
        <v/>
      </c>
      <c r="AU311" s="235" t="str">
        <f>IFERROR(VLOOKUP(AG311,Lists!$P$2:$Q$182,2,0),"")</f>
        <v/>
      </c>
      <c r="AV311" s="233" t="str">
        <f>IF(AL311="UI",VLOOKUP(AJ311,'Convert Internation Units'!$A$2:$D$33,4,FALSE),IF(AJ311="Penethamate hydroiodide",0.63,IF(AJ311="Benzylpenicillin Procaine /
 Benzathine Penicillin",0.61,IF(AJ311="Benzathine Penicillin",0.61,IF(AJ311="Procaine benzylpenicillin",0.61,IF(AJ311=Prodrug!G308,Prodrug!G308,Prodrug!G308))))))</f>
        <v/>
      </c>
      <c r="AW311" s="239" t="str">
        <f>IFERROR((((Calculations!O308*Calculations!G308)/Calculations!E308)*'Data Entry'!X311),"")</f>
        <v/>
      </c>
      <c r="AX311" s="235" t="str">
        <f>IFERROR(VLOOKUP(AJ311,Lists!$P$2:$Q$182,2,0),"")</f>
        <v/>
      </c>
      <c r="AY311" s="233" t="str">
        <f>IF(AO311="UI",VLOOKUP(AM311,'Convert Internation Units'!$A$2:$D$33,4,FALSE),IF(AM311="Penethamate hydroiodide",0.63,IF(AM311="Benzylpenicillin Procaine /
 Benzathine Penicillin",0.61,IF(AM311="Benzathine Penicillin",0.61,IF(AM311="Procaine benzylpenicillin",0.61,IF(AM311=Prodrug!H308,Prodrug!H308,Prodrug!H308))))))</f>
        <v/>
      </c>
      <c r="AZ311" s="239" t="str">
        <f>IFERROR((((Calculations!S308*Calculations!G308)/Calculations!E308)*'Data Entry'!X311),"")</f>
        <v/>
      </c>
      <c r="BA311" s="235" t="str">
        <f>IFERROR(VLOOKUP(AM311,Lists!$P$2:$Q$182,2,0),"")</f>
        <v/>
      </c>
      <c r="BG311" s="165"/>
      <c r="BH311" s="165"/>
      <c r="BI311" s="165"/>
      <c r="BJ311" s="165"/>
      <c r="BK311" s="165"/>
      <c r="BL311" s="165"/>
      <c r="BM311" s="165"/>
      <c r="BN311" s="165"/>
      <c r="BO311" s="165"/>
      <c r="BP311" s="165"/>
      <c r="BQ311" s="165"/>
      <c r="BR311" s="165"/>
      <c r="BS311" s="165"/>
      <c r="BT311" s="165"/>
      <c r="BU311" s="165"/>
    </row>
    <row r="312" spans="1:73" s="5" customFormat="1">
      <c r="A312" s="6">
        <v>306</v>
      </c>
      <c r="B312" s="231"/>
      <c r="C312" s="7"/>
      <c r="D312" s="7"/>
      <c r="E312" s="7"/>
      <c r="F312" s="67"/>
      <c r="G312" s="79"/>
      <c r="H312" s="79"/>
      <c r="I312" s="75"/>
      <c r="J312" s="76"/>
      <c r="K312" s="76"/>
      <c r="L312" s="76"/>
      <c r="M312" s="76"/>
      <c r="N312" s="76"/>
      <c r="O312" s="76"/>
      <c r="P312" s="76"/>
      <c r="Q312" s="76"/>
      <c r="R312" s="76"/>
      <c r="S312" s="76"/>
      <c r="T312" s="76"/>
      <c r="U312" s="76"/>
      <c r="V312" s="76"/>
      <c r="W312" s="80"/>
      <c r="X312" s="69"/>
      <c r="Y312" s="25"/>
      <c r="Z312" s="326"/>
      <c r="AA312" s="327"/>
      <c r="AB312" s="28"/>
      <c r="AC312" s="23"/>
      <c r="AD312" s="8"/>
      <c r="AE312" s="8"/>
      <c r="AF312" s="25"/>
      <c r="AG312" s="6"/>
      <c r="AH312" s="23"/>
      <c r="AI312" s="173"/>
      <c r="AJ312" s="26"/>
      <c r="AK312" s="23"/>
      <c r="AL312" s="25"/>
      <c r="AM312" s="6"/>
      <c r="AN312" s="23"/>
      <c r="AO312" s="247"/>
      <c r="AP312" s="243" t="str">
        <f>IF(AD312="UI",VLOOKUP(AB312,'Convert Internation Units'!$A$2:$D$33,4,FALSE),IF(AB312="Penethamate hydroiodide",0.63,IF(AB312="Benzylpenicillin Procaine /
 Benzathine Penicillin",0.61,IF(AB312="Benzathine Penicillin",0.61,IF(AB312="Procaine benzylpenicillin",0.61,IF(AB312=Prodrug!E309,Prodrug!E309,Prodrug!E309))))))</f>
        <v/>
      </c>
      <c r="AQ312" s="240" t="str">
        <f>IFERROR((((Calculations!C309*Calculations!G309)/Calculations!E309)*'Data Entry'!X312),"")</f>
        <v/>
      </c>
      <c r="AR312" s="141" t="str">
        <f>IFERROR(VLOOKUP(AB312,Lists!$P$2:$Q$182,2,0),"")</f>
        <v/>
      </c>
      <c r="AS312" s="143" t="str">
        <f>IF(AI312="UI",VLOOKUP(AG312,'Convert Internation Units'!$A$2:$D$33,4,FALSE),IF(AG312="Penethamate hydroiodide",0.63,IF(AG312="Benzylpenicillin Procaine /
 Benzathine Penicillin",0.61,IF(AG312="Benzathine Penicillin",0.61,IF(AG312="Procaine benzylpenicillin",0.61,IF(AG312=Prodrug!F309,Prodrug!F309,Prodrug!F309))))))</f>
        <v/>
      </c>
      <c r="AT312" s="240" t="str">
        <f>IFERROR((((Calculations!K309*Calculations!G309)/Calculations!E309)*'Data Entry'!X312),"")</f>
        <v/>
      </c>
      <c r="AU312" s="146" t="str">
        <f>IFERROR(VLOOKUP(AG312,Lists!$P$2:$Q$182,2,0),"")</f>
        <v/>
      </c>
      <c r="AV312" s="143" t="str">
        <f>IF(AL312="UI",VLOOKUP(AJ312,'Convert Internation Units'!$A$2:$D$33,4,FALSE),IF(AJ312="Penethamate hydroiodide",0.63,IF(AJ312="Benzylpenicillin Procaine /
 Benzathine Penicillin",0.61,IF(AJ312="Benzathine Penicillin",0.61,IF(AJ312="Procaine benzylpenicillin",0.61,IF(AJ312=Prodrug!G309,Prodrug!G309,Prodrug!G309))))))</f>
        <v/>
      </c>
      <c r="AW312" s="240" t="str">
        <f>IFERROR((((Calculations!O309*Calculations!G309)/Calculations!E309)*'Data Entry'!X312),"")</f>
        <v/>
      </c>
      <c r="AX312" s="146" t="str">
        <f>IFERROR(VLOOKUP(AJ312,Lists!$P$2:$Q$182,2,0),"")</f>
        <v/>
      </c>
      <c r="AY312" s="143" t="str">
        <f>IF(AO312="UI",VLOOKUP(AM312,'Convert Internation Units'!$A$2:$D$33,4,FALSE),IF(AM312="Penethamate hydroiodide",0.63,IF(AM312="Benzylpenicillin Procaine /
 Benzathine Penicillin",0.61,IF(AM312="Benzathine Penicillin",0.61,IF(AM312="Procaine benzylpenicillin",0.61,IF(AM312=Prodrug!H309,Prodrug!H309,Prodrug!H309))))))</f>
        <v/>
      </c>
      <c r="AZ312" s="240" t="str">
        <f>IFERROR((((Calculations!S309*Calculations!G309)/Calculations!E309)*'Data Entry'!X312),"")</f>
        <v/>
      </c>
      <c r="BA312" s="146" t="str">
        <f>IFERROR(VLOOKUP(AM312,Lists!$P$2:$Q$182,2,0),"")</f>
        <v/>
      </c>
      <c r="BG312" s="165"/>
      <c r="BH312" s="165"/>
      <c r="BI312" s="165"/>
      <c r="BJ312" s="165"/>
      <c r="BK312" s="165"/>
      <c r="BL312" s="165"/>
      <c r="BM312" s="165"/>
      <c r="BN312" s="165"/>
      <c r="BO312" s="165"/>
      <c r="BP312" s="165"/>
      <c r="BQ312" s="165"/>
      <c r="BR312" s="165"/>
      <c r="BS312" s="165"/>
      <c r="BT312" s="165"/>
      <c r="BU312" s="165"/>
    </row>
    <row r="313" spans="1:73" s="5" customFormat="1">
      <c r="A313" s="116">
        <v>307</v>
      </c>
      <c r="B313" s="232"/>
      <c r="C313" s="105"/>
      <c r="D313" s="105"/>
      <c r="E313" s="105"/>
      <c r="F313" s="106"/>
      <c r="G313" s="107"/>
      <c r="H313" s="107"/>
      <c r="I313" s="108"/>
      <c r="J313" s="110"/>
      <c r="K313" s="110"/>
      <c r="L313" s="110"/>
      <c r="M313" s="110"/>
      <c r="N313" s="110"/>
      <c r="O313" s="110"/>
      <c r="P313" s="110"/>
      <c r="Q313" s="110"/>
      <c r="R313" s="110"/>
      <c r="S313" s="110"/>
      <c r="T313" s="110"/>
      <c r="U313" s="110"/>
      <c r="V313" s="110"/>
      <c r="W313" s="109"/>
      <c r="X313" s="111"/>
      <c r="Y313" s="112"/>
      <c r="Z313" s="328"/>
      <c r="AA313" s="329"/>
      <c r="AB313" s="114"/>
      <c r="AC313" s="115"/>
      <c r="AD313" s="113"/>
      <c r="AE313" s="113"/>
      <c r="AF313" s="112"/>
      <c r="AG313" s="116"/>
      <c r="AH313" s="115"/>
      <c r="AI313" s="174"/>
      <c r="AJ313" s="104"/>
      <c r="AK313" s="115"/>
      <c r="AL313" s="112"/>
      <c r="AM313" s="116"/>
      <c r="AN313" s="115"/>
      <c r="AO313" s="248"/>
      <c r="AP313" s="242" t="str">
        <f>IF(AD313="UI",VLOOKUP(AB313,'Convert Internation Units'!$A$2:$D$33,4,FALSE),IF(AB313="Penethamate hydroiodide",0.63,IF(AB313="Benzylpenicillin Procaine /
 Benzathine Penicillin",0.61,IF(AB313="Benzathine Penicillin",0.61,IF(AB313="Procaine benzylpenicillin",0.61,IF(AB313=Prodrug!E310,Prodrug!E310,Prodrug!E310))))))</f>
        <v/>
      </c>
      <c r="AQ313" s="239" t="str">
        <f>IFERROR((((Calculations!C310*Calculations!G310)/Calculations!E310)*'Data Entry'!X313),"")</f>
        <v/>
      </c>
      <c r="AR313" s="234" t="str">
        <f>IFERROR(VLOOKUP(AB313,Lists!$P$2:$Q$182,2,0),"")</f>
        <v/>
      </c>
      <c r="AS313" s="233" t="str">
        <f>IF(AI313="UI",VLOOKUP(AG313,'Convert Internation Units'!$A$2:$D$33,4,FALSE),IF(AG313="Penethamate hydroiodide",0.63,IF(AG313="Benzylpenicillin Procaine /
 Benzathine Penicillin",0.61,IF(AG313="Benzathine Penicillin",0.61,IF(AG313="Procaine benzylpenicillin",0.61,IF(AG313=Prodrug!F310,Prodrug!F310,Prodrug!F310))))))</f>
        <v/>
      </c>
      <c r="AT313" s="239" t="str">
        <f>IFERROR((((Calculations!K310*Calculations!G310)/Calculations!E310)*'Data Entry'!X313),"")</f>
        <v/>
      </c>
      <c r="AU313" s="235" t="str">
        <f>IFERROR(VLOOKUP(AG313,Lists!$P$2:$Q$182,2,0),"")</f>
        <v/>
      </c>
      <c r="AV313" s="233" t="str">
        <f>IF(AL313="UI",VLOOKUP(AJ313,'Convert Internation Units'!$A$2:$D$33,4,FALSE),IF(AJ313="Penethamate hydroiodide",0.63,IF(AJ313="Benzylpenicillin Procaine /
 Benzathine Penicillin",0.61,IF(AJ313="Benzathine Penicillin",0.61,IF(AJ313="Procaine benzylpenicillin",0.61,IF(AJ313=Prodrug!G310,Prodrug!G310,Prodrug!G310))))))</f>
        <v/>
      </c>
      <c r="AW313" s="239" t="str">
        <f>IFERROR((((Calculations!O310*Calculations!G310)/Calculations!E310)*'Data Entry'!X313),"")</f>
        <v/>
      </c>
      <c r="AX313" s="235" t="str">
        <f>IFERROR(VLOOKUP(AJ313,Lists!$P$2:$Q$182,2,0),"")</f>
        <v/>
      </c>
      <c r="AY313" s="233" t="str">
        <f>IF(AO313="UI",VLOOKUP(AM313,'Convert Internation Units'!$A$2:$D$33,4,FALSE),IF(AM313="Penethamate hydroiodide",0.63,IF(AM313="Benzylpenicillin Procaine /
 Benzathine Penicillin",0.61,IF(AM313="Benzathine Penicillin",0.61,IF(AM313="Procaine benzylpenicillin",0.61,IF(AM313=Prodrug!H310,Prodrug!H310,Prodrug!H310))))))</f>
        <v/>
      </c>
      <c r="AZ313" s="239" t="str">
        <f>IFERROR((((Calculations!S310*Calculations!G310)/Calculations!E310)*'Data Entry'!X313),"")</f>
        <v/>
      </c>
      <c r="BA313" s="235" t="str">
        <f>IFERROR(VLOOKUP(AM313,Lists!$P$2:$Q$182,2,0),"")</f>
        <v/>
      </c>
      <c r="BG313" s="165"/>
      <c r="BH313" s="165"/>
      <c r="BI313" s="165"/>
      <c r="BJ313" s="165"/>
      <c r="BK313" s="165"/>
      <c r="BL313" s="165"/>
      <c r="BM313" s="165"/>
      <c r="BN313" s="165"/>
      <c r="BO313" s="165"/>
      <c r="BP313" s="165"/>
      <c r="BQ313" s="165"/>
      <c r="BR313" s="165"/>
      <c r="BS313" s="165"/>
      <c r="BT313" s="165"/>
      <c r="BU313" s="165"/>
    </row>
    <row r="314" spans="1:73" s="5" customFormat="1">
      <c r="A314" s="6">
        <v>308</v>
      </c>
      <c r="B314" s="231"/>
      <c r="C314" s="7"/>
      <c r="D314" s="7"/>
      <c r="E314" s="7"/>
      <c r="F314" s="67"/>
      <c r="G314" s="79"/>
      <c r="H314" s="79"/>
      <c r="I314" s="75"/>
      <c r="J314" s="76"/>
      <c r="K314" s="76"/>
      <c r="L314" s="76"/>
      <c r="M314" s="76"/>
      <c r="N314" s="76"/>
      <c r="O314" s="76"/>
      <c r="P314" s="76"/>
      <c r="Q314" s="76"/>
      <c r="R314" s="76"/>
      <c r="S314" s="76"/>
      <c r="T314" s="76"/>
      <c r="U314" s="76"/>
      <c r="V314" s="76"/>
      <c r="W314" s="80"/>
      <c r="X314" s="69"/>
      <c r="Y314" s="25"/>
      <c r="Z314" s="326"/>
      <c r="AA314" s="327"/>
      <c r="AB314" s="28"/>
      <c r="AC314" s="23"/>
      <c r="AD314" s="8"/>
      <c r="AE314" s="8"/>
      <c r="AF314" s="25"/>
      <c r="AG314" s="6"/>
      <c r="AH314" s="23"/>
      <c r="AI314" s="173"/>
      <c r="AJ314" s="26"/>
      <c r="AK314" s="23"/>
      <c r="AL314" s="25"/>
      <c r="AM314" s="6"/>
      <c r="AN314" s="23"/>
      <c r="AO314" s="247"/>
      <c r="AP314" s="243" t="str">
        <f>IF(AD314="UI",VLOOKUP(AB314,'Convert Internation Units'!$A$2:$D$33,4,FALSE),IF(AB314="Penethamate hydroiodide",0.63,IF(AB314="Benzylpenicillin Procaine /
 Benzathine Penicillin",0.61,IF(AB314="Benzathine Penicillin",0.61,IF(AB314="Procaine benzylpenicillin",0.61,IF(AB314=Prodrug!E311,Prodrug!E311,Prodrug!E311))))))</f>
        <v/>
      </c>
      <c r="AQ314" s="240" t="str">
        <f>IFERROR((((Calculations!C311*Calculations!G311)/Calculations!E311)*'Data Entry'!X314),"")</f>
        <v/>
      </c>
      <c r="AR314" s="141" t="str">
        <f>IFERROR(VLOOKUP(AB314,Lists!$P$2:$Q$182,2,0),"")</f>
        <v/>
      </c>
      <c r="AS314" s="143" t="str">
        <f>IF(AI314="UI",VLOOKUP(AG314,'Convert Internation Units'!$A$2:$D$33,4,FALSE),IF(AG314="Penethamate hydroiodide",0.63,IF(AG314="Benzylpenicillin Procaine /
 Benzathine Penicillin",0.61,IF(AG314="Benzathine Penicillin",0.61,IF(AG314="Procaine benzylpenicillin",0.61,IF(AG314=Prodrug!F311,Prodrug!F311,Prodrug!F311))))))</f>
        <v/>
      </c>
      <c r="AT314" s="240" t="str">
        <f>IFERROR((((Calculations!K311*Calculations!G311)/Calculations!E311)*'Data Entry'!X314),"")</f>
        <v/>
      </c>
      <c r="AU314" s="146" t="str">
        <f>IFERROR(VLOOKUP(AG314,Lists!$P$2:$Q$182,2,0),"")</f>
        <v/>
      </c>
      <c r="AV314" s="143" t="str">
        <f>IF(AL314="UI",VLOOKUP(AJ314,'Convert Internation Units'!$A$2:$D$33,4,FALSE),IF(AJ314="Penethamate hydroiodide",0.63,IF(AJ314="Benzylpenicillin Procaine /
 Benzathine Penicillin",0.61,IF(AJ314="Benzathine Penicillin",0.61,IF(AJ314="Procaine benzylpenicillin",0.61,IF(AJ314=Prodrug!G311,Prodrug!G311,Prodrug!G311))))))</f>
        <v/>
      </c>
      <c r="AW314" s="240" t="str">
        <f>IFERROR((((Calculations!O311*Calculations!G311)/Calculations!E311)*'Data Entry'!X314),"")</f>
        <v/>
      </c>
      <c r="AX314" s="146" t="str">
        <f>IFERROR(VLOOKUP(AJ314,Lists!$P$2:$Q$182,2,0),"")</f>
        <v/>
      </c>
      <c r="AY314" s="143" t="str">
        <f>IF(AO314="UI",VLOOKUP(AM314,'Convert Internation Units'!$A$2:$D$33,4,FALSE),IF(AM314="Penethamate hydroiodide",0.63,IF(AM314="Benzylpenicillin Procaine /
 Benzathine Penicillin",0.61,IF(AM314="Benzathine Penicillin",0.61,IF(AM314="Procaine benzylpenicillin",0.61,IF(AM314=Prodrug!H311,Prodrug!H311,Prodrug!H311))))))</f>
        <v/>
      </c>
      <c r="AZ314" s="240" t="str">
        <f>IFERROR((((Calculations!S311*Calculations!G311)/Calculations!E311)*'Data Entry'!X314),"")</f>
        <v/>
      </c>
      <c r="BA314" s="146" t="str">
        <f>IFERROR(VLOOKUP(AM314,Lists!$P$2:$Q$182,2,0),"")</f>
        <v/>
      </c>
      <c r="BG314" s="165"/>
      <c r="BH314" s="165"/>
      <c r="BI314" s="165"/>
      <c r="BJ314" s="165"/>
      <c r="BK314" s="165"/>
      <c r="BL314" s="165"/>
      <c r="BM314" s="165"/>
      <c r="BN314" s="165"/>
      <c r="BO314" s="165"/>
      <c r="BP314" s="165"/>
      <c r="BQ314" s="165"/>
      <c r="BR314" s="165"/>
      <c r="BS314" s="165"/>
      <c r="BT314" s="165"/>
      <c r="BU314" s="165"/>
    </row>
    <row r="315" spans="1:73" s="5" customFormat="1">
      <c r="A315" s="116">
        <v>309</v>
      </c>
      <c r="B315" s="232"/>
      <c r="C315" s="105"/>
      <c r="D315" s="105"/>
      <c r="E315" s="105"/>
      <c r="F315" s="106"/>
      <c r="G315" s="107"/>
      <c r="H315" s="107"/>
      <c r="I315" s="108"/>
      <c r="J315" s="110"/>
      <c r="K315" s="110"/>
      <c r="L315" s="110"/>
      <c r="M315" s="110"/>
      <c r="N315" s="110"/>
      <c r="O315" s="110"/>
      <c r="P315" s="110"/>
      <c r="Q315" s="110"/>
      <c r="R315" s="110"/>
      <c r="S315" s="110"/>
      <c r="T315" s="110"/>
      <c r="U315" s="110"/>
      <c r="V315" s="110"/>
      <c r="W315" s="109"/>
      <c r="X315" s="111"/>
      <c r="Y315" s="112"/>
      <c r="Z315" s="328"/>
      <c r="AA315" s="329"/>
      <c r="AB315" s="114"/>
      <c r="AC315" s="115"/>
      <c r="AD315" s="113"/>
      <c r="AE315" s="113"/>
      <c r="AF315" s="112"/>
      <c r="AG315" s="116"/>
      <c r="AH315" s="115"/>
      <c r="AI315" s="174"/>
      <c r="AJ315" s="104"/>
      <c r="AK315" s="115"/>
      <c r="AL315" s="112"/>
      <c r="AM315" s="116"/>
      <c r="AN315" s="115"/>
      <c r="AO315" s="248"/>
      <c r="AP315" s="242" t="str">
        <f>IF(AD315="UI",VLOOKUP(AB315,'Convert Internation Units'!$A$2:$D$33,4,FALSE),IF(AB315="Penethamate hydroiodide",0.63,IF(AB315="Benzylpenicillin Procaine /
 Benzathine Penicillin",0.61,IF(AB315="Benzathine Penicillin",0.61,IF(AB315="Procaine benzylpenicillin",0.61,IF(AB315=Prodrug!E312,Prodrug!E312,Prodrug!E312))))))</f>
        <v/>
      </c>
      <c r="AQ315" s="239" t="str">
        <f>IFERROR((((Calculations!C312*Calculations!G312)/Calculations!E312)*'Data Entry'!X315),"")</f>
        <v/>
      </c>
      <c r="AR315" s="234" t="str">
        <f>IFERROR(VLOOKUP(AB315,Lists!$P$2:$Q$182,2,0),"")</f>
        <v/>
      </c>
      <c r="AS315" s="233" t="str">
        <f>IF(AI315="UI",VLOOKUP(AG315,'Convert Internation Units'!$A$2:$D$33,4,FALSE),IF(AG315="Penethamate hydroiodide",0.63,IF(AG315="Benzylpenicillin Procaine /
 Benzathine Penicillin",0.61,IF(AG315="Benzathine Penicillin",0.61,IF(AG315="Procaine benzylpenicillin",0.61,IF(AG315=Prodrug!F312,Prodrug!F312,Prodrug!F312))))))</f>
        <v/>
      </c>
      <c r="AT315" s="239" t="str">
        <f>IFERROR((((Calculations!K312*Calculations!G312)/Calculations!E312)*'Data Entry'!X315),"")</f>
        <v/>
      </c>
      <c r="AU315" s="235" t="str">
        <f>IFERROR(VLOOKUP(AG315,Lists!$P$2:$Q$182,2,0),"")</f>
        <v/>
      </c>
      <c r="AV315" s="233" t="str">
        <f>IF(AL315="UI",VLOOKUP(AJ315,'Convert Internation Units'!$A$2:$D$33,4,FALSE),IF(AJ315="Penethamate hydroiodide",0.63,IF(AJ315="Benzylpenicillin Procaine /
 Benzathine Penicillin",0.61,IF(AJ315="Benzathine Penicillin",0.61,IF(AJ315="Procaine benzylpenicillin",0.61,IF(AJ315=Prodrug!G312,Prodrug!G312,Prodrug!G312))))))</f>
        <v/>
      </c>
      <c r="AW315" s="239" t="str">
        <f>IFERROR((((Calculations!O312*Calculations!G312)/Calculations!E312)*'Data Entry'!X315),"")</f>
        <v/>
      </c>
      <c r="AX315" s="235" t="str">
        <f>IFERROR(VLOOKUP(AJ315,Lists!$P$2:$Q$182,2,0),"")</f>
        <v/>
      </c>
      <c r="AY315" s="233" t="str">
        <f>IF(AO315="UI",VLOOKUP(AM315,'Convert Internation Units'!$A$2:$D$33,4,FALSE),IF(AM315="Penethamate hydroiodide",0.63,IF(AM315="Benzylpenicillin Procaine /
 Benzathine Penicillin",0.61,IF(AM315="Benzathine Penicillin",0.61,IF(AM315="Procaine benzylpenicillin",0.61,IF(AM315=Prodrug!H312,Prodrug!H312,Prodrug!H312))))))</f>
        <v/>
      </c>
      <c r="AZ315" s="239" t="str">
        <f>IFERROR((((Calculations!S312*Calculations!G312)/Calculations!E312)*'Data Entry'!X315),"")</f>
        <v/>
      </c>
      <c r="BA315" s="235" t="str">
        <f>IFERROR(VLOOKUP(AM315,Lists!$P$2:$Q$182,2,0),"")</f>
        <v/>
      </c>
      <c r="BG315" s="165"/>
      <c r="BH315" s="165"/>
      <c r="BI315" s="165"/>
      <c r="BJ315" s="165"/>
      <c r="BK315" s="165"/>
      <c r="BL315" s="165"/>
      <c r="BM315" s="165"/>
      <c r="BN315" s="165"/>
      <c r="BO315" s="165"/>
      <c r="BP315" s="165"/>
      <c r="BQ315" s="165"/>
      <c r="BR315" s="165"/>
      <c r="BS315" s="165"/>
      <c r="BT315" s="165"/>
      <c r="BU315" s="165"/>
    </row>
    <row r="316" spans="1:73" s="5" customFormat="1">
      <c r="A316" s="6">
        <v>310</v>
      </c>
      <c r="B316" s="231"/>
      <c r="C316" s="7"/>
      <c r="D316" s="7"/>
      <c r="E316" s="7"/>
      <c r="F316" s="67"/>
      <c r="G316" s="79"/>
      <c r="H316" s="79"/>
      <c r="I316" s="75"/>
      <c r="J316" s="76"/>
      <c r="K316" s="76"/>
      <c r="L316" s="76"/>
      <c r="M316" s="76"/>
      <c r="N316" s="76"/>
      <c r="O316" s="76"/>
      <c r="P316" s="76"/>
      <c r="Q316" s="76"/>
      <c r="R316" s="76"/>
      <c r="S316" s="76"/>
      <c r="T316" s="76"/>
      <c r="U316" s="76"/>
      <c r="V316" s="76"/>
      <c r="W316" s="80"/>
      <c r="X316" s="69"/>
      <c r="Y316" s="25"/>
      <c r="Z316" s="326"/>
      <c r="AA316" s="327"/>
      <c r="AB316" s="28"/>
      <c r="AC316" s="23"/>
      <c r="AD316" s="8"/>
      <c r="AE316" s="8"/>
      <c r="AF316" s="25"/>
      <c r="AG316" s="6"/>
      <c r="AH316" s="23"/>
      <c r="AI316" s="173"/>
      <c r="AJ316" s="26"/>
      <c r="AK316" s="23"/>
      <c r="AL316" s="25"/>
      <c r="AM316" s="6"/>
      <c r="AN316" s="23"/>
      <c r="AO316" s="247"/>
      <c r="AP316" s="243" t="str">
        <f>IF(AD316="UI",VLOOKUP(AB316,'Convert Internation Units'!$A$2:$D$33,4,FALSE),IF(AB316="Penethamate hydroiodide",0.63,IF(AB316="Benzylpenicillin Procaine /
 Benzathine Penicillin",0.61,IF(AB316="Benzathine Penicillin",0.61,IF(AB316="Procaine benzylpenicillin",0.61,IF(AB316=Prodrug!E313,Prodrug!E313,Prodrug!E313))))))</f>
        <v/>
      </c>
      <c r="AQ316" s="240" t="str">
        <f>IFERROR((((Calculations!C313*Calculations!G313)/Calculations!E313)*'Data Entry'!X316),"")</f>
        <v/>
      </c>
      <c r="AR316" s="141" t="str">
        <f>IFERROR(VLOOKUP(AB316,Lists!$P$2:$Q$182,2,0),"")</f>
        <v/>
      </c>
      <c r="AS316" s="143" t="str">
        <f>IF(AI316="UI",VLOOKUP(AG316,'Convert Internation Units'!$A$2:$D$33,4,FALSE),IF(AG316="Penethamate hydroiodide",0.63,IF(AG316="Benzylpenicillin Procaine /
 Benzathine Penicillin",0.61,IF(AG316="Benzathine Penicillin",0.61,IF(AG316="Procaine benzylpenicillin",0.61,IF(AG316=Prodrug!F313,Prodrug!F313,Prodrug!F313))))))</f>
        <v/>
      </c>
      <c r="AT316" s="240" t="str">
        <f>IFERROR((((Calculations!K313*Calculations!G313)/Calculations!E313)*'Data Entry'!X316),"")</f>
        <v/>
      </c>
      <c r="AU316" s="146" t="str">
        <f>IFERROR(VLOOKUP(AG316,Lists!$P$2:$Q$182,2,0),"")</f>
        <v/>
      </c>
      <c r="AV316" s="143" t="str">
        <f>IF(AL316="UI",VLOOKUP(AJ316,'Convert Internation Units'!$A$2:$D$33,4,FALSE),IF(AJ316="Penethamate hydroiodide",0.63,IF(AJ316="Benzylpenicillin Procaine /
 Benzathine Penicillin",0.61,IF(AJ316="Benzathine Penicillin",0.61,IF(AJ316="Procaine benzylpenicillin",0.61,IF(AJ316=Prodrug!G313,Prodrug!G313,Prodrug!G313))))))</f>
        <v/>
      </c>
      <c r="AW316" s="240" t="str">
        <f>IFERROR((((Calculations!O313*Calculations!G313)/Calculations!E313)*'Data Entry'!X316),"")</f>
        <v/>
      </c>
      <c r="AX316" s="146" t="str">
        <f>IFERROR(VLOOKUP(AJ316,Lists!$P$2:$Q$182,2,0),"")</f>
        <v/>
      </c>
      <c r="AY316" s="143" t="str">
        <f>IF(AO316="UI",VLOOKUP(AM316,'Convert Internation Units'!$A$2:$D$33,4,FALSE),IF(AM316="Penethamate hydroiodide",0.63,IF(AM316="Benzylpenicillin Procaine /
 Benzathine Penicillin",0.61,IF(AM316="Benzathine Penicillin",0.61,IF(AM316="Procaine benzylpenicillin",0.61,IF(AM316=Prodrug!H313,Prodrug!H313,Prodrug!H313))))))</f>
        <v/>
      </c>
      <c r="AZ316" s="240" t="str">
        <f>IFERROR((((Calculations!S313*Calculations!G313)/Calculations!E313)*'Data Entry'!X316),"")</f>
        <v/>
      </c>
      <c r="BA316" s="146" t="str">
        <f>IFERROR(VLOOKUP(AM316,Lists!$P$2:$Q$182,2,0),"")</f>
        <v/>
      </c>
      <c r="BG316" s="165"/>
      <c r="BH316" s="165"/>
      <c r="BI316" s="165"/>
      <c r="BJ316" s="165"/>
      <c r="BK316" s="165"/>
      <c r="BL316" s="165"/>
      <c r="BM316" s="165"/>
      <c r="BN316" s="165"/>
      <c r="BO316" s="165"/>
      <c r="BP316" s="165"/>
      <c r="BQ316" s="165"/>
      <c r="BR316" s="165"/>
      <c r="BS316" s="165"/>
      <c r="BT316" s="165"/>
      <c r="BU316" s="165"/>
    </row>
    <row r="317" spans="1:73" s="5" customFormat="1">
      <c r="A317" s="116">
        <v>311</v>
      </c>
      <c r="B317" s="232"/>
      <c r="C317" s="105"/>
      <c r="D317" s="105"/>
      <c r="E317" s="105"/>
      <c r="F317" s="106"/>
      <c r="G317" s="107"/>
      <c r="H317" s="107"/>
      <c r="I317" s="108"/>
      <c r="J317" s="110"/>
      <c r="K317" s="110"/>
      <c r="L317" s="110"/>
      <c r="M317" s="110"/>
      <c r="N317" s="110"/>
      <c r="O317" s="110"/>
      <c r="P317" s="110"/>
      <c r="Q317" s="110"/>
      <c r="R317" s="110"/>
      <c r="S317" s="110"/>
      <c r="T317" s="110"/>
      <c r="U317" s="110"/>
      <c r="V317" s="110"/>
      <c r="W317" s="109"/>
      <c r="X317" s="111"/>
      <c r="Y317" s="112"/>
      <c r="Z317" s="328"/>
      <c r="AA317" s="329"/>
      <c r="AB317" s="114"/>
      <c r="AC317" s="115"/>
      <c r="AD317" s="113"/>
      <c r="AE317" s="113"/>
      <c r="AF317" s="112"/>
      <c r="AG317" s="116"/>
      <c r="AH317" s="115"/>
      <c r="AI317" s="174"/>
      <c r="AJ317" s="104"/>
      <c r="AK317" s="115"/>
      <c r="AL317" s="112"/>
      <c r="AM317" s="116"/>
      <c r="AN317" s="115"/>
      <c r="AO317" s="248"/>
      <c r="AP317" s="242" t="str">
        <f>IF(AD317="UI",VLOOKUP(AB317,'Convert Internation Units'!$A$2:$D$33,4,FALSE),IF(AB317="Penethamate hydroiodide",0.63,IF(AB317="Benzylpenicillin Procaine /
 Benzathine Penicillin",0.61,IF(AB317="Benzathine Penicillin",0.61,IF(AB317="Procaine benzylpenicillin",0.61,IF(AB317=Prodrug!E314,Prodrug!E314,Prodrug!E314))))))</f>
        <v/>
      </c>
      <c r="AQ317" s="239" t="str">
        <f>IFERROR((((Calculations!C314*Calculations!G314)/Calculations!E314)*'Data Entry'!X317),"")</f>
        <v/>
      </c>
      <c r="AR317" s="234" t="str">
        <f>IFERROR(VLOOKUP(AB317,Lists!$P$2:$Q$182,2,0),"")</f>
        <v/>
      </c>
      <c r="AS317" s="233" t="str">
        <f>IF(AI317="UI",VLOOKUP(AG317,'Convert Internation Units'!$A$2:$D$33,4,FALSE),IF(AG317="Penethamate hydroiodide",0.63,IF(AG317="Benzylpenicillin Procaine /
 Benzathine Penicillin",0.61,IF(AG317="Benzathine Penicillin",0.61,IF(AG317="Procaine benzylpenicillin",0.61,IF(AG317=Prodrug!F314,Prodrug!F314,Prodrug!F314))))))</f>
        <v/>
      </c>
      <c r="AT317" s="239" t="str">
        <f>IFERROR((((Calculations!K314*Calculations!G314)/Calculations!E314)*'Data Entry'!X317),"")</f>
        <v/>
      </c>
      <c r="AU317" s="235" t="str">
        <f>IFERROR(VLOOKUP(AG317,Lists!$P$2:$Q$182,2,0),"")</f>
        <v/>
      </c>
      <c r="AV317" s="233" t="str">
        <f>IF(AL317="UI",VLOOKUP(AJ317,'Convert Internation Units'!$A$2:$D$33,4,FALSE),IF(AJ317="Penethamate hydroiodide",0.63,IF(AJ317="Benzylpenicillin Procaine /
 Benzathine Penicillin",0.61,IF(AJ317="Benzathine Penicillin",0.61,IF(AJ317="Procaine benzylpenicillin",0.61,IF(AJ317=Prodrug!G314,Prodrug!G314,Prodrug!G314))))))</f>
        <v/>
      </c>
      <c r="AW317" s="239" t="str">
        <f>IFERROR((((Calculations!O314*Calculations!G314)/Calculations!E314)*'Data Entry'!X317),"")</f>
        <v/>
      </c>
      <c r="AX317" s="235" t="str">
        <f>IFERROR(VLOOKUP(AJ317,Lists!$P$2:$Q$182,2,0),"")</f>
        <v/>
      </c>
      <c r="AY317" s="233" t="str">
        <f>IF(AO317="UI",VLOOKUP(AM317,'Convert Internation Units'!$A$2:$D$33,4,FALSE),IF(AM317="Penethamate hydroiodide",0.63,IF(AM317="Benzylpenicillin Procaine /
 Benzathine Penicillin",0.61,IF(AM317="Benzathine Penicillin",0.61,IF(AM317="Procaine benzylpenicillin",0.61,IF(AM317=Prodrug!H314,Prodrug!H314,Prodrug!H314))))))</f>
        <v/>
      </c>
      <c r="AZ317" s="239" t="str">
        <f>IFERROR((((Calculations!S314*Calculations!G314)/Calculations!E314)*'Data Entry'!X317),"")</f>
        <v/>
      </c>
      <c r="BA317" s="235" t="str">
        <f>IFERROR(VLOOKUP(AM317,Lists!$P$2:$Q$182,2,0),"")</f>
        <v/>
      </c>
      <c r="BG317" s="165"/>
      <c r="BH317" s="165"/>
      <c r="BI317" s="165"/>
      <c r="BJ317" s="165"/>
      <c r="BK317" s="165"/>
      <c r="BL317" s="165"/>
      <c r="BM317" s="165"/>
      <c r="BN317" s="165"/>
      <c r="BO317" s="165"/>
      <c r="BP317" s="165"/>
      <c r="BQ317" s="165"/>
      <c r="BR317" s="165"/>
      <c r="BS317" s="165"/>
      <c r="BT317" s="165"/>
      <c r="BU317" s="165"/>
    </row>
    <row r="318" spans="1:73" s="5" customFormat="1">
      <c r="A318" s="6">
        <v>312</v>
      </c>
      <c r="B318" s="231"/>
      <c r="C318" s="7"/>
      <c r="D318" s="7"/>
      <c r="E318" s="7"/>
      <c r="F318" s="67"/>
      <c r="G318" s="79"/>
      <c r="H318" s="79"/>
      <c r="I318" s="75"/>
      <c r="J318" s="76"/>
      <c r="K318" s="76"/>
      <c r="L318" s="76"/>
      <c r="M318" s="76"/>
      <c r="N318" s="76"/>
      <c r="O318" s="76"/>
      <c r="P318" s="76"/>
      <c r="Q318" s="76"/>
      <c r="R318" s="76"/>
      <c r="S318" s="76"/>
      <c r="T318" s="76"/>
      <c r="U318" s="76"/>
      <c r="V318" s="76"/>
      <c r="W318" s="80"/>
      <c r="X318" s="69"/>
      <c r="Y318" s="25"/>
      <c r="Z318" s="326"/>
      <c r="AA318" s="327"/>
      <c r="AB318" s="28"/>
      <c r="AC318" s="23"/>
      <c r="AD318" s="8"/>
      <c r="AE318" s="8"/>
      <c r="AF318" s="25"/>
      <c r="AG318" s="6"/>
      <c r="AH318" s="23"/>
      <c r="AI318" s="173"/>
      <c r="AJ318" s="26"/>
      <c r="AK318" s="23"/>
      <c r="AL318" s="25"/>
      <c r="AM318" s="6"/>
      <c r="AN318" s="23"/>
      <c r="AO318" s="247"/>
      <c r="AP318" s="243" t="str">
        <f>IF(AD318="UI",VLOOKUP(AB318,'Convert Internation Units'!$A$2:$D$33,4,FALSE),IF(AB318="Penethamate hydroiodide",0.63,IF(AB318="Benzylpenicillin Procaine /
 Benzathine Penicillin",0.61,IF(AB318="Benzathine Penicillin",0.61,IF(AB318="Procaine benzylpenicillin",0.61,IF(AB318=Prodrug!E315,Prodrug!E315,Prodrug!E315))))))</f>
        <v/>
      </c>
      <c r="AQ318" s="240" t="str">
        <f>IFERROR((((Calculations!C315*Calculations!G315)/Calculations!E315)*'Data Entry'!X318),"")</f>
        <v/>
      </c>
      <c r="AR318" s="141" t="str">
        <f>IFERROR(VLOOKUP(AB318,Lists!$P$2:$Q$182,2,0),"")</f>
        <v/>
      </c>
      <c r="AS318" s="143" t="str">
        <f>IF(AI318="UI",VLOOKUP(AG318,'Convert Internation Units'!$A$2:$D$33,4,FALSE),IF(AG318="Penethamate hydroiodide",0.63,IF(AG318="Benzylpenicillin Procaine /
 Benzathine Penicillin",0.61,IF(AG318="Benzathine Penicillin",0.61,IF(AG318="Procaine benzylpenicillin",0.61,IF(AG318=Prodrug!F315,Prodrug!F315,Prodrug!F315))))))</f>
        <v/>
      </c>
      <c r="AT318" s="240" t="str">
        <f>IFERROR((((Calculations!K315*Calculations!G315)/Calculations!E315)*'Data Entry'!X318),"")</f>
        <v/>
      </c>
      <c r="AU318" s="146" t="str">
        <f>IFERROR(VLOOKUP(AG318,Lists!$P$2:$Q$182,2,0),"")</f>
        <v/>
      </c>
      <c r="AV318" s="143" t="str">
        <f>IF(AL318="UI",VLOOKUP(AJ318,'Convert Internation Units'!$A$2:$D$33,4,FALSE),IF(AJ318="Penethamate hydroiodide",0.63,IF(AJ318="Benzylpenicillin Procaine /
 Benzathine Penicillin",0.61,IF(AJ318="Benzathine Penicillin",0.61,IF(AJ318="Procaine benzylpenicillin",0.61,IF(AJ318=Prodrug!G315,Prodrug!G315,Prodrug!G315))))))</f>
        <v/>
      </c>
      <c r="AW318" s="240" t="str">
        <f>IFERROR((((Calculations!O315*Calculations!G315)/Calculations!E315)*'Data Entry'!X318),"")</f>
        <v/>
      </c>
      <c r="AX318" s="146" t="str">
        <f>IFERROR(VLOOKUP(AJ318,Lists!$P$2:$Q$182,2,0),"")</f>
        <v/>
      </c>
      <c r="AY318" s="143" t="str">
        <f>IF(AO318="UI",VLOOKUP(AM318,'Convert Internation Units'!$A$2:$D$33,4,FALSE),IF(AM318="Penethamate hydroiodide",0.63,IF(AM318="Benzylpenicillin Procaine /
 Benzathine Penicillin",0.61,IF(AM318="Benzathine Penicillin",0.61,IF(AM318="Procaine benzylpenicillin",0.61,IF(AM318=Prodrug!H315,Prodrug!H315,Prodrug!H315))))))</f>
        <v/>
      </c>
      <c r="AZ318" s="240" t="str">
        <f>IFERROR((((Calculations!S315*Calculations!G315)/Calculations!E315)*'Data Entry'!X318),"")</f>
        <v/>
      </c>
      <c r="BA318" s="146" t="str">
        <f>IFERROR(VLOOKUP(AM318,Lists!$P$2:$Q$182,2,0),"")</f>
        <v/>
      </c>
      <c r="BG318" s="165"/>
      <c r="BH318" s="165"/>
      <c r="BI318" s="165"/>
      <c r="BJ318" s="165"/>
      <c r="BK318" s="165"/>
      <c r="BL318" s="165"/>
      <c r="BM318" s="165"/>
      <c r="BN318" s="165"/>
      <c r="BO318" s="165"/>
      <c r="BP318" s="165"/>
      <c r="BQ318" s="165"/>
      <c r="BR318" s="165"/>
      <c r="BS318" s="165"/>
      <c r="BT318" s="165"/>
      <c r="BU318" s="165"/>
    </row>
    <row r="319" spans="1:73" s="5" customFormat="1">
      <c r="A319" s="116">
        <v>313</v>
      </c>
      <c r="B319" s="232"/>
      <c r="C319" s="105"/>
      <c r="D319" s="105"/>
      <c r="E319" s="105"/>
      <c r="F319" s="106"/>
      <c r="G319" s="107"/>
      <c r="H319" s="107"/>
      <c r="I319" s="108"/>
      <c r="J319" s="110"/>
      <c r="K319" s="110"/>
      <c r="L319" s="110"/>
      <c r="M319" s="110"/>
      <c r="N319" s="110"/>
      <c r="O319" s="110"/>
      <c r="P319" s="110"/>
      <c r="Q319" s="110"/>
      <c r="R319" s="110"/>
      <c r="S319" s="110"/>
      <c r="T319" s="110"/>
      <c r="U319" s="110"/>
      <c r="V319" s="110"/>
      <c r="W319" s="109"/>
      <c r="X319" s="111"/>
      <c r="Y319" s="112"/>
      <c r="Z319" s="328"/>
      <c r="AA319" s="329"/>
      <c r="AB319" s="114"/>
      <c r="AC319" s="115"/>
      <c r="AD319" s="113"/>
      <c r="AE319" s="113"/>
      <c r="AF319" s="112"/>
      <c r="AG319" s="116"/>
      <c r="AH319" s="115"/>
      <c r="AI319" s="174"/>
      <c r="AJ319" s="104"/>
      <c r="AK319" s="115"/>
      <c r="AL319" s="112"/>
      <c r="AM319" s="116"/>
      <c r="AN319" s="115"/>
      <c r="AO319" s="248"/>
      <c r="AP319" s="242" t="str">
        <f>IF(AD319="UI",VLOOKUP(AB319,'Convert Internation Units'!$A$2:$D$33,4,FALSE),IF(AB319="Penethamate hydroiodide",0.63,IF(AB319="Benzylpenicillin Procaine /
 Benzathine Penicillin",0.61,IF(AB319="Benzathine Penicillin",0.61,IF(AB319="Procaine benzylpenicillin",0.61,IF(AB319=Prodrug!E316,Prodrug!E316,Prodrug!E316))))))</f>
        <v/>
      </c>
      <c r="AQ319" s="239" t="str">
        <f>IFERROR((((Calculations!C316*Calculations!G316)/Calculations!E316)*'Data Entry'!X319),"")</f>
        <v/>
      </c>
      <c r="AR319" s="234" t="str">
        <f>IFERROR(VLOOKUP(AB319,Lists!$P$2:$Q$182,2,0),"")</f>
        <v/>
      </c>
      <c r="AS319" s="233" t="str">
        <f>IF(AI319="UI",VLOOKUP(AG319,'Convert Internation Units'!$A$2:$D$33,4,FALSE),IF(AG319="Penethamate hydroiodide",0.63,IF(AG319="Benzylpenicillin Procaine /
 Benzathine Penicillin",0.61,IF(AG319="Benzathine Penicillin",0.61,IF(AG319="Procaine benzylpenicillin",0.61,IF(AG319=Prodrug!F316,Prodrug!F316,Prodrug!F316))))))</f>
        <v/>
      </c>
      <c r="AT319" s="239" t="str">
        <f>IFERROR((((Calculations!K316*Calculations!G316)/Calculations!E316)*'Data Entry'!X319),"")</f>
        <v/>
      </c>
      <c r="AU319" s="235" t="str">
        <f>IFERROR(VLOOKUP(AG319,Lists!$P$2:$Q$182,2,0),"")</f>
        <v/>
      </c>
      <c r="AV319" s="233" t="str">
        <f>IF(AL319="UI",VLOOKUP(AJ319,'Convert Internation Units'!$A$2:$D$33,4,FALSE),IF(AJ319="Penethamate hydroiodide",0.63,IF(AJ319="Benzylpenicillin Procaine /
 Benzathine Penicillin",0.61,IF(AJ319="Benzathine Penicillin",0.61,IF(AJ319="Procaine benzylpenicillin",0.61,IF(AJ319=Prodrug!G316,Prodrug!G316,Prodrug!G316))))))</f>
        <v/>
      </c>
      <c r="AW319" s="239" t="str">
        <f>IFERROR((((Calculations!O316*Calculations!G316)/Calculations!E316)*'Data Entry'!X319),"")</f>
        <v/>
      </c>
      <c r="AX319" s="235" t="str">
        <f>IFERROR(VLOOKUP(AJ319,Lists!$P$2:$Q$182,2,0),"")</f>
        <v/>
      </c>
      <c r="AY319" s="233" t="str">
        <f>IF(AO319="UI",VLOOKUP(AM319,'Convert Internation Units'!$A$2:$D$33,4,FALSE),IF(AM319="Penethamate hydroiodide",0.63,IF(AM319="Benzylpenicillin Procaine /
 Benzathine Penicillin",0.61,IF(AM319="Benzathine Penicillin",0.61,IF(AM319="Procaine benzylpenicillin",0.61,IF(AM319=Prodrug!H316,Prodrug!H316,Prodrug!H316))))))</f>
        <v/>
      </c>
      <c r="AZ319" s="239" t="str">
        <f>IFERROR((((Calculations!S316*Calculations!G316)/Calculations!E316)*'Data Entry'!X319),"")</f>
        <v/>
      </c>
      <c r="BA319" s="235" t="str">
        <f>IFERROR(VLOOKUP(AM319,Lists!$P$2:$Q$182,2,0),"")</f>
        <v/>
      </c>
      <c r="BG319" s="165"/>
      <c r="BH319" s="165"/>
      <c r="BI319" s="165"/>
      <c r="BJ319" s="165"/>
      <c r="BK319" s="165"/>
      <c r="BL319" s="165"/>
      <c r="BM319" s="165"/>
      <c r="BN319" s="165"/>
      <c r="BO319" s="165"/>
      <c r="BP319" s="165"/>
      <c r="BQ319" s="165"/>
      <c r="BR319" s="165"/>
      <c r="BS319" s="165"/>
      <c r="BT319" s="165"/>
      <c r="BU319" s="165"/>
    </row>
    <row r="320" spans="1:73" s="5" customFormat="1">
      <c r="A320" s="6">
        <v>314</v>
      </c>
      <c r="B320" s="231"/>
      <c r="C320" s="7"/>
      <c r="D320" s="7"/>
      <c r="E320" s="7"/>
      <c r="F320" s="67"/>
      <c r="G320" s="79"/>
      <c r="H320" s="79"/>
      <c r="I320" s="75"/>
      <c r="J320" s="76"/>
      <c r="K320" s="76"/>
      <c r="L320" s="76"/>
      <c r="M320" s="76"/>
      <c r="N320" s="76"/>
      <c r="O320" s="76"/>
      <c r="P320" s="76"/>
      <c r="Q320" s="76"/>
      <c r="R320" s="76"/>
      <c r="S320" s="76"/>
      <c r="T320" s="76"/>
      <c r="U320" s="76"/>
      <c r="V320" s="76"/>
      <c r="W320" s="80"/>
      <c r="X320" s="69"/>
      <c r="Y320" s="25"/>
      <c r="Z320" s="326"/>
      <c r="AA320" s="327"/>
      <c r="AB320" s="28"/>
      <c r="AC320" s="23"/>
      <c r="AD320" s="8"/>
      <c r="AE320" s="8"/>
      <c r="AF320" s="25"/>
      <c r="AG320" s="6"/>
      <c r="AH320" s="23"/>
      <c r="AI320" s="173"/>
      <c r="AJ320" s="26"/>
      <c r="AK320" s="23"/>
      <c r="AL320" s="25"/>
      <c r="AM320" s="6"/>
      <c r="AN320" s="23"/>
      <c r="AO320" s="247"/>
      <c r="AP320" s="243" t="str">
        <f>IF(AD320="UI",VLOOKUP(AB320,'Convert Internation Units'!$A$2:$D$33,4,FALSE),IF(AB320="Penethamate hydroiodide",0.63,IF(AB320="Benzylpenicillin Procaine /
 Benzathine Penicillin",0.61,IF(AB320="Benzathine Penicillin",0.61,IF(AB320="Procaine benzylpenicillin",0.61,IF(AB320=Prodrug!E317,Prodrug!E317,Prodrug!E317))))))</f>
        <v/>
      </c>
      <c r="AQ320" s="240" t="str">
        <f>IFERROR((((Calculations!C317*Calculations!G317)/Calculations!E317)*'Data Entry'!X320),"")</f>
        <v/>
      </c>
      <c r="AR320" s="141" t="str">
        <f>IFERROR(VLOOKUP(AB320,Lists!$P$2:$Q$182,2,0),"")</f>
        <v/>
      </c>
      <c r="AS320" s="143" t="str">
        <f>IF(AI320="UI",VLOOKUP(AG320,'Convert Internation Units'!$A$2:$D$33,4,FALSE),IF(AG320="Penethamate hydroiodide",0.63,IF(AG320="Benzylpenicillin Procaine /
 Benzathine Penicillin",0.61,IF(AG320="Benzathine Penicillin",0.61,IF(AG320="Procaine benzylpenicillin",0.61,IF(AG320=Prodrug!F317,Prodrug!F317,Prodrug!F317))))))</f>
        <v/>
      </c>
      <c r="AT320" s="240" t="str">
        <f>IFERROR((((Calculations!K317*Calculations!G317)/Calculations!E317)*'Data Entry'!X320),"")</f>
        <v/>
      </c>
      <c r="AU320" s="146" t="str">
        <f>IFERROR(VLOOKUP(AG320,Lists!$P$2:$Q$182,2,0),"")</f>
        <v/>
      </c>
      <c r="AV320" s="143" t="str">
        <f>IF(AL320="UI",VLOOKUP(AJ320,'Convert Internation Units'!$A$2:$D$33,4,FALSE),IF(AJ320="Penethamate hydroiodide",0.63,IF(AJ320="Benzylpenicillin Procaine /
 Benzathine Penicillin",0.61,IF(AJ320="Benzathine Penicillin",0.61,IF(AJ320="Procaine benzylpenicillin",0.61,IF(AJ320=Prodrug!G317,Prodrug!G317,Prodrug!G317))))))</f>
        <v/>
      </c>
      <c r="AW320" s="240" t="str">
        <f>IFERROR((((Calculations!O317*Calculations!G317)/Calculations!E317)*'Data Entry'!X320),"")</f>
        <v/>
      </c>
      <c r="AX320" s="146" t="str">
        <f>IFERROR(VLOOKUP(AJ320,Lists!$P$2:$Q$182,2,0),"")</f>
        <v/>
      </c>
      <c r="AY320" s="143" t="str">
        <f>IF(AO320="UI",VLOOKUP(AM320,'Convert Internation Units'!$A$2:$D$33,4,FALSE),IF(AM320="Penethamate hydroiodide",0.63,IF(AM320="Benzylpenicillin Procaine /
 Benzathine Penicillin",0.61,IF(AM320="Benzathine Penicillin",0.61,IF(AM320="Procaine benzylpenicillin",0.61,IF(AM320=Prodrug!H317,Prodrug!H317,Prodrug!H317))))))</f>
        <v/>
      </c>
      <c r="AZ320" s="240" t="str">
        <f>IFERROR((((Calculations!S317*Calculations!G317)/Calculations!E317)*'Data Entry'!X320),"")</f>
        <v/>
      </c>
      <c r="BA320" s="146" t="str">
        <f>IFERROR(VLOOKUP(AM320,Lists!$P$2:$Q$182,2,0),"")</f>
        <v/>
      </c>
      <c r="BG320" s="165"/>
      <c r="BH320" s="165"/>
      <c r="BI320" s="165"/>
      <c r="BJ320" s="165"/>
      <c r="BK320" s="165"/>
      <c r="BL320" s="165"/>
      <c r="BM320" s="165"/>
      <c r="BN320" s="165"/>
      <c r="BO320" s="165"/>
      <c r="BP320" s="165"/>
      <c r="BQ320" s="165"/>
      <c r="BR320" s="165"/>
      <c r="BS320" s="165"/>
      <c r="BT320" s="165"/>
      <c r="BU320" s="165"/>
    </row>
    <row r="321" spans="1:73" s="5" customFormat="1">
      <c r="A321" s="116">
        <v>315</v>
      </c>
      <c r="B321" s="232"/>
      <c r="C321" s="105"/>
      <c r="D321" s="105"/>
      <c r="E321" s="105"/>
      <c r="F321" s="106"/>
      <c r="G321" s="107"/>
      <c r="H321" s="107"/>
      <c r="I321" s="108"/>
      <c r="J321" s="110"/>
      <c r="K321" s="110"/>
      <c r="L321" s="110"/>
      <c r="M321" s="110"/>
      <c r="N321" s="110"/>
      <c r="O321" s="110"/>
      <c r="P321" s="110"/>
      <c r="Q321" s="110"/>
      <c r="R321" s="110"/>
      <c r="S321" s="110"/>
      <c r="T321" s="110"/>
      <c r="U321" s="110"/>
      <c r="V321" s="110"/>
      <c r="W321" s="109"/>
      <c r="X321" s="111"/>
      <c r="Y321" s="112"/>
      <c r="Z321" s="328"/>
      <c r="AA321" s="329"/>
      <c r="AB321" s="114"/>
      <c r="AC321" s="115"/>
      <c r="AD321" s="113"/>
      <c r="AE321" s="113"/>
      <c r="AF321" s="112"/>
      <c r="AG321" s="116"/>
      <c r="AH321" s="115"/>
      <c r="AI321" s="174"/>
      <c r="AJ321" s="104"/>
      <c r="AK321" s="115"/>
      <c r="AL321" s="112"/>
      <c r="AM321" s="116"/>
      <c r="AN321" s="115"/>
      <c r="AO321" s="248"/>
      <c r="AP321" s="242" t="str">
        <f>IF(AD321="UI",VLOOKUP(AB321,'Convert Internation Units'!$A$2:$D$33,4,FALSE),IF(AB321="Penethamate hydroiodide",0.63,IF(AB321="Benzylpenicillin Procaine /
 Benzathine Penicillin",0.61,IF(AB321="Benzathine Penicillin",0.61,IF(AB321="Procaine benzylpenicillin",0.61,IF(AB321=Prodrug!E318,Prodrug!E318,Prodrug!E318))))))</f>
        <v/>
      </c>
      <c r="AQ321" s="239" t="str">
        <f>IFERROR((((Calculations!C318*Calculations!G318)/Calculations!E318)*'Data Entry'!X321),"")</f>
        <v/>
      </c>
      <c r="AR321" s="234" t="str">
        <f>IFERROR(VLOOKUP(AB321,Lists!$P$2:$Q$182,2,0),"")</f>
        <v/>
      </c>
      <c r="AS321" s="233" t="str">
        <f>IF(AI321="UI",VLOOKUP(AG321,'Convert Internation Units'!$A$2:$D$33,4,FALSE),IF(AG321="Penethamate hydroiodide",0.63,IF(AG321="Benzylpenicillin Procaine /
 Benzathine Penicillin",0.61,IF(AG321="Benzathine Penicillin",0.61,IF(AG321="Procaine benzylpenicillin",0.61,IF(AG321=Prodrug!F318,Prodrug!F318,Prodrug!F318))))))</f>
        <v/>
      </c>
      <c r="AT321" s="239" t="str">
        <f>IFERROR((((Calculations!K318*Calculations!G318)/Calculations!E318)*'Data Entry'!X321),"")</f>
        <v/>
      </c>
      <c r="AU321" s="235" t="str">
        <f>IFERROR(VLOOKUP(AG321,Lists!$P$2:$Q$182,2,0),"")</f>
        <v/>
      </c>
      <c r="AV321" s="233" t="str">
        <f>IF(AL321="UI",VLOOKUP(AJ321,'Convert Internation Units'!$A$2:$D$33,4,FALSE),IF(AJ321="Penethamate hydroiodide",0.63,IF(AJ321="Benzylpenicillin Procaine /
 Benzathine Penicillin",0.61,IF(AJ321="Benzathine Penicillin",0.61,IF(AJ321="Procaine benzylpenicillin",0.61,IF(AJ321=Prodrug!G318,Prodrug!G318,Prodrug!G318))))))</f>
        <v/>
      </c>
      <c r="AW321" s="239" t="str">
        <f>IFERROR((((Calculations!O318*Calculations!G318)/Calculations!E318)*'Data Entry'!X321),"")</f>
        <v/>
      </c>
      <c r="AX321" s="235" t="str">
        <f>IFERROR(VLOOKUP(AJ321,Lists!$P$2:$Q$182,2,0),"")</f>
        <v/>
      </c>
      <c r="AY321" s="233" t="str">
        <f>IF(AO321="UI",VLOOKUP(AM321,'Convert Internation Units'!$A$2:$D$33,4,FALSE),IF(AM321="Penethamate hydroiodide",0.63,IF(AM321="Benzylpenicillin Procaine /
 Benzathine Penicillin",0.61,IF(AM321="Benzathine Penicillin",0.61,IF(AM321="Procaine benzylpenicillin",0.61,IF(AM321=Prodrug!H318,Prodrug!H318,Prodrug!H318))))))</f>
        <v/>
      </c>
      <c r="AZ321" s="239" t="str">
        <f>IFERROR((((Calculations!S318*Calculations!G318)/Calculations!E318)*'Data Entry'!X321),"")</f>
        <v/>
      </c>
      <c r="BA321" s="235" t="str">
        <f>IFERROR(VLOOKUP(AM321,Lists!$P$2:$Q$182,2,0),"")</f>
        <v/>
      </c>
      <c r="BG321" s="165"/>
      <c r="BH321" s="165"/>
      <c r="BI321" s="165"/>
      <c r="BJ321" s="165"/>
      <c r="BK321" s="165"/>
      <c r="BL321" s="165"/>
      <c r="BM321" s="165"/>
      <c r="BN321" s="165"/>
      <c r="BO321" s="165"/>
      <c r="BP321" s="165"/>
      <c r="BQ321" s="165"/>
      <c r="BR321" s="165"/>
      <c r="BS321" s="165"/>
      <c r="BT321" s="165"/>
      <c r="BU321" s="165"/>
    </row>
    <row r="322" spans="1:73" s="5" customFormat="1">
      <c r="A322" s="6">
        <v>316</v>
      </c>
      <c r="B322" s="231"/>
      <c r="C322" s="7"/>
      <c r="D322" s="7"/>
      <c r="E322" s="7"/>
      <c r="F322" s="67"/>
      <c r="G322" s="79"/>
      <c r="H322" s="79"/>
      <c r="I322" s="75"/>
      <c r="J322" s="76"/>
      <c r="K322" s="76"/>
      <c r="L322" s="76"/>
      <c r="M322" s="76"/>
      <c r="N322" s="76"/>
      <c r="O322" s="76"/>
      <c r="P322" s="76"/>
      <c r="Q322" s="76"/>
      <c r="R322" s="76"/>
      <c r="S322" s="76"/>
      <c r="T322" s="76"/>
      <c r="U322" s="76"/>
      <c r="V322" s="76"/>
      <c r="W322" s="80"/>
      <c r="X322" s="69"/>
      <c r="Y322" s="25"/>
      <c r="Z322" s="326"/>
      <c r="AA322" s="327"/>
      <c r="AB322" s="28"/>
      <c r="AC322" s="23"/>
      <c r="AD322" s="8"/>
      <c r="AE322" s="8"/>
      <c r="AF322" s="25"/>
      <c r="AG322" s="6"/>
      <c r="AH322" s="23"/>
      <c r="AI322" s="173"/>
      <c r="AJ322" s="26"/>
      <c r="AK322" s="23"/>
      <c r="AL322" s="25"/>
      <c r="AM322" s="6"/>
      <c r="AN322" s="23"/>
      <c r="AO322" s="247"/>
      <c r="AP322" s="243" t="str">
        <f>IF(AD322="UI",VLOOKUP(AB322,'Convert Internation Units'!$A$2:$D$33,4,FALSE),IF(AB322="Penethamate hydroiodide",0.63,IF(AB322="Benzylpenicillin Procaine /
 Benzathine Penicillin",0.61,IF(AB322="Benzathine Penicillin",0.61,IF(AB322="Procaine benzylpenicillin",0.61,IF(AB322=Prodrug!E319,Prodrug!E319,Prodrug!E319))))))</f>
        <v/>
      </c>
      <c r="AQ322" s="240" t="str">
        <f>IFERROR((((Calculations!C319*Calculations!G319)/Calculations!E319)*'Data Entry'!X322),"")</f>
        <v/>
      </c>
      <c r="AR322" s="141" t="str">
        <f>IFERROR(VLOOKUP(AB322,Lists!$P$2:$Q$182,2,0),"")</f>
        <v/>
      </c>
      <c r="AS322" s="143" t="str">
        <f>IF(AI322="UI",VLOOKUP(AG322,'Convert Internation Units'!$A$2:$D$33,4,FALSE),IF(AG322="Penethamate hydroiodide",0.63,IF(AG322="Benzylpenicillin Procaine /
 Benzathine Penicillin",0.61,IF(AG322="Benzathine Penicillin",0.61,IF(AG322="Procaine benzylpenicillin",0.61,IF(AG322=Prodrug!F319,Prodrug!F319,Prodrug!F319))))))</f>
        <v/>
      </c>
      <c r="AT322" s="240" t="str">
        <f>IFERROR((((Calculations!K319*Calculations!G319)/Calculations!E319)*'Data Entry'!X322),"")</f>
        <v/>
      </c>
      <c r="AU322" s="146" t="str">
        <f>IFERROR(VLOOKUP(AG322,Lists!$P$2:$Q$182,2,0),"")</f>
        <v/>
      </c>
      <c r="AV322" s="143" t="str">
        <f>IF(AL322="UI",VLOOKUP(AJ322,'Convert Internation Units'!$A$2:$D$33,4,FALSE),IF(AJ322="Penethamate hydroiodide",0.63,IF(AJ322="Benzylpenicillin Procaine /
 Benzathine Penicillin",0.61,IF(AJ322="Benzathine Penicillin",0.61,IF(AJ322="Procaine benzylpenicillin",0.61,IF(AJ322=Prodrug!G319,Prodrug!G319,Prodrug!G319))))))</f>
        <v/>
      </c>
      <c r="AW322" s="240" t="str">
        <f>IFERROR((((Calculations!O319*Calculations!G319)/Calculations!E319)*'Data Entry'!X322),"")</f>
        <v/>
      </c>
      <c r="AX322" s="146" t="str">
        <f>IFERROR(VLOOKUP(AJ322,Lists!$P$2:$Q$182,2,0),"")</f>
        <v/>
      </c>
      <c r="AY322" s="143" t="str">
        <f>IF(AO322="UI",VLOOKUP(AM322,'Convert Internation Units'!$A$2:$D$33,4,FALSE),IF(AM322="Penethamate hydroiodide",0.63,IF(AM322="Benzylpenicillin Procaine /
 Benzathine Penicillin",0.61,IF(AM322="Benzathine Penicillin",0.61,IF(AM322="Procaine benzylpenicillin",0.61,IF(AM322=Prodrug!H319,Prodrug!H319,Prodrug!H319))))))</f>
        <v/>
      </c>
      <c r="AZ322" s="240" t="str">
        <f>IFERROR((((Calculations!S319*Calculations!G319)/Calculations!E319)*'Data Entry'!X322),"")</f>
        <v/>
      </c>
      <c r="BA322" s="146" t="str">
        <f>IFERROR(VLOOKUP(AM322,Lists!$P$2:$Q$182,2,0),"")</f>
        <v/>
      </c>
      <c r="BG322" s="165"/>
      <c r="BH322" s="165"/>
      <c r="BI322" s="165"/>
      <c r="BJ322" s="165"/>
      <c r="BK322" s="165"/>
      <c r="BL322" s="165"/>
      <c r="BM322" s="165"/>
      <c r="BN322" s="165"/>
      <c r="BO322" s="165"/>
      <c r="BP322" s="165"/>
      <c r="BQ322" s="165"/>
      <c r="BR322" s="165"/>
      <c r="BS322" s="165"/>
      <c r="BT322" s="165"/>
      <c r="BU322" s="165"/>
    </row>
    <row r="323" spans="1:73" s="5" customFormat="1">
      <c r="A323" s="116">
        <v>317</v>
      </c>
      <c r="B323" s="232"/>
      <c r="C323" s="105"/>
      <c r="D323" s="105"/>
      <c r="E323" s="105"/>
      <c r="F323" s="106"/>
      <c r="G323" s="107"/>
      <c r="H323" s="107"/>
      <c r="I323" s="108"/>
      <c r="J323" s="110"/>
      <c r="K323" s="110"/>
      <c r="L323" s="110"/>
      <c r="M323" s="110"/>
      <c r="N323" s="110"/>
      <c r="O323" s="110"/>
      <c r="P323" s="110"/>
      <c r="Q323" s="110"/>
      <c r="R323" s="110"/>
      <c r="S323" s="110"/>
      <c r="T323" s="110"/>
      <c r="U323" s="110"/>
      <c r="V323" s="110"/>
      <c r="W323" s="109"/>
      <c r="X323" s="111"/>
      <c r="Y323" s="112"/>
      <c r="Z323" s="328"/>
      <c r="AA323" s="329"/>
      <c r="AB323" s="114"/>
      <c r="AC323" s="115"/>
      <c r="AD323" s="113"/>
      <c r="AE323" s="113"/>
      <c r="AF323" s="112"/>
      <c r="AG323" s="116"/>
      <c r="AH323" s="115"/>
      <c r="AI323" s="174"/>
      <c r="AJ323" s="104"/>
      <c r="AK323" s="115"/>
      <c r="AL323" s="112"/>
      <c r="AM323" s="116"/>
      <c r="AN323" s="115"/>
      <c r="AO323" s="248"/>
      <c r="AP323" s="242" t="str">
        <f>IF(AD323="UI",VLOOKUP(AB323,'Convert Internation Units'!$A$2:$D$33,4,FALSE),IF(AB323="Penethamate hydroiodide",0.63,IF(AB323="Benzylpenicillin Procaine /
 Benzathine Penicillin",0.61,IF(AB323="Benzathine Penicillin",0.61,IF(AB323="Procaine benzylpenicillin",0.61,IF(AB323=Prodrug!E320,Prodrug!E320,Prodrug!E320))))))</f>
        <v/>
      </c>
      <c r="AQ323" s="239" t="str">
        <f>IFERROR((((Calculations!C320*Calculations!G320)/Calculations!E320)*'Data Entry'!X323),"")</f>
        <v/>
      </c>
      <c r="AR323" s="234" t="str">
        <f>IFERROR(VLOOKUP(AB323,Lists!$P$2:$Q$182,2,0),"")</f>
        <v/>
      </c>
      <c r="AS323" s="233" t="str">
        <f>IF(AI323="UI",VLOOKUP(AG323,'Convert Internation Units'!$A$2:$D$33,4,FALSE),IF(AG323="Penethamate hydroiodide",0.63,IF(AG323="Benzylpenicillin Procaine /
 Benzathine Penicillin",0.61,IF(AG323="Benzathine Penicillin",0.61,IF(AG323="Procaine benzylpenicillin",0.61,IF(AG323=Prodrug!F320,Prodrug!F320,Prodrug!F320))))))</f>
        <v/>
      </c>
      <c r="AT323" s="239" t="str">
        <f>IFERROR((((Calculations!K320*Calculations!G320)/Calculations!E320)*'Data Entry'!X323),"")</f>
        <v/>
      </c>
      <c r="AU323" s="235" t="str">
        <f>IFERROR(VLOOKUP(AG323,Lists!$P$2:$Q$182,2,0),"")</f>
        <v/>
      </c>
      <c r="AV323" s="233" t="str">
        <f>IF(AL323="UI",VLOOKUP(AJ323,'Convert Internation Units'!$A$2:$D$33,4,FALSE),IF(AJ323="Penethamate hydroiodide",0.63,IF(AJ323="Benzylpenicillin Procaine /
 Benzathine Penicillin",0.61,IF(AJ323="Benzathine Penicillin",0.61,IF(AJ323="Procaine benzylpenicillin",0.61,IF(AJ323=Prodrug!G320,Prodrug!G320,Prodrug!G320))))))</f>
        <v/>
      </c>
      <c r="AW323" s="239" t="str">
        <f>IFERROR((((Calculations!O320*Calculations!G320)/Calculations!E320)*'Data Entry'!X323),"")</f>
        <v/>
      </c>
      <c r="AX323" s="235" t="str">
        <f>IFERROR(VLOOKUP(AJ323,Lists!$P$2:$Q$182,2,0),"")</f>
        <v/>
      </c>
      <c r="AY323" s="233" t="str">
        <f>IF(AO323="UI",VLOOKUP(AM323,'Convert Internation Units'!$A$2:$D$33,4,FALSE),IF(AM323="Penethamate hydroiodide",0.63,IF(AM323="Benzylpenicillin Procaine /
 Benzathine Penicillin",0.61,IF(AM323="Benzathine Penicillin",0.61,IF(AM323="Procaine benzylpenicillin",0.61,IF(AM323=Prodrug!H320,Prodrug!H320,Prodrug!H320))))))</f>
        <v/>
      </c>
      <c r="AZ323" s="239" t="str">
        <f>IFERROR((((Calculations!S320*Calculations!G320)/Calculations!E320)*'Data Entry'!X323),"")</f>
        <v/>
      </c>
      <c r="BA323" s="235" t="str">
        <f>IFERROR(VLOOKUP(AM323,Lists!$P$2:$Q$182,2,0),"")</f>
        <v/>
      </c>
      <c r="BG323" s="165"/>
      <c r="BH323" s="165"/>
      <c r="BI323" s="165"/>
      <c r="BJ323" s="165"/>
      <c r="BK323" s="165"/>
      <c r="BL323" s="165"/>
      <c r="BM323" s="165"/>
      <c r="BN323" s="165"/>
      <c r="BO323" s="165"/>
      <c r="BP323" s="165"/>
      <c r="BQ323" s="165"/>
      <c r="BR323" s="165"/>
      <c r="BS323" s="165"/>
      <c r="BT323" s="165"/>
      <c r="BU323" s="165"/>
    </row>
    <row r="324" spans="1:73" s="5" customFormat="1">
      <c r="A324" s="6">
        <v>318</v>
      </c>
      <c r="B324" s="231"/>
      <c r="C324" s="7"/>
      <c r="D324" s="7"/>
      <c r="E324" s="7"/>
      <c r="F324" s="67"/>
      <c r="G324" s="79"/>
      <c r="H324" s="79"/>
      <c r="I324" s="75"/>
      <c r="J324" s="76"/>
      <c r="K324" s="76"/>
      <c r="L324" s="76"/>
      <c r="M324" s="76"/>
      <c r="N324" s="76"/>
      <c r="O324" s="76"/>
      <c r="P324" s="76"/>
      <c r="Q324" s="76"/>
      <c r="R324" s="76"/>
      <c r="S324" s="76"/>
      <c r="T324" s="76"/>
      <c r="U324" s="76"/>
      <c r="V324" s="76"/>
      <c r="W324" s="80"/>
      <c r="X324" s="69"/>
      <c r="Y324" s="25"/>
      <c r="Z324" s="326"/>
      <c r="AA324" s="327"/>
      <c r="AB324" s="28"/>
      <c r="AC324" s="23"/>
      <c r="AD324" s="8"/>
      <c r="AE324" s="8"/>
      <c r="AF324" s="25"/>
      <c r="AG324" s="6"/>
      <c r="AH324" s="23"/>
      <c r="AI324" s="173"/>
      <c r="AJ324" s="26"/>
      <c r="AK324" s="23"/>
      <c r="AL324" s="25"/>
      <c r="AM324" s="6"/>
      <c r="AN324" s="23"/>
      <c r="AO324" s="247"/>
      <c r="AP324" s="243" t="str">
        <f>IF(AD324="UI",VLOOKUP(AB324,'Convert Internation Units'!$A$2:$D$33,4,FALSE),IF(AB324="Penethamate hydroiodide",0.63,IF(AB324="Benzylpenicillin Procaine /
 Benzathine Penicillin",0.61,IF(AB324="Benzathine Penicillin",0.61,IF(AB324="Procaine benzylpenicillin",0.61,IF(AB324=Prodrug!E321,Prodrug!E321,Prodrug!E321))))))</f>
        <v/>
      </c>
      <c r="AQ324" s="240" t="str">
        <f>IFERROR((((Calculations!C321*Calculations!G321)/Calculations!E321)*'Data Entry'!X324),"")</f>
        <v/>
      </c>
      <c r="AR324" s="141" t="str">
        <f>IFERROR(VLOOKUP(AB324,Lists!$P$2:$Q$182,2,0),"")</f>
        <v/>
      </c>
      <c r="AS324" s="143" t="str">
        <f>IF(AI324="UI",VLOOKUP(AG324,'Convert Internation Units'!$A$2:$D$33,4,FALSE),IF(AG324="Penethamate hydroiodide",0.63,IF(AG324="Benzylpenicillin Procaine /
 Benzathine Penicillin",0.61,IF(AG324="Benzathine Penicillin",0.61,IF(AG324="Procaine benzylpenicillin",0.61,IF(AG324=Prodrug!F321,Prodrug!F321,Prodrug!F321))))))</f>
        <v/>
      </c>
      <c r="AT324" s="240" t="str">
        <f>IFERROR((((Calculations!K321*Calculations!G321)/Calculations!E321)*'Data Entry'!X324),"")</f>
        <v/>
      </c>
      <c r="AU324" s="146" t="str">
        <f>IFERROR(VLOOKUP(AG324,Lists!$P$2:$Q$182,2,0),"")</f>
        <v/>
      </c>
      <c r="AV324" s="143" t="str">
        <f>IF(AL324="UI",VLOOKUP(AJ324,'Convert Internation Units'!$A$2:$D$33,4,FALSE),IF(AJ324="Penethamate hydroiodide",0.63,IF(AJ324="Benzylpenicillin Procaine /
 Benzathine Penicillin",0.61,IF(AJ324="Benzathine Penicillin",0.61,IF(AJ324="Procaine benzylpenicillin",0.61,IF(AJ324=Prodrug!G321,Prodrug!G321,Prodrug!G321))))))</f>
        <v/>
      </c>
      <c r="AW324" s="240" t="str">
        <f>IFERROR((((Calculations!O321*Calculations!G321)/Calculations!E321)*'Data Entry'!X324),"")</f>
        <v/>
      </c>
      <c r="AX324" s="146" t="str">
        <f>IFERROR(VLOOKUP(AJ324,Lists!$P$2:$Q$182,2,0),"")</f>
        <v/>
      </c>
      <c r="AY324" s="143" t="str">
        <f>IF(AO324="UI",VLOOKUP(AM324,'Convert Internation Units'!$A$2:$D$33,4,FALSE),IF(AM324="Penethamate hydroiodide",0.63,IF(AM324="Benzylpenicillin Procaine /
 Benzathine Penicillin",0.61,IF(AM324="Benzathine Penicillin",0.61,IF(AM324="Procaine benzylpenicillin",0.61,IF(AM324=Prodrug!H321,Prodrug!H321,Prodrug!H321))))))</f>
        <v/>
      </c>
      <c r="AZ324" s="240" t="str">
        <f>IFERROR((((Calculations!S321*Calculations!G321)/Calculations!E321)*'Data Entry'!X324),"")</f>
        <v/>
      </c>
      <c r="BA324" s="146" t="str">
        <f>IFERROR(VLOOKUP(AM324,Lists!$P$2:$Q$182,2,0),"")</f>
        <v/>
      </c>
      <c r="BG324" s="165"/>
      <c r="BH324" s="165"/>
      <c r="BI324" s="165"/>
      <c r="BJ324" s="165"/>
      <c r="BK324" s="165"/>
      <c r="BL324" s="165"/>
      <c r="BM324" s="165"/>
      <c r="BN324" s="165"/>
      <c r="BO324" s="165"/>
      <c r="BP324" s="165"/>
      <c r="BQ324" s="165"/>
      <c r="BR324" s="165"/>
      <c r="BS324" s="165"/>
      <c r="BT324" s="165"/>
      <c r="BU324" s="165"/>
    </row>
    <row r="325" spans="1:73" s="5" customFormat="1">
      <c r="A325" s="116">
        <v>319</v>
      </c>
      <c r="B325" s="232"/>
      <c r="C325" s="105"/>
      <c r="D325" s="105"/>
      <c r="E325" s="105"/>
      <c r="F325" s="106"/>
      <c r="G325" s="107"/>
      <c r="H325" s="107"/>
      <c r="I325" s="108"/>
      <c r="J325" s="110"/>
      <c r="K325" s="110"/>
      <c r="L325" s="110"/>
      <c r="M325" s="110"/>
      <c r="N325" s="110"/>
      <c r="O325" s="110"/>
      <c r="P325" s="110"/>
      <c r="Q325" s="110"/>
      <c r="R325" s="110"/>
      <c r="S325" s="110"/>
      <c r="T325" s="110"/>
      <c r="U325" s="110"/>
      <c r="V325" s="110"/>
      <c r="W325" s="109"/>
      <c r="X325" s="111"/>
      <c r="Y325" s="112"/>
      <c r="Z325" s="328"/>
      <c r="AA325" s="329"/>
      <c r="AB325" s="114"/>
      <c r="AC325" s="115"/>
      <c r="AD325" s="113"/>
      <c r="AE325" s="113"/>
      <c r="AF325" s="112"/>
      <c r="AG325" s="116"/>
      <c r="AH325" s="115"/>
      <c r="AI325" s="174"/>
      <c r="AJ325" s="104"/>
      <c r="AK325" s="115"/>
      <c r="AL325" s="112"/>
      <c r="AM325" s="116"/>
      <c r="AN325" s="115"/>
      <c r="AO325" s="248"/>
      <c r="AP325" s="242" t="str">
        <f>IF(AD325="UI",VLOOKUP(AB325,'Convert Internation Units'!$A$2:$D$33,4,FALSE),IF(AB325="Penethamate hydroiodide",0.63,IF(AB325="Benzylpenicillin Procaine /
 Benzathine Penicillin",0.61,IF(AB325="Benzathine Penicillin",0.61,IF(AB325="Procaine benzylpenicillin",0.61,IF(AB325=Prodrug!E322,Prodrug!E322,Prodrug!E322))))))</f>
        <v/>
      </c>
      <c r="AQ325" s="239" t="str">
        <f>IFERROR((((Calculations!C322*Calculations!G322)/Calculations!E322)*'Data Entry'!X325),"")</f>
        <v/>
      </c>
      <c r="AR325" s="234" t="str">
        <f>IFERROR(VLOOKUP(AB325,Lists!$P$2:$Q$182,2,0),"")</f>
        <v/>
      </c>
      <c r="AS325" s="233" t="str">
        <f>IF(AI325="UI",VLOOKUP(AG325,'Convert Internation Units'!$A$2:$D$33,4,FALSE),IF(AG325="Penethamate hydroiodide",0.63,IF(AG325="Benzylpenicillin Procaine /
 Benzathine Penicillin",0.61,IF(AG325="Benzathine Penicillin",0.61,IF(AG325="Procaine benzylpenicillin",0.61,IF(AG325=Prodrug!F322,Prodrug!F322,Prodrug!F322))))))</f>
        <v/>
      </c>
      <c r="AT325" s="239" t="str">
        <f>IFERROR((((Calculations!K322*Calculations!G322)/Calculations!E322)*'Data Entry'!X325),"")</f>
        <v/>
      </c>
      <c r="AU325" s="235" t="str">
        <f>IFERROR(VLOOKUP(AG325,Lists!$P$2:$Q$182,2,0),"")</f>
        <v/>
      </c>
      <c r="AV325" s="233" t="str">
        <f>IF(AL325="UI",VLOOKUP(AJ325,'Convert Internation Units'!$A$2:$D$33,4,FALSE),IF(AJ325="Penethamate hydroiodide",0.63,IF(AJ325="Benzylpenicillin Procaine /
 Benzathine Penicillin",0.61,IF(AJ325="Benzathine Penicillin",0.61,IF(AJ325="Procaine benzylpenicillin",0.61,IF(AJ325=Prodrug!G322,Prodrug!G322,Prodrug!G322))))))</f>
        <v/>
      </c>
      <c r="AW325" s="239" t="str">
        <f>IFERROR((((Calculations!O322*Calculations!G322)/Calculations!E322)*'Data Entry'!X325),"")</f>
        <v/>
      </c>
      <c r="AX325" s="235" t="str">
        <f>IFERROR(VLOOKUP(AJ325,Lists!$P$2:$Q$182,2,0),"")</f>
        <v/>
      </c>
      <c r="AY325" s="233" t="str">
        <f>IF(AO325="UI",VLOOKUP(AM325,'Convert Internation Units'!$A$2:$D$33,4,FALSE),IF(AM325="Penethamate hydroiodide",0.63,IF(AM325="Benzylpenicillin Procaine /
 Benzathine Penicillin",0.61,IF(AM325="Benzathine Penicillin",0.61,IF(AM325="Procaine benzylpenicillin",0.61,IF(AM325=Prodrug!H322,Prodrug!H322,Prodrug!H322))))))</f>
        <v/>
      </c>
      <c r="AZ325" s="239" t="str">
        <f>IFERROR((((Calculations!S322*Calculations!G322)/Calculations!E322)*'Data Entry'!X325),"")</f>
        <v/>
      </c>
      <c r="BA325" s="235" t="str">
        <f>IFERROR(VLOOKUP(AM325,Lists!$P$2:$Q$182,2,0),"")</f>
        <v/>
      </c>
      <c r="BG325" s="165"/>
      <c r="BH325" s="165"/>
      <c r="BI325" s="165"/>
      <c r="BJ325" s="165"/>
      <c r="BK325" s="165"/>
      <c r="BL325" s="165"/>
      <c r="BM325" s="165"/>
      <c r="BN325" s="165"/>
      <c r="BO325" s="165"/>
      <c r="BP325" s="165"/>
      <c r="BQ325" s="165"/>
      <c r="BR325" s="165"/>
      <c r="BS325" s="165"/>
      <c r="BT325" s="165"/>
      <c r="BU325" s="165"/>
    </row>
    <row r="326" spans="1:73" s="5" customFormat="1">
      <c r="A326" s="6">
        <v>320</v>
      </c>
      <c r="B326" s="231"/>
      <c r="C326" s="7"/>
      <c r="D326" s="7"/>
      <c r="E326" s="7"/>
      <c r="F326" s="67"/>
      <c r="G326" s="79"/>
      <c r="H326" s="79"/>
      <c r="I326" s="75"/>
      <c r="J326" s="76"/>
      <c r="K326" s="76"/>
      <c r="L326" s="76"/>
      <c r="M326" s="76"/>
      <c r="N326" s="76"/>
      <c r="O326" s="76"/>
      <c r="P326" s="76"/>
      <c r="Q326" s="76"/>
      <c r="R326" s="76"/>
      <c r="S326" s="76"/>
      <c r="T326" s="76"/>
      <c r="U326" s="76"/>
      <c r="V326" s="76"/>
      <c r="W326" s="80"/>
      <c r="X326" s="69"/>
      <c r="Y326" s="25"/>
      <c r="Z326" s="326"/>
      <c r="AA326" s="327"/>
      <c r="AB326" s="28"/>
      <c r="AC326" s="23"/>
      <c r="AD326" s="8"/>
      <c r="AE326" s="8"/>
      <c r="AF326" s="25"/>
      <c r="AG326" s="6"/>
      <c r="AH326" s="23"/>
      <c r="AI326" s="173"/>
      <c r="AJ326" s="26"/>
      <c r="AK326" s="23"/>
      <c r="AL326" s="25"/>
      <c r="AM326" s="6"/>
      <c r="AN326" s="23"/>
      <c r="AO326" s="247"/>
      <c r="AP326" s="243" t="str">
        <f>IF(AD326="UI",VLOOKUP(AB326,'Convert Internation Units'!$A$2:$D$33,4,FALSE),IF(AB326="Penethamate hydroiodide",0.63,IF(AB326="Benzylpenicillin Procaine /
 Benzathine Penicillin",0.61,IF(AB326="Benzathine Penicillin",0.61,IF(AB326="Procaine benzylpenicillin",0.61,IF(AB326=Prodrug!E323,Prodrug!E323,Prodrug!E323))))))</f>
        <v/>
      </c>
      <c r="AQ326" s="240" t="str">
        <f>IFERROR((((Calculations!C323*Calculations!G323)/Calculations!E323)*'Data Entry'!X326),"")</f>
        <v/>
      </c>
      <c r="AR326" s="141" t="str">
        <f>IFERROR(VLOOKUP(AB326,Lists!$P$2:$Q$182,2,0),"")</f>
        <v/>
      </c>
      <c r="AS326" s="143" t="str">
        <f>IF(AI326="UI",VLOOKUP(AG326,'Convert Internation Units'!$A$2:$D$33,4,FALSE),IF(AG326="Penethamate hydroiodide",0.63,IF(AG326="Benzylpenicillin Procaine /
 Benzathine Penicillin",0.61,IF(AG326="Benzathine Penicillin",0.61,IF(AG326="Procaine benzylpenicillin",0.61,IF(AG326=Prodrug!F323,Prodrug!F323,Prodrug!F323))))))</f>
        <v/>
      </c>
      <c r="AT326" s="240" t="str">
        <f>IFERROR((((Calculations!K323*Calculations!G323)/Calculations!E323)*'Data Entry'!X326),"")</f>
        <v/>
      </c>
      <c r="AU326" s="146" t="str">
        <f>IFERROR(VLOOKUP(AG326,Lists!$P$2:$Q$182,2,0),"")</f>
        <v/>
      </c>
      <c r="AV326" s="143" t="str">
        <f>IF(AL326="UI",VLOOKUP(AJ326,'Convert Internation Units'!$A$2:$D$33,4,FALSE),IF(AJ326="Penethamate hydroiodide",0.63,IF(AJ326="Benzylpenicillin Procaine /
 Benzathine Penicillin",0.61,IF(AJ326="Benzathine Penicillin",0.61,IF(AJ326="Procaine benzylpenicillin",0.61,IF(AJ326=Prodrug!G323,Prodrug!G323,Prodrug!G323))))))</f>
        <v/>
      </c>
      <c r="AW326" s="240" t="str">
        <f>IFERROR((((Calculations!O323*Calculations!G323)/Calculations!E323)*'Data Entry'!X326),"")</f>
        <v/>
      </c>
      <c r="AX326" s="146" t="str">
        <f>IFERROR(VLOOKUP(AJ326,Lists!$P$2:$Q$182,2,0),"")</f>
        <v/>
      </c>
      <c r="AY326" s="143" t="str">
        <f>IF(AO326="UI",VLOOKUP(AM326,'Convert Internation Units'!$A$2:$D$33,4,FALSE),IF(AM326="Penethamate hydroiodide",0.63,IF(AM326="Benzylpenicillin Procaine /
 Benzathine Penicillin",0.61,IF(AM326="Benzathine Penicillin",0.61,IF(AM326="Procaine benzylpenicillin",0.61,IF(AM326=Prodrug!H323,Prodrug!H323,Prodrug!H323))))))</f>
        <v/>
      </c>
      <c r="AZ326" s="240" t="str">
        <f>IFERROR((((Calculations!S323*Calculations!G323)/Calculations!E323)*'Data Entry'!X326),"")</f>
        <v/>
      </c>
      <c r="BA326" s="146" t="str">
        <f>IFERROR(VLOOKUP(AM326,Lists!$P$2:$Q$182,2,0),"")</f>
        <v/>
      </c>
      <c r="BG326" s="165"/>
      <c r="BH326" s="165"/>
      <c r="BI326" s="165"/>
      <c r="BJ326" s="165"/>
      <c r="BK326" s="165"/>
      <c r="BL326" s="165"/>
      <c r="BM326" s="165"/>
      <c r="BN326" s="165"/>
      <c r="BO326" s="165"/>
      <c r="BP326" s="165"/>
      <c r="BQ326" s="165"/>
      <c r="BR326" s="165"/>
      <c r="BS326" s="165"/>
      <c r="BT326" s="165"/>
      <c r="BU326" s="165"/>
    </row>
    <row r="327" spans="1:73" s="5" customFormat="1">
      <c r="A327" s="116">
        <v>321</v>
      </c>
      <c r="B327" s="232"/>
      <c r="C327" s="105"/>
      <c r="D327" s="105"/>
      <c r="E327" s="105"/>
      <c r="F327" s="106"/>
      <c r="G327" s="107"/>
      <c r="H327" s="107"/>
      <c r="I327" s="108"/>
      <c r="J327" s="110"/>
      <c r="K327" s="110"/>
      <c r="L327" s="110"/>
      <c r="M327" s="110"/>
      <c r="N327" s="110"/>
      <c r="O327" s="110"/>
      <c r="P327" s="110"/>
      <c r="Q327" s="110"/>
      <c r="R327" s="110"/>
      <c r="S327" s="110"/>
      <c r="T327" s="110"/>
      <c r="U327" s="110"/>
      <c r="V327" s="110"/>
      <c r="W327" s="109"/>
      <c r="X327" s="111"/>
      <c r="Y327" s="112"/>
      <c r="Z327" s="328"/>
      <c r="AA327" s="329"/>
      <c r="AB327" s="114"/>
      <c r="AC327" s="115"/>
      <c r="AD327" s="113"/>
      <c r="AE327" s="113"/>
      <c r="AF327" s="112"/>
      <c r="AG327" s="116"/>
      <c r="AH327" s="115"/>
      <c r="AI327" s="174"/>
      <c r="AJ327" s="104"/>
      <c r="AK327" s="115"/>
      <c r="AL327" s="112"/>
      <c r="AM327" s="116"/>
      <c r="AN327" s="115"/>
      <c r="AO327" s="248"/>
      <c r="AP327" s="242" t="str">
        <f>IF(AD327="UI",VLOOKUP(AB327,'Convert Internation Units'!$A$2:$D$33,4,FALSE),IF(AB327="Penethamate hydroiodide",0.63,IF(AB327="Benzylpenicillin Procaine /
 Benzathine Penicillin",0.61,IF(AB327="Benzathine Penicillin",0.61,IF(AB327="Procaine benzylpenicillin",0.61,IF(AB327=Prodrug!E324,Prodrug!E324,Prodrug!E324))))))</f>
        <v/>
      </c>
      <c r="AQ327" s="239" t="str">
        <f>IFERROR((((Calculations!C324*Calculations!G324)/Calculations!E324)*'Data Entry'!X327),"")</f>
        <v/>
      </c>
      <c r="AR327" s="234" t="str">
        <f>IFERROR(VLOOKUP(AB327,Lists!$P$2:$Q$182,2,0),"")</f>
        <v/>
      </c>
      <c r="AS327" s="233" t="str">
        <f>IF(AI327="UI",VLOOKUP(AG327,'Convert Internation Units'!$A$2:$D$33,4,FALSE),IF(AG327="Penethamate hydroiodide",0.63,IF(AG327="Benzylpenicillin Procaine /
 Benzathine Penicillin",0.61,IF(AG327="Benzathine Penicillin",0.61,IF(AG327="Procaine benzylpenicillin",0.61,IF(AG327=Prodrug!F324,Prodrug!F324,Prodrug!F324))))))</f>
        <v/>
      </c>
      <c r="AT327" s="239" t="str">
        <f>IFERROR((((Calculations!K324*Calculations!G324)/Calculations!E324)*'Data Entry'!X327),"")</f>
        <v/>
      </c>
      <c r="AU327" s="235" t="str">
        <f>IFERROR(VLOOKUP(AG327,Lists!$P$2:$Q$182,2,0),"")</f>
        <v/>
      </c>
      <c r="AV327" s="233" t="str">
        <f>IF(AL327="UI",VLOOKUP(AJ327,'Convert Internation Units'!$A$2:$D$33,4,FALSE),IF(AJ327="Penethamate hydroiodide",0.63,IF(AJ327="Benzylpenicillin Procaine /
 Benzathine Penicillin",0.61,IF(AJ327="Benzathine Penicillin",0.61,IF(AJ327="Procaine benzylpenicillin",0.61,IF(AJ327=Prodrug!G324,Prodrug!G324,Prodrug!G324))))))</f>
        <v/>
      </c>
      <c r="AW327" s="239" t="str">
        <f>IFERROR((((Calculations!O324*Calculations!G324)/Calculations!E324)*'Data Entry'!X327),"")</f>
        <v/>
      </c>
      <c r="AX327" s="235" t="str">
        <f>IFERROR(VLOOKUP(AJ327,Lists!$P$2:$Q$182,2,0),"")</f>
        <v/>
      </c>
      <c r="AY327" s="233" t="str">
        <f>IF(AO327="UI",VLOOKUP(AM327,'Convert Internation Units'!$A$2:$D$33,4,FALSE),IF(AM327="Penethamate hydroiodide",0.63,IF(AM327="Benzylpenicillin Procaine /
 Benzathine Penicillin",0.61,IF(AM327="Benzathine Penicillin",0.61,IF(AM327="Procaine benzylpenicillin",0.61,IF(AM327=Prodrug!H324,Prodrug!H324,Prodrug!H324))))))</f>
        <v/>
      </c>
      <c r="AZ327" s="239" t="str">
        <f>IFERROR((((Calculations!S324*Calculations!G324)/Calculations!E324)*'Data Entry'!X327),"")</f>
        <v/>
      </c>
      <c r="BA327" s="235" t="str">
        <f>IFERROR(VLOOKUP(AM327,Lists!$P$2:$Q$182,2,0),"")</f>
        <v/>
      </c>
      <c r="BG327" s="165"/>
      <c r="BH327" s="165"/>
      <c r="BI327" s="165"/>
      <c r="BJ327" s="165"/>
      <c r="BK327" s="165"/>
      <c r="BL327" s="165"/>
      <c r="BM327" s="165"/>
      <c r="BN327" s="165"/>
      <c r="BO327" s="165"/>
      <c r="BP327" s="165"/>
      <c r="BQ327" s="165"/>
      <c r="BR327" s="165"/>
      <c r="BS327" s="165"/>
      <c r="BT327" s="165"/>
      <c r="BU327" s="165"/>
    </row>
    <row r="328" spans="1:73" s="5" customFormat="1">
      <c r="A328" s="6">
        <v>322</v>
      </c>
      <c r="B328" s="231"/>
      <c r="C328" s="7"/>
      <c r="D328" s="7"/>
      <c r="E328" s="7"/>
      <c r="F328" s="67"/>
      <c r="G328" s="79"/>
      <c r="H328" s="79"/>
      <c r="I328" s="75"/>
      <c r="J328" s="76"/>
      <c r="K328" s="76"/>
      <c r="L328" s="76"/>
      <c r="M328" s="76"/>
      <c r="N328" s="76"/>
      <c r="O328" s="76"/>
      <c r="P328" s="76"/>
      <c r="Q328" s="76"/>
      <c r="R328" s="76"/>
      <c r="S328" s="76"/>
      <c r="T328" s="76"/>
      <c r="U328" s="76"/>
      <c r="V328" s="76"/>
      <c r="W328" s="80"/>
      <c r="X328" s="69"/>
      <c r="Y328" s="25"/>
      <c r="Z328" s="326"/>
      <c r="AA328" s="327"/>
      <c r="AB328" s="28"/>
      <c r="AC328" s="23"/>
      <c r="AD328" s="8"/>
      <c r="AE328" s="8"/>
      <c r="AF328" s="25"/>
      <c r="AG328" s="6"/>
      <c r="AH328" s="23"/>
      <c r="AI328" s="173"/>
      <c r="AJ328" s="26"/>
      <c r="AK328" s="23"/>
      <c r="AL328" s="25"/>
      <c r="AM328" s="6"/>
      <c r="AN328" s="23"/>
      <c r="AO328" s="247"/>
      <c r="AP328" s="243" t="str">
        <f>IF(AD328="UI",VLOOKUP(AB328,'Convert Internation Units'!$A$2:$D$33,4,FALSE),IF(AB328="Penethamate hydroiodide",0.63,IF(AB328="Benzylpenicillin Procaine /
 Benzathine Penicillin",0.61,IF(AB328="Benzathine Penicillin",0.61,IF(AB328="Procaine benzylpenicillin",0.61,IF(AB328=Prodrug!E325,Prodrug!E325,Prodrug!E325))))))</f>
        <v/>
      </c>
      <c r="AQ328" s="240" t="str">
        <f>IFERROR((((Calculations!C325*Calculations!G325)/Calculations!E325)*'Data Entry'!X328),"")</f>
        <v/>
      </c>
      <c r="AR328" s="141" t="str">
        <f>IFERROR(VLOOKUP(AB328,Lists!$P$2:$Q$182,2,0),"")</f>
        <v/>
      </c>
      <c r="AS328" s="143" t="str">
        <f>IF(AI328="UI",VLOOKUP(AG328,'Convert Internation Units'!$A$2:$D$33,4,FALSE),IF(AG328="Penethamate hydroiodide",0.63,IF(AG328="Benzylpenicillin Procaine /
 Benzathine Penicillin",0.61,IF(AG328="Benzathine Penicillin",0.61,IF(AG328="Procaine benzylpenicillin",0.61,IF(AG328=Prodrug!F325,Prodrug!F325,Prodrug!F325))))))</f>
        <v/>
      </c>
      <c r="AT328" s="240" t="str">
        <f>IFERROR((((Calculations!K325*Calculations!G325)/Calculations!E325)*'Data Entry'!X328),"")</f>
        <v/>
      </c>
      <c r="AU328" s="146" t="str">
        <f>IFERROR(VLOOKUP(AG328,Lists!$P$2:$Q$182,2,0),"")</f>
        <v/>
      </c>
      <c r="AV328" s="143" t="str">
        <f>IF(AL328="UI",VLOOKUP(AJ328,'Convert Internation Units'!$A$2:$D$33,4,FALSE),IF(AJ328="Penethamate hydroiodide",0.63,IF(AJ328="Benzylpenicillin Procaine /
 Benzathine Penicillin",0.61,IF(AJ328="Benzathine Penicillin",0.61,IF(AJ328="Procaine benzylpenicillin",0.61,IF(AJ328=Prodrug!G325,Prodrug!G325,Prodrug!G325))))))</f>
        <v/>
      </c>
      <c r="AW328" s="240" t="str">
        <f>IFERROR((((Calculations!O325*Calculations!G325)/Calculations!E325)*'Data Entry'!X328),"")</f>
        <v/>
      </c>
      <c r="AX328" s="146" t="str">
        <f>IFERROR(VLOOKUP(AJ328,Lists!$P$2:$Q$182,2,0),"")</f>
        <v/>
      </c>
      <c r="AY328" s="143" t="str">
        <f>IF(AO328="UI",VLOOKUP(AM328,'Convert Internation Units'!$A$2:$D$33,4,FALSE),IF(AM328="Penethamate hydroiodide",0.63,IF(AM328="Benzylpenicillin Procaine /
 Benzathine Penicillin",0.61,IF(AM328="Benzathine Penicillin",0.61,IF(AM328="Procaine benzylpenicillin",0.61,IF(AM328=Prodrug!H325,Prodrug!H325,Prodrug!H325))))))</f>
        <v/>
      </c>
      <c r="AZ328" s="240" t="str">
        <f>IFERROR((((Calculations!S325*Calculations!G325)/Calculations!E325)*'Data Entry'!X328),"")</f>
        <v/>
      </c>
      <c r="BA328" s="146" t="str">
        <f>IFERROR(VLOOKUP(AM328,Lists!$P$2:$Q$182,2,0),"")</f>
        <v/>
      </c>
      <c r="BG328" s="165"/>
      <c r="BH328" s="165"/>
      <c r="BI328" s="165"/>
      <c r="BJ328" s="165"/>
      <c r="BK328" s="165"/>
      <c r="BL328" s="165"/>
      <c r="BM328" s="165"/>
      <c r="BN328" s="165"/>
      <c r="BO328" s="165"/>
      <c r="BP328" s="165"/>
      <c r="BQ328" s="165"/>
      <c r="BR328" s="165"/>
      <c r="BS328" s="165"/>
      <c r="BT328" s="165"/>
      <c r="BU328" s="165"/>
    </row>
    <row r="329" spans="1:73" s="5" customFormat="1">
      <c r="A329" s="116">
        <v>323</v>
      </c>
      <c r="B329" s="232"/>
      <c r="C329" s="105"/>
      <c r="D329" s="105"/>
      <c r="E329" s="105"/>
      <c r="F329" s="106"/>
      <c r="G329" s="107"/>
      <c r="H329" s="107"/>
      <c r="I329" s="108"/>
      <c r="J329" s="110"/>
      <c r="K329" s="110"/>
      <c r="L329" s="110"/>
      <c r="M329" s="110"/>
      <c r="N329" s="110"/>
      <c r="O329" s="110"/>
      <c r="P329" s="110"/>
      <c r="Q329" s="110"/>
      <c r="R329" s="110"/>
      <c r="S329" s="110"/>
      <c r="T329" s="110"/>
      <c r="U329" s="110"/>
      <c r="V329" s="110"/>
      <c r="W329" s="109"/>
      <c r="X329" s="111"/>
      <c r="Y329" s="112"/>
      <c r="Z329" s="328"/>
      <c r="AA329" s="329"/>
      <c r="AB329" s="114"/>
      <c r="AC329" s="115"/>
      <c r="AD329" s="113"/>
      <c r="AE329" s="113"/>
      <c r="AF329" s="112"/>
      <c r="AG329" s="116"/>
      <c r="AH329" s="115"/>
      <c r="AI329" s="174"/>
      <c r="AJ329" s="104"/>
      <c r="AK329" s="115"/>
      <c r="AL329" s="112"/>
      <c r="AM329" s="116"/>
      <c r="AN329" s="115"/>
      <c r="AO329" s="248"/>
      <c r="AP329" s="242" t="str">
        <f>IF(AD329="UI",VLOOKUP(AB329,'Convert Internation Units'!$A$2:$D$33,4,FALSE),IF(AB329="Penethamate hydroiodide",0.63,IF(AB329="Benzylpenicillin Procaine /
 Benzathine Penicillin",0.61,IF(AB329="Benzathine Penicillin",0.61,IF(AB329="Procaine benzylpenicillin",0.61,IF(AB329=Prodrug!E326,Prodrug!E326,Prodrug!E326))))))</f>
        <v/>
      </c>
      <c r="AQ329" s="239" t="str">
        <f>IFERROR((((Calculations!C326*Calculations!G326)/Calculations!E326)*'Data Entry'!X329),"")</f>
        <v/>
      </c>
      <c r="AR329" s="234" t="str">
        <f>IFERROR(VLOOKUP(AB329,Lists!$P$2:$Q$182,2,0),"")</f>
        <v/>
      </c>
      <c r="AS329" s="233" t="str">
        <f>IF(AI329="UI",VLOOKUP(AG329,'Convert Internation Units'!$A$2:$D$33,4,FALSE),IF(AG329="Penethamate hydroiodide",0.63,IF(AG329="Benzylpenicillin Procaine /
 Benzathine Penicillin",0.61,IF(AG329="Benzathine Penicillin",0.61,IF(AG329="Procaine benzylpenicillin",0.61,IF(AG329=Prodrug!F326,Prodrug!F326,Prodrug!F326))))))</f>
        <v/>
      </c>
      <c r="AT329" s="239" t="str">
        <f>IFERROR((((Calculations!K326*Calculations!G326)/Calculations!E326)*'Data Entry'!X329),"")</f>
        <v/>
      </c>
      <c r="AU329" s="235" t="str">
        <f>IFERROR(VLOOKUP(AG329,Lists!$P$2:$Q$182,2,0),"")</f>
        <v/>
      </c>
      <c r="AV329" s="233" t="str">
        <f>IF(AL329="UI",VLOOKUP(AJ329,'Convert Internation Units'!$A$2:$D$33,4,FALSE),IF(AJ329="Penethamate hydroiodide",0.63,IF(AJ329="Benzylpenicillin Procaine /
 Benzathine Penicillin",0.61,IF(AJ329="Benzathine Penicillin",0.61,IF(AJ329="Procaine benzylpenicillin",0.61,IF(AJ329=Prodrug!G326,Prodrug!G326,Prodrug!G326))))))</f>
        <v/>
      </c>
      <c r="AW329" s="239" t="str">
        <f>IFERROR((((Calculations!O326*Calculations!G326)/Calculations!E326)*'Data Entry'!X329),"")</f>
        <v/>
      </c>
      <c r="AX329" s="235" t="str">
        <f>IFERROR(VLOOKUP(AJ329,Lists!$P$2:$Q$182,2,0),"")</f>
        <v/>
      </c>
      <c r="AY329" s="233" t="str">
        <f>IF(AO329="UI",VLOOKUP(AM329,'Convert Internation Units'!$A$2:$D$33,4,FALSE),IF(AM329="Penethamate hydroiodide",0.63,IF(AM329="Benzylpenicillin Procaine /
 Benzathine Penicillin",0.61,IF(AM329="Benzathine Penicillin",0.61,IF(AM329="Procaine benzylpenicillin",0.61,IF(AM329=Prodrug!H326,Prodrug!H326,Prodrug!H326))))))</f>
        <v/>
      </c>
      <c r="AZ329" s="239" t="str">
        <f>IFERROR((((Calculations!S326*Calculations!G326)/Calculations!E326)*'Data Entry'!X329),"")</f>
        <v/>
      </c>
      <c r="BA329" s="235" t="str">
        <f>IFERROR(VLOOKUP(AM329,Lists!$P$2:$Q$182,2,0),"")</f>
        <v/>
      </c>
      <c r="BG329" s="165"/>
      <c r="BH329" s="165"/>
      <c r="BI329" s="165"/>
      <c r="BJ329" s="165"/>
      <c r="BK329" s="165"/>
      <c r="BL329" s="165"/>
      <c r="BM329" s="165"/>
      <c r="BN329" s="165"/>
      <c r="BO329" s="165"/>
      <c r="BP329" s="165"/>
      <c r="BQ329" s="165"/>
      <c r="BR329" s="165"/>
      <c r="BS329" s="165"/>
      <c r="BT329" s="165"/>
      <c r="BU329" s="165"/>
    </row>
    <row r="330" spans="1:73" s="5" customFormat="1">
      <c r="A330" s="6">
        <v>324</v>
      </c>
      <c r="B330" s="231"/>
      <c r="C330" s="7"/>
      <c r="D330" s="7"/>
      <c r="E330" s="7"/>
      <c r="F330" s="67"/>
      <c r="G330" s="79"/>
      <c r="H330" s="79"/>
      <c r="I330" s="75"/>
      <c r="J330" s="76"/>
      <c r="K330" s="76"/>
      <c r="L330" s="76"/>
      <c r="M330" s="76"/>
      <c r="N330" s="76"/>
      <c r="O330" s="76"/>
      <c r="P330" s="76"/>
      <c r="Q330" s="76"/>
      <c r="R330" s="76"/>
      <c r="S330" s="76"/>
      <c r="T330" s="76"/>
      <c r="U330" s="76"/>
      <c r="V330" s="76"/>
      <c r="W330" s="80"/>
      <c r="X330" s="69"/>
      <c r="Y330" s="25"/>
      <c r="Z330" s="326"/>
      <c r="AA330" s="327"/>
      <c r="AB330" s="28"/>
      <c r="AC330" s="23"/>
      <c r="AD330" s="8"/>
      <c r="AE330" s="8"/>
      <c r="AF330" s="25"/>
      <c r="AG330" s="6"/>
      <c r="AH330" s="23"/>
      <c r="AI330" s="173"/>
      <c r="AJ330" s="26"/>
      <c r="AK330" s="23"/>
      <c r="AL330" s="25"/>
      <c r="AM330" s="6"/>
      <c r="AN330" s="23"/>
      <c r="AO330" s="247"/>
      <c r="AP330" s="243" t="str">
        <f>IF(AD330="UI",VLOOKUP(AB330,'Convert Internation Units'!$A$2:$D$33,4,FALSE),IF(AB330="Penethamate hydroiodide",0.63,IF(AB330="Benzylpenicillin Procaine /
 Benzathine Penicillin",0.61,IF(AB330="Benzathine Penicillin",0.61,IF(AB330="Procaine benzylpenicillin",0.61,IF(AB330=Prodrug!E327,Prodrug!E327,Prodrug!E327))))))</f>
        <v/>
      </c>
      <c r="AQ330" s="240" t="str">
        <f>IFERROR((((Calculations!C327*Calculations!G327)/Calculations!E327)*'Data Entry'!X330),"")</f>
        <v/>
      </c>
      <c r="AR330" s="141" t="str">
        <f>IFERROR(VLOOKUP(AB330,Lists!$P$2:$Q$182,2,0),"")</f>
        <v/>
      </c>
      <c r="AS330" s="143" t="str">
        <f>IF(AI330="UI",VLOOKUP(AG330,'Convert Internation Units'!$A$2:$D$33,4,FALSE),IF(AG330="Penethamate hydroiodide",0.63,IF(AG330="Benzylpenicillin Procaine /
 Benzathine Penicillin",0.61,IF(AG330="Benzathine Penicillin",0.61,IF(AG330="Procaine benzylpenicillin",0.61,IF(AG330=Prodrug!F327,Prodrug!F327,Prodrug!F327))))))</f>
        <v/>
      </c>
      <c r="AT330" s="240" t="str">
        <f>IFERROR((((Calculations!K327*Calculations!G327)/Calculations!E327)*'Data Entry'!X330),"")</f>
        <v/>
      </c>
      <c r="AU330" s="146" t="str">
        <f>IFERROR(VLOOKUP(AG330,Lists!$P$2:$Q$182,2,0),"")</f>
        <v/>
      </c>
      <c r="AV330" s="143" t="str">
        <f>IF(AL330="UI",VLOOKUP(AJ330,'Convert Internation Units'!$A$2:$D$33,4,FALSE),IF(AJ330="Penethamate hydroiodide",0.63,IF(AJ330="Benzylpenicillin Procaine /
 Benzathine Penicillin",0.61,IF(AJ330="Benzathine Penicillin",0.61,IF(AJ330="Procaine benzylpenicillin",0.61,IF(AJ330=Prodrug!G327,Prodrug!G327,Prodrug!G327))))))</f>
        <v/>
      </c>
      <c r="AW330" s="240" t="str">
        <f>IFERROR((((Calculations!O327*Calculations!G327)/Calculations!E327)*'Data Entry'!X330),"")</f>
        <v/>
      </c>
      <c r="AX330" s="146" t="str">
        <f>IFERROR(VLOOKUP(AJ330,Lists!$P$2:$Q$182,2,0),"")</f>
        <v/>
      </c>
      <c r="AY330" s="143" t="str">
        <f>IF(AO330="UI",VLOOKUP(AM330,'Convert Internation Units'!$A$2:$D$33,4,FALSE),IF(AM330="Penethamate hydroiodide",0.63,IF(AM330="Benzylpenicillin Procaine /
 Benzathine Penicillin",0.61,IF(AM330="Benzathine Penicillin",0.61,IF(AM330="Procaine benzylpenicillin",0.61,IF(AM330=Prodrug!H327,Prodrug!H327,Prodrug!H327))))))</f>
        <v/>
      </c>
      <c r="AZ330" s="240" t="str">
        <f>IFERROR((((Calculations!S327*Calculations!G327)/Calculations!E327)*'Data Entry'!X330),"")</f>
        <v/>
      </c>
      <c r="BA330" s="146" t="str">
        <f>IFERROR(VLOOKUP(AM330,Lists!$P$2:$Q$182,2,0),"")</f>
        <v/>
      </c>
      <c r="BG330" s="165"/>
      <c r="BH330" s="165"/>
      <c r="BI330" s="165"/>
      <c r="BJ330" s="165"/>
      <c r="BK330" s="165"/>
      <c r="BL330" s="165"/>
      <c r="BM330" s="165"/>
      <c r="BN330" s="165"/>
      <c r="BO330" s="165"/>
      <c r="BP330" s="165"/>
      <c r="BQ330" s="165"/>
      <c r="BR330" s="165"/>
      <c r="BS330" s="165"/>
      <c r="BT330" s="165"/>
      <c r="BU330" s="165"/>
    </row>
    <row r="331" spans="1:73" s="5" customFormat="1">
      <c r="A331" s="116">
        <v>325</v>
      </c>
      <c r="B331" s="232"/>
      <c r="C331" s="105"/>
      <c r="D331" s="105"/>
      <c r="E331" s="105"/>
      <c r="F331" s="106"/>
      <c r="G331" s="107"/>
      <c r="H331" s="107"/>
      <c r="I331" s="108"/>
      <c r="J331" s="110"/>
      <c r="K331" s="110"/>
      <c r="L331" s="110"/>
      <c r="M331" s="110"/>
      <c r="N331" s="110"/>
      <c r="O331" s="110"/>
      <c r="P331" s="110"/>
      <c r="Q331" s="110"/>
      <c r="R331" s="110"/>
      <c r="S331" s="110"/>
      <c r="T331" s="110"/>
      <c r="U331" s="110"/>
      <c r="V331" s="110"/>
      <c r="W331" s="109"/>
      <c r="X331" s="111"/>
      <c r="Y331" s="112"/>
      <c r="Z331" s="328"/>
      <c r="AA331" s="329"/>
      <c r="AB331" s="114"/>
      <c r="AC331" s="115"/>
      <c r="AD331" s="113"/>
      <c r="AE331" s="113"/>
      <c r="AF331" s="112"/>
      <c r="AG331" s="116"/>
      <c r="AH331" s="115"/>
      <c r="AI331" s="174"/>
      <c r="AJ331" s="104"/>
      <c r="AK331" s="115"/>
      <c r="AL331" s="112"/>
      <c r="AM331" s="116"/>
      <c r="AN331" s="115"/>
      <c r="AO331" s="248"/>
      <c r="AP331" s="242" t="str">
        <f>IF(AD331="UI",VLOOKUP(AB331,'Convert Internation Units'!$A$2:$D$33,4,FALSE),IF(AB331="Penethamate hydroiodide",0.63,IF(AB331="Benzylpenicillin Procaine /
 Benzathine Penicillin",0.61,IF(AB331="Benzathine Penicillin",0.61,IF(AB331="Procaine benzylpenicillin",0.61,IF(AB331=Prodrug!E328,Prodrug!E328,Prodrug!E328))))))</f>
        <v/>
      </c>
      <c r="AQ331" s="239" t="str">
        <f>IFERROR((((Calculations!C328*Calculations!G328)/Calculations!E328)*'Data Entry'!X331),"")</f>
        <v/>
      </c>
      <c r="AR331" s="234" t="str">
        <f>IFERROR(VLOOKUP(AB331,Lists!$P$2:$Q$182,2,0),"")</f>
        <v/>
      </c>
      <c r="AS331" s="233" t="str">
        <f>IF(AI331="UI",VLOOKUP(AG331,'Convert Internation Units'!$A$2:$D$33,4,FALSE),IF(AG331="Penethamate hydroiodide",0.63,IF(AG331="Benzylpenicillin Procaine /
 Benzathine Penicillin",0.61,IF(AG331="Benzathine Penicillin",0.61,IF(AG331="Procaine benzylpenicillin",0.61,IF(AG331=Prodrug!F328,Prodrug!F328,Prodrug!F328))))))</f>
        <v/>
      </c>
      <c r="AT331" s="239" t="str">
        <f>IFERROR((((Calculations!K328*Calculations!G328)/Calculations!E328)*'Data Entry'!X331),"")</f>
        <v/>
      </c>
      <c r="AU331" s="235" t="str">
        <f>IFERROR(VLOOKUP(AG331,Lists!$P$2:$Q$182,2,0),"")</f>
        <v/>
      </c>
      <c r="AV331" s="233" t="str">
        <f>IF(AL331="UI",VLOOKUP(AJ331,'Convert Internation Units'!$A$2:$D$33,4,FALSE),IF(AJ331="Penethamate hydroiodide",0.63,IF(AJ331="Benzylpenicillin Procaine /
 Benzathine Penicillin",0.61,IF(AJ331="Benzathine Penicillin",0.61,IF(AJ331="Procaine benzylpenicillin",0.61,IF(AJ331=Prodrug!G328,Prodrug!G328,Prodrug!G328))))))</f>
        <v/>
      </c>
      <c r="AW331" s="239" t="str">
        <f>IFERROR((((Calculations!O328*Calculations!G328)/Calculations!E328)*'Data Entry'!X331),"")</f>
        <v/>
      </c>
      <c r="AX331" s="235" t="str">
        <f>IFERROR(VLOOKUP(AJ331,Lists!$P$2:$Q$182,2,0),"")</f>
        <v/>
      </c>
      <c r="AY331" s="233" t="str">
        <f>IF(AO331="UI",VLOOKUP(AM331,'Convert Internation Units'!$A$2:$D$33,4,FALSE),IF(AM331="Penethamate hydroiodide",0.63,IF(AM331="Benzylpenicillin Procaine /
 Benzathine Penicillin",0.61,IF(AM331="Benzathine Penicillin",0.61,IF(AM331="Procaine benzylpenicillin",0.61,IF(AM331=Prodrug!H328,Prodrug!H328,Prodrug!H328))))))</f>
        <v/>
      </c>
      <c r="AZ331" s="239" t="str">
        <f>IFERROR((((Calculations!S328*Calculations!G328)/Calculations!E328)*'Data Entry'!X331),"")</f>
        <v/>
      </c>
      <c r="BA331" s="235" t="str">
        <f>IFERROR(VLOOKUP(AM331,Lists!$P$2:$Q$182,2,0),"")</f>
        <v/>
      </c>
      <c r="BG331" s="165"/>
      <c r="BH331" s="165"/>
      <c r="BI331" s="165"/>
      <c r="BJ331" s="165"/>
      <c r="BK331" s="165"/>
      <c r="BL331" s="165"/>
      <c r="BM331" s="165"/>
      <c r="BN331" s="165"/>
      <c r="BO331" s="165"/>
      <c r="BP331" s="165"/>
      <c r="BQ331" s="165"/>
      <c r="BR331" s="165"/>
      <c r="BS331" s="165"/>
      <c r="BT331" s="165"/>
      <c r="BU331" s="165"/>
    </row>
    <row r="332" spans="1:73" s="5" customFormat="1">
      <c r="A332" s="6">
        <v>326</v>
      </c>
      <c r="B332" s="231"/>
      <c r="C332" s="7"/>
      <c r="D332" s="7"/>
      <c r="E332" s="7"/>
      <c r="F332" s="67"/>
      <c r="G332" s="79"/>
      <c r="H332" s="79"/>
      <c r="I332" s="75"/>
      <c r="J332" s="76"/>
      <c r="K332" s="76"/>
      <c r="L332" s="76"/>
      <c r="M332" s="76"/>
      <c r="N332" s="76"/>
      <c r="O332" s="76"/>
      <c r="P332" s="76"/>
      <c r="Q332" s="76"/>
      <c r="R332" s="76"/>
      <c r="S332" s="76"/>
      <c r="T332" s="76"/>
      <c r="U332" s="76"/>
      <c r="V332" s="76"/>
      <c r="W332" s="80"/>
      <c r="X332" s="69"/>
      <c r="Y332" s="25"/>
      <c r="Z332" s="326"/>
      <c r="AA332" s="327"/>
      <c r="AB332" s="28"/>
      <c r="AC332" s="23"/>
      <c r="AD332" s="8"/>
      <c r="AE332" s="8"/>
      <c r="AF332" s="25"/>
      <c r="AG332" s="6"/>
      <c r="AH332" s="23"/>
      <c r="AI332" s="173"/>
      <c r="AJ332" s="26"/>
      <c r="AK332" s="23"/>
      <c r="AL332" s="25"/>
      <c r="AM332" s="6"/>
      <c r="AN332" s="23"/>
      <c r="AO332" s="247"/>
      <c r="AP332" s="243" t="str">
        <f>IF(AD332="UI",VLOOKUP(AB332,'Convert Internation Units'!$A$2:$D$33,4,FALSE),IF(AB332="Penethamate hydroiodide",0.63,IF(AB332="Benzylpenicillin Procaine /
 Benzathine Penicillin",0.61,IF(AB332="Benzathine Penicillin",0.61,IF(AB332="Procaine benzylpenicillin",0.61,IF(AB332=Prodrug!E329,Prodrug!E329,Prodrug!E329))))))</f>
        <v/>
      </c>
      <c r="AQ332" s="240" t="str">
        <f>IFERROR((((Calculations!C329*Calculations!G329)/Calculations!E329)*'Data Entry'!X332),"")</f>
        <v/>
      </c>
      <c r="AR332" s="141" t="str">
        <f>IFERROR(VLOOKUP(AB332,Lists!$P$2:$Q$182,2,0),"")</f>
        <v/>
      </c>
      <c r="AS332" s="143" t="str">
        <f>IF(AI332="UI",VLOOKUP(AG332,'Convert Internation Units'!$A$2:$D$33,4,FALSE),IF(AG332="Penethamate hydroiodide",0.63,IF(AG332="Benzylpenicillin Procaine /
 Benzathine Penicillin",0.61,IF(AG332="Benzathine Penicillin",0.61,IF(AG332="Procaine benzylpenicillin",0.61,IF(AG332=Prodrug!F329,Prodrug!F329,Prodrug!F329))))))</f>
        <v/>
      </c>
      <c r="AT332" s="240" t="str">
        <f>IFERROR((((Calculations!K329*Calculations!G329)/Calculations!E329)*'Data Entry'!X332),"")</f>
        <v/>
      </c>
      <c r="AU332" s="146" t="str">
        <f>IFERROR(VLOOKUP(AG332,Lists!$P$2:$Q$182,2,0),"")</f>
        <v/>
      </c>
      <c r="AV332" s="143" t="str">
        <f>IF(AL332="UI",VLOOKUP(AJ332,'Convert Internation Units'!$A$2:$D$33,4,FALSE),IF(AJ332="Penethamate hydroiodide",0.63,IF(AJ332="Benzylpenicillin Procaine /
 Benzathine Penicillin",0.61,IF(AJ332="Benzathine Penicillin",0.61,IF(AJ332="Procaine benzylpenicillin",0.61,IF(AJ332=Prodrug!G329,Prodrug!G329,Prodrug!G329))))))</f>
        <v/>
      </c>
      <c r="AW332" s="240" t="str">
        <f>IFERROR((((Calculations!O329*Calculations!G329)/Calculations!E329)*'Data Entry'!X332),"")</f>
        <v/>
      </c>
      <c r="AX332" s="146" t="str">
        <f>IFERROR(VLOOKUP(AJ332,Lists!$P$2:$Q$182,2,0),"")</f>
        <v/>
      </c>
      <c r="AY332" s="143" t="str">
        <f>IF(AO332="UI",VLOOKUP(AM332,'Convert Internation Units'!$A$2:$D$33,4,FALSE),IF(AM332="Penethamate hydroiodide",0.63,IF(AM332="Benzylpenicillin Procaine /
 Benzathine Penicillin",0.61,IF(AM332="Benzathine Penicillin",0.61,IF(AM332="Procaine benzylpenicillin",0.61,IF(AM332=Prodrug!H329,Prodrug!H329,Prodrug!H329))))))</f>
        <v/>
      </c>
      <c r="AZ332" s="240" t="str">
        <f>IFERROR((((Calculations!S329*Calculations!G329)/Calculations!E329)*'Data Entry'!X332),"")</f>
        <v/>
      </c>
      <c r="BA332" s="146" t="str">
        <f>IFERROR(VLOOKUP(AM332,Lists!$P$2:$Q$182,2,0),"")</f>
        <v/>
      </c>
      <c r="BG332" s="165"/>
      <c r="BH332" s="165"/>
      <c r="BI332" s="165"/>
      <c r="BJ332" s="165"/>
      <c r="BK332" s="165"/>
      <c r="BL332" s="165"/>
      <c r="BM332" s="165"/>
      <c r="BN332" s="165"/>
      <c r="BO332" s="165"/>
      <c r="BP332" s="165"/>
      <c r="BQ332" s="165"/>
      <c r="BR332" s="165"/>
      <c r="BS332" s="165"/>
      <c r="BT332" s="165"/>
      <c r="BU332" s="165"/>
    </row>
    <row r="333" spans="1:73" s="5" customFormat="1">
      <c r="A333" s="116">
        <v>327</v>
      </c>
      <c r="B333" s="232"/>
      <c r="C333" s="105"/>
      <c r="D333" s="105"/>
      <c r="E333" s="105"/>
      <c r="F333" s="106"/>
      <c r="G333" s="107"/>
      <c r="H333" s="107"/>
      <c r="I333" s="108"/>
      <c r="J333" s="110"/>
      <c r="K333" s="110"/>
      <c r="L333" s="110"/>
      <c r="M333" s="110"/>
      <c r="N333" s="110"/>
      <c r="O333" s="110"/>
      <c r="P333" s="110"/>
      <c r="Q333" s="110"/>
      <c r="R333" s="110"/>
      <c r="S333" s="110"/>
      <c r="T333" s="110"/>
      <c r="U333" s="110"/>
      <c r="V333" s="110"/>
      <c r="W333" s="109"/>
      <c r="X333" s="111"/>
      <c r="Y333" s="112"/>
      <c r="Z333" s="328"/>
      <c r="AA333" s="329"/>
      <c r="AB333" s="114"/>
      <c r="AC333" s="115"/>
      <c r="AD333" s="113"/>
      <c r="AE333" s="113"/>
      <c r="AF333" s="112"/>
      <c r="AG333" s="116"/>
      <c r="AH333" s="115"/>
      <c r="AI333" s="174"/>
      <c r="AJ333" s="104"/>
      <c r="AK333" s="115"/>
      <c r="AL333" s="112"/>
      <c r="AM333" s="116"/>
      <c r="AN333" s="115"/>
      <c r="AO333" s="248"/>
      <c r="AP333" s="242" t="str">
        <f>IF(AD333="UI",VLOOKUP(AB333,'Convert Internation Units'!$A$2:$D$33,4,FALSE),IF(AB333="Penethamate hydroiodide",0.63,IF(AB333="Benzylpenicillin Procaine /
 Benzathine Penicillin",0.61,IF(AB333="Benzathine Penicillin",0.61,IF(AB333="Procaine benzylpenicillin",0.61,IF(AB333=Prodrug!E330,Prodrug!E330,Prodrug!E330))))))</f>
        <v/>
      </c>
      <c r="AQ333" s="239" t="str">
        <f>IFERROR((((Calculations!C330*Calculations!G330)/Calculations!E330)*'Data Entry'!X333),"")</f>
        <v/>
      </c>
      <c r="AR333" s="234" t="str">
        <f>IFERROR(VLOOKUP(AB333,Lists!$P$2:$Q$182,2,0),"")</f>
        <v/>
      </c>
      <c r="AS333" s="233" t="str">
        <f>IF(AI333="UI",VLOOKUP(AG333,'Convert Internation Units'!$A$2:$D$33,4,FALSE),IF(AG333="Penethamate hydroiodide",0.63,IF(AG333="Benzylpenicillin Procaine /
 Benzathine Penicillin",0.61,IF(AG333="Benzathine Penicillin",0.61,IF(AG333="Procaine benzylpenicillin",0.61,IF(AG333=Prodrug!F330,Prodrug!F330,Prodrug!F330))))))</f>
        <v/>
      </c>
      <c r="AT333" s="239" t="str">
        <f>IFERROR((((Calculations!K330*Calculations!G330)/Calculations!E330)*'Data Entry'!X333),"")</f>
        <v/>
      </c>
      <c r="AU333" s="235" t="str">
        <f>IFERROR(VLOOKUP(AG333,Lists!$P$2:$Q$182,2,0),"")</f>
        <v/>
      </c>
      <c r="AV333" s="233" t="str">
        <f>IF(AL333="UI",VLOOKUP(AJ333,'Convert Internation Units'!$A$2:$D$33,4,FALSE),IF(AJ333="Penethamate hydroiodide",0.63,IF(AJ333="Benzylpenicillin Procaine /
 Benzathine Penicillin",0.61,IF(AJ333="Benzathine Penicillin",0.61,IF(AJ333="Procaine benzylpenicillin",0.61,IF(AJ333=Prodrug!G330,Prodrug!G330,Prodrug!G330))))))</f>
        <v/>
      </c>
      <c r="AW333" s="239" t="str">
        <f>IFERROR((((Calculations!O330*Calculations!G330)/Calculations!E330)*'Data Entry'!X333),"")</f>
        <v/>
      </c>
      <c r="AX333" s="235" t="str">
        <f>IFERROR(VLOOKUP(AJ333,Lists!$P$2:$Q$182,2,0),"")</f>
        <v/>
      </c>
      <c r="AY333" s="233" t="str">
        <f>IF(AO333="UI",VLOOKUP(AM333,'Convert Internation Units'!$A$2:$D$33,4,FALSE),IF(AM333="Penethamate hydroiodide",0.63,IF(AM333="Benzylpenicillin Procaine /
 Benzathine Penicillin",0.61,IF(AM333="Benzathine Penicillin",0.61,IF(AM333="Procaine benzylpenicillin",0.61,IF(AM333=Prodrug!H330,Prodrug!H330,Prodrug!H330))))))</f>
        <v/>
      </c>
      <c r="AZ333" s="239" t="str">
        <f>IFERROR((((Calculations!S330*Calculations!G330)/Calculations!E330)*'Data Entry'!X333),"")</f>
        <v/>
      </c>
      <c r="BA333" s="235" t="str">
        <f>IFERROR(VLOOKUP(AM333,Lists!$P$2:$Q$182,2,0),"")</f>
        <v/>
      </c>
      <c r="BG333" s="165"/>
      <c r="BH333" s="165"/>
      <c r="BI333" s="165"/>
      <c r="BJ333" s="165"/>
      <c r="BK333" s="165"/>
      <c r="BL333" s="165"/>
      <c r="BM333" s="165"/>
      <c r="BN333" s="165"/>
      <c r="BO333" s="165"/>
      <c r="BP333" s="165"/>
      <c r="BQ333" s="165"/>
      <c r="BR333" s="165"/>
      <c r="BS333" s="165"/>
      <c r="BT333" s="165"/>
      <c r="BU333" s="165"/>
    </row>
    <row r="334" spans="1:73" s="5" customFormat="1">
      <c r="A334" s="6">
        <v>328</v>
      </c>
      <c r="B334" s="231"/>
      <c r="C334" s="7"/>
      <c r="D334" s="7"/>
      <c r="E334" s="7"/>
      <c r="F334" s="67"/>
      <c r="G334" s="79"/>
      <c r="H334" s="79"/>
      <c r="I334" s="75"/>
      <c r="J334" s="76"/>
      <c r="K334" s="76"/>
      <c r="L334" s="76"/>
      <c r="M334" s="76"/>
      <c r="N334" s="76"/>
      <c r="O334" s="76"/>
      <c r="P334" s="76"/>
      <c r="Q334" s="76"/>
      <c r="R334" s="76"/>
      <c r="S334" s="76"/>
      <c r="T334" s="76"/>
      <c r="U334" s="76"/>
      <c r="V334" s="76"/>
      <c r="W334" s="80"/>
      <c r="X334" s="69"/>
      <c r="Y334" s="25"/>
      <c r="Z334" s="326"/>
      <c r="AA334" s="327"/>
      <c r="AB334" s="28"/>
      <c r="AC334" s="23"/>
      <c r="AD334" s="8"/>
      <c r="AE334" s="8"/>
      <c r="AF334" s="25"/>
      <c r="AG334" s="6"/>
      <c r="AH334" s="23"/>
      <c r="AI334" s="173"/>
      <c r="AJ334" s="26"/>
      <c r="AK334" s="23"/>
      <c r="AL334" s="25"/>
      <c r="AM334" s="6"/>
      <c r="AN334" s="23"/>
      <c r="AO334" s="247"/>
      <c r="AP334" s="243" t="str">
        <f>IF(AD334="UI",VLOOKUP(AB334,'Convert Internation Units'!$A$2:$D$33,4,FALSE),IF(AB334="Penethamate hydroiodide",0.63,IF(AB334="Benzylpenicillin Procaine /
 Benzathine Penicillin",0.61,IF(AB334="Benzathine Penicillin",0.61,IF(AB334="Procaine benzylpenicillin",0.61,IF(AB334=Prodrug!E331,Prodrug!E331,Prodrug!E331))))))</f>
        <v/>
      </c>
      <c r="AQ334" s="240" t="str">
        <f>IFERROR((((Calculations!C331*Calculations!G331)/Calculations!E331)*'Data Entry'!X334),"")</f>
        <v/>
      </c>
      <c r="AR334" s="141" t="str">
        <f>IFERROR(VLOOKUP(AB334,Lists!$P$2:$Q$182,2,0),"")</f>
        <v/>
      </c>
      <c r="AS334" s="143" t="str">
        <f>IF(AI334="UI",VLOOKUP(AG334,'Convert Internation Units'!$A$2:$D$33,4,FALSE),IF(AG334="Penethamate hydroiodide",0.63,IF(AG334="Benzylpenicillin Procaine /
 Benzathine Penicillin",0.61,IF(AG334="Benzathine Penicillin",0.61,IF(AG334="Procaine benzylpenicillin",0.61,IF(AG334=Prodrug!F331,Prodrug!F331,Prodrug!F331))))))</f>
        <v/>
      </c>
      <c r="AT334" s="240" t="str">
        <f>IFERROR((((Calculations!K331*Calculations!G331)/Calculations!E331)*'Data Entry'!X334),"")</f>
        <v/>
      </c>
      <c r="AU334" s="146" t="str">
        <f>IFERROR(VLOOKUP(AG334,Lists!$P$2:$Q$182,2,0),"")</f>
        <v/>
      </c>
      <c r="AV334" s="143" t="str">
        <f>IF(AL334="UI",VLOOKUP(AJ334,'Convert Internation Units'!$A$2:$D$33,4,FALSE),IF(AJ334="Penethamate hydroiodide",0.63,IF(AJ334="Benzylpenicillin Procaine /
 Benzathine Penicillin",0.61,IF(AJ334="Benzathine Penicillin",0.61,IF(AJ334="Procaine benzylpenicillin",0.61,IF(AJ334=Prodrug!G331,Prodrug!G331,Prodrug!G331))))))</f>
        <v/>
      </c>
      <c r="AW334" s="240" t="str">
        <f>IFERROR((((Calculations!O331*Calculations!G331)/Calculations!E331)*'Data Entry'!X334),"")</f>
        <v/>
      </c>
      <c r="AX334" s="146" t="str">
        <f>IFERROR(VLOOKUP(AJ334,Lists!$P$2:$Q$182,2,0),"")</f>
        <v/>
      </c>
      <c r="AY334" s="143" t="str">
        <f>IF(AO334="UI",VLOOKUP(AM334,'Convert Internation Units'!$A$2:$D$33,4,FALSE),IF(AM334="Penethamate hydroiodide",0.63,IF(AM334="Benzylpenicillin Procaine /
 Benzathine Penicillin",0.61,IF(AM334="Benzathine Penicillin",0.61,IF(AM334="Procaine benzylpenicillin",0.61,IF(AM334=Prodrug!H331,Prodrug!H331,Prodrug!H331))))))</f>
        <v/>
      </c>
      <c r="AZ334" s="240" t="str">
        <f>IFERROR((((Calculations!S331*Calculations!G331)/Calculations!E331)*'Data Entry'!X334),"")</f>
        <v/>
      </c>
      <c r="BA334" s="146" t="str">
        <f>IFERROR(VLOOKUP(AM334,Lists!$P$2:$Q$182,2,0),"")</f>
        <v/>
      </c>
      <c r="BG334" s="165"/>
      <c r="BH334" s="165"/>
      <c r="BI334" s="165"/>
      <c r="BJ334" s="165"/>
      <c r="BK334" s="165"/>
      <c r="BL334" s="165"/>
      <c r="BM334" s="165"/>
      <c r="BN334" s="165"/>
      <c r="BO334" s="165"/>
      <c r="BP334" s="165"/>
      <c r="BQ334" s="165"/>
      <c r="BR334" s="165"/>
      <c r="BS334" s="165"/>
      <c r="BT334" s="165"/>
      <c r="BU334" s="165"/>
    </row>
    <row r="335" spans="1:73" s="5" customFormat="1">
      <c r="A335" s="116">
        <v>329</v>
      </c>
      <c r="B335" s="232"/>
      <c r="C335" s="105"/>
      <c r="D335" s="105"/>
      <c r="E335" s="105"/>
      <c r="F335" s="106"/>
      <c r="G335" s="107"/>
      <c r="H335" s="107"/>
      <c r="I335" s="108"/>
      <c r="J335" s="110"/>
      <c r="K335" s="110"/>
      <c r="L335" s="110"/>
      <c r="M335" s="110"/>
      <c r="N335" s="110"/>
      <c r="O335" s="110"/>
      <c r="P335" s="110"/>
      <c r="Q335" s="110"/>
      <c r="R335" s="110"/>
      <c r="S335" s="110"/>
      <c r="T335" s="110"/>
      <c r="U335" s="110"/>
      <c r="V335" s="110"/>
      <c r="W335" s="109"/>
      <c r="X335" s="111"/>
      <c r="Y335" s="112"/>
      <c r="Z335" s="328"/>
      <c r="AA335" s="329"/>
      <c r="AB335" s="114"/>
      <c r="AC335" s="115"/>
      <c r="AD335" s="113"/>
      <c r="AE335" s="113"/>
      <c r="AF335" s="112"/>
      <c r="AG335" s="116"/>
      <c r="AH335" s="115"/>
      <c r="AI335" s="174"/>
      <c r="AJ335" s="104"/>
      <c r="AK335" s="115"/>
      <c r="AL335" s="112"/>
      <c r="AM335" s="116"/>
      <c r="AN335" s="115"/>
      <c r="AO335" s="248"/>
      <c r="AP335" s="242" t="str">
        <f>IF(AD335="UI",VLOOKUP(AB335,'Convert Internation Units'!$A$2:$D$33,4,FALSE),IF(AB335="Penethamate hydroiodide",0.63,IF(AB335="Benzylpenicillin Procaine /
 Benzathine Penicillin",0.61,IF(AB335="Benzathine Penicillin",0.61,IF(AB335="Procaine benzylpenicillin",0.61,IF(AB335=Prodrug!E332,Prodrug!E332,Prodrug!E332))))))</f>
        <v/>
      </c>
      <c r="AQ335" s="239" t="str">
        <f>IFERROR((((Calculations!C332*Calculations!G332)/Calculations!E332)*'Data Entry'!X335),"")</f>
        <v/>
      </c>
      <c r="AR335" s="234" t="str">
        <f>IFERROR(VLOOKUP(AB335,Lists!$P$2:$Q$182,2,0),"")</f>
        <v/>
      </c>
      <c r="AS335" s="233" t="str">
        <f>IF(AI335="UI",VLOOKUP(AG335,'Convert Internation Units'!$A$2:$D$33,4,FALSE),IF(AG335="Penethamate hydroiodide",0.63,IF(AG335="Benzylpenicillin Procaine /
 Benzathine Penicillin",0.61,IF(AG335="Benzathine Penicillin",0.61,IF(AG335="Procaine benzylpenicillin",0.61,IF(AG335=Prodrug!F332,Prodrug!F332,Prodrug!F332))))))</f>
        <v/>
      </c>
      <c r="AT335" s="239" t="str">
        <f>IFERROR((((Calculations!K332*Calculations!G332)/Calculations!E332)*'Data Entry'!X335),"")</f>
        <v/>
      </c>
      <c r="AU335" s="235" t="str">
        <f>IFERROR(VLOOKUP(AG335,Lists!$P$2:$Q$182,2,0),"")</f>
        <v/>
      </c>
      <c r="AV335" s="233" t="str">
        <f>IF(AL335="UI",VLOOKUP(AJ335,'Convert Internation Units'!$A$2:$D$33,4,FALSE),IF(AJ335="Penethamate hydroiodide",0.63,IF(AJ335="Benzylpenicillin Procaine /
 Benzathine Penicillin",0.61,IF(AJ335="Benzathine Penicillin",0.61,IF(AJ335="Procaine benzylpenicillin",0.61,IF(AJ335=Prodrug!G332,Prodrug!G332,Prodrug!G332))))))</f>
        <v/>
      </c>
      <c r="AW335" s="239" t="str">
        <f>IFERROR((((Calculations!O332*Calculations!G332)/Calculations!E332)*'Data Entry'!X335),"")</f>
        <v/>
      </c>
      <c r="AX335" s="235" t="str">
        <f>IFERROR(VLOOKUP(AJ335,Lists!$P$2:$Q$182,2,0),"")</f>
        <v/>
      </c>
      <c r="AY335" s="233" t="str">
        <f>IF(AO335="UI",VLOOKUP(AM335,'Convert Internation Units'!$A$2:$D$33,4,FALSE),IF(AM335="Penethamate hydroiodide",0.63,IF(AM335="Benzylpenicillin Procaine /
 Benzathine Penicillin",0.61,IF(AM335="Benzathine Penicillin",0.61,IF(AM335="Procaine benzylpenicillin",0.61,IF(AM335=Prodrug!H332,Prodrug!H332,Prodrug!H332))))))</f>
        <v/>
      </c>
      <c r="AZ335" s="239" t="str">
        <f>IFERROR((((Calculations!S332*Calculations!G332)/Calculations!E332)*'Data Entry'!X335),"")</f>
        <v/>
      </c>
      <c r="BA335" s="235" t="str">
        <f>IFERROR(VLOOKUP(AM335,Lists!$P$2:$Q$182,2,0),"")</f>
        <v/>
      </c>
      <c r="BG335" s="165"/>
      <c r="BH335" s="165"/>
      <c r="BI335" s="165"/>
      <c r="BJ335" s="165"/>
      <c r="BK335" s="165"/>
      <c r="BL335" s="165"/>
      <c r="BM335" s="165"/>
      <c r="BN335" s="165"/>
      <c r="BO335" s="165"/>
      <c r="BP335" s="165"/>
      <c r="BQ335" s="165"/>
      <c r="BR335" s="165"/>
      <c r="BS335" s="165"/>
      <c r="BT335" s="165"/>
      <c r="BU335" s="165"/>
    </row>
    <row r="336" spans="1:73" s="5" customFormat="1">
      <c r="A336" s="6">
        <v>330</v>
      </c>
      <c r="B336" s="231"/>
      <c r="C336" s="7"/>
      <c r="D336" s="7"/>
      <c r="E336" s="7"/>
      <c r="F336" s="67"/>
      <c r="G336" s="79"/>
      <c r="H336" s="79"/>
      <c r="I336" s="75"/>
      <c r="J336" s="76"/>
      <c r="K336" s="76"/>
      <c r="L336" s="76"/>
      <c r="M336" s="76"/>
      <c r="N336" s="76"/>
      <c r="O336" s="76"/>
      <c r="P336" s="76"/>
      <c r="Q336" s="76"/>
      <c r="R336" s="76"/>
      <c r="S336" s="76"/>
      <c r="T336" s="76"/>
      <c r="U336" s="76"/>
      <c r="V336" s="76"/>
      <c r="W336" s="80"/>
      <c r="X336" s="69"/>
      <c r="Y336" s="25"/>
      <c r="Z336" s="326"/>
      <c r="AA336" s="327"/>
      <c r="AB336" s="28"/>
      <c r="AC336" s="23"/>
      <c r="AD336" s="8"/>
      <c r="AE336" s="8"/>
      <c r="AF336" s="25"/>
      <c r="AG336" s="6"/>
      <c r="AH336" s="23"/>
      <c r="AI336" s="173"/>
      <c r="AJ336" s="26"/>
      <c r="AK336" s="23"/>
      <c r="AL336" s="25"/>
      <c r="AM336" s="6"/>
      <c r="AN336" s="23"/>
      <c r="AO336" s="247"/>
      <c r="AP336" s="243" t="str">
        <f>IF(AD336="UI",VLOOKUP(AB336,'Convert Internation Units'!$A$2:$D$33,4,FALSE),IF(AB336="Penethamate hydroiodide",0.63,IF(AB336="Benzylpenicillin Procaine /
 Benzathine Penicillin",0.61,IF(AB336="Benzathine Penicillin",0.61,IF(AB336="Procaine benzylpenicillin",0.61,IF(AB336=Prodrug!E333,Prodrug!E333,Prodrug!E333))))))</f>
        <v/>
      </c>
      <c r="AQ336" s="240" t="str">
        <f>IFERROR((((Calculations!C333*Calculations!G333)/Calculations!E333)*'Data Entry'!X336),"")</f>
        <v/>
      </c>
      <c r="AR336" s="141" t="str">
        <f>IFERROR(VLOOKUP(AB336,Lists!$P$2:$Q$182,2,0),"")</f>
        <v/>
      </c>
      <c r="AS336" s="143" t="str">
        <f>IF(AI336="UI",VLOOKUP(AG336,'Convert Internation Units'!$A$2:$D$33,4,FALSE),IF(AG336="Penethamate hydroiodide",0.63,IF(AG336="Benzylpenicillin Procaine /
 Benzathine Penicillin",0.61,IF(AG336="Benzathine Penicillin",0.61,IF(AG336="Procaine benzylpenicillin",0.61,IF(AG336=Prodrug!F333,Prodrug!F333,Prodrug!F333))))))</f>
        <v/>
      </c>
      <c r="AT336" s="240" t="str">
        <f>IFERROR((((Calculations!K333*Calculations!G333)/Calculations!E333)*'Data Entry'!X336),"")</f>
        <v/>
      </c>
      <c r="AU336" s="146" t="str">
        <f>IFERROR(VLOOKUP(AG336,Lists!$P$2:$Q$182,2,0),"")</f>
        <v/>
      </c>
      <c r="AV336" s="143" t="str">
        <f>IF(AL336="UI",VLOOKUP(AJ336,'Convert Internation Units'!$A$2:$D$33,4,FALSE),IF(AJ336="Penethamate hydroiodide",0.63,IF(AJ336="Benzylpenicillin Procaine /
 Benzathine Penicillin",0.61,IF(AJ336="Benzathine Penicillin",0.61,IF(AJ336="Procaine benzylpenicillin",0.61,IF(AJ336=Prodrug!G333,Prodrug!G333,Prodrug!G333))))))</f>
        <v/>
      </c>
      <c r="AW336" s="240" t="str">
        <f>IFERROR((((Calculations!O333*Calculations!G333)/Calculations!E333)*'Data Entry'!X336),"")</f>
        <v/>
      </c>
      <c r="AX336" s="146" t="str">
        <f>IFERROR(VLOOKUP(AJ336,Lists!$P$2:$Q$182,2,0),"")</f>
        <v/>
      </c>
      <c r="AY336" s="143" t="str">
        <f>IF(AO336="UI",VLOOKUP(AM336,'Convert Internation Units'!$A$2:$D$33,4,FALSE),IF(AM336="Penethamate hydroiodide",0.63,IF(AM336="Benzylpenicillin Procaine /
 Benzathine Penicillin",0.61,IF(AM336="Benzathine Penicillin",0.61,IF(AM336="Procaine benzylpenicillin",0.61,IF(AM336=Prodrug!H333,Prodrug!H333,Prodrug!H333))))))</f>
        <v/>
      </c>
      <c r="AZ336" s="240" t="str">
        <f>IFERROR((((Calculations!S333*Calculations!G333)/Calculations!E333)*'Data Entry'!X336),"")</f>
        <v/>
      </c>
      <c r="BA336" s="146" t="str">
        <f>IFERROR(VLOOKUP(AM336,Lists!$P$2:$Q$182,2,0),"")</f>
        <v/>
      </c>
      <c r="BG336" s="165"/>
      <c r="BH336" s="165"/>
      <c r="BI336" s="165"/>
      <c r="BJ336" s="165"/>
      <c r="BK336" s="165"/>
      <c r="BL336" s="165"/>
      <c r="BM336" s="165"/>
      <c r="BN336" s="165"/>
      <c r="BO336" s="165"/>
      <c r="BP336" s="165"/>
      <c r="BQ336" s="165"/>
      <c r="BR336" s="165"/>
      <c r="BS336" s="165"/>
      <c r="BT336" s="165"/>
      <c r="BU336" s="165"/>
    </row>
    <row r="337" spans="1:73" s="5" customFormat="1">
      <c r="A337" s="116">
        <v>331</v>
      </c>
      <c r="B337" s="232"/>
      <c r="C337" s="105"/>
      <c r="D337" s="105"/>
      <c r="E337" s="105"/>
      <c r="F337" s="106"/>
      <c r="G337" s="107"/>
      <c r="H337" s="107"/>
      <c r="I337" s="108"/>
      <c r="J337" s="110"/>
      <c r="K337" s="110"/>
      <c r="L337" s="110"/>
      <c r="M337" s="110"/>
      <c r="N337" s="110"/>
      <c r="O337" s="110"/>
      <c r="P337" s="110"/>
      <c r="Q337" s="110"/>
      <c r="R337" s="110"/>
      <c r="S337" s="110"/>
      <c r="T337" s="110"/>
      <c r="U337" s="110"/>
      <c r="V337" s="110"/>
      <c r="W337" s="109"/>
      <c r="X337" s="111"/>
      <c r="Y337" s="112"/>
      <c r="Z337" s="328"/>
      <c r="AA337" s="329"/>
      <c r="AB337" s="114"/>
      <c r="AC337" s="115"/>
      <c r="AD337" s="113"/>
      <c r="AE337" s="113"/>
      <c r="AF337" s="112"/>
      <c r="AG337" s="116"/>
      <c r="AH337" s="115"/>
      <c r="AI337" s="174"/>
      <c r="AJ337" s="104"/>
      <c r="AK337" s="115"/>
      <c r="AL337" s="112"/>
      <c r="AM337" s="116"/>
      <c r="AN337" s="115"/>
      <c r="AO337" s="248"/>
      <c r="AP337" s="242" t="str">
        <f>IF(AD337="UI",VLOOKUP(AB337,'Convert Internation Units'!$A$2:$D$33,4,FALSE),IF(AB337="Penethamate hydroiodide",0.63,IF(AB337="Benzylpenicillin Procaine /
 Benzathine Penicillin",0.61,IF(AB337="Benzathine Penicillin",0.61,IF(AB337="Procaine benzylpenicillin",0.61,IF(AB337=Prodrug!E334,Prodrug!E334,Prodrug!E334))))))</f>
        <v/>
      </c>
      <c r="AQ337" s="239" t="str">
        <f>IFERROR((((Calculations!C334*Calculations!G334)/Calculations!E334)*'Data Entry'!X337),"")</f>
        <v/>
      </c>
      <c r="AR337" s="234" t="str">
        <f>IFERROR(VLOOKUP(AB337,Lists!$P$2:$Q$182,2,0),"")</f>
        <v/>
      </c>
      <c r="AS337" s="233" t="str">
        <f>IF(AI337="UI",VLOOKUP(AG337,'Convert Internation Units'!$A$2:$D$33,4,FALSE),IF(AG337="Penethamate hydroiodide",0.63,IF(AG337="Benzylpenicillin Procaine /
 Benzathine Penicillin",0.61,IF(AG337="Benzathine Penicillin",0.61,IF(AG337="Procaine benzylpenicillin",0.61,IF(AG337=Prodrug!F334,Prodrug!F334,Prodrug!F334))))))</f>
        <v/>
      </c>
      <c r="AT337" s="239" t="str">
        <f>IFERROR((((Calculations!K334*Calculations!G334)/Calculations!E334)*'Data Entry'!X337),"")</f>
        <v/>
      </c>
      <c r="AU337" s="235" t="str">
        <f>IFERROR(VLOOKUP(AG337,Lists!$P$2:$Q$182,2,0),"")</f>
        <v/>
      </c>
      <c r="AV337" s="233" t="str">
        <f>IF(AL337="UI",VLOOKUP(AJ337,'Convert Internation Units'!$A$2:$D$33,4,FALSE),IF(AJ337="Penethamate hydroiodide",0.63,IF(AJ337="Benzylpenicillin Procaine /
 Benzathine Penicillin",0.61,IF(AJ337="Benzathine Penicillin",0.61,IF(AJ337="Procaine benzylpenicillin",0.61,IF(AJ337=Prodrug!G334,Prodrug!G334,Prodrug!G334))))))</f>
        <v/>
      </c>
      <c r="AW337" s="239" t="str">
        <f>IFERROR((((Calculations!O334*Calculations!G334)/Calculations!E334)*'Data Entry'!X337),"")</f>
        <v/>
      </c>
      <c r="AX337" s="235" t="str">
        <f>IFERROR(VLOOKUP(AJ337,Lists!$P$2:$Q$182,2,0),"")</f>
        <v/>
      </c>
      <c r="AY337" s="233" t="str">
        <f>IF(AO337="UI",VLOOKUP(AM337,'Convert Internation Units'!$A$2:$D$33,4,FALSE),IF(AM337="Penethamate hydroiodide",0.63,IF(AM337="Benzylpenicillin Procaine /
 Benzathine Penicillin",0.61,IF(AM337="Benzathine Penicillin",0.61,IF(AM337="Procaine benzylpenicillin",0.61,IF(AM337=Prodrug!H334,Prodrug!H334,Prodrug!H334))))))</f>
        <v/>
      </c>
      <c r="AZ337" s="239" t="str">
        <f>IFERROR((((Calculations!S334*Calculations!G334)/Calculations!E334)*'Data Entry'!X337),"")</f>
        <v/>
      </c>
      <c r="BA337" s="235" t="str">
        <f>IFERROR(VLOOKUP(AM337,Lists!$P$2:$Q$182,2,0),"")</f>
        <v/>
      </c>
      <c r="BG337" s="165"/>
      <c r="BH337" s="165"/>
      <c r="BI337" s="165"/>
      <c r="BJ337" s="165"/>
      <c r="BK337" s="165"/>
      <c r="BL337" s="165"/>
      <c r="BM337" s="165"/>
      <c r="BN337" s="165"/>
      <c r="BO337" s="165"/>
      <c r="BP337" s="165"/>
      <c r="BQ337" s="165"/>
      <c r="BR337" s="165"/>
      <c r="BS337" s="165"/>
      <c r="BT337" s="165"/>
      <c r="BU337" s="165"/>
    </row>
    <row r="338" spans="1:73" s="5" customFormat="1">
      <c r="A338" s="6">
        <v>332</v>
      </c>
      <c r="B338" s="231"/>
      <c r="C338" s="7"/>
      <c r="D338" s="7"/>
      <c r="E338" s="7"/>
      <c r="F338" s="67"/>
      <c r="G338" s="79"/>
      <c r="H338" s="79"/>
      <c r="I338" s="75"/>
      <c r="J338" s="76"/>
      <c r="K338" s="76"/>
      <c r="L338" s="76"/>
      <c r="M338" s="76"/>
      <c r="N338" s="76"/>
      <c r="O338" s="76"/>
      <c r="P338" s="76"/>
      <c r="Q338" s="76"/>
      <c r="R338" s="76"/>
      <c r="S338" s="76"/>
      <c r="T338" s="76"/>
      <c r="U338" s="76"/>
      <c r="V338" s="76"/>
      <c r="W338" s="80"/>
      <c r="X338" s="69"/>
      <c r="Y338" s="25"/>
      <c r="Z338" s="326"/>
      <c r="AA338" s="327"/>
      <c r="AB338" s="28"/>
      <c r="AC338" s="23"/>
      <c r="AD338" s="8"/>
      <c r="AE338" s="8"/>
      <c r="AF338" s="25"/>
      <c r="AG338" s="6"/>
      <c r="AH338" s="23"/>
      <c r="AI338" s="173"/>
      <c r="AJ338" s="26"/>
      <c r="AK338" s="23"/>
      <c r="AL338" s="25"/>
      <c r="AM338" s="6"/>
      <c r="AN338" s="23"/>
      <c r="AO338" s="247"/>
      <c r="AP338" s="243" t="str">
        <f>IF(AD338="UI",VLOOKUP(AB338,'Convert Internation Units'!$A$2:$D$33,4,FALSE),IF(AB338="Penethamate hydroiodide",0.63,IF(AB338="Benzylpenicillin Procaine /
 Benzathine Penicillin",0.61,IF(AB338="Benzathine Penicillin",0.61,IF(AB338="Procaine benzylpenicillin",0.61,IF(AB338=Prodrug!E335,Prodrug!E335,Prodrug!E335))))))</f>
        <v/>
      </c>
      <c r="AQ338" s="240" t="str">
        <f>IFERROR((((Calculations!C335*Calculations!G335)/Calculations!E335)*'Data Entry'!X338),"")</f>
        <v/>
      </c>
      <c r="AR338" s="141" t="str">
        <f>IFERROR(VLOOKUP(AB338,Lists!$P$2:$Q$182,2,0),"")</f>
        <v/>
      </c>
      <c r="AS338" s="143" t="str">
        <f>IF(AI338="UI",VLOOKUP(AG338,'Convert Internation Units'!$A$2:$D$33,4,FALSE),IF(AG338="Penethamate hydroiodide",0.63,IF(AG338="Benzylpenicillin Procaine /
 Benzathine Penicillin",0.61,IF(AG338="Benzathine Penicillin",0.61,IF(AG338="Procaine benzylpenicillin",0.61,IF(AG338=Prodrug!F335,Prodrug!F335,Prodrug!F335))))))</f>
        <v/>
      </c>
      <c r="AT338" s="240" t="str">
        <f>IFERROR((((Calculations!K335*Calculations!G335)/Calculations!E335)*'Data Entry'!X338),"")</f>
        <v/>
      </c>
      <c r="AU338" s="146" t="str">
        <f>IFERROR(VLOOKUP(AG338,Lists!$P$2:$Q$182,2,0),"")</f>
        <v/>
      </c>
      <c r="AV338" s="143" t="str">
        <f>IF(AL338="UI",VLOOKUP(AJ338,'Convert Internation Units'!$A$2:$D$33,4,FALSE),IF(AJ338="Penethamate hydroiodide",0.63,IF(AJ338="Benzylpenicillin Procaine /
 Benzathine Penicillin",0.61,IF(AJ338="Benzathine Penicillin",0.61,IF(AJ338="Procaine benzylpenicillin",0.61,IF(AJ338=Prodrug!G335,Prodrug!G335,Prodrug!G335))))))</f>
        <v/>
      </c>
      <c r="AW338" s="240" t="str">
        <f>IFERROR((((Calculations!O335*Calculations!G335)/Calculations!E335)*'Data Entry'!X338),"")</f>
        <v/>
      </c>
      <c r="AX338" s="146" t="str">
        <f>IFERROR(VLOOKUP(AJ338,Lists!$P$2:$Q$182,2,0),"")</f>
        <v/>
      </c>
      <c r="AY338" s="143" t="str">
        <f>IF(AO338="UI",VLOOKUP(AM338,'Convert Internation Units'!$A$2:$D$33,4,FALSE),IF(AM338="Penethamate hydroiodide",0.63,IF(AM338="Benzylpenicillin Procaine /
 Benzathine Penicillin",0.61,IF(AM338="Benzathine Penicillin",0.61,IF(AM338="Procaine benzylpenicillin",0.61,IF(AM338=Prodrug!H335,Prodrug!H335,Prodrug!H335))))))</f>
        <v/>
      </c>
      <c r="AZ338" s="240" t="str">
        <f>IFERROR((((Calculations!S335*Calculations!G335)/Calculations!E335)*'Data Entry'!X338),"")</f>
        <v/>
      </c>
      <c r="BA338" s="146" t="str">
        <f>IFERROR(VLOOKUP(AM338,Lists!$P$2:$Q$182,2,0),"")</f>
        <v/>
      </c>
      <c r="BG338" s="165"/>
      <c r="BH338" s="165"/>
      <c r="BI338" s="165"/>
      <c r="BJ338" s="165"/>
      <c r="BK338" s="165"/>
      <c r="BL338" s="165"/>
      <c r="BM338" s="165"/>
      <c r="BN338" s="165"/>
      <c r="BO338" s="165"/>
      <c r="BP338" s="165"/>
      <c r="BQ338" s="165"/>
      <c r="BR338" s="165"/>
      <c r="BS338" s="165"/>
      <c r="BT338" s="165"/>
      <c r="BU338" s="165"/>
    </row>
    <row r="339" spans="1:73" s="5" customFormat="1">
      <c r="A339" s="116">
        <v>333</v>
      </c>
      <c r="B339" s="232"/>
      <c r="C339" s="105"/>
      <c r="D339" s="105"/>
      <c r="E339" s="105"/>
      <c r="F339" s="106"/>
      <c r="G339" s="107"/>
      <c r="H339" s="107"/>
      <c r="I339" s="108"/>
      <c r="J339" s="110"/>
      <c r="K339" s="110"/>
      <c r="L339" s="110"/>
      <c r="M339" s="110"/>
      <c r="N339" s="110"/>
      <c r="O339" s="110"/>
      <c r="P339" s="110"/>
      <c r="Q339" s="110"/>
      <c r="R339" s="110"/>
      <c r="S339" s="110"/>
      <c r="T339" s="110"/>
      <c r="U339" s="110"/>
      <c r="V339" s="110"/>
      <c r="W339" s="109"/>
      <c r="X339" s="111"/>
      <c r="Y339" s="112"/>
      <c r="Z339" s="328"/>
      <c r="AA339" s="329"/>
      <c r="AB339" s="114"/>
      <c r="AC339" s="115"/>
      <c r="AD339" s="113"/>
      <c r="AE339" s="113"/>
      <c r="AF339" s="112"/>
      <c r="AG339" s="116"/>
      <c r="AH339" s="115"/>
      <c r="AI339" s="174"/>
      <c r="AJ339" s="104"/>
      <c r="AK339" s="115"/>
      <c r="AL339" s="112"/>
      <c r="AM339" s="116"/>
      <c r="AN339" s="115"/>
      <c r="AO339" s="248"/>
      <c r="AP339" s="242" t="str">
        <f>IF(AD339="UI",VLOOKUP(AB339,'Convert Internation Units'!$A$2:$D$33,4,FALSE),IF(AB339="Penethamate hydroiodide",0.63,IF(AB339="Benzylpenicillin Procaine /
 Benzathine Penicillin",0.61,IF(AB339="Benzathine Penicillin",0.61,IF(AB339="Procaine benzylpenicillin",0.61,IF(AB339=Prodrug!E336,Prodrug!E336,Prodrug!E336))))))</f>
        <v/>
      </c>
      <c r="AQ339" s="239" t="str">
        <f>IFERROR((((Calculations!C336*Calculations!G336)/Calculations!E336)*'Data Entry'!X339),"")</f>
        <v/>
      </c>
      <c r="AR339" s="234" t="str">
        <f>IFERROR(VLOOKUP(AB339,Lists!$P$2:$Q$182,2,0),"")</f>
        <v/>
      </c>
      <c r="AS339" s="233" t="str">
        <f>IF(AI339="UI",VLOOKUP(AG339,'Convert Internation Units'!$A$2:$D$33,4,FALSE),IF(AG339="Penethamate hydroiodide",0.63,IF(AG339="Benzylpenicillin Procaine /
 Benzathine Penicillin",0.61,IF(AG339="Benzathine Penicillin",0.61,IF(AG339="Procaine benzylpenicillin",0.61,IF(AG339=Prodrug!F336,Prodrug!F336,Prodrug!F336))))))</f>
        <v/>
      </c>
      <c r="AT339" s="239" t="str">
        <f>IFERROR((((Calculations!K336*Calculations!G336)/Calculations!E336)*'Data Entry'!X339),"")</f>
        <v/>
      </c>
      <c r="AU339" s="235" t="str">
        <f>IFERROR(VLOOKUP(AG339,Lists!$P$2:$Q$182,2,0),"")</f>
        <v/>
      </c>
      <c r="AV339" s="233" t="str">
        <f>IF(AL339="UI",VLOOKUP(AJ339,'Convert Internation Units'!$A$2:$D$33,4,FALSE),IF(AJ339="Penethamate hydroiodide",0.63,IF(AJ339="Benzylpenicillin Procaine /
 Benzathine Penicillin",0.61,IF(AJ339="Benzathine Penicillin",0.61,IF(AJ339="Procaine benzylpenicillin",0.61,IF(AJ339=Prodrug!G336,Prodrug!G336,Prodrug!G336))))))</f>
        <v/>
      </c>
      <c r="AW339" s="239" t="str">
        <f>IFERROR((((Calculations!O336*Calculations!G336)/Calculations!E336)*'Data Entry'!X339),"")</f>
        <v/>
      </c>
      <c r="AX339" s="235" t="str">
        <f>IFERROR(VLOOKUP(AJ339,Lists!$P$2:$Q$182,2,0),"")</f>
        <v/>
      </c>
      <c r="AY339" s="233" t="str">
        <f>IF(AO339="UI",VLOOKUP(AM339,'Convert Internation Units'!$A$2:$D$33,4,FALSE),IF(AM339="Penethamate hydroiodide",0.63,IF(AM339="Benzylpenicillin Procaine /
 Benzathine Penicillin",0.61,IF(AM339="Benzathine Penicillin",0.61,IF(AM339="Procaine benzylpenicillin",0.61,IF(AM339=Prodrug!H336,Prodrug!H336,Prodrug!H336))))))</f>
        <v/>
      </c>
      <c r="AZ339" s="239" t="str">
        <f>IFERROR((((Calculations!S336*Calculations!G336)/Calculations!E336)*'Data Entry'!X339),"")</f>
        <v/>
      </c>
      <c r="BA339" s="235" t="str">
        <f>IFERROR(VLOOKUP(AM339,Lists!$P$2:$Q$182,2,0),"")</f>
        <v/>
      </c>
      <c r="BG339" s="165"/>
      <c r="BH339" s="165"/>
      <c r="BI339" s="165"/>
      <c r="BJ339" s="165"/>
      <c r="BK339" s="165"/>
      <c r="BL339" s="165"/>
      <c r="BM339" s="165"/>
      <c r="BN339" s="165"/>
      <c r="BO339" s="165"/>
      <c r="BP339" s="165"/>
      <c r="BQ339" s="165"/>
      <c r="BR339" s="165"/>
      <c r="BS339" s="165"/>
      <c r="BT339" s="165"/>
      <c r="BU339" s="165"/>
    </row>
    <row r="340" spans="1:73" s="5" customFormat="1">
      <c r="A340" s="6">
        <v>334</v>
      </c>
      <c r="B340" s="231"/>
      <c r="C340" s="7"/>
      <c r="D340" s="7"/>
      <c r="E340" s="7"/>
      <c r="F340" s="67"/>
      <c r="G340" s="79"/>
      <c r="H340" s="79"/>
      <c r="I340" s="75"/>
      <c r="J340" s="76"/>
      <c r="K340" s="76"/>
      <c r="L340" s="76"/>
      <c r="M340" s="76"/>
      <c r="N340" s="76"/>
      <c r="O340" s="76"/>
      <c r="P340" s="76"/>
      <c r="Q340" s="76"/>
      <c r="R340" s="76"/>
      <c r="S340" s="76"/>
      <c r="T340" s="76"/>
      <c r="U340" s="76"/>
      <c r="V340" s="76"/>
      <c r="W340" s="80"/>
      <c r="X340" s="69"/>
      <c r="Y340" s="25"/>
      <c r="Z340" s="326"/>
      <c r="AA340" s="327"/>
      <c r="AB340" s="28"/>
      <c r="AC340" s="23"/>
      <c r="AD340" s="8"/>
      <c r="AE340" s="8"/>
      <c r="AF340" s="25"/>
      <c r="AG340" s="6"/>
      <c r="AH340" s="23"/>
      <c r="AI340" s="173"/>
      <c r="AJ340" s="26"/>
      <c r="AK340" s="23"/>
      <c r="AL340" s="25"/>
      <c r="AM340" s="6"/>
      <c r="AN340" s="23"/>
      <c r="AO340" s="247"/>
      <c r="AP340" s="243" t="str">
        <f>IF(AD340="UI",VLOOKUP(AB340,'Convert Internation Units'!$A$2:$D$33,4,FALSE),IF(AB340="Penethamate hydroiodide",0.63,IF(AB340="Benzylpenicillin Procaine /
 Benzathine Penicillin",0.61,IF(AB340="Benzathine Penicillin",0.61,IF(AB340="Procaine benzylpenicillin",0.61,IF(AB340=Prodrug!E337,Prodrug!E337,Prodrug!E337))))))</f>
        <v/>
      </c>
      <c r="AQ340" s="240" t="str">
        <f>IFERROR((((Calculations!C337*Calculations!G337)/Calculations!E337)*'Data Entry'!X340),"")</f>
        <v/>
      </c>
      <c r="AR340" s="141" t="str">
        <f>IFERROR(VLOOKUP(AB340,Lists!$P$2:$Q$182,2,0),"")</f>
        <v/>
      </c>
      <c r="AS340" s="143" t="str">
        <f>IF(AI340="UI",VLOOKUP(AG340,'Convert Internation Units'!$A$2:$D$33,4,FALSE),IF(AG340="Penethamate hydroiodide",0.63,IF(AG340="Benzylpenicillin Procaine /
 Benzathine Penicillin",0.61,IF(AG340="Benzathine Penicillin",0.61,IF(AG340="Procaine benzylpenicillin",0.61,IF(AG340=Prodrug!F337,Prodrug!F337,Prodrug!F337))))))</f>
        <v/>
      </c>
      <c r="AT340" s="240" t="str">
        <f>IFERROR((((Calculations!K337*Calculations!G337)/Calculations!E337)*'Data Entry'!X340),"")</f>
        <v/>
      </c>
      <c r="AU340" s="146" t="str">
        <f>IFERROR(VLOOKUP(AG340,Lists!$P$2:$Q$182,2,0),"")</f>
        <v/>
      </c>
      <c r="AV340" s="143" t="str">
        <f>IF(AL340="UI",VLOOKUP(AJ340,'Convert Internation Units'!$A$2:$D$33,4,FALSE),IF(AJ340="Penethamate hydroiodide",0.63,IF(AJ340="Benzylpenicillin Procaine /
 Benzathine Penicillin",0.61,IF(AJ340="Benzathine Penicillin",0.61,IF(AJ340="Procaine benzylpenicillin",0.61,IF(AJ340=Prodrug!G337,Prodrug!G337,Prodrug!G337))))))</f>
        <v/>
      </c>
      <c r="AW340" s="240" t="str">
        <f>IFERROR((((Calculations!O337*Calculations!G337)/Calculations!E337)*'Data Entry'!X340),"")</f>
        <v/>
      </c>
      <c r="AX340" s="146" t="str">
        <f>IFERROR(VLOOKUP(AJ340,Lists!$P$2:$Q$182,2,0),"")</f>
        <v/>
      </c>
      <c r="AY340" s="143" t="str">
        <f>IF(AO340="UI",VLOOKUP(AM340,'Convert Internation Units'!$A$2:$D$33,4,FALSE),IF(AM340="Penethamate hydroiodide",0.63,IF(AM340="Benzylpenicillin Procaine /
 Benzathine Penicillin",0.61,IF(AM340="Benzathine Penicillin",0.61,IF(AM340="Procaine benzylpenicillin",0.61,IF(AM340=Prodrug!H337,Prodrug!H337,Prodrug!H337))))))</f>
        <v/>
      </c>
      <c r="AZ340" s="240" t="str">
        <f>IFERROR((((Calculations!S337*Calculations!G337)/Calculations!E337)*'Data Entry'!X340),"")</f>
        <v/>
      </c>
      <c r="BA340" s="146" t="str">
        <f>IFERROR(VLOOKUP(AM340,Lists!$P$2:$Q$182,2,0),"")</f>
        <v/>
      </c>
      <c r="BG340" s="165"/>
      <c r="BH340" s="165"/>
      <c r="BI340" s="165"/>
      <c r="BJ340" s="165"/>
      <c r="BK340" s="165"/>
      <c r="BL340" s="165"/>
      <c r="BM340" s="165"/>
      <c r="BN340" s="165"/>
      <c r="BO340" s="165"/>
      <c r="BP340" s="165"/>
      <c r="BQ340" s="165"/>
      <c r="BR340" s="165"/>
      <c r="BS340" s="165"/>
      <c r="BT340" s="165"/>
      <c r="BU340" s="165"/>
    </row>
    <row r="341" spans="1:73" s="5" customFormat="1">
      <c r="A341" s="116">
        <v>335</v>
      </c>
      <c r="B341" s="232"/>
      <c r="C341" s="105"/>
      <c r="D341" s="105"/>
      <c r="E341" s="105"/>
      <c r="F341" s="106"/>
      <c r="G341" s="107"/>
      <c r="H341" s="107"/>
      <c r="I341" s="108"/>
      <c r="J341" s="110"/>
      <c r="K341" s="110"/>
      <c r="L341" s="110"/>
      <c r="M341" s="110"/>
      <c r="N341" s="110"/>
      <c r="O341" s="110"/>
      <c r="P341" s="110"/>
      <c r="Q341" s="110"/>
      <c r="R341" s="110"/>
      <c r="S341" s="110"/>
      <c r="T341" s="110"/>
      <c r="U341" s="110"/>
      <c r="V341" s="110"/>
      <c r="W341" s="109"/>
      <c r="X341" s="111"/>
      <c r="Y341" s="112"/>
      <c r="Z341" s="328"/>
      <c r="AA341" s="329"/>
      <c r="AB341" s="114"/>
      <c r="AC341" s="115"/>
      <c r="AD341" s="113"/>
      <c r="AE341" s="113"/>
      <c r="AF341" s="112"/>
      <c r="AG341" s="116"/>
      <c r="AH341" s="115"/>
      <c r="AI341" s="174"/>
      <c r="AJ341" s="104"/>
      <c r="AK341" s="115"/>
      <c r="AL341" s="112"/>
      <c r="AM341" s="116"/>
      <c r="AN341" s="115"/>
      <c r="AO341" s="248"/>
      <c r="AP341" s="242" t="str">
        <f>IF(AD341="UI",VLOOKUP(AB341,'Convert Internation Units'!$A$2:$D$33,4,FALSE),IF(AB341="Penethamate hydroiodide",0.63,IF(AB341="Benzylpenicillin Procaine /
 Benzathine Penicillin",0.61,IF(AB341="Benzathine Penicillin",0.61,IF(AB341="Procaine benzylpenicillin",0.61,IF(AB341=Prodrug!E338,Prodrug!E338,Prodrug!E338))))))</f>
        <v/>
      </c>
      <c r="AQ341" s="239" t="str">
        <f>IFERROR((((Calculations!C338*Calculations!G338)/Calculations!E338)*'Data Entry'!X341),"")</f>
        <v/>
      </c>
      <c r="AR341" s="234" t="str">
        <f>IFERROR(VLOOKUP(AB341,Lists!$P$2:$Q$182,2,0),"")</f>
        <v/>
      </c>
      <c r="AS341" s="233" t="str">
        <f>IF(AI341="UI",VLOOKUP(AG341,'Convert Internation Units'!$A$2:$D$33,4,FALSE),IF(AG341="Penethamate hydroiodide",0.63,IF(AG341="Benzylpenicillin Procaine /
 Benzathine Penicillin",0.61,IF(AG341="Benzathine Penicillin",0.61,IF(AG341="Procaine benzylpenicillin",0.61,IF(AG341=Prodrug!F338,Prodrug!F338,Prodrug!F338))))))</f>
        <v/>
      </c>
      <c r="AT341" s="239" t="str">
        <f>IFERROR((((Calculations!K338*Calculations!G338)/Calculations!E338)*'Data Entry'!X341),"")</f>
        <v/>
      </c>
      <c r="AU341" s="235" t="str">
        <f>IFERROR(VLOOKUP(AG341,Lists!$P$2:$Q$182,2,0),"")</f>
        <v/>
      </c>
      <c r="AV341" s="233" t="str">
        <f>IF(AL341="UI",VLOOKUP(AJ341,'Convert Internation Units'!$A$2:$D$33,4,FALSE),IF(AJ341="Penethamate hydroiodide",0.63,IF(AJ341="Benzylpenicillin Procaine /
 Benzathine Penicillin",0.61,IF(AJ341="Benzathine Penicillin",0.61,IF(AJ341="Procaine benzylpenicillin",0.61,IF(AJ341=Prodrug!G338,Prodrug!G338,Prodrug!G338))))))</f>
        <v/>
      </c>
      <c r="AW341" s="239" t="str">
        <f>IFERROR((((Calculations!O338*Calculations!G338)/Calculations!E338)*'Data Entry'!X341),"")</f>
        <v/>
      </c>
      <c r="AX341" s="235" t="str">
        <f>IFERROR(VLOOKUP(AJ341,Lists!$P$2:$Q$182,2,0),"")</f>
        <v/>
      </c>
      <c r="AY341" s="233" t="str">
        <f>IF(AO341="UI",VLOOKUP(AM341,'Convert Internation Units'!$A$2:$D$33,4,FALSE),IF(AM341="Penethamate hydroiodide",0.63,IF(AM341="Benzylpenicillin Procaine /
 Benzathine Penicillin",0.61,IF(AM341="Benzathine Penicillin",0.61,IF(AM341="Procaine benzylpenicillin",0.61,IF(AM341=Prodrug!H338,Prodrug!H338,Prodrug!H338))))))</f>
        <v/>
      </c>
      <c r="AZ341" s="239" t="str">
        <f>IFERROR((((Calculations!S338*Calculations!G338)/Calculations!E338)*'Data Entry'!X341),"")</f>
        <v/>
      </c>
      <c r="BA341" s="235" t="str">
        <f>IFERROR(VLOOKUP(AM341,Lists!$P$2:$Q$182,2,0),"")</f>
        <v/>
      </c>
      <c r="BG341" s="165"/>
      <c r="BH341" s="165"/>
      <c r="BI341" s="165"/>
      <c r="BJ341" s="165"/>
      <c r="BK341" s="165"/>
      <c r="BL341" s="165"/>
      <c r="BM341" s="165"/>
      <c r="BN341" s="165"/>
      <c r="BO341" s="165"/>
      <c r="BP341" s="165"/>
      <c r="BQ341" s="165"/>
      <c r="BR341" s="165"/>
      <c r="BS341" s="165"/>
      <c r="BT341" s="165"/>
      <c r="BU341" s="165"/>
    </row>
    <row r="342" spans="1:73" s="5" customFormat="1">
      <c r="A342" s="6">
        <v>336</v>
      </c>
      <c r="B342" s="231"/>
      <c r="C342" s="7"/>
      <c r="D342" s="7"/>
      <c r="E342" s="7"/>
      <c r="F342" s="67"/>
      <c r="G342" s="79"/>
      <c r="H342" s="79"/>
      <c r="I342" s="75"/>
      <c r="J342" s="76"/>
      <c r="K342" s="76"/>
      <c r="L342" s="76"/>
      <c r="M342" s="76"/>
      <c r="N342" s="76"/>
      <c r="O342" s="76"/>
      <c r="P342" s="76"/>
      <c r="Q342" s="76"/>
      <c r="R342" s="76"/>
      <c r="S342" s="76"/>
      <c r="T342" s="76"/>
      <c r="U342" s="76"/>
      <c r="V342" s="76"/>
      <c r="W342" s="80"/>
      <c r="X342" s="69"/>
      <c r="Y342" s="25"/>
      <c r="Z342" s="326"/>
      <c r="AA342" s="327"/>
      <c r="AB342" s="28"/>
      <c r="AC342" s="23"/>
      <c r="AD342" s="8"/>
      <c r="AE342" s="8"/>
      <c r="AF342" s="25"/>
      <c r="AG342" s="6"/>
      <c r="AH342" s="23"/>
      <c r="AI342" s="173"/>
      <c r="AJ342" s="26"/>
      <c r="AK342" s="23"/>
      <c r="AL342" s="25"/>
      <c r="AM342" s="6"/>
      <c r="AN342" s="23"/>
      <c r="AO342" s="247"/>
      <c r="AP342" s="243" t="str">
        <f>IF(AD342="UI",VLOOKUP(AB342,'Convert Internation Units'!$A$2:$D$33,4,FALSE),IF(AB342="Penethamate hydroiodide",0.63,IF(AB342="Benzylpenicillin Procaine /
 Benzathine Penicillin",0.61,IF(AB342="Benzathine Penicillin",0.61,IF(AB342="Procaine benzylpenicillin",0.61,IF(AB342=Prodrug!E339,Prodrug!E339,Prodrug!E339))))))</f>
        <v/>
      </c>
      <c r="AQ342" s="240" t="str">
        <f>IFERROR((((Calculations!C339*Calculations!G339)/Calculations!E339)*'Data Entry'!X342),"")</f>
        <v/>
      </c>
      <c r="AR342" s="141" t="str">
        <f>IFERROR(VLOOKUP(AB342,Lists!$P$2:$Q$182,2,0),"")</f>
        <v/>
      </c>
      <c r="AS342" s="143" t="str">
        <f>IF(AI342="UI",VLOOKUP(AG342,'Convert Internation Units'!$A$2:$D$33,4,FALSE),IF(AG342="Penethamate hydroiodide",0.63,IF(AG342="Benzylpenicillin Procaine /
 Benzathine Penicillin",0.61,IF(AG342="Benzathine Penicillin",0.61,IF(AG342="Procaine benzylpenicillin",0.61,IF(AG342=Prodrug!F339,Prodrug!F339,Prodrug!F339))))))</f>
        <v/>
      </c>
      <c r="AT342" s="240" t="str">
        <f>IFERROR((((Calculations!K339*Calculations!G339)/Calculations!E339)*'Data Entry'!X342),"")</f>
        <v/>
      </c>
      <c r="AU342" s="146" t="str">
        <f>IFERROR(VLOOKUP(AG342,Lists!$P$2:$Q$182,2,0),"")</f>
        <v/>
      </c>
      <c r="AV342" s="143" t="str">
        <f>IF(AL342="UI",VLOOKUP(AJ342,'Convert Internation Units'!$A$2:$D$33,4,FALSE),IF(AJ342="Penethamate hydroiodide",0.63,IF(AJ342="Benzylpenicillin Procaine /
 Benzathine Penicillin",0.61,IF(AJ342="Benzathine Penicillin",0.61,IF(AJ342="Procaine benzylpenicillin",0.61,IF(AJ342=Prodrug!G339,Prodrug!G339,Prodrug!G339))))))</f>
        <v/>
      </c>
      <c r="AW342" s="240" t="str">
        <f>IFERROR((((Calculations!O339*Calculations!G339)/Calculations!E339)*'Data Entry'!X342),"")</f>
        <v/>
      </c>
      <c r="AX342" s="146" t="str">
        <f>IFERROR(VLOOKUP(AJ342,Lists!$P$2:$Q$182,2,0),"")</f>
        <v/>
      </c>
      <c r="AY342" s="143" t="str">
        <f>IF(AO342="UI",VLOOKUP(AM342,'Convert Internation Units'!$A$2:$D$33,4,FALSE),IF(AM342="Penethamate hydroiodide",0.63,IF(AM342="Benzylpenicillin Procaine /
 Benzathine Penicillin",0.61,IF(AM342="Benzathine Penicillin",0.61,IF(AM342="Procaine benzylpenicillin",0.61,IF(AM342=Prodrug!H339,Prodrug!H339,Prodrug!H339))))))</f>
        <v/>
      </c>
      <c r="AZ342" s="240" t="str">
        <f>IFERROR((((Calculations!S339*Calculations!G339)/Calculations!E339)*'Data Entry'!X342),"")</f>
        <v/>
      </c>
      <c r="BA342" s="146" t="str">
        <f>IFERROR(VLOOKUP(AM342,Lists!$P$2:$Q$182,2,0),"")</f>
        <v/>
      </c>
      <c r="BG342" s="165"/>
      <c r="BH342" s="165"/>
      <c r="BI342" s="165"/>
      <c r="BJ342" s="165"/>
      <c r="BK342" s="165"/>
      <c r="BL342" s="165"/>
      <c r="BM342" s="165"/>
      <c r="BN342" s="165"/>
      <c r="BO342" s="165"/>
      <c r="BP342" s="165"/>
      <c r="BQ342" s="165"/>
      <c r="BR342" s="165"/>
      <c r="BS342" s="165"/>
      <c r="BT342" s="165"/>
      <c r="BU342" s="165"/>
    </row>
    <row r="343" spans="1:73" s="5" customFormat="1">
      <c r="A343" s="116">
        <v>337</v>
      </c>
      <c r="B343" s="232"/>
      <c r="C343" s="105"/>
      <c r="D343" s="105"/>
      <c r="E343" s="105"/>
      <c r="F343" s="106"/>
      <c r="G343" s="107"/>
      <c r="H343" s="107"/>
      <c r="I343" s="108"/>
      <c r="J343" s="110"/>
      <c r="K343" s="110"/>
      <c r="L343" s="110"/>
      <c r="M343" s="110"/>
      <c r="N343" s="110"/>
      <c r="O343" s="110"/>
      <c r="P343" s="110"/>
      <c r="Q343" s="110"/>
      <c r="R343" s="110"/>
      <c r="S343" s="110"/>
      <c r="T343" s="110"/>
      <c r="U343" s="110"/>
      <c r="V343" s="110"/>
      <c r="W343" s="109"/>
      <c r="X343" s="111"/>
      <c r="Y343" s="112"/>
      <c r="Z343" s="328"/>
      <c r="AA343" s="329"/>
      <c r="AB343" s="114"/>
      <c r="AC343" s="115"/>
      <c r="AD343" s="113"/>
      <c r="AE343" s="113"/>
      <c r="AF343" s="112"/>
      <c r="AG343" s="116"/>
      <c r="AH343" s="115"/>
      <c r="AI343" s="174"/>
      <c r="AJ343" s="104"/>
      <c r="AK343" s="115"/>
      <c r="AL343" s="112"/>
      <c r="AM343" s="116"/>
      <c r="AN343" s="115"/>
      <c r="AO343" s="248"/>
      <c r="AP343" s="242" t="str">
        <f>IF(AD343="UI",VLOOKUP(AB343,'Convert Internation Units'!$A$2:$D$33,4,FALSE),IF(AB343="Penethamate hydroiodide",0.63,IF(AB343="Benzylpenicillin Procaine /
 Benzathine Penicillin",0.61,IF(AB343="Benzathine Penicillin",0.61,IF(AB343="Procaine benzylpenicillin",0.61,IF(AB343=Prodrug!E340,Prodrug!E340,Prodrug!E340))))))</f>
        <v/>
      </c>
      <c r="AQ343" s="239" t="str">
        <f>IFERROR((((Calculations!C340*Calculations!G340)/Calculations!E340)*'Data Entry'!X343),"")</f>
        <v/>
      </c>
      <c r="AR343" s="234" t="str">
        <f>IFERROR(VLOOKUP(AB343,Lists!$P$2:$Q$182,2,0),"")</f>
        <v/>
      </c>
      <c r="AS343" s="233" t="str">
        <f>IF(AI343="UI",VLOOKUP(AG343,'Convert Internation Units'!$A$2:$D$33,4,FALSE),IF(AG343="Penethamate hydroiodide",0.63,IF(AG343="Benzylpenicillin Procaine /
 Benzathine Penicillin",0.61,IF(AG343="Benzathine Penicillin",0.61,IF(AG343="Procaine benzylpenicillin",0.61,IF(AG343=Prodrug!F340,Prodrug!F340,Prodrug!F340))))))</f>
        <v/>
      </c>
      <c r="AT343" s="239" t="str">
        <f>IFERROR((((Calculations!K340*Calculations!G340)/Calculations!E340)*'Data Entry'!X343),"")</f>
        <v/>
      </c>
      <c r="AU343" s="235" t="str">
        <f>IFERROR(VLOOKUP(AG343,Lists!$P$2:$Q$182,2,0),"")</f>
        <v/>
      </c>
      <c r="AV343" s="233" t="str">
        <f>IF(AL343="UI",VLOOKUP(AJ343,'Convert Internation Units'!$A$2:$D$33,4,FALSE),IF(AJ343="Penethamate hydroiodide",0.63,IF(AJ343="Benzylpenicillin Procaine /
 Benzathine Penicillin",0.61,IF(AJ343="Benzathine Penicillin",0.61,IF(AJ343="Procaine benzylpenicillin",0.61,IF(AJ343=Prodrug!G340,Prodrug!G340,Prodrug!G340))))))</f>
        <v/>
      </c>
      <c r="AW343" s="239" t="str">
        <f>IFERROR((((Calculations!O340*Calculations!G340)/Calculations!E340)*'Data Entry'!X343),"")</f>
        <v/>
      </c>
      <c r="AX343" s="235" t="str">
        <f>IFERROR(VLOOKUP(AJ343,Lists!$P$2:$Q$182,2,0),"")</f>
        <v/>
      </c>
      <c r="AY343" s="233" t="str">
        <f>IF(AO343="UI",VLOOKUP(AM343,'Convert Internation Units'!$A$2:$D$33,4,FALSE),IF(AM343="Penethamate hydroiodide",0.63,IF(AM343="Benzylpenicillin Procaine /
 Benzathine Penicillin",0.61,IF(AM343="Benzathine Penicillin",0.61,IF(AM343="Procaine benzylpenicillin",0.61,IF(AM343=Prodrug!H340,Prodrug!H340,Prodrug!H340))))))</f>
        <v/>
      </c>
      <c r="AZ343" s="239" t="str">
        <f>IFERROR((((Calculations!S340*Calculations!G340)/Calculations!E340)*'Data Entry'!X343),"")</f>
        <v/>
      </c>
      <c r="BA343" s="235" t="str">
        <f>IFERROR(VLOOKUP(AM343,Lists!$P$2:$Q$182,2,0),"")</f>
        <v/>
      </c>
      <c r="BG343" s="165"/>
      <c r="BH343" s="165"/>
      <c r="BI343" s="165"/>
      <c r="BJ343" s="165"/>
      <c r="BK343" s="165"/>
      <c r="BL343" s="165"/>
      <c r="BM343" s="165"/>
      <c r="BN343" s="165"/>
      <c r="BO343" s="165"/>
      <c r="BP343" s="165"/>
      <c r="BQ343" s="165"/>
      <c r="BR343" s="165"/>
      <c r="BS343" s="165"/>
      <c r="BT343" s="165"/>
      <c r="BU343" s="165"/>
    </row>
    <row r="344" spans="1:73" s="5" customFormat="1">
      <c r="A344" s="6">
        <v>338</v>
      </c>
      <c r="B344" s="231"/>
      <c r="C344" s="7"/>
      <c r="D344" s="7"/>
      <c r="E344" s="7"/>
      <c r="F344" s="67"/>
      <c r="G344" s="79"/>
      <c r="H344" s="79"/>
      <c r="I344" s="75"/>
      <c r="J344" s="76"/>
      <c r="K344" s="76"/>
      <c r="L344" s="76"/>
      <c r="M344" s="76"/>
      <c r="N344" s="76"/>
      <c r="O344" s="76"/>
      <c r="P344" s="76"/>
      <c r="Q344" s="76"/>
      <c r="R344" s="76"/>
      <c r="S344" s="76"/>
      <c r="T344" s="76"/>
      <c r="U344" s="76"/>
      <c r="V344" s="76"/>
      <c r="W344" s="80"/>
      <c r="X344" s="69"/>
      <c r="Y344" s="25"/>
      <c r="Z344" s="326"/>
      <c r="AA344" s="327"/>
      <c r="AB344" s="28"/>
      <c r="AC344" s="23"/>
      <c r="AD344" s="8"/>
      <c r="AE344" s="8"/>
      <c r="AF344" s="25"/>
      <c r="AG344" s="6"/>
      <c r="AH344" s="23"/>
      <c r="AI344" s="173"/>
      <c r="AJ344" s="26"/>
      <c r="AK344" s="23"/>
      <c r="AL344" s="25"/>
      <c r="AM344" s="6"/>
      <c r="AN344" s="23"/>
      <c r="AO344" s="247"/>
      <c r="AP344" s="243" t="str">
        <f>IF(AD344="UI",VLOOKUP(AB344,'Convert Internation Units'!$A$2:$D$33,4,FALSE),IF(AB344="Penethamate hydroiodide",0.63,IF(AB344="Benzylpenicillin Procaine /
 Benzathine Penicillin",0.61,IF(AB344="Benzathine Penicillin",0.61,IF(AB344="Procaine benzylpenicillin",0.61,IF(AB344=Prodrug!E341,Prodrug!E341,Prodrug!E341))))))</f>
        <v/>
      </c>
      <c r="AQ344" s="240" t="str">
        <f>IFERROR((((Calculations!C341*Calculations!G341)/Calculations!E341)*'Data Entry'!X344),"")</f>
        <v/>
      </c>
      <c r="AR344" s="141" t="str">
        <f>IFERROR(VLOOKUP(AB344,Lists!$P$2:$Q$182,2,0),"")</f>
        <v/>
      </c>
      <c r="AS344" s="143" t="str">
        <f>IF(AI344="UI",VLOOKUP(AG344,'Convert Internation Units'!$A$2:$D$33,4,FALSE),IF(AG344="Penethamate hydroiodide",0.63,IF(AG344="Benzylpenicillin Procaine /
 Benzathine Penicillin",0.61,IF(AG344="Benzathine Penicillin",0.61,IF(AG344="Procaine benzylpenicillin",0.61,IF(AG344=Prodrug!F341,Prodrug!F341,Prodrug!F341))))))</f>
        <v/>
      </c>
      <c r="AT344" s="240" t="str">
        <f>IFERROR((((Calculations!K341*Calculations!G341)/Calculations!E341)*'Data Entry'!X344),"")</f>
        <v/>
      </c>
      <c r="AU344" s="146" t="str">
        <f>IFERROR(VLOOKUP(AG344,Lists!$P$2:$Q$182,2,0),"")</f>
        <v/>
      </c>
      <c r="AV344" s="143" t="str">
        <f>IF(AL344="UI",VLOOKUP(AJ344,'Convert Internation Units'!$A$2:$D$33,4,FALSE),IF(AJ344="Penethamate hydroiodide",0.63,IF(AJ344="Benzylpenicillin Procaine /
 Benzathine Penicillin",0.61,IF(AJ344="Benzathine Penicillin",0.61,IF(AJ344="Procaine benzylpenicillin",0.61,IF(AJ344=Prodrug!G341,Prodrug!G341,Prodrug!G341))))))</f>
        <v/>
      </c>
      <c r="AW344" s="240" t="str">
        <f>IFERROR((((Calculations!O341*Calculations!G341)/Calculations!E341)*'Data Entry'!X344),"")</f>
        <v/>
      </c>
      <c r="AX344" s="146" t="str">
        <f>IFERROR(VLOOKUP(AJ344,Lists!$P$2:$Q$182,2,0),"")</f>
        <v/>
      </c>
      <c r="AY344" s="143" t="str">
        <f>IF(AO344="UI",VLOOKUP(AM344,'Convert Internation Units'!$A$2:$D$33,4,FALSE),IF(AM344="Penethamate hydroiodide",0.63,IF(AM344="Benzylpenicillin Procaine /
 Benzathine Penicillin",0.61,IF(AM344="Benzathine Penicillin",0.61,IF(AM344="Procaine benzylpenicillin",0.61,IF(AM344=Prodrug!H341,Prodrug!H341,Prodrug!H341))))))</f>
        <v/>
      </c>
      <c r="AZ344" s="240" t="str">
        <f>IFERROR((((Calculations!S341*Calculations!G341)/Calculations!E341)*'Data Entry'!X344),"")</f>
        <v/>
      </c>
      <c r="BA344" s="146" t="str">
        <f>IFERROR(VLOOKUP(AM344,Lists!$P$2:$Q$182,2,0),"")</f>
        <v/>
      </c>
      <c r="BG344" s="165"/>
      <c r="BH344" s="165"/>
      <c r="BI344" s="165"/>
      <c r="BJ344" s="165"/>
      <c r="BK344" s="165"/>
      <c r="BL344" s="165"/>
      <c r="BM344" s="165"/>
      <c r="BN344" s="165"/>
      <c r="BO344" s="165"/>
      <c r="BP344" s="165"/>
      <c r="BQ344" s="165"/>
      <c r="BR344" s="165"/>
      <c r="BS344" s="165"/>
      <c r="BT344" s="165"/>
      <c r="BU344" s="165"/>
    </row>
    <row r="345" spans="1:73" s="5" customFormat="1">
      <c r="A345" s="116">
        <v>339</v>
      </c>
      <c r="B345" s="232"/>
      <c r="C345" s="105"/>
      <c r="D345" s="105"/>
      <c r="E345" s="105"/>
      <c r="F345" s="106"/>
      <c r="G345" s="107"/>
      <c r="H345" s="107"/>
      <c r="I345" s="108"/>
      <c r="J345" s="110"/>
      <c r="K345" s="110"/>
      <c r="L345" s="110"/>
      <c r="M345" s="110"/>
      <c r="N345" s="110"/>
      <c r="O345" s="110"/>
      <c r="P345" s="110"/>
      <c r="Q345" s="110"/>
      <c r="R345" s="110"/>
      <c r="S345" s="110"/>
      <c r="T345" s="110"/>
      <c r="U345" s="110"/>
      <c r="V345" s="110"/>
      <c r="W345" s="109"/>
      <c r="X345" s="111"/>
      <c r="Y345" s="112"/>
      <c r="Z345" s="328"/>
      <c r="AA345" s="329"/>
      <c r="AB345" s="114"/>
      <c r="AC345" s="115"/>
      <c r="AD345" s="113"/>
      <c r="AE345" s="113"/>
      <c r="AF345" s="112"/>
      <c r="AG345" s="116"/>
      <c r="AH345" s="115"/>
      <c r="AI345" s="174"/>
      <c r="AJ345" s="104"/>
      <c r="AK345" s="115"/>
      <c r="AL345" s="112"/>
      <c r="AM345" s="116"/>
      <c r="AN345" s="115"/>
      <c r="AO345" s="248"/>
      <c r="AP345" s="242" t="str">
        <f>IF(AD345="UI",VLOOKUP(AB345,'Convert Internation Units'!$A$2:$D$33,4,FALSE),IF(AB345="Penethamate hydroiodide",0.63,IF(AB345="Benzylpenicillin Procaine /
 Benzathine Penicillin",0.61,IF(AB345="Benzathine Penicillin",0.61,IF(AB345="Procaine benzylpenicillin",0.61,IF(AB345=Prodrug!E342,Prodrug!E342,Prodrug!E342))))))</f>
        <v/>
      </c>
      <c r="AQ345" s="239" t="str">
        <f>IFERROR((((Calculations!C342*Calculations!G342)/Calculations!E342)*'Data Entry'!X345),"")</f>
        <v/>
      </c>
      <c r="AR345" s="234" t="str">
        <f>IFERROR(VLOOKUP(AB345,Lists!$P$2:$Q$182,2,0),"")</f>
        <v/>
      </c>
      <c r="AS345" s="233" t="str">
        <f>IF(AI345="UI",VLOOKUP(AG345,'Convert Internation Units'!$A$2:$D$33,4,FALSE),IF(AG345="Penethamate hydroiodide",0.63,IF(AG345="Benzylpenicillin Procaine /
 Benzathine Penicillin",0.61,IF(AG345="Benzathine Penicillin",0.61,IF(AG345="Procaine benzylpenicillin",0.61,IF(AG345=Prodrug!F342,Prodrug!F342,Prodrug!F342))))))</f>
        <v/>
      </c>
      <c r="AT345" s="239" t="str">
        <f>IFERROR((((Calculations!K342*Calculations!G342)/Calculations!E342)*'Data Entry'!X345),"")</f>
        <v/>
      </c>
      <c r="AU345" s="235" t="str">
        <f>IFERROR(VLOOKUP(AG345,Lists!$P$2:$Q$182,2,0),"")</f>
        <v/>
      </c>
      <c r="AV345" s="233" t="str">
        <f>IF(AL345="UI",VLOOKUP(AJ345,'Convert Internation Units'!$A$2:$D$33,4,FALSE),IF(AJ345="Penethamate hydroiodide",0.63,IF(AJ345="Benzylpenicillin Procaine /
 Benzathine Penicillin",0.61,IF(AJ345="Benzathine Penicillin",0.61,IF(AJ345="Procaine benzylpenicillin",0.61,IF(AJ345=Prodrug!G342,Prodrug!G342,Prodrug!G342))))))</f>
        <v/>
      </c>
      <c r="AW345" s="239" t="str">
        <f>IFERROR((((Calculations!O342*Calculations!G342)/Calculations!E342)*'Data Entry'!X345),"")</f>
        <v/>
      </c>
      <c r="AX345" s="235" t="str">
        <f>IFERROR(VLOOKUP(AJ345,Lists!$P$2:$Q$182,2,0),"")</f>
        <v/>
      </c>
      <c r="AY345" s="233" t="str">
        <f>IF(AO345="UI",VLOOKUP(AM345,'Convert Internation Units'!$A$2:$D$33,4,FALSE),IF(AM345="Penethamate hydroiodide",0.63,IF(AM345="Benzylpenicillin Procaine /
 Benzathine Penicillin",0.61,IF(AM345="Benzathine Penicillin",0.61,IF(AM345="Procaine benzylpenicillin",0.61,IF(AM345=Prodrug!H342,Prodrug!H342,Prodrug!H342))))))</f>
        <v/>
      </c>
      <c r="AZ345" s="239" t="str">
        <f>IFERROR((((Calculations!S342*Calculations!G342)/Calculations!E342)*'Data Entry'!X345),"")</f>
        <v/>
      </c>
      <c r="BA345" s="235" t="str">
        <f>IFERROR(VLOOKUP(AM345,Lists!$P$2:$Q$182,2,0),"")</f>
        <v/>
      </c>
      <c r="BG345" s="165"/>
      <c r="BH345" s="165"/>
      <c r="BI345" s="165"/>
      <c r="BJ345" s="165"/>
      <c r="BK345" s="165"/>
      <c r="BL345" s="165"/>
      <c r="BM345" s="165"/>
      <c r="BN345" s="165"/>
      <c r="BO345" s="165"/>
      <c r="BP345" s="165"/>
      <c r="BQ345" s="165"/>
      <c r="BR345" s="165"/>
      <c r="BS345" s="165"/>
      <c r="BT345" s="165"/>
      <c r="BU345" s="165"/>
    </row>
    <row r="346" spans="1:73" s="5" customFormat="1">
      <c r="A346" s="6">
        <v>340</v>
      </c>
      <c r="B346" s="231"/>
      <c r="C346" s="7"/>
      <c r="D346" s="7"/>
      <c r="E346" s="7"/>
      <c r="F346" s="67"/>
      <c r="G346" s="79"/>
      <c r="H346" s="79"/>
      <c r="I346" s="75"/>
      <c r="J346" s="76"/>
      <c r="K346" s="76"/>
      <c r="L346" s="76"/>
      <c r="M346" s="76"/>
      <c r="N346" s="76"/>
      <c r="O346" s="76"/>
      <c r="P346" s="76"/>
      <c r="Q346" s="76"/>
      <c r="R346" s="76"/>
      <c r="S346" s="76"/>
      <c r="T346" s="76"/>
      <c r="U346" s="76"/>
      <c r="V346" s="76"/>
      <c r="W346" s="80"/>
      <c r="X346" s="69"/>
      <c r="Y346" s="25"/>
      <c r="Z346" s="326"/>
      <c r="AA346" s="327"/>
      <c r="AB346" s="28"/>
      <c r="AC346" s="23"/>
      <c r="AD346" s="8"/>
      <c r="AE346" s="8"/>
      <c r="AF346" s="25"/>
      <c r="AG346" s="6"/>
      <c r="AH346" s="23"/>
      <c r="AI346" s="173"/>
      <c r="AJ346" s="26"/>
      <c r="AK346" s="23"/>
      <c r="AL346" s="25"/>
      <c r="AM346" s="6"/>
      <c r="AN346" s="23"/>
      <c r="AO346" s="247"/>
      <c r="AP346" s="243" t="str">
        <f>IF(AD346="UI",VLOOKUP(AB346,'Convert Internation Units'!$A$2:$D$33,4,FALSE),IF(AB346="Penethamate hydroiodide",0.63,IF(AB346="Benzylpenicillin Procaine /
 Benzathine Penicillin",0.61,IF(AB346="Benzathine Penicillin",0.61,IF(AB346="Procaine benzylpenicillin",0.61,IF(AB346=Prodrug!E343,Prodrug!E343,Prodrug!E343))))))</f>
        <v/>
      </c>
      <c r="AQ346" s="240" t="str">
        <f>IFERROR((((Calculations!C343*Calculations!G343)/Calculations!E343)*'Data Entry'!X346),"")</f>
        <v/>
      </c>
      <c r="AR346" s="141" t="str">
        <f>IFERROR(VLOOKUP(AB346,Lists!$P$2:$Q$182,2,0),"")</f>
        <v/>
      </c>
      <c r="AS346" s="143" t="str">
        <f>IF(AI346="UI",VLOOKUP(AG346,'Convert Internation Units'!$A$2:$D$33,4,FALSE),IF(AG346="Penethamate hydroiodide",0.63,IF(AG346="Benzylpenicillin Procaine /
 Benzathine Penicillin",0.61,IF(AG346="Benzathine Penicillin",0.61,IF(AG346="Procaine benzylpenicillin",0.61,IF(AG346=Prodrug!F343,Prodrug!F343,Prodrug!F343))))))</f>
        <v/>
      </c>
      <c r="AT346" s="240" t="str">
        <f>IFERROR((((Calculations!K343*Calculations!G343)/Calculations!E343)*'Data Entry'!X346),"")</f>
        <v/>
      </c>
      <c r="AU346" s="146" t="str">
        <f>IFERROR(VLOOKUP(AG346,Lists!$P$2:$Q$182,2,0),"")</f>
        <v/>
      </c>
      <c r="AV346" s="143" t="str">
        <f>IF(AL346="UI",VLOOKUP(AJ346,'Convert Internation Units'!$A$2:$D$33,4,FALSE),IF(AJ346="Penethamate hydroiodide",0.63,IF(AJ346="Benzylpenicillin Procaine /
 Benzathine Penicillin",0.61,IF(AJ346="Benzathine Penicillin",0.61,IF(AJ346="Procaine benzylpenicillin",0.61,IF(AJ346=Prodrug!G343,Prodrug!G343,Prodrug!G343))))))</f>
        <v/>
      </c>
      <c r="AW346" s="240" t="str">
        <f>IFERROR((((Calculations!O343*Calculations!G343)/Calculations!E343)*'Data Entry'!X346),"")</f>
        <v/>
      </c>
      <c r="AX346" s="146" t="str">
        <f>IFERROR(VLOOKUP(AJ346,Lists!$P$2:$Q$182,2,0),"")</f>
        <v/>
      </c>
      <c r="AY346" s="143" t="str">
        <f>IF(AO346="UI",VLOOKUP(AM346,'Convert Internation Units'!$A$2:$D$33,4,FALSE),IF(AM346="Penethamate hydroiodide",0.63,IF(AM346="Benzylpenicillin Procaine /
 Benzathine Penicillin",0.61,IF(AM346="Benzathine Penicillin",0.61,IF(AM346="Procaine benzylpenicillin",0.61,IF(AM346=Prodrug!H343,Prodrug!H343,Prodrug!H343))))))</f>
        <v/>
      </c>
      <c r="AZ346" s="240" t="str">
        <f>IFERROR((((Calculations!S343*Calculations!G343)/Calculations!E343)*'Data Entry'!X346),"")</f>
        <v/>
      </c>
      <c r="BA346" s="146" t="str">
        <f>IFERROR(VLOOKUP(AM346,Lists!$P$2:$Q$182,2,0),"")</f>
        <v/>
      </c>
      <c r="BG346" s="165"/>
      <c r="BH346" s="165"/>
      <c r="BI346" s="165"/>
      <c r="BJ346" s="165"/>
      <c r="BK346" s="165"/>
      <c r="BL346" s="165"/>
      <c r="BM346" s="165"/>
      <c r="BN346" s="165"/>
      <c r="BO346" s="165"/>
      <c r="BP346" s="165"/>
      <c r="BQ346" s="165"/>
      <c r="BR346" s="165"/>
      <c r="BS346" s="165"/>
      <c r="BT346" s="165"/>
      <c r="BU346" s="165"/>
    </row>
    <row r="347" spans="1:73" s="5" customFormat="1">
      <c r="A347" s="116">
        <v>341</v>
      </c>
      <c r="B347" s="232"/>
      <c r="C347" s="105"/>
      <c r="D347" s="105"/>
      <c r="E347" s="105"/>
      <c r="F347" s="106"/>
      <c r="G347" s="107"/>
      <c r="H347" s="107"/>
      <c r="I347" s="108"/>
      <c r="J347" s="110"/>
      <c r="K347" s="110"/>
      <c r="L347" s="110"/>
      <c r="M347" s="110"/>
      <c r="N347" s="110"/>
      <c r="O347" s="110"/>
      <c r="P347" s="110"/>
      <c r="Q347" s="110"/>
      <c r="R347" s="110"/>
      <c r="S347" s="110"/>
      <c r="T347" s="110"/>
      <c r="U347" s="110"/>
      <c r="V347" s="110"/>
      <c r="W347" s="109"/>
      <c r="X347" s="111"/>
      <c r="Y347" s="112"/>
      <c r="Z347" s="328"/>
      <c r="AA347" s="329"/>
      <c r="AB347" s="114"/>
      <c r="AC347" s="115"/>
      <c r="AD347" s="113"/>
      <c r="AE347" s="113"/>
      <c r="AF347" s="112"/>
      <c r="AG347" s="116"/>
      <c r="AH347" s="115"/>
      <c r="AI347" s="174"/>
      <c r="AJ347" s="104"/>
      <c r="AK347" s="115"/>
      <c r="AL347" s="112"/>
      <c r="AM347" s="116"/>
      <c r="AN347" s="115"/>
      <c r="AO347" s="248"/>
      <c r="AP347" s="242" t="str">
        <f>IF(AD347="UI",VLOOKUP(AB347,'Convert Internation Units'!$A$2:$D$33,4,FALSE),IF(AB347="Penethamate hydroiodide",0.63,IF(AB347="Benzylpenicillin Procaine /
 Benzathine Penicillin",0.61,IF(AB347="Benzathine Penicillin",0.61,IF(AB347="Procaine benzylpenicillin",0.61,IF(AB347=Prodrug!E344,Prodrug!E344,Prodrug!E344))))))</f>
        <v/>
      </c>
      <c r="AQ347" s="239" t="str">
        <f>IFERROR((((Calculations!C344*Calculations!G344)/Calculations!E344)*'Data Entry'!X347),"")</f>
        <v/>
      </c>
      <c r="AR347" s="234" t="str">
        <f>IFERROR(VLOOKUP(AB347,Lists!$P$2:$Q$182,2,0),"")</f>
        <v/>
      </c>
      <c r="AS347" s="233" t="str">
        <f>IF(AI347="UI",VLOOKUP(AG347,'Convert Internation Units'!$A$2:$D$33,4,FALSE),IF(AG347="Penethamate hydroiodide",0.63,IF(AG347="Benzylpenicillin Procaine /
 Benzathine Penicillin",0.61,IF(AG347="Benzathine Penicillin",0.61,IF(AG347="Procaine benzylpenicillin",0.61,IF(AG347=Prodrug!F344,Prodrug!F344,Prodrug!F344))))))</f>
        <v/>
      </c>
      <c r="AT347" s="239" t="str">
        <f>IFERROR((((Calculations!K344*Calculations!G344)/Calculations!E344)*'Data Entry'!X347),"")</f>
        <v/>
      </c>
      <c r="AU347" s="235" t="str">
        <f>IFERROR(VLOOKUP(AG347,Lists!$P$2:$Q$182,2,0),"")</f>
        <v/>
      </c>
      <c r="AV347" s="233" t="str">
        <f>IF(AL347="UI",VLOOKUP(AJ347,'Convert Internation Units'!$A$2:$D$33,4,FALSE),IF(AJ347="Penethamate hydroiodide",0.63,IF(AJ347="Benzylpenicillin Procaine /
 Benzathine Penicillin",0.61,IF(AJ347="Benzathine Penicillin",0.61,IF(AJ347="Procaine benzylpenicillin",0.61,IF(AJ347=Prodrug!G344,Prodrug!G344,Prodrug!G344))))))</f>
        <v/>
      </c>
      <c r="AW347" s="239" t="str">
        <f>IFERROR((((Calculations!O344*Calculations!G344)/Calculations!E344)*'Data Entry'!X347),"")</f>
        <v/>
      </c>
      <c r="AX347" s="235" t="str">
        <f>IFERROR(VLOOKUP(AJ347,Lists!$P$2:$Q$182,2,0),"")</f>
        <v/>
      </c>
      <c r="AY347" s="233" t="str">
        <f>IF(AO347="UI",VLOOKUP(AM347,'Convert Internation Units'!$A$2:$D$33,4,FALSE),IF(AM347="Penethamate hydroiodide",0.63,IF(AM347="Benzylpenicillin Procaine /
 Benzathine Penicillin",0.61,IF(AM347="Benzathine Penicillin",0.61,IF(AM347="Procaine benzylpenicillin",0.61,IF(AM347=Prodrug!H344,Prodrug!H344,Prodrug!H344))))))</f>
        <v/>
      </c>
      <c r="AZ347" s="239" t="str">
        <f>IFERROR((((Calculations!S344*Calculations!G344)/Calculations!E344)*'Data Entry'!X347),"")</f>
        <v/>
      </c>
      <c r="BA347" s="235" t="str">
        <f>IFERROR(VLOOKUP(AM347,Lists!$P$2:$Q$182,2,0),"")</f>
        <v/>
      </c>
      <c r="BG347" s="165"/>
      <c r="BH347" s="165"/>
      <c r="BI347" s="165"/>
      <c r="BJ347" s="165"/>
      <c r="BK347" s="165"/>
      <c r="BL347" s="165"/>
      <c r="BM347" s="165"/>
      <c r="BN347" s="165"/>
      <c r="BO347" s="165"/>
      <c r="BP347" s="165"/>
      <c r="BQ347" s="165"/>
      <c r="BR347" s="165"/>
      <c r="BS347" s="165"/>
      <c r="BT347" s="165"/>
      <c r="BU347" s="165"/>
    </row>
    <row r="348" spans="1:73" s="5" customFormat="1">
      <c r="A348" s="6">
        <v>342</v>
      </c>
      <c r="B348" s="231"/>
      <c r="C348" s="7"/>
      <c r="D348" s="7"/>
      <c r="E348" s="7"/>
      <c r="F348" s="67"/>
      <c r="G348" s="79"/>
      <c r="H348" s="79"/>
      <c r="I348" s="75"/>
      <c r="J348" s="76"/>
      <c r="K348" s="76"/>
      <c r="L348" s="76"/>
      <c r="M348" s="76"/>
      <c r="N348" s="76"/>
      <c r="O348" s="76"/>
      <c r="P348" s="76"/>
      <c r="Q348" s="76"/>
      <c r="R348" s="76"/>
      <c r="S348" s="76"/>
      <c r="T348" s="76"/>
      <c r="U348" s="76"/>
      <c r="V348" s="76"/>
      <c r="W348" s="80"/>
      <c r="X348" s="69"/>
      <c r="Y348" s="25"/>
      <c r="Z348" s="326"/>
      <c r="AA348" s="327"/>
      <c r="AB348" s="28"/>
      <c r="AC348" s="23"/>
      <c r="AD348" s="8"/>
      <c r="AE348" s="8"/>
      <c r="AF348" s="25"/>
      <c r="AG348" s="6"/>
      <c r="AH348" s="23"/>
      <c r="AI348" s="173"/>
      <c r="AJ348" s="26"/>
      <c r="AK348" s="23"/>
      <c r="AL348" s="25"/>
      <c r="AM348" s="6"/>
      <c r="AN348" s="23"/>
      <c r="AO348" s="247"/>
      <c r="AP348" s="243" t="str">
        <f>IF(AD348="UI",VLOOKUP(AB348,'Convert Internation Units'!$A$2:$D$33,4,FALSE),IF(AB348="Penethamate hydroiodide",0.63,IF(AB348="Benzylpenicillin Procaine /
 Benzathine Penicillin",0.61,IF(AB348="Benzathine Penicillin",0.61,IF(AB348="Procaine benzylpenicillin",0.61,IF(AB348=Prodrug!E345,Prodrug!E345,Prodrug!E345))))))</f>
        <v/>
      </c>
      <c r="AQ348" s="240" t="str">
        <f>IFERROR((((Calculations!C345*Calculations!G345)/Calculations!E345)*'Data Entry'!X348),"")</f>
        <v/>
      </c>
      <c r="AR348" s="141" t="str">
        <f>IFERROR(VLOOKUP(AB348,Lists!$P$2:$Q$182,2,0),"")</f>
        <v/>
      </c>
      <c r="AS348" s="143" t="str">
        <f>IF(AI348="UI",VLOOKUP(AG348,'Convert Internation Units'!$A$2:$D$33,4,FALSE),IF(AG348="Penethamate hydroiodide",0.63,IF(AG348="Benzylpenicillin Procaine /
 Benzathine Penicillin",0.61,IF(AG348="Benzathine Penicillin",0.61,IF(AG348="Procaine benzylpenicillin",0.61,IF(AG348=Prodrug!F345,Prodrug!F345,Prodrug!F345))))))</f>
        <v/>
      </c>
      <c r="AT348" s="240" t="str">
        <f>IFERROR((((Calculations!K345*Calculations!G345)/Calculations!E345)*'Data Entry'!X348),"")</f>
        <v/>
      </c>
      <c r="AU348" s="146" t="str">
        <f>IFERROR(VLOOKUP(AG348,Lists!$P$2:$Q$182,2,0),"")</f>
        <v/>
      </c>
      <c r="AV348" s="143" t="str">
        <f>IF(AL348="UI",VLOOKUP(AJ348,'Convert Internation Units'!$A$2:$D$33,4,FALSE),IF(AJ348="Penethamate hydroiodide",0.63,IF(AJ348="Benzylpenicillin Procaine /
 Benzathine Penicillin",0.61,IF(AJ348="Benzathine Penicillin",0.61,IF(AJ348="Procaine benzylpenicillin",0.61,IF(AJ348=Prodrug!G345,Prodrug!G345,Prodrug!G345))))))</f>
        <v/>
      </c>
      <c r="AW348" s="240" t="str">
        <f>IFERROR((((Calculations!O345*Calculations!G345)/Calculations!E345)*'Data Entry'!X348),"")</f>
        <v/>
      </c>
      <c r="AX348" s="146" t="str">
        <f>IFERROR(VLOOKUP(AJ348,Lists!$P$2:$Q$182,2,0),"")</f>
        <v/>
      </c>
      <c r="AY348" s="143" t="str">
        <f>IF(AO348="UI",VLOOKUP(AM348,'Convert Internation Units'!$A$2:$D$33,4,FALSE),IF(AM348="Penethamate hydroiodide",0.63,IF(AM348="Benzylpenicillin Procaine /
 Benzathine Penicillin",0.61,IF(AM348="Benzathine Penicillin",0.61,IF(AM348="Procaine benzylpenicillin",0.61,IF(AM348=Prodrug!H345,Prodrug!H345,Prodrug!H345))))))</f>
        <v/>
      </c>
      <c r="AZ348" s="240" t="str">
        <f>IFERROR((((Calculations!S345*Calculations!G345)/Calculations!E345)*'Data Entry'!X348),"")</f>
        <v/>
      </c>
      <c r="BA348" s="146" t="str">
        <f>IFERROR(VLOOKUP(AM348,Lists!$P$2:$Q$182,2,0),"")</f>
        <v/>
      </c>
      <c r="BG348" s="165"/>
      <c r="BH348" s="165"/>
      <c r="BI348" s="165"/>
      <c r="BJ348" s="165"/>
      <c r="BK348" s="165"/>
      <c r="BL348" s="165"/>
      <c r="BM348" s="165"/>
      <c r="BN348" s="165"/>
      <c r="BO348" s="165"/>
      <c r="BP348" s="165"/>
      <c r="BQ348" s="165"/>
      <c r="BR348" s="165"/>
      <c r="BS348" s="165"/>
      <c r="BT348" s="165"/>
      <c r="BU348" s="165"/>
    </row>
    <row r="349" spans="1:73" s="5" customFormat="1">
      <c r="A349" s="116">
        <v>343</v>
      </c>
      <c r="B349" s="232"/>
      <c r="C349" s="105"/>
      <c r="D349" s="105"/>
      <c r="E349" s="105"/>
      <c r="F349" s="106"/>
      <c r="G349" s="107"/>
      <c r="H349" s="107"/>
      <c r="I349" s="108"/>
      <c r="J349" s="110"/>
      <c r="K349" s="110"/>
      <c r="L349" s="110"/>
      <c r="M349" s="110"/>
      <c r="N349" s="110"/>
      <c r="O349" s="110"/>
      <c r="P349" s="110"/>
      <c r="Q349" s="110"/>
      <c r="R349" s="110"/>
      <c r="S349" s="110"/>
      <c r="T349" s="110"/>
      <c r="U349" s="110"/>
      <c r="V349" s="110"/>
      <c r="W349" s="109"/>
      <c r="X349" s="111"/>
      <c r="Y349" s="112"/>
      <c r="Z349" s="328"/>
      <c r="AA349" s="329"/>
      <c r="AB349" s="114"/>
      <c r="AC349" s="115"/>
      <c r="AD349" s="113"/>
      <c r="AE349" s="113"/>
      <c r="AF349" s="112"/>
      <c r="AG349" s="116"/>
      <c r="AH349" s="115"/>
      <c r="AI349" s="174"/>
      <c r="AJ349" s="104"/>
      <c r="AK349" s="115"/>
      <c r="AL349" s="112"/>
      <c r="AM349" s="116"/>
      <c r="AN349" s="115"/>
      <c r="AO349" s="248"/>
      <c r="AP349" s="242" t="str">
        <f>IF(AD349="UI",VLOOKUP(AB349,'Convert Internation Units'!$A$2:$D$33,4,FALSE),IF(AB349="Penethamate hydroiodide",0.63,IF(AB349="Benzylpenicillin Procaine /
 Benzathine Penicillin",0.61,IF(AB349="Benzathine Penicillin",0.61,IF(AB349="Procaine benzylpenicillin",0.61,IF(AB349=Prodrug!E346,Prodrug!E346,Prodrug!E346))))))</f>
        <v/>
      </c>
      <c r="AQ349" s="239" t="str">
        <f>IFERROR((((Calculations!C346*Calculations!G346)/Calculations!E346)*'Data Entry'!X349),"")</f>
        <v/>
      </c>
      <c r="AR349" s="234" t="str">
        <f>IFERROR(VLOOKUP(AB349,Lists!$P$2:$Q$182,2,0),"")</f>
        <v/>
      </c>
      <c r="AS349" s="233" t="str">
        <f>IF(AI349="UI",VLOOKUP(AG349,'Convert Internation Units'!$A$2:$D$33,4,FALSE),IF(AG349="Penethamate hydroiodide",0.63,IF(AG349="Benzylpenicillin Procaine /
 Benzathine Penicillin",0.61,IF(AG349="Benzathine Penicillin",0.61,IF(AG349="Procaine benzylpenicillin",0.61,IF(AG349=Prodrug!F346,Prodrug!F346,Prodrug!F346))))))</f>
        <v/>
      </c>
      <c r="AT349" s="239" t="str">
        <f>IFERROR((((Calculations!K346*Calculations!G346)/Calculations!E346)*'Data Entry'!X349),"")</f>
        <v/>
      </c>
      <c r="AU349" s="235" t="str">
        <f>IFERROR(VLOOKUP(AG349,Lists!$P$2:$Q$182,2,0),"")</f>
        <v/>
      </c>
      <c r="AV349" s="233" t="str">
        <f>IF(AL349="UI",VLOOKUP(AJ349,'Convert Internation Units'!$A$2:$D$33,4,FALSE),IF(AJ349="Penethamate hydroiodide",0.63,IF(AJ349="Benzylpenicillin Procaine /
 Benzathine Penicillin",0.61,IF(AJ349="Benzathine Penicillin",0.61,IF(AJ349="Procaine benzylpenicillin",0.61,IF(AJ349=Prodrug!G346,Prodrug!G346,Prodrug!G346))))))</f>
        <v/>
      </c>
      <c r="AW349" s="239" t="str">
        <f>IFERROR((((Calculations!O346*Calculations!G346)/Calculations!E346)*'Data Entry'!X349),"")</f>
        <v/>
      </c>
      <c r="AX349" s="235" t="str">
        <f>IFERROR(VLOOKUP(AJ349,Lists!$P$2:$Q$182,2,0),"")</f>
        <v/>
      </c>
      <c r="AY349" s="233" t="str">
        <f>IF(AO349="UI",VLOOKUP(AM349,'Convert Internation Units'!$A$2:$D$33,4,FALSE),IF(AM349="Penethamate hydroiodide",0.63,IF(AM349="Benzylpenicillin Procaine /
 Benzathine Penicillin",0.61,IF(AM349="Benzathine Penicillin",0.61,IF(AM349="Procaine benzylpenicillin",0.61,IF(AM349=Prodrug!H346,Prodrug!H346,Prodrug!H346))))))</f>
        <v/>
      </c>
      <c r="AZ349" s="239" t="str">
        <f>IFERROR((((Calculations!S346*Calculations!G346)/Calculations!E346)*'Data Entry'!X349),"")</f>
        <v/>
      </c>
      <c r="BA349" s="235" t="str">
        <f>IFERROR(VLOOKUP(AM349,Lists!$P$2:$Q$182,2,0),"")</f>
        <v/>
      </c>
      <c r="BG349" s="165"/>
      <c r="BH349" s="165"/>
      <c r="BI349" s="165"/>
      <c r="BJ349" s="165"/>
      <c r="BK349" s="165"/>
      <c r="BL349" s="165"/>
      <c r="BM349" s="165"/>
      <c r="BN349" s="165"/>
      <c r="BO349" s="165"/>
      <c r="BP349" s="165"/>
      <c r="BQ349" s="165"/>
      <c r="BR349" s="165"/>
      <c r="BS349" s="165"/>
      <c r="BT349" s="165"/>
      <c r="BU349" s="165"/>
    </row>
    <row r="350" spans="1:73" s="5" customFormat="1">
      <c r="A350" s="6">
        <v>344</v>
      </c>
      <c r="B350" s="231"/>
      <c r="C350" s="7"/>
      <c r="D350" s="7"/>
      <c r="E350" s="7"/>
      <c r="F350" s="67"/>
      <c r="G350" s="79"/>
      <c r="H350" s="79"/>
      <c r="I350" s="75"/>
      <c r="J350" s="76"/>
      <c r="K350" s="76"/>
      <c r="L350" s="76"/>
      <c r="M350" s="76"/>
      <c r="N350" s="76"/>
      <c r="O350" s="76"/>
      <c r="P350" s="76"/>
      <c r="Q350" s="76"/>
      <c r="R350" s="76"/>
      <c r="S350" s="76"/>
      <c r="T350" s="76"/>
      <c r="U350" s="76"/>
      <c r="V350" s="76"/>
      <c r="W350" s="80"/>
      <c r="X350" s="69"/>
      <c r="Y350" s="25"/>
      <c r="Z350" s="326"/>
      <c r="AA350" s="327"/>
      <c r="AB350" s="28"/>
      <c r="AC350" s="23"/>
      <c r="AD350" s="8"/>
      <c r="AE350" s="8"/>
      <c r="AF350" s="25"/>
      <c r="AG350" s="6"/>
      <c r="AH350" s="23"/>
      <c r="AI350" s="173"/>
      <c r="AJ350" s="26"/>
      <c r="AK350" s="23"/>
      <c r="AL350" s="25"/>
      <c r="AM350" s="6"/>
      <c r="AN350" s="23"/>
      <c r="AO350" s="247"/>
      <c r="AP350" s="243" t="str">
        <f>IF(AD350="UI",VLOOKUP(AB350,'Convert Internation Units'!$A$2:$D$33,4,FALSE),IF(AB350="Penethamate hydroiodide",0.63,IF(AB350="Benzylpenicillin Procaine /
 Benzathine Penicillin",0.61,IF(AB350="Benzathine Penicillin",0.61,IF(AB350="Procaine benzylpenicillin",0.61,IF(AB350=Prodrug!E347,Prodrug!E347,Prodrug!E347))))))</f>
        <v/>
      </c>
      <c r="AQ350" s="240" t="str">
        <f>IFERROR((((Calculations!C347*Calculations!G347)/Calculations!E347)*'Data Entry'!X350),"")</f>
        <v/>
      </c>
      <c r="AR350" s="141" t="str">
        <f>IFERROR(VLOOKUP(AB350,Lists!$P$2:$Q$182,2,0),"")</f>
        <v/>
      </c>
      <c r="AS350" s="143" t="str">
        <f>IF(AI350="UI",VLOOKUP(AG350,'Convert Internation Units'!$A$2:$D$33,4,FALSE),IF(AG350="Penethamate hydroiodide",0.63,IF(AG350="Benzylpenicillin Procaine /
 Benzathine Penicillin",0.61,IF(AG350="Benzathine Penicillin",0.61,IF(AG350="Procaine benzylpenicillin",0.61,IF(AG350=Prodrug!F347,Prodrug!F347,Prodrug!F347))))))</f>
        <v/>
      </c>
      <c r="AT350" s="240" t="str">
        <f>IFERROR((((Calculations!K347*Calculations!G347)/Calculations!E347)*'Data Entry'!X350),"")</f>
        <v/>
      </c>
      <c r="AU350" s="146" t="str">
        <f>IFERROR(VLOOKUP(AG350,Lists!$P$2:$Q$182,2,0),"")</f>
        <v/>
      </c>
      <c r="AV350" s="143" t="str">
        <f>IF(AL350="UI",VLOOKUP(AJ350,'Convert Internation Units'!$A$2:$D$33,4,FALSE),IF(AJ350="Penethamate hydroiodide",0.63,IF(AJ350="Benzylpenicillin Procaine /
 Benzathine Penicillin",0.61,IF(AJ350="Benzathine Penicillin",0.61,IF(AJ350="Procaine benzylpenicillin",0.61,IF(AJ350=Prodrug!G347,Prodrug!G347,Prodrug!G347))))))</f>
        <v/>
      </c>
      <c r="AW350" s="240" t="str">
        <f>IFERROR((((Calculations!O347*Calculations!G347)/Calculations!E347)*'Data Entry'!X350),"")</f>
        <v/>
      </c>
      <c r="AX350" s="146" t="str">
        <f>IFERROR(VLOOKUP(AJ350,Lists!$P$2:$Q$182,2,0),"")</f>
        <v/>
      </c>
      <c r="AY350" s="143" t="str">
        <f>IF(AO350="UI",VLOOKUP(AM350,'Convert Internation Units'!$A$2:$D$33,4,FALSE),IF(AM350="Penethamate hydroiodide",0.63,IF(AM350="Benzylpenicillin Procaine /
 Benzathine Penicillin",0.61,IF(AM350="Benzathine Penicillin",0.61,IF(AM350="Procaine benzylpenicillin",0.61,IF(AM350=Prodrug!H347,Prodrug!H347,Prodrug!H347))))))</f>
        <v/>
      </c>
      <c r="AZ350" s="240" t="str">
        <f>IFERROR((((Calculations!S347*Calculations!G347)/Calculations!E347)*'Data Entry'!X350),"")</f>
        <v/>
      </c>
      <c r="BA350" s="146" t="str">
        <f>IFERROR(VLOOKUP(AM350,Lists!$P$2:$Q$182,2,0),"")</f>
        <v/>
      </c>
      <c r="BG350" s="165"/>
      <c r="BH350" s="165"/>
      <c r="BI350" s="165"/>
      <c r="BJ350" s="165"/>
      <c r="BK350" s="165"/>
      <c r="BL350" s="165"/>
      <c r="BM350" s="165"/>
      <c r="BN350" s="165"/>
      <c r="BO350" s="165"/>
      <c r="BP350" s="165"/>
      <c r="BQ350" s="165"/>
      <c r="BR350" s="165"/>
      <c r="BS350" s="165"/>
      <c r="BT350" s="165"/>
      <c r="BU350" s="165"/>
    </row>
    <row r="351" spans="1:73" s="5" customFormat="1">
      <c r="A351" s="116">
        <v>345</v>
      </c>
      <c r="B351" s="232"/>
      <c r="C351" s="105"/>
      <c r="D351" s="105"/>
      <c r="E351" s="105"/>
      <c r="F351" s="106"/>
      <c r="G351" s="107"/>
      <c r="H351" s="107"/>
      <c r="I351" s="108"/>
      <c r="J351" s="110"/>
      <c r="K351" s="110"/>
      <c r="L351" s="110"/>
      <c r="M351" s="110"/>
      <c r="N351" s="110"/>
      <c r="O351" s="110"/>
      <c r="P351" s="110"/>
      <c r="Q351" s="110"/>
      <c r="R351" s="110"/>
      <c r="S351" s="110"/>
      <c r="T351" s="110"/>
      <c r="U351" s="110"/>
      <c r="V351" s="110"/>
      <c r="W351" s="109"/>
      <c r="X351" s="111"/>
      <c r="Y351" s="112"/>
      <c r="Z351" s="328"/>
      <c r="AA351" s="329"/>
      <c r="AB351" s="114"/>
      <c r="AC351" s="115"/>
      <c r="AD351" s="113"/>
      <c r="AE351" s="113"/>
      <c r="AF351" s="112"/>
      <c r="AG351" s="116"/>
      <c r="AH351" s="115"/>
      <c r="AI351" s="174"/>
      <c r="AJ351" s="104"/>
      <c r="AK351" s="115"/>
      <c r="AL351" s="112"/>
      <c r="AM351" s="116"/>
      <c r="AN351" s="115"/>
      <c r="AO351" s="248"/>
      <c r="AP351" s="242" t="str">
        <f>IF(AD351="UI",VLOOKUP(AB351,'Convert Internation Units'!$A$2:$D$33,4,FALSE),IF(AB351="Penethamate hydroiodide",0.63,IF(AB351="Benzylpenicillin Procaine /
 Benzathine Penicillin",0.61,IF(AB351="Benzathine Penicillin",0.61,IF(AB351="Procaine benzylpenicillin",0.61,IF(AB351=Prodrug!E348,Prodrug!E348,Prodrug!E348))))))</f>
        <v/>
      </c>
      <c r="AQ351" s="239" t="str">
        <f>IFERROR((((Calculations!C348*Calculations!G348)/Calculations!E348)*'Data Entry'!X351),"")</f>
        <v/>
      </c>
      <c r="AR351" s="234" t="str">
        <f>IFERROR(VLOOKUP(AB351,Lists!$P$2:$Q$182,2,0),"")</f>
        <v/>
      </c>
      <c r="AS351" s="233" t="str">
        <f>IF(AI351="UI",VLOOKUP(AG351,'Convert Internation Units'!$A$2:$D$33,4,FALSE),IF(AG351="Penethamate hydroiodide",0.63,IF(AG351="Benzylpenicillin Procaine /
 Benzathine Penicillin",0.61,IF(AG351="Benzathine Penicillin",0.61,IF(AG351="Procaine benzylpenicillin",0.61,IF(AG351=Prodrug!F348,Prodrug!F348,Prodrug!F348))))))</f>
        <v/>
      </c>
      <c r="AT351" s="239" t="str">
        <f>IFERROR((((Calculations!K348*Calculations!G348)/Calculations!E348)*'Data Entry'!X351),"")</f>
        <v/>
      </c>
      <c r="AU351" s="235" t="str">
        <f>IFERROR(VLOOKUP(AG351,Lists!$P$2:$Q$182,2,0),"")</f>
        <v/>
      </c>
      <c r="AV351" s="233" t="str">
        <f>IF(AL351="UI",VLOOKUP(AJ351,'Convert Internation Units'!$A$2:$D$33,4,FALSE),IF(AJ351="Penethamate hydroiodide",0.63,IF(AJ351="Benzylpenicillin Procaine /
 Benzathine Penicillin",0.61,IF(AJ351="Benzathine Penicillin",0.61,IF(AJ351="Procaine benzylpenicillin",0.61,IF(AJ351=Prodrug!G348,Prodrug!G348,Prodrug!G348))))))</f>
        <v/>
      </c>
      <c r="AW351" s="239" t="str">
        <f>IFERROR((((Calculations!O348*Calculations!G348)/Calculations!E348)*'Data Entry'!X351),"")</f>
        <v/>
      </c>
      <c r="AX351" s="235" t="str">
        <f>IFERROR(VLOOKUP(AJ351,Lists!$P$2:$Q$182,2,0),"")</f>
        <v/>
      </c>
      <c r="AY351" s="233" t="str">
        <f>IF(AO351="UI",VLOOKUP(AM351,'Convert Internation Units'!$A$2:$D$33,4,FALSE),IF(AM351="Penethamate hydroiodide",0.63,IF(AM351="Benzylpenicillin Procaine /
 Benzathine Penicillin",0.61,IF(AM351="Benzathine Penicillin",0.61,IF(AM351="Procaine benzylpenicillin",0.61,IF(AM351=Prodrug!H348,Prodrug!H348,Prodrug!H348))))))</f>
        <v/>
      </c>
      <c r="AZ351" s="239" t="str">
        <f>IFERROR((((Calculations!S348*Calculations!G348)/Calculations!E348)*'Data Entry'!X351),"")</f>
        <v/>
      </c>
      <c r="BA351" s="235" t="str">
        <f>IFERROR(VLOOKUP(AM351,Lists!$P$2:$Q$182,2,0),"")</f>
        <v/>
      </c>
      <c r="BG351" s="165"/>
      <c r="BH351" s="165"/>
      <c r="BI351" s="165"/>
      <c r="BJ351" s="165"/>
      <c r="BK351" s="165"/>
      <c r="BL351" s="165"/>
      <c r="BM351" s="165"/>
      <c r="BN351" s="165"/>
      <c r="BO351" s="165"/>
      <c r="BP351" s="165"/>
      <c r="BQ351" s="165"/>
      <c r="BR351" s="165"/>
      <c r="BS351" s="165"/>
      <c r="BT351" s="165"/>
      <c r="BU351" s="165"/>
    </row>
    <row r="352" spans="1:73" s="5" customFormat="1">
      <c r="A352" s="6">
        <v>346</v>
      </c>
      <c r="B352" s="231"/>
      <c r="C352" s="7"/>
      <c r="D352" s="7"/>
      <c r="E352" s="7"/>
      <c r="F352" s="67"/>
      <c r="G352" s="79"/>
      <c r="H352" s="79"/>
      <c r="I352" s="75"/>
      <c r="J352" s="76"/>
      <c r="K352" s="76"/>
      <c r="L352" s="76"/>
      <c r="M352" s="76"/>
      <c r="N352" s="76"/>
      <c r="O352" s="76"/>
      <c r="P352" s="76"/>
      <c r="Q352" s="76"/>
      <c r="R352" s="76"/>
      <c r="S352" s="76"/>
      <c r="T352" s="76"/>
      <c r="U352" s="76"/>
      <c r="V352" s="76"/>
      <c r="W352" s="80"/>
      <c r="X352" s="69"/>
      <c r="Y352" s="25"/>
      <c r="Z352" s="326"/>
      <c r="AA352" s="327"/>
      <c r="AB352" s="28"/>
      <c r="AC352" s="23"/>
      <c r="AD352" s="8"/>
      <c r="AE352" s="8"/>
      <c r="AF352" s="25"/>
      <c r="AG352" s="6"/>
      <c r="AH352" s="23"/>
      <c r="AI352" s="173"/>
      <c r="AJ352" s="26"/>
      <c r="AK352" s="23"/>
      <c r="AL352" s="25"/>
      <c r="AM352" s="6"/>
      <c r="AN352" s="23"/>
      <c r="AO352" s="247"/>
      <c r="AP352" s="243" t="str">
        <f>IF(AD352="UI",VLOOKUP(AB352,'Convert Internation Units'!$A$2:$D$33,4,FALSE),IF(AB352="Penethamate hydroiodide",0.63,IF(AB352="Benzylpenicillin Procaine /
 Benzathine Penicillin",0.61,IF(AB352="Benzathine Penicillin",0.61,IF(AB352="Procaine benzylpenicillin",0.61,IF(AB352=Prodrug!E349,Prodrug!E349,Prodrug!E349))))))</f>
        <v/>
      </c>
      <c r="AQ352" s="240" t="str">
        <f>IFERROR((((Calculations!C349*Calculations!G349)/Calculations!E349)*'Data Entry'!X352),"")</f>
        <v/>
      </c>
      <c r="AR352" s="141" t="str">
        <f>IFERROR(VLOOKUP(AB352,Lists!$P$2:$Q$182,2,0),"")</f>
        <v/>
      </c>
      <c r="AS352" s="143" t="str">
        <f>IF(AI352="UI",VLOOKUP(AG352,'Convert Internation Units'!$A$2:$D$33,4,FALSE),IF(AG352="Penethamate hydroiodide",0.63,IF(AG352="Benzylpenicillin Procaine /
 Benzathine Penicillin",0.61,IF(AG352="Benzathine Penicillin",0.61,IF(AG352="Procaine benzylpenicillin",0.61,IF(AG352=Prodrug!F349,Prodrug!F349,Prodrug!F349))))))</f>
        <v/>
      </c>
      <c r="AT352" s="240" t="str">
        <f>IFERROR((((Calculations!K349*Calculations!G349)/Calculations!E349)*'Data Entry'!X352),"")</f>
        <v/>
      </c>
      <c r="AU352" s="146" t="str">
        <f>IFERROR(VLOOKUP(AG352,Lists!$P$2:$Q$182,2,0),"")</f>
        <v/>
      </c>
      <c r="AV352" s="143" t="str">
        <f>IF(AL352="UI",VLOOKUP(AJ352,'Convert Internation Units'!$A$2:$D$33,4,FALSE),IF(AJ352="Penethamate hydroiodide",0.63,IF(AJ352="Benzylpenicillin Procaine /
 Benzathine Penicillin",0.61,IF(AJ352="Benzathine Penicillin",0.61,IF(AJ352="Procaine benzylpenicillin",0.61,IF(AJ352=Prodrug!G349,Prodrug!G349,Prodrug!G349))))))</f>
        <v/>
      </c>
      <c r="AW352" s="240" t="str">
        <f>IFERROR((((Calculations!O349*Calculations!G349)/Calculations!E349)*'Data Entry'!X352),"")</f>
        <v/>
      </c>
      <c r="AX352" s="146" t="str">
        <f>IFERROR(VLOOKUP(AJ352,Lists!$P$2:$Q$182,2,0),"")</f>
        <v/>
      </c>
      <c r="AY352" s="143" t="str">
        <f>IF(AO352="UI",VLOOKUP(AM352,'Convert Internation Units'!$A$2:$D$33,4,FALSE),IF(AM352="Penethamate hydroiodide",0.63,IF(AM352="Benzylpenicillin Procaine /
 Benzathine Penicillin",0.61,IF(AM352="Benzathine Penicillin",0.61,IF(AM352="Procaine benzylpenicillin",0.61,IF(AM352=Prodrug!H349,Prodrug!H349,Prodrug!H349))))))</f>
        <v/>
      </c>
      <c r="AZ352" s="240" t="str">
        <f>IFERROR((((Calculations!S349*Calculations!G349)/Calculations!E349)*'Data Entry'!X352),"")</f>
        <v/>
      </c>
      <c r="BA352" s="146" t="str">
        <f>IFERROR(VLOOKUP(AM352,Lists!$P$2:$Q$182,2,0),"")</f>
        <v/>
      </c>
      <c r="BG352" s="165"/>
      <c r="BH352" s="165"/>
      <c r="BI352" s="165"/>
      <c r="BJ352" s="165"/>
      <c r="BK352" s="165"/>
      <c r="BL352" s="165"/>
      <c r="BM352" s="165"/>
      <c r="BN352" s="165"/>
      <c r="BO352" s="165"/>
      <c r="BP352" s="165"/>
      <c r="BQ352" s="165"/>
      <c r="BR352" s="165"/>
      <c r="BS352" s="165"/>
      <c r="BT352" s="165"/>
      <c r="BU352" s="165"/>
    </row>
    <row r="353" spans="1:73" s="5" customFormat="1">
      <c r="A353" s="116">
        <v>347</v>
      </c>
      <c r="B353" s="232"/>
      <c r="C353" s="105"/>
      <c r="D353" s="105"/>
      <c r="E353" s="105"/>
      <c r="F353" s="106"/>
      <c r="G353" s="107"/>
      <c r="H353" s="107"/>
      <c r="I353" s="108"/>
      <c r="J353" s="110"/>
      <c r="K353" s="110"/>
      <c r="L353" s="110"/>
      <c r="M353" s="110"/>
      <c r="N353" s="110"/>
      <c r="O353" s="110"/>
      <c r="P353" s="110"/>
      <c r="Q353" s="110"/>
      <c r="R353" s="110"/>
      <c r="S353" s="110"/>
      <c r="T353" s="110"/>
      <c r="U353" s="110"/>
      <c r="V353" s="110"/>
      <c r="W353" s="109"/>
      <c r="X353" s="111"/>
      <c r="Y353" s="112"/>
      <c r="Z353" s="328"/>
      <c r="AA353" s="329"/>
      <c r="AB353" s="114"/>
      <c r="AC353" s="115"/>
      <c r="AD353" s="113"/>
      <c r="AE353" s="113"/>
      <c r="AF353" s="112"/>
      <c r="AG353" s="116"/>
      <c r="AH353" s="115"/>
      <c r="AI353" s="174"/>
      <c r="AJ353" s="104"/>
      <c r="AK353" s="115"/>
      <c r="AL353" s="112"/>
      <c r="AM353" s="116"/>
      <c r="AN353" s="115"/>
      <c r="AO353" s="248"/>
      <c r="AP353" s="242" t="str">
        <f>IF(AD353="UI",VLOOKUP(AB353,'Convert Internation Units'!$A$2:$D$33,4,FALSE),IF(AB353="Penethamate hydroiodide",0.63,IF(AB353="Benzylpenicillin Procaine /
 Benzathine Penicillin",0.61,IF(AB353="Benzathine Penicillin",0.61,IF(AB353="Procaine benzylpenicillin",0.61,IF(AB353=Prodrug!E350,Prodrug!E350,Prodrug!E350))))))</f>
        <v/>
      </c>
      <c r="AQ353" s="239" t="str">
        <f>IFERROR((((Calculations!C350*Calculations!G350)/Calculations!E350)*'Data Entry'!X353),"")</f>
        <v/>
      </c>
      <c r="AR353" s="234" t="str">
        <f>IFERROR(VLOOKUP(AB353,Lists!$P$2:$Q$182,2,0),"")</f>
        <v/>
      </c>
      <c r="AS353" s="233" t="str">
        <f>IF(AI353="UI",VLOOKUP(AG353,'Convert Internation Units'!$A$2:$D$33,4,FALSE),IF(AG353="Penethamate hydroiodide",0.63,IF(AG353="Benzylpenicillin Procaine /
 Benzathine Penicillin",0.61,IF(AG353="Benzathine Penicillin",0.61,IF(AG353="Procaine benzylpenicillin",0.61,IF(AG353=Prodrug!F350,Prodrug!F350,Prodrug!F350))))))</f>
        <v/>
      </c>
      <c r="AT353" s="239" t="str">
        <f>IFERROR((((Calculations!K350*Calculations!G350)/Calculations!E350)*'Data Entry'!X353),"")</f>
        <v/>
      </c>
      <c r="AU353" s="235" t="str">
        <f>IFERROR(VLOOKUP(AG353,Lists!$P$2:$Q$182,2,0),"")</f>
        <v/>
      </c>
      <c r="AV353" s="233" t="str">
        <f>IF(AL353="UI",VLOOKUP(AJ353,'Convert Internation Units'!$A$2:$D$33,4,FALSE),IF(AJ353="Penethamate hydroiodide",0.63,IF(AJ353="Benzylpenicillin Procaine /
 Benzathine Penicillin",0.61,IF(AJ353="Benzathine Penicillin",0.61,IF(AJ353="Procaine benzylpenicillin",0.61,IF(AJ353=Prodrug!G350,Prodrug!G350,Prodrug!G350))))))</f>
        <v/>
      </c>
      <c r="AW353" s="239" t="str">
        <f>IFERROR((((Calculations!O350*Calculations!G350)/Calculations!E350)*'Data Entry'!X353),"")</f>
        <v/>
      </c>
      <c r="AX353" s="235" t="str">
        <f>IFERROR(VLOOKUP(AJ353,Lists!$P$2:$Q$182,2,0),"")</f>
        <v/>
      </c>
      <c r="AY353" s="233" t="str">
        <f>IF(AO353="UI",VLOOKUP(AM353,'Convert Internation Units'!$A$2:$D$33,4,FALSE),IF(AM353="Penethamate hydroiodide",0.63,IF(AM353="Benzylpenicillin Procaine /
 Benzathine Penicillin",0.61,IF(AM353="Benzathine Penicillin",0.61,IF(AM353="Procaine benzylpenicillin",0.61,IF(AM353=Prodrug!H350,Prodrug!H350,Prodrug!H350))))))</f>
        <v/>
      </c>
      <c r="AZ353" s="239" t="str">
        <f>IFERROR((((Calculations!S350*Calculations!G350)/Calculations!E350)*'Data Entry'!X353),"")</f>
        <v/>
      </c>
      <c r="BA353" s="235" t="str">
        <f>IFERROR(VLOOKUP(AM353,Lists!$P$2:$Q$182,2,0),"")</f>
        <v/>
      </c>
      <c r="BG353" s="165"/>
      <c r="BH353" s="165"/>
      <c r="BI353" s="165"/>
      <c r="BJ353" s="165"/>
      <c r="BK353" s="165"/>
      <c r="BL353" s="165"/>
      <c r="BM353" s="165"/>
      <c r="BN353" s="165"/>
      <c r="BO353" s="165"/>
      <c r="BP353" s="165"/>
      <c r="BQ353" s="165"/>
      <c r="BR353" s="165"/>
      <c r="BS353" s="165"/>
      <c r="BT353" s="165"/>
      <c r="BU353" s="165"/>
    </row>
    <row r="354" spans="1:73" s="5" customFormat="1">
      <c r="A354" s="6">
        <v>348</v>
      </c>
      <c r="B354" s="231"/>
      <c r="C354" s="7"/>
      <c r="D354" s="7"/>
      <c r="E354" s="7"/>
      <c r="F354" s="67"/>
      <c r="G354" s="79"/>
      <c r="H354" s="79"/>
      <c r="I354" s="75"/>
      <c r="J354" s="76"/>
      <c r="K354" s="76"/>
      <c r="L354" s="76"/>
      <c r="M354" s="76"/>
      <c r="N354" s="76"/>
      <c r="O354" s="76"/>
      <c r="P354" s="76"/>
      <c r="Q354" s="76"/>
      <c r="R354" s="76"/>
      <c r="S354" s="76"/>
      <c r="T354" s="76"/>
      <c r="U354" s="76"/>
      <c r="V354" s="76"/>
      <c r="W354" s="80"/>
      <c r="X354" s="69"/>
      <c r="Y354" s="25"/>
      <c r="Z354" s="326"/>
      <c r="AA354" s="327"/>
      <c r="AB354" s="28"/>
      <c r="AC354" s="23"/>
      <c r="AD354" s="8"/>
      <c r="AE354" s="8"/>
      <c r="AF354" s="25"/>
      <c r="AG354" s="6"/>
      <c r="AH354" s="23"/>
      <c r="AI354" s="173"/>
      <c r="AJ354" s="26"/>
      <c r="AK354" s="23"/>
      <c r="AL354" s="25"/>
      <c r="AM354" s="6"/>
      <c r="AN354" s="23"/>
      <c r="AO354" s="247"/>
      <c r="AP354" s="243" t="str">
        <f>IF(AD354="UI",VLOOKUP(AB354,'Convert Internation Units'!$A$2:$D$33,4,FALSE),IF(AB354="Penethamate hydroiodide",0.63,IF(AB354="Benzylpenicillin Procaine /
 Benzathine Penicillin",0.61,IF(AB354="Benzathine Penicillin",0.61,IF(AB354="Procaine benzylpenicillin",0.61,IF(AB354=Prodrug!E351,Prodrug!E351,Prodrug!E351))))))</f>
        <v/>
      </c>
      <c r="AQ354" s="240" t="str">
        <f>IFERROR((((Calculations!C351*Calculations!G351)/Calculations!E351)*'Data Entry'!X354),"")</f>
        <v/>
      </c>
      <c r="AR354" s="141" t="str">
        <f>IFERROR(VLOOKUP(AB354,Lists!$P$2:$Q$182,2,0),"")</f>
        <v/>
      </c>
      <c r="AS354" s="143" t="str">
        <f>IF(AI354="UI",VLOOKUP(AG354,'Convert Internation Units'!$A$2:$D$33,4,FALSE),IF(AG354="Penethamate hydroiodide",0.63,IF(AG354="Benzylpenicillin Procaine /
 Benzathine Penicillin",0.61,IF(AG354="Benzathine Penicillin",0.61,IF(AG354="Procaine benzylpenicillin",0.61,IF(AG354=Prodrug!F351,Prodrug!F351,Prodrug!F351))))))</f>
        <v/>
      </c>
      <c r="AT354" s="240" t="str">
        <f>IFERROR((((Calculations!K351*Calculations!G351)/Calculations!E351)*'Data Entry'!X354),"")</f>
        <v/>
      </c>
      <c r="AU354" s="146" t="str">
        <f>IFERROR(VLOOKUP(AG354,Lists!$P$2:$Q$182,2,0),"")</f>
        <v/>
      </c>
      <c r="AV354" s="143" t="str">
        <f>IF(AL354="UI",VLOOKUP(AJ354,'Convert Internation Units'!$A$2:$D$33,4,FALSE),IF(AJ354="Penethamate hydroiodide",0.63,IF(AJ354="Benzylpenicillin Procaine /
 Benzathine Penicillin",0.61,IF(AJ354="Benzathine Penicillin",0.61,IF(AJ354="Procaine benzylpenicillin",0.61,IF(AJ354=Prodrug!G351,Prodrug!G351,Prodrug!G351))))))</f>
        <v/>
      </c>
      <c r="AW354" s="240" t="str">
        <f>IFERROR((((Calculations!O351*Calculations!G351)/Calculations!E351)*'Data Entry'!X354),"")</f>
        <v/>
      </c>
      <c r="AX354" s="146" t="str">
        <f>IFERROR(VLOOKUP(AJ354,Lists!$P$2:$Q$182,2,0),"")</f>
        <v/>
      </c>
      <c r="AY354" s="143" t="str">
        <f>IF(AO354="UI",VLOOKUP(AM354,'Convert Internation Units'!$A$2:$D$33,4,FALSE),IF(AM354="Penethamate hydroiodide",0.63,IF(AM354="Benzylpenicillin Procaine /
 Benzathine Penicillin",0.61,IF(AM354="Benzathine Penicillin",0.61,IF(AM354="Procaine benzylpenicillin",0.61,IF(AM354=Prodrug!H351,Prodrug!H351,Prodrug!H351))))))</f>
        <v/>
      </c>
      <c r="AZ354" s="240" t="str">
        <f>IFERROR((((Calculations!S351*Calculations!G351)/Calculations!E351)*'Data Entry'!X354),"")</f>
        <v/>
      </c>
      <c r="BA354" s="146" t="str">
        <f>IFERROR(VLOOKUP(AM354,Lists!$P$2:$Q$182,2,0),"")</f>
        <v/>
      </c>
      <c r="BG354" s="165"/>
      <c r="BH354" s="165"/>
      <c r="BI354" s="165"/>
      <c r="BJ354" s="165"/>
      <c r="BK354" s="165"/>
      <c r="BL354" s="165"/>
      <c r="BM354" s="165"/>
      <c r="BN354" s="165"/>
      <c r="BO354" s="165"/>
      <c r="BP354" s="165"/>
      <c r="BQ354" s="165"/>
      <c r="BR354" s="165"/>
      <c r="BS354" s="165"/>
      <c r="BT354" s="165"/>
      <c r="BU354" s="165"/>
    </row>
    <row r="355" spans="1:73" s="5" customFormat="1">
      <c r="A355" s="116">
        <v>349</v>
      </c>
      <c r="B355" s="232"/>
      <c r="C355" s="105"/>
      <c r="D355" s="105"/>
      <c r="E355" s="105"/>
      <c r="F355" s="106"/>
      <c r="G355" s="107"/>
      <c r="H355" s="107"/>
      <c r="I355" s="108"/>
      <c r="J355" s="110"/>
      <c r="K355" s="110"/>
      <c r="L355" s="110"/>
      <c r="M355" s="110"/>
      <c r="N355" s="110"/>
      <c r="O355" s="110"/>
      <c r="P355" s="110"/>
      <c r="Q355" s="110"/>
      <c r="R355" s="110"/>
      <c r="S355" s="110"/>
      <c r="T355" s="110"/>
      <c r="U355" s="110"/>
      <c r="V355" s="110"/>
      <c r="W355" s="109"/>
      <c r="X355" s="111"/>
      <c r="Y355" s="112"/>
      <c r="Z355" s="328"/>
      <c r="AA355" s="329"/>
      <c r="AB355" s="114"/>
      <c r="AC355" s="115"/>
      <c r="AD355" s="113"/>
      <c r="AE355" s="113"/>
      <c r="AF355" s="112"/>
      <c r="AG355" s="116"/>
      <c r="AH355" s="115"/>
      <c r="AI355" s="174"/>
      <c r="AJ355" s="104"/>
      <c r="AK355" s="115"/>
      <c r="AL355" s="112"/>
      <c r="AM355" s="116"/>
      <c r="AN355" s="115"/>
      <c r="AO355" s="248"/>
      <c r="AP355" s="242" t="str">
        <f>IF(AD355="UI",VLOOKUP(AB355,'Convert Internation Units'!$A$2:$D$33,4,FALSE),IF(AB355="Penethamate hydroiodide",0.63,IF(AB355="Benzylpenicillin Procaine /
 Benzathine Penicillin",0.61,IF(AB355="Benzathine Penicillin",0.61,IF(AB355="Procaine benzylpenicillin",0.61,IF(AB355=Prodrug!E352,Prodrug!E352,Prodrug!E352))))))</f>
        <v/>
      </c>
      <c r="AQ355" s="239" t="str">
        <f>IFERROR((((Calculations!C352*Calculations!G352)/Calculations!E352)*'Data Entry'!X355),"")</f>
        <v/>
      </c>
      <c r="AR355" s="234" t="str">
        <f>IFERROR(VLOOKUP(AB355,Lists!$P$2:$Q$182,2,0),"")</f>
        <v/>
      </c>
      <c r="AS355" s="233" t="str">
        <f>IF(AI355="UI",VLOOKUP(AG355,'Convert Internation Units'!$A$2:$D$33,4,FALSE),IF(AG355="Penethamate hydroiodide",0.63,IF(AG355="Benzylpenicillin Procaine /
 Benzathine Penicillin",0.61,IF(AG355="Benzathine Penicillin",0.61,IF(AG355="Procaine benzylpenicillin",0.61,IF(AG355=Prodrug!F352,Prodrug!F352,Prodrug!F352))))))</f>
        <v/>
      </c>
      <c r="AT355" s="239" t="str">
        <f>IFERROR((((Calculations!K352*Calculations!G352)/Calculations!E352)*'Data Entry'!X355),"")</f>
        <v/>
      </c>
      <c r="AU355" s="235" t="str">
        <f>IFERROR(VLOOKUP(AG355,Lists!$P$2:$Q$182,2,0),"")</f>
        <v/>
      </c>
      <c r="AV355" s="233" t="str">
        <f>IF(AL355="UI",VLOOKUP(AJ355,'Convert Internation Units'!$A$2:$D$33,4,FALSE),IF(AJ355="Penethamate hydroiodide",0.63,IF(AJ355="Benzylpenicillin Procaine /
 Benzathine Penicillin",0.61,IF(AJ355="Benzathine Penicillin",0.61,IF(AJ355="Procaine benzylpenicillin",0.61,IF(AJ355=Prodrug!G352,Prodrug!G352,Prodrug!G352))))))</f>
        <v/>
      </c>
      <c r="AW355" s="239" t="str">
        <f>IFERROR((((Calculations!O352*Calculations!G352)/Calculations!E352)*'Data Entry'!X355),"")</f>
        <v/>
      </c>
      <c r="AX355" s="235" t="str">
        <f>IFERROR(VLOOKUP(AJ355,Lists!$P$2:$Q$182,2,0),"")</f>
        <v/>
      </c>
      <c r="AY355" s="233" t="str">
        <f>IF(AO355="UI",VLOOKUP(AM355,'Convert Internation Units'!$A$2:$D$33,4,FALSE),IF(AM355="Penethamate hydroiodide",0.63,IF(AM355="Benzylpenicillin Procaine /
 Benzathine Penicillin",0.61,IF(AM355="Benzathine Penicillin",0.61,IF(AM355="Procaine benzylpenicillin",0.61,IF(AM355=Prodrug!H352,Prodrug!H352,Prodrug!H352))))))</f>
        <v/>
      </c>
      <c r="AZ355" s="239" t="str">
        <f>IFERROR((((Calculations!S352*Calculations!G352)/Calculations!E352)*'Data Entry'!X355),"")</f>
        <v/>
      </c>
      <c r="BA355" s="235" t="str">
        <f>IFERROR(VLOOKUP(AM355,Lists!$P$2:$Q$182,2,0),"")</f>
        <v/>
      </c>
      <c r="BG355" s="165"/>
      <c r="BH355" s="165"/>
      <c r="BI355" s="165"/>
      <c r="BJ355" s="165"/>
      <c r="BK355" s="165"/>
      <c r="BL355" s="165"/>
      <c r="BM355" s="165"/>
      <c r="BN355" s="165"/>
      <c r="BO355" s="165"/>
      <c r="BP355" s="165"/>
      <c r="BQ355" s="165"/>
      <c r="BR355" s="165"/>
      <c r="BS355" s="165"/>
      <c r="BT355" s="165"/>
      <c r="BU355" s="165"/>
    </row>
    <row r="356" spans="1:73" s="5" customFormat="1">
      <c r="A356" s="6">
        <v>350</v>
      </c>
      <c r="B356" s="231"/>
      <c r="C356" s="7"/>
      <c r="D356" s="7"/>
      <c r="E356" s="7"/>
      <c r="F356" s="67"/>
      <c r="G356" s="79"/>
      <c r="H356" s="79"/>
      <c r="I356" s="75"/>
      <c r="J356" s="76"/>
      <c r="K356" s="76"/>
      <c r="L356" s="76"/>
      <c r="M356" s="76"/>
      <c r="N356" s="76"/>
      <c r="O356" s="76"/>
      <c r="P356" s="76"/>
      <c r="Q356" s="76"/>
      <c r="R356" s="76"/>
      <c r="S356" s="76"/>
      <c r="T356" s="76"/>
      <c r="U356" s="76"/>
      <c r="V356" s="76"/>
      <c r="W356" s="80"/>
      <c r="X356" s="69"/>
      <c r="Y356" s="25"/>
      <c r="Z356" s="326"/>
      <c r="AA356" s="327"/>
      <c r="AB356" s="28"/>
      <c r="AC356" s="23"/>
      <c r="AD356" s="8"/>
      <c r="AE356" s="8"/>
      <c r="AF356" s="25"/>
      <c r="AG356" s="6"/>
      <c r="AH356" s="23"/>
      <c r="AI356" s="173"/>
      <c r="AJ356" s="26"/>
      <c r="AK356" s="23"/>
      <c r="AL356" s="25"/>
      <c r="AM356" s="6"/>
      <c r="AN356" s="23"/>
      <c r="AO356" s="247"/>
      <c r="AP356" s="243" t="str">
        <f>IF(AD356="UI",VLOOKUP(AB356,'Convert Internation Units'!$A$2:$D$33,4,FALSE),IF(AB356="Penethamate hydroiodide",0.63,IF(AB356="Benzylpenicillin Procaine /
 Benzathine Penicillin",0.61,IF(AB356="Benzathine Penicillin",0.61,IF(AB356="Procaine benzylpenicillin",0.61,IF(AB356=Prodrug!E353,Prodrug!E353,Prodrug!E353))))))</f>
        <v/>
      </c>
      <c r="AQ356" s="240" t="str">
        <f>IFERROR((((Calculations!C353*Calculations!G353)/Calculations!E353)*'Data Entry'!X356),"")</f>
        <v/>
      </c>
      <c r="AR356" s="141" t="str">
        <f>IFERROR(VLOOKUP(AB356,Lists!$P$2:$Q$182,2,0),"")</f>
        <v/>
      </c>
      <c r="AS356" s="143" t="str">
        <f>IF(AI356="UI",VLOOKUP(AG356,'Convert Internation Units'!$A$2:$D$33,4,FALSE),IF(AG356="Penethamate hydroiodide",0.63,IF(AG356="Benzylpenicillin Procaine /
 Benzathine Penicillin",0.61,IF(AG356="Benzathine Penicillin",0.61,IF(AG356="Procaine benzylpenicillin",0.61,IF(AG356=Prodrug!F353,Prodrug!F353,Prodrug!F353))))))</f>
        <v/>
      </c>
      <c r="AT356" s="240" t="str">
        <f>IFERROR((((Calculations!K353*Calculations!G353)/Calculations!E353)*'Data Entry'!X356),"")</f>
        <v/>
      </c>
      <c r="AU356" s="146" t="str">
        <f>IFERROR(VLOOKUP(AG356,Lists!$P$2:$Q$182,2,0),"")</f>
        <v/>
      </c>
      <c r="AV356" s="143" t="str">
        <f>IF(AL356="UI",VLOOKUP(AJ356,'Convert Internation Units'!$A$2:$D$33,4,FALSE),IF(AJ356="Penethamate hydroiodide",0.63,IF(AJ356="Benzylpenicillin Procaine /
 Benzathine Penicillin",0.61,IF(AJ356="Benzathine Penicillin",0.61,IF(AJ356="Procaine benzylpenicillin",0.61,IF(AJ356=Prodrug!G353,Prodrug!G353,Prodrug!G353))))))</f>
        <v/>
      </c>
      <c r="AW356" s="240" t="str">
        <f>IFERROR((((Calculations!O353*Calculations!G353)/Calculations!E353)*'Data Entry'!X356),"")</f>
        <v/>
      </c>
      <c r="AX356" s="146" t="str">
        <f>IFERROR(VLOOKUP(AJ356,Lists!$P$2:$Q$182,2,0),"")</f>
        <v/>
      </c>
      <c r="AY356" s="143" t="str">
        <f>IF(AO356="UI",VLOOKUP(AM356,'Convert Internation Units'!$A$2:$D$33,4,FALSE),IF(AM356="Penethamate hydroiodide",0.63,IF(AM356="Benzylpenicillin Procaine /
 Benzathine Penicillin",0.61,IF(AM356="Benzathine Penicillin",0.61,IF(AM356="Procaine benzylpenicillin",0.61,IF(AM356=Prodrug!H353,Prodrug!H353,Prodrug!H353))))))</f>
        <v/>
      </c>
      <c r="AZ356" s="240" t="str">
        <f>IFERROR((((Calculations!S353*Calculations!G353)/Calculations!E353)*'Data Entry'!X356),"")</f>
        <v/>
      </c>
      <c r="BA356" s="146" t="str">
        <f>IFERROR(VLOOKUP(AM356,Lists!$P$2:$Q$182,2,0),"")</f>
        <v/>
      </c>
      <c r="BG356" s="165"/>
      <c r="BH356" s="165"/>
      <c r="BI356" s="165"/>
      <c r="BJ356" s="165"/>
      <c r="BK356" s="165"/>
      <c r="BL356" s="165"/>
      <c r="BM356" s="165"/>
      <c r="BN356" s="165"/>
      <c r="BO356" s="165"/>
      <c r="BP356" s="165"/>
      <c r="BQ356" s="165"/>
      <c r="BR356" s="165"/>
      <c r="BS356" s="165"/>
      <c r="BT356" s="165"/>
      <c r="BU356" s="165"/>
    </row>
    <row r="357" spans="1:73" s="5" customFormat="1">
      <c r="A357" s="116">
        <v>351</v>
      </c>
      <c r="B357" s="232"/>
      <c r="C357" s="105"/>
      <c r="D357" s="105"/>
      <c r="E357" s="105"/>
      <c r="F357" s="106"/>
      <c r="G357" s="107"/>
      <c r="H357" s="107"/>
      <c r="I357" s="108"/>
      <c r="J357" s="110"/>
      <c r="K357" s="110"/>
      <c r="L357" s="110"/>
      <c r="M357" s="110"/>
      <c r="N357" s="110"/>
      <c r="O357" s="110"/>
      <c r="P357" s="110"/>
      <c r="Q357" s="110"/>
      <c r="R357" s="110"/>
      <c r="S357" s="110"/>
      <c r="T357" s="110"/>
      <c r="U357" s="110"/>
      <c r="V357" s="110"/>
      <c r="W357" s="109"/>
      <c r="X357" s="111"/>
      <c r="Y357" s="112"/>
      <c r="Z357" s="328"/>
      <c r="AA357" s="329"/>
      <c r="AB357" s="114"/>
      <c r="AC357" s="115"/>
      <c r="AD357" s="113"/>
      <c r="AE357" s="113"/>
      <c r="AF357" s="112"/>
      <c r="AG357" s="116"/>
      <c r="AH357" s="115"/>
      <c r="AI357" s="174"/>
      <c r="AJ357" s="104"/>
      <c r="AK357" s="115"/>
      <c r="AL357" s="112"/>
      <c r="AM357" s="116"/>
      <c r="AN357" s="115"/>
      <c r="AO357" s="248"/>
      <c r="AP357" s="242" t="str">
        <f>IF(AD357="UI",VLOOKUP(AB357,'Convert Internation Units'!$A$2:$D$33,4,FALSE),IF(AB357="Penethamate hydroiodide",0.63,IF(AB357="Benzylpenicillin Procaine /
 Benzathine Penicillin",0.61,IF(AB357="Benzathine Penicillin",0.61,IF(AB357="Procaine benzylpenicillin",0.61,IF(AB357=Prodrug!E354,Prodrug!E354,Prodrug!E354))))))</f>
        <v/>
      </c>
      <c r="AQ357" s="239" t="str">
        <f>IFERROR((((Calculations!C354*Calculations!G354)/Calculations!E354)*'Data Entry'!X357),"")</f>
        <v/>
      </c>
      <c r="AR357" s="234" t="str">
        <f>IFERROR(VLOOKUP(AB357,Lists!$P$2:$Q$182,2,0),"")</f>
        <v/>
      </c>
      <c r="AS357" s="233" t="str">
        <f>IF(AI357="UI",VLOOKUP(AG357,'Convert Internation Units'!$A$2:$D$33,4,FALSE),IF(AG357="Penethamate hydroiodide",0.63,IF(AG357="Benzylpenicillin Procaine /
 Benzathine Penicillin",0.61,IF(AG357="Benzathine Penicillin",0.61,IF(AG357="Procaine benzylpenicillin",0.61,IF(AG357=Prodrug!F354,Prodrug!F354,Prodrug!F354))))))</f>
        <v/>
      </c>
      <c r="AT357" s="239" t="str">
        <f>IFERROR((((Calculations!K354*Calculations!G354)/Calculations!E354)*'Data Entry'!X357),"")</f>
        <v/>
      </c>
      <c r="AU357" s="235" t="str">
        <f>IFERROR(VLOOKUP(AG357,Lists!$P$2:$Q$182,2,0),"")</f>
        <v/>
      </c>
      <c r="AV357" s="233" t="str">
        <f>IF(AL357="UI",VLOOKUP(AJ357,'Convert Internation Units'!$A$2:$D$33,4,FALSE),IF(AJ357="Penethamate hydroiodide",0.63,IF(AJ357="Benzylpenicillin Procaine /
 Benzathine Penicillin",0.61,IF(AJ357="Benzathine Penicillin",0.61,IF(AJ357="Procaine benzylpenicillin",0.61,IF(AJ357=Prodrug!G354,Prodrug!G354,Prodrug!G354))))))</f>
        <v/>
      </c>
      <c r="AW357" s="239" t="str">
        <f>IFERROR((((Calculations!O354*Calculations!G354)/Calculations!E354)*'Data Entry'!X357),"")</f>
        <v/>
      </c>
      <c r="AX357" s="235" t="str">
        <f>IFERROR(VLOOKUP(AJ357,Lists!$P$2:$Q$182,2,0),"")</f>
        <v/>
      </c>
      <c r="AY357" s="233" t="str">
        <f>IF(AO357="UI",VLOOKUP(AM357,'Convert Internation Units'!$A$2:$D$33,4,FALSE),IF(AM357="Penethamate hydroiodide",0.63,IF(AM357="Benzylpenicillin Procaine /
 Benzathine Penicillin",0.61,IF(AM357="Benzathine Penicillin",0.61,IF(AM357="Procaine benzylpenicillin",0.61,IF(AM357=Prodrug!H354,Prodrug!H354,Prodrug!H354))))))</f>
        <v/>
      </c>
      <c r="AZ357" s="239" t="str">
        <f>IFERROR((((Calculations!S354*Calculations!G354)/Calculations!E354)*'Data Entry'!X357),"")</f>
        <v/>
      </c>
      <c r="BA357" s="235" t="str">
        <f>IFERROR(VLOOKUP(AM357,Lists!$P$2:$Q$182,2,0),"")</f>
        <v/>
      </c>
      <c r="BG357" s="165"/>
      <c r="BH357" s="165"/>
      <c r="BI357" s="165"/>
      <c r="BJ357" s="165"/>
      <c r="BK357" s="165"/>
      <c r="BL357" s="165"/>
      <c r="BM357" s="165"/>
      <c r="BN357" s="165"/>
      <c r="BO357" s="165"/>
      <c r="BP357" s="165"/>
      <c r="BQ357" s="165"/>
      <c r="BR357" s="165"/>
      <c r="BS357" s="165"/>
      <c r="BT357" s="165"/>
      <c r="BU357" s="165"/>
    </row>
    <row r="358" spans="1:73" s="5" customFormat="1">
      <c r="A358" s="6">
        <v>352</v>
      </c>
      <c r="B358" s="231"/>
      <c r="C358" s="7"/>
      <c r="D358" s="7"/>
      <c r="E358" s="7"/>
      <c r="F358" s="67"/>
      <c r="G358" s="79"/>
      <c r="H358" s="79"/>
      <c r="I358" s="75"/>
      <c r="J358" s="76"/>
      <c r="K358" s="76"/>
      <c r="L358" s="76"/>
      <c r="M358" s="76"/>
      <c r="N358" s="76"/>
      <c r="O358" s="76"/>
      <c r="P358" s="76"/>
      <c r="Q358" s="76"/>
      <c r="R358" s="76"/>
      <c r="S358" s="76"/>
      <c r="T358" s="76"/>
      <c r="U358" s="76"/>
      <c r="V358" s="76"/>
      <c r="W358" s="80"/>
      <c r="X358" s="69"/>
      <c r="Y358" s="25"/>
      <c r="Z358" s="326"/>
      <c r="AA358" s="327"/>
      <c r="AB358" s="28"/>
      <c r="AC358" s="23"/>
      <c r="AD358" s="8"/>
      <c r="AE358" s="8"/>
      <c r="AF358" s="25"/>
      <c r="AG358" s="6"/>
      <c r="AH358" s="23"/>
      <c r="AI358" s="173"/>
      <c r="AJ358" s="26"/>
      <c r="AK358" s="23"/>
      <c r="AL358" s="25"/>
      <c r="AM358" s="6"/>
      <c r="AN358" s="23"/>
      <c r="AO358" s="247"/>
      <c r="AP358" s="243" t="str">
        <f>IF(AD358="UI",VLOOKUP(AB358,'Convert Internation Units'!$A$2:$D$33,4,FALSE),IF(AB358="Penethamate hydroiodide",0.63,IF(AB358="Benzylpenicillin Procaine /
 Benzathine Penicillin",0.61,IF(AB358="Benzathine Penicillin",0.61,IF(AB358="Procaine benzylpenicillin",0.61,IF(AB358=Prodrug!E355,Prodrug!E355,Prodrug!E355))))))</f>
        <v/>
      </c>
      <c r="AQ358" s="240" t="str">
        <f>IFERROR((((Calculations!C355*Calculations!G355)/Calculations!E355)*'Data Entry'!X358),"")</f>
        <v/>
      </c>
      <c r="AR358" s="141" t="str">
        <f>IFERROR(VLOOKUP(AB358,Lists!$P$2:$Q$182,2,0),"")</f>
        <v/>
      </c>
      <c r="AS358" s="143" t="str">
        <f>IF(AI358="UI",VLOOKUP(AG358,'Convert Internation Units'!$A$2:$D$33,4,FALSE),IF(AG358="Penethamate hydroiodide",0.63,IF(AG358="Benzylpenicillin Procaine /
 Benzathine Penicillin",0.61,IF(AG358="Benzathine Penicillin",0.61,IF(AG358="Procaine benzylpenicillin",0.61,IF(AG358=Prodrug!F355,Prodrug!F355,Prodrug!F355))))))</f>
        <v/>
      </c>
      <c r="AT358" s="240" t="str">
        <f>IFERROR((((Calculations!K355*Calculations!G355)/Calculations!E355)*'Data Entry'!X358),"")</f>
        <v/>
      </c>
      <c r="AU358" s="146" t="str">
        <f>IFERROR(VLOOKUP(AG358,Lists!$P$2:$Q$182,2,0),"")</f>
        <v/>
      </c>
      <c r="AV358" s="143" t="str">
        <f>IF(AL358="UI",VLOOKUP(AJ358,'Convert Internation Units'!$A$2:$D$33,4,FALSE),IF(AJ358="Penethamate hydroiodide",0.63,IF(AJ358="Benzylpenicillin Procaine /
 Benzathine Penicillin",0.61,IF(AJ358="Benzathine Penicillin",0.61,IF(AJ358="Procaine benzylpenicillin",0.61,IF(AJ358=Prodrug!G355,Prodrug!G355,Prodrug!G355))))))</f>
        <v/>
      </c>
      <c r="AW358" s="240" t="str">
        <f>IFERROR((((Calculations!O355*Calculations!G355)/Calculations!E355)*'Data Entry'!X358),"")</f>
        <v/>
      </c>
      <c r="AX358" s="146" t="str">
        <f>IFERROR(VLOOKUP(AJ358,Lists!$P$2:$Q$182,2,0),"")</f>
        <v/>
      </c>
      <c r="AY358" s="143" t="str">
        <f>IF(AO358="UI",VLOOKUP(AM358,'Convert Internation Units'!$A$2:$D$33,4,FALSE),IF(AM358="Penethamate hydroiodide",0.63,IF(AM358="Benzylpenicillin Procaine /
 Benzathine Penicillin",0.61,IF(AM358="Benzathine Penicillin",0.61,IF(AM358="Procaine benzylpenicillin",0.61,IF(AM358=Prodrug!H355,Prodrug!H355,Prodrug!H355))))))</f>
        <v/>
      </c>
      <c r="AZ358" s="240" t="str">
        <f>IFERROR((((Calculations!S355*Calculations!G355)/Calculations!E355)*'Data Entry'!X358),"")</f>
        <v/>
      </c>
      <c r="BA358" s="146" t="str">
        <f>IFERROR(VLOOKUP(AM358,Lists!$P$2:$Q$182,2,0),"")</f>
        <v/>
      </c>
      <c r="BG358" s="165"/>
      <c r="BH358" s="165"/>
      <c r="BI358" s="165"/>
      <c r="BJ358" s="165"/>
      <c r="BK358" s="165"/>
      <c r="BL358" s="165"/>
      <c r="BM358" s="165"/>
      <c r="BN358" s="165"/>
      <c r="BO358" s="165"/>
      <c r="BP358" s="165"/>
      <c r="BQ358" s="165"/>
      <c r="BR358" s="165"/>
      <c r="BS358" s="165"/>
      <c r="BT358" s="165"/>
      <c r="BU358" s="165"/>
    </row>
    <row r="359" spans="1:73" s="5" customFormat="1">
      <c r="A359" s="116">
        <v>353</v>
      </c>
      <c r="B359" s="232"/>
      <c r="C359" s="105"/>
      <c r="D359" s="105"/>
      <c r="E359" s="105"/>
      <c r="F359" s="106"/>
      <c r="G359" s="107"/>
      <c r="H359" s="107"/>
      <c r="I359" s="108"/>
      <c r="J359" s="110"/>
      <c r="K359" s="110"/>
      <c r="L359" s="110"/>
      <c r="M359" s="110"/>
      <c r="N359" s="110"/>
      <c r="O359" s="110"/>
      <c r="P359" s="110"/>
      <c r="Q359" s="110"/>
      <c r="R359" s="110"/>
      <c r="S359" s="110"/>
      <c r="T359" s="110"/>
      <c r="U359" s="110"/>
      <c r="V359" s="110"/>
      <c r="W359" s="109"/>
      <c r="X359" s="111"/>
      <c r="Y359" s="112"/>
      <c r="Z359" s="328"/>
      <c r="AA359" s="329"/>
      <c r="AB359" s="114"/>
      <c r="AC359" s="115"/>
      <c r="AD359" s="113"/>
      <c r="AE359" s="113"/>
      <c r="AF359" s="112"/>
      <c r="AG359" s="116"/>
      <c r="AH359" s="115"/>
      <c r="AI359" s="174"/>
      <c r="AJ359" s="104"/>
      <c r="AK359" s="115"/>
      <c r="AL359" s="112"/>
      <c r="AM359" s="116"/>
      <c r="AN359" s="115"/>
      <c r="AO359" s="248"/>
      <c r="AP359" s="242" t="str">
        <f>IF(AD359="UI",VLOOKUP(AB359,'Convert Internation Units'!$A$2:$D$33,4,FALSE),IF(AB359="Penethamate hydroiodide",0.63,IF(AB359="Benzylpenicillin Procaine /
 Benzathine Penicillin",0.61,IF(AB359="Benzathine Penicillin",0.61,IF(AB359="Procaine benzylpenicillin",0.61,IF(AB359=Prodrug!E356,Prodrug!E356,Prodrug!E356))))))</f>
        <v/>
      </c>
      <c r="AQ359" s="239" t="str">
        <f>IFERROR((((Calculations!C356*Calculations!G356)/Calculations!E356)*'Data Entry'!X359),"")</f>
        <v/>
      </c>
      <c r="AR359" s="234" t="str">
        <f>IFERROR(VLOOKUP(AB359,Lists!$P$2:$Q$182,2,0),"")</f>
        <v/>
      </c>
      <c r="AS359" s="233" t="str">
        <f>IF(AI359="UI",VLOOKUP(AG359,'Convert Internation Units'!$A$2:$D$33,4,FALSE),IF(AG359="Penethamate hydroiodide",0.63,IF(AG359="Benzylpenicillin Procaine /
 Benzathine Penicillin",0.61,IF(AG359="Benzathine Penicillin",0.61,IF(AG359="Procaine benzylpenicillin",0.61,IF(AG359=Prodrug!F356,Prodrug!F356,Prodrug!F356))))))</f>
        <v/>
      </c>
      <c r="AT359" s="239" t="str">
        <f>IFERROR((((Calculations!K356*Calculations!G356)/Calculations!E356)*'Data Entry'!X359),"")</f>
        <v/>
      </c>
      <c r="AU359" s="235" t="str">
        <f>IFERROR(VLOOKUP(AG359,Lists!$P$2:$Q$182,2,0),"")</f>
        <v/>
      </c>
      <c r="AV359" s="233" t="str">
        <f>IF(AL359="UI",VLOOKUP(AJ359,'Convert Internation Units'!$A$2:$D$33,4,FALSE),IF(AJ359="Penethamate hydroiodide",0.63,IF(AJ359="Benzylpenicillin Procaine /
 Benzathine Penicillin",0.61,IF(AJ359="Benzathine Penicillin",0.61,IF(AJ359="Procaine benzylpenicillin",0.61,IF(AJ359=Prodrug!G356,Prodrug!G356,Prodrug!G356))))))</f>
        <v/>
      </c>
      <c r="AW359" s="239" t="str">
        <f>IFERROR((((Calculations!O356*Calculations!G356)/Calculations!E356)*'Data Entry'!X359),"")</f>
        <v/>
      </c>
      <c r="AX359" s="235" t="str">
        <f>IFERROR(VLOOKUP(AJ359,Lists!$P$2:$Q$182,2,0),"")</f>
        <v/>
      </c>
      <c r="AY359" s="233" t="str">
        <f>IF(AO359="UI",VLOOKUP(AM359,'Convert Internation Units'!$A$2:$D$33,4,FALSE),IF(AM359="Penethamate hydroiodide",0.63,IF(AM359="Benzylpenicillin Procaine /
 Benzathine Penicillin",0.61,IF(AM359="Benzathine Penicillin",0.61,IF(AM359="Procaine benzylpenicillin",0.61,IF(AM359=Prodrug!H356,Prodrug!H356,Prodrug!H356))))))</f>
        <v/>
      </c>
      <c r="AZ359" s="239" t="str">
        <f>IFERROR((((Calculations!S356*Calculations!G356)/Calculations!E356)*'Data Entry'!X359),"")</f>
        <v/>
      </c>
      <c r="BA359" s="235" t="str">
        <f>IFERROR(VLOOKUP(AM359,Lists!$P$2:$Q$182,2,0),"")</f>
        <v/>
      </c>
      <c r="BG359" s="165"/>
      <c r="BH359" s="165"/>
      <c r="BI359" s="165"/>
      <c r="BJ359" s="165"/>
      <c r="BK359" s="165"/>
      <c r="BL359" s="165"/>
      <c r="BM359" s="165"/>
      <c r="BN359" s="165"/>
      <c r="BO359" s="165"/>
      <c r="BP359" s="165"/>
      <c r="BQ359" s="165"/>
      <c r="BR359" s="165"/>
      <c r="BS359" s="165"/>
      <c r="BT359" s="165"/>
      <c r="BU359" s="165"/>
    </row>
    <row r="360" spans="1:73" s="5" customFormat="1">
      <c r="A360" s="6">
        <v>354</v>
      </c>
      <c r="B360" s="231"/>
      <c r="C360" s="7"/>
      <c r="D360" s="7"/>
      <c r="E360" s="7"/>
      <c r="F360" s="67"/>
      <c r="G360" s="79"/>
      <c r="H360" s="79"/>
      <c r="I360" s="75"/>
      <c r="J360" s="76"/>
      <c r="K360" s="76"/>
      <c r="L360" s="76"/>
      <c r="M360" s="76"/>
      <c r="N360" s="76"/>
      <c r="O360" s="76"/>
      <c r="P360" s="76"/>
      <c r="Q360" s="76"/>
      <c r="R360" s="76"/>
      <c r="S360" s="76"/>
      <c r="T360" s="76"/>
      <c r="U360" s="76"/>
      <c r="V360" s="76"/>
      <c r="W360" s="80"/>
      <c r="X360" s="69"/>
      <c r="Y360" s="25"/>
      <c r="Z360" s="326"/>
      <c r="AA360" s="327"/>
      <c r="AB360" s="28"/>
      <c r="AC360" s="23"/>
      <c r="AD360" s="8"/>
      <c r="AE360" s="8"/>
      <c r="AF360" s="25"/>
      <c r="AG360" s="6"/>
      <c r="AH360" s="23"/>
      <c r="AI360" s="173"/>
      <c r="AJ360" s="26"/>
      <c r="AK360" s="23"/>
      <c r="AL360" s="25"/>
      <c r="AM360" s="6"/>
      <c r="AN360" s="23"/>
      <c r="AO360" s="247"/>
      <c r="AP360" s="243" t="str">
        <f>IF(AD360="UI",VLOOKUP(AB360,'Convert Internation Units'!$A$2:$D$33,4,FALSE),IF(AB360="Penethamate hydroiodide",0.63,IF(AB360="Benzylpenicillin Procaine /
 Benzathine Penicillin",0.61,IF(AB360="Benzathine Penicillin",0.61,IF(AB360="Procaine benzylpenicillin",0.61,IF(AB360=Prodrug!E357,Prodrug!E357,Prodrug!E357))))))</f>
        <v/>
      </c>
      <c r="AQ360" s="240" t="str">
        <f>IFERROR((((Calculations!C357*Calculations!G357)/Calculations!E357)*'Data Entry'!X360),"")</f>
        <v/>
      </c>
      <c r="AR360" s="141" t="str">
        <f>IFERROR(VLOOKUP(AB360,Lists!$P$2:$Q$182,2,0),"")</f>
        <v/>
      </c>
      <c r="AS360" s="143" t="str">
        <f>IF(AI360="UI",VLOOKUP(AG360,'Convert Internation Units'!$A$2:$D$33,4,FALSE),IF(AG360="Penethamate hydroiodide",0.63,IF(AG360="Benzylpenicillin Procaine /
 Benzathine Penicillin",0.61,IF(AG360="Benzathine Penicillin",0.61,IF(AG360="Procaine benzylpenicillin",0.61,IF(AG360=Prodrug!F357,Prodrug!F357,Prodrug!F357))))))</f>
        <v/>
      </c>
      <c r="AT360" s="240" t="str">
        <f>IFERROR((((Calculations!K357*Calculations!G357)/Calculations!E357)*'Data Entry'!X360),"")</f>
        <v/>
      </c>
      <c r="AU360" s="146" t="str">
        <f>IFERROR(VLOOKUP(AG360,Lists!$P$2:$Q$182,2,0),"")</f>
        <v/>
      </c>
      <c r="AV360" s="143" t="str">
        <f>IF(AL360="UI",VLOOKUP(AJ360,'Convert Internation Units'!$A$2:$D$33,4,FALSE),IF(AJ360="Penethamate hydroiodide",0.63,IF(AJ360="Benzylpenicillin Procaine /
 Benzathine Penicillin",0.61,IF(AJ360="Benzathine Penicillin",0.61,IF(AJ360="Procaine benzylpenicillin",0.61,IF(AJ360=Prodrug!G357,Prodrug!G357,Prodrug!G357))))))</f>
        <v/>
      </c>
      <c r="AW360" s="240" t="str">
        <f>IFERROR((((Calculations!O357*Calculations!G357)/Calculations!E357)*'Data Entry'!X360),"")</f>
        <v/>
      </c>
      <c r="AX360" s="146" t="str">
        <f>IFERROR(VLOOKUP(AJ360,Lists!$P$2:$Q$182,2,0),"")</f>
        <v/>
      </c>
      <c r="AY360" s="143" t="str">
        <f>IF(AO360="UI",VLOOKUP(AM360,'Convert Internation Units'!$A$2:$D$33,4,FALSE),IF(AM360="Penethamate hydroiodide",0.63,IF(AM360="Benzylpenicillin Procaine /
 Benzathine Penicillin",0.61,IF(AM360="Benzathine Penicillin",0.61,IF(AM360="Procaine benzylpenicillin",0.61,IF(AM360=Prodrug!H357,Prodrug!H357,Prodrug!H357))))))</f>
        <v/>
      </c>
      <c r="AZ360" s="240" t="str">
        <f>IFERROR((((Calculations!S357*Calculations!G357)/Calculations!E357)*'Data Entry'!X360),"")</f>
        <v/>
      </c>
      <c r="BA360" s="146" t="str">
        <f>IFERROR(VLOOKUP(AM360,Lists!$P$2:$Q$182,2,0),"")</f>
        <v/>
      </c>
      <c r="BG360" s="165"/>
      <c r="BH360" s="165"/>
      <c r="BI360" s="165"/>
      <c r="BJ360" s="165"/>
      <c r="BK360" s="165"/>
      <c r="BL360" s="165"/>
      <c r="BM360" s="165"/>
      <c r="BN360" s="165"/>
      <c r="BO360" s="165"/>
      <c r="BP360" s="165"/>
      <c r="BQ360" s="165"/>
      <c r="BR360" s="165"/>
      <c r="BS360" s="165"/>
      <c r="BT360" s="165"/>
      <c r="BU360" s="165"/>
    </row>
    <row r="361" spans="1:73" s="5" customFormat="1">
      <c r="A361" s="116">
        <v>355</v>
      </c>
      <c r="B361" s="232"/>
      <c r="C361" s="105"/>
      <c r="D361" s="105"/>
      <c r="E361" s="105"/>
      <c r="F361" s="106"/>
      <c r="G361" s="107"/>
      <c r="H361" s="107"/>
      <c r="I361" s="108"/>
      <c r="J361" s="110"/>
      <c r="K361" s="110"/>
      <c r="L361" s="110"/>
      <c r="M361" s="110"/>
      <c r="N361" s="110"/>
      <c r="O361" s="110"/>
      <c r="P361" s="110"/>
      <c r="Q361" s="110"/>
      <c r="R361" s="110"/>
      <c r="S361" s="110"/>
      <c r="T361" s="110"/>
      <c r="U361" s="110"/>
      <c r="V361" s="110"/>
      <c r="W361" s="109"/>
      <c r="X361" s="111"/>
      <c r="Y361" s="112"/>
      <c r="Z361" s="328"/>
      <c r="AA361" s="329"/>
      <c r="AB361" s="114"/>
      <c r="AC361" s="115"/>
      <c r="AD361" s="113"/>
      <c r="AE361" s="113"/>
      <c r="AF361" s="112"/>
      <c r="AG361" s="116"/>
      <c r="AH361" s="115"/>
      <c r="AI361" s="174"/>
      <c r="AJ361" s="104"/>
      <c r="AK361" s="115"/>
      <c r="AL361" s="112"/>
      <c r="AM361" s="116"/>
      <c r="AN361" s="115"/>
      <c r="AO361" s="248"/>
      <c r="AP361" s="242" t="str">
        <f>IF(AD361="UI",VLOOKUP(AB361,'Convert Internation Units'!$A$2:$D$33,4,FALSE),IF(AB361="Penethamate hydroiodide",0.63,IF(AB361="Benzylpenicillin Procaine /
 Benzathine Penicillin",0.61,IF(AB361="Benzathine Penicillin",0.61,IF(AB361="Procaine benzylpenicillin",0.61,IF(AB361=Prodrug!E358,Prodrug!E358,Prodrug!E358))))))</f>
        <v/>
      </c>
      <c r="AQ361" s="239" t="str">
        <f>IFERROR((((Calculations!C358*Calculations!G358)/Calculations!E358)*'Data Entry'!X361),"")</f>
        <v/>
      </c>
      <c r="AR361" s="234" t="str">
        <f>IFERROR(VLOOKUP(AB361,Lists!$P$2:$Q$182,2,0),"")</f>
        <v/>
      </c>
      <c r="AS361" s="233" t="str">
        <f>IF(AI361="UI",VLOOKUP(AG361,'Convert Internation Units'!$A$2:$D$33,4,FALSE),IF(AG361="Penethamate hydroiodide",0.63,IF(AG361="Benzylpenicillin Procaine /
 Benzathine Penicillin",0.61,IF(AG361="Benzathine Penicillin",0.61,IF(AG361="Procaine benzylpenicillin",0.61,IF(AG361=Prodrug!F358,Prodrug!F358,Prodrug!F358))))))</f>
        <v/>
      </c>
      <c r="AT361" s="239" t="str">
        <f>IFERROR((((Calculations!K358*Calculations!G358)/Calculations!E358)*'Data Entry'!X361),"")</f>
        <v/>
      </c>
      <c r="AU361" s="235" t="str">
        <f>IFERROR(VLOOKUP(AG361,Lists!$P$2:$Q$182,2,0),"")</f>
        <v/>
      </c>
      <c r="AV361" s="233" t="str">
        <f>IF(AL361="UI",VLOOKUP(AJ361,'Convert Internation Units'!$A$2:$D$33,4,FALSE),IF(AJ361="Penethamate hydroiodide",0.63,IF(AJ361="Benzylpenicillin Procaine /
 Benzathine Penicillin",0.61,IF(AJ361="Benzathine Penicillin",0.61,IF(AJ361="Procaine benzylpenicillin",0.61,IF(AJ361=Prodrug!G358,Prodrug!G358,Prodrug!G358))))))</f>
        <v/>
      </c>
      <c r="AW361" s="239" t="str">
        <f>IFERROR((((Calculations!O358*Calculations!G358)/Calculations!E358)*'Data Entry'!X361),"")</f>
        <v/>
      </c>
      <c r="AX361" s="235" t="str">
        <f>IFERROR(VLOOKUP(AJ361,Lists!$P$2:$Q$182,2,0),"")</f>
        <v/>
      </c>
      <c r="AY361" s="233" t="str">
        <f>IF(AO361="UI",VLOOKUP(AM361,'Convert Internation Units'!$A$2:$D$33,4,FALSE),IF(AM361="Penethamate hydroiodide",0.63,IF(AM361="Benzylpenicillin Procaine /
 Benzathine Penicillin",0.61,IF(AM361="Benzathine Penicillin",0.61,IF(AM361="Procaine benzylpenicillin",0.61,IF(AM361=Prodrug!H358,Prodrug!H358,Prodrug!H358))))))</f>
        <v/>
      </c>
      <c r="AZ361" s="239" t="str">
        <f>IFERROR((((Calculations!S358*Calculations!G358)/Calculations!E358)*'Data Entry'!X361),"")</f>
        <v/>
      </c>
      <c r="BA361" s="235" t="str">
        <f>IFERROR(VLOOKUP(AM361,Lists!$P$2:$Q$182,2,0),"")</f>
        <v/>
      </c>
      <c r="BG361" s="165"/>
      <c r="BH361" s="165"/>
      <c r="BI361" s="165"/>
      <c r="BJ361" s="165"/>
      <c r="BK361" s="165"/>
      <c r="BL361" s="165"/>
      <c r="BM361" s="165"/>
      <c r="BN361" s="165"/>
      <c r="BO361" s="165"/>
      <c r="BP361" s="165"/>
      <c r="BQ361" s="165"/>
      <c r="BR361" s="165"/>
      <c r="BS361" s="165"/>
      <c r="BT361" s="165"/>
      <c r="BU361" s="165"/>
    </row>
    <row r="362" spans="1:73" s="5" customFormat="1">
      <c r="A362" s="6">
        <v>356</v>
      </c>
      <c r="B362" s="231"/>
      <c r="C362" s="7"/>
      <c r="D362" s="7"/>
      <c r="E362" s="7"/>
      <c r="F362" s="67"/>
      <c r="G362" s="79"/>
      <c r="H362" s="79"/>
      <c r="I362" s="75"/>
      <c r="J362" s="76"/>
      <c r="K362" s="76"/>
      <c r="L362" s="76"/>
      <c r="M362" s="76"/>
      <c r="N362" s="76"/>
      <c r="O362" s="76"/>
      <c r="P362" s="76"/>
      <c r="Q362" s="76"/>
      <c r="R362" s="76"/>
      <c r="S362" s="76"/>
      <c r="T362" s="76"/>
      <c r="U362" s="76"/>
      <c r="V362" s="76"/>
      <c r="W362" s="80"/>
      <c r="X362" s="69"/>
      <c r="Y362" s="25"/>
      <c r="Z362" s="326"/>
      <c r="AA362" s="327"/>
      <c r="AB362" s="28"/>
      <c r="AC362" s="23"/>
      <c r="AD362" s="8"/>
      <c r="AE362" s="8"/>
      <c r="AF362" s="25"/>
      <c r="AG362" s="6"/>
      <c r="AH362" s="23"/>
      <c r="AI362" s="173"/>
      <c r="AJ362" s="26"/>
      <c r="AK362" s="23"/>
      <c r="AL362" s="25"/>
      <c r="AM362" s="6"/>
      <c r="AN362" s="23"/>
      <c r="AO362" s="247"/>
      <c r="AP362" s="243" t="str">
        <f>IF(AD362="UI",VLOOKUP(AB362,'Convert Internation Units'!$A$2:$D$33,4,FALSE),IF(AB362="Penethamate hydroiodide",0.63,IF(AB362="Benzylpenicillin Procaine /
 Benzathine Penicillin",0.61,IF(AB362="Benzathine Penicillin",0.61,IF(AB362="Procaine benzylpenicillin",0.61,IF(AB362=Prodrug!E359,Prodrug!E359,Prodrug!E359))))))</f>
        <v/>
      </c>
      <c r="AQ362" s="240" t="str">
        <f>IFERROR((((Calculations!C359*Calculations!G359)/Calculations!E359)*'Data Entry'!X362),"")</f>
        <v/>
      </c>
      <c r="AR362" s="141" t="str">
        <f>IFERROR(VLOOKUP(AB362,Lists!$P$2:$Q$182,2,0),"")</f>
        <v/>
      </c>
      <c r="AS362" s="143" t="str">
        <f>IF(AI362="UI",VLOOKUP(AG362,'Convert Internation Units'!$A$2:$D$33,4,FALSE),IF(AG362="Penethamate hydroiodide",0.63,IF(AG362="Benzylpenicillin Procaine /
 Benzathine Penicillin",0.61,IF(AG362="Benzathine Penicillin",0.61,IF(AG362="Procaine benzylpenicillin",0.61,IF(AG362=Prodrug!F359,Prodrug!F359,Prodrug!F359))))))</f>
        <v/>
      </c>
      <c r="AT362" s="240" t="str">
        <f>IFERROR((((Calculations!K359*Calculations!G359)/Calculations!E359)*'Data Entry'!X362),"")</f>
        <v/>
      </c>
      <c r="AU362" s="146" t="str">
        <f>IFERROR(VLOOKUP(AG362,Lists!$P$2:$Q$182,2,0),"")</f>
        <v/>
      </c>
      <c r="AV362" s="143" t="str">
        <f>IF(AL362="UI",VLOOKUP(AJ362,'Convert Internation Units'!$A$2:$D$33,4,FALSE),IF(AJ362="Penethamate hydroiodide",0.63,IF(AJ362="Benzylpenicillin Procaine /
 Benzathine Penicillin",0.61,IF(AJ362="Benzathine Penicillin",0.61,IF(AJ362="Procaine benzylpenicillin",0.61,IF(AJ362=Prodrug!G359,Prodrug!G359,Prodrug!G359))))))</f>
        <v/>
      </c>
      <c r="AW362" s="240" t="str">
        <f>IFERROR((((Calculations!O359*Calculations!G359)/Calculations!E359)*'Data Entry'!X362),"")</f>
        <v/>
      </c>
      <c r="AX362" s="146" t="str">
        <f>IFERROR(VLOOKUP(AJ362,Lists!$P$2:$Q$182,2,0),"")</f>
        <v/>
      </c>
      <c r="AY362" s="143" t="str">
        <f>IF(AO362="UI",VLOOKUP(AM362,'Convert Internation Units'!$A$2:$D$33,4,FALSE),IF(AM362="Penethamate hydroiodide",0.63,IF(AM362="Benzylpenicillin Procaine /
 Benzathine Penicillin",0.61,IF(AM362="Benzathine Penicillin",0.61,IF(AM362="Procaine benzylpenicillin",0.61,IF(AM362=Prodrug!H359,Prodrug!H359,Prodrug!H359))))))</f>
        <v/>
      </c>
      <c r="AZ362" s="240" t="str">
        <f>IFERROR((((Calculations!S359*Calculations!G359)/Calculations!E359)*'Data Entry'!X362),"")</f>
        <v/>
      </c>
      <c r="BA362" s="146" t="str">
        <f>IFERROR(VLOOKUP(AM362,Lists!$P$2:$Q$182,2,0),"")</f>
        <v/>
      </c>
      <c r="BG362" s="165"/>
      <c r="BH362" s="165"/>
      <c r="BI362" s="165"/>
      <c r="BJ362" s="165"/>
      <c r="BK362" s="165"/>
      <c r="BL362" s="165"/>
      <c r="BM362" s="165"/>
      <c r="BN362" s="165"/>
      <c r="BO362" s="165"/>
      <c r="BP362" s="165"/>
      <c r="BQ362" s="165"/>
      <c r="BR362" s="165"/>
      <c r="BS362" s="165"/>
      <c r="BT362" s="165"/>
      <c r="BU362" s="165"/>
    </row>
    <row r="363" spans="1:73" s="5" customFormat="1">
      <c r="A363" s="116">
        <v>357</v>
      </c>
      <c r="B363" s="232"/>
      <c r="C363" s="105"/>
      <c r="D363" s="105"/>
      <c r="E363" s="105"/>
      <c r="F363" s="106"/>
      <c r="G363" s="107"/>
      <c r="H363" s="107"/>
      <c r="I363" s="108"/>
      <c r="J363" s="110"/>
      <c r="K363" s="110"/>
      <c r="L363" s="110"/>
      <c r="M363" s="110"/>
      <c r="N363" s="110"/>
      <c r="O363" s="110"/>
      <c r="P363" s="110"/>
      <c r="Q363" s="110"/>
      <c r="R363" s="110"/>
      <c r="S363" s="110"/>
      <c r="T363" s="110"/>
      <c r="U363" s="110"/>
      <c r="V363" s="110"/>
      <c r="W363" s="109"/>
      <c r="X363" s="111"/>
      <c r="Y363" s="112"/>
      <c r="Z363" s="328"/>
      <c r="AA363" s="329"/>
      <c r="AB363" s="114"/>
      <c r="AC363" s="115"/>
      <c r="AD363" s="113"/>
      <c r="AE363" s="113"/>
      <c r="AF363" s="112"/>
      <c r="AG363" s="116"/>
      <c r="AH363" s="115"/>
      <c r="AI363" s="174"/>
      <c r="AJ363" s="104"/>
      <c r="AK363" s="115"/>
      <c r="AL363" s="112"/>
      <c r="AM363" s="116"/>
      <c r="AN363" s="115"/>
      <c r="AO363" s="248"/>
      <c r="AP363" s="242" t="str">
        <f>IF(AD363="UI",VLOOKUP(AB363,'Convert Internation Units'!$A$2:$D$33,4,FALSE),IF(AB363="Penethamate hydroiodide",0.63,IF(AB363="Benzylpenicillin Procaine /
 Benzathine Penicillin",0.61,IF(AB363="Benzathine Penicillin",0.61,IF(AB363="Procaine benzylpenicillin",0.61,IF(AB363=Prodrug!E360,Prodrug!E360,Prodrug!E360))))))</f>
        <v/>
      </c>
      <c r="AQ363" s="239" t="str">
        <f>IFERROR((((Calculations!C360*Calculations!G360)/Calculations!E360)*'Data Entry'!X363),"")</f>
        <v/>
      </c>
      <c r="AR363" s="234" t="str">
        <f>IFERROR(VLOOKUP(AB363,Lists!$P$2:$Q$182,2,0),"")</f>
        <v/>
      </c>
      <c r="AS363" s="233" t="str">
        <f>IF(AI363="UI",VLOOKUP(AG363,'Convert Internation Units'!$A$2:$D$33,4,FALSE),IF(AG363="Penethamate hydroiodide",0.63,IF(AG363="Benzylpenicillin Procaine /
 Benzathine Penicillin",0.61,IF(AG363="Benzathine Penicillin",0.61,IF(AG363="Procaine benzylpenicillin",0.61,IF(AG363=Prodrug!F360,Prodrug!F360,Prodrug!F360))))))</f>
        <v/>
      </c>
      <c r="AT363" s="239" t="str">
        <f>IFERROR((((Calculations!K360*Calculations!G360)/Calculations!E360)*'Data Entry'!X363),"")</f>
        <v/>
      </c>
      <c r="AU363" s="235" t="str">
        <f>IFERROR(VLOOKUP(AG363,Lists!$P$2:$Q$182,2,0),"")</f>
        <v/>
      </c>
      <c r="AV363" s="233" t="str">
        <f>IF(AL363="UI",VLOOKUP(AJ363,'Convert Internation Units'!$A$2:$D$33,4,FALSE),IF(AJ363="Penethamate hydroiodide",0.63,IF(AJ363="Benzylpenicillin Procaine /
 Benzathine Penicillin",0.61,IF(AJ363="Benzathine Penicillin",0.61,IF(AJ363="Procaine benzylpenicillin",0.61,IF(AJ363=Prodrug!G360,Prodrug!G360,Prodrug!G360))))))</f>
        <v/>
      </c>
      <c r="AW363" s="239" t="str">
        <f>IFERROR((((Calculations!O360*Calculations!G360)/Calculations!E360)*'Data Entry'!X363),"")</f>
        <v/>
      </c>
      <c r="AX363" s="235" t="str">
        <f>IFERROR(VLOOKUP(AJ363,Lists!$P$2:$Q$182,2,0),"")</f>
        <v/>
      </c>
      <c r="AY363" s="233" t="str">
        <f>IF(AO363="UI",VLOOKUP(AM363,'Convert Internation Units'!$A$2:$D$33,4,FALSE),IF(AM363="Penethamate hydroiodide",0.63,IF(AM363="Benzylpenicillin Procaine /
 Benzathine Penicillin",0.61,IF(AM363="Benzathine Penicillin",0.61,IF(AM363="Procaine benzylpenicillin",0.61,IF(AM363=Prodrug!H360,Prodrug!H360,Prodrug!H360))))))</f>
        <v/>
      </c>
      <c r="AZ363" s="239" t="str">
        <f>IFERROR((((Calculations!S360*Calculations!G360)/Calculations!E360)*'Data Entry'!X363),"")</f>
        <v/>
      </c>
      <c r="BA363" s="235" t="str">
        <f>IFERROR(VLOOKUP(AM363,Lists!$P$2:$Q$182,2,0),"")</f>
        <v/>
      </c>
      <c r="BG363" s="165"/>
      <c r="BH363" s="165"/>
      <c r="BI363" s="165"/>
      <c r="BJ363" s="165"/>
      <c r="BK363" s="165"/>
      <c r="BL363" s="165"/>
      <c r="BM363" s="165"/>
      <c r="BN363" s="165"/>
      <c r="BO363" s="165"/>
      <c r="BP363" s="165"/>
      <c r="BQ363" s="165"/>
      <c r="BR363" s="165"/>
      <c r="BS363" s="165"/>
      <c r="BT363" s="165"/>
      <c r="BU363" s="165"/>
    </row>
    <row r="364" spans="1:73" s="5" customFormat="1">
      <c r="A364" s="6">
        <v>358</v>
      </c>
      <c r="B364" s="231"/>
      <c r="C364" s="7"/>
      <c r="D364" s="7"/>
      <c r="E364" s="7"/>
      <c r="F364" s="67"/>
      <c r="G364" s="79"/>
      <c r="H364" s="79"/>
      <c r="I364" s="75"/>
      <c r="J364" s="76"/>
      <c r="K364" s="76"/>
      <c r="L364" s="76"/>
      <c r="M364" s="76"/>
      <c r="N364" s="76"/>
      <c r="O364" s="76"/>
      <c r="P364" s="76"/>
      <c r="Q364" s="76"/>
      <c r="R364" s="76"/>
      <c r="S364" s="76"/>
      <c r="T364" s="76"/>
      <c r="U364" s="76"/>
      <c r="V364" s="76"/>
      <c r="W364" s="80"/>
      <c r="X364" s="69"/>
      <c r="Y364" s="25"/>
      <c r="Z364" s="326"/>
      <c r="AA364" s="327"/>
      <c r="AB364" s="28"/>
      <c r="AC364" s="23"/>
      <c r="AD364" s="8"/>
      <c r="AE364" s="8"/>
      <c r="AF364" s="25"/>
      <c r="AG364" s="6"/>
      <c r="AH364" s="23"/>
      <c r="AI364" s="173"/>
      <c r="AJ364" s="26"/>
      <c r="AK364" s="23"/>
      <c r="AL364" s="25"/>
      <c r="AM364" s="6"/>
      <c r="AN364" s="23"/>
      <c r="AO364" s="247"/>
      <c r="AP364" s="243" t="str">
        <f>IF(AD364="UI",VLOOKUP(AB364,'Convert Internation Units'!$A$2:$D$33,4,FALSE),IF(AB364="Penethamate hydroiodide",0.63,IF(AB364="Benzylpenicillin Procaine /
 Benzathine Penicillin",0.61,IF(AB364="Benzathine Penicillin",0.61,IF(AB364="Procaine benzylpenicillin",0.61,IF(AB364=Prodrug!E361,Prodrug!E361,Prodrug!E361))))))</f>
        <v/>
      </c>
      <c r="AQ364" s="240" t="str">
        <f>IFERROR((((Calculations!C361*Calculations!G361)/Calculations!E361)*'Data Entry'!X364),"")</f>
        <v/>
      </c>
      <c r="AR364" s="141" t="str">
        <f>IFERROR(VLOOKUP(AB364,Lists!$P$2:$Q$182,2,0),"")</f>
        <v/>
      </c>
      <c r="AS364" s="143" t="str">
        <f>IF(AI364="UI",VLOOKUP(AG364,'Convert Internation Units'!$A$2:$D$33,4,FALSE),IF(AG364="Penethamate hydroiodide",0.63,IF(AG364="Benzylpenicillin Procaine /
 Benzathine Penicillin",0.61,IF(AG364="Benzathine Penicillin",0.61,IF(AG364="Procaine benzylpenicillin",0.61,IF(AG364=Prodrug!F361,Prodrug!F361,Prodrug!F361))))))</f>
        <v/>
      </c>
      <c r="AT364" s="240" t="str">
        <f>IFERROR((((Calculations!K361*Calculations!G361)/Calculations!E361)*'Data Entry'!X364),"")</f>
        <v/>
      </c>
      <c r="AU364" s="146" t="str">
        <f>IFERROR(VLOOKUP(AG364,Lists!$P$2:$Q$182,2,0),"")</f>
        <v/>
      </c>
      <c r="AV364" s="143" t="str">
        <f>IF(AL364="UI",VLOOKUP(AJ364,'Convert Internation Units'!$A$2:$D$33,4,FALSE),IF(AJ364="Penethamate hydroiodide",0.63,IF(AJ364="Benzylpenicillin Procaine /
 Benzathine Penicillin",0.61,IF(AJ364="Benzathine Penicillin",0.61,IF(AJ364="Procaine benzylpenicillin",0.61,IF(AJ364=Prodrug!G361,Prodrug!G361,Prodrug!G361))))))</f>
        <v/>
      </c>
      <c r="AW364" s="240" t="str">
        <f>IFERROR((((Calculations!O361*Calculations!G361)/Calculations!E361)*'Data Entry'!X364),"")</f>
        <v/>
      </c>
      <c r="AX364" s="146" t="str">
        <f>IFERROR(VLOOKUP(AJ364,Lists!$P$2:$Q$182,2,0),"")</f>
        <v/>
      </c>
      <c r="AY364" s="143" t="str">
        <f>IF(AO364="UI",VLOOKUP(AM364,'Convert Internation Units'!$A$2:$D$33,4,FALSE),IF(AM364="Penethamate hydroiodide",0.63,IF(AM364="Benzylpenicillin Procaine /
 Benzathine Penicillin",0.61,IF(AM364="Benzathine Penicillin",0.61,IF(AM364="Procaine benzylpenicillin",0.61,IF(AM364=Prodrug!H361,Prodrug!H361,Prodrug!H361))))))</f>
        <v/>
      </c>
      <c r="AZ364" s="240" t="str">
        <f>IFERROR((((Calculations!S361*Calculations!G361)/Calculations!E361)*'Data Entry'!X364),"")</f>
        <v/>
      </c>
      <c r="BA364" s="146" t="str">
        <f>IFERROR(VLOOKUP(AM364,Lists!$P$2:$Q$182,2,0),"")</f>
        <v/>
      </c>
      <c r="BG364" s="165"/>
      <c r="BH364" s="165"/>
      <c r="BI364" s="165"/>
      <c r="BJ364" s="165"/>
      <c r="BK364" s="165"/>
      <c r="BL364" s="165"/>
      <c r="BM364" s="165"/>
      <c r="BN364" s="165"/>
      <c r="BO364" s="165"/>
      <c r="BP364" s="165"/>
      <c r="BQ364" s="165"/>
      <c r="BR364" s="165"/>
      <c r="BS364" s="165"/>
      <c r="BT364" s="165"/>
      <c r="BU364" s="165"/>
    </row>
    <row r="365" spans="1:73" s="5" customFormat="1">
      <c r="A365" s="116">
        <v>359</v>
      </c>
      <c r="B365" s="232"/>
      <c r="C365" s="105"/>
      <c r="D365" s="105"/>
      <c r="E365" s="105"/>
      <c r="F365" s="106"/>
      <c r="G365" s="107"/>
      <c r="H365" s="107"/>
      <c r="I365" s="108"/>
      <c r="J365" s="110"/>
      <c r="K365" s="110"/>
      <c r="L365" s="110"/>
      <c r="M365" s="110"/>
      <c r="N365" s="110"/>
      <c r="O365" s="110"/>
      <c r="P365" s="110"/>
      <c r="Q365" s="110"/>
      <c r="R365" s="110"/>
      <c r="S365" s="110"/>
      <c r="T365" s="110"/>
      <c r="U365" s="110"/>
      <c r="V365" s="110"/>
      <c r="W365" s="109"/>
      <c r="X365" s="111"/>
      <c r="Y365" s="112"/>
      <c r="Z365" s="328"/>
      <c r="AA365" s="329"/>
      <c r="AB365" s="114"/>
      <c r="AC365" s="115"/>
      <c r="AD365" s="113"/>
      <c r="AE365" s="113"/>
      <c r="AF365" s="112"/>
      <c r="AG365" s="116"/>
      <c r="AH365" s="115"/>
      <c r="AI365" s="174"/>
      <c r="AJ365" s="104"/>
      <c r="AK365" s="115"/>
      <c r="AL365" s="112"/>
      <c r="AM365" s="116"/>
      <c r="AN365" s="115"/>
      <c r="AO365" s="248"/>
      <c r="AP365" s="242" t="str">
        <f>IF(AD365="UI",VLOOKUP(AB365,'Convert Internation Units'!$A$2:$D$33,4,FALSE),IF(AB365="Penethamate hydroiodide",0.63,IF(AB365="Benzylpenicillin Procaine /
 Benzathine Penicillin",0.61,IF(AB365="Benzathine Penicillin",0.61,IF(AB365="Procaine benzylpenicillin",0.61,IF(AB365=Prodrug!E362,Prodrug!E362,Prodrug!E362))))))</f>
        <v/>
      </c>
      <c r="AQ365" s="239" t="str">
        <f>IFERROR((((Calculations!C362*Calculations!G362)/Calculations!E362)*'Data Entry'!X365),"")</f>
        <v/>
      </c>
      <c r="AR365" s="234" t="str">
        <f>IFERROR(VLOOKUP(AB365,Lists!$P$2:$Q$182,2,0),"")</f>
        <v/>
      </c>
      <c r="AS365" s="233" t="str">
        <f>IF(AI365="UI",VLOOKUP(AG365,'Convert Internation Units'!$A$2:$D$33,4,FALSE),IF(AG365="Penethamate hydroiodide",0.63,IF(AG365="Benzylpenicillin Procaine /
 Benzathine Penicillin",0.61,IF(AG365="Benzathine Penicillin",0.61,IF(AG365="Procaine benzylpenicillin",0.61,IF(AG365=Prodrug!F362,Prodrug!F362,Prodrug!F362))))))</f>
        <v/>
      </c>
      <c r="AT365" s="239" t="str">
        <f>IFERROR((((Calculations!K362*Calculations!G362)/Calculations!E362)*'Data Entry'!X365),"")</f>
        <v/>
      </c>
      <c r="AU365" s="235" t="str">
        <f>IFERROR(VLOOKUP(AG365,Lists!$P$2:$Q$182,2,0),"")</f>
        <v/>
      </c>
      <c r="AV365" s="233" t="str">
        <f>IF(AL365="UI",VLOOKUP(AJ365,'Convert Internation Units'!$A$2:$D$33,4,FALSE),IF(AJ365="Penethamate hydroiodide",0.63,IF(AJ365="Benzylpenicillin Procaine /
 Benzathine Penicillin",0.61,IF(AJ365="Benzathine Penicillin",0.61,IF(AJ365="Procaine benzylpenicillin",0.61,IF(AJ365=Prodrug!G362,Prodrug!G362,Prodrug!G362))))))</f>
        <v/>
      </c>
      <c r="AW365" s="239" t="str">
        <f>IFERROR((((Calculations!O362*Calculations!G362)/Calculations!E362)*'Data Entry'!X365),"")</f>
        <v/>
      </c>
      <c r="AX365" s="235" t="str">
        <f>IFERROR(VLOOKUP(AJ365,Lists!$P$2:$Q$182,2,0),"")</f>
        <v/>
      </c>
      <c r="AY365" s="233" t="str">
        <f>IF(AO365="UI",VLOOKUP(AM365,'Convert Internation Units'!$A$2:$D$33,4,FALSE),IF(AM365="Penethamate hydroiodide",0.63,IF(AM365="Benzylpenicillin Procaine /
 Benzathine Penicillin",0.61,IF(AM365="Benzathine Penicillin",0.61,IF(AM365="Procaine benzylpenicillin",0.61,IF(AM365=Prodrug!H362,Prodrug!H362,Prodrug!H362))))))</f>
        <v/>
      </c>
      <c r="AZ365" s="239" t="str">
        <f>IFERROR((((Calculations!S362*Calculations!G362)/Calculations!E362)*'Data Entry'!X365),"")</f>
        <v/>
      </c>
      <c r="BA365" s="235" t="str">
        <f>IFERROR(VLOOKUP(AM365,Lists!$P$2:$Q$182,2,0),"")</f>
        <v/>
      </c>
      <c r="BG365" s="165"/>
      <c r="BH365" s="165"/>
      <c r="BI365" s="165"/>
      <c r="BJ365" s="165"/>
      <c r="BK365" s="165"/>
      <c r="BL365" s="165"/>
      <c r="BM365" s="165"/>
      <c r="BN365" s="165"/>
      <c r="BO365" s="165"/>
      <c r="BP365" s="165"/>
      <c r="BQ365" s="165"/>
      <c r="BR365" s="165"/>
      <c r="BS365" s="165"/>
      <c r="BT365" s="165"/>
      <c r="BU365" s="165"/>
    </row>
    <row r="366" spans="1:73" s="5" customFormat="1">
      <c r="A366" s="6">
        <v>360</v>
      </c>
      <c r="B366" s="231"/>
      <c r="C366" s="7"/>
      <c r="D366" s="7"/>
      <c r="E366" s="7"/>
      <c r="F366" s="67"/>
      <c r="G366" s="79"/>
      <c r="H366" s="79"/>
      <c r="I366" s="75"/>
      <c r="J366" s="76"/>
      <c r="K366" s="76"/>
      <c r="L366" s="76"/>
      <c r="M366" s="76"/>
      <c r="N366" s="76"/>
      <c r="O366" s="76"/>
      <c r="P366" s="76"/>
      <c r="Q366" s="76"/>
      <c r="R366" s="76"/>
      <c r="S366" s="76"/>
      <c r="T366" s="76"/>
      <c r="U366" s="76"/>
      <c r="V366" s="76"/>
      <c r="W366" s="80"/>
      <c r="X366" s="69"/>
      <c r="Y366" s="25"/>
      <c r="Z366" s="326"/>
      <c r="AA366" s="327"/>
      <c r="AB366" s="28"/>
      <c r="AC366" s="23"/>
      <c r="AD366" s="8"/>
      <c r="AE366" s="8"/>
      <c r="AF366" s="25"/>
      <c r="AG366" s="6"/>
      <c r="AH366" s="23"/>
      <c r="AI366" s="173"/>
      <c r="AJ366" s="26"/>
      <c r="AK366" s="23"/>
      <c r="AL366" s="25"/>
      <c r="AM366" s="6"/>
      <c r="AN366" s="23"/>
      <c r="AO366" s="247"/>
      <c r="AP366" s="243" t="str">
        <f>IF(AD366="UI",VLOOKUP(AB366,'Convert Internation Units'!$A$2:$D$33,4,FALSE),IF(AB366="Penethamate hydroiodide",0.63,IF(AB366="Benzylpenicillin Procaine /
 Benzathine Penicillin",0.61,IF(AB366="Benzathine Penicillin",0.61,IF(AB366="Procaine benzylpenicillin",0.61,IF(AB366=Prodrug!E363,Prodrug!E363,Prodrug!E363))))))</f>
        <v/>
      </c>
      <c r="AQ366" s="240" t="str">
        <f>IFERROR((((Calculations!C363*Calculations!G363)/Calculations!E363)*'Data Entry'!X366),"")</f>
        <v/>
      </c>
      <c r="AR366" s="141" t="str">
        <f>IFERROR(VLOOKUP(AB366,Lists!$P$2:$Q$182,2,0),"")</f>
        <v/>
      </c>
      <c r="AS366" s="143" t="str">
        <f>IF(AI366="UI",VLOOKUP(AG366,'Convert Internation Units'!$A$2:$D$33,4,FALSE),IF(AG366="Penethamate hydroiodide",0.63,IF(AG366="Benzylpenicillin Procaine /
 Benzathine Penicillin",0.61,IF(AG366="Benzathine Penicillin",0.61,IF(AG366="Procaine benzylpenicillin",0.61,IF(AG366=Prodrug!F363,Prodrug!F363,Prodrug!F363))))))</f>
        <v/>
      </c>
      <c r="AT366" s="240" t="str">
        <f>IFERROR((((Calculations!K363*Calculations!G363)/Calculations!E363)*'Data Entry'!X366),"")</f>
        <v/>
      </c>
      <c r="AU366" s="146" t="str">
        <f>IFERROR(VLOOKUP(AG366,Lists!$P$2:$Q$182,2,0),"")</f>
        <v/>
      </c>
      <c r="AV366" s="143" t="str">
        <f>IF(AL366="UI",VLOOKUP(AJ366,'Convert Internation Units'!$A$2:$D$33,4,FALSE),IF(AJ366="Penethamate hydroiodide",0.63,IF(AJ366="Benzylpenicillin Procaine /
 Benzathine Penicillin",0.61,IF(AJ366="Benzathine Penicillin",0.61,IF(AJ366="Procaine benzylpenicillin",0.61,IF(AJ366=Prodrug!G363,Prodrug!G363,Prodrug!G363))))))</f>
        <v/>
      </c>
      <c r="AW366" s="240" t="str">
        <f>IFERROR((((Calculations!O363*Calculations!G363)/Calculations!E363)*'Data Entry'!X366),"")</f>
        <v/>
      </c>
      <c r="AX366" s="146" t="str">
        <f>IFERROR(VLOOKUP(AJ366,Lists!$P$2:$Q$182,2,0),"")</f>
        <v/>
      </c>
      <c r="AY366" s="143" t="str">
        <f>IF(AO366="UI",VLOOKUP(AM366,'Convert Internation Units'!$A$2:$D$33,4,FALSE),IF(AM366="Penethamate hydroiodide",0.63,IF(AM366="Benzylpenicillin Procaine /
 Benzathine Penicillin",0.61,IF(AM366="Benzathine Penicillin",0.61,IF(AM366="Procaine benzylpenicillin",0.61,IF(AM366=Prodrug!H363,Prodrug!H363,Prodrug!H363))))))</f>
        <v/>
      </c>
      <c r="AZ366" s="240" t="str">
        <f>IFERROR((((Calculations!S363*Calculations!G363)/Calculations!E363)*'Data Entry'!X366),"")</f>
        <v/>
      </c>
      <c r="BA366" s="146" t="str">
        <f>IFERROR(VLOOKUP(AM366,Lists!$P$2:$Q$182,2,0),"")</f>
        <v/>
      </c>
      <c r="BG366" s="165"/>
      <c r="BH366" s="165"/>
      <c r="BI366" s="165"/>
      <c r="BJ366" s="165"/>
      <c r="BK366" s="165"/>
      <c r="BL366" s="165"/>
      <c r="BM366" s="165"/>
      <c r="BN366" s="165"/>
      <c r="BO366" s="165"/>
      <c r="BP366" s="165"/>
      <c r="BQ366" s="165"/>
      <c r="BR366" s="165"/>
      <c r="BS366" s="165"/>
      <c r="BT366" s="165"/>
      <c r="BU366" s="165"/>
    </row>
    <row r="367" spans="1:73" s="5" customFormat="1">
      <c r="A367" s="116">
        <v>361</v>
      </c>
      <c r="B367" s="232"/>
      <c r="C367" s="105"/>
      <c r="D367" s="105"/>
      <c r="E367" s="105"/>
      <c r="F367" s="106"/>
      <c r="G367" s="107"/>
      <c r="H367" s="107"/>
      <c r="I367" s="108"/>
      <c r="J367" s="110"/>
      <c r="K367" s="110"/>
      <c r="L367" s="110"/>
      <c r="M367" s="110"/>
      <c r="N367" s="110"/>
      <c r="O367" s="110"/>
      <c r="P367" s="110"/>
      <c r="Q367" s="110"/>
      <c r="R367" s="110"/>
      <c r="S367" s="110"/>
      <c r="T367" s="110"/>
      <c r="U367" s="110"/>
      <c r="V367" s="110"/>
      <c r="W367" s="109"/>
      <c r="X367" s="111"/>
      <c r="Y367" s="112"/>
      <c r="Z367" s="328"/>
      <c r="AA367" s="329"/>
      <c r="AB367" s="114"/>
      <c r="AC367" s="115"/>
      <c r="AD367" s="113"/>
      <c r="AE367" s="113"/>
      <c r="AF367" s="112"/>
      <c r="AG367" s="116"/>
      <c r="AH367" s="115"/>
      <c r="AI367" s="174"/>
      <c r="AJ367" s="104"/>
      <c r="AK367" s="115"/>
      <c r="AL367" s="112"/>
      <c r="AM367" s="116"/>
      <c r="AN367" s="115"/>
      <c r="AO367" s="248"/>
      <c r="AP367" s="242" t="str">
        <f>IF(AD367="UI",VLOOKUP(AB367,'Convert Internation Units'!$A$2:$D$33,4,FALSE),IF(AB367="Penethamate hydroiodide",0.63,IF(AB367="Benzylpenicillin Procaine /
 Benzathine Penicillin",0.61,IF(AB367="Benzathine Penicillin",0.61,IF(AB367="Procaine benzylpenicillin",0.61,IF(AB367=Prodrug!E364,Prodrug!E364,Prodrug!E364))))))</f>
        <v/>
      </c>
      <c r="AQ367" s="239" t="str">
        <f>IFERROR((((Calculations!C364*Calculations!G364)/Calculations!E364)*'Data Entry'!X367),"")</f>
        <v/>
      </c>
      <c r="AR367" s="234" t="str">
        <f>IFERROR(VLOOKUP(AB367,Lists!$P$2:$Q$182,2,0),"")</f>
        <v/>
      </c>
      <c r="AS367" s="233" t="str">
        <f>IF(AI367="UI",VLOOKUP(AG367,'Convert Internation Units'!$A$2:$D$33,4,FALSE),IF(AG367="Penethamate hydroiodide",0.63,IF(AG367="Benzylpenicillin Procaine /
 Benzathine Penicillin",0.61,IF(AG367="Benzathine Penicillin",0.61,IF(AG367="Procaine benzylpenicillin",0.61,IF(AG367=Prodrug!F364,Prodrug!F364,Prodrug!F364))))))</f>
        <v/>
      </c>
      <c r="AT367" s="239" t="str">
        <f>IFERROR((((Calculations!K364*Calculations!G364)/Calculations!E364)*'Data Entry'!X367),"")</f>
        <v/>
      </c>
      <c r="AU367" s="235" t="str">
        <f>IFERROR(VLOOKUP(AG367,Lists!$P$2:$Q$182,2,0),"")</f>
        <v/>
      </c>
      <c r="AV367" s="233" t="str">
        <f>IF(AL367="UI",VLOOKUP(AJ367,'Convert Internation Units'!$A$2:$D$33,4,FALSE),IF(AJ367="Penethamate hydroiodide",0.63,IF(AJ367="Benzylpenicillin Procaine /
 Benzathine Penicillin",0.61,IF(AJ367="Benzathine Penicillin",0.61,IF(AJ367="Procaine benzylpenicillin",0.61,IF(AJ367=Prodrug!G364,Prodrug!G364,Prodrug!G364))))))</f>
        <v/>
      </c>
      <c r="AW367" s="239" t="str">
        <f>IFERROR((((Calculations!O364*Calculations!G364)/Calculations!E364)*'Data Entry'!X367),"")</f>
        <v/>
      </c>
      <c r="AX367" s="235" t="str">
        <f>IFERROR(VLOOKUP(AJ367,Lists!$P$2:$Q$182,2,0),"")</f>
        <v/>
      </c>
      <c r="AY367" s="233" t="str">
        <f>IF(AO367="UI",VLOOKUP(AM367,'Convert Internation Units'!$A$2:$D$33,4,FALSE),IF(AM367="Penethamate hydroiodide",0.63,IF(AM367="Benzylpenicillin Procaine /
 Benzathine Penicillin",0.61,IF(AM367="Benzathine Penicillin",0.61,IF(AM367="Procaine benzylpenicillin",0.61,IF(AM367=Prodrug!H364,Prodrug!H364,Prodrug!H364))))))</f>
        <v/>
      </c>
      <c r="AZ367" s="239" t="str">
        <f>IFERROR((((Calculations!S364*Calculations!G364)/Calculations!E364)*'Data Entry'!X367),"")</f>
        <v/>
      </c>
      <c r="BA367" s="235" t="str">
        <f>IFERROR(VLOOKUP(AM367,Lists!$P$2:$Q$182,2,0),"")</f>
        <v/>
      </c>
      <c r="BG367" s="165"/>
      <c r="BH367" s="165"/>
      <c r="BI367" s="165"/>
      <c r="BJ367" s="165"/>
      <c r="BK367" s="165"/>
      <c r="BL367" s="165"/>
      <c r="BM367" s="165"/>
      <c r="BN367" s="165"/>
      <c r="BO367" s="165"/>
      <c r="BP367" s="165"/>
      <c r="BQ367" s="165"/>
      <c r="BR367" s="165"/>
      <c r="BS367" s="165"/>
      <c r="BT367" s="165"/>
      <c r="BU367" s="165"/>
    </row>
    <row r="368" spans="1:73" s="5" customFormat="1">
      <c r="A368" s="6">
        <v>362</v>
      </c>
      <c r="B368" s="231"/>
      <c r="C368" s="7"/>
      <c r="D368" s="7"/>
      <c r="E368" s="7"/>
      <c r="F368" s="67"/>
      <c r="G368" s="79"/>
      <c r="H368" s="79"/>
      <c r="I368" s="75"/>
      <c r="J368" s="76"/>
      <c r="K368" s="76"/>
      <c r="L368" s="76"/>
      <c r="M368" s="76"/>
      <c r="N368" s="76"/>
      <c r="O368" s="76"/>
      <c r="P368" s="76"/>
      <c r="Q368" s="76"/>
      <c r="R368" s="76"/>
      <c r="S368" s="76"/>
      <c r="T368" s="76"/>
      <c r="U368" s="76"/>
      <c r="V368" s="76"/>
      <c r="W368" s="80"/>
      <c r="X368" s="69"/>
      <c r="Y368" s="25"/>
      <c r="Z368" s="326"/>
      <c r="AA368" s="327"/>
      <c r="AB368" s="28"/>
      <c r="AC368" s="23"/>
      <c r="AD368" s="8"/>
      <c r="AE368" s="8"/>
      <c r="AF368" s="25"/>
      <c r="AG368" s="6"/>
      <c r="AH368" s="23"/>
      <c r="AI368" s="173"/>
      <c r="AJ368" s="26"/>
      <c r="AK368" s="23"/>
      <c r="AL368" s="25"/>
      <c r="AM368" s="6"/>
      <c r="AN368" s="23"/>
      <c r="AO368" s="247"/>
      <c r="AP368" s="243" t="str">
        <f>IF(AD368="UI",VLOOKUP(AB368,'Convert Internation Units'!$A$2:$D$33,4,FALSE),IF(AB368="Penethamate hydroiodide",0.63,IF(AB368="Benzylpenicillin Procaine /
 Benzathine Penicillin",0.61,IF(AB368="Benzathine Penicillin",0.61,IF(AB368="Procaine benzylpenicillin",0.61,IF(AB368=Prodrug!E365,Prodrug!E365,Prodrug!E365))))))</f>
        <v/>
      </c>
      <c r="AQ368" s="240" t="str">
        <f>IFERROR((((Calculations!C365*Calculations!G365)/Calculations!E365)*'Data Entry'!X368),"")</f>
        <v/>
      </c>
      <c r="AR368" s="141" t="str">
        <f>IFERROR(VLOOKUP(AB368,Lists!$P$2:$Q$182,2,0),"")</f>
        <v/>
      </c>
      <c r="AS368" s="143" t="str">
        <f>IF(AI368="UI",VLOOKUP(AG368,'Convert Internation Units'!$A$2:$D$33,4,FALSE),IF(AG368="Penethamate hydroiodide",0.63,IF(AG368="Benzylpenicillin Procaine /
 Benzathine Penicillin",0.61,IF(AG368="Benzathine Penicillin",0.61,IF(AG368="Procaine benzylpenicillin",0.61,IF(AG368=Prodrug!F365,Prodrug!F365,Prodrug!F365))))))</f>
        <v/>
      </c>
      <c r="AT368" s="240" t="str">
        <f>IFERROR((((Calculations!K365*Calculations!G365)/Calculations!E365)*'Data Entry'!X368),"")</f>
        <v/>
      </c>
      <c r="AU368" s="146" t="str">
        <f>IFERROR(VLOOKUP(AG368,Lists!$P$2:$Q$182,2,0),"")</f>
        <v/>
      </c>
      <c r="AV368" s="143" t="str">
        <f>IF(AL368="UI",VLOOKUP(AJ368,'Convert Internation Units'!$A$2:$D$33,4,FALSE),IF(AJ368="Penethamate hydroiodide",0.63,IF(AJ368="Benzylpenicillin Procaine /
 Benzathine Penicillin",0.61,IF(AJ368="Benzathine Penicillin",0.61,IF(AJ368="Procaine benzylpenicillin",0.61,IF(AJ368=Prodrug!G365,Prodrug!G365,Prodrug!G365))))))</f>
        <v/>
      </c>
      <c r="AW368" s="240" t="str">
        <f>IFERROR((((Calculations!O365*Calculations!G365)/Calculations!E365)*'Data Entry'!X368),"")</f>
        <v/>
      </c>
      <c r="AX368" s="146" t="str">
        <f>IFERROR(VLOOKUP(AJ368,Lists!$P$2:$Q$182,2,0),"")</f>
        <v/>
      </c>
      <c r="AY368" s="143" t="str">
        <f>IF(AO368="UI",VLOOKUP(AM368,'Convert Internation Units'!$A$2:$D$33,4,FALSE),IF(AM368="Penethamate hydroiodide",0.63,IF(AM368="Benzylpenicillin Procaine /
 Benzathine Penicillin",0.61,IF(AM368="Benzathine Penicillin",0.61,IF(AM368="Procaine benzylpenicillin",0.61,IF(AM368=Prodrug!H365,Prodrug!H365,Prodrug!H365))))))</f>
        <v/>
      </c>
      <c r="AZ368" s="240" t="str">
        <f>IFERROR((((Calculations!S365*Calculations!G365)/Calculations!E365)*'Data Entry'!X368),"")</f>
        <v/>
      </c>
      <c r="BA368" s="146" t="str">
        <f>IFERROR(VLOOKUP(AM368,Lists!$P$2:$Q$182,2,0),"")</f>
        <v/>
      </c>
      <c r="BG368" s="165"/>
      <c r="BH368" s="165"/>
      <c r="BI368" s="165"/>
      <c r="BJ368" s="165"/>
      <c r="BK368" s="165"/>
      <c r="BL368" s="165"/>
      <c r="BM368" s="165"/>
      <c r="BN368" s="165"/>
      <c r="BO368" s="165"/>
      <c r="BP368" s="165"/>
      <c r="BQ368" s="165"/>
      <c r="BR368" s="165"/>
      <c r="BS368" s="165"/>
      <c r="BT368" s="165"/>
      <c r="BU368" s="165"/>
    </row>
    <row r="369" spans="1:73" s="5" customFormat="1">
      <c r="A369" s="116">
        <v>363</v>
      </c>
      <c r="B369" s="232"/>
      <c r="C369" s="105"/>
      <c r="D369" s="105"/>
      <c r="E369" s="105"/>
      <c r="F369" s="106"/>
      <c r="G369" s="107"/>
      <c r="H369" s="107"/>
      <c r="I369" s="108"/>
      <c r="J369" s="110"/>
      <c r="K369" s="110"/>
      <c r="L369" s="110"/>
      <c r="M369" s="110"/>
      <c r="N369" s="110"/>
      <c r="O369" s="110"/>
      <c r="P369" s="110"/>
      <c r="Q369" s="110"/>
      <c r="R369" s="110"/>
      <c r="S369" s="110"/>
      <c r="T369" s="110"/>
      <c r="U369" s="110"/>
      <c r="V369" s="110"/>
      <c r="W369" s="109"/>
      <c r="X369" s="111"/>
      <c r="Y369" s="112"/>
      <c r="Z369" s="328"/>
      <c r="AA369" s="329"/>
      <c r="AB369" s="114"/>
      <c r="AC369" s="115"/>
      <c r="AD369" s="113"/>
      <c r="AE369" s="113"/>
      <c r="AF369" s="112"/>
      <c r="AG369" s="116"/>
      <c r="AH369" s="115"/>
      <c r="AI369" s="174"/>
      <c r="AJ369" s="104"/>
      <c r="AK369" s="115"/>
      <c r="AL369" s="112"/>
      <c r="AM369" s="116"/>
      <c r="AN369" s="115"/>
      <c r="AO369" s="248"/>
      <c r="AP369" s="242" t="str">
        <f>IF(AD369="UI",VLOOKUP(AB369,'Convert Internation Units'!$A$2:$D$33,4,FALSE),IF(AB369="Penethamate hydroiodide",0.63,IF(AB369="Benzylpenicillin Procaine /
 Benzathine Penicillin",0.61,IF(AB369="Benzathine Penicillin",0.61,IF(AB369="Procaine benzylpenicillin",0.61,IF(AB369=Prodrug!E366,Prodrug!E366,Prodrug!E366))))))</f>
        <v/>
      </c>
      <c r="AQ369" s="239" t="str">
        <f>IFERROR((((Calculations!C366*Calculations!G366)/Calculations!E366)*'Data Entry'!X369),"")</f>
        <v/>
      </c>
      <c r="AR369" s="234" t="str">
        <f>IFERROR(VLOOKUP(AB369,Lists!$P$2:$Q$182,2,0),"")</f>
        <v/>
      </c>
      <c r="AS369" s="233" t="str">
        <f>IF(AI369="UI",VLOOKUP(AG369,'Convert Internation Units'!$A$2:$D$33,4,FALSE),IF(AG369="Penethamate hydroiodide",0.63,IF(AG369="Benzylpenicillin Procaine /
 Benzathine Penicillin",0.61,IF(AG369="Benzathine Penicillin",0.61,IF(AG369="Procaine benzylpenicillin",0.61,IF(AG369=Prodrug!F366,Prodrug!F366,Prodrug!F366))))))</f>
        <v/>
      </c>
      <c r="AT369" s="239" t="str">
        <f>IFERROR((((Calculations!K366*Calculations!G366)/Calculations!E366)*'Data Entry'!X369),"")</f>
        <v/>
      </c>
      <c r="AU369" s="235" t="str">
        <f>IFERROR(VLOOKUP(AG369,Lists!$P$2:$Q$182,2,0),"")</f>
        <v/>
      </c>
      <c r="AV369" s="233" t="str">
        <f>IF(AL369="UI",VLOOKUP(AJ369,'Convert Internation Units'!$A$2:$D$33,4,FALSE),IF(AJ369="Penethamate hydroiodide",0.63,IF(AJ369="Benzylpenicillin Procaine /
 Benzathine Penicillin",0.61,IF(AJ369="Benzathine Penicillin",0.61,IF(AJ369="Procaine benzylpenicillin",0.61,IF(AJ369=Prodrug!G366,Prodrug!G366,Prodrug!G366))))))</f>
        <v/>
      </c>
      <c r="AW369" s="239" t="str">
        <f>IFERROR((((Calculations!O366*Calculations!G366)/Calculations!E366)*'Data Entry'!X369),"")</f>
        <v/>
      </c>
      <c r="AX369" s="235" t="str">
        <f>IFERROR(VLOOKUP(AJ369,Lists!$P$2:$Q$182,2,0),"")</f>
        <v/>
      </c>
      <c r="AY369" s="233" t="str">
        <f>IF(AO369="UI",VLOOKUP(AM369,'Convert Internation Units'!$A$2:$D$33,4,FALSE),IF(AM369="Penethamate hydroiodide",0.63,IF(AM369="Benzylpenicillin Procaine /
 Benzathine Penicillin",0.61,IF(AM369="Benzathine Penicillin",0.61,IF(AM369="Procaine benzylpenicillin",0.61,IF(AM369=Prodrug!H366,Prodrug!H366,Prodrug!H366))))))</f>
        <v/>
      </c>
      <c r="AZ369" s="239" t="str">
        <f>IFERROR((((Calculations!S366*Calculations!G366)/Calculations!E366)*'Data Entry'!X369),"")</f>
        <v/>
      </c>
      <c r="BA369" s="235" t="str">
        <f>IFERROR(VLOOKUP(AM369,Lists!$P$2:$Q$182,2,0),"")</f>
        <v/>
      </c>
      <c r="BG369" s="165"/>
      <c r="BH369" s="165"/>
      <c r="BI369" s="165"/>
      <c r="BJ369" s="165"/>
      <c r="BK369" s="165"/>
      <c r="BL369" s="165"/>
      <c r="BM369" s="165"/>
      <c r="BN369" s="165"/>
      <c r="BO369" s="165"/>
      <c r="BP369" s="165"/>
      <c r="BQ369" s="165"/>
      <c r="BR369" s="165"/>
      <c r="BS369" s="165"/>
      <c r="BT369" s="165"/>
      <c r="BU369" s="165"/>
    </row>
    <row r="370" spans="1:73" s="5" customFormat="1">
      <c r="A370" s="6">
        <v>364</v>
      </c>
      <c r="B370" s="231"/>
      <c r="C370" s="7"/>
      <c r="D370" s="7"/>
      <c r="E370" s="7"/>
      <c r="F370" s="67"/>
      <c r="G370" s="79"/>
      <c r="H370" s="79"/>
      <c r="I370" s="75"/>
      <c r="J370" s="76"/>
      <c r="K370" s="76"/>
      <c r="L370" s="76"/>
      <c r="M370" s="76"/>
      <c r="N370" s="76"/>
      <c r="O370" s="76"/>
      <c r="P370" s="76"/>
      <c r="Q370" s="76"/>
      <c r="R370" s="76"/>
      <c r="S370" s="76"/>
      <c r="T370" s="76"/>
      <c r="U370" s="76"/>
      <c r="V370" s="76"/>
      <c r="W370" s="80"/>
      <c r="X370" s="69"/>
      <c r="Y370" s="25"/>
      <c r="Z370" s="326"/>
      <c r="AA370" s="327"/>
      <c r="AB370" s="28"/>
      <c r="AC370" s="23"/>
      <c r="AD370" s="8"/>
      <c r="AE370" s="8"/>
      <c r="AF370" s="25"/>
      <c r="AG370" s="6"/>
      <c r="AH370" s="23"/>
      <c r="AI370" s="173"/>
      <c r="AJ370" s="26"/>
      <c r="AK370" s="23"/>
      <c r="AL370" s="25"/>
      <c r="AM370" s="6"/>
      <c r="AN370" s="23"/>
      <c r="AO370" s="247"/>
      <c r="AP370" s="243" t="str">
        <f>IF(AD370="UI",VLOOKUP(AB370,'Convert Internation Units'!$A$2:$D$33,4,FALSE),IF(AB370="Penethamate hydroiodide",0.63,IF(AB370="Benzylpenicillin Procaine /
 Benzathine Penicillin",0.61,IF(AB370="Benzathine Penicillin",0.61,IF(AB370="Procaine benzylpenicillin",0.61,IF(AB370=Prodrug!E367,Prodrug!E367,Prodrug!E367))))))</f>
        <v/>
      </c>
      <c r="AQ370" s="240" t="str">
        <f>IFERROR((((Calculations!C367*Calculations!G367)/Calculations!E367)*'Data Entry'!X370),"")</f>
        <v/>
      </c>
      <c r="AR370" s="141" t="str">
        <f>IFERROR(VLOOKUP(AB370,Lists!$P$2:$Q$182,2,0),"")</f>
        <v/>
      </c>
      <c r="AS370" s="143" t="str">
        <f>IF(AI370="UI",VLOOKUP(AG370,'Convert Internation Units'!$A$2:$D$33,4,FALSE),IF(AG370="Penethamate hydroiodide",0.63,IF(AG370="Benzylpenicillin Procaine /
 Benzathine Penicillin",0.61,IF(AG370="Benzathine Penicillin",0.61,IF(AG370="Procaine benzylpenicillin",0.61,IF(AG370=Prodrug!F367,Prodrug!F367,Prodrug!F367))))))</f>
        <v/>
      </c>
      <c r="AT370" s="240" t="str">
        <f>IFERROR((((Calculations!K367*Calculations!G367)/Calculations!E367)*'Data Entry'!X370),"")</f>
        <v/>
      </c>
      <c r="AU370" s="146" t="str">
        <f>IFERROR(VLOOKUP(AG370,Lists!$P$2:$Q$182,2,0),"")</f>
        <v/>
      </c>
      <c r="AV370" s="143" t="str">
        <f>IF(AL370="UI",VLOOKUP(AJ370,'Convert Internation Units'!$A$2:$D$33,4,FALSE),IF(AJ370="Penethamate hydroiodide",0.63,IF(AJ370="Benzylpenicillin Procaine /
 Benzathine Penicillin",0.61,IF(AJ370="Benzathine Penicillin",0.61,IF(AJ370="Procaine benzylpenicillin",0.61,IF(AJ370=Prodrug!G367,Prodrug!G367,Prodrug!G367))))))</f>
        <v/>
      </c>
      <c r="AW370" s="240" t="str">
        <f>IFERROR((((Calculations!O367*Calculations!G367)/Calculations!E367)*'Data Entry'!X370),"")</f>
        <v/>
      </c>
      <c r="AX370" s="146" t="str">
        <f>IFERROR(VLOOKUP(AJ370,Lists!$P$2:$Q$182,2,0),"")</f>
        <v/>
      </c>
      <c r="AY370" s="143" t="str">
        <f>IF(AO370="UI",VLOOKUP(AM370,'Convert Internation Units'!$A$2:$D$33,4,FALSE),IF(AM370="Penethamate hydroiodide",0.63,IF(AM370="Benzylpenicillin Procaine /
 Benzathine Penicillin",0.61,IF(AM370="Benzathine Penicillin",0.61,IF(AM370="Procaine benzylpenicillin",0.61,IF(AM370=Prodrug!H367,Prodrug!H367,Prodrug!H367))))))</f>
        <v/>
      </c>
      <c r="AZ370" s="240" t="str">
        <f>IFERROR((((Calculations!S367*Calculations!G367)/Calculations!E367)*'Data Entry'!X370),"")</f>
        <v/>
      </c>
      <c r="BA370" s="146" t="str">
        <f>IFERROR(VLOOKUP(AM370,Lists!$P$2:$Q$182,2,0),"")</f>
        <v/>
      </c>
      <c r="BG370" s="165"/>
      <c r="BH370" s="165"/>
      <c r="BI370" s="165"/>
      <c r="BJ370" s="165"/>
      <c r="BK370" s="165"/>
      <c r="BL370" s="165"/>
      <c r="BM370" s="165"/>
      <c r="BN370" s="165"/>
      <c r="BO370" s="165"/>
      <c r="BP370" s="165"/>
      <c r="BQ370" s="165"/>
      <c r="BR370" s="165"/>
      <c r="BS370" s="165"/>
      <c r="BT370" s="165"/>
      <c r="BU370" s="165"/>
    </row>
    <row r="371" spans="1:73" s="5" customFormat="1">
      <c r="A371" s="116">
        <v>365</v>
      </c>
      <c r="B371" s="232"/>
      <c r="C371" s="105"/>
      <c r="D371" s="105"/>
      <c r="E371" s="105"/>
      <c r="F371" s="106"/>
      <c r="G371" s="107"/>
      <c r="H371" s="107"/>
      <c r="I371" s="108"/>
      <c r="J371" s="110"/>
      <c r="K371" s="110"/>
      <c r="L371" s="110"/>
      <c r="M371" s="110"/>
      <c r="N371" s="110"/>
      <c r="O371" s="110"/>
      <c r="P371" s="110"/>
      <c r="Q371" s="110"/>
      <c r="R371" s="110"/>
      <c r="S371" s="110"/>
      <c r="T371" s="110"/>
      <c r="U371" s="110"/>
      <c r="V371" s="110"/>
      <c r="W371" s="109"/>
      <c r="X371" s="111"/>
      <c r="Y371" s="112"/>
      <c r="Z371" s="328"/>
      <c r="AA371" s="329"/>
      <c r="AB371" s="114"/>
      <c r="AC371" s="115"/>
      <c r="AD371" s="113"/>
      <c r="AE371" s="113"/>
      <c r="AF371" s="112"/>
      <c r="AG371" s="116"/>
      <c r="AH371" s="115"/>
      <c r="AI371" s="174"/>
      <c r="AJ371" s="104"/>
      <c r="AK371" s="115"/>
      <c r="AL371" s="112"/>
      <c r="AM371" s="116"/>
      <c r="AN371" s="115"/>
      <c r="AO371" s="248"/>
      <c r="AP371" s="242" t="str">
        <f>IF(AD371="UI",VLOOKUP(AB371,'Convert Internation Units'!$A$2:$D$33,4,FALSE),IF(AB371="Penethamate hydroiodide",0.63,IF(AB371="Benzylpenicillin Procaine /
 Benzathine Penicillin",0.61,IF(AB371="Benzathine Penicillin",0.61,IF(AB371="Procaine benzylpenicillin",0.61,IF(AB371=Prodrug!E368,Prodrug!E368,Prodrug!E368))))))</f>
        <v/>
      </c>
      <c r="AQ371" s="239" t="str">
        <f>IFERROR((((Calculations!C368*Calculations!G368)/Calculations!E368)*'Data Entry'!X371),"")</f>
        <v/>
      </c>
      <c r="AR371" s="234" t="str">
        <f>IFERROR(VLOOKUP(AB371,Lists!$P$2:$Q$182,2,0),"")</f>
        <v/>
      </c>
      <c r="AS371" s="233" t="str">
        <f>IF(AI371="UI",VLOOKUP(AG371,'Convert Internation Units'!$A$2:$D$33,4,FALSE),IF(AG371="Penethamate hydroiodide",0.63,IF(AG371="Benzylpenicillin Procaine /
 Benzathine Penicillin",0.61,IF(AG371="Benzathine Penicillin",0.61,IF(AG371="Procaine benzylpenicillin",0.61,IF(AG371=Prodrug!F368,Prodrug!F368,Prodrug!F368))))))</f>
        <v/>
      </c>
      <c r="AT371" s="239" t="str">
        <f>IFERROR((((Calculations!K368*Calculations!G368)/Calculations!E368)*'Data Entry'!X371),"")</f>
        <v/>
      </c>
      <c r="AU371" s="235" t="str">
        <f>IFERROR(VLOOKUP(AG371,Lists!$P$2:$Q$182,2,0),"")</f>
        <v/>
      </c>
      <c r="AV371" s="233" t="str">
        <f>IF(AL371="UI",VLOOKUP(AJ371,'Convert Internation Units'!$A$2:$D$33,4,FALSE),IF(AJ371="Penethamate hydroiodide",0.63,IF(AJ371="Benzylpenicillin Procaine /
 Benzathine Penicillin",0.61,IF(AJ371="Benzathine Penicillin",0.61,IF(AJ371="Procaine benzylpenicillin",0.61,IF(AJ371=Prodrug!G368,Prodrug!G368,Prodrug!G368))))))</f>
        <v/>
      </c>
      <c r="AW371" s="239" t="str">
        <f>IFERROR((((Calculations!O368*Calculations!G368)/Calculations!E368)*'Data Entry'!X371),"")</f>
        <v/>
      </c>
      <c r="AX371" s="235" t="str">
        <f>IFERROR(VLOOKUP(AJ371,Lists!$P$2:$Q$182,2,0),"")</f>
        <v/>
      </c>
      <c r="AY371" s="233" t="str">
        <f>IF(AO371="UI",VLOOKUP(AM371,'Convert Internation Units'!$A$2:$D$33,4,FALSE),IF(AM371="Penethamate hydroiodide",0.63,IF(AM371="Benzylpenicillin Procaine /
 Benzathine Penicillin",0.61,IF(AM371="Benzathine Penicillin",0.61,IF(AM371="Procaine benzylpenicillin",0.61,IF(AM371=Prodrug!H368,Prodrug!H368,Prodrug!H368))))))</f>
        <v/>
      </c>
      <c r="AZ371" s="239" t="str">
        <f>IFERROR((((Calculations!S368*Calculations!G368)/Calculations!E368)*'Data Entry'!X371),"")</f>
        <v/>
      </c>
      <c r="BA371" s="235" t="str">
        <f>IFERROR(VLOOKUP(AM371,Lists!$P$2:$Q$182,2,0),"")</f>
        <v/>
      </c>
      <c r="BG371" s="165"/>
      <c r="BH371" s="165"/>
      <c r="BI371" s="165"/>
      <c r="BJ371" s="165"/>
      <c r="BK371" s="165"/>
      <c r="BL371" s="165"/>
      <c r="BM371" s="165"/>
      <c r="BN371" s="165"/>
      <c r="BO371" s="165"/>
      <c r="BP371" s="165"/>
      <c r="BQ371" s="165"/>
      <c r="BR371" s="165"/>
      <c r="BS371" s="165"/>
      <c r="BT371" s="165"/>
      <c r="BU371" s="165"/>
    </row>
    <row r="372" spans="1:73" s="5" customFormat="1">
      <c r="A372" s="6">
        <v>366</v>
      </c>
      <c r="B372" s="231"/>
      <c r="C372" s="7"/>
      <c r="D372" s="7"/>
      <c r="E372" s="7"/>
      <c r="F372" s="67"/>
      <c r="G372" s="79"/>
      <c r="H372" s="79"/>
      <c r="I372" s="75"/>
      <c r="J372" s="76"/>
      <c r="K372" s="76"/>
      <c r="L372" s="76"/>
      <c r="M372" s="76"/>
      <c r="N372" s="76"/>
      <c r="O372" s="76"/>
      <c r="P372" s="76"/>
      <c r="Q372" s="76"/>
      <c r="R372" s="76"/>
      <c r="S372" s="76"/>
      <c r="T372" s="76"/>
      <c r="U372" s="76"/>
      <c r="V372" s="76"/>
      <c r="W372" s="80"/>
      <c r="X372" s="69"/>
      <c r="Y372" s="25"/>
      <c r="Z372" s="326"/>
      <c r="AA372" s="327"/>
      <c r="AB372" s="28"/>
      <c r="AC372" s="23"/>
      <c r="AD372" s="8"/>
      <c r="AE372" s="8"/>
      <c r="AF372" s="25"/>
      <c r="AG372" s="6"/>
      <c r="AH372" s="23"/>
      <c r="AI372" s="173"/>
      <c r="AJ372" s="26"/>
      <c r="AK372" s="23"/>
      <c r="AL372" s="25"/>
      <c r="AM372" s="6"/>
      <c r="AN372" s="23"/>
      <c r="AO372" s="247"/>
      <c r="AP372" s="243" t="str">
        <f>IF(AD372="UI",VLOOKUP(AB372,'Convert Internation Units'!$A$2:$D$33,4,FALSE),IF(AB372="Penethamate hydroiodide",0.63,IF(AB372="Benzylpenicillin Procaine /
 Benzathine Penicillin",0.61,IF(AB372="Benzathine Penicillin",0.61,IF(AB372="Procaine benzylpenicillin",0.61,IF(AB372=Prodrug!E369,Prodrug!E369,Prodrug!E369))))))</f>
        <v/>
      </c>
      <c r="AQ372" s="240" t="str">
        <f>IFERROR((((Calculations!C369*Calculations!G369)/Calculations!E369)*'Data Entry'!X372),"")</f>
        <v/>
      </c>
      <c r="AR372" s="141" t="str">
        <f>IFERROR(VLOOKUP(AB372,Lists!$P$2:$Q$182,2,0),"")</f>
        <v/>
      </c>
      <c r="AS372" s="143" t="str">
        <f>IF(AI372="UI",VLOOKUP(AG372,'Convert Internation Units'!$A$2:$D$33,4,FALSE),IF(AG372="Penethamate hydroiodide",0.63,IF(AG372="Benzylpenicillin Procaine /
 Benzathine Penicillin",0.61,IF(AG372="Benzathine Penicillin",0.61,IF(AG372="Procaine benzylpenicillin",0.61,IF(AG372=Prodrug!F369,Prodrug!F369,Prodrug!F369))))))</f>
        <v/>
      </c>
      <c r="AT372" s="240" t="str">
        <f>IFERROR((((Calculations!K369*Calculations!G369)/Calculations!E369)*'Data Entry'!X372),"")</f>
        <v/>
      </c>
      <c r="AU372" s="146" t="str">
        <f>IFERROR(VLOOKUP(AG372,Lists!$P$2:$Q$182,2,0),"")</f>
        <v/>
      </c>
      <c r="AV372" s="143" t="str">
        <f>IF(AL372="UI",VLOOKUP(AJ372,'Convert Internation Units'!$A$2:$D$33,4,FALSE),IF(AJ372="Penethamate hydroiodide",0.63,IF(AJ372="Benzylpenicillin Procaine /
 Benzathine Penicillin",0.61,IF(AJ372="Benzathine Penicillin",0.61,IF(AJ372="Procaine benzylpenicillin",0.61,IF(AJ372=Prodrug!G369,Prodrug!G369,Prodrug!G369))))))</f>
        <v/>
      </c>
      <c r="AW372" s="240" t="str">
        <f>IFERROR((((Calculations!O369*Calculations!G369)/Calculations!E369)*'Data Entry'!X372),"")</f>
        <v/>
      </c>
      <c r="AX372" s="146" t="str">
        <f>IFERROR(VLOOKUP(AJ372,Lists!$P$2:$Q$182,2,0),"")</f>
        <v/>
      </c>
      <c r="AY372" s="143" t="str">
        <f>IF(AO372="UI",VLOOKUP(AM372,'Convert Internation Units'!$A$2:$D$33,4,FALSE),IF(AM372="Penethamate hydroiodide",0.63,IF(AM372="Benzylpenicillin Procaine /
 Benzathine Penicillin",0.61,IF(AM372="Benzathine Penicillin",0.61,IF(AM372="Procaine benzylpenicillin",0.61,IF(AM372=Prodrug!H369,Prodrug!H369,Prodrug!H369))))))</f>
        <v/>
      </c>
      <c r="AZ372" s="240" t="str">
        <f>IFERROR((((Calculations!S369*Calculations!G369)/Calculations!E369)*'Data Entry'!X372),"")</f>
        <v/>
      </c>
      <c r="BA372" s="146" t="str">
        <f>IFERROR(VLOOKUP(AM372,Lists!$P$2:$Q$182,2,0),"")</f>
        <v/>
      </c>
      <c r="BG372" s="165"/>
      <c r="BH372" s="165"/>
      <c r="BI372" s="165"/>
      <c r="BJ372" s="165"/>
      <c r="BK372" s="165"/>
      <c r="BL372" s="165"/>
      <c r="BM372" s="165"/>
      <c r="BN372" s="165"/>
      <c r="BO372" s="165"/>
      <c r="BP372" s="165"/>
      <c r="BQ372" s="165"/>
      <c r="BR372" s="165"/>
      <c r="BS372" s="165"/>
      <c r="BT372" s="165"/>
      <c r="BU372" s="165"/>
    </row>
    <row r="373" spans="1:73" s="5" customFormat="1">
      <c r="A373" s="116">
        <v>367</v>
      </c>
      <c r="B373" s="232"/>
      <c r="C373" s="105"/>
      <c r="D373" s="105"/>
      <c r="E373" s="105"/>
      <c r="F373" s="106"/>
      <c r="G373" s="107"/>
      <c r="H373" s="107"/>
      <c r="I373" s="108"/>
      <c r="J373" s="110"/>
      <c r="K373" s="110"/>
      <c r="L373" s="110"/>
      <c r="M373" s="110"/>
      <c r="N373" s="110"/>
      <c r="O373" s="110"/>
      <c r="P373" s="110"/>
      <c r="Q373" s="110"/>
      <c r="R373" s="110"/>
      <c r="S373" s="110"/>
      <c r="T373" s="110"/>
      <c r="U373" s="110"/>
      <c r="V373" s="110"/>
      <c r="W373" s="109"/>
      <c r="X373" s="111"/>
      <c r="Y373" s="112"/>
      <c r="Z373" s="328"/>
      <c r="AA373" s="329"/>
      <c r="AB373" s="114"/>
      <c r="AC373" s="115"/>
      <c r="AD373" s="113"/>
      <c r="AE373" s="113"/>
      <c r="AF373" s="112"/>
      <c r="AG373" s="116"/>
      <c r="AH373" s="115"/>
      <c r="AI373" s="174"/>
      <c r="AJ373" s="104"/>
      <c r="AK373" s="115"/>
      <c r="AL373" s="112"/>
      <c r="AM373" s="116"/>
      <c r="AN373" s="115"/>
      <c r="AO373" s="248"/>
      <c r="AP373" s="242" t="str">
        <f>IF(AD373="UI",VLOOKUP(AB373,'Convert Internation Units'!$A$2:$D$33,4,FALSE),IF(AB373="Penethamate hydroiodide",0.63,IF(AB373="Benzylpenicillin Procaine /
 Benzathine Penicillin",0.61,IF(AB373="Benzathine Penicillin",0.61,IF(AB373="Procaine benzylpenicillin",0.61,IF(AB373=Prodrug!E370,Prodrug!E370,Prodrug!E370))))))</f>
        <v/>
      </c>
      <c r="AQ373" s="239" t="str">
        <f>IFERROR((((Calculations!C370*Calculations!G370)/Calculations!E370)*'Data Entry'!X373),"")</f>
        <v/>
      </c>
      <c r="AR373" s="234" t="str">
        <f>IFERROR(VLOOKUP(AB373,Lists!$P$2:$Q$182,2,0),"")</f>
        <v/>
      </c>
      <c r="AS373" s="233" t="str">
        <f>IF(AI373="UI",VLOOKUP(AG373,'Convert Internation Units'!$A$2:$D$33,4,FALSE),IF(AG373="Penethamate hydroiodide",0.63,IF(AG373="Benzylpenicillin Procaine /
 Benzathine Penicillin",0.61,IF(AG373="Benzathine Penicillin",0.61,IF(AG373="Procaine benzylpenicillin",0.61,IF(AG373=Prodrug!F370,Prodrug!F370,Prodrug!F370))))))</f>
        <v/>
      </c>
      <c r="AT373" s="239" t="str">
        <f>IFERROR((((Calculations!K370*Calculations!G370)/Calculations!E370)*'Data Entry'!X373),"")</f>
        <v/>
      </c>
      <c r="AU373" s="235" t="str">
        <f>IFERROR(VLOOKUP(AG373,Lists!$P$2:$Q$182,2,0),"")</f>
        <v/>
      </c>
      <c r="AV373" s="233" t="str">
        <f>IF(AL373="UI",VLOOKUP(AJ373,'Convert Internation Units'!$A$2:$D$33,4,FALSE),IF(AJ373="Penethamate hydroiodide",0.63,IF(AJ373="Benzylpenicillin Procaine /
 Benzathine Penicillin",0.61,IF(AJ373="Benzathine Penicillin",0.61,IF(AJ373="Procaine benzylpenicillin",0.61,IF(AJ373=Prodrug!G370,Prodrug!G370,Prodrug!G370))))))</f>
        <v/>
      </c>
      <c r="AW373" s="239" t="str">
        <f>IFERROR((((Calculations!O370*Calculations!G370)/Calculations!E370)*'Data Entry'!X373),"")</f>
        <v/>
      </c>
      <c r="AX373" s="235" t="str">
        <f>IFERROR(VLOOKUP(AJ373,Lists!$P$2:$Q$182,2,0),"")</f>
        <v/>
      </c>
      <c r="AY373" s="233" t="str">
        <f>IF(AO373="UI",VLOOKUP(AM373,'Convert Internation Units'!$A$2:$D$33,4,FALSE),IF(AM373="Penethamate hydroiodide",0.63,IF(AM373="Benzylpenicillin Procaine /
 Benzathine Penicillin",0.61,IF(AM373="Benzathine Penicillin",0.61,IF(AM373="Procaine benzylpenicillin",0.61,IF(AM373=Prodrug!H370,Prodrug!H370,Prodrug!H370))))))</f>
        <v/>
      </c>
      <c r="AZ373" s="239" t="str">
        <f>IFERROR((((Calculations!S370*Calculations!G370)/Calculations!E370)*'Data Entry'!X373),"")</f>
        <v/>
      </c>
      <c r="BA373" s="235" t="str">
        <f>IFERROR(VLOOKUP(AM373,Lists!$P$2:$Q$182,2,0),"")</f>
        <v/>
      </c>
      <c r="BG373" s="165"/>
      <c r="BH373" s="165"/>
      <c r="BI373" s="165"/>
      <c r="BJ373" s="165"/>
      <c r="BK373" s="165"/>
      <c r="BL373" s="165"/>
      <c r="BM373" s="165"/>
      <c r="BN373" s="165"/>
      <c r="BO373" s="165"/>
      <c r="BP373" s="165"/>
      <c r="BQ373" s="165"/>
      <c r="BR373" s="165"/>
      <c r="BS373" s="165"/>
      <c r="BT373" s="165"/>
      <c r="BU373" s="165"/>
    </row>
    <row r="374" spans="1:73" s="5" customFormat="1">
      <c r="A374" s="6">
        <v>368</v>
      </c>
      <c r="B374" s="231"/>
      <c r="C374" s="7"/>
      <c r="D374" s="7"/>
      <c r="E374" s="7"/>
      <c r="F374" s="67"/>
      <c r="G374" s="79"/>
      <c r="H374" s="79"/>
      <c r="I374" s="75"/>
      <c r="J374" s="76"/>
      <c r="K374" s="76"/>
      <c r="L374" s="76"/>
      <c r="M374" s="76"/>
      <c r="N374" s="76"/>
      <c r="O374" s="76"/>
      <c r="P374" s="76"/>
      <c r="Q374" s="76"/>
      <c r="R374" s="76"/>
      <c r="S374" s="76"/>
      <c r="T374" s="76"/>
      <c r="U374" s="76"/>
      <c r="V374" s="76"/>
      <c r="W374" s="80"/>
      <c r="X374" s="69"/>
      <c r="Y374" s="25"/>
      <c r="Z374" s="326"/>
      <c r="AA374" s="327"/>
      <c r="AB374" s="28"/>
      <c r="AC374" s="23"/>
      <c r="AD374" s="8"/>
      <c r="AE374" s="8"/>
      <c r="AF374" s="25"/>
      <c r="AG374" s="6"/>
      <c r="AH374" s="23"/>
      <c r="AI374" s="173"/>
      <c r="AJ374" s="26"/>
      <c r="AK374" s="23"/>
      <c r="AL374" s="25"/>
      <c r="AM374" s="6"/>
      <c r="AN374" s="23"/>
      <c r="AO374" s="247"/>
      <c r="AP374" s="243" t="str">
        <f>IF(AD374="UI",VLOOKUP(AB374,'Convert Internation Units'!$A$2:$D$33,4,FALSE),IF(AB374="Penethamate hydroiodide",0.63,IF(AB374="Benzylpenicillin Procaine /
 Benzathine Penicillin",0.61,IF(AB374="Benzathine Penicillin",0.61,IF(AB374="Procaine benzylpenicillin",0.61,IF(AB374=Prodrug!E371,Prodrug!E371,Prodrug!E371))))))</f>
        <v/>
      </c>
      <c r="AQ374" s="240" t="str">
        <f>IFERROR((((Calculations!C371*Calculations!G371)/Calculations!E371)*'Data Entry'!X374),"")</f>
        <v/>
      </c>
      <c r="AR374" s="141" t="str">
        <f>IFERROR(VLOOKUP(AB374,Lists!$P$2:$Q$182,2,0),"")</f>
        <v/>
      </c>
      <c r="AS374" s="143" t="str">
        <f>IF(AI374="UI",VLOOKUP(AG374,'Convert Internation Units'!$A$2:$D$33,4,FALSE),IF(AG374="Penethamate hydroiodide",0.63,IF(AG374="Benzylpenicillin Procaine /
 Benzathine Penicillin",0.61,IF(AG374="Benzathine Penicillin",0.61,IF(AG374="Procaine benzylpenicillin",0.61,IF(AG374=Prodrug!F371,Prodrug!F371,Prodrug!F371))))))</f>
        <v/>
      </c>
      <c r="AT374" s="240" t="str">
        <f>IFERROR((((Calculations!K371*Calculations!G371)/Calculations!E371)*'Data Entry'!X374),"")</f>
        <v/>
      </c>
      <c r="AU374" s="146" t="str">
        <f>IFERROR(VLOOKUP(AG374,Lists!$P$2:$Q$182,2,0),"")</f>
        <v/>
      </c>
      <c r="AV374" s="143" t="str">
        <f>IF(AL374="UI",VLOOKUP(AJ374,'Convert Internation Units'!$A$2:$D$33,4,FALSE),IF(AJ374="Penethamate hydroiodide",0.63,IF(AJ374="Benzylpenicillin Procaine /
 Benzathine Penicillin",0.61,IF(AJ374="Benzathine Penicillin",0.61,IF(AJ374="Procaine benzylpenicillin",0.61,IF(AJ374=Prodrug!G371,Prodrug!G371,Prodrug!G371))))))</f>
        <v/>
      </c>
      <c r="AW374" s="240" t="str">
        <f>IFERROR((((Calculations!O371*Calculations!G371)/Calculations!E371)*'Data Entry'!X374),"")</f>
        <v/>
      </c>
      <c r="AX374" s="146" t="str">
        <f>IFERROR(VLOOKUP(AJ374,Lists!$P$2:$Q$182,2,0),"")</f>
        <v/>
      </c>
      <c r="AY374" s="143" t="str">
        <f>IF(AO374="UI",VLOOKUP(AM374,'Convert Internation Units'!$A$2:$D$33,4,FALSE),IF(AM374="Penethamate hydroiodide",0.63,IF(AM374="Benzylpenicillin Procaine /
 Benzathine Penicillin",0.61,IF(AM374="Benzathine Penicillin",0.61,IF(AM374="Procaine benzylpenicillin",0.61,IF(AM374=Prodrug!H371,Prodrug!H371,Prodrug!H371))))))</f>
        <v/>
      </c>
      <c r="AZ374" s="240" t="str">
        <f>IFERROR((((Calculations!S371*Calculations!G371)/Calculations!E371)*'Data Entry'!X374),"")</f>
        <v/>
      </c>
      <c r="BA374" s="146" t="str">
        <f>IFERROR(VLOOKUP(AM374,Lists!$P$2:$Q$182,2,0),"")</f>
        <v/>
      </c>
      <c r="BG374" s="165"/>
      <c r="BH374" s="165"/>
      <c r="BI374" s="165"/>
      <c r="BJ374" s="165"/>
      <c r="BK374" s="165"/>
      <c r="BL374" s="165"/>
      <c r="BM374" s="165"/>
      <c r="BN374" s="165"/>
      <c r="BO374" s="165"/>
      <c r="BP374" s="165"/>
      <c r="BQ374" s="165"/>
      <c r="BR374" s="165"/>
      <c r="BS374" s="165"/>
      <c r="BT374" s="165"/>
      <c r="BU374" s="165"/>
    </row>
    <row r="375" spans="1:73" s="5" customFormat="1">
      <c r="A375" s="116">
        <v>369</v>
      </c>
      <c r="B375" s="232"/>
      <c r="C375" s="105"/>
      <c r="D375" s="105"/>
      <c r="E375" s="105"/>
      <c r="F375" s="106"/>
      <c r="G375" s="107"/>
      <c r="H375" s="107"/>
      <c r="I375" s="108"/>
      <c r="J375" s="110"/>
      <c r="K375" s="110"/>
      <c r="L375" s="110"/>
      <c r="M375" s="110"/>
      <c r="N375" s="110"/>
      <c r="O375" s="110"/>
      <c r="P375" s="110"/>
      <c r="Q375" s="110"/>
      <c r="R375" s="110"/>
      <c r="S375" s="110"/>
      <c r="T375" s="110"/>
      <c r="U375" s="110"/>
      <c r="V375" s="110"/>
      <c r="W375" s="109"/>
      <c r="X375" s="111"/>
      <c r="Y375" s="112"/>
      <c r="Z375" s="328"/>
      <c r="AA375" s="329"/>
      <c r="AB375" s="114"/>
      <c r="AC375" s="115"/>
      <c r="AD375" s="113"/>
      <c r="AE375" s="113"/>
      <c r="AF375" s="112"/>
      <c r="AG375" s="116"/>
      <c r="AH375" s="115"/>
      <c r="AI375" s="174"/>
      <c r="AJ375" s="104"/>
      <c r="AK375" s="115"/>
      <c r="AL375" s="112"/>
      <c r="AM375" s="116"/>
      <c r="AN375" s="115"/>
      <c r="AO375" s="248"/>
      <c r="AP375" s="242" t="str">
        <f>IF(AD375="UI",VLOOKUP(AB375,'Convert Internation Units'!$A$2:$D$33,4,FALSE),IF(AB375="Penethamate hydroiodide",0.63,IF(AB375="Benzylpenicillin Procaine /
 Benzathine Penicillin",0.61,IF(AB375="Benzathine Penicillin",0.61,IF(AB375="Procaine benzylpenicillin",0.61,IF(AB375=Prodrug!E372,Prodrug!E372,Prodrug!E372))))))</f>
        <v/>
      </c>
      <c r="AQ375" s="239" t="str">
        <f>IFERROR((((Calculations!C372*Calculations!G372)/Calculations!E372)*'Data Entry'!X375),"")</f>
        <v/>
      </c>
      <c r="AR375" s="234" t="str">
        <f>IFERROR(VLOOKUP(AB375,Lists!$P$2:$Q$182,2,0),"")</f>
        <v/>
      </c>
      <c r="AS375" s="233" t="str">
        <f>IF(AI375="UI",VLOOKUP(AG375,'Convert Internation Units'!$A$2:$D$33,4,FALSE),IF(AG375="Penethamate hydroiodide",0.63,IF(AG375="Benzylpenicillin Procaine /
 Benzathine Penicillin",0.61,IF(AG375="Benzathine Penicillin",0.61,IF(AG375="Procaine benzylpenicillin",0.61,IF(AG375=Prodrug!F372,Prodrug!F372,Prodrug!F372))))))</f>
        <v/>
      </c>
      <c r="AT375" s="239" t="str">
        <f>IFERROR((((Calculations!K372*Calculations!G372)/Calculations!E372)*'Data Entry'!X375),"")</f>
        <v/>
      </c>
      <c r="AU375" s="235" t="str">
        <f>IFERROR(VLOOKUP(AG375,Lists!$P$2:$Q$182,2,0),"")</f>
        <v/>
      </c>
      <c r="AV375" s="233" t="str">
        <f>IF(AL375="UI",VLOOKUP(AJ375,'Convert Internation Units'!$A$2:$D$33,4,FALSE),IF(AJ375="Penethamate hydroiodide",0.63,IF(AJ375="Benzylpenicillin Procaine /
 Benzathine Penicillin",0.61,IF(AJ375="Benzathine Penicillin",0.61,IF(AJ375="Procaine benzylpenicillin",0.61,IF(AJ375=Prodrug!G372,Prodrug!G372,Prodrug!G372))))))</f>
        <v/>
      </c>
      <c r="AW375" s="239" t="str">
        <f>IFERROR((((Calculations!O372*Calculations!G372)/Calculations!E372)*'Data Entry'!X375),"")</f>
        <v/>
      </c>
      <c r="AX375" s="235" t="str">
        <f>IFERROR(VLOOKUP(AJ375,Lists!$P$2:$Q$182,2,0),"")</f>
        <v/>
      </c>
      <c r="AY375" s="233" t="str">
        <f>IF(AO375="UI",VLOOKUP(AM375,'Convert Internation Units'!$A$2:$D$33,4,FALSE),IF(AM375="Penethamate hydroiodide",0.63,IF(AM375="Benzylpenicillin Procaine /
 Benzathine Penicillin",0.61,IF(AM375="Benzathine Penicillin",0.61,IF(AM375="Procaine benzylpenicillin",0.61,IF(AM375=Prodrug!H372,Prodrug!H372,Prodrug!H372))))))</f>
        <v/>
      </c>
      <c r="AZ375" s="239" t="str">
        <f>IFERROR((((Calculations!S372*Calculations!G372)/Calculations!E372)*'Data Entry'!X375),"")</f>
        <v/>
      </c>
      <c r="BA375" s="235" t="str">
        <f>IFERROR(VLOOKUP(AM375,Lists!$P$2:$Q$182,2,0),"")</f>
        <v/>
      </c>
      <c r="BG375" s="165"/>
      <c r="BH375" s="165"/>
      <c r="BI375" s="165"/>
      <c r="BJ375" s="165"/>
      <c r="BK375" s="165"/>
      <c r="BL375" s="165"/>
      <c r="BM375" s="165"/>
      <c r="BN375" s="165"/>
      <c r="BO375" s="165"/>
      <c r="BP375" s="165"/>
      <c r="BQ375" s="165"/>
      <c r="BR375" s="165"/>
      <c r="BS375" s="165"/>
      <c r="BT375" s="165"/>
      <c r="BU375" s="165"/>
    </row>
    <row r="376" spans="1:73" s="5" customFormat="1">
      <c r="A376" s="6">
        <v>370</v>
      </c>
      <c r="B376" s="231"/>
      <c r="C376" s="7"/>
      <c r="D376" s="7"/>
      <c r="E376" s="7"/>
      <c r="F376" s="67"/>
      <c r="G376" s="79"/>
      <c r="H376" s="79"/>
      <c r="I376" s="75"/>
      <c r="J376" s="76"/>
      <c r="K376" s="76"/>
      <c r="L376" s="76"/>
      <c r="M376" s="76"/>
      <c r="N376" s="76"/>
      <c r="O376" s="76"/>
      <c r="P376" s="76"/>
      <c r="Q376" s="76"/>
      <c r="R376" s="76"/>
      <c r="S376" s="76"/>
      <c r="T376" s="76"/>
      <c r="U376" s="76"/>
      <c r="V376" s="76"/>
      <c r="W376" s="80"/>
      <c r="X376" s="69"/>
      <c r="Y376" s="25"/>
      <c r="Z376" s="326"/>
      <c r="AA376" s="327"/>
      <c r="AB376" s="28"/>
      <c r="AC376" s="23"/>
      <c r="AD376" s="8"/>
      <c r="AE376" s="8"/>
      <c r="AF376" s="25"/>
      <c r="AG376" s="6"/>
      <c r="AH376" s="23"/>
      <c r="AI376" s="173"/>
      <c r="AJ376" s="26"/>
      <c r="AK376" s="23"/>
      <c r="AL376" s="25"/>
      <c r="AM376" s="6"/>
      <c r="AN376" s="23"/>
      <c r="AO376" s="247"/>
      <c r="AP376" s="243" t="str">
        <f>IF(AD376="UI",VLOOKUP(AB376,'Convert Internation Units'!$A$2:$D$33,4,FALSE),IF(AB376="Penethamate hydroiodide",0.63,IF(AB376="Benzylpenicillin Procaine /
 Benzathine Penicillin",0.61,IF(AB376="Benzathine Penicillin",0.61,IF(AB376="Procaine benzylpenicillin",0.61,IF(AB376=Prodrug!E373,Prodrug!E373,Prodrug!E373))))))</f>
        <v/>
      </c>
      <c r="AQ376" s="240" t="str">
        <f>IFERROR((((Calculations!C373*Calculations!G373)/Calculations!E373)*'Data Entry'!X376),"")</f>
        <v/>
      </c>
      <c r="AR376" s="141" t="str">
        <f>IFERROR(VLOOKUP(AB376,Lists!$P$2:$Q$182,2,0),"")</f>
        <v/>
      </c>
      <c r="AS376" s="143" t="str">
        <f>IF(AI376="UI",VLOOKUP(AG376,'Convert Internation Units'!$A$2:$D$33,4,FALSE),IF(AG376="Penethamate hydroiodide",0.63,IF(AG376="Benzylpenicillin Procaine /
 Benzathine Penicillin",0.61,IF(AG376="Benzathine Penicillin",0.61,IF(AG376="Procaine benzylpenicillin",0.61,IF(AG376=Prodrug!F373,Prodrug!F373,Prodrug!F373))))))</f>
        <v/>
      </c>
      <c r="AT376" s="240" t="str">
        <f>IFERROR((((Calculations!K373*Calculations!G373)/Calculations!E373)*'Data Entry'!X376),"")</f>
        <v/>
      </c>
      <c r="AU376" s="146" t="str">
        <f>IFERROR(VLOOKUP(AG376,Lists!$P$2:$Q$182,2,0),"")</f>
        <v/>
      </c>
      <c r="AV376" s="143" t="str">
        <f>IF(AL376="UI",VLOOKUP(AJ376,'Convert Internation Units'!$A$2:$D$33,4,FALSE),IF(AJ376="Penethamate hydroiodide",0.63,IF(AJ376="Benzylpenicillin Procaine /
 Benzathine Penicillin",0.61,IF(AJ376="Benzathine Penicillin",0.61,IF(AJ376="Procaine benzylpenicillin",0.61,IF(AJ376=Prodrug!G373,Prodrug!G373,Prodrug!G373))))))</f>
        <v/>
      </c>
      <c r="AW376" s="240" t="str">
        <f>IFERROR((((Calculations!O373*Calculations!G373)/Calculations!E373)*'Data Entry'!X376),"")</f>
        <v/>
      </c>
      <c r="AX376" s="146" t="str">
        <f>IFERROR(VLOOKUP(AJ376,Lists!$P$2:$Q$182,2,0),"")</f>
        <v/>
      </c>
      <c r="AY376" s="143" t="str">
        <f>IF(AO376="UI",VLOOKUP(AM376,'Convert Internation Units'!$A$2:$D$33,4,FALSE),IF(AM376="Penethamate hydroiodide",0.63,IF(AM376="Benzylpenicillin Procaine /
 Benzathine Penicillin",0.61,IF(AM376="Benzathine Penicillin",0.61,IF(AM376="Procaine benzylpenicillin",0.61,IF(AM376=Prodrug!H373,Prodrug!H373,Prodrug!H373))))))</f>
        <v/>
      </c>
      <c r="AZ376" s="240" t="str">
        <f>IFERROR((((Calculations!S373*Calculations!G373)/Calculations!E373)*'Data Entry'!X376),"")</f>
        <v/>
      </c>
      <c r="BA376" s="146" t="str">
        <f>IFERROR(VLOOKUP(AM376,Lists!$P$2:$Q$182,2,0),"")</f>
        <v/>
      </c>
      <c r="BG376" s="165"/>
      <c r="BH376" s="165"/>
      <c r="BI376" s="165"/>
      <c r="BJ376" s="165"/>
      <c r="BK376" s="165"/>
      <c r="BL376" s="165"/>
      <c r="BM376" s="165"/>
      <c r="BN376" s="165"/>
      <c r="BO376" s="165"/>
      <c r="BP376" s="165"/>
      <c r="BQ376" s="165"/>
      <c r="BR376" s="165"/>
      <c r="BS376" s="165"/>
      <c r="BT376" s="165"/>
      <c r="BU376" s="165"/>
    </row>
    <row r="377" spans="1:73" s="5" customFormat="1">
      <c r="A377" s="116">
        <v>371</v>
      </c>
      <c r="B377" s="232"/>
      <c r="C377" s="105"/>
      <c r="D377" s="105"/>
      <c r="E377" s="105"/>
      <c r="F377" s="106"/>
      <c r="G377" s="107"/>
      <c r="H377" s="107"/>
      <c r="I377" s="108"/>
      <c r="J377" s="110"/>
      <c r="K377" s="110"/>
      <c r="L377" s="110"/>
      <c r="M377" s="110"/>
      <c r="N377" s="110"/>
      <c r="O377" s="110"/>
      <c r="P377" s="110"/>
      <c r="Q377" s="110"/>
      <c r="R377" s="110"/>
      <c r="S377" s="110"/>
      <c r="T377" s="110"/>
      <c r="U377" s="110"/>
      <c r="V377" s="110"/>
      <c r="W377" s="109"/>
      <c r="X377" s="111"/>
      <c r="Y377" s="112"/>
      <c r="Z377" s="328"/>
      <c r="AA377" s="329"/>
      <c r="AB377" s="114"/>
      <c r="AC377" s="115"/>
      <c r="AD377" s="113"/>
      <c r="AE377" s="113"/>
      <c r="AF377" s="112"/>
      <c r="AG377" s="116"/>
      <c r="AH377" s="115"/>
      <c r="AI377" s="174"/>
      <c r="AJ377" s="104"/>
      <c r="AK377" s="115"/>
      <c r="AL377" s="112"/>
      <c r="AM377" s="116"/>
      <c r="AN377" s="115"/>
      <c r="AO377" s="248"/>
      <c r="AP377" s="242" t="str">
        <f>IF(AD377="UI",VLOOKUP(AB377,'Convert Internation Units'!$A$2:$D$33,4,FALSE),IF(AB377="Penethamate hydroiodide",0.63,IF(AB377="Benzylpenicillin Procaine /
 Benzathine Penicillin",0.61,IF(AB377="Benzathine Penicillin",0.61,IF(AB377="Procaine benzylpenicillin",0.61,IF(AB377=Prodrug!E374,Prodrug!E374,Prodrug!E374))))))</f>
        <v/>
      </c>
      <c r="AQ377" s="239" t="str">
        <f>IFERROR((((Calculations!C374*Calculations!G374)/Calculations!E374)*'Data Entry'!X377),"")</f>
        <v/>
      </c>
      <c r="AR377" s="234" t="str">
        <f>IFERROR(VLOOKUP(AB377,Lists!$P$2:$Q$182,2,0),"")</f>
        <v/>
      </c>
      <c r="AS377" s="233" t="str">
        <f>IF(AI377="UI",VLOOKUP(AG377,'Convert Internation Units'!$A$2:$D$33,4,FALSE),IF(AG377="Penethamate hydroiodide",0.63,IF(AG377="Benzylpenicillin Procaine /
 Benzathine Penicillin",0.61,IF(AG377="Benzathine Penicillin",0.61,IF(AG377="Procaine benzylpenicillin",0.61,IF(AG377=Prodrug!F374,Prodrug!F374,Prodrug!F374))))))</f>
        <v/>
      </c>
      <c r="AT377" s="239" t="str">
        <f>IFERROR((((Calculations!K374*Calculations!G374)/Calculations!E374)*'Data Entry'!X377),"")</f>
        <v/>
      </c>
      <c r="AU377" s="235" t="str">
        <f>IFERROR(VLOOKUP(AG377,Lists!$P$2:$Q$182,2,0),"")</f>
        <v/>
      </c>
      <c r="AV377" s="233" t="str">
        <f>IF(AL377="UI",VLOOKUP(AJ377,'Convert Internation Units'!$A$2:$D$33,4,FALSE),IF(AJ377="Penethamate hydroiodide",0.63,IF(AJ377="Benzylpenicillin Procaine /
 Benzathine Penicillin",0.61,IF(AJ377="Benzathine Penicillin",0.61,IF(AJ377="Procaine benzylpenicillin",0.61,IF(AJ377=Prodrug!G374,Prodrug!G374,Prodrug!G374))))))</f>
        <v/>
      </c>
      <c r="AW377" s="239" t="str">
        <f>IFERROR((((Calculations!O374*Calculations!G374)/Calculations!E374)*'Data Entry'!X377),"")</f>
        <v/>
      </c>
      <c r="AX377" s="235" t="str">
        <f>IFERROR(VLOOKUP(AJ377,Lists!$P$2:$Q$182,2,0),"")</f>
        <v/>
      </c>
      <c r="AY377" s="233" t="str">
        <f>IF(AO377="UI",VLOOKUP(AM377,'Convert Internation Units'!$A$2:$D$33,4,FALSE),IF(AM377="Penethamate hydroiodide",0.63,IF(AM377="Benzylpenicillin Procaine /
 Benzathine Penicillin",0.61,IF(AM377="Benzathine Penicillin",0.61,IF(AM377="Procaine benzylpenicillin",0.61,IF(AM377=Prodrug!H374,Prodrug!H374,Prodrug!H374))))))</f>
        <v/>
      </c>
      <c r="AZ377" s="239" t="str">
        <f>IFERROR((((Calculations!S374*Calculations!G374)/Calculations!E374)*'Data Entry'!X377),"")</f>
        <v/>
      </c>
      <c r="BA377" s="235" t="str">
        <f>IFERROR(VLOOKUP(AM377,Lists!$P$2:$Q$182,2,0),"")</f>
        <v/>
      </c>
      <c r="BG377" s="165"/>
      <c r="BH377" s="165"/>
      <c r="BI377" s="165"/>
      <c r="BJ377" s="165"/>
      <c r="BK377" s="165"/>
      <c r="BL377" s="165"/>
      <c r="BM377" s="165"/>
      <c r="BN377" s="165"/>
      <c r="BO377" s="165"/>
      <c r="BP377" s="165"/>
      <c r="BQ377" s="165"/>
      <c r="BR377" s="165"/>
      <c r="BS377" s="165"/>
      <c r="BT377" s="165"/>
      <c r="BU377" s="165"/>
    </row>
    <row r="378" spans="1:73" s="5" customFormat="1">
      <c r="A378" s="6">
        <v>372</v>
      </c>
      <c r="B378" s="231"/>
      <c r="C378" s="7"/>
      <c r="D378" s="7"/>
      <c r="E378" s="7"/>
      <c r="F378" s="67"/>
      <c r="G378" s="79"/>
      <c r="H378" s="79"/>
      <c r="I378" s="75"/>
      <c r="J378" s="76"/>
      <c r="K378" s="76"/>
      <c r="L378" s="76"/>
      <c r="M378" s="76"/>
      <c r="N378" s="76"/>
      <c r="O378" s="76"/>
      <c r="P378" s="76"/>
      <c r="Q378" s="76"/>
      <c r="R378" s="76"/>
      <c r="S378" s="76"/>
      <c r="T378" s="76"/>
      <c r="U378" s="76"/>
      <c r="V378" s="76"/>
      <c r="W378" s="80"/>
      <c r="X378" s="69"/>
      <c r="Y378" s="25"/>
      <c r="Z378" s="326"/>
      <c r="AA378" s="327"/>
      <c r="AB378" s="28"/>
      <c r="AC378" s="23"/>
      <c r="AD378" s="8"/>
      <c r="AE378" s="8"/>
      <c r="AF378" s="25"/>
      <c r="AG378" s="6"/>
      <c r="AH378" s="23"/>
      <c r="AI378" s="173"/>
      <c r="AJ378" s="26"/>
      <c r="AK378" s="23"/>
      <c r="AL378" s="25"/>
      <c r="AM378" s="6"/>
      <c r="AN378" s="23"/>
      <c r="AO378" s="247"/>
      <c r="AP378" s="243" t="str">
        <f>IF(AD378="UI",VLOOKUP(AB378,'Convert Internation Units'!$A$2:$D$33,4,FALSE),IF(AB378="Penethamate hydroiodide",0.63,IF(AB378="Benzylpenicillin Procaine /
 Benzathine Penicillin",0.61,IF(AB378="Benzathine Penicillin",0.61,IF(AB378="Procaine benzylpenicillin",0.61,IF(AB378=Prodrug!E375,Prodrug!E375,Prodrug!E375))))))</f>
        <v/>
      </c>
      <c r="AQ378" s="240" t="str">
        <f>IFERROR((((Calculations!C375*Calculations!G375)/Calculations!E375)*'Data Entry'!X378),"")</f>
        <v/>
      </c>
      <c r="AR378" s="141" t="str">
        <f>IFERROR(VLOOKUP(AB378,Lists!$P$2:$Q$182,2,0),"")</f>
        <v/>
      </c>
      <c r="AS378" s="143" t="str">
        <f>IF(AI378="UI",VLOOKUP(AG378,'Convert Internation Units'!$A$2:$D$33,4,FALSE),IF(AG378="Penethamate hydroiodide",0.63,IF(AG378="Benzylpenicillin Procaine /
 Benzathine Penicillin",0.61,IF(AG378="Benzathine Penicillin",0.61,IF(AG378="Procaine benzylpenicillin",0.61,IF(AG378=Prodrug!F375,Prodrug!F375,Prodrug!F375))))))</f>
        <v/>
      </c>
      <c r="AT378" s="240" t="str">
        <f>IFERROR((((Calculations!K375*Calculations!G375)/Calculations!E375)*'Data Entry'!X378),"")</f>
        <v/>
      </c>
      <c r="AU378" s="146" t="str">
        <f>IFERROR(VLOOKUP(AG378,Lists!$P$2:$Q$182,2,0),"")</f>
        <v/>
      </c>
      <c r="AV378" s="143" t="str">
        <f>IF(AL378="UI",VLOOKUP(AJ378,'Convert Internation Units'!$A$2:$D$33,4,FALSE),IF(AJ378="Penethamate hydroiodide",0.63,IF(AJ378="Benzylpenicillin Procaine /
 Benzathine Penicillin",0.61,IF(AJ378="Benzathine Penicillin",0.61,IF(AJ378="Procaine benzylpenicillin",0.61,IF(AJ378=Prodrug!G375,Prodrug!G375,Prodrug!G375))))))</f>
        <v/>
      </c>
      <c r="AW378" s="240" t="str">
        <f>IFERROR((((Calculations!O375*Calculations!G375)/Calculations!E375)*'Data Entry'!X378),"")</f>
        <v/>
      </c>
      <c r="AX378" s="146" t="str">
        <f>IFERROR(VLOOKUP(AJ378,Lists!$P$2:$Q$182,2,0),"")</f>
        <v/>
      </c>
      <c r="AY378" s="143" t="str">
        <f>IF(AO378="UI",VLOOKUP(AM378,'Convert Internation Units'!$A$2:$D$33,4,FALSE),IF(AM378="Penethamate hydroiodide",0.63,IF(AM378="Benzylpenicillin Procaine /
 Benzathine Penicillin",0.61,IF(AM378="Benzathine Penicillin",0.61,IF(AM378="Procaine benzylpenicillin",0.61,IF(AM378=Prodrug!H375,Prodrug!H375,Prodrug!H375))))))</f>
        <v/>
      </c>
      <c r="AZ378" s="240" t="str">
        <f>IFERROR((((Calculations!S375*Calculations!G375)/Calculations!E375)*'Data Entry'!X378),"")</f>
        <v/>
      </c>
      <c r="BA378" s="146" t="str">
        <f>IFERROR(VLOOKUP(AM378,Lists!$P$2:$Q$182,2,0),"")</f>
        <v/>
      </c>
      <c r="BG378" s="165"/>
      <c r="BH378" s="165"/>
      <c r="BI378" s="165"/>
      <c r="BJ378" s="165"/>
      <c r="BK378" s="165"/>
      <c r="BL378" s="165"/>
      <c r="BM378" s="165"/>
      <c r="BN378" s="165"/>
      <c r="BO378" s="165"/>
      <c r="BP378" s="165"/>
      <c r="BQ378" s="165"/>
      <c r="BR378" s="165"/>
      <c r="BS378" s="165"/>
      <c r="BT378" s="165"/>
      <c r="BU378" s="165"/>
    </row>
    <row r="379" spans="1:73" s="5" customFormat="1">
      <c r="A379" s="116">
        <v>373</v>
      </c>
      <c r="B379" s="232"/>
      <c r="C379" s="105"/>
      <c r="D379" s="105"/>
      <c r="E379" s="105"/>
      <c r="F379" s="106"/>
      <c r="G379" s="107"/>
      <c r="H379" s="107"/>
      <c r="I379" s="108"/>
      <c r="J379" s="110"/>
      <c r="K379" s="110"/>
      <c r="L379" s="110"/>
      <c r="M379" s="110"/>
      <c r="N379" s="110"/>
      <c r="O379" s="110"/>
      <c r="P379" s="110"/>
      <c r="Q379" s="110"/>
      <c r="R379" s="110"/>
      <c r="S379" s="110"/>
      <c r="T379" s="110"/>
      <c r="U379" s="110"/>
      <c r="V379" s="110"/>
      <c r="W379" s="109"/>
      <c r="X379" s="111"/>
      <c r="Y379" s="112"/>
      <c r="Z379" s="328"/>
      <c r="AA379" s="329"/>
      <c r="AB379" s="114"/>
      <c r="AC379" s="115"/>
      <c r="AD379" s="113"/>
      <c r="AE379" s="113"/>
      <c r="AF379" s="112"/>
      <c r="AG379" s="116"/>
      <c r="AH379" s="115"/>
      <c r="AI379" s="174"/>
      <c r="AJ379" s="104"/>
      <c r="AK379" s="115"/>
      <c r="AL379" s="112"/>
      <c r="AM379" s="116"/>
      <c r="AN379" s="115"/>
      <c r="AO379" s="248"/>
      <c r="AP379" s="242" t="str">
        <f>IF(AD379="UI",VLOOKUP(AB379,'Convert Internation Units'!$A$2:$D$33,4,FALSE),IF(AB379="Penethamate hydroiodide",0.63,IF(AB379="Benzylpenicillin Procaine /
 Benzathine Penicillin",0.61,IF(AB379="Benzathine Penicillin",0.61,IF(AB379="Procaine benzylpenicillin",0.61,IF(AB379=Prodrug!E376,Prodrug!E376,Prodrug!E376))))))</f>
        <v/>
      </c>
      <c r="AQ379" s="239" t="str">
        <f>IFERROR((((Calculations!C376*Calculations!G376)/Calculations!E376)*'Data Entry'!X379),"")</f>
        <v/>
      </c>
      <c r="AR379" s="234" t="str">
        <f>IFERROR(VLOOKUP(AB379,Lists!$P$2:$Q$182,2,0),"")</f>
        <v/>
      </c>
      <c r="AS379" s="233" t="str">
        <f>IF(AI379="UI",VLOOKUP(AG379,'Convert Internation Units'!$A$2:$D$33,4,FALSE),IF(AG379="Penethamate hydroiodide",0.63,IF(AG379="Benzylpenicillin Procaine /
 Benzathine Penicillin",0.61,IF(AG379="Benzathine Penicillin",0.61,IF(AG379="Procaine benzylpenicillin",0.61,IF(AG379=Prodrug!F376,Prodrug!F376,Prodrug!F376))))))</f>
        <v/>
      </c>
      <c r="AT379" s="239" t="str">
        <f>IFERROR((((Calculations!K376*Calculations!G376)/Calculations!E376)*'Data Entry'!X379),"")</f>
        <v/>
      </c>
      <c r="AU379" s="235" t="str">
        <f>IFERROR(VLOOKUP(AG379,Lists!$P$2:$Q$182,2,0),"")</f>
        <v/>
      </c>
      <c r="AV379" s="233" t="str">
        <f>IF(AL379="UI",VLOOKUP(AJ379,'Convert Internation Units'!$A$2:$D$33,4,FALSE),IF(AJ379="Penethamate hydroiodide",0.63,IF(AJ379="Benzylpenicillin Procaine /
 Benzathine Penicillin",0.61,IF(AJ379="Benzathine Penicillin",0.61,IF(AJ379="Procaine benzylpenicillin",0.61,IF(AJ379=Prodrug!G376,Prodrug!G376,Prodrug!G376))))))</f>
        <v/>
      </c>
      <c r="AW379" s="239" t="str">
        <f>IFERROR((((Calculations!O376*Calculations!G376)/Calculations!E376)*'Data Entry'!X379),"")</f>
        <v/>
      </c>
      <c r="AX379" s="235" t="str">
        <f>IFERROR(VLOOKUP(AJ379,Lists!$P$2:$Q$182,2,0),"")</f>
        <v/>
      </c>
      <c r="AY379" s="233" t="str">
        <f>IF(AO379="UI",VLOOKUP(AM379,'Convert Internation Units'!$A$2:$D$33,4,FALSE),IF(AM379="Penethamate hydroiodide",0.63,IF(AM379="Benzylpenicillin Procaine /
 Benzathine Penicillin",0.61,IF(AM379="Benzathine Penicillin",0.61,IF(AM379="Procaine benzylpenicillin",0.61,IF(AM379=Prodrug!H376,Prodrug!H376,Prodrug!H376))))))</f>
        <v/>
      </c>
      <c r="AZ379" s="239" t="str">
        <f>IFERROR((((Calculations!S376*Calculations!G376)/Calculations!E376)*'Data Entry'!X379),"")</f>
        <v/>
      </c>
      <c r="BA379" s="235" t="str">
        <f>IFERROR(VLOOKUP(AM379,Lists!$P$2:$Q$182,2,0),"")</f>
        <v/>
      </c>
      <c r="BG379" s="165"/>
      <c r="BH379" s="165"/>
      <c r="BI379" s="165"/>
      <c r="BJ379" s="165"/>
      <c r="BK379" s="165"/>
      <c r="BL379" s="165"/>
      <c r="BM379" s="165"/>
      <c r="BN379" s="165"/>
      <c r="BO379" s="165"/>
      <c r="BP379" s="165"/>
      <c r="BQ379" s="165"/>
      <c r="BR379" s="165"/>
      <c r="BS379" s="165"/>
      <c r="BT379" s="165"/>
      <c r="BU379" s="165"/>
    </row>
    <row r="380" spans="1:73" s="5" customFormat="1">
      <c r="A380" s="6">
        <v>374</v>
      </c>
      <c r="B380" s="231"/>
      <c r="C380" s="7"/>
      <c r="D380" s="7"/>
      <c r="E380" s="7"/>
      <c r="F380" s="67"/>
      <c r="G380" s="79"/>
      <c r="H380" s="79"/>
      <c r="I380" s="75"/>
      <c r="J380" s="76"/>
      <c r="K380" s="76"/>
      <c r="L380" s="76"/>
      <c r="M380" s="76"/>
      <c r="N380" s="76"/>
      <c r="O380" s="76"/>
      <c r="P380" s="76"/>
      <c r="Q380" s="76"/>
      <c r="R380" s="76"/>
      <c r="S380" s="76"/>
      <c r="T380" s="76"/>
      <c r="U380" s="76"/>
      <c r="V380" s="76"/>
      <c r="W380" s="80"/>
      <c r="X380" s="69"/>
      <c r="Y380" s="25"/>
      <c r="Z380" s="326"/>
      <c r="AA380" s="327"/>
      <c r="AB380" s="28"/>
      <c r="AC380" s="23"/>
      <c r="AD380" s="8"/>
      <c r="AE380" s="8"/>
      <c r="AF380" s="25"/>
      <c r="AG380" s="6"/>
      <c r="AH380" s="23"/>
      <c r="AI380" s="173"/>
      <c r="AJ380" s="26"/>
      <c r="AK380" s="23"/>
      <c r="AL380" s="25"/>
      <c r="AM380" s="6"/>
      <c r="AN380" s="23"/>
      <c r="AO380" s="247"/>
      <c r="AP380" s="243" t="str">
        <f>IF(AD380="UI",VLOOKUP(AB380,'Convert Internation Units'!$A$2:$D$33,4,FALSE),IF(AB380="Penethamate hydroiodide",0.63,IF(AB380="Benzylpenicillin Procaine /
 Benzathine Penicillin",0.61,IF(AB380="Benzathine Penicillin",0.61,IF(AB380="Procaine benzylpenicillin",0.61,IF(AB380=Prodrug!E377,Prodrug!E377,Prodrug!E377))))))</f>
        <v/>
      </c>
      <c r="AQ380" s="240" t="str">
        <f>IFERROR((((Calculations!C377*Calculations!G377)/Calculations!E377)*'Data Entry'!X380),"")</f>
        <v/>
      </c>
      <c r="AR380" s="141" t="str">
        <f>IFERROR(VLOOKUP(AB380,Lists!$P$2:$Q$182,2,0),"")</f>
        <v/>
      </c>
      <c r="AS380" s="143" t="str">
        <f>IF(AI380="UI",VLOOKUP(AG380,'Convert Internation Units'!$A$2:$D$33,4,FALSE),IF(AG380="Penethamate hydroiodide",0.63,IF(AG380="Benzylpenicillin Procaine /
 Benzathine Penicillin",0.61,IF(AG380="Benzathine Penicillin",0.61,IF(AG380="Procaine benzylpenicillin",0.61,IF(AG380=Prodrug!F377,Prodrug!F377,Prodrug!F377))))))</f>
        <v/>
      </c>
      <c r="AT380" s="240" t="str">
        <f>IFERROR((((Calculations!K377*Calculations!G377)/Calculations!E377)*'Data Entry'!X380),"")</f>
        <v/>
      </c>
      <c r="AU380" s="146" t="str">
        <f>IFERROR(VLOOKUP(AG380,Lists!$P$2:$Q$182,2,0),"")</f>
        <v/>
      </c>
      <c r="AV380" s="143" t="str">
        <f>IF(AL380="UI",VLOOKUP(AJ380,'Convert Internation Units'!$A$2:$D$33,4,FALSE),IF(AJ380="Penethamate hydroiodide",0.63,IF(AJ380="Benzylpenicillin Procaine /
 Benzathine Penicillin",0.61,IF(AJ380="Benzathine Penicillin",0.61,IF(AJ380="Procaine benzylpenicillin",0.61,IF(AJ380=Prodrug!G377,Prodrug!G377,Prodrug!G377))))))</f>
        <v/>
      </c>
      <c r="AW380" s="240" t="str">
        <f>IFERROR((((Calculations!O377*Calculations!G377)/Calculations!E377)*'Data Entry'!X380),"")</f>
        <v/>
      </c>
      <c r="AX380" s="146" t="str">
        <f>IFERROR(VLOOKUP(AJ380,Lists!$P$2:$Q$182,2,0),"")</f>
        <v/>
      </c>
      <c r="AY380" s="143" t="str">
        <f>IF(AO380="UI",VLOOKUP(AM380,'Convert Internation Units'!$A$2:$D$33,4,FALSE),IF(AM380="Penethamate hydroiodide",0.63,IF(AM380="Benzylpenicillin Procaine /
 Benzathine Penicillin",0.61,IF(AM380="Benzathine Penicillin",0.61,IF(AM380="Procaine benzylpenicillin",0.61,IF(AM380=Prodrug!H377,Prodrug!H377,Prodrug!H377))))))</f>
        <v/>
      </c>
      <c r="AZ380" s="240" t="str">
        <f>IFERROR((((Calculations!S377*Calculations!G377)/Calculations!E377)*'Data Entry'!X380),"")</f>
        <v/>
      </c>
      <c r="BA380" s="146" t="str">
        <f>IFERROR(VLOOKUP(AM380,Lists!$P$2:$Q$182,2,0),"")</f>
        <v/>
      </c>
      <c r="BG380" s="165"/>
      <c r="BH380" s="165"/>
      <c r="BI380" s="165"/>
      <c r="BJ380" s="165"/>
      <c r="BK380" s="165"/>
      <c r="BL380" s="165"/>
      <c r="BM380" s="165"/>
      <c r="BN380" s="165"/>
      <c r="BO380" s="165"/>
      <c r="BP380" s="165"/>
      <c r="BQ380" s="165"/>
      <c r="BR380" s="165"/>
      <c r="BS380" s="165"/>
      <c r="BT380" s="165"/>
      <c r="BU380" s="165"/>
    </row>
    <row r="381" spans="1:73" s="5" customFormat="1">
      <c r="A381" s="116">
        <v>375</v>
      </c>
      <c r="B381" s="232"/>
      <c r="C381" s="105"/>
      <c r="D381" s="105"/>
      <c r="E381" s="105"/>
      <c r="F381" s="106"/>
      <c r="G381" s="107"/>
      <c r="H381" s="107"/>
      <c r="I381" s="108"/>
      <c r="J381" s="110"/>
      <c r="K381" s="110"/>
      <c r="L381" s="110"/>
      <c r="M381" s="110"/>
      <c r="N381" s="110"/>
      <c r="O381" s="110"/>
      <c r="P381" s="110"/>
      <c r="Q381" s="110"/>
      <c r="R381" s="110"/>
      <c r="S381" s="110"/>
      <c r="T381" s="110"/>
      <c r="U381" s="110"/>
      <c r="V381" s="110"/>
      <c r="W381" s="109"/>
      <c r="X381" s="111"/>
      <c r="Y381" s="112"/>
      <c r="Z381" s="328"/>
      <c r="AA381" s="329"/>
      <c r="AB381" s="114"/>
      <c r="AC381" s="115"/>
      <c r="AD381" s="113"/>
      <c r="AE381" s="113"/>
      <c r="AF381" s="112"/>
      <c r="AG381" s="116"/>
      <c r="AH381" s="115"/>
      <c r="AI381" s="174"/>
      <c r="AJ381" s="104"/>
      <c r="AK381" s="115"/>
      <c r="AL381" s="112"/>
      <c r="AM381" s="116"/>
      <c r="AN381" s="115"/>
      <c r="AO381" s="248"/>
      <c r="AP381" s="242" t="str">
        <f>IF(AD381="UI",VLOOKUP(AB381,'Convert Internation Units'!$A$2:$D$33,4,FALSE),IF(AB381="Penethamate hydroiodide",0.63,IF(AB381="Benzylpenicillin Procaine /
 Benzathine Penicillin",0.61,IF(AB381="Benzathine Penicillin",0.61,IF(AB381="Procaine benzylpenicillin",0.61,IF(AB381=Prodrug!E378,Prodrug!E378,Prodrug!E378))))))</f>
        <v/>
      </c>
      <c r="AQ381" s="239" t="str">
        <f>IFERROR((((Calculations!C378*Calculations!G378)/Calculations!E378)*'Data Entry'!X381),"")</f>
        <v/>
      </c>
      <c r="AR381" s="234" t="str">
        <f>IFERROR(VLOOKUP(AB381,Lists!$P$2:$Q$182,2,0),"")</f>
        <v/>
      </c>
      <c r="AS381" s="233" t="str">
        <f>IF(AI381="UI",VLOOKUP(AG381,'Convert Internation Units'!$A$2:$D$33,4,FALSE),IF(AG381="Penethamate hydroiodide",0.63,IF(AG381="Benzylpenicillin Procaine /
 Benzathine Penicillin",0.61,IF(AG381="Benzathine Penicillin",0.61,IF(AG381="Procaine benzylpenicillin",0.61,IF(AG381=Prodrug!F378,Prodrug!F378,Prodrug!F378))))))</f>
        <v/>
      </c>
      <c r="AT381" s="239" t="str">
        <f>IFERROR((((Calculations!K378*Calculations!G378)/Calculations!E378)*'Data Entry'!X381),"")</f>
        <v/>
      </c>
      <c r="AU381" s="235" t="str">
        <f>IFERROR(VLOOKUP(AG381,Lists!$P$2:$Q$182,2,0),"")</f>
        <v/>
      </c>
      <c r="AV381" s="233" t="str">
        <f>IF(AL381="UI",VLOOKUP(AJ381,'Convert Internation Units'!$A$2:$D$33,4,FALSE),IF(AJ381="Penethamate hydroiodide",0.63,IF(AJ381="Benzylpenicillin Procaine /
 Benzathine Penicillin",0.61,IF(AJ381="Benzathine Penicillin",0.61,IF(AJ381="Procaine benzylpenicillin",0.61,IF(AJ381=Prodrug!G378,Prodrug!G378,Prodrug!G378))))))</f>
        <v/>
      </c>
      <c r="AW381" s="239" t="str">
        <f>IFERROR((((Calculations!O378*Calculations!G378)/Calculations!E378)*'Data Entry'!X381),"")</f>
        <v/>
      </c>
      <c r="AX381" s="235" t="str">
        <f>IFERROR(VLOOKUP(AJ381,Lists!$P$2:$Q$182,2,0),"")</f>
        <v/>
      </c>
      <c r="AY381" s="233" t="str">
        <f>IF(AO381="UI",VLOOKUP(AM381,'Convert Internation Units'!$A$2:$D$33,4,FALSE),IF(AM381="Penethamate hydroiodide",0.63,IF(AM381="Benzylpenicillin Procaine /
 Benzathine Penicillin",0.61,IF(AM381="Benzathine Penicillin",0.61,IF(AM381="Procaine benzylpenicillin",0.61,IF(AM381=Prodrug!H378,Prodrug!H378,Prodrug!H378))))))</f>
        <v/>
      </c>
      <c r="AZ381" s="239" t="str">
        <f>IFERROR((((Calculations!S378*Calculations!G378)/Calculations!E378)*'Data Entry'!X381),"")</f>
        <v/>
      </c>
      <c r="BA381" s="235" t="str">
        <f>IFERROR(VLOOKUP(AM381,Lists!$P$2:$Q$182,2,0),"")</f>
        <v/>
      </c>
      <c r="BG381" s="165"/>
      <c r="BH381" s="165"/>
      <c r="BI381" s="165"/>
      <c r="BJ381" s="165"/>
      <c r="BK381" s="165"/>
      <c r="BL381" s="165"/>
      <c r="BM381" s="165"/>
      <c r="BN381" s="165"/>
      <c r="BO381" s="165"/>
      <c r="BP381" s="165"/>
      <c r="BQ381" s="165"/>
      <c r="BR381" s="165"/>
      <c r="BS381" s="165"/>
      <c r="BT381" s="165"/>
      <c r="BU381" s="165"/>
    </row>
    <row r="382" spans="1:73" s="5" customFormat="1">
      <c r="A382" s="6">
        <v>376</v>
      </c>
      <c r="B382" s="231"/>
      <c r="C382" s="7"/>
      <c r="D382" s="7"/>
      <c r="E382" s="7"/>
      <c r="F382" s="67"/>
      <c r="G382" s="79"/>
      <c r="H382" s="79"/>
      <c r="I382" s="75"/>
      <c r="J382" s="76"/>
      <c r="K382" s="76"/>
      <c r="L382" s="76"/>
      <c r="M382" s="76"/>
      <c r="N382" s="76"/>
      <c r="O382" s="76"/>
      <c r="P382" s="76"/>
      <c r="Q382" s="76"/>
      <c r="R382" s="76"/>
      <c r="S382" s="76"/>
      <c r="T382" s="76"/>
      <c r="U382" s="76"/>
      <c r="V382" s="76"/>
      <c r="W382" s="80"/>
      <c r="X382" s="69"/>
      <c r="Y382" s="25"/>
      <c r="Z382" s="326"/>
      <c r="AA382" s="327"/>
      <c r="AB382" s="28"/>
      <c r="AC382" s="23"/>
      <c r="AD382" s="8"/>
      <c r="AE382" s="8"/>
      <c r="AF382" s="25"/>
      <c r="AG382" s="6"/>
      <c r="AH382" s="23"/>
      <c r="AI382" s="173"/>
      <c r="AJ382" s="26"/>
      <c r="AK382" s="23"/>
      <c r="AL382" s="25"/>
      <c r="AM382" s="6"/>
      <c r="AN382" s="23"/>
      <c r="AO382" s="247"/>
      <c r="AP382" s="243" t="str">
        <f>IF(AD382="UI",VLOOKUP(AB382,'Convert Internation Units'!$A$2:$D$33,4,FALSE),IF(AB382="Penethamate hydroiodide",0.63,IF(AB382="Benzylpenicillin Procaine /
 Benzathine Penicillin",0.61,IF(AB382="Benzathine Penicillin",0.61,IF(AB382="Procaine benzylpenicillin",0.61,IF(AB382=Prodrug!E379,Prodrug!E379,Prodrug!E379))))))</f>
        <v/>
      </c>
      <c r="AQ382" s="240" t="str">
        <f>IFERROR((((Calculations!C379*Calculations!G379)/Calculations!E379)*'Data Entry'!X382),"")</f>
        <v/>
      </c>
      <c r="AR382" s="141" t="str">
        <f>IFERROR(VLOOKUP(AB382,Lists!$P$2:$Q$182,2,0),"")</f>
        <v/>
      </c>
      <c r="AS382" s="143" t="str">
        <f>IF(AI382="UI",VLOOKUP(AG382,'Convert Internation Units'!$A$2:$D$33,4,FALSE),IF(AG382="Penethamate hydroiodide",0.63,IF(AG382="Benzylpenicillin Procaine /
 Benzathine Penicillin",0.61,IF(AG382="Benzathine Penicillin",0.61,IF(AG382="Procaine benzylpenicillin",0.61,IF(AG382=Prodrug!F379,Prodrug!F379,Prodrug!F379))))))</f>
        <v/>
      </c>
      <c r="AT382" s="240" t="str">
        <f>IFERROR((((Calculations!K379*Calculations!G379)/Calculations!E379)*'Data Entry'!X382),"")</f>
        <v/>
      </c>
      <c r="AU382" s="146" t="str">
        <f>IFERROR(VLOOKUP(AG382,Lists!$P$2:$Q$182,2,0),"")</f>
        <v/>
      </c>
      <c r="AV382" s="143" t="str">
        <f>IF(AL382="UI",VLOOKUP(AJ382,'Convert Internation Units'!$A$2:$D$33,4,FALSE),IF(AJ382="Penethamate hydroiodide",0.63,IF(AJ382="Benzylpenicillin Procaine /
 Benzathine Penicillin",0.61,IF(AJ382="Benzathine Penicillin",0.61,IF(AJ382="Procaine benzylpenicillin",0.61,IF(AJ382=Prodrug!G379,Prodrug!G379,Prodrug!G379))))))</f>
        <v/>
      </c>
      <c r="AW382" s="240" t="str">
        <f>IFERROR((((Calculations!O379*Calculations!G379)/Calculations!E379)*'Data Entry'!X382),"")</f>
        <v/>
      </c>
      <c r="AX382" s="146" t="str">
        <f>IFERROR(VLOOKUP(AJ382,Lists!$P$2:$Q$182,2,0),"")</f>
        <v/>
      </c>
      <c r="AY382" s="143" t="str">
        <f>IF(AO382="UI",VLOOKUP(AM382,'Convert Internation Units'!$A$2:$D$33,4,FALSE),IF(AM382="Penethamate hydroiodide",0.63,IF(AM382="Benzylpenicillin Procaine /
 Benzathine Penicillin",0.61,IF(AM382="Benzathine Penicillin",0.61,IF(AM382="Procaine benzylpenicillin",0.61,IF(AM382=Prodrug!H379,Prodrug!H379,Prodrug!H379))))))</f>
        <v/>
      </c>
      <c r="AZ382" s="240" t="str">
        <f>IFERROR((((Calculations!S379*Calculations!G379)/Calculations!E379)*'Data Entry'!X382),"")</f>
        <v/>
      </c>
      <c r="BA382" s="146" t="str">
        <f>IFERROR(VLOOKUP(AM382,Lists!$P$2:$Q$182,2,0),"")</f>
        <v/>
      </c>
      <c r="BG382" s="165"/>
      <c r="BH382" s="165"/>
      <c r="BI382" s="165"/>
      <c r="BJ382" s="165"/>
      <c r="BK382" s="165"/>
      <c r="BL382" s="165"/>
      <c r="BM382" s="165"/>
      <c r="BN382" s="165"/>
      <c r="BO382" s="165"/>
      <c r="BP382" s="165"/>
      <c r="BQ382" s="165"/>
      <c r="BR382" s="165"/>
      <c r="BS382" s="165"/>
      <c r="BT382" s="165"/>
      <c r="BU382" s="165"/>
    </row>
    <row r="383" spans="1:73" s="5" customFormat="1">
      <c r="A383" s="116">
        <v>377</v>
      </c>
      <c r="B383" s="232"/>
      <c r="C383" s="105"/>
      <c r="D383" s="105"/>
      <c r="E383" s="105"/>
      <c r="F383" s="106"/>
      <c r="G383" s="107"/>
      <c r="H383" s="107"/>
      <c r="I383" s="108"/>
      <c r="J383" s="110"/>
      <c r="K383" s="110"/>
      <c r="L383" s="110"/>
      <c r="M383" s="110"/>
      <c r="N383" s="110"/>
      <c r="O383" s="110"/>
      <c r="P383" s="110"/>
      <c r="Q383" s="110"/>
      <c r="R383" s="110"/>
      <c r="S383" s="110"/>
      <c r="T383" s="110"/>
      <c r="U383" s="110"/>
      <c r="V383" s="110"/>
      <c r="W383" s="109"/>
      <c r="X383" s="111"/>
      <c r="Y383" s="112"/>
      <c r="Z383" s="328"/>
      <c r="AA383" s="329"/>
      <c r="AB383" s="114"/>
      <c r="AC383" s="115"/>
      <c r="AD383" s="113"/>
      <c r="AE383" s="113"/>
      <c r="AF383" s="112"/>
      <c r="AG383" s="116"/>
      <c r="AH383" s="115"/>
      <c r="AI383" s="174"/>
      <c r="AJ383" s="104"/>
      <c r="AK383" s="115"/>
      <c r="AL383" s="112"/>
      <c r="AM383" s="116"/>
      <c r="AN383" s="115"/>
      <c r="AO383" s="248"/>
      <c r="AP383" s="242" t="str">
        <f>IF(AD383="UI",VLOOKUP(AB383,'Convert Internation Units'!$A$2:$D$33,4,FALSE),IF(AB383="Penethamate hydroiodide",0.63,IF(AB383="Benzylpenicillin Procaine /
 Benzathine Penicillin",0.61,IF(AB383="Benzathine Penicillin",0.61,IF(AB383="Procaine benzylpenicillin",0.61,IF(AB383=Prodrug!E380,Prodrug!E380,Prodrug!E380))))))</f>
        <v/>
      </c>
      <c r="AQ383" s="239" t="str">
        <f>IFERROR((((Calculations!C380*Calculations!G380)/Calculations!E380)*'Data Entry'!X383),"")</f>
        <v/>
      </c>
      <c r="AR383" s="234" t="str">
        <f>IFERROR(VLOOKUP(AB383,Lists!$P$2:$Q$182,2,0),"")</f>
        <v/>
      </c>
      <c r="AS383" s="233" t="str">
        <f>IF(AI383="UI",VLOOKUP(AG383,'Convert Internation Units'!$A$2:$D$33,4,FALSE),IF(AG383="Penethamate hydroiodide",0.63,IF(AG383="Benzylpenicillin Procaine /
 Benzathine Penicillin",0.61,IF(AG383="Benzathine Penicillin",0.61,IF(AG383="Procaine benzylpenicillin",0.61,IF(AG383=Prodrug!F380,Prodrug!F380,Prodrug!F380))))))</f>
        <v/>
      </c>
      <c r="AT383" s="239" t="str">
        <f>IFERROR((((Calculations!K380*Calculations!G380)/Calculations!E380)*'Data Entry'!X383),"")</f>
        <v/>
      </c>
      <c r="AU383" s="235" t="str">
        <f>IFERROR(VLOOKUP(AG383,Lists!$P$2:$Q$182,2,0),"")</f>
        <v/>
      </c>
      <c r="AV383" s="233" t="str">
        <f>IF(AL383="UI",VLOOKUP(AJ383,'Convert Internation Units'!$A$2:$D$33,4,FALSE),IF(AJ383="Penethamate hydroiodide",0.63,IF(AJ383="Benzylpenicillin Procaine /
 Benzathine Penicillin",0.61,IF(AJ383="Benzathine Penicillin",0.61,IF(AJ383="Procaine benzylpenicillin",0.61,IF(AJ383=Prodrug!G380,Prodrug!G380,Prodrug!G380))))))</f>
        <v/>
      </c>
      <c r="AW383" s="239" t="str">
        <f>IFERROR((((Calculations!O380*Calculations!G380)/Calculations!E380)*'Data Entry'!X383),"")</f>
        <v/>
      </c>
      <c r="AX383" s="235" t="str">
        <f>IFERROR(VLOOKUP(AJ383,Lists!$P$2:$Q$182,2,0),"")</f>
        <v/>
      </c>
      <c r="AY383" s="233" t="str">
        <f>IF(AO383="UI",VLOOKUP(AM383,'Convert Internation Units'!$A$2:$D$33,4,FALSE),IF(AM383="Penethamate hydroiodide",0.63,IF(AM383="Benzylpenicillin Procaine /
 Benzathine Penicillin",0.61,IF(AM383="Benzathine Penicillin",0.61,IF(AM383="Procaine benzylpenicillin",0.61,IF(AM383=Prodrug!H380,Prodrug!H380,Prodrug!H380))))))</f>
        <v/>
      </c>
      <c r="AZ383" s="239" t="str">
        <f>IFERROR((((Calculations!S380*Calculations!G380)/Calculations!E380)*'Data Entry'!X383),"")</f>
        <v/>
      </c>
      <c r="BA383" s="235" t="str">
        <f>IFERROR(VLOOKUP(AM383,Lists!$P$2:$Q$182,2,0),"")</f>
        <v/>
      </c>
      <c r="BG383" s="165"/>
      <c r="BH383" s="165"/>
      <c r="BI383" s="165"/>
      <c r="BJ383" s="165"/>
      <c r="BK383" s="165"/>
      <c r="BL383" s="165"/>
      <c r="BM383" s="165"/>
      <c r="BN383" s="165"/>
      <c r="BO383" s="165"/>
      <c r="BP383" s="165"/>
      <c r="BQ383" s="165"/>
      <c r="BR383" s="165"/>
      <c r="BS383" s="165"/>
      <c r="BT383" s="165"/>
      <c r="BU383" s="165"/>
    </row>
    <row r="384" spans="1:73" s="5" customFormat="1">
      <c r="A384" s="6">
        <v>378</v>
      </c>
      <c r="B384" s="231"/>
      <c r="C384" s="7"/>
      <c r="D384" s="7"/>
      <c r="E384" s="7"/>
      <c r="F384" s="67"/>
      <c r="G384" s="79"/>
      <c r="H384" s="79"/>
      <c r="I384" s="75"/>
      <c r="J384" s="76"/>
      <c r="K384" s="76"/>
      <c r="L384" s="76"/>
      <c r="M384" s="76"/>
      <c r="N384" s="76"/>
      <c r="O384" s="76"/>
      <c r="P384" s="76"/>
      <c r="Q384" s="76"/>
      <c r="R384" s="76"/>
      <c r="S384" s="76"/>
      <c r="T384" s="76"/>
      <c r="U384" s="76"/>
      <c r="V384" s="76"/>
      <c r="W384" s="80"/>
      <c r="X384" s="69"/>
      <c r="Y384" s="25"/>
      <c r="Z384" s="326"/>
      <c r="AA384" s="327"/>
      <c r="AB384" s="28"/>
      <c r="AC384" s="23"/>
      <c r="AD384" s="8"/>
      <c r="AE384" s="8"/>
      <c r="AF384" s="25"/>
      <c r="AG384" s="6"/>
      <c r="AH384" s="23"/>
      <c r="AI384" s="173"/>
      <c r="AJ384" s="26"/>
      <c r="AK384" s="23"/>
      <c r="AL384" s="25"/>
      <c r="AM384" s="6"/>
      <c r="AN384" s="23"/>
      <c r="AO384" s="247"/>
      <c r="AP384" s="243" t="str">
        <f>IF(AD384="UI",VLOOKUP(AB384,'Convert Internation Units'!$A$2:$D$33,4,FALSE),IF(AB384="Penethamate hydroiodide",0.63,IF(AB384="Benzylpenicillin Procaine /
 Benzathine Penicillin",0.61,IF(AB384="Benzathine Penicillin",0.61,IF(AB384="Procaine benzylpenicillin",0.61,IF(AB384=Prodrug!E381,Prodrug!E381,Prodrug!E381))))))</f>
        <v/>
      </c>
      <c r="AQ384" s="240" t="str">
        <f>IFERROR((((Calculations!C381*Calculations!G381)/Calculations!E381)*'Data Entry'!X384),"")</f>
        <v/>
      </c>
      <c r="AR384" s="141" t="str">
        <f>IFERROR(VLOOKUP(AB384,Lists!$P$2:$Q$182,2,0),"")</f>
        <v/>
      </c>
      <c r="AS384" s="143" t="str">
        <f>IF(AI384="UI",VLOOKUP(AG384,'Convert Internation Units'!$A$2:$D$33,4,FALSE),IF(AG384="Penethamate hydroiodide",0.63,IF(AG384="Benzylpenicillin Procaine /
 Benzathine Penicillin",0.61,IF(AG384="Benzathine Penicillin",0.61,IF(AG384="Procaine benzylpenicillin",0.61,IF(AG384=Prodrug!F381,Prodrug!F381,Prodrug!F381))))))</f>
        <v/>
      </c>
      <c r="AT384" s="240" t="str">
        <f>IFERROR((((Calculations!K381*Calculations!G381)/Calculations!E381)*'Data Entry'!X384),"")</f>
        <v/>
      </c>
      <c r="AU384" s="146" t="str">
        <f>IFERROR(VLOOKUP(AG384,Lists!$P$2:$Q$182,2,0),"")</f>
        <v/>
      </c>
      <c r="AV384" s="143" t="str">
        <f>IF(AL384="UI",VLOOKUP(AJ384,'Convert Internation Units'!$A$2:$D$33,4,FALSE),IF(AJ384="Penethamate hydroiodide",0.63,IF(AJ384="Benzylpenicillin Procaine /
 Benzathine Penicillin",0.61,IF(AJ384="Benzathine Penicillin",0.61,IF(AJ384="Procaine benzylpenicillin",0.61,IF(AJ384=Prodrug!G381,Prodrug!G381,Prodrug!G381))))))</f>
        <v/>
      </c>
      <c r="AW384" s="240" t="str">
        <f>IFERROR((((Calculations!O381*Calculations!G381)/Calculations!E381)*'Data Entry'!X384),"")</f>
        <v/>
      </c>
      <c r="AX384" s="146" t="str">
        <f>IFERROR(VLOOKUP(AJ384,Lists!$P$2:$Q$182,2,0),"")</f>
        <v/>
      </c>
      <c r="AY384" s="143" t="str">
        <f>IF(AO384="UI",VLOOKUP(AM384,'Convert Internation Units'!$A$2:$D$33,4,FALSE),IF(AM384="Penethamate hydroiodide",0.63,IF(AM384="Benzylpenicillin Procaine /
 Benzathine Penicillin",0.61,IF(AM384="Benzathine Penicillin",0.61,IF(AM384="Procaine benzylpenicillin",0.61,IF(AM384=Prodrug!H381,Prodrug!H381,Prodrug!H381))))))</f>
        <v/>
      </c>
      <c r="AZ384" s="240" t="str">
        <f>IFERROR((((Calculations!S381*Calculations!G381)/Calculations!E381)*'Data Entry'!X384),"")</f>
        <v/>
      </c>
      <c r="BA384" s="146" t="str">
        <f>IFERROR(VLOOKUP(AM384,Lists!$P$2:$Q$182,2,0),"")</f>
        <v/>
      </c>
      <c r="BG384" s="165"/>
      <c r="BH384" s="165"/>
      <c r="BI384" s="165"/>
      <c r="BJ384" s="165"/>
      <c r="BK384" s="165"/>
      <c r="BL384" s="165"/>
      <c r="BM384" s="165"/>
      <c r="BN384" s="165"/>
      <c r="BO384" s="165"/>
      <c r="BP384" s="165"/>
      <c r="BQ384" s="165"/>
      <c r="BR384" s="165"/>
      <c r="BS384" s="165"/>
      <c r="BT384" s="165"/>
      <c r="BU384" s="165"/>
    </row>
    <row r="385" spans="1:73" s="5" customFormat="1">
      <c r="A385" s="116">
        <v>379</v>
      </c>
      <c r="B385" s="232"/>
      <c r="C385" s="105"/>
      <c r="D385" s="105"/>
      <c r="E385" s="105"/>
      <c r="F385" s="106"/>
      <c r="G385" s="107"/>
      <c r="H385" s="107"/>
      <c r="I385" s="108"/>
      <c r="J385" s="110"/>
      <c r="K385" s="110"/>
      <c r="L385" s="110"/>
      <c r="M385" s="110"/>
      <c r="N385" s="110"/>
      <c r="O385" s="110"/>
      <c r="P385" s="110"/>
      <c r="Q385" s="110"/>
      <c r="R385" s="110"/>
      <c r="S385" s="110"/>
      <c r="T385" s="110"/>
      <c r="U385" s="110"/>
      <c r="V385" s="110"/>
      <c r="W385" s="109"/>
      <c r="X385" s="111"/>
      <c r="Y385" s="112"/>
      <c r="Z385" s="328"/>
      <c r="AA385" s="329"/>
      <c r="AB385" s="114"/>
      <c r="AC385" s="115"/>
      <c r="AD385" s="113"/>
      <c r="AE385" s="113"/>
      <c r="AF385" s="112"/>
      <c r="AG385" s="116"/>
      <c r="AH385" s="115"/>
      <c r="AI385" s="174"/>
      <c r="AJ385" s="104"/>
      <c r="AK385" s="115"/>
      <c r="AL385" s="112"/>
      <c r="AM385" s="116"/>
      <c r="AN385" s="115"/>
      <c r="AO385" s="248"/>
      <c r="AP385" s="242" t="str">
        <f>IF(AD385="UI",VLOOKUP(AB385,'Convert Internation Units'!$A$2:$D$33,4,FALSE),IF(AB385="Penethamate hydroiodide",0.63,IF(AB385="Benzylpenicillin Procaine /
 Benzathine Penicillin",0.61,IF(AB385="Benzathine Penicillin",0.61,IF(AB385="Procaine benzylpenicillin",0.61,IF(AB385=Prodrug!E382,Prodrug!E382,Prodrug!E382))))))</f>
        <v/>
      </c>
      <c r="AQ385" s="239" t="str">
        <f>IFERROR((((Calculations!C382*Calculations!G382)/Calculations!E382)*'Data Entry'!X385),"")</f>
        <v/>
      </c>
      <c r="AR385" s="234" t="str">
        <f>IFERROR(VLOOKUP(AB385,Lists!$P$2:$Q$182,2,0),"")</f>
        <v/>
      </c>
      <c r="AS385" s="233" t="str">
        <f>IF(AI385="UI",VLOOKUP(AG385,'Convert Internation Units'!$A$2:$D$33,4,FALSE),IF(AG385="Penethamate hydroiodide",0.63,IF(AG385="Benzylpenicillin Procaine /
 Benzathine Penicillin",0.61,IF(AG385="Benzathine Penicillin",0.61,IF(AG385="Procaine benzylpenicillin",0.61,IF(AG385=Prodrug!F382,Prodrug!F382,Prodrug!F382))))))</f>
        <v/>
      </c>
      <c r="AT385" s="239" t="str">
        <f>IFERROR((((Calculations!K382*Calculations!G382)/Calculations!E382)*'Data Entry'!X385),"")</f>
        <v/>
      </c>
      <c r="AU385" s="235" t="str">
        <f>IFERROR(VLOOKUP(AG385,Lists!$P$2:$Q$182,2,0),"")</f>
        <v/>
      </c>
      <c r="AV385" s="233" t="str">
        <f>IF(AL385="UI",VLOOKUP(AJ385,'Convert Internation Units'!$A$2:$D$33,4,FALSE),IF(AJ385="Penethamate hydroiodide",0.63,IF(AJ385="Benzylpenicillin Procaine /
 Benzathine Penicillin",0.61,IF(AJ385="Benzathine Penicillin",0.61,IF(AJ385="Procaine benzylpenicillin",0.61,IF(AJ385=Prodrug!G382,Prodrug!G382,Prodrug!G382))))))</f>
        <v/>
      </c>
      <c r="AW385" s="239" t="str">
        <f>IFERROR((((Calculations!O382*Calculations!G382)/Calculations!E382)*'Data Entry'!X385),"")</f>
        <v/>
      </c>
      <c r="AX385" s="235" t="str">
        <f>IFERROR(VLOOKUP(AJ385,Lists!$P$2:$Q$182,2,0),"")</f>
        <v/>
      </c>
      <c r="AY385" s="233" t="str">
        <f>IF(AO385="UI",VLOOKUP(AM385,'Convert Internation Units'!$A$2:$D$33,4,FALSE),IF(AM385="Penethamate hydroiodide",0.63,IF(AM385="Benzylpenicillin Procaine /
 Benzathine Penicillin",0.61,IF(AM385="Benzathine Penicillin",0.61,IF(AM385="Procaine benzylpenicillin",0.61,IF(AM385=Prodrug!H382,Prodrug!H382,Prodrug!H382))))))</f>
        <v/>
      </c>
      <c r="AZ385" s="239" t="str">
        <f>IFERROR((((Calculations!S382*Calculations!G382)/Calculations!E382)*'Data Entry'!X385),"")</f>
        <v/>
      </c>
      <c r="BA385" s="235" t="str">
        <f>IFERROR(VLOOKUP(AM385,Lists!$P$2:$Q$182,2,0),"")</f>
        <v/>
      </c>
      <c r="BG385" s="165"/>
      <c r="BH385" s="165"/>
      <c r="BI385" s="165"/>
      <c r="BJ385" s="165"/>
      <c r="BK385" s="165"/>
      <c r="BL385" s="165"/>
      <c r="BM385" s="165"/>
      <c r="BN385" s="165"/>
      <c r="BO385" s="165"/>
      <c r="BP385" s="165"/>
      <c r="BQ385" s="165"/>
      <c r="BR385" s="165"/>
      <c r="BS385" s="165"/>
      <c r="BT385" s="165"/>
      <c r="BU385" s="165"/>
    </row>
    <row r="386" spans="1:73" s="5" customFormat="1">
      <c r="A386" s="6">
        <v>380</v>
      </c>
      <c r="B386" s="231"/>
      <c r="C386" s="7"/>
      <c r="D386" s="7"/>
      <c r="E386" s="7"/>
      <c r="F386" s="67"/>
      <c r="G386" s="79"/>
      <c r="H386" s="79"/>
      <c r="I386" s="75"/>
      <c r="J386" s="76"/>
      <c r="K386" s="76"/>
      <c r="L386" s="76"/>
      <c r="M386" s="76"/>
      <c r="N386" s="76"/>
      <c r="O386" s="76"/>
      <c r="P386" s="76"/>
      <c r="Q386" s="76"/>
      <c r="R386" s="76"/>
      <c r="S386" s="76"/>
      <c r="T386" s="76"/>
      <c r="U386" s="76"/>
      <c r="V386" s="76"/>
      <c r="W386" s="80"/>
      <c r="X386" s="69"/>
      <c r="Y386" s="25"/>
      <c r="Z386" s="326"/>
      <c r="AA386" s="327"/>
      <c r="AB386" s="28"/>
      <c r="AC386" s="23"/>
      <c r="AD386" s="8"/>
      <c r="AE386" s="8"/>
      <c r="AF386" s="25"/>
      <c r="AG386" s="6"/>
      <c r="AH386" s="23"/>
      <c r="AI386" s="173"/>
      <c r="AJ386" s="26"/>
      <c r="AK386" s="23"/>
      <c r="AL386" s="25"/>
      <c r="AM386" s="6"/>
      <c r="AN386" s="23"/>
      <c r="AO386" s="247"/>
      <c r="AP386" s="243" t="str">
        <f>IF(AD386="UI",VLOOKUP(AB386,'Convert Internation Units'!$A$2:$D$33,4,FALSE),IF(AB386="Penethamate hydroiodide",0.63,IF(AB386="Benzylpenicillin Procaine /
 Benzathine Penicillin",0.61,IF(AB386="Benzathine Penicillin",0.61,IF(AB386="Procaine benzylpenicillin",0.61,IF(AB386=Prodrug!E383,Prodrug!E383,Prodrug!E383))))))</f>
        <v/>
      </c>
      <c r="AQ386" s="240" t="str">
        <f>IFERROR((((Calculations!C383*Calculations!G383)/Calculations!E383)*'Data Entry'!X386),"")</f>
        <v/>
      </c>
      <c r="AR386" s="141" t="str">
        <f>IFERROR(VLOOKUP(AB386,Lists!$P$2:$Q$182,2,0),"")</f>
        <v/>
      </c>
      <c r="AS386" s="143" t="str">
        <f>IF(AI386="UI",VLOOKUP(AG386,'Convert Internation Units'!$A$2:$D$33,4,FALSE),IF(AG386="Penethamate hydroiodide",0.63,IF(AG386="Benzylpenicillin Procaine /
 Benzathine Penicillin",0.61,IF(AG386="Benzathine Penicillin",0.61,IF(AG386="Procaine benzylpenicillin",0.61,IF(AG386=Prodrug!F383,Prodrug!F383,Prodrug!F383))))))</f>
        <v/>
      </c>
      <c r="AT386" s="240" t="str">
        <f>IFERROR((((Calculations!K383*Calculations!G383)/Calculations!E383)*'Data Entry'!X386),"")</f>
        <v/>
      </c>
      <c r="AU386" s="146" t="str">
        <f>IFERROR(VLOOKUP(AG386,Lists!$P$2:$Q$182,2,0),"")</f>
        <v/>
      </c>
      <c r="AV386" s="143" t="str">
        <f>IF(AL386="UI",VLOOKUP(AJ386,'Convert Internation Units'!$A$2:$D$33,4,FALSE),IF(AJ386="Penethamate hydroiodide",0.63,IF(AJ386="Benzylpenicillin Procaine /
 Benzathine Penicillin",0.61,IF(AJ386="Benzathine Penicillin",0.61,IF(AJ386="Procaine benzylpenicillin",0.61,IF(AJ386=Prodrug!G383,Prodrug!G383,Prodrug!G383))))))</f>
        <v/>
      </c>
      <c r="AW386" s="240" t="str">
        <f>IFERROR((((Calculations!O383*Calculations!G383)/Calculations!E383)*'Data Entry'!X386),"")</f>
        <v/>
      </c>
      <c r="AX386" s="146" t="str">
        <f>IFERROR(VLOOKUP(AJ386,Lists!$P$2:$Q$182,2,0),"")</f>
        <v/>
      </c>
      <c r="AY386" s="143" t="str">
        <f>IF(AO386="UI",VLOOKUP(AM386,'Convert Internation Units'!$A$2:$D$33,4,FALSE),IF(AM386="Penethamate hydroiodide",0.63,IF(AM386="Benzylpenicillin Procaine /
 Benzathine Penicillin",0.61,IF(AM386="Benzathine Penicillin",0.61,IF(AM386="Procaine benzylpenicillin",0.61,IF(AM386=Prodrug!H383,Prodrug!H383,Prodrug!H383))))))</f>
        <v/>
      </c>
      <c r="AZ386" s="240" t="str">
        <f>IFERROR((((Calculations!S383*Calculations!G383)/Calculations!E383)*'Data Entry'!X386),"")</f>
        <v/>
      </c>
      <c r="BA386" s="146" t="str">
        <f>IFERROR(VLOOKUP(AM386,Lists!$P$2:$Q$182,2,0),"")</f>
        <v/>
      </c>
      <c r="BG386" s="165"/>
      <c r="BH386" s="165"/>
      <c r="BI386" s="165"/>
      <c r="BJ386" s="165"/>
      <c r="BK386" s="165"/>
      <c r="BL386" s="165"/>
      <c r="BM386" s="165"/>
      <c r="BN386" s="165"/>
      <c r="BO386" s="165"/>
      <c r="BP386" s="165"/>
      <c r="BQ386" s="165"/>
      <c r="BR386" s="165"/>
      <c r="BS386" s="165"/>
      <c r="BT386" s="165"/>
      <c r="BU386" s="165"/>
    </row>
    <row r="387" spans="1:73" s="5" customFormat="1">
      <c r="A387" s="116">
        <v>381</v>
      </c>
      <c r="B387" s="232"/>
      <c r="C387" s="105"/>
      <c r="D387" s="105"/>
      <c r="E387" s="105"/>
      <c r="F387" s="106"/>
      <c r="G387" s="107"/>
      <c r="H387" s="107"/>
      <c r="I387" s="108"/>
      <c r="J387" s="110"/>
      <c r="K387" s="110"/>
      <c r="L387" s="110"/>
      <c r="M387" s="110"/>
      <c r="N387" s="110"/>
      <c r="O387" s="110"/>
      <c r="P387" s="110"/>
      <c r="Q387" s="110"/>
      <c r="R387" s="110"/>
      <c r="S387" s="110"/>
      <c r="T387" s="110"/>
      <c r="U387" s="110"/>
      <c r="V387" s="110"/>
      <c r="W387" s="109"/>
      <c r="X387" s="111"/>
      <c r="Y387" s="112"/>
      <c r="Z387" s="328"/>
      <c r="AA387" s="329"/>
      <c r="AB387" s="114"/>
      <c r="AC387" s="115"/>
      <c r="AD387" s="113"/>
      <c r="AE387" s="113"/>
      <c r="AF387" s="112"/>
      <c r="AG387" s="116"/>
      <c r="AH387" s="115"/>
      <c r="AI387" s="174"/>
      <c r="AJ387" s="104"/>
      <c r="AK387" s="115"/>
      <c r="AL387" s="112"/>
      <c r="AM387" s="116"/>
      <c r="AN387" s="115"/>
      <c r="AO387" s="248"/>
      <c r="AP387" s="242" t="str">
        <f>IF(AD387="UI",VLOOKUP(AB387,'Convert Internation Units'!$A$2:$D$33,4,FALSE),IF(AB387="Penethamate hydroiodide",0.63,IF(AB387="Benzylpenicillin Procaine /
 Benzathine Penicillin",0.61,IF(AB387="Benzathine Penicillin",0.61,IF(AB387="Procaine benzylpenicillin",0.61,IF(AB387=Prodrug!E384,Prodrug!E384,Prodrug!E384))))))</f>
        <v/>
      </c>
      <c r="AQ387" s="239" t="str">
        <f>IFERROR((((Calculations!C384*Calculations!G384)/Calculations!E384)*'Data Entry'!X387),"")</f>
        <v/>
      </c>
      <c r="AR387" s="234" t="str">
        <f>IFERROR(VLOOKUP(AB387,Lists!$P$2:$Q$182,2,0),"")</f>
        <v/>
      </c>
      <c r="AS387" s="233" t="str">
        <f>IF(AI387="UI",VLOOKUP(AG387,'Convert Internation Units'!$A$2:$D$33,4,FALSE),IF(AG387="Penethamate hydroiodide",0.63,IF(AG387="Benzylpenicillin Procaine /
 Benzathine Penicillin",0.61,IF(AG387="Benzathine Penicillin",0.61,IF(AG387="Procaine benzylpenicillin",0.61,IF(AG387=Prodrug!F384,Prodrug!F384,Prodrug!F384))))))</f>
        <v/>
      </c>
      <c r="AT387" s="239" t="str">
        <f>IFERROR((((Calculations!K384*Calculations!G384)/Calculations!E384)*'Data Entry'!X387),"")</f>
        <v/>
      </c>
      <c r="AU387" s="235" t="str">
        <f>IFERROR(VLOOKUP(AG387,Lists!$P$2:$Q$182,2,0),"")</f>
        <v/>
      </c>
      <c r="AV387" s="233" t="str">
        <f>IF(AL387="UI",VLOOKUP(AJ387,'Convert Internation Units'!$A$2:$D$33,4,FALSE),IF(AJ387="Penethamate hydroiodide",0.63,IF(AJ387="Benzylpenicillin Procaine /
 Benzathine Penicillin",0.61,IF(AJ387="Benzathine Penicillin",0.61,IF(AJ387="Procaine benzylpenicillin",0.61,IF(AJ387=Prodrug!G384,Prodrug!G384,Prodrug!G384))))))</f>
        <v/>
      </c>
      <c r="AW387" s="239" t="str">
        <f>IFERROR((((Calculations!O384*Calculations!G384)/Calculations!E384)*'Data Entry'!X387),"")</f>
        <v/>
      </c>
      <c r="AX387" s="235" t="str">
        <f>IFERROR(VLOOKUP(AJ387,Lists!$P$2:$Q$182,2,0),"")</f>
        <v/>
      </c>
      <c r="AY387" s="233" t="str">
        <f>IF(AO387="UI",VLOOKUP(AM387,'Convert Internation Units'!$A$2:$D$33,4,FALSE),IF(AM387="Penethamate hydroiodide",0.63,IF(AM387="Benzylpenicillin Procaine /
 Benzathine Penicillin",0.61,IF(AM387="Benzathine Penicillin",0.61,IF(AM387="Procaine benzylpenicillin",0.61,IF(AM387=Prodrug!H384,Prodrug!H384,Prodrug!H384))))))</f>
        <v/>
      </c>
      <c r="AZ387" s="239" t="str">
        <f>IFERROR((((Calculations!S384*Calculations!G384)/Calculations!E384)*'Data Entry'!X387),"")</f>
        <v/>
      </c>
      <c r="BA387" s="235" t="str">
        <f>IFERROR(VLOOKUP(AM387,Lists!$P$2:$Q$182,2,0),"")</f>
        <v/>
      </c>
      <c r="BG387" s="165"/>
      <c r="BH387" s="165"/>
      <c r="BI387" s="165"/>
      <c r="BJ387" s="165"/>
      <c r="BK387" s="165"/>
      <c r="BL387" s="165"/>
      <c r="BM387" s="165"/>
      <c r="BN387" s="165"/>
      <c r="BO387" s="165"/>
      <c r="BP387" s="165"/>
      <c r="BQ387" s="165"/>
      <c r="BR387" s="165"/>
      <c r="BS387" s="165"/>
      <c r="BT387" s="165"/>
      <c r="BU387" s="165"/>
    </row>
    <row r="388" spans="1:73" s="5" customFormat="1">
      <c r="A388" s="6">
        <v>382</v>
      </c>
      <c r="B388" s="231"/>
      <c r="C388" s="7"/>
      <c r="D388" s="7"/>
      <c r="E388" s="7"/>
      <c r="F388" s="67"/>
      <c r="G388" s="79"/>
      <c r="H388" s="79"/>
      <c r="I388" s="75"/>
      <c r="J388" s="76"/>
      <c r="K388" s="76"/>
      <c r="L388" s="76"/>
      <c r="M388" s="76"/>
      <c r="N388" s="76"/>
      <c r="O388" s="76"/>
      <c r="P388" s="76"/>
      <c r="Q388" s="76"/>
      <c r="R388" s="76"/>
      <c r="S388" s="76"/>
      <c r="T388" s="76"/>
      <c r="U388" s="76"/>
      <c r="V388" s="76"/>
      <c r="W388" s="80"/>
      <c r="X388" s="69"/>
      <c r="Y388" s="25"/>
      <c r="Z388" s="326"/>
      <c r="AA388" s="327"/>
      <c r="AB388" s="28"/>
      <c r="AC388" s="23"/>
      <c r="AD388" s="8"/>
      <c r="AE388" s="8"/>
      <c r="AF388" s="25"/>
      <c r="AG388" s="6"/>
      <c r="AH388" s="23"/>
      <c r="AI388" s="173"/>
      <c r="AJ388" s="26"/>
      <c r="AK388" s="23"/>
      <c r="AL388" s="25"/>
      <c r="AM388" s="6"/>
      <c r="AN388" s="23"/>
      <c r="AO388" s="247"/>
      <c r="AP388" s="243" t="str">
        <f>IF(AD388="UI",VLOOKUP(AB388,'Convert Internation Units'!$A$2:$D$33,4,FALSE),IF(AB388="Penethamate hydroiodide",0.63,IF(AB388="Benzylpenicillin Procaine /
 Benzathine Penicillin",0.61,IF(AB388="Benzathine Penicillin",0.61,IF(AB388="Procaine benzylpenicillin",0.61,IF(AB388=Prodrug!E385,Prodrug!E385,Prodrug!E385))))))</f>
        <v/>
      </c>
      <c r="AQ388" s="240" t="str">
        <f>IFERROR((((Calculations!C385*Calculations!G385)/Calculations!E385)*'Data Entry'!X388),"")</f>
        <v/>
      </c>
      <c r="AR388" s="141" t="str">
        <f>IFERROR(VLOOKUP(AB388,Lists!$P$2:$Q$182,2,0),"")</f>
        <v/>
      </c>
      <c r="AS388" s="143" t="str">
        <f>IF(AI388="UI",VLOOKUP(AG388,'Convert Internation Units'!$A$2:$D$33,4,FALSE),IF(AG388="Penethamate hydroiodide",0.63,IF(AG388="Benzylpenicillin Procaine /
 Benzathine Penicillin",0.61,IF(AG388="Benzathine Penicillin",0.61,IF(AG388="Procaine benzylpenicillin",0.61,IF(AG388=Prodrug!F385,Prodrug!F385,Prodrug!F385))))))</f>
        <v/>
      </c>
      <c r="AT388" s="240" t="str">
        <f>IFERROR((((Calculations!K385*Calculations!G385)/Calculations!E385)*'Data Entry'!X388),"")</f>
        <v/>
      </c>
      <c r="AU388" s="146" t="str">
        <f>IFERROR(VLOOKUP(AG388,Lists!$P$2:$Q$182,2,0),"")</f>
        <v/>
      </c>
      <c r="AV388" s="143" t="str">
        <f>IF(AL388="UI",VLOOKUP(AJ388,'Convert Internation Units'!$A$2:$D$33,4,FALSE),IF(AJ388="Penethamate hydroiodide",0.63,IF(AJ388="Benzylpenicillin Procaine /
 Benzathine Penicillin",0.61,IF(AJ388="Benzathine Penicillin",0.61,IF(AJ388="Procaine benzylpenicillin",0.61,IF(AJ388=Prodrug!G385,Prodrug!G385,Prodrug!G385))))))</f>
        <v/>
      </c>
      <c r="AW388" s="240" t="str">
        <f>IFERROR((((Calculations!O385*Calculations!G385)/Calculations!E385)*'Data Entry'!X388),"")</f>
        <v/>
      </c>
      <c r="AX388" s="146" t="str">
        <f>IFERROR(VLOOKUP(AJ388,Lists!$P$2:$Q$182,2,0),"")</f>
        <v/>
      </c>
      <c r="AY388" s="143" t="str">
        <f>IF(AO388="UI",VLOOKUP(AM388,'Convert Internation Units'!$A$2:$D$33,4,FALSE),IF(AM388="Penethamate hydroiodide",0.63,IF(AM388="Benzylpenicillin Procaine /
 Benzathine Penicillin",0.61,IF(AM388="Benzathine Penicillin",0.61,IF(AM388="Procaine benzylpenicillin",0.61,IF(AM388=Prodrug!H385,Prodrug!H385,Prodrug!H385))))))</f>
        <v/>
      </c>
      <c r="AZ388" s="240" t="str">
        <f>IFERROR((((Calculations!S385*Calculations!G385)/Calculations!E385)*'Data Entry'!X388),"")</f>
        <v/>
      </c>
      <c r="BA388" s="146" t="str">
        <f>IFERROR(VLOOKUP(AM388,Lists!$P$2:$Q$182,2,0),"")</f>
        <v/>
      </c>
      <c r="BG388" s="165"/>
      <c r="BH388" s="165"/>
      <c r="BI388" s="165"/>
      <c r="BJ388" s="165"/>
      <c r="BK388" s="165"/>
      <c r="BL388" s="165"/>
      <c r="BM388" s="165"/>
      <c r="BN388" s="165"/>
      <c r="BO388" s="165"/>
      <c r="BP388" s="165"/>
      <c r="BQ388" s="165"/>
      <c r="BR388" s="165"/>
      <c r="BS388" s="165"/>
      <c r="BT388" s="165"/>
      <c r="BU388" s="165"/>
    </row>
    <row r="389" spans="1:73" s="5" customFormat="1">
      <c r="A389" s="116">
        <v>383</v>
      </c>
      <c r="B389" s="232"/>
      <c r="C389" s="105"/>
      <c r="D389" s="105"/>
      <c r="E389" s="105"/>
      <c r="F389" s="106"/>
      <c r="G389" s="107"/>
      <c r="H389" s="107"/>
      <c r="I389" s="108"/>
      <c r="J389" s="110"/>
      <c r="K389" s="110"/>
      <c r="L389" s="110"/>
      <c r="M389" s="110"/>
      <c r="N389" s="110"/>
      <c r="O389" s="110"/>
      <c r="P389" s="110"/>
      <c r="Q389" s="110"/>
      <c r="R389" s="110"/>
      <c r="S389" s="110"/>
      <c r="T389" s="110"/>
      <c r="U389" s="110"/>
      <c r="V389" s="110"/>
      <c r="W389" s="109"/>
      <c r="X389" s="111"/>
      <c r="Y389" s="112"/>
      <c r="Z389" s="328"/>
      <c r="AA389" s="329"/>
      <c r="AB389" s="114"/>
      <c r="AC389" s="115"/>
      <c r="AD389" s="113"/>
      <c r="AE389" s="113"/>
      <c r="AF389" s="112"/>
      <c r="AG389" s="116"/>
      <c r="AH389" s="115"/>
      <c r="AI389" s="174"/>
      <c r="AJ389" s="104"/>
      <c r="AK389" s="115"/>
      <c r="AL389" s="112"/>
      <c r="AM389" s="116"/>
      <c r="AN389" s="115"/>
      <c r="AO389" s="248"/>
      <c r="AP389" s="242" t="str">
        <f>IF(AD389="UI",VLOOKUP(AB389,'Convert Internation Units'!$A$2:$D$33,4,FALSE),IF(AB389="Penethamate hydroiodide",0.63,IF(AB389="Benzylpenicillin Procaine /
 Benzathine Penicillin",0.61,IF(AB389="Benzathine Penicillin",0.61,IF(AB389="Procaine benzylpenicillin",0.61,IF(AB389=Prodrug!E386,Prodrug!E386,Prodrug!E386))))))</f>
        <v/>
      </c>
      <c r="AQ389" s="239" t="str">
        <f>IFERROR((((Calculations!C386*Calculations!G386)/Calculations!E386)*'Data Entry'!X389),"")</f>
        <v/>
      </c>
      <c r="AR389" s="234" t="str">
        <f>IFERROR(VLOOKUP(AB389,Lists!$P$2:$Q$182,2,0),"")</f>
        <v/>
      </c>
      <c r="AS389" s="233" t="str">
        <f>IF(AI389="UI",VLOOKUP(AG389,'Convert Internation Units'!$A$2:$D$33,4,FALSE),IF(AG389="Penethamate hydroiodide",0.63,IF(AG389="Benzylpenicillin Procaine /
 Benzathine Penicillin",0.61,IF(AG389="Benzathine Penicillin",0.61,IF(AG389="Procaine benzylpenicillin",0.61,IF(AG389=Prodrug!F386,Prodrug!F386,Prodrug!F386))))))</f>
        <v/>
      </c>
      <c r="AT389" s="239" t="str">
        <f>IFERROR((((Calculations!K386*Calculations!G386)/Calculations!E386)*'Data Entry'!X389),"")</f>
        <v/>
      </c>
      <c r="AU389" s="235" t="str">
        <f>IFERROR(VLOOKUP(AG389,Lists!$P$2:$Q$182,2,0),"")</f>
        <v/>
      </c>
      <c r="AV389" s="233" t="str">
        <f>IF(AL389="UI",VLOOKUP(AJ389,'Convert Internation Units'!$A$2:$D$33,4,FALSE),IF(AJ389="Penethamate hydroiodide",0.63,IF(AJ389="Benzylpenicillin Procaine /
 Benzathine Penicillin",0.61,IF(AJ389="Benzathine Penicillin",0.61,IF(AJ389="Procaine benzylpenicillin",0.61,IF(AJ389=Prodrug!G386,Prodrug!G386,Prodrug!G386))))))</f>
        <v/>
      </c>
      <c r="AW389" s="239" t="str">
        <f>IFERROR((((Calculations!O386*Calculations!G386)/Calculations!E386)*'Data Entry'!X389),"")</f>
        <v/>
      </c>
      <c r="AX389" s="235" t="str">
        <f>IFERROR(VLOOKUP(AJ389,Lists!$P$2:$Q$182,2,0),"")</f>
        <v/>
      </c>
      <c r="AY389" s="233" t="str">
        <f>IF(AO389="UI",VLOOKUP(AM389,'Convert Internation Units'!$A$2:$D$33,4,FALSE),IF(AM389="Penethamate hydroiodide",0.63,IF(AM389="Benzylpenicillin Procaine /
 Benzathine Penicillin",0.61,IF(AM389="Benzathine Penicillin",0.61,IF(AM389="Procaine benzylpenicillin",0.61,IF(AM389=Prodrug!H386,Prodrug!H386,Prodrug!H386))))))</f>
        <v/>
      </c>
      <c r="AZ389" s="239" t="str">
        <f>IFERROR((((Calculations!S386*Calculations!G386)/Calculations!E386)*'Data Entry'!X389),"")</f>
        <v/>
      </c>
      <c r="BA389" s="235" t="str">
        <f>IFERROR(VLOOKUP(AM389,Lists!$P$2:$Q$182,2,0),"")</f>
        <v/>
      </c>
      <c r="BG389" s="165"/>
      <c r="BH389" s="165"/>
      <c r="BI389" s="165"/>
      <c r="BJ389" s="165"/>
      <c r="BK389" s="165"/>
      <c r="BL389" s="165"/>
      <c r="BM389" s="165"/>
      <c r="BN389" s="165"/>
      <c r="BO389" s="165"/>
      <c r="BP389" s="165"/>
      <c r="BQ389" s="165"/>
      <c r="BR389" s="165"/>
      <c r="BS389" s="165"/>
      <c r="BT389" s="165"/>
      <c r="BU389" s="165"/>
    </row>
    <row r="390" spans="1:73" s="5" customFormat="1">
      <c r="A390" s="6">
        <v>384</v>
      </c>
      <c r="B390" s="231"/>
      <c r="C390" s="7"/>
      <c r="D390" s="7"/>
      <c r="E390" s="7"/>
      <c r="F390" s="67"/>
      <c r="G390" s="79"/>
      <c r="H390" s="79"/>
      <c r="I390" s="75"/>
      <c r="J390" s="76"/>
      <c r="K390" s="76"/>
      <c r="L390" s="76"/>
      <c r="M390" s="76"/>
      <c r="N390" s="76"/>
      <c r="O390" s="76"/>
      <c r="P390" s="76"/>
      <c r="Q390" s="76"/>
      <c r="R390" s="76"/>
      <c r="S390" s="76"/>
      <c r="T390" s="76"/>
      <c r="U390" s="76"/>
      <c r="V390" s="76"/>
      <c r="W390" s="80"/>
      <c r="X390" s="69"/>
      <c r="Y390" s="25"/>
      <c r="Z390" s="326"/>
      <c r="AA390" s="327"/>
      <c r="AB390" s="28"/>
      <c r="AC390" s="23"/>
      <c r="AD390" s="8"/>
      <c r="AE390" s="8"/>
      <c r="AF390" s="25"/>
      <c r="AG390" s="6"/>
      <c r="AH390" s="23"/>
      <c r="AI390" s="173"/>
      <c r="AJ390" s="26"/>
      <c r="AK390" s="23"/>
      <c r="AL390" s="25"/>
      <c r="AM390" s="6"/>
      <c r="AN390" s="23"/>
      <c r="AO390" s="247"/>
      <c r="AP390" s="243" t="str">
        <f>IF(AD390="UI",VLOOKUP(AB390,'Convert Internation Units'!$A$2:$D$33,4,FALSE),IF(AB390="Penethamate hydroiodide",0.63,IF(AB390="Benzylpenicillin Procaine /
 Benzathine Penicillin",0.61,IF(AB390="Benzathine Penicillin",0.61,IF(AB390="Procaine benzylpenicillin",0.61,IF(AB390=Prodrug!E387,Prodrug!E387,Prodrug!E387))))))</f>
        <v/>
      </c>
      <c r="AQ390" s="240" t="str">
        <f>IFERROR((((Calculations!C387*Calculations!G387)/Calculations!E387)*'Data Entry'!X390),"")</f>
        <v/>
      </c>
      <c r="AR390" s="141" t="str">
        <f>IFERROR(VLOOKUP(AB390,Lists!$P$2:$Q$182,2,0),"")</f>
        <v/>
      </c>
      <c r="AS390" s="143" t="str">
        <f>IF(AI390="UI",VLOOKUP(AG390,'Convert Internation Units'!$A$2:$D$33,4,FALSE),IF(AG390="Penethamate hydroiodide",0.63,IF(AG390="Benzylpenicillin Procaine /
 Benzathine Penicillin",0.61,IF(AG390="Benzathine Penicillin",0.61,IF(AG390="Procaine benzylpenicillin",0.61,IF(AG390=Prodrug!F387,Prodrug!F387,Prodrug!F387))))))</f>
        <v/>
      </c>
      <c r="AT390" s="240" t="str">
        <f>IFERROR((((Calculations!K387*Calculations!G387)/Calculations!E387)*'Data Entry'!X390),"")</f>
        <v/>
      </c>
      <c r="AU390" s="146" t="str">
        <f>IFERROR(VLOOKUP(AG390,Lists!$P$2:$Q$182,2,0),"")</f>
        <v/>
      </c>
      <c r="AV390" s="143" t="str">
        <f>IF(AL390="UI",VLOOKUP(AJ390,'Convert Internation Units'!$A$2:$D$33,4,FALSE),IF(AJ390="Penethamate hydroiodide",0.63,IF(AJ390="Benzylpenicillin Procaine /
 Benzathine Penicillin",0.61,IF(AJ390="Benzathine Penicillin",0.61,IF(AJ390="Procaine benzylpenicillin",0.61,IF(AJ390=Prodrug!G387,Prodrug!G387,Prodrug!G387))))))</f>
        <v/>
      </c>
      <c r="AW390" s="240" t="str">
        <f>IFERROR((((Calculations!O387*Calculations!G387)/Calculations!E387)*'Data Entry'!X390),"")</f>
        <v/>
      </c>
      <c r="AX390" s="146" t="str">
        <f>IFERROR(VLOOKUP(AJ390,Lists!$P$2:$Q$182,2,0),"")</f>
        <v/>
      </c>
      <c r="AY390" s="143" t="str">
        <f>IF(AO390="UI",VLOOKUP(AM390,'Convert Internation Units'!$A$2:$D$33,4,FALSE),IF(AM390="Penethamate hydroiodide",0.63,IF(AM390="Benzylpenicillin Procaine /
 Benzathine Penicillin",0.61,IF(AM390="Benzathine Penicillin",0.61,IF(AM390="Procaine benzylpenicillin",0.61,IF(AM390=Prodrug!H387,Prodrug!H387,Prodrug!H387))))))</f>
        <v/>
      </c>
      <c r="AZ390" s="240" t="str">
        <f>IFERROR((((Calculations!S387*Calculations!G387)/Calculations!E387)*'Data Entry'!X390),"")</f>
        <v/>
      </c>
      <c r="BA390" s="146" t="str">
        <f>IFERROR(VLOOKUP(AM390,Lists!$P$2:$Q$182,2,0),"")</f>
        <v/>
      </c>
      <c r="BG390" s="165"/>
      <c r="BH390" s="165"/>
      <c r="BI390" s="165"/>
      <c r="BJ390" s="165"/>
      <c r="BK390" s="165"/>
      <c r="BL390" s="165"/>
      <c r="BM390" s="165"/>
      <c r="BN390" s="165"/>
      <c r="BO390" s="165"/>
      <c r="BP390" s="165"/>
      <c r="BQ390" s="165"/>
      <c r="BR390" s="165"/>
      <c r="BS390" s="165"/>
      <c r="BT390" s="165"/>
      <c r="BU390" s="165"/>
    </row>
    <row r="391" spans="1:73" s="5" customFormat="1">
      <c r="A391" s="116">
        <v>385</v>
      </c>
      <c r="B391" s="232"/>
      <c r="C391" s="105"/>
      <c r="D391" s="105"/>
      <c r="E391" s="105"/>
      <c r="F391" s="106"/>
      <c r="G391" s="107"/>
      <c r="H391" s="107"/>
      <c r="I391" s="108"/>
      <c r="J391" s="110"/>
      <c r="K391" s="110"/>
      <c r="L391" s="110"/>
      <c r="M391" s="110"/>
      <c r="N391" s="110"/>
      <c r="O391" s="110"/>
      <c r="P391" s="110"/>
      <c r="Q391" s="110"/>
      <c r="R391" s="110"/>
      <c r="S391" s="110"/>
      <c r="T391" s="110"/>
      <c r="U391" s="110"/>
      <c r="V391" s="110"/>
      <c r="W391" s="109"/>
      <c r="X391" s="111"/>
      <c r="Y391" s="112"/>
      <c r="Z391" s="328"/>
      <c r="AA391" s="329"/>
      <c r="AB391" s="114"/>
      <c r="AC391" s="115"/>
      <c r="AD391" s="113"/>
      <c r="AE391" s="113"/>
      <c r="AF391" s="112"/>
      <c r="AG391" s="116"/>
      <c r="AH391" s="115"/>
      <c r="AI391" s="174"/>
      <c r="AJ391" s="104"/>
      <c r="AK391" s="115"/>
      <c r="AL391" s="112"/>
      <c r="AM391" s="116"/>
      <c r="AN391" s="115"/>
      <c r="AO391" s="248"/>
      <c r="AP391" s="242" t="str">
        <f>IF(AD391="UI",VLOOKUP(AB391,'Convert Internation Units'!$A$2:$D$33,4,FALSE),IF(AB391="Penethamate hydroiodide",0.63,IF(AB391="Benzylpenicillin Procaine /
 Benzathine Penicillin",0.61,IF(AB391="Benzathine Penicillin",0.61,IF(AB391="Procaine benzylpenicillin",0.61,IF(AB391=Prodrug!E388,Prodrug!E388,Prodrug!E388))))))</f>
        <v/>
      </c>
      <c r="AQ391" s="239" t="str">
        <f>IFERROR((((Calculations!C388*Calculations!G388)/Calculations!E388)*'Data Entry'!X391),"")</f>
        <v/>
      </c>
      <c r="AR391" s="234" t="str">
        <f>IFERROR(VLOOKUP(AB391,Lists!$P$2:$Q$182,2,0),"")</f>
        <v/>
      </c>
      <c r="AS391" s="233" t="str">
        <f>IF(AI391="UI",VLOOKUP(AG391,'Convert Internation Units'!$A$2:$D$33,4,FALSE),IF(AG391="Penethamate hydroiodide",0.63,IF(AG391="Benzylpenicillin Procaine /
 Benzathine Penicillin",0.61,IF(AG391="Benzathine Penicillin",0.61,IF(AG391="Procaine benzylpenicillin",0.61,IF(AG391=Prodrug!F388,Prodrug!F388,Prodrug!F388))))))</f>
        <v/>
      </c>
      <c r="AT391" s="239" t="str">
        <f>IFERROR((((Calculations!K388*Calculations!G388)/Calculations!E388)*'Data Entry'!X391),"")</f>
        <v/>
      </c>
      <c r="AU391" s="235" t="str">
        <f>IFERROR(VLOOKUP(AG391,Lists!$P$2:$Q$182,2,0),"")</f>
        <v/>
      </c>
      <c r="AV391" s="233" t="str">
        <f>IF(AL391="UI",VLOOKUP(AJ391,'Convert Internation Units'!$A$2:$D$33,4,FALSE),IF(AJ391="Penethamate hydroiodide",0.63,IF(AJ391="Benzylpenicillin Procaine /
 Benzathine Penicillin",0.61,IF(AJ391="Benzathine Penicillin",0.61,IF(AJ391="Procaine benzylpenicillin",0.61,IF(AJ391=Prodrug!G388,Prodrug!G388,Prodrug!G388))))))</f>
        <v/>
      </c>
      <c r="AW391" s="239" t="str">
        <f>IFERROR((((Calculations!O388*Calculations!G388)/Calculations!E388)*'Data Entry'!X391),"")</f>
        <v/>
      </c>
      <c r="AX391" s="235" t="str">
        <f>IFERROR(VLOOKUP(AJ391,Lists!$P$2:$Q$182,2,0),"")</f>
        <v/>
      </c>
      <c r="AY391" s="233" t="str">
        <f>IF(AO391="UI",VLOOKUP(AM391,'Convert Internation Units'!$A$2:$D$33,4,FALSE),IF(AM391="Penethamate hydroiodide",0.63,IF(AM391="Benzylpenicillin Procaine /
 Benzathine Penicillin",0.61,IF(AM391="Benzathine Penicillin",0.61,IF(AM391="Procaine benzylpenicillin",0.61,IF(AM391=Prodrug!H388,Prodrug!H388,Prodrug!H388))))))</f>
        <v/>
      </c>
      <c r="AZ391" s="239" t="str">
        <f>IFERROR((((Calculations!S388*Calculations!G388)/Calculations!E388)*'Data Entry'!X391),"")</f>
        <v/>
      </c>
      <c r="BA391" s="235" t="str">
        <f>IFERROR(VLOOKUP(AM391,Lists!$P$2:$Q$182,2,0),"")</f>
        <v/>
      </c>
      <c r="BG391" s="165"/>
      <c r="BH391" s="165"/>
      <c r="BI391" s="165"/>
      <c r="BJ391" s="165"/>
      <c r="BK391" s="165"/>
      <c r="BL391" s="165"/>
      <c r="BM391" s="165"/>
      <c r="BN391" s="165"/>
      <c r="BO391" s="165"/>
      <c r="BP391" s="165"/>
      <c r="BQ391" s="165"/>
      <c r="BR391" s="165"/>
      <c r="BS391" s="165"/>
      <c r="BT391" s="165"/>
      <c r="BU391" s="165"/>
    </row>
    <row r="392" spans="1:73" s="5" customFormat="1">
      <c r="A392" s="6">
        <v>386</v>
      </c>
      <c r="B392" s="231"/>
      <c r="C392" s="7"/>
      <c r="D392" s="7"/>
      <c r="E392" s="7"/>
      <c r="F392" s="67"/>
      <c r="G392" s="79"/>
      <c r="H392" s="79"/>
      <c r="I392" s="75"/>
      <c r="J392" s="76"/>
      <c r="K392" s="76"/>
      <c r="L392" s="76"/>
      <c r="M392" s="76"/>
      <c r="N392" s="76"/>
      <c r="O392" s="76"/>
      <c r="P392" s="76"/>
      <c r="Q392" s="76"/>
      <c r="R392" s="76"/>
      <c r="S392" s="76"/>
      <c r="T392" s="76"/>
      <c r="U392" s="76"/>
      <c r="V392" s="76"/>
      <c r="W392" s="80"/>
      <c r="X392" s="69"/>
      <c r="Y392" s="25"/>
      <c r="Z392" s="326"/>
      <c r="AA392" s="327"/>
      <c r="AB392" s="28"/>
      <c r="AC392" s="23"/>
      <c r="AD392" s="8"/>
      <c r="AE392" s="8"/>
      <c r="AF392" s="25"/>
      <c r="AG392" s="6"/>
      <c r="AH392" s="23"/>
      <c r="AI392" s="173"/>
      <c r="AJ392" s="26"/>
      <c r="AK392" s="23"/>
      <c r="AL392" s="25"/>
      <c r="AM392" s="6"/>
      <c r="AN392" s="23"/>
      <c r="AO392" s="247"/>
      <c r="AP392" s="243" t="str">
        <f>IF(AD392="UI",VLOOKUP(AB392,'Convert Internation Units'!$A$2:$D$33,4,FALSE),IF(AB392="Penethamate hydroiodide",0.63,IF(AB392="Benzylpenicillin Procaine /
 Benzathine Penicillin",0.61,IF(AB392="Benzathine Penicillin",0.61,IF(AB392="Procaine benzylpenicillin",0.61,IF(AB392=Prodrug!E389,Prodrug!E389,Prodrug!E389))))))</f>
        <v/>
      </c>
      <c r="AQ392" s="240" t="str">
        <f>IFERROR((((Calculations!C389*Calculations!G389)/Calculations!E389)*'Data Entry'!X392),"")</f>
        <v/>
      </c>
      <c r="AR392" s="141" t="str">
        <f>IFERROR(VLOOKUP(AB392,Lists!$P$2:$Q$182,2,0),"")</f>
        <v/>
      </c>
      <c r="AS392" s="143" t="str">
        <f>IF(AI392="UI",VLOOKUP(AG392,'Convert Internation Units'!$A$2:$D$33,4,FALSE),IF(AG392="Penethamate hydroiodide",0.63,IF(AG392="Benzylpenicillin Procaine /
 Benzathine Penicillin",0.61,IF(AG392="Benzathine Penicillin",0.61,IF(AG392="Procaine benzylpenicillin",0.61,IF(AG392=Prodrug!F389,Prodrug!F389,Prodrug!F389))))))</f>
        <v/>
      </c>
      <c r="AT392" s="240" t="str">
        <f>IFERROR((((Calculations!K389*Calculations!G389)/Calculations!E389)*'Data Entry'!X392),"")</f>
        <v/>
      </c>
      <c r="AU392" s="146" t="str">
        <f>IFERROR(VLOOKUP(AG392,Lists!$P$2:$Q$182,2,0),"")</f>
        <v/>
      </c>
      <c r="AV392" s="143" t="str">
        <f>IF(AL392="UI",VLOOKUP(AJ392,'Convert Internation Units'!$A$2:$D$33,4,FALSE),IF(AJ392="Penethamate hydroiodide",0.63,IF(AJ392="Benzylpenicillin Procaine /
 Benzathine Penicillin",0.61,IF(AJ392="Benzathine Penicillin",0.61,IF(AJ392="Procaine benzylpenicillin",0.61,IF(AJ392=Prodrug!G389,Prodrug!G389,Prodrug!G389))))))</f>
        <v/>
      </c>
      <c r="AW392" s="240" t="str">
        <f>IFERROR((((Calculations!O389*Calculations!G389)/Calculations!E389)*'Data Entry'!X392),"")</f>
        <v/>
      </c>
      <c r="AX392" s="146" t="str">
        <f>IFERROR(VLOOKUP(AJ392,Lists!$P$2:$Q$182,2,0),"")</f>
        <v/>
      </c>
      <c r="AY392" s="143" t="str">
        <f>IF(AO392="UI",VLOOKUP(AM392,'Convert Internation Units'!$A$2:$D$33,4,FALSE),IF(AM392="Penethamate hydroiodide",0.63,IF(AM392="Benzylpenicillin Procaine /
 Benzathine Penicillin",0.61,IF(AM392="Benzathine Penicillin",0.61,IF(AM392="Procaine benzylpenicillin",0.61,IF(AM392=Prodrug!H389,Prodrug!H389,Prodrug!H389))))))</f>
        <v/>
      </c>
      <c r="AZ392" s="240" t="str">
        <f>IFERROR((((Calculations!S389*Calculations!G389)/Calculations!E389)*'Data Entry'!X392),"")</f>
        <v/>
      </c>
      <c r="BA392" s="146" t="str">
        <f>IFERROR(VLOOKUP(AM392,Lists!$P$2:$Q$182,2,0),"")</f>
        <v/>
      </c>
      <c r="BG392" s="165"/>
      <c r="BH392" s="165"/>
      <c r="BI392" s="165"/>
      <c r="BJ392" s="165"/>
      <c r="BK392" s="165"/>
      <c r="BL392" s="165"/>
      <c r="BM392" s="165"/>
      <c r="BN392" s="165"/>
      <c r="BO392" s="165"/>
      <c r="BP392" s="165"/>
      <c r="BQ392" s="165"/>
      <c r="BR392" s="165"/>
      <c r="BS392" s="165"/>
      <c r="BT392" s="165"/>
      <c r="BU392" s="165"/>
    </row>
    <row r="393" spans="1:73" s="5" customFormat="1">
      <c r="A393" s="116">
        <v>387</v>
      </c>
      <c r="B393" s="232"/>
      <c r="C393" s="105"/>
      <c r="D393" s="105"/>
      <c r="E393" s="105"/>
      <c r="F393" s="106"/>
      <c r="G393" s="107"/>
      <c r="H393" s="107"/>
      <c r="I393" s="108"/>
      <c r="J393" s="110"/>
      <c r="K393" s="110"/>
      <c r="L393" s="110"/>
      <c r="M393" s="110"/>
      <c r="N393" s="110"/>
      <c r="O393" s="110"/>
      <c r="P393" s="110"/>
      <c r="Q393" s="110"/>
      <c r="R393" s="110"/>
      <c r="S393" s="110"/>
      <c r="T393" s="110"/>
      <c r="U393" s="110"/>
      <c r="V393" s="110"/>
      <c r="W393" s="109"/>
      <c r="X393" s="111"/>
      <c r="Y393" s="112"/>
      <c r="Z393" s="328"/>
      <c r="AA393" s="329"/>
      <c r="AB393" s="114"/>
      <c r="AC393" s="115"/>
      <c r="AD393" s="113"/>
      <c r="AE393" s="113"/>
      <c r="AF393" s="112"/>
      <c r="AG393" s="116"/>
      <c r="AH393" s="115"/>
      <c r="AI393" s="174"/>
      <c r="AJ393" s="104"/>
      <c r="AK393" s="115"/>
      <c r="AL393" s="112"/>
      <c r="AM393" s="116"/>
      <c r="AN393" s="115"/>
      <c r="AO393" s="248"/>
      <c r="AP393" s="242" t="str">
        <f>IF(AD393="UI",VLOOKUP(AB393,'Convert Internation Units'!$A$2:$D$33,4,FALSE),IF(AB393="Penethamate hydroiodide",0.63,IF(AB393="Benzylpenicillin Procaine /
 Benzathine Penicillin",0.61,IF(AB393="Benzathine Penicillin",0.61,IF(AB393="Procaine benzylpenicillin",0.61,IF(AB393=Prodrug!E390,Prodrug!E390,Prodrug!E390))))))</f>
        <v/>
      </c>
      <c r="AQ393" s="239" t="str">
        <f>IFERROR((((Calculations!C390*Calculations!G390)/Calculations!E390)*'Data Entry'!X393),"")</f>
        <v/>
      </c>
      <c r="AR393" s="234" t="str">
        <f>IFERROR(VLOOKUP(AB393,Lists!$P$2:$Q$182,2,0),"")</f>
        <v/>
      </c>
      <c r="AS393" s="233" t="str">
        <f>IF(AI393="UI",VLOOKUP(AG393,'Convert Internation Units'!$A$2:$D$33,4,FALSE),IF(AG393="Penethamate hydroiodide",0.63,IF(AG393="Benzylpenicillin Procaine /
 Benzathine Penicillin",0.61,IF(AG393="Benzathine Penicillin",0.61,IF(AG393="Procaine benzylpenicillin",0.61,IF(AG393=Prodrug!F390,Prodrug!F390,Prodrug!F390))))))</f>
        <v/>
      </c>
      <c r="AT393" s="239" t="str">
        <f>IFERROR((((Calculations!K390*Calculations!G390)/Calculations!E390)*'Data Entry'!X393),"")</f>
        <v/>
      </c>
      <c r="AU393" s="235" t="str">
        <f>IFERROR(VLOOKUP(AG393,Lists!$P$2:$Q$182,2,0),"")</f>
        <v/>
      </c>
      <c r="AV393" s="233" t="str">
        <f>IF(AL393="UI",VLOOKUP(AJ393,'Convert Internation Units'!$A$2:$D$33,4,FALSE),IF(AJ393="Penethamate hydroiodide",0.63,IF(AJ393="Benzylpenicillin Procaine /
 Benzathine Penicillin",0.61,IF(AJ393="Benzathine Penicillin",0.61,IF(AJ393="Procaine benzylpenicillin",0.61,IF(AJ393=Prodrug!G390,Prodrug!G390,Prodrug!G390))))))</f>
        <v/>
      </c>
      <c r="AW393" s="239" t="str">
        <f>IFERROR((((Calculations!O390*Calculations!G390)/Calculations!E390)*'Data Entry'!X393),"")</f>
        <v/>
      </c>
      <c r="AX393" s="235" t="str">
        <f>IFERROR(VLOOKUP(AJ393,Lists!$P$2:$Q$182,2,0),"")</f>
        <v/>
      </c>
      <c r="AY393" s="233" t="str">
        <f>IF(AO393="UI",VLOOKUP(AM393,'Convert Internation Units'!$A$2:$D$33,4,FALSE),IF(AM393="Penethamate hydroiodide",0.63,IF(AM393="Benzylpenicillin Procaine /
 Benzathine Penicillin",0.61,IF(AM393="Benzathine Penicillin",0.61,IF(AM393="Procaine benzylpenicillin",0.61,IF(AM393=Prodrug!H390,Prodrug!H390,Prodrug!H390))))))</f>
        <v/>
      </c>
      <c r="AZ393" s="239" t="str">
        <f>IFERROR((((Calculations!S390*Calculations!G390)/Calculations!E390)*'Data Entry'!X393),"")</f>
        <v/>
      </c>
      <c r="BA393" s="235" t="str">
        <f>IFERROR(VLOOKUP(AM393,Lists!$P$2:$Q$182,2,0),"")</f>
        <v/>
      </c>
      <c r="BG393" s="165"/>
      <c r="BH393" s="165"/>
      <c r="BI393" s="165"/>
      <c r="BJ393" s="165"/>
      <c r="BK393" s="165"/>
      <c r="BL393" s="165"/>
      <c r="BM393" s="165"/>
      <c r="BN393" s="165"/>
      <c r="BO393" s="165"/>
      <c r="BP393" s="165"/>
      <c r="BQ393" s="165"/>
      <c r="BR393" s="165"/>
      <c r="BS393" s="165"/>
      <c r="BT393" s="165"/>
      <c r="BU393" s="165"/>
    </row>
    <row r="394" spans="1:73" s="5" customFormat="1">
      <c r="A394" s="6">
        <v>388</v>
      </c>
      <c r="B394" s="231"/>
      <c r="C394" s="7"/>
      <c r="D394" s="7"/>
      <c r="E394" s="7"/>
      <c r="F394" s="67"/>
      <c r="G394" s="79"/>
      <c r="H394" s="79"/>
      <c r="I394" s="75"/>
      <c r="J394" s="76"/>
      <c r="K394" s="76"/>
      <c r="L394" s="76"/>
      <c r="M394" s="76"/>
      <c r="N394" s="76"/>
      <c r="O394" s="76"/>
      <c r="P394" s="76"/>
      <c r="Q394" s="76"/>
      <c r="R394" s="76"/>
      <c r="S394" s="76"/>
      <c r="T394" s="76"/>
      <c r="U394" s="76"/>
      <c r="V394" s="76"/>
      <c r="W394" s="80"/>
      <c r="X394" s="69"/>
      <c r="Y394" s="25"/>
      <c r="Z394" s="326"/>
      <c r="AA394" s="327"/>
      <c r="AB394" s="28"/>
      <c r="AC394" s="23"/>
      <c r="AD394" s="8"/>
      <c r="AE394" s="8"/>
      <c r="AF394" s="25"/>
      <c r="AG394" s="6"/>
      <c r="AH394" s="23"/>
      <c r="AI394" s="173"/>
      <c r="AJ394" s="26"/>
      <c r="AK394" s="23"/>
      <c r="AL394" s="25"/>
      <c r="AM394" s="6"/>
      <c r="AN394" s="23"/>
      <c r="AO394" s="247"/>
      <c r="AP394" s="243" t="str">
        <f>IF(AD394="UI",VLOOKUP(AB394,'Convert Internation Units'!$A$2:$D$33,4,FALSE),IF(AB394="Penethamate hydroiodide",0.63,IF(AB394="Benzylpenicillin Procaine /
 Benzathine Penicillin",0.61,IF(AB394="Benzathine Penicillin",0.61,IF(AB394="Procaine benzylpenicillin",0.61,IF(AB394=Prodrug!E391,Prodrug!E391,Prodrug!E391))))))</f>
        <v/>
      </c>
      <c r="AQ394" s="240" t="str">
        <f>IFERROR((((Calculations!C391*Calculations!G391)/Calculations!E391)*'Data Entry'!X394),"")</f>
        <v/>
      </c>
      <c r="AR394" s="141" t="str">
        <f>IFERROR(VLOOKUP(AB394,Lists!$P$2:$Q$182,2,0),"")</f>
        <v/>
      </c>
      <c r="AS394" s="143" t="str">
        <f>IF(AI394="UI",VLOOKUP(AG394,'Convert Internation Units'!$A$2:$D$33,4,FALSE),IF(AG394="Penethamate hydroiodide",0.63,IF(AG394="Benzylpenicillin Procaine /
 Benzathine Penicillin",0.61,IF(AG394="Benzathine Penicillin",0.61,IF(AG394="Procaine benzylpenicillin",0.61,IF(AG394=Prodrug!F391,Prodrug!F391,Prodrug!F391))))))</f>
        <v/>
      </c>
      <c r="AT394" s="240" t="str">
        <f>IFERROR((((Calculations!K391*Calculations!G391)/Calculations!E391)*'Data Entry'!X394),"")</f>
        <v/>
      </c>
      <c r="AU394" s="146" t="str">
        <f>IFERROR(VLOOKUP(AG394,Lists!$P$2:$Q$182,2,0),"")</f>
        <v/>
      </c>
      <c r="AV394" s="143" t="str">
        <f>IF(AL394="UI",VLOOKUP(AJ394,'Convert Internation Units'!$A$2:$D$33,4,FALSE),IF(AJ394="Penethamate hydroiodide",0.63,IF(AJ394="Benzylpenicillin Procaine /
 Benzathine Penicillin",0.61,IF(AJ394="Benzathine Penicillin",0.61,IF(AJ394="Procaine benzylpenicillin",0.61,IF(AJ394=Prodrug!G391,Prodrug!G391,Prodrug!G391))))))</f>
        <v/>
      </c>
      <c r="AW394" s="240" t="str">
        <f>IFERROR((((Calculations!O391*Calculations!G391)/Calculations!E391)*'Data Entry'!X394),"")</f>
        <v/>
      </c>
      <c r="AX394" s="146" t="str">
        <f>IFERROR(VLOOKUP(AJ394,Lists!$P$2:$Q$182,2,0),"")</f>
        <v/>
      </c>
      <c r="AY394" s="143" t="str">
        <f>IF(AO394="UI",VLOOKUP(AM394,'Convert Internation Units'!$A$2:$D$33,4,FALSE),IF(AM394="Penethamate hydroiodide",0.63,IF(AM394="Benzylpenicillin Procaine /
 Benzathine Penicillin",0.61,IF(AM394="Benzathine Penicillin",0.61,IF(AM394="Procaine benzylpenicillin",0.61,IF(AM394=Prodrug!H391,Prodrug!H391,Prodrug!H391))))))</f>
        <v/>
      </c>
      <c r="AZ394" s="240" t="str">
        <f>IFERROR((((Calculations!S391*Calculations!G391)/Calculations!E391)*'Data Entry'!X394),"")</f>
        <v/>
      </c>
      <c r="BA394" s="146" t="str">
        <f>IFERROR(VLOOKUP(AM394,Lists!$P$2:$Q$182,2,0),"")</f>
        <v/>
      </c>
      <c r="BG394" s="165"/>
      <c r="BH394" s="165"/>
      <c r="BI394" s="165"/>
      <c r="BJ394" s="165"/>
      <c r="BK394" s="165"/>
      <c r="BL394" s="165"/>
      <c r="BM394" s="165"/>
      <c r="BN394" s="165"/>
      <c r="BO394" s="165"/>
      <c r="BP394" s="165"/>
      <c r="BQ394" s="165"/>
      <c r="BR394" s="165"/>
      <c r="BS394" s="165"/>
      <c r="BT394" s="165"/>
      <c r="BU394" s="165"/>
    </row>
    <row r="395" spans="1:73" s="5" customFormat="1">
      <c r="A395" s="116">
        <v>389</v>
      </c>
      <c r="B395" s="232"/>
      <c r="C395" s="105"/>
      <c r="D395" s="105"/>
      <c r="E395" s="105"/>
      <c r="F395" s="106"/>
      <c r="G395" s="107"/>
      <c r="H395" s="107"/>
      <c r="I395" s="108"/>
      <c r="J395" s="110"/>
      <c r="K395" s="110"/>
      <c r="L395" s="110"/>
      <c r="M395" s="110"/>
      <c r="N395" s="110"/>
      <c r="O395" s="110"/>
      <c r="P395" s="110"/>
      <c r="Q395" s="110"/>
      <c r="R395" s="110"/>
      <c r="S395" s="110"/>
      <c r="T395" s="110"/>
      <c r="U395" s="110"/>
      <c r="V395" s="110"/>
      <c r="W395" s="109"/>
      <c r="X395" s="111"/>
      <c r="Y395" s="112"/>
      <c r="Z395" s="328"/>
      <c r="AA395" s="329"/>
      <c r="AB395" s="114"/>
      <c r="AC395" s="115"/>
      <c r="AD395" s="113"/>
      <c r="AE395" s="113"/>
      <c r="AF395" s="112"/>
      <c r="AG395" s="116"/>
      <c r="AH395" s="115"/>
      <c r="AI395" s="174"/>
      <c r="AJ395" s="104"/>
      <c r="AK395" s="115"/>
      <c r="AL395" s="112"/>
      <c r="AM395" s="116"/>
      <c r="AN395" s="115"/>
      <c r="AO395" s="248"/>
      <c r="AP395" s="242" t="str">
        <f>IF(AD395="UI",VLOOKUP(AB395,'Convert Internation Units'!$A$2:$D$33,4,FALSE),IF(AB395="Penethamate hydroiodide",0.63,IF(AB395="Benzylpenicillin Procaine /
 Benzathine Penicillin",0.61,IF(AB395="Benzathine Penicillin",0.61,IF(AB395="Procaine benzylpenicillin",0.61,IF(AB395=Prodrug!E392,Prodrug!E392,Prodrug!E392))))))</f>
        <v/>
      </c>
      <c r="AQ395" s="239" t="str">
        <f>IFERROR((((Calculations!C392*Calculations!G392)/Calculations!E392)*'Data Entry'!X395),"")</f>
        <v/>
      </c>
      <c r="AR395" s="234" t="str">
        <f>IFERROR(VLOOKUP(AB395,Lists!$P$2:$Q$182,2,0),"")</f>
        <v/>
      </c>
      <c r="AS395" s="233" t="str">
        <f>IF(AI395="UI",VLOOKUP(AG395,'Convert Internation Units'!$A$2:$D$33,4,FALSE),IF(AG395="Penethamate hydroiodide",0.63,IF(AG395="Benzylpenicillin Procaine /
 Benzathine Penicillin",0.61,IF(AG395="Benzathine Penicillin",0.61,IF(AG395="Procaine benzylpenicillin",0.61,IF(AG395=Prodrug!F392,Prodrug!F392,Prodrug!F392))))))</f>
        <v/>
      </c>
      <c r="AT395" s="239" t="str">
        <f>IFERROR((((Calculations!K392*Calculations!G392)/Calculations!E392)*'Data Entry'!X395),"")</f>
        <v/>
      </c>
      <c r="AU395" s="235" t="str">
        <f>IFERROR(VLOOKUP(AG395,Lists!$P$2:$Q$182,2,0),"")</f>
        <v/>
      </c>
      <c r="AV395" s="233" t="str">
        <f>IF(AL395="UI",VLOOKUP(AJ395,'Convert Internation Units'!$A$2:$D$33,4,FALSE),IF(AJ395="Penethamate hydroiodide",0.63,IF(AJ395="Benzylpenicillin Procaine /
 Benzathine Penicillin",0.61,IF(AJ395="Benzathine Penicillin",0.61,IF(AJ395="Procaine benzylpenicillin",0.61,IF(AJ395=Prodrug!G392,Prodrug!G392,Prodrug!G392))))))</f>
        <v/>
      </c>
      <c r="AW395" s="239" t="str">
        <f>IFERROR((((Calculations!O392*Calculations!G392)/Calculations!E392)*'Data Entry'!X395),"")</f>
        <v/>
      </c>
      <c r="AX395" s="235" t="str">
        <f>IFERROR(VLOOKUP(AJ395,Lists!$P$2:$Q$182,2,0),"")</f>
        <v/>
      </c>
      <c r="AY395" s="233" t="str">
        <f>IF(AO395="UI",VLOOKUP(AM395,'Convert Internation Units'!$A$2:$D$33,4,FALSE),IF(AM395="Penethamate hydroiodide",0.63,IF(AM395="Benzylpenicillin Procaine /
 Benzathine Penicillin",0.61,IF(AM395="Benzathine Penicillin",0.61,IF(AM395="Procaine benzylpenicillin",0.61,IF(AM395=Prodrug!H392,Prodrug!H392,Prodrug!H392))))))</f>
        <v/>
      </c>
      <c r="AZ395" s="239" t="str">
        <f>IFERROR((((Calculations!S392*Calculations!G392)/Calculations!E392)*'Data Entry'!X395),"")</f>
        <v/>
      </c>
      <c r="BA395" s="235" t="str">
        <f>IFERROR(VLOOKUP(AM395,Lists!$P$2:$Q$182,2,0),"")</f>
        <v/>
      </c>
      <c r="BG395" s="165"/>
      <c r="BH395" s="165"/>
      <c r="BI395" s="165"/>
      <c r="BJ395" s="165"/>
      <c r="BK395" s="165"/>
      <c r="BL395" s="165"/>
      <c r="BM395" s="165"/>
      <c r="BN395" s="165"/>
      <c r="BO395" s="165"/>
      <c r="BP395" s="165"/>
      <c r="BQ395" s="165"/>
      <c r="BR395" s="165"/>
      <c r="BS395" s="165"/>
      <c r="BT395" s="165"/>
      <c r="BU395" s="165"/>
    </row>
    <row r="396" spans="1:73" s="5" customFormat="1">
      <c r="A396" s="6">
        <v>390</v>
      </c>
      <c r="B396" s="231"/>
      <c r="C396" s="7"/>
      <c r="D396" s="7"/>
      <c r="E396" s="7"/>
      <c r="F396" s="67"/>
      <c r="G396" s="79"/>
      <c r="H396" s="79"/>
      <c r="I396" s="75"/>
      <c r="J396" s="76"/>
      <c r="K396" s="76"/>
      <c r="L396" s="76"/>
      <c r="M396" s="76"/>
      <c r="N396" s="76"/>
      <c r="O396" s="76"/>
      <c r="P396" s="76"/>
      <c r="Q396" s="76"/>
      <c r="R396" s="76"/>
      <c r="S396" s="76"/>
      <c r="T396" s="76"/>
      <c r="U396" s="76"/>
      <c r="V396" s="76"/>
      <c r="W396" s="80"/>
      <c r="X396" s="69"/>
      <c r="Y396" s="25"/>
      <c r="Z396" s="326"/>
      <c r="AA396" s="327"/>
      <c r="AB396" s="28"/>
      <c r="AC396" s="23"/>
      <c r="AD396" s="8"/>
      <c r="AE396" s="8"/>
      <c r="AF396" s="25"/>
      <c r="AG396" s="6"/>
      <c r="AH396" s="23"/>
      <c r="AI396" s="173"/>
      <c r="AJ396" s="26"/>
      <c r="AK396" s="23"/>
      <c r="AL396" s="25"/>
      <c r="AM396" s="6"/>
      <c r="AN396" s="23"/>
      <c r="AO396" s="247"/>
      <c r="AP396" s="243" t="str">
        <f>IF(AD396="UI",VLOOKUP(AB396,'Convert Internation Units'!$A$2:$D$33,4,FALSE),IF(AB396="Penethamate hydroiodide",0.63,IF(AB396="Benzylpenicillin Procaine /
 Benzathine Penicillin",0.61,IF(AB396="Benzathine Penicillin",0.61,IF(AB396="Procaine benzylpenicillin",0.61,IF(AB396=Prodrug!E393,Prodrug!E393,Prodrug!E393))))))</f>
        <v/>
      </c>
      <c r="AQ396" s="240" t="str">
        <f>IFERROR((((Calculations!C393*Calculations!G393)/Calculations!E393)*'Data Entry'!X396),"")</f>
        <v/>
      </c>
      <c r="AR396" s="141" t="str">
        <f>IFERROR(VLOOKUP(AB396,Lists!$P$2:$Q$182,2,0),"")</f>
        <v/>
      </c>
      <c r="AS396" s="143" t="str">
        <f>IF(AI396="UI",VLOOKUP(AG396,'Convert Internation Units'!$A$2:$D$33,4,FALSE),IF(AG396="Penethamate hydroiodide",0.63,IF(AG396="Benzylpenicillin Procaine /
 Benzathine Penicillin",0.61,IF(AG396="Benzathine Penicillin",0.61,IF(AG396="Procaine benzylpenicillin",0.61,IF(AG396=Prodrug!F393,Prodrug!F393,Prodrug!F393))))))</f>
        <v/>
      </c>
      <c r="AT396" s="240" t="str">
        <f>IFERROR((((Calculations!K393*Calculations!G393)/Calculations!E393)*'Data Entry'!X396),"")</f>
        <v/>
      </c>
      <c r="AU396" s="146" t="str">
        <f>IFERROR(VLOOKUP(AG396,Lists!$P$2:$Q$182,2,0),"")</f>
        <v/>
      </c>
      <c r="AV396" s="143" t="str">
        <f>IF(AL396="UI",VLOOKUP(AJ396,'Convert Internation Units'!$A$2:$D$33,4,FALSE),IF(AJ396="Penethamate hydroiodide",0.63,IF(AJ396="Benzylpenicillin Procaine /
 Benzathine Penicillin",0.61,IF(AJ396="Benzathine Penicillin",0.61,IF(AJ396="Procaine benzylpenicillin",0.61,IF(AJ396=Prodrug!G393,Prodrug!G393,Prodrug!G393))))))</f>
        <v/>
      </c>
      <c r="AW396" s="240" t="str">
        <f>IFERROR((((Calculations!O393*Calculations!G393)/Calculations!E393)*'Data Entry'!X396),"")</f>
        <v/>
      </c>
      <c r="AX396" s="146" t="str">
        <f>IFERROR(VLOOKUP(AJ396,Lists!$P$2:$Q$182,2,0),"")</f>
        <v/>
      </c>
      <c r="AY396" s="143" t="str">
        <f>IF(AO396="UI",VLOOKUP(AM396,'Convert Internation Units'!$A$2:$D$33,4,FALSE),IF(AM396="Penethamate hydroiodide",0.63,IF(AM396="Benzylpenicillin Procaine /
 Benzathine Penicillin",0.61,IF(AM396="Benzathine Penicillin",0.61,IF(AM396="Procaine benzylpenicillin",0.61,IF(AM396=Prodrug!H393,Prodrug!H393,Prodrug!H393))))))</f>
        <v/>
      </c>
      <c r="AZ396" s="240" t="str">
        <f>IFERROR((((Calculations!S393*Calculations!G393)/Calculations!E393)*'Data Entry'!X396),"")</f>
        <v/>
      </c>
      <c r="BA396" s="146" t="str">
        <f>IFERROR(VLOOKUP(AM396,Lists!$P$2:$Q$182,2,0),"")</f>
        <v/>
      </c>
      <c r="BG396" s="165"/>
      <c r="BH396" s="165"/>
      <c r="BI396" s="165"/>
      <c r="BJ396" s="165"/>
      <c r="BK396" s="165"/>
      <c r="BL396" s="165"/>
      <c r="BM396" s="165"/>
      <c r="BN396" s="165"/>
      <c r="BO396" s="165"/>
      <c r="BP396" s="165"/>
      <c r="BQ396" s="165"/>
      <c r="BR396" s="165"/>
      <c r="BS396" s="165"/>
      <c r="BT396" s="165"/>
      <c r="BU396" s="165"/>
    </row>
    <row r="397" spans="1:73" s="5" customFormat="1">
      <c r="A397" s="116">
        <v>391</v>
      </c>
      <c r="B397" s="232"/>
      <c r="C397" s="105"/>
      <c r="D397" s="105"/>
      <c r="E397" s="105"/>
      <c r="F397" s="106"/>
      <c r="G397" s="107"/>
      <c r="H397" s="107"/>
      <c r="I397" s="108"/>
      <c r="J397" s="110"/>
      <c r="K397" s="110"/>
      <c r="L397" s="110"/>
      <c r="M397" s="110"/>
      <c r="N397" s="110"/>
      <c r="O397" s="110"/>
      <c r="P397" s="110"/>
      <c r="Q397" s="110"/>
      <c r="R397" s="110"/>
      <c r="S397" s="110"/>
      <c r="T397" s="110"/>
      <c r="U397" s="110"/>
      <c r="V397" s="110"/>
      <c r="W397" s="109"/>
      <c r="X397" s="111"/>
      <c r="Y397" s="112"/>
      <c r="Z397" s="328"/>
      <c r="AA397" s="329"/>
      <c r="AB397" s="114"/>
      <c r="AC397" s="115"/>
      <c r="AD397" s="113"/>
      <c r="AE397" s="113"/>
      <c r="AF397" s="112"/>
      <c r="AG397" s="116"/>
      <c r="AH397" s="115"/>
      <c r="AI397" s="174"/>
      <c r="AJ397" s="104"/>
      <c r="AK397" s="115"/>
      <c r="AL397" s="112"/>
      <c r="AM397" s="116"/>
      <c r="AN397" s="115"/>
      <c r="AO397" s="248"/>
      <c r="AP397" s="242" t="str">
        <f>IF(AD397="UI",VLOOKUP(AB397,'Convert Internation Units'!$A$2:$D$33,4,FALSE),IF(AB397="Penethamate hydroiodide",0.63,IF(AB397="Benzylpenicillin Procaine /
 Benzathine Penicillin",0.61,IF(AB397="Benzathine Penicillin",0.61,IF(AB397="Procaine benzylpenicillin",0.61,IF(AB397=Prodrug!E394,Prodrug!E394,Prodrug!E394))))))</f>
        <v/>
      </c>
      <c r="AQ397" s="239" t="str">
        <f>IFERROR((((Calculations!C394*Calculations!G394)/Calculations!E394)*'Data Entry'!X397),"")</f>
        <v/>
      </c>
      <c r="AR397" s="234" t="str">
        <f>IFERROR(VLOOKUP(AB397,Lists!$P$2:$Q$182,2,0),"")</f>
        <v/>
      </c>
      <c r="AS397" s="233" t="str">
        <f>IF(AI397="UI",VLOOKUP(AG397,'Convert Internation Units'!$A$2:$D$33,4,FALSE),IF(AG397="Penethamate hydroiodide",0.63,IF(AG397="Benzylpenicillin Procaine /
 Benzathine Penicillin",0.61,IF(AG397="Benzathine Penicillin",0.61,IF(AG397="Procaine benzylpenicillin",0.61,IF(AG397=Prodrug!F394,Prodrug!F394,Prodrug!F394))))))</f>
        <v/>
      </c>
      <c r="AT397" s="239" t="str">
        <f>IFERROR((((Calculations!K394*Calculations!G394)/Calculations!E394)*'Data Entry'!X397),"")</f>
        <v/>
      </c>
      <c r="AU397" s="235" t="str">
        <f>IFERROR(VLOOKUP(AG397,Lists!$P$2:$Q$182,2,0),"")</f>
        <v/>
      </c>
      <c r="AV397" s="233" t="str">
        <f>IF(AL397="UI",VLOOKUP(AJ397,'Convert Internation Units'!$A$2:$D$33,4,FALSE),IF(AJ397="Penethamate hydroiodide",0.63,IF(AJ397="Benzylpenicillin Procaine /
 Benzathine Penicillin",0.61,IF(AJ397="Benzathine Penicillin",0.61,IF(AJ397="Procaine benzylpenicillin",0.61,IF(AJ397=Prodrug!G394,Prodrug!G394,Prodrug!G394))))))</f>
        <v/>
      </c>
      <c r="AW397" s="239" t="str">
        <f>IFERROR((((Calculations!O394*Calculations!G394)/Calculations!E394)*'Data Entry'!X397),"")</f>
        <v/>
      </c>
      <c r="AX397" s="235" t="str">
        <f>IFERROR(VLOOKUP(AJ397,Lists!$P$2:$Q$182,2,0),"")</f>
        <v/>
      </c>
      <c r="AY397" s="233" t="str">
        <f>IF(AO397="UI",VLOOKUP(AM397,'Convert Internation Units'!$A$2:$D$33,4,FALSE),IF(AM397="Penethamate hydroiodide",0.63,IF(AM397="Benzylpenicillin Procaine /
 Benzathine Penicillin",0.61,IF(AM397="Benzathine Penicillin",0.61,IF(AM397="Procaine benzylpenicillin",0.61,IF(AM397=Prodrug!H394,Prodrug!H394,Prodrug!H394))))))</f>
        <v/>
      </c>
      <c r="AZ397" s="239" t="str">
        <f>IFERROR((((Calculations!S394*Calculations!G394)/Calculations!E394)*'Data Entry'!X397),"")</f>
        <v/>
      </c>
      <c r="BA397" s="235" t="str">
        <f>IFERROR(VLOOKUP(AM397,Lists!$P$2:$Q$182,2,0),"")</f>
        <v/>
      </c>
      <c r="BG397" s="165"/>
      <c r="BH397" s="165"/>
      <c r="BI397" s="165"/>
      <c r="BJ397" s="165"/>
      <c r="BK397" s="165"/>
      <c r="BL397" s="165"/>
      <c r="BM397" s="165"/>
      <c r="BN397" s="165"/>
      <c r="BO397" s="165"/>
      <c r="BP397" s="165"/>
      <c r="BQ397" s="165"/>
      <c r="BR397" s="165"/>
      <c r="BS397" s="165"/>
      <c r="BT397" s="165"/>
      <c r="BU397" s="165"/>
    </row>
    <row r="398" spans="1:73" s="5" customFormat="1">
      <c r="A398" s="6">
        <v>392</v>
      </c>
      <c r="B398" s="231"/>
      <c r="C398" s="7"/>
      <c r="D398" s="7"/>
      <c r="E398" s="7"/>
      <c r="F398" s="67"/>
      <c r="G398" s="79"/>
      <c r="H398" s="79"/>
      <c r="I398" s="75"/>
      <c r="J398" s="76"/>
      <c r="K398" s="76"/>
      <c r="L398" s="76"/>
      <c r="M398" s="76"/>
      <c r="N398" s="76"/>
      <c r="O398" s="76"/>
      <c r="P398" s="76"/>
      <c r="Q398" s="76"/>
      <c r="R398" s="76"/>
      <c r="S398" s="76"/>
      <c r="T398" s="76"/>
      <c r="U398" s="76"/>
      <c r="V398" s="76"/>
      <c r="W398" s="80"/>
      <c r="X398" s="69"/>
      <c r="Y398" s="25"/>
      <c r="Z398" s="326"/>
      <c r="AA398" s="327"/>
      <c r="AB398" s="28"/>
      <c r="AC398" s="23"/>
      <c r="AD398" s="8"/>
      <c r="AE398" s="8"/>
      <c r="AF398" s="25"/>
      <c r="AG398" s="6"/>
      <c r="AH398" s="23"/>
      <c r="AI398" s="173"/>
      <c r="AJ398" s="26"/>
      <c r="AK398" s="23"/>
      <c r="AL398" s="25"/>
      <c r="AM398" s="6"/>
      <c r="AN398" s="23"/>
      <c r="AO398" s="247"/>
      <c r="AP398" s="243" t="str">
        <f>IF(AD398="UI",VLOOKUP(AB398,'Convert Internation Units'!$A$2:$D$33,4,FALSE),IF(AB398="Penethamate hydroiodide",0.63,IF(AB398="Benzylpenicillin Procaine /
 Benzathine Penicillin",0.61,IF(AB398="Benzathine Penicillin",0.61,IF(AB398="Procaine benzylpenicillin",0.61,IF(AB398=Prodrug!E395,Prodrug!E395,Prodrug!E395))))))</f>
        <v/>
      </c>
      <c r="AQ398" s="240" t="str">
        <f>IFERROR((((Calculations!C395*Calculations!G395)/Calculations!E395)*'Data Entry'!X398),"")</f>
        <v/>
      </c>
      <c r="AR398" s="141" t="str">
        <f>IFERROR(VLOOKUP(AB398,Lists!$P$2:$Q$182,2,0),"")</f>
        <v/>
      </c>
      <c r="AS398" s="143" t="str">
        <f>IF(AI398="UI",VLOOKUP(AG398,'Convert Internation Units'!$A$2:$D$33,4,FALSE),IF(AG398="Penethamate hydroiodide",0.63,IF(AG398="Benzylpenicillin Procaine /
 Benzathine Penicillin",0.61,IF(AG398="Benzathine Penicillin",0.61,IF(AG398="Procaine benzylpenicillin",0.61,IF(AG398=Prodrug!F395,Prodrug!F395,Prodrug!F395))))))</f>
        <v/>
      </c>
      <c r="AT398" s="240" t="str">
        <f>IFERROR((((Calculations!K395*Calculations!G395)/Calculations!E395)*'Data Entry'!X398),"")</f>
        <v/>
      </c>
      <c r="AU398" s="146" t="str">
        <f>IFERROR(VLOOKUP(AG398,Lists!$P$2:$Q$182,2,0),"")</f>
        <v/>
      </c>
      <c r="AV398" s="143" t="str">
        <f>IF(AL398="UI",VLOOKUP(AJ398,'Convert Internation Units'!$A$2:$D$33,4,FALSE),IF(AJ398="Penethamate hydroiodide",0.63,IF(AJ398="Benzylpenicillin Procaine /
 Benzathine Penicillin",0.61,IF(AJ398="Benzathine Penicillin",0.61,IF(AJ398="Procaine benzylpenicillin",0.61,IF(AJ398=Prodrug!G395,Prodrug!G395,Prodrug!G395))))))</f>
        <v/>
      </c>
      <c r="AW398" s="240" t="str">
        <f>IFERROR((((Calculations!O395*Calculations!G395)/Calculations!E395)*'Data Entry'!X398),"")</f>
        <v/>
      </c>
      <c r="AX398" s="146" t="str">
        <f>IFERROR(VLOOKUP(AJ398,Lists!$P$2:$Q$182,2,0),"")</f>
        <v/>
      </c>
      <c r="AY398" s="143" t="str">
        <f>IF(AO398="UI",VLOOKUP(AM398,'Convert Internation Units'!$A$2:$D$33,4,FALSE),IF(AM398="Penethamate hydroiodide",0.63,IF(AM398="Benzylpenicillin Procaine /
 Benzathine Penicillin",0.61,IF(AM398="Benzathine Penicillin",0.61,IF(AM398="Procaine benzylpenicillin",0.61,IF(AM398=Prodrug!H395,Prodrug!H395,Prodrug!H395))))))</f>
        <v/>
      </c>
      <c r="AZ398" s="240" t="str">
        <f>IFERROR((((Calculations!S395*Calculations!G395)/Calculations!E395)*'Data Entry'!X398),"")</f>
        <v/>
      </c>
      <c r="BA398" s="146" t="str">
        <f>IFERROR(VLOOKUP(AM398,Lists!$P$2:$Q$182,2,0),"")</f>
        <v/>
      </c>
      <c r="BG398" s="165"/>
      <c r="BH398" s="165"/>
      <c r="BI398" s="165"/>
      <c r="BJ398" s="165"/>
      <c r="BK398" s="165"/>
      <c r="BL398" s="165"/>
      <c r="BM398" s="165"/>
      <c r="BN398" s="165"/>
      <c r="BO398" s="165"/>
      <c r="BP398" s="165"/>
      <c r="BQ398" s="165"/>
      <c r="BR398" s="165"/>
      <c r="BS398" s="165"/>
      <c r="BT398" s="165"/>
      <c r="BU398" s="165"/>
    </row>
    <row r="399" spans="1:73" s="5" customFormat="1">
      <c r="A399" s="116">
        <v>393</v>
      </c>
      <c r="B399" s="232"/>
      <c r="C399" s="105"/>
      <c r="D399" s="105"/>
      <c r="E399" s="105"/>
      <c r="F399" s="106"/>
      <c r="G399" s="107"/>
      <c r="H399" s="107"/>
      <c r="I399" s="108"/>
      <c r="J399" s="110"/>
      <c r="K399" s="110"/>
      <c r="L399" s="110"/>
      <c r="M399" s="110"/>
      <c r="N399" s="110"/>
      <c r="O399" s="110"/>
      <c r="P399" s="110"/>
      <c r="Q399" s="110"/>
      <c r="R399" s="110"/>
      <c r="S399" s="110"/>
      <c r="T399" s="110"/>
      <c r="U399" s="110"/>
      <c r="V399" s="110"/>
      <c r="W399" s="109"/>
      <c r="X399" s="111"/>
      <c r="Y399" s="112"/>
      <c r="Z399" s="328"/>
      <c r="AA399" s="329"/>
      <c r="AB399" s="114"/>
      <c r="AC399" s="115"/>
      <c r="AD399" s="113"/>
      <c r="AE399" s="113"/>
      <c r="AF399" s="112"/>
      <c r="AG399" s="116"/>
      <c r="AH399" s="115"/>
      <c r="AI399" s="174"/>
      <c r="AJ399" s="104"/>
      <c r="AK399" s="115"/>
      <c r="AL399" s="112"/>
      <c r="AM399" s="116"/>
      <c r="AN399" s="115"/>
      <c r="AO399" s="248"/>
      <c r="AP399" s="242" t="str">
        <f>IF(AD399="UI",VLOOKUP(AB399,'Convert Internation Units'!$A$2:$D$33,4,FALSE),IF(AB399="Penethamate hydroiodide",0.63,IF(AB399="Benzylpenicillin Procaine /
 Benzathine Penicillin",0.61,IF(AB399="Benzathine Penicillin",0.61,IF(AB399="Procaine benzylpenicillin",0.61,IF(AB399=Prodrug!E396,Prodrug!E396,Prodrug!E396))))))</f>
        <v/>
      </c>
      <c r="AQ399" s="239" t="str">
        <f>IFERROR((((Calculations!C396*Calculations!G396)/Calculations!E396)*'Data Entry'!X399),"")</f>
        <v/>
      </c>
      <c r="AR399" s="234" t="str">
        <f>IFERROR(VLOOKUP(AB399,Lists!$P$2:$Q$182,2,0),"")</f>
        <v/>
      </c>
      <c r="AS399" s="233" t="str">
        <f>IF(AI399="UI",VLOOKUP(AG399,'Convert Internation Units'!$A$2:$D$33,4,FALSE),IF(AG399="Penethamate hydroiodide",0.63,IF(AG399="Benzylpenicillin Procaine /
 Benzathine Penicillin",0.61,IF(AG399="Benzathine Penicillin",0.61,IF(AG399="Procaine benzylpenicillin",0.61,IF(AG399=Prodrug!F396,Prodrug!F396,Prodrug!F396))))))</f>
        <v/>
      </c>
      <c r="AT399" s="239" t="str">
        <f>IFERROR((((Calculations!K396*Calculations!G396)/Calculations!E396)*'Data Entry'!X399),"")</f>
        <v/>
      </c>
      <c r="AU399" s="235" t="str">
        <f>IFERROR(VLOOKUP(AG399,Lists!$P$2:$Q$182,2,0),"")</f>
        <v/>
      </c>
      <c r="AV399" s="233" t="str">
        <f>IF(AL399="UI",VLOOKUP(AJ399,'Convert Internation Units'!$A$2:$D$33,4,FALSE),IF(AJ399="Penethamate hydroiodide",0.63,IF(AJ399="Benzylpenicillin Procaine /
 Benzathine Penicillin",0.61,IF(AJ399="Benzathine Penicillin",0.61,IF(AJ399="Procaine benzylpenicillin",0.61,IF(AJ399=Prodrug!G396,Prodrug!G396,Prodrug!G396))))))</f>
        <v/>
      </c>
      <c r="AW399" s="239" t="str">
        <f>IFERROR((((Calculations!O396*Calculations!G396)/Calculations!E396)*'Data Entry'!X399),"")</f>
        <v/>
      </c>
      <c r="AX399" s="235" t="str">
        <f>IFERROR(VLOOKUP(AJ399,Lists!$P$2:$Q$182,2,0),"")</f>
        <v/>
      </c>
      <c r="AY399" s="233" t="str">
        <f>IF(AO399="UI",VLOOKUP(AM399,'Convert Internation Units'!$A$2:$D$33,4,FALSE),IF(AM399="Penethamate hydroiodide",0.63,IF(AM399="Benzylpenicillin Procaine /
 Benzathine Penicillin",0.61,IF(AM399="Benzathine Penicillin",0.61,IF(AM399="Procaine benzylpenicillin",0.61,IF(AM399=Prodrug!H396,Prodrug!H396,Prodrug!H396))))))</f>
        <v/>
      </c>
      <c r="AZ399" s="239" t="str">
        <f>IFERROR((((Calculations!S396*Calculations!G396)/Calculations!E396)*'Data Entry'!X399),"")</f>
        <v/>
      </c>
      <c r="BA399" s="235" t="str">
        <f>IFERROR(VLOOKUP(AM399,Lists!$P$2:$Q$182,2,0),"")</f>
        <v/>
      </c>
      <c r="BG399" s="165"/>
      <c r="BH399" s="165"/>
      <c r="BI399" s="165"/>
      <c r="BJ399" s="165"/>
      <c r="BK399" s="165"/>
      <c r="BL399" s="165"/>
      <c r="BM399" s="165"/>
      <c r="BN399" s="165"/>
      <c r="BO399" s="165"/>
      <c r="BP399" s="165"/>
      <c r="BQ399" s="165"/>
      <c r="BR399" s="165"/>
      <c r="BS399" s="165"/>
      <c r="BT399" s="165"/>
      <c r="BU399" s="165"/>
    </row>
    <row r="400" spans="1:73" s="5" customFormat="1">
      <c r="A400" s="6">
        <v>394</v>
      </c>
      <c r="B400" s="231"/>
      <c r="C400" s="7"/>
      <c r="D400" s="7"/>
      <c r="E400" s="7"/>
      <c r="F400" s="67"/>
      <c r="G400" s="79"/>
      <c r="H400" s="79"/>
      <c r="I400" s="75"/>
      <c r="J400" s="76"/>
      <c r="K400" s="76"/>
      <c r="L400" s="76"/>
      <c r="M400" s="76"/>
      <c r="N400" s="76"/>
      <c r="O400" s="76"/>
      <c r="P400" s="76"/>
      <c r="Q400" s="76"/>
      <c r="R400" s="76"/>
      <c r="S400" s="76"/>
      <c r="T400" s="76"/>
      <c r="U400" s="76"/>
      <c r="V400" s="76"/>
      <c r="W400" s="80"/>
      <c r="X400" s="69"/>
      <c r="Y400" s="25"/>
      <c r="Z400" s="326"/>
      <c r="AA400" s="327"/>
      <c r="AB400" s="28"/>
      <c r="AC400" s="23"/>
      <c r="AD400" s="8"/>
      <c r="AE400" s="8"/>
      <c r="AF400" s="25"/>
      <c r="AG400" s="6"/>
      <c r="AH400" s="23"/>
      <c r="AI400" s="173"/>
      <c r="AJ400" s="26"/>
      <c r="AK400" s="23"/>
      <c r="AL400" s="25"/>
      <c r="AM400" s="6"/>
      <c r="AN400" s="23"/>
      <c r="AO400" s="247"/>
      <c r="AP400" s="243" t="str">
        <f>IF(AD400="UI",VLOOKUP(AB400,'Convert Internation Units'!$A$2:$D$33,4,FALSE),IF(AB400="Penethamate hydroiodide",0.63,IF(AB400="Benzylpenicillin Procaine /
 Benzathine Penicillin",0.61,IF(AB400="Benzathine Penicillin",0.61,IF(AB400="Procaine benzylpenicillin",0.61,IF(AB400=Prodrug!E397,Prodrug!E397,Prodrug!E397))))))</f>
        <v/>
      </c>
      <c r="AQ400" s="240" t="str">
        <f>IFERROR((((Calculations!C397*Calculations!G397)/Calculations!E397)*'Data Entry'!X400),"")</f>
        <v/>
      </c>
      <c r="AR400" s="141" t="str">
        <f>IFERROR(VLOOKUP(AB400,Lists!$P$2:$Q$182,2,0),"")</f>
        <v/>
      </c>
      <c r="AS400" s="143" t="str">
        <f>IF(AI400="UI",VLOOKUP(AG400,'Convert Internation Units'!$A$2:$D$33,4,FALSE),IF(AG400="Penethamate hydroiodide",0.63,IF(AG400="Benzylpenicillin Procaine /
 Benzathine Penicillin",0.61,IF(AG400="Benzathine Penicillin",0.61,IF(AG400="Procaine benzylpenicillin",0.61,IF(AG400=Prodrug!F397,Prodrug!F397,Prodrug!F397))))))</f>
        <v/>
      </c>
      <c r="AT400" s="240" t="str">
        <f>IFERROR((((Calculations!K397*Calculations!G397)/Calculations!E397)*'Data Entry'!X400),"")</f>
        <v/>
      </c>
      <c r="AU400" s="146" t="str">
        <f>IFERROR(VLOOKUP(AG400,Lists!$P$2:$Q$182,2,0),"")</f>
        <v/>
      </c>
      <c r="AV400" s="143" t="str">
        <f>IF(AL400="UI",VLOOKUP(AJ400,'Convert Internation Units'!$A$2:$D$33,4,FALSE),IF(AJ400="Penethamate hydroiodide",0.63,IF(AJ400="Benzylpenicillin Procaine /
 Benzathine Penicillin",0.61,IF(AJ400="Benzathine Penicillin",0.61,IF(AJ400="Procaine benzylpenicillin",0.61,IF(AJ400=Prodrug!G397,Prodrug!G397,Prodrug!G397))))))</f>
        <v/>
      </c>
      <c r="AW400" s="240" t="str">
        <f>IFERROR((((Calculations!O397*Calculations!G397)/Calculations!E397)*'Data Entry'!X400),"")</f>
        <v/>
      </c>
      <c r="AX400" s="146" t="str">
        <f>IFERROR(VLOOKUP(AJ400,Lists!$P$2:$Q$182,2,0),"")</f>
        <v/>
      </c>
      <c r="AY400" s="143" t="str">
        <f>IF(AO400="UI",VLOOKUP(AM400,'Convert Internation Units'!$A$2:$D$33,4,FALSE),IF(AM400="Penethamate hydroiodide",0.63,IF(AM400="Benzylpenicillin Procaine /
 Benzathine Penicillin",0.61,IF(AM400="Benzathine Penicillin",0.61,IF(AM400="Procaine benzylpenicillin",0.61,IF(AM400=Prodrug!H397,Prodrug!H397,Prodrug!H397))))))</f>
        <v/>
      </c>
      <c r="AZ400" s="240" t="str">
        <f>IFERROR((((Calculations!S397*Calculations!G397)/Calculations!E397)*'Data Entry'!X400),"")</f>
        <v/>
      </c>
      <c r="BA400" s="146" t="str">
        <f>IFERROR(VLOOKUP(AM400,Lists!$P$2:$Q$182,2,0),"")</f>
        <v/>
      </c>
      <c r="BG400" s="165"/>
      <c r="BH400" s="165"/>
      <c r="BI400" s="165"/>
      <c r="BJ400" s="165"/>
      <c r="BK400" s="165"/>
      <c r="BL400" s="165"/>
      <c r="BM400" s="165"/>
      <c r="BN400" s="165"/>
      <c r="BO400" s="165"/>
      <c r="BP400" s="165"/>
      <c r="BQ400" s="165"/>
      <c r="BR400" s="165"/>
      <c r="BS400" s="165"/>
      <c r="BT400" s="165"/>
      <c r="BU400" s="165"/>
    </row>
    <row r="401" spans="1:73" s="5" customFormat="1">
      <c r="A401" s="116">
        <v>395</v>
      </c>
      <c r="B401" s="232"/>
      <c r="C401" s="105"/>
      <c r="D401" s="105"/>
      <c r="E401" s="105"/>
      <c r="F401" s="106"/>
      <c r="G401" s="107"/>
      <c r="H401" s="107"/>
      <c r="I401" s="108"/>
      <c r="J401" s="110"/>
      <c r="K401" s="110"/>
      <c r="L401" s="110"/>
      <c r="M401" s="110"/>
      <c r="N401" s="110"/>
      <c r="O401" s="110"/>
      <c r="P401" s="110"/>
      <c r="Q401" s="110"/>
      <c r="R401" s="110"/>
      <c r="S401" s="110"/>
      <c r="T401" s="110"/>
      <c r="U401" s="110"/>
      <c r="V401" s="110"/>
      <c r="W401" s="109"/>
      <c r="X401" s="111"/>
      <c r="Y401" s="112"/>
      <c r="Z401" s="328"/>
      <c r="AA401" s="329"/>
      <c r="AB401" s="114"/>
      <c r="AC401" s="115"/>
      <c r="AD401" s="113"/>
      <c r="AE401" s="113"/>
      <c r="AF401" s="112"/>
      <c r="AG401" s="116"/>
      <c r="AH401" s="115"/>
      <c r="AI401" s="174"/>
      <c r="AJ401" s="104"/>
      <c r="AK401" s="115"/>
      <c r="AL401" s="112"/>
      <c r="AM401" s="116"/>
      <c r="AN401" s="115"/>
      <c r="AO401" s="248"/>
      <c r="AP401" s="242" t="str">
        <f>IF(AD401="UI",VLOOKUP(AB401,'Convert Internation Units'!$A$2:$D$33,4,FALSE),IF(AB401="Penethamate hydroiodide",0.63,IF(AB401="Benzylpenicillin Procaine /
 Benzathine Penicillin",0.61,IF(AB401="Benzathine Penicillin",0.61,IF(AB401="Procaine benzylpenicillin",0.61,IF(AB401=Prodrug!E398,Prodrug!E398,Prodrug!E398))))))</f>
        <v/>
      </c>
      <c r="AQ401" s="239" t="str">
        <f>IFERROR((((Calculations!C398*Calculations!G398)/Calculations!E398)*'Data Entry'!X401),"")</f>
        <v/>
      </c>
      <c r="AR401" s="234" t="str">
        <f>IFERROR(VLOOKUP(AB401,Lists!$P$2:$Q$182,2,0),"")</f>
        <v/>
      </c>
      <c r="AS401" s="233" t="str">
        <f>IF(AI401="UI",VLOOKUP(AG401,'Convert Internation Units'!$A$2:$D$33,4,FALSE),IF(AG401="Penethamate hydroiodide",0.63,IF(AG401="Benzylpenicillin Procaine /
 Benzathine Penicillin",0.61,IF(AG401="Benzathine Penicillin",0.61,IF(AG401="Procaine benzylpenicillin",0.61,IF(AG401=Prodrug!F398,Prodrug!F398,Prodrug!F398))))))</f>
        <v/>
      </c>
      <c r="AT401" s="239" t="str">
        <f>IFERROR((((Calculations!K398*Calculations!G398)/Calculations!E398)*'Data Entry'!X401),"")</f>
        <v/>
      </c>
      <c r="AU401" s="235" t="str">
        <f>IFERROR(VLOOKUP(AG401,Lists!$P$2:$Q$182,2,0),"")</f>
        <v/>
      </c>
      <c r="AV401" s="233" t="str">
        <f>IF(AL401="UI",VLOOKUP(AJ401,'Convert Internation Units'!$A$2:$D$33,4,FALSE),IF(AJ401="Penethamate hydroiodide",0.63,IF(AJ401="Benzylpenicillin Procaine /
 Benzathine Penicillin",0.61,IF(AJ401="Benzathine Penicillin",0.61,IF(AJ401="Procaine benzylpenicillin",0.61,IF(AJ401=Prodrug!G398,Prodrug!G398,Prodrug!G398))))))</f>
        <v/>
      </c>
      <c r="AW401" s="239" t="str">
        <f>IFERROR((((Calculations!O398*Calculations!G398)/Calculations!E398)*'Data Entry'!X401),"")</f>
        <v/>
      </c>
      <c r="AX401" s="235" t="str">
        <f>IFERROR(VLOOKUP(AJ401,Lists!$P$2:$Q$182,2,0),"")</f>
        <v/>
      </c>
      <c r="AY401" s="233" t="str">
        <f>IF(AO401="UI",VLOOKUP(AM401,'Convert Internation Units'!$A$2:$D$33,4,FALSE),IF(AM401="Penethamate hydroiodide",0.63,IF(AM401="Benzylpenicillin Procaine /
 Benzathine Penicillin",0.61,IF(AM401="Benzathine Penicillin",0.61,IF(AM401="Procaine benzylpenicillin",0.61,IF(AM401=Prodrug!H398,Prodrug!H398,Prodrug!H398))))))</f>
        <v/>
      </c>
      <c r="AZ401" s="239" t="str">
        <f>IFERROR((((Calculations!S398*Calculations!G398)/Calculations!E398)*'Data Entry'!X401),"")</f>
        <v/>
      </c>
      <c r="BA401" s="235" t="str">
        <f>IFERROR(VLOOKUP(AM401,Lists!$P$2:$Q$182,2,0),"")</f>
        <v/>
      </c>
      <c r="BG401" s="165"/>
      <c r="BH401" s="165"/>
      <c r="BI401" s="165"/>
      <c r="BJ401" s="165"/>
      <c r="BK401" s="165"/>
      <c r="BL401" s="165"/>
      <c r="BM401" s="165"/>
      <c r="BN401" s="165"/>
      <c r="BO401" s="165"/>
      <c r="BP401" s="165"/>
      <c r="BQ401" s="165"/>
      <c r="BR401" s="165"/>
      <c r="BS401" s="165"/>
      <c r="BT401" s="165"/>
      <c r="BU401" s="165"/>
    </row>
    <row r="402" spans="1:73" s="5" customFormat="1">
      <c r="A402" s="6">
        <v>396</v>
      </c>
      <c r="B402" s="231"/>
      <c r="C402" s="7"/>
      <c r="D402" s="7"/>
      <c r="E402" s="7"/>
      <c r="F402" s="67"/>
      <c r="G402" s="79"/>
      <c r="H402" s="79"/>
      <c r="I402" s="75"/>
      <c r="J402" s="76"/>
      <c r="K402" s="76"/>
      <c r="L402" s="76"/>
      <c r="M402" s="76"/>
      <c r="N402" s="76"/>
      <c r="O402" s="76"/>
      <c r="P402" s="76"/>
      <c r="Q402" s="76"/>
      <c r="R402" s="76"/>
      <c r="S402" s="76"/>
      <c r="T402" s="76"/>
      <c r="U402" s="76"/>
      <c r="V402" s="76"/>
      <c r="W402" s="80"/>
      <c r="X402" s="69"/>
      <c r="Y402" s="25"/>
      <c r="Z402" s="326"/>
      <c r="AA402" s="327"/>
      <c r="AB402" s="28"/>
      <c r="AC402" s="23"/>
      <c r="AD402" s="8"/>
      <c r="AE402" s="8"/>
      <c r="AF402" s="25"/>
      <c r="AG402" s="6"/>
      <c r="AH402" s="23"/>
      <c r="AI402" s="173"/>
      <c r="AJ402" s="26"/>
      <c r="AK402" s="23"/>
      <c r="AL402" s="25"/>
      <c r="AM402" s="6"/>
      <c r="AN402" s="23"/>
      <c r="AO402" s="247"/>
      <c r="AP402" s="243" t="str">
        <f>IF(AD402="UI",VLOOKUP(AB402,'Convert Internation Units'!$A$2:$D$33,4,FALSE),IF(AB402="Penethamate hydroiodide",0.63,IF(AB402="Benzylpenicillin Procaine /
 Benzathine Penicillin",0.61,IF(AB402="Benzathine Penicillin",0.61,IF(AB402="Procaine benzylpenicillin",0.61,IF(AB402=Prodrug!E399,Prodrug!E399,Prodrug!E399))))))</f>
        <v/>
      </c>
      <c r="AQ402" s="240" t="str">
        <f>IFERROR((((Calculations!C399*Calculations!G399)/Calculations!E399)*'Data Entry'!X402),"")</f>
        <v/>
      </c>
      <c r="AR402" s="141" t="str">
        <f>IFERROR(VLOOKUP(AB402,Lists!$P$2:$Q$182,2,0),"")</f>
        <v/>
      </c>
      <c r="AS402" s="143" t="str">
        <f>IF(AI402="UI",VLOOKUP(AG402,'Convert Internation Units'!$A$2:$D$33,4,FALSE),IF(AG402="Penethamate hydroiodide",0.63,IF(AG402="Benzylpenicillin Procaine /
 Benzathine Penicillin",0.61,IF(AG402="Benzathine Penicillin",0.61,IF(AG402="Procaine benzylpenicillin",0.61,IF(AG402=Prodrug!F399,Prodrug!F399,Prodrug!F399))))))</f>
        <v/>
      </c>
      <c r="AT402" s="240" t="str">
        <f>IFERROR((((Calculations!K399*Calculations!G399)/Calculations!E399)*'Data Entry'!X402),"")</f>
        <v/>
      </c>
      <c r="AU402" s="146" t="str">
        <f>IFERROR(VLOOKUP(AG402,Lists!$P$2:$Q$182,2,0),"")</f>
        <v/>
      </c>
      <c r="AV402" s="143" t="str">
        <f>IF(AL402="UI",VLOOKUP(AJ402,'Convert Internation Units'!$A$2:$D$33,4,FALSE),IF(AJ402="Penethamate hydroiodide",0.63,IF(AJ402="Benzylpenicillin Procaine /
 Benzathine Penicillin",0.61,IF(AJ402="Benzathine Penicillin",0.61,IF(AJ402="Procaine benzylpenicillin",0.61,IF(AJ402=Prodrug!G399,Prodrug!G399,Prodrug!G399))))))</f>
        <v/>
      </c>
      <c r="AW402" s="240" t="str">
        <f>IFERROR((((Calculations!O399*Calculations!G399)/Calculations!E399)*'Data Entry'!X402),"")</f>
        <v/>
      </c>
      <c r="AX402" s="146" t="str">
        <f>IFERROR(VLOOKUP(AJ402,Lists!$P$2:$Q$182,2,0),"")</f>
        <v/>
      </c>
      <c r="AY402" s="143" t="str">
        <f>IF(AO402="UI",VLOOKUP(AM402,'Convert Internation Units'!$A$2:$D$33,4,FALSE),IF(AM402="Penethamate hydroiodide",0.63,IF(AM402="Benzylpenicillin Procaine /
 Benzathine Penicillin",0.61,IF(AM402="Benzathine Penicillin",0.61,IF(AM402="Procaine benzylpenicillin",0.61,IF(AM402=Prodrug!H399,Prodrug!H399,Prodrug!H399))))))</f>
        <v/>
      </c>
      <c r="AZ402" s="240" t="str">
        <f>IFERROR((((Calculations!S399*Calculations!G399)/Calculations!E399)*'Data Entry'!X402),"")</f>
        <v/>
      </c>
      <c r="BA402" s="146" t="str">
        <f>IFERROR(VLOOKUP(AM402,Lists!$P$2:$Q$182,2,0),"")</f>
        <v/>
      </c>
      <c r="BG402" s="165"/>
      <c r="BH402" s="165"/>
      <c r="BI402" s="165"/>
      <c r="BJ402" s="165"/>
      <c r="BK402" s="165"/>
      <c r="BL402" s="165"/>
      <c r="BM402" s="165"/>
      <c r="BN402" s="165"/>
      <c r="BO402" s="165"/>
      <c r="BP402" s="165"/>
      <c r="BQ402" s="165"/>
      <c r="BR402" s="165"/>
      <c r="BS402" s="165"/>
      <c r="BT402" s="165"/>
      <c r="BU402" s="165"/>
    </row>
    <row r="403" spans="1:73" s="5" customFormat="1">
      <c r="A403" s="116">
        <v>397</v>
      </c>
      <c r="B403" s="232"/>
      <c r="C403" s="105"/>
      <c r="D403" s="105"/>
      <c r="E403" s="105"/>
      <c r="F403" s="106"/>
      <c r="G403" s="107"/>
      <c r="H403" s="107"/>
      <c r="I403" s="108"/>
      <c r="J403" s="110"/>
      <c r="K403" s="110"/>
      <c r="L403" s="110"/>
      <c r="M403" s="110"/>
      <c r="N403" s="110"/>
      <c r="O403" s="110"/>
      <c r="P403" s="110"/>
      <c r="Q403" s="110"/>
      <c r="R403" s="110"/>
      <c r="S403" s="110"/>
      <c r="T403" s="110"/>
      <c r="U403" s="110"/>
      <c r="V403" s="110"/>
      <c r="W403" s="109"/>
      <c r="X403" s="111"/>
      <c r="Y403" s="112"/>
      <c r="Z403" s="328"/>
      <c r="AA403" s="329"/>
      <c r="AB403" s="114"/>
      <c r="AC403" s="115"/>
      <c r="AD403" s="113"/>
      <c r="AE403" s="113"/>
      <c r="AF403" s="112"/>
      <c r="AG403" s="116"/>
      <c r="AH403" s="115"/>
      <c r="AI403" s="174"/>
      <c r="AJ403" s="104"/>
      <c r="AK403" s="115"/>
      <c r="AL403" s="112"/>
      <c r="AM403" s="116"/>
      <c r="AN403" s="115"/>
      <c r="AO403" s="248"/>
      <c r="AP403" s="242" t="str">
        <f>IF(AD403="UI",VLOOKUP(AB403,'Convert Internation Units'!$A$2:$D$33,4,FALSE),IF(AB403="Penethamate hydroiodide",0.63,IF(AB403="Benzylpenicillin Procaine /
 Benzathine Penicillin",0.61,IF(AB403="Benzathine Penicillin",0.61,IF(AB403="Procaine benzylpenicillin",0.61,IF(AB403=Prodrug!E400,Prodrug!E400,Prodrug!E400))))))</f>
        <v/>
      </c>
      <c r="AQ403" s="239" t="str">
        <f>IFERROR((((Calculations!C400*Calculations!G400)/Calculations!E400)*'Data Entry'!X403),"")</f>
        <v/>
      </c>
      <c r="AR403" s="234" t="str">
        <f>IFERROR(VLOOKUP(AB403,Lists!$P$2:$Q$182,2,0),"")</f>
        <v/>
      </c>
      <c r="AS403" s="233" t="str">
        <f>IF(AI403="UI",VLOOKUP(AG403,'Convert Internation Units'!$A$2:$D$33,4,FALSE),IF(AG403="Penethamate hydroiodide",0.63,IF(AG403="Benzylpenicillin Procaine /
 Benzathine Penicillin",0.61,IF(AG403="Benzathine Penicillin",0.61,IF(AG403="Procaine benzylpenicillin",0.61,IF(AG403=Prodrug!F400,Prodrug!F400,Prodrug!F400))))))</f>
        <v/>
      </c>
      <c r="AT403" s="239" t="str">
        <f>IFERROR((((Calculations!K400*Calculations!G400)/Calculations!E400)*'Data Entry'!X403),"")</f>
        <v/>
      </c>
      <c r="AU403" s="235" t="str">
        <f>IFERROR(VLOOKUP(AG403,Lists!$P$2:$Q$182,2,0),"")</f>
        <v/>
      </c>
      <c r="AV403" s="233" t="str">
        <f>IF(AL403="UI",VLOOKUP(AJ403,'Convert Internation Units'!$A$2:$D$33,4,FALSE),IF(AJ403="Penethamate hydroiodide",0.63,IF(AJ403="Benzylpenicillin Procaine /
 Benzathine Penicillin",0.61,IF(AJ403="Benzathine Penicillin",0.61,IF(AJ403="Procaine benzylpenicillin",0.61,IF(AJ403=Prodrug!G400,Prodrug!G400,Prodrug!G400))))))</f>
        <v/>
      </c>
      <c r="AW403" s="239" t="str">
        <f>IFERROR((((Calculations!O400*Calculations!G400)/Calculations!E400)*'Data Entry'!X403),"")</f>
        <v/>
      </c>
      <c r="AX403" s="235" t="str">
        <f>IFERROR(VLOOKUP(AJ403,Lists!$P$2:$Q$182,2,0),"")</f>
        <v/>
      </c>
      <c r="AY403" s="233" t="str">
        <f>IF(AO403="UI",VLOOKUP(AM403,'Convert Internation Units'!$A$2:$D$33,4,FALSE),IF(AM403="Penethamate hydroiodide",0.63,IF(AM403="Benzylpenicillin Procaine /
 Benzathine Penicillin",0.61,IF(AM403="Benzathine Penicillin",0.61,IF(AM403="Procaine benzylpenicillin",0.61,IF(AM403=Prodrug!H400,Prodrug!H400,Prodrug!H400))))))</f>
        <v/>
      </c>
      <c r="AZ403" s="239" t="str">
        <f>IFERROR((((Calculations!S400*Calculations!G400)/Calculations!E400)*'Data Entry'!X403),"")</f>
        <v/>
      </c>
      <c r="BA403" s="235" t="str">
        <f>IFERROR(VLOOKUP(AM403,Lists!$P$2:$Q$182,2,0),"")</f>
        <v/>
      </c>
      <c r="BG403" s="165"/>
      <c r="BH403" s="165"/>
      <c r="BI403" s="165"/>
      <c r="BJ403" s="165"/>
      <c r="BK403" s="165"/>
      <c r="BL403" s="165"/>
      <c r="BM403" s="165"/>
      <c r="BN403" s="165"/>
      <c r="BO403" s="165"/>
      <c r="BP403" s="165"/>
      <c r="BQ403" s="165"/>
      <c r="BR403" s="165"/>
      <c r="BS403" s="165"/>
      <c r="BT403" s="165"/>
      <c r="BU403" s="165"/>
    </row>
    <row r="404" spans="1:73" s="5" customFormat="1">
      <c r="A404" s="6">
        <v>398</v>
      </c>
      <c r="B404" s="231"/>
      <c r="C404" s="7"/>
      <c r="D404" s="7"/>
      <c r="E404" s="7"/>
      <c r="F404" s="67"/>
      <c r="G404" s="79"/>
      <c r="H404" s="79"/>
      <c r="I404" s="75"/>
      <c r="J404" s="76"/>
      <c r="K404" s="76"/>
      <c r="L404" s="76"/>
      <c r="M404" s="76"/>
      <c r="N404" s="76"/>
      <c r="O404" s="76"/>
      <c r="P404" s="76"/>
      <c r="Q404" s="76"/>
      <c r="R404" s="76"/>
      <c r="S404" s="76"/>
      <c r="T404" s="76"/>
      <c r="U404" s="76"/>
      <c r="V404" s="76"/>
      <c r="W404" s="80"/>
      <c r="X404" s="69"/>
      <c r="Y404" s="25"/>
      <c r="Z404" s="326"/>
      <c r="AA404" s="327"/>
      <c r="AB404" s="28"/>
      <c r="AC404" s="23"/>
      <c r="AD404" s="8"/>
      <c r="AE404" s="8"/>
      <c r="AF404" s="25"/>
      <c r="AG404" s="6"/>
      <c r="AH404" s="23"/>
      <c r="AI404" s="173"/>
      <c r="AJ404" s="26"/>
      <c r="AK404" s="23"/>
      <c r="AL404" s="25"/>
      <c r="AM404" s="6"/>
      <c r="AN404" s="23"/>
      <c r="AO404" s="247"/>
      <c r="AP404" s="243" t="str">
        <f>IF(AD404="UI",VLOOKUP(AB404,'Convert Internation Units'!$A$2:$D$33,4,FALSE),IF(AB404="Penethamate hydroiodide",0.63,IF(AB404="Benzylpenicillin Procaine /
 Benzathine Penicillin",0.61,IF(AB404="Benzathine Penicillin",0.61,IF(AB404="Procaine benzylpenicillin",0.61,IF(AB404=Prodrug!E401,Prodrug!E401,Prodrug!E401))))))</f>
        <v/>
      </c>
      <c r="AQ404" s="240" t="str">
        <f>IFERROR((((Calculations!C401*Calculations!G401)/Calculations!E401)*'Data Entry'!X404),"")</f>
        <v/>
      </c>
      <c r="AR404" s="141" t="str">
        <f>IFERROR(VLOOKUP(AB404,Lists!$P$2:$Q$182,2,0),"")</f>
        <v/>
      </c>
      <c r="AS404" s="143" t="str">
        <f>IF(AI404="UI",VLOOKUP(AG404,'Convert Internation Units'!$A$2:$D$33,4,FALSE),IF(AG404="Penethamate hydroiodide",0.63,IF(AG404="Benzylpenicillin Procaine /
 Benzathine Penicillin",0.61,IF(AG404="Benzathine Penicillin",0.61,IF(AG404="Procaine benzylpenicillin",0.61,IF(AG404=Prodrug!F401,Prodrug!F401,Prodrug!F401))))))</f>
        <v/>
      </c>
      <c r="AT404" s="240" t="str">
        <f>IFERROR((((Calculations!K401*Calculations!G401)/Calculations!E401)*'Data Entry'!X404),"")</f>
        <v/>
      </c>
      <c r="AU404" s="146" t="str">
        <f>IFERROR(VLOOKUP(AG404,Lists!$P$2:$Q$182,2,0),"")</f>
        <v/>
      </c>
      <c r="AV404" s="143" t="str">
        <f>IF(AL404="UI",VLOOKUP(AJ404,'Convert Internation Units'!$A$2:$D$33,4,FALSE),IF(AJ404="Penethamate hydroiodide",0.63,IF(AJ404="Benzylpenicillin Procaine /
 Benzathine Penicillin",0.61,IF(AJ404="Benzathine Penicillin",0.61,IF(AJ404="Procaine benzylpenicillin",0.61,IF(AJ404=Prodrug!G401,Prodrug!G401,Prodrug!G401))))))</f>
        <v/>
      </c>
      <c r="AW404" s="240" t="str">
        <f>IFERROR((((Calculations!O401*Calculations!G401)/Calculations!E401)*'Data Entry'!X404),"")</f>
        <v/>
      </c>
      <c r="AX404" s="146" t="str">
        <f>IFERROR(VLOOKUP(AJ404,Lists!$P$2:$Q$182,2,0),"")</f>
        <v/>
      </c>
      <c r="AY404" s="143" t="str">
        <f>IF(AO404="UI",VLOOKUP(AM404,'Convert Internation Units'!$A$2:$D$33,4,FALSE),IF(AM404="Penethamate hydroiodide",0.63,IF(AM404="Benzylpenicillin Procaine /
 Benzathine Penicillin",0.61,IF(AM404="Benzathine Penicillin",0.61,IF(AM404="Procaine benzylpenicillin",0.61,IF(AM404=Prodrug!H401,Prodrug!H401,Prodrug!H401))))))</f>
        <v/>
      </c>
      <c r="AZ404" s="240" t="str">
        <f>IFERROR((((Calculations!S401*Calculations!G401)/Calculations!E401)*'Data Entry'!X404),"")</f>
        <v/>
      </c>
      <c r="BA404" s="146" t="str">
        <f>IFERROR(VLOOKUP(AM404,Lists!$P$2:$Q$182,2,0),"")</f>
        <v/>
      </c>
      <c r="BG404" s="165"/>
      <c r="BH404" s="165"/>
      <c r="BI404" s="165"/>
      <c r="BJ404" s="165"/>
      <c r="BK404" s="165"/>
      <c r="BL404" s="165"/>
      <c r="BM404" s="165"/>
      <c r="BN404" s="165"/>
      <c r="BO404" s="165"/>
      <c r="BP404" s="165"/>
      <c r="BQ404" s="165"/>
      <c r="BR404" s="165"/>
      <c r="BS404" s="165"/>
      <c r="BT404" s="165"/>
      <c r="BU404" s="165"/>
    </row>
    <row r="405" spans="1:73" s="5" customFormat="1">
      <c r="A405" s="116">
        <v>399</v>
      </c>
      <c r="B405" s="232"/>
      <c r="C405" s="105"/>
      <c r="D405" s="105"/>
      <c r="E405" s="105"/>
      <c r="F405" s="106"/>
      <c r="G405" s="107"/>
      <c r="H405" s="107"/>
      <c r="I405" s="108"/>
      <c r="J405" s="110"/>
      <c r="K405" s="110"/>
      <c r="L405" s="110"/>
      <c r="M405" s="110"/>
      <c r="N405" s="110"/>
      <c r="O405" s="110"/>
      <c r="P405" s="110"/>
      <c r="Q405" s="110"/>
      <c r="R405" s="110"/>
      <c r="S405" s="110"/>
      <c r="T405" s="110"/>
      <c r="U405" s="110"/>
      <c r="V405" s="110"/>
      <c r="W405" s="109"/>
      <c r="X405" s="111"/>
      <c r="Y405" s="112"/>
      <c r="Z405" s="328"/>
      <c r="AA405" s="329"/>
      <c r="AB405" s="114"/>
      <c r="AC405" s="115"/>
      <c r="AD405" s="113"/>
      <c r="AE405" s="113"/>
      <c r="AF405" s="112"/>
      <c r="AG405" s="116"/>
      <c r="AH405" s="115"/>
      <c r="AI405" s="174"/>
      <c r="AJ405" s="104"/>
      <c r="AK405" s="115"/>
      <c r="AL405" s="112"/>
      <c r="AM405" s="116"/>
      <c r="AN405" s="115"/>
      <c r="AO405" s="248"/>
      <c r="AP405" s="242" t="str">
        <f>IF(AD405="UI",VLOOKUP(AB405,'Convert Internation Units'!$A$2:$D$33,4,FALSE),IF(AB405="Penethamate hydroiodide",0.63,IF(AB405="Benzylpenicillin Procaine /
 Benzathine Penicillin",0.61,IF(AB405="Benzathine Penicillin",0.61,IF(AB405="Procaine benzylpenicillin",0.61,IF(AB405=Prodrug!E402,Prodrug!E402,Prodrug!E402))))))</f>
        <v/>
      </c>
      <c r="AQ405" s="239" t="str">
        <f>IFERROR((((Calculations!C402*Calculations!G402)/Calculations!E402)*'Data Entry'!X405),"")</f>
        <v/>
      </c>
      <c r="AR405" s="234" t="str">
        <f>IFERROR(VLOOKUP(AB405,Lists!$P$2:$Q$182,2,0),"")</f>
        <v/>
      </c>
      <c r="AS405" s="233" t="str">
        <f>IF(AI405="UI",VLOOKUP(AG405,'Convert Internation Units'!$A$2:$D$33,4,FALSE),IF(AG405="Penethamate hydroiodide",0.63,IF(AG405="Benzylpenicillin Procaine /
 Benzathine Penicillin",0.61,IF(AG405="Benzathine Penicillin",0.61,IF(AG405="Procaine benzylpenicillin",0.61,IF(AG405=Prodrug!F402,Prodrug!F402,Prodrug!F402))))))</f>
        <v/>
      </c>
      <c r="AT405" s="239" t="str">
        <f>IFERROR((((Calculations!K402*Calculations!G402)/Calculations!E402)*'Data Entry'!X405),"")</f>
        <v/>
      </c>
      <c r="AU405" s="235" t="str">
        <f>IFERROR(VLOOKUP(AG405,Lists!$P$2:$Q$182,2,0),"")</f>
        <v/>
      </c>
      <c r="AV405" s="233" t="str">
        <f>IF(AL405="UI",VLOOKUP(AJ405,'Convert Internation Units'!$A$2:$D$33,4,FALSE),IF(AJ405="Penethamate hydroiodide",0.63,IF(AJ405="Benzylpenicillin Procaine /
 Benzathine Penicillin",0.61,IF(AJ405="Benzathine Penicillin",0.61,IF(AJ405="Procaine benzylpenicillin",0.61,IF(AJ405=Prodrug!G402,Prodrug!G402,Prodrug!G402))))))</f>
        <v/>
      </c>
      <c r="AW405" s="239" t="str">
        <f>IFERROR((((Calculations!O402*Calculations!G402)/Calculations!E402)*'Data Entry'!X405),"")</f>
        <v/>
      </c>
      <c r="AX405" s="235" t="str">
        <f>IFERROR(VLOOKUP(AJ405,Lists!$P$2:$Q$182,2,0),"")</f>
        <v/>
      </c>
      <c r="AY405" s="233" t="str">
        <f>IF(AO405="UI",VLOOKUP(AM405,'Convert Internation Units'!$A$2:$D$33,4,FALSE),IF(AM405="Penethamate hydroiodide",0.63,IF(AM405="Benzylpenicillin Procaine /
 Benzathine Penicillin",0.61,IF(AM405="Benzathine Penicillin",0.61,IF(AM405="Procaine benzylpenicillin",0.61,IF(AM405=Prodrug!H402,Prodrug!H402,Prodrug!H402))))))</f>
        <v/>
      </c>
      <c r="AZ405" s="239" t="str">
        <f>IFERROR((((Calculations!S402*Calculations!G402)/Calculations!E402)*'Data Entry'!X405),"")</f>
        <v/>
      </c>
      <c r="BA405" s="235" t="str">
        <f>IFERROR(VLOOKUP(AM405,Lists!$P$2:$Q$182,2,0),"")</f>
        <v/>
      </c>
      <c r="BG405" s="165"/>
      <c r="BH405" s="165"/>
      <c r="BI405" s="165"/>
      <c r="BJ405" s="165"/>
      <c r="BK405" s="165"/>
      <c r="BL405" s="165"/>
      <c r="BM405" s="165"/>
      <c r="BN405" s="165"/>
      <c r="BO405" s="165"/>
      <c r="BP405" s="165"/>
      <c r="BQ405" s="165"/>
      <c r="BR405" s="165"/>
      <c r="BS405" s="165"/>
      <c r="BT405" s="165"/>
      <c r="BU405" s="165"/>
    </row>
    <row r="406" spans="1:73" s="5" customFormat="1">
      <c r="A406" s="6">
        <v>400</v>
      </c>
      <c r="B406" s="231"/>
      <c r="C406" s="7"/>
      <c r="D406" s="7"/>
      <c r="E406" s="7"/>
      <c r="F406" s="67"/>
      <c r="G406" s="79"/>
      <c r="H406" s="79"/>
      <c r="I406" s="75"/>
      <c r="J406" s="76"/>
      <c r="K406" s="76"/>
      <c r="L406" s="76"/>
      <c r="M406" s="76"/>
      <c r="N406" s="76"/>
      <c r="O406" s="76"/>
      <c r="P406" s="76"/>
      <c r="Q406" s="76"/>
      <c r="R406" s="76"/>
      <c r="S406" s="76"/>
      <c r="T406" s="76"/>
      <c r="U406" s="76"/>
      <c r="V406" s="76"/>
      <c r="W406" s="80"/>
      <c r="X406" s="69"/>
      <c r="Y406" s="25"/>
      <c r="Z406" s="326"/>
      <c r="AA406" s="327"/>
      <c r="AB406" s="28"/>
      <c r="AC406" s="23"/>
      <c r="AD406" s="8"/>
      <c r="AE406" s="8"/>
      <c r="AF406" s="25"/>
      <c r="AG406" s="6"/>
      <c r="AH406" s="23"/>
      <c r="AI406" s="173"/>
      <c r="AJ406" s="26"/>
      <c r="AK406" s="23"/>
      <c r="AL406" s="25"/>
      <c r="AM406" s="6"/>
      <c r="AN406" s="23"/>
      <c r="AO406" s="247"/>
      <c r="AP406" s="243" t="str">
        <f>IF(AD406="UI",VLOOKUP(AB406,'Convert Internation Units'!$A$2:$D$33,4,FALSE),IF(AB406="Penethamate hydroiodide",0.63,IF(AB406="Benzylpenicillin Procaine /
 Benzathine Penicillin",0.61,IF(AB406="Benzathine Penicillin",0.61,IF(AB406="Procaine benzylpenicillin",0.61,IF(AB406=Prodrug!E403,Prodrug!E403,Prodrug!E403))))))</f>
        <v/>
      </c>
      <c r="AQ406" s="240" t="str">
        <f>IFERROR((((Calculations!C403*Calculations!G403)/Calculations!E403)*'Data Entry'!X406),"")</f>
        <v/>
      </c>
      <c r="AR406" s="141" t="str">
        <f>IFERROR(VLOOKUP(AB406,Lists!$P$2:$Q$182,2,0),"")</f>
        <v/>
      </c>
      <c r="AS406" s="143" t="str">
        <f>IF(AI406="UI",VLOOKUP(AG406,'Convert Internation Units'!$A$2:$D$33,4,FALSE),IF(AG406="Penethamate hydroiodide",0.63,IF(AG406="Benzylpenicillin Procaine /
 Benzathine Penicillin",0.61,IF(AG406="Benzathine Penicillin",0.61,IF(AG406="Procaine benzylpenicillin",0.61,IF(AG406=Prodrug!F403,Prodrug!F403,Prodrug!F403))))))</f>
        <v/>
      </c>
      <c r="AT406" s="240" t="str">
        <f>IFERROR((((Calculations!K403*Calculations!G403)/Calculations!E403)*'Data Entry'!X406),"")</f>
        <v/>
      </c>
      <c r="AU406" s="146" t="str">
        <f>IFERROR(VLOOKUP(AG406,Lists!$P$2:$Q$182,2,0),"")</f>
        <v/>
      </c>
      <c r="AV406" s="143" t="str">
        <f>IF(AL406="UI",VLOOKUP(AJ406,'Convert Internation Units'!$A$2:$D$33,4,FALSE),IF(AJ406="Penethamate hydroiodide",0.63,IF(AJ406="Benzylpenicillin Procaine /
 Benzathine Penicillin",0.61,IF(AJ406="Benzathine Penicillin",0.61,IF(AJ406="Procaine benzylpenicillin",0.61,IF(AJ406=Prodrug!G403,Prodrug!G403,Prodrug!G403))))))</f>
        <v/>
      </c>
      <c r="AW406" s="240" t="str">
        <f>IFERROR((((Calculations!O403*Calculations!G403)/Calculations!E403)*'Data Entry'!X406),"")</f>
        <v/>
      </c>
      <c r="AX406" s="146" t="str">
        <f>IFERROR(VLOOKUP(AJ406,Lists!$P$2:$Q$182,2,0),"")</f>
        <v/>
      </c>
      <c r="AY406" s="143" t="str">
        <f>IF(AO406="UI",VLOOKUP(AM406,'Convert Internation Units'!$A$2:$D$33,4,FALSE),IF(AM406="Penethamate hydroiodide",0.63,IF(AM406="Benzylpenicillin Procaine /
 Benzathine Penicillin",0.61,IF(AM406="Benzathine Penicillin",0.61,IF(AM406="Procaine benzylpenicillin",0.61,IF(AM406=Prodrug!H403,Prodrug!H403,Prodrug!H403))))))</f>
        <v/>
      </c>
      <c r="AZ406" s="240" t="str">
        <f>IFERROR((((Calculations!S403*Calculations!G403)/Calculations!E403)*'Data Entry'!X406),"")</f>
        <v/>
      </c>
      <c r="BA406" s="146" t="str">
        <f>IFERROR(VLOOKUP(AM406,Lists!$P$2:$Q$182,2,0),"")</f>
        <v/>
      </c>
      <c r="BG406" s="165"/>
      <c r="BH406" s="165"/>
      <c r="BI406" s="165"/>
      <c r="BJ406" s="165"/>
      <c r="BK406" s="165"/>
      <c r="BL406" s="165"/>
      <c r="BM406" s="165"/>
      <c r="BN406" s="165"/>
      <c r="BO406" s="165"/>
      <c r="BP406" s="165"/>
      <c r="BQ406" s="165"/>
      <c r="BR406" s="165"/>
      <c r="BS406" s="165"/>
      <c r="BT406" s="165"/>
      <c r="BU406" s="165"/>
    </row>
    <row r="407" spans="1:73" s="5" customFormat="1">
      <c r="A407" s="116">
        <v>401</v>
      </c>
      <c r="B407" s="232"/>
      <c r="C407" s="105"/>
      <c r="D407" s="105"/>
      <c r="E407" s="105"/>
      <c r="F407" s="106"/>
      <c r="G407" s="107"/>
      <c r="H407" s="107"/>
      <c r="I407" s="108"/>
      <c r="J407" s="110"/>
      <c r="K407" s="110"/>
      <c r="L407" s="110"/>
      <c r="M407" s="110"/>
      <c r="N407" s="110"/>
      <c r="O407" s="110"/>
      <c r="P407" s="110"/>
      <c r="Q407" s="110"/>
      <c r="R407" s="110"/>
      <c r="S407" s="110"/>
      <c r="T407" s="110"/>
      <c r="U407" s="110"/>
      <c r="V407" s="110"/>
      <c r="W407" s="109"/>
      <c r="X407" s="111"/>
      <c r="Y407" s="112"/>
      <c r="Z407" s="328"/>
      <c r="AA407" s="329"/>
      <c r="AB407" s="114"/>
      <c r="AC407" s="115"/>
      <c r="AD407" s="113"/>
      <c r="AE407" s="113"/>
      <c r="AF407" s="112"/>
      <c r="AG407" s="116"/>
      <c r="AH407" s="115"/>
      <c r="AI407" s="174"/>
      <c r="AJ407" s="104"/>
      <c r="AK407" s="115"/>
      <c r="AL407" s="112"/>
      <c r="AM407" s="116"/>
      <c r="AN407" s="115"/>
      <c r="AO407" s="248"/>
      <c r="AP407" s="242" t="str">
        <f>IF(AD407="UI",VLOOKUP(AB407,'Convert Internation Units'!$A$2:$D$33,4,FALSE),IF(AB407="Penethamate hydroiodide",0.63,IF(AB407="Benzylpenicillin Procaine /
 Benzathine Penicillin",0.61,IF(AB407="Benzathine Penicillin",0.61,IF(AB407="Procaine benzylpenicillin",0.61,IF(AB407=Prodrug!E404,Prodrug!E404,Prodrug!E404))))))</f>
        <v/>
      </c>
      <c r="AQ407" s="239" t="str">
        <f>IFERROR((((Calculations!C404*Calculations!G404)/Calculations!E404)*'Data Entry'!X407),"")</f>
        <v/>
      </c>
      <c r="AR407" s="234" t="str">
        <f>IFERROR(VLOOKUP(AB407,Lists!$P$2:$Q$182,2,0),"")</f>
        <v/>
      </c>
      <c r="AS407" s="233" t="str">
        <f>IF(AI407="UI",VLOOKUP(AG407,'Convert Internation Units'!$A$2:$D$33,4,FALSE),IF(AG407="Penethamate hydroiodide",0.63,IF(AG407="Benzylpenicillin Procaine /
 Benzathine Penicillin",0.61,IF(AG407="Benzathine Penicillin",0.61,IF(AG407="Procaine benzylpenicillin",0.61,IF(AG407=Prodrug!F404,Prodrug!F404,Prodrug!F404))))))</f>
        <v/>
      </c>
      <c r="AT407" s="239" t="str">
        <f>IFERROR((((Calculations!K404*Calculations!G404)/Calculations!E404)*'Data Entry'!X407),"")</f>
        <v/>
      </c>
      <c r="AU407" s="235" t="str">
        <f>IFERROR(VLOOKUP(AG407,Lists!$P$2:$Q$182,2,0),"")</f>
        <v/>
      </c>
      <c r="AV407" s="233" t="str">
        <f>IF(AL407="UI",VLOOKUP(AJ407,'Convert Internation Units'!$A$2:$D$33,4,FALSE),IF(AJ407="Penethamate hydroiodide",0.63,IF(AJ407="Benzylpenicillin Procaine /
 Benzathine Penicillin",0.61,IF(AJ407="Benzathine Penicillin",0.61,IF(AJ407="Procaine benzylpenicillin",0.61,IF(AJ407=Prodrug!G404,Prodrug!G404,Prodrug!G404))))))</f>
        <v/>
      </c>
      <c r="AW407" s="239" t="str">
        <f>IFERROR((((Calculations!O404*Calculations!G404)/Calculations!E404)*'Data Entry'!X407),"")</f>
        <v/>
      </c>
      <c r="AX407" s="235" t="str">
        <f>IFERROR(VLOOKUP(AJ407,Lists!$P$2:$Q$182,2,0),"")</f>
        <v/>
      </c>
      <c r="AY407" s="233" t="str">
        <f>IF(AO407="UI",VLOOKUP(AM407,'Convert Internation Units'!$A$2:$D$33,4,FALSE),IF(AM407="Penethamate hydroiodide",0.63,IF(AM407="Benzylpenicillin Procaine /
 Benzathine Penicillin",0.61,IF(AM407="Benzathine Penicillin",0.61,IF(AM407="Procaine benzylpenicillin",0.61,IF(AM407=Prodrug!H404,Prodrug!H404,Prodrug!H404))))))</f>
        <v/>
      </c>
      <c r="AZ407" s="239" t="str">
        <f>IFERROR((((Calculations!S404*Calculations!G404)/Calculations!E404)*'Data Entry'!X407),"")</f>
        <v/>
      </c>
      <c r="BA407" s="235" t="str">
        <f>IFERROR(VLOOKUP(AM407,Lists!$P$2:$Q$182,2,0),"")</f>
        <v/>
      </c>
      <c r="BG407" s="165"/>
      <c r="BH407" s="165"/>
      <c r="BI407" s="165"/>
      <c r="BJ407" s="165"/>
      <c r="BK407" s="165"/>
      <c r="BL407" s="165"/>
      <c r="BM407" s="165"/>
      <c r="BN407" s="165"/>
      <c r="BO407" s="165"/>
      <c r="BP407" s="165"/>
      <c r="BQ407" s="165"/>
      <c r="BR407" s="165"/>
      <c r="BS407" s="165"/>
      <c r="BT407" s="165"/>
      <c r="BU407" s="165"/>
    </row>
    <row r="408" spans="1:73" s="5" customFormat="1">
      <c r="A408" s="6">
        <v>402</v>
      </c>
      <c r="B408" s="231"/>
      <c r="C408" s="7"/>
      <c r="D408" s="7"/>
      <c r="E408" s="7"/>
      <c r="F408" s="67"/>
      <c r="G408" s="79"/>
      <c r="H408" s="79"/>
      <c r="I408" s="75"/>
      <c r="J408" s="76"/>
      <c r="K408" s="76"/>
      <c r="L408" s="76"/>
      <c r="M408" s="76"/>
      <c r="N408" s="76"/>
      <c r="O408" s="76"/>
      <c r="P408" s="76"/>
      <c r="Q408" s="76"/>
      <c r="R408" s="76"/>
      <c r="S408" s="76"/>
      <c r="T408" s="76"/>
      <c r="U408" s="76"/>
      <c r="V408" s="76"/>
      <c r="W408" s="80"/>
      <c r="X408" s="69"/>
      <c r="Y408" s="25"/>
      <c r="Z408" s="326"/>
      <c r="AA408" s="327"/>
      <c r="AB408" s="28"/>
      <c r="AC408" s="23"/>
      <c r="AD408" s="8"/>
      <c r="AE408" s="8"/>
      <c r="AF408" s="25"/>
      <c r="AG408" s="6"/>
      <c r="AH408" s="23"/>
      <c r="AI408" s="173"/>
      <c r="AJ408" s="26"/>
      <c r="AK408" s="23"/>
      <c r="AL408" s="25"/>
      <c r="AM408" s="6"/>
      <c r="AN408" s="23"/>
      <c r="AO408" s="247"/>
      <c r="AP408" s="243" t="str">
        <f>IF(AD408="UI",VLOOKUP(AB408,'Convert Internation Units'!$A$2:$D$33,4,FALSE),IF(AB408="Penethamate hydroiodide",0.63,IF(AB408="Benzylpenicillin Procaine /
 Benzathine Penicillin",0.61,IF(AB408="Benzathine Penicillin",0.61,IF(AB408="Procaine benzylpenicillin",0.61,IF(AB408=Prodrug!E405,Prodrug!E405,Prodrug!E405))))))</f>
        <v/>
      </c>
      <c r="AQ408" s="240" t="str">
        <f>IFERROR((((Calculations!C405*Calculations!G405)/Calculations!E405)*'Data Entry'!X408),"")</f>
        <v/>
      </c>
      <c r="AR408" s="141" t="str">
        <f>IFERROR(VLOOKUP(AB408,Lists!$P$2:$Q$182,2,0),"")</f>
        <v/>
      </c>
      <c r="AS408" s="143" t="str">
        <f>IF(AI408="UI",VLOOKUP(AG408,'Convert Internation Units'!$A$2:$D$33,4,FALSE),IF(AG408="Penethamate hydroiodide",0.63,IF(AG408="Benzylpenicillin Procaine /
 Benzathine Penicillin",0.61,IF(AG408="Benzathine Penicillin",0.61,IF(AG408="Procaine benzylpenicillin",0.61,IF(AG408=Prodrug!F405,Prodrug!F405,Prodrug!F405))))))</f>
        <v/>
      </c>
      <c r="AT408" s="240" t="str">
        <f>IFERROR((((Calculations!K405*Calculations!G405)/Calculations!E405)*'Data Entry'!X408),"")</f>
        <v/>
      </c>
      <c r="AU408" s="146" t="str">
        <f>IFERROR(VLOOKUP(AG408,Lists!$P$2:$Q$182,2,0),"")</f>
        <v/>
      </c>
      <c r="AV408" s="143" t="str">
        <f>IF(AL408="UI",VLOOKUP(AJ408,'Convert Internation Units'!$A$2:$D$33,4,FALSE),IF(AJ408="Penethamate hydroiodide",0.63,IF(AJ408="Benzylpenicillin Procaine /
 Benzathine Penicillin",0.61,IF(AJ408="Benzathine Penicillin",0.61,IF(AJ408="Procaine benzylpenicillin",0.61,IF(AJ408=Prodrug!G405,Prodrug!G405,Prodrug!G405))))))</f>
        <v/>
      </c>
      <c r="AW408" s="240" t="str">
        <f>IFERROR((((Calculations!O405*Calculations!G405)/Calculations!E405)*'Data Entry'!X408),"")</f>
        <v/>
      </c>
      <c r="AX408" s="146" t="str">
        <f>IFERROR(VLOOKUP(AJ408,Lists!$P$2:$Q$182,2,0),"")</f>
        <v/>
      </c>
      <c r="AY408" s="143" t="str">
        <f>IF(AO408="UI",VLOOKUP(AM408,'Convert Internation Units'!$A$2:$D$33,4,FALSE),IF(AM408="Penethamate hydroiodide",0.63,IF(AM408="Benzylpenicillin Procaine /
 Benzathine Penicillin",0.61,IF(AM408="Benzathine Penicillin",0.61,IF(AM408="Procaine benzylpenicillin",0.61,IF(AM408=Prodrug!H405,Prodrug!H405,Prodrug!H405))))))</f>
        <v/>
      </c>
      <c r="AZ408" s="240" t="str">
        <f>IFERROR((((Calculations!S405*Calculations!G405)/Calculations!E405)*'Data Entry'!X408),"")</f>
        <v/>
      </c>
      <c r="BA408" s="146" t="str">
        <f>IFERROR(VLOOKUP(AM408,Lists!$P$2:$Q$182,2,0),"")</f>
        <v/>
      </c>
      <c r="BG408" s="165"/>
      <c r="BH408" s="165"/>
      <c r="BI408" s="165"/>
      <c r="BJ408" s="165"/>
      <c r="BK408" s="165"/>
      <c r="BL408" s="165"/>
      <c r="BM408" s="165"/>
      <c r="BN408" s="165"/>
      <c r="BO408" s="165"/>
      <c r="BP408" s="165"/>
      <c r="BQ408" s="165"/>
      <c r="BR408" s="165"/>
      <c r="BS408" s="165"/>
      <c r="BT408" s="165"/>
      <c r="BU408" s="165"/>
    </row>
    <row r="409" spans="1:73" s="5" customFormat="1">
      <c r="A409" s="116">
        <v>403</v>
      </c>
      <c r="B409" s="232"/>
      <c r="C409" s="105"/>
      <c r="D409" s="105"/>
      <c r="E409" s="105"/>
      <c r="F409" s="106"/>
      <c r="G409" s="107"/>
      <c r="H409" s="107"/>
      <c r="I409" s="108"/>
      <c r="J409" s="110"/>
      <c r="K409" s="110"/>
      <c r="L409" s="110"/>
      <c r="M409" s="110"/>
      <c r="N409" s="110"/>
      <c r="O409" s="110"/>
      <c r="P409" s="110"/>
      <c r="Q409" s="110"/>
      <c r="R409" s="110"/>
      <c r="S409" s="110"/>
      <c r="T409" s="110"/>
      <c r="U409" s="110"/>
      <c r="V409" s="110"/>
      <c r="W409" s="109"/>
      <c r="X409" s="111"/>
      <c r="Y409" s="112"/>
      <c r="Z409" s="328"/>
      <c r="AA409" s="329"/>
      <c r="AB409" s="114"/>
      <c r="AC409" s="115"/>
      <c r="AD409" s="113"/>
      <c r="AE409" s="113"/>
      <c r="AF409" s="112"/>
      <c r="AG409" s="116"/>
      <c r="AH409" s="115"/>
      <c r="AI409" s="174"/>
      <c r="AJ409" s="104"/>
      <c r="AK409" s="115"/>
      <c r="AL409" s="112"/>
      <c r="AM409" s="116"/>
      <c r="AN409" s="115"/>
      <c r="AO409" s="248"/>
      <c r="AP409" s="242" t="str">
        <f>IF(AD409="UI",VLOOKUP(AB409,'Convert Internation Units'!$A$2:$D$33,4,FALSE),IF(AB409="Penethamate hydroiodide",0.63,IF(AB409="Benzylpenicillin Procaine /
 Benzathine Penicillin",0.61,IF(AB409="Benzathine Penicillin",0.61,IF(AB409="Procaine benzylpenicillin",0.61,IF(AB409=Prodrug!E406,Prodrug!E406,Prodrug!E406))))))</f>
        <v/>
      </c>
      <c r="AQ409" s="239" t="str">
        <f>IFERROR((((Calculations!C406*Calculations!G406)/Calculations!E406)*'Data Entry'!X409),"")</f>
        <v/>
      </c>
      <c r="AR409" s="234" t="str">
        <f>IFERROR(VLOOKUP(AB409,Lists!$P$2:$Q$182,2,0),"")</f>
        <v/>
      </c>
      <c r="AS409" s="233" t="str">
        <f>IF(AI409="UI",VLOOKUP(AG409,'Convert Internation Units'!$A$2:$D$33,4,FALSE),IF(AG409="Penethamate hydroiodide",0.63,IF(AG409="Benzylpenicillin Procaine /
 Benzathine Penicillin",0.61,IF(AG409="Benzathine Penicillin",0.61,IF(AG409="Procaine benzylpenicillin",0.61,IF(AG409=Prodrug!F406,Prodrug!F406,Prodrug!F406))))))</f>
        <v/>
      </c>
      <c r="AT409" s="239" t="str">
        <f>IFERROR((((Calculations!K406*Calculations!G406)/Calculations!E406)*'Data Entry'!X409),"")</f>
        <v/>
      </c>
      <c r="AU409" s="235" t="str">
        <f>IFERROR(VLOOKUP(AG409,Lists!$P$2:$Q$182,2,0),"")</f>
        <v/>
      </c>
      <c r="AV409" s="233" t="str">
        <f>IF(AL409="UI",VLOOKUP(AJ409,'Convert Internation Units'!$A$2:$D$33,4,FALSE),IF(AJ409="Penethamate hydroiodide",0.63,IF(AJ409="Benzylpenicillin Procaine /
 Benzathine Penicillin",0.61,IF(AJ409="Benzathine Penicillin",0.61,IF(AJ409="Procaine benzylpenicillin",0.61,IF(AJ409=Prodrug!G406,Prodrug!G406,Prodrug!G406))))))</f>
        <v/>
      </c>
      <c r="AW409" s="239" t="str">
        <f>IFERROR((((Calculations!O406*Calculations!G406)/Calculations!E406)*'Data Entry'!X409),"")</f>
        <v/>
      </c>
      <c r="AX409" s="235" t="str">
        <f>IFERROR(VLOOKUP(AJ409,Lists!$P$2:$Q$182,2,0),"")</f>
        <v/>
      </c>
      <c r="AY409" s="233" t="str">
        <f>IF(AO409="UI",VLOOKUP(AM409,'Convert Internation Units'!$A$2:$D$33,4,FALSE),IF(AM409="Penethamate hydroiodide",0.63,IF(AM409="Benzylpenicillin Procaine /
 Benzathine Penicillin",0.61,IF(AM409="Benzathine Penicillin",0.61,IF(AM409="Procaine benzylpenicillin",0.61,IF(AM409=Prodrug!H406,Prodrug!H406,Prodrug!H406))))))</f>
        <v/>
      </c>
      <c r="AZ409" s="239" t="str">
        <f>IFERROR((((Calculations!S406*Calculations!G406)/Calculations!E406)*'Data Entry'!X409),"")</f>
        <v/>
      </c>
      <c r="BA409" s="235" t="str">
        <f>IFERROR(VLOOKUP(AM409,Lists!$P$2:$Q$182,2,0),"")</f>
        <v/>
      </c>
      <c r="BG409" s="165"/>
      <c r="BH409" s="165"/>
      <c r="BI409" s="165"/>
      <c r="BJ409" s="165"/>
      <c r="BK409" s="165"/>
      <c r="BL409" s="165"/>
      <c r="BM409" s="165"/>
      <c r="BN409" s="165"/>
      <c r="BO409" s="165"/>
      <c r="BP409" s="165"/>
      <c r="BQ409" s="165"/>
      <c r="BR409" s="165"/>
      <c r="BS409" s="165"/>
      <c r="BT409" s="165"/>
      <c r="BU409" s="165"/>
    </row>
    <row r="410" spans="1:73" s="5" customFormat="1">
      <c r="A410" s="6">
        <v>404</v>
      </c>
      <c r="B410" s="231"/>
      <c r="C410" s="7"/>
      <c r="D410" s="7"/>
      <c r="E410" s="7"/>
      <c r="F410" s="67"/>
      <c r="G410" s="79"/>
      <c r="H410" s="79"/>
      <c r="I410" s="75"/>
      <c r="J410" s="76"/>
      <c r="K410" s="76"/>
      <c r="L410" s="76"/>
      <c r="M410" s="76"/>
      <c r="N410" s="76"/>
      <c r="O410" s="76"/>
      <c r="P410" s="76"/>
      <c r="Q410" s="76"/>
      <c r="R410" s="76"/>
      <c r="S410" s="76"/>
      <c r="T410" s="76"/>
      <c r="U410" s="76"/>
      <c r="V410" s="76"/>
      <c r="W410" s="80"/>
      <c r="X410" s="69"/>
      <c r="Y410" s="25"/>
      <c r="Z410" s="326"/>
      <c r="AA410" s="327"/>
      <c r="AB410" s="28"/>
      <c r="AC410" s="23"/>
      <c r="AD410" s="8"/>
      <c r="AE410" s="8"/>
      <c r="AF410" s="25"/>
      <c r="AG410" s="6"/>
      <c r="AH410" s="23"/>
      <c r="AI410" s="173"/>
      <c r="AJ410" s="26"/>
      <c r="AK410" s="23"/>
      <c r="AL410" s="25"/>
      <c r="AM410" s="6"/>
      <c r="AN410" s="23"/>
      <c r="AO410" s="247"/>
      <c r="AP410" s="243" t="str">
        <f>IF(AD410="UI",VLOOKUP(AB410,'Convert Internation Units'!$A$2:$D$33,4,FALSE),IF(AB410="Penethamate hydroiodide",0.63,IF(AB410="Benzylpenicillin Procaine /
 Benzathine Penicillin",0.61,IF(AB410="Benzathine Penicillin",0.61,IF(AB410="Procaine benzylpenicillin",0.61,IF(AB410=Prodrug!E407,Prodrug!E407,Prodrug!E407))))))</f>
        <v/>
      </c>
      <c r="AQ410" s="240" t="str">
        <f>IFERROR((((Calculations!C407*Calculations!G407)/Calculations!E407)*'Data Entry'!X410),"")</f>
        <v/>
      </c>
      <c r="AR410" s="141" t="str">
        <f>IFERROR(VLOOKUP(AB410,Lists!$P$2:$Q$182,2,0),"")</f>
        <v/>
      </c>
      <c r="AS410" s="143" t="str">
        <f>IF(AI410="UI",VLOOKUP(AG410,'Convert Internation Units'!$A$2:$D$33,4,FALSE),IF(AG410="Penethamate hydroiodide",0.63,IF(AG410="Benzylpenicillin Procaine /
 Benzathine Penicillin",0.61,IF(AG410="Benzathine Penicillin",0.61,IF(AG410="Procaine benzylpenicillin",0.61,IF(AG410=Prodrug!F407,Prodrug!F407,Prodrug!F407))))))</f>
        <v/>
      </c>
      <c r="AT410" s="240" t="str">
        <f>IFERROR((((Calculations!K407*Calculations!G407)/Calculations!E407)*'Data Entry'!X410),"")</f>
        <v/>
      </c>
      <c r="AU410" s="146" t="str">
        <f>IFERROR(VLOOKUP(AG410,Lists!$P$2:$Q$182,2,0),"")</f>
        <v/>
      </c>
      <c r="AV410" s="143" t="str">
        <f>IF(AL410="UI",VLOOKUP(AJ410,'Convert Internation Units'!$A$2:$D$33,4,FALSE),IF(AJ410="Penethamate hydroiodide",0.63,IF(AJ410="Benzylpenicillin Procaine /
 Benzathine Penicillin",0.61,IF(AJ410="Benzathine Penicillin",0.61,IF(AJ410="Procaine benzylpenicillin",0.61,IF(AJ410=Prodrug!G407,Prodrug!G407,Prodrug!G407))))))</f>
        <v/>
      </c>
      <c r="AW410" s="240" t="str">
        <f>IFERROR((((Calculations!O407*Calculations!G407)/Calculations!E407)*'Data Entry'!X410),"")</f>
        <v/>
      </c>
      <c r="AX410" s="146" t="str">
        <f>IFERROR(VLOOKUP(AJ410,Lists!$P$2:$Q$182,2,0),"")</f>
        <v/>
      </c>
      <c r="AY410" s="143" t="str">
        <f>IF(AO410="UI",VLOOKUP(AM410,'Convert Internation Units'!$A$2:$D$33,4,FALSE),IF(AM410="Penethamate hydroiodide",0.63,IF(AM410="Benzylpenicillin Procaine /
 Benzathine Penicillin",0.61,IF(AM410="Benzathine Penicillin",0.61,IF(AM410="Procaine benzylpenicillin",0.61,IF(AM410=Prodrug!H407,Prodrug!H407,Prodrug!H407))))))</f>
        <v/>
      </c>
      <c r="AZ410" s="240" t="str">
        <f>IFERROR((((Calculations!S407*Calculations!G407)/Calculations!E407)*'Data Entry'!X410),"")</f>
        <v/>
      </c>
      <c r="BA410" s="146" t="str">
        <f>IFERROR(VLOOKUP(AM410,Lists!$P$2:$Q$182,2,0),"")</f>
        <v/>
      </c>
      <c r="BG410" s="165"/>
      <c r="BH410" s="165"/>
      <c r="BI410" s="165"/>
      <c r="BJ410" s="165"/>
      <c r="BK410" s="165"/>
      <c r="BL410" s="165"/>
      <c r="BM410" s="165"/>
      <c r="BN410" s="165"/>
      <c r="BO410" s="165"/>
      <c r="BP410" s="165"/>
      <c r="BQ410" s="165"/>
      <c r="BR410" s="165"/>
      <c r="BS410" s="165"/>
      <c r="BT410" s="165"/>
      <c r="BU410" s="165"/>
    </row>
    <row r="411" spans="1:73" s="5" customFormat="1">
      <c r="A411" s="116">
        <v>405</v>
      </c>
      <c r="B411" s="232"/>
      <c r="C411" s="105"/>
      <c r="D411" s="105"/>
      <c r="E411" s="105"/>
      <c r="F411" s="106"/>
      <c r="G411" s="107"/>
      <c r="H411" s="107"/>
      <c r="I411" s="108"/>
      <c r="J411" s="110"/>
      <c r="K411" s="110"/>
      <c r="L411" s="110"/>
      <c r="M411" s="110"/>
      <c r="N411" s="110"/>
      <c r="O411" s="110"/>
      <c r="P411" s="110"/>
      <c r="Q411" s="110"/>
      <c r="R411" s="110"/>
      <c r="S411" s="110"/>
      <c r="T411" s="110"/>
      <c r="U411" s="110"/>
      <c r="V411" s="110"/>
      <c r="W411" s="109"/>
      <c r="X411" s="111"/>
      <c r="Y411" s="112"/>
      <c r="Z411" s="328"/>
      <c r="AA411" s="329"/>
      <c r="AB411" s="114"/>
      <c r="AC411" s="115"/>
      <c r="AD411" s="113"/>
      <c r="AE411" s="113"/>
      <c r="AF411" s="112"/>
      <c r="AG411" s="116"/>
      <c r="AH411" s="115"/>
      <c r="AI411" s="174"/>
      <c r="AJ411" s="104"/>
      <c r="AK411" s="115"/>
      <c r="AL411" s="112"/>
      <c r="AM411" s="116"/>
      <c r="AN411" s="115"/>
      <c r="AO411" s="248"/>
      <c r="AP411" s="242" t="str">
        <f>IF(AD411="UI",VLOOKUP(AB411,'Convert Internation Units'!$A$2:$D$33,4,FALSE),IF(AB411="Penethamate hydroiodide",0.63,IF(AB411="Benzylpenicillin Procaine /
 Benzathine Penicillin",0.61,IF(AB411="Benzathine Penicillin",0.61,IF(AB411="Procaine benzylpenicillin",0.61,IF(AB411=Prodrug!E408,Prodrug!E408,Prodrug!E408))))))</f>
        <v/>
      </c>
      <c r="AQ411" s="239" t="str">
        <f>IFERROR((((Calculations!C408*Calculations!G408)/Calculations!E408)*'Data Entry'!X411),"")</f>
        <v/>
      </c>
      <c r="AR411" s="234" t="str">
        <f>IFERROR(VLOOKUP(AB411,Lists!$P$2:$Q$182,2,0),"")</f>
        <v/>
      </c>
      <c r="AS411" s="233" t="str">
        <f>IF(AI411="UI",VLOOKUP(AG411,'Convert Internation Units'!$A$2:$D$33,4,FALSE),IF(AG411="Penethamate hydroiodide",0.63,IF(AG411="Benzylpenicillin Procaine /
 Benzathine Penicillin",0.61,IF(AG411="Benzathine Penicillin",0.61,IF(AG411="Procaine benzylpenicillin",0.61,IF(AG411=Prodrug!F408,Prodrug!F408,Prodrug!F408))))))</f>
        <v/>
      </c>
      <c r="AT411" s="239" t="str">
        <f>IFERROR((((Calculations!K408*Calculations!G408)/Calculations!E408)*'Data Entry'!X411),"")</f>
        <v/>
      </c>
      <c r="AU411" s="235" t="str">
        <f>IFERROR(VLOOKUP(AG411,Lists!$P$2:$Q$182,2,0),"")</f>
        <v/>
      </c>
      <c r="AV411" s="233" t="str">
        <f>IF(AL411="UI",VLOOKUP(AJ411,'Convert Internation Units'!$A$2:$D$33,4,FALSE),IF(AJ411="Penethamate hydroiodide",0.63,IF(AJ411="Benzylpenicillin Procaine /
 Benzathine Penicillin",0.61,IF(AJ411="Benzathine Penicillin",0.61,IF(AJ411="Procaine benzylpenicillin",0.61,IF(AJ411=Prodrug!G408,Prodrug!G408,Prodrug!G408))))))</f>
        <v/>
      </c>
      <c r="AW411" s="239" t="str">
        <f>IFERROR((((Calculations!O408*Calculations!G408)/Calculations!E408)*'Data Entry'!X411),"")</f>
        <v/>
      </c>
      <c r="AX411" s="235" t="str">
        <f>IFERROR(VLOOKUP(AJ411,Lists!$P$2:$Q$182,2,0),"")</f>
        <v/>
      </c>
      <c r="AY411" s="233" t="str">
        <f>IF(AO411="UI",VLOOKUP(AM411,'Convert Internation Units'!$A$2:$D$33,4,FALSE),IF(AM411="Penethamate hydroiodide",0.63,IF(AM411="Benzylpenicillin Procaine /
 Benzathine Penicillin",0.61,IF(AM411="Benzathine Penicillin",0.61,IF(AM411="Procaine benzylpenicillin",0.61,IF(AM411=Prodrug!H408,Prodrug!H408,Prodrug!H408))))))</f>
        <v/>
      </c>
      <c r="AZ411" s="239" t="str">
        <f>IFERROR((((Calculations!S408*Calculations!G408)/Calculations!E408)*'Data Entry'!X411),"")</f>
        <v/>
      </c>
      <c r="BA411" s="235" t="str">
        <f>IFERROR(VLOOKUP(AM411,Lists!$P$2:$Q$182,2,0),"")</f>
        <v/>
      </c>
      <c r="BG411" s="165"/>
      <c r="BH411" s="165"/>
      <c r="BI411" s="165"/>
      <c r="BJ411" s="165"/>
      <c r="BK411" s="165"/>
      <c r="BL411" s="165"/>
      <c r="BM411" s="165"/>
      <c r="BN411" s="165"/>
      <c r="BO411" s="165"/>
      <c r="BP411" s="165"/>
      <c r="BQ411" s="165"/>
      <c r="BR411" s="165"/>
      <c r="BS411" s="165"/>
      <c r="BT411" s="165"/>
      <c r="BU411" s="165"/>
    </row>
    <row r="412" spans="1:73" s="5" customFormat="1">
      <c r="A412" s="6">
        <v>406</v>
      </c>
      <c r="B412" s="231"/>
      <c r="C412" s="7"/>
      <c r="D412" s="7"/>
      <c r="E412" s="7"/>
      <c r="F412" s="67"/>
      <c r="G412" s="79"/>
      <c r="H412" s="79"/>
      <c r="I412" s="75"/>
      <c r="J412" s="76"/>
      <c r="K412" s="76"/>
      <c r="L412" s="76"/>
      <c r="M412" s="76"/>
      <c r="N412" s="76"/>
      <c r="O412" s="76"/>
      <c r="P412" s="76"/>
      <c r="Q412" s="76"/>
      <c r="R412" s="76"/>
      <c r="S412" s="76"/>
      <c r="T412" s="76"/>
      <c r="U412" s="76"/>
      <c r="V412" s="76"/>
      <c r="W412" s="80"/>
      <c r="X412" s="69"/>
      <c r="Y412" s="25"/>
      <c r="Z412" s="326"/>
      <c r="AA412" s="327"/>
      <c r="AB412" s="28"/>
      <c r="AC412" s="23"/>
      <c r="AD412" s="8"/>
      <c r="AE412" s="8"/>
      <c r="AF412" s="25"/>
      <c r="AG412" s="6"/>
      <c r="AH412" s="23"/>
      <c r="AI412" s="173"/>
      <c r="AJ412" s="26"/>
      <c r="AK412" s="23"/>
      <c r="AL412" s="25"/>
      <c r="AM412" s="6"/>
      <c r="AN412" s="23"/>
      <c r="AO412" s="247"/>
      <c r="AP412" s="243" t="str">
        <f>IF(AD412="UI",VLOOKUP(AB412,'Convert Internation Units'!$A$2:$D$33,4,FALSE),IF(AB412="Penethamate hydroiodide",0.63,IF(AB412="Benzylpenicillin Procaine /
 Benzathine Penicillin",0.61,IF(AB412="Benzathine Penicillin",0.61,IF(AB412="Procaine benzylpenicillin",0.61,IF(AB412=Prodrug!E409,Prodrug!E409,Prodrug!E409))))))</f>
        <v/>
      </c>
      <c r="AQ412" s="240" t="str">
        <f>IFERROR((((Calculations!C409*Calculations!G409)/Calculations!E409)*'Data Entry'!X412),"")</f>
        <v/>
      </c>
      <c r="AR412" s="141" t="str">
        <f>IFERROR(VLOOKUP(AB412,Lists!$P$2:$Q$182,2,0),"")</f>
        <v/>
      </c>
      <c r="AS412" s="143" t="str">
        <f>IF(AI412="UI",VLOOKUP(AG412,'Convert Internation Units'!$A$2:$D$33,4,FALSE),IF(AG412="Penethamate hydroiodide",0.63,IF(AG412="Benzylpenicillin Procaine /
 Benzathine Penicillin",0.61,IF(AG412="Benzathine Penicillin",0.61,IF(AG412="Procaine benzylpenicillin",0.61,IF(AG412=Prodrug!F409,Prodrug!F409,Prodrug!F409))))))</f>
        <v/>
      </c>
      <c r="AT412" s="240" t="str">
        <f>IFERROR((((Calculations!K409*Calculations!G409)/Calculations!E409)*'Data Entry'!X412),"")</f>
        <v/>
      </c>
      <c r="AU412" s="146" t="str">
        <f>IFERROR(VLOOKUP(AG412,Lists!$P$2:$Q$182,2,0),"")</f>
        <v/>
      </c>
      <c r="AV412" s="143" t="str">
        <f>IF(AL412="UI",VLOOKUP(AJ412,'Convert Internation Units'!$A$2:$D$33,4,FALSE),IF(AJ412="Penethamate hydroiodide",0.63,IF(AJ412="Benzylpenicillin Procaine /
 Benzathine Penicillin",0.61,IF(AJ412="Benzathine Penicillin",0.61,IF(AJ412="Procaine benzylpenicillin",0.61,IF(AJ412=Prodrug!G409,Prodrug!G409,Prodrug!G409))))))</f>
        <v/>
      </c>
      <c r="AW412" s="240" t="str">
        <f>IFERROR((((Calculations!O409*Calculations!G409)/Calculations!E409)*'Data Entry'!X412),"")</f>
        <v/>
      </c>
      <c r="AX412" s="146" t="str">
        <f>IFERROR(VLOOKUP(AJ412,Lists!$P$2:$Q$182,2,0),"")</f>
        <v/>
      </c>
      <c r="AY412" s="143" t="str">
        <f>IF(AO412="UI",VLOOKUP(AM412,'Convert Internation Units'!$A$2:$D$33,4,FALSE),IF(AM412="Penethamate hydroiodide",0.63,IF(AM412="Benzylpenicillin Procaine /
 Benzathine Penicillin",0.61,IF(AM412="Benzathine Penicillin",0.61,IF(AM412="Procaine benzylpenicillin",0.61,IF(AM412=Prodrug!H409,Prodrug!H409,Prodrug!H409))))))</f>
        <v/>
      </c>
      <c r="AZ412" s="240" t="str">
        <f>IFERROR((((Calculations!S409*Calculations!G409)/Calculations!E409)*'Data Entry'!X412),"")</f>
        <v/>
      </c>
      <c r="BA412" s="146" t="str">
        <f>IFERROR(VLOOKUP(AM412,Lists!$P$2:$Q$182,2,0),"")</f>
        <v/>
      </c>
      <c r="BG412" s="165"/>
      <c r="BH412" s="165"/>
      <c r="BI412" s="165"/>
      <c r="BJ412" s="165"/>
      <c r="BK412" s="165"/>
      <c r="BL412" s="165"/>
      <c r="BM412" s="165"/>
      <c r="BN412" s="165"/>
      <c r="BO412" s="165"/>
      <c r="BP412" s="165"/>
      <c r="BQ412" s="165"/>
      <c r="BR412" s="165"/>
      <c r="BS412" s="165"/>
      <c r="BT412" s="165"/>
      <c r="BU412" s="165"/>
    </row>
    <row r="413" spans="1:73" s="5" customFormat="1">
      <c r="A413" s="116">
        <v>407</v>
      </c>
      <c r="B413" s="232"/>
      <c r="C413" s="105"/>
      <c r="D413" s="105"/>
      <c r="E413" s="105"/>
      <c r="F413" s="106"/>
      <c r="G413" s="107"/>
      <c r="H413" s="107"/>
      <c r="I413" s="108"/>
      <c r="J413" s="110"/>
      <c r="K413" s="110"/>
      <c r="L413" s="110"/>
      <c r="M413" s="110"/>
      <c r="N413" s="110"/>
      <c r="O413" s="110"/>
      <c r="P413" s="110"/>
      <c r="Q413" s="110"/>
      <c r="R413" s="110"/>
      <c r="S413" s="110"/>
      <c r="T413" s="110"/>
      <c r="U413" s="110"/>
      <c r="V413" s="110"/>
      <c r="W413" s="109"/>
      <c r="X413" s="111"/>
      <c r="Y413" s="112"/>
      <c r="Z413" s="328"/>
      <c r="AA413" s="329"/>
      <c r="AB413" s="114"/>
      <c r="AC413" s="115"/>
      <c r="AD413" s="113"/>
      <c r="AE413" s="113"/>
      <c r="AF413" s="112"/>
      <c r="AG413" s="116"/>
      <c r="AH413" s="115"/>
      <c r="AI413" s="174"/>
      <c r="AJ413" s="104"/>
      <c r="AK413" s="115"/>
      <c r="AL413" s="112"/>
      <c r="AM413" s="116"/>
      <c r="AN413" s="115"/>
      <c r="AO413" s="248"/>
      <c r="AP413" s="242" t="str">
        <f>IF(AD413="UI",VLOOKUP(AB413,'Convert Internation Units'!$A$2:$D$33,4,FALSE),IF(AB413="Penethamate hydroiodide",0.63,IF(AB413="Benzylpenicillin Procaine /
 Benzathine Penicillin",0.61,IF(AB413="Benzathine Penicillin",0.61,IF(AB413="Procaine benzylpenicillin",0.61,IF(AB413=Prodrug!E410,Prodrug!E410,Prodrug!E410))))))</f>
        <v/>
      </c>
      <c r="AQ413" s="239" t="str">
        <f>IFERROR((((Calculations!C410*Calculations!G410)/Calculations!E410)*'Data Entry'!X413),"")</f>
        <v/>
      </c>
      <c r="AR413" s="234" t="str">
        <f>IFERROR(VLOOKUP(AB413,Lists!$P$2:$Q$182,2,0),"")</f>
        <v/>
      </c>
      <c r="AS413" s="233" t="str">
        <f>IF(AI413="UI",VLOOKUP(AG413,'Convert Internation Units'!$A$2:$D$33,4,FALSE),IF(AG413="Penethamate hydroiodide",0.63,IF(AG413="Benzylpenicillin Procaine /
 Benzathine Penicillin",0.61,IF(AG413="Benzathine Penicillin",0.61,IF(AG413="Procaine benzylpenicillin",0.61,IF(AG413=Prodrug!F410,Prodrug!F410,Prodrug!F410))))))</f>
        <v/>
      </c>
      <c r="AT413" s="239" t="str">
        <f>IFERROR((((Calculations!K410*Calculations!G410)/Calculations!E410)*'Data Entry'!X413),"")</f>
        <v/>
      </c>
      <c r="AU413" s="235" t="str">
        <f>IFERROR(VLOOKUP(AG413,Lists!$P$2:$Q$182,2,0),"")</f>
        <v/>
      </c>
      <c r="AV413" s="233" t="str">
        <f>IF(AL413="UI",VLOOKUP(AJ413,'Convert Internation Units'!$A$2:$D$33,4,FALSE),IF(AJ413="Penethamate hydroiodide",0.63,IF(AJ413="Benzylpenicillin Procaine /
 Benzathine Penicillin",0.61,IF(AJ413="Benzathine Penicillin",0.61,IF(AJ413="Procaine benzylpenicillin",0.61,IF(AJ413=Prodrug!G410,Prodrug!G410,Prodrug!G410))))))</f>
        <v/>
      </c>
      <c r="AW413" s="239" t="str">
        <f>IFERROR((((Calculations!O410*Calculations!G410)/Calculations!E410)*'Data Entry'!X413),"")</f>
        <v/>
      </c>
      <c r="AX413" s="235" t="str">
        <f>IFERROR(VLOOKUP(AJ413,Lists!$P$2:$Q$182,2,0),"")</f>
        <v/>
      </c>
      <c r="AY413" s="233" t="str">
        <f>IF(AO413="UI",VLOOKUP(AM413,'Convert Internation Units'!$A$2:$D$33,4,FALSE),IF(AM413="Penethamate hydroiodide",0.63,IF(AM413="Benzylpenicillin Procaine /
 Benzathine Penicillin",0.61,IF(AM413="Benzathine Penicillin",0.61,IF(AM413="Procaine benzylpenicillin",0.61,IF(AM413=Prodrug!H410,Prodrug!H410,Prodrug!H410))))))</f>
        <v/>
      </c>
      <c r="AZ413" s="239" t="str">
        <f>IFERROR((((Calculations!S410*Calculations!G410)/Calculations!E410)*'Data Entry'!X413),"")</f>
        <v/>
      </c>
      <c r="BA413" s="235" t="str">
        <f>IFERROR(VLOOKUP(AM413,Lists!$P$2:$Q$182,2,0),"")</f>
        <v/>
      </c>
      <c r="BG413" s="165"/>
      <c r="BH413" s="165"/>
      <c r="BI413" s="165"/>
      <c r="BJ413" s="165"/>
      <c r="BK413" s="165"/>
      <c r="BL413" s="165"/>
      <c r="BM413" s="165"/>
      <c r="BN413" s="165"/>
      <c r="BO413" s="165"/>
      <c r="BP413" s="165"/>
      <c r="BQ413" s="165"/>
      <c r="BR413" s="165"/>
      <c r="BS413" s="165"/>
      <c r="BT413" s="165"/>
      <c r="BU413" s="165"/>
    </row>
    <row r="414" spans="1:73" s="5" customFormat="1">
      <c r="A414" s="6">
        <v>408</v>
      </c>
      <c r="B414" s="231"/>
      <c r="C414" s="7"/>
      <c r="D414" s="7"/>
      <c r="E414" s="7"/>
      <c r="F414" s="67"/>
      <c r="G414" s="79"/>
      <c r="H414" s="79"/>
      <c r="I414" s="75"/>
      <c r="J414" s="76"/>
      <c r="K414" s="76"/>
      <c r="L414" s="76"/>
      <c r="M414" s="76"/>
      <c r="N414" s="76"/>
      <c r="O414" s="76"/>
      <c r="P414" s="76"/>
      <c r="Q414" s="76"/>
      <c r="R414" s="76"/>
      <c r="S414" s="76"/>
      <c r="T414" s="76"/>
      <c r="U414" s="76"/>
      <c r="V414" s="76"/>
      <c r="W414" s="80"/>
      <c r="X414" s="69"/>
      <c r="Y414" s="25"/>
      <c r="Z414" s="326"/>
      <c r="AA414" s="327"/>
      <c r="AB414" s="28"/>
      <c r="AC414" s="23"/>
      <c r="AD414" s="8"/>
      <c r="AE414" s="8"/>
      <c r="AF414" s="25"/>
      <c r="AG414" s="6"/>
      <c r="AH414" s="23"/>
      <c r="AI414" s="173"/>
      <c r="AJ414" s="26"/>
      <c r="AK414" s="23"/>
      <c r="AL414" s="25"/>
      <c r="AM414" s="6"/>
      <c r="AN414" s="23"/>
      <c r="AO414" s="247"/>
      <c r="AP414" s="243" t="str">
        <f>IF(AD414="UI",VLOOKUP(AB414,'Convert Internation Units'!$A$2:$D$33,4,FALSE),IF(AB414="Penethamate hydroiodide",0.63,IF(AB414="Benzylpenicillin Procaine /
 Benzathine Penicillin",0.61,IF(AB414="Benzathine Penicillin",0.61,IF(AB414="Procaine benzylpenicillin",0.61,IF(AB414=Prodrug!E411,Prodrug!E411,Prodrug!E411))))))</f>
        <v/>
      </c>
      <c r="AQ414" s="240" t="str">
        <f>IFERROR((((Calculations!C411*Calculations!G411)/Calculations!E411)*'Data Entry'!X414),"")</f>
        <v/>
      </c>
      <c r="AR414" s="141" t="str">
        <f>IFERROR(VLOOKUP(AB414,Lists!$P$2:$Q$182,2,0),"")</f>
        <v/>
      </c>
      <c r="AS414" s="143" t="str">
        <f>IF(AI414="UI",VLOOKUP(AG414,'Convert Internation Units'!$A$2:$D$33,4,FALSE),IF(AG414="Penethamate hydroiodide",0.63,IF(AG414="Benzylpenicillin Procaine /
 Benzathine Penicillin",0.61,IF(AG414="Benzathine Penicillin",0.61,IF(AG414="Procaine benzylpenicillin",0.61,IF(AG414=Prodrug!F411,Prodrug!F411,Prodrug!F411))))))</f>
        <v/>
      </c>
      <c r="AT414" s="240" t="str">
        <f>IFERROR((((Calculations!K411*Calculations!G411)/Calculations!E411)*'Data Entry'!X414),"")</f>
        <v/>
      </c>
      <c r="AU414" s="146" t="str">
        <f>IFERROR(VLOOKUP(AG414,Lists!$P$2:$Q$182,2,0),"")</f>
        <v/>
      </c>
      <c r="AV414" s="143" t="str">
        <f>IF(AL414="UI",VLOOKUP(AJ414,'Convert Internation Units'!$A$2:$D$33,4,FALSE),IF(AJ414="Penethamate hydroiodide",0.63,IF(AJ414="Benzylpenicillin Procaine /
 Benzathine Penicillin",0.61,IF(AJ414="Benzathine Penicillin",0.61,IF(AJ414="Procaine benzylpenicillin",0.61,IF(AJ414=Prodrug!G411,Prodrug!G411,Prodrug!G411))))))</f>
        <v/>
      </c>
      <c r="AW414" s="240" t="str">
        <f>IFERROR((((Calculations!O411*Calculations!G411)/Calculations!E411)*'Data Entry'!X414),"")</f>
        <v/>
      </c>
      <c r="AX414" s="146" t="str">
        <f>IFERROR(VLOOKUP(AJ414,Lists!$P$2:$Q$182,2,0),"")</f>
        <v/>
      </c>
      <c r="AY414" s="143" t="str">
        <f>IF(AO414="UI",VLOOKUP(AM414,'Convert Internation Units'!$A$2:$D$33,4,FALSE),IF(AM414="Penethamate hydroiodide",0.63,IF(AM414="Benzylpenicillin Procaine /
 Benzathine Penicillin",0.61,IF(AM414="Benzathine Penicillin",0.61,IF(AM414="Procaine benzylpenicillin",0.61,IF(AM414=Prodrug!H411,Prodrug!H411,Prodrug!H411))))))</f>
        <v/>
      </c>
      <c r="AZ414" s="240" t="str">
        <f>IFERROR((((Calculations!S411*Calculations!G411)/Calculations!E411)*'Data Entry'!X414),"")</f>
        <v/>
      </c>
      <c r="BA414" s="146" t="str">
        <f>IFERROR(VLOOKUP(AM414,Lists!$P$2:$Q$182,2,0),"")</f>
        <v/>
      </c>
      <c r="BG414" s="165"/>
      <c r="BH414" s="165"/>
      <c r="BI414" s="165"/>
      <c r="BJ414" s="165"/>
      <c r="BK414" s="165"/>
      <c r="BL414" s="165"/>
      <c r="BM414" s="165"/>
      <c r="BN414" s="165"/>
      <c r="BO414" s="165"/>
      <c r="BP414" s="165"/>
      <c r="BQ414" s="165"/>
      <c r="BR414" s="165"/>
      <c r="BS414" s="165"/>
      <c r="BT414" s="165"/>
      <c r="BU414" s="165"/>
    </row>
    <row r="415" spans="1:73" s="5" customFormat="1">
      <c r="A415" s="116">
        <v>409</v>
      </c>
      <c r="B415" s="232"/>
      <c r="C415" s="105"/>
      <c r="D415" s="105"/>
      <c r="E415" s="105"/>
      <c r="F415" s="106"/>
      <c r="G415" s="107"/>
      <c r="H415" s="107"/>
      <c r="I415" s="108"/>
      <c r="J415" s="110"/>
      <c r="K415" s="110"/>
      <c r="L415" s="110"/>
      <c r="M415" s="110"/>
      <c r="N415" s="110"/>
      <c r="O415" s="110"/>
      <c r="P415" s="110"/>
      <c r="Q415" s="110"/>
      <c r="R415" s="110"/>
      <c r="S415" s="110"/>
      <c r="T415" s="110"/>
      <c r="U415" s="110"/>
      <c r="V415" s="110"/>
      <c r="W415" s="109"/>
      <c r="X415" s="111"/>
      <c r="Y415" s="112"/>
      <c r="Z415" s="328"/>
      <c r="AA415" s="329"/>
      <c r="AB415" s="114"/>
      <c r="AC415" s="115"/>
      <c r="AD415" s="113"/>
      <c r="AE415" s="113"/>
      <c r="AF415" s="112"/>
      <c r="AG415" s="116"/>
      <c r="AH415" s="115"/>
      <c r="AI415" s="174"/>
      <c r="AJ415" s="104"/>
      <c r="AK415" s="115"/>
      <c r="AL415" s="112"/>
      <c r="AM415" s="116"/>
      <c r="AN415" s="115"/>
      <c r="AO415" s="248"/>
      <c r="AP415" s="242" t="str">
        <f>IF(AD415="UI",VLOOKUP(AB415,'Convert Internation Units'!$A$2:$D$33,4,FALSE),IF(AB415="Penethamate hydroiodide",0.63,IF(AB415="Benzylpenicillin Procaine /
 Benzathine Penicillin",0.61,IF(AB415="Benzathine Penicillin",0.61,IF(AB415="Procaine benzylpenicillin",0.61,IF(AB415=Prodrug!E412,Prodrug!E412,Prodrug!E412))))))</f>
        <v/>
      </c>
      <c r="AQ415" s="239" t="str">
        <f>IFERROR((((Calculations!C412*Calculations!G412)/Calculations!E412)*'Data Entry'!X415),"")</f>
        <v/>
      </c>
      <c r="AR415" s="234" t="str">
        <f>IFERROR(VLOOKUP(AB415,Lists!$P$2:$Q$182,2,0),"")</f>
        <v/>
      </c>
      <c r="AS415" s="233" t="str">
        <f>IF(AI415="UI",VLOOKUP(AG415,'Convert Internation Units'!$A$2:$D$33,4,FALSE),IF(AG415="Penethamate hydroiodide",0.63,IF(AG415="Benzylpenicillin Procaine /
 Benzathine Penicillin",0.61,IF(AG415="Benzathine Penicillin",0.61,IF(AG415="Procaine benzylpenicillin",0.61,IF(AG415=Prodrug!F412,Prodrug!F412,Prodrug!F412))))))</f>
        <v/>
      </c>
      <c r="AT415" s="239" t="str">
        <f>IFERROR((((Calculations!K412*Calculations!G412)/Calculations!E412)*'Data Entry'!X415),"")</f>
        <v/>
      </c>
      <c r="AU415" s="235" t="str">
        <f>IFERROR(VLOOKUP(AG415,Lists!$P$2:$Q$182,2,0),"")</f>
        <v/>
      </c>
      <c r="AV415" s="233" t="str">
        <f>IF(AL415="UI",VLOOKUP(AJ415,'Convert Internation Units'!$A$2:$D$33,4,FALSE),IF(AJ415="Penethamate hydroiodide",0.63,IF(AJ415="Benzylpenicillin Procaine /
 Benzathine Penicillin",0.61,IF(AJ415="Benzathine Penicillin",0.61,IF(AJ415="Procaine benzylpenicillin",0.61,IF(AJ415=Prodrug!G412,Prodrug!G412,Prodrug!G412))))))</f>
        <v/>
      </c>
      <c r="AW415" s="239" t="str">
        <f>IFERROR((((Calculations!O412*Calculations!G412)/Calculations!E412)*'Data Entry'!X415),"")</f>
        <v/>
      </c>
      <c r="AX415" s="235" t="str">
        <f>IFERROR(VLOOKUP(AJ415,Lists!$P$2:$Q$182,2,0),"")</f>
        <v/>
      </c>
      <c r="AY415" s="233" t="str">
        <f>IF(AO415="UI",VLOOKUP(AM415,'Convert Internation Units'!$A$2:$D$33,4,FALSE),IF(AM415="Penethamate hydroiodide",0.63,IF(AM415="Benzylpenicillin Procaine /
 Benzathine Penicillin",0.61,IF(AM415="Benzathine Penicillin",0.61,IF(AM415="Procaine benzylpenicillin",0.61,IF(AM415=Prodrug!H412,Prodrug!H412,Prodrug!H412))))))</f>
        <v/>
      </c>
      <c r="AZ415" s="239" t="str">
        <f>IFERROR((((Calculations!S412*Calculations!G412)/Calculations!E412)*'Data Entry'!X415),"")</f>
        <v/>
      </c>
      <c r="BA415" s="235" t="str">
        <f>IFERROR(VLOOKUP(AM415,Lists!$P$2:$Q$182,2,0),"")</f>
        <v/>
      </c>
      <c r="BG415" s="165"/>
      <c r="BH415" s="165"/>
      <c r="BI415" s="165"/>
      <c r="BJ415" s="165"/>
      <c r="BK415" s="165"/>
      <c r="BL415" s="165"/>
      <c r="BM415" s="165"/>
      <c r="BN415" s="165"/>
      <c r="BO415" s="165"/>
      <c r="BP415" s="165"/>
      <c r="BQ415" s="165"/>
      <c r="BR415" s="165"/>
      <c r="BS415" s="165"/>
      <c r="BT415" s="165"/>
      <c r="BU415" s="165"/>
    </row>
    <row r="416" spans="1:73" s="5" customFormat="1">
      <c r="A416" s="6">
        <v>410</v>
      </c>
      <c r="B416" s="231"/>
      <c r="C416" s="7"/>
      <c r="D416" s="7"/>
      <c r="E416" s="7"/>
      <c r="F416" s="67"/>
      <c r="G416" s="79"/>
      <c r="H416" s="79"/>
      <c r="I416" s="75"/>
      <c r="J416" s="76"/>
      <c r="K416" s="76"/>
      <c r="L416" s="76"/>
      <c r="M416" s="76"/>
      <c r="N416" s="76"/>
      <c r="O416" s="76"/>
      <c r="P416" s="76"/>
      <c r="Q416" s="76"/>
      <c r="R416" s="76"/>
      <c r="S416" s="76"/>
      <c r="T416" s="76"/>
      <c r="U416" s="76"/>
      <c r="V416" s="76"/>
      <c r="W416" s="80"/>
      <c r="X416" s="69"/>
      <c r="Y416" s="25"/>
      <c r="Z416" s="326"/>
      <c r="AA416" s="327"/>
      <c r="AB416" s="28"/>
      <c r="AC416" s="23"/>
      <c r="AD416" s="8"/>
      <c r="AE416" s="8"/>
      <c r="AF416" s="25"/>
      <c r="AG416" s="6"/>
      <c r="AH416" s="23"/>
      <c r="AI416" s="173"/>
      <c r="AJ416" s="26"/>
      <c r="AK416" s="23"/>
      <c r="AL416" s="25"/>
      <c r="AM416" s="6"/>
      <c r="AN416" s="23"/>
      <c r="AO416" s="247"/>
      <c r="AP416" s="243" t="str">
        <f>IF(AD416="UI",VLOOKUP(AB416,'Convert Internation Units'!$A$2:$D$33,4,FALSE),IF(AB416="Penethamate hydroiodide",0.63,IF(AB416="Benzylpenicillin Procaine /
 Benzathine Penicillin",0.61,IF(AB416="Benzathine Penicillin",0.61,IF(AB416="Procaine benzylpenicillin",0.61,IF(AB416=Prodrug!E413,Prodrug!E413,Prodrug!E413))))))</f>
        <v/>
      </c>
      <c r="AQ416" s="240" t="str">
        <f>IFERROR((((Calculations!C413*Calculations!G413)/Calculations!E413)*'Data Entry'!X416),"")</f>
        <v/>
      </c>
      <c r="AR416" s="141" t="str">
        <f>IFERROR(VLOOKUP(AB416,Lists!$P$2:$Q$182,2,0),"")</f>
        <v/>
      </c>
      <c r="AS416" s="143" t="str">
        <f>IF(AI416="UI",VLOOKUP(AG416,'Convert Internation Units'!$A$2:$D$33,4,FALSE),IF(AG416="Penethamate hydroiodide",0.63,IF(AG416="Benzylpenicillin Procaine /
 Benzathine Penicillin",0.61,IF(AG416="Benzathine Penicillin",0.61,IF(AG416="Procaine benzylpenicillin",0.61,IF(AG416=Prodrug!F413,Prodrug!F413,Prodrug!F413))))))</f>
        <v/>
      </c>
      <c r="AT416" s="240" t="str">
        <f>IFERROR((((Calculations!K413*Calculations!G413)/Calculations!E413)*'Data Entry'!X416),"")</f>
        <v/>
      </c>
      <c r="AU416" s="146" t="str">
        <f>IFERROR(VLOOKUP(AG416,Lists!$P$2:$Q$182,2,0),"")</f>
        <v/>
      </c>
      <c r="AV416" s="143" t="str">
        <f>IF(AL416="UI",VLOOKUP(AJ416,'Convert Internation Units'!$A$2:$D$33,4,FALSE),IF(AJ416="Penethamate hydroiodide",0.63,IF(AJ416="Benzylpenicillin Procaine /
 Benzathine Penicillin",0.61,IF(AJ416="Benzathine Penicillin",0.61,IF(AJ416="Procaine benzylpenicillin",0.61,IF(AJ416=Prodrug!G413,Prodrug!G413,Prodrug!G413))))))</f>
        <v/>
      </c>
      <c r="AW416" s="240" t="str">
        <f>IFERROR((((Calculations!O413*Calculations!G413)/Calculations!E413)*'Data Entry'!X416),"")</f>
        <v/>
      </c>
      <c r="AX416" s="146" t="str">
        <f>IFERROR(VLOOKUP(AJ416,Lists!$P$2:$Q$182,2,0),"")</f>
        <v/>
      </c>
      <c r="AY416" s="143" t="str">
        <f>IF(AO416="UI",VLOOKUP(AM416,'Convert Internation Units'!$A$2:$D$33,4,FALSE),IF(AM416="Penethamate hydroiodide",0.63,IF(AM416="Benzylpenicillin Procaine /
 Benzathine Penicillin",0.61,IF(AM416="Benzathine Penicillin",0.61,IF(AM416="Procaine benzylpenicillin",0.61,IF(AM416=Prodrug!H413,Prodrug!H413,Prodrug!H413))))))</f>
        <v/>
      </c>
      <c r="AZ416" s="240" t="str">
        <f>IFERROR((((Calculations!S413*Calculations!G413)/Calculations!E413)*'Data Entry'!X416),"")</f>
        <v/>
      </c>
      <c r="BA416" s="146" t="str">
        <f>IFERROR(VLOOKUP(AM416,Lists!$P$2:$Q$182,2,0),"")</f>
        <v/>
      </c>
      <c r="BG416" s="165"/>
      <c r="BH416" s="165"/>
      <c r="BI416" s="165"/>
      <c r="BJ416" s="165"/>
      <c r="BK416" s="165"/>
      <c r="BL416" s="165"/>
      <c r="BM416" s="165"/>
      <c r="BN416" s="165"/>
      <c r="BO416" s="165"/>
      <c r="BP416" s="165"/>
      <c r="BQ416" s="165"/>
      <c r="BR416" s="165"/>
      <c r="BS416" s="165"/>
      <c r="BT416" s="165"/>
      <c r="BU416" s="165"/>
    </row>
    <row r="417" spans="1:73" s="5" customFormat="1">
      <c r="A417" s="116">
        <v>411</v>
      </c>
      <c r="B417" s="232"/>
      <c r="C417" s="105"/>
      <c r="D417" s="105"/>
      <c r="E417" s="105"/>
      <c r="F417" s="106"/>
      <c r="G417" s="107"/>
      <c r="H417" s="107"/>
      <c r="I417" s="108"/>
      <c r="J417" s="110"/>
      <c r="K417" s="110"/>
      <c r="L417" s="110"/>
      <c r="M417" s="110"/>
      <c r="N417" s="110"/>
      <c r="O417" s="110"/>
      <c r="P417" s="110"/>
      <c r="Q417" s="110"/>
      <c r="R417" s="110"/>
      <c r="S417" s="110"/>
      <c r="T417" s="110"/>
      <c r="U417" s="110"/>
      <c r="V417" s="110"/>
      <c r="W417" s="109"/>
      <c r="X417" s="111"/>
      <c r="Y417" s="112"/>
      <c r="Z417" s="328"/>
      <c r="AA417" s="329"/>
      <c r="AB417" s="114"/>
      <c r="AC417" s="115"/>
      <c r="AD417" s="113"/>
      <c r="AE417" s="113"/>
      <c r="AF417" s="112"/>
      <c r="AG417" s="116"/>
      <c r="AH417" s="115"/>
      <c r="AI417" s="174"/>
      <c r="AJ417" s="104"/>
      <c r="AK417" s="115"/>
      <c r="AL417" s="112"/>
      <c r="AM417" s="116"/>
      <c r="AN417" s="115"/>
      <c r="AO417" s="248"/>
      <c r="AP417" s="242" t="str">
        <f>IF(AD417="UI",VLOOKUP(AB417,'Convert Internation Units'!$A$2:$D$33,4,FALSE),IF(AB417="Penethamate hydroiodide",0.63,IF(AB417="Benzylpenicillin Procaine /
 Benzathine Penicillin",0.61,IF(AB417="Benzathine Penicillin",0.61,IF(AB417="Procaine benzylpenicillin",0.61,IF(AB417=Prodrug!E414,Prodrug!E414,Prodrug!E414))))))</f>
        <v/>
      </c>
      <c r="AQ417" s="239" t="str">
        <f>IFERROR((((Calculations!C414*Calculations!G414)/Calculations!E414)*'Data Entry'!X417),"")</f>
        <v/>
      </c>
      <c r="AR417" s="234" t="str">
        <f>IFERROR(VLOOKUP(AB417,Lists!$P$2:$Q$182,2,0),"")</f>
        <v/>
      </c>
      <c r="AS417" s="233" t="str">
        <f>IF(AI417="UI",VLOOKUP(AG417,'Convert Internation Units'!$A$2:$D$33,4,FALSE),IF(AG417="Penethamate hydroiodide",0.63,IF(AG417="Benzylpenicillin Procaine /
 Benzathine Penicillin",0.61,IF(AG417="Benzathine Penicillin",0.61,IF(AG417="Procaine benzylpenicillin",0.61,IF(AG417=Prodrug!F414,Prodrug!F414,Prodrug!F414))))))</f>
        <v/>
      </c>
      <c r="AT417" s="239" t="str">
        <f>IFERROR((((Calculations!K414*Calculations!G414)/Calculations!E414)*'Data Entry'!X417),"")</f>
        <v/>
      </c>
      <c r="AU417" s="235" t="str">
        <f>IFERROR(VLOOKUP(AG417,Lists!$P$2:$Q$182,2,0),"")</f>
        <v/>
      </c>
      <c r="AV417" s="233" t="str">
        <f>IF(AL417="UI",VLOOKUP(AJ417,'Convert Internation Units'!$A$2:$D$33,4,FALSE),IF(AJ417="Penethamate hydroiodide",0.63,IF(AJ417="Benzylpenicillin Procaine /
 Benzathine Penicillin",0.61,IF(AJ417="Benzathine Penicillin",0.61,IF(AJ417="Procaine benzylpenicillin",0.61,IF(AJ417=Prodrug!G414,Prodrug!G414,Prodrug!G414))))))</f>
        <v/>
      </c>
      <c r="AW417" s="239" t="str">
        <f>IFERROR((((Calculations!O414*Calculations!G414)/Calculations!E414)*'Data Entry'!X417),"")</f>
        <v/>
      </c>
      <c r="AX417" s="235" t="str">
        <f>IFERROR(VLOOKUP(AJ417,Lists!$P$2:$Q$182,2,0),"")</f>
        <v/>
      </c>
      <c r="AY417" s="233" t="str">
        <f>IF(AO417="UI",VLOOKUP(AM417,'Convert Internation Units'!$A$2:$D$33,4,FALSE),IF(AM417="Penethamate hydroiodide",0.63,IF(AM417="Benzylpenicillin Procaine /
 Benzathine Penicillin",0.61,IF(AM417="Benzathine Penicillin",0.61,IF(AM417="Procaine benzylpenicillin",0.61,IF(AM417=Prodrug!H414,Prodrug!H414,Prodrug!H414))))))</f>
        <v/>
      </c>
      <c r="AZ417" s="239" t="str">
        <f>IFERROR((((Calculations!S414*Calculations!G414)/Calculations!E414)*'Data Entry'!X417),"")</f>
        <v/>
      </c>
      <c r="BA417" s="235" t="str">
        <f>IFERROR(VLOOKUP(AM417,Lists!$P$2:$Q$182,2,0),"")</f>
        <v/>
      </c>
      <c r="BG417" s="165"/>
      <c r="BH417" s="165"/>
      <c r="BI417" s="165"/>
      <c r="BJ417" s="165"/>
      <c r="BK417" s="165"/>
      <c r="BL417" s="165"/>
      <c r="BM417" s="165"/>
      <c r="BN417" s="165"/>
      <c r="BO417" s="165"/>
      <c r="BP417" s="165"/>
      <c r="BQ417" s="165"/>
      <c r="BR417" s="165"/>
      <c r="BS417" s="165"/>
      <c r="BT417" s="165"/>
      <c r="BU417" s="165"/>
    </row>
    <row r="418" spans="1:73" s="5" customFormat="1">
      <c r="A418" s="6">
        <v>412</v>
      </c>
      <c r="B418" s="231"/>
      <c r="C418" s="7"/>
      <c r="D418" s="7"/>
      <c r="E418" s="7"/>
      <c r="F418" s="67"/>
      <c r="G418" s="79"/>
      <c r="H418" s="79"/>
      <c r="I418" s="75"/>
      <c r="J418" s="76"/>
      <c r="K418" s="76"/>
      <c r="L418" s="76"/>
      <c r="M418" s="76"/>
      <c r="N418" s="76"/>
      <c r="O418" s="76"/>
      <c r="P418" s="76"/>
      <c r="Q418" s="76"/>
      <c r="R418" s="76"/>
      <c r="S418" s="76"/>
      <c r="T418" s="76"/>
      <c r="U418" s="76"/>
      <c r="V418" s="76"/>
      <c r="W418" s="80"/>
      <c r="X418" s="69"/>
      <c r="Y418" s="25"/>
      <c r="Z418" s="326"/>
      <c r="AA418" s="327"/>
      <c r="AB418" s="28"/>
      <c r="AC418" s="23"/>
      <c r="AD418" s="8"/>
      <c r="AE418" s="8"/>
      <c r="AF418" s="25"/>
      <c r="AG418" s="6"/>
      <c r="AH418" s="23"/>
      <c r="AI418" s="173"/>
      <c r="AJ418" s="26"/>
      <c r="AK418" s="23"/>
      <c r="AL418" s="25"/>
      <c r="AM418" s="6"/>
      <c r="AN418" s="23"/>
      <c r="AO418" s="247"/>
      <c r="AP418" s="243" t="str">
        <f>IF(AD418="UI",VLOOKUP(AB418,'Convert Internation Units'!$A$2:$D$33,4,FALSE),IF(AB418="Penethamate hydroiodide",0.63,IF(AB418="Benzylpenicillin Procaine /
 Benzathine Penicillin",0.61,IF(AB418="Benzathine Penicillin",0.61,IF(AB418="Procaine benzylpenicillin",0.61,IF(AB418=Prodrug!E415,Prodrug!E415,Prodrug!E415))))))</f>
        <v/>
      </c>
      <c r="AQ418" s="240" t="str">
        <f>IFERROR((((Calculations!C415*Calculations!G415)/Calculations!E415)*'Data Entry'!X418),"")</f>
        <v/>
      </c>
      <c r="AR418" s="141" t="str">
        <f>IFERROR(VLOOKUP(AB418,Lists!$P$2:$Q$182,2,0),"")</f>
        <v/>
      </c>
      <c r="AS418" s="143" t="str">
        <f>IF(AI418="UI",VLOOKUP(AG418,'Convert Internation Units'!$A$2:$D$33,4,FALSE),IF(AG418="Penethamate hydroiodide",0.63,IF(AG418="Benzylpenicillin Procaine /
 Benzathine Penicillin",0.61,IF(AG418="Benzathine Penicillin",0.61,IF(AG418="Procaine benzylpenicillin",0.61,IF(AG418=Prodrug!F415,Prodrug!F415,Prodrug!F415))))))</f>
        <v/>
      </c>
      <c r="AT418" s="240" t="str">
        <f>IFERROR((((Calculations!K415*Calculations!G415)/Calculations!E415)*'Data Entry'!X418),"")</f>
        <v/>
      </c>
      <c r="AU418" s="146" t="str">
        <f>IFERROR(VLOOKUP(AG418,Lists!$P$2:$Q$182,2,0),"")</f>
        <v/>
      </c>
      <c r="AV418" s="143" t="str">
        <f>IF(AL418="UI",VLOOKUP(AJ418,'Convert Internation Units'!$A$2:$D$33,4,FALSE),IF(AJ418="Penethamate hydroiodide",0.63,IF(AJ418="Benzylpenicillin Procaine /
 Benzathine Penicillin",0.61,IF(AJ418="Benzathine Penicillin",0.61,IF(AJ418="Procaine benzylpenicillin",0.61,IF(AJ418=Prodrug!G415,Prodrug!G415,Prodrug!G415))))))</f>
        <v/>
      </c>
      <c r="AW418" s="240" t="str">
        <f>IFERROR((((Calculations!O415*Calculations!G415)/Calculations!E415)*'Data Entry'!X418),"")</f>
        <v/>
      </c>
      <c r="AX418" s="146" t="str">
        <f>IFERROR(VLOOKUP(AJ418,Lists!$P$2:$Q$182,2,0),"")</f>
        <v/>
      </c>
      <c r="AY418" s="143" t="str">
        <f>IF(AO418="UI",VLOOKUP(AM418,'Convert Internation Units'!$A$2:$D$33,4,FALSE),IF(AM418="Penethamate hydroiodide",0.63,IF(AM418="Benzylpenicillin Procaine /
 Benzathine Penicillin",0.61,IF(AM418="Benzathine Penicillin",0.61,IF(AM418="Procaine benzylpenicillin",0.61,IF(AM418=Prodrug!H415,Prodrug!H415,Prodrug!H415))))))</f>
        <v/>
      </c>
      <c r="AZ418" s="240" t="str">
        <f>IFERROR((((Calculations!S415*Calculations!G415)/Calculations!E415)*'Data Entry'!X418),"")</f>
        <v/>
      </c>
      <c r="BA418" s="146" t="str">
        <f>IFERROR(VLOOKUP(AM418,Lists!$P$2:$Q$182,2,0),"")</f>
        <v/>
      </c>
      <c r="BG418" s="165"/>
      <c r="BH418" s="165"/>
      <c r="BI418" s="165"/>
      <c r="BJ418" s="165"/>
      <c r="BK418" s="165"/>
      <c r="BL418" s="165"/>
      <c r="BM418" s="165"/>
      <c r="BN418" s="165"/>
      <c r="BO418" s="165"/>
      <c r="BP418" s="165"/>
      <c r="BQ418" s="165"/>
      <c r="BR418" s="165"/>
      <c r="BS418" s="165"/>
      <c r="BT418" s="165"/>
      <c r="BU418" s="165"/>
    </row>
    <row r="419" spans="1:73" s="5" customFormat="1">
      <c r="A419" s="116">
        <v>413</v>
      </c>
      <c r="B419" s="232"/>
      <c r="C419" s="105"/>
      <c r="D419" s="105"/>
      <c r="E419" s="105"/>
      <c r="F419" s="106"/>
      <c r="G419" s="107"/>
      <c r="H419" s="107"/>
      <c r="I419" s="108"/>
      <c r="J419" s="110"/>
      <c r="K419" s="110"/>
      <c r="L419" s="110"/>
      <c r="M419" s="110"/>
      <c r="N419" s="110"/>
      <c r="O419" s="110"/>
      <c r="P419" s="110"/>
      <c r="Q419" s="110"/>
      <c r="R419" s="110"/>
      <c r="S419" s="110"/>
      <c r="T419" s="110"/>
      <c r="U419" s="110"/>
      <c r="V419" s="110"/>
      <c r="W419" s="109"/>
      <c r="X419" s="111"/>
      <c r="Y419" s="112"/>
      <c r="Z419" s="328"/>
      <c r="AA419" s="329"/>
      <c r="AB419" s="114"/>
      <c r="AC419" s="115"/>
      <c r="AD419" s="113"/>
      <c r="AE419" s="113"/>
      <c r="AF419" s="112"/>
      <c r="AG419" s="116"/>
      <c r="AH419" s="115"/>
      <c r="AI419" s="174"/>
      <c r="AJ419" s="104"/>
      <c r="AK419" s="115"/>
      <c r="AL419" s="112"/>
      <c r="AM419" s="116"/>
      <c r="AN419" s="115"/>
      <c r="AO419" s="248"/>
      <c r="AP419" s="242" t="str">
        <f>IF(AD419="UI",VLOOKUP(AB419,'Convert Internation Units'!$A$2:$D$33,4,FALSE),IF(AB419="Penethamate hydroiodide",0.63,IF(AB419="Benzylpenicillin Procaine /
 Benzathine Penicillin",0.61,IF(AB419="Benzathine Penicillin",0.61,IF(AB419="Procaine benzylpenicillin",0.61,IF(AB419=Prodrug!E416,Prodrug!E416,Prodrug!E416))))))</f>
        <v/>
      </c>
      <c r="AQ419" s="239" t="str">
        <f>IFERROR((((Calculations!C416*Calculations!G416)/Calculations!E416)*'Data Entry'!X419),"")</f>
        <v/>
      </c>
      <c r="AR419" s="234" t="str">
        <f>IFERROR(VLOOKUP(AB419,Lists!$P$2:$Q$182,2,0),"")</f>
        <v/>
      </c>
      <c r="AS419" s="233" t="str">
        <f>IF(AI419="UI",VLOOKUP(AG419,'Convert Internation Units'!$A$2:$D$33,4,FALSE),IF(AG419="Penethamate hydroiodide",0.63,IF(AG419="Benzylpenicillin Procaine /
 Benzathine Penicillin",0.61,IF(AG419="Benzathine Penicillin",0.61,IF(AG419="Procaine benzylpenicillin",0.61,IF(AG419=Prodrug!F416,Prodrug!F416,Prodrug!F416))))))</f>
        <v/>
      </c>
      <c r="AT419" s="239" t="str">
        <f>IFERROR((((Calculations!K416*Calculations!G416)/Calculations!E416)*'Data Entry'!X419),"")</f>
        <v/>
      </c>
      <c r="AU419" s="235" t="str">
        <f>IFERROR(VLOOKUP(AG419,Lists!$P$2:$Q$182,2,0),"")</f>
        <v/>
      </c>
      <c r="AV419" s="233" t="str">
        <f>IF(AL419="UI",VLOOKUP(AJ419,'Convert Internation Units'!$A$2:$D$33,4,FALSE),IF(AJ419="Penethamate hydroiodide",0.63,IF(AJ419="Benzylpenicillin Procaine /
 Benzathine Penicillin",0.61,IF(AJ419="Benzathine Penicillin",0.61,IF(AJ419="Procaine benzylpenicillin",0.61,IF(AJ419=Prodrug!G416,Prodrug!G416,Prodrug!G416))))))</f>
        <v/>
      </c>
      <c r="AW419" s="239" t="str">
        <f>IFERROR((((Calculations!O416*Calculations!G416)/Calculations!E416)*'Data Entry'!X419),"")</f>
        <v/>
      </c>
      <c r="AX419" s="235" t="str">
        <f>IFERROR(VLOOKUP(AJ419,Lists!$P$2:$Q$182,2,0),"")</f>
        <v/>
      </c>
      <c r="AY419" s="233" t="str">
        <f>IF(AO419="UI",VLOOKUP(AM419,'Convert Internation Units'!$A$2:$D$33,4,FALSE),IF(AM419="Penethamate hydroiodide",0.63,IF(AM419="Benzylpenicillin Procaine /
 Benzathine Penicillin",0.61,IF(AM419="Benzathine Penicillin",0.61,IF(AM419="Procaine benzylpenicillin",0.61,IF(AM419=Prodrug!H416,Prodrug!H416,Prodrug!H416))))))</f>
        <v/>
      </c>
      <c r="AZ419" s="239" t="str">
        <f>IFERROR((((Calculations!S416*Calculations!G416)/Calculations!E416)*'Data Entry'!X419),"")</f>
        <v/>
      </c>
      <c r="BA419" s="235" t="str">
        <f>IFERROR(VLOOKUP(AM419,Lists!$P$2:$Q$182,2,0),"")</f>
        <v/>
      </c>
      <c r="BG419" s="165"/>
      <c r="BH419" s="165"/>
      <c r="BI419" s="165"/>
      <c r="BJ419" s="165"/>
      <c r="BK419" s="165"/>
      <c r="BL419" s="165"/>
      <c r="BM419" s="165"/>
      <c r="BN419" s="165"/>
      <c r="BO419" s="165"/>
      <c r="BP419" s="165"/>
      <c r="BQ419" s="165"/>
      <c r="BR419" s="165"/>
      <c r="BS419" s="165"/>
      <c r="BT419" s="165"/>
      <c r="BU419" s="165"/>
    </row>
    <row r="420" spans="1:73" s="5" customFormat="1">
      <c r="A420" s="6">
        <v>414</v>
      </c>
      <c r="B420" s="231"/>
      <c r="C420" s="7"/>
      <c r="D420" s="7"/>
      <c r="E420" s="7"/>
      <c r="F420" s="67"/>
      <c r="G420" s="79"/>
      <c r="H420" s="79"/>
      <c r="I420" s="75"/>
      <c r="J420" s="76"/>
      <c r="K420" s="76"/>
      <c r="L420" s="76"/>
      <c r="M420" s="76"/>
      <c r="N420" s="76"/>
      <c r="O420" s="76"/>
      <c r="P420" s="76"/>
      <c r="Q420" s="76"/>
      <c r="R420" s="76"/>
      <c r="S420" s="76"/>
      <c r="T420" s="76"/>
      <c r="U420" s="76"/>
      <c r="V420" s="76"/>
      <c r="W420" s="80"/>
      <c r="X420" s="69"/>
      <c r="Y420" s="25"/>
      <c r="Z420" s="326"/>
      <c r="AA420" s="327"/>
      <c r="AB420" s="28"/>
      <c r="AC420" s="23"/>
      <c r="AD420" s="8"/>
      <c r="AE420" s="8"/>
      <c r="AF420" s="25"/>
      <c r="AG420" s="6"/>
      <c r="AH420" s="23"/>
      <c r="AI420" s="173"/>
      <c r="AJ420" s="26"/>
      <c r="AK420" s="23"/>
      <c r="AL420" s="25"/>
      <c r="AM420" s="6"/>
      <c r="AN420" s="23"/>
      <c r="AO420" s="247"/>
      <c r="AP420" s="243" t="str">
        <f>IF(AD420="UI",VLOOKUP(AB420,'Convert Internation Units'!$A$2:$D$33,4,FALSE),IF(AB420="Penethamate hydroiodide",0.63,IF(AB420="Benzylpenicillin Procaine /
 Benzathine Penicillin",0.61,IF(AB420="Benzathine Penicillin",0.61,IF(AB420="Procaine benzylpenicillin",0.61,IF(AB420=Prodrug!E417,Prodrug!E417,Prodrug!E417))))))</f>
        <v/>
      </c>
      <c r="AQ420" s="240" t="str">
        <f>IFERROR((((Calculations!C417*Calculations!G417)/Calculations!E417)*'Data Entry'!X420),"")</f>
        <v/>
      </c>
      <c r="AR420" s="141" t="str">
        <f>IFERROR(VLOOKUP(AB420,Lists!$P$2:$Q$182,2,0),"")</f>
        <v/>
      </c>
      <c r="AS420" s="143" t="str">
        <f>IF(AI420="UI",VLOOKUP(AG420,'Convert Internation Units'!$A$2:$D$33,4,FALSE),IF(AG420="Penethamate hydroiodide",0.63,IF(AG420="Benzylpenicillin Procaine /
 Benzathine Penicillin",0.61,IF(AG420="Benzathine Penicillin",0.61,IF(AG420="Procaine benzylpenicillin",0.61,IF(AG420=Prodrug!F417,Prodrug!F417,Prodrug!F417))))))</f>
        <v/>
      </c>
      <c r="AT420" s="240" t="str">
        <f>IFERROR((((Calculations!K417*Calculations!G417)/Calculations!E417)*'Data Entry'!X420),"")</f>
        <v/>
      </c>
      <c r="AU420" s="146" t="str">
        <f>IFERROR(VLOOKUP(AG420,Lists!$P$2:$Q$182,2,0),"")</f>
        <v/>
      </c>
      <c r="AV420" s="143" t="str">
        <f>IF(AL420="UI",VLOOKUP(AJ420,'Convert Internation Units'!$A$2:$D$33,4,FALSE),IF(AJ420="Penethamate hydroiodide",0.63,IF(AJ420="Benzylpenicillin Procaine /
 Benzathine Penicillin",0.61,IF(AJ420="Benzathine Penicillin",0.61,IF(AJ420="Procaine benzylpenicillin",0.61,IF(AJ420=Prodrug!G417,Prodrug!G417,Prodrug!G417))))))</f>
        <v/>
      </c>
      <c r="AW420" s="240" t="str">
        <f>IFERROR((((Calculations!O417*Calculations!G417)/Calculations!E417)*'Data Entry'!X420),"")</f>
        <v/>
      </c>
      <c r="AX420" s="146" t="str">
        <f>IFERROR(VLOOKUP(AJ420,Lists!$P$2:$Q$182,2,0),"")</f>
        <v/>
      </c>
      <c r="AY420" s="143" t="str">
        <f>IF(AO420="UI",VLOOKUP(AM420,'Convert Internation Units'!$A$2:$D$33,4,FALSE),IF(AM420="Penethamate hydroiodide",0.63,IF(AM420="Benzylpenicillin Procaine /
 Benzathine Penicillin",0.61,IF(AM420="Benzathine Penicillin",0.61,IF(AM420="Procaine benzylpenicillin",0.61,IF(AM420=Prodrug!H417,Prodrug!H417,Prodrug!H417))))))</f>
        <v/>
      </c>
      <c r="AZ420" s="240" t="str">
        <f>IFERROR((((Calculations!S417*Calculations!G417)/Calculations!E417)*'Data Entry'!X420),"")</f>
        <v/>
      </c>
      <c r="BA420" s="146" t="str">
        <f>IFERROR(VLOOKUP(AM420,Lists!$P$2:$Q$182,2,0),"")</f>
        <v/>
      </c>
      <c r="BG420" s="165"/>
      <c r="BH420" s="165"/>
      <c r="BI420" s="165"/>
      <c r="BJ420" s="165"/>
      <c r="BK420" s="165"/>
      <c r="BL420" s="165"/>
      <c r="BM420" s="165"/>
      <c r="BN420" s="165"/>
      <c r="BO420" s="165"/>
      <c r="BP420" s="165"/>
      <c r="BQ420" s="165"/>
      <c r="BR420" s="165"/>
      <c r="BS420" s="165"/>
      <c r="BT420" s="165"/>
      <c r="BU420" s="165"/>
    </row>
    <row r="421" spans="1:73" s="5" customFormat="1">
      <c r="A421" s="116">
        <v>415</v>
      </c>
      <c r="B421" s="232"/>
      <c r="C421" s="105"/>
      <c r="D421" s="105"/>
      <c r="E421" s="105"/>
      <c r="F421" s="106"/>
      <c r="G421" s="107"/>
      <c r="H421" s="107"/>
      <c r="I421" s="108"/>
      <c r="J421" s="110"/>
      <c r="K421" s="110"/>
      <c r="L421" s="110"/>
      <c r="M421" s="110"/>
      <c r="N421" s="110"/>
      <c r="O421" s="110"/>
      <c r="P421" s="110"/>
      <c r="Q421" s="110"/>
      <c r="R421" s="110"/>
      <c r="S421" s="110"/>
      <c r="T421" s="110"/>
      <c r="U421" s="110"/>
      <c r="V421" s="110"/>
      <c r="W421" s="109"/>
      <c r="X421" s="111"/>
      <c r="Y421" s="112"/>
      <c r="Z421" s="328"/>
      <c r="AA421" s="329"/>
      <c r="AB421" s="114"/>
      <c r="AC421" s="115"/>
      <c r="AD421" s="113"/>
      <c r="AE421" s="113"/>
      <c r="AF421" s="112"/>
      <c r="AG421" s="116"/>
      <c r="AH421" s="115"/>
      <c r="AI421" s="174"/>
      <c r="AJ421" s="104"/>
      <c r="AK421" s="115"/>
      <c r="AL421" s="112"/>
      <c r="AM421" s="116"/>
      <c r="AN421" s="115"/>
      <c r="AO421" s="248"/>
      <c r="AP421" s="242" t="str">
        <f>IF(AD421="UI",VLOOKUP(AB421,'Convert Internation Units'!$A$2:$D$33,4,FALSE),IF(AB421="Penethamate hydroiodide",0.63,IF(AB421="Benzylpenicillin Procaine /
 Benzathine Penicillin",0.61,IF(AB421="Benzathine Penicillin",0.61,IF(AB421="Procaine benzylpenicillin",0.61,IF(AB421=Prodrug!E418,Prodrug!E418,Prodrug!E418))))))</f>
        <v/>
      </c>
      <c r="AQ421" s="239" t="str">
        <f>IFERROR((((Calculations!C418*Calculations!G418)/Calculations!E418)*'Data Entry'!X421),"")</f>
        <v/>
      </c>
      <c r="AR421" s="234" t="str">
        <f>IFERROR(VLOOKUP(AB421,Lists!$P$2:$Q$182,2,0),"")</f>
        <v/>
      </c>
      <c r="AS421" s="233" t="str">
        <f>IF(AI421="UI",VLOOKUP(AG421,'Convert Internation Units'!$A$2:$D$33,4,FALSE),IF(AG421="Penethamate hydroiodide",0.63,IF(AG421="Benzylpenicillin Procaine /
 Benzathine Penicillin",0.61,IF(AG421="Benzathine Penicillin",0.61,IF(AG421="Procaine benzylpenicillin",0.61,IF(AG421=Prodrug!F418,Prodrug!F418,Prodrug!F418))))))</f>
        <v/>
      </c>
      <c r="AT421" s="239" t="str">
        <f>IFERROR((((Calculations!K418*Calculations!G418)/Calculations!E418)*'Data Entry'!X421),"")</f>
        <v/>
      </c>
      <c r="AU421" s="235" t="str">
        <f>IFERROR(VLOOKUP(AG421,Lists!$P$2:$Q$182,2,0),"")</f>
        <v/>
      </c>
      <c r="AV421" s="233" t="str">
        <f>IF(AL421="UI",VLOOKUP(AJ421,'Convert Internation Units'!$A$2:$D$33,4,FALSE),IF(AJ421="Penethamate hydroiodide",0.63,IF(AJ421="Benzylpenicillin Procaine /
 Benzathine Penicillin",0.61,IF(AJ421="Benzathine Penicillin",0.61,IF(AJ421="Procaine benzylpenicillin",0.61,IF(AJ421=Prodrug!G418,Prodrug!G418,Prodrug!G418))))))</f>
        <v/>
      </c>
      <c r="AW421" s="239" t="str">
        <f>IFERROR((((Calculations!O418*Calculations!G418)/Calculations!E418)*'Data Entry'!X421),"")</f>
        <v/>
      </c>
      <c r="AX421" s="235" t="str">
        <f>IFERROR(VLOOKUP(AJ421,Lists!$P$2:$Q$182,2,0),"")</f>
        <v/>
      </c>
      <c r="AY421" s="233" t="str">
        <f>IF(AO421="UI",VLOOKUP(AM421,'Convert Internation Units'!$A$2:$D$33,4,FALSE),IF(AM421="Penethamate hydroiodide",0.63,IF(AM421="Benzylpenicillin Procaine /
 Benzathine Penicillin",0.61,IF(AM421="Benzathine Penicillin",0.61,IF(AM421="Procaine benzylpenicillin",0.61,IF(AM421=Prodrug!H418,Prodrug!H418,Prodrug!H418))))))</f>
        <v/>
      </c>
      <c r="AZ421" s="239" t="str">
        <f>IFERROR((((Calculations!S418*Calculations!G418)/Calculations!E418)*'Data Entry'!X421),"")</f>
        <v/>
      </c>
      <c r="BA421" s="235" t="str">
        <f>IFERROR(VLOOKUP(AM421,Lists!$P$2:$Q$182,2,0),"")</f>
        <v/>
      </c>
      <c r="BG421" s="165"/>
      <c r="BH421" s="165"/>
      <c r="BI421" s="165"/>
      <c r="BJ421" s="165"/>
      <c r="BK421" s="165"/>
      <c r="BL421" s="165"/>
      <c r="BM421" s="165"/>
      <c r="BN421" s="165"/>
      <c r="BO421" s="165"/>
      <c r="BP421" s="165"/>
      <c r="BQ421" s="165"/>
      <c r="BR421" s="165"/>
      <c r="BS421" s="165"/>
      <c r="BT421" s="165"/>
      <c r="BU421" s="165"/>
    </row>
    <row r="422" spans="1:73" s="5" customFormat="1">
      <c r="A422" s="6">
        <v>416</v>
      </c>
      <c r="B422" s="231"/>
      <c r="C422" s="7"/>
      <c r="D422" s="7"/>
      <c r="E422" s="7"/>
      <c r="F422" s="67"/>
      <c r="G422" s="79"/>
      <c r="H422" s="79"/>
      <c r="I422" s="75"/>
      <c r="J422" s="76"/>
      <c r="K422" s="76"/>
      <c r="L422" s="76"/>
      <c r="M422" s="76"/>
      <c r="N422" s="76"/>
      <c r="O422" s="76"/>
      <c r="P422" s="76"/>
      <c r="Q422" s="76"/>
      <c r="R422" s="76"/>
      <c r="S422" s="76"/>
      <c r="T422" s="76"/>
      <c r="U422" s="76"/>
      <c r="V422" s="76"/>
      <c r="W422" s="80"/>
      <c r="X422" s="69"/>
      <c r="Y422" s="25"/>
      <c r="Z422" s="326"/>
      <c r="AA422" s="327"/>
      <c r="AB422" s="28"/>
      <c r="AC422" s="23"/>
      <c r="AD422" s="8"/>
      <c r="AE422" s="8"/>
      <c r="AF422" s="25"/>
      <c r="AG422" s="6"/>
      <c r="AH422" s="23"/>
      <c r="AI422" s="173"/>
      <c r="AJ422" s="26"/>
      <c r="AK422" s="23"/>
      <c r="AL422" s="25"/>
      <c r="AM422" s="6"/>
      <c r="AN422" s="23"/>
      <c r="AO422" s="247"/>
      <c r="AP422" s="243" t="str">
        <f>IF(AD422="UI",VLOOKUP(AB422,'Convert Internation Units'!$A$2:$D$33,4,FALSE),IF(AB422="Penethamate hydroiodide",0.63,IF(AB422="Benzylpenicillin Procaine /
 Benzathine Penicillin",0.61,IF(AB422="Benzathine Penicillin",0.61,IF(AB422="Procaine benzylpenicillin",0.61,IF(AB422=Prodrug!E419,Prodrug!E419,Prodrug!E419))))))</f>
        <v/>
      </c>
      <c r="AQ422" s="240" t="str">
        <f>IFERROR((((Calculations!C419*Calculations!G419)/Calculations!E419)*'Data Entry'!X422),"")</f>
        <v/>
      </c>
      <c r="AR422" s="141" t="str">
        <f>IFERROR(VLOOKUP(AB422,Lists!$P$2:$Q$182,2,0),"")</f>
        <v/>
      </c>
      <c r="AS422" s="143" t="str">
        <f>IF(AI422="UI",VLOOKUP(AG422,'Convert Internation Units'!$A$2:$D$33,4,FALSE),IF(AG422="Penethamate hydroiodide",0.63,IF(AG422="Benzylpenicillin Procaine /
 Benzathine Penicillin",0.61,IF(AG422="Benzathine Penicillin",0.61,IF(AG422="Procaine benzylpenicillin",0.61,IF(AG422=Prodrug!F419,Prodrug!F419,Prodrug!F419))))))</f>
        <v/>
      </c>
      <c r="AT422" s="240" t="str">
        <f>IFERROR((((Calculations!K419*Calculations!G419)/Calculations!E419)*'Data Entry'!X422),"")</f>
        <v/>
      </c>
      <c r="AU422" s="146" t="str">
        <f>IFERROR(VLOOKUP(AG422,Lists!$P$2:$Q$182,2,0),"")</f>
        <v/>
      </c>
      <c r="AV422" s="143" t="str">
        <f>IF(AL422="UI",VLOOKUP(AJ422,'Convert Internation Units'!$A$2:$D$33,4,FALSE),IF(AJ422="Penethamate hydroiodide",0.63,IF(AJ422="Benzylpenicillin Procaine /
 Benzathine Penicillin",0.61,IF(AJ422="Benzathine Penicillin",0.61,IF(AJ422="Procaine benzylpenicillin",0.61,IF(AJ422=Prodrug!G419,Prodrug!G419,Prodrug!G419))))))</f>
        <v/>
      </c>
      <c r="AW422" s="240" t="str">
        <f>IFERROR((((Calculations!O419*Calculations!G419)/Calculations!E419)*'Data Entry'!X422),"")</f>
        <v/>
      </c>
      <c r="AX422" s="146" t="str">
        <f>IFERROR(VLOOKUP(AJ422,Lists!$P$2:$Q$182,2,0),"")</f>
        <v/>
      </c>
      <c r="AY422" s="143" t="str">
        <f>IF(AO422="UI",VLOOKUP(AM422,'Convert Internation Units'!$A$2:$D$33,4,FALSE),IF(AM422="Penethamate hydroiodide",0.63,IF(AM422="Benzylpenicillin Procaine /
 Benzathine Penicillin",0.61,IF(AM422="Benzathine Penicillin",0.61,IF(AM422="Procaine benzylpenicillin",0.61,IF(AM422=Prodrug!H419,Prodrug!H419,Prodrug!H419))))))</f>
        <v/>
      </c>
      <c r="AZ422" s="240" t="str">
        <f>IFERROR((((Calculations!S419*Calculations!G419)/Calculations!E419)*'Data Entry'!X422),"")</f>
        <v/>
      </c>
      <c r="BA422" s="146" t="str">
        <f>IFERROR(VLOOKUP(AM422,Lists!$P$2:$Q$182,2,0),"")</f>
        <v/>
      </c>
      <c r="BG422" s="165"/>
      <c r="BH422" s="165"/>
      <c r="BI422" s="165"/>
      <c r="BJ422" s="165"/>
      <c r="BK422" s="165"/>
      <c r="BL422" s="165"/>
      <c r="BM422" s="165"/>
      <c r="BN422" s="165"/>
      <c r="BO422" s="165"/>
      <c r="BP422" s="165"/>
      <c r="BQ422" s="165"/>
      <c r="BR422" s="165"/>
      <c r="BS422" s="165"/>
      <c r="BT422" s="165"/>
      <c r="BU422" s="165"/>
    </row>
    <row r="423" spans="1:73" s="5" customFormat="1">
      <c r="A423" s="116">
        <v>417</v>
      </c>
      <c r="B423" s="232"/>
      <c r="C423" s="105"/>
      <c r="D423" s="105"/>
      <c r="E423" s="105"/>
      <c r="F423" s="106"/>
      <c r="G423" s="107"/>
      <c r="H423" s="107"/>
      <c r="I423" s="108"/>
      <c r="J423" s="110"/>
      <c r="K423" s="110"/>
      <c r="L423" s="110"/>
      <c r="M423" s="110"/>
      <c r="N423" s="110"/>
      <c r="O423" s="110"/>
      <c r="P423" s="110"/>
      <c r="Q423" s="110"/>
      <c r="R423" s="110"/>
      <c r="S423" s="110"/>
      <c r="T423" s="110"/>
      <c r="U423" s="110"/>
      <c r="V423" s="110"/>
      <c r="W423" s="109"/>
      <c r="X423" s="111"/>
      <c r="Y423" s="112"/>
      <c r="Z423" s="328"/>
      <c r="AA423" s="329"/>
      <c r="AB423" s="114"/>
      <c r="AC423" s="115"/>
      <c r="AD423" s="113"/>
      <c r="AE423" s="113"/>
      <c r="AF423" s="112"/>
      <c r="AG423" s="116"/>
      <c r="AH423" s="115"/>
      <c r="AI423" s="174"/>
      <c r="AJ423" s="104"/>
      <c r="AK423" s="115"/>
      <c r="AL423" s="112"/>
      <c r="AM423" s="116"/>
      <c r="AN423" s="115"/>
      <c r="AO423" s="248"/>
      <c r="AP423" s="242" t="str">
        <f>IF(AD423="UI",VLOOKUP(AB423,'Convert Internation Units'!$A$2:$D$33,4,FALSE),IF(AB423="Penethamate hydroiodide",0.63,IF(AB423="Benzylpenicillin Procaine /
 Benzathine Penicillin",0.61,IF(AB423="Benzathine Penicillin",0.61,IF(AB423="Procaine benzylpenicillin",0.61,IF(AB423=Prodrug!E420,Prodrug!E420,Prodrug!E420))))))</f>
        <v/>
      </c>
      <c r="AQ423" s="239" t="str">
        <f>IFERROR((((Calculations!C420*Calculations!G420)/Calculations!E420)*'Data Entry'!X423),"")</f>
        <v/>
      </c>
      <c r="AR423" s="234" t="str">
        <f>IFERROR(VLOOKUP(AB423,Lists!$P$2:$Q$182,2,0),"")</f>
        <v/>
      </c>
      <c r="AS423" s="233" t="str">
        <f>IF(AI423="UI",VLOOKUP(AG423,'Convert Internation Units'!$A$2:$D$33,4,FALSE),IF(AG423="Penethamate hydroiodide",0.63,IF(AG423="Benzylpenicillin Procaine /
 Benzathine Penicillin",0.61,IF(AG423="Benzathine Penicillin",0.61,IF(AG423="Procaine benzylpenicillin",0.61,IF(AG423=Prodrug!F420,Prodrug!F420,Prodrug!F420))))))</f>
        <v/>
      </c>
      <c r="AT423" s="239" t="str">
        <f>IFERROR((((Calculations!K420*Calculations!G420)/Calculations!E420)*'Data Entry'!X423),"")</f>
        <v/>
      </c>
      <c r="AU423" s="235" t="str">
        <f>IFERROR(VLOOKUP(AG423,Lists!$P$2:$Q$182,2,0),"")</f>
        <v/>
      </c>
      <c r="AV423" s="233" t="str">
        <f>IF(AL423="UI",VLOOKUP(AJ423,'Convert Internation Units'!$A$2:$D$33,4,FALSE),IF(AJ423="Penethamate hydroiodide",0.63,IF(AJ423="Benzylpenicillin Procaine /
 Benzathine Penicillin",0.61,IF(AJ423="Benzathine Penicillin",0.61,IF(AJ423="Procaine benzylpenicillin",0.61,IF(AJ423=Prodrug!G420,Prodrug!G420,Prodrug!G420))))))</f>
        <v/>
      </c>
      <c r="AW423" s="239" t="str">
        <f>IFERROR((((Calculations!O420*Calculations!G420)/Calculations!E420)*'Data Entry'!X423),"")</f>
        <v/>
      </c>
      <c r="AX423" s="235" t="str">
        <f>IFERROR(VLOOKUP(AJ423,Lists!$P$2:$Q$182,2,0),"")</f>
        <v/>
      </c>
      <c r="AY423" s="233" t="str">
        <f>IF(AO423="UI",VLOOKUP(AM423,'Convert Internation Units'!$A$2:$D$33,4,FALSE),IF(AM423="Penethamate hydroiodide",0.63,IF(AM423="Benzylpenicillin Procaine /
 Benzathine Penicillin",0.61,IF(AM423="Benzathine Penicillin",0.61,IF(AM423="Procaine benzylpenicillin",0.61,IF(AM423=Prodrug!H420,Prodrug!H420,Prodrug!H420))))))</f>
        <v/>
      </c>
      <c r="AZ423" s="239" t="str">
        <f>IFERROR((((Calculations!S420*Calculations!G420)/Calculations!E420)*'Data Entry'!X423),"")</f>
        <v/>
      </c>
      <c r="BA423" s="235" t="str">
        <f>IFERROR(VLOOKUP(AM423,Lists!$P$2:$Q$182,2,0),"")</f>
        <v/>
      </c>
      <c r="BG423" s="165"/>
      <c r="BH423" s="165"/>
      <c r="BI423" s="165"/>
      <c r="BJ423" s="165"/>
      <c r="BK423" s="165"/>
      <c r="BL423" s="165"/>
      <c r="BM423" s="165"/>
      <c r="BN423" s="165"/>
      <c r="BO423" s="165"/>
      <c r="BP423" s="165"/>
      <c r="BQ423" s="165"/>
      <c r="BR423" s="165"/>
      <c r="BS423" s="165"/>
      <c r="BT423" s="165"/>
      <c r="BU423" s="165"/>
    </row>
    <row r="424" spans="1:73" s="5" customFormat="1">
      <c r="A424" s="6">
        <v>418</v>
      </c>
      <c r="B424" s="231"/>
      <c r="C424" s="7"/>
      <c r="D424" s="7"/>
      <c r="E424" s="7"/>
      <c r="F424" s="67"/>
      <c r="G424" s="79"/>
      <c r="H424" s="79"/>
      <c r="I424" s="75"/>
      <c r="J424" s="76"/>
      <c r="K424" s="76"/>
      <c r="L424" s="76"/>
      <c r="M424" s="76"/>
      <c r="N424" s="76"/>
      <c r="O424" s="76"/>
      <c r="P424" s="76"/>
      <c r="Q424" s="76"/>
      <c r="R424" s="76"/>
      <c r="S424" s="76"/>
      <c r="T424" s="76"/>
      <c r="U424" s="76"/>
      <c r="V424" s="76"/>
      <c r="W424" s="80"/>
      <c r="X424" s="69"/>
      <c r="Y424" s="25"/>
      <c r="Z424" s="326"/>
      <c r="AA424" s="327"/>
      <c r="AB424" s="28"/>
      <c r="AC424" s="23"/>
      <c r="AD424" s="8"/>
      <c r="AE424" s="8"/>
      <c r="AF424" s="25"/>
      <c r="AG424" s="6"/>
      <c r="AH424" s="23"/>
      <c r="AI424" s="173"/>
      <c r="AJ424" s="26"/>
      <c r="AK424" s="23"/>
      <c r="AL424" s="25"/>
      <c r="AM424" s="6"/>
      <c r="AN424" s="23"/>
      <c r="AO424" s="247"/>
      <c r="AP424" s="243" t="str">
        <f>IF(AD424="UI",VLOOKUP(AB424,'Convert Internation Units'!$A$2:$D$33,4,FALSE),IF(AB424="Penethamate hydroiodide",0.63,IF(AB424="Benzylpenicillin Procaine /
 Benzathine Penicillin",0.61,IF(AB424="Benzathine Penicillin",0.61,IF(AB424="Procaine benzylpenicillin",0.61,IF(AB424=Prodrug!E421,Prodrug!E421,Prodrug!E421))))))</f>
        <v/>
      </c>
      <c r="AQ424" s="240" t="str">
        <f>IFERROR((((Calculations!C421*Calculations!G421)/Calculations!E421)*'Data Entry'!X424),"")</f>
        <v/>
      </c>
      <c r="AR424" s="141" t="str">
        <f>IFERROR(VLOOKUP(AB424,Lists!$P$2:$Q$182,2,0),"")</f>
        <v/>
      </c>
      <c r="AS424" s="143" t="str">
        <f>IF(AI424="UI",VLOOKUP(AG424,'Convert Internation Units'!$A$2:$D$33,4,FALSE),IF(AG424="Penethamate hydroiodide",0.63,IF(AG424="Benzylpenicillin Procaine /
 Benzathine Penicillin",0.61,IF(AG424="Benzathine Penicillin",0.61,IF(AG424="Procaine benzylpenicillin",0.61,IF(AG424=Prodrug!F421,Prodrug!F421,Prodrug!F421))))))</f>
        <v/>
      </c>
      <c r="AT424" s="240" t="str">
        <f>IFERROR((((Calculations!K421*Calculations!G421)/Calculations!E421)*'Data Entry'!X424),"")</f>
        <v/>
      </c>
      <c r="AU424" s="146" t="str">
        <f>IFERROR(VLOOKUP(AG424,Lists!$P$2:$Q$182,2,0),"")</f>
        <v/>
      </c>
      <c r="AV424" s="143" t="str">
        <f>IF(AL424="UI",VLOOKUP(AJ424,'Convert Internation Units'!$A$2:$D$33,4,FALSE),IF(AJ424="Penethamate hydroiodide",0.63,IF(AJ424="Benzylpenicillin Procaine /
 Benzathine Penicillin",0.61,IF(AJ424="Benzathine Penicillin",0.61,IF(AJ424="Procaine benzylpenicillin",0.61,IF(AJ424=Prodrug!G421,Prodrug!G421,Prodrug!G421))))))</f>
        <v/>
      </c>
      <c r="AW424" s="240" t="str">
        <f>IFERROR((((Calculations!O421*Calculations!G421)/Calculations!E421)*'Data Entry'!X424),"")</f>
        <v/>
      </c>
      <c r="AX424" s="146" t="str">
        <f>IFERROR(VLOOKUP(AJ424,Lists!$P$2:$Q$182,2,0),"")</f>
        <v/>
      </c>
      <c r="AY424" s="143" t="str">
        <f>IF(AO424="UI",VLOOKUP(AM424,'Convert Internation Units'!$A$2:$D$33,4,FALSE),IF(AM424="Penethamate hydroiodide",0.63,IF(AM424="Benzylpenicillin Procaine /
 Benzathine Penicillin",0.61,IF(AM424="Benzathine Penicillin",0.61,IF(AM424="Procaine benzylpenicillin",0.61,IF(AM424=Prodrug!H421,Prodrug!H421,Prodrug!H421))))))</f>
        <v/>
      </c>
      <c r="AZ424" s="240" t="str">
        <f>IFERROR((((Calculations!S421*Calculations!G421)/Calculations!E421)*'Data Entry'!X424),"")</f>
        <v/>
      </c>
      <c r="BA424" s="146" t="str">
        <f>IFERROR(VLOOKUP(AM424,Lists!$P$2:$Q$182,2,0),"")</f>
        <v/>
      </c>
      <c r="BG424" s="165"/>
      <c r="BH424" s="165"/>
      <c r="BI424" s="165"/>
      <c r="BJ424" s="165"/>
      <c r="BK424" s="165"/>
      <c r="BL424" s="165"/>
      <c r="BM424" s="165"/>
      <c r="BN424" s="165"/>
      <c r="BO424" s="165"/>
      <c r="BP424" s="165"/>
      <c r="BQ424" s="165"/>
      <c r="BR424" s="165"/>
      <c r="BS424" s="165"/>
      <c r="BT424" s="165"/>
      <c r="BU424" s="165"/>
    </row>
    <row r="425" spans="1:73" s="5" customFormat="1">
      <c r="A425" s="116">
        <v>419</v>
      </c>
      <c r="B425" s="232"/>
      <c r="C425" s="105"/>
      <c r="D425" s="105"/>
      <c r="E425" s="105"/>
      <c r="F425" s="106"/>
      <c r="G425" s="107"/>
      <c r="H425" s="107"/>
      <c r="I425" s="108"/>
      <c r="J425" s="110"/>
      <c r="K425" s="110"/>
      <c r="L425" s="110"/>
      <c r="M425" s="110"/>
      <c r="N425" s="110"/>
      <c r="O425" s="110"/>
      <c r="P425" s="110"/>
      <c r="Q425" s="110"/>
      <c r="R425" s="110"/>
      <c r="S425" s="110"/>
      <c r="T425" s="110"/>
      <c r="U425" s="110"/>
      <c r="V425" s="110"/>
      <c r="W425" s="109"/>
      <c r="X425" s="111"/>
      <c r="Y425" s="112"/>
      <c r="Z425" s="328"/>
      <c r="AA425" s="329"/>
      <c r="AB425" s="114"/>
      <c r="AC425" s="115"/>
      <c r="AD425" s="113"/>
      <c r="AE425" s="113"/>
      <c r="AF425" s="112"/>
      <c r="AG425" s="116"/>
      <c r="AH425" s="115"/>
      <c r="AI425" s="174"/>
      <c r="AJ425" s="104"/>
      <c r="AK425" s="115"/>
      <c r="AL425" s="112"/>
      <c r="AM425" s="116"/>
      <c r="AN425" s="115"/>
      <c r="AO425" s="248"/>
      <c r="AP425" s="242" t="str">
        <f>IF(AD425="UI",VLOOKUP(AB425,'Convert Internation Units'!$A$2:$D$33,4,FALSE),IF(AB425="Penethamate hydroiodide",0.63,IF(AB425="Benzylpenicillin Procaine /
 Benzathine Penicillin",0.61,IF(AB425="Benzathine Penicillin",0.61,IF(AB425="Procaine benzylpenicillin",0.61,IF(AB425=Prodrug!E422,Prodrug!E422,Prodrug!E422))))))</f>
        <v/>
      </c>
      <c r="AQ425" s="239" t="str">
        <f>IFERROR((((Calculations!C422*Calculations!G422)/Calculations!E422)*'Data Entry'!X425),"")</f>
        <v/>
      </c>
      <c r="AR425" s="234" t="str">
        <f>IFERROR(VLOOKUP(AB425,Lists!$P$2:$Q$182,2,0),"")</f>
        <v/>
      </c>
      <c r="AS425" s="233" t="str">
        <f>IF(AI425="UI",VLOOKUP(AG425,'Convert Internation Units'!$A$2:$D$33,4,FALSE),IF(AG425="Penethamate hydroiodide",0.63,IF(AG425="Benzylpenicillin Procaine /
 Benzathine Penicillin",0.61,IF(AG425="Benzathine Penicillin",0.61,IF(AG425="Procaine benzylpenicillin",0.61,IF(AG425=Prodrug!F422,Prodrug!F422,Prodrug!F422))))))</f>
        <v/>
      </c>
      <c r="AT425" s="239" t="str">
        <f>IFERROR((((Calculations!K422*Calculations!G422)/Calculations!E422)*'Data Entry'!X425),"")</f>
        <v/>
      </c>
      <c r="AU425" s="235" t="str">
        <f>IFERROR(VLOOKUP(AG425,Lists!$P$2:$Q$182,2,0),"")</f>
        <v/>
      </c>
      <c r="AV425" s="233" t="str">
        <f>IF(AL425="UI",VLOOKUP(AJ425,'Convert Internation Units'!$A$2:$D$33,4,FALSE),IF(AJ425="Penethamate hydroiodide",0.63,IF(AJ425="Benzylpenicillin Procaine /
 Benzathine Penicillin",0.61,IF(AJ425="Benzathine Penicillin",0.61,IF(AJ425="Procaine benzylpenicillin",0.61,IF(AJ425=Prodrug!G422,Prodrug!G422,Prodrug!G422))))))</f>
        <v/>
      </c>
      <c r="AW425" s="239" t="str">
        <f>IFERROR((((Calculations!O422*Calculations!G422)/Calculations!E422)*'Data Entry'!X425),"")</f>
        <v/>
      </c>
      <c r="AX425" s="235" t="str">
        <f>IFERROR(VLOOKUP(AJ425,Lists!$P$2:$Q$182,2,0),"")</f>
        <v/>
      </c>
      <c r="AY425" s="233" t="str">
        <f>IF(AO425="UI",VLOOKUP(AM425,'Convert Internation Units'!$A$2:$D$33,4,FALSE),IF(AM425="Penethamate hydroiodide",0.63,IF(AM425="Benzylpenicillin Procaine /
 Benzathine Penicillin",0.61,IF(AM425="Benzathine Penicillin",0.61,IF(AM425="Procaine benzylpenicillin",0.61,IF(AM425=Prodrug!H422,Prodrug!H422,Prodrug!H422))))))</f>
        <v/>
      </c>
      <c r="AZ425" s="239" t="str">
        <f>IFERROR((((Calculations!S422*Calculations!G422)/Calculations!E422)*'Data Entry'!X425),"")</f>
        <v/>
      </c>
      <c r="BA425" s="235" t="str">
        <f>IFERROR(VLOOKUP(AM425,Lists!$P$2:$Q$182,2,0),"")</f>
        <v/>
      </c>
      <c r="BG425" s="165"/>
      <c r="BH425" s="165"/>
      <c r="BI425" s="165"/>
      <c r="BJ425" s="165"/>
      <c r="BK425" s="165"/>
      <c r="BL425" s="165"/>
      <c r="BM425" s="165"/>
      <c r="BN425" s="165"/>
      <c r="BO425" s="165"/>
      <c r="BP425" s="165"/>
      <c r="BQ425" s="165"/>
      <c r="BR425" s="165"/>
      <c r="BS425" s="165"/>
      <c r="BT425" s="165"/>
      <c r="BU425" s="165"/>
    </row>
    <row r="426" spans="1:73" s="5" customFormat="1">
      <c r="A426" s="6">
        <v>420</v>
      </c>
      <c r="B426" s="231"/>
      <c r="C426" s="7"/>
      <c r="D426" s="7"/>
      <c r="E426" s="7"/>
      <c r="F426" s="67"/>
      <c r="G426" s="79"/>
      <c r="H426" s="79"/>
      <c r="I426" s="75"/>
      <c r="J426" s="76"/>
      <c r="K426" s="76"/>
      <c r="L426" s="76"/>
      <c r="M426" s="76"/>
      <c r="N426" s="76"/>
      <c r="O426" s="76"/>
      <c r="P426" s="76"/>
      <c r="Q426" s="76"/>
      <c r="R426" s="76"/>
      <c r="S426" s="76"/>
      <c r="T426" s="76"/>
      <c r="U426" s="76"/>
      <c r="V426" s="76"/>
      <c r="W426" s="80"/>
      <c r="X426" s="69"/>
      <c r="Y426" s="25"/>
      <c r="Z426" s="326"/>
      <c r="AA426" s="327"/>
      <c r="AB426" s="28"/>
      <c r="AC426" s="23"/>
      <c r="AD426" s="8"/>
      <c r="AE426" s="8"/>
      <c r="AF426" s="25"/>
      <c r="AG426" s="6"/>
      <c r="AH426" s="23"/>
      <c r="AI426" s="173"/>
      <c r="AJ426" s="26"/>
      <c r="AK426" s="23"/>
      <c r="AL426" s="25"/>
      <c r="AM426" s="6"/>
      <c r="AN426" s="23"/>
      <c r="AO426" s="247"/>
      <c r="AP426" s="243" t="str">
        <f>IF(AD426="UI",VLOOKUP(AB426,'Convert Internation Units'!$A$2:$D$33,4,FALSE),IF(AB426="Penethamate hydroiodide",0.63,IF(AB426="Benzylpenicillin Procaine /
 Benzathine Penicillin",0.61,IF(AB426="Benzathine Penicillin",0.61,IF(AB426="Procaine benzylpenicillin",0.61,IF(AB426=Prodrug!E423,Prodrug!E423,Prodrug!E423))))))</f>
        <v/>
      </c>
      <c r="AQ426" s="240" t="str">
        <f>IFERROR((((Calculations!C423*Calculations!G423)/Calculations!E423)*'Data Entry'!X426),"")</f>
        <v/>
      </c>
      <c r="AR426" s="141" t="str">
        <f>IFERROR(VLOOKUP(AB426,Lists!$P$2:$Q$182,2,0),"")</f>
        <v/>
      </c>
      <c r="AS426" s="143" t="str">
        <f>IF(AI426="UI",VLOOKUP(AG426,'Convert Internation Units'!$A$2:$D$33,4,FALSE),IF(AG426="Penethamate hydroiodide",0.63,IF(AG426="Benzylpenicillin Procaine /
 Benzathine Penicillin",0.61,IF(AG426="Benzathine Penicillin",0.61,IF(AG426="Procaine benzylpenicillin",0.61,IF(AG426=Prodrug!F423,Prodrug!F423,Prodrug!F423))))))</f>
        <v/>
      </c>
      <c r="AT426" s="240" t="str">
        <f>IFERROR((((Calculations!K423*Calculations!G423)/Calculations!E423)*'Data Entry'!X426),"")</f>
        <v/>
      </c>
      <c r="AU426" s="146" t="str">
        <f>IFERROR(VLOOKUP(AG426,Lists!$P$2:$Q$182,2,0),"")</f>
        <v/>
      </c>
      <c r="AV426" s="143" t="str">
        <f>IF(AL426="UI",VLOOKUP(AJ426,'Convert Internation Units'!$A$2:$D$33,4,FALSE),IF(AJ426="Penethamate hydroiodide",0.63,IF(AJ426="Benzylpenicillin Procaine /
 Benzathine Penicillin",0.61,IF(AJ426="Benzathine Penicillin",0.61,IF(AJ426="Procaine benzylpenicillin",0.61,IF(AJ426=Prodrug!G423,Prodrug!G423,Prodrug!G423))))))</f>
        <v/>
      </c>
      <c r="AW426" s="240" t="str">
        <f>IFERROR((((Calculations!O423*Calculations!G423)/Calculations!E423)*'Data Entry'!X426),"")</f>
        <v/>
      </c>
      <c r="AX426" s="146" t="str">
        <f>IFERROR(VLOOKUP(AJ426,Lists!$P$2:$Q$182,2,0),"")</f>
        <v/>
      </c>
      <c r="AY426" s="143" t="str">
        <f>IF(AO426="UI",VLOOKUP(AM426,'Convert Internation Units'!$A$2:$D$33,4,FALSE),IF(AM426="Penethamate hydroiodide",0.63,IF(AM426="Benzylpenicillin Procaine /
 Benzathine Penicillin",0.61,IF(AM426="Benzathine Penicillin",0.61,IF(AM426="Procaine benzylpenicillin",0.61,IF(AM426=Prodrug!H423,Prodrug!H423,Prodrug!H423))))))</f>
        <v/>
      </c>
      <c r="AZ426" s="240" t="str">
        <f>IFERROR((((Calculations!S423*Calculations!G423)/Calculations!E423)*'Data Entry'!X426),"")</f>
        <v/>
      </c>
      <c r="BA426" s="146" t="str">
        <f>IFERROR(VLOOKUP(AM426,Lists!$P$2:$Q$182,2,0),"")</f>
        <v/>
      </c>
      <c r="BG426" s="165"/>
      <c r="BH426" s="165"/>
      <c r="BI426" s="165"/>
      <c r="BJ426" s="165"/>
      <c r="BK426" s="165"/>
      <c r="BL426" s="165"/>
      <c r="BM426" s="165"/>
      <c r="BN426" s="165"/>
      <c r="BO426" s="165"/>
      <c r="BP426" s="165"/>
      <c r="BQ426" s="165"/>
      <c r="BR426" s="165"/>
      <c r="BS426" s="165"/>
      <c r="BT426" s="165"/>
      <c r="BU426" s="165"/>
    </row>
    <row r="427" spans="1:73" s="5" customFormat="1">
      <c r="A427" s="116">
        <v>421</v>
      </c>
      <c r="B427" s="232"/>
      <c r="C427" s="105"/>
      <c r="D427" s="105"/>
      <c r="E427" s="105"/>
      <c r="F427" s="106"/>
      <c r="G427" s="107"/>
      <c r="H427" s="107"/>
      <c r="I427" s="108"/>
      <c r="J427" s="110"/>
      <c r="K427" s="110"/>
      <c r="L427" s="110"/>
      <c r="M427" s="110"/>
      <c r="N427" s="110"/>
      <c r="O427" s="110"/>
      <c r="P427" s="110"/>
      <c r="Q427" s="110"/>
      <c r="R427" s="110"/>
      <c r="S427" s="110"/>
      <c r="T427" s="110"/>
      <c r="U427" s="110"/>
      <c r="V427" s="110"/>
      <c r="W427" s="109"/>
      <c r="X427" s="111"/>
      <c r="Y427" s="112"/>
      <c r="Z427" s="328"/>
      <c r="AA427" s="329"/>
      <c r="AB427" s="114"/>
      <c r="AC427" s="115"/>
      <c r="AD427" s="113"/>
      <c r="AE427" s="113"/>
      <c r="AF427" s="112"/>
      <c r="AG427" s="116"/>
      <c r="AH427" s="115"/>
      <c r="AI427" s="174"/>
      <c r="AJ427" s="104"/>
      <c r="AK427" s="115"/>
      <c r="AL427" s="112"/>
      <c r="AM427" s="116"/>
      <c r="AN427" s="115"/>
      <c r="AO427" s="248"/>
      <c r="AP427" s="242" t="str">
        <f>IF(AD427="UI",VLOOKUP(AB427,'Convert Internation Units'!$A$2:$D$33,4,FALSE),IF(AB427="Penethamate hydroiodide",0.63,IF(AB427="Benzylpenicillin Procaine /
 Benzathine Penicillin",0.61,IF(AB427="Benzathine Penicillin",0.61,IF(AB427="Procaine benzylpenicillin",0.61,IF(AB427=Prodrug!E424,Prodrug!E424,Prodrug!E424))))))</f>
        <v/>
      </c>
      <c r="AQ427" s="239" t="str">
        <f>IFERROR((((Calculations!C424*Calculations!G424)/Calculations!E424)*'Data Entry'!X427),"")</f>
        <v/>
      </c>
      <c r="AR427" s="234" t="str">
        <f>IFERROR(VLOOKUP(AB427,Lists!$P$2:$Q$182,2,0),"")</f>
        <v/>
      </c>
      <c r="AS427" s="233" t="str">
        <f>IF(AI427="UI",VLOOKUP(AG427,'Convert Internation Units'!$A$2:$D$33,4,FALSE),IF(AG427="Penethamate hydroiodide",0.63,IF(AG427="Benzylpenicillin Procaine /
 Benzathine Penicillin",0.61,IF(AG427="Benzathine Penicillin",0.61,IF(AG427="Procaine benzylpenicillin",0.61,IF(AG427=Prodrug!F424,Prodrug!F424,Prodrug!F424))))))</f>
        <v/>
      </c>
      <c r="AT427" s="239" t="str">
        <f>IFERROR((((Calculations!K424*Calculations!G424)/Calculations!E424)*'Data Entry'!X427),"")</f>
        <v/>
      </c>
      <c r="AU427" s="235" t="str">
        <f>IFERROR(VLOOKUP(AG427,Lists!$P$2:$Q$182,2,0),"")</f>
        <v/>
      </c>
      <c r="AV427" s="233" t="str">
        <f>IF(AL427="UI",VLOOKUP(AJ427,'Convert Internation Units'!$A$2:$D$33,4,FALSE),IF(AJ427="Penethamate hydroiodide",0.63,IF(AJ427="Benzylpenicillin Procaine /
 Benzathine Penicillin",0.61,IF(AJ427="Benzathine Penicillin",0.61,IF(AJ427="Procaine benzylpenicillin",0.61,IF(AJ427=Prodrug!G424,Prodrug!G424,Prodrug!G424))))))</f>
        <v/>
      </c>
      <c r="AW427" s="239" t="str">
        <f>IFERROR((((Calculations!O424*Calculations!G424)/Calculations!E424)*'Data Entry'!X427),"")</f>
        <v/>
      </c>
      <c r="AX427" s="235" t="str">
        <f>IFERROR(VLOOKUP(AJ427,Lists!$P$2:$Q$182,2,0),"")</f>
        <v/>
      </c>
      <c r="AY427" s="233" t="str">
        <f>IF(AO427="UI",VLOOKUP(AM427,'Convert Internation Units'!$A$2:$D$33,4,FALSE),IF(AM427="Penethamate hydroiodide",0.63,IF(AM427="Benzylpenicillin Procaine /
 Benzathine Penicillin",0.61,IF(AM427="Benzathine Penicillin",0.61,IF(AM427="Procaine benzylpenicillin",0.61,IF(AM427=Prodrug!H424,Prodrug!H424,Prodrug!H424))))))</f>
        <v/>
      </c>
      <c r="AZ427" s="239" t="str">
        <f>IFERROR((((Calculations!S424*Calculations!G424)/Calculations!E424)*'Data Entry'!X427),"")</f>
        <v/>
      </c>
      <c r="BA427" s="235" t="str">
        <f>IFERROR(VLOOKUP(AM427,Lists!$P$2:$Q$182,2,0),"")</f>
        <v/>
      </c>
      <c r="BG427" s="165"/>
      <c r="BH427" s="165"/>
      <c r="BI427" s="165"/>
      <c r="BJ427" s="165"/>
      <c r="BK427" s="165"/>
      <c r="BL427" s="165"/>
      <c r="BM427" s="165"/>
      <c r="BN427" s="165"/>
      <c r="BO427" s="165"/>
      <c r="BP427" s="165"/>
      <c r="BQ427" s="165"/>
      <c r="BR427" s="165"/>
      <c r="BS427" s="165"/>
      <c r="BT427" s="165"/>
      <c r="BU427" s="165"/>
    </row>
    <row r="428" spans="1:73" s="5" customFormat="1">
      <c r="A428" s="6">
        <v>422</v>
      </c>
      <c r="B428" s="231"/>
      <c r="C428" s="7"/>
      <c r="D428" s="7"/>
      <c r="E428" s="7"/>
      <c r="F428" s="67"/>
      <c r="G428" s="79"/>
      <c r="H428" s="79"/>
      <c r="I428" s="75"/>
      <c r="J428" s="76"/>
      <c r="K428" s="76"/>
      <c r="L428" s="76"/>
      <c r="M428" s="76"/>
      <c r="N428" s="76"/>
      <c r="O428" s="76"/>
      <c r="P428" s="76"/>
      <c r="Q428" s="76"/>
      <c r="R428" s="76"/>
      <c r="S428" s="76"/>
      <c r="T428" s="76"/>
      <c r="U428" s="76"/>
      <c r="V428" s="76"/>
      <c r="W428" s="80"/>
      <c r="X428" s="69"/>
      <c r="Y428" s="25"/>
      <c r="Z428" s="326"/>
      <c r="AA428" s="327"/>
      <c r="AB428" s="28"/>
      <c r="AC428" s="23"/>
      <c r="AD428" s="8"/>
      <c r="AE428" s="8"/>
      <c r="AF428" s="25"/>
      <c r="AG428" s="6"/>
      <c r="AH428" s="23"/>
      <c r="AI428" s="173"/>
      <c r="AJ428" s="26"/>
      <c r="AK428" s="23"/>
      <c r="AL428" s="25"/>
      <c r="AM428" s="6"/>
      <c r="AN428" s="23"/>
      <c r="AO428" s="247"/>
      <c r="AP428" s="243" t="str">
        <f>IF(AD428="UI",VLOOKUP(AB428,'Convert Internation Units'!$A$2:$D$33,4,FALSE),IF(AB428="Penethamate hydroiodide",0.63,IF(AB428="Benzylpenicillin Procaine /
 Benzathine Penicillin",0.61,IF(AB428="Benzathine Penicillin",0.61,IF(AB428="Procaine benzylpenicillin",0.61,IF(AB428=Prodrug!E425,Prodrug!E425,Prodrug!E425))))))</f>
        <v/>
      </c>
      <c r="AQ428" s="240" t="str">
        <f>IFERROR((((Calculations!C425*Calculations!G425)/Calculations!E425)*'Data Entry'!X428),"")</f>
        <v/>
      </c>
      <c r="AR428" s="141" t="str">
        <f>IFERROR(VLOOKUP(AB428,Lists!$P$2:$Q$182,2,0),"")</f>
        <v/>
      </c>
      <c r="AS428" s="143" t="str">
        <f>IF(AI428="UI",VLOOKUP(AG428,'Convert Internation Units'!$A$2:$D$33,4,FALSE),IF(AG428="Penethamate hydroiodide",0.63,IF(AG428="Benzylpenicillin Procaine /
 Benzathine Penicillin",0.61,IF(AG428="Benzathine Penicillin",0.61,IF(AG428="Procaine benzylpenicillin",0.61,IF(AG428=Prodrug!F425,Prodrug!F425,Prodrug!F425))))))</f>
        <v/>
      </c>
      <c r="AT428" s="240" t="str">
        <f>IFERROR((((Calculations!K425*Calculations!G425)/Calculations!E425)*'Data Entry'!X428),"")</f>
        <v/>
      </c>
      <c r="AU428" s="146" t="str">
        <f>IFERROR(VLOOKUP(AG428,Lists!$P$2:$Q$182,2,0),"")</f>
        <v/>
      </c>
      <c r="AV428" s="143" t="str">
        <f>IF(AL428="UI",VLOOKUP(AJ428,'Convert Internation Units'!$A$2:$D$33,4,FALSE),IF(AJ428="Penethamate hydroiodide",0.63,IF(AJ428="Benzylpenicillin Procaine /
 Benzathine Penicillin",0.61,IF(AJ428="Benzathine Penicillin",0.61,IF(AJ428="Procaine benzylpenicillin",0.61,IF(AJ428=Prodrug!G425,Prodrug!G425,Prodrug!G425))))))</f>
        <v/>
      </c>
      <c r="AW428" s="240" t="str">
        <f>IFERROR((((Calculations!O425*Calculations!G425)/Calculations!E425)*'Data Entry'!X428),"")</f>
        <v/>
      </c>
      <c r="AX428" s="146" t="str">
        <f>IFERROR(VLOOKUP(AJ428,Lists!$P$2:$Q$182,2,0),"")</f>
        <v/>
      </c>
      <c r="AY428" s="143" t="str">
        <f>IF(AO428="UI",VLOOKUP(AM428,'Convert Internation Units'!$A$2:$D$33,4,FALSE),IF(AM428="Penethamate hydroiodide",0.63,IF(AM428="Benzylpenicillin Procaine /
 Benzathine Penicillin",0.61,IF(AM428="Benzathine Penicillin",0.61,IF(AM428="Procaine benzylpenicillin",0.61,IF(AM428=Prodrug!H425,Prodrug!H425,Prodrug!H425))))))</f>
        <v/>
      </c>
      <c r="AZ428" s="240" t="str">
        <f>IFERROR((((Calculations!S425*Calculations!G425)/Calculations!E425)*'Data Entry'!X428),"")</f>
        <v/>
      </c>
      <c r="BA428" s="146" t="str">
        <f>IFERROR(VLOOKUP(AM428,Lists!$P$2:$Q$182,2,0),"")</f>
        <v/>
      </c>
      <c r="BG428" s="165"/>
      <c r="BH428" s="165"/>
      <c r="BI428" s="165"/>
      <c r="BJ428" s="165"/>
      <c r="BK428" s="165"/>
      <c r="BL428" s="165"/>
      <c r="BM428" s="165"/>
      <c r="BN428" s="165"/>
      <c r="BO428" s="165"/>
      <c r="BP428" s="165"/>
      <c r="BQ428" s="165"/>
      <c r="BR428" s="165"/>
      <c r="BS428" s="165"/>
      <c r="BT428" s="165"/>
      <c r="BU428" s="165"/>
    </row>
    <row r="429" spans="1:73" s="5" customFormat="1">
      <c r="A429" s="116">
        <v>423</v>
      </c>
      <c r="B429" s="232"/>
      <c r="C429" s="105"/>
      <c r="D429" s="105"/>
      <c r="E429" s="105"/>
      <c r="F429" s="106"/>
      <c r="G429" s="107"/>
      <c r="H429" s="107"/>
      <c r="I429" s="108"/>
      <c r="J429" s="110"/>
      <c r="K429" s="110"/>
      <c r="L429" s="110"/>
      <c r="M429" s="110"/>
      <c r="N429" s="110"/>
      <c r="O429" s="110"/>
      <c r="P429" s="110"/>
      <c r="Q429" s="110"/>
      <c r="R429" s="110"/>
      <c r="S429" s="110"/>
      <c r="T429" s="110"/>
      <c r="U429" s="110"/>
      <c r="V429" s="110"/>
      <c r="W429" s="109"/>
      <c r="X429" s="111"/>
      <c r="Y429" s="112"/>
      <c r="Z429" s="328"/>
      <c r="AA429" s="329"/>
      <c r="AB429" s="114"/>
      <c r="AC429" s="115"/>
      <c r="AD429" s="113"/>
      <c r="AE429" s="113"/>
      <c r="AF429" s="112"/>
      <c r="AG429" s="116"/>
      <c r="AH429" s="115"/>
      <c r="AI429" s="174"/>
      <c r="AJ429" s="104"/>
      <c r="AK429" s="115"/>
      <c r="AL429" s="112"/>
      <c r="AM429" s="116"/>
      <c r="AN429" s="115"/>
      <c r="AO429" s="248"/>
      <c r="AP429" s="242" t="str">
        <f>IF(AD429="UI",VLOOKUP(AB429,'Convert Internation Units'!$A$2:$D$33,4,FALSE),IF(AB429="Penethamate hydroiodide",0.63,IF(AB429="Benzylpenicillin Procaine /
 Benzathine Penicillin",0.61,IF(AB429="Benzathine Penicillin",0.61,IF(AB429="Procaine benzylpenicillin",0.61,IF(AB429=Prodrug!E426,Prodrug!E426,Prodrug!E426))))))</f>
        <v/>
      </c>
      <c r="AQ429" s="239" t="str">
        <f>IFERROR((((Calculations!C426*Calculations!G426)/Calculations!E426)*'Data Entry'!X429),"")</f>
        <v/>
      </c>
      <c r="AR429" s="234" t="str">
        <f>IFERROR(VLOOKUP(AB429,Lists!$P$2:$Q$182,2,0),"")</f>
        <v/>
      </c>
      <c r="AS429" s="233" t="str">
        <f>IF(AI429="UI",VLOOKUP(AG429,'Convert Internation Units'!$A$2:$D$33,4,FALSE),IF(AG429="Penethamate hydroiodide",0.63,IF(AG429="Benzylpenicillin Procaine /
 Benzathine Penicillin",0.61,IF(AG429="Benzathine Penicillin",0.61,IF(AG429="Procaine benzylpenicillin",0.61,IF(AG429=Prodrug!F426,Prodrug!F426,Prodrug!F426))))))</f>
        <v/>
      </c>
      <c r="AT429" s="239" t="str">
        <f>IFERROR((((Calculations!K426*Calculations!G426)/Calculations!E426)*'Data Entry'!X429),"")</f>
        <v/>
      </c>
      <c r="AU429" s="235" t="str">
        <f>IFERROR(VLOOKUP(AG429,Lists!$P$2:$Q$182,2,0),"")</f>
        <v/>
      </c>
      <c r="AV429" s="233" t="str">
        <f>IF(AL429="UI",VLOOKUP(AJ429,'Convert Internation Units'!$A$2:$D$33,4,FALSE),IF(AJ429="Penethamate hydroiodide",0.63,IF(AJ429="Benzylpenicillin Procaine /
 Benzathine Penicillin",0.61,IF(AJ429="Benzathine Penicillin",0.61,IF(AJ429="Procaine benzylpenicillin",0.61,IF(AJ429=Prodrug!G426,Prodrug!G426,Prodrug!G426))))))</f>
        <v/>
      </c>
      <c r="AW429" s="239" t="str">
        <f>IFERROR((((Calculations!O426*Calculations!G426)/Calculations!E426)*'Data Entry'!X429),"")</f>
        <v/>
      </c>
      <c r="AX429" s="235" t="str">
        <f>IFERROR(VLOOKUP(AJ429,Lists!$P$2:$Q$182,2,0),"")</f>
        <v/>
      </c>
      <c r="AY429" s="233" t="str">
        <f>IF(AO429="UI",VLOOKUP(AM429,'Convert Internation Units'!$A$2:$D$33,4,FALSE),IF(AM429="Penethamate hydroiodide",0.63,IF(AM429="Benzylpenicillin Procaine /
 Benzathine Penicillin",0.61,IF(AM429="Benzathine Penicillin",0.61,IF(AM429="Procaine benzylpenicillin",0.61,IF(AM429=Prodrug!H426,Prodrug!H426,Prodrug!H426))))))</f>
        <v/>
      </c>
      <c r="AZ429" s="239" t="str">
        <f>IFERROR((((Calculations!S426*Calculations!G426)/Calculations!E426)*'Data Entry'!X429),"")</f>
        <v/>
      </c>
      <c r="BA429" s="235" t="str">
        <f>IFERROR(VLOOKUP(AM429,Lists!$P$2:$Q$182,2,0),"")</f>
        <v/>
      </c>
      <c r="BG429" s="165"/>
      <c r="BH429" s="165"/>
      <c r="BI429" s="165"/>
      <c r="BJ429" s="165"/>
      <c r="BK429" s="165"/>
      <c r="BL429" s="165"/>
      <c r="BM429" s="165"/>
      <c r="BN429" s="165"/>
      <c r="BO429" s="165"/>
      <c r="BP429" s="165"/>
      <c r="BQ429" s="165"/>
      <c r="BR429" s="165"/>
      <c r="BS429" s="165"/>
      <c r="BT429" s="165"/>
      <c r="BU429" s="165"/>
    </row>
    <row r="430" spans="1:73" s="5" customFormat="1">
      <c r="A430" s="6">
        <v>424</v>
      </c>
      <c r="B430" s="231"/>
      <c r="C430" s="7"/>
      <c r="D430" s="7"/>
      <c r="E430" s="7"/>
      <c r="F430" s="67"/>
      <c r="G430" s="79"/>
      <c r="H430" s="79"/>
      <c r="I430" s="75"/>
      <c r="J430" s="76"/>
      <c r="K430" s="76"/>
      <c r="L430" s="76"/>
      <c r="M430" s="76"/>
      <c r="N430" s="76"/>
      <c r="O430" s="76"/>
      <c r="P430" s="76"/>
      <c r="Q430" s="76"/>
      <c r="R430" s="76"/>
      <c r="S430" s="76"/>
      <c r="T430" s="76"/>
      <c r="U430" s="76"/>
      <c r="V430" s="76"/>
      <c r="W430" s="80"/>
      <c r="X430" s="69"/>
      <c r="Y430" s="25"/>
      <c r="Z430" s="326"/>
      <c r="AA430" s="327"/>
      <c r="AB430" s="28"/>
      <c r="AC430" s="23"/>
      <c r="AD430" s="8"/>
      <c r="AE430" s="8"/>
      <c r="AF430" s="25"/>
      <c r="AG430" s="6"/>
      <c r="AH430" s="23"/>
      <c r="AI430" s="173"/>
      <c r="AJ430" s="26"/>
      <c r="AK430" s="23"/>
      <c r="AL430" s="25"/>
      <c r="AM430" s="6"/>
      <c r="AN430" s="23"/>
      <c r="AO430" s="247"/>
      <c r="AP430" s="243" t="str">
        <f>IF(AD430="UI",VLOOKUP(AB430,'Convert Internation Units'!$A$2:$D$33,4,FALSE),IF(AB430="Penethamate hydroiodide",0.63,IF(AB430="Benzylpenicillin Procaine /
 Benzathine Penicillin",0.61,IF(AB430="Benzathine Penicillin",0.61,IF(AB430="Procaine benzylpenicillin",0.61,IF(AB430=Prodrug!E427,Prodrug!E427,Prodrug!E427))))))</f>
        <v/>
      </c>
      <c r="AQ430" s="240" t="str">
        <f>IFERROR((((Calculations!C427*Calculations!G427)/Calculations!E427)*'Data Entry'!X430),"")</f>
        <v/>
      </c>
      <c r="AR430" s="141" t="str">
        <f>IFERROR(VLOOKUP(AB430,Lists!$P$2:$Q$182,2,0),"")</f>
        <v/>
      </c>
      <c r="AS430" s="143" t="str">
        <f>IF(AI430="UI",VLOOKUP(AG430,'Convert Internation Units'!$A$2:$D$33,4,FALSE),IF(AG430="Penethamate hydroiodide",0.63,IF(AG430="Benzylpenicillin Procaine /
 Benzathine Penicillin",0.61,IF(AG430="Benzathine Penicillin",0.61,IF(AG430="Procaine benzylpenicillin",0.61,IF(AG430=Prodrug!F427,Prodrug!F427,Prodrug!F427))))))</f>
        <v/>
      </c>
      <c r="AT430" s="240" t="str">
        <f>IFERROR((((Calculations!K427*Calculations!G427)/Calculations!E427)*'Data Entry'!X430),"")</f>
        <v/>
      </c>
      <c r="AU430" s="146" t="str">
        <f>IFERROR(VLOOKUP(AG430,Lists!$P$2:$Q$182,2,0),"")</f>
        <v/>
      </c>
      <c r="AV430" s="143" t="str">
        <f>IF(AL430="UI",VLOOKUP(AJ430,'Convert Internation Units'!$A$2:$D$33,4,FALSE),IF(AJ430="Penethamate hydroiodide",0.63,IF(AJ430="Benzylpenicillin Procaine /
 Benzathine Penicillin",0.61,IF(AJ430="Benzathine Penicillin",0.61,IF(AJ430="Procaine benzylpenicillin",0.61,IF(AJ430=Prodrug!G427,Prodrug!G427,Prodrug!G427))))))</f>
        <v/>
      </c>
      <c r="AW430" s="240" t="str">
        <f>IFERROR((((Calculations!O427*Calculations!G427)/Calculations!E427)*'Data Entry'!X430),"")</f>
        <v/>
      </c>
      <c r="AX430" s="146" t="str">
        <f>IFERROR(VLOOKUP(AJ430,Lists!$P$2:$Q$182,2,0),"")</f>
        <v/>
      </c>
      <c r="AY430" s="143" t="str">
        <f>IF(AO430="UI",VLOOKUP(AM430,'Convert Internation Units'!$A$2:$D$33,4,FALSE),IF(AM430="Penethamate hydroiodide",0.63,IF(AM430="Benzylpenicillin Procaine /
 Benzathine Penicillin",0.61,IF(AM430="Benzathine Penicillin",0.61,IF(AM430="Procaine benzylpenicillin",0.61,IF(AM430=Prodrug!H427,Prodrug!H427,Prodrug!H427))))))</f>
        <v/>
      </c>
      <c r="AZ430" s="240" t="str">
        <f>IFERROR((((Calculations!S427*Calculations!G427)/Calculations!E427)*'Data Entry'!X430),"")</f>
        <v/>
      </c>
      <c r="BA430" s="146" t="str">
        <f>IFERROR(VLOOKUP(AM430,Lists!$P$2:$Q$182,2,0),"")</f>
        <v/>
      </c>
      <c r="BG430" s="165"/>
      <c r="BH430" s="165"/>
      <c r="BI430" s="165"/>
      <c r="BJ430" s="165"/>
      <c r="BK430" s="165"/>
      <c r="BL430" s="165"/>
      <c r="BM430" s="165"/>
      <c r="BN430" s="165"/>
      <c r="BO430" s="165"/>
      <c r="BP430" s="165"/>
      <c r="BQ430" s="165"/>
      <c r="BR430" s="165"/>
      <c r="BS430" s="165"/>
      <c r="BT430" s="165"/>
      <c r="BU430" s="165"/>
    </row>
    <row r="431" spans="1:73" s="5" customFormat="1">
      <c r="A431" s="116">
        <v>425</v>
      </c>
      <c r="B431" s="232"/>
      <c r="C431" s="105"/>
      <c r="D431" s="105"/>
      <c r="E431" s="105"/>
      <c r="F431" s="106"/>
      <c r="G431" s="107"/>
      <c r="H431" s="107"/>
      <c r="I431" s="108"/>
      <c r="J431" s="110"/>
      <c r="K431" s="110"/>
      <c r="L431" s="110"/>
      <c r="M431" s="110"/>
      <c r="N431" s="110"/>
      <c r="O431" s="110"/>
      <c r="P431" s="110"/>
      <c r="Q431" s="110"/>
      <c r="R431" s="110"/>
      <c r="S431" s="110"/>
      <c r="T431" s="110"/>
      <c r="U431" s="110"/>
      <c r="V431" s="110"/>
      <c r="W431" s="109"/>
      <c r="X431" s="111"/>
      <c r="Y431" s="112"/>
      <c r="Z431" s="328"/>
      <c r="AA431" s="329"/>
      <c r="AB431" s="114"/>
      <c r="AC431" s="115"/>
      <c r="AD431" s="113"/>
      <c r="AE431" s="113"/>
      <c r="AF431" s="112"/>
      <c r="AG431" s="116"/>
      <c r="AH431" s="115"/>
      <c r="AI431" s="174"/>
      <c r="AJ431" s="104"/>
      <c r="AK431" s="115"/>
      <c r="AL431" s="112"/>
      <c r="AM431" s="116"/>
      <c r="AN431" s="115"/>
      <c r="AO431" s="248"/>
      <c r="AP431" s="242" t="str">
        <f>IF(AD431="UI",VLOOKUP(AB431,'Convert Internation Units'!$A$2:$D$33,4,FALSE),IF(AB431="Penethamate hydroiodide",0.63,IF(AB431="Benzylpenicillin Procaine /
 Benzathine Penicillin",0.61,IF(AB431="Benzathine Penicillin",0.61,IF(AB431="Procaine benzylpenicillin",0.61,IF(AB431=Prodrug!E428,Prodrug!E428,Prodrug!E428))))))</f>
        <v/>
      </c>
      <c r="AQ431" s="239" t="str">
        <f>IFERROR((((Calculations!C428*Calculations!G428)/Calculations!E428)*'Data Entry'!X431),"")</f>
        <v/>
      </c>
      <c r="AR431" s="234" t="str">
        <f>IFERROR(VLOOKUP(AB431,Lists!$P$2:$Q$182,2,0),"")</f>
        <v/>
      </c>
      <c r="AS431" s="233" t="str">
        <f>IF(AI431="UI",VLOOKUP(AG431,'Convert Internation Units'!$A$2:$D$33,4,FALSE),IF(AG431="Penethamate hydroiodide",0.63,IF(AG431="Benzylpenicillin Procaine /
 Benzathine Penicillin",0.61,IF(AG431="Benzathine Penicillin",0.61,IF(AG431="Procaine benzylpenicillin",0.61,IF(AG431=Prodrug!F428,Prodrug!F428,Prodrug!F428))))))</f>
        <v/>
      </c>
      <c r="AT431" s="239" t="str">
        <f>IFERROR((((Calculations!K428*Calculations!G428)/Calculations!E428)*'Data Entry'!X431),"")</f>
        <v/>
      </c>
      <c r="AU431" s="235" t="str">
        <f>IFERROR(VLOOKUP(AG431,Lists!$P$2:$Q$182,2,0),"")</f>
        <v/>
      </c>
      <c r="AV431" s="233" t="str">
        <f>IF(AL431="UI",VLOOKUP(AJ431,'Convert Internation Units'!$A$2:$D$33,4,FALSE),IF(AJ431="Penethamate hydroiodide",0.63,IF(AJ431="Benzylpenicillin Procaine /
 Benzathine Penicillin",0.61,IF(AJ431="Benzathine Penicillin",0.61,IF(AJ431="Procaine benzylpenicillin",0.61,IF(AJ431=Prodrug!G428,Prodrug!G428,Prodrug!G428))))))</f>
        <v/>
      </c>
      <c r="AW431" s="239" t="str">
        <f>IFERROR((((Calculations!O428*Calculations!G428)/Calculations!E428)*'Data Entry'!X431),"")</f>
        <v/>
      </c>
      <c r="AX431" s="235" t="str">
        <f>IFERROR(VLOOKUP(AJ431,Lists!$P$2:$Q$182,2,0),"")</f>
        <v/>
      </c>
      <c r="AY431" s="233" t="str">
        <f>IF(AO431="UI",VLOOKUP(AM431,'Convert Internation Units'!$A$2:$D$33,4,FALSE),IF(AM431="Penethamate hydroiodide",0.63,IF(AM431="Benzylpenicillin Procaine /
 Benzathine Penicillin",0.61,IF(AM431="Benzathine Penicillin",0.61,IF(AM431="Procaine benzylpenicillin",0.61,IF(AM431=Prodrug!H428,Prodrug!H428,Prodrug!H428))))))</f>
        <v/>
      </c>
      <c r="AZ431" s="239" t="str">
        <f>IFERROR((((Calculations!S428*Calculations!G428)/Calculations!E428)*'Data Entry'!X431),"")</f>
        <v/>
      </c>
      <c r="BA431" s="235" t="str">
        <f>IFERROR(VLOOKUP(AM431,Lists!$P$2:$Q$182,2,0),"")</f>
        <v/>
      </c>
      <c r="BG431" s="165"/>
      <c r="BH431" s="165"/>
      <c r="BI431" s="165"/>
      <c r="BJ431" s="165"/>
      <c r="BK431" s="165"/>
      <c r="BL431" s="165"/>
      <c r="BM431" s="165"/>
      <c r="BN431" s="165"/>
      <c r="BO431" s="165"/>
      <c r="BP431" s="165"/>
      <c r="BQ431" s="165"/>
      <c r="BR431" s="165"/>
      <c r="BS431" s="165"/>
      <c r="BT431" s="165"/>
      <c r="BU431" s="165"/>
    </row>
    <row r="432" spans="1:73" s="5" customFormat="1">
      <c r="A432" s="6">
        <v>426</v>
      </c>
      <c r="B432" s="231"/>
      <c r="C432" s="7"/>
      <c r="D432" s="7"/>
      <c r="E432" s="7"/>
      <c r="F432" s="67"/>
      <c r="G432" s="79"/>
      <c r="H432" s="79"/>
      <c r="I432" s="75"/>
      <c r="J432" s="76"/>
      <c r="K432" s="76"/>
      <c r="L432" s="76"/>
      <c r="M432" s="76"/>
      <c r="N432" s="76"/>
      <c r="O432" s="76"/>
      <c r="P432" s="76"/>
      <c r="Q432" s="76"/>
      <c r="R432" s="76"/>
      <c r="S432" s="76"/>
      <c r="T432" s="76"/>
      <c r="U432" s="76"/>
      <c r="V432" s="76"/>
      <c r="W432" s="80"/>
      <c r="X432" s="69"/>
      <c r="Y432" s="25"/>
      <c r="Z432" s="326"/>
      <c r="AA432" s="327"/>
      <c r="AB432" s="28"/>
      <c r="AC432" s="23"/>
      <c r="AD432" s="8"/>
      <c r="AE432" s="8"/>
      <c r="AF432" s="25"/>
      <c r="AG432" s="6"/>
      <c r="AH432" s="23"/>
      <c r="AI432" s="173"/>
      <c r="AJ432" s="26"/>
      <c r="AK432" s="23"/>
      <c r="AL432" s="25"/>
      <c r="AM432" s="6"/>
      <c r="AN432" s="23"/>
      <c r="AO432" s="247"/>
      <c r="AP432" s="243" t="str">
        <f>IF(AD432="UI",VLOOKUP(AB432,'Convert Internation Units'!$A$2:$D$33,4,FALSE),IF(AB432="Penethamate hydroiodide",0.63,IF(AB432="Benzylpenicillin Procaine /
 Benzathine Penicillin",0.61,IF(AB432="Benzathine Penicillin",0.61,IF(AB432="Procaine benzylpenicillin",0.61,IF(AB432=Prodrug!E429,Prodrug!E429,Prodrug!E429))))))</f>
        <v/>
      </c>
      <c r="AQ432" s="240" t="str">
        <f>IFERROR((((Calculations!C429*Calculations!G429)/Calculations!E429)*'Data Entry'!X432),"")</f>
        <v/>
      </c>
      <c r="AR432" s="141" t="str">
        <f>IFERROR(VLOOKUP(AB432,Lists!$P$2:$Q$182,2,0),"")</f>
        <v/>
      </c>
      <c r="AS432" s="143" t="str">
        <f>IF(AI432="UI",VLOOKUP(AG432,'Convert Internation Units'!$A$2:$D$33,4,FALSE),IF(AG432="Penethamate hydroiodide",0.63,IF(AG432="Benzylpenicillin Procaine /
 Benzathine Penicillin",0.61,IF(AG432="Benzathine Penicillin",0.61,IF(AG432="Procaine benzylpenicillin",0.61,IF(AG432=Prodrug!F429,Prodrug!F429,Prodrug!F429))))))</f>
        <v/>
      </c>
      <c r="AT432" s="240" t="str">
        <f>IFERROR((((Calculations!K429*Calculations!G429)/Calculations!E429)*'Data Entry'!X432),"")</f>
        <v/>
      </c>
      <c r="AU432" s="146" t="str">
        <f>IFERROR(VLOOKUP(AG432,Lists!$P$2:$Q$182,2,0),"")</f>
        <v/>
      </c>
      <c r="AV432" s="143" t="str">
        <f>IF(AL432="UI",VLOOKUP(AJ432,'Convert Internation Units'!$A$2:$D$33,4,FALSE),IF(AJ432="Penethamate hydroiodide",0.63,IF(AJ432="Benzylpenicillin Procaine /
 Benzathine Penicillin",0.61,IF(AJ432="Benzathine Penicillin",0.61,IF(AJ432="Procaine benzylpenicillin",0.61,IF(AJ432=Prodrug!G429,Prodrug!G429,Prodrug!G429))))))</f>
        <v/>
      </c>
      <c r="AW432" s="240" t="str">
        <f>IFERROR((((Calculations!O429*Calculations!G429)/Calculations!E429)*'Data Entry'!X432),"")</f>
        <v/>
      </c>
      <c r="AX432" s="146" t="str">
        <f>IFERROR(VLOOKUP(AJ432,Lists!$P$2:$Q$182,2,0),"")</f>
        <v/>
      </c>
      <c r="AY432" s="143" t="str">
        <f>IF(AO432="UI",VLOOKUP(AM432,'Convert Internation Units'!$A$2:$D$33,4,FALSE),IF(AM432="Penethamate hydroiodide",0.63,IF(AM432="Benzylpenicillin Procaine /
 Benzathine Penicillin",0.61,IF(AM432="Benzathine Penicillin",0.61,IF(AM432="Procaine benzylpenicillin",0.61,IF(AM432=Prodrug!H429,Prodrug!H429,Prodrug!H429))))))</f>
        <v/>
      </c>
      <c r="AZ432" s="240" t="str">
        <f>IFERROR((((Calculations!S429*Calculations!G429)/Calculations!E429)*'Data Entry'!X432),"")</f>
        <v/>
      </c>
      <c r="BA432" s="146" t="str">
        <f>IFERROR(VLOOKUP(AM432,Lists!$P$2:$Q$182,2,0),"")</f>
        <v/>
      </c>
      <c r="BG432" s="165"/>
      <c r="BH432" s="165"/>
      <c r="BI432" s="165"/>
      <c r="BJ432" s="165"/>
      <c r="BK432" s="165"/>
      <c r="BL432" s="165"/>
      <c r="BM432" s="165"/>
      <c r="BN432" s="165"/>
      <c r="BO432" s="165"/>
      <c r="BP432" s="165"/>
      <c r="BQ432" s="165"/>
      <c r="BR432" s="165"/>
      <c r="BS432" s="165"/>
      <c r="BT432" s="165"/>
      <c r="BU432" s="165"/>
    </row>
    <row r="433" spans="1:73" s="5" customFormat="1">
      <c r="A433" s="116">
        <v>427</v>
      </c>
      <c r="B433" s="232"/>
      <c r="C433" s="105"/>
      <c r="D433" s="105"/>
      <c r="E433" s="105"/>
      <c r="F433" s="106"/>
      <c r="G433" s="107"/>
      <c r="H433" s="107"/>
      <c r="I433" s="108"/>
      <c r="J433" s="110"/>
      <c r="K433" s="110"/>
      <c r="L433" s="110"/>
      <c r="M433" s="110"/>
      <c r="N433" s="110"/>
      <c r="O433" s="110"/>
      <c r="P433" s="110"/>
      <c r="Q433" s="110"/>
      <c r="R433" s="110"/>
      <c r="S433" s="110"/>
      <c r="T433" s="110"/>
      <c r="U433" s="110"/>
      <c r="V433" s="110"/>
      <c r="W433" s="109"/>
      <c r="X433" s="111"/>
      <c r="Y433" s="112"/>
      <c r="Z433" s="328"/>
      <c r="AA433" s="329"/>
      <c r="AB433" s="114"/>
      <c r="AC433" s="115"/>
      <c r="AD433" s="113"/>
      <c r="AE433" s="113"/>
      <c r="AF433" s="112"/>
      <c r="AG433" s="116"/>
      <c r="AH433" s="115"/>
      <c r="AI433" s="174"/>
      <c r="AJ433" s="104"/>
      <c r="AK433" s="115"/>
      <c r="AL433" s="112"/>
      <c r="AM433" s="116"/>
      <c r="AN433" s="115"/>
      <c r="AO433" s="248"/>
      <c r="AP433" s="242" t="str">
        <f>IF(AD433="UI",VLOOKUP(AB433,'Convert Internation Units'!$A$2:$D$33,4,FALSE),IF(AB433="Penethamate hydroiodide",0.63,IF(AB433="Benzylpenicillin Procaine /
 Benzathine Penicillin",0.61,IF(AB433="Benzathine Penicillin",0.61,IF(AB433="Procaine benzylpenicillin",0.61,IF(AB433=Prodrug!E430,Prodrug!E430,Prodrug!E430))))))</f>
        <v/>
      </c>
      <c r="AQ433" s="239" t="str">
        <f>IFERROR((((Calculations!C430*Calculations!G430)/Calculations!E430)*'Data Entry'!X433),"")</f>
        <v/>
      </c>
      <c r="AR433" s="234" t="str">
        <f>IFERROR(VLOOKUP(AB433,Lists!$P$2:$Q$182,2,0),"")</f>
        <v/>
      </c>
      <c r="AS433" s="233" t="str">
        <f>IF(AI433="UI",VLOOKUP(AG433,'Convert Internation Units'!$A$2:$D$33,4,FALSE),IF(AG433="Penethamate hydroiodide",0.63,IF(AG433="Benzylpenicillin Procaine /
 Benzathine Penicillin",0.61,IF(AG433="Benzathine Penicillin",0.61,IF(AG433="Procaine benzylpenicillin",0.61,IF(AG433=Prodrug!F430,Prodrug!F430,Prodrug!F430))))))</f>
        <v/>
      </c>
      <c r="AT433" s="239" t="str">
        <f>IFERROR((((Calculations!K430*Calculations!G430)/Calculations!E430)*'Data Entry'!X433),"")</f>
        <v/>
      </c>
      <c r="AU433" s="235" t="str">
        <f>IFERROR(VLOOKUP(AG433,Lists!$P$2:$Q$182,2,0),"")</f>
        <v/>
      </c>
      <c r="AV433" s="233" t="str">
        <f>IF(AL433="UI",VLOOKUP(AJ433,'Convert Internation Units'!$A$2:$D$33,4,FALSE),IF(AJ433="Penethamate hydroiodide",0.63,IF(AJ433="Benzylpenicillin Procaine /
 Benzathine Penicillin",0.61,IF(AJ433="Benzathine Penicillin",0.61,IF(AJ433="Procaine benzylpenicillin",0.61,IF(AJ433=Prodrug!G430,Prodrug!G430,Prodrug!G430))))))</f>
        <v/>
      </c>
      <c r="AW433" s="239" t="str">
        <f>IFERROR((((Calculations!O430*Calculations!G430)/Calculations!E430)*'Data Entry'!X433),"")</f>
        <v/>
      </c>
      <c r="AX433" s="235" t="str">
        <f>IFERROR(VLOOKUP(AJ433,Lists!$P$2:$Q$182,2,0),"")</f>
        <v/>
      </c>
      <c r="AY433" s="233" t="str">
        <f>IF(AO433="UI",VLOOKUP(AM433,'Convert Internation Units'!$A$2:$D$33,4,FALSE),IF(AM433="Penethamate hydroiodide",0.63,IF(AM433="Benzylpenicillin Procaine /
 Benzathine Penicillin",0.61,IF(AM433="Benzathine Penicillin",0.61,IF(AM433="Procaine benzylpenicillin",0.61,IF(AM433=Prodrug!H430,Prodrug!H430,Prodrug!H430))))))</f>
        <v/>
      </c>
      <c r="AZ433" s="239" t="str">
        <f>IFERROR((((Calculations!S430*Calculations!G430)/Calculations!E430)*'Data Entry'!X433),"")</f>
        <v/>
      </c>
      <c r="BA433" s="235" t="str">
        <f>IFERROR(VLOOKUP(AM433,Lists!$P$2:$Q$182,2,0),"")</f>
        <v/>
      </c>
      <c r="BG433" s="165"/>
      <c r="BH433" s="165"/>
      <c r="BI433" s="165"/>
      <c r="BJ433" s="165"/>
      <c r="BK433" s="165"/>
      <c r="BL433" s="165"/>
      <c r="BM433" s="165"/>
      <c r="BN433" s="165"/>
      <c r="BO433" s="165"/>
      <c r="BP433" s="165"/>
      <c r="BQ433" s="165"/>
      <c r="BR433" s="165"/>
      <c r="BS433" s="165"/>
      <c r="BT433" s="165"/>
      <c r="BU433" s="165"/>
    </row>
    <row r="434" spans="1:73" s="5" customFormat="1">
      <c r="A434" s="6">
        <v>428</v>
      </c>
      <c r="B434" s="231"/>
      <c r="C434" s="7"/>
      <c r="D434" s="7"/>
      <c r="E434" s="7"/>
      <c r="F434" s="67"/>
      <c r="G434" s="79"/>
      <c r="H434" s="79"/>
      <c r="I434" s="75"/>
      <c r="J434" s="76"/>
      <c r="K434" s="76"/>
      <c r="L434" s="76"/>
      <c r="M434" s="76"/>
      <c r="N434" s="76"/>
      <c r="O434" s="76"/>
      <c r="P434" s="76"/>
      <c r="Q434" s="76"/>
      <c r="R434" s="76"/>
      <c r="S434" s="76"/>
      <c r="T434" s="76"/>
      <c r="U434" s="76"/>
      <c r="V434" s="76"/>
      <c r="W434" s="80"/>
      <c r="X434" s="69"/>
      <c r="Y434" s="25"/>
      <c r="Z434" s="326"/>
      <c r="AA434" s="327"/>
      <c r="AB434" s="28"/>
      <c r="AC434" s="23"/>
      <c r="AD434" s="8"/>
      <c r="AE434" s="8"/>
      <c r="AF434" s="25"/>
      <c r="AG434" s="6"/>
      <c r="AH434" s="23"/>
      <c r="AI434" s="173"/>
      <c r="AJ434" s="26"/>
      <c r="AK434" s="23"/>
      <c r="AL434" s="25"/>
      <c r="AM434" s="6"/>
      <c r="AN434" s="23"/>
      <c r="AO434" s="247"/>
      <c r="AP434" s="243" t="str">
        <f>IF(AD434="UI",VLOOKUP(AB434,'Convert Internation Units'!$A$2:$D$33,4,FALSE),IF(AB434="Penethamate hydroiodide",0.63,IF(AB434="Benzylpenicillin Procaine /
 Benzathine Penicillin",0.61,IF(AB434="Benzathine Penicillin",0.61,IF(AB434="Procaine benzylpenicillin",0.61,IF(AB434=Prodrug!E431,Prodrug!E431,Prodrug!E431))))))</f>
        <v/>
      </c>
      <c r="AQ434" s="240" t="str">
        <f>IFERROR((((Calculations!C431*Calculations!G431)/Calculations!E431)*'Data Entry'!X434),"")</f>
        <v/>
      </c>
      <c r="AR434" s="141" t="str">
        <f>IFERROR(VLOOKUP(AB434,Lists!$P$2:$Q$182,2,0),"")</f>
        <v/>
      </c>
      <c r="AS434" s="143" t="str">
        <f>IF(AI434="UI",VLOOKUP(AG434,'Convert Internation Units'!$A$2:$D$33,4,FALSE),IF(AG434="Penethamate hydroiodide",0.63,IF(AG434="Benzylpenicillin Procaine /
 Benzathine Penicillin",0.61,IF(AG434="Benzathine Penicillin",0.61,IF(AG434="Procaine benzylpenicillin",0.61,IF(AG434=Prodrug!F431,Prodrug!F431,Prodrug!F431))))))</f>
        <v/>
      </c>
      <c r="AT434" s="240" t="str">
        <f>IFERROR((((Calculations!K431*Calculations!G431)/Calculations!E431)*'Data Entry'!X434),"")</f>
        <v/>
      </c>
      <c r="AU434" s="146" t="str">
        <f>IFERROR(VLOOKUP(AG434,Lists!$P$2:$Q$182,2,0),"")</f>
        <v/>
      </c>
      <c r="AV434" s="143" t="str">
        <f>IF(AL434="UI",VLOOKUP(AJ434,'Convert Internation Units'!$A$2:$D$33,4,FALSE),IF(AJ434="Penethamate hydroiodide",0.63,IF(AJ434="Benzylpenicillin Procaine /
 Benzathine Penicillin",0.61,IF(AJ434="Benzathine Penicillin",0.61,IF(AJ434="Procaine benzylpenicillin",0.61,IF(AJ434=Prodrug!G431,Prodrug!G431,Prodrug!G431))))))</f>
        <v/>
      </c>
      <c r="AW434" s="240" t="str">
        <f>IFERROR((((Calculations!O431*Calculations!G431)/Calculations!E431)*'Data Entry'!X434),"")</f>
        <v/>
      </c>
      <c r="AX434" s="146" t="str">
        <f>IFERROR(VLOOKUP(AJ434,Lists!$P$2:$Q$182,2,0),"")</f>
        <v/>
      </c>
      <c r="AY434" s="143" t="str">
        <f>IF(AO434="UI",VLOOKUP(AM434,'Convert Internation Units'!$A$2:$D$33,4,FALSE),IF(AM434="Penethamate hydroiodide",0.63,IF(AM434="Benzylpenicillin Procaine /
 Benzathine Penicillin",0.61,IF(AM434="Benzathine Penicillin",0.61,IF(AM434="Procaine benzylpenicillin",0.61,IF(AM434=Prodrug!H431,Prodrug!H431,Prodrug!H431))))))</f>
        <v/>
      </c>
      <c r="AZ434" s="240" t="str">
        <f>IFERROR((((Calculations!S431*Calculations!G431)/Calculations!E431)*'Data Entry'!X434),"")</f>
        <v/>
      </c>
      <c r="BA434" s="146" t="str">
        <f>IFERROR(VLOOKUP(AM434,Lists!$P$2:$Q$182,2,0),"")</f>
        <v/>
      </c>
      <c r="BG434" s="165"/>
      <c r="BH434" s="165"/>
      <c r="BI434" s="165"/>
      <c r="BJ434" s="165"/>
      <c r="BK434" s="165"/>
      <c r="BL434" s="165"/>
      <c r="BM434" s="165"/>
      <c r="BN434" s="165"/>
      <c r="BO434" s="165"/>
      <c r="BP434" s="165"/>
      <c r="BQ434" s="165"/>
      <c r="BR434" s="165"/>
      <c r="BS434" s="165"/>
      <c r="BT434" s="165"/>
      <c r="BU434" s="165"/>
    </row>
    <row r="435" spans="1:73" s="5" customFormat="1">
      <c r="A435" s="116">
        <v>429</v>
      </c>
      <c r="B435" s="232"/>
      <c r="C435" s="105"/>
      <c r="D435" s="105"/>
      <c r="E435" s="105"/>
      <c r="F435" s="106"/>
      <c r="G435" s="107"/>
      <c r="H435" s="107"/>
      <c r="I435" s="108"/>
      <c r="J435" s="110"/>
      <c r="K435" s="110"/>
      <c r="L435" s="110"/>
      <c r="M435" s="110"/>
      <c r="N435" s="110"/>
      <c r="O435" s="110"/>
      <c r="P435" s="110"/>
      <c r="Q435" s="110"/>
      <c r="R435" s="110"/>
      <c r="S435" s="110"/>
      <c r="T435" s="110"/>
      <c r="U435" s="110"/>
      <c r="V435" s="110"/>
      <c r="W435" s="109"/>
      <c r="X435" s="111"/>
      <c r="Y435" s="112"/>
      <c r="Z435" s="328"/>
      <c r="AA435" s="329"/>
      <c r="AB435" s="114"/>
      <c r="AC435" s="115"/>
      <c r="AD435" s="113"/>
      <c r="AE435" s="113"/>
      <c r="AF435" s="112"/>
      <c r="AG435" s="116"/>
      <c r="AH435" s="115"/>
      <c r="AI435" s="174"/>
      <c r="AJ435" s="104"/>
      <c r="AK435" s="115"/>
      <c r="AL435" s="112"/>
      <c r="AM435" s="116"/>
      <c r="AN435" s="115"/>
      <c r="AO435" s="248"/>
      <c r="AP435" s="242" t="str">
        <f>IF(AD435="UI",VLOOKUP(AB435,'Convert Internation Units'!$A$2:$D$33,4,FALSE),IF(AB435="Penethamate hydroiodide",0.63,IF(AB435="Benzylpenicillin Procaine /
 Benzathine Penicillin",0.61,IF(AB435="Benzathine Penicillin",0.61,IF(AB435="Procaine benzylpenicillin",0.61,IF(AB435=Prodrug!E432,Prodrug!E432,Prodrug!E432))))))</f>
        <v/>
      </c>
      <c r="AQ435" s="239" t="str">
        <f>IFERROR((((Calculations!C432*Calculations!G432)/Calculations!E432)*'Data Entry'!X435),"")</f>
        <v/>
      </c>
      <c r="AR435" s="234" t="str">
        <f>IFERROR(VLOOKUP(AB435,Lists!$P$2:$Q$182,2,0),"")</f>
        <v/>
      </c>
      <c r="AS435" s="233" t="str">
        <f>IF(AI435="UI",VLOOKUP(AG435,'Convert Internation Units'!$A$2:$D$33,4,FALSE),IF(AG435="Penethamate hydroiodide",0.63,IF(AG435="Benzylpenicillin Procaine /
 Benzathine Penicillin",0.61,IF(AG435="Benzathine Penicillin",0.61,IF(AG435="Procaine benzylpenicillin",0.61,IF(AG435=Prodrug!F432,Prodrug!F432,Prodrug!F432))))))</f>
        <v/>
      </c>
      <c r="AT435" s="239" t="str">
        <f>IFERROR((((Calculations!K432*Calculations!G432)/Calculations!E432)*'Data Entry'!X435),"")</f>
        <v/>
      </c>
      <c r="AU435" s="235" t="str">
        <f>IFERROR(VLOOKUP(AG435,Lists!$P$2:$Q$182,2,0),"")</f>
        <v/>
      </c>
      <c r="AV435" s="233" t="str">
        <f>IF(AL435="UI",VLOOKUP(AJ435,'Convert Internation Units'!$A$2:$D$33,4,FALSE),IF(AJ435="Penethamate hydroiodide",0.63,IF(AJ435="Benzylpenicillin Procaine /
 Benzathine Penicillin",0.61,IF(AJ435="Benzathine Penicillin",0.61,IF(AJ435="Procaine benzylpenicillin",0.61,IF(AJ435=Prodrug!G432,Prodrug!G432,Prodrug!G432))))))</f>
        <v/>
      </c>
      <c r="AW435" s="239" t="str">
        <f>IFERROR((((Calculations!O432*Calculations!G432)/Calculations!E432)*'Data Entry'!X435),"")</f>
        <v/>
      </c>
      <c r="AX435" s="235" t="str">
        <f>IFERROR(VLOOKUP(AJ435,Lists!$P$2:$Q$182,2,0),"")</f>
        <v/>
      </c>
      <c r="AY435" s="233" t="str">
        <f>IF(AO435="UI",VLOOKUP(AM435,'Convert Internation Units'!$A$2:$D$33,4,FALSE),IF(AM435="Penethamate hydroiodide",0.63,IF(AM435="Benzylpenicillin Procaine /
 Benzathine Penicillin",0.61,IF(AM435="Benzathine Penicillin",0.61,IF(AM435="Procaine benzylpenicillin",0.61,IF(AM435=Prodrug!H432,Prodrug!H432,Prodrug!H432))))))</f>
        <v/>
      </c>
      <c r="AZ435" s="239" t="str">
        <f>IFERROR((((Calculations!S432*Calculations!G432)/Calculations!E432)*'Data Entry'!X435),"")</f>
        <v/>
      </c>
      <c r="BA435" s="235" t="str">
        <f>IFERROR(VLOOKUP(AM435,Lists!$P$2:$Q$182,2,0),"")</f>
        <v/>
      </c>
      <c r="BG435" s="165"/>
      <c r="BH435" s="165"/>
      <c r="BI435" s="165"/>
      <c r="BJ435" s="165"/>
      <c r="BK435" s="165"/>
      <c r="BL435" s="165"/>
      <c r="BM435" s="165"/>
      <c r="BN435" s="165"/>
      <c r="BO435" s="165"/>
      <c r="BP435" s="165"/>
      <c r="BQ435" s="165"/>
      <c r="BR435" s="165"/>
      <c r="BS435" s="165"/>
      <c r="BT435" s="165"/>
      <c r="BU435" s="165"/>
    </row>
    <row r="436" spans="1:73" s="5" customFormat="1">
      <c r="A436" s="6">
        <v>430</v>
      </c>
      <c r="B436" s="231"/>
      <c r="C436" s="7"/>
      <c r="D436" s="7"/>
      <c r="E436" s="7"/>
      <c r="F436" s="67"/>
      <c r="G436" s="79"/>
      <c r="H436" s="79"/>
      <c r="I436" s="75"/>
      <c r="J436" s="76"/>
      <c r="K436" s="76"/>
      <c r="L436" s="76"/>
      <c r="M436" s="76"/>
      <c r="N436" s="76"/>
      <c r="O436" s="76"/>
      <c r="P436" s="76"/>
      <c r="Q436" s="76"/>
      <c r="R436" s="76"/>
      <c r="S436" s="76"/>
      <c r="T436" s="76"/>
      <c r="U436" s="76"/>
      <c r="V436" s="76"/>
      <c r="W436" s="80"/>
      <c r="X436" s="69"/>
      <c r="Y436" s="25"/>
      <c r="Z436" s="326"/>
      <c r="AA436" s="327"/>
      <c r="AB436" s="28"/>
      <c r="AC436" s="23"/>
      <c r="AD436" s="8"/>
      <c r="AE436" s="8"/>
      <c r="AF436" s="25"/>
      <c r="AG436" s="6"/>
      <c r="AH436" s="23"/>
      <c r="AI436" s="173"/>
      <c r="AJ436" s="26"/>
      <c r="AK436" s="23"/>
      <c r="AL436" s="25"/>
      <c r="AM436" s="6"/>
      <c r="AN436" s="23"/>
      <c r="AO436" s="247"/>
      <c r="AP436" s="243" t="str">
        <f>IF(AD436="UI",VLOOKUP(AB436,'Convert Internation Units'!$A$2:$D$33,4,FALSE),IF(AB436="Penethamate hydroiodide",0.63,IF(AB436="Benzylpenicillin Procaine /
 Benzathine Penicillin",0.61,IF(AB436="Benzathine Penicillin",0.61,IF(AB436="Procaine benzylpenicillin",0.61,IF(AB436=Prodrug!E433,Prodrug!E433,Prodrug!E433))))))</f>
        <v/>
      </c>
      <c r="AQ436" s="240" t="str">
        <f>IFERROR((((Calculations!C433*Calculations!G433)/Calculations!E433)*'Data Entry'!X436),"")</f>
        <v/>
      </c>
      <c r="AR436" s="141" t="str">
        <f>IFERROR(VLOOKUP(AB436,Lists!$P$2:$Q$182,2,0),"")</f>
        <v/>
      </c>
      <c r="AS436" s="143" t="str">
        <f>IF(AI436="UI",VLOOKUP(AG436,'Convert Internation Units'!$A$2:$D$33,4,FALSE),IF(AG436="Penethamate hydroiodide",0.63,IF(AG436="Benzylpenicillin Procaine /
 Benzathine Penicillin",0.61,IF(AG436="Benzathine Penicillin",0.61,IF(AG436="Procaine benzylpenicillin",0.61,IF(AG436=Prodrug!F433,Prodrug!F433,Prodrug!F433))))))</f>
        <v/>
      </c>
      <c r="AT436" s="240" t="str">
        <f>IFERROR((((Calculations!K433*Calculations!G433)/Calculations!E433)*'Data Entry'!X436),"")</f>
        <v/>
      </c>
      <c r="AU436" s="146" t="str">
        <f>IFERROR(VLOOKUP(AG436,Lists!$P$2:$Q$182,2,0),"")</f>
        <v/>
      </c>
      <c r="AV436" s="143" t="str">
        <f>IF(AL436="UI",VLOOKUP(AJ436,'Convert Internation Units'!$A$2:$D$33,4,FALSE),IF(AJ436="Penethamate hydroiodide",0.63,IF(AJ436="Benzylpenicillin Procaine /
 Benzathine Penicillin",0.61,IF(AJ436="Benzathine Penicillin",0.61,IF(AJ436="Procaine benzylpenicillin",0.61,IF(AJ436=Prodrug!G433,Prodrug!G433,Prodrug!G433))))))</f>
        <v/>
      </c>
      <c r="AW436" s="240" t="str">
        <f>IFERROR((((Calculations!O433*Calculations!G433)/Calculations!E433)*'Data Entry'!X436),"")</f>
        <v/>
      </c>
      <c r="AX436" s="146" t="str">
        <f>IFERROR(VLOOKUP(AJ436,Lists!$P$2:$Q$182,2,0),"")</f>
        <v/>
      </c>
      <c r="AY436" s="143" t="str">
        <f>IF(AO436="UI",VLOOKUP(AM436,'Convert Internation Units'!$A$2:$D$33,4,FALSE),IF(AM436="Penethamate hydroiodide",0.63,IF(AM436="Benzylpenicillin Procaine /
 Benzathine Penicillin",0.61,IF(AM436="Benzathine Penicillin",0.61,IF(AM436="Procaine benzylpenicillin",0.61,IF(AM436=Prodrug!H433,Prodrug!H433,Prodrug!H433))))))</f>
        <v/>
      </c>
      <c r="AZ436" s="240" t="str">
        <f>IFERROR((((Calculations!S433*Calculations!G433)/Calculations!E433)*'Data Entry'!X436),"")</f>
        <v/>
      </c>
      <c r="BA436" s="146" t="str">
        <f>IFERROR(VLOOKUP(AM436,Lists!$P$2:$Q$182,2,0),"")</f>
        <v/>
      </c>
      <c r="BG436" s="165"/>
      <c r="BH436" s="165"/>
      <c r="BI436" s="165"/>
      <c r="BJ436" s="165"/>
      <c r="BK436" s="165"/>
      <c r="BL436" s="165"/>
      <c r="BM436" s="165"/>
      <c r="BN436" s="165"/>
      <c r="BO436" s="165"/>
      <c r="BP436" s="165"/>
      <c r="BQ436" s="165"/>
      <c r="BR436" s="165"/>
      <c r="BS436" s="165"/>
      <c r="BT436" s="165"/>
      <c r="BU436" s="165"/>
    </row>
    <row r="437" spans="1:73" s="5" customFormat="1">
      <c r="A437" s="116">
        <v>431</v>
      </c>
      <c r="B437" s="232"/>
      <c r="C437" s="105"/>
      <c r="D437" s="105"/>
      <c r="E437" s="105"/>
      <c r="F437" s="106"/>
      <c r="G437" s="107"/>
      <c r="H437" s="107"/>
      <c r="I437" s="108"/>
      <c r="J437" s="110"/>
      <c r="K437" s="110"/>
      <c r="L437" s="110"/>
      <c r="M437" s="110"/>
      <c r="N437" s="110"/>
      <c r="O437" s="110"/>
      <c r="P437" s="110"/>
      <c r="Q437" s="110"/>
      <c r="R437" s="110"/>
      <c r="S437" s="110"/>
      <c r="T437" s="110"/>
      <c r="U437" s="110"/>
      <c r="V437" s="110"/>
      <c r="W437" s="109"/>
      <c r="X437" s="111"/>
      <c r="Y437" s="112"/>
      <c r="Z437" s="328"/>
      <c r="AA437" s="329"/>
      <c r="AB437" s="114"/>
      <c r="AC437" s="115"/>
      <c r="AD437" s="113"/>
      <c r="AE437" s="113"/>
      <c r="AF437" s="112"/>
      <c r="AG437" s="116"/>
      <c r="AH437" s="115"/>
      <c r="AI437" s="174"/>
      <c r="AJ437" s="104"/>
      <c r="AK437" s="115"/>
      <c r="AL437" s="112"/>
      <c r="AM437" s="116"/>
      <c r="AN437" s="115"/>
      <c r="AO437" s="248"/>
      <c r="AP437" s="242" t="str">
        <f>IF(AD437="UI",VLOOKUP(AB437,'Convert Internation Units'!$A$2:$D$33,4,FALSE),IF(AB437="Penethamate hydroiodide",0.63,IF(AB437="Benzylpenicillin Procaine /
 Benzathine Penicillin",0.61,IF(AB437="Benzathine Penicillin",0.61,IF(AB437="Procaine benzylpenicillin",0.61,IF(AB437=Prodrug!E434,Prodrug!E434,Prodrug!E434))))))</f>
        <v/>
      </c>
      <c r="AQ437" s="239" t="str">
        <f>IFERROR((((Calculations!C434*Calculations!G434)/Calculations!E434)*'Data Entry'!X437),"")</f>
        <v/>
      </c>
      <c r="AR437" s="234" t="str">
        <f>IFERROR(VLOOKUP(AB437,Lists!$P$2:$Q$182,2,0),"")</f>
        <v/>
      </c>
      <c r="AS437" s="233" t="str">
        <f>IF(AI437="UI",VLOOKUP(AG437,'Convert Internation Units'!$A$2:$D$33,4,FALSE),IF(AG437="Penethamate hydroiodide",0.63,IF(AG437="Benzylpenicillin Procaine /
 Benzathine Penicillin",0.61,IF(AG437="Benzathine Penicillin",0.61,IF(AG437="Procaine benzylpenicillin",0.61,IF(AG437=Prodrug!F434,Prodrug!F434,Prodrug!F434))))))</f>
        <v/>
      </c>
      <c r="AT437" s="239" t="str">
        <f>IFERROR((((Calculations!K434*Calculations!G434)/Calculations!E434)*'Data Entry'!X437),"")</f>
        <v/>
      </c>
      <c r="AU437" s="235" t="str">
        <f>IFERROR(VLOOKUP(AG437,Lists!$P$2:$Q$182,2,0),"")</f>
        <v/>
      </c>
      <c r="AV437" s="233" t="str">
        <f>IF(AL437="UI",VLOOKUP(AJ437,'Convert Internation Units'!$A$2:$D$33,4,FALSE),IF(AJ437="Penethamate hydroiodide",0.63,IF(AJ437="Benzylpenicillin Procaine /
 Benzathine Penicillin",0.61,IF(AJ437="Benzathine Penicillin",0.61,IF(AJ437="Procaine benzylpenicillin",0.61,IF(AJ437=Prodrug!G434,Prodrug!G434,Prodrug!G434))))))</f>
        <v/>
      </c>
      <c r="AW437" s="239" t="str">
        <f>IFERROR((((Calculations!O434*Calculations!G434)/Calculations!E434)*'Data Entry'!X437),"")</f>
        <v/>
      </c>
      <c r="AX437" s="235" t="str">
        <f>IFERROR(VLOOKUP(AJ437,Lists!$P$2:$Q$182,2,0),"")</f>
        <v/>
      </c>
      <c r="AY437" s="233" t="str">
        <f>IF(AO437="UI",VLOOKUP(AM437,'Convert Internation Units'!$A$2:$D$33,4,FALSE),IF(AM437="Penethamate hydroiodide",0.63,IF(AM437="Benzylpenicillin Procaine /
 Benzathine Penicillin",0.61,IF(AM437="Benzathine Penicillin",0.61,IF(AM437="Procaine benzylpenicillin",0.61,IF(AM437=Prodrug!H434,Prodrug!H434,Prodrug!H434))))))</f>
        <v/>
      </c>
      <c r="AZ437" s="239" t="str">
        <f>IFERROR((((Calculations!S434*Calculations!G434)/Calculations!E434)*'Data Entry'!X437),"")</f>
        <v/>
      </c>
      <c r="BA437" s="235" t="str">
        <f>IFERROR(VLOOKUP(AM437,Lists!$P$2:$Q$182,2,0),"")</f>
        <v/>
      </c>
      <c r="BG437" s="165"/>
      <c r="BH437" s="165"/>
      <c r="BI437" s="165"/>
      <c r="BJ437" s="165"/>
      <c r="BK437" s="165"/>
      <c r="BL437" s="165"/>
      <c r="BM437" s="165"/>
      <c r="BN437" s="165"/>
      <c r="BO437" s="165"/>
      <c r="BP437" s="165"/>
      <c r="BQ437" s="165"/>
      <c r="BR437" s="165"/>
      <c r="BS437" s="165"/>
      <c r="BT437" s="165"/>
      <c r="BU437" s="165"/>
    </row>
    <row r="438" spans="1:73" s="5" customFormat="1">
      <c r="A438" s="6">
        <v>432</v>
      </c>
      <c r="B438" s="231"/>
      <c r="C438" s="7"/>
      <c r="D438" s="7"/>
      <c r="E438" s="7"/>
      <c r="F438" s="67"/>
      <c r="G438" s="79"/>
      <c r="H438" s="79"/>
      <c r="I438" s="75"/>
      <c r="J438" s="76"/>
      <c r="K438" s="76"/>
      <c r="L438" s="76"/>
      <c r="M438" s="76"/>
      <c r="N438" s="76"/>
      <c r="O438" s="76"/>
      <c r="P438" s="76"/>
      <c r="Q438" s="76"/>
      <c r="R438" s="76"/>
      <c r="S438" s="76"/>
      <c r="T438" s="76"/>
      <c r="U438" s="76"/>
      <c r="V438" s="76"/>
      <c r="W438" s="80"/>
      <c r="X438" s="69"/>
      <c r="Y438" s="25"/>
      <c r="Z438" s="326"/>
      <c r="AA438" s="327"/>
      <c r="AB438" s="28"/>
      <c r="AC438" s="23"/>
      <c r="AD438" s="8"/>
      <c r="AE438" s="8"/>
      <c r="AF438" s="25"/>
      <c r="AG438" s="6"/>
      <c r="AH438" s="23"/>
      <c r="AI438" s="173"/>
      <c r="AJ438" s="26"/>
      <c r="AK438" s="23"/>
      <c r="AL438" s="25"/>
      <c r="AM438" s="6"/>
      <c r="AN438" s="23"/>
      <c r="AO438" s="247"/>
      <c r="AP438" s="243" t="str">
        <f>IF(AD438="UI",VLOOKUP(AB438,'Convert Internation Units'!$A$2:$D$33,4,FALSE),IF(AB438="Penethamate hydroiodide",0.63,IF(AB438="Benzylpenicillin Procaine /
 Benzathine Penicillin",0.61,IF(AB438="Benzathine Penicillin",0.61,IF(AB438="Procaine benzylpenicillin",0.61,IF(AB438=Prodrug!E435,Prodrug!E435,Prodrug!E435))))))</f>
        <v/>
      </c>
      <c r="AQ438" s="240" t="str">
        <f>IFERROR((((Calculations!C435*Calculations!G435)/Calculations!E435)*'Data Entry'!X438),"")</f>
        <v/>
      </c>
      <c r="AR438" s="141" t="str">
        <f>IFERROR(VLOOKUP(AB438,Lists!$P$2:$Q$182,2,0),"")</f>
        <v/>
      </c>
      <c r="AS438" s="143" t="str">
        <f>IF(AI438="UI",VLOOKUP(AG438,'Convert Internation Units'!$A$2:$D$33,4,FALSE),IF(AG438="Penethamate hydroiodide",0.63,IF(AG438="Benzylpenicillin Procaine /
 Benzathine Penicillin",0.61,IF(AG438="Benzathine Penicillin",0.61,IF(AG438="Procaine benzylpenicillin",0.61,IF(AG438=Prodrug!F435,Prodrug!F435,Prodrug!F435))))))</f>
        <v/>
      </c>
      <c r="AT438" s="240" t="str">
        <f>IFERROR((((Calculations!K435*Calculations!G435)/Calculations!E435)*'Data Entry'!X438),"")</f>
        <v/>
      </c>
      <c r="AU438" s="146" t="str">
        <f>IFERROR(VLOOKUP(AG438,Lists!$P$2:$Q$182,2,0),"")</f>
        <v/>
      </c>
      <c r="AV438" s="143" t="str">
        <f>IF(AL438="UI",VLOOKUP(AJ438,'Convert Internation Units'!$A$2:$D$33,4,FALSE),IF(AJ438="Penethamate hydroiodide",0.63,IF(AJ438="Benzylpenicillin Procaine /
 Benzathine Penicillin",0.61,IF(AJ438="Benzathine Penicillin",0.61,IF(AJ438="Procaine benzylpenicillin",0.61,IF(AJ438=Prodrug!G435,Prodrug!G435,Prodrug!G435))))))</f>
        <v/>
      </c>
      <c r="AW438" s="240" t="str">
        <f>IFERROR((((Calculations!O435*Calculations!G435)/Calculations!E435)*'Data Entry'!X438),"")</f>
        <v/>
      </c>
      <c r="AX438" s="146" t="str">
        <f>IFERROR(VLOOKUP(AJ438,Lists!$P$2:$Q$182,2,0),"")</f>
        <v/>
      </c>
      <c r="AY438" s="143" t="str">
        <f>IF(AO438="UI",VLOOKUP(AM438,'Convert Internation Units'!$A$2:$D$33,4,FALSE),IF(AM438="Penethamate hydroiodide",0.63,IF(AM438="Benzylpenicillin Procaine /
 Benzathine Penicillin",0.61,IF(AM438="Benzathine Penicillin",0.61,IF(AM438="Procaine benzylpenicillin",0.61,IF(AM438=Prodrug!H435,Prodrug!H435,Prodrug!H435))))))</f>
        <v/>
      </c>
      <c r="AZ438" s="240" t="str">
        <f>IFERROR((((Calculations!S435*Calculations!G435)/Calculations!E435)*'Data Entry'!X438),"")</f>
        <v/>
      </c>
      <c r="BA438" s="146" t="str">
        <f>IFERROR(VLOOKUP(AM438,Lists!$P$2:$Q$182,2,0),"")</f>
        <v/>
      </c>
      <c r="BG438" s="165"/>
      <c r="BH438" s="165"/>
      <c r="BI438" s="165"/>
      <c r="BJ438" s="165"/>
      <c r="BK438" s="165"/>
      <c r="BL438" s="165"/>
      <c r="BM438" s="165"/>
      <c r="BN438" s="165"/>
      <c r="BO438" s="165"/>
      <c r="BP438" s="165"/>
      <c r="BQ438" s="165"/>
      <c r="BR438" s="165"/>
      <c r="BS438" s="165"/>
      <c r="BT438" s="165"/>
      <c r="BU438" s="165"/>
    </row>
    <row r="439" spans="1:73" s="5" customFormat="1">
      <c r="A439" s="116">
        <v>433</v>
      </c>
      <c r="B439" s="232"/>
      <c r="C439" s="105"/>
      <c r="D439" s="105"/>
      <c r="E439" s="105"/>
      <c r="F439" s="106"/>
      <c r="G439" s="107"/>
      <c r="H439" s="107"/>
      <c r="I439" s="108"/>
      <c r="J439" s="110"/>
      <c r="K439" s="110"/>
      <c r="L439" s="110"/>
      <c r="M439" s="110"/>
      <c r="N439" s="110"/>
      <c r="O439" s="110"/>
      <c r="P439" s="110"/>
      <c r="Q439" s="110"/>
      <c r="R439" s="110"/>
      <c r="S439" s="110"/>
      <c r="T439" s="110"/>
      <c r="U439" s="110"/>
      <c r="V439" s="110"/>
      <c r="W439" s="109"/>
      <c r="X439" s="111"/>
      <c r="Y439" s="112"/>
      <c r="Z439" s="328"/>
      <c r="AA439" s="329"/>
      <c r="AB439" s="114"/>
      <c r="AC439" s="115"/>
      <c r="AD439" s="113"/>
      <c r="AE439" s="113"/>
      <c r="AF439" s="112"/>
      <c r="AG439" s="116"/>
      <c r="AH439" s="115"/>
      <c r="AI439" s="174"/>
      <c r="AJ439" s="104"/>
      <c r="AK439" s="115"/>
      <c r="AL439" s="112"/>
      <c r="AM439" s="116"/>
      <c r="AN439" s="115"/>
      <c r="AO439" s="248"/>
      <c r="AP439" s="242" t="str">
        <f>IF(AD439="UI",VLOOKUP(AB439,'Convert Internation Units'!$A$2:$D$33,4,FALSE),IF(AB439="Penethamate hydroiodide",0.63,IF(AB439="Benzylpenicillin Procaine /
 Benzathine Penicillin",0.61,IF(AB439="Benzathine Penicillin",0.61,IF(AB439="Procaine benzylpenicillin",0.61,IF(AB439=Prodrug!E436,Prodrug!E436,Prodrug!E436))))))</f>
        <v/>
      </c>
      <c r="AQ439" s="239" t="str">
        <f>IFERROR((((Calculations!C436*Calculations!G436)/Calculations!E436)*'Data Entry'!X439),"")</f>
        <v/>
      </c>
      <c r="AR439" s="234" t="str">
        <f>IFERROR(VLOOKUP(AB439,Lists!$P$2:$Q$182,2,0),"")</f>
        <v/>
      </c>
      <c r="AS439" s="233" t="str">
        <f>IF(AI439="UI",VLOOKUP(AG439,'Convert Internation Units'!$A$2:$D$33,4,FALSE),IF(AG439="Penethamate hydroiodide",0.63,IF(AG439="Benzylpenicillin Procaine /
 Benzathine Penicillin",0.61,IF(AG439="Benzathine Penicillin",0.61,IF(AG439="Procaine benzylpenicillin",0.61,IF(AG439=Prodrug!F436,Prodrug!F436,Prodrug!F436))))))</f>
        <v/>
      </c>
      <c r="AT439" s="239" t="str">
        <f>IFERROR((((Calculations!K436*Calculations!G436)/Calculations!E436)*'Data Entry'!X439),"")</f>
        <v/>
      </c>
      <c r="AU439" s="235" t="str">
        <f>IFERROR(VLOOKUP(AG439,Lists!$P$2:$Q$182,2,0),"")</f>
        <v/>
      </c>
      <c r="AV439" s="233" t="str">
        <f>IF(AL439="UI",VLOOKUP(AJ439,'Convert Internation Units'!$A$2:$D$33,4,FALSE),IF(AJ439="Penethamate hydroiodide",0.63,IF(AJ439="Benzylpenicillin Procaine /
 Benzathine Penicillin",0.61,IF(AJ439="Benzathine Penicillin",0.61,IF(AJ439="Procaine benzylpenicillin",0.61,IF(AJ439=Prodrug!G436,Prodrug!G436,Prodrug!G436))))))</f>
        <v/>
      </c>
      <c r="AW439" s="239" t="str">
        <f>IFERROR((((Calculations!O436*Calculations!G436)/Calculations!E436)*'Data Entry'!X439),"")</f>
        <v/>
      </c>
      <c r="AX439" s="235" t="str">
        <f>IFERROR(VLOOKUP(AJ439,Lists!$P$2:$Q$182,2,0),"")</f>
        <v/>
      </c>
      <c r="AY439" s="233" t="str">
        <f>IF(AO439="UI",VLOOKUP(AM439,'Convert Internation Units'!$A$2:$D$33,4,FALSE),IF(AM439="Penethamate hydroiodide",0.63,IF(AM439="Benzylpenicillin Procaine /
 Benzathine Penicillin",0.61,IF(AM439="Benzathine Penicillin",0.61,IF(AM439="Procaine benzylpenicillin",0.61,IF(AM439=Prodrug!H436,Prodrug!H436,Prodrug!H436))))))</f>
        <v/>
      </c>
      <c r="AZ439" s="239" t="str">
        <f>IFERROR((((Calculations!S436*Calculations!G436)/Calculations!E436)*'Data Entry'!X439),"")</f>
        <v/>
      </c>
      <c r="BA439" s="235" t="str">
        <f>IFERROR(VLOOKUP(AM439,Lists!$P$2:$Q$182,2,0),"")</f>
        <v/>
      </c>
      <c r="BG439" s="165"/>
      <c r="BH439" s="165"/>
      <c r="BI439" s="165"/>
      <c r="BJ439" s="165"/>
      <c r="BK439" s="165"/>
      <c r="BL439" s="165"/>
      <c r="BM439" s="165"/>
      <c r="BN439" s="165"/>
      <c r="BO439" s="165"/>
      <c r="BP439" s="165"/>
      <c r="BQ439" s="165"/>
      <c r="BR439" s="165"/>
      <c r="BS439" s="165"/>
      <c r="BT439" s="165"/>
      <c r="BU439" s="165"/>
    </row>
    <row r="440" spans="1:73" s="5" customFormat="1">
      <c r="A440" s="6">
        <v>434</v>
      </c>
      <c r="B440" s="231"/>
      <c r="C440" s="7"/>
      <c r="D440" s="7"/>
      <c r="E440" s="7"/>
      <c r="F440" s="67"/>
      <c r="G440" s="79"/>
      <c r="H440" s="79"/>
      <c r="I440" s="75"/>
      <c r="J440" s="76"/>
      <c r="K440" s="76"/>
      <c r="L440" s="76"/>
      <c r="M440" s="76"/>
      <c r="N440" s="76"/>
      <c r="O440" s="76"/>
      <c r="P440" s="76"/>
      <c r="Q440" s="76"/>
      <c r="R440" s="76"/>
      <c r="S440" s="76"/>
      <c r="T440" s="76"/>
      <c r="U440" s="76"/>
      <c r="V440" s="76"/>
      <c r="W440" s="80"/>
      <c r="X440" s="69"/>
      <c r="Y440" s="25"/>
      <c r="Z440" s="326"/>
      <c r="AA440" s="327"/>
      <c r="AB440" s="28"/>
      <c r="AC440" s="23"/>
      <c r="AD440" s="8"/>
      <c r="AE440" s="8"/>
      <c r="AF440" s="25"/>
      <c r="AG440" s="6"/>
      <c r="AH440" s="23"/>
      <c r="AI440" s="173"/>
      <c r="AJ440" s="26"/>
      <c r="AK440" s="23"/>
      <c r="AL440" s="25"/>
      <c r="AM440" s="6"/>
      <c r="AN440" s="23"/>
      <c r="AO440" s="247"/>
      <c r="AP440" s="243" t="str">
        <f>IF(AD440="UI",VLOOKUP(AB440,'Convert Internation Units'!$A$2:$D$33,4,FALSE),IF(AB440="Penethamate hydroiodide",0.63,IF(AB440="Benzylpenicillin Procaine /
 Benzathine Penicillin",0.61,IF(AB440="Benzathine Penicillin",0.61,IF(AB440="Procaine benzylpenicillin",0.61,IF(AB440=Prodrug!E437,Prodrug!E437,Prodrug!E437))))))</f>
        <v/>
      </c>
      <c r="AQ440" s="240" t="str">
        <f>IFERROR((((Calculations!C437*Calculations!G437)/Calculations!E437)*'Data Entry'!X440),"")</f>
        <v/>
      </c>
      <c r="AR440" s="141" t="str">
        <f>IFERROR(VLOOKUP(AB440,Lists!$P$2:$Q$182,2,0),"")</f>
        <v/>
      </c>
      <c r="AS440" s="143" t="str">
        <f>IF(AI440="UI",VLOOKUP(AG440,'Convert Internation Units'!$A$2:$D$33,4,FALSE),IF(AG440="Penethamate hydroiodide",0.63,IF(AG440="Benzylpenicillin Procaine /
 Benzathine Penicillin",0.61,IF(AG440="Benzathine Penicillin",0.61,IF(AG440="Procaine benzylpenicillin",0.61,IF(AG440=Prodrug!F437,Prodrug!F437,Prodrug!F437))))))</f>
        <v/>
      </c>
      <c r="AT440" s="240" t="str">
        <f>IFERROR((((Calculations!K437*Calculations!G437)/Calculations!E437)*'Data Entry'!X440),"")</f>
        <v/>
      </c>
      <c r="AU440" s="146" t="str">
        <f>IFERROR(VLOOKUP(AG440,Lists!$P$2:$Q$182,2,0),"")</f>
        <v/>
      </c>
      <c r="AV440" s="143" t="str">
        <f>IF(AL440="UI",VLOOKUP(AJ440,'Convert Internation Units'!$A$2:$D$33,4,FALSE),IF(AJ440="Penethamate hydroiodide",0.63,IF(AJ440="Benzylpenicillin Procaine /
 Benzathine Penicillin",0.61,IF(AJ440="Benzathine Penicillin",0.61,IF(AJ440="Procaine benzylpenicillin",0.61,IF(AJ440=Prodrug!G437,Prodrug!G437,Prodrug!G437))))))</f>
        <v/>
      </c>
      <c r="AW440" s="240" t="str">
        <f>IFERROR((((Calculations!O437*Calculations!G437)/Calculations!E437)*'Data Entry'!X440),"")</f>
        <v/>
      </c>
      <c r="AX440" s="146" t="str">
        <f>IFERROR(VLOOKUP(AJ440,Lists!$P$2:$Q$182,2,0),"")</f>
        <v/>
      </c>
      <c r="AY440" s="143" t="str">
        <f>IF(AO440="UI",VLOOKUP(AM440,'Convert Internation Units'!$A$2:$D$33,4,FALSE),IF(AM440="Penethamate hydroiodide",0.63,IF(AM440="Benzylpenicillin Procaine /
 Benzathine Penicillin",0.61,IF(AM440="Benzathine Penicillin",0.61,IF(AM440="Procaine benzylpenicillin",0.61,IF(AM440=Prodrug!H437,Prodrug!H437,Prodrug!H437))))))</f>
        <v/>
      </c>
      <c r="AZ440" s="240" t="str">
        <f>IFERROR((((Calculations!S437*Calculations!G437)/Calculations!E437)*'Data Entry'!X440),"")</f>
        <v/>
      </c>
      <c r="BA440" s="146" t="str">
        <f>IFERROR(VLOOKUP(AM440,Lists!$P$2:$Q$182,2,0),"")</f>
        <v/>
      </c>
      <c r="BG440" s="165"/>
      <c r="BH440" s="165"/>
      <c r="BI440" s="165"/>
      <c r="BJ440" s="165"/>
      <c r="BK440" s="165"/>
      <c r="BL440" s="165"/>
      <c r="BM440" s="165"/>
      <c r="BN440" s="165"/>
      <c r="BO440" s="165"/>
      <c r="BP440" s="165"/>
      <c r="BQ440" s="165"/>
      <c r="BR440" s="165"/>
      <c r="BS440" s="165"/>
      <c r="BT440" s="165"/>
      <c r="BU440" s="165"/>
    </row>
    <row r="441" spans="1:73" s="5" customFormat="1">
      <c r="A441" s="116">
        <v>435</v>
      </c>
      <c r="B441" s="232"/>
      <c r="C441" s="105"/>
      <c r="D441" s="105"/>
      <c r="E441" s="105"/>
      <c r="F441" s="106"/>
      <c r="G441" s="107"/>
      <c r="H441" s="107"/>
      <c r="I441" s="108"/>
      <c r="J441" s="110"/>
      <c r="K441" s="110"/>
      <c r="L441" s="110"/>
      <c r="M441" s="110"/>
      <c r="N441" s="110"/>
      <c r="O441" s="110"/>
      <c r="P441" s="110"/>
      <c r="Q441" s="110"/>
      <c r="R441" s="110"/>
      <c r="S441" s="110"/>
      <c r="T441" s="110"/>
      <c r="U441" s="110"/>
      <c r="V441" s="110"/>
      <c r="W441" s="109"/>
      <c r="X441" s="111"/>
      <c r="Y441" s="112"/>
      <c r="Z441" s="328"/>
      <c r="AA441" s="329"/>
      <c r="AB441" s="114"/>
      <c r="AC441" s="115"/>
      <c r="AD441" s="113"/>
      <c r="AE441" s="113"/>
      <c r="AF441" s="112"/>
      <c r="AG441" s="116"/>
      <c r="AH441" s="115"/>
      <c r="AI441" s="174"/>
      <c r="AJ441" s="104"/>
      <c r="AK441" s="115"/>
      <c r="AL441" s="112"/>
      <c r="AM441" s="116"/>
      <c r="AN441" s="115"/>
      <c r="AO441" s="248"/>
      <c r="AP441" s="242" t="str">
        <f>IF(AD441="UI",VLOOKUP(AB441,'Convert Internation Units'!$A$2:$D$33,4,FALSE),IF(AB441="Penethamate hydroiodide",0.63,IF(AB441="Benzylpenicillin Procaine /
 Benzathine Penicillin",0.61,IF(AB441="Benzathine Penicillin",0.61,IF(AB441="Procaine benzylpenicillin",0.61,IF(AB441=Prodrug!E438,Prodrug!E438,Prodrug!E438))))))</f>
        <v/>
      </c>
      <c r="AQ441" s="239" t="str">
        <f>IFERROR((((Calculations!C438*Calculations!G438)/Calculations!E438)*'Data Entry'!X441),"")</f>
        <v/>
      </c>
      <c r="AR441" s="234" t="str">
        <f>IFERROR(VLOOKUP(AB441,Lists!$P$2:$Q$182,2,0),"")</f>
        <v/>
      </c>
      <c r="AS441" s="233" t="str">
        <f>IF(AI441="UI",VLOOKUP(AG441,'Convert Internation Units'!$A$2:$D$33,4,FALSE),IF(AG441="Penethamate hydroiodide",0.63,IF(AG441="Benzylpenicillin Procaine /
 Benzathine Penicillin",0.61,IF(AG441="Benzathine Penicillin",0.61,IF(AG441="Procaine benzylpenicillin",0.61,IF(AG441=Prodrug!F438,Prodrug!F438,Prodrug!F438))))))</f>
        <v/>
      </c>
      <c r="AT441" s="239" t="str">
        <f>IFERROR((((Calculations!K438*Calculations!G438)/Calculations!E438)*'Data Entry'!X441),"")</f>
        <v/>
      </c>
      <c r="AU441" s="235" t="str">
        <f>IFERROR(VLOOKUP(AG441,Lists!$P$2:$Q$182,2,0),"")</f>
        <v/>
      </c>
      <c r="AV441" s="233" t="str">
        <f>IF(AL441="UI",VLOOKUP(AJ441,'Convert Internation Units'!$A$2:$D$33,4,FALSE),IF(AJ441="Penethamate hydroiodide",0.63,IF(AJ441="Benzylpenicillin Procaine /
 Benzathine Penicillin",0.61,IF(AJ441="Benzathine Penicillin",0.61,IF(AJ441="Procaine benzylpenicillin",0.61,IF(AJ441=Prodrug!G438,Prodrug!G438,Prodrug!G438))))))</f>
        <v/>
      </c>
      <c r="AW441" s="239" t="str">
        <f>IFERROR((((Calculations!O438*Calculations!G438)/Calculations!E438)*'Data Entry'!X441),"")</f>
        <v/>
      </c>
      <c r="AX441" s="235" t="str">
        <f>IFERROR(VLOOKUP(AJ441,Lists!$P$2:$Q$182,2,0),"")</f>
        <v/>
      </c>
      <c r="AY441" s="233" t="str">
        <f>IF(AO441="UI",VLOOKUP(AM441,'Convert Internation Units'!$A$2:$D$33,4,FALSE),IF(AM441="Penethamate hydroiodide",0.63,IF(AM441="Benzylpenicillin Procaine /
 Benzathine Penicillin",0.61,IF(AM441="Benzathine Penicillin",0.61,IF(AM441="Procaine benzylpenicillin",0.61,IF(AM441=Prodrug!H438,Prodrug!H438,Prodrug!H438))))))</f>
        <v/>
      </c>
      <c r="AZ441" s="239" t="str">
        <f>IFERROR((((Calculations!S438*Calculations!G438)/Calculations!E438)*'Data Entry'!X441),"")</f>
        <v/>
      </c>
      <c r="BA441" s="235" t="str">
        <f>IFERROR(VLOOKUP(AM441,Lists!$P$2:$Q$182,2,0),"")</f>
        <v/>
      </c>
      <c r="BG441" s="165"/>
      <c r="BH441" s="165"/>
      <c r="BI441" s="165"/>
      <c r="BJ441" s="165"/>
      <c r="BK441" s="165"/>
      <c r="BL441" s="165"/>
      <c r="BM441" s="165"/>
      <c r="BN441" s="165"/>
      <c r="BO441" s="165"/>
      <c r="BP441" s="165"/>
      <c r="BQ441" s="165"/>
      <c r="BR441" s="165"/>
      <c r="BS441" s="165"/>
      <c r="BT441" s="165"/>
      <c r="BU441" s="165"/>
    </row>
    <row r="442" spans="1:73" s="5" customFormat="1">
      <c r="A442" s="6">
        <v>436</v>
      </c>
      <c r="B442" s="231"/>
      <c r="C442" s="7"/>
      <c r="D442" s="7"/>
      <c r="E442" s="7"/>
      <c r="F442" s="67"/>
      <c r="G442" s="79"/>
      <c r="H442" s="79"/>
      <c r="I442" s="75"/>
      <c r="J442" s="76"/>
      <c r="K442" s="76"/>
      <c r="L442" s="76"/>
      <c r="M442" s="76"/>
      <c r="N442" s="76"/>
      <c r="O442" s="76"/>
      <c r="P442" s="76"/>
      <c r="Q442" s="76"/>
      <c r="R442" s="76"/>
      <c r="S442" s="76"/>
      <c r="T442" s="76"/>
      <c r="U442" s="76"/>
      <c r="V442" s="76"/>
      <c r="W442" s="80"/>
      <c r="X442" s="69"/>
      <c r="Y442" s="25"/>
      <c r="Z442" s="326"/>
      <c r="AA442" s="327"/>
      <c r="AB442" s="28"/>
      <c r="AC442" s="23"/>
      <c r="AD442" s="8"/>
      <c r="AE442" s="8"/>
      <c r="AF442" s="25"/>
      <c r="AG442" s="6"/>
      <c r="AH442" s="23"/>
      <c r="AI442" s="173"/>
      <c r="AJ442" s="26"/>
      <c r="AK442" s="23"/>
      <c r="AL442" s="25"/>
      <c r="AM442" s="6"/>
      <c r="AN442" s="23"/>
      <c r="AO442" s="247"/>
      <c r="AP442" s="243" t="str">
        <f>IF(AD442="UI",VLOOKUP(AB442,'Convert Internation Units'!$A$2:$D$33,4,FALSE),IF(AB442="Penethamate hydroiodide",0.63,IF(AB442="Benzylpenicillin Procaine /
 Benzathine Penicillin",0.61,IF(AB442="Benzathine Penicillin",0.61,IF(AB442="Procaine benzylpenicillin",0.61,IF(AB442=Prodrug!E439,Prodrug!E439,Prodrug!E439))))))</f>
        <v/>
      </c>
      <c r="AQ442" s="240" t="str">
        <f>IFERROR((((Calculations!C439*Calculations!G439)/Calculations!E439)*'Data Entry'!X442),"")</f>
        <v/>
      </c>
      <c r="AR442" s="141" t="str">
        <f>IFERROR(VLOOKUP(AB442,Lists!$P$2:$Q$182,2,0),"")</f>
        <v/>
      </c>
      <c r="AS442" s="143" t="str">
        <f>IF(AI442="UI",VLOOKUP(AG442,'Convert Internation Units'!$A$2:$D$33,4,FALSE),IF(AG442="Penethamate hydroiodide",0.63,IF(AG442="Benzylpenicillin Procaine /
 Benzathine Penicillin",0.61,IF(AG442="Benzathine Penicillin",0.61,IF(AG442="Procaine benzylpenicillin",0.61,IF(AG442=Prodrug!F439,Prodrug!F439,Prodrug!F439))))))</f>
        <v/>
      </c>
      <c r="AT442" s="240" t="str">
        <f>IFERROR((((Calculations!K439*Calculations!G439)/Calculations!E439)*'Data Entry'!X442),"")</f>
        <v/>
      </c>
      <c r="AU442" s="146" t="str">
        <f>IFERROR(VLOOKUP(AG442,Lists!$P$2:$Q$182,2,0),"")</f>
        <v/>
      </c>
      <c r="AV442" s="143" t="str">
        <f>IF(AL442="UI",VLOOKUP(AJ442,'Convert Internation Units'!$A$2:$D$33,4,FALSE),IF(AJ442="Penethamate hydroiodide",0.63,IF(AJ442="Benzylpenicillin Procaine /
 Benzathine Penicillin",0.61,IF(AJ442="Benzathine Penicillin",0.61,IF(AJ442="Procaine benzylpenicillin",0.61,IF(AJ442=Prodrug!G439,Prodrug!G439,Prodrug!G439))))))</f>
        <v/>
      </c>
      <c r="AW442" s="240" t="str">
        <f>IFERROR((((Calculations!O439*Calculations!G439)/Calculations!E439)*'Data Entry'!X442),"")</f>
        <v/>
      </c>
      <c r="AX442" s="146" t="str">
        <f>IFERROR(VLOOKUP(AJ442,Lists!$P$2:$Q$182,2,0),"")</f>
        <v/>
      </c>
      <c r="AY442" s="143" t="str">
        <f>IF(AO442="UI",VLOOKUP(AM442,'Convert Internation Units'!$A$2:$D$33,4,FALSE),IF(AM442="Penethamate hydroiodide",0.63,IF(AM442="Benzylpenicillin Procaine /
 Benzathine Penicillin",0.61,IF(AM442="Benzathine Penicillin",0.61,IF(AM442="Procaine benzylpenicillin",0.61,IF(AM442=Prodrug!H439,Prodrug!H439,Prodrug!H439))))))</f>
        <v/>
      </c>
      <c r="AZ442" s="240" t="str">
        <f>IFERROR((((Calculations!S439*Calculations!G439)/Calculations!E439)*'Data Entry'!X442),"")</f>
        <v/>
      </c>
      <c r="BA442" s="146" t="str">
        <f>IFERROR(VLOOKUP(AM442,Lists!$P$2:$Q$182,2,0),"")</f>
        <v/>
      </c>
      <c r="BG442" s="165"/>
      <c r="BH442" s="165"/>
      <c r="BI442" s="165"/>
      <c r="BJ442" s="165"/>
      <c r="BK442" s="165"/>
      <c r="BL442" s="165"/>
      <c r="BM442" s="165"/>
      <c r="BN442" s="165"/>
      <c r="BO442" s="165"/>
      <c r="BP442" s="165"/>
      <c r="BQ442" s="165"/>
      <c r="BR442" s="165"/>
      <c r="BS442" s="165"/>
      <c r="BT442" s="165"/>
      <c r="BU442" s="165"/>
    </row>
    <row r="443" spans="1:73" s="5" customFormat="1">
      <c r="A443" s="116">
        <v>437</v>
      </c>
      <c r="B443" s="232"/>
      <c r="C443" s="105"/>
      <c r="D443" s="105"/>
      <c r="E443" s="105"/>
      <c r="F443" s="106"/>
      <c r="G443" s="107"/>
      <c r="H443" s="107"/>
      <c r="I443" s="108"/>
      <c r="J443" s="110"/>
      <c r="K443" s="110"/>
      <c r="L443" s="110"/>
      <c r="M443" s="110"/>
      <c r="N443" s="110"/>
      <c r="O443" s="110"/>
      <c r="P443" s="110"/>
      <c r="Q443" s="110"/>
      <c r="R443" s="110"/>
      <c r="S443" s="110"/>
      <c r="T443" s="110"/>
      <c r="U443" s="110"/>
      <c r="V443" s="110"/>
      <c r="W443" s="109"/>
      <c r="X443" s="111"/>
      <c r="Y443" s="112"/>
      <c r="Z443" s="328"/>
      <c r="AA443" s="329"/>
      <c r="AB443" s="114"/>
      <c r="AC443" s="115"/>
      <c r="AD443" s="113"/>
      <c r="AE443" s="113"/>
      <c r="AF443" s="112"/>
      <c r="AG443" s="116"/>
      <c r="AH443" s="115"/>
      <c r="AI443" s="174"/>
      <c r="AJ443" s="104"/>
      <c r="AK443" s="115"/>
      <c r="AL443" s="112"/>
      <c r="AM443" s="116"/>
      <c r="AN443" s="115"/>
      <c r="AO443" s="248"/>
      <c r="AP443" s="242" t="str">
        <f>IF(AD443="UI",VLOOKUP(AB443,'Convert Internation Units'!$A$2:$D$33,4,FALSE),IF(AB443="Penethamate hydroiodide",0.63,IF(AB443="Benzylpenicillin Procaine /
 Benzathine Penicillin",0.61,IF(AB443="Benzathine Penicillin",0.61,IF(AB443="Procaine benzylpenicillin",0.61,IF(AB443=Prodrug!E440,Prodrug!E440,Prodrug!E440))))))</f>
        <v/>
      </c>
      <c r="AQ443" s="239" t="str">
        <f>IFERROR((((Calculations!C440*Calculations!G440)/Calculations!E440)*'Data Entry'!X443),"")</f>
        <v/>
      </c>
      <c r="AR443" s="234" t="str">
        <f>IFERROR(VLOOKUP(AB443,Lists!$P$2:$Q$182,2,0),"")</f>
        <v/>
      </c>
      <c r="AS443" s="233" t="str">
        <f>IF(AI443="UI",VLOOKUP(AG443,'Convert Internation Units'!$A$2:$D$33,4,FALSE),IF(AG443="Penethamate hydroiodide",0.63,IF(AG443="Benzylpenicillin Procaine /
 Benzathine Penicillin",0.61,IF(AG443="Benzathine Penicillin",0.61,IF(AG443="Procaine benzylpenicillin",0.61,IF(AG443=Prodrug!F440,Prodrug!F440,Prodrug!F440))))))</f>
        <v/>
      </c>
      <c r="AT443" s="239" t="str">
        <f>IFERROR((((Calculations!K440*Calculations!G440)/Calculations!E440)*'Data Entry'!X443),"")</f>
        <v/>
      </c>
      <c r="AU443" s="235" t="str">
        <f>IFERROR(VLOOKUP(AG443,Lists!$P$2:$Q$182,2,0),"")</f>
        <v/>
      </c>
      <c r="AV443" s="233" t="str">
        <f>IF(AL443="UI",VLOOKUP(AJ443,'Convert Internation Units'!$A$2:$D$33,4,FALSE),IF(AJ443="Penethamate hydroiodide",0.63,IF(AJ443="Benzylpenicillin Procaine /
 Benzathine Penicillin",0.61,IF(AJ443="Benzathine Penicillin",0.61,IF(AJ443="Procaine benzylpenicillin",0.61,IF(AJ443=Prodrug!G440,Prodrug!G440,Prodrug!G440))))))</f>
        <v/>
      </c>
      <c r="AW443" s="239" t="str">
        <f>IFERROR((((Calculations!O440*Calculations!G440)/Calculations!E440)*'Data Entry'!X443),"")</f>
        <v/>
      </c>
      <c r="AX443" s="235" t="str">
        <f>IFERROR(VLOOKUP(AJ443,Lists!$P$2:$Q$182,2,0),"")</f>
        <v/>
      </c>
      <c r="AY443" s="233" t="str">
        <f>IF(AO443="UI",VLOOKUP(AM443,'Convert Internation Units'!$A$2:$D$33,4,FALSE),IF(AM443="Penethamate hydroiodide",0.63,IF(AM443="Benzylpenicillin Procaine /
 Benzathine Penicillin",0.61,IF(AM443="Benzathine Penicillin",0.61,IF(AM443="Procaine benzylpenicillin",0.61,IF(AM443=Prodrug!H440,Prodrug!H440,Prodrug!H440))))))</f>
        <v/>
      </c>
      <c r="AZ443" s="239" t="str">
        <f>IFERROR((((Calculations!S440*Calculations!G440)/Calculations!E440)*'Data Entry'!X443),"")</f>
        <v/>
      </c>
      <c r="BA443" s="235" t="str">
        <f>IFERROR(VLOOKUP(AM443,Lists!$P$2:$Q$182,2,0),"")</f>
        <v/>
      </c>
      <c r="BG443" s="165"/>
      <c r="BH443" s="165"/>
      <c r="BI443" s="165"/>
      <c r="BJ443" s="165"/>
      <c r="BK443" s="165"/>
      <c r="BL443" s="165"/>
      <c r="BM443" s="165"/>
      <c r="BN443" s="165"/>
      <c r="BO443" s="165"/>
      <c r="BP443" s="165"/>
      <c r="BQ443" s="165"/>
      <c r="BR443" s="165"/>
      <c r="BS443" s="165"/>
      <c r="BT443" s="165"/>
      <c r="BU443" s="165"/>
    </row>
    <row r="444" spans="1:73" s="5" customFormat="1">
      <c r="A444" s="6">
        <v>438</v>
      </c>
      <c r="B444" s="231"/>
      <c r="C444" s="7"/>
      <c r="D444" s="7"/>
      <c r="E444" s="7"/>
      <c r="F444" s="67"/>
      <c r="G444" s="79"/>
      <c r="H444" s="79"/>
      <c r="I444" s="75"/>
      <c r="J444" s="76"/>
      <c r="K444" s="76"/>
      <c r="L444" s="76"/>
      <c r="M444" s="76"/>
      <c r="N444" s="76"/>
      <c r="O444" s="76"/>
      <c r="P444" s="76"/>
      <c r="Q444" s="76"/>
      <c r="R444" s="76"/>
      <c r="S444" s="76"/>
      <c r="T444" s="76"/>
      <c r="U444" s="76"/>
      <c r="V444" s="76"/>
      <c r="W444" s="80"/>
      <c r="X444" s="69"/>
      <c r="Y444" s="25"/>
      <c r="Z444" s="326"/>
      <c r="AA444" s="327"/>
      <c r="AB444" s="28"/>
      <c r="AC444" s="23"/>
      <c r="AD444" s="8"/>
      <c r="AE444" s="8"/>
      <c r="AF444" s="25"/>
      <c r="AG444" s="6"/>
      <c r="AH444" s="23"/>
      <c r="AI444" s="173"/>
      <c r="AJ444" s="26"/>
      <c r="AK444" s="23"/>
      <c r="AL444" s="25"/>
      <c r="AM444" s="6"/>
      <c r="AN444" s="23"/>
      <c r="AO444" s="247"/>
      <c r="AP444" s="243" t="str">
        <f>IF(AD444="UI",VLOOKUP(AB444,'Convert Internation Units'!$A$2:$D$33,4,FALSE),IF(AB444="Penethamate hydroiodide",0.63,IF(AB444="Benzylpenicillin Procaine /
 Benzathine Penicillin",0.61,IF(AB444="Benzathine Penicillin",0.61,IF(AB444="Procaine benzylpenicillin",0.61,IF(AB444=Prodrug!E441,Prodrug!E441,Prodrug!E441))))))</f>
        <v/>
      </c>
      <c r="AQ444" s="240" t="str">
        <f>IFERROR((((Calculations!C441*Calculations!G441)/Calculations!E441)*'Data Entry'!X444),"")</f>
        <v/>
      </c>
      <c r="AR444" s="141" t="str">
        <f>IFERROR(VLOOKUP(AB444,Lists!$P$2:$Q$182,2,0),"")</f>
        <v/>
      </c>
      <c r="AS444" s="143" t="str">
        <f>IF(AI444="UI",VLOOKUP(AG444,'Convert Internation Units'!$A$2:$D$33,4,FALSE),IF(AG444="Penethamate hydroiodide",0.63,IF(AG444="Benzylpenicillin Procaine /
 Benzathine Penicillin",0.61,IF(AG444="Benzathine Penicillin",0.61,IF(AG444="Procaine benzylpenicillin",0.61,IF(AG444=Prodrug!F441,Prodrug!F441,Prodrug!F441))))))</f>
        <v/>
      </c>
      <c r="AT444" s="240" t="str">
        <f>IFERROR((((Calculations!K441*Calculations!G441)/Calculations!E441)*'Data Entry'!X444),"")</f>
        <v/>
      </c>
      <c r="AU444" s="146" t="str">
        <f>IFERROR(VLOOKUP(AG444,Lists!$P$2:$Q$182,2,0),"")</f>
        <v/>
      </c>
      <c r="AV444" s="143" t="str">
        <f>IF(AL444="UI",VLOOKUP(AJ444,'Convert Internation Units'!$A$2:$D$33,4,FALSE),IF(AJ444="Penethamate hydroiodide",0.63,IF(AJ444="Benzylpenicillin Procaine /
 Benzathine Penicillin",0.61,IF(AJ444="Benzathine Penicillin",0.61,IF(AJ444="Procaine benzylpenicillin",0.61,IF(AJ444=Prodrug!G441,Prodrug!G441,Prodrug!G441))))))</f>
        <v/>
      </c>
      <c r="AW444" s="240" t="str">
        <f>IFERROR((((Calculations!O441*Calculations!G441)/Calculations!E441)*'Data Entry'!X444),"")</f>
        <v/>
      </c>
      <c r="AX444" s="146" t="str">
        <f>IFERROR(VLOOKUP(AJ444,Lists!$P$2:$Q$182,2,0),"")</f>
        <v/>
      </c>
      <c r="AY444" s="143" t="str">
        <f>IF(AO444="UI",VLOOKUP(AM444,'Convert Internation Units'!$A$2:$D$33,4,FALSE),IF(AM444="Penethamate hydroiodide",0.63,IF(AM444="Benzylpenicillin Procaine /
 Benzathine Penicillin",0.61,IF(AM444="Benzathine Penicillin",0.61,IF(AM444="Procaine benzylpenicillin",0.61,IF(AM444=Prodrug!H441,Prodrug!H441,Prodrug!H441))))))</f>
        <v/>
      </c>
      <c r="AZ444" s="240" t="str">
        <f>IFERROR((((Calculations!S441*Calculations!G441)/Calculations!E441)*'Data Entry'!X444),"")</f>
        <v/>
      </c>
      <c r="BA444" s="146" t="str">
        <f>IFERROR(VLOOKUP(AM444,Lists!$P$2:$Q$182,2,0),"")</f>
        <v/>
      </c>
      <c r="BG444" s="165"/>
      <c r="BH444" s="165"/>
      <c r="BI444" s="165"/>
      <c r="BJ444" s="165"/>
      <c r="BK444" s="165"/>
      <c r="BL444" s="165"/>
      <c r="BM444" s="165"/>
      <c r="BN444" s="165"/>
      <c r="BO444" s="165"/>
      <c r="BP444" s="165"/>
      <c r="BQ444" s="165"/>
      <c r="BR444" s="165"/>
      <c r="BS444" s="165"/>
      <c r="BT444" s="165"/>
      <c r="BU444" s="165"/>
    </row>
    <row r="445" spans="1:73" s="5" customFormat="1">
      <c r="A445" s="116">
        <v>439</v>
      </c>
      <c r="B445" s="232"/>
      <c r="C445" s="105"/>
      <c r="D445" s="105"/>
      <c r="E445" s="105"/>
      <c r="F445" s="106"/>
      <c r="G445" s="107"/>
      <c r="H445" s="107"/>
      <c r="I445" s="108"/>
      <c r="J445" s="110"/>
      <c r="K445" s="110"/>
      <c r="L445" s="110"/>
      <c r="M445" s="110"/>
      <c r="N445" s="110"/>
      <c r="O445" s="110"/>
      <c r="P445" s="110"/>
      <c r="Q445" s="110"/>
      <c r="R445" s="110"/>
      <c r="S445" s="110"/>
      <c r="T445" s="110"/>
      <c r="U445" s="110"/>
      <c r="V445" s="110"/>
      <c r="W445" s="109"/>
      <c r="X445" s="111"/>
      <c r="Y445" s="112"/>
      <c r="Z445" s="328"/>
      <c r="AA445" s="329"/>
      <c r="AB445" s="114"/>
      <c r="AC445" s="115"/>
      <c r="AD445" s="113"/>
      <c r="AE445" s="113"/>
      <c r="AF445" s="112"/>
      <c r="AG445" s="116"/>
      <c r="AH445" s="115"/>
      <c r="AI445" s="174"/>
      <c r="AJ445" s="104"/>
      <c r="AK445" s="115"/>
      <c r="AL445" s="112"/>
      <c r="AM445" s="116"/>
      <c r="AN445" s="115"/>
      <c r="AO445" s="248"/>
      <c r="AP445" s="242" t="str">
        <f>IF(AD445="UI",VLOOKUP(AB445,'Convert Internation Units'!$A$2:$D$33,4,FALSE),IF(AB445="Penethamate hydroiodide",0.63,IF(AB445="Benzylpenicillin Procaine /
 Benzathine Penicillin",0.61,IF(AB445="Benzathine Penicillin",0.61,IF(AB445="Procaine benzylpenicillin",0.61,IF(AB445=Prodrug!E442,Prodrug!E442,Prodrug!E442))))))</f>
        <v/>
      </c>
      <c r="AQ445" s="239" t="str">
        <f>IFERROR((((Calculations!C442*Calculations!G442)/Calculations!E442)*'Data Entry'!X445),"")</f>
        <v/>
      </c>
      <c r="AR445" s="234" t="str">
        <f>IFERROR(VLOOKUP(AB445,Lists!$P$2:$Q$182,2,0),"")</f>
        <v/>
      </c>
      <c r="AS445" s="233" t="str">
        <f>IF(AI445="UI",VLOOKUP(AG445,'Convert Internation Units'!$A$2:$D$33,4,FALSE),IF(AG445="Penethamate hydroiodide",0.63,IF(AG445="Benzylpenicillin Procaine /
 Benzathine Penicillin",0.61,IF(AG445="Benzathine Penicillin",0.61,IF(AG445="Procaine benzylpenicillin",0.61,IF(AG445=Prodrug!F442,Prodrug!F442,Prodrug!F442))))))</f>
        <v/>
      </c>
      <c r="AT445" s="239" t="str">
        <f>IFERROR((((Calculations!K442*Calculations!G442)/Calculations!E442)*'Data Entry'!X445),"")</f>
        <v/>
      </c>
      <c r="AU445" s="235" t="str">
        <f>IFERROR(VLOOKUP(AG445,Lists!$P$2:$Q$182,2,0),"")</f>
        <v/>
      </c>
      <c r="AV445" s="233" t="str">
        <f>IF(AL445="UI",VLOOKUP(AJ445,'Convert Internation Units'!$A$2:$D$33,4,FALSE),IF(AJ445="Penethamate hydroiodide",0.63,IF(AJ445="Benzylpenicillin Procaine /
 Benzathine Penicillin",0.61,IF(AJ445="Benzathine Penicillin",0.61,IF(AJ445="Procaine benzylpenicillin",0.61,IF(AJ445=Prodrug!G442,Prodrug!G442,Prodrug!G442))))))</f>
        <v/>
      </c>
      <c r="AW445" s="239" t="str">
        <f>IFERROR((((Calculations!O442*Calculations!G442)/Calculations!E442)*'Data Entry'!X445),"")</f>
        <v/>
      </c>
      <c r="AX445" s="235" t="str">
        <f>IFERROR(VLOOKUP(AJ445,Lists!$P$2:$Q$182,2,0),"")</f>
        <v/>
      </c>
      <c r="AY445" s="233" t="str">
        <f>IF(AO445="UI",VLOOKUP(AM445,'Convert Internation Units'!$A$2:$D$33,4,FALSE),IF(AM445="Penethamate hydroiodide",0.63,IF(AM445="Benzylpenicillin Procaine /
 Benzathine Penicillin",0.61,IF(AM445="Benzathine Penicillin",0.61,IF(AM445="Procaine benzylpenicillin",0.61,IF(AM445=Prodrug!H442,Prodrug!H442,Prodrug!H442))))))</f>
        <v/>
      </c>
      <c r="AZ445" s="239" t="str">
        <f>IFERROR((((Calculations!S442*Calculations!G442)/Calculations!E442)*'Data Entry'!X445),"")</f>
        <v/>
      </c>
      <c r="BA445" s="235" t="str">
        <f>IFERROR(VLOOKUP(AM445,Lists!$P$2:$Q$182,2,0),"")</f>
        <v/>
      </c>
      <c r="BG445" s="165"/>
      <c r="BH445" s="165"/>
      <c r="BI445" s="165"/>
      <c r="BJ445" s="165"/>
      <c r="BK445" s="165"/>
      <c r="BL445" s="165"/>
      <c r="BM445" s="165"/>
      <c r="BN445" s="165"/>
      <c r="BO445" s="165"/>
      <c r="BP445" s="165"/>
      <c r="BQ445" s="165"/>
      <c r="BR445" s="165"/>
      <c r="BS445" s="165"/>
      <c r="BT445" s="165"/>
      <c r="BU445" s="165"/>
    </row>
    <row r="446" spans="1:73" s="5" customFormat="1">
      <c r="A446" s="6">
        <v>440</v>
      </c>
      <c r="B446" s="231"/>
      <c r="C446" s="7"/>
      <c r="D446" s="7"/>
      <c r="E446" s="7"/>
      <c r="F446" s="67"/>
      <c r="G446" s="79"/>
      <c r="H446" s="79"/>
      <c r="I446" s="75"/>
      <c r="J446" s="76"/>
      <c r="K446" s="76"/>
      <c r="L446" s="76"/>
      <c r="M446" s="76"/>
      <c r="N446" s="76"/>
      <c r="O446" s="76"/>
      <c r="P446" s="76"/>
      <c r="Q446" s="76"/>
      <c r="R446" s="76"/>
      <c r="S446" s="76"/>
      <c r="T446" s="76"/>
      <c r="U446" s="76"/>
      <c r="V446" s="76"/>
      <c r="W446" s="80"/>
      <c r="X446" s="69"/>
      <c r="Y446" s="25"/>
      <c r="Z446" s="326"/>
      <c r="AA446" s="327"/>
      <c r="AB446" s="28"/>
      <c r="AC446" s="23"/>
      <c r="AD446" s="8"/>
      <c r="AE446" s="8"/>
      <c r="AF446" s="25"/>
      <c r="AG446" s="6"/>
      <c r="AH446" s="23"/>
      <c r="AI446" s="173"/>
      <c r="AJ446" s="26"/>
      <c r="AK446" s="23"/>
      <c r="AL446" s="25"/>
      <c r="AM446" s="6"/>
      <c r="AN446" s="23"/>
      <c r="AO446" s="247"/>
      <c r="AP446" s="243" t="str">
        <f>IF(AD446="UI",VLOOKUP(AB446,'Convert Internation Units'!$A$2:$D$33,4,FALSE),IF(AB446="Penethamate hydroiodide",0.63,IF(AB446="Benzylpenicillin Procaine /
 Benzathine Penicillin",0.61,IF(AB446="Benzathine Penicillin",0.61,IF(AB446="Procaine benzylpenicillin",0.61,IF(AB446=Prodrug!E443,Prodrug!E443,Prodrug!E443))))))</f>
        <v/>
      </c>
      <c r="AQ446" s="240" t="str">
        <f>IFERROR((((Calculations!C443*Calculations!G443)/Calculations!E443)*'Data Entry'!X446),"")</f>
        <v/>
      </c>
      <c r="AR446" s="141" t="str">
        <f>IFERROR(VLOOKUP(AB446,Lists!$P$2:$Q$182,2,0),"")</f>
        <v/>
      </c>
      <c r="AS446" s="143" t="str">
        <f>IF(AI446="UI",VLOOKUP(AG446,'Convert Internation Units'!$A$2:$D$33,4,FALSE),IF(AG446="Penethamate hydroiodide",0.63,IF(AG446="Benzylpenicillin Procaine /
 Benzathine Penicillin",0.61,IF(AG446="Benzathine Penicillin",0.61,IF(AG446="Procaine benzylpenicillin",0.61,IF(AG446=Prodrug!F443,Prodrug!F443,Prodrug!F443))))))</f>
        <v/>
      </c>
      <c r="AT446" s="240" t="str">
        <f>IFERROR((((Calculations!K443*Calculations!G443)/Calculations!E443)*'Data Entry'!X446),"")</f>
        <v/>
      </c>
      <c r="AU446" s="146" t="str">
        <f>IFERROR(VLOOKUP(AG446,Lists!$P$2:$Q$182,2,0),"")</f>
        <v/>
      </c>
      <c r="AV446" s="143" t="str">
        <f>IF(AL446="UI",VLOOKUP(AJ446,'Convert Internation Units'!$A$2:$D$33,4,FALSE),IF(AJ446="Penethamate hydroiodide",0.63,IF(AJ446="Benzylpenicillin Procaine /
 Benzathine Penicillin",0.61,IF(AJ446="Benzathine Penicillin",0.61,IF(AJ446="Procaine benzylpenicillin",0.61,IF(AJ446=Prodrug!G443,Prodrug!G443,Prodrug!G443))))))</f>
        <v/>
      </c>
      <c r="AW446" s="240" t="str">
        <f>IFERROR((((Calculations!O443*Calculations!G443)/Calculations!E443)*'Data Entry'!X446),"")</f>
        <v/>
      </c>
      <c r="AX446" s="146" t="str">
        <f>IFERROR(VLOOKUP(AJ446,Lists!$P$2:$Q$182,2,0),"")</f>
        <v/>
      </c>
      <c r="AY446" s="143" t="str">
        <f>IF(AO446="UI",VLOOKUP(AM446,'Convert Internation Units'!$A$2:$D$33,4,FALSE),IF(AM446="Penethamate hydroiodide",0.63,IF(AM446="Benzylpenicillin Procaine /
 Benzathine Penicillin",0.61,IF(AM446="Benzathine Penicillin",0.61,IF(AM446="Procaine benzylpenicillin",0.61,IF(AM446=Prodrug!H443,Prodrug!H443,Prodrug!H443))))))</f>
        <v/>
      </c>
      <c r="AZ446" s="240" t="str">
        <f>IFERROR((((Calculations!S443*Calculations!G443)/Calculations!E443)*'Data Entry'!X446),"")</f>
        <v/>
      </c>
      <c r="BA446" s="146" t="str">
        <f>IFERROR(VLOOKUP(AM446,Lists!$P$2:$Q$182,2,0),"")</f>
        <v/>
      </c>
      <c r="BG446" s="165"/>
      <c r="BH446" s="165"/>
      <c r="BI446" s="165"/>
      <c r="BJ446" s="165"/>
      <c r="BK446" s="165"/>
      <c r="BL446" s="165"/>
      <c r="BM446" s="165"/>
      <c r="BN446" s="165"/>
      <c r="BO446" s="165"/>
      <c r="BP446" s="165"/>
      <c r="BQ446" s="165"/>
      <c r="BR446" s="165"/>
      <c r="BS446" s="165"/>
      <c r="BT446" s="165"/>
      <c r="BU446" s="165"/>
    </row>
    <row r="447" spans="1:73" s="5" customFormat="1">
      <c r="A447" s="116">
        <v>441</v>
      </c>
      <c r="B447" s="232"/>
      <c r="C447" s="105"/>
      <c r="D447" s="105"/>
      <c r="E447" s="105"/>
      <c r="F447" s="106"/>
      <c r="G447" s="107"/>
      <c r="H447" s="107"/>
      <c r="I447" s="108"/>
      <c r="J447" s="110"/>
      <c r="K447" s="110"/>
      <c r="L447" s="110"/>
      <c r="M447" s="110"/>
      <c r="N447" s="110"/>
      <c r="O447" s="110"/>
      <c r="P447" s="110"/>
      <c r="Q447" s="110"/>
      <c r="R447" s="110"/>
      <c r="S447" s="110"/>
      <c r="T447" s="110"/>
      <c r="U447" s="110"/>
      <c r="V447" s="110"/>
      <c r="W447" s="109"/>
      <c r="X447" s="111"/>
      <c r="Y447" s="112"/>
      <c r="Z447" s="328"/>
      <c r="AA447" s="329"/>
      <c r="AB447" s="114"/>
      <c r="AC447" s="115"/>
      <c r="AD447" s="113"/>
      <c r="AE447" s="113"/>
      <c r="AF447" s="112"/>
      <c r="AG447" s="116"/>
      <c r="AH447" s="115"/>
      <c r="AI447" s="174"/>
      <c r="AJ447" s="104"/>
      <c r="AK447" s="115"/>
      <c r="AL447" s="112"/>
      <c r="AM447" s="116"/>
      <c r="AN447" s="115"/>
      <c r="AO447" s="248"/>
      <c r="AP447" s="242" t="str">
        <f>IF(AD447="UI",VLOOKUP(AB447,'Convert Internation Units'!$A$2:$D$33,4,FALSE),IF(AB447="Penethamate hydroiodide",0.63,IF(AB447="Benzylpenicillin Procaine /
 Benzathine Penicillin",0.61,IF(AB447="Benzathine Penicillin",0.61,IF(AB447="Procaine benzylpenicillin",0.61,IF(AB447=Prodrug!E444,Prodrug!E444,Prodrug!E444))))))</f>
        <v/>
      </c>
      <c r="AQ447" s="239" t="str">
        <f>IFERROR((((Calculations!C444*Calculations!G444)/Calculations!E444)*'Data Entry'!X447),"")</f>
        <v/>
      </c>
      <c r="AR447" s="234" t="str">
        <f>IFERROR(VLOOKUP(AB447,Lists!$P$2:$Q$182,2,0),"")</f>
        <v/>
      </c>
      <c r="AS447" s="233" t="str">
        <f>IF(AI447="UI",VLOOKUP(AG447,'Convert Internation Units'!$A$2:$D$33,4,FALSE),IF(AG447="Penethamate hydroiodide",0.63,IF(AG447="Benzylpenicillin Procaine /
 Benzathine Penicillin",0.61,IF(AG447="Benzathine Penicillin",0.61,IF(AG447="Procaine benzylpenicillin",0.61,IF(AG447=Prodrug!F444,Prodrug!F444,Prodrug!F444))))))</f>
        <v/>
      </c>
      <c r="AT447" s="239" t="str">
        <f>IFERROR((((Calculations!K444*Calculations!G444)/Calculations!E444)*'Data Entry'!X447),"")</f>
        <v/>
      </c>
      <c r="AU447" s="235" t="str">
        <f>IFERROR(VLOOKUP(AG447,Lists!$P$2:$Q$182,2,0),"")</f>
        <v/>
      </c>
      <c r="AV447" s="233" t="str">
        <f>IF(AL447="UI",VLOOKUP(AJ447,'Convert Internation Units'!$A$2:$D$33,4,FALSE),IF(AJ447="Penethamate hydroiodide",0.63,IF(AJ447="Benzylpenicillin Procaine /
 Benzathine Penicillin",0.61,IF(AJ447="Benzathine Penicillin",0.61,IF(AJ447="Procaine benzylpenicillin",0.61,IF(AJ447=Prodrug!G444,Prodrug!G444,Prodrug!G444))))))</f>
        <v/>
      </c>
      <c r="AW447" s="239" t="str">
        <f>IFERROR((((Calculations!O444*Calculations!G444)/Calculations!E444)*'Data Entry'!X447),"")</f>
        <v/>
      </c>
      <c r="AX447" s="235" t="str">
        <f>IFERROR(VLOOKUP(AJ447,Lists!$P$2:$Q$182,2,0),"")</f>
        <v/>
      </c>
      <c r="AY447" s="233" t="str">
        <f>IF(AO447="UI",VLOOKUP(AM447,'Convert Internation Units'!$A$2:$D$33,4,FALSE),IF(AM447="Penethamate hydroiodide",0.63,IF(AM447="Benzylpenicillin Procaine /
 Benzathine Penicillin",0.61,IF(AM447="Benzathine Penicillin",0.61,IF(AM447="Procaine benzylpenicillin",0.61,IF(AM447=Prodrug!H444,Prodrug!H444,Prodrug!H444))))))</f>
        <v/>
      </c>
      <c r="AZ447" s="239" t="str">
        <f>IFERROR((((Calculations!S444*Calculations!G444)/Calculations!E444)*'Data Entry'!X447),"")</f>
        <v/>
      </c>
      <c r="BA447" s="235" t="str">
        <f>IFERROR(VLOOKUP(AM447,Lists!$P$2:$Q$182,2,0),"")</f>
        <v/>
      </c>
      <c r="BG447" s="165"/>
      <c r="BH447" s="165"/>
      <c r="BI447" s="165"/>
      <c r="BJ447" s="165"/>
      <c r="BK447" s="165"/>
      <c r="BL447" s="165"/>
      <c r="BM447" s="165"/>
      <c r="BN447" s="165"/>
      <c r="BO447" s="165"/>
      <c r="BP447" s="165"/>
      <c r="BQ447" s="165"/>
      <c r="BR447" s="165"/>
      <c r="BS447" s="165"/>
      <c r="BT447" s="165"/>
      <c r="BU447" s="165"/>
    </row>
    <row r="448" spans="1:73" s="5" customFormat="1">
      <c r="A448" s="6">
        <v>442</v>
      </c>
      <c r="B448" s="231"/>
      <c r="C448" s="7"/>
      <c r="D448" s="7"/>
      <c r="E448" s="7"/>
      <c r="F448" s="67"/>
      <c r="G448" s="79"/>
      <c r="H448" s="79"/>
      <c r="I448" s="75"/>
      <c r="J448" s="76"/>
      <c r="K448" s="76"/>
      <c r="L448" s="76"/>
      <c r="M448" s="76"/>
      <c r="N448" s="76"/>
      <c r="O448" s="76"/>
      <c r="P448" s="76"/>
      <c r="Q448" s="76"/>
      <c r="R448" s="76"/>
      <c r="S448" s="76"/>
      <c r="T448" s="76"/>
      <c r="U448" s="76"/>
      <c r="V448" s="76"/>
      <c r="W448" s="80"/>
      <c r="X448" s="69"/>
      <c r="Y448" s="25"/>
      <c r="Z448" s="326"/>
      <c r="AA448" s="327"/>
      <c r="AB448" s="28"/>
      <c r="AC448" s="23"/>
      <c r="AD448" s="8"/>
      <c r="AE448" s="8"/>
      <c r="AF448" s="25"/>
      <c r="AG448" s="6"/>
      <c r="AH448" s="23"/>
      <c r="AI448" s="173"/>
      <c r="AJ448" s="26"/>
      <c r="AK448" s="23"/>
      <c r="AL448" s="25"/>
      <c r="AM448" s="6"/>
      <c r="AN448" s="23"/>
      <c r="AO448" s="247"/>
      <c r="AP448" s="243" t="str">
        <f>IF(AD448="UI",VLOOKUP(AB448,'Convert Internation Units'!$A$2:$D$33,4,FALSE),IF(AB448="Penethamate hydroiodide",0.63,IF(AB448="Benzylpenicillin Procaine /
 Benzathine Penicillin",0.61,IF(AB448="Benzathine Penicillin",0.61,IF(AB448="Procaine benzylpenicillin",0.61,IF(AB448=Prodrug!E445,Prodrug!E445,Prodrug!E445))))))</f>
        <v/>
      </c>
      <c r="AQ448" s="240" t="str">
        <f>IFERROR((((Calculations!C445*Calculations!G445)/Calculations!E445)*'Data Entry'!X448),"")</f>
        <v/>
      </c>
      <c r="AR448" s="141" t="str">
        <f>IFERROR(VLOOKUP(AB448,Lists!$P$2:$Q$182,2,0),"")</f>
        <v/>
      </c>
      <c r="AS448" s="143" t="str">
        <f>IF(AI448="UI",VLOOKUP(AG448,'Convert Internation Units'!$A$2:$D$33,4,FALSE),IF(AG448="Penethamate hydroiodide",0.63,IF(AG448="Benzylpenicillin Procaine /
 Benzathine Penicillin",0.61,IF(AG448="Benzathine Penicillin",0.61,IF(AG448="Procaine benzylpenicillin",0.61,IF(AG448=Prodrug!F445,Prodrug!F445,Prodrug!F445))))))</f>
        <v/>
      </c>
      <c r="AT448" s="240" t="str">
        <f>IFERROR((((Calculations!K445*Calculations!G445)/Calculations!E445)*'Data Entry'!X448),"")</f>
        <v/>
      </c>
      <c r="AU448" s="146" t="str">
        <f>IFERROR(VLOOKUP(AG448,Lists!$P$2:$Q$182,2,0),"")</f>
        <v/>
      </c>
      <c r="AV448" s="143" t="str">
        <f>IF(AL448="UI",VLOOKUP(AJ448,'Convert Internation Units'!$A$2:$D$33,4,FALSE),IF(AJ448="Penethamate hydroiodide",0.63,IF(AJ448="Benzylpenicillin Procaine /
 Benzathine Penicillin",0.61,IF(AJ448="Benzathine Penicillin",0.61,IF(AJ448="Procaine benzylpenicillin",0.61,IF(AJ448=Prodrug!G445,Prodrug!G445,Prodrug!G445))))))</f>
        <v/>
      </c>
      <c r="AW448" s="240" t="str">
        <f>IFERROR((((Calculations!O445*Calculations!G445)/Calculations!E445)*'Data Entry'!X448),"")</f>
        <v/>
      </c>
      <c r="AX448" s="146" t="str">
        <f>IFERROR(VLOOKUP(AJ448,Lists!$P$2:$Q$182,2,0),"")</f>
        <v/>
      </c>
      <c r="AY448" s="143" t="str">
        <f>IF(AO448="UI",VLOOKUP(AM448,'Convert Internation Units'!$A$2:$D$33,4,FALSE),IF(AM448="Penethamate hydroiodide",0.63,IF(AM448="Benzylpenicillin Procaine /
 Benzathine Penicillin",0.61,IF(AM448="Benzathine Penicillin",0.61,IF(AM448="Procaine benzylpenicillin",0.61,IF(AM448=Prodrug!H445,Prodrug!H445,Prodrug!H445))))))</f>
        <v/>
      </c>
      <c r="AZ448" s="240" t="str">
        <f>IFERROR((((Calculations!S445*Calculations!G445)/Calculations!E445)*'Data Entry'!X448),"")</f>
        <v/>
      </c>
      <c r="BA448" s="146" t="str">
        <f>IFERROR(VLOOKUP(AM448,Lists!$P$2:$Q$182,2,0),"")</f>
        <v/>
      </c>
      <c r="BG448" s="165"/>
      <c r="BH448" s="165"/>
      <c r="BI448" s="165"/>
      <c r="BJ448" s="165"/>
      <c r="BK448" s="165"/>
      <c r="BL448" s="165"/>
      <c r="BM448" s="165"/>
      <c r="BN448" s="165"/>
      <c r="BO448" s="165"/>
      <c r="BP448" s="165"/>
      <c r="BQ448" s="165"/>
      <c r="BR448" s="165"/>
      <c r="BS448" s="165"/>
      <c r="BT448" s="165"/>
      <c r="BU448" s="165"/>
    </row>
    <row r="449" spans="1:73" s="5" customFormat="1">
      <c r="A449" s="116">
        <v>443</v>
      </c>
      <c r="B449" s="232"/>
      <c r="C449" s="105"/>
      <c r="D449" s="105"/>
      <c r="E449" s="105"/>
      <c r="F449" s="106"/>
      <c r="G449" s="107"/>
      <c r="H449" s="107"/>
      <c r="I449" s="108"/>
      <c r="J449" s="110"/>
      <c r="K449" s="110"/>
      <c r="L449" s="110"/>
      <c r="M449" s="110"/>
      <c r="N449" s="110"/>
      <c r="O449" s="110"/>
      <c r="P449" s="110"/>
      <c r="Q449" s="110"/>
      <c r="R449" s="110"/>
      <c r="S449" s="110"/>
      <c r="T449" s="110"/>
      <c r="U449" s="110"/>
      <c r="V449" s="110"/>
      <c r="W449" s="109"/>
      <c r="X449" s="111"/>
      <c r="Y449" s="112"/>
      <c r="Z449" s="328"/>
      <c r="AA449" s="329"/>
      <c r="AB449" s="114"/>
      <c r="AC449" s="115"/>
      <c r="AD449" s="113"/>
      <c r="AE449" s="113"/>
      <c r="AF449" s="112"/>
      <c r="AG449" s="116"/>
      <c r="AH449" s="115"/>
      <c r="AI449" s="174"/>
      <c r="AJ449" s="104"/>
      <c r="AK449" s="115"/>
      <c r="AL449" s="112"/>
      <c r="AM449" s="116"/>
      <c r="AN449" s="115"/>
      <c r="AO449" s="248"/>
      <c r="AP449" s="242" t="str">
        <f>IF(AD449="UI",VLOOKUP(AB449,'Convert Internation Units'!$A$2:$D$33,4,FALSE),IF(AB449="Penethamate hydroiodide",0.63,IF(AB449="Benzylpenicillin Procaine /
 Benzathine Penicillin",0.61,IF(AB449="Benzathine Penicillin",0.61,IF(AB449="Procaine benzylpenicillin",0.61,IF(AB449=Prodrug!E446,Prodrug!E446,Prodrug!E446))))))</f>
        <v/>
      </c>
      <c r="AQ449" s="239" t="str">
        <f>IFERROR((((Calculations!C446*Calculations!G446)/Calculations!E446)*'Data Entry'!X449),"")</f>
        <v/>
      </c>
      <c r="AR449" s="234" t="str">
        <f>IFERROR(VLOOKUP(AB449,Lists!$P$2:$Q$182,2,0),"")</f>
        <v/>
      </c>
      <c r="AS449" s="233" t="str">
        <f>IF(AI449="UI",VLOOKUP(AG449,'Convert Internation Units'!$A$2:$D$33,4,FALSE),IF(AG449="Penethamate hydroiodide",0.63,IF(AG449="Benzylpenicillin Procaine /
 Benzathine Penicillin",0.61,IF(AG449="Benzathine Penicillin",0.61,IF(AG449="Procaine benzylpenicillin",0.61,IF(AG449=Prodrug!F446,Prodrug!F446,Prodrug!F446))))))</f>
        <v/>
      </c>
      <c r="AT449" s="239" t="str">
        <f>IFERROR((((Calculations!K446*Calculations!G446)/Calculations!E446)*'Data Entry'!X449),"")</f>
        <v/>
      </c>
      <c r="AU449" s="235" t="str">
        <f>IFERROR(VLOOKUP(AG449,Lists!$P$2:$Q$182,2,0),"")</f>
        <v/>
      </c>
      <c r="AV449" s="233" t="str">
        <f>IF(AL449="UI",VLOOKUP(AJ449,'Convert Internation Units'!$A$2:$D$33,4,FALSE),IF(AJ449="Penethamate hydroiodide",0.63,IF(AJ449="Benzylpenicillin Procaine /
 Benzathine Penicillin",0.61,IF(AJ449="Benzathine Penicillin",0.61,IF(AJ449="Procaine benzylpenicillin",0.61,IF(AJ449=Prodrug!G446,Prodrug!G446,Prodrug!G446))))))</f>
        <v/>
      </c>
      <c r="AW449" s="239" t="str">
        <f>IFERROR((((Calculations!O446*Calculations!G446)/Calculations!E446)*'Data Entry'!X449),"")</f>
        <v/>
      </c>
      <c r="AX449" s="235" t="str">
        <f>IFERROR(VLOOKUP(AJ449,Lists!$P$2:$Q$182,2,0),"")</f>
        <v/>
      </c>
      <c r="AY449" s="233" t="str">
        <f>IF(AO449="UI",VLOOKUP(AM449,'Convert Internation Units'!$A$2:$D$33,4,FALSE),IF(AM449="Penethamate hydroiodide",0.63,IF(AM449="Benzylpenicillin Procaine /
 Benzathine Penicillin",0.61,IF(AM449="Benzathine Penicillin",0.61,IF(AM449="Procaine benzylpenicillin",0.61,IF(AM449=Prodrug!H446,Prodrug!H446,Prodrug!H446))))))</f>
        <v/>
      </c>
      <c r="AZ449" s="239" t="str">
        <f>IFERROR((((Calculations!S446*Calculations!G446)/Calculations!E446)*'Data Entry'!X449),"")</f>
        <v/>
      </c>
      <c r="BA449" s="235" t="str">
        <f>IFERROR(VLOOKUP(AM449,Lists!$P$2:$Q$182,2,0),"")</f>
        <v/>
      </c>
      <c r="BG449" s="165"/>
      <c r="BH449" s="165"/>
      <c r="BI449" s="165"/>
      <c r="BJ449" s="165"/>
      <c r="BK449" s="165"/>
      <c r="BL449" s="165"/>
      <c r="BM449" s="165"/>
      <c r="BN449" s="165"/>
      <c r="BO449" s="165"/>
      <c r="BP449" s="165"/>
      <c r="BQ449" s="165"/>
      <c r="BR449" s="165"/>
      <c r="BS449" s="165"/>
      <c r="BT449" s="165"/>
      <c r="BU449" s="165"/>
    </row>
    <row r="450" spans="1:73" s="5" customFormat="1">
      <c r="A450" s="6">
        <v>444</v>
      </c>
      <c r="B450" s="231"/>
      <c r="C450" s="7"/>
      <c r="D450" s="7"/>
      <c r="E450" s="7"/>
      <c r="F450" s="67"/>
      <c r="G450" s="79"/>
      <c r="H450" s="79"/>
      <c r="I450" s="75"/>
      <c r="J450" s="76"/>
      <c r="K450" s="76"/>
      <c r="L450" s="76"/>
      <c r="M450" s="76"/>
      <c r="N450" s="76"/>
      <c r="O450" s="76"/>
      <c r="P450" s="76"/>
      <c r="Q450" s="76"/>
      <c r="R450" s="76"/>
      <c r="S450" s="76"/>
      <c r="T450" s="76"/>
      <c r="U450" s="76"/>
      <c r="V450" s="76"/>
      <c r="W450" s="80"/>
      <c r="X450" s="69"/>
      <c r="Y450" s="25"/>
      <c r="Z450" s="326"/>
      <c r="AA450" s="327"/>
      <c r="AB450" s="28"/>
      <c r="AC450" s="23"/>
      <c r="AD450" s="8"/>
      <c r="AE450" s="8"/>
      <c r="AF450" s="25"/>
      <c r="AG450" s="6"/>
      <c r="AH450" s="23"/>
      <c r="AI450" s="173"/>
      <c r="AJ450" s="26"/>
      <c r="AK450" s="23"/>
      <c r="AL450" s="25"/>
      <c r="AM450" s="6"/>
      <c r="AN450" s="23"/>
      <c r="AO450" s="247"/>
      <c r="AP450" s="243" t="str">
        <f>IF(AD450="UI",VLOOKUP(AB450,'Convert Internation Units'!$A$2:$D$33,4,FALSE),IF(AB450="Penethamate hydroiodide",0.63,IF(AB450="Benzylpenicillin Procaine /
 Benzathine Penicillin",0.61,IF(AB450="Benzathine Penicillin",0.61,IF(AB450="Procaine benzylpenicillin",0.61,IF(AB450=Prodrug!E447,Prodrug!E447,Prodrug!E447))))))</f>
        <v/>
      </c>
      <c r="AQ450" s="240" t="str">
        <f>IFERROR((((Calculations!C447*Calculations!G447)/Calculations!E447)*'Data Entry'!X450),"")</f>
        <v/>
      </c>
      <c r="AR450" s="141" t="str">
        <f>IFERROR(VLOOKUP(AB450,Lists!$P$2:$Q$182,2,0),"")</f>
        <v/>
      </c>
      <c r="AS450" s="143" t="str">
        <f>IF(AI450="UI",VLOOKUP(AG450,'Convert Internation Units'!$A$2:$D$33,4,FALSE),IF(AG450="Penethamate hydroiodide",0.63,IF(AG450="Benzylpenicillin Procaine /
 Benzathine Penicillin",0.61,IF(AG450="Benzathine Penicillin",0.61,IF(AG450="Procaine benzylpenicillin",0.61,IF(AG450=Prodrug!F447,Prodrug!F447,Prodrug!F447))))))</f>
        <v/>
      </c>
      <c r="AT450" s="240" t="str">
        <f>IFERROR((((Calculations!K447*Calculations!G447)/Calculations!E447)*'Data Entry'!X450),"")</f>
        <v/>
      </c>
      <c r="AU450" s="146" t="str">
        <f>IFERROR(VLOOKUP(AG450,Lists!$P$2:$Q$182,2,0),"")</f>
        <v/>
      </c>
      <c r="AV450" s="143" t="str">
        <f>IF(AL450="UI",VLOOKUP(AJ450,'Convert Internation Units'!$A$2:$D$33,4,FALSE),IF(AJ450="Penethamate hydroiodide",0.63,IF(AJ450="Benzylpenicillin Procaine /
 Benzathine Penicillin",0.61,IF(AJ450="Benzathine Penicillin",0.61,IF(AJ450="Procaine benzylpenicillin",0.61,IF(AJ450=Prodrug!G447,Prodrug!G447,Prodrug!G447))))))</f>
        <v/>
      </c>
      <c r="AW450" s="240" t="str">
        <f>IFERROR((((Calculations!O447*Calculations!G447)/Calculations!E447)*'Data Entry'!X450),"")</f>
        <v/>
      </c>
      <c r="AX450" s="146" t="str">
        <f>IFERROR(VLOOKUP(AJ450,Lists!$P$2:$Q$182,2,0),"")</f>
        <v/>
      </c>
      <c r="AY450" s="143" t="str">
        <f>IF(AO450="UI",VLOOKUP(AM450,'Convert Internation Units'!$A$2:$D$33,4,FALSE),IF(AM450="Penethamate hydroiodide",0.63,IF(AM450="Benzylpenicillin Procaine /
 Benzathine Penicillin",0.61,IF(AM450="Benzathine Penicillin",0.61,IF(AM450="Procaine benzylpenicillin",0.61,IF(AM450=Prodrug!H447,Prodrug!H447,Prodrug!H447))))))</f>
        <v/>
      </c>
      <c r="AZ450" s="240" t="str">
        <f>IFERROR((((Calculations!S447*Calculations!G447)/Calculations!E447)*'Data Entry'!X450),"")</f>
        <v/>
      </c>
      <c r="BA450" s="146" t="str">
        <f>IFERROR(VLOOKUP(AM450,Lists!$P$2:$Q$182,2,0),"")</f>
        <v/>
      </c>
      <c r="BG450" s="165"/>
      <c r="BH450" s="165"/>
      <c r="BI450" s="165"/>
      <c r="BJ450" s="165"/>
      <c r="BK450" s="165"/>
      <c r="BL450" s="165"/>
      <c r="BM450" s="165"/>
      <c r="BN450" s="165"/>
      <c r="BO450" s="165"/>
      <c r="BP450" s="165"/>
      <c r="BQ450" s="165"/>
      <c r="BR450" s="165"/>
      <c r="BS450" s="165"/>
      <c r="BT450" s="165"/>
      <c r="BU450" s="165"/>
    </row>
    <row r="451" spans="1:73" s="5" customFormat="1">
      <c r="A451" s="116">
        <v>445</v>
      </c>
      <c r="B451" s="232"/>
      <c r="C451" s="105"/>
      <c r="D451" s="105"/>
      <c r="E451" s="105"/>
      <c r="F451" s="106"/>
      <c r="G451" s="107"/>
      <c r="H451" s="107"/>
      <c r="I451" s="108"/>
      <c r="J451" s="110"/>
      <c r="K451" s="110"/>
      <c r="L451" s="110"/>
      <c r="M451" s="110"/>
      <c r="N451" s="110"/>
      <c r="O451" s="110"/>
      <c r="P451" s="110"/>
      <c r="Q451" s="110"/>
      <c r="R451" s="110"/>
      <c r="S451" s="110"/>
      <c r="T451" s="110"/>
      <c r="U451" s="110"/>
      <c r="V451" s="110"/>
      <c r="W451" s="109"/>
      <c r="X451" s="111"/>
      <c r="Y451" s="112"/>
      <c r="Z451" s="328"/>
      <c r="AA451" s="329"/>
      <c r="AB451" s="114"/>
      <c r="AC451" s="115"/>
      <c r="AD451" s="113"/>
      <c r="AE451" s="113"/>
      <c r="AF451" s="112"/>
      <c r="AG451" s="116"/>
      <c r="AH451" s="115"/>
      <c r="AI451" s="174"/>
      <c r="AJ451" s="104"/>
      <c r="AK451" s="115"/>
      <c r="AL451" s="112"/>
      <c r="AM451" s="116"/>
      <c r="AN451" s="115"/>
      <c r="AO451" s="248"/>
      <c r="AP451" s="242" t="str">
        <f>IF(AD451="UI",VLOOKUP(AB451,'Convert Internation Units'!$A$2:$D$33,4,FALSE),IF(AB451="Penethamate hydroiodide",0.63,IF(AB451="Benzylpenicillin Procaine /
 Benzathine Penicillin",0.61,IF(AB451="Benzathine Penicillin",0.61,IF(AB451="Procaine benzylpenicillin",0.61,IF(AB451=Prodrug!E448,Prodrug!E448,Prodrug!E448))))))</f>
        <v/>
      </c>
      <c r="AQ451" s="239" t="str">
        <f>IFERROR((((Calculations!C448*Calculations!G448)/Calculations!E448)*'Data Entry'!X451),"")</f>
        <v/>
      </c>
      <c r="AR451" s="234" t="str">
        <f>IFERROR(VLOOKUP(AB451,Lists!$P$2:$Q$182,2,0),"")</f>
        <v/>
      </c>
      <c r="AS451" s="233" t="str">
        <f>IF(AI451="UI",VLOOKUP(AG451,'Convert Internation Units'!$A$2:$D$33,4,FALSE),IF(AG451="Penethamate hydroiodide",0.63,IF(AG451="Benzylpenicillin Procaine /
 Benzathine Penicillin",0.61,IF(AG451="Benzathine Penicillin",0.61,IF(AG451="Procaine benzylpenicillin",0.61,IF(AG451=Prodrug!F448,Prodrug!F448,Prodrug!F448))))))</f>
        <v/>
      </c>
      <c r="AT451" s="239" t="str">
        <f>IFERROR((((Calculations!K448*Calculations!G448)/Calculations!E448)*'Data Entry'!X451),"")</f>
        <v/>
      </c>
      <c r="AU451" s="235" t="str">
        <f>IFERROR(VLOOKUP(AG451,Lists!$P$2:$Q$182,2,0),"")</f>
        <v/>
      </c>
      <c r="AV451" s="233" t="str">
        <f>IF(AL451="UI",VLOOKUP(AJ451,'Convert Internation Units'!$A$2:$D$33,4,FALSE),IF(AJ451="Penethamate hydroiodide",0.63,IF(AJ451="Benzylpenicillin Procaine /
 Benzathine Penicillin",0.61,IF(AJ451="Benzathine Penicillin",0.61,IF(AJ451="Procaine benzylpenicillin",0.61,IF(AJ451=Prodrug!G448,Prodrug!G448,Prodrug!G448))))))</f>
        <v/>
      </c>
      <c r="AW451" s="239" t="str">
        <f>IFERROR((((Calculations!O448*Calculations!G448)/Calculations!E448)*'Data Entry'!X451),"")</f>
        <v/>
      </c>
      <c r="AX451" s="235" t="str">
        <f>IFERROR(VLOOKUP(AJ451,Lists!$P$2:$Q$182,2,0),"")</f>
        <v/>
      </c>
      <c r="AY451" s="233" t="str">
        <f>IF(AO451="UI",VLOOKUP(AM451,'Convert Internation Units'!$A$2:$D$33,4,FALSE),IF(AM451="Penethamate hydroiodide",0.63,IF(AM451="Benzylpenicillin Procaine /
 Benzathine Penicillin",0.61,IF(AM451="Benzathine Penicillin",0.61,IF(AM451="Procaine benzylpenicillin",0.61,IF(AM451=Prodrug!H448,Prodrug!H448,Prodrug!H448))))))</f>
        <v/>
      </c>
      <c r="AZ451" s="239" t="str">
        <f>IFERROR((((Calculations!S448*Calculations!G448)/Calculations!E448)*'Data Entry'!X451),"")</f>
        <v/>
      </c>
      <c r="BA451" s="235" t="str">
        <f>IFERROR(VLOOKUP(AM451,Lists!$P$2:$Q$182,2,0),"")</f>
        <v/>
      </c>
      <c r="BG451" s="165"/>
      <c r="BH451" s="165"/>
      <c r="BI451" s="165"/>
      <c r="BJ451" s="165"/>
      <c r="BK451" s="165"/>
      <c r="BL451" s="165"/>
      <c r="BM451" s="165"/>
      <c r="BN451" s="165"/>
      <c r="BO451" s="165"/>
      <c r="BP451" s="165"/>
      <c r="BQ451" s="165"/>
      <c r="BR451" s="165"/>
      <c r="BS451" s="165"/>
      <c r="BT451" s="165"/>
      <c r="BU451" s="165"/>
    </row>
    <row r="452" spans="1:73" s="5" customFormat="1">
      <c r="A452" s="6">
        <v>446</v>
      </c>
      <c r="B452" s="231"/>
      <c r="C452" s="7"/>
      <c r="D452" s="7"/>
      <c r="E452" s="7"/>
      <c r="F452" s="67"/>
      <c r="G452" s="79"/>
      <c r="H452" s="79"/>
      <c r="I452" s="75"/>
      <c r="J452" s="76"/>
      <c r="K452" s="76"/>
      <c r="L452" s="76"/>
      <c r="M452" s="76"/>
      <c r="N452" s="76"/>
      <c r="O452" s="76"/>
      <c r="P452" s="76"/>
      <c r="Q452" s="76"/>
      <c r="R452" s="76"/>
      <c r="S452" s="76"/>
      <c r="T452" s="76"/>
      <c r="U452" s="76"/>
      <c r="V452" s="76"/>
      <c r="W452" s="80"/>
      <c r="X452" s="69"/>
      <c r="Y452" s="25"/>
      <c r="Z452" s="326"/>
      <c r="AA452" s="327"/>
      <c r="AB452" s="28"/>
      <c r="AC452" s="23"/>
      <c r="AD452" s="8"/>
      <c r="AE452" s="8"/>
      <c r="AF452" s="25"/>
      <c r="AG452" s="6"/>
      <c r="AH452" s="23"/>
      <c r="AI452" s="173"/>
      <c r="AJ452" s="26"/>
      <c r="AK452" s="23"/>
      <c r="AL452" s="25"/>
      <c r="AM452" s="6"/>
      <c r="AN452" s="23"/>
      <c r="AO452" s="247"/>
      <c r="AP452" s="243" t="str">
        <f>IF(AD452="UI",VLOOKUP(AB452,'Convert Internation Units'!$A$2:$D$33,4,FALSE),IF(AB452="Penethamate hydroiodide",0.63,IF(AB452="Benzylpenicillin Procaine /
 Benzathine Penicillin",0.61,IF(AB452="Benzathine Penicillin",0.61,IF(AB452="Procaine benzylpenicillin",0.61,IF(AB452=Prodrug!E449,Prodrug!E449,Prodrug!E449))))))</f>
        <v/>
      </c>
      <c r="AQ452" s="240" t="str">
        <f>IFERROR((((Calculations!C449*Calculations!G449)/Calculations!E449)*'Data Entry'!X452),"")</f>
        <v/>
      </c>
      <c r="AR452" s="141" t="str">
        <f>IFERROR(VLOOKUP(AB452,Lists!$P$2:$Q$182,2,0),"")</f>
        <v/>
      </c>
      <c r="AS452" s="143" t="str">
        <f>IF(AI452="UI",VLOOKUP(AG452,'Convert Internation Units'!$A$2:$D$33,4,FALSE),IF(AG452="Penethamate hydroiodide",0.63,IF(AG452="Benzylpenicillin Procaine /
 Benzathine Penicillin",0.61,IF(AG452="Benzathine Penicillin",0.61,IF(AG452="Procaine benzylpenicillin",0.61,IF(AG452=Prodrug!F449,Prodrug!F449,Prodrug!F449))))))</f>
        <v/>
      </c>
      <c r="AT452" s="240" t="str">
        <f>IFERROR((((Calculations!K449*Calculations!G449)/Calculations!E449)*'Data Entry'!X452),"")</f>
        <v/>
      </c>
      <c r="AU452" s="146" t="str">
        <f>IFERROR(VLOOKUP(AG452,Lists!$P$2:$Q$182,2,0),"")</f>
        <v/>
      </c>
      <c r="AV452" s="143" t="str">
        <f>IF(AL452="UI",VLOOKUP(AJ452,'Convert Internation Units'!$A$2:$D$33,4,FALSE),IF(AJ452="Penethamate hydroiodide",0.63,IF(AJ452="Benzylpenicillin Procaine /
 Benzathine Penicillin",0.61,IF(AJ452="Benzathine Penicillin",0.61,IF(AJ452="Procaine benzylpenicillin",0.61,IF(AJ452=Prodrug!G449,Prodrug!G449,Prodrug!G449))))))</f>
        <v/>
      </c>
      <c r="AW452" s="240" t="str">
        <f>IFERROR((((Calculations!O449*Calculations!G449)/Calculations!E449)*'Data Entry'!X452),"")</f>
        <v/>
      </c>
      <c r="AX452" s="146" t="str">
        <f>IFERROR(VLOOKUP(AJ452,Lists!$P$2:$Q$182,2,0),"")</f>
        <v/>
      </c>
      <c r="AY452" s="143" t="str">
        <f>IF(AO452="UI",VLOOKUP(AM452,'Convert Internation Units'!$A$2:$D$33,4,FALSE),IF(AM452="Penethamate hydroiodide",0.63,IF(AM452="Benzylpenicillin Procaine /
 Benzathine Penicillin",0.61,IF(AM452="Benzathine Penicillin",0.61,IF(AM452="Procaine benzylpenicillin",0.61,IF(AM452=Prodrug!H449,Prodrug!H449,Prodrug!H449))))))</f>
        <v/>
      </c>
      <c r="AZ452" s="240" t="str">
        <f>IFERROR((((Calculations!S449*Calculations!G449)/Calculations!E449)*'Data Entry'!X452),"")</f>
        <v/>
      </c>
      <c r="BA452" s="146" t="str">
        <f>IFERROR(VLOOKUP(AM452,Lists!$P$2:$Q$182,2,0),"")</f>
        <v/>
      </c>
      <c r="BG452" s="165"/>
      <c r="BH452" s="165"/>
      <c r="BI452" s="165"/>
      <c r="BJ452" s="165"/>
      <c r="BK452" s="165"/>
      <c r="BL452" s="165"/>
      <c r="BM452" s="165"/>
      <c r="BN452" s="165"/>
      <c r="BO452" s="165"/>
      <c r="BP452" s="165"/>
      <c r="BQ452" s="165"/>
      <c r="BR452" s="165"/>
      <c r="BS452" s="165"/>
      <c r="BT452" s="165"/>
      <c r="BU452" s="165"/>
    </row>
    <row r="453" spans="1:73" s="5" customFormat="1">
      <c r="A453" s="116">
        <v>447</v>
      </c>
      <c r="B453" s="232"/>
      <c r="C453" s="105"/>
      <c r="D453" s="105"/>
      <c r="E453" s="105"/>
      <c r="F453" s="106"/>
      <c r="G453" s="107"/>
      <c r="H453" s="107"/>
      <c r="I453" s="108"/>
      <c r="J453" s="110"/>
      <c r="K453" s="110"/>
      <c r="L453" s="110"/>
      <c r="M453" s="110"/>
      <c r="N453" s="110"/>
      <c r="O453" s="110"/>
      <c r="P453" s="110"/>
      <c r="Q453" s="110"/>
      <c r="R453" s="110"/>
      <c r="S453" s="110"/>
      <c r="T453" s="110"/>
      <c r="U453" s="110"/>
      <c r="V453" s="110"/>
      <c r="W453" s="109"/>
      <c r="X453" s="111"/>
      <c r="Y453" s="112"/>
      <c r="Z453" s="328"/>
      <c r="AA453" s="329"/>
      <c r="AB453" s="114"/>
      <c r="AC453" s="115"/>
      <c r="AD453" s="113"/>
      <c r="AE453" s="113"/>
      <c r="AF453" s="112"/>
      <c r="AG453" s="116"/>
      <c r="AH453" s="115"/>
      <c r="AI453" s="174"/>
      <c r="AJ453" s="104"/>
      <c r="AK453" s="115"/>
      <c r="AL453" s="112"/>
      <c r="AM453" s="116"/>
      <c r="AN453" s="115"/>
      <c r="AO453" s="248"/>
      <c r="AP453" s="242" t="str">
        <f>IF(AD453="UI",VLOOKUP(AB453,'Convert Internation Units'!$A$2:$D$33,4,FALSE),IF(AB453="Penethamate hydroiodide",0.63,IF(AB453="Benzylpenicillin Procaine /
 Benzathine Penicillin",0.61,IF(AB453="Benzathine Penicillin",0.61,IF(AB453="Procaine benzylpenicillin",0.61,IF(AB453=Prodrug!E450,Prodrug!E450,Prodrug!E450))))))</f>
        <v/>
      </c>
      <c r="AQ453" s="239" t="str">
        <f>IFERROR((((Calculations!C450*Calculations!G450)/Calculations!E450)*'Data Entry'!X453),"")</f>
        <v/>
      </c>
      <c r="AR453" s="234" t="str">
        <f>IFERROR(VLOOKUP(AB453,Lists!$P$2:$Q$182,2,0),"")</f>
        <v/>
      </c>
      <c r="AS453" s="233" t="str">
        <f>IF(AI453="UI",VLOOKUP(AG453,'Convert Internation Units'!$A$2:$D$33,4,FALSE),IF(AG453="Penethamate hydroiodide",0.63,IF(AG453="Benzylpenicillin Procaine /
 Benzathine Penicillin",0.61,IF(AG453="Benzathine Penicillin",0.61,IF(AG453="Procaine benzylpenicillin",0.61,IF(AG453=Prodrug!F450,Prodrug!F450,Prodrug!F450))))))</f>
        <v/>
      </c>
      <c r="AT453" s="239" t="str">
        <f>IFERROR((((Calculations!K450*Calculations!G450)/Calculations!E450)*'Data Entry'!X453),"")</f>
        <v/>
      </c>
      <c r="AU453" s="235" t="str">
        <f>IFERROR(VLOOKUP(AG453,Lists!$P$2:$Q$182,2,0),"")</f>
        <v/>
      </c>
      <c r="AV453" s="233" t="str">
        <f>IF(AL453="UI",VLOOKUP(AJ453,'Convert Internation Units'!$A$2:$D$33,4,FALSE),IF(AJ453="Penethamate hydroiodide",0.63,IF(AJ453="Benzylpenicillin Procaine /
 Benzathine Penicillin",0.61,IF(AJ453="Benzathine Penicillin",0.61,IF(AJ453="Procaine benzylpenicillin",0.61,IF(AJ453=Prodrug!G450,Prodrug!G450,Prodrug!G450))))))</f>
        <v/>
      </c>
      <c r="AW453" s="239" t="str">
        <f>IFERROR((((Calculations!O450*Calculations!G450)/Calculations!E450)*'Data Entry'!X453),"")</f>
        <v/>
      </c>
      <c r="AX453" s="235" t="str">
        <f>IFERROR(VLOOKUP(AJ453,Lists!$P$2:$Q$182,2,0),"")</f>
        <v/>
      </c>
      <c r="AY453" s="233" t="str">
        <f>IF(AO453="UI",VLOOKUP(AM453,'Convert Internation Units'!$A$2:$D$33,4,FALSE),IF(AM453="Penethamate hydroiodide",0.63,IF(AM453="Benzylpenicillin Procaine /
 Benzathine Penicillin",0.61,IF(AM453="Benzathine Penicillin",0.61,IF(AM453="Procaine benzylpenicillin",0.61,IF(AM453=Prodrug!H450,Prodrug!H450,Prodrug!H450))))))</f>
        <v/>
      </c>
      <c r="AZ453" s="239" t="str">
        <f>IFERROR((((Calculations!S450*Calculations!G450)/Calculations!E450)*'Data Entry'!X453),"")</f>
        <v/>
      </c>
      <c r="BA453" s="235" t="str">
        <f>IFERROR(VLOOKUP(AM453,Lists!$P$2:$Q$182,2,0),"")</f>
        <v/>
      </c>
      <c r="BG453" s="165"/>
      <c r="BH453" s="165"/>
      <c r="BI453" s="165"/>
      <c r="BJ453" s="165"/>
      <c r="BK453" s="165"/>
      <c r="BL453" s="165"/>
      <c r="BM453" s="165"/>
      <c r="BN453" s="165"/>
      <c r="BO453" s="165"/>
      <c r="BP453" s="165"/>
      <c r="BQ453" s="165"/>
      <c r="BR453" s="165"/>
      <c r="BS453" s="165"/>
      <c r="BT453" s="165"/>
      <c r="BU453" s="165"/>
    </row>
    <row r="454" spans="1:73" s="5" customFormat="1">
      <c r="A454" s="6">
        <v>448</v>
      </c>
      <c r="B454" s="231"/>
      <c r="C454" s="7"/>
      <c r="D454" s="7"/>
      <c r="E454" s="7"/>
      <c r="F454" s="67"/>
      <c r="G454" s="79"/>
      <c r="H454" s="79"/>
      <c r="I454" s="75"/>
      <c r="J454" s="76"/>
      <c r="K454" s="76"/>
      <c r="L454" s="76"/>
      <c r="M454" s="76"/>
      <c r="N454" s="76"/>
      <c r="O454" s="76"/>
      <c r="P454" s="76"/>
      <c r="Q454" s="76"/>
      <c r="R454" s="76"/>
      <c r="S454" s="76"/>
      <c r="T454" s="76"/>
      <c r="U454" s="76"/>
      <c r="V454" s="76"/>
      <c r="W454" s="80"/>
      <c r="X454" s="69"/>
      <c r="Y454" s="25"/>
      <c r="Z454" s="326"/>
      <c r="AA454" s="327"/>
      <c r="AB454" s="28"/>
      <c r="AC454" s="23"/>
      <c r="AD454" s="8"/>
      <c r="AE454" s="8"/>
      <c r="AF454" s="25"/>
      <c r="AG454" s="6"/>
      <c r="AH454" s="23"/>
      <c r="AI454" s="173"/>
      <c r="AJ454" s="26"/>
      <c r="AK454" s="23"/>
      <c r="AL454" s="25"/>
      <c r="AM454" s="6"/>
      <c r="AN454" s="23"/>
      <c r="AO454" s="247"/>
      <c r="AP454" s="243" t="str">
        <f>IF(AD454="UI",VLOOKUP(AB454,'Convert Internation Units'!$A$2:$D$33,4,FALSE),IF(AB454="Penethamate hydroiodide",0.63,IF(AB454="Benzylpenicillin Procaine /
 Benzathine Penicillin",0.61,IF(AB454="Benzathine Penicillin",0.61,IF(AB454="Procaine benzylpenicillin",0.61,IF(AB454=Prodrug!E451,Prodrug!E451,Prodrug!E451))))))</f>
        <v/>
      </c>
      <c r="AQ454" s="240" t="str">
        <f>IFERROR((((Calculations!C451*Calculations!G451)/Calculations!E451)*'Data Entry'!X454),"")</f>
        <v/>
      </c>
      <c r="AR454" s="141" t="str">
        <f>IFERROR(VLOOKUP(AB454,Lists!$P$2:$Q$182,2,0),"")</f>
        <v/>
      </c>
      <c r="AS454" s="143" t="str">
        <f>IF(AI454="UI",VLOOKUP(AG454,'Convert Internation Units'!$A$2:$D$33,4,FALSE),IF(AG454="Penethamate hydroiodide",0.63,IF(AG454="Benzylpenicillin Procaine /
 Benzathine Penicillin",0.61,IF(AG454="Benzathine Penicillin",0.61,IF(AG454="Procaine benzylpenicillin",0.61,IF(AG454=Prodrug!F451,Prodrug!F451,Prodrug!F451))))))</f>
        <v/>
      </c>
      <c r="AT454" s="240" t="str">
        <f>IFERROR((((Calculations!K451*Calculations!G451)/Calculations!E451)*'Data Entry'!X454),"")</f>
        <v/>
      </c>
      <c r="AU454" s="146" t="str">
        <f>IFERROR(VLOOKUP(AG454,Lists!$P$2:$Q$182,2,0),"")</f>
        <v/>
      </c>
      <c r="AV454" s="143" t="str">
        <f>IF(AL454="UI",VLOOKUP(AJ454,'Convert Internation Units'!$A$2:$D$33,4,FALSE),IF(AJ454="Penethamate hydroiodide",0.63,IF(AJ454="Benzylpenicillin Procaine /
 Benzathine Penicillin",0.61,IF(AJ454="Benzathine Penicillin",0.61,IF(AJ454="Procaine benzylpenicillin",0.61,IF(AJ454=Prodrug!G451,Prodrug!G451,Prodrug!G451))))))</f>
        <v/>
      </c>
      <c r="AW454" s="240" t="str">
        <f>IFERROR((((Calculations!O451*Calculations!G451)/Calculations!E451)*'Data Entry'!X454),"")</f>
        <v/>
      </c>
      <c r="AX454" s="146" t="str">
        <f>IFERROR(VLOOKUP(AJ454,Lists!$P$2:$Q$182,2,0),"")</f>
        <v/>
      </c>
      <c r="AY454" s="143" t="str">
        <f>IF(AO454="UI",VLOOKUP(AM454,'Convert Internation Units'!$A$2:$D$33,4,FALSE),IF(AM454="Penethamate hydroiodide",0.63,IF(AM454="Benzylpenicillin Procaine /
 Benzathine Penicillin",0.61,IF(AM454="Benzathine Penicillin",0.61,IF(AM454="Procaine benzylpenicillin",0.61,IF(AM454=Prodrug!H451,Prodrug!H451,Prodrug!H451))))))</f>
        <v/>
      </c>
      <c r="AZ454" s="240" t="str">
        <f>IFERROR((((Calculations!S451*Calculations!G451)/Calculations!E451)*'Data Entry'!X454),"")</f>
        <v/>
      </c>
      <c r="BA454" s="146" t="str">
        <f>IFERROR(VLOOKUP(AM454,Lists!$P$2:$Q$182,2,0),"")</f>
        <v/>
      </c>
      <c r="BG454" s="165"/>
      <c r="BH454" s="165"/>
      <c r="BI454" s="165"/>
      <c r="BJ454" s="165"/>
      <c r="BK454" s="165"/>
      <c r="BL454" s="165"/>
      <c r="BM454" s="165"/>
      <c r="BN454" s="165"/>
      <c r="BO454" s="165"/>
      <c r="BP454" s="165"/>
      <c r="BQ454" s="165"/>
      <c r="BR454" s="165"/>
      <c r="BS454" s="165"/>
      <c r="BT454" s="165"/>
      <c r="BU454" s="165"/>
    </row>
    <row r="455" spans="1:73" s="5" customFormat="1">
      <c r="A455" s="116">
        <v>449</v>
      </c>
      <c r="B455" s="232"/>
      <c r="C455" s="105"/>
      <c r="D455" s="105"/>
      <c r="E455" s="105"/>
      <c r="F455" s="106"/>
      <c r="G455" s="107"/>
      <c r="H455" s="107"/>
      <c r="I455" s="108"/>
      <c r="J455" s="110"/>
      <c r="K455" s="110"/>
      <c r="L455" s="110"/>
      <c r="M455" s="110"/>
      <c r="N455" s="110"/>
      <c r="O455" s="110"/>
      <c r="P455" s="110"/>
      <c r="Q455" s="110"/>
      <c r="R455" s="110"/>
      <c r="S455" s="110"/>
      <c r="T455" s="110"/>
      <c r="U455" s="110"/>
      <c r="V455" s="110"/>
      <c r="W455" s="109"/>
      <c r="X455" s="111"/>
      <c r="Y455" s="112"/>
      <c r="Z455" s="328"/>
      <c r="AA455" s="329"/>
      <c r="AB455" s="114"/>
      <c r="AC455" s="115"/>
      <c r="AD455" s="113"/>
      <c r="AE455" s="113"/>
      <c r="AF455" s="112"/>
      <c r="AG455" s="116"/>
      <c r="AH455" s="115"/>
      <c r="AI455" s="174"/>
      <c r="AJ455" s="104"/>
      <c r="AK455" s="115"/>
      <c r="AL455" s="112"/>
      <c r="AM455" s="116"/>
      <c r="AN455" s="115"/>
      <c r="AO455" s="248"/>
      <c r="AP455" s="242" t="str">
        <f>IF(AD455="UI",VLOOKUP(AB455,'Convert Internation Units'!$A$2:$D$33,4,FALSE),IF(AB455="Penethamate hydroiodide",0.63,IF(AB455="Benzylpenicillin Procaine /
 Benzathine Penicillin",0.61,IF(AB455="Benzathine Penicillin",0.61,IF(AB455="Procaine benzylpenicillin",0.61,IF(AB455=Prodrug!E452,Prodrug!E452,Prodrug!E452))))))</f>
        <v/>
      </c>
      <c r="AQ455" s="239" t="str">
        <f>IFERROR((((Calculations!C452*Calculations!G452)/Calculations!E452)*'Data Entry'!X455),"")</f>
        <v/>
      </c>
      <c r="AR455" s="234" t="str">
        <f>IFERROR(VLOOKUP(AB455,Lists!$P$2:$Q$182,2,0),"")</f>
        <v/>
      </c>
      <c r="AS455" s="233" t="str">
        <f>IF(AI455="UI",VLOOKUP(AG455,'Convert Internation Units'!$A$2:$D$33,4,FALSE),IF(AG455="Penethamate hydroiodide",0.63,IF(AG455="Benzylpenicillin Procaine /
 Benzathine Penicillin",0.61,IF(AG455="Benzathine Penicillin",0.61,IF(AG455="Procaine benzylpenicillin",0.61,IF(AG455=Prodrug!F452,Prodrug!F452,Prodrug!F452))))))</f>
        <v/>
      </c>
      <c r="AT455" s="239" t="str">
        <f>IFERROR((((Calculations!K452*Calculations!G452)/Calculations!E452)*'Data Entry'!X455),"")</f>
        <v/>
      </c>
      <c r="AU455" s="235" t="str">
        <f>IFERROR(VLOOKUP(AG455,Lists!$P$2:$Q$182,2,0),"")</f>
        <v/>
      </c>
      <c r="AV455" s="233" t="str">
        <f>IF(AL455="UI",VLOOKUP(AJ455,'Convert Internation Units'!$A$2:$D$33,4,FALSE),IF(AJ455="Penethamate hydroiodide",0.63,IF(AJ455="Benzylpenicillin Procaine /
 Benzathine Penicillin",0.61,IF(AJ455="Benzathine Penicillin",0.61,IF(AJ455="Procaine benzylpenicillin",0.61,IF(AJ455=Prodrug!G452,Prodrug!G452,Prodrug!G452))))))</f>
        <v/>
      </c>
      <c r="AW455" s="239" t="str">
        <f>IFERROR((((Calculations!O452*Calculations!G452)/Calculations!E452)*'Data Entry'!X455),"")</f>
        <v/>
      </c>
      <c r="AX455" s="235" t="str">
        <f>IFERROR(VLOOKUP(AJ455,Lists!$P$2:$Q$182,2,0),"")</f>
        <v/>
      </c>
      <c r="AY455" s="233" t="str">
        <f>IF(AO455="UI",VLOOKUP(AM455,'Convert Internation Units'!$A$2:$D$33,4,FALSE),IF(AM455="Penethamate hydroiodide",0.63,IF(AM455="Benzylpenicillin Procaine /
 Benzathine Penicillin",0.61,IF(AM455="Benzathine Penicillin",0.61,IF(AM455="Procaine benzylpenicillin",0.61,IF(AM455=Prodrug!H452,Prodrug!H452,Prodrug!H452))))))</f>
        <v/>
      </c>
      <c r="AZ455" s="239" t="str">
        <f>IFERROR((((Calculations!S452*Calculations!G452)/Calculations!E452)*'Data Entry'!X455),"")</f>
        <v/>
      </c>
      <c r="BA455" s="235" t="str">
        <f>IFERROR(VLOOKUP(AM455,Lists!$P$2:$Q$182,2,0),"")</f>
        <v/>
      </c>
      <c r="BG455" s="165"/>
      <c r="BH455" s="165"/>
      <c r="BI455" s="165"/>
      <c r="BJ455" s="165"/>
      <c r="BK455" s="165"/>
      <c r="BL455" s="165"/>
      <c r="BM455" s="165"/>
      <c r="BN455" s="165"/>
      <c r="BO455" s="165"/>
      <c r="BP455" s="165"/>
      <c r="BQ455" s="165"/>
      <c r="BR455" s="165"/>
      <c r="BS455" s="165"/>
      <c r="BT455" s="165"/>
      <c r="BU455" s="165"/>
    </row>
    <row r="456" spans="1:73" s="5" customFormat="1">
      <c r="A456" s="6">
        <v>450</v>
      </c>
      <c r="B456" s="231"/>
      <c r="C456" s="7"/>
      <c r="D456" s="7"/>
      <c r="E456" s="7"/>
      <c r="F456" s="67"/>
      <c r="G456" s="79"/>
      <c r="H456" s="79"/>
      <c r="I456" s="75"/>
      <c r="J456" s="76"/>
      <c r="K456" s="76"/>
      <c r="L456" s="76"/>
      <c r="M456" s="76"/>
      <c r="N456" s="76"/>
      <c r="O456" s="76"/>
      <c r="P456" s="76"/>
      <c r="Q456" s="76"/>
      <c r="R456" s="76"/>
      <c r="S456" s="76"/>
      <c r="T456" s="76"/>
      <c r="U456" s="76"/>
      <c r="V456" s="76"/>
      <c r="W456" s="80"/>
      <c r="X456" s="69"/>
      <c r="Y456" s="25"/>
      <c r="Z456" s="326"/>
      <c r="AA456" s="327"/>
      <c r="AB456" s="28"/>
      <c r="AC456" s="23"/>
      <c r="AD456" s="8"/>
      <c r="AE456" s="8"/>
      <c r="AF456" s="25"/>
      <c r="AG456" s="6"/>
      <c r="AH456" s="23"/>
      <c r="AI456" s="173"/>
      <c r="AJ456" s="26"/>
      <c r="AK456" s="23"/>
      <c r="AL456" s="25"/>
      <c r="AM456" s="6"/>
      <c r="AN456" s="23"/>
      <c r="AO456" s="247"/>
      <c r="AP456" s="243" t="str">
        <f>IF(AD456="UI",VLOOKUP(AB456,'Convert Internation Units'!$A$2:$D$33,4,FALSE),IF(AB456="Penethamate hydroiodide",0.63,IF(AB456="Benzylpenicillin Procaine /
 Benzathine Penicillin",0.61,IF(AB456="Benzathine Penicillin",0.61,IF(AB456="Procaine benzylpenicillin",0.61,IF(AB456=Prodrug!E453,Prodrug!E453,Prodrug!E453))))))</f>
        <v/>
      </c>
      <c r="AQ456" s="240" t="str">
        <f>IFERROR((((Calculations!C453*Calculations!G453)/Calculations!E453)*'Data Entry'!X456),"")</f>
        <v/>
      </c>
      <c r="AR456" s="141" t="str">
        <f>IFERROR(VLOOKUP(AB456,Lists!$P$2:$Q$182,2,0),"")</f>
        <v/>
      </c>
      <c r="AS456" s="143" t="str">
        <f>IF(AI456="UI",VLOOKUP(AG456,'Convert Internation Units'!$A$2:$D$33,4,FALSE),IF(AG456="Penethamate hydroiodide",0.63,IF(AG456="Benzylpenicillin Procaine /
 Benzathine Penicillin",0.61,IF(AG456="Benzathine Penicillin",0.61,IF(AG456="Procaine benzylpenicillin",0.61,IF(AG456=Prodrug!F453,Prodrug!F453,Prodrug!F453))))))</f>
        <v/>
      </c>
      <c r="AT456" s="240" t="str">
        <f>IFERROR((((Calculations!K453*Calculations!G453)/Calculations!E453)*'Data Entry'!X456),"")</f>
        <v/>
      </c>
      <c r="AU456" s="146" t="str">
        <f>IFERROR(VLOOKUP(AG456,Lists!$P$2:$Q$182,2,0),"")</f>
        <v/>
      </c>
      <c r="AV456" s="143" t="str">
        <f>IF(AL456="UI",VLOOKUP(AJ456,'Convert Internation Units'!$A$2:$D$33,4,FALSE),IF(AJ456="Penethamate hydroiodide",0.63,IF(AJ456="Benzylpenicillin Procaine /
 Benzathine Penicillin",0.61,IF(AJ456="Benzathine Penicillin",0.61,IF(AJ456="Procaine benzylpenicillin",0.61,IF(AJ456=Prodrug!G453,Prodrug!G453,Prodrug!G453))))))</f>
        <v/>
      </c>
      <c r="AW456" s="240" t="str">
        <f>IFERROR((((Calculations!O453*Calculations!G453)/Calculations!E453)*'Data Entry'!X456),"")</f>
        <v/>
      </c>
      <c r="AX456" s="146" t="str">
        <f>IFERROR(VLOOKUP(AJ456,Lists!$P$2:$Q$182,2,0),"")</f>
        <v/>
      </c>
      <c r="AY456" s="143" t="str">
        <f>IF(AO456="UI",VLOOKUP(AM456,'Convert Internation Units'!$A$2:$D$33,4,FALSE),IF(AM456="Penethamate hydroiodide",0.63,IF(AM456="Benzylpenicillin Procaine /
 Benzathine Penicillin",0.61,IF(AM456="Benzathine Penicillin",0.61,IF(AM456="Procaine benzylpenicillin",0.61,IF(AM456=Prodrug!H453,Prodrug!H453,Prodrug!H453))))))</f>
        <v/>
      </c>
      <c r="AZ456" s="240" t="str">
        <f>IFERROR((((Calculations!S453*Calculations!G453)/Calculations!E453)*'Data Entry'!X456),"")</f>
        <v/>
      </c>
      <c r="BA456" s="146" t="str">
        <f>IFERROR(VLOOKUP(AM456,Lists!$P$2:$Q$182,2,0),"")</f>
        <v/>
      </c>
      <c r="BG456" s="165"/>
      <c r="BH456" s="165"/>
      <c r="BI456" s="165"/>
      <c r="BJ456" s="165"/>
      <c r="BK456" s="165"/>
      <c r="BL456" s="165"/>
      <c r="BM456" s="165"/>
      <c r="BN456" s="165"/>
      <c r="BO456" s="165"/>
      <c r="BP456" s="165"/>
      <c r="BQ456" s="165"/>
      <c r="BR456" s="165"/>
      <c r="BS456" s="165"/>
      <c r="BT456" s="165"/>
      <c r="BU456" s="165"/>
    </row>
    <row r="457" spans="1:73" s="5" customFormat="1">
      <c r="A457" s="116">
        <v>451</v>
      </c>
      <c r="B457" s="232"/>
      <c r="C457" s="105"/>
      <c r="D457" s="105"/>
      <c r="E457" s="105"/>
      <c r="F457" s="106"/>
      <c r="G457" s="107"/>
      <c r="H457" s="107"/>
      <c r="I457" s="108"/>
      <c r="J457" s="110"/>
      <c r="K457" s="110"/>
      <c r="L457" s="110"/>
      <c r="M457" s="110"/>
      <c r="N457" s="110"/>
      <c r="O457" s="110"/>
      <c r="P457" s="110"/>
      <c r="Q457" s="110"/>
      <c r="R457" s="110"/>
      <c r="S457" s="110"/>
      <c r="T457" s="110"/>
      <c r="U457" s="110"/>
      <c r="V457" s="110"/>
      <c r="W457" s="109"/>
      <c r="X457" s="111"/>
      <c r="Y457" s="112"/>
      <c r="Z457" s="328"/>
      <c r="AA457" s="329"/>
      <c r="AB457" s="114"/>
      <c r="AC457" s="115"/>
      <c r="AD457" s="113"/>
      <c r="AE457" s="113"/>
      <c r="AF457" s="112"/>
      <c r="AG457" s="116"/>
      <c r="AH457" s="115"/>
      <c r="AI457" s="174"/>
      <c r="AJ457" s="104"/>
      <c r="AK457" s="115"/>
      <c r="AL457" s="112"/>
      <c r="AM457" s="116"/>
      <c r="AN457" s="115"/>
      <c r="AO457" s="248"/>
      <c r="AP457" s="242" t="str">
        <f>IF(AD457="UI",VLOOKUP(AB457,'Convert Internation Units'!$A$2:$D$33,4,FALSE),IF(AB457="Penethamate hydroiodide",0.63,IF(AB457="Benzylpenicillin Procaine /
 Benzathine Penicillin",0.61,IF(AB457="Benzathine Penicillin",0.61,IF(AB457="Procaine benzylpenicillin",0.61,IF(AB457=Prodrug!E454,Prodrug!E454,Prodrug!E454))))))</f>
        <v/>
      </c>
      <c r="AQ457" s="239" t="str">
        <f>IFERROR((((Calculations!C454*Calculations!G454)/Calculations!E454)*'Data Entry'!X457),"")</f>
        <v/>
      </c>
      <c r="AR457" s="234" t="str">
        <f>IFERROR(VLOOKUP(AB457,Lists!$P$2:$Q$182,2,0),"")</f>
        <v/>
      </c>
      <c r="AS457" s="233" t="str">
        <f>IF(AI457="UI",VLOOKUP(AG457,'Convert Internation Units'!$A$2:$D$33,4,FALSE),IF(AG457="Penethamate hydroiodide",0.63,IF(AG457="Benzylpenicillin Procaine /
 Benzathine Penicillin",0.61,IF(AG457="Benzathine Penicillin",0.61,IF(AG457="Procaine benzylpenicillin",0.61,IF(AG457=Prodrug!F454,Prodrug!F454,Prodrug!F454))))))</f>
        <v/>
      </c>
      <c r="AT457" s="239" t="str">
        <f>IFERROR((((Calculations!K454*Calculations!G454)/Calculations!E454)*'Data Entry'!X457),"")</f>
        <v/>
      </c>
      <c r="AU457" s="235" t="str">
        <f>IFERROR(VLOOKUP(AG457,Lists!$P$2:$Q$182,2,0),"")</f>
        <v/>
      </c>
      <c r="AV457" s="233" t="str">
        <f>IF(AL457="UI",VLOOKUP(AJ457,'Convert Internation Units'!$A$2:$D$33,4,FALSE),IF(AJ457="Penethamate hydroiodide",0.63,IF(AJ457="Benzylpenicillin Procaine /
 Benzathine Penicillin",0.61,IF(AJ457="Benzathine Penicillin",0.61,IF(AJ457="Procaine benzylpenicillin",0.61,IF(AJ457=Prodrug!G454,Prodrug!G454,Prodrug!G454))))))</f>
        <v/>
      </c>
      <c r="AW457" s="239" t="str">
        <f>IFERROR((((Calculations!O454*Calculations!G454)/Calculations!E454)*'Data Entry'!X457),"")</f>
        <v/>
      </c>
      <c r="AX457" s="235" t="str">
        <f>IFERROR(VLOOKUP(AJ457,Lists!$P$2:$Q$182,2,0),"")</f>
        <v/>
      </c>
      <c r="AY457" s="233" t="str">
        <f>IF(AO457="UI",VLOOKUP(AM457,'Convert Internation Units'!$A$2:$D$33,4,FALSE),IF(AM457="Penethamate hydroiodide",0.63,IF(AM457="Benzylpenicillin Procaine /
 Benzathine Penicillin",0.61,IF(AM457="Benzathine Penicillin",0.61,IF(AM457="Procaine benzylpenicillin",0.61,IF(AM457=Prodrug!H454,Prodrug!H454,Prodrug!H454))))))</f>
        <v/>
      </c>
      <c r="AZ457" s="239" t="str">
        <f>IFERROR((((Calculations!S454*Calculations!G454)/Calculations!E454)*'Data Entry'!X457),"")</f>
        <v/>
      </c>
      <c r="BA457" s="235" t="str">
        <f>IFERROR(VLOOKUP(AM457,Lists!$P$2:$Q$182,2,0),"")</f>
        <v/>
      </c>
      <c r="BG457" s="165"/>
      <c r="BH457" s="165"/>
      <c r="BI457" s="165"/>
      <c r="BJ457" s="165"/>
      <c r="BK457" s="165"/>
      <c r="BL457" s="165"/>
      <c r="BM457" s="165"/>
      <c r="BN457" s="165"/>
      <c r="BO457" s="165"/>
      <c r="BP457" s="165"/>
      <c r="BQ457" s="165"/>
      <c r="BR457" s="165"/>
      <c r="BS457" s="165"/>
      <c r="BT457" s="165"/>
      <c r="BU457" s="165"/>
    </row>
    <row r="458" spans="1:73" s="5" customFormat="1">
      <c r="A458" s="6">
        <v>452</v>
      </c>
      <c r="B458" s="231"/>
      <c r="C458" s="7"/>
      <c r="D458" s="7"/>
      <c r="E458" s="7"/>
      <c r="F458" s="67"/>
      <c r="G458" s="79"/>
      <c r="H458" s="79"/>
      <c r="I458" s="75"/>
      <c r="J458" s="76"/>
      <c r="K458" s="76"/>
      <c r="L458" s="76"/>
      <c r="M458" s="76"/>
      <c r="N458" s="76"/>
      <c r="O458" s="76"/>
      <c r="P458" s="76"/>
      <c r="Q458" s="76"/>
      <c r="R458" s="76"/>
      <c r="S458" s="76"/>
      <c r="T458" s="76"/>
      <c r="U458" s="76"/>
      <c r="V458" s="76"/>
      <c r="W458" s="80"/>
      <c r="X458" s="69"/>
      <c r="Y458" s="25"/>
      <c r="Z458" s="326"/>
      <c r="AA458" s="327"/>
      <c r="AB458" s="28"/>
      <c r="AC458" s="23"/>
      <c r="AD458" s="8"/>
      <c r="AE458" s="8"/>
      <c r="AF458" s="25"/>
      <c r="AG458" s="6"/>
      <c r="AH458" s="23"/>
      <c r="AI458" s="173"/>
      <c r="AJ458" s="26"/>
      <c r="AK458" s="23"/>
      <c r="AL458" s="25"/>
      <c r="AM458" s="6"/>
      <c r="AN458" s="23"/>
      <c r="AO458" s="247"/>
      <c r="AP458" s="243" t="str">
        <f>IF(AD458="UI",VLOOKUP(AB458,'Convert Internation Units'!$A$2:$D$33,4,FALSE),IF(AB458="Penethamate hydroiodide",0.63,IF(AB458="Benzylpenicillin Procaine /
 Benzathine Penicillin",0.61,IF(AB458="Benzathine Penicillin",0.61,IF(AB458="Procaine benzylpenicillin",0.61,IF(AB458=Prodrug!E455,Prodrug!E455,Prodrug!E455))))))</f>
        <v/>
      </c>
      <c r="AQ458" s="240" t="str">
        <f>IFERROR((((Calculations!C455*Calculations!G455)/Calculations!E455)*'Data Entry'!X458),"")</f>
        <v/>
      </c>
      <c r="AR458" s="141" t="str">
        <f>IFERROR(VLOOKUP(AB458,Lists!$P$2:$Q$182,2,0),"")</f>
        <v/>
      </c>
      <c r="AS458" s="143" t="str">
        <f>IF(AI458="UI",VLOOKUP(AG458,'Convert Internation Units'!$A$2:$D$33,4,FALSE),IF(AG458="Penethamate hydroiodide",0.63,IF(AG458="Benzylpenicillin Procaine /
 Benzathine Penicillin",0.61,IF(AG458="Benzathine Penicillin",0.61,IF(AG458="Procaine benzylpenicillin",0.61,IF(AG458=Prodrug!F455,Prodrug!F455,Prodrug!F455))))))</f>
        <v/>
      </c>
      <c r="AT458" s="240" t="str">
        <f>IFERROR((((Calculations!K455*Calculations!G455)/Calculations!E455)*'Data Entry'!X458),"")</f>
        <v/>
      </c>
      <c r="AU458" s="146" t="str">
        <f>IFERROR(VLOOKUP(AG458,Lists!$P$2:$Q$182,2,0),"")</f>
        <v/>
      </c>
      <c r="AV458" s="143" t="str">
        <f>IF(AL458="UI",VLOOKUP(AJ458,'Convert Internation Units'!$A$2:$D$33,4,FALSE),IF(AJ458="Penethamate hydroiodide",0.63,IF(AJ458="Benzylpenicillin Procaine /
 Benzathine Penicillin",0.61,IF(AJ458="Benzathine Penicillin",0.61,IF(AJ458="Procaine benzylpenicillin",0.61,IF(AJ458=Prodrug!G455,Prodrug!G455,Prodrug!G455))))))</f>
        <v/>
      </c>
      <c r="AW458" s="240" t="str">
        <f>IFERROR((((Calculations!O455*Calculations!G455)/Calculations!E455)*'Data Entry'!X458),"")</f>
        <v/>
      </c>
      <c r="AX458" s="146" t="str">
        <f>IFERROR(VLOOKUP(AJ458,Lists!$P$2:$Q$182,2,0),"")</f>
        <v/>
      </c>
      <c r="AY458" s="143" t="str">
        <f>IF(AO458="UI",VLOOKUP(AM458,'Convert Internation Units'!$A$2:$D$33,4,FALSE),IF(AM458="Penethamate hydroiodide",0.63,IF(AM458="Benzylpenicillin Procaine /
 Benzathine Penicillin",0.61,IF(AM458="Benzathine Penicillin",0.61,IF(AM458="Procaine benzylpenicillin",0.61,IF(AM458=Prodrug!H455,Prodrug!H455,Prodrug!H455))))))</f>
        <v/>
      </c>
      <c r="AZ458" s="240" t="str">
        <f>IFERROR((((Calculations!S455*Calculations!G455)/Calculations!E455)*'Data Entry'!X458),"")</f>
        <v/>
      </c>
      <c r="BA458" s="146" t="str">
        <f>IFERROR(VLOOKUP(AM458,Lists!$P$2:$Q$182,2,0),"")</f>
        <v/>
      </c>
      <c r="BG458" s="165"/>
      <c r="BH458" s="165"/>
      <c r="BI458" s="165"/>
      <c r="BJ458" s="165"/>
      <c r="BK458" s="165"/>
      <c r="BL458" s="165"/>
      <c r="BM458" s="165"/>
      <c r="BN458" s="165"/>
      <c r="BO458" s="165"/>
      <c r="BP458" s="165"/>
      <c r="BQ458" s="165"/>
      <c r="BR458" s="165"/>
      <c r="BS458" s="165"/>
      <c r="BT458" s="165"/>
      <c r="BU458" s="165"/>
    </row>
    <row r="459" spans="1:73" s="5" customFormat="1">
      <c r="A459" s="116">
        <v>453</v>
      </c>
      <c r="B459" s="232"/>
      <c r="C459" s="105"/>
      <c r="D459" s="105"/>
      <c r="E459" s="105"/>
      <c r="F459" s="106"/>
      <c r="G459" s="107"/>
      <c r="H459" s="107"/>
      <c r="I459" s="108"/>
      <c r="J459" s="110"/>
      <c r="K459" s="110"/>
      <c r="L459" s="110"/>
      <c r="M459" s="110"/>
      <c r="N459" s="110"/>
      <c r="O459" s="110"/>
      <c r="P459" s="110"/>
      <c r="Q459" s="110"/>
      <c r="R459" s="110"/>
      <c r="S459" s="110"/>
      <c r="T459" s="110"/>
      <c r="U459" s="110"/>
      <c r="V459" s="110"/>
      <c r="W459" s="109"/>
      <c r="X459" s="111"/>
      <c r="Y459" s="112"/>
      <c r="Z459" s="328"/>
      <c r="AA459" s="329"/>
      <c r="AB459" s="114"/>
      <c r="AC459" s="115"/>
      <c r="AD459" s="113"/>
      <c r="AE459" s="113"/>
      <c r="AF459" s="112"/>
      <c r="AG459" s="116"/>
      <c r="AH459" s="115"/>
      <c r="AI459" s="174"/>
      <c r="AJ459" s="104"/>
      <c r="AK459" s="115"/>
      <c r="AL459" s="112"/>
      <c r="AM459" s="116"/>
      <c r="AN459" s="115"/>
      <c r="AO459" s="248"/>
      <c r="AP459" s="242" t="str">
        <f>IF(AD459="UI",VLOOKUP(AB459,'Convert Internation Units'!$A$2:$D$33,4,FALSE),IF(AB459="Penethamate hydroiodide",0.63,IF(AB459="Benzylpenicillin Procaine /
 Benzathine Penicillin",0.61,IF(AB459="Benzathine Penicillin",0.61,IF(AB459="Procaine benzylpenicillin",0.61,IF(AB459=Prodrug!E456,Prodrug!E456,Prodrug!E456))))))</f>
        <v/>
      </c>
      <c r="AQ459" s="239" t="str">
        <f>IFERROR((((Calculations!C456*Calculations!G456)/Calculations!E456)*'Data Entry'!X459),"")</f>
        <v/>
      </c>
      <c r="AR459" s="234" t="str">
        <f>IFERROR(VLOOKUP(AB459,Lists!$P$2:$Q$182,2,0),"")</f>
        <v/>
      </c>
      <c r="AS459" s="233" t="str">
        <f>IF(AI459="UI",VLOOKUP(AG459,'Convert Internation Units'!$A$2:$D$33,4,FALSE),IF(AG459="Penethamate hydroiodide",0.63,IF(AG459="Benzylpenicillin Procaine /
 Benzathine Penicillin",0.61,IF(AG459="Benzathine Penicillin",0.61,IF(AG459="Procaine benzylpenicillin",0.61,IF(AG459=Prodrug!F456,Prodrug!F456,Prodrug!F456))))))</f>
        <v/>
      </c>
      <c r="AT459" s="239" t="str">
        <f>IFERROR((((Calculations!K456*Calculations!G456)/Calculations!E456)*'Data Entry'!X459),"")</f>
        <v/>
      </c>
      <c r="AU459" s="235" t="str">
        <f>IFERROR(VLOOKUP(AG459,Lists!$P$2:$Q$182,2,0),"")</f>
        <v/>
      </c>
      <c r="AV459" s="233" t="str">
        <f>IF(AL459="UI",VLOOKUP(AJ459,'Convert Internation Units'!$A$2:$D$33,4,FALSE),IF(AJ459="Penethamate hydroiodide",0.63,IF(AJ459="Benzylpenicillin Procaine /
 Benzathine Penicillin",0.61,IF(AJ459="Benzathine Penicillin",0.61,IF(AJ459="Procaine benzylpenicillin",0.61,IF(AJ459=Prodrug!G456,Prodrug!G456,Prodrug!G456))))))</f>
        <v/>
      </c>
      <c r="AW459" s="239" t="str">
        <f>IFERROR((((Calculations!O456*Calculations!G456)/Calculations!E456)*'Data Entry'!X459),"")</f>
        <v/>
      </c>
      <c r="AX459" s="235" t="str">
        <f>IFERROR(VLOOKUP(AJ459,Lists!$P$2:$Q$182,2,0),"")</f>
        <v/>
      </c>
      <c r="AY459" s="233" t="str">
        <f>IF(AO459="UI",VLOOKUP(AM459,'Convert Internation Units'!$A$2:$D$33,4,FALSE),IF(AM459="Penethamate hydroiodide",0.63,IF(AM459="Benzylpenicillin Procaine /
 Benzathine Penicillin",0.61,IF(AM459="Benzathine Penicillin",0.61,IF(AM459="Procaine benzylpenicillin",0.61,IF(AM459=Prodrug!H456,Prodrug!H456,Prodrug!H456))))))</f>
        <v/>
      </c>
      <c r="AZ459" s="239" t="str">
        <f>IFERROR((((Calculations!S456*Calculations!G456)/Calculations!E456)*'Data Entry'!X459),"")</f>
        <v/>
      </c>
      <c r="BA459" s="235" t="str">
        <f>IFERROR(VLOOKUP(AM459,Lists!$P$2:$Q$182,2,0),"")</f>
        <v/>
      </c>
      <c r="BG459" s="165"/>
      <c r="BH459" s="165"/>
      <c r="BI459" s="165"/>
      <c r="BJ459" s="165"/>
      <c r="BK459" s="165"/>
      <c r="BL459" s="165"/>
      <c r="BM459" s="165"/>
      <c r="BN459" s="165"/>
      <c r="BO459" s="165"/>
      <c r="BP459" s="165"/>
      <c r="BQ459" s="165"/>
      <c r="BR459" s="165"/>
      <c r="BS459" s="165"/>
      <c r="BT459" s="165"/>
      <c r="BU459" s="165"/>
    </row>
    <row r="460" spans="1:73" s="5" customFormat="1">
      <c r="A460" s="6">
        <v>454</v>
      </c>
      <c r="B460" s="231"/>
      <c r="C460" s="7"/>
      <c r="D460" s="7"/>
      <c r="E460" s="7"/>
      <c r="F460" s="67"/>
      <c r="G460" s="79"/>
      <c r="H460" s="79"/>
      <c r="I460" s="75"/>
      <c r="J460" s="76"/>
      <c r="K460" s="76"/>
      <c r="L460" s="76"/>
      <c r="M460" s="76"/>
      <c r="N460" s="76"/>
      <c r="O460" s="76"/>
      <c r="P460" s="76"/>
      <c r="Q460" s="76"/>
      <c r="R460" s="76"/>
      <c r="S460" s="76"/>
      <c r="T460" s="76"/>
      <c r="U460" s="76"/>
      <c r="V460" s="76"/>
      <c r="W460" s="80"/>
      <c r="X460" s="69"/>
      <c r="Y460" s="25"/>
      <c r="Z460" s="326"/>
      <c r="AA460" s="327"/>
      <c r="AB460" s="28"/>
      <c r="AC460" s="23"/>
      <c r="AD460" s="8"/>
      <c r="AE460" s="8"/>
      <c r="AF460" s="25"/>
      <c r="AG460" s="6"/>
      <c r="AH460" s="23"/>
      <c r="AI460" s="173"/>
      <c r="AJ460" s="26"/>
      <c r="AK460" s="23"/>
      <c r="AL460" s="25"/>
      <c r="AM460" s="6"/>
      <c r="AN460" s="23"/>
      <c r="AO460" s="247"/>
      <c r="AP460" s="243" t="str">
        <f>IF(AD460="UI",VLOOKUP(AB460,'Convert Internation Units'!$A$2:$D$33,4,FALSE),IF(AB460="Penethamate hydroiodide",0.63,IF(AB460="Benzylpenicillin Procaine /
 Benzathine Penicillin",0.61,IF(AB460="Benzathine Penicillin",0.61,IF(AB460="Procaine benzylpenicillin",0.61,IF(AB460=Prodrug!E457,Prodrug!E457,Prodrug!E457))))))</f>
        <v/>
      </c>
      <c r="AQ460" s="240" t="str">
        <f>IFERROR((((Calculations!C457*Calculations!G457)/Calculations!E457)*'Data Entry'!X460),"")</f>
        <v/>
      </c>
      <c r="AR460" s="141" t="str">
        <f>IFERROR(VLOOKUP(AB460,Lists!$P$2:$Q$182,2,0),"")</f>
        <v/>
      </c>
      <c r="AS460" s="143" t="str">
        <f>IF(AI460="UI",VLOOKUP(AG460,'Convert Internation Units'!$A$2:$D$33,4,FALSE),IF(AG460="Penethamate hydroiodide",0.63,IF(AG460="Benzylpenicillin Procaine /
 Benzathine Penicillin",0.61,IF(AG460="Benzathine Penicillin",0.61,IF(AG460="Procaine benzylpenicillin",0.61,IF(AG460=Prodrug!F457,Prodrug!F457,Prodrug!F457))))))</f>
        <v/>
      </c>
      <c r="AT460" s="240" t="str">
        <f>IFERROR((((Calculations!K457*Calculations!G457)/Calculations!E457)*'Data Entry'!X460),"")</f>
        <v/>
      </c>
      <c r="AU460" s="146" t="str">
        <f>IFERROR(VLOOKUP(AG460,Lists!$P$2:$Q$182,2,0),"")</f>
        <v/>
      </c>
      <c r="AV460" s="143" t="str">
        <f>IF(AL460="UI",VLOOKUP(AJ460,'Convert Internation Units'!$A$2:$D$33,4,FALSE),IF(AJ460="Penethamate hydroiodide",0.63,IF(AJ460="Benzylpenicillin Procaine /
 Benzathine Penicillin",0.61,IF(AJ460="Benzathine Penicillin",0.61,IF(AJ460="Procaine benzylpenicillin",0.61,IF(AJ460=Prodrug!G457,Prodrug!G457,Prodrug!G457))))))</f>
        <v/>
      </c>
      <c r="AW460" s="240" t="str">
        <f>IFERROR((((Calculations!O457*Calculations!G457)/Calculations!E457)*'Data Entry'!X460),"")</f>
        <v/>
      </c>
      <c r="AX460" s="146" t="str">
        <f>IFERROR(VLOOKUP(AJ460,Lists!$P$2:$Q$182,2,0),"")</f>
        <v/>
      </c>
      <c r="AY460" s="143" t="str">
        <f>IF(AO460="UI",VLOOKUP(AM460,'Convert Internation Units'!$A$2:$D$33,4,FALSE),IF(AM460="Penethamate hydroiodide",0.63,IF(AM460="Benzylpenicillin Procaine /
 Benzathine Penicillin",0.61,IF(AM460="Benzathine Penicillin",0.61,IF(AM460="Procaine benzylpenicillin",0.61,IF(AM460=Prodrug!H457,Prodrug!H457,Prodrug!H457))))))</f>
        <v/>
      </c>
      <c r="AZ460" s="240" t="str">
        <f>IFERROR((((Calculations!S457*Calculations!G457)/Calculations!E457)*'Data Entry'!X460),"")</f>
        <v/>
      </c>
      <c r="BA460" s="146" t="str">
        <f>IFERROR(VLOOKUP(AM460,Lists!$P$2:$Q$182,2,0),"")</f>
        <v/>
      </c>
      <c r="BG460" s="165"/>
      <c r="BH460" s="165"/>
      <c r="BI460" s="165"/>
      <c r="BJ460" s="165"/>
      <c r="BK460" s="165"/>
      <c r="BL460" s="165"/>
      <c r="BM460" s="165"/>
      <c r="BN460" s="165"/>
      <c r="BO460" s="165"/>
      <c r="BP460" s="165"/>
      <c r="BQ460" s="165"/>
      <c r="BR460" s="165"/>
      <c r="BS460" s="165"/>
      <c r="BT460" s="165"/>
      <c r="BU460" s="165"/>
    </row>
    <row r="461" spans="1:73" s="5" customFormat="1">
      <c r="A461" s="116">
        <v>455</v>
      </c>
      <c r="B461" s="232"/>
      <c r="C461" s="105"/>
      <c r="D461" s="105"/>
      <c r="E461" s="105"/>
      <c r="F461" s="106"/>
      <c r="G461" s="107"/>
      <c r="H461" s="107"/>
      <c r="I461" s="108"/>
      <c r="J461" s="110"/>
      <c r="K461" s="110"/>
      <c r="L461" s="110"/>
      <c r="M461" s="110"/>
      <c r="N461" s="110"/>
      <c r="O461" s="110"/>
      <c r="P461" s="110"/>
      <c r="Q461" s="110"/>
      <c r="R461" s="110"/>
      <c r="S461" s="110"/>
      <c r="T461" s="110"/>
      <c r="U461" s="110"/>
      <c r="V461" s="110"/>
      <c r="W461" s="109"/>
      <c r="X461" s="111"/>
      <c r="Y461" s="112"/>
      <c r="Z461" s="328"/>
      <c r="AA461" s="329"/>
      <c r="AB461" s="114"/>
      <c r="AC461" s="115"/>
      <c r="AD461" s="113"/>
      <c r="AE461" s="113"/>
      <c r="AF461" s="112"/>
      <c r="AG461" s="116"/>
      <c r="AH461" s="115"/>
      <c r="AI461" s="174"/>
      <c r="AJ461" s="104"/>
      <c r="AK461" s="115"/>
      <c r="AL461" s="112"/>
      <c r="AM461" s="116"/>
      <c r="AN461" s="115"/>
      <c r="AO461" s="248"/>
      <c r="AP461" s="242" t="str">
        <f>IF(AD461="UI",VLOOKUP(AB461,'Convert Internation Units'!$A$2:$D$33,4,FALSE),IF(AB461="Penethamate hydroiodide",0.63,IF(AB461="Benzylpenicillin Procaine /
 Benzathine Penicillin",0.61,IF(AB461="Benzathine Penicillin",0.61,IF(AB461="Procaine benzylpenicillin",0.61,IF(AB461=Prodrug!E458,Prodrug!E458,Prodrug!E458))))))</f>
        <v/>
      </c>
      <c r="AQ461" s="239" t="str">
        <f>IFERROR((((Calculations!C458*Calculations!G458)/Calculations!E458)*'Data Entry'!X461),"")</f>
        <v/>
      </c>
      <c r="AR461" s="234" t="str">
        <f>IFERROR(VLOOKUP(AB461,Lists!$P$2:$Q$182,2,0),"")</f>
        <v/>
      </c>
      <c r="AS461" s="233" t="str">
        <f>IF(AI461="UI",VLOOKUP(AG461,'Convert Internation Units'!$A$2:$D$33,4,FALSE),IF(AG461="Penethamate hydroiodide",0.63,IF(AG461="Benzylpenicillin Procaine /
 Benzathine Penicillin",0.61,IF(AG461="Benzathine Penicillin",0.61,IF(AG461="Procaine benzylpenicillin",0.61,IF(AG461=Prodrug!F458,Prodrug!F458,Prodrug!F458))))))</f>
        <v/>
      </c>
      <c r="AT461" s="239" t="str">
        <f>IFERROR((((Calculations!K458*Calculations!G458)/Calculations!E458)*'Data Entry'!X461),"")</f>
        <v/>
      </c>
      <c r="AU461" s="235" t="str">
        <f>IFERROR(VLOOKUP(AG461,Lists!$P$2:$Q$182,2,0),"")</f>
        <v/>
      </c>
      <c r="AV461" s="233" t="str">
        <f>IF(AL461="UI",VLOOKUP(AJ461,'Convert Internation Units'!$A$2:$D$33,4,FALSE),IF(AJ461="Penethamate hydroiodide",0.63,IF(AJ461="Benzylpenicillin Procaine /
 Benzathine Penicillin",0.61,IF(AJ461="Benzathine Penicillin",0.61,IF(AJ461="Procaine benzylpenicillin",0.61,IF(AJ461=Prodrug!G458,Prodrug!G458,Prodrug!G458))))))</f>
        <v/>
      </c>
      <c r="AW461" s="239" t="str">
        <f>IFERROR((((Calculations!O458*Calculations!G458)/Calculations!E458)*'Data Entry'!X461),"")</f>
        <v/>
      </c>
      <c r="AX461" s="235" t="str">
        <f>IFERROR(VLOOKUP(AJ461,Lists!$P$2:$Q$182,2,0),"")</f>
        <v/>
      </c>
      <c r="AY461" s="233" t="str">
        <f>IF(AO461="UI",VLOOKUP(AM461,'Convert Internation Units'!$A$2:$D$33,4,FALSE),IF(AM461="Penethamate hydroiodide",0.63,IF(AM461="Benzylpenicillin Procaine /
 Benzathine Penicillin",0.61,IF(AM461="Benzathine Penicillin",0.61,IF(AM461="Procaine benzylpenicillin",0.61,IF(AM461=Prodrug!H458,Prodrug!H458,Prodrug!H458))))))</f>
        <v/>
      </c>
      <c r="AZ461" s="239" t="str">
        <f>IFERROR((((Calculations!S458*Calculations!G458)/Calculations!E458)*'Data Entry'!X461),"")</f>
        <v/>
      </c>
      <c r="BA461" s="235" t="str">
        <f>IFERROR(VLOOKUP(AM461,Lists!$P$2:$Q$182,2,0),"")</f>
        <v/>
      </c>
      <c r="BG461" s="165"/>
      <c r="BH461" s="165"/>
      <c r="BI461" s="165"/>
      <c r="BJ461" s="165"/>
      <c r="BK461" s="165"/>
      <c r="BL461" s="165"/>
      <c r="BM461" s="165"/>
      <c r="BN461" s="165"/>
      <c r="BO461" s="165"/>
      <c r="BP461" s="165"/>
      <c r="BQ461" s="165"/>
      <c r="BR461" s="165"/>
      <c r="BS461" s="165"/>
      <c r="BT461" s="165"/>
      <c r="BU461" s="165"/>
    </row>
    <row r="462" spans="1:73" s="5" customFormat="1">
      <c r="A462" s="6">
        <v>456</v>
      </c>
      <c r="B462" s="231"/>
      <c r="C462" s="7"/>
      <c r="D462" s="7"/>
      <c r="E462" s="7"/>
      <c r="F462" s="67"/>
      <c r="G462" s="79"/>
      <c r="H462" s="79"/>
      <c r="I462" s="75"/>
      <c r="J462" s="76"/>
      <c r="K462" s="76"/>
      <c r="L462" s="76"/>
      <c r="M462" s="76"/>
      <c r="N462" s="76"/>
      <c r="O462" s="76"/>
      <c r="P462" s="76"/>
      <c r="Q462" s="76"/>
      <c r="R462" s="76"/>
      <c r="S462" s="76"/>
      <c r="T462" s="76"/>
      <c r="U462" s="76"/>
      <c r="V462" s="76"/>
      <c r="W462" s="80"/>
      <c r="X462" s="69"/>
      <c r="Y462" s="25"/>
      <c r="Z462" s="326"/>
      <c r="AA462" s="327"/>
      <c r="AB462" s="28"/>
      <c r="AC462" s="23"/>
      <c r="AD462" s="8"/>
      <c r="AE462" s="8"/>
      <c r="AF462" s="25"/>
      <c r="AG462" s="6"/>
      <c r="AH462" s="23"/>
      <c r="AI462" s="173"/>
      <c r="AJ462" s="26"/>
      <c r="AK462" s="23"/>
      <c r="AL462" s="25"/>
      <c r="AM462" s="6"/>
      <c r="AN462" s="23"/>
      <c r="AO462" s="247"/>
      <c r="AP462" s="243" t="str">
        <f>IF(AD462="UI",VLOOKUP(AB462,'Convert Internation Units'!$A$2:$D$33,4,FALSE),IF(AB462="Penethamate hydroiodide",0.63,IF(AB462="Benzylpenicillin Procaine /
 Benzathine Penicillin",0.61,IF(AB462="Benzathine Penicillin",0.61,IF(AB462="Procaine benzylpenicillin",0.61,IF(AB462=Prodrug!E459,Prodrug!E459,Prodrug!E459))))))</f>
        <v/>
      </c>
      <c r="AQ462" s="240" t="str">
        <f>IFERROR((((Calculations!C459*Calculations!G459)/Calculations!E459)*'Data Entry'!X462),"")</f>
        <v/>
      </c>
      <c r="AR462" s="141" t="str">
        <f>IFERROR(VLOOKUP(AB462,Lists!$P$2:$Q$182,2,0),"")</f>
        <v/>
      </c>
      <c r="AS462" s="143" t="str">
        <f>IF(AI462="UI",VLOOKUP(AG462,'Convert Internation Units'!$A$2:$D$33,4,FALSE),IF(AG462="Penethamate hydroiodide",0.63,IF(AG462="Benzylpenicillin Procaine /
 Benzathine Penicillin",0.61,IF(AG462="Benzathine Penicillin",0.61,IF(AG462="Procaine benzylpenicillin",0.61,IF(AG462=Prodrug!F459,Prodrug!F459,Prodrug!F459))))))</f>
        <v/>
      </c>
      <c r="AT462" s="240" t="str">
        <f>IFERROR((((Calculations!K459*Calculations!G459)/Calculations!E459)*'Data Entry'!X462),"")</f>
        <v/>
      </c>
      <c r="AU462" s="146" t="str">
        <f>IFERROR(VLOOKUP(AG462,Lists!$P$2:$Q$182,2,0),"")</f>
        <v/>
      </c>
      <c r="AV462" s="143" t="str">
        <f>IF(AL462="UI",VLOOKUP(AJ462,'Convert Internation Units'!$A$2:$D$33,4,FALSE),IF(AJ462="Penethamate hydroiodide",0.63,IF(AJ462="Benzylpenicillin Procaine /
 Benzathine Penicillin",0.61,IF(AJ462="Benzathine Penicillin",0.61,IF(AJ462="Procaine benzylpenicillin",0.61,IF(AJ462=Prodrug!G459,Prodrug!G459,Prodrug!G459))))))</f>
        <v/>
      </c>
      <c r="AW462" s="240" t="str">
        <f>IFERROR((((Calculations!O459*Calculations!G459)/Calculations!E459)*'Data Entry'!X462),"")</f>
        <v/>
      </c>
      <c r="AX462" s="146" t="str">
        <f>IFERROR(VLOOKUP(AJ462,Lists!$P$2:$Q$182,2,0),"")</f>
        <v/>
      </c>
      <c r="AY462" s="143" t="str">
        <f>IF(AO462="UI",VLOOKUP(AM462,'Convert Internation Units'!$A$2:$D$33,4,FALSE),IF(AM462="Penethamate hydroiodide",0.63,IF(AM462="Benzylpenicillin Procaine /
 Benzathine Penicillin",0.61,IF(AM462="Benzathine Penicillin",0.61,IF(AM462="Procaine benzylpenicillin",0.61,IF(AM462=Prodrug!H459,Prodrug!H459,Prodrug!H459))))))</f>
        <v/>
      </c>
      <c r="AZ462" s="240" t="str">
        <f>IFERROR((((Calculations!S459*Calculations!G459)/Calculations!E459)*'Data Entry'!X462),"")</f>
        <v/>
      </c>
      <c r="BA462" s="146" t="str">
        <f>IFERROR(VLOOKUP(AM462,Lists!$P$2:$Q$182,2,0),"")</f>
        <v/>
      </c>
      <c r="BG462" s="165"/>
      <c r="BH462" s="165"/>
      <c r="BI462" s="165"/>
      <c r="BJ462" s="165"/>
      <c r="BK462" s="165"/>
      <c r="BL462" s="165"/>
      <c r="BM462" s="165"/>
      <c r="BN462" s="165"/>
      <c r="BO462" s="165"/>
      <c r="BP462" s="165"/>
      <c r="BQ462" s="165"/>
      <c r="BR462" s="165"/>
      <c r="BS462" s="165"/>
      <c r="BT462" s="165"/>
      <c r="BU462" s="165"/>
    </row>
    <row r="463" spans="1:73" s="5" customFormat="1">
      <c r="A463" s="116">
        <v>457</v>
      </c>
      <c r="B463" s="232"/>
      <c r="C463" s="105"/>
      <c r="D463" s="105"/>
      <c r="E463" s="105"/>
      <c r="F463" s="106"/>
      <c r="G463" s="107"/>
      <c r="H463" s="107"/>
      <c r="I463" s="108"/>
      <c r="J463" s="110"/>
      <c r="K463" s="110"/>
      <c r="L463" s="110"/>
      <c r="M463" s="110"/>
      <c r="N463" s="110"/>
      <c r="O463" s="110"/>
      <c r="P463" s="110"/>
      <c r="Q463" s="110"/>
      <c r="R463" s="110"/>
      <c r="S463" s="110"/>
      <c r="T463" s="110"/>
      <c r="U463" s="110"/>
      <c r="V463" s="110"/>
      <c r="W463" s="109"/>
      <c r="X463" s="111"/>
      <c r="Y463" s="112"/>
      <c r="Z463" s="328"/>
      <c r="AA463" s="329"/>
      <c r="AB463" s="114"/>
      <c r="AC463" s="115"/>
      <c r="AD463" s="113"/>
      <c r="AE463" s="113"/>
      <c r="AF463" s="112"/>
      <c r="AG463" s="116"/>
      <c r="AH463" s="115"/>
      <c r="AI463" s="174"/>
      <c r="AJ463" s="104"/>
      <c r="AK463" s="115"/>
      <c r="AL463" s="112"/>
      <c r="AM463" s="116"/>
      <c r="AN463" s="115"/>
      <c r="AO463" s="248"/>
      <c r="AP463" s="242" t="str">
        <f>IF(AD463="UI",VLOOKUP(AB463,'Convert Internation Units'!$A$2:$D$33,4,FALSE),IF(AB463="Penethamate hydroiodide",0.63,IF(AB463="Benzylpenicillin Procaine /
 Benzathine Penicillin",0.61,IF(AB463="Benzathine Penicillin",0.61,IF(AB463="Procaine benzylpenicillin",0.61,IF(AB463=Prodrug!E460,Prodrug!E460,Prodrug!E460))))))</f>
        <v/>
      </c>
      <c r="AQ463" s="239" t="str">
        <f>IFERROR((((Calculations!C460*Calculations!G460)/Calculations!E460)*'Data Entry'!X463),"")</f>
        <v/>
      </c>
      <c r="AR463" s="234" t="str">
        <f>IFERROR(VLOOKUP(AB463,Lists!$P$2:$Q$182,2,0),"")</f>
        <v/>
      </c>
      <c r="AS463" s="233" t="str">
        <f>IF(AI463="UI",VLOOKUP(AG463,'Convert Internation Units'!$A$2:$D$33,4,FALSE),IF(AG463="Penethamate hydroiodide",0.63,IF(AG463="Benzylpenicillin Procaine /
 Benzathine Penicillin",0.61,IF(AG463="Benzathine Penicillin",0.61,IF(AG463="Procaine benzylpenicillin",0.61,IF(AG463=Prodrug!F460,Prodrug!F460,Prodrug!F460))))))</f>
        <v/>
      </c>
      <c r="AT463" s="239" t="str">
        <f>IFERROR((((Calculations!K460*Calculations!G460)/Calculations!E460)*'Data Entry'!X463),"")</f>
        <v/>
      </c>
      <c r="AU463" s="235" t="str">
        <f>IFERROR(VLOOKUP(AG463,Lists!$P$2:$Q$182,2,0),"")</f>
        <v/>
      </c>
      <c r="AV463" s="233" t="str">
        <f>IF(AL463="UI",VLOOKUP(AJ463,'Convert Internation Units'!$A$2:$D$33,4,FALSE),IF(AJ463="Penethamate hydroiodide",0.63,IF(AJ463="Benzylpenicillin Procaine /
 Benzathine Penicillin",0.61,IF(AJ463="Benzathine Penicillin",0.61,IF(AJ463="Procaine benzylpenicillin",0.61,IF(AJ463=Prodrug!G460,Prodrug!G460,Prodrug!G460))))))</f>
        <v/>
      </c>
      <c r="AW463" s="239" t="str">
        <f>IFERROR((((Calculations!O460*Calculations!G460)/Calculations!E460)*'Data Entry'!X463),"")</f>
        <v/>
      </c>
      <c r="AX463" s="235" t="str">
        <f>IFERROR(VLOOKUP(AJ463,Lists!$P$2:$Q$182,2,0),"")</f>
        <v/>
      </c>
      <c r="AY463" s="233" t="str">
        <f>IF(AO463="UI",VLOOKUP(AM463,'Convert Internation Units'!$A$2:$D$33,4,FALSE),IF(AM463="Penethamate hydroiodide",0.63,IF(AM463="Benzylpenicillin Procaine /
 Benzathine Penicillin",0.61,IF(AM463="Benzathine Penicillin",0.61,IF(AM463="Procaine benzylpenicillin",0.61,IF(AM463=Prodrug!H460,Prodrug!H460,Prodrug!H460))))))</f>
        <v/>
      </c>
      <c r="AZ463" s="239" t="str">
        <f>IFERROR((((Calculations!S460*Calculations!G460)/Calculations!E460)*'Data Entry'!X463),"")</f>
        <v/>
      </c>
      <c r="BA463" s="235" t="str">
        <f>IFERROR(VLOOKUP(AM463,Lists!$P$2:$Q$182,2,0),"")</f>
        <v/>
      </c>
      <c r="BG463" s="165"/>
      <c r="BH463" s="165"/>
      <c r="BI463" s="165"/>
      <c r="BJ463" s="165"/>
      <c r="BK463" s="165"/>
      <c r="BL463" s="165"/>
      <c r="BM463" s="165"/>
      <c r="BN463" s="165"/>
      <c r="BO463" s="165"/>
      <c r="BP463" s="165"/>
      <c r="BQ463" s="165"/>
      <c r="BR463" s="165"/>
      <c r="BS463" s="165"/>
      <c r="BT463" s="165"/>
      <c r="BU463" s="165"/>
    </row>
    <row r="464" spans="1:73" s="5" customFormat="1">
      <c r="A464" s="6">
        <v>458</v>
      </c>
      <c r="B464" s="231"/>
      <c r="C464" s="7"/>
      <c r="D464" s="7"/>
      <c r="E464" s="7"/>
      <c r="F464" s="67"/>
      <c r="G464" s="79"/>
      <c r="H464" s="79"/>
      <c r="I464" s="75"/>
      <c r="J464" s="76"/>
      <c r="K464" s="76"/>
      <c r="L464" s="76"/>
      <c r="M464" s="76"/>
      <c r="N464" s="76"/>
      <c r="O464" s="76"/>
      <c r="P464" s="76"/>
      <c r="Q464" s="76"/>
      <c r="R464" s="76"/>
      <c r="S464" s="76"/>
      <c r="T464" s="76"/>
      <c r="U464" s="76"/>
      <c r="V464" s="76"/>
      <c r="W464" s="80"/>
      <c r="X464" s="69"/>
      <c r="Y464" s="25"/>
      <c r="Z464" s="326"/>
      <c r="AA464" s="327"/>
      <c r="AB464" s="28"/>
      <c r="AC464" s="23"/>
      <c r="AD464" s="8"/>
      <c r="AE464" s="8"/>
      <c r="AF464" s="25"/>
      <c r="AG464" s="6"/>
      <c r="AH464" s="23"/>
      <c r="AI464" s="173"/>
      <c r="AJ464" s="26"/>
      <c r="AK464" s="23"/>
      <c r="AL464" s="25"/>
      <c r="AM464" s="6"/>
      <c r="AN464" s="23"/>
      <c r="AO464" s="247"/>
      <c r="AP464" s="243" t="str">
        <f>IF(AD464="UI",VLOOKUP(AB464,'Convert Internation Units'!$A$2:$D$33,4,FALSE),IF(AB464="Penethamate hydroiodide",0.63,IF(AB464="Benzylpenicillin Procaine /
 Benzathine Penicillin",0.61,IF(AB464="Benzathine Penicillin",0.61,IF(AB464="Procaine benzylpenicillin",0.61,IF(AB464=Prodrug!E461,Prodrug!E461,Prodrug!E461))))))</f>
        <v/>
      </c>
      <c r="AQ464" s="240" t="str">
        <f>IFERROR((((Calculations!C461*Calculations!G461)/Calculations!E461)*'Data Entry'!X464),"")</f>
        <v/>
      </c>
      <c r="AR464" s="141" t="str">
        <f>IFERROR(VLOOKUP(AB464,Lists!$P$2:$Q$182,2,0),"")</f>
        <v/>
      </c>
      <c r="AS464" s="143" t="str">
        <f>IF(AI464="UI",VLOOKUP(AG464,'Convert Internation Units'!$A$2:$D$33,4,FALSE),IF(AG464="Penethamate hydroiodide",0.63,IF(AG464="Benzylpenicillin Procaine /
 Benzathine Penicillin",0.61,IF(AG464="Benzathine Penicillin",0.61,IF(AG464="Procaine benzylpenicillin",0.61,IF(AG464=Prodrug!F461,Prodrug!F461,Prodrug!F461))))))</f>
        <v/>
      </c>
      <c r="AT464" s="240" t="str">
        <f>IFERROR((((Calculations!K461*Calculations!G461)/Calculations!E461)*'Data Entry'!X464),"")</f>
        <v/>
      </c>
      <c r="AU464" s="146" t="str">
        <f>IFERROR(VLOOKUP(AG464,Lists!$P$2:$Q$182,2,0),"")</f>
        <v/>
      </c>
      <c r="AV464" s="143" t="str">
        <f>IF(AL464="UI",VLOOKUP(AJ464,'Convert Internation Units'!$A$2:$D$33,4,FALSE),IF(AJ464="Penethamate hydroiodide",0.63,IF(AJ464="Benzylpenicillin Procaine /
 Benzathine Penicillin",0.61,IF(AJ464="Benzathine Penicillin",0.61,IF(AJ464="Procaine benzylpenicillin",0.61,IF(AJ464=Prodrug!G461,Prodrug!G461,Prodrug!G461))))))</f>
        <v/>
      </c>
      <c r="AW464" s="240" t="str">
        <f>IFERROR((((Calculations!O461*Calculations!G461)/Calculations!E461)*'Data Entry'!X464),"")</f>
        <v/>
      </c>
      <c r="AX464" s="146" t="str">
        <f>IFERROR(VLOOKUP(AJ464,Lists!$P$2:$Q$182,2,0),"")</f>
        <v/>
      </c>
      <c r="AY464" s="143" t="str">
        <f>IF(AO464="UI",VLOOKUP(AM464,'Convert Internation Units'!$A$2:$D$33,4,FALSE),IF(AM464="Penethamate hydroiodide",0.63,IF(AM464="Benzylpenicillin Procaine /
 Benzathine Penicillin",0.61,IF(AM464="Benzathine Penicillin",0.61,IF(AM464="Procaine benzylpenicillin",0.61,IF(AM464=Prodrug!H461,Prodrug!H461,Prodrug!H461))))))</f>
        <v/>
      </c>
      <c r="AZ464" s="240" t="str">
        <f>IFERROR((((Calculations!S461*Calculations!G461)/Calculations!E461)*'Data Entry'!X464),"")</f>
        <v/>
      </c>
      <c r="BA464" s="146" t="str">
        <f>IFERROR(VLOOKUP(AM464,Lists!$P$2:$Q$182,2,0),"")</f>
        <v/>
      </c>
      <c r="BG464" s="165"/>
      <c r="BH464" s="165"/>
      <c r="BI464" s="165"/>
      <c r="BJ464" s="165"/>
      <c r="BK464" s="165"/>
      <c r="BL464" s="165"/>
      <c r="BM464" s="165"/>
      <c r="BN464" s="165"/>
      <c r="BO464" s="165"/>
      <c r="BP464" s="165"/>
      <c r="BQ464" s="165"/>
      <c r="BR464" s="165"/>
      <c r="BS464" s="165"/>
      <c r="BT464" s="165"/>
      <c r="BU464" s="165"/>
    </row>
    <row r="465" spans="1:73" s="5" customFormat="1">
      <c r="A465" s="116">
        <v>459</v>
      </c>
      <c r="B465" s="232"/>
      <c r="C465" s="105"/>
      <c r="D465" s="105"/>
      <c r="E465" s="105"/>
      <c r="F465" s="106"/>
      <c r="G465" s="107"/>
      <c r="H465" s="107"/>
      <c r="I465" s="108"/>
      <c r="J465" s="110"/>
      <c r="K465" s="110"/>
      <c r="L465" s="110"/>
      <c r="M465" s="110"/>
      <c r="N465" s="110"/>
      <c r="O465" s="110"/>
      <c r="P465" s="110"/>
      <c r="Q465" s="110"/>
      <c r="R465" s="110"/>
      <c r="S465" s="110"/>
      <c r="T465" s="110"/>
      <c r="U465" s="110"/>
      <c r="V465" s="110"/>
      <c r="W465" s="109"/>
      <c r="X465" s="111"/>
      <c r="Y465" s="112"/>
      <c r="Z465" s="328"/>
      <c r="AA465" s="329"/>
      <c r="AB465" s="114"/>
      <c r="AC465" s="115"/>
      <c r="AD465" s="113"/>
      <c r="AE465" s="113"/>
      <c r="AF465" s="112"/>
      <c r="AG465" s="116"/>
      <c r="AH465" s="115"/>
      <c r="AI465" s="174"/>
      <c r="AJ465" s="104"/>
      <c r="AK465" s="115"/>
      <c r="AL465" s="112"/>
      <c r="AM465" s="116"/>
      <c r="AN465" s="115"/>
      <c r="AO465" s="248"/>
      <c r="AP465" s="242" t="str">
        <f>IF(AD465="UI",VLOOKUP(AB465,'Convert Internation Units'!$A$2:$D$33,4,FALSE),IF(AB465="Penethamate hydroiodide",0.63,IF(AB465="Benzylpenicillin Procaine /
 Benzathine Penicillin",0.61,IF(AB465="Benzathine Penicillin",0.61,IF(AB465="Procaine benzylpenicillin",0.61,IF(AB465=Prodrug!E462,Prodrug!E462,Prodrug!E462))))))</f>
        <v/>
      </c>
      <c r="AQ465" s="239" t="str">
        <f>IFERROR((((Calculations!C462*Calculations!G462)/Calculations!E462)*'Data Entry'!X465),"")</f>
        <v/>
      </c>
      <c r="AR465" s="234" t="str">
        <f>IFERROR(VLOOKUP(AB465,Lists!$P$2:$Q$182,2,0),"")</f>
        <v/>
      </c>
      <c r="AS465" s="233" t="str">
        <f>IF(AI465="UI",VLOOKUP(AG465,'Convert Internation Units'!$A$2:$D$33,4,FALSE),IF(AG465="Penethamate hydroiodide",0.63,IF(AG465="Benzylpenicillin Procaine /
 Benzathine Penicillin",0.61,IF(AG465="Benzathine Penicillin",0.61,IF(AG465="Procaine benzylpenicillin",0.61,IF(AG465=Prodrug!F462,Prodrug!F462,Prodrug!F462))))))</f>
        <v/>
      </c>
      <c r="AT465" s="239" t="str">
        <f>IFERROR((((Calculations!K462*Calculations!G462)/Calculations!E462)*'Data Entry'!X465),"")</f>
        <v/>
      </c>
      <c r="AU465" s="235" t="str">
        <f>IFERROR(VLOOKUP(AG465,Lists!$P$2:$Q$182,2,0),"")</f>
        <v/>
      </c>
      <c r="AV465" s="233" t="str">
        <f>IF(AL465="UI",VLOOKUP(AJ465,'Convert Internation Units'!$A$2:$D$33,4,FALSE),IF(AJ465="Penethamate hydroiodide",0.63,IF(AJ465="Benzylpenicillin Procaine /
 Benzathine Penicillin",0.61,IF(AJ465="Benzathine Penicillin",0.61,IF(AJ465="Procaine benzylpenicillin",0.61,IF(AJ465=Prodrug!G462,Prodrug!G462,Prodrug!G462))))))</f>
        <v/>
      </c>
      <c r="AW465" s="239" t="str">
        <f>IFERROR((((Calculations!O462*Calculations!G462)/Calculations!E462)*'Data Entry'!X465),"")</f>
        <v/>
      </c>
      <c r="AX465" s="235" t="str">
        <f>IFERROR(VLOOKUP(AJ465,Lists!$P$2:$Q$182,2,0),"")</f>
        <v/>
      </c>
      <c r="AY465" s="233" t="str">
        <f>IF(AO465="UI",VLOOKUP(AM465,'Convert Internation Units'!$A$2:$D$33,4,FALSE),IF(AM465="Penethamate hydroiodide",0.63,IF(AM465="Benzylpenicillin Procaine /
 Benzathine Penicillin",0.61,IF(AM465="Benzathine Penicillin",0.61,IF(AM465="Procaine benzylpenicillin",0.61,IF(AM465=Prodrug!H462,Prodrug!H462,Prodrug!H462))))))</f>
        <v/>
      </c>
      <c r="AZ465" s="239" t="str">
        <f>IFERROR((((Calculations!S462*Calculations!G462)/Calculations!E462)*'Data Entry'!X465),"")</f>
        <v/>
      </c>
      <c r="BA465" s="235" t="str">
        <f>IFERROR(VLOOKUP(AM465,Lists!$P$2:$Q$182,2,0),"")</f>
        <v/>
      </c>
      <c r="BG465" s="165"/>
      <c r="BH465" s="165"/>
      <c r="BI465" s="165"/>
      <c r="BJ465" s="165"/>
      <c r="BK465" s="165"/>
      <c r="BL465" s="165"/>
      <c r="BM465" s="165"/>
      <c r="BN465" s="165"/>
      <c r="BO465" s="165"/>
      <c r="BP465" s="165"/>
      <c r="BQ465" s="165"/>
      <c r="BR465" s="165"/>
      <c r="BS465" s="165"/>
      <c r="BT465" s="165"/>
      <c r="BU465" s="165"/>
    </row>
    <row r="466" spans="1:73" s="5" customFormat="1">
      <c r="A466" s="6">
        <v>460</v>
      </c>
      <c r="B466" s="231"/>
      <c r="C466" s="7"/>
      <c r="D466" s="7"/>
      <c r="E466" s="7"/>
      <c r="F466" s="67"/>
      <c r="G466" s="79"/>
      <c r="H466" s="79"/>
      <c r="I466" s="75"/>
      <c r="J466" s="76"/>
      <c r="K466" s="76"/>
      <c r="L466" s="76"/>
      <c r="M466" s="76"/>
      <c r="N466" s="76"/>
      <c r="O466" s="76"/>
      <c r="P466" s="76"/>
      <c r="Q466" s="76"/>
      <c r="R466" s="76"/>
      <c r="S466" s="76"/>
      <c r="T466" s="76"/>
      <c r="U466" s="76"/>
      <c r="V466" s="76"/>
      <c r="W466" s="80"/>
      <c r="X466" s="69"/>
      <c r="Y466" s="25"/>
      <c r="Z466" s="326"/>
      <c r="AA466" s="327"/>
      <c r="AB466" s="28"/>
      <c r="AC466" s="23"/>
      <c r="AD466" s="8"/>
      <c r="AE466" s="8"/>
      <c r="AF466" s="25"/>
      <c r="AG466" s="6"/>
      <c r="AH466" s="23"/>
      <c r="AI466" s="173"/>
      <c r="AJ466" s="26"/>
      <c r="AK466" s="23"/>
      <c r="AL466" s="25"/>
      <c r="AM466" s="6"/>
      <c r="AN466" s="23"/>
      <c r="AO466" s="247"/>
      <c r="AP466" s="243" t="str">
        <f>IF(AD466="UI",VLOOKUP(AB466,'Convert Internation Units'!$A$2:$D$33,4,FALSE),IF(AB466="Penethamate hydroiodide",0.63,IF(AB466="Benzylpenicillin Procaine /
 Benzathine Penicillin",0.61,IF(AB466="Benzathine Penicillin",0.61,IF(AB466="Procaine benzylpenicillin",0.61,IF(AB466=Prodrug!E463,Prodrug!E463,Prodrug!E463))))))</f>
        <v/>
      </c>
      <c r="AQ466" s="240" t="str">
        <f>IFERROR((((Calculations!C463*Calculations!G463)/Calculations!E463)*'Data Entry'!X466),"")</f>
        <v/>
      </c>
      <c r="AR466" s="141" t="str">
        <f>IFERROR(VLOOKUP(AB466,Lists!$P$2:$Q$182,2,0),"")</f>
        <v/>
      </c>
      <c r="AS466" s="143" t="str">
        <f>IF(AI466="UI",VLOOKUP(AG466,'Convert Internation Units'!$A$2:$D$33,4,FALSE),IF(AG466="Penethamate hydroiodide",0.63,IF(AG466="Benzylpenicillin Procaine /
 Benzathine Penicillin",0.61,IF(AG466="Benzathine Penicillin",0.61,IF(AG466="Procaine benzylpenicillin",0.61,IF(AG466=Prodrug!F463,Prodrug!F463,Prodrug!F463))))))</f>
        <v/>
      </c>
      <c r="AT466" s="240" t="str">
        <f>IFERROR((((Calculations!K463*Calculations!G463)/Calculations!E463)*'Data Entry'!X466),"")</f>
        <v/>
      </c>
      <c r="AU466" s="146" t="str">
        <f>IFERROR(VLOOKUP(AG466,Lists!$P$2:$Q$182,2,0),"")</f>
        <v/>
      </c>
      <c r="AV466" s="143" t="str">
        <f>IF(AL466="UI",VLOOKUP(AJ466,'Convert Internation Units'!$A$2:$D$33,4,FALSE),IF(AJ466="Penethamate hydroiodide",0.63,IF(AJ466="Benzylpenicillin Procaine /
 Benzathine Penicillin",0.61,IF(AJ466="Benzathine Penicillin",0.61,IF(AJ466="Procaine benzylpenicillin",0.61,IF(AJ466=Prodrug!G463,Prodrug!G463,Prodrug!G463))))))</f>
        <v/>
      </c>
      <c r="AW466" s="240" t="str">
        <f>IFERROR((((Calculations!O463*Calculations!G463)/Calculations!E463)*'Data Entry'!X466),"")</f>
        <v/>
      </c>
      <c r="AX466" s="146" t="str">
        <f>IFERROR(VLOOKUP(AJ466,Lists!$P$2:$Q$182,2,0),"")</f>
        <v/>
      </c>
      <c r="AY466" s="143" t="str">
        <f>IF(AO466="UI",VLOOKUP(AM466,'Convert Internation Units'!$A$2:$D$33,4,FALSE),IF(AM466="Penethamate hydroiodide",0.63,IF(AM466="Benzylpenicillin Procaine /
 Benzathine Penicillin",0.61,IF(AM466="Benzathine Penicillin",0.61,IF(AM466="Procaine benzylpenicillin",0.61,IF(AM466=Prodrug!H463,Prodrug!H463,Prodrug!H463))))))</f>
        <v/>
      </c>
      <c r="AZ466" s="240" t="str">
        <f>IFERROR((((Calculations!S463*Calculations!G463)/Calculations!E463)*'Data Entry'!X466),"")</f>
        <v/>
      </c>
      <c r="BA466" s="146" t="str">
        <f>IFERROR(VLOOKUP(AM466,Lists!$P$2:$Q$182,2,0),"")</f>
        <v/>
      </c>
      <c r="BG466" s="165"/>
      <c r="BH466" s="165"/>
      <c r="BI466" s="165"/>
      <c r="BJ466" s="165"/>
      <c r="BK466" s="165"/>
      <c r="BL466" s="165"/>
      <c r="BM466" s="165"/>
      <c r="BN466" s="165"/>
      <c r="BO466" s="165"/>
      <c r="BP466" s="165"/>
      <c r="BQ466" s="165"/>
      <c r="BR466" s="165"/>
      <c r="BS466" s="165"/>
      <c r="BT466" s="165"/>
      <c r="BU466" s="165"/>
    </row>
    <row r="467" spans="1:73" s="5" customFormat="1">
      <c r="A467" s="116">
        <v>461</v>
      </c>
      <c r="B467" s="232"/>
      <c r="C467" s="105"/>
      <c r="D467" s="105"/>
      <c r="E467" s="105"/>
      <c r="F467" s="106"/>
      <c r="G467" s="107"/>
      <c r="H467" s="107"/>
      <c r="I467" s="108"/>
      <c r="J467" s="110"/>
      <c r="K467" s="110"/>
      <c r="L467" s="110"/>
      <c r="M467" s="110"/>
      <c r="N467" s="110"/>
      <c r="O467" s="110"/>
      <c r="P467" s="110"/>
      <c r="Q467" s="110"/>
      <c r="R467" s="110"/>
      <c r="S467" s="110"/>
      <c r="T467" s="110"/>
      <c r="U467" s="110"/>
      <c r="V467" s="110"/>
      <c r="W467" s="109"/>
      <c r="X467" s="111"/>
      <c r="Y467" s="112"/>
      <c r="Z467" s="328"/>
      <c r="AA467" s="329"/>
      <c r="AB467" s="114"/>
      <c r="AC467" s="115"/>
      <c r="AD467" s="113"/>
      <c r="AE467" s="113"/>
      <c r="AF467" s="112"/>
      <c r="AG467" s="116"/>
      <c r="AH467" s="115"/>
      <c r="AI467" s="174"/>
      <c r="AJ467" s="104"/>
      <c r="AK467" s="115"/>
      <c r="AL467" s="112"/>
      <c r="AM467" s="116"/>
      <c r="AN467" s="115"/>
      <c r="AO467" s="248"/>
      <c r="AP467" s="242" t="str">
        <f>IF(AD467="UI",VLOOKUP(AB467,'Convert Internation Units'!$A$2:$D$33,4,FALSE),IF(AB467="Penethamate hydroiodide",0.63,IF(AB467="Benzylpenicillin Procaine /
 Benzathine Penicillin",0.61,IF(AB467="Benzathine Penicillin",0.61,IF(AB467="Procaine benzylpenicillin",0.61,IF(AB467=Prodrug!E464,Prodrug!E464,Prodrug!E464))))))</f>
        <v/>
      </c>
      <c r="AQ467" s="239" t="str">
        <f>IFERROR((((Calculations!C464*Calculations!G464)/Calculations!E464)*'Data Entry'!X467),"")</f>
        <v/>
      </c>
      <c r="AR467" s="234" t="str">
        <f>IFERROR(VLOOKUP(AB467,Lists!$P$2:$Q$182,2,0),"")</f>
        <v/>
      </c>
      <c r="AS467" s="233" t="str">
        <f>IF(AI467="UI",VLOOKUP(AG467,'Convert Internation Units'!$A$2:$D$33,4,FALSE),IF(AG467="Penethamate hydroiodide",0.63,IF(AG467="Benzylpenicillin Procaine /
 Benzathine Penicillin",0.61,IF(AG467="Benzathine Penicillin",0.61,IF(AG467="Procaine benzylpenicillin",0.61,IF(AG467=Prodrug!F464,Prodrug!F464,Prodrug!F464))))))</f>
        <v/>
      </c>
      <c r="AT467" s="239" t="str">
        <f>IFERROR((((Calculations!K464*Calculations!G464)/Calculations!E464)*'Data Entry'!X467),"")</f>
        <v/>
      </c>
      <c r="AU467" s="235" t="str">
        <f>IFERROR(VLOOKUP(AG467,Lists!$P$2:$Q$182,2,0),"")</f>
        <v/>
      </c>
      <c r="AV467" s="233" t="str">
        <f>IF(AL467="UI",VLOOKUP(AJ467,'Convert Internation Units'!$A$2:$D$33,4,FALSE),IF(AJ467="Penethamate hydroiodide",0.63,IF(AJ467="Benzylpenicillin Procaine /
 Benzathine Penicillin",0.61,IF(AJ467="Benzathine Penicillin",0.61,IF(AJ467="Procaine benzylpenicillin",0.61,IF(AJ467=Prodrug!G464,Prodrug!G464,Prodrug!G464))))))</f>
        <v/>
      </c>
      <c r="AW467" s="239" t="str">
        <f>IFERROR((((Calculations!O464*Calculations!G464)/Calculations!E464)*'Data Entry'!X467),"")</f>
        <v/>
      </c>
      <c r="AX467" s="235" t="str">
        <f>IFERROR(VLOOKUP(AJ467,Lists!$P$2:$Q$182,2,0),"")</f>
        <v/>
      </c>
      <c r="AY467" s="233" t="str">
        <f>IF(AO467="UI",VLOOKUP(AM467,'Convert Internation Units'!$A$2:$D$33,4,FALSE),IF(AM467="Penethamate hydroiodide",0.63,IF(AM467="Benzylpenicillin Procaine /
 Benzathine Penicillin",0.61,IF(AM467="Benzathine Penicillin",0.61,IF(AM467="Procaine benzylpenicillin",0.61,IF(AM467=Prodrug!H464,Prodrug!H464,Prodrug!H464))))))</f>
        <v/>
      </c>
      <c r="AZ467" s="239" t="str">
        <f>IFERROR((((Calculations!S464*Calculations!G464)/Calculations!E464)*'Data Entry'!X467),"")</f>
        <v/>
      </c>
      <c r="BA467" s="235" t="str">
        <f>IFERROR(VLOOKUP(AM467,Lists!$P$2:$Q$182,2,0),"")</f>
        <v/>
      </c>
      <c r="BG467" s="165"/>
      <c r="BH467" s="165"/>
      <c r="BI467" s="165"/>
      <c r="BJ467" s="165"/>
      <c r="BK467" s="165"/>
      <c r="BL467" s="165"/>
      <c r="BM467" s="165"/>
      <c r="BN467" s="165"/>
      <c r="BO467" s="165"/>
      <c r="BP467" s="165"/>
      <c r="BQ467" s="165"/>
      <c r="BR467" s="165"/>
      <c r="BS467" s="165"/>
      <c r="BT467" s="165"/>
      <c r="BU467" s="165"/>
    </row>
    <row r="468" spans="1:73" s="5" customFormat="1">
      <c r="A468" s="6">
        <v>462</v>
      </c>
      <c r="B468" s="231"/>
      <c r="C468" s="7"/>
      <c r="D468" s="7"/>
      <c r="E468" s="7"/>
      <c r="F468" s="67"/>
      <c r="G468" s="79"/>
      <c r="H468" s="79"/>
      <c r="I468" s="75"/>
      <c r="J468" s="76"/>
      <c r="K468" s="76"/>
      <c r="L468" s="76"/>
      <c r="M468" s="76"/>
      <c r="N468" s="76"/>
      <c r="O468" s="76"/>
      <c r="P468" s="76"/>
      <c r="Q468" s="76"/>
      <c r="R468" s="76"/>
      <c r="S468" s="76"/>
      <c r="T468" s="76"/>
      <c r="U468" s="76"/>
      <c r="V468" s="76"/>
      <c r="W468" s="80"/>
      <c r="X468" s="69"/>
      <c r="Y468" s="25"/>
      <c r="Z468" s="326"/>
      <c r="AA468" s="327"/>
      <c r="AB468" s="28"/>
      <c r="AC468" s="23"/>
      <c r="AD468" s="8"/>
      <c r="AE468" s="8"/>
      <c r="AF468" s="25"/>
      <c r="AG468" s="6"/>
      <c r="AH468" s="23"/>
      <c r="AI468" s="173"/>
      <c r="AJ468" s="26"/>
      <c r="AK468" s="23"/>
      <c r="AL468" s="25"/>
      <c r="AM468" s="6"/>
      <c r="AN468" s="23"/>
      <c r="AO468" s="247"/>
      <c r="AP468" s="243" t="str">
        <f>IF(AD468="UI",VLOOKUP(AB468,'Convert Internation Units'!$A$2:$D$33,4,FALSE),IF(AB468="Penethamate hydroiodide",0.63,IF(AB468="Benzylpenicillin Procaine /
 Benzathine Penicillin",0.61,IF(AB468="Benzathine Penicillin",0.61,IF(AB468="Procaine benzylpenicillin",0.61,IF(AB468=Prodrug!E465,Prodrug!E465,Prodrug!E465))))))</f>
        <v/>
      </c>
      <c r="AQ468" s="240" t="str">
        <f>IFERROR((((Calculations!C465*Calculations!G465)/Calculations!E465)*'Data Entry'!X468),"")</f>
        <v/>
      </c>
      <c r="AR468" s="141" t="str">
        <f>IFERROR(VLOOKUP(AB468,Lists!$P$2:$Q$182,2,0),"")</f>
        <v/>
      </c>
      <c r="AS468" s="143" t="str">
        <f>IF(AI468="UI",VLOOKUP(AG468,'Convert Internation Units'!$A$2:$D$33,4,FALSE),IF(AG468="Penethamate hydroiodide",0.63,IF(AG468="Benzylpenicillin Procaine /
 Benzathine Penicillin",0.61,IF(AG468="Benzathine Penicillin",0.61,IF(AG468="Procaine benzylpenicillin",0.61,IF(AG468=Prodrug!F465,Prodrug!F465,Prodrug!F465))))))</f>
        <v/>
      </c>
      <c r="AT468" s="240" t="str">
        <f>IFERROR((((Calculations!K465*Calculations!G465)/Calculations!E465)*'Data Entry'!X468),"")</f>
        <v/>
      </c>
      <c r="AU468" s="146" t="str">
        <f>IFERROR(VLOOKUP(AG468,Lists!$P$2:$Q$182,2,0),"")</f>
        <v/>
      </c>
      <c r="AV468" s="143" t="str">
        <f>IF(AL468="UI",VLOOKUP(AJ468,'Convert Internation Units'!$A$2:$D$33,4,FALSE),IF(AJ468="Penethamate hydroiodide",0.63,IF(AJ468="Benzylpenicillin Procaine /
 Benzathine Penicillin",0.61,IF(AJ468="Benzathine Penicillin",0.61,IF(AJ468="Procaine benzylpenicillin",0.61,IF(AJ468=Prodrug!G465,Prodrug!G465,Prodrug!G465))))))</f>
        <v/>
      </c>
      <c r="AW468" s="240" t="str">
        <f>IFERROR((((Calculations!O465*Calculations!G465)/Calculations!E465)*'Data Entry'!X468),"")</f>
        <v/>
      </c>
      <c r="AX468" s="146" t="str">
        <f>IFERROR(VLOOKUP(AJ468,Lists!$P$2:$Q$182,2,0),"")</f>
        <v/>
      </c>
      <c r="AY468" s="143" t="str">
        <f>IF(AO468="UI",VLOOKUP(AM468,'Convert Internation Units'!$A$2:$D$33,4,FALSE),IF(AM468="Penethamate hydroiodide",0.63,IF(AM468="Benzylpenicillin Procaine /
 Benzathine Penicillin",0.61,IF(AM468="Benzathine Penicillin",0.61,IF(AM468="Procaine benzylpenicillin",0.61,IF(AM468=Prodrug!H465,Prodrug!H465,Prodrug!H465))))))</f>
        <v/>
      </c>
      <c r="AZ468" s="240" t="str">
        <f>IFERROR((((Calculations!S465*Calculations!G465)/Calculations!E465)*'Data Entry'!X468),"")</f>
        <v/>
      </c>
      <c r="BA468" s="146" t="str">
        <f>IFERROR(VLOOKUP(AM468,Lists!$P$2:$Q$182,2,0),"")</f>
        <v/>
      </c>
      <c r="BG468" s="165"/>
      <c r="BH468" s="165"/>
      <c r="BI468" s="165"/>
      <c r="BJ468" s="165"/>
      <c r="BK468" s="165"/>
      <c r="BL468" s="165"/>
      <c r="BM468" s="165"/>
      <c r="BN468" s="165"/>
      <c r="BO468" s="165"/>
      <c r="BP468" s="165"/>
      <c r="BQ468" s="165"/>
      <c r="BR468" s="165"/>
      <c r="BS468" s="165"/>
      <c r="BT468" s="165"/>
      <c r="BU468" s="165"/>
    </row>
    <row r="469" spans="1:73" s="5" customFormat="1">
      <c r="A469" s="116">
        <v>463</v>
      </c>
      <c r="B469" s="232"/>
      <c r="C469" s="105"/>
      <c r="D469" s="105"/>
      <c r="E469" s="105"/>
      <c r="F469" s="106"/>
      <c r="G469" s="107"/>
      <c r="H469" s="107"/>
      <c r="I469" s="108"/>
      <c r="J469" s="110"/>
      <c r="K469" s="110"/>
      <c r="L469" s="110"/>
      <c r="M469" s="110"/>
      <c r="N469" s="110"/>
      <c r="O469" s="110"/>
      <c r="P469" s="110"/>
      <c r="Q469" s="110"/>
      <c r="R469" s="110"/>
      <c r="S469" s="110"/>
      <c r="T469" s="110"/>
      <c r="U469" s="110"/>
      <c r="V469" s="110"/>
      <c r="W469" s="109"/>
      <c r="X469" s="111"/>
      <c r="Y469" s="112"/>
      <c r="Z469" s="328"/>
      <c r="AA469" s="329"/>
      <c r="AB469" s="114"/>
      <c r="AC469" s="115"/>
      <c r="AD469" s="113"/>
      <c r="AE469" s="113"/>
      <c r="AF469" s="112"/>
      <c r="AG469" s="116"/>
      <c r="AH469" s="115"/>
      <c r="AI469" s="174"/>
      <c r="AJ469" s="104"/>
      <c r="AK469" s="115"/>
      <c r="AL469" s="112"/>
      <c r="AM469" s="116"/>
      <c r="AN469" s="115"/>
      <c r="AO469" s="248"/>
      <c r="AP469" s="242" t="str">
        <f>IF(AD469="UI",VLOOKUP(AB469,'Convert Internation Units'!$A$2:$D$33,4,FALSE),IF(AB469="Penethamate hydroiodide",0.63,IF(AB469="Benzylpenicillin Procaine /
 Benzathine Penicillin",0.61,IF(AB469="Benzathine Penicillin",0.61,IF(AB469="Procaine benzylpenicillin",0.61,IF(AB469=Prodrug!E466,Prodrug!E466,Prodrug!E466))))))</f>
        <v/>
      </c>
      <c r="AQ469" s="239" t="str">
        <f>IFERROR((((Calculations!C466*Calculations!G466)/Calculations!E466)*'Data Entry'!X469),"")</f>
        <v/>
      </c>
      <c r="AR469" s="234" t="str">
        <f>IFERROR(VLOOKUP(AB469,Lists!$P$2:$Q$182,2,0),"")</f>
        <v/>
      </c>
      <c r="AS469" s="233" t="str">
        <f>IF(AI469="UI",VLOOKUP(AG469,'Convert Internation Units'!$A$2:$D$33,4,FALSE),IF(AG469="Penethamate hydroiodide",0.63,IF(AG469="Benzylpenicillin Procaine /
 Benzathine Penicillin",0.61,IF(AG469="Benzathine Penicillin",0.61,IF(AG469="Procaine benzylpenicillin",0.61,IF(AG469=Prodrug!F466,Prodrug!F466,Prodrug!F466))))))</f>
        <v/>
      </c>
      <c r="AT469" s="239" t="str">
        <f>IFERROR((((Calculations!K466*Calculations!G466)/Calculations!E466)*'Data Entry'!X469),"")</f>
        <v/>
      </c>
      <c r="AU469" s="235" t="str">
        <f>IFERROR(VLOOKUP(AG469,Lists!$P$2:$Q$182,2,0),"")</f>
        <v/>
      </c>
      <c r="AV469" s="233" t="str">
        <f>IF(AL469="UI",VLOOKUP(AJ469,'Convert Internation Units'!$A$2:$D$33,4,FALSE),IF(AJ469="Penethamate hydroiodide",0.63,IF(AJ469="Benzylpenicillin Procaine /
 Benzathine Penicillin",0.61,IF(AJ469="Benzathine Penicillin",0.61,IF(AJ469="Procaine benzylpenicillin",0.61,IF(AJ469=Prodrug!G466,Prodrug!G466,Prodrug!G466))))))</f>
        <v/>
      </c>
      <c r="AW469" s="239" t="str">
        <f>IFERROR((((Calculations!O466*Calculations!G466)/Calculations!E466)*'Data Entry'!X469),"")</f>
        <v/>
      </c>
      <c r="AX469" s="235" t="str">
        <f>IFERROR(VLOOKUP(AJ469,Lists!$P$2:$Q$182,2,0),"")</f>
        <v/>
      </c>
      <c r="AY469" s="233" t="str">
        <f>IF(AO469="UI",VLOOKUP(AM469,'Convert Internation Units'!$A$2:$D$33,4,FALSE),IF(AM469="Penethamate hydroiodide",0.63,IF(AM469="Benzylpenicillin Procaine /
 Benzathine Penicillin",0.61,IF(AM469="Benzathine Penicillin",0.61,IF(AM469="Procaine benzylpenicillin",0.61,IF(AM469=Prodrug!H466,Prodrug!H466,Prodrug!H466))))))</f>
        <v/>
      </c>
      <c r="AZ469" s="239" t="str">
        <f>IFERROR((((Calculations!S466*Calculations!G466)/Calculations!E466)*'Data Entry'!X469),"")</f>
        <v/>
      </c>
      <c r="BA469" s="235" t="str">
        <f>IFERROR(VLOOKUP(AM469,Lists!$P$2:$Q$182,2,0),"")</f>
        <v/>
      </c>
      <c r="BG469" s="165"/>
      <c r="BH469" s="165"/>
      <c r="BI469" s="165"/>
      <c r="BJ469" s="165"/>
      <c r="BK469" s="165"/>
      <c r="BL469" s="165"/>
      <c r="BM469" s="165"/>
      <c r="BN469" s="165"/>
      <c r="BO469" s="165"/>
      <c r="BP469" s="165"/>
      <c r="BQ469" s="165"/>
      <c r="BR469" s="165"/>
      <c r="BS469" s="165"/>
      <c r="BT469" s="165"/>
      <c r="BU469" s="165"/>
    </row>
    <row r="470" spans="1:73" s="5" customFormat="1">
      <c r="A470" s="6">
        <v>464</v>
      </c>
      <c r="B470" s="231"/>
      <c r="C470" s="7"/>
      <c r="D470" s="7"/>
      <c r="E470" s="7"/>
      <c r="F470" s="67"/>
      <c r="G470" s="79"/>
      <c r="H470" s="79"/>
      <c r="I470" s="75"/>
      <c r="J470" s="76"/>
      <c r="K470" s="76"/>
      <c r="L470" s="76"/>
      <c r="M470" s="76"/>
      <c r="N470" s="76"/>
      <c r="O470" s="76"/>
      <c r="P470" s="76"/>
      <c r="Q470" s="76"/>
      <c r="R470" s="76"/>
      <c r="S470" s="76"/>
      <c r="T470" s="76"/>
      <c r="U470" s="76"/>
      <c r="V470" s="76"/>
      <c r="W470" s="80"/>
      <c r="X470" s="69"/>
      <c r="Y470" s="25"/>
      <c r="Z470" s="326"/>
      <c r="AA470" s="327"/>
      <c r="AB470" s="28"/>
      <c r="AC470" s="23"/>
      <c r="AD470" s="8"/>
      <c r="AE470" s="8"/>
      <c r="AF470" s="25"/>
      <c r="AG470" s="6"/>
      <c r="AH470" s="23"/>
      <c r="AI470" s="173"/>
      <c r="AJ470" s="26"/>
      <c r="AK470" s="23"/>
      <c r="AL470" s="25"/>
      <c r="AM470" s="6"/>
      <c r="AN470" s="23"/>
      <c r="AO470" s="247"/>
      <c r="AP470" s="243" t="str">
        <f>IF(AD470="UI",VLOOKUP(AB470,'Convert Internation Units'!$A$2:$D$33,4,FALSE),IF(AB470="Penethamate hydroiodide",0.63,IF(AB470="Benzylpenicillin Procaine /
 Benzathine Penicillin",0.61,IF(AB470="Benzathine Penicillin",0.61,IF(AB470="Procaine benzylpenicillin",0.61,IF(AB470=Prodrug!E467,Prodrug!E467,Prodrug!E467))))))</f>
        <v/>
      </c>
      <c r="AQ470" s="240" t="str">
        <f>IFERROR((((Calculations!C467*Calculations!G467)/Calculations!E467)*'Data Entry'!X470),"")</f>
        <v/>
      </c>
      <c r="AR470" s="141" t="str">
        <f>IFERROR(VLOOKUP(AB470,Lists!$P$2:$Q$182,2,0),"")</f>
        <v/>
      </c>
      <c r="AS470" s="143" t="str">
        <f>IF(AI470="UI",VLOOKUP(AG470,'Convert Internation Units'!$A$2:$D$33,4,FALSE),IF(AG470="Penethamate hydroiodide",0.63,IF(AG470="Benzylpenicillin Procaine /
 Benzathine Penicillin",0.61,IF(AG470="Benzathine Penicillin",0.61,IF(AG470="Procaine benzylpenicillin",0.61,IF(AG470=Prodrug!F467,Prodrug!F467,Prodrug!F467))))))</f>
        <v/>
      </c>
      <c r="AT470" s="240" t="str">
        <f>IFERROR((((Calculations!K467*Calculations!G467)/Calculations!E467)*'Data Entry'!X470),"")</f>
        <v/>
      </c>
      <c r="AU470" s="146" t="str">
        <f>IFERROR(VLOOKUP(AG470,Lists!$P$2:$Q$182,2,0),"")</f>
        <v/>
      </c>
      <c r="AV470" s="143" t="str">
        <f>IF(AL470="UI",VLOOKUP(AJ470,'Convert Internation Units'!$A$2:$D$33,4,FALSE),IF(AJ470="Penethamate hydroiodide",0.63,IF(AJ470="Benzylpenicillin Procaine /
 Benzathine Penicillin",0.61,IF(AJ470="Benzathine Penicillin",0.61,IF(AJ470="Procaine benzylpenicillin",0.61,IF(AJ470=Prodrug!G467,Prodrug!G467,Prodrug!G467))))))</f>
        <v/>
      </c>
      <c r="AW470" s="240" t="str">
        <f>IFERROR((((Calculations!O467*Calculations!G467)/Calculations!E467)*'Data Entry'!X470),"")</f>
        <v/>
      </c>
      <c r="AX470" s="146" t="str">
        <f>IFERROR(VLOOKUP(AJ470,Lists!$P$2:$Q$182,2,0),"")</f>
        <v/>
      </c>
      <c r="AY470" s="143" t="str">
        <f>IF(AO470="UI",VLOOKUP(AM470,'Convert Internation Units'!$A$2:$D$33,4,FALSE),IF(AM470="Penethamate hydroiodide",0.63,IF(AM470="Benzylpenicillin Procaine /
 Benzathine Penicillin",0.61,IF(AM470="Benzathine Penicillin",0.61,IF(AM470="Procaine benzylpenicillin",0.61,IF(AM470=Prodrug!H467,Prodrug!H467,Prodrug!H467))))))</f>
        <v/>
      </c>
      <c r="AZ470" s="240" t="str">
        <f>IFERROR((((Calculations!S467*Calculations!G467)/Calculations!E467)*'Data Entry'!X470),"")</f>
        <v/>
      </c>
      <c r="BA470" s="146" t="str">
        <f>IFERROR(VLOOKUP(AM470,Lists!$P$2:$Q$182,2,0),"")</f>
        <v/>
      </c>
      <c r="BG470" s="165"/>
      <c r="BH470" s="165"/>
      <c r="BI470" s="165"/>
      <c r="BJ470" s="165"/>
      <c r="BK470" s="165"/>
      <c r="BL470" s="165"/>
      <c r="BM470" s="165"/>
      <c r="BN470" s="165"/>
      <c r="BO470" s="165"/>
      <c r="BP470" s="165"/>
      <c r="BQ470" s="165"/>
      <c r="BR470" s="165"/>
      <c r="BS470" s="165"/>
      <c r="BT470" s="165"/>
      <c r="BU470" s="165"/>
    </row>
    <row r="471" spans="1:73" s="5" customFormat="1">
      <c r="A471" s="116">
        <v>465</v>
      </c>
      <c r="B471" s="232"/>
      <c r="C471" s="105"/>
      <c r="D471" s="105"/>
      <c r="E471" s="105"/>
      <c r="F471" s="106"/>
      <c r="G471" s="107"/>
      <c r="H471" s="107"/>
      <c r="I471" s="108"/>
      <c r="J471" s="110"/>
      <c r="K471" s="110"/>
      <c r="L471" s="110"/>
      <c r="M471" s="110"/>
      <c r="N471" s="110"/>
      <c r="O471" s="110"/>
      <c r="P471" s="110"/>
      <c r="Q471" s="110"/>
      <c r="R471" s="110"/>
      <c r="S471" s="110"/>
      <c r="T471" s="110"/>
      <c r="U471" s="110"/>
      <c r="V471" s="110"/>
      <c r="W471" s="109"/>
      <c r="X471" s="111"/>
      <c r="Y471" s="112"/>
      <c r="Z471" s="328"/>
      <c r="AA471" s="329"/>
      <c r="AB471" s="114"/>
      <c r="AC471" s="115"/>
      <c r="AD471" s="113"/>
      <c r="AE471" s="113"/>
      <c r="AF471" s="112"/>
      <c r="AG471" s="116"/>
      <c r="AH471" s="115"/>
      <c r="AI471" s="174"/>
      <c r="AJ471" s="104"/>
      <c r="AK471" s="115"/>
      <c r="AL471" s="112"/>
      <c r="AM471" s="116"/>
      <c r="AN471" s="115"/>
      <c r="AO471" s="248"/>
      <c r="AP471" s="242" t="str">
        <f>IF(AD471="UI",VLOOKUP(AB471,'Convert Internation Units'!$A$2:$D$33,4,FALSE),IF(AB471="Penethamate hydroiodide",0.63,IF(AB471="Benzylpenicillin Procaine /
 Benzathine Penicillin",0.61,IF(AB471="Benzathine Penicillin",0.61,IF(AB471="Procaine benzylpenicillin",0.61,IF(AB471=Prodrug!E468,Prodrug!E468,Prodrug!E468))))))</f>
        <v/>
      </c>
      <c r="AQ471" s="239" t="str">
        <f>IFERROR((((Calculations!C468*Calculations!G468)/Calculations!E468)*'Data Entry'!X471),"")</f>
        <v/>
      </c>
      <c r="AR471" s="234" t="str">
        <f>IFERROR(VLOOKUP(AB471,Lists!$P$2:$Q$182,2,0),"")</f>
        <v/>
      </c>
      <c r="AS471" s="233" t="str">
        <f>IF(AI471="UI",VLOOKUP(AG471,'Convert Internation Units'!$A$2:$D$33,4,FALSE),IF(AG471="Penethamate hydroiodide",0.63,IF(AG471="Benzylpenicillin Procaine /
 Benzathine Penicillin",0.61,IF(AG471="Benzathine Penicillin",0.61,IF(AG471="Procaine benzylpenicillin",0.61,IF(AG471=Prodrug!F468,Prodrug!F468,Prodrug!F468))))))</f>
        <v/>
      </c>
      <c r="AT471" s="239" t="str">
        <f>IFERROR((((Calculations!K468*Calculations!G468)/Calculations!E468)*'Data Entry'!X471),"")</f>
        <v/>
      </c>
      <c r="AU471" s="235" t="str">
        <f>IFERROR(VLOOKUP(AG471,Lists!$P$2:$Q$182,2,0),"")</f>
        <v/>
      </c>
      <c r="AV471" s="233" t="str">
        <f>IF(AL471="UI",VLOOKUP(AJ471,'Convert Internation Units'!$A$2:$D$33,4,FALSE),IF(AJ471="Penethamate hydroiodide",0.63,IF(AJ471="Benzylpenicillin Procaine /
 Benzathine Penicillin",0.61,IF(AJ471="Benzathine Penicillin",0.61,IF(AJ471="Procaine benzylpenicillin",0.61,IF(AJ471=Prodrug!G468,Prodrug!G468,Prodrug!G468))))))</f>
        <v/>
      </c>
      <c r="AW471" s="239" t="str">
        <f>IFERROR((((Calculations!O468*Calculations!G468)/Calculations!E468)*'Data Entry'!X471),"")</f>
        <v/>
      </c>
      <c r="AX471" s="235" t="str">
        <f>IFERROR(VLOOKUP(AJ471,Lists!$P$2:$Q$182,2,0),"")</f>
        <v/>
      </c>
      <c r="AY471" s="233" t="str">
        <f>IF(AO471="UI",VLOOKUP(AM471,'Convert Internation Units'!$A$2:$D$33,4,FALSE),IF(AM471="Penethamate hydroiodide",0.63,IF(AM471="Benzylpenicillin Procaine /
 Benzathine Penicillin",0.61,IF(AM471="Benzathine Penicillin",0.61,IF(AM471="Procaine benzylpenicillin",0.61,IF(AM471=Prodrug!H468,Prodrug!H468,Prodrug!H468))))))</f>
        <v/>
      </c>
      <c r="AZ471" s="239" t="str">
        <f>IFERROR((((Calculations!S468*Calculations!G468)/Calculations!E468)*'Data Entry'!X471),"")</f>
        <v/>
      </c>
      <c r="BA471" s="235" t="str">
        <f>IFERROR(VLOOKUP(AM471,Lists!$P$2:$Q$182,2,0),"")</f>
        <v/>
      </c>
      <c r="BG471" s="165"/>
      <c r="BH471" s="165"/>
      <c r="BI471" s="165"/>
      <c r="BJ471" s="165"/>
      <c r="BK471" s="165"/>
      <c r="BL471" s="165"/>
      <c r="BM471" s="165"/>
      <c r="BN471" s="165"/>
      <c r="BO471" s="165"/>
      <c r="BP471" s="165"/>
      <c r="BQ471" s="165"/>
      <c r="BR471" s="165"/>
      <c r="BS471" s="165"/>
      <c r="BT471" s="165"/>
      <c r="BU471" s="165"/>
    </row>
    <row r="472" spans="1:73" s="5" customFormat="1">
      <c r="A472" s="6">
        <v>466</v>
      </c>
      <c r="B472" s="231"/>
      <c r="C472" s="7"/>
      <c r="D472" s="7"/>
      <c r="E472" s="7"/>
      <c r="F472" s="67"/>
      <c r="G472" s="79"/>
      <c r="H472" s="79"/>
      <c r="I472" s="75"/>
      <c r="J472" s="76"/>
      <c r="K472" s="76"/>
      <c r="L472" s="76"/>
      <c r="M472" s="76"/>
      <c r="N472" s="76"/>
      <c r="O472" s="76"/>
      <c r="P472" s="76"/>
      <c r="Q472" s="76"/>
      <c r="R472" s="76"/>
      <c r="S472" s="76"/>
      <c r="T472" s="76"/>
      <c r="U472" s="76"/>
      <c r="V472" s="76"/>
      <c r="W472" s="80"/>
      <c r="X472" s="69"/>
      <c r="Y472" s="25"/>
      <c r="Z472" s="326"/>
      <c r="AA472" s="327"/>
      <c r="AB472" s="28"/>
      <c r="AC472" s="23"/>
      <c r="AD472" s="8"/>
      <c r="AE472" s="8"/>
      <c r="AF472" s="25"/>
      <c r="AG472" s="6"/>
      <c r="AH472" s="23"/>
      <c r="AI472" s="173"/>
      <c r="AJ472" s="26"/>
      <c r="AK472" s="23"/>
      <c r="AL472" s="25"/>
      <c r="AM472" s="6"/>
      <c r="AN472" s="23"/>
      <c r="AO472" s="247"/>
      <c r="AP472" s="243" t="str">
        <f>IF(AD472="UI",VLOOKUP(AB472,'Convert Internation Units'!$A$2:$D$33,4,FALSE),IF(AB472="Penethamate hydroiodide",0.63,IF(AB472="Benzylpenicillin Procaine /
 Benzathine Penicillin",0.61,IF(AB472="Benzathine Penicillin",0.61,IF(AB472="Procaine benzylpenicillin",0.61,IF(AB472=Prodrug!E469,Prodrug!E469,Prodrug!E469))))))</f>
        <v/>
      </c>
      <c r="AQ472" s="240" t="str">
        <f>IFERROR((((Calculations!C469*Calculations!G469)/Calculations!E469)*'Data Entry'!X472),"")</f>
        <v/>
      </c>
      <c r="AR472" s="141" t="str">
        <f>IFERROR(VLOOKUP(AB472,Lists!$P$2:$Q$182,2,0),"")</f>
        <v/>
      </c>
      <c r="AS472" s="143" t="str">
        <f>IF(AI472="UI",VLOOKUP(AG472,'Convert Internation Units'!$A$2:$D$33,4,FALSE),IF(AG472="Penethamate hydroiodide",0.63,IF(AG472="Benzylpenicillin Procaine /
 Benzathine Penicillin",0.61,IF(AG472="Benzathine Penicillin",0.61,IF(AG472="Procaine benzylpenicillin",0.61,IF(AG472=Prodrug!F469,Prodrug!F469,Prodrug!F469))))))</f>
        <v/>
      </c>
      <c r="AT472" s="240" t="str">
        <f>IFERROR((((Calculations!K469*Calculations!G469)/Calculations!E469)*'Data Entry'!X472),"")</f>
        <v/>
      </c>
      <c r="AU472" s="146" t="str">
        <f>IFERROR(VLOOKUP(AG472,Lists!$P$2:$Q$182,2,0),"")</f>
        <v/>
      </c>
      <c r="AV472" s="143" t="str">
        <f>IF(AL472="UI",VLOOKUP(AJ472,'Convert Internation Units'!$A$2:$D$33,4,FALSE),IF(AJ472="Penethamate hydroiodide",0.63,IF(AJ472="Benzylpenicillin Procaine /
 Benzathine Penicillin",0.61,IF(AJ472="Benzathine Penicillin",0.61,IF(AJ472="Procaine benzylpenicillin",0.61,IF(AJ472=Prodrug!G469,Prodrug!G469,Prodrug!G469))))))</f>
        <v/>
      </c>
      <c r="AW472" s="240" t="str">
        <f>IFERROR((((Calculations!O469*Calculations!G469)/Calculations!E469)*'Data Entry'!X472),"")</f>
        <v/>
      </c>
      <c r="AX472" s="146" t="str">
        <f>IFERROR(VLOOKUP(AJ472,Lists!$P$2:$Q$182,2,0),"")</f>
        <v/>
      </c>
      <c r="AY472" s="143" t="str">
        <f>IF(AO472="UI",VLOOKUP(AM472,'Convert Internation Units'!$A$2:$D$33,4,FALSE),IF(AM472="Penethamate hydroiodide",0.63,IF(AM472="Benzylpenicillin Procaine /
 Benzathine Penicillin",0.61,IF(AM472="Benzathine Penicillin",0.61,IF(AM472="Procaine benzylpenicillin",0.61,IF(AM472=Prodrug!H469,Prodrug!H469,Prodrug!H469))))))</f>
        <v/>
      </c>
      <c r="AZ472" s="240" t="str">
        <f>IFERROR((((Calculations!S469*Calculations!G469)/Calculations!E469)*'Data Entry'!X472),"")</f>
        <v/>
      </c>
      <c r="BA472" s="146" t="str">
        <f>IFERROR(VLOOKUP(AM472,Lists!$P$2:$Q$182,2,0),"")</f>
        <v/>
      </c>
      <c r="BG472" s="165"/>
      <c r="BH472" s="165"/>
      <c r="BI472" s="165"/>
      <c r="BJ472" s="165"/>
      <c r="BK472" s="165"/>
      <c r="BL472" s="165"/>
      <c r="BM472" s="165"/>
      <c r="BN472" s="165"/>
      <c r="BO472" s="165"/>
      <c r="BP472" s="165"/>
      <c r="BQ472" s="165"/>
      <c r="BR472" s="165"/>
      <c r="BS472" s="165"/>
      <c r="BT472" s="165"/>
      <c r="BU472" s="165"/>
    </row>
    <row r="473" spans="1:73" s="5" customFormat="1">
      <c r="A473" s="116">
        <v>467</v>
      </c>
      <c r="B473" s="232"/>
      <c r="C473" s="105"/>
      <c r="D473" s="105"/>
      <c r="E473" s="105"/>
      <c r="F473" s="106"/>
      <c r="G473" s="107"/>
      <c r="H473" s="107"/>
      <c r="I473" s="108"/>
      <c r="J473" s="110"/>
      <c r="K473" s="110"/>
      <c r="L473" s="110"/>
      <c r="M473" s="110"/>
      <c r="N473" s="110"/>
      <c r="O473" s="110"/>
      <c r="P473" s="110"/>
      <c r="Q473" s="110"/>
      <c r="R473" s="110"/>
      <c r="S473" s="110"/>
      <c r="T473" s="110"/>
      <c r="U473" s="110"/>
      <c r="V473" s="110"/>
      <c r="W473" s="109"/>
      <c r="X473" s="111"/>
      <c r="Y473" s="112"/>
      <c r="Z473" s="328"/>
      <c r="AA473" s="329"/>
      <c r="AB473" s="114"/>
      <c r="AC473" s="115"/>
      <c r="AD473" s="113"/>
      <c r="AE473" s="113"/>
      <c r="AF473" s="112"/>
      <c r="AG473" s="116"/>
      <c r="AH473" s="115"/>
      <c r="AI473" s="174"/>
      <c r="AJ473" s="104"/>
      <c r="AK473" s="115"/>
      <c r="AL473" s="112"/>
      <c r="AM473" s="116"/>
      <c r="AN473" s="115"/>
      <c r="AO473" s="248"/>
      <c r="AP473" s="242" t="str">
        <f>IF(AD473="UI",VLOOKUP(AB473,'Convert Internation Units'!$A$2:$D$33,4,FALSE),IF(AB473="Penethamate hydroiodide",0.63,IF(AB473="Benzylpenicillin Procaine /
 Benzathine Penicillin",0.61,IF(AB473="Benzathine Penicillin",0.61,IF(AB473="Procaine benzylpenicillin",0.61,IF(AB473=Prodrug!E470,Prodrug!E470,Prodrug!E470))))))</f>
        <v/>
      </c>
      <c r="AQ473" s="239" t="str">
        <f>IFERROR((((Calculations!C470*Calculations!G470)/Calculations!E470)*'Data Entry'!X473),"")</f>
        <v/>
      </c>
      <c r="AR473" s="234" t="str">
        <f>IFERROR(VLOOKUP(AB473,Lists!$P$2:$Q$182,2,0),"")</f>
        <v/>
      </c>
      <c r="AS473" s="233" t="str">
        <f>IF(AI473="UI",VLOOKUP(AG473,'Convert Internation Units'!$A$2:$D$33,4,FALSE),IF(AG473="Penethamate hydroiodide",0.63,IF(AG473="Benzylpenicillin Procaine /
 Benzathine Penicillin",0.61,IF(AG473="Benzathine Penicillin",0.61,IF(AG473="Procaine benzylpenicillin",0.61,IF(AG473=Prodrug!F470,Prodrug!F470,Prodrug!F470))))))</f>
        <v/>
      </c>
      <c r="AT473" s="239" t="str">
        <f>IFERROR((((Calculations!K470*Calculations!G470)/Calculations!E470)*'Data Entry'!X473),"")</f>
        <v/>
      </c>
      <c r="AU473" s="235" t="str">
        <f>IFERROR(VLOOKUP(AG473,Lists!$P$2:$Q$182,2,0),"")</f>
        <v/>
      </c>
      <c r="AV473" s="233" t="str">
        <f>IF(AL473="UI",VLOOKUP(AJ473,'Convert Internation Units'!$A$2:$D$33,4,FALSE),IF(AJ473="Penethamate hydroiodide",0.63,IF(AJ473="Benzylpenicillin Procaine /
 Benzathine Penicillin",0.61,IF(AJ473="Benzathine Penicillin",0.61,IF(AJ473="Procaine benzylpenicillin",0.61,IF(AJ473=Prodrug!G470,Prodrug!G470,Prodrug!G470))))))</f>
        <v/>
      </c>
      <c r="AW473" s="239" t="str">
        <f>IFERROR((((Calculations!O470*Calculations!G470)/Calculations!E470)*'Data Entry'!X473),"")</f>
        <v/>
      </c>
      <c r="AX473" s="235" t="str">
        <f>IFERROR(VLOOKUP(AJ473,Lists!$P$2:$Q$182,2,0),"")</f>
        <v/>
      </c>
      <c r="AY473" s="233" t="str">
        <f>IF(AO473="UI",VLOOKUP(AM473,'Convert Internation Units'!$A$2:$D$33,4,FALSE),IF(AM473="Penethamate hydroiodide",0.63,IF(AM473="Benzylpenicillin Procaine /
 Benzathine Penicillin",0.61,IF(AM473="Benzathine Penicillin",0.61,IF(AM473="Procaine benzylpenicillin",0.61,IF(AM473=Prodrug!H470,Prodrug!H470,Prodrug!H470))))))</f>
        <v/>
      </c>
      <c r="AZ473" s="239" t="str">
        <f>IFERROR((((Calculations!S470*Calculations!G470)/Calculations!E470)*'Data Entry'!X473),"")</f>
        <v/>
      </c>
      <c r="BA473" s="235" t="str">
        <f>IFERROR(VLOOKUP(AM473,Lists!$P$2:$Q$182,2,0),"")</f>
        <v/>
      </c>
      <c r="BG473" s="165"/>
      <c r="BH473" s="165"/>
      <c r="BI473" s="165"/>
      <c r="BJ473" s="165"/>
      <c r="BK473" s="165"/>
      <c r="BL473" s="165"/>
      <c r="BM473" s="165"/>
      <c r="BN473" s="165"/>
      <c r="BO473" s="165"/>
      <c r="BP473" s="165"/>
      <c r="BQ473" s="165"/>
      <c r="BR473" s="165"/>
      <c r="BS473" s="165"/>
      <c r="BT473" s="165"/>
      <c r="BU473" s="165"/>
    </row>
    <row r="474" spans="1:73" s="5" customFormat="1">
      <c r="A474" s="6">
        <v>468</v>
      </c>
      <c r="B474" s="231"/>
      <c r="C474" s="7"/>
      <c r="D474" s="7"/>
      <c r="E474" s="7"/>
      <c r="F474" s="67"/>
      <c r="G474" s="79"/>
      <c r="H474" s="79"/>
      <c r="I474" s="75"/>
      <c r="J474" s="76"/>
      <c r="K474" s="76"/>
      <c r="L474" s="76"/>
      <c r="M474" s="76"/>
      <c r="N474" s="76"/>
      <c r="O474" s="76"/>
      <c r="P474" s="76"/>
      <c r="Q474" s="76"/>
      <c r="R474" s="76"/>
      <c r="S474" s="76"/>
      <c r="T474" s="76"/>
      <c r="U474" s="76"/>
      <c r="V474" s="76"/>
      <c r="W474" s="80"/>
      <c r="X474" s="69"/>
      <c r="Y474" s="25"/>
      <c r="Z474" s="326"/>
      <c r="AA474" s="327"/>
      <c r="AB474" s="28"/>
      <c r="AC474" s="23"/>
      <c r="AD474" s="8"/>
      <c r="AE474" s="8"/>
      <c r="AF474" s="25"/>
      <c r="AG474" s="6"/>
      <c r="AH474" s="23"/>
      <c r="AI474" s="173"/>
      <c r="AJ474" s="26"/>
      <c r="AK474" s="23"/>
      <c r="AL474" s="25"/>
      <c r="AM474" s="6"/>
      <c r="AN474" s="23"/>
      <c r="AO474" s="247"/>
      <c r="AP474" s="243" t="str">
        <f>IF(AD474="UI",VLOOKUP(AB474,'Convert Internation Units'!$A$2:$D$33,4,FALSE),IF(AB474="Penethamate hydroiodide",0.63,IF(AB474="Benzylpenicillin Procaine /
 Benzathine Penicillin",0.61,IF(AB474="Benzathine Penicillin",0.61,IF(AB474="Procaine benzylpenicillin",0.61,IF(AB474=Prodrug!E471,Prodrug!E471,Prodrug!E471))))))</f>
        <v/>
      </c>
      <c r="AQ474" s="240" t="str">
        <f>IFERROR((((Calculations!C471*Calculations!G471)/Calculations!E471)*'Data Entry'!X474),"")</f>
        <v/>
      </c>
      <c r="AR474" s="141" t="str">
        <f>IFERROR(VLOOKUP(AB474,Lists!$P$2:$Q$182,2,0),"")</f>
        <v/>
      </c>
      <c r="AS474" s="143" t="str">
        <f>IF(AI474="UI",VLOOKUP(AG474,'Convert Internation Units'!$A$2:$D$33,4,FALSE),IF(AG474="Penethamate hydroiodide",0.63,IF(AG474="Benzylpenicillin Procaine /
 Benzathine Penicillin",0.61,IF(AG474="Benzathine Penicillin",0.61,IF(AG474="Procaine benzylpenicillin",0.61,IF(AG474=Prodrug!F471,Prodrug!F471,Prodrug!F471))))))</f>
        <v/>
      </c>
      <c r="AT474" s="240" t="str">
        <f>IFERROR((((Calculations!K471*Calculations!G471)/Calculations!E471)*'Data Entry'!X474),"")</f>
        <v/>
      </c>
      <c r="AU474" s="146" t="str">
        <f>IFERROR(VLOOKUP(AG474,Lists!$P$2:$Q$182,2,0),"")</f>
        <v/>
      </c>
      <c r="AV474" s="143" t="str">
        <f>IF(AL474="UI",VLOOKUP(AJ474,'Convert Internation Units'!$A$2:$D$33,4,FALSE),IF(AJ474="Penethamate hydroiodide",0.63,IF(AJ474="Benzylpenicillin Procaine /
 Benzathine Penicillin",0.61,IF(AJ474="Benzathine Penicillin",0.61,IF(AJ474="Procaine benzylpenicillin",0.61,IF(AJ474=Prodrug!G471,Prodrug!G471,Prodrug!G471))))))</f>
        <v/>
      </c>
      <c r="AW474" s="240" t="str">
        <f>IFERROR((((Calculations!O471*Calculations!G471)/Calculations!E471)*'Data Entry'!X474),"")</f>
        <v/>
      </c>
      <c r="AX474" s="146" t="str">
        <f>IFERROR(VLOOKUP(AJ474,Lists!$P$2:$Q$182,2,0),"")</f>
        <v/>
      </c>
      <c r="AY474" s="143" t="str">
        <f>IF(AO474="UI",VLOOKUP(AM474,'Convert Internation Units'!$A$2:$D$33,4,FALSE),IF(AM474="Penethamate hydroiodide",0.63,IF(AM474="Benzylpenicillin Procaine /
 Benzathine Penicillin",0.61,IF(AM474="Benzathine Penicillin",0.61,IF(AM474="Procaine benzylpenicillin",0.61,IF(AM474=Prodrug!H471,Prodrug!H471,Prodrug!H471))))))</f>
        <v/>
      </c>
      <c r="AZ474" s="240" t="str">
        <f>IFERROR((((Calculations!S471*Calculations!G471)/Calculations!E471)*'Data Entry'!X474),"")</f>
        <v/>
      </c>
      <c r="BA474" s="146" t="str">
        <f>IFERROR(VLOOKUP(AM474,Lists!$P$2:$Q$182,2,0),"")</f>
        <v/>
      </c>
      <c r="BG474" s="165"/>
      <c r="BH474" s="165"/>
      <c r="BI474" s="165"/>
      <c r="BJ474" s="165"/>
      <c r="BK474" s="165"/>
      <c r="BL474" s="165"/>
      <c r="BM474" s="165"/>
      <c r="BN474" s="165"/>
      <c r="BO474" s="165"/>
      <c r="BP474" s="165"/>
      <c r="BQ474" s="165"/>
      <c r="BR474" s="165"/>
      <c r="BS474" s="165"/>
      <c r="BT474" s="165"/>
      <c r="BU474" s="165"/>
    </row>
    <row r="475" spans="1:73" s="5" customFormat="1">
      <c r="A475" s="116">
        <v>469</v>
      </c>
      <c r="B475" s="232"/>
      <c r="C475" s="105"/>
      <c r="D475" s="105"/>
      <c r="E475" s="105"/>
      <c r="F475" s="106"/>
      <c r="G475" s="107"/>
      <c r="H475" s="107"/>
      <c r="I475" s="108"/>
      <c r="J475" s="110"/>
      <c r="K475" s="110"/>
      <c r="L475" s="110"/>
      <c r="M475" s="110"/>
      <c r="N475" s="110"/>
      <c r="O475" s="110"/>
      <c r="P475" s="110"/>
      <c r="Q475" s="110"/>
      <c r="R475" s="110"/>
      <c r="S475" s="110"/>
      <c r="T475" s="110"/>
      <c r="U475" s="110"/>
      <c r="V475" s="110"/>
      <c r="W475" s="109"/>
      <c r="X475" s="111"/>
      <c r="Y475" s="112"/>
      <c r="Z475" s="328"/>
      <c r="AA475" s="329"/>
      <c r="AB475" s="114"/>
      <c r="AC475" s="115"/>
      <c r="AD475" s="113"/>
      <c r="AE475" s="113"/>
      <c r="AF475" s="112"/>
      <c r="AG475" s="116"/>
      <c r="AH475" s="115"/>
      <c r="AI475" s="174"/>
      <c r="AJ475" s="104"/>
      <c r="AK475" s="115"/>
      <c r="AL475" s="112"/>
      <c r="AM475" s="116"/>
      <c r="AN475" s="115"/>
      <c r="AO475" s="248"/>
      <c r="AP475" s="242" t="str">
        <f>IF(AD475="UI",VLOOKUP(AB475,'Convert Internation Units'!$A$2:$D$33,4,FALSE),IF(AB475="Penethamate hydroiodide",0.63,IF(AB475="Benzylpenicillin Procaine /
 Benzathine Penicillin",0.61,IF(AB475="Benzathine Penicillin",0.61,IF(AB475="Procaine benzylpenicillin",0.61,IF(AB475=Prodrug!E472,Prodrug!E472,Prodrug!E472))))))</f>
        <v/>
      </c>
      <c r="AQ475" s="239" t="str">
        <f>IFERROR((((Calculations!C472*Calculations!G472)/Calculations!E472)*'Data Entry'!X475),"")</f>
        <v/>
      </c>
      <c r="AR475" s="234" t="str">
        <f>IFERROR(VLOOKUP(AB475,Lists!$P$2:$Q$182,2,0),"")</f>
        <v/>
      </c>
      <c r="AS475" s="233" t="str">
        <f>IF(AI475="UI",VLOOKUP(AG475,'Convert Internation Units'!$A$2:$D$33,4,FALSE),IF(AG475="Penethamate hydroiodide",0.63,IF(AG475="Benzylpenicillin Procaine /
 Benzathine Penicillin",0.61,IF(AG475="Benzathine Penicillin",0.61,IF(AG475="Procaine benzylpenicillin",0.61,IF(AG475=Prodrug!F472,Prodrug!F472,Prodrug!F472))))))</f>
        <v/>
      </c>
      <c r="AT475" s="239" t="str">
        <f>IFERROR((((Calculations!K472*Calculations!G472)/Calculations!E472)*'Data Entry'!X475),"")</f>
        <v/>
      </c>
      <c r="AU475" s="235" t="str">
        <f>IFERROR(VLOOKUP(AG475,Lists!$P$2:$Q$182,2,0),"")</f>
        <v/>
      </c>
      <c r="AV475" s="233" t="str">
        <f>IF(AL475="UI",VLOOKUP(AJ475,'Convert Internation Units'!$A$2:$D$33,4,FALSE),IF(AJ475="Penethamate hydroiodide",0.63,IF(AJ475="Benzylpenicillin Procaine /
 Benzathine Penicillin",0.61,IF(AJ475="Benzathine Penicillin",0.61,IF(AJ475="Procaine benzylpenicillin",0.61,IF(AJ475=Prodrug!G472,Prodrug!G472,Prodrug!G472))))))</f>
        <v/>
      </c>
      <c r="AW475" s="239" t="str">
        <f>IFERROR((((Calculations!O472*Calculations!G472)/Calculations!E472)*'Data Entry'!X475),"")</f>
        <v/>
      </c>
      <c r="AX475" s="235" t="str">
        <f>IFERROR(VLOOKUP(AJ475,Lists!$P$2:$Q$182,2,0),"")</f>
        <v/>
      </c>
      <c r="AY475" s="233" t="str">
        <f>IF(AO475="UI",VLOOKUP(AM475,'Convert Internation Units'!$A$2:$D$33,4,FALSE),IF(AM475="Penethamate hydroiodide",0.63,IF(AM475="Benzylpenicillin Procaine /
 Benzathine Penicillin",0.61,IF(AM475="Benzathine Penicillin",0.61,IF(AM475="Procaine benzylpenicillin",0.61,IF(AM475=Prodrug!H472,Prodrug!H472,Prodrug!H472))))))</f>
        <v/>
      </c>
      <c r="AZ475" s="239" t="str">
        <f>IFERROR((((Calculations!S472*Calculations!G472)/Calculations!E472)*'Data Entry'!X475),"")</f>
        <v/>
      </c>
      <c r="BA475" s="235" t="str">
        <f>IFERROR(VLOOKUP(AM475,Lists!$P$2:$Q$182,2,0),"")</f>
        <v/>
      </c>
      <c r="BG475" s="165"/>
      <c r="BH475" s="165"/>
      <c r="BI475" s="165"/>
      <c r="BJ475" s="165"/>
      <c r="BK475" s="165"/>
      <c r="BL475" s="165"/>
      <c r="BM475" s="165"/>
      <c r="BN475" s="165"/>
      <c r="BO475" s="165"/>
      <c r="BP475" s="165"/>
      <c r="BQ475" s="165"/>
      <c r="BR475" s="165"/>
      <c r="BS475" s="165"/>
      <c r="BT475" s="165"/>
      <c r="BU475" s="165"/>
    </row>
    <row r="476" spans="1:73" s="5" customFormat="1">
      <c r="A476" s="6">
        <v>470</v>
      </c>
      <c r="B476" s="231"/>
      <c r="C476" s="7"/>
      <c r="D476" s="7"/>
      <c r="E476" s="7"/>
      <c r="F476" s="67"/>
      <c r="G476" s="79"/>
      <c r="H476" s="79"/>
      <c r="I476" s="75"/>
      <c r="J476" s="76"/>
      <c r="K476" s="76"/>
      <c r="L476" s="76"/>
      <c r="M476" s="76"/>
      <c r="N476" s="76"/>
      <c r="O476" s="76"/>
      <c r="P476" s="76"/>
      <c r="Q476" s="76"/>
      <c r="R476" s="76"/>
      <c r="S476" s="76"/>
      <c r="T476" s="76"/>
      <c r="U476" s="76"/>
      <c r="V476" s="76"/>
      <c r="W476" s="80"/>
      <c r="X476" s="69"/>
      <c r="Y476" s="25"/>
      <c r="Z476" s="326"/>
      <c r="AA476" s="327"/>
      <c r="AB476" s="28"/>
      <c r="AC476" s="23"/>
      <c r="AD476" s="8"/>
      <c r="AE476" s="8"/>
      <c r="AF476" s="25"/>
      <c r="AG476" s="6"/>
      <c r="AH476" s="23"/>
      <c r="AI476" s="173"/>
      <c r="AJ476" s="26"/>
      <c r="AK476" s="23"/>
      <c r="AL476" s="25"/>
      <c r="AM476" s="6"/>
      <c r="AN476" s="23"/>
      <c r="AO476" s="247"/>
      <c r="AP476" s="243" t="str">
        <f>IF(AD476="UI",VLOOKUP(AB476,'Convert Internation Units'!$A$2:$D$33,4,FALSE),IF(AB476="Penethamate hydroiodide",0.63,IF(AB476="Benzylpenicillin Procaine /
 Benzathine Penicillin",0.61,IF(AB476="Benzathine Penicillin",0.61,IF(AB476="Procaine benzylpenicillin",0.61,IF(AB476=Prodrug!E473,Prodrug!E473,Prodrug!E473))))))</f>
        <v/>
      </c>
      <c r="AQ476" s="240" t="str">
        <f>IFERROR((((Calculations!C473*Calculations!G473)/Calculations!E473)*'Data Entry'!X476),"")</f>
        <v/>
      </c>
      <c r="AR476" s="141" t="str">
        <f>IFERROR(VLOOKUP(AB476,Lists!$P$2:$Q$182,2,0),"")</f>
        <v/>
      </c>
      <c r="AS476" s="143" t="str">
        <f>IF(AI476="UI",VLOOKUP(AG476,'Convert Internation Units'!$A$2:$D$33,4,FALSE),IF(AG476="Penethamate hydroiodide",0.63,IF(AG476="Benzylpenicillin Procaine /
 Benzathine Penicillin",0.61,IF(AG476="Benzathine Penicillin",0.61,IF(AG476="Procaine benzylpenicillin",0.61,IF(AG476=Prodrug!F473,Prodrug!F473,Prodrug!F473))))))</f>
        <v/>
      </c>
      <c r="AT476" s="240" t="str">
        <f>IFERROR((((Calculations!K473*Calculations!G473)/Calculations!E473)*'Data Entry'!X476),"")</f>
        <v/>
      </c>
      <c r="AU476" s="146" t="str">
        <f>IFERROR(VLOOKUP(AG476,Lists!$P$2:$Q$182,2,0),"")</f>
        <v/>
      </c>
      <c r="AV476" s="143" t="str">
        <f>IF(AL476="UI",VLOOKUP(AJ476,'Convert Internation Units'!$A$2:$D$33,4,FALSE),IF(AJ476="Penethamate hydroiodide",0.63,IF(AJ476="Benzylpenicillin Procaine /
 Benzathine Penicillin",0.61,IF(AJ476="Benzathine Penicillin",0.61,IF(AJ476="Procaine benzylpenicillin",0.61,IF(AJ476=Prodrug!G473,Prodrug!G473,Prodrug!G473))))))</f>
        <v/>
      </c>
      <c r="AW476" s="240" t="str">
        <f>IFERROR((((Calculations!O473*Calculations!G473)/Calculations!E473)*'Data Entry'!X476),"")</f>
        <v/>
      </c>
      <c r="AX476" s="146" t="str">
        <f>IFERROR(VLOOKUP(AJ476,Lists!$P$2:$Q$182,2,0),"")</f>
        <v/>
      </c>
      <c r="AY476" s="143" t="str">
        <f>IF(AO476="UI",VLOOKUP(AM476,'Convert Internation Units'!$A$2:$D$33,4,FALSE),IF(AM476="Penethamate hydroiodide",0.63,IF(AM476="Benzylpenicillin Procaine /
 Benzathine Penicillin",0.61,IF(AM476="Benzathine Penicillin",0.61,IF(AM476="Procaine benzylpenicillin",0.61,IF(AM476=Prodrug!H473,Prodrug!H473,Prodrug!H473))))))</f>
        <v/>
      </c>
      <c r="AZ476" s="240" t="str">
        <f>IFERROR((((Calculations!S473*Calculations!G473)/Calculations!E473)*'Data Entry'!X476),"")</f>
        <v/>
      </c>
      <c r="BA476" s="146" t="str">
        <f>IFERROR(VLOOKUP(AM476,Lists!$P$2:$Q$182,2,0),"")</f>
        <v/>
      </c>
      <c r="BG476" s="165"/>
      <c r="BH476" s="165"/>
      <c r="BI476" s="165"/>
      <c r="BJ476" s="165"/>
      <c r="BK476" s="165"/>
      <c r="BL476" s="165"/>
      <c r="BM476" s="165"/>
      <c r="BN476" s="165"/>
      <c r="BO476" s="165"/>
      <c r="BP476" s="165"/>
      <c r="BQ476" s="165"/>
      <c r="BR476" s="165"/>
      <c r="BS476" s="165"/>
      <c r="BT476" s="165"/>
      <c r="BU476" s="165"/>
    </row>
    <row r="477" spans="1:73" s="5" customFormat="1">
      <c r="A477" s="116">
        <v>471</v>
      </c>
      <c r="B477" s="232"/>
      <c r="C477" s="105"/>
      <c r="D477" s="105"/>
      <c r="E477" s="105"/>
      <c r="F477" s="106"/>
      <c r="G477" s="107"/>
      <c r="H477" s="107"/>
      <c r="I477" s="108"/>
      <c r="J477" s="110"/>
      <c r="K477" s="110"/>
      <c r="L477" s="110"/>
      <c r="M477" s="110"/>
      <c r="N477" s="110"/>
      <c r="O477" s="110"/>
      <c r="P477" s="110"/>
      <c r="Q477" s="110"/>
      <c r="R477" s="110"/>
      <c r="S477" s="110"/>
      <c r="T477" s="110"/>
      <c r="U477" s="110"/>
      <c r="V477" s="110"/>
      <c r="W477" s="109"/>
      <c r="X477" s="111"/>
      <c r="Y477" s="112"/>
      <c r="Z477" s="328"/>
      <c r="AA477" s="329"/>
      <c r="AB477" s="114"/>
      <c r="AC477" s="115"/>
      <c r="AD477" s="113"/>
      <c r="AE477" s="113"/>
      <c r="AF477" s="112"/>
      <c r="AG477" s="116"/>
      <c r="AH477" s="115"/>
      <c r="AI477" s="174"/>
      <c r="AJ477" s="104"/>
      <c r="AK477" s="115"/>
      <c r="AL477" s="112"/>
      <c r="AM477" s="116"/>
      <c r="AN477" s="115"/>
      <c r="AO477" s="248"/>
      <c r="AP477" s="242" t="str">
        <f>IF(AD477="UI",VLOOKUP(AB477,'Convert Internation Units'!$A$2:$D$33,4,FALSE),IF(AB477="Penethamate hydroiodide",0.63,IF(AB477="Benzylpenicillin Procaine /
 Benzathine Penicillin",0.61,IF(AB477="Benzathine Penicillin",0.61,IF(AB477="Procaine benzylpenicillin",0.61,IF(AB477=Prodrug!E474,Prodrug!E474,Prodrug!E474))))))</f>
        <v/>
      </c>
      <c r="AQ477" s="239" t="str">
        <f>IFERROR((((Calculations!C474*Calculations!G474)/Calculations!E474)*'Data Entry'!X477),"")</f>
        <v/>
      </c>
      <c r="AR477" s="234" t="str">
        <f>IFERROR(VLOOKUP(AB477,Lists!$P$2:$Q$182,2,0),"")</f>
        <v/>
      </c>
      <c r="AS477" s="233" t="str">
        <f>IF(AI477="UI",VLOOKUP(AG477,'Convert Internation Units'!$A$2:$D$33,4,FALSE),IF(AG477="Penethamate hydroiodide",0.63,IF(AG477="Benzylpenicillin Procaine /
 Benzathine Penicillin",0.61,IF(AG477="Benzathine Penicillin",0.61,IF(AG477="Procaine benzylpenicillin",0.61,IF(AG477=Prodrug!F474,Prodrug!F474,Prodrug!F474))))))</f>
        <v/>
      </c>
      <c r="AT477" s="239" t="str">
        <f>IFERROR((((Calculations!K474*Calculations!G474)/Calculations!E474)*'Data Entry'!X477),"")</f>
        <v/>
      </c>
      <c r="AU477" s="235" t="str">
        <f>IFERROR(VLOOKUP(AG477,Lists!$P$2:$Q$182,2,0),"")</f>
        <v/>
      </c>
      <c r="AV477" s="233" t="str">
        <f>IF(AL477="UI",VLOOKUP(AJ477,'Convert Internation Units'!$A$2:$D$33,4,FALSE),IF(AJ477="Penethamate hydroiodide",0.63,IF(AJ477="Benzylpenicillin Procaine /
 Benzathine Penicillin",0.61,IF(AJ477="Benzathine Penicillin",0.61,IF(AJ477="Procaine benzylpenicillin",0.61,IF(AJ477=Prodrug!G474,Prodrug!G474,Prodrug!G474))))))</f>
        <v/>
      </c>
      <c r="AW477" s="239" t="str">
        <f>IFERROR((((Calculations!O474*Calculations!G474)/Calculations!E474)*'Data Entry'!X477),"")</f>
        <v/>
      </c>
      <c r="AX477" s="235" t="str">
        <f>IFERROR(VLOOKUP(AJ477,Lists!$P$2:$Q$182,2,0),"")</f>
        <v/>
      </c>
      <c r="AY477" s="233" t="str">
        <f>IF(AO477="UI",VLOOKUP(AM477,'Convert Internation Units'!$A$2:$D$33,4,FALSE),IF(AM477="Penethamate hydroiodide",0.63,IF(AM477="Benzylpenicillin Procaine /
 Benzathine Penicillin",0.61,IF(AM477="Benzathine Penicillin",0.61,IF(AM477="Procaine benzylpenicillin",0.61,IF(AM477=Prodrug!H474,Prodrug!H474,Prodrug!H474))))))</f>
        <v/>
      </c>
      <c r="AZ477" s="239" t="str">
        <f>IFERROR((((Calculations!S474*Calculations!G474)/Calculations!E474)*'Data Entry'!X477),"")</f>
        <v/>
      </c>
      <c r="BA477" s="235" t="str">
        <f>IFERROR(VLOOKUP(AM477,Lists!$P$2:$Q$182,2,0),"")</f>
        <v/>
      </c>
      <c r="BG477" s="165"/>
      <c r="BH477" s="165"/>
      <c r="BI477" s="165"/>
      <c r="BJ477" s="165"/>
      <c r="BK477" s="165"/>
      <c r="BL477" s="165"/>
      <c r="BM477" s="165"/>
      <c r="BN477" s="165"/>
      <c r="BO477" s="165"/>
      <c r="BP477" s="165"/>
      <c r="BQ477" s="165"/>
      <c r="BR477" s="165"/>
      <c r="BS477" s="165"/>
      <c r="BT477" s="165"/>
      <c r="BU477" s="165"/>
    </row>
    <row r="478" spans="1:73" s="5" customFormat="1">
      <c r="A478" s="6">
        <v>472</v>
      </c>
      <c r="B478" s="231"/>
      <c r="C478" s="7"/>
      <c r="D478" s="7"/>
      <c r="E478" s="7"/>
      <c r="F478" s="67"/>
      <c r="G478" s="79"/>
      <c r="H478" s="79"/>
      <c r="I478" s="75"/>
      <c r="J478" s="76"/>
      <c r="K478" s="76"/>
      <c r="L478" s="76"/>
      <c r="M478" s="76"/>
      <c r="N478" s="76"/>
      <c r="O478" s="76"/>
      <c r="P478" s="76"/>
      <c r="Q478" s="76"/>
      <c r="R478" s="76"/>
      <c r="S478" s="76"/>
      <c r="T478" s="76"/>
      <c r="U478" s="76"/>
      <c r="V478" s="76"/>
      <c r="W478" s="80"/>
      <c r="X478" s="69"/>
      <c r="Y478" s="25"/>
      <c r="Z478" s="326"/>
      <c r="AA478" s="327"/>
      <c r="AB478" s="28"/>
      <c r="AC478" s="23"/>
      <c r="AD478" s="8"/>
      <c r="AE478" s="8"/>
      <c r="AF478" s="25"/>
      <c r="AG478" s="6"/>
      <c r="AH478" s="23"/>
      <c r="AI478" s="173"/>
      <c r="AJ478" s="26"/>
      <c r="AK478" s="23"/>
      <c r="AL478" s="25"/>
      <c r="AM478" s="6"/>
      <c r="AN478" s="23"/>
      <c r="AO478" s="247"/>
      <c r="AP478" s="243" t="str">
        <f>IF(AD478="UI",VLOOKUP(AB478,'Convert Internation Units'!$A$2:$D$33,4,FALSE),IF(AB478="Penethamate hydroiodide",0.63,IF(AB478="Benzylpenicillin Procaine /
 Benzathine Penicillin",0.61,IF(AB478="Benzathine Penicillin",0.61,IF(AB478="Procaine benzylpenicillin",0.61,IF(AB478=Prodrug!E475,Prodrug!E475,Prodrug!E475))))))</f>
        <v/>
      </c>
      <c r="AQ478" s="240" t="str">
        <f>IFERROR((((Calculations!C475*Calculations!G475)/Calculations!E475)*'Data Entry'!X478),"")</f>
        <v/>
      </c>
      <c r="AR478" s="141" t="str">
        <f>IFERROR(VLOOKUP(AB478,Lists!$P$2:$Q$182,2,0),"")</f>
        <v/>
      </c>
      <c r="AS478" s="143" t="str">
        <f>IF(AI478="UI",VLOOKUP(AG478,'Convert Internation Units'!$A$2:$D$33,4,FALSE),IF(AG478="Penethamate hydroiodide",0.63,IF(AG478="Benzylpenicillin Procaine /
 Benzathine Penicillin",0.61,IF(AG478="Benzathine Penicillin",0.61,IF(AG478="Procaine benzylpenicillin",0.61,IF(AG478=Prodrug!F475,Prodrug!F475,Prodrug!F475))))))</f>
        <v/>
      </c>
      <c r="AT478" s="240" t="str">
        <f>IFERROR((((Calculations!K475*Calculations!G475)/Calculations!E475)*'Data Entry'!X478),"")</f>
        <v/>
      </c>
      <c r="AU478" s="146" t="str">
        <f>IFERROR(VLOOKUP(AG478,Lists!$P$2:$Q$182,2,0),"")</f>
        <v/>
      </c>
      <c r="AV478" s="143" t="str">
        <f>IF(AL478="UI",VLOOKUP(AJ478,'Convert Internation Units'!$A$2:$D$33,4,FALSE),IF(AJ478="Penethamate hydroiodide",0.63,IF(AJ478="Benzylpenicillin Procaine /
 Benzathine Penicillin",0.61,IF(AJ478="Benzathine Penicillin",0.61,IF(AJ478="Procaine benzylpenicillin",0.61,IF(AJ478=Prodrug!G475,Prodrug!G475,Prodrug!G475))))))</f>
        <v/>
      </c>
      <c r="AW478" s="240" t="str">
        <f>IFERROR((((Calculations!O475*Calculations!G475)/Calculations!E475)*'Data Entry'!X478),"")</f>
        <v/>
      </c>
      <c r="AX478" s="146" t="str">
        <f>IFERROR(VLOOKUP(AJ478,Lists!$P$2:$Q$182,2,0),"")</f>
        <v/>
      </c>
      <c r="AY478" s="143" t="str">
        <f>IF(AO478="UI",VLOOKUP(AM478,'Convert Internation Units'!$A$2:$D$33,4,FALSE),IF(AM478="Penethamate hydroiodide",0.63,IF(AM478="Benzylpenicillin Procaine /
 Benzathine Penicillin",0.61,IF(AM478="Benzathine Penicillin",0.61,IF(AM478="Procaine benzylpenicillin",0.61,IF(AM478=Prodrug!H475,Prodrug!H475,Prodrug!H475))))))</f>
        <v/>
      </c>
      <c r="AZ478" s="240" t="str">
        <f>IFERROR((((Calculations!S475*Calculations!G475)/Calculations!E475)*'Data Entry'!X478),"")</f>
        <v/>
      </c>
      <c r="BA478" s="146" t="str">
        <f>IFERROR(VLOOKUP(AM478,Lists!$P$2:$Q$182,2,0),"")</f>
        <v/>
      </c>
      <c r="BG478" s="165"/>
      <c r="BH478" s="165"/>
      <c r="BI478" s="165"/>
      <c r="BJ478" s="165"/>
      <c r="BK478" s="165"/>
      <c r="BL478" s="165"/>
      <c r="BM478" s="165"/>
      <c r="BN478" s="165"/>
      <c r="BO478" s="165"/>
      <c r="BP478" s="165"/>
      <c r="BQ478" s="165"/>
      <c r="BR478" s="165"/>
      <c r="BS478" s="165"/>
      <c r="BT478" s="165"/>
      <c r="BU478" s="165"/>
    </row>
    <row r="479" spans="1:73" s="5" customFormat="1">
      <c r="A479" s="116">
        <v>473</v>
      </c>
      <c r="B479" s="232"/>
      <c r="C479" s="105"/>
      <c r="D479" s="105"/>
      <c r="E479" s="105"/>
      <c r="F479" s="106"/>
      <c r="G479" s="107"/>
      <c r="H479" s="107"/>
      <c r="I479" s="108"/>
      <c r="J479" s="110"/>
      <c r="K479" s="110"/>
      <c r="L479" s="110"/>
      <c r="M479" s="110"/>
      <c r="N479" s="110"/>
      <c r="O479" s="110"/>
      <c r="P479" s="110"/>
      <c r="Q479" s="110"/>
      <c r="R479" s="110"/>
      <c r="S479" s="110"/>
      <c r="T479" s="110"/>
      <c r="U479" s="110"/>
      <c r="V479" s="110"/>
      <c r="W479" s="109"/>
      <c r="X479" s="111"/>
      <c r="Y479" s="112"/>
      <c r="Z479" s="328"/>
      <c r="AA479" s="329"/>
      <c r="AB479" s="114"/>
      <c r="AC479" s="115"/>
      <c r="AD479" s="113"/>
      <c r="AE479" s="113"/>
      <c r="AF479" s="112"/>
      <c r="AG479" s="116"/>
      <c r="AH479" s="115"/>
      <c r="AI479" s="174"/>
      <c r="AJ479" s="104"/>
      <c r="AK479" s="115"/>
      <c r="AL479" s="112"/>
      <c r="AM479" s="116"/>
      <c r="AN479" s="115"/>
      <c r="AO479" s="248"/>
      <c r="AP479" s="242" t="str">
        <f>IF(AD479="UI",VLOOKUP(AB479,'Convert Internation Units'!$A$2:$D$33,4,FALSE),IF(AB479="Penethamate hydroiodide",0.63,IF(AB479="Benzylpenicillin Procaine /
 Benzathine Penicillin",0.61,IF(AB479="Benzathine Penicillin",0.61,IF(AB479="Procaine benzylpenicillin",0.61,IF(AB479=Prodrug!E476,Prodrug!E476,Prodrug!E476))))))</f>
        <v/>
      </c>
      <c r="AQ479" s="239" t="str">
        <f>IFERROR((((Calculations!C476*Calculations!G476)/Calculations!E476)*'Data Entry'!X479),"")</f>
        <v/>
      </c>
      <c r="AR479" s="234" t="str">
        <f>IFERROR(VLOOKUP(AB479,Lists!$P$2:$Q$182,2,0),"")</f>
        <v/>
      </c>
      <c r="AS479" s="233" t="str">
        <f>IF(AI479="UI",VLOOKUP(AG479,'Convert Internation Units'!$A$2:$D$33,4,FALSE),IF(AG479="Penethamate hydroiodide",0.63,IF(AG479="Benzylpenicillin Procaine /
 Benzathine Penicillin",0.61,IF(AG479="Benzathine Penicillin",0.61,IF(AG479="Procaine benzylpenicillin",0.61,IF(AG479=Prodrug!F476,Prodrug!F476,Prodrug!F476))))))</f>
        <v/>
      </c>
      <c r="AT479" s="239" t="str">
        <f>IFERROR((((Calculations!K476*Calculations!G476)/Calculations!E476)*'Data Entry'!X479),"")</f>
        <v/>
      </c>
      <c r="AU479" s="235" t="str">
        <f>IFERROR(VLOOKUP(AG479,Lists!$P$2:$Q$182,2,0),"")</f>
        <v/>
      </c>
      <c r="AV479" s="233" t="str">
        <f>IF(AL479="UI",VLOOKUP(AJ479,'Convert Internation Units'!$A$2:$D$33,4,FALSE),IF(AJ479="Penethamate hydroiodide",0.63,IF(AJ479="Benzylpenicillin Procaine /
 Benzathine Penicillin",0.61,IF(AJ479="Benzathine Penicillin",0.61,IF(AJ479="Procaine benzylpenicillin",0.61,IF(AJ479=Prodrug!G476,Prodrug!G476,Prodrug!G476))))))</f>
        <v/>
      </c>
      <c r="AW479" s="239" t="str">
        <f>IFERROR((((Calculations!O476*Calculations!G476)/Calculations!E476)*'Data Entry'!X479),"")</f>
        <v/>
      </c>
      <c r="AX479" s="235" t="str">
        <f>IFERROR(VLOOKUP(AJ479,Lists!$P$2:$Q$182,2,0),"")</f>
        <v/>
      </c>
      <c r="AY479" s="233" t="str">
        <f>IF(AO479="UI",VLOOKUP(AM479,'Convert Internation Units'!$A$2:$D$33,4,FALSE),IF(AM479="Penethamate hydroiodide",0.63,IF(AM479="Benzylpenicillin Procaine /
 Benzathine Penicillin",0.61,IF(AM479="Benzathine Penicillin",0.61,IF(AM479="Procaine benzylpenicillin",0.61,IF(AM479=Prodrug!H476,Prodrug!H476,Prodrug!H476))))))</f>
        <v/>
      </c>
      <c r="AZ479" s="239" t="str">
        <f>IFERROR((((Calculations!S476*Calculations!G476)/Calculations!E476)*'Data Entry'!X479),"")</f>
        <v/>
      </c>
      <c r="BA479" s="235" t="str">
        <f>IFERROR(VLOOKUP(AM479,Lists!$P$2:$Q$182,2,0),"")</f>
        <v/>
      </c>
      <c r="BG479" s="165"/>
      <c r="BH479" s="165"/>
      <c r="BI479" s="165"/>
      <c r="BJ479" s="165"/>
      <c r="BK479" s="165"/>
      <c r="BL479" s="165"/>
      <c r="BM479" s="165"/>
      <c r="BN479" s="165"/>
      <c r="BO479" s="165"/>
      <c r="BP479" s="165"/>
      <c r="BQ479" s="165"/>
      <c r="BR479" s="165"/>
      <c r="BS479" s="165"/>
      <c r="BT479" s="165"/>
      <c r="BU479" s="165"/>
    </row>
    <row r="480" spans="1:73" s="5" customFormat="1">
      <c r="A480" s="6">
        <v>474</v>
      </c>
      <c r="B480" s="231"/>
      <c r="C480" s="7"/>
      <c r="D480" s="7"/>
      <c r="E480" s="7"/>
      <c r="F480" s="67"/>
      <c r="G480" s="79"/>
      <c r="H480" s="79"/>
      <c r="I480" s="75"/>
      <c r="J480" s="76"/>
      <c r="K480" s="76"/>
      <c r="L480" s="76"/>
      <c r="M480" s="76"/>
      <c r="N480" s="76"/>
      <c r="O480" s="76"/>
      <c r="P480" s="76"/>
      <c r="Q480" s="76"/>
      <c r="R480" s="76"/>
      <c r="S480" s="76"/>
      <c r="T480" s="76"/>
      <c r="U480" s="76"/>
      <c r="V480" s="76"/>
      <c r="W480" s="80"/>
      <c r="X480" s="69"/>
      <c r="Y480" s="25"/>
      <c r="Z480" s="326"/>
      <c r="AA480" s="327"/>
      <c r="AB480" s="28"/>
      <c r="AC480" s="23"/>
      <c r="AD480" s="8"/>
      <c r="AE480" s="8"/>
      <c r="AF480" s="25"/>
      <c r="AG480" s="6"/>
      <c r="AH480" s="23"/>
      <c r="AI480" s="173"/>
      <c r="AJ480" s="26"/>
      <c r="AK480" s="23"/>
      <c r="AL480" s="25"/>
      <c r="AM480" s="6"/>
      <c r="AN480" s="23"/>
      <c r="AO480" s="247"/>
      <c r="AP480" s="243" t="str">
        <f>IF(AD480="UI",VLOOKUP(AB480,'Convert Internation Units'!$A$2:$D$33,4,FALSE),IF(AB480="Penethamate hydroiodide",0.63,IF(AB480="Benzylpenicillin Procaine /
 Benzathine Penicillin",0.61,IF(AB480="Benzathine Penicillin",0.61,IF(AB480="Procaine benzylpenicillin",0.61,IF(AB480=Prodrug!E477,Prodrug!E477,Prodrug!E477))))))</f>
        <v/>
      </c>
      <c r="AQ480" s="240" t="str">
        <f>IFERROR((((Calculations!C477*Calculations!G477)/Calculations!E477)*'Data Entry'!X480),"")</f>
        <v/>
      </c>
      <c r="AR480" s="141" t="str">
        <f>IFERROR(VLOOKUP(AB480,Lists!$P$2:$Q$182,2,0),"")</f>
        <v/>
      </c>
      <c r="AS480" s="143" t="str">
        <f>IF(AI480="UI",VLOOKUP(AG480,'Convert Internation Units'!$A$2:$D$33,4,FALSE),IF(AG480="Penethamate hydroiodide",0.63,IF(AG480="Benzylpenicillin Procaine /
 Benzathine Penicillin",0.61,IF(AG480="Benzathine Penicillin",0.61,IF(AG480="Procaine benzylpenicillin",0.61,IF(AG480=Prodrug!F477,Prodrug!F477,Prodrug!F477))))))</f>
        <v/>
      </c>
      <c r="AT480" s="240" t="str">
        <f>IFERROR((((Calculations!K477*Calculations!G477)/Calculations!E477)*'Data Entry'!X480),"")</f>
        <v/>
      </c>
      <c r="AU480" s="146" t="str">
        <f>IFERROR(VLOOKUP(AG480,Lists!$P$2:$Q$182,2,0),"")</f>
        <v/>
      </c>
      <c r="AV480" s="143" t="str">
        <f>IF(AL480="UI",VLOOKUP(AJ480,'Convert Internation Units'!$A$2:$D$33,4,FALSE),IF(AJ480="Penethamate hydroiodide",0.63,IF(AJ480="Benzylpenicillin Procaine /
 Benzathine Penicillin",0.61,IF(AJ480="Benzathine Penicillin",0.61,IF(AJ480="Procaine benzylpenicillin",0.61,IF(AJ480=Prodrug!G477,Prodrug!G477,Prodrug!G477))))))</f>
        <v/>
      </c>
      <c r="AW480" s="240" t="str">
        <f>IFERROR((((Calculations!O477*Calculations!G477)/Calculations!E477)*'Data Entry'!X480),"")</f>
        <v/>
      </c>
      <c r="AX480" s="146" t="str">
        <f>IFERROR(VLOOKUP(AJ480,Lists!$P$2:$Q$182,2,0),"")</f>
        <v/>
      </c>
      <c r="AY480" s="143" t="str">
        <f>IF(AO480="UI",VLOOKUP(AM480,'Convert Internation Units'!$A$2:$D$33,4,FALSE),IF(AM480="Penethamate hydroiodide",0.63,IF(AM480="Benzylpenicillin Procaine /
 Benzathine Penicillin",0.61,IF(AM480="Benzathine Penicillin",0.61,IF(AM480="Procaine benzylpenicillin",0.61,IF(AM480=Prodrug!H477,Prodrug!H477,Prodrug!H477))))))</f>
        <v/>
      </c>
      <c r="AZ480" s="240" t="str">
        <f>IFERROR((((Calculations!S477*Calculations!G477)/Calculations!E477)*'Data Entry'!X480),"")</f>
        <v/>
      </c>
      <c r="BA480" s="146" t="str">
        <f>IFERROR(VLOOKUP(AM480,Lists!$P$2:$Q$182,2,0),"")</f>
        <v/>
      </c>
      <c r="BG480" s="165"/>
      <c r="BH480" s="165"/>
      <c r="BI480" s="165"/>
      <c r="BJ480" s="165"/>
      <c r="BK480" s="165"/>
      <c r="BL480" s="165"/>
      <c r="BM480" s="165"/>
      <c r="BN480" s="165"/>
      <c r="BO480" s="165"/>
      <c r="BP480" s="165"/>
      <c r="BQ480" s="165"/>
      <c r="BR480" s="165"/>
      <c r="BS480" s="165"/>
      <c r="BT480" s="165"/>
      <c r="BU480" s="165"/>
    </row>
    <row r="481" spans="1:73" s="5" customFormat="1">
      <c r="A481" s="116">
        <v>475</v>
      </c>
      <c r="B481" s="232"/>
      <c r="C481" s="105"/>
      <c r="D481" s="105"/>
      <c r="E481" s="105"/>
      <c r="F481" s="106"/>
      <c r="G481" s="107"/>
      <c r="H481" s="107"/>
      <c r="I481" s="108"/>
      <c r="J481" s="110"/>
      <c r="K481" s="110"/>
      <c r="L481" s="110"/>
      <c r="M481" s="110"/>
      <c r="N481" s="110"/>
      <c r="O481" s="110"/>
      <c r="P481" s="110"/>
      <c r="Q481" s="110"/>
      <c r="R481" s="110"/>
      <c r="S481" s="110"/>
      <c r="T481" s="110"/>
      <c r="U481" s="110"/>
      <c r="V481" s="110"/>
      <c r="W481" s="109"/>
      <c r="X481" s="111"/>
      <c r="Y481" s="112"/>
      <c r="Z481" s="328"/>
      <c r="AA481" s="329"/>
      <c r="AB481" s="114"/>
      <c r="AC481" s="115"/>
      <c r="AD481" s="113"/>
      <c r="AE481" s="113"/>
      <c r="AF481" s="112"/>
      <c r="AG481" s="116"/>
      <c r="AH481" s="115"/>
      <c r="AI481" s="174"/>
      <c r="AJ481" s="104"/>
      <c r="AK481" s="115"/>
      <c r="AL481" s="112"/>
      <c r="AM481" s="116"/>
      <c r="AN481" s="115"/>
      <c r="AO481" s="248"/>
      <c r="AP481" s="242" t="str">
        <f>IF(AD481="UI",VLOOKUP(AB481,'Convert Internation Units'!$A$2:$D$33,4,FALSE),IF(AB481="Penethamate hydroiodide",0.63,IF(AB481="Benzylpenicillin Procaine /
 Benzathine Penicillin",0.61,IF(AB481="Benzathine Penicillin",0.61,IF(AB481="Procaine benzylpenicillin",0.61,IF(AB481=Prodrug!E478,Prodrug!E478,Prodrug!E478))))))</f>
        <v/>
      </c>
      <c r="AQ481" s="239" t="str">
        <f>IFERROR((((Calculations!C478*Calculations!G478)/Calculations!E478)*'Data Entry'!X481),"")</f>
        <v/>
      </c>
      <c r="AR481" s="234" t="str">
        <f>IFERROR(VLOOKUP(AB481,Lists!$P$2:$Q$182,2,0),"")</f>
        <v/>
      </c>
      <c r="AS481" s="233" t="str">
        <f>IF(AI481="UI",VLOOKUP(AG481,'Convert Internation Units'!$A$2:$D$33,4,FALSE),IF(AG481="Penethamate hydroiodide",0.63,IF(AG481="Benzylpenicillin Procaine /
 Benzathine Penicillin",0.61,IF(AG481="Benzathine Penicillin",0.61,IF(AG481="Procaine benzylpenicillin",0.61,IF(AG481=Prodrug!F478,Prodrug!F478,Prodrug!F478))))))</f>
        <v/>
      </c>
      <c r="AT481" s="239" t="str">
        <f>IFERROR((((Calculations!K478*Calculations!G478)/Calculations!E478)*'Data Entry'!X481),"")</f>
        <v/>
      </c>
      <c r="AU481" s="235" t="str">
        <f>IFERROR(VLOOKUP(AG481,Lists!$P$2:$Q$182,2,0),"")</f>
        <v/>
      </c>
      <c r="AV481" s="233" t="str">
        <f>IF(AL481="UI",VLOOKUP(AJ481,'Convert Internation Units'!$A$2:$D$33,4,FALSE),IF(AJ481="Penethamate hydroiodide",0.63,IF(AJ481="Benzylpenicillin Procaine /
 Benzathine Penicillin",0.61,IF(AJ481="Benzathine Penicillin",0.61,IF(AJ481="Procaine benzylpenicillin",0.61,IF(AJ481=Prodrug!G478,Prodrug!G478,Prodrug!G478))))))</f>
        <v/>
      </c>
      <c r="AW481" s="239" t="str">
        <f>IFERROR((((Calculations!O478*Calculations!G478)/Calculations!E478)*'Data Entry'!X481),"")</f>
        <v/>
      </c>
      <c r="AX481" s="235" t="str">
        <f>IFERROR(VLOOKUP(AJ481,Lists!$P$2:$Q$182,2,0),"")</f>
        <v/>
      </c>
      <c r="AY481" s="233" t="str">
        <f>IF(AO481="UI",VLOOKUP(AM481,'Convert Internation Units'!$A$2:$D$33,4,FALSE),IF(AM481="Penethamate hydroiodide",0.63,IF(AM481="Benzylpenicillin Procaine /
 Benzathine Penicillin",0.61,IF(AM481="Benzathine Penicillin",0.61,IF(AM481="Procaine benzylpenicillin",0.61,IF(AM481=Prodrug!H478,Prodrug!H478,Prodrug!H478))))))</f>
        <v/>
      </c>
      <c r="AZ481" s="239" t="str">
        <f>IFERROR((((Calculations!S478*Calculations!G478)/Calculations!E478)*'Data Entry'!X481),"")</f>
        <v/>
      </c>
      <c r="BA481" s="235" t="str">
        <f>IFERROR(VLOOKUP(AM481,Lists!$P$2:$Q$182,2,0),"")</f>
        <v/>
      </c>
      <c r="BG481" s="165"/>
      <c r="BH481" s="165"/>
      <c r="BI481" s="165"/>
      <c r="BJ481" s="165"/>
      <c r="BK481" s="165"/>
      <c r="BL481" s="165"/>
      <c r="BM481" s="165"/>
      <c r="BN481" s="165"/>
      <c r="BO481" s="165"/>
      <c r="BP481" s="165"/>
      <c r="BQ481" s="165"/>
      <c r="BR481" s="165"/>
      <c r="BS481" s="165"/>
      <c r="BT481" s="165"/>
      <c r="BU481" s="165"/>
    </row>
    <row r="482" spans="1:73" s="5" customFormat="1">
      <c r="A482" s="6">
        <v>476</v>
      </c>
      <c r="B482" s="231"/>
      <c r="C482" s="7"/>
      <c r="D482" s="7"/>
      <c r="E482" s="7"/>
      <c r="F482" s="67"/>
      <c r="G482" s="79"/>
      <c r="H482" s="79"/>
      <c r="I482" s="75"/>
      <c r="J482" s="76"/>
      <c r="K482" s="76"/>
      <c r="L482" s="76"/>
      <c r="M482" s="76"/>
      <c r="N482" s="76"/>
      <c r="O482" s="76"/>
      <c r="P482" s="76"/>
      <c r="Q482" s="76"/>
      <c r="R482" s="76"/>
      <c r="S482" s="76"/>
      <c r="T482" s="76"/>
      <c r="U482" s="76"/>
      <c r="V482" s="76"/>
      <c r="W482" s="80"/>
      <c r="X482" s="69"/>
      <c r="Y482" s="25"/>
      <c r="Z482" s="326"/>
      <c r="AA482" s="327"/>
      <c r="AB482" s="28"/>
      <c r="AC482" s="23"/>
      <c r="AD482" s="8"/>
      <c r="AE482" s="8"/>
      <c r="AF482" s="25"/>
      <c r="AG482" s="6"/>
      <c r="AH482" s="23"/>
      <c r="AI482" s="173"/>
      <c r="AJ482" s="26"/>
      <c r="AK482" s="23"/>
      <c r="AL482" s="25"/>
      <c r="AM482" s="6"/>
      <c r="AN482" s="23"/>
      <c r="AO482" s="247"/>
      <c r="AP482" s="243" t="str">
        <f>IF(AD482="UI",VLOOKUP(AB482,'Convert Internation Units'!$A$2:$D$33,4,FALSE),IF(AB482="Penethamate hydroiodide",0.63,IF(AB482="Benzylpenicillin Procaine /
 Benzathine Penicillin",0.61,IF(AB482="Benzathine Penicillin",0.61,IF(AB482="Procaine benzylpenicillin",0.61,IF(AB482=Prodrug!E479,Prodrug!E479,Prodrug!E479))))))</f>
        <v/>
      </c>
      <c r="AQ482" s="240" t="str">
        <f>IFERROR((((Calculations!C479*Calculations!G479)/Calculations!E479)*'Data Entry'!X482),"")</f>
        <v/>
      </c>
      <c r="AR482" s="141" t="str">
        <f>IFERROR(VLOOKUP(AB482,Lists!$P$2:$Q$182,2,0),"")</f>
        <v/>
      </c>
      <c r="AS482" s="143" t="str">
        <f>IF(AI482="UI",VLOOKUP(AG482,'Convert Internation Units'!$A$2:$D$33,4,FALSE),IF(AG482="Penethamate hydroiodide",0.63,IF(AG482="Benzylpenicillin Procaine /
 Benzathine Penicillin",0.61,IF(AG482="Benzathine Penicillin",0.61,IF(AG482="Procaine benzylpenicillin",0.61,IF(AG482=Prodrug!F479,Prodrug!F479,Prodrug!F479))))))</f>
        <v/>
      </c>
      <c r="AT482" s="240" t="str">
        <f>IFERROR((((Calculations!K479*Calculations!G479)/Calculations!E479)*'Data Entry'!X482),"")</f>
        <v/>
      </c>
      <c r="AU482" s="146" t="str">
        <f>IFERROR(VLOOKUP(AG482,Lists!$P$2:$Q$182,2,0),"")</f>
        <v/>
      </c>
      <c r="AV482" s="143" t="str">
        <f>IF(AL482="UI",VLOOKUP(AJ482,'Convert Internation Units'!$A$2:$D$33,4,FALSE),IF(AJ482="Penethamate hydroiodide",0.63,IF(AJ482="Benzylpenicillin Procaine /
 Benzathine Penicillin",0.61,IF(AJ482="Benzathine Penicillin",0.61,IF(AJ482="Procaine benzylpenicillin",0.61,IF(AJ482=Prodrug!G479,Prodrug!G479,Prodrug!G479))))))</f>
        <v/>
      </c>
      <c r="AW482" s="240" t="str">
        <f>IFERROR((((Calculations!O479*Calculations!G479)/Calculations!E479)*'Data Entry'!X482),"")</f>
        <v/>
      </c>
      <c r="AX482" s="146" t="str">
        <f>IFERROR(VLOOKUP(AJ482,Lists!$P$2:$Q$182,2,0),"")</f>
        <v/>
      </c>
      <c r="AY482" s="143" t="str">
        <f>IF(AO482="UI",VLOOKUP(AM482,'Convert Internation Units'!$A$2:$D$33,4,FALSE),IF(AM482="Penethamate hydroiodide",0.63,IF(AM482="Benzylpenicillin Procaine /
 Benzathine Penicillin",0.61,IF(AM482="Benzathine Penicillin",0.61,IF(AM482="Procaine benzylpenicillin",0.61,IF(AM482=Prodrug!H479,Prodrug!H479,Prodrug!H479))))))</f>
        <v/>
      </c>
      <c r="AZ482" s="240" t="str">
        <f>IFERROR((((Calculations!S479*Calculations!G479)/Calculations!E479)*'Data Entry'!X482),"")</f>
        <v/>
      </c>
      <c r="BA482" s="146" t="str">
        <f>IFERROR(VLOOKUP(AM482,Lists!$P$2:$Q$182,2,0),"")</f>
        <v/>
      </c>
      <c r="BG482" s="165"/>
      <c r="BH482" s="165"/>
      <c r="BI482" s="165"/>
      <c r="BJ482" s="165"/>
      <c r="BK482" s="165"/>
      <c r="BL482" s="165"/>
      <c r="BM482" s="165"/>
      <c r="BN482" s="165"/>
      <c r="BO482" s="165"/>
      <c r="BP482" s="165"/>
      <c r="BQ482" s="165"/>
      <c r="BR482" s="165"/>
      <c r="BS482" s="165"/>
      <c r="BT482" s="165"/>
      <c r="BU482" s="165"/>
    </row>
    <row r="483" spans="1:73" s="5" customFormat="1">
      <c r="A483" s="116">
        <v>477</v>
      </c>
      <c r="B483" s="232"/>
      <c r="C483" s="105"/>
      <c r="D483" s="105"/>
      <c r="E483" s="105"/>
      <c r="F483" s="106"/>
      <c r="G483" s="107"/>
      <c r="H483" s="107"/>
      <c r="I483" s="108"/>
      <c r="J483" s="110"/>
      <c r="K483" s="110"/>
      <c r="L483" s="110"/>
      <c r="M483" s="110"/>
      <c r="N483" s="110"/>
      <c r="O483" s="110"/>
      <c r="P483" s="110"/>
      <c r="Q483" s="110"/>
      <c r="R483" s="110"/>
      <c r="S483" s="110"/>
      <c r="T483" s="110"/>
      <c r="U483" s="110"/>
      <c r="V483" s="110"/>
      <c r="W483" s="109"/>
      <c r="X483" s="111"/>
      <c r="Y483" s="112"/>
      <c r="Z483" s="328"/>
      <c r="AA483" s="329"/>
      <c r="AB483" s="114"/>
      <c r="AC483" s="115"/>
      <c r="AD483" s="113"/>
      <c r="AE483" s="113"/>
      <c r="AF483" s="112"/>
      <c r="AG483" s="116"/>
      <c r="AH483" s="115"/>
      <c r="AI483" s="174"/>
      <c r="AJ483" s="104"/>
      <c r="AK483" s="115"/>
      <c r="AL483" s="112"/>
      <c r="AM483" s="116"/>
      <c r="AN483" s="115"/>
      <c r="AO483" s="248"/>
      <c r="AP483" s="242" t="str">
        <f>IF(AD483="UI",VLOOKUP(AB483,'Convert Internation Units'!$A$2:$D$33,4,FALSE),IF(AB483="Penethamate hydroiodide",0.63,IF(AB483="Benzylpenicillin Procaine /
 Benzathine Penicillin",0.61,IF(AB483="Benzathine Penicillin",0.61,IF(AB483="Procaine benzylpenicillin",0.61,IF(AB483=Prodrug!E480,Prodrug!E480,Prodrug!E480))))))</f>
        <v/>
      </c>
      <c r="AQ483" s="239" t="str">
        <f>IFERROR((((Calculations!C480*Calculations!G480)/Calculations!E480)*'Data Entry'!X483),"")</f>
        <v/>
      </c>
      <c r="AR483" s="234" t="str">
        <f>IFERROR(VLOOKUP(AB483,Lists!$P$2:$Q$182,2,0),"")</f>
        <v/>
      </c>
      <c r="AS483" s="233" t="str">
        <f>IF(AI483="UI",VLOOKUP(AG483,'Convert Internation Units'!$A$2:$D$33,4,FALSE),IF(AG483="Penethamate hydroiodide",0.63,IF(AG483="Benzylpenicillin Procaine /
 Benzathine Penicillin",0.61,IF(AG483="Benzathine Penicillin",0.61,IF(AG483="Procaine benzylpenicillin",0.61,IF(AG483=Prodrug!F480,Prodrug!F480,Prodrug!F480))))))</f>
        <v/>
      </c>
      <c r="AT483" s="239" t="str">
        <f>IFERROR((((Calculations!K480*Calculations!G480)/Calculations!E480)*'Data Entry'!X483),"")</f>
        <v/>
      </c>
      <c r="AU483" s="235" t="str">
        <f>IFERROR(VLOOKUP(AG483,Lists!$P$2:$Q$182,2,0),"")</f>
        <v/>
      </c>
      <c r="AV483" s="233" t="str">
        <f>IF(AL483="UI",VLOOKUP(AJ483,'Convert Internation Units'!$A$2:$D$33,4,FALSE),IF(AJ483="Penethamate hydroiodide",0.63,IF(AJ483="Benzylpenicillin Procaine /
 Benzathine Penicillin",0.61,IF(AJ483="Benzathine Penicillin",0.61,IF(AJ483="Procaine benzylpenicillin",0.61,IF(AJ483=Prodrug!G480,Prodrug!G480,Prodrug!G480))))))</f>
        <v/>
      </c>
      <c r="AW483" s="239" t="str">
        <f>IFERROR((((Calculations!O480*Calculations!G480)/Calculations!E480)*'Data Entry'!X483),"")</f>
        <v/>
      </c>
      <c r="AX483" s="235" t="str">
        <f>IFERROR(VLOOKUP(AJ483,Lists!$P$2:$Q$182,2,0),"")</f>
        <v/>
      </c>
      <c r="AY483" s="233" t="str">
        <f>IF(AO483="UI",VLOOKUP(AM483,'Convert Internation Units'!$A$2:$D$33,4,FALSE),IF(AM483="Penethamate hydroiodide",0.63,IF(AM483="Benzylpenicillin Procaine /
 Benzathine Penicillin",0.61,IF(AM483="Benzathine Penicillin",0.61,IF(AM483="Procaine benzylpenicillin",0.61,IF(AM483=Prodrug!H480,Prodrug!H480,Prodrug!H480))))))</f>
        <v/>
      </c>
      <c r="AZ483" s="239" t="str">
        <f>IFERROR((((Calculations!S480*Calculations!G480)/Calculations!E480)*'Data Entry'!X483),"")</f>
        <v/>
      </c>
      <c r="BA483" s="235" t="str">
        <f>IFERROR(VLOOKUP(AM483,Lists!$P$2:$Q$182,2,0),"")</f>
        <v/>
      </c>
      <c r="BG483" s="165"/>
      <c r="BH483" s="165"/>
      <c r="BI483" s="165"/>
      <c r="BJ483" s="165"/>
      <c r="BK483" s="165"/>
      <c r="BL483" s="165"/>
      <c r="BM483" s="165"/>
      <c r="BN483" s="165"/>
      <c r="BO483" s="165"/>
      <c r="BP483" s="165"/>
      <c r="BQ483" s="165"/>
      <c r="BR483" s="165"/>
      <c r="BS483" s="165"/>
      <c r="BT483" s="165"/>
      <c r="BU483" s="165"/>
    </row>
    <row r="484" spans="1:73" s="5" customFormat="1">
      <c r="A484" s="6">
        <v>478</v>
      </c>
      <c r="B484" s="231"/>
      <c r="C484" s="7"/>
      <c r="D484" s="7"/>
      <c r="E484" s="7"/>
      <c r="F484" s="67"/>
      <c r="G484" s="79"/>
      <c r="H484" s="79"/>
      <c r="I484" s="75"/>
      <c r="J484" s="76"/>
      <c r="K484" s="76"/>
      <c r="L484" s="76"/>
      <c r="M484" s="76"/>
      <c r="N484" s="76"/>
      <c r="O484" s="76"/>
      <c r="P484" s="76"/>
      <c r="Q484" s="76"/>
      <c r="R484" s="76"/>
      <c r="S484" s="76"/>
      <c r="T484" s="76"/>
      <c r="U484" s="76"/>
      <c r="V484" s="76"/>
      <c r="W484" s="80"/>
      <c r="X484" s="69"/>
      <c r="Y484" s="25"/>
      <c r="Z484" s="326"/>
      <c r="AA484" s="327"/>
      <c r="AB484" s="28"/>
      <c r="AC484" s="23"/>
      <c r="AD484" s="8"/>
      <c r="AE484" s="8"/>
      <c r="AF484" s="25"/>
      <c r="AG484" s="6"/>
      <c r="AH484" s="23"/>
      <c r="AI484" s="173"/>
      <c r="AJ484" s="26"/>
      <c r="AK484" s="23"/>
      <c r="AL484" s="25"/>
      <c r="AM484" s="6"/>
      <c r="AN484" s="23"/>
      <c r="AO484" s="247"/>
      <c r="AP484" s="243" t="str">
        <f>IF(AD484="UI",VLOOKUP(AB484,'Convert Internation Units'!$A$2:$D$33,4,FALSE),IF(AB484="Penethamate hydroiodide",0.63,IF(AB484="Benzylpenicillin Procaine /
 Benzathine Penicillin",0.61,IF(AB484="Benzathine Penicillin",0.61,IF(AB484="Procaine benzylpenicillin",0.61,IF(AB484=Prodrug!E481,Prodrug!E481,Prodrug!E481))))))</f>
        <v/>
      </c>
      <c r="AQ484" s="240" t="str">
        <f>IFERROR((((Calculations!C481*Calculations!G481)/Calculations!E481)*'Data Entry'!X484),"")</f>
        <v/>
      </c>
      <c r="AR484" s="141" t="str">
        <f>IFERROR(VLOOKUP(AB484,Lists!$P$2:$Q$182,2,0),"")</f>
        <v/>
      </c>
      <c r="AS484" s="143" t="str">
        <f>IF(AI484="UI",VLOOKUP(AG484,'Convert Internation Units'!$A$2:$D$33,4,FALSE),IF(AG484="Penethamate hydroiodide",0.63,IF(AG484="Benzylpenicillin Procaine /
 Benzathine Penicillin",0.61,IF(AG484="Benzathine Penicillin",0.61,IF(AG484="Procaine benzylpenicillin",0.61,IF(AG484=Prodrug!F481,Prodrug!F481,Prodrug!F481))))))</f>
        <v/>
      </c>
      <c r="AT484" s="240" t="str">
        <f>IFERROR((((Calculations!K481*Calculations!G481)/Calculations!E481)*'Data Entry'!X484),"")</f>
        <v/>
      </c>
      <c r="AU484" s="146" t="str">
        <f>IFERROR(VLOOKUP(AG484,Lists!$P$2:$Q$182,2,0),"")</f>
        <v/>
      </c>
      <c r="AV484" s="143" t="str">
        <f>IF(AL484="UI",VLOOKUP(AJ484,'Convert Internation Units'!$A$2:$D$33,4,FALSE),IF(AJ484="Penethamate hydroiodide",0.63,IF(AJ484="Benzylpenicillin Procaine /
 Benzathine Penicillin",0.61,IF(AJ484="Benzathine Penicillin",0.61,IF(AJ484="Procaine benzylpenicillin",0.61,IF(AJ484=Prodrug!G481,Prodrug!G481,Prodrug!G481))))))</f>
        <v/>
      </c>
      <c r="AW484" s="240" t="str">
        <f>IFERROR((((Calculations!O481*Calculations!G481)/Calculations!E481)*'Data Entry'!X484),"")</f>
        <v/>
      </c>
      <c r="AX484" s="146" t="str">
        <f>IFERROR(VLOOKUP(AJ484,Lists!$P$2:$Q$182,2,0),"")</f>
        <v/>
      </c>
      <c r="AY484" s="143" t="str">
        <f>IF(AO484="UI",VLOOKUP(AM484,'Convert Internation Units'!$A$2:$D$33,4,FALSE),IF(AM484="Penethamate hydroiodide",0.63,IF(AM484="Benzylpenicillin Procaine /
 Benzathine Penicillin",0.61,IF(AM484="Benzathine Penicillin",0.61,IF(AM484="Procaine benzylpenicillin",0.61,IF(AM484=Prodrug!H481,Prodrug!H481,Prodrug!H481))))))</f>
        <v/>
      </c>
      <c r="AZ484" s="240" t="str">
        <f>IFERROR((((Calculations!S481*Calculations!G481)/Calculations!E481)*'Data Entry'!X484),"")</f>
        <v/>
      </c>
      <c r="BA484" s="146" t="str">
        <f>IFERROR(VLOOKUP(AM484,Lists!$P$2:$Q$182,2,0),"")</f>
        <v/>
      </c>
      <c r="BG484" s="165"/>
      <c r="BH484" s="165"/>
      <c r="BI484" s="165"/>
      <c r="BJ484" s="165"/>
      <c r="BK484" s="165"/>
      <c r="BL484" s="165"/>
      <c r="BM484" s="165"/>
      <c r="BN484" s="165"/>
      <c r="BO484" s="165"/>
      <c r="BP484" s="165"/>
      <c r="BQ484" s="165"/>
      <c r="BR484" s="165"/>
      <c r="BS484" s="165"/>
      <c r="BT484" s="165"/>
      <c r="BU484" s="165"/>
    </row>
    <row r="485" spans="1:73" s="5" customFormat="1">
      <c r="A485" s="116">
        <v>479</v>
      </c>
      <c r="B485" s="232"/>
      <c r="C485" s="105"/>
      <c r="D485" s="105"/>
      <c r="E485" s="105"/>
      <c r="F485" s="106"/>
      <c r="G485" s="107"/>
      <c r="H485" s="107"/>
      <c r="I485" s="108"/>
      <c r="J485" s="110"/>
      <c r="K485" s="110"/>
      <c r="L485" s="110"/>
      <c r="M485" s="110"/>
      <c r="N485" s="110"/>
      <c r="O485" s="110"/>
      <c r="P485" s="110"/>
      <c r="Q485" s="110"/>
      <c r="R485" s="110"/>
      <c r="S485" s="110"/>
      <c r="T485" s="110"/>
      <c r="U485" s="110"/>
      <c r="V485" s="110"/>
      <c r="W485" s="109"/>
      <c r="X485" s="111"/>
      <c r="Y485" s="112"/>
      <c r="Z485" s="328"/>
      <c r="AA485" s="329"/>
      <c r="AB485" s="114"/>
      <c r="AC485" s="115"/>
      <c r="AD485" s="113"/>
      <c r="AE485" s="113"/>
      <c r="AF485" s="112"/>
      <c r="AG485" s="116"/>
      <c r="AH485" s="115"/>
      <c r="AI485" s="174"/>
      <c r="AJ485" s="104"/>
      <c r="AK485" s="115"/>
      <c r="AL485" s="112"/>
      <c r="AM485" s="116"/>
      <c r="AN485" s="115"/>
      <c r="AO485" s="248"/>
      <c r="AP485" s="242" t="str">
        <f>IF(AD485="UI",VLOOKUP(AB485,'Convert Internation Units'!$A$2:$D$33,4,FALSE),IF(AB485="Penethamate hydroiodide",0.63,IF(AB485="Benzylpenicillin Procaine /
 Benzathine Penicillin",0.61,IF(AB485="Benzathine Penicillin",0.61,IF(AB485="Procaine benzylpenicillin",0.61,IF(AB485=Prodrug!E482,Prodrug!E482,Prodrug!E482))))))</f>
        <v/>
      </c>
      <c r="AQ485" s="239" t="str">
        <f>IFERROR((((Calculations!C482*Calculations!G482)/Calculations!E482)*'Data Entry'!X485),"")</f>
        <v/>
      </c>
      <c r="AR485" s="234" t="str">
        <f>IFERROR(VLOOKUP(AB485,Lists!$P$2:$Q$182,2,0),"")</f>
        <v/>
      </c>
      <c r="AS485" s="233" t="str">
        <f>IF(AI485="UI",VLOOKUP(AG485,'Convert Internation Units'!$A$2:$D$33,4,FALSE),IF(AG485="Penethamate hydroiodide",0.63,IF(AG485="Benzylpenicillin Procaine /
 Benzathine Penicillin",0.61,IF(AG485="Benzathine Penicillin",0.61,IF(AG485="Procaine benzylpenicillin",0.61,IF(AG485=Prodrug!F482,Prodrug!F482,Prodrug!F482))))))</f>
        <v/>
      </c>
      <c r="AT485" s="239" t="str">
        <f>IFERROR((((Calculations!K482*Calculations!G482)/Calculations!E482)*'Data Entry'!X485),"")</f>
        <v/>
      </c>
      <c r="AU485" s="235" t="str">
        <f>IFERROR(VLOOKUP(AG485,Lists!$P$2:$Q$182,2,0),"")</f>
        <v/>
      </c>
      <c r="AV485" s="233" t="str">
        <f>IF(AL485="UI",VLOOKUP(AJ485,'Convert Internation Units'!$A$2:$D$33,4,FALSE),IF(AJ485="Penethamate hydroiodide",0.63,IF(AJ485="Benzylpenicillin Procaine /
 Benzathine Penicillin",0.61,IF(AJ485="Benzathine Penicillin",0.61,IF(AJ485="Procaine benzylpenicillin",0.61,IF(AJ485=Prodrug!G482,Prodrug!G482,Prodrug!G482))))))</f>
        <v/>
      </c>
      <c r="AW485" s="239" t="str">
        <f>IFERROR((((Calculations!O482*Calculations!G482)/Calculations!E482)*'Data Entry'!X485),"")</f>
        <v/>
      </c>
      <c r="AX485" s="235" t="str">
        <f>IFERROR(VLOOKUP(AJ485,Lists!$P$2:$Q$182,2,0),"")</f>
        <v/>
      </c>
      <c r="AY485" s="233" t="str">
        <f>IF(AO485="UI",VLOOKUP(AM485,'Convert Internation Units'!$A$2:$D$33,4,FALSE),IF(AM485="Penethamate hydroiodide",0.63,IF(AM485="Benzylpenicillin Procaine /
 Benzathine Penicillin",0.61,IF(AM485="Benzathine Penicillin",0.61,IF(AM485="Procaine benzylpenicillin",0.61,IF(AM485=Prodrug!H482,Prodrug!H482,Prodrug!H482))))))</f>
        <v/>
      </c>
      <c r="AZ485" s="239" t="str">
        <f>IFERROR((((Calculations!S482*Calculations!G482)/Calculations!E482)*'Data Entry'!X485),"")</f>
        <v/>
      </c>
      <c r="BA485" s="235" t="str">
        <f>IFERROR(VLOOKUP(AM485,Lists!$P$2:$Q$182,2,0),"")</f>
        <v/>
      </c>
      <c r="BG485" s="165"/>
      <c r="BH485" s="165"/>
      <c r="BI485" s="165"/>
      <c r="BJ485" s="165"/>
      <c r="BK485" s="165"/>
      <c r="BL485" s="165"/>
      <c r="BM485" s="165"/>
      <c r="BN485" s="165"/>
      <c r="BO485" s="165"/>
      <c r="BP485" s="165"/>
      <c r="BQ485" s="165"/>
      <c r="BR485" s="165"/>
      <c r="BS485" s="165"/>
      <c r="BT485" s="165"/>
      <c r="BU485" s="165"/>
    </row>
    <row r="486" spans="1:73" s="5" customFormat="1">
      <c r="A486" s="6">
        <v>480</v>
      </c>
      <c r="B486" s="231"/>
      <c r="C486" s="7"/>
      <c r="D486" s="7"/>
      <c r="E486" s="7"/>
      <c r="F486" s="67"/>
      <c r="G486" s="79"/>
      <c r="H486" s="79"/>
      <c r="I486" s="75"/>
      <c r="J486" s="76"/>
      <c r="K486" s="76"/>
      <c r="L486" s="76"/>
      <c r="M486" s="76"/>
      <c r="N486" s="76"/>
      <c r="O486" s="76"/>
      <c r="P486" s="76"/>
      <c r="Q486" s="76"/>
      <c r="R486" s="76"/>
      <c r="S486" s="76"/>
      <c r="T486" s="76"/>
      <c r="U486" s="76"/>
      <c r="V486" s="76"/>
      <c r="W486" s="80"/>
      <c r="X486" s="69"/>
      <c r="Y486" s="25"/>
      <c r="Z486" s="326"/>
      <c r="AA486" s="327"/>
      <c r="AB486" s="28"/>
      <c r="AC486" s="23"/>
      <c r="AD486" s="8"/>
      <c r="AE486" s="8"/>
      <c r="AF486" s="25"/>
      <c r="AG486" s="6"/>
      <c r="AH486" s="23"/>
      <c r="AI486" s="173"/>
      <c r="AJ486" s="26"/>
      <c r="AK486" s="23"/>
      <c r="AL486" s="25"/>
      <c r="AM486" s="6"/>
      <c r="AN486" s="23"/>
      <c r="AO486" s="247"/>
      <c r="AP486" s="243" t="str">
        <f>IF(AD486="UI",VLOOKUP(AB486,'Convert Internation Units'!$A$2:$D$33,4,FALSE),IF(AB486="Penethamate hydroiodide",0.63,IF(AB486="Benzylpenicillin Procaine /
 Benzathine Penicillin",0.61,IF(AB486="Benzathine Penicillin",0.61,IF(AB486="Procaine benzylpenicillin",0.61,IF(AB486=Prodrug!E483,Prodrug!E483,Prodrug!E483))))))</f>
        <v/>
      </c>
      <c r="AQ486" s="240" t="str">
        <f>IFERROR((((Calculations!C483*Calculations!G483)/Calculations!E483)*'Data Entry'!X486),"")</f>
        <v/>
      </c>
      <c r="AR486" s="141" t="str">
        <f>IFERROR(VLOOKUP(AB486,Lists!$P$2:$Q$182,2,0),"")</f>
        <v/>
      </c>
      <c r="AS486" s="143" t="str">
        <f>IF(AI486="UI",VLOOKUP(AG486,'Convert Internation Units'!$A$2:$D$33,4,FALSE),IF(AG486="Penethamate hydroiodide",0.63,IF(AG486="Benzylpenicillin Procaine /
 Benzathine Penicillin",0.61,IF(AG486="Benzathine Penicillin",0.61,IF(AG486="Procaine benzylpenicillin",0.61,IF(AG486=Prodrug!F483,Prodrug!F483,Prodrug!F483))))))</f>
        <v/>
      </c>
      <c r="AT486" s="240" t="str">
        <f>IFERROR((((Calculations!K483*Calculations!G483)/Calculations!E483)*'Data Entry'!X486),"")</f>
        <v/>
      </c>
      <c r="AU486" s="146" t="str">
        <f>IFERROR(VLOOKUP(AG486,Lists!$P$2:$Q$182,2,0),"")</f>
        <v/>
      </c>
      <c r="AV486" s="143" t="str">
        <f>IF(AL486="UI",VLOOKUP(AJ486,'Convert Internation Units'!$A$2:$D$33,4,FALSE),IF(AJ486="Penethamate hydroiodide",0.63,IF(AJ486="Benzylpenicillin Procaine /
 Benzathine Penicillin",0.61,IF(AJ486="Benzathine Penicillin",0.61,IF(AJ486="Procaine benzylpenicillin",0.61,IF(AJ486=Prodrug!G483,Prodrug!G483,Prodrug!G483))))))</f>
        <v/>
      </c>
      <c r="AW486" s="240" t="str">
        <f>IFERROR((((Calculations!O483*Calculations!G483)/Calculations!E483)*'Data Entry'!X486),"")</f>
        <v/>
      </c>
      <c r="AX486" s="146" t="str">
        <f>IFERROR(VLOOKUP(AJ486,Lists!$P$2:$Q$182,2,0),"")</f>
        <v/>
      </c>
      <c r="AY486" s="143" t="str">
        <f>IF(AO486="UI",VLOOKUP(AM486,'Convert Internation Units'!$A$2:$D$33,4,FALSE),IF(AM486="Penethamate hydroiodide",0.63,IF(AM486="Benzylpenicillin Procaine /
 Benzathine Penicillin",0.61,IF(AM486="Benzathine Penicillin",0.61,IF(AM486="Procaine benzylpenicillin",0.61,IF(AM486=Prodrug!H483,Prodrug!H483,Prodrug!H483))))))</f>
        <v/>
      </c>
      <c r="AZ486" s="240" t="str">
        <f>IFERROR((((Calculations!S483*Calculations!G483)/Calculations!E483)*'Data Entry'!X486),"")</f>
        <v/>
      </c>
      <c r="BA486" s="146" t="str">
        <f>IFERROR(VLOOKUP(AM486,Lists!$P$2:$Q$182,2,0),"")</f>
        <v/>
      </c>
      <c r="BG486" s="165"/>
      <c r="BH486" s="165"/>
      <c r="BI486" s="165"/>
      <c r="BJ486" s="165"/>
      <c r="BK486" s="165"/>
      <c r="BL486" s="165"/>
      <c r="BM486" s="165"/>
      <c r="BN486" s="165"/>
      <c r="BO486" s="165"/>
      <c r="BP486" s="165"/>
      <c r="BQ486" s="165"/>
      <c r="BR486" s="165"/>
      <c r="BS486" s="165"/>
      <c r="BT486" s="165"/>
      <c r="BU486" s="165"/>
    </row>
    <row r="487" spans="1:73" s="5" customFormat="1">
      <c r="A487" s="116">
        <v>481</v>
      </c>
      <c r="B487" s="232"/>
      <c r="C487" s="105"/>
      <c r="D487" s="105"/>
      <c r="E487" s="105"/>
      <c r="F487" s="106"/>
      <c r="G487" s="107"/>
      <c r="H487" s="107"/>
      <c r="I487" s="108"/>
      <c r="J487" s="110"/>
      <c r="K487" s="110"/>
      <c r="L487" s="110"/>
      <c r="M487" s="110"/>
      <c r="N487" s="110"/>
      <c r="O487" s="110"/>
      <c r="P487" s="110"/>
      <c r="Q487" s="110"/>
      <c r="R487" s="110"/>
      <c r="S487" s="110"/>
      <c r="T487" s="110"/>
      <c r="U487" s="110"/>
      <c r="V487" s="110"/>
      <c r="W487" s="109"/>
      <c r="X487" s="111"/>
      <c r="Y487" s="112"/>
      <c r="Z487" s="328"/>
      <c r="AA487" s="329"/>
      <c r="AB487" s="114"/>
      <c r="AC487" s="115"/>
      <c r="AD487" s="113"/>
      <c r="AE487" s="113"/>
      <c r="AF487" s="112"/>
      <c r="AG487" s="116"/>
      <c r="AH487" s="115"/>
      <c r="AI487" s="174"/>
      <c r="AJ487" s="104"/>
      <c r="AK487" s="115"/>
      <c r="AL487" s="112"/>
      <c r="AM487" s="116"/>
      <c r="AN487" s="115"/>
      <c r="AO487" s="248"/>
      <c r="AP487" s="242" t="str">
        <f>IF(AD487="UI",VLOOKUP(AB487,'Convert Internation Units'!$A$2:$D$33,4,FALSE),IF(AB487="Penethamate hydroiodide",0.63,IF(AB487="Benzylpenicillin Procaine /
 Benzathine Penicillin",0.61,IF(AB487="Benzathine Penicillin",0.61,IF(AB487="Procaine benzylpenicillin",0.61,IF(AB487=Prodrug!E484,Prodrug!E484,Prodrug!E484))))))</f>
        <v/>
      </c>
      <c r="AQ487" s="239" t="str">
        <f>IFERROR((((Calculations!C484*Calculations!G484)/Calculations!E484)*'Data Entry'!X487),"")</f>
        <v/>
      </c>
      <c r="AR487" s="234" t="str">
        <f>IFERROR(VLOOKUP(AB487,Lists!$P$2:$Q$182,2,0),"")</f>
        <v/>
      </c>
      <c r="AS487" s="233" t="str">
        <f>IF(AI487="UI",VLOOKUP(AG487,'Convert Internation Units'!$A$2:$D$33,4,FALSE),IF(AG487="Penethamate hydroiodide",0.63,IF(AG487="Benzylpenicillin Procaine /
 Benzathine Penicillin",0.61,IF(AG487="Benzathine Penicillin",0.61,IF(AG487="Procaine benzylpenicillin",0.61,IF(AG487=Prodrug!F484,Prodrug!F484,Prodrug!F484))))))</f>
        <v/>
      </c>
      <c r="AT487" s="239" t="str">
        <f>IFERROR((((Calculations!K484*Calculations!G484)/Calculations!E484)*'Data Entry'!X487),"")</f>
        <v/>
      </c>
      <c r="AU487" s="235" t="str">
        <f>IFERROR(VLOOKUP(AG487,Lists!$P$2:$Q$182,2,0),"")</f>
        <v/>
      </c>
      <c r="AV487" s="233" t="str">
        <f>IF(AL487="UI",VLOOKUP(AJ487,'Convert Internation Units'!$A$2:$D$33,4,FALSE),IF(AJ487="Penethamate hydroiodide",0.63,IF(AJ487="Benzylpenicillin Procaine /
 Benzathine Penicillin",0.61,IF(AJ487="Benzathine Penicillin",0.61,IF(AJ487="Procaine benzylpenicillin",0.61,IF(AJ487=Prodrug!G484,Prodrug!G484,Prodrug!G484))))))</f>
        <v/>
      </c>
      <c r="AW487" s="239" t="str">
        <f>IFERROR((((Calculations!O484*Calculations!G484)/Calculations!E484)*'Data Entry'!X487),"")</f>
        <v/>
      </c>
      <c r="AX487" s="235" t="str">
        <f>IFERROR(VLOOKUP(AJ487,Lists!$P$2:$Q$182,2,0),"")</f>
        <v/>
      </c>
      <c r="AY487" s="233" t="str">
        <f>IF(AO487="UI",VLOOKUP(AM487,'Convert Internation Units'!$A$2:$D$33,4,FALSE),IF(AM487="Penethamate hydroiodide",0.63,IF(AM487="Benzylpenicillin Procaine /
 Benzathine Penicillin",0.61,IF(AM487="Benzathine Penicillin",0.61,IF(AM487="Procaine benzylpenicillin",0.61,IF(AM487=Prodrug!H484,Prodrug!H484,Prodrug!H484))))))</f>
        <v/>
      </c>
      <c r="AZ487" s="239" t="str">
        <f>IFERROR((((Calculations!S484*Calculations!G484)/Calculations!E484)*'Data Entry'!X487),"")</f>
        <v/>
      </c>
      <c r="BA487" s="235" t="str">
        <f>IFERROR(VLOOKUP(AM487,Lists!$P$2:$Q$182,2,0),"")</f>
        <v/>
      </c>
      <c r="BG487" s="165"/>
      <c r="BH487" s="165"/>
      <c r="BI487" s="165"/>
      <c r="BJ487" s="165"/>
      <c r="BK487" s="165"/>
      <c r="BL487" s="165"/>
      <c r="BM487" s="165"/>
      <c r="BN487" s="165"/>
      <c r="BO487" s="165"/>
      <c r="BP487" s="165"/>
      <c r="BQ487" s="165"/>
      <c r="BR487" s="165"/>
      <c r="BS487" s="165"/>
      <c r="BT487" s="165"/>
      <c r="BU487" s="165"/>
    </row>
    <row r="488" spans="1:73" s="5" customFormat="1">
      <c r="A488" s="6">
        <v>482</v>
      </c>
      <c r="B488" s="231"/>
      <c r="C488" s="7"/>
      <c r="D488" s="7"/>
      <c r="E488" s="7"/>
      <c r="F488" s="67"/>
      <c r="G488" s="79"/>
      <c r="H488" s="79"/>
      <c r="I488" s="75"/>
      <c r="J488" s="76"/>
      <c r="K488" s="76"/>
      <c r="L488" s="76"/>
      <c r="M488" s="76"/>
      <c r="N488" s="76"/>
      <c r="O488" s="76"/>
      <c r="P488" s="76"/>
      <c r="Q488" s="76"/>
      <c r="R488" s="76"/>
      <c r="S488" s="76"/>
      <c r="T488" s="76"/>
      <c r="U488" s="76"/>
      <c r="V488" s="76"/>
      <c r="W488" s="80"/>
      <c r="X488" s="69"/>
      <c r="Y488" s="25"/>
      <c r="Z488" s="326"/>
      <c r="AA488" s="327"/>
      <c r="AB488" s="28"/>
      <c r="AC488" s="23"/>
      <c r="AD488" s="8"/>
      <c r="AE488" s="8"/>
      <c r="AF488" s="25"/>
      <c r="AG488" s="6"/>
      <c r="AH488" s="23"/>
      <c r="AI488" s="173"/>
      <c r="AJ488" s="26"/>
      <c r="AK488" s="23"/>
      <c r="AL488" s="25"/>
      <c r="AM488" s="6"/>
      <c r="AN488" s="23"/>
      <c r="AO488" s="247"/>
      <c r="AP488" s="243" t="str">
        <f>IF(AD488="UI",VLOOKUP(AB488,'Convert Internation Units'!$A$2:$D$33,4,FALSE),IF(AB488="Penethamate hydroiodide",0.63,IF(AB488="Benzylpenicillin Procaine /
 Benzathine Penicillin",0.61,IF(AB488="Benzathine Penicillin",0.61,IF(AB488="Procaine benzylpenicillin",0.61,IF(AB488=Prodrug!E485,Prodrug!E485,Prodrug!E485))))))</f>
        <v/>
      </c>
      <c r="AQ488" s="240" t="str">
        <f>IFERROR((((Calculations!C485*Calculations!G485)/Calculations!E485)*'Data Entry'!X488),"")</f>
        <v/>
      </c>
      <c r="AR488" s="141" t="str">
        <f>IFERROR(VLOOKUP(AB488,Lists!$P$2:$Q$182,2,0),"")</f>
        <v/>
      </c>
      <c r="AS488" s="143" t="str">
        <f>IF(AI488="UI",VLOOKUP(AG488,'Convert Internation Units'!$A$2:$D$33,4,FALSE),IF(AG488="Penethamate hydroiodide",0.63,IF(AG488="Benzylpenicillin Procaine /
 Benzathine Penicillin",0.61,IF(AG488="Benzathine Penicillin",0.61,IF(AG488="Procaine benzylpenicillin",0.61,IF(AG488=Prodrug!F485,Prodrug!F485,Prodrug!F485))))))</f>
        <v/>
      </c>
      <c r="AT488" s="240" t="str">
        <f>IFERROR((((Calculations!K485*Calculations!G485)/Calculations!E485)*'Data Entry'!X488),"")</f>
        <v/>
      </c>
      <c r="AU488" s="146" t="str">
        <f>IFERROR(VLOOKUP(AG488,Lists!$P$2:$Q$182,2,0),"")</f>
        <v/>
      </c>
      <c r="AV488" s="143" t="str">
        <f>IF(AL488="UI",VLOOKUP(AJ488,'Convert Internation Units'!$A$2:$D$33,4,FALSE),IF(AJ488="Penethamate hydroiodide",0.63,IF(AJ488="Benzylpenicillin Procaine /
 Benzathine Penicillin",0.61,IF(AJ488="Benzathine Penicillin",0.61,IF(AJ488="Procaine benzylpenicillin",0.61,IF(AJ488=Prodrug!G485,Prodrug!G485,Prodrug!G485))))))</f>
        <v/>
      </c>
      <c r="AW488" s="240" t="str">
        <f>IFERROR((((Calculations!O485*Calculations!G485)/Calculations!E485)*'Data Entry'!X488),"")</f>
        <v/>
      </c>
      <c r="AX488" s="146" t="str">
        <f>IFERROR(VLOOKUP(AJ488,Lists!$P$2:$Q$182,2,0),"")</f>
        <v/>
      </c>
      <c r="AY488" s="143" t="str">
        <f>IF(AO488="UI",VLOOKUP(AM488,'Convert Internation Units'!$A$2:$D$33,4,FALSE),IF(AM488="Penethamate hydroiodide",0.63,IF(AM488="Benzylpenicillin Procaine /
 Benzathine Penicillin",0.61,IF(AM488="Benzathine Penicillin",0.61,IF(AM488="Procaine benzylpenicillin",0.61,IF(AM488=Prodrug!H485,Prodrug!H485,Prodrug!H485))))))</f>
        <v/>
      </c>
      <c r="AZ488" s="240" t="str">
        <f>IFERROR((((Calculations!S485*Calculations!G485)/Calculations!E485)*'Data Entry'!X488),"")</f>
        <v/>
      </c>
      <c r="BA488" s="146" t="str">
        <f>IFERROR(VLOOKUP(AM488,Lists!$P$2:$Q$182,2,0),"")</f>
        <v/>
      </c>
      <c r="BG488" s="165"/>
      <c r="BH488" s="165"/>
      <c r="BI488" s="165"/>
      <c r="BJ488" s="165"/>
      <c r="BK488" s="165"/>
      <c r="BL488" s="165"/>
      <c r="BM488" s="165"/>
      <c r="BN488" s="165"/>
      <c r="BO488" s="165"/>
      <c r="BP488" s="165"/>
      <c r="BQ488" s="165"/>
      <c r="BR488" s="165"/>
      <c r="BS488" s="165"/>
      <c r="BT488" s="165"/>
      <c r="BU488" s="165"/>
    </row>
    <row r="489" spans="1:73" s="5" customFormat="1">
      <c r="A489" s="116">
        <v>483</v>
      </c>
      <c r="B489" s="232"/>
      <c r="C489" s="105"/>
      <c r="D489" s="105"/>
      <c r="E489" s="105"/>
      <c r="F489" s="106"/>
      <c r="G489" s="107"/>
      <c r="H489" s="107"/>
      <c r="I489" s="108"/>
      <c r="J489" s="110"/>
      <c r="K489" s="110"/>
      <c r="L489" s="110"/>
      <c r="M489" s="110"/>
      <c r="N489" s="110"/>
      <c r="O489" s="110"/>
      <c r="P489" s="110"/>
      <c r="Q489" s="110"/>
      <c r="R489" s="110"/>
      <c r="S489" s="110"/>
      <c r="T489" s="110"/>
      <c r="U489" s="110"/>
      <c r="V489" s="110"/>
      <c r="W489" s="109"/>
      <c r="X489" s="111"/>
      <c r="Y489" s="112"/>
      <c r="Z489" s="328"/>
      <c r="AA489" s="329"/>
      <c r="AB489" s="114"/>
      <c r="AC489" s="115"/>
      <c r="AD489" s="113"/>
      <c r="AE489" s="113"/>
      <c r="AF489" s="112"/>
      <c r="AG489" s="116"/>
      <c r="AH489" s="115"/>
      <c r="AI489" s="174"/>
      <c r="AJ489" s="104"/>
      <c r="AK489" s="115"/>
      <c r="AL489" s="112"/>
      <c r="AM489" s="116"/>
      <c r="AN489" s="115"/>
      <c r="AO489" s="248"/>
      <c r="AP489" s="242" t="str">
        <f>IF(AD489="UI",VLOOKUP(AB489,'Convert Internation Units'!$A$2:$D$33,4,FALSE),IF(AB489="Penethamate hydroiodide",0.63,IF(AB489="Benzylpenicillin Procaine /
 Benzathine Penicillin",0.61,IF(AB489="Benzathine Penicillin",0.61,IF(AB489="Procaine benzylpenicillin",0.61,IF(AB489=Prodrug!E486,Prodrug!E486,Prodrug!E486))))))</f>
        <v/>
      </c>
      <c r="AQ489" s="239" t="str">
        <f>IFERROR((((Calculations!C486*Calculations!G486)/Calculations!E486)*'Data Entry'!X489),"")</f>
        <v/>
      </c>
      <c r="AR489" s="234" t="str">
        <f>IFERROR(VLOOKUP(AB489,Lists!$P$2:$Q$182,2,0),"")</f>
        <v/>
      </c>
      <c r="AS489" s="233" t="str">
        <f>IF(AI489="UI",VLOOKUP(AG489,'Convert Internation Units'!$A$2:$D$33,4,FALSE),IF(AG489="Penethamate hydroiodide",0.63,IF(AG489="Benzylpenicillin Procaine /
 Benzathine Penicillin",0.61,IF(AG489="Benzathine Penicillin",0.61,IF(AG489="Procaine benzylpenicillin",0.61,IF(AG489=Prodrug!F486,Prodrug!F486,Prodrug!F486))))))</f>
        <v/>
      </c>
      <c r="AT489" s="239" t="str">
        <f>IFERROR((((Calculations!K486*Calculations!G486)/Calculations!E486)*'Data Entry'!X489),"")</f>
        <v/>
      </c>
      <c r="AU489" s="235" t="str">
        <f>IFERROR(VLOOKUP(AG489,Lists!$P$2:$Q$182,2,0),"")</f>
        <v/>
      </c>
      <c r="AV489" s="233" t="str">
        <f>IF(AL489="UI",VLOOKUP(AJ489,'Convert Internation Units'!$A$2:$D$33,4,FALSE),IF(AJ489="Penethamate hydroiodide",0.63,IF(AJ489="Benzylpenicillin Procaine /
 Benzathine Penicillin",0.61,IF(AJ489="Benzathine Penicillin",0.61,IF(AJ489="Procaine benzylpenicillin",0.61,IF(AJ489=Prodrug!G486,Prodrug!G486,Prodrug!G486))))))</f>
        <v/>
      </c>
      <c r="AW489" s="239" t="str">
        <f>IFERROR((((Calculations!O486*Calculations!G486)/Calculations!E486)*'Data Entry'!X489),"")</f>
        <v/>
      </c>
      <c r="AX489" s="235" t="str">
        <f>IFERROR(VLOOKUP(AJ489,Lists!$P$2:$Q$182,2,0),"")</f>
        <v/>
      </c>
      <c r="AY489" s="233" t="str">
        <f>IF(AO489="UI",VLOOKUP(AM489,'Convert Internation Units'!$A$2:$D$33,4,FALSE),IF(AM489="Penethamate hydroiodide",0.63,IF(AM489="Benzylpenicillin Procaine /
 Benzathine Penicillin",0.61,IF(AM489="Benzathine Penicillin",0.61,IF(AM489="Procaine benzylpenicillin",0.61,IF(AM489=Prodrug!H486,Prodrug!H486,Prodrug!H486))))))</f>
        <v/>
      </c>
      <c r="AZ489" s="239" t="str">
        <f>IFERROR((((Calculations!S486*Calculations!G486)/Calculations!E486)*'Data Entry'!X489),"")</f>
        <v/>
      </c>
      <c r="BA489" s="235" t="str">
        <f>IFERROR(VLOOKUP(AM489,Lists!$P$2:$Q$182,2,0),"")</f>
        <v/>
      </c>
      <c r="BG489" s="165"/>
      <c r="BH489" s="165"/>
      <c r="BI489" s="165"/>
      <c r="BJ489" s="165"/>
      <c r="BK489" s="165"/>
      <c r="BL489" s="165"/>
      <c r="BM489" s="165"/>
      <c r="BN489" s="165"/>
      <c r="BO489" s="165"/>
      <c r="BP489" s="165"/>
      <c r="BQ489" s="165"/>
      <c r="BR489" s="165"/>
      <c r="BS489" s="165"/>
      <c r="BT489" s="165"/>
      <c r="BU489" s="165"/>
    </row>
    <row r="490" spans="1:73" s="5" customFormat="1">
      <c r="A490" s="6">
        <v>484</v>
      </c>
      <c r="B490" s="231"/>
      <c r="C490" s="7"/>
      <c r="D490" s="7"/>
      <c r="E490" s="7"/>
      <c r="F490" s="67"/>
      <c r="G490" s="79"/>
      <c r="H490" s="79"/>
      <c r="I490" s="75"/>
      <c r="J490" s="76"/>
      <c r="K490" s="76"/>
      <c r="L490" s="76"/>
      <c r="M490" s="76"/>
      <c r="N490" s="76"/>
      <c r="O490" s="76"/>
      <c r="P490" s="76"/>
      <c r="Q490" s="76"/>
      <c r="R490" s="76"/>
      <c r="S490" s="76"/>
      <c r="T490" s="76"/>
      <c r="U490" s="76"/>
      <c r="V490" s="76"/>
      <c r="W490" s="80"/>
      <c r="X490" s="69"/>
      <c r="Y490" s="25"/>
      <c r="Z490" s="326"/>
      <c r="AA490" s="327"/>
      <c r="AB490" s="28"/>
      <c r="AC490" s="23"/>
      <c r="AD490" s="8"/>
      <c r="AE490" s="8"/>
      <c r="AF490" s="25"/>
      <c r="AG490" s="6"/>
      <c r="AH490" s="23"/>
      <c r="AI490" s="173"/>
      <c r="AJ490" s="26"/>
      <c r="AK490" s="23"/>
      <c r="AL490" s="25"/>
      <c r="AM490" s="6"/>
      <c r="AN490" s="23"/>
      <c r="AO490" s="247"/>
      <c r="AP490" s="243" t="str">
        <f>IF(AD490="UI",VLOOKUP(AB490,'Convert Internation Units'!$A$2:$D$33,4,FALSE),IF(AB490="Penethamate hydroiodide",0.63,IF(AB490="Benzylpenicillin Procaine /
 Benzathine Penicillin",0.61,IF(AB490="Benzathine Penicillin",0.61,IF(AB490="Procaine benzylpenicillin",0.61,IF(AB490=Prodrug!E487,Prodrug!E487,Prodrug!E487))))))</f>
        <v/>
      </c>
      <c r="AQ490" s="240" t="str">
        <f>IFERROR((((Calculations!C487*Calculations!G487)/Calculations!E487)*'Data Entry'!X490),"")</f>
        <v/>
      </c>
      <c r="AR490" s="141" t="str">
        <f>IFERROR(VLOOKUP(AB490,Lists!$P$2:$Q$182,2,0),"")</f>
        <v/>
      </c>
      <c r="AS490" s="143" t="str">
        <f>IF(AI490="UI",VLOOKUP(AG490,'Convert Internation Units'!$A$2:$D$33,4,FALSE),IF(AG490="Penethamate hydroiodide",0.63,IF(AG490="Benzylpenicillin Procaine /
 Benzathine Penicillin",0.61,IF(AG490="Benzathine Penicillin",0.61,IF(AG490="Procaine benzylpenicillin",0.61,IF(AG490=Prodrug!F487,Prodrug!F487,Prodrug!F487))))))</f>
        <v/>
      </c>
      <c r="AT490" s="240" t="str">
        <f>IFERROR((((Calculations!K487*Calculations!G487)/Calculations!E487)*'Data Entry'!X490),"")</f>
        <v/>
      </c>
      <c r="AU490" s="146" t="str">
        <f>IFERROR(VLOOKUP(AG490,Lists!$P$2:$Q$182,2,0),"")</f>
        <v/>
      </c>
      <c r="AV490" s="143" t="str">
        <f>IF(AL490="UI",VLOOKUP(AJ490,'Convert Internation Units'!$A$2:$D$33,4,FALSE),IF(AJ490="Penethamate hydroiodide",0.63,IF(AJ490="Benzylpenicillin Procaine /
 Benzathine Penicillin",0.61,IF(AJ490="Benzathine Penicillin",0.61,IF(AJ490="Procaine benzylpenicillin",0.61,IF(AJ490=Prodrug!G487,Prodrug!G487,Prodrug!G487))))))</f>
        <v/>
      </c>
      <c r="AW490" s="240" t="str">
        <f>IFERROR((((Calculations!O487*Calculations!G487)/Calculations!E487)*'Data Entry'!X490),"")</f>
        <v/>
      </c>
      <c r="AX490" s="146" t="str">
        <f>IFERROR(VLOOKUP(AJ490,Lists!$P$2:$Q$182,2,0),"")</f>
        <v/>
      </c>
      <c r="AY490" s="143" t="str">
        <f>IF(AO490="UI",VLOOKUP(AM490,'Convert Internation Units'!$A$2:$D$33,4,FALSE),IF(AM490="Penethamate hydroiodide",0.63,IF(AM490="Benzylpenicillin Procaine /
 Benzathine Penicillin",0.61,IF(AM490="Benzathine Penicillin",0.61,IF(AM490="Procaine benzylpenicillin",0.61,IF(AM490=Prodrug!H487,Prodrug!H487,Prodrug!H487))))))</f>
        <v/>
      </c>
      <c r="AZ490" s="240" t="str">
        <f>IFERROR((((Calculations!S487*Calculations!G487)/Calculations!E487)*'Data Entry'!X490),"")</f>
        <v/>
      </c>
      <c r="BA490" s="146" t="str">
        <f>IFERROR(VLOOKUP(AM490,Lists!$P$2:$Q$182,2,0),"")</f>
        <v/>
      </c>
      <c r="BG490" s="165"/>
      <c r="BH490" s="165"/>
      <c r="BI490" s="165"/>
      <c r="BJ490" s="165"/>
      <c r="BK490" s="165"/>
      <c r="BL490" s="165"/>
      <c r="BM490" s="165"/>
      <c r="BN490" s="165"/>
      <c r="BO490" s="165"/>
      <c r="BP490" s="165"/>
      <c r="BQ490" s="165"/>
      <c r="BR490" s="165"/>
      <c r="BS490" s="165"/>
      <c r="BT490" s="165"/>
      <c r="BU490" s="165"/>
    </row>
    <row r="491" spans="1:73" s="5" customFormat="1">
      <c r="A491" s="116">
        <v>485</v>
      </c>
      <c r="B491" s="232"/>
      <c r="C491" s="105"/>
      <c r="D491" s="105"/>
      <c r="E491" s="105"/>
      <c r="F491" s="106"/>
      <c r="G491" s="107"/>
      <c r="H491" s="107"/>
      <c r="I491" s="108"/>
      <c r="J491" s="110"/>
      <c r="K491" s="110"/>
      <c r="L491" s="110"/>
      <c r="M491" s="110"/>
      <c r="N491" s="110"/>
      <c r="O491" s="110"/>
      <c r="P491" s="110"/>
      <c r="Q491" s="110"/>
      <c r="R491" s="110"/>
      <c r="S491" s="110"/>
      <c r="T491" s="110"/>
      <c r="U491" s="110"/>
      <c r="V491" s="110"/>
      <c r="W491" s="109"/>
      <c r="X491" s="111"/>
      <c r="Y491" s="112"/>
      <c r="Z491" s="328"/>
      <c r="AA491" s="329"/>
      <c r="AB491" s="114"/>
      <c r="AC491" s="115"/>
      <c r="AD491" s="113"/>
      <c r="AE491" s="113"/>
      <c r="AF491" s="112"/>
      <c r="AG491" s="116"/>
      <c r="AH491" s="115"/>
      <c r="AI491" s="174"/>
      <c r="AJ491" s="104"/>
      <c r="AK491" s="115"/>
      <c r="AL491" s="112"/>
      <c r="AM491" s="116"/>
      <c r="AN491" s="115"/>
      <c r="AO491" s="248"/>
      <c r="AP491" s="242" t="str">
        <f>IF(AD491="UI",VLOOKUP(AB491,'Convert Internation Units'!$A$2:$D$33,4,FALSE),IF(AB491="Penethamate hydroiodide",0.63,IF(AB491="Benzylpenicillin Procaine /
 Benzathine Penicillin",0.61,IF(AB491="Benzathine Penicillin",0.61,IF(AB491="Procaine benzylpenicillin",0.61,IF(AB491=Prodrug!E488,Prodrug!E488,Prodrug!E488))))))</f>
        <v/>
      </c>
      <c r="AQ491" s="239" t="str">
        <f>IFERROR((((Calculations!C488*Calculations!G488)/Calculations!E488)*'Data Entry'!X491),"")</f>
        <v/>
      </c>
      <c r="AR491" s="234" t="str">
        <f>IFERROR(VLOOKUP(AB491,Lists!$P$2:$Q$182,2,0),"")</f>
        <v/>
      </c>
      <c r="AS491" s="233" t="str">
        <f>IF(AI491="UI",VLOOKUP(AG491,'Convert Internation Units'!$A$2:$D$33,4,FALSE),IF(AG491="Penethamate hydroiodide",0.63,IF(AG491="Benzylpenicillin Procaine /
 Benzathine Penicillin",0.61,IF(AG491="Benzathine Penicillin",0.61,IF(AG491="Procaine benzylpenicillin",0.61,IF(AG491=Prodrug!F488,Prodrug!F488,Prodrug!F488))))))</f>
        <v/>
      </c>
      <c r="AT491" s="239" t="str">
        <f>IFERROR((((Calculations!K488*Calculations!G488)/Calculations!E488)*'Data Entry'!X491),"")</f>
        <v/>
      </c>
      <c r="AU491" s="235" t="str">
        <f>IFERROR(VLOOKUP(AG491,Lists!$P$2:$Q$182,2,0),"")</f>
        <v/>
      </c>
      <c r="AV491" s="233" t="str">
        <f>IF(AL491="UI",VLOOKUP(AJ491,'Convert Internation Units'!$A$2:$D$33,4,FALSE),IF(AJ491="Penethamate hydroiodide",0.63,IF(AJ491="Benzylpenicillin Procaine /
 Benzathine Penicillin",0.61,IF(AJ491="Benzathine Penicillin",0.61,IF(AJ491="Procaine benzylpenicillin",0.61,IF(AJ491=Prodrug!G488,Prodrug!G488,Prodrug!G488))))))</f>
        <v/>
      </c>
      <c r="AW491" s="239" t="str">
        <f>IFERROR((((Calculations!O488*Calculations!G488)/Calculations!E488)*'Data Entry'!X491),"")</f>
        <v/>
      </c>
      <c r="AX491" s="235" t="str">
        <f>IFERROR(VLOOKUP(AJ491,Lists!$P$2:$Q$182,2,0),"")</f>
        <v/>
      </c>
      <c r="AY491" s="233" t="str">
        <f>IF(AO491="UI",VLOOKUP(AM491,'Convert Internation Units'!$A$2:$D$33,4,FALSE),IF(AM491="Penethamate hydroiodide",0.63,IF(AM491="Benzylpenicillin Procaine /
 Benzathine Penicillin",0.61,IF(AM491="Benzathine Penicillin",0.61,IF(AM491="Procaine benzylpenicillin",0.61,IF(AM491=Prodrug!H488,Prodrug!H488,Prodrug!H488))))))</f>
        <v/>
      </c>
      <c r="AZ491" s="239" t="str">
        <f>IFERROR((((Calculations!S488*Calculations!G488)/Calculations!E488)*'Data Entry'!X491),"")</f>
        <v/>
      </c>
      <c r="BA491" s="235" t="str">
        <f>IFERROR(VLOOKUP(AM491,Lists!$P$2:$Q$182,2,0),"")</f>
        <v/>
      </c>
      <c r="BG491" s="165"/>
      <c r="BH491" s="165"/>
      <c r="BI491" s="165"/>
      <c r="BJ491" s="165"/>
      <c r="BK491" s="165"/>
      <c r="BL491" s="165"/>
      <c r="BM491" s="165"/>
      <c r="BN491" s="165"/>
      <c r="BO491" s="165"/>
      <c r="BP491" s="165"/>
      <c r="BQ491" s="165"/>
      <c r="BR491" s="165"/>
      <c r="BS491" s="165"/>
      <c r="BT491" s="165"/>
      <c r="BU491" s="165"/>
    </row>
    <row r="492" spans="1:73" s="5" customFormat="1">
      <c r="A492" s="6">
        <v>486</v>
      </c>
      <c r="B492" s="231"/>
      <c r="C492" s="7"/>
      <c r="D492" s="7"/>
      <c r="E492" s="7"/>
      <c r="F492" s="67"/>
      <c r="G492" s="79"/>
      <c r="H492" s="79"/>
      <c r="I492" s="75"/>
      <c r="J492" s="76"/>
      <c r="K492" s="76"/>
      <c r="L492" s="76"/>
      <c r="M492" s="76"/>
      <c r="N492" s="76"/>
      <c r="O492" s="76"/>
      <c r="P492" s="76"/>
      <c r="Q492" s="76"/>
      <c r="R492" s="76"/>
      <c r="S492" s="76"/>
      <c r="T492" s="76"/>
      <c r="U492" s="76"/>
      <c r="V492" s="76"/>
      <c r="W492" s="80"/>
      <c r="X492" s="69"/>
      <c r="Y492" s="25"/>
      <c r="Z492" s="326"/>
      <c r="AA492" s="327"/>
      <c r="AB492" s="28"/>
      <c r="AC492" s="23"/>
      <c r="AD492" s="8"/>
      <c r="AE492" s="8"/>
      <c r="AF492" s="25"/>
      <c r="AG492" s="6"/>
      <c r="AH492" s="23"/>
      <c r="AI492" s="173"/>
      <c r="AJ492" s="26"/>
      <c r="AK492" s="23"/>
      <c r="AL492" s="25"/>
      <c r="AM492" s="6"/>
      <c r="AN492" s="23"/>
      <c r="AO492" s="247"/>
      <c r="AP492" s="243" t="str">
        <f>IF(AD492="UI",VLOOKUP(AB492,'Convert Internation Units'!$A$2:$D$33,4,FALSE),IF(AB492="Penethamate hydroiodide",0.63,IF(AB492="Benzylpenicillin Procaine /
 Benzathine Penicillin",0.61,IF(AB492="Benzathine Penicillin",0.61,IF(AB492="Procaine benzylpenicillin",0.61,IF(AB492=Prodrug!E489,Prodrug!E489,Prodrug!E489))))))</f>
        <v/>
      </c>
      <c r="AQ492" s="240" t="str">
        <f>IFERROR((((Calculations!C489*Calculations!G489)/Calculations!E489)*'Data Entry'!X492),"")</f>
        <v/>
      </c>
      <c r="AR492" s="141" t="str">
        <f>IFERROR(VLOOKUP(AB492,Lists!$P$2:$Q$182,2,0),"")</f>
        <v/>
      </c>
      <c r="AS492" s="143" t="str">
        <f>IF(AI492="UI",VLOOKUP(AG492,'Convert Internation Units'!$A$2:$D$33,4,FALSE),IF(AG492="Penethamate hydroiodide",0.63,IF(AG492="Benzylpenicillin Procaine /
 Benzathine Penicillin",0.61,IF(AG492="Benzathine Penicillin",0.61,IF(AG492="Procaine benzylpenicillin",0.61,IF(AG492=Prodrug!F489,Prodrug!F489,Prodrug!F489))))))</f>
        <v/>
      </c>
      <c r="AT492" s="240" t="str">
        <f>IFERROR((((Calculations!K489*Calculations!G489)/Calculations!E489)*'Data Entry'!X492),"")</f>
        <v/>
      </c>
      <c r="AU492" s="146" t="str">
        <f>IFERROR(VLOOKUP(AG492,Lists!$P$2:$Q$182,2,0),"")</f>
        <v/>
      </c>
      <c r="AV492" s="143" t="str">
        <f>IF(AL492="UI",VLOOKUP(AJ492,'Convert Internation Units'!$A$2:$D$33,4,FALSE),IF(AJ492="Penethamate hydroiodide",0.63,IF(AJ492="Benzylpenicillin Procaine /
 Benzathine Penicillin",0.61,IF(AJ492="Benzathine Penicillin",0.61,IF(AJ492="Procaine benzylpenicillin",0.61,IF(AJ492=Prodrug!G489,Prodrug!G489,Prodrug!G489))))))</f>
        <v/>
      </c>
      <c r="AW492" s="240" t="str">
        <f>IFERROR((((Calculations!O489*Calculations!G489)/Calculations!E489)*'Data Entry'!X492),"")</f>
        <v/>
      </c>
      <c r="AX492" s="146" t="str">
        <f>IFERROR(VLOOKUP(AJ492,Lists!$P$2:$Q$182,2,0),"")</f>
        <v/>
      </c>
      <c r="AY492" s="143" t="str">
        <f>IF(AO492="UI",VLOOKUP(AM492,'Convert Internation Units'!$A$2:$D$33,4,FALSE),IF(AM492="Penethamate hydroiodide",0.63,IF(AM492="Benzylpenicillin Procaine /
 Benzathine Penicillin",0.61,IF(AM492="Benzathine Penicillin",0.61,IF(AM492="Procaine benzylpenicillin",0.61,IF(AM492=Prodrug!H489,Prodrug!H489,Prodrug!H489))))))</f>
        <v/>
      </c>
      <c r="AZ492" s="240" t="str">
        <f>IFERROR((((Calculations!S489*Calculations!G489)/Calculations!E489)*'Data Entry'!X492),"")</f>
        <v/>
      </c>
      <c r="BA492" s="146" t="str">
        <f>IFERROR(VLOOKUP(AM492,Lists!$P$2:$Q$182,2,0),"")</f>
        <v/>
      </c>
      <c r="BG492" s="165"/>
      <c r="BH492" s="165"/>
      <c r="BI492" s="165"/>
      <c r="BJ492" s="165"/>
      <c r="BK492" s="165"/>
      <c r="BL492" s="165"/>
      <c r="BM492" s="165"/>
      <c r="BN492" s="165"/>
      <c r="BO492" s="165"/>
      <c r="BP492" s="165"/>
      <c r="BQ492" s="165"/>
      <c r="BR492" s="165"/>
      <c r="BS492" s="165"/>
      <c r="BT492" s="165"/>
      <c r="BU492" s="165"/>
    </row>
    <row r="493" spans="1:73" s="5" customFormat="1">
      <c r="A493" s="116">
        <v>487</v>
      </c>
      <c r="B493" s="232"/>
      <c r="C493" s="105"/>
      <c r="D493" s="105"/>
      <c r="E493" s="105"/>
      <c r="F493" s="106"/>
      <c r="G493" s="107"/>
      <c r="H493" s="107"/>
      <c r="I493" s="108"/>
      <c r="J493" s="110"/>
      <c r="K493" s="110"/>
      <c r="L493" s="110"/>
      <c r="M493" s="110"/>
      <c r="N493" s="110"/>
      <c r="O493" s="110"/>
      <c r="P493" s="110"/>
      <c r="Q493" s="110"/>
      <c r="R493" s="110"/>
      <c r="S493" s="110"/>
      <c r="T493" s="110"/>
      <c r="U493" s="110"/>
      <c r="V493" s="110"/>
      <c r="W493" s="109"/>
      <c r="X493" s="111"/>
      <c r="Y493" s="112"/>
      <c r="Z493" s="328"/>
      <c r="AA493" s="329"/>
      <c r="AB493" s="114"/>
      <c r="AC493" s="115"/>
      <c r="AD493" s="113"/>
      <c r="AE493" s="113"/>
      <c r="AF493" s="112"/>
      <c r="AG493" s="116"/>
      <c r="AH493" s="115"/>
      <c r="AI493" s="174"/>
      <c r="AJ493" s="104"/>
      <c r="AK493" s="115"/>
      <c r="AL493" s="112"/>
      <c r="AM493" s="116"/>
      <c r="AN493" s="115"/>
      <c r="AO493" s="248"/>
      <c r="AP493" s="242" t="str">
        <f>IF(AD493="UI",VLOOKUP(AB493,'Convert Internation Units'!$A$2:$D$33,4,FALSE),IF(AB493="Penethamate hydroiodide",0.63,IF(AB493="Benzylpenicillin Procaine /
 Benzathine Penicillin",0.61,IF(AB493="Benzathine Penicillin",0.61,IF(AB493="Procaine benzylpenicillin",0.61,IF(AB493=Prodrug!E490,Prodrug!E490,Prodrug!E490))))))</f>
        <v/>
      </c>
      <c r="AQ493" s="239" t="str">
        <f>IFERROR((((Calculations!C490*Calculations!G490)/Calculations!E490)*'Data Entry'!X493),"")</f>
        <v/>
      </c>
      <c r="AR493" s="234" t="str">
        <f>IFERROR(VLOOKUP(AB493,Lists!$P$2:$Q$182,2,0),"")</f>
        <v/>
      </c>
      <c r="AS493" s="233" t="str">
        <f>IF(AI493="UI",VLOOKUP(AG493,'Convert Internation Units'!$A$2:$D$33,4,FALSE),IF(AG493="Penethamate hydroiodide",0.63,IF(AG493="Benzylpenicillin Procaine /
 Benzathine Penicillin",0.61,IF(AG493="Benzathine Penicillin",0.61,IF(AG493="Procaine benzylpenicillin",0.61,IF(AG493=Prodrug!F490,Prodrug!F490,Prodrug!F490))))))</f>
        <v/>
      </c>
      <c r="AT493" s="239" t="str">
        <f>IFERROR((((Calculations!K490*Calculations!G490)/Calculations!E490)*'Data Entry'!X493),"")</f>
        <v/>
      </c>
      <c r="AU493" s="235" t="str">
        <f>IFERROR(VLOOKUP(AG493,Lists!$P$2:$Q$182,2,0),"")</f>
        <v/>
      </c>
      <c r="AV493" s="233" t="str">
        <f>IF(AL493="UI",VLOOKUP(AJ493,'Convert Internation Units'!$A$2:$D$33,4,FALSE),IF(AJ493="Penethamate hydroiodide",0.63,IF(AJ493="Benzylpenicillin Procaine /
 Benzathine Penicillin",0.61,IF(AJ493="Benzathine Penicillin",0.61,IF(AJ493="Procaine benzylpenicillin",0.61,IF(AJ493=Prodrug!G490,Prodrug!G490,Prodrug!G490))))))</f>
        <v/>
      </c>
      <c r="AW493" s="239" t="str">
        <f>IFERROR((((Calculations!O490*Calculations!G490)/Calculations!E490)*'Data Entry'!X493),"")</f>
        <v/>
      </c>
      <c r="AX493" s="235" t="str">
        <f>IFERROR(VLOOKUP(AJ493,Lists!$P$2:$Q$182,2,0),"")</f>
        <v/>
      </c>
      <c r="AY493" s="233" t="str">
        <f>IF(AO493="UI",VLOOKUP(AM493,'Convert Internation Units'!$A$2:$D$33,4,FALSE),IF(AM493="Penethamate hydroiodide",0.63,IF(AM493="Benzylpenicillin Procaine /
 Benzathine Penicillin",0.61,IF(AM493="Benzathine Penicillin",0.61,IF(AM493="Procaine benzylpenicillin",0.61,IF(AM493=Prodrug!H490,Prodrug!H490,Prodrug!H490))))))</f>
        <v/>
      </c>
      <c r="AZ493" s="239" t="str">
        <f>IFERROR((((Calculations!S490*Calculations!G490)/Calculations!E490)*'Data Entry'!X493),"")</f>
        <v/>
      </c>
      <c r="BA493" s="235" t="str">
        <f>IFERROR(VLOOKUP(AM493,Lists!$P$2:$Q$182,2,0),"")</f>
        <v/>
      </c>
      <c r="BG493" s="165"/>
      <c r="BH493" s="165"/>
      <c r="BI493" s="165"/>
      <c r="BJ493" s="165"/>
      <c r="BK493" s="165"/>
      <c r="BL493" s="165"/>
      <c r="BM493" s="165"/>
      <c r="BN493" s="165"/>
      <c r="BO493" s="165"/>
      <c r="BP493" s="165"/>
      <c r="BQ493" s="165"/>
      <c r="BR493" s="165"/>
      <c r="BS493" s="165"/>
      <c r="BT493" s="165"/>
      <c r="BU493" s="165"/>
    </row>
    <row r="494" spans="1:73" s="5" customFormat="1">
      <c r="A494" s="6">
        <v>488</v>
      </c>
      <c r="B494" s="231"/>
      <c r="C494" s="7"/>
      <c r="D494" s="7"/>
      <c r="E494" s="7"/>
      <c r="F494" s="67"/>
      <c r="G494" s="79"/>
      <c r="H494" s="79"/>
      <c r="I494" s="75"/>
      <c r="J494" s="76"/>
      <c r="K494" s="76"/>
      <c r="L494" s="76"/>
      <c r="M494" s="76"/>
      <c r="N494" s="76"/>
      <c r="O494" s="76"/>
      <c r="P494" s="76"/>
      <c r="Q494" s="76"/>
      <c r="R494" s="76"/>
      <c r="S494" s="76"/>
      <c r="T494" s="76"/>
      <c r="U494" s="76"/>
      <c r="V494" s="76"/>
      <c r="W494" s="80"/>
      <c r="X494" s="69"/>
      <c r="Y494" s="25"/>
      <c r="Z494" s="326"/>
      <c r="AA494" s="327"/>
      <c r="AB494" s="28"/>
      <c r="AC494" s="23"/>
      <c r="AD494" s="8"/>
      <c r="AE494" s="8"/>
      <c r="AF494" s="25"/>
      <c r="AG494" s="6"/>
      <c r="AH494" s="23"/>
      <c r="AI494" s="173"/>
      <c r="AJ494" s="26"/>
      <c r="AK494" s="23"/>
      <c r="AL494" s="25"/>
      <c r="AM494" s="6"/>
      <c r="AN494" s="23"/>
      <c r="AO494" s="247"/>
      <c r="AP494" s="243" t="str">
        <f>IF(AD494="UI",VLOOKUP(AB494,'Convert Internation Units'!$A$2:$D$33,4,FALSE),IF(AB494="Penethamate hydroiodide",0.63,IF(AB494="Benzylpenicillin Procaine /
 Benzathine Penicillin",0.61,IF(AB494="Benzathine Penicillin",0.61,IF(AB494="Procaine benzylpenicillin",0.61,IF(AB494=Prodrug!E491,Prodrug!E491,Prodrug!E491))))))</f>
        <v/>
      </c>
      <c r="AQ494" s="240" t="str">
        <f>IFERROR((((Calculations!C491*Calculations!G491)/Calculations!E491)*'Data Entry'!X494),"")</f>
        <v/>
      </c>
      <c r="AR494" s="141" t="str">
        <f>IFERROR(VLOOKUP(AB494,Lists!$P$2:$Q$182,2,0),"")</f>
        <v/>
      </c>
      <c r="AS494" s="143" t="str">
        <f>IF(AI494="UI",VLOOKUP(AG494,'Convert Internation Units'!$A$2:$D$33,4,FALSE),IF(AG494="Penethamate hydroiodide",0.63,IF(AG494="Benzylpenicillin Procaine /
 Benzathine Penicillin",0.61,IF(AG494="Benzathine Penicillin",0.61,IF(AG494="Procaine benzylpenicillin",0.61,IF(AG494=Prodrug!F491,Prodrug!F491,Prodrug!F491))))))</f>
        <v/>
      </c>
      <c r="AT494" s="240" t="str">
        <f>IFERROR((((Calculations!K491*Calculations!G491)/Calculations!E491)*'Data Entry'!X494),"")</f>
        <v/>
      </c>
      <c r="AU494" s="146" t="str">
        <f>IFERROR(VLOOKUP(AG494,Lists!$P$2:$Q$182,2,0),"")</f>
        <v/>
      </c>
      <c r="AV494" s="143" t="str">
        <f>IF(AL494="UI",VLOOKUP(AJ494,'Convert Internation Units'!$A$2:$D$33,4,FALSE),IF(AJ494="Penethamate hydroiodide",0.63,IF(AJ494="Benzylpenicillin Procaine /
 Benzathine Penicillin",0.61,IF(AJ494="Benzathine Penicillin",0.61,IF(AJ494="Procaine benzylpenicillin",0.61,IF(AJ494=Prodrug!G491,Prodrug!G491,Prodrug!G491))))))</f>
        <v/>
      </c>
      <c r="AW494" s="240" t="str">
        <f>IFERROR((((Calculations!O491*Calculations!G491)/Calculations!E491)*'Data Entry'!X494),"")</f>
        <v/>
      </c>
      <c r="AX494" s="146" t="str">
        <f>IFERROR(VLOOKUP(AJ494,Lists!$P$2:$Q$182,2,0),"")</f>
        <v/>
      </c>
      <c r="AY494" s="143" t="str">
        <f>IF(AO494="UI",VLOOKUP(AM494,'Convert Internation Units'!$A$2:$D$33,4,FALSE),IF(AM494="Penethamate hydroiodide",0.63,IF(AM494="Benzylpenicillin Procaine /
 Benzathine Penicillin",0.61,IF(AM494="Benzathine Penicillin",0.61,IF(AM494="Procaine benzylpenicillin",0.61,IF(AM494=Prodrug!H491,Prodrug!H491,Prodrug!H491))))))</f>
        <v/>
      </c>
      <c r="AZ494" s="240" t="str">
        <f>IFERROR((((Calculations!S491*Calculations!G491)/Calculations!E491)*'Data Entry'!X494),"")</f>
        <v/>
      </c>
      <c r="BA494" s="146" t="str">
        <f>IFERROR(VLOOKUP(AM494,Lists!$P$2:$Q$182,2,0),"")</f>
        <v/>
      </c>
      <c r="BG494" s="165"/>
      <c r="BH494" s="165"/>
      <c r="BI494" s="165"/>
      <c r="BJ494" s="165"/>
      <c r="BK494" s="165"/>
      <c r="BL494" s="165"/>
      <c r="BM494" s="165"/>
      <c r="BN494" s="165"/>
      <c r="BO494" s="165"/>
      <c r="BP494" s="165"/>
      <c r="BQ494" s="165"/>
      <c r="BR494" s="165"/>
      <c r="BS494" s="165"/>
      <c r="BT494" s="165"/>
      <c r="BU494" s="165"/>
    </row>
    <row r="495" spans="1:73" s="5" customFormat="1">
      <c r="A495" s="116">
        <v>489</v>
      </c>
      <c r="B495" s="232"/>
      <c r="C495" s="105"/>
      <c r="D495" s="105"/>
      <c r="E495" s="105"/>
      <c r="F495" s="106"/>
      <c r="G495" s="107"/>
      <c r="H495" s="107"/>
      <c r="I495" s="108"/>
      <c r="J495" s="110"/>
      <c r="K495" s="110"/>
      <c r="L495" s="110"/>
      <c r="M495" s="110"/>
      <c r="N495" s="110"/>
      <c r="O495" s="110"/>
      <c r="P495" s="110"/>
      <c r="Q495" s="110"/>
      <c r="R495" s="110"/>
      <c r="S495" s="110"/>
      <c r="T495" s="110"/>
      <c r="U495" s="110"/>
      <c r="V495" s="110"/>
      <c r="W495" s="109"/>
      <c r="X495" s="111"/>
      <c r="Y495" s="112"/>
      <c r="Z495" s="328"/>
      <c r="AA495" s="329"/>
      <c r="AB495" s="114"/>
      <c r="AC495" s="115"/>
      <c r="AD495" s="113"/>
      <c r="AE495" s="113"/>
      <c r="AF495" s="112"/>
      <c r="AG495" s="116"/>
      <c r="AH495" s="115"/>
      <c r="AI495" s="174"/>
      <c r="AJ495" s="104"/>
      <c r="AK495" s="115"/>
      <c r="AL495" s="112"/>
      <c r="AM495" s="116"/>
      <c r="AN495" s="115"/>
      <c r="AO495" s="248"/>
      <c r="AP495" s="242" t="str">
        <f>IF(AD495="UI",VLOOKUP(AB495,'Convert Internation Units'!$A$2:$D$33,4,FALSE),IF(AB495="Penethamate hydroiodide",0.63,IF(AB495="Benzylpenicillin Procaine /
 Benzathine Penicillin",0.61,IF(AB495="Benzathine Penicillin",0.61,IF(AB495="Procaine benzylpenicillin",0.61,IF(AB495=Prodrug!E492,Prodrug!E492,Prodrug!E492))))))</f>
        <v/>
      </c>
      <c r="AQ495" s="239" t="str">
        <f>IFERROR((((Calculations!C492*Calculations!G492)/Calculations!E492)*'Data Entry'!X495),"")</f>
        <v/>
      </c>
      <c r="AR495" s="234" t="str">
        <f>IFERROR(VLOOKUP(AB495,Lists!$P$2:$Q$182,2,0),"")</f>
        <v/>
      </c>
      <c r="AS495" s="233" t="str">
        <f>IF(AI495="UI",VLOOKUP(AG495,'Convert Internation Units'!$A$2:$D$33,4,FALSE),IF(AG495="Penethamate hydroiodide",0.63,IF(AG495="Benzylpenicillin Procaine /
 Benzathine Penicillin",0.61,IF(AG495="Benzathine Penicillin",0.61,IF(AG495="Procaine benzylpenicillin",0.61,IF(AG495=Prodrug!F492,Prodrug!F492,Prodrug!F492))))))</f>
        <v/>
      </c>
      <c r="AT495" s="239" t="str">
        <f>IFERROR((((Calculations!K492*Calculations!G492)/Calculations!E492)*'Data Entry'!X495),"")</f>
        <v/>
      </c>
      <c r="AU495" s="235" t="str">
        <f>IFERROR(VLOOKUP(AG495,Lists!$P$2:$Q$182,2,0),"")</f>
        <v/>
      </c>
      <c r="AV495" s="233" t="str">
        <f>IF(AL495="UI",VLOOKUP(AJ495,'Convert Internation Units'!$A$2:$D$33,4,FALSE),IF(AJ495="Penethamate hydroiodide",0.63,IF(AJ495="Benzylpenicillin Procaine /
 Benzathine Penicillin",0.61,IF(AJ495="Benzathine Penicillin",0.61,IF(AJ495="Procaine benzylpenicillin",0.61,IF(AJ495=Prodrug!G492,Prodrug!G492,Prodrug!G492))))))</f>
        <v/>
      </c>
      <c r="AW495" s="239" t="str">
        <f>IFERROR((((Calculations!O492*Calculations!G492)/Calculations!E492)*'Data Entry'!X495),"")</f>
        <v/>
      </c>
      <c r="AX495" s="235" t="str">
        <f>IFERROR(VLOOKUP(AJ495,Lists!$P$2:$Q$182,2,0),"")</f>
        <v/>
      </c>
      <c r="AY495" s="233" t="str">
        <f>IF(AO495="UI",VLOOKUP(AM495,'Convert Internation Units'!$A$2:$D$33,4,FALSE),IF(AM495="Penethamate hydroiodide",0.63,IF(AM495="Benzylpenicillin Procaine /
 Benzathine Penicillin",0.61,IF(AM495="Benzathine Penicillin",0.61,IF(AM495="Procaine benzylpenicillin",0.61,IF(AM495=Prodrug!H492,Prodrug!H492,Prodrug!H492))))))</f>
        <v/>
      </c>
      <c r="AZ495" s="239" t="str">
        <f>IFERROR((((Calculations!S492*Calculations!G492)/Calculations!E492)*'Data Entry'!X495),"")</f>
        <v/>
      </c>
      <c r="BA495" s="235" t="str">
        <f>IFERROR(VLOOKUP(AM495,Lists!$P$2:$Q$182,2,0),"")</f>
        <v/>
      </c>
      <c r="BG495" s="165"/>
      <c r="BH495" s="165"/>
      <c r="BI495" s="165"/>
      <c r="BJ495" s="165"/>
      <c r="BK495" s="165"/>
      <c r="BL495" s="165"/>
      <c r="BM495" s="165"/>
      <c r="BN495" s="165"/>
      <c r="BO495" s="165"/>
      <c r="BP495" s="165"/>
      <c r="BQ495" s="165"/>
      <c r="BR495" s="165"/>
      <c r="BS495" s="165"/>
      <c r="BT495" s="165"/>
      <c r="BU495" s="165"/>
    </row>
    <row r="496" spans="1:73" s="5" customFormat="1">
      <c r="A496" s="6">
        <v>490</v>
      </c>
      <c r="B496" s="231"/>
      <c r="C496" s="7"/>
      <c r="D496" s="7"/>
      <c r="E496" s="7"/>
      <c r="F496" s="67"/>
      <c r="G496" s="79"/>
      <c r="H496" s="79"/>
      <c r="I496" s="75"/>
      <c r="J496" s="76"/>
      <c r="K496" s="76"/>
      <c r="L496" s="76"/>
      <c r="M496" s="76"/>
      <c r="N496" s="76"/>
      <c r="O496" s="76"/>
      <c r="P496" s="76"/>
      <c r="Q496" s="76"/>
      <c r="R496" s="76"/>
      <c r="S496" s="76"/>
      <c r="T496" s="76"/>
      <c r="U496" s="76"/>
      <c r="V496" s="76"/>
      <c r="W496" s="80"/>
      <c r="X496" s="69"/>
      <c r="Y496" s="25"/>
      <c r="Z496" s="326"/>
      <c r="AA496" s="327"/>
      <c r="AB496" s="28"/>
      <c r="AC496" s="23"/>
      <c r="AD496" s="8"/>
      <c r="AE496" s="8"/>
      <c r="AF496" s="25"/>
      <c r="AG496" s="6"/>
      <c r="AH496" s="23"/>
      <c r="AI496" s="173"/>
      <c r="AJ496" s="26"/>
      <c r="AK496" s="23"/>
      <c r="AL496" s="25"/>
      <c r="AM496" s="6"/>
      <c r="AN496" s="23"/>
      <c r="AO496" s="247"/>
      <c r="AP496" s="243" t="str">
        <f>IF(AD496="UI",VLOOKUP(AB496,'Convert Internation Units'!$A$2:$D$33,4,FALSE),IF(AB496="Penethamate hydroiodide",0.63,IF(AB496="Benzylpenicillin Procaine /
 Benzathine Penicillin",0.61,IF(AB496="Benzathine Penicillin",0.61,IF(AB496="Procaine benzylpenicillin",0.61,IF(AB496=Prodrug!E493,Prodrug!E493,Prodrug!E493))))))</f>
        <v/>
      </c>
      <c r="AQ496" s="240" t="str">
        <f>IFERROR((((Calculations!C493*Calculations!G493)/Calculations!E493)*'Data Entry'!X496),"")</f>
        <v/>
      </c>
      <c r="AR496" s="141" t="str">
        <f>IFERROR(VLOOKUP(AB496,Lists!$P$2:$Q$182,2,0),"")</f>
        <v/>
      </c>
      <c r="AS496" s="143" t="str">
        <f>IF(AI496="UI",VLOOKUP(AG496,'Convert Internation Units'!$A$2:$D$33,4,FALSE),IF(AG496="Penethamate hydroiodide",0.63,IF(AG496="Benzylpenicillin Procaine /
 Benzathine Penicillin",0.61,IF(AG496="Benzathine Penicillin",0.61,IF(AG496="Procaine benzylpenicillin",0.61,IF(AG496=Prodrug!F493,Prodrug!F493,Prodrug!F493))))))</f>
        <v/>
      </c>
      <c r="AT496" s="240" t="str">
        <f>IFERROR((((Calculations!K493*Calculations!G493)/Calculations!E493)*'Data Entry'!X496),"")</f>
        <v/>
      </c>
      <c r="AU496" s="146" t="str">
        <f>IFERROR(VLOOKUP(AG496,Lists!$P$2:$Q$182,2,0),"")</f>
        <v/>
      </c>
      <c r="AV496" s="143" t="str">
        <f>IF(AL496="UI",VLOOKUP(AJ496,'Convert Internation Units'!$A$2:$D$33,4,FALSE),IF(AJ496="Penethamate hydroiodide",0.63,IF(AJ496="Benzylpenicillin Procaine /
 Benzathine Penicillin",0.61,IF(AJ496="Benzathine Penicillin",0.61,IF(AJ496="Procaine benzylpenicillin",0.61,IF(AJ496=Prodrug!G493,Prodrug!G493,Prodrug!G493))))))</f>
        <v/>
      </c>
      <c r="AW496" s="240" t="str">
        <f>IFERROR((((Calculations!O493*Calculations!G493)/Calculations!E493)*'Data Entry'!X496),"")</f>
        <v/>
      </c>
      <c r="AX496" s="146" t="str">
        <f>IFERROR(VLOOKUP(AJ496,Lists!$P$2:$Q$182,2,0),"")</f>
        <v/>
      </c>
      <c r="AY496" s="143" t="str">
        <f>IF(AO496="UI",VLOOKUP(AM496,'Convert Internation Units'!$A$2:$D$33,4,FALSE),IF(AM496="Penethamate hydroiodide",0.63,IF(AM496="Benzylpenicillin Procaine /
 Benzathine Penicillin",0.61,IF(AM496="Benzathine Penicillin",0.61,IF(AM496="Procaine benzylpenicillin",0.61,IF(AM496=Prodrug!H493,Prodrug!H493,Prodrug!H493))))))</f>
        <v/>
      </c>
      <c r="AZ496" s="240" t="str">
        <f>IFERROR((((Calculations!S493*Calculations!G493)/Calculations!E493)*'Data Entry'!X496),"")</f>
        <v/>
      </c>
      <c r="BA496" s="146" t="str">
        <f>IFERROR(VLOOKUP(AM496,Lists!$P$2:$Q$182,2,0),"")</f>
        <v/>
      </c>
      <c r="BG496" s="165"/>
      <c r="BH496" s="165"/>
      <c r="BI496" s="165"/>
      <c r="BJ496" s="165"/>
      <c r="BK496" s="165"/>
      <c r="BL496" s="165"/>
      <c r="BM496" s="165"/>
      <c r="BN496" s="165"/>
      <c r="BO496" s="165"/>
      <c r="BP496" s="165"/>
      <c r="BQ496" s="165"/>
      <c r="BR496" s="165"/>
      <c r="BS496" s="165"/>
      <c r="BT496" s="165"/>
      <c r="BU496" s="165"/>
    </row>
    <row r="497" spans="1:73" s="5" customFormat="1">
      <c r="A497" s="116">
        <v>491</v>
      </c>
      <c r="B497" s="232"/>
      <c r="C497" s="105"/>
      <c r="D497" s="105"/>
      <c r="E497" s="105"/>
      <c r="F497" s="106"/>
      <c r="G497" s="107"/>
      <c r="H497" s="107"/>
      <c r="I497" s="108"/>
      <c r="J497" s="110"/>
      <c r="K497" s="110"/>
      <c r="L497" s="110"/>
      <c r="M497" s="110"/>
      <c r="N497" s="110"/>
      <c r="O497" s="110"/>
      <c r="P497" s="110"/>
      <c r="Q497" s="110"/>
      <c r="R497" s="110"/>
      <c r="S497" s="110"/>
      <c r="T497" s="110"/>
      <c r="U497" s="110"/>
      <c r="V497" s="110"/>
      <c r="W497" s="109"/>
      <c r="X497" s="111"/>
      <c r="Y497" s="112"/>
      <c r="Z497" s="328"/>
      <c r="AA497" s="329"/>
      <c r="AB497" s="114"/>
      <c r="AC497" s="115"/>
      <c r="AD497" s="113"/>
      <c r="AE497" s="113"/>
      <c r="AF497" s="112"/>
      <c r="AG497" s="116"/>
      <c r="AH497" s="115"/>
      <c r="AI497" s="174"/>
      <c r="AJ497" s="104"/>
      <c r="AK497" s="115"/>
      <c r="AL497" s="112"/>
      <c r="AM497" s="116"/>
      <c r="AN497" s="115"/>
      <c r="AO497" s="248"/>
      <c r="AP497" s="242" t="str">
        <f>IF(AD497="UI",VLOOKUP(AB497,'Convert Internation Units'!$A$2:$D$33,4,FALSE),IF(AB497="Penethamate hydroiodide",0.63,IF(AB497="Benzylpenicillin Procaine /
 Benzathine Penicillin",0.61,IF(AB497="Benzathine Penicillin",0.61,IF(AB497="Procaine benzylpenicillin",0.61,IF(AB497=Prodrug!E494,Prodrug!E494,Prodrug!E494))))))</f>
        <v/>
      </c>
      <c r="AQ497" s="239" t="str">
        <f>IFERROR((((Calculations!C494*Calculations!G494)/Calculations!E494)*'Data Entry'!X497),"")</f>
        <v/>
      </c>
      <c r="AR497" s="234" t="str">
        <f>IFERROR(VLOOKUP(AB497,Lists!$P$2:$Q$182,2,0),"")</f>
        <v/>
      </c>
      <c r="AS497" s="233" t="str">
        <f>IF(AI497="UI",VLOOKUP(AG497,'Convert Internation Units'!$A$2:$D$33,4,FALSE),IF(AG497="Penethamate hydroiodide",0.63,IF(AG497="Benzylpenicillin Procaine /
 Benzathine Penicillin",0.61,IF(AG497="Benzathine Penicillin",0.61,IF(AG497="Procaine benzylpenicillin",0.61,IF(AG497=Prodrug!F494,Prodrug!F494,Prodrug!F494))))))</f>
        <v/>
      </c>
      <c r="AT497" s="239" t="str">
        <f>IFERROR((((Calculations!K494*Calculations!G494)/Calculations!E494)*'Data Entry'!X497),"")</f>
        <v/>
      </c>
      <c r="AU497" s="235" t="str">
        <f>IFERROR(VLOOKUP(AG497,Lists!$P$2:$Q$182,2,0),"")</f>
        <v/>
      </c>
      <c r="AV497" s="233" t="str">
        <f>IF(AL497="UI",VLOOKUP(AJ497,'Convert Internation Units'!$A$2:$D$33,4,FALSE),IF(AJ497="Penethamate hydroiodide",0.63,IF(AJ497="Benzylpenicillin Procaine /
 Benzathine Penicillin",0.61,IF(AJ497="Benzathine Penicillin",0.61,IF(AJ497="Procaine benzylpenicillin",0.61,IF(AJ497=Prodrug!G494,Prodrug!G494,Prodrug!G494))))))</f>
        <v/>
      </c>
      <c r="AW497" s="239" t="str">
        <f>IFERROR((((Calculations!O494*Calculations!G494)/Calculations!E494)*'Data Entry'!X497),"")</f>
        <v/>
      </c>
      <c r="AX497" s="235" t="str">
        <f>IFERROR(VLOOKUP(AJ497,Lists!$P$2:$Q$182,2,0),"")</f>
        <v/>
      </c>
      <c r="AY497" s="233" t="str">
        <f>IF(AO497="UI",VLOOKUP(AM497,'Convert Internation Units'!$A$2:$D$33,4,FALSE),IF(AM497="Penethamate hydroiodide",0.63,IF(AM497="Benzylpenicillin Procaine /
 Benzathine Penicillin",0.61,IF(AM497="Benzathine Penicillin",0.61,IF(AM497="Procaine benzylpenicillin",0.61,IF(AM497=Prodrug!H494,Prodrug!H494,Prodrug!H494))))))</f>
        <v/>
      </c>
      <c r="AZ497" s="239" t="str">
        <f>IFERROR((((Calculations!S494*Calculations!G494)/Calculations!E494)*'Data Entry'!X497),"")</f>
        <v/>
      </c>
      <c r="BA497" s="235" t="str">
        <f>IFERROR(VLOOKUP(AM497,Lists!$P$2:$Q$182,2,0),"")</f>
        <v/>
      </c>
      <c r="BG497" s="165"/>
      <c r="BH497" s="165"/>
      <c r="BI497" s="165"/>
      <c r="BJ497" s="165"/>
      <c r="BK497" s="165"/>
      <c r="BL497" s="165"/>
      <c r="BM497" s="165"/>
      <c r="BN497" s="165"/>
      <c r="BO497" s="165"/>
      <c r="BP497" s="165"/>
      <c r="BQ497" s="165"/>
      <c r="BR497" s="165"/>
      <c r="BS497" s="165"/>
      <c r="BT497" s="165"/>
      <c r="BU497" s="165"/>
    </row>
    <row r="498" spans="1:73" s="5" customFormat="1">
      <c r="A498" s="6">
        <v>492</v>
      </c>
      <c r="B498" s="231"/>
      <c r="C498" s="7"/>
      <c r="D498" s="7"/>
      <c r="E498" s="7"/>
      <c r="F498" s="67"/>
      <c r="G498" s="79"/>
      <c r="H498" s="79"/>
      <c r="I498" s="75"/>
      <c r="J498" s="76"/>
      <c r="K498" s="76"/>
      <c r="L498" s="76"/>
      <c r="M498" s="76"/>
      <c r="N498" s="76"/>
      <c r="O498" s="76"/>
      <c r="P498" s="76"/>
      <c r="Q498" s="76"/>
      <c r="R498" s="76"/>
      <c r="S498" s="76"/>
      <c r="T498" s="76"/>
      <c r="U498" s="76"/>
      <c r="V498" s="76"/>
      <c r="W498" s="80"/>
      <c r="X498" s="69"/>
      <c r="Y498" s="25"/>
      <c r="Z498" s="326"/>
      <c r="AA498" s="327"/>
      <c r="AB498" s="28"/>
      <c r="AC498" s="23"/>
      <c r="AD498" s="8"/>
      <c r="AE498" s="8"/>
      <c r="AF498" s="25"/>
      <c r="AG498" s="6"/>
      <c r="AH498" s="23"/>
      <c r="AI498" s="173"/>
      <c r="AJ498" s="26"/>
      <c r="AK498" s="23"/>
      <c r="AL498" s="25"/>
      <c r="AM498" s="6"/>
      <c r="AN498" s="23"/>
      <c r="AO498" s="247"/>
      <c r="AP498" s="243" t="str">
        <f>IF(AD498="UI",VLOOKUP(AB498,'Convert Internation Units'!$A$2:$D$33,4,FALSE),IF(AB498="Penethamate hydroiodide",0.63,IF(AB498="Benzylpenicillin Procaine /
 Benzathine Penicillin",0.61,IF(AB498="Benzathine Penicillin",0.61,IF(AB498="Procaine benzylpenicillin",0.61,IF(AB498=Prodrug!E495,Prodrug!E495,Prodrug!E495))))))</f>
        <v/>
      </c>
      <c r="AQ498" s="240" t="str">
        <f>IFERROR((((Calculations!C495*Calculations!G495)/Calculations!E495)*'Data Entry'!X498),"")</f>
        <v/>
      </c>
      <c r="AR498" s="141" t="str">
        <f>IFERROR(VLOOKUP(AB498,Lists!$P$2:$Q$182,2,0),"")</f>
        <v/>
      </c>
      <c r="AS498" s="143" t="str">
        <f>IF(AI498="UI",VLOOKUP(AG498,'Convert Internation Units'!$A$2:$D$33,4,FALSE),IF(AG498="Penethamate hydroiodide",0.63,IF(AG498="Benzylpenicillin Procaine /
 Benzathine Penicillin",0.61,IF(AG498="Benzathine Penicillin",0.61,IF(AG498="Procaine benzylpenicillin",0.61,IF(AG498=Prodrug!F495,Prodrug!F495,Prodrug!F495))))))</f>
        <v/>
      </c>
      <c r="AT498" s="240" t="str">
        <f>IFERROR((((Calculations!K495*Calculations!G495)/Calculations!E495)*'Data Entry'!X498),"")</f>
        <v/>
      </c>
      <c r="AU498" s="146" t="str">
        <f>IFERROR(VLOOKUP(AG498,Lists!$P$2:$Q$182,2,0),"")</f>
        <v/>
      </c>
      <c r="AV498" s="143" t="str">
        <f>IF(AL498="UI",VLOOKUP(AJ498,'Convert Internation Units'!$A$2:$D$33,4,FALSE),IF(AJ498="Penethamate hydroiodide",0.63,IF(AJ498="Benzylpenicillin Procaine /
 Benzathine Penicillin",0.61,IF(AJ498="Benzathine Penicillin",0.61,IF(AJ498="Procaine benzylpenicillin",0.61,IF(AJ498=Prodrug!G495,Prodrug!G495,Prodrug!G495))))))</f>
        <v/>
      </c>
      <c r="AW498" s="240" t="str">
        <f>IFERROR((((Calculations!O495*Calculations!G495)/Calculations!E495)*'Data Entry'!X498),"")</f>
        <v/>
      </c>
      <c r="AX498" s="146" t="str">
        <f>IFERROR(VLOOKUP(AJ498,Lists!$P$2:$Q$182,2,0),"")</f>
        <v/>
      </c>
      <c r="AY498" s="143" t="str">
        <f>IF(AO498="UI",VLOOKUP(AM498,'Convert Internation Units'!$A$2:$D$33,4,FALSE),IF(AM498="Penethamate hydroiodide",0.63,IF(AM498="Benzylpenicillin Procaine /
 Benzathine Penicillin",0.61,IF(AM498="Benzathine Penicillin",0.61,IF(AM498="Procaine benzylpenicillin",0.61,IF(AM498=Prodrug!H495,Prodrug!H495,Prodrug!H495))))))</f>
        <v/>
      </c>
      <c r="AZ498" s="240" t="str">
        <f>IFERROR((((Calculations!S495*Calculations!G495)/Calculations!E495)*'Data Entry'!X498),"")</f>
        <v/>
      </c>
      <c r="BA498" s="146" t="str">
        <f>IFERROR(VLOOKUP(AM498,Lists!$P$2:$Q$182,2,0),"")</f>
        <v/>
      </c>
      <c r="BG498" s="165"/>
      <c r="BH498" s="165"/>
      <c r="BI498" s="165"/>
      <c r="BJ498" s="165"/>
      <c r="BK498" s="165"/>
      <c r="BL498" s="165"/>
      <c r="BM498" s="165"/>
      <c r="BN498" s="165"/>
      <c r="BO498" s="165"/>
      <c r="BP498" s="165"/>
      <c r="BQ498" s="165"/>
      <c r="BR498" s="165"/>
      <c r="BS498" s="165"/>
      <c r="BT498" s="165"/>
      <c r="BU498" s="165"/>
    </row>
    <row r="499" spans="1:73" s="5" customFormat="1">
      <c r="A499" s="116">
        <v>493</v>
      </c>
      <c r="B499" s="232"/>
      <c r="C499" s="105"/>
      <c r="D499" s="105"/>
      <c r="E499" s="105"/>
      <c r="F499" s="106"/>
      <c r="G499" s="107"/>
      <c r="H499" s="107"/>
      <c r="I499" s="108"/>
      <c r="J499" s="110"/>
      <c r="K499" s="110"/>
      <c r="L499" s="110"/>
      <c r="M499" s="110"/>
      <c r="N499" s="110"/>
      <c r="O499" s="110"/>
      <c r="P499" s="110"/>
      <c r="Q499" s="110"/>
      <c r="R499" s="110"/>
      <c r="S499" s="110"/>
      <c r="T499" s="110"/>
      <c r="U499" s="110"/>
      <c r="V499" s="110"/>
      <c r="W499" s="109"/>
      <c r="X499" s="111"/>
      <c r="Y499" s="112"/>
      <c r="Z499" s="328"/>
      <c r="AA499" s="329"/>
      <c r="AB499" s="114"/>
      <c r="AC499" s="115"/>
      <c r="AD499" s="113"/>
      <c r="AE499" s="113"/>
      <c r="AF499" s="112"/>
      <c r="AG499" s="116"/>
      <c r="AH499" s="115"/>
      <c r="AI499" s="174"/>
      <c r="AJ499" s="104"/>
      <c r="AK499" s="115"/>
      <c r="AL499" s="112"/>
      <c r="AM499" s="116"/>
      <c r="AN499" s="115"/>
      <c r="AO499" s="248"/>
      <c r="AP499" s="242" t="str">
        <f>IF(AD499="UI",VLOOKUP(AB499,'Convert Internation Units'!$A$2:$D$33,4,FALSE),IF(AB499="Penethamate hydroiodide",0.63,IF(AB499="Benzylpenicillin Procaine /
 Benzathine Penicillin",0.61,IF(AB499="Benzathine Penicillin",0.61,IF(AB499="Procaine benzylpenicillin",0.61,IF(AB499=Prodrug!E496,Prodrug!E496,Prodrug!E496))))))</f>
        <v/>
      </c>
      <c r="AQ499" s="239" t="str">
        <f>IFERROR((((Calculations!C496*Calculations!G496)/Calculations!E496)*'Data Entry'!X499),"")</f>
        <v/>
      </c>
      <c r="AR499" s="234" t="str">
        <f>IFERROR(VLOOKUP(AB499,Lists!$P$2:$Q$182,2,0),"")</f>
        <v/>
      </c>
      <c r="AS499" s="233" t="str">
        <f>IF(AI499="UI",VLOOKUP(AG499,'Convert Internation Units'!$A$2:$D$33,4,FALSE),IF(AG499="Penethamate hydroiodide",0.63,IF(AG499="Benzylpenicillin Procaine /
 Benzathine Penicillin",0.61,IF(AG499="Benzathine Penicillin",0.61,IF(AG499="Procaine benzylpenicillin",0.61,IF(AG499=Prodrug!F496,Prodrug!F496,Prodrug!F496))))))</f>
        <v/>
      </c>
      <c r="AT499" s="239" t="str">
        <f>IFERROR((((Calculations!K496*Calculations!G496)/Calculations!E496)*'Data Entry'!X499),"")</f>
        <v/>
      </c>
      <c r="AU499" s="235" t="str">
        <f>IFERROR(VLOOKUP(AG499,Lists!$P$2:$Q$182,2,0),"")</f>
        <v/>
      </c>
      <c r="AV499" s="233" t="str">
        <f>IF(AL499="UI",VLOOKUP(AJ499,'Convert Internation Units'!$A$2:$D$33,4,FALSE),IF(AJ499="Penethamate hydroiodide",0.63,IF(AJ499="Benzylpenicillin Procaine /
 Benzathine Penicillin",0.61,IF(AJ499="Benzathine Penicillin",0.61,IF(AJ499="Procaine benzylpenicillin",0.61,IF(AJ499=Prodrug!G496,Prodrug!G496,Prodrug!G496))))))</f>
        <v/>
      </c>
      <c r="AW499" s="239" t="str">
        <f>IFERROR((((Calculations!O496*Calculations!G496)/Calculations!E496)*'Data Entry'!X499),"")</f>
        <v/>
      </c>
      <c r="AX499" s="235" t="str">
        <f>IFERROR(VLOOKUP(AJ499,Lists!$P$2:$Q$182,2,0),"")</f>
        <v/>
      </c>
      <c r="AY499" s="233" t="str">
        <f>IF(AO499="UI",VLOOKUP(AM499,'Convert Internation Units'!$A$2:$D$33,4,FALSE),IF(AM499="Penethamate hydroiodide",0.63,IF(AM499="Benzylpenicillin Procaine /
 Benzathine Penicillin",0.61,IF(AM499="Benzathine Penicillin",0.61,IF(AM499="Procaine benzylpenicillin",0.61,IF(AM499=Prodrug!H496,Prodrug!H496,Prodrug!H496))))))</f>
        <v/>
      </c>
      <c r="AZ499" s="239" t="str">
        <f>IFERROR((((Calculations!S496*Calculations!G496)/Calculations!E496)*'Data Entry'!X499),"")</f>
        <v/>
      </c>
      <c r="BA499" s="235" t="str">
        <f>IFERROR(VLOOKUP(AM499,Lists!$P$2:$Q$182,2,0),"")</f>
        <v/>
      </c>
      <c r="BG499" s="165"/>
      <c r="BH499" s="165"/>
      <c r="BI499" s="165"/>
      <c r="BJ499" s="165"/>
      <c r="BK499" s="165"/>
      <c r="BL499" s="165"/>
      <c r="BM499" s="165"/>
      <c r="BN499" s="165"/>
      <c r="BO499" s="165"/>
      <c r="BP499" s="165"/>
      <c r="BQ499" s="165"/>
      <c r="BR499" s="165"/>
      <c r="BS499" s="165"/>
      <c r="BT499" s="165"/>
      <c r="BU499" s="165"/>
    </row>
    <row r="500" spans="1:73" s="5" customFormat="1">
      <c r="A500" s="6">
        <v>494</v>
      </c>
      <c r="B500" s="231"/>
      <c r="C500" s="7"/>
      <c r="D500" s="7"/>
      <c r="E500" s="7"/>
      <c r="F500" s="67"/>
      <c r="G500" s="79"/>
      <c r="H500" s="79"/>
      <c r="I500" s="75"/>
      <c r="J500" s="76"/>
      <c r="K500" s="76"/>
      <c r="L500" s="76"/>
      <c r="M500" s="76"/>
      <c r="N500" s="76"/>
      <c r="O500" s="76"/>
      <c r="P500" s="76"/>
      <c r="Q500" s="76"/>
      <c r="R500" s="76"/>
      <c r="S500" s="76"/>
      <c r="T500" s="76"/>
      <c r="U500" s="76"/>
      <c r="V500" s="76"/>
      <c r="W500" s="80"/>
      <c r="X500" s="69"/>
      <c r="Y500" s="25"/>
      <c r="Z500" s="326"/>
      <c r="AA500" s="327"/>
      <c r="AB500" s="28"/>
      <c r="AC500" s="23"/>
      <c r="AD500" s="8"/>
      <c r="AE500" s="8"/>
      <c r="AF500" s="25"/>
      <c r="AG500" s="6"/>
      <c r="AH500" s="23"/>
      <c r="AI500" s="173"/>
      <c r="AJ500" s="26"/>
      <c r="AK500" s="23"/>
      <c r="AL500" s="25"/>
      <c r="AM500" s="6"/>
      <c r="AN500" s="23"/>
      <c r="AO500" s="247"/>
      <c r="AP500" s="243" t="str">
        <f>IF(AD500="UI",VLOOKUP(AB500,'Convert Internation Units'!$A$2:$D$33,4,FALSE),IF(AB500="Penethamate hydroiodide",0.63,IF(AB500="Benzylpenicillin Procaine /
 Benzathine Penicillin",0.61,IF(AB500="Benzathine Penicillin",0.61,IF(AB500="Procaine benzylpenicillin",0.61,IF(AB500=Prodrug!E497,Prodrug!E497,Prodrug!E497))))))</f>
        <v/>
      </c>
      <c r="AQ500" s="240" t="str">
        <f>IFERROR((((Calculations!C497*Calculations!G497)/Calculations!E497)*'Data Entry'!X500),"")</f>
        <v/>
      </c>
      <c r="AR500" s="141" t="str">
        <f>IFERROR(VLOOKUP(AB500,Lists!$P$2:$Q$182,2,0),"")</f>
        <v/>
      </c>
      <c r="AS500" s="143" t="str">
        <f>IF(AI500="UI",VLOOKUP(AG500,'Convert Internation Units'!$A$2:$D$33,4,FALSE),IF(AG500="Penethamate hydroiodide",0.63,IF(AG500="Benzylpenicillin Procaine /
 Benzathine Penicillin",0.61,IF(AG500="Benzathine Penicillin",0.61,IF(AG500="Procaine benzylpenicillin",0.61,IF(AG500=Prodrug!F497,Prodrug!F497,Prodrug!F497))))))</f>
        <v/>
      </c>
      <c r="AT500" s="240" t="str">
        <f>IFERROR((((Calculations!K497*Calculations!G497)/Calculations!E497)*'Data Entry'!X500),"")</f>
        <v/>
      </c>
      <c r="AU500" s="146" t="str">
        <f>IFERROR(VLOOKUP(AG500,Lists!$P$2:$Q$182,2,0),"")</f>
        <v/>
      </c>
      <c r="AV500" s="143" t="str">
        <f>IF(AL500="UI",VLOOKUP(AJ500,'Convert Internation Units'!$A$2:$D$33,4,FALSE),IF(AJ500="Penethamate hydroiodide",0.63,IF(AJ500="Benzylpenicillin Procaine /
 Benzathine Penicillin",0.61,IF(AJ500="Benzathine Penicillin",0.61,IF(AJ500="Procaine benzylpenicillin",0.61,IF(AJ500=Prodrug!G497,Prodrug!G497,Prodrug!G497))))))</f>
        <v/>
      </c>
      <c r="AW500" s="240" t="str">
        <f>IFERROR((((Calculations!O497*Calculations!G497)/Calculations!E497)*'Data Entry'!X500),"")</f>
        <v/>
      </c>
      <c r="AX500" s="146" t="str">
        <f>IFERROR(VLOOKUP(AJ500,Lists!$P$2:$Q$182,2,0),"")</f>
        <v/>
      </c>
      <c r="AY500" s="143" t="str">
        <f>IF(AO500="UI",VLOOKUP(AM500,'Convert Internation Units'!$A$2:$D$33,4,FALSE),IF(AM500="Penethamate hydroiodide",0.63,IF(AM500="Benzylpenicillin Procaine /
 Benzathine Penicillin",0.61,IF(AM500="Benzathine Penicillin",0.61,IF(AM500="Procaine benzylpenicillin",0.61,IF(AM500=Prodrug!H497,Prodrug!H497,Prodrug!H497))))))</f>
        <v/>
      </c>
      <c r="AZ500" s="240" t="str">
        <f>IFERROR((((Calculations!S497*Calculations!G497)/Calculations!E497)*'Data Entry'!X500),"")</f>
        <v/>
      </c>
      <c r="BA500" s="146" t="str">
        <f>IFERROR(VLOOKUP(AM500,Lists!$P$2:$Q$182,2,0),"")</f>
        <v/>
      </c>
      <c r="BG500" s="165"/>
      <c r="BH500" s="165"/>
      <c r="BI500" s="165"/>
      <c r="BJ500" s="165"/>
      <c r="BK500" s="165"/>
      <c r="BL500" s="165"/>
      <c r="BM500" s="165"/>
      <c r="BN500" s="165"/>
      <c r="BO500" s="165"/>
      <c r="BP500" s="165"/>
      <c r="BQ500" s="165"/>
      <c r="BR500" s="165"/>
      <c r="BS500" s="165"/>
      <c r="BT500" s="165"/>
      <c r="BU500" s="165"/>
    </row>
    <row r="501" spans="1:73" s="5" customFormat="1">
      <c r="A501" s="116">
        <v>495</v>
      </c>
      <c r="B501" s="232"/>
      <c r="C501" s="105"/>
      <c r="D501" s="105"/>
      <c r="E501" s="105"/>
      <c r="F501" s="106"/>
      <c r="G501" s="107"/>
      <c r="H501" s="107"/>
      <c r="I501" s="108"/>
      <c r="J501" s="110"/>
      <c r="K501" s="110"/>
      <c r="L501" s="110"/>
      <c r="M501" s="110"/>
      <c r="N501" s="110"/>
      <c r="O501" s="110"/>
      <c r="P501" s="110"/>
      <c r="Q501" s="110"/>
      <c r="R501" s="110"/>
      <c r="S501" s="110"/>
      <c r="T501" s="110"/>
      <c r="U501" s="110"/>
      <c r="V501" s="110"/>
      <c r="W501" s="109"/>
      <c r="X501" s="111"/>
      <c r="Y501" s="112"/>
      <c r="Z501" s="328"/>
      <c r="AA501" s="329"/>
      <c r="AB501" s="114"/>
      <c r="AC501" s="115"/>
      <c r="AD501" s="113"/>
      <c r="AE501" s="113"/>
      <c r="AF501" s="112"/>
      <c r="AG501" s="116"/>
      <c r="AH501" s="115"/>
      <c r="AI501" s="174"/>
      <c r="AJ501" s="104"/>
      <c r="AK501" s="115"/>
      <c r="AL501" s="112"/>
      <c r="AM501" s="116"/>
      <c r="AN501" s="115"/>
      <c r="AO501" s="248"/>
      <c r="AP501" s="242" t="str">
        <f>IF(AD501="UI",VLOOKUP(AB501,'Convert Internation Units'!$A$2:$D$33,4,FALSE),IF(AB501="Penethamate hydroiodide",0.63,IF(AB501="Benzylpenicillin Procaine /
 Benzathine Penicillin",0.61,IF(AB501="Benzathine Penicillin",0.61,IF(AB501="Procaine benzylpenicillin",0.61,IF(AB501=Prodrug!E498,Prodrug!E498,Prodrug!E498))))))</f>
        <v/>
      </c>
      <c r="AQ501" s="239" t="str">
        <f>IFERROR((((Calculations!C498*Calculations!G498)/Calculations!E498)*'Data Entry'!X501),"")</f>
        <v/>
      </c>
      <c r="AR501" s="234" t="str">
        <f>IFERROR(VLOOKUP(AB501,Lists!$P$2:$Q$182,2,0),"")</f>
        <v/>
      </c>
      <c r="AS501" s="233" t="str">
        <f>IF(AI501="UI",VLOOKUP(AG501,'Convert Internation Units'!$A$2:$D$33,4,FALSE),IF(AG501="Penethamate hydroiodide",0.63,IF(AG501="Benzylpenicillin Procaine /
 Benzathine Penicillin",0.61,IF(AG501="Benzathine Penicillin",0.61,IF(AG501="Procaine benzylpenicillin",0.61,IF(AG501=Prodrug!F498,Prodrug!F498,Prodrug!F498))))))</f>
        <v/>
      </c>
      <c r="AT501" s="239" t="str">
        <f>IFERROR((((Calculations!K498*Calculations!G498)/Calculations!E498)*'Data Entry'!X501),"")</f>
        <v/>
      </c>
      <c r="AU501" s="235" t="str">
        <f>IFERROR(VLOOKUP(AG501,Lists!$P$2:$Q$182,2,0),"")</f>
        <v/>
      </c>
      <c r="AV501" s="233" t="str">
        <f>IF(AL501="UI",VLOOKUP(AJ501,'Convert Internation Units'!$A$2:$D$33,4,FALSE),IF(AJ501="Penethamate hydroiodide",0.63,IF(AJ501="Benzylpenicillin Procaine /
 Benzathine Penicillin",0.61,IF(AJ501="Benzathine Penicillin",0.61,IF(AJ501="Procaine benzylpenicillin",0.61,IF(AJ501=Prodrug!G498,Prodrug!G498,Prodrug!G498))))))</f>
        <v/>
      </c>
      <c r="AW501" s="239" t="str">
        <f>IFERROR((((Calculations!O498*Calculations!G498)/Calculations!E498)*'Data Entry'!X501),"")</f>
        <v/>
      </c>
      <c r="AX501" s="235" t="str">
        <f>IFERROR(VLOOKUP(AJ501,Lists!$P$2:$Q$182,2,0),"")</f>
        <v/>
      </c>
      <c r="AY501" s="233" t="str">
        <f>IF(AO501="UI",VLOOKUP(AM501,'Convert Internation Units'!$A$2:$D$33,4,FALSE),IF(AM501="Penethamate hydroiodide",0.63,IF(AM501="Benzylpenicillin Procaine /
 Benzathine Penicillin",0.61,IF(AM501="Benzathine Penicillin",0.61,IF(AM501="Procaine benzylpenicillin",0.61,IF(AM501=Prodrug!H498,Prodrug!H498,Prodrug!H498))))))</f>
        <v/>
      </c>
      <c r="AZ501" s="239" t="str">
        <f>IFERROR((((Calculations!S498*Calculations!G498)/Calculations!E498)*'Data Entry'!X501),"")</f>
        <v/>
      </c>
      <c r="BA501" s="235" t="str">
        <f>IFERROR(VLOOKUP(AM501,Lists!$P$2:$Q$182,2,0),"")</f>
        <v/>
      </c>
      <c r="BG501" s="165"/>
      <c r="BH501" s="165"/>
      <c r="BI501" s="165"/>
      <c r="BJ501" s="165"/>
      <c r="BK501" s="165"/>
      <c r="BL501" s="165"/>
      <c r="BM501" s="165"/>
      <c r="BN501" s="165"/>
      <c r="BO501" s="165"/>
      <c r="BP501" s="165"/>
      <c r="BQ501" s="165"/>
      <c r="BR501" s="165"/>
      <c r="BS501" s="165"/>
      <c r="BT501" s="165"/>
      <c r="BU501" s="165"/>
    </row>
    <row r="502" spans="1:73" s="5" customFormat="1">
      <c r="A502" s="6">
        <v>496</v>
      </c>
      <c r="B502" s="231"/>
      <c r="C502" s="7"/>
      <c r="D502" s="7"/>
      <c r="E502" s="7"/>
      <c r="F502" s="67"/>
      <c r="G502" s="79"/>
      <c r="H502" s="79"/>
      <c r="I502" s="75"/>
      <c r="J502" s="76"/>
      <c r="K502" s="76"/>
      <c r="L502" s="76"/>
      <c r="M502" s="76"/>
      <c r="N502" s="76"/>
      <c r="O502" s="76"/>
      <c r="P502" s="76"/>
      <c r="Q502" s="76"/>
      <c r="R502" s="76"/>
      <c r="S502" s="76"/>
      <c r="T502" s="76"/>
      <c r="U502" s="76"/>
      <c r="V502" s="76"/>
      <c r="W502" s="80"/>
      <c r="X502" s="69"/>
      <c r="Y502" s="25"/>
      <c r="Z502" s="326"/>
      <c r="AA502" s="327"/>
      <c r="AB502" s="28"/>
      <c r="AC502" s="23"/>
      <c r="AD502" s="8"/>
      <c r="AE502" s="8"/>
      <c r="AF502" s="25"/>
      <c r="AG502" s="6"/>
      <c r="AH502" s="23"/>
      <c r="AI502" s="173"/>
      <c r="AJ502" s="26"/>
      <c r="AK502" s="23"/>
      <c r="AL502" s="25"/>
      <c r="AM502" s="6"/>
      <c r="AN502" s="23"/>
      <c r="AO502" s="247"/>
      <c r="AP502" s="243" t="str">
        <f>IF(AD502="UI",VLOOKUP(AB502,'Convert Internation Units'!$A$2:$D$33,4,FALSE),IF(AB502="Penethamate hydroiodide",0.63,IF(AB502="Benzylpenicillin Procaine /
 Benzathine Penicillin",0.61,IF(AB502="Benzathine Penicillin",0.61,IF(AB502="Procaine benzylpenicillin",0.61,IF(AB502=Prodrug!E499,Prodrug!E499,Prodrug!E499))))))</f>
        <v/>
      </c>
      <c r="AQ502" s="240" t="str">
        <f>IFERROR((((Calculations!C499*Calculations!G499)/Calculations!E499)*'Data Entry'!X502),"")</f>
        <v/>
      </c>
      <c r="AR502" s="141" t="str">
        <f>IFERROR(VLOOKUP(AB502,Lists!$P$2:$Q$182,2,0),"")</f>
        <v/>
      </c>
      <c r="AS502" s="143" t="str">
        <f>IF(AI502="UI",VLOOKUP(AG502,'Convert Internation Units'!$A$2:$D$33,4,FALSE),IF(AG502="Penethamate hydroiodide",0.63,IF(AG502="Benzylpenicillin Procaine /
 Benzathine Penicillin",0.61,IF(AG502="Benzathine Penicillin",0.61,IF(AG502="Procaine benzylpenicillin",0.61,IF(AG502=Prodrug!F499,Prodrug!F499,Prodrug!F499))))))</f>
        <v/>
      </c>
      <c r="AT502" s="240" t="str">
        <f>IFERROR((((Calculations!K499*Calculations!G499)/Calculations!E499)*'Data Entry'!X502),"")</f>
        <v/>
      </c>
      <c r="AU502" s="146" t="str">
        <f>IFERROR(VLOOKUP(AG502,Lists!$P$2:$Q$182,2,0),"")</f>
        <v/>
      </c>
      <c r="AV502" s="143" t="str">
        <f>IF(AL502="UI",VLOOKUP(AJ502,'Convert Internation Units'!$A$2:$D$33,4,FALSE),IF(AJ502="Penethamate hydroiodide",0.63,IF(AJ502="Benzylpenicillin Procaine /
 Benzathine Penicillin",0.61,IF(AJ502="Benzathine Penicillin",0.61,IF(AJ502="Procaine benzylpenicillin",0.61,IF(AJ502=Prodrug!G499,Prodrug!G499,Prodrug!G499))))))</f>
        <v/>
      </c>
      <c r="AW502" s="240" t="str">
        <f>IFERROR((((Calculations!O499*Calculations!G499)/Calculations!E499)*'Data Entry'!X502),"")</f>
        <v/>
      </c>
      <c r="AX502" s="146" t="str">
        <f>IFERROR(VLOOKUP(AJ502,Lists!$P$2:$Q$182,2,0),"")</f>
        <v/>
      </c>
      <c r="AY502" s="143" t="str">
        <f>IF(AO502="UI",VLOOKUP(AM502,'Convert Internation Units'!$A$2:$D$33,4,FALSE),IF(AM502="Penethamate hydroiodide",0.63,IF(AM502="Benzylpenicillin Procaine /
 Benzathine Penicillin",0.61,IF(AM502="Benzathine Penicillin",0.61,IF(AM502="Procaine benzylpenicillin",0.61,IF(AM502=Prodrug!H499,Prodrug!H499,Prodrug!H499))))))</f>
        <v/>
      </c>
      <c r="AZ502" s="240" t="str">
        <f>IFERROR((((Calculations!S499*Calculations!G499)/Calculations!E499)*'Data Entry'!X502),"")</f>
        <v/>
      </c>
      <c r="BA502" s="146" t="str">
        <f>IFERROR(VLOOKUP(AM502,Lists!$P$2:$Q$182,2,0),"")</f>
        <v/>
      </c>
      <c r="BG502" s="165"/>
      <c r="BH502" s="165"/>
      <c r="BI502" s="165"/>
      <c r="BJ502" s="165"/>
      <c r="BK502" s="165"/>
      <c r="BL502" s="165"/>
      <c r="BM502" s="165"/>
      <c r="BN502" s="165"/>
      <c r="BO502" s="165"/>
      <c r="BP502" s="165"/>
      <c r="BQ502" s="165"/>
      <c r="BR502" s="165"/>
      <c r="BS502" s="165"/>
      <c r="BT502" s="165"/>
      <c r="BU502" s="165"/>
    </row>
    <row r="503" spans="1:73" s="5" customFormat="1">
      <c r="A503" s="116">
        <v>497</v>
      </c>
      <c r="B503" s="232"/>
      <c r="C503" s="105"/>
      <c r="D503" s="105"/>
      <c r="E503" s="105"/>
      <c r="F503" s="106"/>
      <c r="G503" s="107"/>
      <c r="H503" s="107"/>
      <c r="I503" s="108"/>
      <c r="J503" s="110"/>
      <c r="K503" s="110"/>
      <c r="L503" s="110"/>
      <c r="M503" s="110"/>
      <c r="N503" s="110"/>
      <c r="O503" s="110"/>
      <c r="P503" s="110"/>
      <c r="Q503" s="110"/>
      <c r="R503" s="110"/>
      <c r="S503" s="110"/>
      <c r="T503" s="110"/>
      <c r="U503" s="110"/>
      <c r="V503" s="110"/>
      <c r="W503" s="109"/>
      <c r="X503" s="111"/>
      <c r="Y503" s="112"/>
      <c r="Z503" s="328"/>
      <c r="AA503" s="329"/>
      <c r="AB503" s="114"/>
      <c r="AC503" s="115"/>
      <c r="AD503" s="113"/>
      <c r="AE503" s="113"/>
      <c r="AF503" s="112"/>
      <c r="AG503" s="116"/>
      <c r="AH503" s="115"/>
      <c r="AI503" s="174"/>
      <c r="AJ503" s="104"/>
      <c r="AK503" s="115"/>
      <c r="AL503" s="112"/>
      <c r="AM503" s="116"/>
      <c r="AN503" s="115"/>
      <c r="AO503" s="248"/>
      <c r="AP503" s="242" t="str">
        <f>IF(AD503="UI",VLOOKUP(AB503,'Convert Internation Units'!$A$2:$D$33,4,FALSE),IF(AB503="Penethamate hydroiodide",0.63,IF(AB503="Benzylpenicillin Procaine /
 Benzathine Penicillin",0.61,IF(AB503="Benzathine Penicillin",0.61,IF(AB503="Procaine benzylpenicillin",0.61,IF(AB503=Prodrug!E500,Prodrug!E500,Prodrug!E500))))))</f>
        <v/>
      </c>
      <c r="AQ503" s="239" t="str">
        <f>IFERROR((((Calculations!C500*Calculations!G500)/Calculations!E500)*'Data Entry'!X503),"")</f>
        <v/>
      </c>
      <c r="AR503" s="234" t="str">
        <f>IFERROR(VLOOKUP(AB503,Lists!$P$2:$Q$182,2,0),"")</f>
        <v/>
      </c>
      <c r="AS503" s="233" t="str">
        <f>IF(AI503="UI",VLOOKUP(AG503,'Convert Internation Units'!$A$2:$D$33,4,FALSE),IF(AG503="Penethamate hydroiodide",0.63,IF(AG503="Benzylpenicillin Procaine /
 Benzathine Penicillin",0.61,IF(AG503="Benzathine Penicillin",0.61,IF(AG503="Procaine benzylpenicillin",0.61,IF(AG503=Prodrug!F500,Prodrug!F500,Prodrug!F500))))))</f>
        <v/>
      </c>
      <c r="AT503" s="239" t="str">
        <f>IFERROR((((Calculations!K500*Calculations!G500)/Calculations!E500)*'Data Entry'!X503),"")</f>
        <v/>
      </c>
      <c r="AU503" s="235" t="str">
        <f>IFERROR(VLOOKUP(AG503,Lists!$P$2:$Q$182,2,0),"")</f>
        <v/>
      </c>
      <c r="AV503" s="233" t="str">
        <f>IF(AL503="UI",VLOOKUP(AJ503,'Convert Internation Units'!$A$2:$D$33,4,FALSE),IF(AJ503="Penethamate hydroiodide",0.63,IF(AJ503="Benzylpenicillin Procaine /
 Benzathine Penicillin",0.61,IF(AJ503="Benzathine Penicillin",0.61,IF(AJ503="Procaine benzylpenicillin",0.61,IF(AJ503=Prodrug!G500,Prodrug!G500,Prodrug!G500))))))</f>
        <v/>
      </c>
      <c r="AW503" s="239" t="str">
        <f>IFERROR((((Calculations!O500*Calculations!G500)/Calculations!E500)*'Data Entry'!X503),"")</f>
        <v/>
      </c>
      <c r="AX503" s="235" t="str">
        <f>IFERROR(VLOOKUP(AJ503,Lists!$P$2:$Q$182,2,0),"")</f>
        <v/>
      </c>
      <c r="AY503" s="233" t="str">
        <f>IF(AO503="UI",VLOOKUP(AM503,'Convert Internation Units'!$A$2:$D$33,4,FALSE),IF(AM503="Penethamate hydroiodide",0.63,IF(AM503="Benzylpenicillin Procaine /
 Benzathine Penicillin",0.61,IF(AM503="Benzathine Penicillin",0.61,IF(AM503="Procaine benzylpenicillin",0.61,IF(AM503=Prodrug!H500,Prodrug!H500,Prodrug!H500))))))</f>
        <v/>
      </c>
      <c r="AZ503" s="239" t="str">
        <f>IFERROR((((Calculations!S500*Calculations!G500)/Calculations!E500)*'Data Entry'!X503),"")</f>
        <v/>
      </c>
      <c r="BA503" s="235" t="str">
        <f>IFERROR(VLOOKUP(AM503,Lists!$P$2:$Q$182,2,0),"")</f>
        <v/>
      </c>
      <c r="BG503" s="165"/>
      <c r="BH503" s="165"/>
      <c r="BI503" s="165"/>
      <c r="BJ503" s="165"/>
      <c r="BK503" s="165"/>
      <c r="BL503" s="165"/>
      <c r="BM503" s="165"/>
      <c r="BN503" s="165"/>
      <c r="BO503" s="165"/>
      <c r="BP503" s="165"/>
      <c r="BQ503" s="165"/>
      <c r="BR503" s="165"/>
      <c r="BS503" s="165"/>
      <c r="BT503" s="165"/>
      <c r="BU503" s="165"/>
    </row>
    <row r="504" spans="1:73" s="5" customFormat="1">
      <c r="A504" s="6">
        <v>498</v>
      </c>
      <c r="B504" s="231"/>
      <c r="C504" s="7"/>
      <c r="D504" s="7"/>
      <c r="E504" s="7"/>
      <c r="F504" s="67"/>
      <c r="G504" s="79"/>
      <c r="H504" s="79"/>
      <c r="I504" s="75"/>
      <c r="J504" s="76"/>
      <c r="K504" s="76"/>
      <c r="L504" s="76"/>
      <c r="M504" s="76"/>
      <c r="N504" s="76"/>
      <c r="O504" s="76"/>
      <c r="P504" s="76"/>
      <c r="Q504" s="76"/>
      <c r="R504" s="76"/>
      <c r="S504" s="76"/>
      <c r="T504" s="76"/>
      <c r="U504" s="76"/>
      <c r="V504" s="76"/>
      <c r="W504" s="80"/>
      <c r="X504" s="69"/>
      <c r="Y504" s="25"/>
      <c r="Z504" s="326"/>
      <c r="AA504" s="327"/>
      <c r="AB504" s="28"/>
      <c r="AC504" s="23"/>
      <c r="AD504" s="8"/>
      <c r="AE504" s="8"/>
      <c r="AF504" s="25"/>
      <c r="AG504" s="6"/>
      <c r="AH504" s="23"/>
      <c r="AI504" s="173"/>
      <c r="AJ504" s="26"/>
      <c r="AK504" s="23"/>
      <c r="AL504" s="25"/>
      <c r="AM504" s="6"/>
      <c r="AN504" s="23"/>
      <c r="AO504" s="247"/>
      <c r="AP504" s="243" t="str">
        <f>IF(AD504="UI",VLOOKUP(AB504,'Convert Internation Units'!$A$2:$D$33,4,FALSE),IF(AB504="Penethamate hydroiodide",0.63,IF(AB504="Benzylpenicillin Procaine /
 Benzathine Penicillin",0.61,IF(AB504="Benzathine Penicillin",0.61,IF(AB504="Procaine benzylpenicillin",0.61,IF(AB504=Prodrug!E501,Prodrug!E501,Prodrug!E501))))))</f>
        <v/>
      </c>
      <c r="AQ504" s="240" t="str">
        <f>IFERROR((((Calculations!C501*Calculations!G501)/Calculations!E501)*'Data Entry'!X504),"")</f>
        <v/>
      </c>
      <c r="AR504" s="141" t="str">
        <f>IFERROR(VLOOKUP(AB504,Lists!$P$2:$Q$182,2,0),"")</f>
        <v/>
      </c>
      <c r="AS504" s="143" t="str">
        <f>IF(AI504="UI",VLOOKUP(AG504,'Convert Internation Units'!$A$2:$D$33,4,FALSE),IF(AG504="Penethamate hydroiodide",0.63,IF(AG504="Benzylpenicillin Procaine /
 Benzathine Penicillin",0.61,IF(AG504="Benzathine Penicillin",0.61,IF(AG504="Procaine benzylpenicillin",0.61,IF(AG504=Prodrug!F501,Prodrug!F501,Prodrug!F501))))))</f>
        <v/>
      </c>
      <c r="AT504" s="240" t="str">
        <f>IFERROR((((Calculations!K501*Calculations!G501)/Calculations!E501)*'Data Entry'!X504),"")</f>
        <v/>
      </c>
      <c r="AU504" s="146" t="str">
        <f>IFERROR(VLOOKUP(AG504,Lists!$P$2:$Q$182,2,0),"")</f>
        <v/>
      </c>
      <c r="AV504" s="143" t="str">
        <f>IF(AL504="UI",VLOOKUP(AJ504,'Convert Internation Units'!$A$2:$D$33,4,FALSE),IF(AJ504="Penethamate hydroiodide",0.63,IF(AJ504="Benzylpenicillin Procaine /
 Benzathine Penicillin",0.61,IF(AJ504="Benzathine Penicillin",0.61,IF(AJ504="Procaine benzylpenicillin",0.61,IF(AJ504=Prodrug!G501,Prodrug!G501,Prodrug!G501))))))</f>
        <v/>
      </c>
      <c r="AW504" s="240" t="str">
        <f>IFERROR((((Calculations!O501*Calculations!G501)/Calculations!E501)*'Data Entry'!X504),"")</f>
        <v/>
      </c>
      <c r="AX504" s="146" t="str">
        <f>IFERROR(VLOOKUP(AJ504,Lists!$P$2:$Q$182,2,0),"")</f>
        <v/>
      </c>
      <c r="AY504" s="143" t="str">
        <f>IF(AO504="UI",VLOOKUP(AM504,'Convert Internation Units'!$A$2:$D$33,4,FALSE),IF(AM504="Penethamate hydroiodide",0.63,IF(AM504="Benzylpenicillin Procaine /
 Benzathine Penicillin",0.61,IF(AM504="Benzathine Penicillin",0.61,IF(AM504="Procaine benzylpenicillin",0.61,IF(AM504=Prodrug!H501,Prodrug!H501,Prodrug!H501))))))</f>
        <v/>
      </c>
      <c r="AZ504" s="240" t="str">
        <f>IFERROR((((Calculations!S501*Calculations!G501)/Calculations!E501)*'Data Entry'!X504),"")</f>
        <v/>
      </c>
      <c r="BA504" s="146" t="str">
        <f>IFERROR(VLOOKUP(AM504,Lists!$P$2:$Q$182,2,0),"")</f>
        <v/>
      </c>
      <c r="BG504" s="165"/>
      <c r="BH504" s="165"/>
      <c r="BI504" s="165"/>
      <c r="BJ504" s="165"/>
      <c r="BK504" s="165"/>
      <c r="BL504" s="165"/>
      <c r="BM504" s="165"/>
      <c r="BN504" s="165"/>
      <c r="BO504" s="165"/>
      <c r="BP504" s="165"/>
      <c r="BQ504" s="165"/>
      <c r="BR504" s="165"/>
      <c r="BS504" s="165"/>
      <c r="BT504" s="165"/>
      <c r="BU504" s="165"/>
    </row>
    <row r="505" spans="1:73" s="5" customFormat="1">
      <c r="A505" s="116">
        <v>499</v>
      </c>
      <c r="B505" s="232"/>
      <c r="C505" s="105"/>
      <c r="D505" s="105"/>
      <c r="E505" s="105"/>
      <c r="F505" s="106"/>
      <c r="G505" s="107"/>
      <c r="H505" s="107"/>
      <c r="I505" s="108"/>
      <c r="J505" s="110"/>
      <c r="K505" s="110"/>
      <c r="L505" s="110"/>
      <c r="M505" s="110"/>
      <c r="N505" s="110"/>
      <c r="O505" s="110"/>
      <c r="P505" s="110"/>
      <c r="Q505" s="110"/>
      <c r="R505" s="110"/>
      <c r="S505" s="110"/>
      <c r="T505" s="110"/>
      <c r="U505" s="110"/>
      <c r="V505" s="110"/>
      <c r="W505" s="109"/>
      <c r="X505" s="111"/>
      <c r="Y505" s="112"/>
      <c r="Z505" s="328"/>
      <c r="AA505" s="329"/>
      <c r="AB505" s="114"/>
      <c r="AC505" s="115"/>
      <c r="AD505" s="113"/>
      <c r="AE505" s="113"/>
      <c r="AF505" s="112"/>
      <c r="AG505" s="116"/>
      <c r="AH505" s="115"/>
      <c r="AI505" s="174"/>
      <c r="AJ505" s="104"/>
      <c r="AK505" s="115"/>
      <c r="AL505" s="112"/>
      <c r="AM505" s="116"/>
      <c r="AN505" s="115"/>
      <c r="AO505" s="248"/>
      <c r="AP505" s="242" t="str">
        <f>IF(AD505="UI",VLOOKUP(AB505,'Convert Internation Units'!$A$2:$D$33,4,FALSE),IF(AB505="Penethamate hydroiodide",0.63,IF(AB505="Benzylpenicillin Procaine /
 Benzathine Penicillin",0.61,IF(AB505="Benzathine Penicillin",0.61,IF(AB505="Procaine benzylpenicillin",0.61,IF(AB505=Prodrug!E502,Prodrug!E502,Prodrug!E502))))))</f>
        <v/>
      </c>
      <c r="AQ505" s="239" t="str">
        <f>IFERROR((((Calculations!C502*Calculations!G502)/Calculations!E502)*'Data Entry'!X505),"")</f>
        <v/>
      </c>
      <c r="AR505" s="234" t="str">
        <f>IFERROR(VLOOKUP(AB505,Lists!$P$2:$Q$182,2,0),"")</f>
        <v/>
      </c>
      <c r="AS505" s="233" t="str">
        <f>IF(AI505="UI",VLOOKUP(AG505,'Convert Internation Units'!$A$2:$D$33,4,FALSE),IF(AG505="Penethamate hydroiodide",0.63,IF(AG505="Benzylpenicillin Procaine /
 Benzathine Penicillin",0.61,IF(AG505="Benzathine Penicillin",0.61,IF(AG505="Procaine benzylpenicillin",0.61,IF(AG505=Prodrug!F502,Prodrug!F502,Prodrug!F502))))))</f>
        <v/>
      </c>
      <c r="AT505" s="239" t="str">
        <f>IFERROR((((Calculations!K502*Calculations!G502)/Calculations!E502)*'Data Entry'!X505),"")</f>
        <v/>
      </c>
      <c r="AU505" s="235" t="str">
        <f>IFERROR(VLOOKUP(AG505,Lists!$P$2:$Q$182,2,0),"")</f>
        <v/>
      </c>
      <c r="AV505" s="233" t="str">
        <f>IF(AL505="UI",VLOOKUP(AJ505,'Convert Internation Units'!$A$2:$D$33,4,FALSE),IF(AJ505="Penethamate hydroiodide",0.63,IF(AJ505="Benzylpenicillin Procaine /
 Benzathine Penicillin",0.61,IF(AJ505="Benzathine Penicillin",0.61,IF(AJ505="Procaine benzylpenicillin",0.61,IF(AJ505=Prodrug!G502,Prodrug!G502,Prodrug!G502))))))</f>
        <v/>
      </c>
      <c r="AW505" s="239" t="str">
        <f>IFERROR((((Calculations!O502*Calculations!G502)/Calculations!E502)*'Data Entry'!X505),"")</f>
        <v/>
      </c>
      <c r="AX505" s="235" t="str">
        <f>IFERROR(VLOOKUP(AJ505,Lists!$P$2:$Q$182,2,0),"")</f>
        <v/>
      </c>
      <c r="AY505" s="233" t="str">
        <f>IF(AO505="UI",VLOOKUP(AM505,'Convert Internation Units'!$A$2:$D$33,4,FALSE),IF(AM505="Penethamate hydroiodide",0.63,IF(AM505="Benzylpenicillin Procaine /
 Benzathine Penicillin",0.61,IF(AM505="Benzathine Penicillin",0.61,IF(AM505="Procaine benzylpenicillin",0.61,IF(AM505=Prodrug!H502,Prodrug!H502,Prodrug!H502))))))</f>
        <v/>
      </c>
      <c r="AZ505" s="239" t="str">
        <f>IFERROR((((Calculations!S502*Calculations!G502)/Calculations!E502)*'Data Entry'!X505),"")</f>
        <v/>
      </c>
      <c r="BA505" s="235" t="str">
        <f>IFERROR(VLOOKUP(AM505,Lists!$P$2:$Q$182,2,0),"")</f>
        <v/>
      </c>
      <c r="BG505" s="165"/>
      <c r="BH505" s="165"/>
      <c r="BI505" s="165"/>
      <c r="BJ505" s="165"/>
      <c r="BK505" s="165"/>
      <c r="BL505" s="165"/>
      <c r="BM505" s="165"/>
      <c r="BN505" s="165"/>
      <c r="BO505" s="165"/>
      <c r="BP505" s="165"/>
      <c r="BQ505" s="165"/>
      <c r="BR505" s="165"/>
      <c r="BS505" s="165"/>
      <c r="BT505" s="165"/>
      <c r="BU505" s="165"/>
    </row>
    <row r="506" spans="1:73" s="5" customFormat="1">
      <c r="A506" s="6">
        <v>500</v>
      </c>
      <c r="B506" s="231"/>
      <c r="C506" s="7"/>
      <c r="D506" s="7"/>
      <c r="E506" s="7"/>
      <c r="F506" s="67"/>
      <c r="G506" s="79"/>
      <c r="H506" s="79"/>
      <c r="I506" s="75"/>
      <c r="J506" s="76"/>
      <c r="K506" s="76"/>
      <c r="L506" s="76"/>
      <c r="M506" s="76"/>
      <c r="N506" s="76"/>
      <c r="O506" s="76"/>
      <c r="P506" s="76"/>
      <c r="Q506" s="76"/>
      <c r="R506" s="76"/>
      <c r="S506" s="76"/>
      <c r="T506" s="76"/>
      <c r="U506" s="76"/>
      <c r="V506" s="76"/>
      <c r="W506" s="80"/>
      <c r="X506" s="69"/>
      <c r="Y506" s="25"/>
      <c r="Z506" s="326"/>
      <c r="AA506" s="327"/>
      <c r="AB506" s="28"/>
      <c r="AC506" s="23"/>
      <c r="AD506" s="8"/>
      <c r="AE506" s="8"/>
      <c r="AF506" s="25"/>
      <c r="AG506" s="6"/>
      <c r="AH506" s="23"/>
      <c r="AI506" s="173"/>
      <c r="AJ506" s="26"/>
      <c r="AK506" s="23"/>
      <c r="AL506" s="25"/>
      <c r="AM506" s="6"/>
      <c r="AN506" s="23"/>
      <c r="AO506" s="247"/>
      <c r="AP506" s="243" t="str">
        <f>IF(AD506="UI",VLOOKUP(AB506,'Convert Internation Units'!$A$2:$D$33,4,FALSE),IF(AB506="Penethamate hydroiodide",0.63,IF(AB506="Benzylpenicillin Procaine /
 Benzathine Penicillin",0.61,IF(AB506="Benzathine Penicillin",0.61,IF(AB506="Procaine benzylpenicillin",0.61,IF(AB506=Prodrug!E503,Prodrug!E503,Prodrug!E503))))))</f>
        <v/>
      </c>
      <c r="AQ506" s="240" t="str">
        <f>IFERROR((((Calculations!C503*Calculations!G503)/Calculations!E503)*'Data Entry'!X506),"")</f>
        <v/>
      </c>
      <c r="AR506" s="141" t="str">
        <f>IFERROR(VLOOKUP(AB506,Lists!$P$2:$Q$182,2,0),"")</f>
        <v/>
      </c>
      <c r="AS506" s="143" t="str">
        <f>IF(AI506="UI",VLOOKUP(AG506,'Convert Internation Units'!$A$2:$D$33,4,FALSE),IF(AG506="Penethamate hydroiodide",0.63,IF(AG506="Benzylpenicillin Procaine /
 Benzathine Penicillin",0.61,IF(AG506="Benzathine Penicillin",0.61,IF(AG506="Procaine benzylpenicillin",0.61,IF(AG506=Prodrug!F503,Prodrug!F503,Prodrug!F503))))))</f>
        <v/>
      </c>
      <c r="AT506" s="240" t="str">
        <f>IFERROR((((Calculations!K503*Calculations!G503)/Calculations!E503)*'Data Entry'!X506),"")</f>
        <v/>
      </c>
      <c r="AU506" s="146" t="str">
        <f>IFERROR(VLOOKUP(AG506,Lists!$P$2:$Q$182,2,0),"")</f>
        <v/>
      </c>
      <c r="AV506" s="143" t="str">
        <f>IF(AL506="UI",VLOOKUP(AJ506,'Convert Internation Units'!$A$2:$D$33,4,FALSE),IF(AJ506="Penethamate hydroiodide",0.63,IF(AJ506="Benzylpenicillin Procaine /
 Benzathine Penicillin",0.61,IF(AJ506="Benzathine Penicillin",0.61,IF(AJ506="Procaine benzylpenicillin",0.61,IF(AJ506=Prodrug!G503,Prodrug!G503,Prodrug!G503))))))</f>
        <v/>
      </c>
      <c r="AW506" s="240" t="str">
        <f>IFERROR((((Calculations!O503*Calculations!G503)/Calculations!E503)*'Data Entry'!X506),"")</f>
        <v/>
      </c>
      <c r="AX506" s="146" t="str">
        <f>IFERROR(VLOOKUP(AJ506,Lists!$P$2:$Q$182,2,0),"")</f>
        <v/>
      </c>
      <c r="AY506" s="143" t="str">
        <f>IF(AO506="UI",VLOOKUP(AM506,'Convert Internation Units'!$A$2:$D$33,4,FALSE),IF(AM506="Penethamate hydroiodide",0.63,IF(AM506="Benzylpenicillin Procaine /
 Benzathine Penicillin",0.61,IF(AM506="Benzathine Penicillin",0.61,IF(AM506="Procaine benzylpenicillin",0.61,IF(AM506=Prodrug!H503,Prodrug!H503,Prodrug!H503))))))</f>
        <v/>
      </c>
      <c r="AZ506" s="240" t="str">
        <f>IFERROR((((Calculations!S503*Calculations!G503)/Calculations!E503)*'Data Entry'!X506),"")</f>
        <v/>
      </c>
      <c r="BA506" s="146" t="str">
        <f>IFERROR(VLOOKUP(AM506,Lists!$P$2:$Q$182,2,0),"")</f>
        <v/>
      </c>
      <c r="BG506" s="165"/>
      <c r="BH506" s="165"/>
      <c r="BI506" s="165"/>
      <c r="BJ506" s="165"/>
      <c r="BK506" s="165"/>
      <c r="BL506" s="165"/>
      <c r="BM506" s="165"/>
      <c r="BN506" s="165"/>
      <c r="BO506" s="165"/>
      <c r="BP506" s="165"/>
      <c r="BQ506" s="165"/>
      <c r="BR506" s="165"/>
      <c r="BS506" s="165"/>
      <c r="BT506" s="165"/>
      <c r="BU506" s="165"/>
    </row>
    <row r="507" spans="1:73" s="5" customFormat="1">
      <c r="A507" s="116">
        <v>501</v>
      </c>
      <c r="B507" s="232"/>
      <c r="C507" s="105"/>
      <c r="D507" s="105"/>
      <c r="E507" s="105"/>
      <c r="F507" s="106"/>
      <c r="G507" s="107"/>
      <c r="H507" s="107"/>
      <c r="I507" s="108"/>
      <c r="J507" s="110"/>
      <c r="K507" s="110"/>
      <c r="L507" s="110"/>
      <c r="M507" s="110"/>
      <c r="N507" s="110"/>
      <c r="O507" s="110"/>
      <c r="P507" s="110"/>
      <c r="Q507" s="110"/>
      <c r="R507" s="110"/>
      <c r="S507" s="110"/>
      <c r="T507" s="110"/>
      <c r="U507" s="110"/>
      <c r="V507" s="110"/>
      <c r="W507" s="109"/>
      <c r="X507" s="111"/>
      <c r="Y507" s="112"/>
      <c r="Z507" s="328"/>
      <c r="AA507" s="329"/>
      <c r="AB507" s="114"/>
      <c r="AC507" s="115"/>
      <c r="AD507" s="113"/>
      <c r="AE507" s="113"/>
      <c r="AF507" s="112"/>
      <c r="AG507" s="116"/>
      <c r="AH507" s="115"/>
      <c r="AI507" s="174"/>
      <c r="AJ507" s="104"/>
      <c r="AK507" s="115"/>
      <c r="AL507" s="112"/>
      <c r="AM507" s="116"/>
      <c r="AN507" s="115"/>
      <c r="AO507" s="248"/>
      <c r="AP507" s="242" t="str">
        <f>IF(AD507="UI",VLOOKUP(AB507,'Convert Internation Units'!$A$2:$D$33,4,FALSE),IF(AB507="Penethamate hydroiodide",0.63,IF(AB507="Benzylpenicillin Procaine /
 Benzathine Penicillin",0.61,IF(AB507="Benzathine Penicillin",0.61,IF(AB507="Procaine benzylpenicillin",0.61,IF(AB507=Prodrug!E504,Prodrug!E504,Prodrug!E504))))))</f>
        <v/>
      </c>
      <c r="AQ507" s="239" t="str">
        <f>IFERROR((((Calculations!C504*Calculations!G504)/Calculations!E504)*'Data Entry'!X507),"")</f>
        <v/>
      </c>
      <c r="AR507" s="234" t="str">
        <f>IFERROR(VLOOKUP(AB507,Lists!$P$2:$Q$182,2,0),"")</f>
        <v/>
      </c>
      <c r="AS507" s="233" t="str">
        <f>IF(AI507="UI",VLOOKUP(AG507,'Convert Internation Units'!$A$2:$D$33,4,FALSE),IF(AG507="Penethamate hydroiodide",0.63,IF(AG507="Benzylpenicillin Procaine /
 Benzathine Penicillin",0.61,IF(AG507="Benzathine Penicillin",0.61,IF(AG507="Procaine benzylpenicillin",0.61,IF(AG507=Prodrug!F504,Prodrug!F504,Prodrug!F504))))))</f>
        <v/>
      </c>
      <c r="AT507" s="239" t="str">
        <f>IFERROR((((Calculations!K504*Calculations!G504)/Calculations!E504)*'Data Entry'!X507),"")</f>
        <v/>
      </c>
      <c r="AU507" s="235" t="str">
        <f>IFERROR(VLOOKUP(AG507,Lists!$P$2:$Q$182,2,0),"")</f>
        <v/>
      </c>
      <c r="AV507" s="233" t="str">
        <f>IF(AL507="UI",VLOOKUP(AJ507,'Convert Internation Units'!$A$2:$D$33,4,FALSE),IF(AJ507="Penethamate hydroiodide",0.63,IF(AJ507="Benzylpenicillin Procaine /
 Benzathine Penicillin",0.61,IF(AJ507="Benzathine Penicillin",0.61,IF(AJ507="Procaine benzylpenicillin",0.61,IF(AJ507=Prodrug!G504,Prodrug!G504,Prodrug!G504))))))</f>
        <v/>
      </c>
      <c r="AW507" s="239" t="str">
        <f>IFERROR((((Calculations!O504*Calculations!G504)/Calculations!E504)*'Data Entry'!X507),"")</f>
        <v/>
      </c>
      <c r="AX507" s="235" t="str">
        <f>IFERROR(VLOOKUP(AJ507,Lists!$P$2:$Q$182,2,0),"")</f>
        <v/>
      </c>
      <c r="AY507" s="233" t="str">
        <f>IF(AO507="UI",VLOOKUP(AM507,'Convert Internation Units'!$A$2:$D$33,4,FALSE),IF(AM507="Penethamate hydroiodide",0.63,IF(AM507="Benzylpenicillin Procaine /
 Benzathine Penicillin",0.61,IF(AM507="Benzathine Penicillin",0.61,IF(AM507="Procaine benzylpenicillin",0.61,IF(AM507=Prodrug!H504,Prodrug!H504,Prodrug!H504))))))</f>
        <v/>
      </c>
      <c r="AZ507" s="239" t="str">
        <f>IFERROR((((Calculations!S504*Calculations!G504)/Calculations!E504)*'Data Entry'!X507),"")</f>
        <v/>
      </c>
      <c r="BA507" s="235" t="str">
        <f>IFERROR(VLOOKUP(AM507,Lists!$P$2:$Q$182,2,0),"")</f>
        <v/>
      </c>
      <c r="BG507" s="165"/>
      <c r="BH507" s="165"/>
      <c r="BI507" s="165"/>
      <c r="BJ507" s="165"/>
      <c r="BK507" s="165"/>
      <c r="BL507" s="165"/>
      <c r="BM507" s="165"/>
      <c r="BN507" s="165"/>
      <c r="BO507" s="165"/>
      <c r="BP507" s="165"/>
      <c r="BQ507" s="165"/>
      <c r="BR507" s="165"/>
      <c r="BS507" s="165"/>
      <c r="BT507" s="165"/>
      <c r="BU507" s="165"/>
    </row>
    <row r="508" spans="1:73" s="5" customFormat="1">
      <c r="A508" s="6">
        <v>502</v>
      </c>
      <c r="B508" s="231"/>
      <c r="C508" s="7"/>
      <c r="D508" s="7"/>
      <c r="E508" s="7"/>
      <c r="F508" s="67"/>
      <c r="G508" s="79"/>
      <c r="H508" s="79"/>
      <c r="I508" s="75"/>
      <c r="J508" s="76"/>
      <c r="K508" s="76"/>
      <c r="L508" s="76"/>
      <c r="M508" s="76"/>
      <c r="N508" s="76"/>
      <c r="O508" s="76"/>
      <c r="P508" s="76"/>
      <c r="Q508" s="76"/>
      <c r="R508" s="76"/>
      <c r="S508" s="76"/>
      <c r="T508" s="76"/>
      <c r="U508" s="76"/>
      <c r="V508" s="76"/>
      <c r="W508" s="80"/>
      <c r="X508" s="69"/>
      <c r="Y508" s="25"/>
      <c r="Z508" s="326"/>
      <c r="AA508" s="327"/>
      <c r="AB508" s="28"/>
      <c r="AC508" s="23"/>
      <c r="AD508" s="8"/>
      <c r="AE508" s="8"/>
      <c r="AF508" s="25"/>
      <c r="AG508" s="6"/>
      <c r="AH508" s="23"/>
      <c r="AI508" s="173"/>
      <c r="AJ508" s="26"/>
      <c r="AK508" s="23"/>
      <c r="AL508" s="25"/>
      <c r="AM508" s="6"/>
      <c r="AN508" s="23"/>
      <c r="AO508" s="247"/>
      <c r="AP508" s="243" t="str">
        <f>IF(AD508="UI",VLOOKUP(AB508,'Convert Internation Units'!$A$2:$D$33,4,FALSE),IF(AB508="Penethamate hydroiodide",0.63,IF(AB508="Benzylpenicillin Procaine /
 Benzathine Penicillin",0.61,IF(AB508="Benzathine Penicillin",0.61,IF(AB508="Procaine benzylpenicillin",0.61,IF(AB508=Prodrug!E505,Prodrug!E505,Prodrug!E505))))))</f>
        <v/>
      </c>
      <c r="AQ508" s="240" t="str">
        <f>IFERROR((((Calculations!C505*Calculations!G505)/Calculations!E505)*'Data Entry'!X508),"")</f>
        <v/>
      </c>
      <c r="AR508" s="141" t="str">
        <f>IFERROR(VLOOKUP(AB508,Lists!$P$2:$Q$182,2,0),"")</f>
        <v/>
      </c>
      <c r="AS508" s="143" t="str">
        <f>IF(AI508="UI",VLOOKUP(AG508,'Convert Internation Units'!$A$2:$D$33,4,FALSE),IF(AG508="Penethamate hydroiodide",0.63,IF(AG508="Benzylpenicillin Procaine /
 Benzathine Penicillin",0.61,IF(AG508="Benzathine Penicillin",0.61,IF(AG508="Procaine benzylpenicillin",0.61,IF(AG508=Prodrug!F505,Prodrug!F505,Prodrug!F505))))))</f>
        <v/>
      </c>
      <c r="AT508" s="240" t="str">
        <f>IFERROR((((Calculations!K505*Calculations!G505)/Calculations!E505)*'Data Entry'!X508),"")</f>
        <v/>
      </c>
      <c r="AU508" s="146" t="str">
        <f>IFERROR(VLOOKUP(AG508,Lists!$P$2:$Q$182,2,0),"")</f>
        <v/>
      </c>
      <c r="AV508" s="143" t="str">
        <f>IF(AL508="UI",VLOOKUP(AJ508,'Convert Internation Units'!$A$2:$D$33,4,FALSE),IF(AJ508="Penethamate hydroiodide",0.63,IF(AJ508="Benzylpenicillin Procaine /
 Benzathine Penicillin",0.61,IF(AJ508="Benzathine Penicillin",0.61,IF(AJ508="Procaine benzylpenicillin",0.61,IF(AJ508=Prodrug!G505,Prodrug!G505,Prodrug!G505))))))</f>
        <v/>
      </c>
      <c r="AW508" s="240" t="str">
        <f>IFERROR((((Calculations!O505*Calculations!G505)/Calculations!E505)*'Data Entry'!X508),"")</f>
        <v/>
      </c>
      <c r="AX508" s="146" t="str">
        <f>IFERROR(VLOOKUP(AJ508,Lists!$P$2:$Q$182,2,0),"")</f>
        <v/>
      </c>
      <c r="AY508" s="143" t="str">
        <f>IF(AO508="UI",VLOOKUP(AM508,'Convert Internation Units'!$A$2:$D$33,4,FALSE),IF(AM508="Penethamate hydroiodide",0.63,IF(AM508="Benzylpenicillin Procaine /
 Benzathine Penicillin",0.61,IF(AM508="Benzathine Penicillin",0.61,IF(AM508="Procaine benzylpenicillin",0.61,IF(AM508=Prodrug!H505,Prodrug!H505,Prodrug!H505))))))</f>
        <v/>
      </c>
      <c r="AZ508" s="240" t="str">
        <f>IFERROR((((Calculations!S505*Calculations!G505)/Calculations!E505)*'Data Entry'!X508),"")</f>
        <v/>
      </c>
      <c r="BA508" s="146" t="str">
        <f>IFERROR(VLOOKUP(AM508,Lists!$P$2:$Q$182,2,0),"")</f>
        <v/>
      </c>
      <c r="BG508" s="165"/>
      <c r="BH508" s="165"/>
      <c r="BI508" s="165"/>
      <c r="BJ508" s="165"/>
      <c r="BK508" s="165"/>
      <c r="BL508" s="165"/>
      <c r="BM508" s="165"/>
      <c r="BN508" s="165"/>
      <c r="BO508" s="165"/>
      <c r="BP508" s="165"/>
      <c r="BQ508" s="165"/>
      <c r="BR508" s="165"/>
      <c r="BS508" s="165"/>
      <c r="BT508" s="165"/>
      <c r="BU508" s="165"/>
    </row>
    <row r="509" spans="1:73" s="5" customFormat="1">
      <c r="A509" s="116">
        <v>503</v>
      </c>
      <c r="B509" s="232"/>
      <c r="C509" s="105"/>
      <c r="D509" s="105"/>
      <c r="E509" s="105"/>
      <c r="F509" s="106"/>
      <c r="G509" s="107"/>
      <c r="H509" s="107"/>
      <c r="I509" s="108"/>
      <c r="J509" s="110"/>
      <c r="K509" s="110"/>
      <c r="L509" s="110"/>
      <c r="M509" s="110"/>
      <c r="N509" s="110"/>
      <c r="O509" s="110"/>
      <c r="P509" s="110"/>
      <c r="Q509" s="110"/>
      <c r="R509" s="110"/>
      <c r="S509" s="110"/>
      <c r="T509" s="110"/>
      <c r="U509" s="110"/>
      <c r="V509" s="110"/>
      <c r="W509" s="109"/>
      <c r="X509" s="111"/>
      <c r="Y509" s="112"/>
      <c r="Z509" s="328"/>
      <c r="AA509" s="329"/>
      <c r="AB509" s="114"/>
      <c r="AC509" s="115"/>
      <c r="AD509" s="113"/>
      <c r="AE509" s="113"/>
      <c r="AF509" s="112"/>
      <c r="AG509" s="116"/>
      <c r="AH509" s="115"/>
      <c r="AI509" s="174"/>
      <c r="AJ509" s="104"/>
      <c r="AK509" s="115"/>
      <c r="AL509" s="112"/>
      <c r="AM509" s="116"/>
      <c r="AN509" s="115"/>
      <c r="AO509" s="248"/>
      <c r="AP509" s="242" t="str">
        <f>IF(AD509="UI",VLOOKUP(AB509,'Convert Internation Units'!$A$2:$D$33,4,FALSE),IF(AB509="Penethamate hydroiodide",0.63,IF(AB509="Benzylpenicillin Procaine /
 Benzathine Penicillin",0.61,IF(AB509="Benzathine Penicillin",0.61,IF(AB509="Procaine benzylpenicillin",0.61,IF(AB509=Prodrug!E506,Prodrug!E506,Prodrug!E506))))))</f>
        <v/>
      </c>
      <c r="AQ509" s="239" t="str">
        <f>IFERROR((((Calculations!C506*Calculations!G506)/Calculations!E506)*'Data Entry'!X509),"")</f>
        <v/>
      </c>
      <c r="AR509" s="234" t="str">
        <f>IFERROR(VLOOKUP(AB509,Lists!$P$2:$Q$182,2,0),"")</f>
        <v/>
      </c>
      <c r="AS509" s="233" t="str">
        <f>IF(AI509="UI",VLOOKUP(AG509,'Convert Internation Units'!$A$2:$D$33,4,FALSE),IF(AG509="Penethamate hydroiodide",0.63,IF(AG509="Benzylpenicillin Procaine /
 Benzathine Penicillin",0.61,IF(AG509="Benzathine Penicillin",0.61,IF(AG509="Procaine benzylpenicillin",0.61,IF(AG509=Prodrug!F506,Prodrug!F506,Prodrug!F506))))))</f>
        <v/>
      </c>
      <c r="AT509" s="239" t="str">
        <f>IFERROR((((Calculations!K506*Calculations!G506)/Calculations!E506)*'Data Entry'!X509),"")</f>
        <v/>
      </c>
      <c r="AU509" s="235" t="str">
        <f>IFERROR(VLOOKUP(AG509,Lists!$P$2:$Q$182,2,0),"")</f>
        <v/>
      </c>
      <c r="AV509" s="233" t="str">
        <f>IF(AL509="UI",VLOOKUP(AJ509,'Convert Internation Units'!$A$2:$D$33,4,FALSE),IF(AJ509="Penethamate hydroiodide",0.63,IF(AJ509="Benzylpenicillin Procaine /
 Benzathine Penicillin",0.61,IF(AJ509="Benzathine Penicillin",0.61,IF(AJ509="Procaine benzylpenicillin",0.61,IF(AJ509=Prodrug!G506,Prodrug!G506,Prodrug!G506))))))</f>
        <v/>
      </c>
      <c r="AW509" s="239" t="str">
        <f>IFERROR((((Calculations!O506*Calculations!G506)/Calculations!E506)*'Data Entry'!X509),"")</f>
        <v/>
      </c>
      <c r="AX509" s="235" t="str">
        <f>IFERROR(VLOOKUP(AJ509,Lists!$P$2:$Q$182,2,0),"")</f>
        <v/>
      </c>
      <c r="AY509" s="233" t="str">
        <f>IF(AO509="UI",VLOOKUP(AM509,'Convert Internation Units'!$A$2:$D$33,4,FALSE),IF(AM509="Penethamate hydroiodide",0.63,IF(AM509="Benzylpenicillin Procaine /
 Benzathine Penicillin",0.61,IF(AM509="Benzathine Penicillin",0.61,IF(AM509="Procaine benzylpenicillin",0.61,IF(AM509=Prodrug!H506,Prodrug!H506,Prodrug!H506))))))</f>
        <v/>
      </c>
      <c r="AZ509" s="239" t="str">
        <f>IFERROR((((Calculations!S506*Calculations!G506)/Calculations!E506)*'Data Entry'!X509),"")</f>
        <v/>
      </c>
      <c r="BA509" s="235" t="str">
        <f>IFERROR(VLOOKUP(AM509,Lists!$P$2:$Q$182,2,0),"")</f>
        <v/>
      </c>
      <c r="BG509" s="165"/>
      <c r="BH509" s="165"/>
      <c r="BI509" s="165"/>
      <c r="BJ509" s="165"/>
      <c r="BK509" s="165"/>
      <c r="BL509" s="165"/>
      <c r="BM509" s="165"/>
      <c r="BN509" s="165"/>
      <c r="BO509" s="165"/>
      <c r="BP509" s="165"/>
      <c r="BQ509" s="165"/>
      <c r="BR509" s="165"/>
      <c r="BS509" s="165"/>
      <c r="BT509" s="165"/>
      <c r="BU509" s="165"/>
    </row>
    <row r="510" spans="1:73" s="5" customFormat="1">
      <c r="A510" s="6">
        <v>504</v>
      </c>
      <c r="B510" s="231"/>
      <c r="C510" s="7"/>
      <c r="D510" s="7"/>
      <c r="E510" s="7"/>
      <c r="F510" s="67"/>
      <c r="G510" s="79"/>
      <c r="H510" s="79"/>
      <c r="I510" s="75"/>
      <c r="J510" s="76"/>
      <c r="K510" s="76"/>
      <c r="L510" s="76"/>
      <c r="M510" s="76"/>
      <c r="N510" s="76"/>
      <c r="O510" s="76"/>
      <c r="P510" s="76"/>
      <c r="Q510" s="76"/>
      <c r="R510" s="76"/>
      <c r="S510" s="76"/>
      <c r="T510" s="76"/>
      <c r="U510" s="76"/>
      <c r="V510" s="76"/>
      <c r="W510" s="80"/>
      <c r="X510" s="69"/>
      <c r="Y510" s="25"/>
      <c r="Z510" s="326"/>
      <c r="AA510" s="327"/>
      <c r="AB510" s="28"/>
      <c r="AC510" s="23"/>
      <c r="AD510" s="8"/>
      <c r="AE510" s="8"/>
      <c r="AF510" s="25"/>
      <c r="AG510" s="6"/>
      <c r="AH510" s="23"/>
      <c r="AI510" s="173"/>
      <c r="AJ510" s="26"/>
      <c r="AK510" s="23"/>
      <c r="AL510" s="25"/>
      <c r="AM510" s="6"/>
      <c r="AN510" s="23"/>
      <c r="AO510" s="247"/>
      <c r="AP510" s="243" t="str">
        <f>IF(AD510="UI",VLOOKUP(AB510,'Convert Internation Units'!$A$2:$D$33,4,FALSE),IF(AB510="Penethamate hydroiodide",0.63,IF(AB510="Benzylpenicillin Procaine /
 Benzathine Penicillin",0.61,IF(AB510="Benzathine Penicillin",0.61,IF(AB510="Procaine benzylpenicillin",0.61,IF(AB510=Prodrug!E507,Prodrug!E507,Prodrug!E507))))))</f>
        <v/>
      </c>
      <c r="AQ510" s="240" t="str">
        <f>IFERROR((((Calculations!C507*Calculations!G507)/Calculations!E507)*'Data Entry'!X510),"")</f>
        <v/>
      </c>
      <c r="AR510" s="141" t="str">
        <f>IFERROR(VLOOKUP(AB510,Lists!$P$2:$Q$182,2,0),"")</f>
        <v/>
      </c>
      <c r="AS510" s="143" t="str">
        <f>IF(AI510="UI",VLOOKUP(AG510,'Convert Internation Units'!$A$2:$D$33,4,FALSE),IF(AG510="Penethamate hydroiodide",0.63,IF(AG510="Benzylpenicillin Procaine /
 Benzathine Penicillin",0.61,IF(AG510="Benzathine Penicillin",0.61,IF(AG510="Procaine benzylpenicillin",0.61,IF(AG510=Prodrug!F507,Prodrug!F507,Prodrug!F507))))))</f>
        <v/>
      </c>
      <c r="AT510" s="240" t="str">
        <f>IFERROR((((Calculations!K507*Calculations!G507)/Calculations!E507)*'Data Entry'!X510),"")</f>
        <v/>
      </c>
      <c r="AU510" s="146" t="str">
        <f>IFERROR(VLOOKUP(AG510,Lists!$P$2:$Q$182,2,0),"")</f>
        <v/>
      </c>
      <c r="AV510" s="143" t="str">
        <f>IF(AL510="UI",VLOOKUP(AJ510,'Convert Internation Units'!$A$2:$D$33,4,FALSE),IF(AJ510="Penethamate hydroiodide",0.63,IF(AJ510="Benzylpenicillin Procaine /
 Benzathine Penicillin",0.61,IF(AJ510="Benzathine Penicillin",0.61,IF(AJ510="Procaine benzylpenicillin",0.61,IF(AJ510=Prodrug!G507,Prodrug!G507,Prodrug!G507))))))</f>
        <v/>
      </c>
      <c r="AW510" s="240" t="str">
        <f>IFERROR((((Calculations!O507*Calculations!G507)/Calculations!E507)*'Data Entry'!X510),"")</f>
        <v/>
      </c>
      <c r="AX510" s="146" t="str">
        <f>IFERROR(VLOOKUP(AJ510,Lists!$P$2:$Q$182,2,0),"")</f>
        <v/>
      </c>
      <c r="AY510" s="143" t="str">
        <f>IF(AO510="UI",VLOOKUP(AM510,'Convert Internation Units'!$A$2:$D$33,4,FALSE),IF(AM510="Penethamate hydroiodide",0.63,IF(AM510="Benzylpenicillin Procaine /
 Benzathine Penicillin",0.61,IF(AM510="Benzathine Penicillin",0.61,IF(AM510="Procaine benzylpenicillin",0.61,IF(AM510=Prodrug!H507,Prodrug!H507,Prodrug!H507))))))</f>
        <v/>
      </c>
      <c r="AZ510" s="240" t="str">
        <f>IFERROR((((Calculations!S507*Calculations!G507)/Calculations!E507)*'Data Entry'!X510),"")</f>
        <v/>
      </c>
      <c r="BA510" s="146" t="str">
        <f>IFERROR(VLOOKUP(AM510,Lists!$P$2:$Q$182,2,0),"")</f>
        <v/>
      </c>
      <c r="BG510" s="165"/>
      <c r="BH510" s="165"/>
      <c r="BI510" s="165"/>
      <c r="BJ510" s="165"/>
      <c r="BK510" s="165"/>
      <c r="BL510" s="165"/>
      <c r="BM510" s="165"/>
      <c r="BN510" s="165"/>
      <c r="BO510" s="165"/>
      <c r="BP510" s="165"/>
      <c r="BQ510" s="165"/>
      <c r="BR510" s="165"/>
      <c r="BS510" s="165"/>
      <c r="BT510" s="165"/>
      <c r="BU510" s="165"/>
    </row>
    <row r="511" spans="1:73" s="5" customFormat="1">
      <c r="A511" s="116">
        <v>505</v>
      </c>
      <c r="B511" s="232"/>
      <c r="C511" s="105"/>
      <c r="D511" s="105"/>
      <c r="E511" s="105"/>
      <c r="F511" s="106"/>
      <c r="G511" s="107"/>
      <c r="H511" s="107"/>
      <c r="I511" s="108"/>
      <c r="J511" s="110"/>
      <c r="K511" s="110"/>
      <c r="L511" s="110"/>
      <c r="M511" s="110"/>
      <c r="N511" s="110"/>
      <c r="O511" s="110"/>
      <c r="P511" s="110"/>
      <c r="Q511" s="110"/>
      <c r="R511" s="110"/>
      <c r="S511" s="110"/>
      <c r="T511" s="110"/>
      <c r="U511" s="110"/>
      <c r="V511" s="110"/>
      <c r="W511" s="109"/>
      <c r="X511" s="111"/>
      <c r="Y511" s="112"/>
      <c r="Z511" s="328"/>
      <c r="AA511" s="329"/>
      <c r="AB511" s="114"/>
      <c r="AC511" s="115"/>
      <c r="AD511" s="113"/>
      <c r="AE511" s="113"/>
      <c r="AF511" s="112"/>
      <c r="AG511" s="116"/>
      <c r="AH511" s="115"/>
      <c r="AI511" s="174"/>
      <c r="AJ511" s="104"/>
      <c r="AK511" s="115"/>
      <c r="AL511" s="112"/>
      <c r="AM511" s="116"/>
      <c r="AN511" s="115"/>
      <c r="AO511" s="248"/>
      <c r="AP511" s="242" t="str">
        <f>IF(AD511="UI",VLOOKUP(AB511,'Convert Internation Units'!$A$2:$D$33,4,FALSE),IF(AB511="Penethamate hydroiodide",0.63,IF(AB511="Benzylpenicillin Procaine /
 Benzathine Penicillin",0.61,IF(AB511="Benzathine Penicillin",0.61,IF(AB511="Procaine benzylpenicillin",0.61,IF(AB511=Prodrug!E508,Prodrug!E508,Prodrug!E508))))))</f>
        <v/>
      </c>
      <c r="AQ511" s="239" t="str">
        <f>IFERROR((((Calculations!C508*Calculations!G508)/Calculations!E508)*'Data Entry'!X511),"")</f>
        <v/>
      </c>
      <c r="AR511" s="234" t="str">
        <f>IFERROR(VLOOKUP(AB511,Lists!$P$2:$Q$182,2,0),"")</f>
        <v/>
      </c>
      <c r="AS511" s="233" t="str">
        <f>IF(AI511="UI",VLOOKUP(AG511,'Convert Internation Units'!$A$2:$D$33,4,FALSE),IF(AG511="Penethamate hydroiodide",0.63,IF(AG511="Benzylpenicillin Procaine /
 Benzathine Penicillin",0.61,IF(AG511="Benzathine Penicillin",0.61,IF(AG511="Procaine benzylpenicillin",0.61,IF(AG511=Prodrug!F508,Prodrug!F508,Prodrug!F508))))))</f>
        <v/>
      </c>
      <c r="AT511" s="239" t="str">
        <f>IFERROR((((Calculations!K508*Calculations!G508)/Calculations!E508)*'Data Entry'!X511),"")</f>
        <v/>
      </c>
      <c r="AU511" s="235" t="str">
        <f>IFERROR(VLOOKUP(AG511,Lists!$P$2:$Q$182,2,0),"")</f>
        <v/>
      </c>
      <c r="AV511" s="233" t="str">
        <f>IF(AL511="UI",VLOOKUP(AJ511,'Convert Internation Units'!$A$2:$D$33,4,FALSE),IF(AJ511="Penethamate hydroiodide",0.63,IF(AJ511="Benzylpenicillin Procaine /
 Benzathine Penicillin",0.61,IF(AJ511="Benzathine Penicillin",0.61,IF(AJ511="Procaine benzylpenicillin",0.61,IF(AJ511=Prodrug!G508,Prodrug!G508,Prodrug!G508))))))</f>
        <v/>
      </c>
      <c r="AW511" s="239" t="str">
        <f>IFERROR((((Calculations!O508*Calculations!G508)/Calculations!E508)*'Data Entry'!X511),"")</f>
        <v/>
      </c>
      <c r="AX511" s="235" t="str">
        <f>IFERROR(VLOOKUP(AJ511,Lists!$P$2:$Q$182,2,0),"")</f>
        <v/>
      </c>
      <c r="AY511" s="233" t="str">
        <f>IF(AO511="UI",VLOOKUP(AM511,'Convert Internation Units'!$A$2:$D$33,4,FALSE),IF(AM511="Penethamate hydroiodide",0.63,IF(AM511="Benzylpenicillin Procaine /
 Benzathine Penicillin",0.61,IF(AM511="Benzathine Penicillin",0.61,IF(AM511="Procaine benzylpenicillin",0.61,IF(AM511=Prodrug!H508,Prodrug!H508,Prodrug!H508))))))</f>
        <v/>
      </c>
      <c r="AZ511" s="239" t="str">
        <f>IFERROR((((Calculations!S508*Calculations!G508)/Calculations!E508)*'Data Entry'!X511),"")</f>
        <v/>
      </c>
      <c r="BA511" s="235" t="str">
        <f>IFERROR(VLOOKUP(AM511,Lists!$P$2:$Q$182,2,0),"")</f>
        <v/>
      </c>
      <c r="BG511" s="165"/>
      <c r="BH511" s="165"/>
      <c r="BI511" s="165"/>
      <c r="BJ511" s="165"/>
      <c r="BK511" s="165"/>
      <c r="BL511" s="165"/>
      <c r="BM511" s="165"/>
      <c r="BN511" s="165"/>
      <c r="BO511" s="165"/>
      <c r="BP511" s="165"/>
      <c r="BQ511" s="165"/>
      <c r="BR511" s="165"/>
      <c r="BS511" s="165"/>
      <c r="BT511" s="165"/>
      <c r="BU511" s="165"/>
    </row>
    <row r="512" spans="1:73" s="5" customFormat="1">
      <c r="A512" s="6">
        <v>506</v>
      </c>
      <c r="B512" s="231"/>
      <c r="C512" s="7"/>
      <c r="D512" s="7"/>
      <c r="E512" s="7"/>
      <c r="F512" s="67"/>
      <c r="G512" s="79"/>
      <c r="H512" s="79"/>
      <c r="I512" s="75"/>
      <c r="J512" s="76"/>
      <c r="K512" s="76"/>
      <c r="L512" s="76"/>
      <c r="M512" s="76"/>
      <c r="N512" s="76"/>
      <c r="O512" s="76"/>
      <c r="P512" s="76"/>
      <c r="Q512" s="76"/>
      <c r="R512" s="76"/>
      <c r="S512" s="76"/>
      <c r="T512" s="76"/>
      <c r="U512" s="76"/>
      <c r="V512" s="76"/>
      <c r="W512" s="80"/>
      <c r="X512" s="69"/>
      <c r="Y512" s="25"/>
      <c r="Z512" s="326"/>
      <c r="AA512" s="327"/>
      <c r="AB512" s="28"/>
      <c r="AC512" s="23"/>
      <c r="AD512" s="8"/>
      <c r="AE512" s="8"/>
      <c r="AF512" s="25"/>
      <c r="AG512" s="6"/>
      <c r="AH512" s="23"/>
      <c r="AI512" s="173"/>
      <c r="AJ512" s="26"/>
      <c r="AK512" s="23"/>
      <c r="AL512" s="25"/>
      <c r="AM512" s="6"/>
      <c r="AN512" s="23"/>
      <c r="AO512" s="247"/>
      <c r="AP512" s="243" t="str">
        <f>IF(AD512="UI",VLOOKUP(AB512,'Convert Internation Units'!$A$2:$D$33,4,FALSE),IF(AB512="Penethamate hydroiodide",0.63,IF(AB512="Benzylpenicillin Procaine /
 Benzathine Penicillin",0.61,IF(AB512="Benzathine Penicillin",0.61,IF(AB512="Procaine benzylpenicillin",0.61,IF(AB512=Prodrug!E509,Prodrug!E509,Prodrug!E509))))))</f>
        <v/>
      </c>
      <c r="AQ512" s="240" t="str">
        <f>IFERROR((((Calculations!C509*Calculations!G509)/Calculations!E509)*'Data Entry'!X512),"")</f>
        <v/>
      </c>
      <c r="AR512" s="141" t="str">
        <f>IFERROR(VLOOKUP(AB512,Lists!$P$2:$Q$182,2,0),"")</f>
        <v/>
      </c>
      <c r="AS512" s="143" t="str">
        <f>IF(AI512="UI",VLOOKUP(AG512,'Convert Internation Units'!$A$2:$D$33,4,FALSE),IF(AG512="Penethamate hydroiodide",0.63,IF(AG512="Benzylpenicillin Procaine /
 Benzathine Penicillin",0.61,IF(AG512="Benzathine Penicillin",0.61,IF(AG512="Procaine benzylpenicillin",0.61,IF(AG512=Prodrug!F509,Prodrug!F509,Prodrug!F509))))))</f>
        <v/>
      </c>
      <c r="AT512" s="240" t="str">
        <f>IFERROR((((Calculations!K509*Calculations!G509)/Calculations!E509)*'Data Entry'!X512),"")</f>
        <v/>
      </c>
      <c r="AU512" s="146" t="str">
        <f>IFERROR(VLOOKUP(AG512,Lists!$P$2:$Q$182,2,0),"")</f>
        <v/>
      </c>
      <c r="AV512" s="143" t="str">
        <f>IF(AL512="UI",VLOOKUP(AJ512,'Convert Internation Units'!$A$2:$D$33,4,FALSE),IF(AJ512="Penethamate hydroiodide",0.63,IF(AJ512="Benzylpenicillin Procaine /
 Benzathine Penicillin",0.61,IF(AJ512="Benzathine Penicillin",0.61,IF(AJ512="Procaine benzylpenicillin",0.61,IF(AJ512=Prodrug!G509,Prodrug!G509,Prodrug!G509))))))</f>
        <v/>
      </c>
      <c r="AW512" s="240" t="str">
        <f>IFERROR((((Calculations!O509*Calculations!G509)/Calculations!E509)*'Data Entry'!X512),"")</f>
        <v/>
      </c>
      <c r="AX512" s="146" t="str">
        <f>IFERROR(VLOOKUP(AJ512,Lists!$P$2:$Q$182,2,0),"")</f>
        <v/>
      </c>
      <c r="AY512" s="143" t="str">
        <f>IF(AO512="UI",VLOOKUP(AM512,'Convert Internation Units'!$A$2:$D$33,4,FALSE),IF(AM512="Penethamate hydroiodide",0.63,IF(AM512="Benzylpenicillin Procaine /
 Benzathine Penicillin",0.61,IF(AM512="Benzathine Penicillin",0.61,IF(AM512="Procaine benzylpenicillin",0.61,IF(AM512=Prodrug!H509,Prodrug!H509,Prodrug!H509))))))</f>
        <v/>
      </c>
      <c r="AZ512" s="240" t="str">
        <f>IFERROR((((Calculations!S509*Calculations!G509)/Calculations!E509)*'Data Entry'!X512),"")</f>
        <v/>
      </c>
      <c r="BA512" s="146" t="str">
        <f>IFERROR(VLOOKUP(AM512,Lists!$P$2:$Q$182,2,0),"")</f>
        <v/>
      </c>
      <c r="BG512" s="165"/>
      <c r="BH512" s="165"/>
      <c r="BI512" s="165"/>
      <c r="BJ512" s="165"/>
      <c r="BK512" s="165"/>
      <c r="BL512" s="165"/>
      <c r="BM512" s="165"/>
      <c r="BN512" s="165"/>
      <c r="BO512" s="165"/>
      <c r="BP512" s="165"/>
      <c r="BQ512" s="165"/>
      <c r="BR512" s="165"/>
      <c r="BS512" s="165"/>
      <c r="BT512" s="165"/>
      <c r="BU512" s="165"/>
    </row>
    <row r="513" spans="1:73" s="5" customFormat="1">
      <c r="A513" s="116">
        <v>507</v>
      </c>
      <c r="B513" s="232"/>
      <c r="C513" s="105"/>
      <c r="D513" s="105"/>
      <c r="E513" s="105"/>
      <c r="F513" s="106"/>
      <c r="G513" s="107"/>
      <c r="H513" s="107"/>
      <c r="I513" s="108"/>
      <c r="J513" s="110"/>
      <c r="K513" s="110"/>
      <c r="L513" s="110"/>
      <c r="M513" s="110"/>
      <c r="N513" s="110"/>
      <c r="O513" s="110"/>
      <c r="P513" s="110"/>
      <c r="Q513" s="110"/>
      <c r="R513" s="110"/>
      <c r="S513" s="110"/>
      <c r="T513" s="110"/>
      <c r="U513" s="110"/>
      <c r="V513" s="110"/>
      <c r="W513" s="109"/>
      <c r="X513" s="111"/>
      <c r="Y513" s="112"/>
      <c r="Z513" s="328"/>
      <c r="AA513" s="329"/>
      <c r="AB513" s="114"/>
      <c r="AC513" s="115"/>
      <c r="AD513" s="113"/>
      <c r="AE513" s="113"/>
      <c r="AF513" s="112"/>
      <c r="AG513" s="116"/>
      <c r="AH513" s="115"/>
      <c r="AI513" s="174"/>
      <c r="AJ513" s="104"/>
      <c r="AK513" s="115"/>
      <c r="AL513" s="112"/>
      <c r="AM513" s="116"/>
      <c r="AN513" s="115"/>
      <c r="AO513" s="248"/>
      <c r="AP513" s="242" t="str">
        <f>IF(AD513="UI",VLOOKUP(AB513,'Convert Internation Units'!$A$2:$D$33,4,FALSE),IF(AB513="Penethamate hydroiodide",0.63,IF(AB513="Benzylpenicillin Procaine /
 Benzathine Penicillin",0.61,IF(AB513="Benzathine Penicillin",0.61,IF(AB513="Procaine benzylpenicillin",0.61,IF(AB513=Prodrug!E510,Prodrug!E510,Prodrug!E510))))))</f>
        <v/>
      </c>
      <c r="AQ513" s="239" t="str">
        <f>IFERROR((((Calculations!C510*Calculations!G510)/Calculations!E510)*'Data Entry'!X513),"")</f>
        <v/>
      </c>
      <c r="AR513" s="234" t="str">
        <f>IFERROR(VLOOKUP(AB513,Lists!$P$2:$Q$182,2,0),"")</f>
        <v/>
      </c>
      <c r="AS513" s="233" t="str">
        <f>IF(AI513="UI",VLOOKUP(AG513,'Convert Internation Units'!$A$2:$D$33,4,FALSE),IF(AG513="Penethamate hydroiodide",0.63,IF(AG513="Benzylpenicillin Procaine /
 Benzathine Penicillin",0.61,IF(AG513="Benzathine Penicillin",0.61,IF(AG513="Procaine benzylpenicillin",0.61,IF(AG513=Prodrug!F510,Prodrug!F510,Prodrug!F510))))))</f>
        <v/>
      </c>
      <c r="AT513" s="239" t="str">
        <f>IFERROR((((Calculations!K510*Calculations!G510)/Calculations!E510)*'Data Entry'!X513),"")</f>
        <v/>
      </c>
      <c r="AU513" s="235" t="str">
        <f>IFERROR(VLOOKUP(AG513,Lists!$P$2:$Q$182,2,0),"")</f>
        <v/>
      </c>
      <c r="AV513" s="233" t="str">
        <f>IF(AL513="UI",VLOOKUP(AJ513,'Convert Internation Units'!$A$2:$D$33,4,FALSE),IF(AJ513="Penethamate hydroiodide",0.63,IF(AJ513="Benzylpenicillin Procaine /
 Benzathine Penicillin",0.61,IF(AJ513="Benzathine Penicillin",0.61,IF(AJ513="Procaine benzylpenicillin",0.61,IF(AJ513=Prodrug!G510,Prodrug!G510,Prodrug!G510))))))</f>
        <v/>
      </c>
      <c r="AW513" s="239" t="str">
        <f>IFERROR((((Calculations!O510*Calculations!G510)/Calculations!E510)*'Data Entry'!X513),"")</f>
        <v/>
      </c>
      <c r="AX513" s="235" t="str">
        <f>IFERROR(VLOOKUP(AJ513,Lists!$P$2:$Q$182,2,0),"")</f>
        <v/>
      </c>
      <c r="AY513" s="233" t="str">
        <f>IF(AO513="UI",VLOOKUP(AM513,'Convert Internation Units'!$A$2:$D$33,4,FALSE),IF(AM513="Penethamate hydroiodide",0.63,IF(AM513="Benzylpenicillin Procaine /
 Benzathine Penicillin",0.61,IF(AM513="Benzathine Penicillin",0.61,IF(AM513="Procaine benzylpenicillin",0.61,IF(AM513=Prodrug!H510,Prodrug!H510,Prodrug!H510))))))</f>
        <v/>
      </c>
      <c r="AZ513" s="239" t="str">
        <f>IFERROR((((Calculations!S510*Calculations!G510)/Calculations!E510)*'Data Entry'!X513),"")</f>
        <v/>
      </c>
      <c r="BA513" s="235" t="str">
        <f>IFERROR(VLOOKUP(AM513,Lists!$P$2:$Q$182,2,0),"")</f>
        <v/>
      </c>
      <c r="BG513" s="165"/>
      <c r="BH513" s="165"/>
      <c r="BI513" s="165"/>
      <c r="BJ513" s="165"/>
      <c r="BK513" s="165"/>
      <c r="BL513" s="165"/>
      <c r="BM513" s="165"/>
      <c r="BN513" s="165"/>
      <c r="BO513" s="165"/>
      <c r="BP513" s="165"/>
      <c r="BQ513" s="165"/>
      <c r="BR513" s="165"/>
      <c r="BS513" s="165"/>
      <c r="BT513" s="165"/>
      <c r="BU513" s="165"/>
    </row>
    <row r="514" spans="1:73" s="5" customFormat="1">
      <c r="A514" s="6">
        <v>508</v>
      </c>
      <c r="B514" s="231"/>
      <c r="C514" s="7"/>
      <c r="D514" s="7"/>
      <c r="E514" s="7"/>
      <c r="F514" s="67"/>
      <c r="G514" s="79"/>
      <c r="H514" s="79"/>
      <c r="I514" s="75"/>
      <c r="J514" s="76"/>
      <c r="K514" s="76"/>
      <c r="L514" s="76"/>
      <c r="M514" s="76"/>
      <c r="N514" s="76"/>
      <c r="O514" s="76"/>
      <c r="P514" s="76"/>
      <c r="Q514" s="76"/>
      <c r="R514" s="76"/>
      <c r="S514" s="76"/>
      <c r="T514" s="76"/>
      <c r="U514" s="76"/>
      <c r="V514" s="76"/>
      <c r="W514" s="80"/>
      <c r="X514" s="69"/>
      <c r="Y514" s="25"/>
      <c r="Z514" s="326"/>
      <c r="AA514" s="327"/>
      <c r="AB514" s="28"/>
      <c r="AC514" s="23"/>
      <c r="AD514" s="8"/>
      <c r="AE514" s="8"/>
      <c r="AF514" s="25"/>
      <c r="AG514" s="6"/>
      <c r="AH514" s="23"/>
      <c r="AI514" s="173"/>
      <c r="AJ514" s="26"/>
      <c r="AK514" s="23"/>
      <c r="AL514" s="25"/>
      <c r="AM514" s="6"/>
      <c r="AN514" s="23"/>
      <c r="AO514" s="247"/>
      <c r="AP514" s="243" t="str">
        <f>IF(AD514="UI",VLOOKUP(AB514,'Convert Internation Units'!$A$2:$D$33,4,FALSE),IF(AB514="Penethamate hydroiodide",0.63,IF(AB514="Benzylpenicillin Procaine /
 Benzathine Penicillin",0.61,IF(AB514="Benzathine Penicillin",0.61,IF(AB514="Procaine benzylpenicillin",0.61,IF(AB514=Prodrug!E511,Prodrug!E511,Prodrug!E511))))))</f>
        <v/>
      </c>
      <c r="AQ514" s="240" t="str">
        <f>IFERROR((((Calculations!C511*Calculations!G511)/Calculations!E511)*'Data Entry'!X514),"")</f>
        <v/>
      </c>
      <c r="AR514" s="141" t="str">
        <f>IFERROR(VLOOKUP(AB514,Lists!$P$2:$Q$182,2,0),"")</f>
        <v/>
      </c>
      <c r="AS514" s="143" t="str">
        <f>IF(AI514="UI",VLOOKUP(AG514,'Convert Internation Units'!$A$2:$D$33,4,FALSE),IF(AG514="Penethamate hydroiodide",0.63,IF(AG514="Benzylpenicillin Procaine /
 Benzathine Penicillin",0.61,IF(AG514="Benzathine Penicillin",0.61,IF(AG514="Procaine benzylpenicillin",0.61,IF(AG514=Prodrug!F511,Prodrug!F511,Prodrug!F511))))))</f>
        <v/>
      </c>
      <c r="AT514" s="240" t="str">
        <f>IFERROR((((Calculations!K511*Calculations!G511)/Calculations!E511)*'Data Entry'!X514),"")</f>
        <v/>
      </c>
      <c r="AU514" s="146" t="str">
        <f>IFERROR(VLOOKUP(AG514,Lists!$P$2:$Q$182,2,0),"")</f>
        <v/>
      </c>
      <c r="AV514" s="143" t="str">
        <f>IF(AL514="UI",VLOOKUP(AJ514,'Convert Internation Units'!$A$2:$D$33,4,FALSE),IF(AJ514="Penethamate hydroiodide",0.63,IF(AJ514="Benzylpenicillin Procaine /
 Benzathine Penicillin",0.61,IF(AJ514="Benzathine Penicillin",0.61,IF(AJ514="Procaine benzylpenicillin",0.61,IF(AJ514=Prodrug!G511,Prodrug!G511,Prodrug!G511))))))</f>
        <v/>
      </c>
      <c r="AW514" s="240" t="str">
        <f>IFERROR((((Calculations!O511*Calculations!G511)/Calculations!E511)*'Data Entry'!X514),"")</f>
        <v/>
      </c>
      <c r="AX514" s="146" t="str">
        <f>IFERROR(VLOOKUP(AJ514,Lists!$P$2:$Q$182,2,0),"")</f>
        <v/>
      </c>
      <c r="AY514" s="143" t="str">
        <f>IF(AO514="UI",VLOOKUP(AM514,'Convert Internation Units'!$A$2:$D$33,4,FALSE),IF(AM514="Penethamate hydroiodide",0.63,IF(AM514="Benzylpenicillin Procaine /
 Benzathine Penicillin",0.61,IF(AM514="Benzathine Penicillin",0.61,IF(AM514="Procaine benzylpenicillin",0.61,IF(AM514=Prodrug!H511,Prodrug!H511,Prodrug!H511))))))</f>
        <v/>
      </c>
      <c r="AZ514" s="240" t="str">
        <f>IFERROR((((Calculations!S511*Calculations!G511)/Calculations!E511)*'Data Entry'!X514),"")</f>
        <v/>
      </c>
      <c r="BA514" s="146" t="str">
        <f>IFERROR(VLOOKUP(AM514,Lists!$P$2:$Q$182,2,0),"")</f>
        <v/>
      </c>
      <c r="BG514" s="165"/>
      <c r="BH514" s="165"/>
      <c r="BI514" s="165"/>
      <c r="BJ514" s="165"/>
      <c r="BK514" s="165"/>
      <c r="BL514" s="165"/>
      <c r="BM514" s="165"/>
      <c r="BN514" s="165"/>
      <c r="BO514" s="165"/>
      <c r="BP514" s="165"/>
      <c r="BQ514" s="165"/>
      <c r="BR514" s="165"/>
      <c r="BS514" s="165"/>
      <c r="BT514" s="165"/>
      <c r="BU514" s="165"/>
    </row>
    <row r="515" spans="1:73" s="5" customFormat="1">
      <c r="A515" s="116">
        <v>509</v>
      </c>
      <c r="B515" s="232"/>
      <c r="C515" s="105"/>
      <c r="D515" s="105"/>
      <c r="E515" s="105"/>
      <c r="F515" s="106"/>
      <c r="G515" s="107"/>
      <c r="H515" s="107"/>
      <c r="I515" s="108"/>
      <c r="J515" s="110"/>
      <c r="K515" s="110"/>
      <c r="L515" s="110"/>
      <c r="M515" s="110"/>
      <c r="N515" s="110"/>
      <c r="O515" s="110"/>
      <c r="P515" s="110"/>
      <c r="Q515" s="110"/>
      <c r="R515" s="110"/>
      <c r="S515" s="110"/>
      <c r="T515" s="110"/>
      <c r="U515" s="110"/>
      <c r="V515" s="110"/>
      <c r="W515" s="109"/>
      <c r="X515" s="111"/>
      <c r="Y515" s="112"/>
      <c r="Z515" s="328"/>
      <c r="AA515" s="329"/>
      <c r="AB515" s="114"/>
      <c r="AC515" s="115"/>
      <c r="AD515" s="113"/>
      <c r="AE515" s="113"/>
      <c r="AF515" s="112"/>
      <c r="AG515" s="116"/>
      <c r="AH515" s="115"/>
      <c r="AI515" s="174"/>
      <c r="AJ515" s="104"/>
      <c r="AK515" s="115"/>
      <c r="AL515" s="112"/>
      <c r="AM515" s="116"/>
      <c r="AN515" s="115"/>
      <c r="AO515" s="248"/>
      <c r="AP515" s="242" t="str">
        <f>IF(AD515="UI",VLOOKUP(AB515,'Convert Internation Units'!$A$2:$D$33,4,FALSE),IF(AB515="Penethamate hydroiodide",0.63,IF(AB515="Benzylpenicillin Procaine /
 Benzathine Penicillin",0.61,IF(AB515="Benzathine Penicillin",0.61,IF(AB515="Procaine benzylpenicillin",0.61,IF(AB515=Prodrug!E512,Prodrug!E512,Prodrug!E512))))))</f>
        <v/>
      </c>
      <c r="AQ515" s="239" t="str">
        <f>IFERROR((((Calculations!C512*Calculations!G512)/Calculations!E512)*'Data Entry'!X515),"")</f>
        <v/>
      </c>
      <c r="AR515" s="234" t="str">
        <f>IFERROR(VLOOKUP(AB515,Lists!$P$2:$Q$182,2,0),"")</f>
        <v/>
      </c>
      <c r="AS515" s="233" t="str">
        <f>IF(AI515="UI",VLOOKUP(AG515,'Convert Internation Units'!$A$2:$D$33,4,FALSE),IF(AG515="Penethamate hydroiodide",0.63,IF(AG515="Benzylpenicillin Procaine /
 Benzathine Penicillin",0.61,IF(AG515="Benzathine Penicillin",0.61,IF(AG515="Procaine benzylpenicillin",0.61,IF(AG515=Prodrug!F512,Prodrug!F512,Prodrug!F512))))))</f>
        <v/>
      </c>
      <c r="AT515" s="239" t="str">
        <f>IFERROR((((Calculations!K512*Calculations!G512)/Calculations!E512)*'Data Entry'!X515),"")</f>
        <v/>
      </c>
      <c r="AU515" s="235" t="str">
        <f>IFERROR(VLOOKUP(AG515,Lists!$P$2:$Q$182,2,0),"")</f>
        <v/>
      </c>
      <c r="AV515" s="233" t="str">
        <f>IF(AL515="UI",VLOOKUP(AJ515,'Convert Internation Units'!$A$2:$D$33,4,FALSE),IF(AJ515="Penethamate hydroiodide",0.63,IF(AJ515="Benzylpenicillin Procaine /
 Benzathine Penicillin",0.61,IF(AJ515="Benzathine Penicillin",0.61,IF(AJ515="Procaine benzylpenicillin",0.61,IF(AJ515=Prodrug!G512,Prodrug!G512,Prodrug!G512))))))</f>
        <v/>
      </c>
      <c r="AW515" s="239" t="str">
        <f>IFERROR((((Calculations!O512*Calculations!G512)/Calculations!E512)*'Data Entry'!X515),"")</f>
        <v/>
      </c>
      <c r="AX515" s="235" t="str">
        <f>IFERROR(VLOOKUP(AJ515,Lists!$P$2:$Q$182,2,0),"")</f>
        <v/>
      </c>
      <c r="AY515" s="233" t="str">
        <f>IF(AO515="UI",VLOOKUP(AM515,'Convert Internation Units'!$A$2:$D$33,4,FALSE),IF(AM515="Penethamate hydroiodide",0.63,IF(AM515="Benzylpenicillin Procaine /
 Benzathine Penicillin",0.61,IF(AM515="Benzathine Penicillin",0.61,IF(AM515="Procaine benzylpenicillin",0.61,IF(AM515=Prodrug!H512,Prodrug!H512,Prodrug!H512))))))</f>
        <v/>
      </c>
      <c r="AZ515" s="239" t="str">
        <f>IFERROR((((Calculations!S512*Calculations!G512)/Calculations!E512)*'Data Entry'!X515),"")</f>
        <v/>
      </c>
      <c r="BA515" s="235" t="str">
        <f>IFERROR(VLOOKUP(AM515,Lists!$P$2:$Q$182,2,0),"")</f>
        <v/>
      </c>
      <c r="BG515" s="165"/>
      <c r="BH515" s="165"/>
      <c r="BI515" s="165"/>
      <c r="BJ515" s="165"/>
      <c r="BK515" s="165"/>
      <c r="BL515" s="165"/>
      <c r="BM515" s="165"/>
      <c r="BN515" s="165"/>
      <c r="BO515" s="165"/>
      <c r="BP515" s="165"/>
      <c r="BQ515" s="165"/>
      <c r="BR515" s="165"/>
      <c r="BS515" s="165"/>
      <c r="BT515" s="165"/>
      <c r="BU515" s="165"/>
    </row>
    <row r="516" spans="1:73" s="5" customFormat="1">
      <c r="A516" s="6">
        <v>510</v>
      </c>
      <c r="B516" s="231"/>
      <c r="C516" s="7"/>
      <c r="D516" s="7"/>
      <c r="E516" s="7"/>
      <c r="F516" s="67"/>
      <c r="G516" s="79"/>
      <c r="H516" s="79"/>
      <c r="I516" s="75"/>
      <c r="J516" s="76"/>
      <c r="K516" s="76"/>
      <c r="L516" s="76"/>
      <c r="M516" s="76"/>
      <c r="N516" s="76"/>
      <c r="O516" s="76"/>
      <c r="P516" s="76"/>
      <c r="Q516" s="76"/>
      <c r="R516" s="76"/>
      <c r="S516" s="76"/>
      <c r="T516" s="76"/>
      <c r="U516" s="76"/>
      <c r="V516" s="76"/>
      <c r="W516" s="80"/>
      <c r="X516" s="69"/>
      <c r="Y516" s="25"/>
      <c r="Z516" s="326"/>
      <c r="AA516" s="327"/>
      <c r="AB516" s="28"/>
      <c r="AC516" s="23"/>
      <c r="AD516" s="8"/>
      <c r="AE516" s="8"/>
      <c r="AF516" s="25"/>
      <c r="AG516" s="6"/>
      <c r="AH516" s="23"/>
      <c r="AI516" s="173"/>
      <c r="AJ516" s="26"/>
      <c r="AK516" s="23"/>
      <c r="AL516" s="25"/>
      <c r="AM516" s="6"/>
      <c r="AN516" s="23"/>
      <c r="AO516" s="247"/>
      <c r="AP516" s="243" t="str">
        <f>IF(AD516="UI",VLOOKUP(AB516,'Convert Internation Units'!$A$2:$D$33,4,FALSE),IF(AB516="Penethamate hydroiodide",0.63,IF(AB516="Benzylpenicillin Procaine /
 Benzathine Penicillin",0.61,IF(AB516="Benzathine Penicillin",0.61,IF(AB516="Procaine benzylpenicillin",0.61,IF(AB516=Prodrug!E513,Prodrug!E513,Prodrug!E513))))))</f>
        <v/>
      </c>
      <c r="AQ516" s="240" t="str">
        <f>IFERROR((((Calculations!C513*Calculations!G513)/Calculations!E513)*'Data Entry'!X516),"")</f>
        <v/>
      </c>
      <c r="AR516" s="141" t="str">
        <f>IFERROR(VLOOKUP(AB516,Lists!$P$2:$Q$182,2,0),"")</f>
        <v/>
      </c>
      <c r="AS516" s="143" t="str">
        <f>IF(AI516="UI",VLOOKUP(AG516,'Convert Internation Units'!$A$2:$D$33,4,FALSE),IF(AG516="Penethamate hydroiodide",0.63,IF(AG516="Benzylpenicillin Procaine /
 Benzathine Penicillin",0.61,IF(AG516="Benzathine Penicillin",0.61,IF(AG516="Procaine benzylpenicillin",0.61,IF(AG516=Prodrug!F513,Prodrug!F513,Prodrug!F513))))))</f>
        <v/>
      </c>
      <c r="AT516" s="240" t="str">
        <f>IFERROR((((Calculations!K513*Calculations!G513)/Calculations!E513)*'Data Entry'!X516),"")</f>
        <v/>
      </c>
      <c r="AU516" s="146" t="str">
        <f>IFERROR(VLOOKUP(AG516,Lists!$P$2:$Q$182,2,0),"")</f>
        <v/>
      </c>
      <c r="AV516" s="143" t="str">
        <f>IF(AL516="UI",VLOOKUP(AJ516,'Convert Internation Units'!$A$2:$D$33,4,FALSE),IF(AJ516="Penethamate hydroiodide",0.63,IF(AJ516="Benzylpenicillin Procaine /
 Benzathine Penicillin",0.61,IF(AJ516="Benzathine Penicillin",0.61,IF(AJ516="Procaine benzylpenicillin",0.61,IF(AJ516=Prodrug!G513,Prodrug!G513,Prodrug!G513))))))</f>
        <v/>
      </c>
      <c r="AW516" s="240" t="str">
        <f>IFERROR((((Calculations!O513*Calculations!G513)/Calculations!E513)*'Data Entry'!X516),"")</f>
        <v/>
      </c>
      <c r="AX516" s="146" t="str">
        <f>IFERROR(VLOOKUP(AJ516,Lists!$P$2:$Q$182,2,0),"")</f>
        <v/>
      </c>
      <c r="AY516" s="143" t="str">
        <f>IF(AO516="UI",VLOOKUP(AM516,'Convert Internation Units'!$A$2:$D$33,4,FALSE),IF(AM516="Penethamate hydroiodide",0.63,IF(AM516="Benzylpenicillin Procaine /
 Benzathine Penicillin",0.61,IF(AM516="Benzathine Penicillin",0.61,IF(AM516="Procaine benzylpenicillin",0.61,IF(AM516=Prodrug!H513,Prodrug!H513,Prodrug!H513))))))</f>
        <v/>
      </c>
      <c r="AZ516" s="240" t="str">
        <f>IFERROR((((Calculations!S513*Calculations!G513)/Calculations!E513)*'Data Entry'!X516),"")</f>
        <v/>
      </c>
      <c r="BA516" s="146" t="str">
        <f>IFERROR(VLOOKUP(AM516,Lists!$P$2:$Q$182,2,0),"")</f>
        <v/>
      </c>
      <c r="BG516" s="165"/>
      <c r="BH516" s="165"/>
      <c r="BI516" s="165"/>
      <c r="BJ516" s="165"/>
      <c r="BK516" s="165"/>
      <c r="BL516" s="165"/>
      <c r="BM516" s="165"/>
      <c r="BN516" s="165"/>
      <c r="BO516" s="165"/>
      <c r="BP516" s="165"/>
      <c r="BQ516" s="165"/>
      <c r="BR516" s="165"/>
      <c r="BS516" s="165"/>
      <c r="BT516" s="165"/>
      <c r="BU516" s="165"/>
    </row>
    <row r="517" spans="1:73" s="5" customFormat="1">
      <c r="A517" s="116">
        <v>511</v>
      </c>
      <c r="B517" s="232"/>
      <c r="C517" s="105"/>
      <c r="D517" s="105"/>
      <c r="E517" s="105"/>
      <c r="F517" s="106"/>
      <c r="G517" s="107"/>
      <c r="H517" s="107"/>
      <c r="I517" s="108"/>
      <c r="J517" s="110"/>
      <c r="K517" s="110"/>
      <c r="L517" s="110"/>
      <c r="M517" s="110"/>
      <c r="N517" s="110"/>
      <c r="O517" s="110"/>
      <c r="P517" s="110"/>
      <c r="Q517" s="110"/>
      <c r="R517" s="110"/>
      <c r="S517" s="110"/>
      <c r="T517" s="110"/>
      <c r="U517" s="110"/>
      <c r="V517" s="110"/>
      <c r="W517" s="109"/>
      <c r="X517" s="111"/>
      <c r="Y517" s="112"/>
      <c r="Z517" s="328"/>
      <c r="AA517" s="329"/>
      <c r="AB517" s="114"/>
      <c r="AC517" s="115"/>
      <c r="AD517" s="113"/>
      <c r="AE517" s="113"/>
      <c r="AF517" s="112"/>
      <c r="AG517" s="116"/>
      <c r="AH517" s="115"/>
      <c r="AI517" s="174"/>
      <c r="AJ517" s="104"/>
      <c r="AK517" s="115"/>
      <c r="AL517" s="112"/>
      <c r="AM517" s="116"/>
      <c r="AN517" s="115"/>
      <c r="AO517" s="248"/>
      <c r="AP517" s="242" t="str">
        <f>IF(AD517="UI",VLOOKUP(AB517,'Convert Internation Units'!$A$2:$D$33,4,FALSE),IF(AB517="Penethamate hydroiodide",0.63,IF(AB517="Benzylpenicillin Procaine /
 Benzathine Penicillin",0.61,IF(AB517="Benzathine Penicillin",0.61,IF(AB517="Procaine benzylpenicillin",0.61,IF(AB517=Prodrug!E514,Prodrug!E514,Prodrug!E514))))))</f>
        <v/>
      </c>
      <c r="AQ517" s="239" t="str">
        <f>IFERROR((((Calculations!C514*Calculations!G514)/Calculations!E514)*'Data Entry'!X517),"")</f>
        <v/>
      </c>
      <c r="AR517" s="234" t="str">
        <f>IFERROR(VLOOKUP(AB517,Lists!$P$2:$Q$182,2,0),"")</f>
        <v/>
      </c>
      <c r="AS517" s="233" t="str">
        <f>IF(AI517="UI",VLOOKUP(AG517,'Convert Internation Units'!$A$2:$D$33,4,FALSE),IF(AG517="Penethamate hydroiodide",0.63,IF(AG517="Benzylpenicillin Procaine /
 Benzathine Penicillin",0.61,IF(AG517="Benzathine Penicillin",0.61,IF(AG517="Procaine benzylpenicillin",0.61,IF(AG517=Prodrug!F514,Prodrug!F514,Prodrug!F514))))))</f>
        <v/>
      </c>
      <c r="AT517" s="239" t="str">
        <f>IFERROR((((Calculations!K514*Calculations!G514)/Calculations!E514)*'Data Entry'!X517),"")</f>
        <v/>
      </c>
      <c r="AU517" s="235" t="str">
        <f>IFERROR(VLOOKUP(AG517,Lists!$P$2:$Q$182,2,0),"")</f>
        <v/>
      </c>
      <c r="AV517" s="233" t="str">
        <f>IF(AL517="UI",VLOOKUP(AJ517,'Convert Internation Units'!$A$2:$D$33,4,FALSE),IF(AJ517="Penethamate hydroiodide",0.63,IF(AJ517="Benzylpenicillin Procaine /
 Benzathine Penicillin",0.61,IF(AJ517="Benzathine Penicillin",0.61,IF(AJ517="Procaine benzylpenicillin",0.61,IF(AJ517=Prodrug!G514,Prodrug!G514,Prodrug!G514))))))</f>
        <v/>
      </c>
      <c r="AW517" s="239" t="str">
        <f>IFERROR((((Calculations!O514*Calculations!G514)/Calculations!E514)*'Data Entry'!X517),"")</f>
        <v/>
      </c>
      <c r="AX517" s="235" t="str">
        <f>IFERROR(VLOOKUP(AJ517,Lists!$P$2:$Q$182,2,0),"")</f>
        <v/>
      </c>
      <c r="AY517" s="233" t="str">
        <f>IF(AO517="UI",VLOOKUP(AM517,'Convert Internation Units'!$A$2:$D$33,4,FALSE),IF(AM517="Penethamate hydroiodide",0.63,IF(AM517="Benzylpenicillin Procaine /
 Benzathine Penicillin",0.61,IF(AM517="Benzathine Penicillin",0.61,IF(AM517="Procaine benzylpenicillin",0.61,IF(AM517=Prodrug!H514,Prodrug!H514,Prodrug!H514))))))</f>
        <v/>
      </c>
      <c r="AZ517" s="239" t="str">
        <f>IFERROR((((Calculations!S514*Calculations!G514)/Calculations!E514)*'Data Entry'!X517),"")</f>
        <v/>
      </c>
      <c r="BA517" s="235" t="str">
        <f>IFERROR(VLOOKUP(AM517,Lists!$P$2:$Q$182,2,0),"")</f>
        <v/>
      </c>
      <c r="BG517" s="165"/>
      <c r="BH517" s="165"/>
      <c r="BI517" s="165"/>
      <c r="BJ517" s="165"/>
      <c r="BK517" s="165"/>
      <c r="BL517" s="165"/>
      <c r="BM517" s="165"/>
      <c r="BN517" s="165"/>
      <c r="BO517" s="165"/>
      <c r="BP517" s="165"/>
      <c r="BQ517" s="165"/>
      <c r="BR517" s="165"/>
      <c r="BS517" s="165"/>
      <c r="BT517" s="165"/>
      <c r="BU517" s="165"/>
    </row>
    <row r="518" spans="1:73" s="5" customFormat="1">
      <c r="A518" s="6">
        <v>512</v>
      </c>
      <c r="B518" s="231"/>
      <c r="C518" s="7"/>
      <c r="D518" s="7"/>
      <c r="E518" s="7"/>
      <c r="F518" s="67"/>
      <c r="G518" s="79"/>
      <c r="H518" s="79"/>
      <c r="I518" s="75"/>
      <c r="J518" s="76"/>
      <c r="K518" s="76"/>
      <c r="L518" s="76"/>
      <c r="M518" s="76"/>
      <c r="N518" s="76"/>
      <c r="O518" s="76"/>
      <c r="P518" s="76"/>
      <c r="Q518" s="76"/>
      <c r="R518" s="76"/>
      <c r="S518" s="76"/>
      <c r="T518" s="76"/>
      <c r="U518" s="76"/>
      <c r="V518" s="76"/>
      <c r="W518" s="80"/>
      <c r="X518" s="69"/>
      <c r="Y518" s="25"/>
      <c r="Z518" s="326"/>
      <c r="AA518" s="327"/>
      <c r="AB518" s="28"/>
      <c r="AC518" s="23"/>
      <c r="AD518" s="8"/>
      <c r="AE518" s="8"/>
      <c r="AF518" s="25"/>
      <c r="AG518" s="6"/>
      <c r="AH518" s="23"/>
      <c r="AI518" s="173"/>
      <c r="AJ518" s="26"/>
      <c r="AK518" s="23"/>
      <c r="AL518" s="25"/>
      <c r="AM518" s="6"/>
      <c r="AN518" s="23"/>
      <c r="AO518" s="247"/>
      <c r="AP518" s="243" t="str">
        <f>IF(AD518="UI",VLOOKUP(AB518,'Convert Internation Units'!$A$2:$D$33,4,FALSE),IF(AB518="Penethamate hydroiodide",0.63,IF(AB518="Benzylpenicillin Procaine /
 Benzathine Penicillin",0.61,IF(AB518="Benzathine Penicillin",0.61,IF(AB518="Procaine benzylpenicillin",0.61,IF(AB518=Prodrug!E515,Prodrug!E515,Prodrug!E515))))))</f>
        <v/>
      </c>
      <c r="AQ518" s="240" t="str">
        <f>IFERROR((((Calculations!C515*Calculations!G515)/Calculations!E515)*'Data Entry'!X518),"")</f>
        <v/>
      </c>
      <c r="AR518" s="141" t="str">
        <f>IFERROR(VLOOKUP(AB518,Lists!$P$2:$Q$182,2,0),"")</f>
        <v/>
      </c>
      <c r="AS518" s="143" t="str">
        <f>IF(AI518="UI",VLOOKUP(AG518,'Convert Internation Units'!$A$2:$D$33,4,FALSE),IF(AG518="Penethamate hydroiodide",0.63,IF(AG518="Benzylpenicillin Procaine /
 Benzathine Penicillin",0.61,IF(AG518="Benzathine Penicillin",0.61,IF(AG518="Procaine benzylpenicillin",0.61,IF(AG518=Prodrug!F515,Prodrug!F515,Prodrug!F515))))))</f>
        <v/>
      </c>
      <c r="AT518" s="240" t="str">
        <f>IFERROR((((Calculations!K515*Calculations!G515)/Calculations!E515)*'Data Entry'!X518),"")</f>
        <v/>
      </c>
      <c r="AU518" s="146" t="str">
        <f>IFERROR(VLOOKUP(AG518,Lists!$P$2:$Q$182,2,0),"")</f>
        <v/>
      </c>
      <c r="AV518" s="143" t="str">
        <f>IF(AL518="UI",VLOOKUP(AJ518,'Convert Internation Units'!$A$2:$D$33,4,FALSE),IF(AJ518="Penethamate hydroiodide",0.63,IF(AJ518="Benzylpenicillin Procaine /
 Benzathine Penicillin",0.61,IF(AJ518="Benzathine Penicillin",0.61,IF(AJ518="Procaine benzylpenicillin",0.61,IF(AJ518=Prodrug!G515,Prodrug!G515,Prodrug!G515))))))</f>
        <v/>
      </c>
      <c r="AW518" s="240" t="str">
        <f>IFERROR((((Calculations!O515*Calculations!G515)/Calculations!E515)*'Data Entry'!X518),"")</f>
        <v/>
      </c>
      <c r="AX518" s="146" t="str">
        <f>IFERROR(VLOOKUP(AJ518,Lists!$P$2:$Q$182,2,0),"")</f>
        <v/>
      </c>
      <c r="AY518" s="143" t="str">
        <f>IF(AO518="UI",VLOOKUP(AM518,'Convert Internation Units'!$A$2:$D$33,4,FALSE),IF(AM518="Penethamate hydroiodide",0.63,IF(AM518="Benzylpenicillin Procaine /
 Benzathine Penicillin",0.61,IF(AM518="Benzathine Penicillin",0.61,IF(AM518="Procaine benzylpenicillin",0.61,IF(AM518=Prodrug!H515,Prodrug!H515,Prodrug!H515))))))</f>
        <v/>
      </c>
      <c r="AZ518" s="240" t="str">
        <f>IFERROR((((Calculations!S515*Calculations!G515)/Calculations!E515)*'Data Entry'!X518),"")</f>
        <v/>
      </c>
      <c r="BA518" s="146" t="str">
        <f>IFERROR(VLOOKUP(AM518,Lists!$P$2:$Q$182,2,0),"")</f>
        <v/>
      </c>
      <c r="BG518" s="165"/>
      <c r="BH518" s="165"/>
      <c r="BI518" s="165"/>
      <c r="BJ518" s="165"/>
      <c r="BK518" s="165"/>
      <c r="BL518" s="165"/>
      <c r="BM518" s="165"/>
      <c r="BN518" s="165"/>
      <c r="BO518" s="165"/>
      <c r="BP518" s="165"/>
      <c r="BQ518" s="165"/>
      <c r="BR518" s="165"/>
      <c r="BS518" s="165"/>
      <c r="BT518" s="165"/>
      <c r="BU518" s="165"/>
    </row>
    <row r="519" spans="1:73" s="5" customFormat="1">
      <c r="A519" s="116">
        <v>513</v>
      </c>
      <c r="B519" s="232"/>
      <c r="C519" s="105"/>
      <c r="D519" s="105"/>
      <c r="E519" s="105"/>
      <c r="F519" s="106"/>
      <c r="G519" s="107"/>
      <c r="H519" s="107"/>
      <c r="I519" s="108"/>
      <c r="J519" s="110"/>
      <c r="K519" s="110"/>
      <c r="L519" s="110"/>
      <c r="M519" s="110"/>
      <c r="N519" s="110"/>
      <c r="O519" s="110"/>
      <c r="P519" s="110"/>
      <c r="Q519" s="110"/>
      <c r="R519" s="110"/>
      <c r="S519" s="110"/>
      <c r="T519" s="110"/>
      <c r="U519" s="110"/>
      <c r="V519" s="110"/>
      <c r="W519" s="109"/>
      <c r="X519" s="111"/>
      <c r="Y519" s="112"/>
      <c r="Z519" s="328"/>
      <c r="AA519" s="329"/>
      <c r="AB519" s="114"/>
      <c r="AC519" s="115"/>
      <c r="AD519" s="113"/>
      <c r="AE519" s="113"/>
      <c r="AF519" s="112"/>
      <c r="AG519" s="116"/>
      <c r="AH519" s="115"/>
      <c r="AI519" s="174"/>
      <c r="AJ519" s="104"/>
      <c r="AK519" s="115"/>
      <c r="AL519" s="112"/>
      <c r="AM519" s="116"/>
      <c r="AN519" s="115"/>
      <c r="AO519" s="248"/>
      <c r="AP519" s="242" t="str">
        <f>IF(AD519="UI",VLOOKUP(AB519,'Convert Internation Units'!$A$2:$D$33,4,FALSE),IF(AB519="Penethamate hydroiodide",0.63,IF(AB519="Benzylpenicillin Procaine /
 Benzathine Penicillin",0.61,IF(AB519="Benzathine Penicillin",0.61,IF(AB519="Procaine benzylpenicillin",0.61,IF(AB519=Prodrug!E516,Prodrug!E516,Prodrug!E516))))))</f>
        <v/>
      </c>
      <c r="AQ519" s="239" t="str">
        <f>IFERROR((((Calculations!C516*Calculations!G516)/Calculations!E516)*'Data Entry'!X519),"")</f>
        <v/>
      </c>
      <c r="AR519" s="234" t="str">
        <f>IFERROR(VLOOKUP(AB519,Lists!$P$2:$Q$182,2,0),"")</f>
        <v/>
      </c>
      <c r="AS519" s="233" t="str">
        <f>IF(AI519="UI",VLOOKUP(AG519,'Convert Internation Units'!$A$2:$D$33,4,FALSE),IF(AG519="Penethamate hydroiodide",0.63,IF(AG519="Benzylpenicillin Procaine /
 Benzathine Penicillin",0.61,IF(AG519="Benzathine Penicillin",0.61,IF(AG519="Procaine benzylpenicillin",0.61,IF(AG519=Prodrug!F516,Prodrug!F516,Prodrug!F516))))))</f>
        <v/>
      </c>
      <c r="AT519" s="239" t="str">
        <f>IFERROR((((Calculations!K516*Calculations!G516)/Calculations!E516)*'Data Entry'!X519),"")</f>
        <v/>
      </c>
      <c r="AU519" s="235" t="str">
        <f>IFERROR(VLOOKUP(AG519,Lists!$P$2:$Q$182,2,0),"")</f>
        <v/>
      </c>
      <c r="AV519" s="233" t="str">
        <f>IF(AL519="UI",VLOOKUP(AJ519,'Convert Internation Units'!$A$2:$D$33,4,FALSE),IF(AJ519="Penethamate hydroiodide",0.63,IF(AJ519="Benzylpenicillin Procaine /
 Benzathine Penicillin",0.61,IF(AJ519="Benzathine Penicillin",0.61,IF(AJ519="Procaine benzylpenicillin",0.61,IF(AJ519=Prodrug!G516,Prodrug!G516,Prodrug!G516))))))</f>
        <v/>
      </c>
      <c r="AW519" s="239" t="str">
        <f>IFERROR((((Calculations!O516*Calculations!G516)/Calculations!E516)*'Data Entry'!X519),"")</f>
        <v/>
      </c>
      <c r="AX519" s="235" t="str">
        <f>IFERROR(VLOOKUP(AJ519,Lists!$P$2:$Q$182,2,0),"")</f>
        <v/>
      </c>
      <c r="AY519" s="233" t="str">
        <f>IF(AO519="UI",VLOOKUP(AM519,'Convert Internation Units'!$A$2:$D$33,4,FALSE),IF(AM519="Penethamate hydroiodide",0.63,IF(AM519="Benzylpenicillin Procaine /
 Benzathine Penicillin",0.61,IF(AM519="Benzathine Penicillin",0.61,IF(AM519="Procaine benzylpenicillin",0.61,IF(AM519=Prodrug!H516,Prodrug!H516,Prodrug!H516))))))</f>
        <v/>
      </c>
      <c r="AZ519" s="239" t="str">
        <f>IFERROR((((Calculations!S516*Calculations!G516)/Calculations!E516)*'Data Entry'!X519),"")</f>
        <v/>
      </c>
      <c r="BA519" s="235" t="str">
        <f>IFERROR(VLOOKUP(AM519,Lists!$P$2:$Q$182,2,0),"")</f>
        <v/>
      </c>
      <c r="BG519" s="165"/>
      <c r="BH519" s="165"/>
      <c r="BI519" s="165"/>
      <c r="BJ519" s="165"/>
      <c r="BK519" s="165"/>
      <c r="BL519" s="165"/>
      <c r="BM519" s="165"/>
      <c r="BN519" s="165"/>
      <c r="BO519" s="165"/>
      <c r="BP519" s="165"/>
      <c r="BQ519" s="165"/>
      <c r="BR519" s="165"/>
      <c r="BS519" s="165"/>
      <c r="BT519" s="165"/>
      <c r="BU519" s="165"/>
    </row>
    <row r="520" spans="1:73" s="5" customFormat="1">
      <c r="A520" s="6">
        <v>514</v>
      </c>
      <c r="B520" s="231"/>
      <c r="C520" s="7"/>
      <c r="D520" s="7"/>
      <c r="E520" s="7"/>
      <c r="F520" s="67"/>
      <c r="G520" s="79"/>
      <c r="H520" s="79"/>
      <c r="I520" s="75"/>
      <c r="J520" s="76"/>
      <c r="K520" s="76"/>
      <c r="L520" s="76"/>
      <c r="M520" s="76"/>
      <c r="N520" s="76"/>
      <c r="O520" s="76"/>
      <c r="P520" s="76"/>
      <c r="Q520" s="76"/>
      <c r="R520" s="76"/>
      <c r="S520" s="76"/>
      <c r="T520" s="76"/>
      <c r="U520" s="76"/>
      <c r="V520" s="76"/>
      <c r="W520" s="80"/>
      <c r="X520" s="69"/>
      <c r="Y520" s="25"/>
      <c r="Z520" s="326"/>
      <c r="AA520" s="327"/>
      <c r="AB520" s="28"/>
      <c r="AC520" s="23"/>
      <c r="AD520" s="8"/>
      <c r="AE520" s="8"/>
      <c r="AF520" s="25"/>
      <c r="AG520" s="6"/>
      <c r="AH520" s="23"/>
      <c r="AI520" s="173"/>
      <c r="AJ520" s="26"/>
      <c r="AK520" s="23"/>
      <c r="AL520" s="25"/>
      <c r="AM520" s="6"/>
      <c r="AN520" s="23"/>
      <c r="AO520" s="247"/>
      <c r="AP520" s="243" t="str">
        <f>IF(AD520="UI",VLOOKUP(AB520,'Convert Internation Units'!$A$2:$D$33,4,FALSE),IF(AB520="Penethamate hydroiodide",0.63,IF(AB520="Benzylpenicillin Procaine /
 Benzathine Penicillin",0.61,IF(AB520="Benzathine Penicillin",0.61,IF(AB520="Procaine benzylpenicillin",0.61,IF(AB520=Prodrug!E517,Prodrug!E517,Prodrug!E517))))))</f>
        <v/>
      </c>
      <c r="AQ520" s="240" t="str">
        <f>IFERROR((((Calculations!C517*Calculations!G517)/Calculations!E517)*'Data Entry'!X520),"")</f>
        <v/>
      </c>
      <c r="AR520" s="141" t="str">
        <f>IFERROR(VLOOKUP(AB520,Lists!$P$2:$Q$182,2,0),"")</f>
        <v/>
      </c>
      <c r="AS520" s="143" t="str">
        <f>IF(AI520="UI",VLOOKUP(AG520,'Convert Internation Units'!$A$2:$D$33,4,FALSE),IF(AG520="Penethamate hydroiodide",0.63,IF(AG520="Benzylpenicillin Procaine /
 Benzathine Penicillin",0.61,IF(AG520="Benzathine Penicillin",0.61,IF(AG520="Procaine benzylpenicillin",0.61,IF(AG520=Prodrug!F517,Prodrug!F517,Prodrug!F517))))))</f>
        <v/>
      </c>
      <c r="AT520" s="240" t="str">
        <f>IFERROR((((Calculations!K517*Calculations!G517)/Calculations!E517)*'Data Entry'!X520),"")</f>
        <v/>
      </c>
      <c r="AU520" s="146" t="str">
        <f>IFERROR(VLOOKUP(AG520,Lists!$P$2:$Q$182,2,0),"")</f>
        <v/>
      </c>
      <c r="AV520" s="143" t="str">
        <f>IF(AL520="UI",VLOOKUP(AJ520,'Convert Internation Units'!$A$2:$D$33,4,FALSE),IF(AJ520="Penethamate hydroiodide",0.63,IF(AJ520="Benzylpenicillin Procaine /
 Benzathine Penicillin",0.61,IF(AJ520="Benzathine Penicillin",0.61,IF(AJ520="Procaine benzylpenicillin",0.61,IF(AJ520=Prodrug!G517,Prodrug!G517,Prodrug!G517))))))</f>
        <v/>
      </c>
      <c r="AW520" s="240" t="str">
        <f>IFERROR((((Calculations!O517*Calculations!G517)/Calculations!E517)*'Data Entry'!X520),"")</f>
        <v/>
      </c>
      <c r="AX520" s="146" t="str">
        <f>IFERROR(VLOOKUP(AJ520,Lists!$P$2:$Q$182,2,0),"")</f>
        <v/>
      </c>
      <c r="AY520" s="143" t="str">
        <f>IF(AO520="UI",VLOOKUP(AM520,'Convert Internation Units'!$A$2:$D$33,4,FALSE),IF(AM520="Penethamate hydroiodide",0.63,IF(AM520="Benzylpenicillin Procaine /
 Benzathine Penicillin",0.61,IF(AM520="Benzathine Penicillin",0.61,IF(AM520="Procaine benzylpenicillin",0.61,IF(AM520=Prodrug!H517,Prodrug!H517,Prodrug!H517))))))</f>
        <v/>
      </c>
      <c r="AZ520" s="240" t="str">
        <f>IFERROR((((Calculations!S517*Calculations!G517)/Calculations!E517)*'Data Entry'!X520),"")</f>
        <v/>
      </c>
      <c r="BA520" s="146" t="str">
        <f>IFERROR(VLOOKUP(AM520,Lists!$P$2:$Q$182,2,0),"")</f>
        <v/>
      </c>
      <c r="BG520" s="165"/>
      <c r="BH520" s="165"/>
      <c r="BI520" s="165"/>
      <c r="BJ520" s="165"/>
      <c r="BK520" s="165"/>
      <c r="BL520" s="165"/>
      <c r="BM520" s="165"/>
      <c r="BN520" s="165"/>
      <c r="BO520" s="165"/>
      <c r="BP520" s="165"/>
      <c r="BQ520" s="165"/>
      <c r="BR520" s="165"/>
      <c r="BS520" s="165"/>
      <c r="BT520" s="165"/>
      <c r="BU520" s="165"/>
    </row>
    <row r="521" spans="1:73" s="5" customFormat="1">
      <c r="A521" s="116">
        <v>515</v>
      </c>
      <c r="B521" s="232"/>
      <c r="C521" s="105"/>
      <c r="D521" s="105"/>
      <c r="E521" s="105"/>
      <c r="F521" s="106"/>
      <c r="G521" s="107"/>
      <c r="H521" s="107"/>
      <c r="I521" s="108"/>
      <c r="J521" s="110"/>
      <c r="K521" s="110"/>
      <c r="L521" s="110"/>
      <c r="M521" s="110"/>
      <c r="N521" s="110"/>
      <c r="O521" s="110"/>
      <c r="P521" s="110"/>
      <c r="Q521" s="110"/>
      <c r="R521" s="110"/>
      <c r="S521" s="110"/>
      <c r="T521" s="110"/>
      <c r="U521" s="110"/>
      <c r="V521" s="110"/>
      <c r="W521" s="109"/>
      <c r="X521" s="111"/>
      <c r="Y521" s="112"/>
      <c r="Z521" s="328"/>
      <c r="AA521" s="329"/>
      <c r="AB521" s="114"/>
      <c r="AC521" s="115"/>
      <c r="AD521" s="113"/>
      <c r="AE521" s="113"/>
      <c r="AF521" s="112"/>
      <c r="AG521" s="116"/>
      <c r="AH521" s="115"/>
      <c r="AI521" s="174"/>
      <c r="AJ521" s="104"/>
      <c r="AK521" s="115"/>
      <c r="AL521" s="112"/>
      <c r="AM521" s="116"/>
      <c r="AN521" s="115"/>
      <c r="AO521" s="248"/>
      <c r="AP521" s="242" t="str">
        <f>IF(AD521="UI",VLOOKUP(AB521,'Convert Internation Units'!$A$2:$D$33,4,FALSE),IF(AB521="Penethamate hydroiodide",0.63,IF(AB521="Benzylpenicillin Procaine /
 Benzathine Penicillin",0.61,IF(AB521="Benzathine Penicillin",0.61,IF(AB521="Procaine benzylpenicillin",0.61,IF(AB521=Prodrug!E518,Prodrug!E518,Prodrug!E518))))))</f>
        <v/>
      </c>
      <c r="AQ521" s="239" t="str">
        <f>IFERROR((((Calculations!C518*Calculations!G518)/Calculations!E518)*'Data Entry'!X521),"")</f>
        <v/>
      </c>
      <c r="AR521" s="234" t="str">
        <f>IFERROR(VLOOKUP(AB521,Lists!$P$2:$Q$182,2,0),"")</f>
        <v/>
      </c>
      <c r="AS521" s="233" t="str">
        <f>IF(AI521="UI",VLOOKUP(AG521,'Convert Internation Units'!$A$2:$D$33,4,FALSE),IF(AG521="Penethamate hydroiodide",0.63,IF(AG521="Benzylpenicillin Procaine /
 Benzathine Penicillin",0.61,IF(AG521="Benzathine Penicillin",0.61,IF(AG521="Procaine benzylpenicillin",0.61,IF(AG521=Prodrug!F518,Prodrug!F518,Prodrug!F518))))))</f>
        <v/>
      </c>
      <c r="AT521" s="239" t="str">
        <f>IFERROR((((Calculations!K518*Calculations!G518)/Calculations!E518)*'Data Entry'!X521),"")</f>
        <v/>
      </c>
      <c r="AU521" s="235" t="str">
        <f>IFERROR(VLOOKUP(AG521,Lists!$P$2:$Q$182,2,0),"")</f>
        <v/>
      </c>
      <c r="AV521" s="233" t="str">
        <f>IF(AL521="UI",VLOOKUP(AJ521,'Convert Internation Units'!$A$2:$D$33,4,FALSE),IF(AJ521="Penethamate hydroiodide",0.63,IF(AJ521="Benzylpenicillin Procaine /
 Benzathine Penicillin",0.61,IF(AJ521="Benzathine Penicillin",0.61,IF(AJ521="Procaine benzylpenicillin",0.61,IF(AJ521=Prodrug!G518,Prodrug!G518,Prodrug!G518))))))</f>
        <v/>
      </c>
      <c r="AW521" s="239" t="str">
        <f>IFERROR((((Calculations!O518*Calculations!G518)/Calculations!E518)*'Data Entry'!X521),"")</f>
        <v/>
      </c>
      <c r="AX521" s="235" t="str">
        <f>IFERROR(VLOOKUP(AJ521,Lists!$P$2:$Q$182,2,0),"")</f>
        <v/>
      </c>
      <c r="AY521" s="233" t="str">
        <f>IF(AO521="UI",VLOOKUP(AM521,'Convert Internation Units'!$A$2:$D$33,4,FALSE),IF(AM521="Penethamate hydroiodide",0.63,IF(AM521="Benzylpenicillin Procaine /
 Benzathine Penicillin",0.61,IF(AM521="Benzathine Penicillin",0.61,IF(AM521="Procaine benzylpenicillin",0.61,IF(AM521=Prodrug!H518,Prodrug!H518,Prodrug!H518))))))</f>
        <v/>
      </c>
      <c r="AZ521" s="239" t="str">
        <f>IFERROR((((Calculations!S518*Calculations!G518)/Calculations!E518)*'Data Entry'!X521),"")</f>
        <v/>
      </c>
      <c r="BA521" s="235" t="str">
        <f>IFERROR(VLOOKUP(AM521,Lists!$P$2:$Q$182,2,0),"")</f>
        <v/>
      </c>
      <c r="BG521" s="165"/>
      <c r="BH521" s="165"/>
      <c r="BI521" s="165"/>
      <c r="BJ521" s="165"/>
      <c r="BK521" s="165"/>
      <c r="BL521" s="165"/>
      <c r="BM521" s="165"/>
      <c r="BN521" s="165"/>
      <c r="BO521" s="165"/>
      <c r="BP521" s="165"/>
      <c r="BQ521" s="165"/>
      <c r="BR521" s="165"/>
      <c r="BS521" s="165"/>
      <c r="BT521" s="165"/>
      <c r="BU521" s="165"/>
    </row>
    <row r="522" spans="1:73" s="5" customFormat="1">
      <c r="A522" s="6">
        <v>516</v>
      </c>
      <c r="B522" s="231"/>
      <c r="C522" s="7"/>
      <c r="D522" s="7"/>
      <c r="E522" s="7"/>
      <c r="F522" s="67"/>
      <c r="G522" s="79"/>
      <c r="H522" s="79"/>
      <c r="I522" s="75"/>
      <c r="J522" s="76"/>
      <c r="K522" s="76"/>
      <c r="L522" s="76"/>
      <c r="M522" s="76"/>
      <c r="N522" s="76"/>
      <c r="O522" s="76"/>
      <c r="P522" s="76"/>
      <c r="Q522" s="76"/>
      <c r="R522" s="76"/>
      <c r="S522" s="76"/>
      <c r="T522" s="76"/>
      <c r="U522" s="76"/>
      <c r="V522" s="76"/>
      <c r="W522" s="80"/>
      <c r="X522" s="69"/>
      <c r="Y522" s="25"/>
      <c r="Z522" s="326"/>
      <c r="AA522" s="327"/>
      <c r="AB522" s="28"/>
      <c r="AC522" s="23"/>
      <c r="AD522" s="8"/>
      <c r="AE522" s="8"/>
      <c r="AF522" s="25"/>
      <c r="AG522" s="6"/>
      <c r="AH522" s="23"/>
      <c r="AI522" s="173"/>
      <c r="AJ522" s="26"/>
      <c r="AK522" s="23"/>
      <c r="AL522" s="25"/>
      <c r="AM522" s="6"/>
      <c r="AN522" s="23"/>
      <c r="AO522" s="247"/>
      <c r="AP522" s="243" t="str">
        <f>IF(AD522="UI",VLOOKUP(AB522,'Convert Internation Units'!$A$2:$D$33,4,FALSE),IF(AB522="Penethamate hydroiodide",0.63,IF(AB522="Benzylpenicillin Procaine /
 Benzathine Penicillin",0.61,IF(AB522="Benzathine Penicillin",0.61,IF(AB522="Procaine benzylpenicillin",0.61,IF(AB522=Prodrug!E519,Prodrug!E519,Prodrug!E519))))))</f>
        <v/>
      </c>
      <c r="AQ522" s="240" t="str">
        <f>IFERROR((((Calculations!C519*Calculations!G519)/Calculations!E519)*'Data Entry'!X522),"")</f>
        <v/>
      </c>
      <c r="AR522" s="141" t="str">
        <f>IFERROR(VLOOKUP(AB522,Lists!$P$2:$Q$182,2,0),"")</f>
        <v/>
      </c>
      <c r="AS522" s="143" t="str">
        <f>IF(AI522="UI",VLOOKUP(AG522,'Convert Internation Units'!$A$2:$D$33,4,FALSE),IF(AG522="Penethamate hydroiodide",0.63,IF(AG522="Benzylpenicillin Procaine /
 Benzathine Penicillin",0.61,IF(AG522="Benzathine Penicillin",0.61,IF(AG522="Procaine benzylpenicillin",0.61,IF(AG522=Prodrug!F519,Prodrug!F519,Prodrug!F519))))))</f>
        <v/>
      </c>
      <c r="AT522" s="240" t="str">
        <f>IFERROR((((Calculations!K519*Calculations!G519)/Calculations!E519)*'Data Entry'!X522),"")</f>
        <v/>
      </c>
      <c r="AU522" s="146" t="str">
        <f>IFERROR(VLOOKUP(AG522,Lists!$P$2:$Q$182,2,0),"")</f>
        <v/>
      </c>
      <c r="AV522" s="143" t="str">
        <f>IF(AL522="UI",VLOOKUP(AJ522,'Convert Internation Units'!$A$2:$D$33,4,FALSE),IF(AJ522="Penethamate hydroiodide",0.63,IF(AJ522="Benzylpenicillin Procaine /
 Benzathine Penicillin",0.61,IF(AJ522="Benzathine Penicillin",0.61,IF(AJ522="Procaine benzylpenicillin",0.61,IF(AJ522=Prodrug!G519,Prodrug!G519,Prodrug!G519))))))</f>
        <v/>
      </c>
      <c r="AW522" s="240" t="str">
        <f>IFERROR((((Calculations!O519*Calculations!G519)/Calculations!E519)*'Data Entry'!X522),"")</f>
        <v/>
      </c>
      <c r="AX522" s="146" t="str">
        <f>IFERROR(VLOOKUP(AJ522,Lists!$P$2:$Q$182,2,0),"")</f>
        <v/>
      </c>
      <c r="AY522" s="143" t="str">
        <f>IF(AO522="UI",VLOOKUP(AM522,'Convert Internation Units'!$A$2:$D$33,4,FALSE),IF(AM522="Penethamate hydroiodide",0.63,IF(AM522="Benzylpenicillin Procaine /
 Benzathine Penicillin",0.61,IF(AM522="Benzathine Penicillin",0.61,IF(AM522="Procaine benzylpenicillin",0.61,IF(AM522=Prodrug!H519,Prodrug!H519,Prodrug!H519))))))</f>
        <v/>
      </c>
      <c r="AZ522" s="240" t="str">
        <f>IFERROR((((Calculations!S519*Calculations!G519)/Calculations!E519)*'Data Entry'!X522),"")</f>
        <v/>
      </c>
      <c r="BA522" s="146" t="str">
        <f>IFERROR(VLOOKUP(AM522,Lists!$P$2:$Q$182,2,0),"")</f>
        <v/>
      </c>
      <c r="BG522" s="165"/>
      <c r="BH522" s="165"/>
      <c r="BI522" s="165"/>
      <c r="BJ522" s="165"/>
      <c r="BK522" s="165"/>
      <c r="BL522" s="165"/>
      <c r="BM522" s="165"/>
      <c r="BN522" s="165"/>
      <c r="BO522" s="165"/>
      <c r="BP522" s="165"/>
      <c r="BQ522" s="165"/>
      <c r="BR522" s="165"/>
      <c r="BS522" s="165"/>
      <c r="BT522" s="165"/>
      <c r="BU522" s="165"/>
    </row>
    <row r="523" spans="1:73" s="5" customFormat="1">
      <c r="A523" s="116">
        <v>517</v>
      </c>
      <c r="B523" s="232"/>
      <c r="C523" s="105"/>
      <c r="D523" s="105"/>
      <c r="E523" s="105"/>
      <c r="F523" s="106"/>
      <c r="G523" s="107"/>
      <c r="H523" s="107"/>
      <c r="I523" s="108"/>
      <c r="J523" s="110"/>
      <c r="K523" s="110"/>
      <c r="L523" s="110"/>
      <c r="M523" s="110"/>
      <c r="N523" s="110"/>
      <c r="O523" s="110"/>
      <c r="P523" s="110"/>
      <c r="Q523" s="110"/>
      <c r="R523" s="110"/>
      <c r="S523" s="110"/>
      <c r="T523" s="110"/>
      <c r="U523" s="110"/>
      <c r="V523" s="110"/>
      <c r="W523" s="109"/>
      <c r="X523" s="111"/>
      <c r="Y523" s="112"/>
      <c r="Z523" s="328"/>
      <c r="AA523" s="329"/>
      <c r="AB523" s="114"/>
      <c r="AC523" s="115"/>
      <c r="AD523" s="113"/>
      <c r="AE523" s="113"/>
      <c r="AF523" s="112"/>
      <c r="AG523" s="116"/>
      <c r="AH523" s="115"/>
      <c r="AI523" s="174"/>
      <c r="AJ523" s="104"/>
      <c r="AK523" s="115"/>
      <c r="AL523" s="112"/>
      <c r="AM523" s="116"/>
      <c r="AN523" s="115"/>
      <c r="AO523" s="248"/>
      <c r="AP523" s="242" t="str">
        <f>IF(AD523="UI",VLOOKUP(AB523,'Convert Internation Units'!$A$2:$D$33,4,FALSE),IF(AB523="Penethamate hydroiodide",0.63,IF(AB523="Benzylpenicillin Procaine /
 Benzathine Penicillin",0.61,IF(AB523="Benzathine Penicillin",0.61,IF(AB523="Procaine benzylpenicillin",0.61,IF(AB523=Prodrug!E520,Prodrug!E520,Prodrug!E520))))))</f>
        <v/>
      </c>
      <c r="AQ523" s="239" t="str">
        <f>IFERROR((((Calculations!C520*Calculations!G520)/Calculations!E520)*'Data Entry'!X523),"")</f>
        <v/>
      </c>
      <c r="AR523" s="234" t="str">
        <f>IFERROR(VLOOKUP(AB523,Lists!$P$2:$Q$182,2,0),"")</f>
        <v/>
      </c>
      <c r="AS523" s="233" t="str">
        <f>IF(AI523="UI",VLOOKUP(AG523,'Convert Internation Units'!$A$2:$D$33,4,FALSE),IF(AG523="Penethamate hydroiodide",0.63,IF(AG523="Benzylpenicillin Procaine /
 Benzathine Penicillin",0.61,IF(AG523="Benzathine Penicillin",0.61,IF(AG523="Procaine benzylpenicillin",0.61,IF(AG523=Prodrug!F520,Prodrug!F520,Prodrug!F520))))))</f>
        <v/>
      </c>
      <c r="AT523" s="239" t="str">
        <f>IFERROR((((Calculations!K520*Calculations!G520)/Calculations!E520)*'Data Entry'!X523),"")</f>
        <v/>
      </c>
      <c r="AU523" s="235" t="str">
        <f>IFERROR(VLOOKUP(AG523,Lists!$P$2:$Q$182,2,0),"")</f>
        <v/>
      </c>
      <c r="AV523" s="233" t="str">
        <f>IF(AL523="UI",VLOOKUP(AJ523,'Convert Internation Units'!$A$2:$D$33,4,FALSE),IF(AJ523="Penethamate hydroiodide",0.63,IF(AJ523="Benzylpenicillin Procaine /
 Benzathine Penicillin",0.61,IF(AJ523="Benzathine Penicillin",0.61,IF(AJ523="Procaine benzylpenicillin",0.61,IF(AJ523=Prodrug!G520,Prodrug!G520,Prodrug!G520))))))</f>
        <v/>
      </c>
      <c r="AW523" s="239" t="str">
        <f>IFERROR((((Calculations!O520*Calculations!G520)/Calculations!E520)*'Data Entry'!X523),"")</f>
        <v/>
      </c>
      <c r="AX523" s="235" t="str">
        <f>IFERROR(VLOOKUP(AJ523,Lists!$P$2:$Q$182,2,0),"")</f>
        <v/>
      </c>
      <c r="AY523" s="233" t="str">
        <f>IF(AO523="UI",VLOOKUP(AM523,'Convert Internation Units'!$A$2:$D$33,4,FALSE),IF(AM523="Penethamate hydroiodide",0.63,IF(AM523="Benzylpenicillin Procaine /
 Benzathine Penicillin",0.61,IF(AM523="Benzathine Penicillin",0.61,IF(AM523="Procaine benzylpenicillin",0.61,IF(AM523=Prodrug!H520,Prodrug!H520,Prodrug!H520))))))</f>
        <v/>
      </c>
      <c r="AZ523" s="239" t="str">
        <f>IFERROR((((Calculations!S520*Calculations!G520)/Calculations!E520)*'Data Entry'!X523),"")</f>
        <v/>
      </c>
      <c r="BA523" s="235" t="str">
        <f>IFERROR(VLOOKUP(AM523,Lists!$P$2:$Q$182,2,0),"")</f>
        <v/>
      </c>
      <c r="BG523" s="165"/>
      <c r="BH523" s="165"/>
      <c r="BI523" s="165"/>
      <c r="BJ523" s="165"/>
      <c r="BK523" s="165"/>
      <c r="BL523" s="165"/>
      <c r="BM523" s="165"/>
      <c r="BN523" s="165"/>
      <c r="BO523" s="165"/>
      <c r="BP523" s="165"/>
      <c r="BQ523" s="165"/>
      <c r="BR523" s="165"/>
      <c r="BS523" s="165"/>
      <c r="BT523" s="165"/>
      <c r="BU523" s="165"/>
    </row>
    <row r="524" spans="1:73" s="5" customFormat="1">
      <c r="A524" s="6">
        <v>518</v>
      </c>
      <c r="B524" s="231"/>
      <c r="C524" s="7"/>
      <c r="D524" s="7"/>
      <c r="E524" s="7"/>
      <c r="F524" s="67"/>
      <c r="G524" s="79"/>
      <c r="H524" s="79"/>
      <c r="I524" s="75"/>
      <c r="J524" s="76"/>
      <c r="K524" s="76"/>
      <c r="L524" s="76"/>
      <c r="M524" s="76"/>
      <c r="N524" s="76"/>
      <c r="O524" s="76"/>
      <c r="P524" s="76"/>
      <c r="Q524" s="76"/>
      <c r="R524" s="76"/>
      <c r="S524" s="76"/>
      <c r="T524" s="76"/>
      <c r="U524" s="76"/>
      <c r="V524" s="76"/>
      <c r="W524" s="80"/>
      <c r="X524" s="69"/>
      <c r="Y524" s="25"/>
      <c r="Z524" s="326"/>
      <c r="AA524" s="327"/>
      <c r="AB524" s="28"/>
      <c r="AC524" s="23"/>
      <c r="AD524" s="8"/>
      <c r="AE524" s="8"/>
      <c r="AF524" s="25"/>
      <c r="AG524" s="6"/>
      <c r="AH524" s="23"/>
      <c r="AI524" s="173"/>
      <c r="AJ524" s="26"/>
      <c r="AK524" s="23"/>
      <c r="AL524" s="25"/>
      <c r="AM524" s="6"/>
      <c r="AN524" s="23"/>
      <c r="AO524" s="247"/>
      <c r="AP524" s="243" t="str">
        <f>IF(AD524="UI",VLOOKUP(AB524,'Convert Internation Units'!$A$2:$D$33,4,FALSE),IF(AB524="Penethamate hydroiodide",0.63,IF(AB524="Benzylpenicillin Procaine /
 Benzathine Penicillin",0.61,IF(AB524="Benzathine Penicillin",0.61,IF(AB524="Procaine benzylpenicillin",0.61,IF(AB524=Prodrug!E521,Prodrug!E521,Prodrug!E521))))))</f>
        <v/>
      </c>
      <c r="AQ524" s="240" t="str">
        <f>IFERROR((((Calculations!C521*Calculations!G521)/Calculations!E521)*'Data Entry'!X524),"")</f>
        <v/>
      </c>
      <c r="AR524" s="141" t="str">
        <f>IFERROR(VLOOKUP(AB524,Lists!$P$2:$Q$182,2,0),"")</f>
        <v/>
      </c>
      <c r="AS524" s="143" t="str">
        <f>IF(AI524="UI",VLOOKUP(AG524,'Convert Internation Units'!$A$2:$D$33,4,FALSE),IF(AG524="Penethamate hydroiodide",0.63,IF(AG524="Benzylpenicillin Procaine /
 Benzathine Penicillin",0.61,IF(AG524="Benzathine Penicillin",0.61,IF(AG524="Procaine benzylpenicillin",0.61,IF(AG524=Prodrug!F521,Prodrug!F521,Prodrug!F521))))))</f>
        <v/>
      </c>
      <c r="AT524" s="240" t="str">
        <f>IFERROR((((Calculations!K521*Calculations!G521)/Calculations!E521)*'Data Entry'!X524),"")</f>
        <v/>
      </c>
      <c r="AU524" s="146" t="str">
        <f>IFERROR(VLOOKUP(AG524,Lists!$P$2:$Q$182,2,0),"")</f>
        <v/>
      </c>
      <c r="AV524" s="143" t="str">
        <f>IF(AL524="UI",VLOOKUP(AJ524,'Convert Internation Units'!$A$2:$D$33,4,FALSE),IF(AJ524="Penethamate hydroiodide",0.63,IF(AJ524="Benzylpenicillin Procaine /
 Benzathine Penicillin",0.61,IF(AJ524="Benzathine Penicillin",0.61,IF(AJ524="Procaine benzylpenicillin",0.61,IF(AJ524=Prodrug!G521,Prodrug!G521,Prodrug!G521))))))</f>
        <v/>
      </c>
      <c r="AW524" s="240" t="str">
        <f>IFERROR((((Calculations!O521*Calculations!G521)/Calculations!E521)*'Data Entry'!X524),"")</f>
        <v/>
      </c>
      <c r="AX524" s="146" t="str">
        <f>IFERROR(VLOOKUP(AJ524,Lists!$P$2:$Q$182,2,0),"")</f>
        <v/>
      </c>
      <c r="AY524" s="143" t="str">
        <f>IF(AO524="UI",VLOOKUP(AM524,'Convert Internation Units'!$A$2:$D$33,4,FALSE),IF(AM524="Penethamate hydroiodide",0.63,IF(AM524="Benzylpenicillin Procaine /
 Benzathine Penicillin",0.61,IF(AM524="Benzathine Penicillin",0.61,IF(AM524="Procaine benzylpenicillin",0.61,IF(AM524=Prodrug!H521,Prodrug!H521,Prodrug!H521))))))</f>
        <v/>
      </c>
      <c r="AZ524" s="240" t="str">
        <f>IFERROR((((Calculations!S521*Calculations!G521)/Calculations!E521)*'Data Entry'!X524),"")</f>
        <v/>
      </c>
      <c r="BA524" s="146" t="str">
        <f>IFERROR(VLOOKUP(AM524,Lists!$P$2:$Q$182,2,0),"")</f>
        <v/>
      </c>
      <c r="BG524" s="165"/>
      <c r="BH524" s="165"/>
      <c r="BI524" s="165"/>
      <c r="BJ524" s="165"/>
      <c r="BK524" s="165"/>
      <c r="BL524" s="165"/>
      <c r="BM524" s="165"/>
      <c r="BN524" s="165"/>
      <c r="BO524" s="165"/>
      <c r="BP524" s="165"/>
      <c r="BQ524" s="165"/>
      <c r="BR524" s="165"/>
      <c r="BS524" s="165"/>
      <c r="BT524" s="165"/>
      <c r="BU524" s="165"/>
    </row>
    <row r="525" spans="1:73" s="5" customFormat="1">
      <c r="A525" s="116">
        <v>519</v>
      </c>
      <c r="B525" s="232"/>
      <c r="C525" s="105"/>
      <c r="D525" s="105"/>
      <c r="E525" s="105"/>
      <c r="F525" s="106"/>
      <c r="G525" s="107"/>
      <c r="H525" s="107"/>
      <c r="I525" s="108"/>
      <c r="J525" s="110"/>
      <c r="K525" s="110"/>
      <c r="L525" s="110"/>
      <c r="M525" s="110"/>
      <c r="N525" s="110"/>
      <c r="O525" s="110"/>
      <c r="P525" s="110"/>
      <c r="Q525" s="110"/>
      <c r="R525" s="110"/>
      <c r="S525" s="110"/>
      <c r="T525" s="110"/>
      <c r="U525" s="110"/>
      <c r="V525" s="110"/>
      <c r="W525" s="109"/>
      <c r="X525" s="111"/>
      <c r="Y525" s="112"/>
      <c r="Z525" s="328"/>
      <c r="AA525" s="329"/>
      <c r="AB525" s="114"/>
      <c r="AC525" s="115"/>
      <c r="AD525" s="113"/>
      <c r="AE525" s="113"/>
      <c r="AF525" s="112"/>
      <c r="AG525" s="116"/>
      <c r="AH525" s="115"/>
      <c r="AI525" s="174"/>
      <c r="AJ525" s="104"/>
      <c r="AK525" s="115"/>
      <c r="AL525" s="112"/>
      <c r="AM525" s="116"/>
      <c r="AN525" s="115"/>
      <c r="AO525" s="248"/>
      <c r="AP525" s="242" t="str">
        <f>IF(AD525="UI",VLOOKUP(AB525,'Convert Internation Units'!$A$2:$D$33,4,FALSE),IF(AB525="Penethamate hydroiodide",0.63,IF(AB525="Benzylpenicillin Procaine /
 Benzathine Penicillin",0.61,IF(AB525="Benzathine Penicillin",0.61,IF(AB525="Procaine benzylpenicillin",0.61,IF(AB525=Prodrug!E522,Prodrug!E522,Prodrug!E522))))))</f>
        <v/>
      </c>
      <c r="AQ525" s="239" t="str">
        <f>IFERROR((((Calculations!C522*Calculations!G522)/Calculations!E522)*'Data Entry'!X525),"")</f>
        <v/>
      </c>
      <c r="AR525" s="234" t="str">
        <f>IFERROR(VLOOKUP(AB525,Lists!$P$2:$Q$182,2,0),"")</f>
        <v/>
      </c>
      <c r="AS525" s="233" t="str">
        <f>IF(AI525="UI",VLOOKUP(AG525,'Convert Internation Units'!$A$2:$D$33,4,FALSE),IF(AG525="Penethamate hydroiodide",0.63,IF(AG525="Benzylpenicillin Procaine /
 Benzathine Penicillin",0.61,IF(AG525="Benzathine Penicillin",0.61,IF(AG525="Procaine benzylpenicillin",0.61,IF(AG525=Prodrug!F522,Prodrug!F522,Prodrug!F522))))))</f>
        <v/>
      </c>
      <c r="AT525" s="239" t="str">
        <f>IFERROR((((Calculations!K522*Calculations!G522)/Calculations!E522)*'Data Entry'!X525),"")</f>
        <v/>
      </c>
      <c r="AU525" s="235" t="str">
        <f>IFERROR(VLOOKUP(AG525,Lists!$P$2:$Q$182,2,0),"")</f>
        <v/>
      </c>
      <c r="AV525" s="233" t="str">
        <f>IF(AL525="UI",VLOOKUP(AJ525,'Convert Internation Units'!$A$2:$D$33,4,FALSE),IF(AJ525="Penethamate hydroiodide",0.63,IF(AJ525="Benzylpenicillin Procaine /
 Benzathine Penicillin",0.61,IF(AJ525="Benzathine Penicillin",0.61,IF(AJ525="Procaine benzylpenicillin",0.61,IF(AJ525=Prodrug!G522,Prodrug!G522,Prodrug!G522))))))</f>
        <v/>
      </c>
      <c r="AW525" s="239" t="str">
        <f>IFERROR((((Calculations!O522*Calculations!G522)/Calculations!E522)*'Data Entry'!X525),"")</f>
        <v/>
      </c>
      <c r="AX525" s="235" t="str">
        <f>IFERROR(VLOOKUP(AJ525,Lists!$P$2:$Q$182,2,0),"")</f>
        <v/>
      </c>
      <c r="AY525" s="233" t="str">
        <f>IF(AO525="UI",VLOOKUP(AM525,'Convert Internation Units'!$A$2:$D$33,4,FALSE),IF(AM525="Penethamate hydroiodide",0.63,IF(AM525="Benzylpenicillin Procaine /
 Benzathine Penicillin",0.61,IF(AM525="Benzathine Penicillin",0.61,IF(AM525="Procaine benzylpenicillin",0.61,IF(AM525=Prodrug!H522,Prodrug!H522,Prodrug!H522))))))</f>
        <v/>
      </c>
      <c r="AZ525" s="239" t="str">
        <f>IFERROR((((Calculations!S522*Calculations!G522)/Calculations!E522)*'Data Entry'!X525),"")</f>
        <v/>
      </c>
      <c r="BA525" s="235" t="str">
        <f>IFERROR(VLOOKUP(AM525,Lists!$P$2:$Q$182,2,0),"")</f>
        <v/>
      </c>
      <c r="BG525" s="165"/>
      <c r="BH525" s="165"/>
      <c r="BI525" s="165"/>
      <c r="BJ525" s="165"/>
      <c r="BK525" s="165"/>
      <c r="BL525" s="165"/>
      <c r="BM525" s="165"/>
      <c r="BN525" s="165"/>
      <c r="BO525" s="165"/>
      <c r="BP525" s="165"/>
      <c r="BQ525" s="165"/>
      <c r="BR525" s="165"/>
      <c r="BS525" s="165"/>
      <c r="BT525" s="165"/>
      <c r="BU525" s="165"/>
    </row>
    <row r="526" spans="1:73" s="5" customFormat="1">
      <c r="A526" s="6">
        <v>520</v>
      </c>
      <c r="B526" s="231"/>
      <c r="C526" s="7"/>
      <c r="D526" s="7"/>
      <c r="E526" s="7"/>
      <c r="F526" s="67"/>
      <c r="G526" s="79"/>
      <c r="H526" s="79"/>
      <c r="I526" s="75"/>
      <c r="J526" s="76"/>
      <c r="K526" s="76"/>
      <c r="L526" s="76"/>
      <c r="M526" s="76"/>
      <c r="N526" s="76"/>
      <c r="O526" s="76"/>
      <c r="P526" s="76"/>
      <c r="Q526" s="76"/>
      <c r="R526" s="76"/>
      <c r="S526" s="76"/>
      <c r="T526" s="76"/>
      <c r="U526" s="76"/>
      <c r="V526" s="76"/>
      <c r="W526" s="80"/>
      <c r="X526" s="69"/>
      <c r="Y526" s="25"/>
      <c r="Z526" s="326"/>
      <c r="AA526" s="327"/>
      <c r="AB526" s="28"/>
      <c r="AC526" s="23"/>
      <c r="AD526" s="8"/>
      <c r="AE526" s="8"/>
      <c r="AF526" s="25"/>
      <c r="AG526" s="6"/>
      <c r="AH526" s="23"/>
      <c r="AI526" s="173"/>
      <c r="AJ526" s="26"/>
      <c r="AK526" s="23"/>
      <c r="AL526" s="25"/>
      <c r="AM526" s="6"/>
      <c r="AN526" s="23"/>
      <c r="AO526" s="247"/>
      <c r="AP526" s="243" t="str">
        <f>IF(AD526="UI",VLOOKUP(AB526,'Convert Internation Units'!$A$2:$D$33,4,FALSE),IF(AB526="Penethamate hydroiodide",0.63,IF(AB526="Benzylpenicillin Procaine /
 Benzathine Penicillin",0.61,IF(AB526="Benzathine Penicillin",0.61,IF(AB526="Procaine benzylpenicillin",0.61,IF(AB526=Prodrug!E523,Prodrug!E523,Prodrug!E523))))))</f>
        <v/>
      </c>
      <c r="AQ526" s="240" t="str">
        <f>IFERROR((((Calculations!C523*Calculations!G523)/Calculations!E523)*'Data Entry'!X526),"")</f>
        <v/>
      </c>
      <c r="AR526" s="141" t="str">
        <f>IFERROR(VLOOKUP(AB526,Lists!$P$2:$Q$182,2,0),"")</f>
        <v/>
      </c>
      <c r="AS526" s="143" t="str">
        <f>IF(AI526="UI",VLOOKUP(AG526,'Convert Internation Units'!$A$2:$D$33,4,FALSE),IF(AG526="Penethamate hydroiodide",0.63,IF(AG526="Benzylpenicillin Procaine /
 Benzathine Penicillin",0.61,IF(AG526="Benzathine Penicillin",0.61,IF(AG526="Procaine benzylpenicillin",0.61,IF(AG526=Prodrug!F523,Prodrug!F523,Prodrug!F523))))))</f>
        <v/>
      </c>
      <c r="AT526" s="240" t="str">
        <f>IFERROR((((Calculations!K523*Calculations!G523)/Calculations!E523)*'Data Entry'!X526),"")</f>
        <v/>
      </c>
      <c r="AU526" s="146" t="str">
        <f>IFERROR(VLOOKUP(AG526,Lists!$P$2:$Q$182,2,0),"")</f>
        <v/>
      </c>
      <c r="AV526" s="143" t="str">
        <f>IF(AL526="UI",VLOOKUP(AJ526,'Convert Internation Units'!$A$2:$D$33,4,FALSE),IF(AJ526="Penethamate hydroiodide",0.63,IF(AJ526="Benzylpenicillin Procaine /
 Benzathine Penicillin",0.61,IF(AJ526="Benzathine Penicillin",0.61,IF(AJ526="Procaine benzylpenicillin",0.61,IF(AJ526=Prodrug!G523,Prodrug!G523,Prodrug!G523))))))</f>
        <v/>
      </c>
      <c r="AW526" s="240" t="str">
        <f>IFERROR((((Calculations!O523*Calculations!G523)/Calculations!E523)*'Data Entry'!X526),"")</f>
        <v/>
      </c>
      <c r="AX526" s="146" t="str">
        <f>IFERROR(VLOOKUP(AJ526,Lists!$P$2:$Q$182,2,0),"")</f>
        <v/>
      </c>
      <c r="AY526" s="143" t="str">
        <f>IF(AO526="UI",VLOOKUP(AM526,'Convert Internation Units'!$A$2:$D$33,4,FALSE),IF(AM526="Penethamate hydroiodide",0.63,IF(AM526="Benzylpenicillin Procaine /
 Benzathine Penicillin",0.61,IF(AM526="Benzathine Penicillin",0.61,IF(AM526="Procaine benzylpenicillin",0.61,IF(AM526=Prodrug!H523,Prodrug!H523,Prodrug!H523))))))</f>
        <v/>
      </c>
      <c r="AZ526" s="240" t="str">
        <f>IFERROR((((Calculations!S523*Calculations!G523)/Calculations!E523)*'Data Entry'!X526),"")</f>
        <v/>
      </c>
      <c r="BA526" s="146" t="str">
        <f>IFERROR(VLOOKUP(AM526,Lists!$P$2:$Q$182,2,0),"")</f>
        <v/>
      </c>
      <c r="BG526" s="165"/>
      <c r="BH526" s="165"/>
      <c r="BI526" s="165"/>
      <c r="BJ526" s="165"/>
      <c r="BK526" s="165"/>
      <c r="BL526" s="165"/>
      <c r="BM526" s="165"/>
      <c r="BN526" s="165"/>
      <c r="BO526" s="165"/>
      <c r="BP526" s="165"/>
      <c r="BQ526" s="165"/>
      <c r="BR526" s="165"/>
      <c r="BS526" s="165"/>
      <c r="BT526" s="165"/>
      <c r="BU526" s="165"/>
    </row>
    <row r="527" spans="1:73" s="5" customFormat="1">
      <c r="A527" s="116">
        <v>521</v>
      </c>
      <c r="B527" s="232"/>
      <c r="C527" s="105"/>
      <c r="D527" s="105"/>
      <c r="E527" s="105"/>
      <c r="F527" s="106"/>
      <c r="G527" s="107"/>
      <c r="H527" s="107"/>
      <c r="I527" s="108"/>
      <c r="J527" s="110"/>
      <c r="K527" s="110"/>
      <c r="L527" s="110"/>
      <c r="M527" s="110"/>
      <c r="N527" s="110"/>
      <c r="O527" s="110"/>
      <c r="P527" s="110"/>
      <c r="Q527" s="110"/>
      <c r="R527" s="110"/>
      <c r="S527" s="110"/>
      <c r="T527" s="110"/>
      <c r="U527" s="110"/>
      <c r="V527" s="110"/>
      <c r="W527" s="109"/>
      <c r="X527" s="111"/>
      <c r="Y527" s="112"/>
      <c r="Z527" s="328"/>
      <c r="AA527" s="329"/>
      <c r="AB527" s="114"/>
      <c r="AC527" s="115"/>
      <c r="AD527" s="113"/>
      <c r="AE527" s="113"/>
      <c r="AF527" s="112"/>
      <c r="AG527" s="116"/>
      <c r="AH527" s="115"/>
      <c r="AI527" s="174"/>
      <c r="AJ527" s="104"/>
      <c r="AK527" s="115"/>
      <c r="AL527" s="112"/>
      <c r="AM527" s="116"/>
      <c r="AN527" s="115"/>
      <c r="AO527" s="248"/>
      <c r="AP527" s="242" t="str">
        <f>IF(AD527="UI",VLOOKUP(AB527,'Convert Internation Units'!$A$2:$D$33,4,FALSE),IF(AB527="Penethamate hydroiodide",0.63,IF(AB527="Benzylpenicillin Procaine /
 Benzathine Penicillin",0.61,IF(AB527="Benzathine Penicillin",0.61,IF(AB527="Procaine benzylpenicillin",0.61,IF(AB527=Prodrug!E524,Prodrug!E524,Prodrug!E524))))))</f>
        <v/>
      </c>
      <c r="AQ527" s="239" t="str">
        <f>IFERROR((((Calculations!C524*Calculations!G524)/Calculations!E524)*'Data Entry'!X527),"")</f>
        <v/>
      </c>
      <c r="AR527" s="234" t="str">
        <f>IFERROR(VLOOKUP(AB527,Lists!$P$2:$Q$182,2,0),"")</f>
        <v/>
      </c>
      <c r="AS527" s="233" t="str">
        <f>IF(AI527="UI",VLOOKUP(AG527,'Convert Internation Units'!$A$2:$D$33,4,FALSE),IF(AG527="Penethamate hydroiodide",0.63,IF(AG527="Benzylpenicillin Procaine /
 Benzathine Penicillin",0.61,IF(AG527="Benzathine Penicillin",0.61,IF(AG527="Procaine benzylpenicillin",0.61,IF(AG527=Prodrug!F524,Prodrug!F524,Prodrug!F524))))))</f>
        <v/>
      </c>
      <c r="AT527" s="239" t="str">
        <f>IFERROR((((Calculations!K524*Calculations!G524)/Calculations!E524)*'Data Entry'!X527),"")</f>
        <v/>
      </c>
      <c r="AU527" s="235" t="str">
        <f>IFERROR(VLOOKUP(AG527,Lists!$P$2:$Q$182,2,0),"")</f>
        <v/>
      </c>
      <c r="AV527" s="233" t="str">
        <f>IF(AL527="UI",VLOOKUP(AJ527,'Convert Internation Units'!$A$2:$D$33,4,FALSE),IF(AJ527="Penethamate hydroiodide",0.63,IF(AJ527="Benzylpenicillin Procaine /
 Benzathine Penicillin",0.61,IF(AJ527="Benzathine Penicillin",0.61,IF(AJ527="Procaine benzylpenicillin",0.61,IF(AJ527=Prodrug!G524,Prodrug!G524,Prodrug!G524))))))</f>
        <v/>
      </c>
      <c r="AW527" s="239" t="str">
        <f>IFERROR((((Calculations!O524*Calculations!G524)/Calculations!E524)*'Data Entry'!X527),"")</f>
        <v/>
      </c>
      <c r="AX527" s="235" t="str">
        <f>IFERROR(VLOOKUP(AJ527,Lists!$P$2:$Q$182,2,0),"")</f>
        <v/>
      </c>
      <c r="AY527" s="233" t="str">
        <f>IF(AO527="UI",VLOOKUP(AM527,'Convert Internation Units'!$A$2:$D$33,4,FALSE),IF(AM527="Penethamate hydroiodide",0.63,IF(AM527="Benzylpenicillin Procaine /
 Benzathine Penicillin",0.61,IF(AM527="Benzathine Penicillin",0.61,IF(AM527="Procaine benzylpenicillin",0.61,IF(AM527=Prodrug!H524,Prodrug!H524,Prodrug!H524))))))</f>
        <v/>
      </c>
      <c r="AZ527" s="239" t="str">
        <f>IFERROR((((Calculations!S524*Calculations!G524)/Calculations!E524)*'Data Entry'!X527),"")</f>
        <v/>
      </c>
      <c r="BA527" s="235" t="str">
        <f>IFERROR(VLOOKUP(AM527,Lists!$P$2:$Q$182,2,0),"")</f>
        <v/>
      </c>
      <c r="BG527" s="165"/>
      <c r="BH527" s="165"/>
      <c r="BI527" s="165"/>
      <c r="BJ527" s="165"/>
      <c r="BK527" s="165"/>
      <c r="BL527" s="165"/>
      <c r="BM527" s="165"/>
      <c r="BN527" s="165"/>
      <c r="BO527" s="165"/>
      <c r="BP527" s="165"/>
      <c r="BQ527" s="165"/>
      <c r="BR527" s="165"/>
      <c r="BS527" s="165"/>
      <c r="BT527" s="165"/>
      <c r="BU527" s="165"/>
    </row>
    <row r="528" spans="1:73" s="5" customFormat="1">
      <c r="A528" s="6">
        <v>522</v>
      </c>
      <c r="B528" s="231"/>
      <c r="C528" s="7"/>
      <c r="D528" s="7"/>
      <c r="E528" s="7"/>
      <c r="F528" s="67"/>
      <c r="G528" s="79"/>
      <c r="H528" s="79"/>
      <c r="I528" s="75"/>
      <c r="J528" s="76"/>
      <c r="K528" s="76"/>
      <c r="L528" s="76"/>
      <c r="M528" s="76"/>
      <c r="N528" s="76"/>
      <c r="O528" s="76"/>
      <c r="P528" s="76"/>
      <c r="Q528" s="76"/>
      <c r="R528" s="76"/>
      <c r="S528" s="76"/>
      <c r="T528" s="76"/>
      <c r="U528" s="76"/>
      <c r="V528" s="76"/>
      <c r="W528" s="80"/>
      <c r="X528" s="69"/>
      <c r="Y528" s="25"/>
      <c r="Z528" s="326"/>
      <c r="AA528" s="327"/>
      <c r="AB528" s="28"/>
      <c r="AC528" s="23"/>
      <c r="AD528" s="8"/>
      <c r="AE528" s="8"/>
      <c r="AF528" s="25"/>
      <c r="AG528" s="6"/>
      <c r="AH528" s="23"/>
      <c r="AI528" s="173"/>
      <c r="AJ528" s="26"/>
      <c r="AK528" s="23"/>
      <c r="AL528" s="25"/>
      <c r="AM528" s="6"/>
      <c r="AN528" s="23"/>
      <c r="AO528" s="247"/>
      <c r="AP528" s="243" t="str">
        <f>IF(AD528="UI",VLOOKUP(AB528,'Convert Internation Units'!$A$2:$D$33,4,FALSE),IF(AB528="Penethamate hydroiodide",0.63,IF(AB528="Benzylpenicillin Procaine /
 Benzathine Penicillin",0.61,IF(AB528="Benzathine Penicillin",0.61,IF(AB528="Procaine benzylpenicillin",0.61,IF(AB528=Prodrug!E525,Prodrug!E525,Prodrug!E525))))))</f>
        <v/>
      </c>
      <c r="AQ528" s="240" t="str">
        <f>IFERROR((((Calculations!C525*Calculations!G525)/Calculations!E525)*'Data Entry'!X528),"")</f>
        <v/>
      </c>
      <c r="AR528" s="141" t="str">
        <f>IFERROR(VLOOKUP(AB528,Lists!$P$2:$Q$182,2,0),"")</f>
        <v/>
      </c>
      <c r="AS528" s="143" t="str">
        <f>IF(AI528="UI",VLOOKUP(AG528,'Convert Internation Units'!$A$2:$D$33,4,FALSE),IF(AG528="Penethamate hydroiodide",0.63,IF(AG528="Benzylpenicillin Procaine /
 Benzathine Penicillin",0.61,IF(AG528="Benzathine Penicillin",0.61,IF(AG528="Procaine benzylpenicillin",0.61,IF(AG528=Prodrug!F525,Prodrug!F525,Prodrug!F525))))))</f>
        <v/>
      </c>
      <c r="AT528" s="240" t="str">
        <f>IFERROR((((Calculations!K525*Calculations!G525)/Calculations!E525)*'Data Entry'!X528),"")</f>
        <v/>
      </c>
      <c r="AU528" s="146" t="str">
        <f>IFERROR(VLOOKUP(AG528,Lists!$P$2:$Q$182,2,0),"")</f>
        <v/>
      </c>
      <c r="AV528" s="143" t="str">
        <f>IF(AL528="UI",VLOOKUP(AJ528,'Convert Internation Units'!$A$2:$D$33,4,FALSE),IF(AJ528="Penethamate hydroiodide",0.63,IF(AJ528="Benzylpenicillin Procaine /
 Benzathine Penicillin",0.61,IF(AJ528="Benzathine Penicillin",0.61,IF(AJ528="Procaine benzylpenicillin",0.61,IF(AJ528=Prodrug!G525,Prodrug!G525,Prodrug!G525))))))</f>
        <v/>
      </c>
      <c r="AW528" s="240" t="str">
        <f>IFERROR((((Calculations!O525*Calculations!G525)/Calculations!E525)*'Data Entry'!X528),"")</f>
        <v/>
      </c>
      <c r="AX528" s="146" t="str">
        <f>IFERROR(VLOOKUP(AJ528,Lists!$P$2:$Q$182,2,0),"")</f>
        <v/>
      </c>
      <c r="AY528" s="143" t="str">
        <f>IF(AO528="UI",VLOOKUP(AM528,'Convert Internation Units'!$A$2:$D$33,4,FALSE),IF(AM528="Penethamate hydroiodide",0.63,IF(AM528="Benzylpenicillin Procaine /
 Benzathine Penicillin",0.61,IF(AM528="Benzathine Penicillin",0.61,IF(AM528="Procaine benzylpenicillin",0.61,IF(AM528=Prodrug!H525,Prodrug!H525,Prodrug!H525))))))</f>
        <v/>
      </c>
      <c r="AZ528" s="240" t="str">
        <f>IFERROR((((Calculations!S525*Calculations!G525)/Calculations!E525)*'Data Entry'!X528),"")</f>
        <v/>
      </c>
      <c r="BA528" s="146" t="str">
        <f>IFERROR(VLOOKUP(AM528,Lists!$P$2:$Q$182,2,0),"")</f>
        <v/>
      </c>
      <c r="BG528" s="165"/>
      <c r="BH528" s="165"/>
      <c r="BI528" s="165"/>
      <c r="BJ528" s="165"/>
      <c r="BK528" s="165"/>
      <c r="BL528" s="165"/>
      <c r="BM528" s="165"/>
      <c r="BN528" s="165"/>
      <c r="BO528" s="165"/>
      <c r="BP528" s="165"/>
      <c r="BQ528" s="165"/>
      <c r="BR528" s="165"/>
      <c r="BS528" s="165"/>
      <c r="BT528" s="165"/>
      <c r="BU528" s="165"/>
    </row>
    <row r="529" spans="1:73" s="5" customFormat="1">
      <c r="A529" s="116">
        <v>523</v>
      </c>
      <c r="B529" s="232"/>
      <c r="C529" s="105"/>
      <c r="D529" s="105"/>
      <c r="E529" s="105"/>
      <c r="F529" s="106"/>
      <c r="G529" s="107"/>
      <c r="H529" s="107"/>
      <c r="I529" s="108"/>
      <c r="J529" s="110"/>
      <c r="K529" s="110"/>
      <c r="L529" s="110"/>
      <c r="M529" s="110"/>
      <c r="N529" s="110"/>
      <c r="O529" s="110"/>
      <c r="P529" s="110"/>
      <c r="Q529" s="110"/>
      <c r="R529" s="110"/>
      <c r="S529" s="110"/>
      <c r="T529" s="110"/>
      <c r="U529" s="110"/>
      <c r="V529" s="110"/>
      <c r="W529" s="109"/>
      <c r="X529" s="111"/>
      <c r="Y529" s="112"/>
      <c r="Z529" s="328"/>
      <c r="AA529" s="329"/>
      <c r="AB529" s="114"/>
      <c r="AC529" s="115"/>
      <c r="AD529" s="113"/>
      <c r="AE529" s="113"/>
      <c r="AF529" s="112"/>
      <c r="AG529" s="116"/>
      <c r="AH529" s="115"/>
      <c r="AI529" s="174"/>
      <c r="AJ529" s="104"/>
      <c r="AK529" s="115"/>
      <c r="AL529" s="112"/>
      <c r="AM529" s="116"/>
      <c r="AN529" s="115"/>
      <c r="AO529" s="248"/>
      <c r="AP529" s="242" t="str">
        <f>IF(AD529="UI",VLOOKUP(AB529,'Convert Internation Units'!$A$2:$D$33,4,FALSE),IF(AB529="Penethamate hydroiodide",0.63,IF(AB529="Benzylpenicillin Procaine /
 Benzathine Penicillin",0.61,IF(AB529="Benzathine Penicillin",0.61,IF(AB529="Procaine benzylpenicillin",0.61,IF(AB529=Prodrug!E526,Prodrug!E526,Prodrug!E526))))))</f>
        <v/>
      </c>
      <c r="AQ529" s="239" t="str">
        <f>IFERROR((((Calculations!C526*Calculations!G526)/Calculations!E526)*'Data Entry'!X529),"")</f>
        <v/>
      </c>
      <c r="AR529" s="234" t="str">
        <f>IFERROR(VLOOKUP(AB529,Lists!$P$2:$Q$182,2,0),"")</f>
        <v/>
      </c>
      <c r="AS529" s="233" t="str">
        <f>IF(AI529="UI",VLOOKUP(AG529,'Convert Internation Units'!$A$2:$D$33,4,FALSE),IF(AG529="Penethamate hydroiodide",0.63,IF(AG529="Benzylpenicillin Procaine /
 Benzathine Penicillin",0.61,IF(AG529="Benzathine Penicillin",0.61,IF(AG529="Procaine benzylpenicillin",0.61,IF(AG529=Prodrug!F526,Prodrug!F526,Prodrug!F526))))))</f>
        <v/>
      </c>
      <c r="AT529" s="239" t="str">
        <f>IFERROR((((Calculations!K526*Calculations!G526)/Calculations!E526)*'Data Entry'!X529),"")</f>
        <v/>
      </c>
      <c r="AU529" s="235" t="str">
        <f>IFERROR(VLOOKUP(AG529,Lists!$P$2:$Q$182,2,0),"")</f>
        <v/>
      </c>
      <c r="AV529" s="233" t="str">
        <f>IF(AL529="UI",VLOOKUP(AJ529,'Convert Internation Units'!$A$2:$D$33,4,FALSE),IF(AJ529="Penethamate hydroiodide",0.63,IF(AJ529="Benzylpenicillin Procaine /
 Benzathine Penicillin",0.61,IF(AJ529="Benzathine Penicillin",0.61,IF(AJ529="Procaine benzylpenicillin",0.61,IF(AJ529=Prodrug!G526,Prodrug!G526,Prodrug!G526))))))</f>
        <v/>
      </c>
      <c r="AW529" s="239" t="str">
        <f>IFERROR((((Calculations!O526*Calculations!G526)/Calculations!E526)*'Data Entry'!X529),"")</f>
        <v/>
      </c>
      <c r="AX529" s="235" t="str">
        <f>IFERROR(VLOOKUP(AJ529,Lists!$P$2:$Q$182,2,0),"")</f>
        <v/>
      </c>
      <c r="AY529" s="233" t="str">
        <f>IF(AO529="UI",VLOOKUP(AM529,'Convert Internation Units'!$A$2:$D$33,4,FALSE),IF(AM529="Penethamate hydroiodide",0.63,IF(AM529="Benzylpenicillin Procaine /
 Benzathine Penicillin",0.61,IF(AM529="Benzathine Penicillin",0.61,IF(AM529="Procaine benzylpenicillin",0.61,IF(AM529=Prodrug!H526,Prodrug!H526,Prodrug!H526))))))</f>
        <v/>
      </c>
      <c r="AZ529" s="239" t="str">
        <f>IFERROR((((Calculations!S526*Calculations!G526)/Calculations!E526)*'Data Entry'!X529),"")</f>
        <v/>
      </c>
      <c r="BA529" s="235" t="str">
        <f>IFERROR(VLOOKUP(AM529,Lists!$P$2:$Q$182,2,0),"")</f>
        <v/>
      </c>
      <c r="BG529" s="165"/>
      <c r="BH529" s="165"/>
      <c r="BI529" s="165"/>
      <c r="BJ529" s="165"/>
      <c r="BK529" s="165"/>
      <c r="BL529" s="165"/>
      <c r="BM529" s="165"/>
      <c r="BN529" s="165"/>
      <c r="BO529" s="165"/>
      <c r="BP529" s="165"/>
      <c r="BQ529" s="165"/>
      <c r="BR529" s="165"/>
      <c r="BS529" s="165"/>
      <c r="BT529" s="165"/>
      <c r="BU529" s="165"/>
    </row>
    <row r="530" spans="1:73" s="5" customFormat="1">
      <c r="A530" s="6">
        <v>524</v>
      </c>
      <c r="B530" s="231"/>
      <c r="C530" s="7"/>
      <c r="D530" s="7"/>
      <c r="E530" s="7"/>
      <c r="F530" s="67"/>
      <c r="G530" s="79"/>
      <c r="H530" s="79"/>
      <c r="I530" s="75"/>
      <c r="J530" s="76"/>
      <c r="K530" s="76"/>
      <c r="L530" s="76"/>
      <c r="M530" s="76"/>
      <c r="N530" s="76"/>
      <c r="O530" s="76"/>
      <c r="P530" s="76"/>
      <c r="Q530" s="76"/>
      <c r="R530" s="76"/>
      <c r="S530" s="76"/>
      <c r="T530" s="76"/>
      <c r="U530" s="76"/>
      <c r="V530" s="76"/>
      <c r="W530" s="80"/>
      <c r="X530" s="69"/>
      <c r="Y530" s="25"/>
      <c r="Z530" s="326"/>
      <c r="AA530" s="327"/>
      <c r="AB530" s="28"/>
      <c r="AC530" s="23"/>
      <c r="AD530" s="8"/>
      <c r="AE530" s="8"/>
      <c r="AF530" s="25"/>
      <c r="AG530" s="6"/>
      <c r="AH530" s="23"/>
      <c r="AI530" s="173"/>
      <c r="AJ530" s="26"/>
      <c r="AK530" s="23"/>
      <c r="AL530" s="25"/>
      <c r="AM530" s="6"/>
      <c r="AN530" s="23"/>
      <c r="AO530" s="247"/>
      <c r="AP530" s="243" t="str">
        <f>IF(AD530="UI",VLOOKUP(AB530,'Convert Internation Units'!$A$2:$D$33,4,FALSE),IF(AB530="Penethamate hydroiodide",0.63,IF(AB530="Benzylpenicillin Procaine /
 Benzathine Penicillin",0.61,IF(AB530="Benzathine Penicillin",0.61,IF(AB530="Procaine benzylpenicillin",0.61,IF(AB530=Prodrug!E527,Prodrug!E527,Prodrug!E527))))))</f>
        <v/>
      </c>
      <c r="AQ530" s="240" t="str">
        <f>IFERROR((((Calculations!C527*Calculations!G527)/Calculations!E527)*'Data Entry'!X530),"")</f>
        <v/>
      </c>
      <c r="AR530" s="141" t="str">
        <f>IFERROR(VLOOKUP(AB530,Lists!$P$2:$Q$182,2,0),"")</f>
        <v/>
      </c>
      <c r="AS530" s="143" t="str">
        <f>IF(AI530="UI",VLOOKUP(AG530,'Convert Internation Units'!$A$2:$D$33,4,FALSE),IF(AG530="Penethamate hydroiodide",0.63,IF(AG530="Benzylpenicillin Procaine /
 Benzathine Penicillin",0.61,IF(AG530="Benzathine Penicillin",0.61,IF(AG530="Procaine benzylpenicillin",0.61,IF(AG530=Prodrug!F527,Prodrug!F527,Prodrug!F527))))))</f>
        <v/>
      </c>
      <c r="AT530" s="240" t="str">
        <f>IFERROR((((Calculations!K527*Calculations!G527)/Calculations!E527)*'Data Entry'!X530),"")</f>
        <v/>
      </c>
      <c r="AU530" s="146" t="str">
        <f>IFERROR(VLOOKUP(AG530,Lists!$P$2:$Q$182,2,0),"")</f>
        <v/>
      </c>
      <c r="AV530" s="143" t="str">
        <f>IF(AL530="UI",VLOOKUP(AJ530,'Convert Internation Units'!$A$2:$D$33,4,FALSE),IF(AJ530="Penethamate hydroiodide",0.63,IF(AJ530="Benzylpenicillin Procaine /
 Benzathine Penicillin",0.61,IF(AJ530="Benzathine Penicillin",0.61,IF(AJ530="Procaine benzylpenicillin",0.61,IF(AJ530=Prodrug!G527,Prodrug!G527,Prodrug!G527))))))</f>
        <v/>
      </c>
      <c r="AW530" s="240" t="str">
        <f>IFERROR((((Calculations!O527*Calculations!G527)/Calculations!E527)*'Data Entry'!X530),"")</f>
        <v/>
      </c>
      <c r="AX530" s="146" t="str">
        <f>IFERROR(VLOOKUP(AJ530,Lists!$P$2:$Q$182,2,0),"")</f>
        <v/>
      </c>
      <c r="AY530" s="143" t="str">
        <f>IF(AO530="UI",VLOOKUP(AM530,'Convert Internation Units'!$A$2:$D$33,4,FALSE),IF(AM530="Penethamate hydroiodide",0.63,IF(AM530="Benzylpenicillin Procaine /
 Benzathine Penicillin",0.61,IF(AM530="Benzathine Penicillin",0.61,IF(AM530="Procaine benzylpenicillin",0.61,IF(AM530=Prodrug!H527,Prodrug!H527,Prodrug!H527))))))</f>
        <v/>
      </c>
      <c r="AZ530" s="240" t="str">
        <f>IFERROR((((Calculations!S527*Calculations!G527)/Calculations!E527)*'Data Entry'!X530),"")</f>
        <v/>
      </c>
      <c r="BA530" s="146" t="str">
        <f>IFERROR(VLOOKUP(AM530,Lists!$P$2:$Q$182,2,0),"")</f>
        <v/>
      </c>
      <c r="BG530" s="165"/>
      <c r="BH530" s="165"/>
      <c r="BI530" s="165"/>
      <c r="BJ530" s="165"/>
      <c r="BK530" s="165"/>
      <c r="BL530" s="165"/>
      <c r="BM530" s="165"/>
      <c r="BN530" s="165"/>
      <c r="BO530" s="165"/>
      <c r="BP530" s="165"/>
      <c r="BQ530" s="165"/>
      <c r="BR530" s="165"/>
      <c r="BS530" s="165"/>
      <c r="BT530" s="165"/>
      <c r="BU530" s="165"/>
    </row>
    <row r="531" spans="1:73" s="5" customFormat="1">
      <c r="A531" s="116">
        <v>525</v>
      </c>
      <c r="B531" s="232"/>
      <c r="C531" s="105"/>
      <c r="D531" s="105"/>
      <c r="E531" s="105"/>
      <c r="F531" s="106"/>
      <c r="G531" s="107"/>
      <c r="H531" s="107"/>
      <c r="I531" s="108"/>
      <c r="J531" s="110"/>
      <c r="K531" s="110"/>
      <c r="L531" s="110"/>
      <c r="M531" s="110"/>
      <c r="N531" s="110"/>
      <c r="O531" s="110"/>
      <c r="P531" s="110"/>
      <c r="Q531" s="110"/>
      <c r="R531" s="110"/>
      <c r="S531" s="110"/>
      <c r="T531" s="110"/>
      <c r="U531" s="110"/>
      <c r="V531" s="110"/>
      <c r="W531" s="109"/>
      <c r="X531" s="111"/>
      <c r="Y531" s="112"/>
      <c r="Z531" s="328"/>
      <c r="AA531" s="329"/>
      <c r="AB531" s="114"/>
      <c r="AC531" s="115"/>
      <c r="AD531" s="113"/>
      <c r="AE531" s="113"/>
      <c r="AF531" s="112"/>
      <c r="AG531" s="116"/>
      <c r="AH531" s="115"/>
      <c r="AI531" s="174"/>
      <c r="AJ531" s="104"/>
      <c r="AK531" s="115"/>
      <c r="AL531" s="112"/>
      <c r="AM531" s="116"/>
      <c r="AN531" s="115"/>
      <c r="AO531" s="248"/>
      <c r="AP531" s="242" t="str">
        <f>IF(AD531="UI",VLOOKUP(AB531,'Convert Internation Units'!$A$2:$D$33,4,FALSE),IF(AB531="Penethamate hydroiodide",0.63,IF(AB531="Benzylpenicillin Procaine /
 Benzathine Penicillin",0.61,IF(AB531="Benzathine Penicillin",0.61,IF(AB531="Procaine benzylpenicillin",0.61,IF(AB531=Prodrug!E528,Prodrug!E528,Prodrug!E528))))))</f>
        <v/>
      </c>
      <c r="AQ531" s="239" t="str">
        <f>IFERROR((((Calculations!C528*Calculations!G528)/Calculations!E528)*'Data Entry'!X531),"")</f>
        <v/>
      </c>
      <c r="AR531" s="234" t="str">
        <f>IFERROR(VLOOKUP(AB531,Lists!$P$2:$Q$182,2,0),"")</f>
        <v/>
      </c>
      <c r="AS531" s="233" t="str">
        <f>IF(AI531="UI",VLOOKUP(AG531,'Convert Internation Units'!$A$2:$D$33,4,FALSE),IF(AG531="Penethamate hydroiodide",0.63,IF(AG531="Benzylpenicillin Procaine /
 Benzathine Penicillin",0.61,IF(AG531="Benzathine Penicillin",0.61,IF(AG531="Procaine benzylpenicillin",0.61,IF(AG531=Prodrug!F528,Prodrug!F528,Prodrug!F528))))))</f>
        <v/>
      </c>
      <c r="AT531" s="239" t="str">
        <f>IFERROR((((Calculations!K528*Calculations!G528)/Calculations!E528)*'Data Entry'!X531),"")</f>
        <v/>
      </c>
      <c r="AU531" s="235" t="str">
        <f>IFERROR(VLOOKUP(AG531,Lists!$P$2:$Q$182,2,0),"")</f>
        <v/>
      </c>
      <c r="AV531" s="233" t="str">
        <f>IF(AL531="UI",VLOOKUP(AJ531,'Convert Internation Units'!$A$2:$D$33,4,FALSE),IF(AJ531="Penethamate hydroiodide",0.63,IF(AJ531="Benzylpenicillin Procaine /
 Benzathine Penicillin",0.61,IF(AJ531="Benzathine Penicillin",0.61,IF(AJ531="Procaine benzylpenicillin",0.61,IF(AJ531=Prodrug!G528,Prodrug!G528,Prodrug!G528))))))</f>
        <v/>
      </c>
      <c r="AW531" s="239" t="str">
        <f>IFERROR((((Calculations!O528*Calculations!G528)/Calculations!E528)*'Data Entry'!X531),"")</f>
        <v/>
      </c>
      <c r="AX531" s="235" t="str">
        <f>IFERROR(VLOOKUP(AJ531,Lists!$P$2:$Q$182,2,0),"")</f>
        <v/>
      </c>
      <c r="AY531" s="233" t="str">
        <f>IF(AO531="UI",VLOOKUP(AM531,'Convert Internation Units'!$A$2:$D$33,4,FALSE),IF(AM531="Penethamate hydroiodide",0.63,IF(AM531="Benzylpenicillin Procaine /
 Benzathine Penicillin",0.61,IF(AM531="Benzathine Penicillin",0.61,IF(AM531="Procaine benzylpenicillin",0.61,IF(AM531=Prodrug!H528,Prodrug!H528,Prodrug!H528))))))</f>
        <v/>
      </c>
      <c r="AZ531" s="239" t="str">
        <f>IFERROR((((Calculations!S528*Calculations!G528)/Calculations!E528)*'Data Entry'!X531),"")</f>
        <v/>
      </c>
      <c r="BA531" s="235" t="str">
        <f>IFERROR(VLOOKUP(AM531,Lists!$P$2:$Q$182,2,0),"")</f>
        <v/>
      </c>
      <c r="BG531" s="165"/>
      <c r="BH531" s="165"/>
      <c r="BI531" s="165"/>
      <c r="BJ531" s="165"/>
      <c r="BK531" s="165"/>
      <c r="BL531" s="165"/>
      <c r="BM531" s="165"/>
      <c r="BN531" s="165"/>
      <c r="BO531" s="165"/>
      <c r="BP531" s="165"/>
      <c r="BQ531" s="165"/>
      <c r="BR531" s="165"/>
      <c r="BS531" s="165"/>
      <c r="BT531" s="165"/>
      <c r="BU531" s="165"/>
    </row>
    <row r="532" spans="1:73" s="5" customFormat="1">
      <c r="A532" s="6">
        <v>526</v>
      </c>
      <c r="B532" s="231"/>
      <c r="C532" s="7"/>
      <c r="D532" s="7"/>
      <c r="E532" s="7"/>
      <c r="F532" s="67"/>
      <c r="G532" s="79"/>
      <c r="H532" s="79"/>
      <c r="I532" s="75"/>
      <c r="J532" s="76"/>
      <c r="K532" s="76"/>
      <c r="L532" s="76"/>
      <c r="M532" s="76"/>
      <c r="N532" s="76"/>
      <c r="O532" s="76"/>
      <c r="P532" s="76"/>
      <c r="Q532" s="76"/>
      <c r="R532" s="76"/>
      <c r="S532" s="76"/>
      <c r="T532" s="76"/>
      <c r="U532" s="76"/>
      <c r="V532" s="76"/>
      <c r="W532" s="80"/>
      <c r="X532" s="69"/>
      <c r="Y532" s="25"/>
      <c r="Z532" s="326"/>
      <c r="AA532" s="327"/>
      <c r="AB532" s="28"/>
      <c r="AC532" s="23"/>
      <c r="AD532" s="8"/>
      <c r="AE532" s="8"/>
      <c r="AF532" s="25"/>
      <c r="AG532" s="6"/>
      <c r="AH532" s="23"/>
      <c r="AI532" s="173"/>
      <c r="AJ532" s="26"/>
      <c r="AK532" s="23"/>
      <c r="AL532" s="25"/>
      <c r="AM532" s="6"/>
      <c r="AN532" s="23"/>
      <c r="AO532" s="247"/>
      <c r="AP532" s="243" t="str">
        <f>IF(AD532="UI",VLOOKUP(AB532,'Convert Internation Units'!$A$2:$D$33,4,FALSE),IF(AB532="Penethamate hydroiodide",0.63,IF(AB532="Benzylpenicillin Procaine /
 Benzathine Penicillin",0.61,IF(AB532="Benzathine Penicillin",0.61,IF(AB532="Procaine benzylpenicillin",0.61,IF(AB532=Prodrug!E529,Prodrug!E529,Prodrug!E529))))))</f>
        <v/>
      </c>
      <c r="AQ532" s="240" t="str">
        <f>IFERROR((((Calculations!C529*Calculations!G529)/Calculations!E529)*'Data Entry'!X532),"")</f>
        <v/>
      </c>
      <c r="AR532" s="141" t="str">
        <f>IFERROR(VLOOKUP(AB532,Lists!$P$2:$Q$182,2,0),"")</f>
        <v/>
      </c>
      <c r="AS532" s="143" t="str">
        <f>IF(AI532="UI",VLOOKUP(AG532,'Convert Internation Units'!$A$2:$D$33,4,FALSE),IF(AG532="Penethamate hydroiodide",0.63,IF(AG532="Benzylpenicillin Procaine /
 Benzathine Penicillin",0.61,IF(AG532="Benzathine Penicillin",0.61,IF(AG532="Procaine benzylpenicillin",0.61,IF(AG532=Prodrug!F529,Prodrug!F529,Prodrug!F529))))))</f>
        <v/>
      </c>
      <c r="AT532" s="240" t="str">
        <f>IFERROR((((Calculations!K529*Calculations!G529)/Calculations!E529)*'Data Entry'!X532),"")</f>
        <v/>
      </c>
      <c r="AU532" s="146" t="str">
        <f>IFERROR(VLOOKUP(AG532,Lists!$P$2:$Q$182,2,0),"")</f>
        <v/>
      </c>
      <c r="AV532" s="143" t="str">
        <f>IF(AL532="UI",VLOOKUP(AJ532,'Convert Internation Units'!$A$2:$D$33,4,FALSE),IF(AJ532="Penethamate hydroiodide",0.63,IF(AJ532="Benzylpenicillin Procaine /
 Benzathine Penicillin",0.61,IF(AJ532="Benzathine Penicillin",0.61,IF(AJ532="Procaine benzylpenicillin",0.61,IF(AJ532=Prodrug!G529,Prodrug!G529,Prodrug!G529))))))</f>
        <v/>
      </c>
      <c r="AW532" s="240" t="str">
        <f>IFERROR((((Calculations!O529*Calculations!G529)/Calculations!E529)*'Data Entry'!X532),"")</f>
        <v/>
      </c>
      <c r="AX532" s="146" t="str">
        <f>IFERROR(VLOOKUP(AJ532,Lists!$P$2:$Q$182,2,0),"")</f>
        <v/>
      </c>
      <c r="AY532" s="143" t="str">
        <f>IF(AO532="UI",VLOOKUP(AM532,'Convert Internation Units'!$A$2:$D$33,4,FALSE),IF(AM532="Penethamate hydroiodide",0.63,IF(AM532="Benzylpenicillin Procaine /
 Benzathine Penicillin",0.61,IF(AM532="Benzathine Penicillin",0.61,IF(AM532="Procaine benzylpenicillin",0.61,IF(AM532=Prodrug!H529,Prodrug!H529,Prodrug!H529))))))</f>
        <v/>
      </c>
      <c r="AZ532" s="240" t="str">
        <f>IFERROR((((Calculations!S529*Calculations!G529)/Calculations!E529)*'Data Entry'!X532),"")</f>
        <v/>
      </c>
      <c r="BA532" s="146" t="str">
        <f>IFERROR(VLOOKUP(AM532,Lists!$P$2:$Q$182,2,0),"")</f>
        <v/>
      </c>
      <c r="BG532" s="165"/>
      <c r="BH532" s="165"/>
      <c r="BI532" s="165"/>
      <c r="BJ532" s="165"/>
      <c r="BK532" s="165"/>
      <c r="BL532" s="165"/>
      <c r="BM532" s="165"/>
      <c r="BN532" s="165"/>
      <c r="BO532" s="165"/>
      <c r="BP532" s="165"/>
      <c r="BQ532" s="165"/>
      <c r="BR532" s="165"/>
      <c r="BS532" s="165"/>
      <c r="BT532" s="165"/>
      <c r="BU532" s="165"/>
    </row>
    <row r="533" spans="1:73" s="5" customFormat="1">
      <c r="A533" s="116">
        <v>527</v>
      </c>
      <c r="B533" s="232"/>
      <c r="C533" s="105"/>
      <c r="D533" s="105"/>
      <c r="E533" s="105"/>
      <c r="F533" s="106"/>
      <c r="G533" s="107"/>
      <c r="H533" s="107"/>
      <c r="I533" s="108"/>
      <c r="J533" s="110"/>
      <c r="K533" s="110"/>
      <c r="L533" s="110"/>
      <c r="M533" s="110"/>
      <c r="N533" s="110"/>
      <c r="O533" s="110"/>
      <c r="P533" s="110"/>
      <c r="Q533" s="110"/>
      <c r="R533" s="110"/>
      <c r="S533" s="110"/>
      <c r="T533" s="110"/>
      <c r="U533" s="110"/>
      <c r="V533" s="110"/>
      <c r="W533" s="109"/>
      <c r="X533" s="111"/>
      <c r="Y533" s="112"/>
      <c r="Z533" s="328"/>
      <c r="AA533" s="329"/>
      <c r="AB533" s="114"/>
      <c r="AC533" s="115"/>
      <c r="AD533" s="113"/>
      <c r="AE533" s="113"/>
      <c r="AF533" s="112"/>
      <c r="AG533" s="116"/>
      <c r="AH533" s="115"/>
      <c r="AI533" s="174"/>
      <c r="AJ533" s="104"/>
      <c r="AK533" s="115"/>
      <c r="AL533" s="112"/>
      <c r="AM533" s="116"/>
      <c r="AN533" s="115"/>
      <c r="AO533" s="248"/>
      <c r="AP533" s="242" t="str">
        <f>IF(AD533="UI",VLOOKUP(AB533,'Convert Internation Units'!$A$2:$D$33,4,FALSE),IF(AB533="Penethamate hydroiodide",0.63,IF(AB533="Benzylpenicillin Procaine /
 Benzathine Penicillin",0.61,IF(AB533="Benzathine Penicillin",0.61,IF(AB533="Procaine benzylpenicillin",0.61,IF(AB533=Prodrug!E530,Prodrug!E530,Prodrug!E530))))))</f>
        <v/>
      </c>
      <c r="AQ533" s="239" t="str">
        <f>IFERROR((((Calculations!C530*Calculations!G530)/Calculations!E530)*'Data Entry'!X533),"")</f>
        <v/>
      </c>
      <c r="AR533" s="234" t="str">
        <f>IFERROR(VLOOKUP(AB533,Lists!$P$2:$Q$182,2,0),"")</f>
        <v/>
      </c>
      <c r="AS533" s="233" t="str">
        <f>IF(AI533="UI",VLOOKUP(AG533,'Convert Internation Units'!$A$2:$D$33,4,FALSE),IF(AG533="Penethamate hydroiodide",0.63,IF(AG533="Benzylpenicillin Procaine /
 Benzathine Penicillin",0.61,IF(AG533="Benzathine Penicillin",0.61,IF(AG533="Procaine benzylpenicillin",0.61,IF(AG533=Prodrug!F530,Prodrug!F530,Prodrug!F530))))))</f>
        <v/>
      </c>
      <c r="AT533" s="239" t="str">
        <f>IFERROR((((Calculations!K530*Calculations!G530)/Calculations!E530)*'Data Entry'!X533),"")</f>
        <v/>
      </c>
      <c r="AU533" s="235" t="str">
        <f>IFERROR(VLOOKUP(AG533,Lists!$P$2:$Q$182,2,0),"")</f>
        <v/>
      </c>
      <c r="AV533" s="233" t="str">
        <f>IF(AL533="UI",VLOOKUP(AJ533,'Convert Internation Units'!$A$2:$D$33,4,FALSE),IF(AJ533="Penethamate hydroiodide",0.63,IF(AJ533="Benzylpenicillin Procaine /
 Benzathine Penicillin",0.61,IF(AJ533="Benzathine Penicillin",0.61,IF(AJ533="Procaine benzylpenicillin",0.61,IF(AJ533=Prodrug!G530,Prodrug!G530,Prodrug!G530))))))</f>
        <v/>
      </c>
      <c r="AW533" s="239" t="str">
        <f>IFERROR((((Calculations!O530*Calculations!G530)/Calculations!E530)*'Data Entry'!X533),"")</f>
        <v/>
      </c>
      <c r="AX533" s="235" t="str">
        <f>IFERROR(VLOOKUP(AJ533,Lists!$P$2:$Q$182,2,0),"")</f>
        <v/>
      </c>
      <c r="AY533" s="233" t="str">
        <f>IF(AO533="UI",VLOOKUP(AM533,'Convert Internation Units'!$A$2:$D$33,4,FALSE),IF(AM533="Penethamate hydroiodide",0.63,IF(AM533="Benzylpenicillin Procaine /
 Benzathine Penicillin",0.61,IF(AM533="Benzathine Penicillin",0.61,IF(AM533="Procaine benzylpenicillin",0.61,IF(AM533=Prodrug!H530,Prodrug!H530,Prodrug!H530))))))</f>
        <v/>
      </c>
      <c r="AZ533" s="239" t="str">
        <f>IFERROR((((Calculations!S530*Calculations!G530)/Calculations!E530)*'Data Entry'!X533),"")</f>
        <v/>
      </c>
      <c r="BA533" s="235" t="str">
        <f>IFERROR(VLOOKUP(AM533,Lists!$P$2:$Q$182,2,0),"")</f>
        <v/>
      </c>
      <c r="BG533" s="165"/>
      <c r="BH533" s="165"/>
      <c r="BI533" s="165"/>
      <c r="BJ533" s="165"/>
      <c r="BK533" s="165"/>
      <c r="BL533" s="165"/>
      <c r="BM533" s="165"/>
      <c r="BN533" s="165"/>
      <c r="BO533" s="165"/>
      <c r="BP533" s="165"/>
      <c r="BQ533" s="165"/>
      <c r="BR533" s="165"/>
      <c r="BS533" s="165"/>
      <c r="BT533" s="165"/>
      <c r="BU533" s="165"/>
    </row>
    <row r="534" spans="1:73" s="5" customFormat="1">
      <c r="A534" s="6">
        <v>528</v>
      </c>
      <c r="B534" s="231"/>
      <c r="C534" s="7"/>
      <c r="D534" s="7"/>
      <c r="E534" s="7"/>
      <c r="F534" s="67"/>
      <c r="G534" s="79"/>
      <c r="H534" s="79"/>
      <c r="I534" s="75"/>
      <c r="J534" s="76"/>
      <c r="K534" s="76"/>
      <c r="L534" s="76"/>
      <c r="M534" s="76"/>
      <c r="N534" s="76"/>
      <c r="O534" s="76"/>
      <c r="P534" s="76"/>
      <c r="Q534" s="76"/>
      <c r="R534" s="76"/>
      <c r="S534" s="76"/>
      <c r="T534" s="76"/>
      <c r="U534" s="76"/>
      <c r="V534" s="76"/>
      <c r="W534" s="80"/>
      <c r="X534" s="69"/>
      <c r="Y534" s="25"/>
      <c r="Z534" s="326"/>
      <c r="AA534" s="327"/>
      <c r="AB534" s="28"/>
      <c r="AC534" s="23"/>
      <c r="AD534" s="8"/>
      <c r="AE534" s="8"/>
      <c r="AF534" s="25"/>
      <c r="AG534" s="6"/>
      <c r="AH534" s="23"/>
      <c r="AI534" s="173"/>
      <c r="AJ534" s="26"/>
      <c r="AK534" s="23"/>
      <c r="AL534" s="25"/>
      <c r="AM534" s="6"/>
      <c r="AN534" s="23"/>
      <c r="AO534" s="247"/>
      <c r="AP534" s="243" t="str">
        <f>IF(AD534="UI",VLOOKUP(AB534,'Convert Internation Units'!$A$2:$D$33,4,FALSE),IF(AB534="Penethamate hydroiodide",0.63,IF(AB534="Benzylpenicillin Procaine /
 Benzathine Penicillin",0.61,IF(AB534="Benzathine Penicillin",0.61,IF(AB534="Procaine benzylpenicillin",0.61,IF(AB534=Prodrug!E531,Prodrug!E531,Prodrug!E531))))))</f>
        <v/>
      </c>
      <c r="AQ534" s="240" t="str">
        <f>IFERROR((((Calculations!C531*Calculations!G531)/Calculations!E531)*'Data Entry'!X534),"")</f>
        <v/>
      </c>
      <c r="AR534" s="141" t="str">
        <f>IFERROR(VLOOKUP(AB534,Lists!$P$2:$Q$182,2,0),"")</f>
        <v/>
      </c>
      <c r="AS534" s="143" t="str">
        <f>IF(AI534="UI",VLOOKUP(AG534,'Convert Internation Units'!$A$2:$D$33,4,FALSE),IF(AG534="Penethamate hydroiodide",0.63,IF(AG534="Benzylpenicillin Procaine /
 Benzathine Penicillin",0.61,IF(AG534="Benzathine Penicillin",0.61,IF(AG534="Procaine benzylpenicillin",0.61,IF(AG534=Prodrug!F531,Prodrug!F531,Prodrug!F531))))))</f>
        <v/>
      </c>
      <c r="AT534" s="240" t="str">
        <f>IFERROR((((Calculations!K531*Calculations!G531)/Calculations!E531)*'Data Entry'!X534),"")</f>
        <v/>
      </c>
      <c r="AU534" s="146" t="str">
        <f>IFERROR(VLOOKUP(AG534,Lists!$P$2:$Q$182,2,0),"")</f>
        <v/>
      </c>
      <c r="AV534" s="143" t="str">
        <f>IF(AL534="UI",VLOOKUP(AJ534,'Convert Internation Units'!$A$2:$D$33,4,FALSE),IF(AJ534="Penethamate hydroiodide",0.63,IF(AJ534="Benzylpenicillin Procaine /
 Benzathine Penicillin",0.61,IF(AJ534="Benzathine Penicillin",0.61,IF(AJ534="Procaine benzylpenicillin",0.61,IF(AJ534=Prodrug!G531,Prodrug!G531,Prodrug!G531))))))</f>
        <v/>
      </c>
      <c r="AW534" s="240" t="str">
        <f>IFERROR((((Calculations!O531*Calculations!G531)/Calculations!E531)*'Data Entry'!X534),"")</f>
        <v/>
      </c>
      <c r="AX534" s="146" t="str">
        <f>IFERROR(VLOOKUP(AJ534,Lists!$P$2:$Q$182,2,0),"")</f>
        <v/>
      </c>
      <c r="AY534" s="143" t="str">
        <f>IF(AO534="UI",VLOOKUP(AM534,'Convert Internation Units'!$A$2:$D$33,4,FALSE),IF(AM534="Penethamate hydroiodide",0.63,IF(AM534="Benzylpenicillin Procaine /
 Benzathine Penicillin",0.61,IF(AM534="Benzathine Penicillin",0.61,IF(AM534="Procaine benzylpenicillin",0.61,IF(AM534=Prodrug!H531,Prodrug!H531,Prodrug!H531))))))</f>
        <v/>
      </c>
      <c r="AZ534" s="240" t="str">
        <f>IFERROR((((Calculations!S531*Calculations!G531)/Calculations!E531)*'Data Entry'!X534),"")</f>
        <v/>
      </c>
      <c r="BA534" s="146" t="str">
        <f>IFERROR(VLOOKUP(AM534,Lists!$P$2:$Q$182,2,0),"")</f>
        <v/>
      </c>
      <c r="BG534" s="165"/>
      <c r="BH534" s="165"/>
      <c r="BI534" s="165"/>
      <c r="BJ534" s="165"/>
      <c r="BK534" s="165"/>
      <c r="BL534" s="165"/>
      <c r="BM534" s="165"/>
      <c r="BN534" s="165"/>
      <c r="BO534" s="165"/>
      <c r="BP534" s="165"/>
      <c r="BQ534" s="165"/>
      <c r="BR534" s="165"/>
      <c r="BS534" s="165"/>
      <c r="BT534" s="165"/>
      <c r="BU534" s="165"/>
    </row>
    <row r="535" spans="1:73" s="5" customFormat="1">
      <c r="A535" s="116">
        <v>529</v>
      </c>
      <c r="B535" s="232"/>
      <c r="C535" s="105"/>
      <c r="D535" s="105"/>
      <c r="E535" s="105"/>
      <c r="F535" s="106"/>
      <c r="G535" s="107"/>
      <c r="H535" s="107"/>
      <c r="I535" s="108"/>
      <c r="J535" s="110"/>
      <c r="K535" s="110"/>
      <c r="L535" s="110"/>
      <c r="M535" s="110"/>
      <c r="N535" s="110"/>
      <c r="O535" s="110"/>
      <c r="P535" s="110"/>
      <c r="Q535" s="110"/>
      <c r="R535" s="110"/>
      <c r="S535" s="110"/>
      <c r="T535" s="110"/>
      <c r="U535" s="110"/>
      <c r="V535" s="110"/>
      <c r="W535" s="109"/>
      <c r="X535" s="111"/>
      <c r="Y535" s="112"/>
      <c r="Z535" s="328"/>
      <c r="AA535" s="329"/>
      <c r="AB535" s="114"/>
      <c r="AC535" s="115"/>
      <c r="AD535" s="113"/>
      <c r="AE535" s="113"/>
      <c r="AF535" s="112"/>
      <c r="AG535" s="116"/>
      <c r="AH535" s="115"/>
      <c r="AI535" s="174"/>
      <c r="AJ535" s="104"/>
      <c r="AK535" s="115"/>
      <c r="AL535" s="112"/>
      <c r="AM535" s="116"/>
      <c r="AN535" s="115"/>
      <c r="AO535" s="248"/>
      <c r="AP535" s="242" t="str">
        <f>IF(AD535="UI",VLOOKUP(AB535,'Convert Internation Units'!$A$2:$D$33,4,FALSE),IF(AB535="Penethamate hydroiodide",0.63,IF(AB535="Benzylpenicillin Procaine /
 Benzathine Penicillin",0.61,IF(AB535="Benzathine Penicillin",0.61,IF(AB535="Procaine benzylpenicillin",0.61,IF(AB535=Prodrug!E532,Prodrug!E532,Prodrug!E532))))))</f>
        <v/>
      </c>
      <c r="AQ535" s="239" t="str">
        <f>IFERROR((((Calculations!C532*Calculations!G532)/Calculations!E532)*'Data Entry'!X535),"")</f>
        <v/>
      </c>
      <c r="AR535" s="234" t="str">
        <f>IFERROR(VLOOKUP(AB535,Lists!$P$2:$Q$182,2,0),"")</f>
        <v/>
      </c>
      <c r="AS535" s="233" t="str">
        <f>IF(AI535="UI",VLOOKUP(AG535,'Convert Internation Units'!$A$2:$D$33,4,FALSE),IF(AG535="Penethamate hydroiodide",0.63,IF(AG535="Benzylpenicillin Procaine /
 Benzathine Penicillin",0.61,IF(AG535="Benzathine Penicillin",0.61,IF(AG535="Procaine benzylpenicillin",0.61,IF(AG535=Prodrug!F532,Prodrug!F532,Prodrug!F532))))))</f>
        <v/>
      </c>
      <c r="AT535" s="239" t="str">
        <f>IFERROR((((Calculations!K532*Calculations!G532)/Calculations!E532)*'Data Entry'!X535),"")</f>
        <v/>
      </c>
      <c r="AU535" s="235" t="str">
        <f>IFERROR(VLOOKUP(AG535,Lists!$P$2:$Q$182,2,0),"")</f>
        <v/>
      </c>
      <c r="AV535" s="233" t="str">
        <f>IF(AL535="UI",VLOOKUP(AJ535,'Convert Internation Units'!$A$2:$D$33,4,FALSE),IF(AJ535="Penethamate hydroiodide",0.63,IF(AJ535="Benzylpenicillin Procaine /
 Benzathine Penicillin",0.61,IF(AJ535="Benzathine Penicillin",0.61,IF(AJ535="Procaine benzylpenicillin",0.61,IF(AJ535=Prodrug!G532,Prodrug!G532,Prodrug!G532))))))</f>
        <v/>
      </c>
      <c r="AW535" s="239" t="str">
        <f>IFERROR((((Calculations!O532*Calculations!G532)/Calculations!E532)*'Data Entry'!X535),"")</f>
        <v/>
      </c>
      <c r="AX535" s="235" t="str">
        <f>IFERROR(VLOOKUP(AJ535,Lists!$P$2:$Q$182,2,0),"")</f>
        <v/>
      </c>
      <c r="AY535" s="233" t="str">
        <f>IF(AO535="UI",VLOOKUP(AM535,'Convert Internation Units'!$A$2:$D$33,4,FALSE),IF(AM535="Penethamate hydroiodide",0.63,IF(AM535="Benzylpenicillin Procaine /
 Benzathine Penicillin",0.61,IF(AM535="Benzathine Penicillin",0.61,IF(AM535="Procaine benzylpenicillin",0.61,IF(AM535=Prodrug!H532,Prodrug!H532,Prodrug!H532))))))</f>
        <v/>
      </c>
      <c r="AZ535" s="239" t="str">
        <f>IFERROR((((Calculations!S532*Calculations!G532)/Calculations!E532)*'Data Entry'!X535),"")</f>
        <v/>
      </c>
      <c r="BA535" s="235" t="str">
        <f>IFERROR(VLOOKUP(AM535,Lists!$P$2:$Q$182,2,0),"")</f>
        <v/>
      </c>
      <c r="BG535" s="165"/>
      <c r="BH535" s="165"/>
      <c r="BI535" s="165"/>
      <c r="BJ535" s="165"/>
      <c r="BK535" s="165"/>
      <c r="BL535" s="165"/>
      <c r="BM535" s="165"/>
      <c r="BN535" s="165"/>
      <c r="BO535" s="165"/>
      <c r="BP535" s="165"/>
      <c r="BQ535" s="165"/>
      <c r="BR535" s="165"/>
      <c r="BS535" s="165"/>
      <c r="BT535" s="165"/>
      <c r="BU535" s="165"/>
    </row>
    <row r="536" spans="1:73" s="5" customFormat="1">
      <c r="A536" s="6">
        <v>530</v>
      </c>
      <c r="B536" s="231"/>
      <c r="C536" s="7"/>
      <c r="D536" s="7"/>
      <c r="E536" s="7"/>
      <c r="F536" s="67"/>
      <c r="G536" s="79"/>
      <c r="H536" s="79"/>
      <c r="I536" s="75"/>
      <c r="J536" s="76"/>
      <c r="K536" s="76"/>
      <c r="L536" s="76"/>
      <c r="M536" s="76"/>
      <c r="N536" s="76"/>
      <c r="O536" s="76"/>
      <c r="P536" s="76"/>
      <c r="Q536" s="76"/>
      <c r="R536" s="76"/>
      <c r="S536" s="76"/>
      <c r="T536" s="76"/>
      <c r="U536" s="76"/>
      <c r="V536" s="76"/>
      <c r="W536" s="80"/>
      <c r="X536" s="69"/>
      <c r="Y536" s="25"/>
      <c r="Z536" s="326"/>
      <c r="AA536" s="327"/>
      <c r="AB536" s="28"/>
      <c r="AC536" s="23"/>
      <c r="AD536" s="8"/>
      <c r="AE536" s="8"/>
      <c r="AF536" s="25"/>
      <c r="AG536" s="6"/>
      <c r="AH536" s="23"/>
      <c r="AI536" s="173"/>
      <c r="AJ536" s="26"/>
      <c r="AK536" s="23"/>
      <c r="AL536" s="25"/>
      <c r="AM536" s="6"/>
      <c r="AN536" s="23"/>
      <c r="AO536" s="247"/>
      <c r="AP536" s="243" t="str">
        <f>IF(AD536="UI",VLOOKUP(AB536,'Convert Internation Units'!$A$2:$D$33,4,FALSE),IF(AB536="Penethamate hydroiodide",0.63,IF(AB536="Benzylpenicillin Procaine /
 Benzathine Penicillin",0.61,IF(AB536="Benzathine Penicillin",0.61,IF(AB536="Procaine benzylpenicillin",0.61,IF(AB536=Prodrug!E533,Prodrug!E533,Prodrug!E533))))))</f>
        <v/>
      </c>
      <c r="AQ536" s="240" t="str">
        <f>IFERROR((((Calculations!C533*Calculations!G533)/Calculations!E533)*'Data Entry'!X536),"")</f>
        <v/>
      </c>
      <c r="AR536" s="141" t="str">
        <f>IFERROR(VLOOKUP(AB536,Lists!$P$2:$Q$182,2,0),"")</f>
        <v/>
      </c>
      <c r="AS536" s="143" t="str">
        <f>IF(AI536="UI",VLOOKUP(AG536,'Convert Internation Units'!$A$2:$D$33,4,FALSE),IF(AG536="Penethamate hydroiodide",0.63,IF(AG536="Benzylpenicillin Procaine /
 Benzathine Penicillin",0.61,IF(AG536="Benzathine Penicillin",0.61,IF(AG536="Procaine benzylpenicillin",0.61,IF(AG536=Prodrug!F533,Prodrug!F533,Prodrug!F533))))))</f>
        <v/>
      </c>
      <c r="AT536" s="240" t="str">
        <f>IFERROR((((Calculations!K533*Calculations!G533)/Calculations!E533)*'Data Entry'!X536),"")</f>
        <v/>
      </c>
      <c r="AU536" s="146" t="str">
        <f>IFERROR(VLOOKUP(AG536,Lists!$P$2:$Q$182,2,0),"")</f>
        <v/>
      </c>
      <c r="AV536" s="143" t="str">
        <f>IF(AL536="UI",VLOOKUP(AJ536,'Convert Internation Units'!$A$2:$D$33,4,FALSE),IF(AJ536="Penethamate hydroiodide",0.63,IF(AJ536="Benzylpenicillin Procaine /
 Benzathine Penicillin",0.61,IF(AJ536="Benzathine Penicillin",0.61,IF(AJ536="Procaine benzylpenicillin",0.61,IF(AJ536=Prodrug!G533,Prodrug!G533,Prodrug!G533))))))</f>
        <v/>
      </c>
      <c r="AW536" s="240" t="str">
        <f>IFERROR((((Calculations!O533*Calculations!G533)/Calculations!E533)*'Data Entry'!X536),"")</f>
        <v/>
      </c>
      <c r="AX536" s="146" t="str">
        <f>IFERROR(VLOOKUP(AJ536,Lists!$P$2:$Q$182,2,0),"")</f>
        <v/>
      </c>
      <c r="AY536" s="143" t="str">
        <f>IF(AO536="UI",VLOOKUP(AM536,'Convert Internation Units'!$A$2:$D$33,4,FALSE),IF(AM536="Penethamate hydroiodide",0.63,IF(AM536="Benzylpenicillin Procaine /
 Benzathine Penicillin",0.61,IF(AM536="Benzathine Penicillin",0.61,IF(AM536="Procaine benzylpenicillin",0.61,IF(AM536=Prodrug!H533,Prodrug!H533,Prodrug!H533))))))</f>
        <v/>
      </c>
      <c r="AZ536" s="240" t="str">
        <f>IFERROR((((Calculations!S533*Calculations!G533)/Calculations!E533)*'Data Entry'!X536),"")</f>
        <v/>
      </c>
      <c r="BA536" s="146" t="str">
        <f>IFERROR(VLOOKUP(AM536,Lists!$P$2:$Q$182,2,0),"")</f>
        <v/>
      </c>
      <c r="BG536" s="165"/>
      <c r="BH536" s="165"/>
      <c r="BI536" s="165"/>
      <c r="BJ536" s="165"/>
      <c r="BK536" s="165"/>
      <c r="BL536" s="165"/>
      <c r="BM536" s="165"/>
      <c r="BN536" s="165"/>
      <c r="BO536" s="165"/>
      <c r="BP536" s="165"/>
      <c r="BQ536" s="165"/>
      <c r="BR536" s="165"/>
      <c r="BS536" s="165"/>
      <c r="BT536" s="165"/>
      <c r="BU536" s="165"/>
    </row>
    <row r="537" spans="1:73" s="5" customFormat="1">
      <c r="A537" s="116">
        <v>531</v>
      </c>
      <c r="B537" s="232"/>
      <c r="C537" s="105"/>
      <c r="D537" s="105"/>
      <c r="E537" s="105"/>
      <c r="F537" s="106"/>
      <c r="G537" s="107"/>
      <c r="H537" s="107"/>
      <c r="I537" s="108"/>
      <c r="J537" s="110"/>
      <c r="K537" s="110"/>
      <c r="L537" s="110"/>
      <c r="M537" s="110"/>
      <c r="N537" s="110"/>
      <c r="O537" s="110"/>
      <c r="P537" s="110"/>
      <c r="Q537" s="110"/>
      <c r="R537" s="110"/>
      <c r="S537" s="110"/>
      <c r="T537" s="110"/>
      <c r="U537" s="110"/>
      <c r="V537" s="110"/>
      <c r="W537" s="109"/>
      <c r="X537" s="111"/>
      <c r="Y537" s="112"/>
      <c r="Z537" s="328"/>
      <c r="AA537" s="329"/>
      <c r="AB537" s="114"/>
      <c r="AC537" s="115"/>
      <c r="AD537" s="113"/>
      <c r="AE537" s="113"/>
      <c r="AF537" s="112"/>
      <c r="AG537" s="116"/>
      <c r="AH537" s="115"/>
      <c r="AI537" s="174"/>
      <c r="AJ537" s="104"/>
      <c r="AK537" s="115"/>
      <c r="AL537" s="112"/>
      <c r="AM537" s="116"/>
      <c r="AN537" s="115"/>
      <c r="AO537" s="248"/>
      <c r="AP537" s="242" t="str">
        <f>IF(AD537="UI",VLOOKUP(AB537,'Convert Internation Units'!$A$2:$D$33,4,FALSE),IF(AB537="Penethamate hydroiodide",0.63,IF(AB537="Benzylpenicillin Procaine /
 Benzathine Penicillin",0.61,IF(AB537="Benzathine Penicillin",0.61,IF(AB537="Procaine benzylpenicillin",0.61,IF(AB537=Prodrug!E534,Prodrug!E534,Prodrug!E534))))))</f>
        <v/>
      </c>
      <c r="AQ537" s="239" t="str">
        <f>IFERROR((((Calculations!C534*Calculations!G534)/Calculations!E534)*'Data Entry'!X537),"")</f>
        <v/>
      </c>
      <c r="AR537" s="234" t="str">
        <f>IFERROR(VLOOKUP(AB537,Lists!$P$2:$Q$182,2,0),"")</f>
        <v/>
      </c>
      <c r="AS537" s="233" t="str">
        <f>IF(AI537="UI",VLOOKUP(AG537,'Convert Internation Units'!$A$2:$D$33,4,FALSE),IF(AG537="Penethamate hydroiodide",0.63,IF(AG537="Benzylpenicillin Procaine /
 Benzathine Penicillin",0.61,IF(AG537="Benzathine Penicillin",0.61,IF(AG537="Procaine benzylpenicillin",0.61,IF(AG537=Prodrug!F534,Prodrug!F534,Prodrug!F534))))))</f>
        <v/>
      </c>
      <c r="AT537" s="239" t="str">
        <f>IFERROR((((Calculations!K534*Calculations!G534)/Calculations!E534)*'Data Entry'!X537),"")</f>
        <v/>
      </c>
      <c r="AU537" s="235" t="str">
        <f>IFERROR(VLOOKUP(AG537,Lists!$P$2:$Q$182,2,0),"")</f>
        <v/>
      </c>
      <c r="AV537" s="233" t="str">
        <f>IF(AL537="UI",VLOOKUP(AJ537,'Convert Internation Units'!$A$2:$D$33,4,FALSE),IF(AJ537="Penethamate hydroiodide",0.63,IF(AJ537="Benzylpenicillin Procaine /
 Benzathine Penicillin",0.61,IF(AJ537="Benzathine Penicillin",0.61,IF(AJ537="Procaine benzylpenicillin",0.61,IF(AJ537=Prodrug!G534,Prodrug!G534,Prodrug!G534))))))</f>
        <v/>
      </c>
      <c r="AW537" s="239" t="str">
        <f>IFERROR((((Calculations!O534*Calculations!G534)/Calculations!E534)*'Data Entry'!X537),"")</f>
        <v/>
      </c>
      <c r="AX537" s="235" t="str">
        <f>IFERROR(VLOOKUP(AJ537,Lists!$P$2:$Q$182,2,0),"")</f>
        <v/>
      </c>
      <c r="AY537" s="233" t="str">
        <f>IF(AO537="UI",VLOOKUP(AM537,'Convert Internation Units'!$A$2:$D$33,4,FALSE),IF(AM537="Penethamate hydroiodide",0.63,IF(AM537="Benzylpenicillin Procaine /
 Benzathine Penicillin",0.61,IF(AM537="Benzathine Penicillin",0.61,IF(AM537="Procaine benzylpenicillin",0.61,IF(AM537=Prodrug!H534,Prodrug!H534,Prodrug!H534))))))</f>
        <v/>
      </c>
      <c r="AZ537" s="239" t="str">
        <f>IFERROR((((Calculations!S534*Calculations!G534)/Calculations!E534)*'Data Entry'!X537),"")</f>
        <v/>
      </c>
      <c r="BA537" s="235" t="str">
        <f>IFERROR(VLOOKUP(AM537,Lists!$P$2:$Q$182,2,0),"")</f>
        <v/>
      </c>
      <c r="BG537" s="165"/>
      <c r="BH537" s="165"/>
      <c r="BI537" s="165"/>
      <c r="BJ537" s="165"/>
      <c r="BK537" s="165"/>
      <c r="BL537" s="165"/>
      <c r="BM537" s="165"/>
      <c r="BN537" s="165"/>
      <c r="BO537" s="165"/>
      <c r="BP537" s="165"/>
      <c r="BQ537" s="165"/>
      <c r="BR537" s="165"/>
      <c r="BS537" s="165"/>
      <c r="BT537" s="165"/>
      <c r="BU537" s="165"/>
    </row>
    <row r="538" spans="1:73" s="5" customFormat="1">
      <c r="A538" s="6">
        <v>532</v>
      </c>
      <c r="B538" s="231"/>
      <c r="C538" s="7"/>
      <c r="D538" s="7"/>
      <c r="E538" s="7"/>
      <c r="F538" s="67"/>
      <c r="G538" s="79"/>
      <c r="H538" s="79"/>
      <c r="I538" s="75"/>
      <c r="J538" s="76"/>
      <c r="K538" s="76"/>
      <c r="L538" s="76"/>
      <c r="M538" s="76"/>
      <c r="N538" s="76"/>
      <c r="O538" s="76"/>
      <c r="P538" s="76"/>
      <c r="Q538" s="76"/>
      <c r="R538" s="76"/>
      <c r="S538" s="76"/>
      <c r="T538" s="76"/>
      <c r="U538" s="76"/>
      <c r="V538" s="76"/>
      <c r="W538" s="80"/>
      <c r="X538" s="69"/>
      <c r="Y538" s="25"/>
      <c r="Z538" s="326"/>
      <c r="AA538" s="327"/>
      <c r="AB538" s="28"/>
      <c r="AC538" s="23"/>
      <c r="AD538" s="8"/>
      <c r="AE538" s="8"/>
      <c r="AF538" s="25"/>
      <c r="AG538" s="6"/>
      <c r="AH538" s="23"/>
      <c r="AI538" s="173"/>
      <c r="AJ538" s="26"/>
      <c r="AK538" s="23"/>
      <c r="AL538" s="25"/>
      <c r="AM538" s="6"/>
      <c r="AN538" s="23"/>
      <c r="AO538" s="247"/>
      <c r="AP538" s="243" t="str">
        <f>IF(AD538="UI",VLOOKUP(AB538,'Convert Internation Units'!$A$2:$D$33,4,FALSE),IF(AB538="Penethamate hydroiodide",0.63,IF(AB538="Benzylpenicillin Procaine /
 Benzathine Penicillin",0.61,IF(AB538="Benzathine Penicillin",0.61,IF(AB538="Procaine benzylpenicillin",0.61,IF(AB538=Prodrug!E535,Prodrug!E535,Prodrug!E535))))))</f>
        <v/>
      </c>
      <c r="AQ538" s="240" t="str">
        <f>IFERROR((((Calculations!C535*Calculations!G535)/Calculations!E535)*'Data Entry'!X538),"")</f>
        <v/>
      </c>
      <c r="AR538" s="141" t="str">
        <f>IFERROR(VLOOKUP(AB538,Lists!$P$2:$Q$182,2,0),"")</f>
        <v/>
      </c>
      <c r="AS538" s="143" t="str">
        <f>IF(AI538="UI",VLOOKUP(AG538,'Convert Internation Units'!$A$2:$D$33,4,FALSE),IF(AG538="Penethamate hydroiodide",0.63,IF(AG538="Benzylpenicillin Procaine /
 Benzathine Penicillin",0.61,IF(AG538="Benzathine Penicillin",0.61,IF(AG538="Procaine benzylpenicillin",0.61,IF(AG538=Prodrug!F535,Prodrug!F535,Prodrug!F535))))))</f>
        <v/>
      </c>
      <c r="AT538" s="240" t="str">
        <f>IFERROR((((Calculations!K535*Calculations!G535)/Calculations!E535)*'Data Entry'!X538),"")</f>
        <v/>
      </c>
      <c r="AU538" s="146" t="str">
        <f>IFERROR(VLOOKUP(AG538,Lists!$P$2:$Q$182,2,0),"")</f>
        <v/>
      </c>
      <c r="AV538" s="143" t="str">
        <f>IF(AL538="UI",VLOOKUP(AJ538,'Convert Internation Units'!$A$2:$D$33,4,FALSE),IF(AJ538="Penethamate hydroiodide",0.63,IF(AJ538="Benzylpenicillin Procaine /
 Benzathine Penicillin",0.61,IF(AJ538="Benzathine Penicillin",0.61,IF(AJ538="Procaine benzylpenicillin",0.61,IF(AJ538=Prodrug!G535,Prodrug!G535,Prodrug!G535))))))</f>
        <v/>
      </c>
      <c r="AW538" s="240" t="str">
        <f>IFERROR((((Calculations!O535*Calculations!G535)/Calculations!E535)*'Data Entry'!X538),"")</f>
        <v/>
      </c>
      <c r="AX538" s="146" t="str">
        <f>IFERROR(VLOOKUP(AJ538,Lists!$P$2:$Q$182,2,0),"")</f>
        <v/>
      </c>
      <c r="AY538" s="143" t="str">
        <f>IF(AO538="UI",VLOOKUP(AM538,'Convert Internation Units'!$A$2:$D$33,4,FALSE),IF(AM538="Penethamate hydroiodide",0.63,IF(AM538="Benzylpenicillin Procaine /
 Benzathine Penicillin",0.61,IF(AM538="Benzathine Penicillin",0.61,IF(AM538="Procaine benzylpenicillin",0.61,IF(AM538=Prodrug!H535,Prodrug!H535,Prodrug!H535))))))</f>
        <v/>
      </c>
      <c r="AZ538" s="240" t="str">
        <f>IFERROR((((Calculations!S535*Calculations!G535)/Calculations!E535)*'Data Entry'!X538),"")</f>
        <v/>
      </c>
      <c r="BA538" s="146" t="str">
        <f>IFERROR(VLOOKUP(AM538,Lists!$P$2:$Q$182,2,0),"")</f>
        <v/>
      </c>
      <c r="BG538" s="165"/>
      <c r="BH538" s="165"/>
      <c r="BI538" s="165"/>
      <c r="BJ538" s="165"/>
      <c r="BK538" s="165"/>
      <c r="BL538" s="165"/>
      <c r="BM538" s="165"/>
      <c r="BN538" s="165"/>
      <c r="BO538" s="165"/>
      <c r="BP538" s="165"/>
      <c r="BQ538" s="165"/>
      <c r="BR538" s="165"/>
      <c r="BS538" s="165"/>
      <c r="BT538" s="165"/>
      <c r="BU538" s="165"/>
    </row>
    <row r="539" spans="1:73" s="5" customFormat="1">
      <c r="A539" s="116">
        <v>533</v>
      </c>
      <c r="B539" s="232"/>
      <c r="C539" s="105"/>
      <c r="D539" s="105"/>
      <c r="E539" s="105"/>
      <c r="F539" s="106"/>
      <c r="G539" s="107"/>
      <c r="H539" s="107"/>
      <c r="I539" s="108"/>
      <c r="J539" s="110"/>
      <c r="K539" s="110"/>
      <c r="L539" s="110"/>
      <c r="M539" s="110"/>
      <c r="N539" s="110"/>
      <c r="O539" s="110"/>
      <c r="P539" s="110"/>
      <c r="Q539" s="110"/>
      <c r="R539" s="110"/>
      <c r="S539" s="110"/>
      <c r="T539" s="110"/>
      <c r="U539" s="110"/>
      <c r="V539" s="110"/>
      <c r="W539" s="109"/>
      <c r="X539" s="111"/>
      <c r="Y539" s="112"/>
      <c r="Z539" s="328"/>
      <c r="AA539" s="329"/>
      <c r="AB539" s="114"/>
      <c r="AC539" s="115"/>
      <c r="AD539" s="113"/>
      <c r="AE539" s="113"/>
      <c r="AF539" s="112"/>
      <c r="AG539" s="116"/>
      <c r="AH539" s="115"/>
      <c r="AI539" s="174"/>
      <c r="AJ539" s="104"/>
      <c r="AK539" s="115"/>
      <c r="AL539" s="112"/>
      <c r="AM539" s="116"/>
      <c r="AN539" s="115"/>
      <c r="AO539" s="248"/>
      <c r="AP539" s="242" t="str">
        <f>IF(AD539="UI",VLOOKUP(AB539,'Convert Internation Units'!$A$2:$D$33,4,FALSE),IF(AB539="Penethamate hydroiodide",0.63,IF(AB539="Benzylpenicillin Procaine /
 Benzathine Penicillin",0.61,IF(AB539="Benzathine Penicillin",0.61,IF(AB539="Procaine benzylpenicillin",0.61,IF(AB539=Prodrug!E536,Prodrug!E536,Prodrug!E536))))))</f>
        <v/>
      </c>
      <c r="AQ539" s="239" t="str">
        <f>IFERROR((((Calculations!C536*Calculations!G536)/Calculations!E536)*'Data Entry'!X539),"")</f>
        <v/>
      </c>
      <c r="AR539" s="234" t="str">
        <f>IFERROR(VLOOKUP(AB539,Lists!$P$2:$Q$182,2,0),"")</f>
        <v/>
      </c>
      <c r="AS539" s="233" t="str">
        <f>IF(AI539="UI",VLOOKUP(AG539,'Convert Internation Units'!$A$2:$D$33,4,FALSE),IF(AG539="Penethamate hydroiodide",0.63,IF(AG539="Benzylpenicillin Procaine /
 Benzathine Penicillin",0.61,IF(AG539="Benzathine Penicillin",0.61,IF(AG539="Procaine benzylpenicillin",0.61,IF(AG539=Prodrug!F536,Prodrug!F536,Prodrug!F536))))))</f>
        <v/>
      </c>
      <c r="AT539" s="239" t="str">
        <f>IFERROR((((Calculations!K536*Calculations!G536)/Calculations!E536)*'Data Entry'!X539),"")</f>
        <v/>
      </c>
      <c r="AU539" s="235" t="str">
        <f>IFERROR(VLOOKUP(AG539,Lists!$P$2:$Q$182,2,0),"")</f>
        <v/>
      </c>
      <c r="AV539" s="233" t="str">
        <f>IF(AL539="UI",VLOOKUP(AJ539,'Convert Internation Units'!$A$2:$D$33,4,FALSE),IF(AJ539="Penethamate hydroiodide",0.63,IF(AJ539="Benzylpenicillin Procaine /
 Benzathine Penicillin",0.61,IF(AJ539="Benzathine Penicillin",0.61,IF(AJ539="Procaine benzylpenicillin",0.61,IF(AJ539=Prodrug!G536,Prodrug!G536,Prodrug!G536))))))</f>
        <v/>
      </c>
      <c r="AW539" s="239" t="str">
        <f>IFERROR((((Calculations!O536*Calculations!G536)/Calculations!E536)*'Data Entry'!X539),"")</f>
        <v/>
      </c>
      <c r="AX539" s="235" t="str">
        <f>IFERROR(VLOOKUP(AJ539,Lists!$P$2:$Q$182,2,0),"")</f>
        <v/>
      </c>
      <c r="AY539" s="233" t="str">
        <f>IF(AO539="UI",VLOOKUP(AM539,'Convert Internation Units'!$A$2:$D$33,4,FALSE),IF(AM539="Penethamate hydroiodide",0.63,IF(AM539="Benzylpenicillin Procaine /
 Benzathine Penicillin",0.61,IF(AM539="Benzathine Penicillin",0.61,IF(AM539="Procaine benzylpenicillin",0.61,IF(AM539=Prodrug!H536,Prodrug!H536,Prodrug!H536))))))</f>
        <v/>
      </c>
      <c r="AZ539" s="239" t="str">
        <f>IFERROR((((Calculations!S536*Calculations!G536)/Calculations!E536)*'Data Entry'!X539),"")</f>
        <v/>
      </c>
      <c r="BA539" s="235" t="str">
        <f>IFERROR(VLOOKUP(AM539,Lists!$P$2:$Q$182,2,0),"")</f>
        <v/>
      </c>
      <c r="BG539" s="165"/>
      <c r="BH539" s="165"/>
      <c r="BI539" s="165"/>
      <c r="BJ539" s="165"/>
      <c r="BK539" s="165"/>
      <c r="BL539" s="165"/>
      <c r="BM539" s="165"/>
      <c r="BN539" s="165"/>
      <c r="BO539" s="165"/>
      <c r="BP539" s="165"/>
      <c r="BQ539" s="165"/>
      <c r="BR539" s="165"/>
      <c r="BS539" s="165"/>
      <c r="BT539" s="165"/>
      <c r="BU539" s="165"/>
    </row>
    <row r="540" spans="1:73" s="5" customFormat="1">
      <c r="A540" s="6">
        <v>534</v>
      </c>
      <c r="B540" s="231"/>
      <c r="C540" s="7"/>
      <c r="D540" s="7"/>
      <c r="E540" s="7"/>
      <c r="F540" s="67"/>
      <c r="G540" s="79"/>
      <c r="H540" s="79"/>
      <c r="I540" s="75"/>
      <c r="J540" s="76"/>
      <c r="K540" s="76"/>
      <c r="L540" s="76"/>
      <c r="M540" s="76"/>
      <c r="N540" s="76"/>
      <c r="O540" s="76"/>
      <c r="P540" s="76"/>
      <c r="Q540" s="76"/>
      <c r="R540" s="76"/>
      <c r="S540" s="76"/>
      <c r="T540" s="76"/>
      <c r="U540" s="76"/>
      <c r="V540" s="76"/>
      <c r="W540" s="80"/>
      <c r="X540" s="69"/>
      <c r="Y540" s="25"/>
      <c r="Z540" s="326"/>
      <c r="AA540" s="327"/>
      <c r="AB540" s="28"/>
      <c r="AC540" s="23"/>
      <c r="AD540" s="8"/>
      <c r="AE540" s="8"/>
      <c r="AF540" s="25"/>
      <c r="AG540" s="6"/>
      <c r="AH540" s="23"/>
      <c r="AI540" s="173"/>
      <c r="AJ540" s="26"/>
      <c r="AK540" s="23"/>
      <c r="AL540" s="25"/>
      <c r="AM540" s="6"/>
      <c r="AN540" s="23"/>
      <c r="AO540" s="247"/>
      <c r="AP540" s="243" t="str">
        <f>IF(AD540="UI",VLOOKUP(AB540,'Convert Internation Units'!$A$2:$D$33,4,FALSE),IF(AB540="Penethamate hydroiodide",0.63,IF(AB540="Benzylpenicillin Procaine /
 Benzathine Penicillin",0.61,IF(AB540="Benzathine Penicillin",0.61,IF(AB540="Procaine benzylpenicillin",0.61,IF(AB540=Prodrug!E537,Prodrug!E537,Prodrug!E537))))))</f>
        <v/>
      </c>
      <c r="AQ540" s="240" t="str">
        <f>IFERROR((((Calculations!C537*Calculations!G537)/Calculations!E537)*'Data Entry'!X540),"")</f>
        <v/>
      </c>
      <c r="AR540" s="141" t="str">
        <f>IFERROR(VLOOKUP(AB540,Lists!$P$2:$Q$182,2,0),"")</f>
        <v/>
      </c>
      <c r="AS540" s="143" t="str">
        <f>IF(AI540="UI",VLOOKUP(AG540,'Convert Internation Units'!$A$2:$D$33,4,FALSE),IF(AG540="Penethamate hydroiodide",0.63,IF(AG540="Benzylpenicillin Procaine /
 Benzathine Penicillin",0.61,IF(AG540="Benzathine Penicillin",0.61,IF(AG540="Procaine benzylpenicillin",0.61,IF(AG540=Prodrug!F537,Prodrug!F537,Prodrug!F537))))))</f>
        <v/>
      </c>
      <c r="AT540" s="240" t="str">
        <f>IFERROR((((Calculations!K537*Calculations!G537)/Calculations!E537)*'Data Entry'!X540),"")</f>
        <v/>
      </c>
      <c r="AU540" s="146" t="str">
        <f>IFERROR(VLOOKUP(AG540,Lists!$P$2:$Q$182,2,0),"")</f>
        <v/>
      </c>
      <c r="AV540" s="143" t="str">
        <f>IF(AL540="UI",VLOOKUP(AJ540,'Convert Internation Units'!$A$2:$D$33,4,FALSE),IF(AJ540="Penethamate hydroiodide",0.63,IF(AJ540="Benzylpenicillin Procaine /
 Benzathine Penicillin",0.61,IF(AJ540="Benzathine Penicillin",0.61,IF(AJ540="Procaine benzylpenicillin",0.61,IF(AJ540=Prodrug!G537,Prodrug!G537,Prodrug!G537))))))</f>
        <v/>
      </c>
      <c r="AW540" s="240" t="str">
        <f>IFERROR((((Calculations!O537*Calculations!G537)/Calculations!E537)*'Data Entry'!X540),"")</f>
        <v/>
      </c>
      <c r="AX540" s="146" t="str">
        <f>IFERROR(VLOOKUP(AJ540,Lists!$P$2:$Q$182,2,0),"")</f>
        <v/>
      </c>
      <c r="AY540" s="143" t="str">
        <f>IF(AO540="UI",VLOOKUP(AM540,'Convert Internation Units'!$A$2:$D$33,4,FALSE),IF(AM540="Penethamate hydroiodide",0.63,IF(AM540="Benzylpenicillin Procaine /
 Benzathine Penicillin",0.61,IF(AM540="Benzathine Penicillin",0.61,IF(AM540="Procaine benzylpenicillin",0.61,IF(AM540=Prodrug!H537,Prodrug!H537,Prodrug!H537))))))</f>
        <v/>
      </c>
      <c r="AZ540" s="240" t="str">
        <f>IFERROR((((Calculations!S537*Calculations!G537)/Calculations!E537)*'Data Entry'!X540),"")</f>
        <v/>
      </c>
      <c r="BA540" s="146" t="str">
        <f>IFERROR(VLOOKUP(AM540,Lists!$P$2:$Q$182,2,0),"")</f>
        <v/>
      </c>
      <c r="BG540" s="165"/>
      <c r="BH540" s="165"/>
      <c r="BI540" s="165"/>
      <c r="BJ540" s="165"/>
      <c r="BK540" s="165"/>
      <c r="BL540" s="165"/>
      <c r="BM540" s="165"/>
      <c r="BN540" s="165"/>
      <c r="BO540" s="165"/>
      <c r="BP540" s="165"/>
      <c r="BQ540" s="165"/>
      <c r="BR540" s="165"/>
      <c r="BS540" s="165"/>
      <c r="BT540" s="165"/>
      <c r="BU540" s="165"/>
    </row>
    <row r="541" spans="1:73" s="5" customFormat="1">
      <c r="A541" s="116">
        <v>535</v>
      </c>
      <c r="B541" s="232"/>
      <c r="C541" s="105"/>
      <c r="D541" s="105"/>
      <c r="E541" s="105"/>
      <c r="F541" s="106"/>
      <c r="G541" s="107"/>
      <c r="H541" s="107"/>
      <c r="I541" s="108"/>
      <c r="J541" s="110"/>
      <c r="K541" s="110"/>
      <c r="L541" s="110"/>
      <c r="M541" s="110"/>
      <c r="N541" s="110"/>
      <c r="O541" s="110"/>
      <c r="P541" s="110"/>
      <c r="Q541" s="110"/>
      <c r="R541" s="110"/>
      <c r="S541" s="110"/>
      <c r="T541" s="110"/>
      <c r="U541" s="110"/>
      <c r="V541" s="110"/>
      <c r="W541" s="109"/>
      <c r="X541" s="111"/>
      <c r="Y541" s="112"/>
      <c r="Z541" s="328"/>
      <c r="AA541" s="329"/>
      <c r="AB541" s="114"/>
      <c r="AC541" s="115"/>
      <c r="AD541" s="113"/>
      <c r="AE541" s="113"/>
      <c r="AF541" s="112"/>
      <c r="AG541" s="116"/>
      <c r="AH541" s="115"/>
      <c r="AI541" s="174"/>
      <c r="AJ541" s="104"/>
      <c r="AK541" s="115"/>
      <c r="AL541" s="112"/>
      <c r="AM541" s="116"/>
      <c r="AN541" s="115"/>
      <c r="AO541" s="248"/>
      <c r="AP541" s="242" t="str">
        <f>IF(AD541="UI",VLOOKUP(AB541,'Convert Internation Units'!$A$2:$D$33,4,FALSE),IF(AB541="Penethamate hydroiodide",0.63,IF(AB541="Benzylpenicillin Procaine /
 Benzathine Penicillin",0.61,IF(AB541="Benzathine Penicillin",0.61,IF(AB541="Procaine benzylpenicillin",0.61,IF(AB541=Prodrug!E538,Prodrug!E538,Prodrug!E538))))))</f>
        <v/>
      </c>
      <c r="AQ541" s="239" t="str">
        <f>IFERROR((((Calculations!C538*Calculations!G538)/Calculations!E538)*'Data Entry'!X541),"")</f>
        <v/>
      </c>
      <c r="AR541" s="234" t="str">
        <f>IFERROR(VLOOKUP(AB541,Lists!$P$2:$Q$182,2,0),"")</f>
        <v/>
      </c>
      <c r="AS541" s="233" t="str">
        <f>IF(AI541="UI",VLOOKUP(AG541,'Convert Internation Units'!$A$2:$D$33,4,FALSE),IF(AG541="Penethamate hydroiodide",0.63,IF(AG541="Benzylpenicillin Procaine /
 Benzathine Penicillin",0.61,IF(AG541="Benzathine Penicillin",0.61,IF(AG541="Procaine benzylpenicillin",0.61,IF(AG541=Prodrug!F538,Prodrug!F538,Prodrug!F538))))))</f>
        <v/>
      </c>
      <c r="AT541" s="239" t="str">
        <f>IFERROR((((Calculations!K538*Calculations!G538)/Calculations!E538)*'Data Entry'!X541),"")</f>
        <v/>
      </c>
      <c r="AU541" s="235" t="str">
        <f>IFERROR(VLOOKUP(AG541,Lists!$P$2:$Q$182,2,0),"")</f>
        <v/>
      </c>
      <c r="AV541" s="233" t="str">
        <f>IF(AL541="UI",VLOOKUP(AJ541,'Convert Internation Units'!$A$2:$D$33,4,FALSE),IF(AJ541="Penethamate hydroiodide",0.63,IF(AJ541="Benzylpenicillin Procaine /
 Benzathine Penicillin",0.61,IF(AJ541="Benzathine Penicillin",0.61,IF(AJ541="Procaine benzylpenicillin",0.61,IF(AJ541=Prodrug!G538,Prodrug!G538,Prodrug!G538))))))</f>
        <v/>
      </c>
      <c r="AW541" s="239" t="str">
        <f>IFERROR((((Calculations!O538*Calculations!G538)/Calculations!E538)*'Data Entry'!X541),"")</f>
        <v/>
      </c>
      <c r="AX541" s="235" t="str">
        <f>IFERROR(VLOOKUP(AJ541,Lists!$P$2:$Q$182,2,0),"")</f>
        <v/>
      </c>
      <c r="AY541" s="233" t="str">
        <f>IF(AO541="UI",VLOOKUP(AM541,'Convert Internation Units'!$A$2:$D$33,4,FALSE),IF(AM541="Penethamate hydroiodide",0.63,IF(AM541="Benzylpenicillin Procaine /
 Benzathine Penicillin",0.61,IF(AM541="Benzathine Penicillin",0.61,IF(AM541="Procaine benzylpenicillin",0.61,IF(AM541=Prodrug!H538,Prodrug!H538,Prodrug!H538))))))</f>
        <v/>
      </c>
      <c r="AZ541" s="239" t="str">
        <f>IFERROR((((Calculations!S538*Calculations!G538)/Calculations!E538)*'Data Entry'!X541),"")</f>
        <v/>
      </c>
      <c r="BA541" s="235" t="str">
        <f>IFERROR(VLOOKUP(AM541,Lists!$P$2:$Q$182,2,0),"")</f>
        <v/>
      </c>
      <c r="BG541" s="165"/>
      <c r="BH541" s="165"/>
      <c r="BI541" s="165"/>
      <c r="BJ541" s="165"/>
      <c r="BK541" s="165"/>
      <c r="BL541" s="165"/>
      <c r="BM541" s="165"/>
      <c r="BN541" s="165"/>
      <c r="BO541" s="165"/>
      <c r="BP541" s="165"/>
      <c r="BQ541" s="165"/>
      <c r="BR541" s="165"/>
      <c r="BS541" s="165"/>
      <c r="BT541" s="165"/>
      <c r="BU541" s="165"/>
    </row>
    <row r="542" spans="1:73" s="5" customFormat="1">
      <c r="A542" s="6">
        <v>536</v>
      </c>
      <c r="B542" s="231"/>
      <c r="C542" s="7"/>
      <c r="D542" s="7"/>
      <c r="E542" s="7"/>
      <c r="F542" s="67"/>
      <c r="G542" s="79"/>
      <c r="H542" s="79"/>
      <c r="I542" s="75"/>
      <c r="J542" s="76"/>
      <c r="K542" s="76"/>
      <c r="L542" s="76"/>
      <c r="M542" s="76"/>
      <c r="N542" s="76"/>
      <c r="O542" s="76"/>
      <c r="P542" s="76"/>
      <c r="Q542" s="76"/>
      <c r="R542" s="76"/>
      <c r="S542" s="76"/>
      <c r="T542" s="76"/>
      <c r="U542" s="76"/>
      <c r="V542" s="76"/>
      <c r="W542" s="80"/>
      <c r="X542" s="69"/>
      <c r="Y542" s="25"/>
      <c r="Z542" s="326"/>
      <c r="AA542" s="327"/>
      <c r="AB542" s="28"/>
      <c r="AC542" s="23"/>
      <c r="AD542" s="8"/>
      <c r="AE542" s="8"/>
      <c r="AF542" s="25"/>
      <c r="AG542" s="6"/>
      <c r="AH542" s="23"/>
      <c r="AI542" s="173"/>
      <c r="AJ542" s="26"/>
      <c r="AK542" s="23"/>
      <c r="AL542" s="25"/>
      <c r="AM542" s="6"/>
      <c r="AN542" s="23"/>
      <c r="AO542" s="247"/>
      <c r="AP542" s="243" t="str">
        <f>IF(AD542="UI",VLOOKUP(AB542,'Convert Internation Units'!$A$2:$D$33,4,FALSE),IF(AB542="Penethamate hydroiodide",0.63,IF(AB542="Benzylpenicillin Procaine /
 Benzathine Penicillin",0.61,IF(AB542="Benzathine Penicillin",0.61,IF(AB542="Procaine benzylpenicillin",0.61,IF(AB542=Prodrug!E539,Prodrug!E539,Prodrug!E539))))))</f>
        <v/>
      </c>
      <c r="AQ542" s="240" t="str">
        <f>IFERROR((((Calculations!C539*Calculations!G539)/Calculations!E539)*'Data Entry'!X542),"")</f>
        <v/>
      </c>
      <c r="AR542" s="141" t="str">
        <f>IFERROR(VLOOKUP(AB542,Lists!$P$2:$Q$182,2,0),"")</f>
        <v/>
      </c>
      <c r="AS542" s="143" t="str">
        <f>IF(AI542="UI",VLOOKUP(AG542,'Convert Internation Units'!$A$2:$D$33,4,FALSE),IF(AG542="Penethamate hydroiodide",0.63,IF(AG542="Benzylpenicillin Procaine /
 Benzathine Penicillin",0.61,IF(AG542="Benzathine Penicillin",0.61,IF(AG542="Procaine benzylpenicillin",0.61,IF(AG542=Prodrug!F539,Prodrug!F539,Prodrug!F539))))))</f>
        <v/>
      </c>
      <c r="AT542" s="240" t="str">
        <f>IFERROR((((Calculations!K539*Calculations!G539)/Calculations!E539)*'Data Entry'!X542),"")</f>
        <v/>
      </c>
      <c r="AU542" s="146" t="str">
        <f>IFERROR(VLOOKUP(AG542,Lists!$P$2:$Q$182,2,0),"")</f>
        <v/>
      </c>
      <c r="AV542" s="143" t="str">
        <f>IF(AL542="UI",VLOOKUP(AJ542,'Convert Internation Units'!$A$2:$D$33,4,FALSE),IF(AJ542="Penethamate hydroiodide",0.63,IF(AJ542="Benzylpenicillin Procaine /
 Benzathine Penicillin",0.61,IF(AJ542="Benzathine Penicillin",0.61,IF(AJ542="Procaine benzylpenicillin",0.61,IF(AJ542=Prodrug!G539,Prodrug!G539,Prodrug!G539))))))</f>
        <v/>
      </c>
      <c r="AW542" s="240" t="str">
        <f>IFERROR((((Calculations!O539*Calculations!G539)/Calculations!E539)*'Data Entry'!X542),"")</f>
        <v/>
      </c>
      <c r="AX542" s="146" t="str">
        <f>IFERROR(VLOOKUP(AJ542,Lists!$P$2:$Q$182,2,0),"")</f>
        <v/>
      </c>
      <c r="AY542" s="143" t="str">
        <f>IF(AO542="UI",VLOOKUP(AM542,'Convert Internation Units'!$A$2:$D$33,4,FALSE),IF(AM542="Penethamate hydroiodide",0.63,IF(AM542="Benzylpenicillin Procaine /
 Benzathine Penicillin",0.61,IF(AM542="Benzathine Penicillin",0.61,IF(AM542="Procaine benzylpenicillin",0.61,IF(AM542=Prodrug!H539,Prodrug!H539,Prodrug!H539))))))</f>
        <v/>
      </c>
      <c r="AZ542" s="240" t="str">
        <f>IFERROR((((Calculations!S539*Calculations!G539)/Calculations!E539)*'Data Entry'!X542),"")</f>
        <v/>
      </c>
      <c r="BA542" s="146" t="str">
        <f>IFERROR(VLOOKUP(AM542,Lists!$P$2:$Q$182,2,0),"")</f>
        <v/>
      </c>
      <c r="BG542" s="165"/>
      <c r="BH542" s="165"/>
      <c r="BI542" s="165"/>
      <c r="BJ542" s="165"/>
      <c r="BK542" s="165"/>
      <c r="BL542" s="165"/>
      <c r="BM542" s="165"/>
      <c r="BN542" s="165"/>
      <c r="BO542" s="165"/>
      <c r="BP542" s="165"/>
      <c r="BQ542" s="165"/>
      <c r="BR542" s="165"/>
      <c r="BS542" s="165"/>
      <c r="BT542" s="165"/>
      <c r="BU542" s="165"/>
    </row>
    <row r="543" spans="1:73" s="5" customFormat="1">
      <c r="A543" s="116">
        <v>537</v>
      </c>
      <c r="B543" s="232"/>
      <c r="C543" s="105"/>
      <c r="D543" s="105"/>
      <c r="E543" s="105"/>
      <c r="F543" s="106"/>
      <c r="G543" s="107"/>
      <c r="H543" s="107"/>
      <c r="I543" s="108"/>
      <c r="J543" s="110"/>
      <c r="K543" s="110"/>
      <c r="L543" s="110"/>
      <c r="M543" s="110"/>
      <c r="N543" s="110"/>
      <c r="O543" s="110"/>
      <c r="P543" s="110"/>
      <c r="Q543" s="110"/>
      <c r="R543" s="110"/>
      <c r="S543" s="110"/>
      <c r="T543" s="110"/>
      <c r="U543" s="110"/>
      <c r="V543" s="110"/>
      <c r="W543" s="109"/>
      <c r="X543" s="111"/>
      <c r="Y543" s="112"/>
      <c r="Z543" s="328"/>
      <c r="AA543" s="329"/>
      <c r="AB543" s="114"/>
      <c r="AC543" s="115"/>
      <c r="AD543" s="113"/>
      <c r="AE543" s="113"/>
      <c r="AF543" s="112"/>
      <c r="AG543" s="116"/>
      <c r="AH543" s="115"/>
      <c r="AI543" s="174"/>
      <c r="AJ543" s="104"/>
      <c r="AK543" s="115"/>
      <c r="AL543" s="112"/>
      <c r="AM543" s="116"/>
      <c r="AN543" s="115"/>
      <c r="AO543" s="248"/>
      <c r="AP543" s="242" t="str">
        <f>IF(AD543="UI",VLOOKUP(AB543,'Convert Internation Units'!$A$2:$D$33,4,FALSE),IF(AB543="Penethamate hydroiodide",0.63,IF(AB543="Benzylpenicillin Procaine /
 Benzathine Penicillin",0.61,IF(AB543="Benzathine Penicillin",0.61,IF(AB543="Procaine benzylpenicillin",0.61,IF(AB543=Prodrug!E540,Prodrug!E540,Prodrug!E540))))))</f>
        <v/>
      </c>
      <c r="AQ543" s="239" t="str">
        <f>IFERROR((((Calculations!C540*Calculations!G540)/Calculations!E540)*'Data Entry'!X543),"")</f>
        <v/>
      </c>
      <c r="AR543" s="234" t="str">
        <f>IFERROR(VLOOKUP(AB543,Lists!$P$2:$Q$182,2,0),"")</f>
        <v/>
      </c>
      <c r="AS543" s="233" t="str">
        <f>IF(AI543="UI",VLOOKUP(AG543,'Convert Internation Units'!$A$2:$D$33,4,FALSE),IF(AG543="Penethamate hydroiodide",0.63,IF(AG543="Benzylpenicillin Procaine /
 Benzathine Penicillin",0.61,IF(AG543="Benzathine Penicillin",0.61,IF(AG543="Procaine benzylpenicillin",0.61,IF(AG543=Prodrug!F540,Prodrug!F540,Prodrug!F540))))))</f>
        <v/>
      </c>
      <c r="AT543" s="239" t="str">
        <f>IFERROR((((Calculations!K540*Calculations!G540)/Calculations!E540)*'Data Entry'!X543),"")</f>
        <v/>
      </c>
      <c r="AU543" s="235" t="str">
        <f>IFERROR(VLOOKUP(AG543,Lists!$P$2:$Q$182,2,0),"")</f>
        <v/>
      </c>
      <c r="AV543" s="233" t="str">
        <f>IF(AL543="UI",VLOOKUP(AJ543,'Convert Internation Units'!$A$2:$D$33,4,FALSE),IF(AJ543="Penethamate hydroiodide",0.63,IF(AJ543="Benzylpenicillin Procaine /
 Benzathine Penicillin",0.61,IF(AJ543="Benzathine Penicillin",0.61,IF(AJ543="Procaine benzylpenicillin",0.61,IF(AJ543=Prodrug!G540,Prodrug!G540,Prodrug!G540))))))</f>
        <v/>
      </c>
      <c r="AW543" s="239" t="str">
        <f>IFERROR((((Calculations!O540*Calculations!G540)/Calculations!E540)*'Data Entry'!X543),"")</f>
        <v/>
      </c>
      <c r="AX543" s="235" t="str">
        <f>IFERROR(VLOOKUP(AJ543,Lists!$P$2:$Q$182,2,0),"")</f>
        <v/>
      </c>
      <c r="AY543" s="233" t="str">
        <f>IF(AO543="UI",VLOOKUP(AM543,'Convert Internation Units'!$A$2:$D$33,4,FALSE),IF(AM543="Penethamate hydroiodide",0.63,IF(AM543="Benzylpenicillin Procaine /
 Benzathine Penicillin",0.61,IF(AM543="Benzathine Penicillin",0.61,IF(AM543="Procaine benzylpenicillin",0.61,IF(AM543=Prodrug!H540,Prodrug!H540,Prodrug!H540))))))</f>
        <v/>
      </c>
      <c r="AZ543" s="239" t="str">
        <f>IFERROR((((Calculations!S540*Calculations!G540)/Calculations!E540)*'Data Entry'!X543),"")</f>
        <v/>
      </c>
      <c r="BA543" s="235" t="str">
        <f>IFERROR(VLOOKUP(AM543,Lists!$P$2:$Q$182,2,0),"")</f>
        <v/>
      </c>
      <c r="BG543" s="165"/>
      <c r="BH543" s="165"/>
      <c r="BI543" s="165"/>
      <c r="BJ543" s="165"/>
      <c r="BK543" s="165"/>
      <c r="BL543" s="165"/>
      <c r="BM543" s="165"/>
      <c r="BN543" s="165"/>
      <c r="BO543" s="165"/>
      <c r="BP543" s="165"/>
      <c r="BQ543" s="165"/>
      <c r="BR543" s="165"/>
      <c r="BS543" s="165"/>
      <c r="BT543" s="165"/>
      <c r="BU543" s="165"/>
    </row>
    <row r="544" spans="1:73" s="5" customFormat="1">
      <c r="A544" s="6">
        <v>538</v>
      </c>
      <c r="B544" s="231"/>
      <c r="C544" s="7"/>
      <c r="D544" s="7"/>
      <c r="E544" s="7"/>
      <c r="F544" s="67"/>
      <c r="G544" s="79"/>
      <c r="H544" s="79"/>
      <c r="I544" s="75"/>
      <c r="J544" s="76"/>
      <c r="K544" s="76"/>
      <c r="L544" s="76"/>
      <c r="M544" s="76"/>
      <c r="N544" s="76"/>
      <c r="O544" s="76"/>
      <c r="P544" s="76"/>
      <c r="Q544" s="76"/>
      <c r="R544" s="76"/>
      <c r="S544" s="76"/>
      <c r="T544" s="76"/>
      <c r="U544" s="76"/>
      <c r="V544" s="76"/>
      <c r="W544" s="80"/>
      <c r="X544" s="69"/>
      <c r="Y544" s="25"/>
      <c r="Z544" s="326"/>
      <c r="AA544" s="327"/>
      <c r="AB544" s="28"/>
      <c r="AC544" s="23"/>
      <c r="AD544" s="8"/>
      <c r="AE544" s="8"/>
      <c r="AF544" s="25"/>
      <c r="AG544" s="6"/>
      <c r="AH544" s="23"/>
      <c r="AI544" s="173"/>
      <c r="AJ544" s="26"/>
      <c r="AK544" s="23"/>
      <c r="AL544" s="25"/>
      <c r="AM544" s="6"/>
      <c r="AN544" s="23"/>
      <c r="AO544" s="247"/>
      <c r="AP544" s="243" t="str">
        <f>IF(AD544="UI",VLOOKUP(AB544,'Convert Internation Units'!$A$2:$D$33,4,FALSE),IF(AB544="Penethamate hydroiodide",0.63,IF(AB544="Benzylpenicillin Procaine /
 Benzathine Penicillin",0.61,IF(AB544="Benzathine Penicillin",0.61,IF(AB544="Procaine benzylpenicillin",0.61,IF(AB544=Prodrug!E541,Prodrug!E541,Prodrug!E541))))))</f>
        <v/>
      </c>
      <c r="AQ544" s="240" t="str">
        <f>IFERROR((((Calculations!C541*Calculations!G541)/Calculations!E541)*'Data Entry'!X544),"")</f>
        <v/>
      </c>
      <c r="AR544" s="141" t="str">
        <f>IFERROR(VLOOKUP(AB544,Lists!$P$2:$Q$182,2,0),"")</f>
        <v/>
      </c>
      <c r="AS544" s="143" t="str">
        <f>IF(AI544="UI",VLOOKUP(AG544,'Convert Internation Units'!$A$2:$D$33,4,FALSE),IF(AG544="Penethamate hydroiodide",0.63,IF(AG544="Benzylpenicillin Procaine /
 Benzathine Penicillin",0.61,IF(AG544="Benzathine Penicillin",0.61,IF(AG544="Procaine benzylpenicillin",0.61,IF(AG544=Prodrug!F541,Prodrug!F541,Prodrug!F541))))))</f>
        <v/>
      </c>
      <c r="AT544" s="240" t="str">
        <f>IFERROR((((Calculations!K541*Calculations!G541)/Calculations!E541)*'Data Entry'!X544),"")</f>
        <v/>
      </c>
      <c r="AU544" s="146" t="str">
        <f>IFERROR(VLOOKUP(AG544,Lists!$P$2:$Q$182,2,0),"")</f>
        <v/>
      </c>
      <c r="AV544" s="143" t="str">
        <f>IF(AL544="UI",VLOOKUP(AJ544,'Convert Internation Units'!$A$2:$D$33,4,FALSE),IF(AJ544="Penethamate hydroiodide",0.63,IF(AJ544="Benzylpenicillin Procaine /
 Benzathine Penicillin",0.61,IF(AJ544="Benzathine Penicillin",0.61,IF(AJ544="Procaine benzylpenicillin",0.61,IF(AJ544=Prodrug!G541,Prodrug!G541,Prodrug!G541))))))</f>
        <v/>
      </c>
      <c r="AW544" s="240" t="str">
        <f>IFERROR((((Calculations!O541*Calculations!G541)/Calculations!E541)*'Data Entry'!X544),"")</f>
        <v/>
      </c>
      <c r="AX544" s="146" t="str">
        <f>IFERROR(VLOOKUP(AJ544,Lists!$P$2:$Q$182,2,0),"")</f>
        <v/>
      </c>
      <c r="AY544" s="143" t="str">
        <f>IF(AO544="UI",VLOOKUP(AM544,'Convert Internation Units'!$A$2:$D$33,4,FALSE),IF(AM544="Penethamate hydroiodide",0.63,IF(AM544="Benzylpenicillin Procaine /
 Benzathine Penicillin",0.61,IF(AM544="Benzathine Penicillin",0.61,IF(AM544="Procaine benzylpenicillin",0.61,IF(AM544=Prodrug!H541,Prodrug!H541,Prodrug!H541))))))</f>
        <v/>
      </c>
      <c r="AZ544" s="240" t="str">
        <f>IFERROR((((Calculations!S541*Calculations!G541)/Calculations!E541)*'Data Entry'!X544),"")</f>
        <v/>
      </c>
      <c r="BA544" s="146" t="str">
        <f>IFERROR(VLOOKUP(AM544,Lists!$P$2:$Q$182,2,0),"")</f>
        <v/>
      </c>
      <c r="BG544" s="165"/>
      <c r="BH544" s="165"/>
      <c r="BI544" s="165"/>
      <c r="BJ544" s="165"/>
      <c r="BK544" s="165"/>
      <c r="BL544" s="165"/>
      <c r="BM544" s="165"/>
      <c r="BN544" s="165"/>
      <c r="BO544" s="165"/>
      <c r="BP544" s="165"/>
      <c r="BQ544" s="165"/>
      <c r="BR544" s="165"/>
      <c r="BS544" s="165"/>
      <c r="BT544" s="165"/>
      <c r="BU544" s="165"/>
    </row>
    <row r="545" spans="1:73" s="5" customFormat="1">
      <c r="A545" s="116">
        <v>539</v>
      </c>
      <c r="B545" s="232"/>
      <c r="C545" s="105"/>
      <c r="D545" s="105"/>
      <c r="E545" s="105"/>
      <c r="F545" s="106"/>
      <c r="G545" s="107"/>
      <c r="H545" s="107"/>
      <c r="I545" s="108"/>
      <c r="J545" s="110"/>
      <c r="K545" s="110"/>
      <c r="L545" s="110"/>
      <c r="M545" s="110"/>
      <c r="N545" s="110"/>
      <c r="O545" s="110"/>
      <c r="P545" s="110"/>
      <c r="Q545" s="110"/>
      <c r="R545" s="110"/>
      <c r="S545" s="110"/>
      <c r="T545" s="110"/>
      <c r="U545" s="110"/>
      <c r="V545" s="110"/>
      <c r="W545" s="109"/>
      <c r="X545" s="111"/>
      <c r="Y545" s="112"/>
      <c r="Z545" s="328"/>
      <c r="AA545" s="329"/>
      <c r="AB545" s="114"/>
      <c r="AC545" s="115"/>
      <c r="AD545" s="113"/>
      <c r="AE545" s="113"/>
      <c r="AF545" s="112"/>
      <c r="AG545" s="116"/>
      <c r="AH545" s="115"/>
      <c r="AI545" s="174"/>
      <c r="AJ545" s="104"/>
      <c r="AK545" s="115"/>
      <c r="AL545" s="112"/>
      <c r="AM545" s="116"/>
      <c r="AN545" s="115"/>
      <c r="AO545" s="248"/>
      <c r="AP545" s="242" t="str">
        <f>IF(AD545="UI",VLOOKUP(AB545,'Convert Internation Units'!$A$2:$D$33,4,FALSE),IF(AB545="Penethamate hydroiodide",0.63,IF(AB545="Benzylpenicillin Procaine /
 Benzathine Penicillin",0.61,IF(AB545="Benzathine Penicillin",0.61,IF(AB545="Procaine benzylpenicillin",0.61,IF(AB545=Prodrug!E542,Prodrug!E542,Prodrug!E542))))))</f>
        <v/>
      </c>
      <c r="AQ545" s="239" t="str">
        <f>IFERROR((((Calculations!C542*Calculations!G542)/Calculations!E542)*'Data Entry'!X545),"")</f>
        <v/>
      </c>
      <c r="AR545" s="234" t="str">
        <f>IFERROR(VLOOKUP(AB545,Lists!$P$2:$Q$182,2,0),"")</f>
        <v/>
      </c>
      <c r="AS545" s="233" t="str">
        <f>IF(AI545="UI",VLOOKUP(AG545,'Convert Internation Units'!$A$2:$D$33,4,FALSE),IF(AG545="Penethamate hydroiodide",0.63,IF(AG545="Benzylpenicillin Procaine /
 Benzathine Penicillin",0.61,IF(AG545="Benzathine Penicillin",0.61,IF(AG545="Procaine benzylpenicillin",0.61,IF(AG545=Prodrug!F542,Prodrug!F542,Prodrug!F542))))))</f>
        <v/>
      </c>
      <c r="AT545" s="239" t="str">
        <f>IFERROR((((Calculations!K542*Calculations!G542)/Calculations!E542)*'Data Entry'!X545),"")</f>
        <v/>
      </c>
      <c r="AU545" s="235" t="str">
        <f>IFERROR(VLOOKUP(AG545,Lists!$P$2:$Q$182,2,0),"")</f>
        <v/>
      </c>
      <c r="AV545" s="233" t="str">
        <f>IF(AL545="UI",VLOOKUP(AJ545,'Convert Internation Units'!$A$2:$D$33,4,FALSE),IF(AJ545="Penethamate hydroiodide",0.63,IF(AJ545="Benzylpenicillin Procaine /
 Benzathine Penicillin",0.61,IF(AJ545="Benzathine Penicillin",0.61,IF(AJ545="Procaine benzylpenicillin",0.61,IF(AJ545=Prodrug!G542,Prodrug!G542,Prodrug!G542))))))</f>
        <v/>
      </c>
      <c r="AW545" s="239" t="str">
        <f>IFERROR((((Calculations!O542*Calculations!G542)/Calculations!E542)*'Data Entry'!X545),"")</f>
        <v/>
      </c>
      <c r="AX545" s="235" t="str">
        <f>IFERROR(VLOOKUP(AJ545,Lists!$P$2:$Q$182,2,0),"")</f>
        <v/>
      </c>
      <c r="AY545" s="233" t="str">
        <f>IF(AO545="UI",VLOOKUP(AM545,'Convert Internation Units'!$A$2:$D$33,4,FALSE),IF(AM545="Penethamate hydroiodide",0.63,IF(AM545="Benzylpenicillin Procaine /
 Benzathine Penicillin",0.61,IF(AM545="Benzathine Penicillin",0.61,IF(AM545="Procaine benzylpenicillin",0.61,IF(AM545=Prodrug!H542,Prodrug!H542,Prodrug!H542))))))</f>
        <v/>
      </c>
      <c r="AZ545" s="239" t="str">
        <f>IFERROR((((Calculations!S542*Calculations!G542)/Calculations!E542)*'Data Entry'!X545),"")</f>
        <v/>
      </c>
      <c r="BA545" s="235" t="str">
        <f>IFERROR(VLOOKUP(AM545,Lists!$P$2:$Q$182,2,0),"")</f>
        <v/>
      </c>
      <c r="BG545" s="165"/>
      <c r="BH545" s="165"/>
      <c r="BI545" s="165"/>
      <c r="BJ545" s="165"/>
      <c r="BK545" s="165"/>
      <c r="BL545" s="165"/>
      <c r="BM545" s="165"/>
      <c r="BN545" s="165"/>
      <c r="BO545" s="165"/>
      <c r="BP545" s="165"/>
      <c r="BQ545" s="165"/>
      <c r="BR545" s="165"/>
      <c r="BS545" s="165"/>
      <c r="BT545" s="165"/>
      <c r="BU545" s="165"/>
    </row>
    <row r="546" spans="1:73" s="5" customFormat="1">
      <c r="A546" s="6">
        <v>540</v>
      </c>
      <c r="B546" s="231"/>
      <c r="C546" s="7"/>
      <c r="D546" s="7"/>
      <c r="E546" s="7"/>
      <c r="F546" s="67"/>
      <c r="G546" s="79"/>
      <c r="H546" s="79"/>
      <c r="I546" s="75"/>
      <c r="J546" s="76"/>
      <c r="K546" s="76"/>
      <c r="L546" s="76"/>
      <c r="M546" s="76"/>
      <c r="N546" s="76"/>
      <c r="O546" s="76"/>
      <c r="P546" s="76"/>
      <c r="Q546" s="76"/>
      <c r="R546" s="76"/>
      <c r="S546" s="76"/>
      <c r="T546" s="76"/>
      <c r="U546" s="76"/>
      <c r="V546" s="76"/>
      <c r="W546" s="80"/>
      <c r="X546" s="69"/>
      <c r="Y546" s="25"/>
      <c r="Z546" s="326"/>
      <c r="AA546" s="327"/>
      <c r="AB546" s="28"/>
      <c r="AC546" s="23"/>
      <c r="AD546" s="8"/>
      <c r="AE546" s="8"/>
      <c r="AF546" s="25"/>
      <c r="AG546" s="6"/>
      <c r="AH546" s="23"/>
      <c r="AI546" s="173"/>
      <c r="AJ546" s="26"/>
      <c r="AK546" s="23"/>
      <c r="AL546" s="25"/>
      <c r="AM546" s="6"/>
      <c r="AN546" s="23"/>
      <c r="AO546" s="247"/>
      <c r="AP546" s="243" t="str">
        <f>IF(AD546="UI",VLOOKUP(AB546,'Convert Internation Units'!$A$2:$D$33,4,FALSE),IF(AB546="Penethamate hydroiodide",0.63,IF(AB546="Benzylpenicillin Procaine /
 Benzathine Penicillin",0.61,IF(AB546="Benzathine Penicillin",0.61,IF(AB546="Procaine benzylpenicillin",0.61,IF(AB546=Prodrug!E543,Prodrug!E543,Prodrug!E543))))))</f>
        <v/>
      </c>
      <c r="AQ546" s="240" t="str">
        <f>IFERROR((((Calculations!C543*Calculations!G543)/Calculations!E543)*'Data Entry'!X546),"")</f>
        <v/>
      </c>
      <c r="AR546" s="141" t="str">
        <f>IFERROR(VLOOKUP(AB546,Lists!$P$2:$Q$182,2,0),"")</f>
        <v/>
      </c>
      <c r="AS546" s="143" t="str">
        <f>IF(AI546="UI",VLOOKUP(AG546,'Convert Internation Units'!$A$2:$D$33,4,FALSE),IF(AG546="Penethamate hydroiodide",0.63,IF(AG546="Benzylpenicillin Procaine /
 Benzathine Penicillin",0.61,IF(AG546="Benzathine Penicillin",0.61,IF(AG546="Procaine benzylpenicillin",0.61,IF(AG546=Prodrug!F543,Prodrug!F543,Prodrug!F543))))))</f>
        <v/>
      </c>
      <c r="AT546" s="240" t="str">
        <f>IFERROR((((Calculations!K543*Calculations!G543)/Calculations!E543)*'Data Entry'!X546),"")</f>
        <v/>
      </c>
      <c r="AU546" s="146" t="str">
        <f>IFERROR(VLOOKUP(AG546,Lists!$P$2:$Q$182,2,0),"")</f>
        <v/>
      </c>
      <c r="AV546" s="143" t="str">
        <f>IF(AL546="UI",VLOOKUP(AJ546,'Convert Internation Units'!$A$2:$D$33,4,FALSE),IF(AJ546="Penethamate hydroiodide",0.63,IF(AJ546="Benzylpenicillin Procaine /
 Benzathine Penicillin",0.61,IF(AJ546="Benzathine Penicillin",0.61,IF(AJ546="Procaine benzylpenicillin",0.61,IF(AJ546=Prodrug!G543,Prodrug!G543,Prodrug!G543))))))</f>
        <v/>
      </c>
      <c r="AW546" s="240" t="str">
        <f>IFERROR((((Calculations!O543*Calculations!G543)/Calculations!E543)*'Data Entry'!X546),"")</f>
        <v/>
      </c>
      <c r="AX546" s="146" t="str">
        <f>IFERROR(VLOOKUP(AJ546,Lists!$P$2:$Q$182,2,0),"")</f>
        <v/>
      </c>
      <c r="AY546" s="143" t="str">
        <f>IF(AO546="UI",VLOOKUP(AM546,'Convert Internation Units'!$A$2:$D$33,4,FALSE),IF(AM546="Penethamate hydroiodide",0.63,IF(AM546="Benzylpenicillin Procaine /
 Benzathine Penicillin",0.61,IF(AM546="Benzathine Penicillin",0.61,IF(AM546="Procaine benzylpenicillin",0.61,IF(AM546=Prodrug!H543,Prodrug!H543,Prodrug!H543))))))</f>
        <v/>
      </c>
      <c r="AZ546" s="240" t="str">
        <f>IFERROR((((Calculations!S543*Calculations!G543)/Calculations!E543)*'Data Entry'!X546),"")</f>
        <v/>
      </c>
      <c r="BA546" s="146" t="str">
        <f>IFERROR(VLOOKUP(AM546,Lists!$P$2:$Q$182,2,0),"")</f>
        <v/>
      </c>
      <c r="BG546" s="165"/>
      <c r="BH546" s="165"/>
      <c r="BI546" s="165"/>
      <c r="BJ546" s="165"/>
      <c r="BK546" s="165"/>
      <c r="BL546" s="165"/>
      <c r="BM546" s="165"/>
      <c r="BN546" s="165"/>
      <c r="BO546" s="165"/>
      <c r="BP546" s="165"/>
      <c r="BQ546" s="165"/>
      <c r="BR546" s="165"/>
      <c r="BS546" s="165"/>
      <c r="BT546" s="165"/>
      <c r="BU546" s="165"/>
    </row>
    <row r="547" spans="1:73" s="5" customFormat="1">
      <c r="A547" s="116">
        <v>541</v>
      </c>
      <c r="B547" s="232"/>
      <c r="C547" s="105"/>
      <c r="D547" s="105"/>
      <c r="E547" s="105"/>
      <c r="F547" s="106"/>
      <c r="G547" s="107"/>
      <c r="H547" s="107"/>
      <c r="I547" s="108"/>
      <c r="J547" s="110"/>
      <c r="K547" s="110"/>
      <c r="L547" s="110"/>
      <c r="M547" s="110"/>
      <c r="N547" s="110"/>
      <c r="O547" s="110"/>
      <c r="P547" s="110"/>
      <c r="Q547" s="110"/>
      <c r="R547" s="110"/>
      <c r="S547" s="110"/>
      <c r="T547" s="110"/>
      <c r="U547" s="110"/>
      <c r="V547" s="110"/>
      <c r="W547" s="109"/>
      <c r="X547" s="111"/>
      <c r="Y547" s="112"/>
      <c r="Z547" s="328"/>
      <c r="AA547" s="329"/>
      <c r="AB547" s="114"/>
      <c r="AC547" s="115"/>
      <c r="AD547" s="113"/>
      <c r="AE547" s="113"/>
      <c r="AF547" s="112"/>
      <c r="AG547" s="116"/>
      <c r="AH547" s="115"/>
      <c r="AI547" s="174"/>
      <c r="AJ547" s="104"/>
      <c r="AK547" s="115"/>
      <c r="AL547" s="112"/>
      <c r="AM547" s="116"/>
      <c r="AN547" s="115"/>
      <c r="AO547" s="248"/>
      <c r="AP547" s="242" t="str">
        <f>IF(AD547="UI",VLOOKUP(AB547,'Convert Internation Units'!$A$2:$D$33,4,FALSE),IF(AB547="Penethamate hydroiodide",0.63,IF(AB547="Benzylpenicillin Procaine /
 Benzathine Penicillin",0.61,IF(AB547="Benzathine Penicillin",0.61,IF(AB547="Procaine benzylpenicillin",0.61,IF(AB547=Prodrug!E544,Prodrug!E544,Prodrug!E544))))))</f>
        <v/>
      </c>
      <c r="AQ547" s="239" t="str">
        <f>IFERROR((((Calculations!C544*Calculations!G544)/Calculations!E544)*'Data Entry'!X547),"")</f>
        <v/>
      </c>
      <c r="AR547" s="234" t="str">
        <f>IFERROR(VLOOKUP(AB547,Lists!$P$2:$Q$182,2,0),"")</f>
        <v/>
      </c>
      <c r="AS547" s="233" t="str">
        <f>IF(AI547="UI",VLOOKUP(AG547,'Convert Internation Units'!$A$2:$D$33,4,FALSE),IF(AG547="Penethamate hydroiodide",0.63,IF(AG547="Benzylpenicillin Procaine /
 Benzathine Penicillin",0.61,IF(AG547="Benzathine Penicillin",0.61,IF(AG547="Procaine benzylpenicillin",0.61,IF(AG547=Prodrug!F544,Prodrug!F544,Prodrug!F544))))))</f>
        <v/>
      </c>
      <c r="AT547" s="239" t="str">
        <f>IFERROR((((Calculations!K544*Calculations!G544)/Calculations!E544)*'Data Entry'!X547),"")</f>
        <v/>
      </c>
      <c r="AU547" s="235" t="str">
        <f>IFERROR(VLOOKUP(AG547,Lists!$P$2:$Q$182,2,0),"")</f>
        <v/>
      </c>
      <c r="AV547" s="233" t="str">
        <f>IF(AL547="UI",VLOOKUP(AJ547,'Convert Internation Units'!$A$2:$D$33,4,FALSE),IF(AJ547="Penethamate hydroiodide",0.63,IF(AJ547="Benzylpenicillin Procaine /
 Benzathine Penicillin",0.61,IF(AJ547="Benzathine Penicillin",0.61,IF(AJ547="Procaine benzylpenicillin",0.61,IF(AJ547=Prodrug!G544,Prodrug!G544,Prodrug!G544))))))</f>
        <v/>
      </c>
      <c r="AW547" s="239" t="str">
        <f>IFERROR((((Calculations!O544*Calculations!G544)/Calculations!E544)*'Data Entry'!X547),"")</f>
        <v/>
      </c>
      <c r="AX547" s="235" t="str">
        <f>IFERROR(VLOOKUP(AJ547,Lists!$P$2:$Q$182,2,0),"")</f>
        <v/>
      </c>
      <c r="AY547" s="233" t="str">
        <f>IF(AO547="UI",VLOOKUP(AM547,'Convert Internation Units'!$A$2:$D$33,4,FALSE),IF(AM547="Penethamate hydroiodide",0.63,IF(AM547="Benzylpenicillin Procaine /
 Benzathine Penicillin",0.61,IF(AM547="Benzathine Penicillin",0.61,IF(AM547="Procaine benzylpenicillin",0.61,IF(AM547=Prodrug!H544,Prodrug!H544,Prodrug!H544))))))</f>
        <v/>
      </c>
      <c r="AZ547" s="239" t="str">
        <f>IFERROR((((Calculations!S544*Calculations!G544)/Calculations!E544)*'Data Entry'!X547),"")</f>
        <v/>
      </c>
      <c r="BA547" s="235" t="str">
        <f>IFERROR(VLOOKUP(AM547,Lists!$P$2:$Q$182,2,0),"")</f>
        <v/>
      </c>
      <c r="BG547" s="165"/>
      <c r="BH547" s="165"/>
      <c r="BI547" s="165"/>
      <c r="BJ547" s="165"/>
      <c r="BK547" s="165"/>
      <c r="BL547" s="165"/>
      <c r="BM547" s="165"/>
      <c r="BN547" s="165"/>
      <c r="BO547" s="165"/>
      <c r="BP547" s="165"/>
      <c r="BQ547" s="165"/>
      <c r="BR547" s="165"/>
      <c r="BS547" s="165"/>
      <c r="BT547" s="165"/>
      <c r="BU547" s="165"/>
    </row>
    <row r="548" spans="1:73" s="5" customFormat="1">
      <c r="A548" s="6">
        <v>542</v>
      </c>
      <c r="B548" s="231"/>
      <c r="C548" s="7"/>
      <c r="D548" s="7"/>
      <c r="E548" s="7"/>
      <c r="F548" s="67"/>
      <c r="G548" s="79"/>
      <c r="H548" s="79"/>
      <c r="I548" s="75"/>
      <c r="J548" s="76"/>
      <c r="K548" s="76"/>
      <c r="L548" s="76"/>
      <c r="M548" s="76"/>
      <c r="N548" s="76"/>
      <c r="O548" s="76"/>
      <c r="P548" s="76"/>
      <c r="Q548" s="76"/>
      <c r="R548" s="76"/>
      <c r="S548" s="76"/>
      <c r="T548" s="76"/>
      <c r="U548" s="76"/>
      <c r="V548" s="76"/>
      <c r="W548" s="80"/>
      <c r="X548" s="69"/>
      <c r="Y548" s="25"/>
      <c r="Z548" s="326"/>
      <c r="AA548" s="327"/>
      <c r="AB548" s="28"/>
      <c r="AC548" s="23"/>
      <c r="AD548" s="8"/>
      <c r="AE548" s="8"/>
      <c r="AF548" s="25"/>
      <c r="AG548" s="6"/>
      <c r="AH548" s="23"/>
      <c r="AI548" s="173"/>
      <c r="AJ548" s="26"/>
      <c r="AK548" s="23"/>
      <c r="AL548" s="25"/>
      <c r="AM548" s="6"/>
      <c r="AN548" s="23"/>
      <c r="AO548" s="247"/>
      <c r="AP548" s="243" t="str">
        <f>IF(AD548="UI",VLOOKUP(AB548,'Convert Internation Units'!$A$2:$D$33,4,FALSE),IF(AB548="Penethamate hydroiodide",0.63,IF(AB548="Benzylpenicillin Procaine /
 Benzathine Penicillin",0.61,IF(AB548="Benzathine Penicillin",0.61,IF(AB548="Procaine benzylpenicillin",0.61,IF(AB548=Prodrug!E545,Prodrug!E545,Prodrug!E545))))))</f>
        <v/>
      </c>
      <c r="AQ548" s="240" t="str">
        <f>IFERROR((((Calculations!C545*Calculations!G545)/Calculations!E545)*'Data Entry'!X548),"")</f>
        <v/>
      </c>
      <c r="AR548" s="141" t="str">
        <f>IFERROR(VLOOKUP(AB548,Lists!$P$2:$Q$182,2,0),"")</f>
        <v/>
      </c>
      <c r="AS548" s="143" t="str">
        <f>IF(AI548="UI",VLOOKUP(AG548,'Convert Internation Units'!$A$2:$D$33,4,FALSE),IF(AG548="Penethamate hydroiodide",0.63,IF(AG548="Benzylpenicillin Procaine /
 Benzathine Penicillin",0.61,IF(AG548="Benzathine Penicillin",0.61,IF(AG548="Procaine benzylpenicillin",0.61,IF(AG548=Prodrug!F545,Prodrug!F545,Prodrug!F545))))))</f>
        <v/>
      </c>
      <c r="AT548" s="240" t="str">
        <f>IFERROR((((Calculations!K545*Calculations!G545)/Calculations!E545)*'Data Entry'!X548),"")</f>
        <v/>
      </c>
      <c r="AU548" s="146" t="str">
        <f>IFERROR(VLOOKUP(AG548,Lists!$P$2:$Q$182,2,0),"")</f>
        <v/>
      </c>
      <c r="AV548" s="143" t="str">
        <f>IF(AL548="UI",VLOOKUP(AJ548,'Convert Internation Units'!$A$2:$D$33,4,FALSE),IF(AJ548="Penethamate hydroiodide",0.63,IF(AJ548="Benzylpenicillin Procaine /
 Benzathine Penicillin",0.61,IF(AJ548="Benzathine Penicillin",0.61,IF(AJ548="Procaine benzylpenicillin",0.61,IF(AJ548=Prodrug!G545,Prodrug!G545,Prodrug!G545))))))</f>
        <v/>
      </c>
      <c r="AW548" s="240" t="str">
        <f>IFERROR((((Calculations!O545*Calculations!G545)/Calculations!E545)*'Data Entry'!X548),"")</f>
        <v/>
      </c>
      <c r="AX548" s="146" t="str">
        <f>IFERROR(VLOOKUP(AJ548,Lists!$P$2:$Q$182,2,0),"")</f>
        <v/>
      </c>
      <c r="AY548" s="143" t="str">
        <f>IF(AO548="UI",VLOOKUP(AM548,'Convert Internation Units'!$A$2:$D$33,4,FALSE),IF(AM548="Penethamate hydroiodide",0.63,IF(AM548="Benzylpenicillin Procaine /
 Benzathine Penicillin",0.61,IF(AM548="Benzathine Penicillin",0.61,IF(AM548="Procaine benzylpenicillin",0.61,IF(AM548=Prodrug!H545,Prodrug!H545,Prodrug!H545))))))</f>
        <v/>
      </c>
      <c r="AZ548" s="240" t="str">
        <f>IFERROR((((Calculations!S545*Calculations!G545)/Calculations!E545)*'Data Entry'!X548),"")</f>
        <v/>
      </c>
      <c r="BA548" s="146" t="str">
        <f>IFERROR(VLOOKUP(AM548,Lists!$P$2:$Q$182,2,0),"")</f>
        <v/>
      </c>
      <c r="BG548" s="165"/>
      <c r="BH548" s="165"/>
      <c r="BI548" s="165"/>
      <c r="BJ548" s="165"/>
      <c r="BK548" s="165"/>
      <c r="BL548" s="165"/>
      <c r="BM548" s="165"/>
      <c r="BN548" s="165"/>
      <c r="BO548" s="165"/>
      <c r="BP548" s="165"/>
      <c r="BQ548" s="165"/>
      <c r="BR548" s="165"/>
      <c r="BS548" s="165"/>
      <c r="BT548" s="165"/>
      <c r="BU548" s="165"/>
    </row>
    <row r="549" spans="1:73" s="5" customFormat="1">
      <c r="A549" s="116">
        <v>543</v>
      </c>
      <c r="B549" s="232"/>
      <c r="C549" s="105"/>
      <c r="D549" s="105"/>
      <c r="E549" s="105"/>
      <c r="F549" s="106"/>
      <c r="G549" s="107"/>
      <c r="H549" s="107"/>
      <c r="I549" s="108"/>
      <c r="J549" s="110"/>
      <c r="K549" s="110"/>
      <c r="L549" s="110"/>
      <c r="M549" s="110"/>
      <c r="N549" s="110"/>
      <c r="O549" s="110"/>
      <c r="P549" s="110"/>
      <c r="Q549" s="110"/>
      <c r="R549" s="110"/>
      <c r="S549" s="110"/>
      <c r="T549" s="110"/>
      <c r="U549" s="110"/>
      <c r="V549" s="110"/>
      <c r="W549" s="109"/>
      <c r="X549" s="111"/>
      <c r="Y549" s="112"/>
      <c r="Z549" s="328"/>
      <c r="AA549" s="329"/>
      <c r="AB549" s="114"/>
      <c r="AC549" s="115"/>
      <c r="AD549" s="113"/>
      <c r="AE549" s="113"/>
      <c r="AF549" s="112"/>
      <c r="AG549" s="116"/>
      <c r="AH549" s="115"/>
      <c r="AI549" s="174"/>
      <c r="AJ549" s="104"/>
      <c r="AK549" s="115"/>
      <c r="AL549" s="112"/>
      <c r="AM549" s="116"/>
      <c r="AN549" s="115"/>
      <c r="AO549" s="248"/>
      <c r="AP549" s="242" t="str">
        <f>IF(AD549="UI",VLOOKUP(AB549,'Convert Internation Units'!$A$2:$D$33,4,FALSE),IF(AB549="Penethamate hydroiodide",0.63,IF(AB549="Benzylpenicillin Procaine /
 Benzathine Penicillin",0.61,IF(AB549="Benzathine Penicillin",0.61,IF(AB549="Procaine benzylpenicillin",0.61,IF(AB549=Prodrug!E546,Prodrug!E546,Prodrug!E546))))))</f>
        <v/>
      </c>
      <c r="AQ549" s="239" t="str">
        <f>IFERROR((((Calculations!C546*Calculations!G546)/Calculations!E546)*'Data Entry'!X549),"")</f>
        <v/>
      </c>
      <c r="AR549" s="234" t="str">
        <f>IFERROR(VLOOKUP(AB549,Lists!$P$2:$Q$182,2,0),"")</f>
        <v/>
      </c>
      <c r="AS549" s="233" t="str">
        <f>IF(AI549="UI",VLOOKUP(AG549,'Convert Internation Units'!$A$2:$D$33,4,FALSE),IF(AG549="Penethamate hydroiodide",0.63,IF(AG549="Benzylpenicillin Procaine /
 Benzathine Penicillin",0.61,IF(AG549="Benzathine Penicillin",0.61,IF(AG549="Procaine benzylpenicillin",0.61,IF(AG549=Prodrug!F546,Prodrug!F546,Prodrug!F546))))))</f>
        <v/>
      </c>
      <c r="AT549" s="239" t="str">
        <f>IFERROR((((Calculations!K546*Calculations!G546)/Calculations!E546)*'Data Entry'!X549),"")</f>
        <v/>
      </c>
      <c r="AU549" s="235" t="str">
        <f>IFERROR(VLOOKUP(AG549,Lists!$P$2:$Q$182,2,0),"")</f>
        <v/>
      </c>
      <c r="AV549" s="233" t="str">
        <f>IF(AL549="UI",VLOOKUP(AJ549,'Convert Internation Units'!$A$2:$D$33,4,FALSE),IF(AJ549="Penethamate hydroiodide",0.63,IF(AJ549="Benzylpenicillin Procaine /
 Benzathine Penicillin",0.61,IF(AJ549="Benzathine Penicillin",0.61,IF(AJ549="Procaine benzylpenicillin",0.61,IF(AJ549=Prodrug!G546,Prodrug!G546,Prodrug!G546))))))</f>
        <v/>
      </c>
      <c r="AW549" s="239" t="str">
        <f>IFERROR((((Calculations!O546*Calculations!G546)/Calculations!E546)*'Data Entry'!X549),"")</f>
        <v/>
      </c>
      <c r="AX549" s="235" t="str">
        <f>IFERROR(VLOOKUP(AJ549,Lists!$P$2:$Q$182,2,0),"")</f>
        <v/>
      </c>
      <c r="AY549" s="233" t="str">
        <f>IF(AO549="UI",VLOOKUP(AM549,'Convert Internation Units'!$A$2:$D$33,4,FALSE),IF(AM549="Penethamate hydroiodide",0.63,IF(AM549="Benzylpenicillin Procaine /
 Benzathine Penicillin",0.61,IF(AM549="Benzathine Penicillin",0.61,IF(AM549="Procaine benzylpenicillin",0.61,IF(AM549=Prodrug!H546,Prodrug!H546,Prodrug!H546))))))</f>
        <v/>
      </c>
      <c r="AZ549" s="239" t="str">
        <f>IFERROR((((Calculations!S546*Calculations!G546)/Calculations!E546)*'Data Entry'!X549),"")</f>
        <v/>
      </c>
      <c r="BA549" s="235" t="str">
        <f>IFERROR(VLOOKUP(AM549,Lists!$P$2:$Q$182,2,0),"")</f>
        <v/>
      </c>
      <c r="BG549" s="165"/>
      <c r="BH549" s="165"/>
      <c r="BI549" s="165"/>
      <c r="BJ549" s="165"/>
      <c r="BK549" s="165"/>
      <c r="BL549" s="165"/>
      <c r="BM549" s="165"/>
      <c r="BN549" s="165"/>
      <c r="BO549" s="165"/>
      <c r="BP549" s="165"/>
      <c r="BQ549" s="165"/>
      <c r="BR549" s="165"/>
      <c r="BS549" s="165"/>
      <c r="BT549" s="165"/>
      <c r="BU549" s="165"/>
    </row>
    <row r="550" spans="1:73" s="5" customFormat="1">
      <c r="A550" s="6">
        <v>544</v>
      </c>
      <c r="B550" s="231"/>
      <c r="C550" s="7"/>
      <c r="D550" s="7"/>
      <c r="E550" s="7"/>
      <c r="F550" s="67"/>
      <c r="G550" s="79"/>
      <c r="H550" s="79"/>
      <c r="I550" s="75"/>
      <c r="J550" s="76"/>
      <c r="K550" s="76"/>
      <c r="L550" s="76"/>
      <c r="M550" s="76"/>
      <c r="N550" s="76"/>
      <c r="O550" s="76"/>
      <c r="P550" s="76"/>
      <c r="Q550" s="76"/>
      <c r="R550" s="76"/>
      <c r="S550" s="76"/>
      <c r="T550" s="76"/>
      <c r="U550" s="76"/>
      <c r="V550" s="76"/>
      <c r="W550" s="80"/>
      <c r="X550" s="69"/>
      <c r="Y550" s="25"/>
      <c r="Z550" s="326"/>
      <c r="AA550" s="327"/>
      <c r="AB550" s="28"/>
      <c r="AC550" s="23"/>
      <c r="AD550" s="8"/>
      <c r="AE550" s="8"/>
      <c r="AF550" s="25"/>
      <c r="AG550" s="6"/>
      <c r="AH550" s="23"/>
      <c r="AI550" s="173"/>
      <c r="AJ550" s="26"/>
      <c r="AK550" s="23"/>
      <c r="AL550" s="25"/>
      <c r="AM550" s="6"/>
      <c r="AN550" s="23"/>
      <c r="AO550" s="247"/>
      <c r="AP550" s="243" t="str">
        <f>IF(AD550="UI",VLOOKUP(AB550,'Convert Internation Units'!$A$2:$D$33,4,FALSE),IF(AB550="Penethamate hydroiodide",0.63,IF(AB550="Benzylpenicillin Procaine /
 Benzathine Penicillin",0.61,IF(AB550="Benzathine Penicillin",0.61,IF(AB550="Procaine benzylpenicillin",0.61,IF(AB550=Prodrug!E547,Prodrug!E547,Prodrug!E547))))))</f>
        <v/>
      </c>
      <c r="AQ550" s="240" t="str">
        <f>IFERROR((((Calculations!C547*Calculations!G547)/Calculations!E547)*'Data Entry'!X550),"")</f>
        <v/>
      </c>
      <c r="AR550" s="141" t="str">
        <f>IFERROR(VLOOKUP(AB550,Lists!$P$2:$Q$182,2,0),"")</f>
        <v/>
      </c>
      <c r="AS550" s="143" t="str">
        <f>IF(AI550="UI",VLOOKUP(AG550,'Convert Internation Units'!$A$2:$D$33,4,FALSE),IF(AG550="Penethamate hydroiodide",0.63,IF(AG550="Benzylpenicillin Procaine /
 Benzathine Penicillin",0.61,IF(AG550="Benzathine Penicillin",0.61,IF(AG550="Procaine benzylpenicillin",0.61,IF(AG550=Prodrug!F547,Prodrug!F547,Prodrug!F547))))))</f>
        <v/>
      </c>
      <c r="AT550" s="240" t="str">
        <f>IFERROR((((Calculations!K547*Calculations!G547)/Calculations!E547)*'Data Entry'!X550),"")</f>
        <v/>
      </c>
      <c r="AU550" s="146" t="str">
        <f>IFERROR(VLOOKUP(AG550,Lists!$P$2:$Q$182,2,0),"")</f>
        <v/>
      </c>
      <c r="AV550" s="143" t="str">
        <f>IF(AL550="UI",VLOOKUP(AJ550,'Convert Internation Units'!$A$2:$D$33,4,FALSE),IF(AJ550="Penethamate hydroiodide",0.63,IF(AJ550="Benzylpenicillin Procaine /
 Benzathine Penicillin",0.61,IF(AJ550="Benzathine Penicillin",0.61,IF(AJ550="Procaine benzylpenicillin",0.61,IF(AJ550=Prodrug!G547,Prodrug!G547,Prodrug!G547))))))</f>
        <v/>
      </c>
      <c r="AW550" s="240" t="str">
        <f>IFERROR((((Calculations!O547*Calculations!G547)/Calculations!E547)*'Data Entry'!X550),"")</f>
        <v/>
      </c>
      <c r="AX550" s="146" t="str">
        <f>IFERROR(VLOOKUP(AJ550,Lists!$P$2:$Q$182,2,0),"")</f>
        <v/>
      </c>
      <c r="AY550" s="143" t="str">
        <f>IF(AO550="UI",VLOOKUP(AM550,'Convert Internation Units'!$A$2:$D$33,4,FALSE),IF(AM550="Penethamate hydroiodide",0.63,IF(AM550="Benzylpenicillin Procaine /
 Benzathine Penicillin",0.61,IF(AM550="Benzathine Penicillin",0.61,IF(AM550="Procaine benzylpenicillin",0.61,IF(AM550=Prodrug!H547,Prodrug!H547,Prodrug!H547))))))</f>
        <v/>
      </c>
      <c r="AZ550" s="240" t="str">
        <f>IFERROR((((Calculations!S547*Calculations!G547)/Calculations!E547)*'Data Entry'!X550),"")</f>
        <v/>
      </c>
      <c r="BA550" s="146" t="str">
        <f>IFERROR(VLOOKUP(AM550,Lists!$P$2:$Q$182,2,0),"")</f>
        <v/>
      </c>
      <c r="BG550" s="165"/>
      <c r="BH550" s="165"/>
      <c r="BI550" s="165"/>
      <c r="BJ550" s="165"/>
      <c r="BK550" s="165"/>
      <c r="BL550" s="165"/>
      <c r="BM550" s="165"/>
      <c r="BN550" s="165"/>
      <c r="BO550" s="165"/>
      <c r="BP550" s="165"/>
      <c r="BQ550" s="165"/>
      <c r="BR550" s="165"/>
      <c r="BS550" s="165"/>
      <c r="BT550" s="165"/>
      <c r="BU550" s="165"/>
    </row>
    <row r="551" spans="1:73" s="5" customFormat="1">
      <c r="A551" s="116">
        <v>545</v>
      </c>
      <c r="B551" s="232"/>
      <c r="C551" s="105"/>
      <c r="D551" s="105"/>
      <c r="E551" s="105"/>
      <c r="F551" s="106"/>
      <c r="G551" s="107"/>
      <c r="H551" s="107"/>
      <c r="I551" s="108"/>
      <c r="J551" s="110"/>
      <c r="K551" s="110"/>
      <c r="L551" s="110"/>
      <c r="M551" s="110"/>
      <c r="N551" s="110"/>
      <c r="O551" s="110"/>
      <c r="P551" s="110"/>
      <c r="Q551" s="110"/>
      <c r="R551" s="110"/>
      <c r="S551" s="110"/>
      <c r="T551" s="110"/>
      <c r="U551" s="110"/>
      <c r="V551" s="110"/>
      <c r="W551" s="109"/>
      <c r="X551" s="111"/>
      <c r="Y551" s="112"/>
      <c r="Z551" s="328"/>
      <c r="AA551" s="329"/>
      <c r="AB551" s="114"/>
      <c r="AC551" s="115"/>
      <c r="AD551" s="113"/>
      <c r="AE551" s="113"/>
      <c r="AF551" s="112"/>
      <c r="AG551" s="116"/>
      <c r="AH551" s="115"/>
      <c r="AI551" s="174"/>
      <c r="AJ551" s="104"/>
      <c r="AK551" s="115"/>
      <c r="AL551" s="112"/>
      <c r="AM551" s="116"/>
      <c r="AN551" s="115"/>
      <c r="AO551" s="248"/>
      <c r="AP551" s="242" t="str">
        <f>IF(AD551="UI",VLOOKUP(AB551,'Convert Internation Units'!$A$2:$D$33,4,FALSE),IF(AB551="Penethamate hydroiodide",0.63,IF(AB551="Benzylpenicillin Procaine /
 Benzathine Penicillin",0.61,IF(AB551="Benzathine Penicillin",0.61,IF(AB551="Procaine benzylpenicillin",0.61,IF(AB551=Prodrug!E548,Prodrug!E548,Prodrug!E548))))))</f>
        <v/>
      </c>
      <c r="AQ551" s="239" t="str">
        <f>IFERROR((((Calculations!C548*Calculations!G548)/Calculations!E548)*'Data Entry'!X551),"")</f>
        <v/>
      </c>
      <c r="AR551" s="234" t="str">
        <f>IFERROR(VLOOKUP(AB551,Lists!$P$2:$Q$182,2,0),"")</f>
        <v/>
      </c>
      <c r="AS551" s="233" t="str">
        <f>IF(AI551="UI",VLOOKUP(AG551,'Convert Internation Units'!$A$2:$D$33,4,FALSE),IF(AG551="Penethamate hydroiodide",0.63,IF(AG551="Benzylpenicillin Procaine /
 Benzathine Penicillin",0.61,IF(AG551="Benzathine Penicillin",0.61,IF(AG551="Procaine benzylpenicillin",0.61,IF(AG551=Prodrug!F548,Prodrug!F548,Prodrug!F548))))))</f>
        <v/>
      </c>
      <c r="AT551" s="239" t="str">
        <f>IFERROR((((Calculations!K548*Calculations!G548)/Calculations!E548)*'Data Entry'!X551),"")</f>
        <v/>
      </c>
      <c r="AU551" s="235" t="str">
        <f>IFERROR(VLOOKUP(AG551,Lists!$P$2:$Q$182,2,0),"")</f>
        <v/>
      </c>
      <c r="AV551" s="233" t="str">
        <f>IF(AL551="UI",VLOOKUP(AJ551,'Convert Internation Units'!$A$2:$D$33,4,FALSE),IF(AJ551="Penethamate hydroiodide",0.63,IF(AJ551="Benzylpenicillin Procaine /
 Benzathine Penicillin",0.61,IF(AJ551="Benzathine Penicillin",0.61,IF(AJ551="Procaine benzylpenicillin",0.61,IF(AJ551=Prodrug!G548,Prodrug!G548,Prodrug!G548))))))</f>
        <v/>
      </c>
      <c r="AW551" s="239" t="str">
        <f>IFERROR((((Calculations!O548*Calculations!G548)/Calculations!E548)*'Data Entry'!X551),"")</f>
        <v/>
      </c>
      <c r="AX551" s="235" t="str">
        <f>IFERROR(VLOOKUP(AJ551,Lists!$P$2:$Q$182,2,0),"")</f>
        <v/>
      </c>
      <c r="AY551" s="233" t="str">
        <f>IF(AO551="UI",VLOOKUP(AM551,'Convert Internation Units'!$A$2:$D$33,4,FALSE),IF(AM551="Penethamate hydroiodide",0.63,IF(AM551="Benzylpenicillin Procaine /
 Benzathine Penicillin",0.61,IF(AM551="Benzathine Penicillin",0.61,IF(AM551="Procaine benzylpenicillin",0.61,IF(AM551=Prodrug!H548,Prodrug!H548,Prodrug!H548))))))</f>
        <v/>
      </c>
      <c r="AZ551" s="239" t="str">
        <f>IFERROR((((Calculations!S548*Calculations!G548)/Calculations!E548)*'Data Entry'!X551),"")</f>
        <v/>
      </c>
      <c r="BA551" s="235" t="str">
        <f>IFERROR(VLOOKUP(AM551,Lists!$P$2:$Q$182,2,0),"")</f>
        <v/>
      </c>
      <c r="BG551" s="165"/>
      <c r="BH551" s="165"/>
      <c r="BI551" s="165"/>
      <c r="BJ551" s="165"/>
      <c r="BK551" s="165"/>
      <c r="BL551" s="165"/>
      <c r="BM551" s="165"/>
      <c r="BN551" s="165"/>
      <c r="BO551" s="165"/>
      <c r="BP551" s="165"/>
      <c r="BQ551" s="165"/>
      <c r="BR551" s="165"/>
      <c r="BS551" s="165"/>
      <c r="BT551" s="165"/>
      <c r="BU551" s="165"/>
    </row>
    <row r="552" spans="1:73" s="5" customFormat="1">
      <c r="A552" s="6">
        <v>546</v>
      </c>
      <c r="B552" s="231"/>
      <c r="C552" s="7"/>
      <c r="D552" s="7"/>
      <c r="E552" s="7"/>
      <c r="F552" s="67"/>
      <c r="G552" s="79"/>
      <c r="H552" s="79"/>
      <c r="I552" s="75"/>
      <c r="J552" s="76"/>
      <c r="K552" s="76"/>
      <c r="L552" s="76"/>
      <c r="M552" s="76"/>
      <c r="N552" s="76"/>
      <c r="O552" s="76"/>
      <c r="P552" s="76"/>
      <c r="Q552" s="76"/>
      <c r="R552" s="76"/>
      <c r="S552" s="76"/>
      <c r="T552" s="76"/>
      <c r="U552" s="76"/>
      <c r="V552" s="76"/>
      <c r="W552" s="80"/>
      <c r="X552" s="69"/>
      <c r="Y552" s="25"/>
      <c r="Z552" s="326"/>
      <c r="AA552" s="327"/>
      <c r="AB552" s="28"/>
      <c r="AC552" s="23"/>
      <c r="AD552" s="8"/>
      <c r="AE552" s="8"/>
      <c r="AF552" s="25"/>
      <c r="AG552" s="6"/>
      <c r="AH552" s="23"/>
      <c r="AI552" s="173"/>
      <c r="AJ552" s="26"/>
      <c r="AK552" s="23"/>
      <c r="AL552" s="25"/>
      <c r="AM552" s="6"/>
      <c r="AN552" s="23"/>
      <c r="AO552" s="247"/>
      <c r="AP552" s="243" t="str">
        <f>IF(AD552="UI",VLOOKUP(AB552,'Convert Internation Units'!$A$2:$D$33,4,FALSE),IF(AB552="Penethamate hydroiodide",0.63,IF(AB552="Benzylpenicillin Procaine /
 Benzathine Penicillin",0.61,IF(AB552="Benzathine Penicillin",0.61,IF(AB552="Procaine benzylpenicillin",0.61,IF(AB552=Prodrug!E549,Prodrug!E549,Prodrug!E549))))))</f>
        <v/>
      </c>
      <c r="AQ552" s="240" t="str">
        <f>IFERROR((((Calculations!C549*Calculations!G549)/Calculations!E549)*'Data Entry'!X552),"")</f>
        <v/>
      </c>
      <c r="AR552" s="141" t="str">
        <f>IFERROR(VLOOKUP(AB552,Lists!$P$2:$Q$182,2,0),"")</f>
        <v/>
      </c>
      <c r="AS552" s="143" t="str">
        <f>IF(AI552="UI",VLOOKUP(AG552,'Convert Internation Units'!$A$2:$D$33,4,FALSE),IF(AG552="Penethamate hydroiodide",0.63,IF(AG552="Benzylpenicillin Procaine /
 Benzathine Penicillin",0.61,IF(AG552="Benzathine Penicillin",0.61,IF(AG552="Procaine benzylpenicillin",0.61,IF(AG552=Prodrug!F549,Prodrug!F549,Prodrug!F549))))))</f>
        <v/>
      </c>
      <c r="AT552" s="240" t="str">
        <f>IFERROR((((Calculations!K549*Calculations!G549)/Calculations!E549)*'Data Entry'!X552),"")</f>
        <v/>
      </c>
      <c r="AU552" s="146" t="str">
        <f>IFERROR(VLOOKUP(AG552,Lists!$P$2:$Q$182,2,0),"")</f>
        <v/>
      </c>
      <c r="AV552" s="143" t="str">
        <f>IF(AL552="UI",VLOOKUP(AJ552,'Convert Internation Units'!$A$2:$D$33,4,FALSE),IF(AJ552="Penethamate hydroiodide",0.63,IF(AJ552="Benzylpenicillin Procaine /
 Benzathine Penicillin",0.61,IF(AJ552="Benzathine Penicillin",0.61,IF(AJ552="Procaine benzylpenicillin",0.61,IF(AJ552=Prodrug!G549,Prodrug!G549,Prodrug!G549))))))</f>
        <v/>
      </c>
      <c r="AW552" s="240" t="str">
        <f>IFERROR((((Calculations!O549*Calculations!G549)/Calculations!E549)*'Data Entry'!X552),"")</f>
        <v/>
      </c>
      <c r="AX552" s="146" t="str">
        <f>IFERROR(VLOOKUP(AJ552,Lists!$P$2:$Q$182,2,0),"")</f>
        <v/>
      </c>
      <c r="AY552" s="143" t="str">
        <f>IF(AO552="UI",VLOOKUP(AM552,'Convert Internation Units'!$A$2:$D$33,4,FALSE),IF(AM552="Penethamate hydroiodide",0.63,IF(AM552="Benzylpenicillin Procaine /
 Benzathine Penicillin",0.61,IF(AM552="Benzathine Penicillin",0.61,IF(AM552="Procaine benzylpenicillin",0.61,IF(AM552=Prodrug!H549,Prodrug!H549,Prodrug!H549))))))</f>
        <v/>
      </c>
      <c r="AZ552" s="240" t="str">
        <f>IFERROR((((Calculations!S549*Calculations!G549)/Calculations!E549)*'Data Entry'!X552),"")</f>
        <v/>
      </c>
      <c r="BA552" s="146" t="str">
        <f>IFERROR(VLOOKUP(AM552,Lists!$P$2:$Q$182,2,0),"")</f>
        <v/>
      </c>
      <c r="BG552" s="165"/>
      <c r="BH552" s="165"/>
      <c r="BI552" s="165"/>
      <c r="BJ552" s="165"/>
      <c r="BK552" s="165"/>
      <c r="BL552" s="165"/>
      <c r="BM552" s="165"/>
      <c r="BN552" s="165"/>
      <c r="BO552" s="165"/>
      <c r="BP552" s="165"/>
      <c r="BQ552" s="165"/>
      <c r="BR552" s="165"/>
      <c r="BS552" s="165"/>
      <c r="BT552" s="165"/>
      <c r="BU552" s="165"/>
    </row>
    <row r="553" spans="1:73" s="5" customFormat="1">
      <c r="A553" s="116">
        <v>547</v>
      </c>
      <c r="B553" s="232"/>
      <c r="C553" s="105"/>
      <c r="D553" s="105"/>
      <c r="E553" s="105"/>
      <c r="F553" s="106"/>
      <c r="G553" s="107"/>
      <c r="H553" s="107"/>
      <c r="I553" s="108"/>
      <c r="J553" s="110"/>
      <c r="K553" s="110"/>
      <c r="L553" s="110"/>
      <c r="M553" s="110"/>
      <c r="N553" s="110"/>
      <c r="O553" s="110"/>
      <c r="P553" s="110"/>
      <c r="Q553" s="110"/>
      <c r="R553" s="110"/>
      <c r="S553" s="110"/>
      <c r="T553" s="110"/>
      <c r="U553" s="110"/>
      <c r="V553" s="110"/>
      <c r="W553" s="109"/>
      <c r="X553" s="111"/>
      <c r="Y553" s="112"/>
      <c r="Z553" s="328"/>
      <c r="AA553" s="329"/>
      <c r="AB553" s="114"/>
      <c r="AC553" s="115"/>
      <c r="AD553" s="113"/>
      <c r="AE553" s="113"/>
      <c r="AF553" s="112"/>
      <c r="AG553" s="116"/>
      <c r="AH553" s="115"/>
      <c r="AI553" s="174"/>
      <c r="AJ553" s="104"/>
      <c r="AK553" s="115"/>
      <c r="AL553" s="112"/>
      <c r="AM553" s="116"/>
      <c r="AN553" s="115"/>
      <c r="AO553" s="248"/>
      <c r="AP553" s="242" t="str">
        <f>IF(AD553="UI",VLOOKUP(AB553,'Convert Internation Units'!$A$2:$D$33,4,FALSE),IF(AB553="Penethamate hydroiodide",0.63,IF(AB553="Benzylpenicillin Procaine /
 Benzathine Penicillin",0.61,IF(AB553="Benzathine Penicillin",0.61,IF(AB553="Procaine benzylpenicillin",0.61,IF(AB553=Prodrug!E550,Prodrug!E550,Prodrug!E550))))))</f>
        <v/>
      </c>
      <c r="AQ553" s="239" t="str">
        <f>IFERROR((((Calculations!C550*Calculations!G550)/Calculations!E550)*'Data Entry'!X553),"")</f>
        <v/>
      </c>
      <c r="AR553" s="234" t="str">
        <f>IFERROR(VLOOKUP(AB553,Lists!$P$2:$Q$182,2,0),"")</f>
        <v/>
      </c>
      <c r="AS553" s="233" t="str">
        <f>IF(AI553="UI",VLOOKUP(AG553,'Convert Internation Units'!$A$2:$D$33,4,FALSE),IF(AG553="Penethamate hydroiodide",0.63,IF(AG553="Benzylpenicillin Procaine /
 Benzathine Penicillin",0.61,IF(AG553="Benzathine Penicillin",0.61,IF(AG553="Procaine benzylpenicillin",0.61,IF(AG553=Prodrug!F550,Prodrug!F550,Prodrug!F550))))))</f>
        <v/>
      </c>
      <c r="AT553" s="239" t="str">
        <f>IFERROR((((Calculations!K550*Calculations!G550)/Calculations!E550)*'Data Entry'!X553),"")</f>
        <v/>
      </c>
      <c r="AU553" s="235" t="str">
        <f>IFERROR(VLOOKUP(AG553,Lists!$P$2:$Q$182,2,0),"")</f>
        <v/>
      </c>
      <c r="AV553" s="233" t="str">
        <f>IF(AL553="UI",VLOOKUP(AJ553,'Convert Internation Units'!$A$2:$D$33,4,FALSE),IF(AJ553="Penethamate hydroiodide",0.63,IF(AJ553="Benzylpenicillin Procaine /
 Benzathine Penicillin",0.61,IF(AJ553="Benzathine Penicillin",0.61,IF(AJ553="Procaine benzylpenicillin",0.61,IF(AJ553=Prodrug!G550,Prodrug!G550,Prodrug!G550))))))</f>
        <v/>
      </c>
      <c r="AW553" s="239" t="str">
        <f>IFERROR((((Calculations!O550*Calculations!G550)/Calculations!E550)*'Data Entry'!X553),"")</f>
        <v/>
      </c>
      <c r="AX553" s="235" t="str">
        <f>IFERROR(VLOOKUP(AJ553,Lists!$P$2:$Q$182,2,0),"")</f>
        <v/>
      </c>
      <c r="AY553" s="233" t="str">
        <f>IF(AO553="UI",VLOOKUP(AM553,'Convert Internation Units'!$A$2:$D$33,4,FALSE),IF(AM553="Penethamate hydroiodide",0.63,IF(AM553="Benzylpenicillin Procaine /
 Benzathine Penicillin",0.61,IF(AM553="Benzathine Penicillin",0.61,IF(AM553="Procaine benzylpenicillin",0.61,IF(AM553=Prodrug!H550,Prodrug!H550,Prodrug!H550))))))</f>
        <v/>
      </c>
      <c r="AZ553" s="239" t="str">
        <f>IFERROR((((Calculations!S550*Calculations!G550)/Calculations!E550)*'Data Entry'!X553),"")</f>
        <v/>
      </c>
      <c r="BA553" s="235" t="str">
        <f>IFERROR(VLOOKUP(AM553,Lists!$P$2:$Q$182,2,0),"")</f>
        <v/>
      </c>
      <c r="BG553" s="165"/>
      <c r="BH553" s="165"/>
      <c r="BI553" s="165"/>
      <c r="BJ553" s="165"/>
      <c r="BK553" s="165"/>
      <c r="BL553" s="165"/>
      <c r="BM553" s="165"/>
      <c r="BN553" s="165"/>
      <c r="BO553" s="165"/>
      <c r="BP553" s="165"/>
      <c r="BQ553" s="165"/>
      <c r="BR553" s="165"/>
      <c r="BS553" s="165"/>
      <c r="BT553" s="165"/>
      <c r="BU553" s="165"/>
    </row>
    <row r="554" spans="1:73" s="5" customFormat="1">
      <c r="A554" s="6">
        <v>548</v>
      </c>
      <c r="B554" s="231"/>
      <c r="C554" s="7"/>
      <c r="D554" s="7"/>
      <c r="E554" s="7"/>
      <c r="F554" s="67"/>
      <c r="G554" s="79"/>
      <c r="H554" s="79"/>
      <c r="I554" s="75"/>
      <c r="J554" s="76"/>
      <c r="K554" s="76"/>
      <c r="L554" s="76"/>
      <c r="M554" s="76"/>
      <c r="N554" s="76"/>
      <c r="O554" s="76"/>
      <c r="P554" s="76"/>
      <c r="Q554" s="76"/>
      <c r="R554" s="76"/>
      <c r="S554" s="76"/>
      <c r="T554" s="76"/>
      <c r="U554" s="76"/>
      <c r="V554" s="76"/>
      <c r="W554" s="80"/>
      <c r="X554" s="69"/>
      <c r="Y554" s="25"/>
      <c r="Z554" s="326"/>
      <c r="AA554" s="327"/>
      <c r="AB554" s="28"/>
      <c r="AC554" s="23"/>
      <c r="AD554" s="8"/>
      <c r="AE554" s="8"/>
      <c r="AF554" s="25"/>
      <c r="AG554" s="6"/>
      <c r="AH554" s="23"/>
      <c r="AI554" s="173"/>
      <c r="AJ554" s="26"/>
      <c r="AK554" s="23"/>
      <c r="AL554" s="25"/>
      <c r="AM554" s="6"/>
      <c r="AN554" s="23"/>
      <c r="AO554" s="247"/>
      <c r="AP554" s="243" t="str">
        <f>IF(AD554="UI",VLOOKUP(AB554,'Convert Internation Units'!$A$2:$D$33,4,FALSE),IF(AB554="Penethamate hydroiodide",0.63,IF(AB554="Benzylpenicillin Procaine /
 Benzathine Penicillin",0.61,IF(AB554="Benzathine Penicillin",0.61,IF(AB554="Procaine benzylpenicillin",0.61,IF(AB554=Prodrug!E551,Prodrug!E551,Prodrug!E551))))))</f>
        <v/>
      </c>
      <c r="AQ554" s="240" t="str">
        <f>IFERROR((((Calculations!C551*Calculations!G551)/Calculations!E551)*'Data Entry'!X554),"")</f>
        <v/>
      </c>
      <c r="AR554" s="141" t="str">
        <f>IFERROR(VLOOKUP(AB554,Lists!$P$2:$Q$182,2,0),"")</f>
        <v/>
      </c>
      <c r="AS554" s="143" t="str">
        <f>IF(AI554="UI",VLOOKUP(AG554,'Convert Internation Units'!$A$2:$D$33,4,FALSE),IF(AG554="Penethamate hydroiodide",0.63,IF(AG554="Benzylpenicillin Procaine /
 Benzathine Penicillin",0.61,IF(AG554="Benzathine Penicillin",0.61,IF(AG554="Procaine benzylpenicillin",0.61,IF(AG554=Prodrug!F551,Prodrug!F551,Prodrug!F551))))))</f>
        <v/>
      </c>
      <c r="AT554" s="240" t="str">
        <f>IFERROR((((Calculations!K551*Calculations!G551)/Calculations!E551)*'Data Entry'!X554),"")</f>
        <v/>
      </c>
      <c r="AU554" s="146" t="str">
        <f>IFERROR(VLOOKUP(AG554,Lists!$P$2:$Q$182,2,0),"")</f>
        <v/>
      </c>
      <c r="AV554" s="143" t="str">
        <f>IF(AL554="UI",VLOOKUP(AJ554,'Convert Internation Units'!$A$2:$D$33,4,FALSE),IF(AJ554="Penethamate hydroiodide",0.63,IF(AJ554="Benzylpenicillin Procaine /
 Benzathine Penicillin",0.61,IF(AJ554="Benzathine Penicillin",0.61,IF(AJ554="Procaine benzylpenicillin",0.61,IF(AJ554=Prodrug!G551,Prodrug!G551,Prodrug!G551))))))</f>
        <v/>
      </c>
      <c r="AW554" s="240" t="str">
        <f>IFERROR((((Calculations!O551*Calculations!G551)/Calculations!E551)*'Data Entry'!X554),"")</f>
        <v/>
      </c>
      <c r="AX554" s="146" t="str">
        <f>IFERROR(VLOOKUP(AJ554,Lists!$P$2:$Q$182,2,0),"")</f>
        <v/>
      </c>
      <c r="AY554" s="143" t="str">
        <f>IF(AO554="UI",VLOOKUP(AM554,'Convert Internation Units'!$A$2:$D$33,4,FALSE),IF(AM554="Penethamate hydroiodide",0.63,IF(AM554="Benzylpenicillin Procaine /
 Benzathine Penicillin",0.61,IF(AM554="Benzathine Penicillin",0.61,IF(AM554="Procaine benzylpenicillin",0.61,IF(AM554=Prodrug!H551,Prodrug!H551,Prodrug!H551))))))</f>
        <v/>
      </c>
      <c r="AZ554" s="240" t="str">
        <f>IFERROR((((Calculations!S551*Calculations!G551)/Calculations!E551)*'Data Entry'!X554),"")</f>
        <v/>
      </c>
      <c r="BA554" s="146" t="str">
        <f>IFERROR(VLOOKUP(AM554,Lists!$P$2:$Q$182,2,0),"")</f>
        <v/>
      </c>
      <c r="BG554" s="165"/>
      <c r="BH554" s="165"/>
      <c r="BI554" s="165"/>
      <c r="BJ554" s="165"/>
      <c r="BK554" s="165"/>
      <c r="BL554" s="165"/>
      <c r="BM554" s="165"/>
      <c r="BN554" s="165"/>
      <c r="BO554" s="165"/>
      <c r="BP554" s="165"/>
      <c r="BQ554" s="165"/>
      <c r="BR554" s="165"/>
      <c r="BS554" s="165"/>
      <c r="BT554" s="165"/>
      <c r="BU554" s="165"/>
    </row>
    <row r="555" spans="1:73" s="5" customFormat="1">
      <c r="A555" s="116">
        <v>549</v>
      </c>
      <c r="B555" s="232"/>
      <c r="C555" s="105"/>
      <c r="D555" s="105"/>
      <c r="E555" s="105"/>
      <c r="F555" s="106"/>
      <c r="G555" s="107"/>
      <c r="H555" s="107"/>
      <c r="I555" s="108"/>
      <c r="J555" s="110"/>
      <c r="K555" s="110"/>
      <c r="L555" s="110"/>
      <c r="M555" s="110"/>
      <c r="N555" s="110"/>
      <c r="O555" s="110"/>
      <c r="P555" s="110"/>
      <c r="Q555" s="110"/>
      <c r="R555" s="110"/>
      <c r="S555" s="110"/>
      <c r="T555" s="110"/>
      <c r="U555" s="110"/>
      <c r="V555" s="110"/>
      <c r="W555" s="109"/>
      <c r="X555" s="111"/>
      <c r="Y555" s="112"/>
      <c r="Z555" s="328"/>
      <c r="AA555" s="329"/>
      <c r="AB555" s="114"/>
      <c r="AC555" s="115"/>
      <c r="AD555" s="113"/>
      <c r="AE555" s="113"/>
      <c r="AF555" s="112"/>
      <c r="AG555" s="116"/>
      <c r="AH555" s="115"/>
      <c r="AI555" s="174"/>
      <c r="AJ555" s="104"/>
      <c r="AK555" s="115"/>
      <c r="AL555" s="112"/>
      <c r="AM555" s="116"/>
      <c r="AN555" s="115"/>
      <c r="AO555" s="248"/>
      <c r="AP555" s="242" t="str">
        <f>IF(AD555="UI",VLOOKUP(AB555,'Convert Internation Units'!$A$2:$D$33,4,FALSE),IF(AB555="Penethamate hydroiodide",0.63,IF(AB555="Benzylpenicillin Procaine /
 Benzathine Penicillin",0.61,IF(AB555="Benzathine Penicillin",0.61,IF(AB555="Procaine benzylpenicillin",0.61,IF(AB555=Prodrug!E552,Prodrug!E552,Prodrug!E552))))))</f>
        <v/>
      </c>
      <c r="AQ555" s="239" t="str">
        <f>IFERROR((((Calculations!C552*Calculations!G552)/Calculations!E552)*'Data Entry'!X555),"")</f>
        <v/>
      </c>
      <c r="AR555" s="234" t="str">
        <f>IFERROR(VLOOKUP(AB555,Lists!$P$2:$Q$182,2,0),"")</f>
        <v/>
      </c>
      <c r="AS555" s="233" t="str">
        <f>IF(AI555="UI",VLOOKUP(AG555,'Convert Internation Units'!$A$2:$D$33,4,FALSE),IF(AG555="Penethamate hydroiodide",0.63,IF(AG555="Benzylpenicillin Procaine /
 Benzathine Penicillin",0.61,IF(AG555="Benzathine Penicillin",0.61,IF(AG555="Procaine benzylpenicillin",0.61,IF(AG555=Prodrug!F552,Prodrug!F552,Prodrug!F552))))))</f>
        <v/>
      </c>
      <c r="AT555" s="239" t="str">
        <f>IFERROR((((Calculations!K552*Calculations!G552)/Calculations!E552)*'Data Entry'!X555),"")</f>
        <v/>
      </c>
      <c r="AU555" s="235" t="str">
        <f>IFERROR(VLOOKUP(AG555,Lists!$P$2:$Q$182,2,0),"")</f>
        <v/>
      </c>
      <c r="AV555" s="233" t="str">
        <f>IF(AL555="UI",VLOOKUP(AJ555,'Convert Internation Units'!$A$2:$D$33,4,FALSE),IF(AJ555="Penethamate hydroiodide",0.63,IF(AJ555="Benzylpenicillin Procaine /
 Benzathine Penicillin",0.61,IF(AJ555="Benzathine Penicillin",0.61,IF(AJ555="Procaine benzylpenicillin",0.61,IF(AJ555=Prodrug!G552,Prodrug!G552,Prodrug!G552))))))</f>
        <v/>
      </c>
      <c r="AW555" s="239" t="str">
        <f>IFERROR((((Calculations!O552*Calculations!G552)/Calculations!E552)*'Data Entry'!X555),"")</f>
        <v/>
      </c>
      <c r="AX555" s="235" t="str">
        <f>IFERROR(VLOOKUP(AJ555,Lists!$P$2:$Q$182,2,0),"")</f>
        <v/>
      </c>
      <c r="AY555" s="233" t="str">
        <f>IF(AO555="UI",VLOOKUP(AM555,'Convert Internation Units'!$A$2:$D$33,4,FALSE),IF(AM555="Penethamate hydroiodide",0.63,IF(AM555="Benzylpenicillin Procaine /
 Benzathine Penicillin",0.61,IF(AM555="Benzathine Penicillin",0.61,IF(AM555="Procaine benzylpenicillin",0.61,IF(AM555=Prodrug!H552,Prodrug!H552,Prodrug!H552))))))</f>
        <v/>
      </c>
      <c r="AZ555" s="239" t="str">
        <f>IFERROR((((Calculations!S552*Calculations!G552)/Calculations!E552)*'Data Entry'!X555),"")</f>
        <v/>
      </c>
      <c r="BA555" s="235" t="str">
        <f>IFERROR(VLOOKUP(AM555,Lists!$P$2:$Q$182,2,0),"")</f>
        <v/>
      </c>
      <c r="BG555" s="165"/>
      <c r="BH555" s="165"/>
      <c r="BI555" s="165"/>
      <c r="BJ555" s="165"/>
      <c r="BK555" s="165"/>
      <c r="BL555" s="165"/>
      <c r="BM555" s="165"/>
      <c r="BN555" s="165"/>
      <c r="BO555" s="165"/>
      <c r="BP555" s="165"/>
      <c r="BQ555" s="165"/>
      <c r="BR555" s="165"/>
      <c r="BS555" s="165"/>
      <c r="BT555" s="165"/>
      <c r="BU555" s="165"/>
    </row>
    <row r="556" spans="1:73" s="5" customFormat="1">
      <c r="A556" s="6">
        <v>550</v>
      </c>
      <c r="B556" s="231"/>
      <c r="C556" s="7"/>
      <c r="D556" s="7"/>
      <c r="E556" s="7"/>
      <c r="F556" s="67"/>
      <c r="G556" s="79"/>
      <c r="H556" s="79"/>
      <c r="I556" s="75"/>
      <c r="J556" s="76"/>
      <c r="K556" s="76"/>
      <c r="L556" s="76"/>
      <c r="M556" s="76"/>
      <c r="N556" s="76"/>
      <c r="O556" s="76"/>
      <c r="P556" s="76"/>
      <c r="Q556" s="76"/>
      <c r="R556" s="76"/>
      <c r="S556" s="76"/>
      <c r="T556" s="76"/>
      <c r="U556" s="76"/>
      <c r="V556" s="76"/>
      <c r="W556" s="80"/>
      <c r="X556" s="69"/>
      <c r="Y556" s="25"/>
      <c r="Z556" s="326"/>
      <c r="AA556" s="327"/>
      <c r="AB556" s="28"/>
      <c r="AC556" s="23"/>
      <c r="AD556" s="8"/>
      <c r="AE556" s="8"/>
      <c r="AF556" s="25"/>
      <c r="AG556" s="6"/>
      <c r="AH556" s="23"/>
      <c r="AI556" s="173"/>
      <c r="AJ556" s="26"/>
      <c r="AK556" s="23"/>
      <c r="AL556" s="25"/>
      <c r="AM556" s="6"/>
      <c r="AN556" s="23"/>
      <c r="AO556" s="247"/>
      <c r="AP556" s="243" t="str">
        <f>IF(AD556="UI",VLOOKUP(AB556,'Convert Internation Units'!$A$2:$D$33,4,FALSE),IF(AB556="Penethamate hydroiodide",0.63,IF(AB556="Benzylpenicillin Procaine /
 Benzathine Penicillin",0.61,IF(AB556="Benzathine Penicillin",0.61,IF(AB556="Procaine benzylpenicillin",0.61,IF(AB556=Prodrug!E553,Prodrug!E553,Prodrug!E553))))))</f>
        <v/>
      </c>
      <c r="AQ556" s="240" t="str">
        <f>IFERROR((((Calculations!C553*Calculations!G553)/Calculations!E553)*'Data Entry'!X556),"")</f>
        <v/>
      </c>
      <c r="AR556" s="141" t="str">
        <f>IFERROR(VLOOKUP(AB556,Lists!$P$2:$Q$182,2,0),"")</f>
        <v/>
      </c>
      <c r="AS556" s="143" t="str">
        <f>IF(AI556="UI",VLOOKUP(AG556,'Convert Internation Units'!$A$2:$D$33,4,FALSE),IF(AG556="Penethamate hydroiodide",0.63,IF(AG556="Benzylpenicillin Procaine /
 Benzathine Penicillin",0.61,IF(AG556="Benzathine Penicillin",0.61,IF(AG556="Procaine benzylpenicillin",0.61,IF(AG556=Prodrug!F553,Prodrug!F553,Prodrug!F553))))))</f>
        <v/>
      </c>
      <c r="AT556" s="240" t="str">
        <f>IFERROR((((Calculations!K553*Calculations!G553)/Calculations!E553)*'Data Entry'!X556),"")</f>
        <v/>
      </c>
      <c r="AU556" s="146" t="str">
        <f>IFERROR(VLOOKUP(AG556,Lists!$P$2:$Q$182,2,0),"")</f>
        <v/>
      </c>
      <c r="AV556" s="143" t="str">
        <f>IF(AL556="UI",VLOOKUP(AJ556,'Convert Internation Units'!$A$2:$D$33,4,FALSE),IF(AJ556="Penethamate hydroiodide",0.63,IF(AJ556="Benzylpenicillin Procaine /
 Benzathine Penicillin",0.61,IF(AJ556="Benzathine Penicillin",0.61,IF(AJ556="Procaine benzylpenicillin",0.61,IF(AJ556=Prodrug!G553,Prodrug!G553,Prodrug!G553))))))</f>
        <v/>
      </c>
      <c r="AW556" s="240" t="str">
        <f>IFERROR((((Calculations!O553*Calculations!G553)/Calculations!E553)*'Data Entry'!X556),"")</f>
        <v/>
      </c>
      <c r="AX556" s="146" t="str">
        <f>IFERROR(VLOOKUP(AJ556,Lists!$P$2:$Q$182,2,0),"")</f>
        <v/>
      </c>
      <c r="AY556" s="143" t="str">
        <f>IF(AO556="UI",VLOOKUP(AM556,'Convert Internation Units'!$A$2:$D$33,4,FALSE),IF(AM556="Penethamate hydroiodide",0.63,IF(AM556="Benzylpenicillin Procaine /
 Benzathine Penicillin",0.61,IF(AM556="Benzathine Penicillin",0.61,IF(AM556="Procaine benzylpenicillin",0.61,IF(AM556=Prodrug!H553,Prodrug!H553,Prodrug!H553))))))</f>
        <v/>
      </c>
      <c r="AZ556" s="240" t="str">
        <f>IFERROR((((Calculations!S553*Calculations!G553)/Calculations!E553)*'Data Entry'!X556),"")</f>
        <v/>
      </c>
      <c r="BA556" s="146" t="str">
        <f>IFERROR(VLOOKUP(AM556,Lists!$P$2:$Q$182,2,0),"")</f>
        <v/>
      </c>
      <c r="BG556" s="165"/>
      <c r="BH556" s="165"/>
      <c r="BI556" s="165"/>
      <c r="BJ556" s="165"/>
      <c r="BK556" s="165"/>
      <c r="BL556" s="165"/>
      <c r="BM556" s="165"/>
      <c r="BN556" s="165"/>
      <c r="BO556" s="165"/>
      <c r="BP556" s="165"/>
      <c r="BQ556" s="165"/>
      <c r="BR556" s="165"/>
      <c r="BS556" s="165"/>
      <c r="BT556" s="165"/>
      <c r="BU556" s="165"/>
    </row>
    <row r="557" spans="1:73" s="5" customFormat="1">
      <c r="A557" s="116">
        <v>551</v>
      </c>
      <c r="B557" s="232"/>
      <c r="C557" s="105"/>
      <c r="D557" s="105"/>
      <c r="E557" s="105"/>
      <c r="F557" s="106"/>
      <c r="G557" s="107"/>
      <c r="H557" s="107"/>
      <c r="I557" s="108"/>
      <c r="J557" s="110"/>
      <c r="K557" s="110"/>
      <c r="L557" s="110"/>
      <c r="M557" s="110"/>
      <c r="N557" s="110"/>
      <c r="O557" s="110"/>
      <c r="P557" s="110"/>
      <c r="Q557" s="110"/>
      <c r="R557" s="110"/>
      <c r="S557" s="110"/>
      <c r="T557" s="110"/>
      <c r="U557" s="110"/>
      <c r="V557" s="110"/>
      <c r="W557" s="109"/>
      <c r="X557" s="111"/>
      <c r="Y557" s="112"/>
      <c r="Z557" s="328"/>
      <c r="AA557" s="329"/>
      <c r="AB557" s="114"/>
      <c r="AC557" s="115"/>
      <c r="AD557" s="113"/>
      <c r="AE557" s="113"/>
      <c r="AF557" s="112"/>
      <c r="AG557" s="116"/>
      <c r="AH557" s="115"/>
      <c r="AI557" s="174"/>
      <c r="AJ557" s="104"/>
      <c r="AK557" s="115"/>
      <c r="AL557" s="112"/>
      <c r="AM557" s="116"/>
      <c r="AN557" s="115"/>
      <c r="AO557" s="248"/>
      <c r="AP557" s="242" t="str">
        <f>IF(AD557="UI",VLOOKUP(AB557,'Convert Internation Units'!$A$2:$D$33,4,FALSE),IF(AB557="Penethamate hydroiodide",0.63,IF(AB557="Benzylpenicillin Procaine /
 Benzathine Penicillin",0.61,IF(AB557="Benzathine Penicillin",0.61,IF(AB557="Procaine benzylpenicillin",0.61,IF(AB557=Prodrug!E554,Prodrug!E554,Prodrug!E554))))))</f>
        <v/>
      </c>
      <c r="AQ557" s="239" t="str">
        <f>IFERROR((((Calculations!C554*Calculations!G554)/Calculations!E554)*'Data Entry'!X557),"")</f>
        <v/>
      </c>
      <c r="AR557" s="234" t="str">
        <f>IFERROR(VLOOKUP(AB557,Lists!$P$2:$Q$182,2,0),"")</f>
        <v/>
      </c>
      <c r="AS557" s="233" t="str">
        <f>IF(AI557="UI",VLOOKUP(AG557,'Convert Internation Units'!$A$2:$D$33,4,FALSE),IF(AG557="Penethamate hydroiodide",0.63,IF(AG557="Benzylpenicillin Procaine /
 Benzathine Penicillin",0.61,IF(AG557="Benzathine Penicillin",0.61,IF(AG557="Procaine benzylpenicillin",0.61,IF(AG557=Prodrug!F554,Prodrug!F554,Prodrug!F554))))))</f>
        <v/>
      </c>
      <c r="AT557" s="239" t="str">
        <f>IFERROR((((Calculations!K554*Calculations!G554)/Calculations!E554)*'Data Entry'!X557),"")</f>
        <v/>
      </c>
      <c r="AU557" s="235" t="str">
        <f>IFERROR(VLOOKUP(AG557,Lists!$P$2:$Q$182,2,0),"")</f>
        <v/>
      </c>
      <c r="AV557" s="233" t="str">
        <f>IF(AL557="UI",VLOOKUP(AJ557,'Convert Internation Units'!$A$2:$D$33,4,FALSE),IF(AJ557="Penethamate hydroiodide",0.63,IF(AJ557="Benzylpenicillin Procaine /
 Benzathine Penicillin",0.61,IF(AJ557="Benzathine Penicillin",0.61,IF(AJ557="Procaine benzylpenicillin",0.61,IF(AJ557=Prodrug!G554,Prodrug!G554,Prodrug!G554))))))</f>
        <v/>
      </c>
      <c r="AW557" s="239" t="str">
        <f>IFERROR((((Calculations!O554*Calculations!G554)/Calculations!E554)*'Data Entry'!X557),"")</f>
        <v/>
      </c>
      <c r="AX557" s="235" t="str">
        <f>IFERROR(VLOOKUP(AJ557,Lists!$P$2:$Q$182,2,0),"")</f>
        <v/>
      </c>
      <c r="AY557" s="233" t="str">
        <f>IF(AO557="UI",VLOOKUP(AM557,'Convert Internation Units'!$A$2:$D$33,4,FALSE),IF(AM557="Penethamate hydroiodide",0.63,IF(AM557="Benzylpenicillin Procaine /
 Benzathine Penicillin",0.61,IF(AM557="Benzathine Penicillin",0.61,IF(AM557="Procaine benzylpenicillin",0.61,IF(AM557=Prodrug!H554,Prodrug!H554,Prodrug!H554))))))</f>
        <v/>
      </c>
      <c r="AZ557" s="239" t="str">
        <f>IFERROR((((Calculations!S554*Calculations!G554)/Calculations!E554)*'Data Entry'!X557),"")</f>
        <v/>
      </c>
      <c r="BA557" s="235" t="str">
        <f>IFERROR(VLOOKUP(AM557,Lists!$P$2:$Q$182,2,0),"")</f>
        <v/>
      </c>
      <c r="BG557" s="165"/>
      <c r="BH557" s="165"/>
      <c r="BI557" s="165"/>
      <c r="BJ557" s="165"/>
      <c r="BK557" s="165"/>
      <c r="BL557" s="165"/>
      <c r="BM557" s="165"/>
      <c r="BN557" s="165"/>
      <c r="BO557" s="165"/>
      <c r="BP557" s="165"/>
      <c r="BQ557" s="165"/>
      <c r="BR557" s="165"/>
      <c r="BS557" s="165"/>
      <c r="BT557" s="165"/>
      <c r="BU557" s="165"/>
    </row>
    <row r="558" spans="1:73" s="5" customFormat="1">
      <c r="A558" s="6">
        <v>552</v>
      </c>
      <c r="B558" s="231"/>
      <c r="C558" s="7"/>
      <c r="D558" s="7"/>
      <c r="E558" s="7"/>
      <c r="F558" s="67"/>
      <c r="G558" s="79"/>
      <c r="H558" s="79"/>
      <c r="I558" s="75"/>
      <c r="J558" s="76"/>
      <c r="K558" s="76"/>
      <c r="L558" s="76"/>
      <c r="M558" s="76"/>
      <c r="N558" s="76"/>
      <c r="O558" s="76"/>
      <c r="P558" s="76"/>
      <c r="Q558" s="76"/>
      <c r="R558" s="76"/>
      <c r="S558" s="76"/>
      <c r="T558" s="76"/>
      <c r="U558" s="76"/>
      <c r="V558" s="76"/>
      <c r="W558" s="80"/>
      <c r="X558" s="69"/>
      <c r="Y558" s="25"/>
      <c r="Z558" s="326"/>
      <c r="AA558" s="327"/>
      <c r="AB558" s="28"/>
      <c r="AC558" s="23"/>
      <c r="AD558" s="8"/>
      <c r="AE558" s="8"/>
      <c r="AF558" s="25"/>
      <c r="AG558" s="6"/>
      <c r="AH558" s="23"/>
      <c r="AI558" s="173"/>
      <c r="AJ558" s="26"/>
      <c r="AK558" s="23"/>
      <c r="AL558" s="25"/>
      <c r="AM558" s="6"/>
      <c r="AN558" s="23"/>
      <c r="AO558" s="247"/>
      <c r="AP558" s="243" t="str">
        <f>IF(AD558="UI",VLOOKUP(AB558,'Convert Internation Units'!$A$2:$D$33,4,FALSE),IF(AB558="Penethamate hydroiodide",0.63,IF(AB558="Benzylpenicillin Procaine /
 Benzathine Penicillin",0.61,IF(AB558="Benzathine Penicillin",0.61,IF(AB558="Procaine benzylpenicillin",0.61,IF(AB558=Prodrug!E555,Prodrug!E555,Prodrug!E555))))))</f>
        <v/>
      </c>
      <c r="AQ558" s="240" t="str">
        <f>IFERROR((((Calculations!C555*Calculations!G555)/Calculations!E555)*'Data Entry'!X558),"")</f>
        <v/>
      </c>
      <c r="AR558" s="141" t="str">
        <f>IFERROR(VLOOKUP(AB558,Lists!$P$2:$Q$182,2,0),"")</f>
        <v/>
      </c>
      <c r="AS558" s="143" t="str">
        <f>IF(AI558="UI",VLOOKUP(AG558,'Convert Internation Units'!$A$2:$D$33,4,FALSE),IF(AG558="Penethamate hydroiodide",0.63,IF(AG558="Benzylpenicillin Procaine /
 Benzathine Penicillin",0.61,IF(AG558="Benzathine Penicillin",0.61,IF(AG558="Procaine benzylpenicillin",0.61,IF(AG558=Prodrug!F555,Prodrug!F555,Prodrug!F555))))))</f>
        <v/>
      </c>
      <c r="AT558" s="240" t="str">
        <f>IFERROR((((Calculations!K555*Calculations!G555)/Calculations!E555)*'Data Entry'!X558),"")</f>
        <v/>
      </c>
      <c r="AU558" s="146" t="str">
        <f>IFERROR(VLOOKUP(AG558,Lists!$P$2:$Q$182,2,0),"")</f>
        <v/>
      </c>
      <c r="AV558" s="143" t="str">
        <f>IF(AL558="UI",VLOOKUP(AJ558,'Convert Internation Units'!$A$2:$D$33,4,FALSE),IF(AJ558="Penethamate hydroiodide",0.63,IF(AJ558="Benzylpenicillin Procaine /
 Benzathine Penicillin",0.61,IF(AJ558="Benzathine Penicillin",0.61,IF(AJ558="Procaine benzylpenicillin",0.61,IF(AJ558=Prodrug!G555,Prodrug!G555,Prodrug!G555))))))</f>
        <v/>
      </c>
      <c r="AW558" s="240" t="str">
        <f>IFERROR((((Calculations!O555*Calculations!G555)/Calculations!E555)*'Data Entry'!X558),"")</f>
        <v/>
      </c>
      <c r="AX558" s="146" t="str">
        <f>IFERROR(VLOOKUP(AJ558,Lists!$P$2:$Q$182,2,0),"")</f>
        <v/>
      </c>
      <c r="AY558" s="143" t="str">
        <f>IF(AO558="UI",VLOOKUP(AM558,'Convert Internation Units'!$A$2:$D$33,4,FALSE),IF(AM558="Penethamate hydroiodide",0.63,IF(AM558="Benzylpenicillin Procaine /
 Benzathine Penicillin",0.61,IF(AM558="Benzathine Penicillin",0.61,IF(AM558="Procaine benzylpenicillin",0.61,IF(AM558=Prodrug!H555,Prodrug!H555,Prodrug!H555))))))</f>
        <v/>
      </c>
      <c r="AZ558" s="240" t="str">
        <f>IFERROR((((Calculations!S555*Calculations!G555)/Calculations!E555)*'Data Entry'!X558),"")</f>
        <v/>
      </c>
      <c r="BA558" s="146" t="str">
        <f>IFERROR(VLOOKUP(AM558,Lists!$P$2:$Q$182,2,0),"")</f>
        <v/>
      </c>
      <c r="BG558" s="165"/>
      <c r="BH558" s="165"/>
      <c r="BI558" s="165"/>
      <c r="BJ558" s="165"/>
      <c r="BK558" s="165"/>
      <c r="BL558" s="165"/>
      <c r="BM558" s="165"/>
      <c r="BN558" s="165"/>
      <c r="BO558" s="165"/>
      <c r="BP558" s="165"/>
      <c r="BQ558" s="165"/>
      <c r="BR558" s="165"/>
      <c r="BS558" s="165"/>
      <c r="BT558" s="165"/>
      <c r="BU558" s="165"/>
    </row>
    <row r="559" spans="1:73" s="5" customFormat="1">
      <c r="A559" s="116">
        <v>553</v>
      </c>
      <c r="B559" s="232"/>
      <c r="C559" s="105"/>
      <c r="D559" s="105"/>
      <c r="E559" s="105"/>
      <c r="F559" s="106"/>
      <c r="G559" s="107"/>
      <c r="H559" s="107"/>
      <c r="I559" s="108"/>
      <c r="J559" s="110"/>
      <c r="K559" s="110"/>
      <c r="L559" s="110"/>
      <c r="M559" s="110"/>
      <c r="N559" s="110"/>
      <c r="O559" s="110"/>
      <c r="P559" s="110"/>
      <c r="Q559" s="110"/>
      <c r="R559" s="110"/>
      <c r="S559" s="110"/>
      <c r="T559" s="110"/>
      <c r="U559" s="110"/>
      <c r="V559" s="110"/>
      <c r="W559" s="109"/>
      <c r="X559" s="111"/>
      <c r="Y559" s="112"/>
      <c r="Z559" s="328"/>
      <c r="AA559" s="329"/>
      <c r="AB559" s="114"/>
      <c r="AC559" s="115"/>
      <c r="AD559" s="113"/>
      <c r="AE559" s="113"/>
      <c r="AF559" s="112"/>
      <c r="AG559" s="116"/>
      <c r="AH559" s="115"/>
      <c r="AI559" s="174"/>
      <c r="AJ559" s="104"/>
      <c r="AK559" s="115"/>
      <c r="AL559" s="112"/>
      <c r="AM559" s="116"/>
      <c r="AN559" s="115"/>
      <c r="AO559" s="248"/>
      <c r="AP559" s="242" t="str">
        <f>IF(AD559="UI",VLOOKUP(AB559,'Convert Internation Units'!$A$2:$D$33,4,FALSE),IF(AB559="Penethamate hydroiodide",0.63,IF(AB559="Benzylpenicillin Procaine /
 Benzathine Penicillin",0.61,IF(AB559="Benzathine Penicillin",0.61,IF(AB559="Procaine benzylpenicillin",0.61,IF(AB559=Prodrug!E556,Prodrug!E556,Prodrug!E556))))))</f>
        <v/>
      </c>
      <c r="AQ559" s="239" t="str">
        <f>IFERROR((((Calculations!C556*Calculations!G556)/Calculations!E556)*'Data Entry'!X559),"")</f>
        <v/>
      </c>
      <c r="AR559" s="234" t="str">
        <f>IFERROR(VLOOKUP(AB559,Lists!$P$2:$Q$182,2,0),"")</f>
        <v/>
      </c>
      <c r="AS559" s="233" t="str">
        <f>IF(AI559="UI",VLOOKUP(AG559,'Convert Internation Units'!$A$2:$D$33,4,FALSE),IF(AG559="Penethamate hydroiodide",0.63,IF(AG559="Benzylpenicillin Procaine /
 Benzathine Penicillin",0.61,IF(AG559="Benzathine Penicillin",0.61,IF(AG559="Procaine benzylpenicillin",0.61,IF(AG559=Prodrug!F556,Prodrug!F556,Prodrug!F556))))))</f>
        <v/>
      </c>
      <c r="AT559" s="239" t="str">
        <f>IFERROR((((Calculations!K556*Calculations!G556)/Calculations!E556)*'Data Entry'!X559),"")</f>
        <v/>
      </c>
      <c r="AU559" s="235" t="str">
        <f>IFERROR(VLOOKUP(AG559,Lists!$P$2:$Q$182,2,0),"")</f>
        <v/>
      </c>
      <c r="AV559" s="233" t="str">
        <f>IF(AL559="UI",VLOOKUP(AJ559,'Convert Internation Units'!$A$2:$D$33,4,FALSE),IF(AJ559="Penethamate hydroiodide",0.63,IF(AJ559="Benzylpenicillin Procaine /
 Benzathine Penicillin",0.61,IF(AJ559="Benzathine Penicillin",0.61,IF(AJ559="Procaine benzylpenicillin",0.61,IF(AJ559=Prodrug!G556,Prodrug!G556,Prodrug!G556))))))</f>
        <v/>
      </c>
      <c r="AW559" s="239" t="str">
        <f>IFERROR((((Calculations!O556*Calculations!G556)/Calculations!E556)*'Data Entry'!X559),"")</f>
        <v/>
      </c>
      <c r="AX559" s="235" t="str">
        <f>IFERROR(VLOOKUP(AJ559,Lists!$P$2:$Q$182,2,0),"")</f>
        <v/>
      </c>
      <c r="AY559" s="233" t="str">
        <f>IF(AO559="UI",VLOOKUP(AM559,'Convert Internation Units'!$A$2:$D$33,4,FALSE),IF(AM559="Penethamate hydroiodide",0.63,IF(AM559="Benzylpenicillin Procaine /
 Benzathine Penicillin",0.61,IF(AM559="Benzathine Penicillin",0.61,IF(AM559="Procaine benzylpenicillin",0.61,IF(AM559=Prodrug!H556,Prodrug!H556,Prodrug!H556))))))</f>
        <v/>
      </c>
      <c r="AZ559" s="239" t="str">
        <f>IFERROR((((Calculations!S556*Calculations!G556)/Calculations!E556)*'Data Entry'!X559),"")</f>
        <v/>
      </c>
      <c r="BA559" s="235" t="str">
        <f>IFERROR(VLOOKUP(AM559,Lists!$P$2:$Q$182,2,0),"")</f>
        <v/>
      </c>
      <c r="BG559" s="165"/>
      <c r="BH559" s="165"/>
      <c r="BI559" s="165"/>
      <c r="BJ559" s="165"/>
      <c r="BK559" s="165"/>
      <c r="BL559" s="165"/>
      <c r="BM559" s="165"/>
      <c r="BN559" s="165"/>
      <c r="BO559" s="165"/>
      <c r="BP559" s="165"/>
      <c r="BQ559" s="165"/>
      <c r="BR559" s="165"/>
      <c r="BS559" s="165"/>
      <c r="BT559" s="165"/>
      <c r="BU559" s="165"/>
    </row>
    <row r="560" spans="1:73" s="5" customFormat="1">
      <c r="A560" s="6">
        <v>554</v>
      </c>
      <c r="B560" s="231"/>
      <c r="C560" s="7"/>
      <c r="D560" s="7"/>
      <c r="E560" s="7"/>
      <c r="F560" s="67"/>
      <c r="G560" s="79"/>
      <c r="H560" s="79"/>
      <c r="I560" s="75"/>
      <c r="J560" s="76"/>
      <c r="K560" s="76"/>
      <c r="L560" s="76"/>
      <c r="M560" s="76"/>
      <c r="N560" s="76"/>
      <c r="O560" s="76"/>
      <c r="P560" s="76"/>
      <c r="Q560" s="76"/>
      <c r="R560" s="76"/>
      <c r="S560" s="76"/>
      <c r="T560" s="76"/>
      <c r="U560" s="76"/>
      <c r="V560" s="76"/>
      <c r="W560" s="80"/>
      <c r="X560" s="69"/>
      <c r="Y560" s="25"/>
      <c r="Z560" s="326"/>
      <c r="AA560" s="327"/>
      <c r="AB560" s="28"/>
      <c r="AC560" s="23"/>
      <c r="AD560" s="8"/>
      <c r="AE560" s="8"/>
      <c r="AF560" s="25"/>
      <c r="AG560" s="6"/>
      <c r="AH560" s="23"/>
      <c r="AI560" s="173"/>
      <c r="AJ560" s="26"/>
      <c r="AK560" s="23"/>
      <c r="AL560" s="25"/>
      <c r="AM560" s="6"/>
      <c r="AN560" s="23"/>
      <c r="AO560" s="247"/>
      <c r="AP560" s="243" t="str">
        <f>IF(AD560="UI",VLOOKUP(AB560,'Convert Internation Units'!$A$2:$D$33,4,FALSE),IF(AB560="Penethamate hydroiodide",0.63,IF(AB560="Benzylpenicillin Procaine /
 Benzathine Penicillin",0.61,IF(AB560="Benzathine Penicillin",0.61,IF(AB560="Procaine benzylpenicillin",0.61,IF(AB560=Prodrug!E557,Prodrug!E557,Prodrug!E557))))))</f>
        <v/>
      </c>
      <c r="AQ560" s="240" t="str">
        <f>IFERROR((((Calculations!C557*Calculations!G557)/Calculations!E557)*'Data Entry'!X560),"")</f>
        <v/>
      </c>
      <c r="AR560" s="141" t="str">
        <f>IFERROR(VLOOKUP(AB560,Lists!$P$2:$Q$182,2,0),"")</f>
        <v/>
      </c>
      <c r="AS560" s="143" t="str">
        <f>IF(AI560="UI",VLOOKUP(AG560,'Convert Internation Units'!$A$2:$D$33,4,FALSE),IF(AG560="Penethamate hydroiodide",0.63,IF(AG560="Benzylpenicillin Procaine /
 Benzathine Penicillin",0.61,IF(AG560="Benzathine Penicillin",0.61,IF(AG560="Procaine benzylpenicillin",0.61,IF(AG560=Prodrug!F557,Prodrug!F557,Prodrug!F557))))))</f>
        <v/>
      </c>
      <c r="AT560" s="240" t="str">
        <f>IFERROR((((Calculations!K557*Calculations!G557)/Calculations!E557)*'Data Entry'!X560),"")</f>
        <v/>
      </c>
      <c r="AU560" s="146" t="str">
        <f>IFERROR(VLOOKUP(AG560,Lists!$P$2:$Q$182,2,0),"")</f>
        <v/>
      </c>
      <c r="AV560" s="143" t="str">
        <f>IF(AL560="UI",VLOOKUP(AJ560,'Convert Internation Units'!$A$2:$D$33,4,FALSE),IF(AJ560="Penethamate hydroiodide",0.63,IF(AJ560="Benzylpenicillin Procaine /
 Benzathine Penicillin",0.61,IF(AJ560="Benzathine Penicillin",0.61,IF(AJ560="Procaine benzylpenicillin",0.61,IF(AJ560=Prodrug!G557,Prodrug!G557,Prodrug!G557))))))</f>
        <v/>
      </c>
      <c r="AW560" s="240" t="str">
        <f>IFERROR((((Calculations!O557*Calculations!G557)/Calculations!E557)*'Data Entry'!X560),"")</f>
        <v/>
      </c>
      <c r="AX560" s="146" t="str">
        <f>IFERROR(VLOOKUP(AJ560,Lists!$P$2:$Q$182,2,0),"")</f>
        <v/>
      </c>
      <c r="AY560" s="143" t="str">
        <f>IF(AO560="UI",VLOOKUP(AM560,'Convert Internation Units'!$A$2:$D$33,4,FALSE),IF(AM560="Penethamate hydroiodide",0.63,IF(AM560="Benzylpenicillin Procaine /
 Benzathine Penicillin",0.61,IF(AM560="Benzathine Penicillin",0.61,IF(AM560="Procaine benzylpenicillin",0.61,IF(AM560=Prodrug!H557,Prodrug!H557,Prodrug!H557))))))</f>
        <v/>
      </c>
      <c r="AZ560" s="240" t="str">
        <f>IFERROR((((Calculations!S557*Calculations!G557)/Calculations!E557)*'Data Entry'!X560),"")</f>
        <v/>
      </c>
      <c r="BA560" s="146" t="str">
        <f>IFERROR(VLOOKUP(AM560,Lists!$P$2:$Q$182,2,0),"")</f>
        <v/>
      </c>
      <c r="BG560" s="165"/>
      <c r="BH560" s="165"/>
      <c r="BI560" s="165"/>
      <c r="BJ560" s="165"/>
      <c r="BK560" s="165"/>
      <c r="BL560" s="165"/>
      <c r="BM560" s="165"/>
      <c r="BN560" s="165"/>
      <c r="BO560" s="165"/>
      <c r="BP560" s="165"/>
      <c r="BQ560" s="165"/>
      <c r="BR560" s="165"/>
      <c r="BS560" s="165"/>
      <c r="BT560" s="165"/>
      <c r="BU560" s="165"/>
    </row>
    <row r="561" spans="1:73" s="5" customFormat="1">
      <c r="A561" s="116">
        <v>555</v>
      </c>
      <c r="B561" s="232"/>
      <c r="C561" s="105"/>
      <c r="D561" s="105"/>
      <c r="E561" s="105"/>
      <c r="F561" s="106"/>
      <c r="G561" s="107"/>
      <c r="H561" s="107"/>
      <c r="I561" s="108"/>
      <c r="J561" s="110"/>
      <c r="K561" s="110"/>
      <c r="L561" s="110"/>
      <c r="M561" s="110"/>
      <c r="N561" s="110"/>
      <c r="O561" s="110"/>
      <c r="P561" s="110"/>
      <c r="Q561" s="110"/>
      <c r="R561" s="110"/>
      <c r="S561" s="110"/>
      <c r="T561" s="110"/>
      <c r="U561" s="110"/>
      <c r="V561" s="110"/>
      <c r="W561" s="109"/>
      <c r="X561" s="111"/>
      <c r="Y561" s="112"/>
      <c r="Z561" s="328"/>
      <c r="AA561" s="329"/>
      <c r="AB561" s="114"/>
      <c r="AC561" s="115"/>
      <c r="AD561" s="113"/>
      <c r="AE561" s="113"/>
      <c r="AF561" s="112"/>
      <c r="AG561" s="116"/>
      <c r="AH561" s="115"/>
      <c r="AI561" s="174"/>
      <c r="AJ561" s="104"/>
      <c r="AK561" s="115"/>
      <c r="AL561" s="112"/>
      <c r="AM561" s="116"/>
      <c r="AN561" s="115"/>
      <c r="AO561" s="248"/>
      <c r="AP561" s="242" t="str">
        <f>IF(AD561="UI",VLOOKUP(AB561,'Convert Internation Units'!$A$2:$D$33,4,FALSE),IF(AB561="Penethamate hydroiodide",0.63,IF(AB561="Benzylpenicillin Procaine /
 Benzathine Penicillin",0.61,IF(AB561="Benzathine Penicillin",0.61,IF(AB561="Procaine benzylpenicillin",0.61,IF(AB561=Prodrug!E558,Prodrug!E558,Prodrug!E558))))))</f>
        <v/>
      </c>
      <c r="AQ561" s="239" t="str">
        <f>IFERROR((((Calculations!C558*Calculations!G558)/Calculations!E558)*'Data Entry'!X561),"")</f>
        <v/>
      </c>
      <c r="AR561" s="234" t="str">
        <f>IFERROR(VLOOKUP(AB561,Lists!$P$2:$Q$182,2,0),"")</f>
        <v/>
      </c>
      <c r="AS561" s="233" t="str">
        <f>IF(AI561="UI",VLOOKUP(AG561,'Convert Internation Units'!$A$2:$D$33,4,FALSE),IF(AG561="Penethamate hydroiodide",0.63,IF(AG561="Benzylpenicillin Procaine /
 Benzathine Penicillin",0.61,IF(AG561="Benzathine Penicillin",0.61,IF(AG561="Procaine benzylpenicillin",0.61,IF(AG561=Prodrug!F558,Prodrug!F558,Prodrug!F558))))))</f>
        <v/>
      </c>
      <c r="AT561" s="239" t="str">
        <f>IFERROR((((Calculations!K558*Calculations!G558)/Calculations!E558)*'Data Entry'!X561),"")</f>
        <v/>
      </c>
      <c r="AU561" s="235" t="str">
        <f>IFERROR(VLOOKUP(AG561,Lists!$P$2:$Q$182,2,0),"")</f>
        <v/>
      </c>
      <c r="AV561" s="233" t="str">
        <f>IF(AL561="UI",VLOOKUP(AJ561,'Convert Internation Units'!$A$2:$D$33,4,FALSE),IF(AJ561="Penethamate hydroiodide",0.63,IF(AJ561="Benzylpenicillin Procaine /
 Benzathine Penicillin",0.61,IF(AJ561="Benzathine Penicillin",0.61,IF(AJ561="Procaine benzylpenicillin",0.61,IF(AJ561=Prodrug!G558,Prodrug!G558,Prodrug!G558))))))</f>
        <v/>
      </c>
      <c r="AW561" s="239" t="str">
        <f>IFERROR((((Calculations!O558*Calculations!G558)/Calculations!E558)*'Data Entry'!X561),"")</f>
        <v/>
      </c>
      <c r="AX561" s="235" t="str">
        <f>IFERROR(VLOOKUP(AJ561,Lists!$P$2:$Q$182,2,0),"")</f>
        <v/>
      </c>
      <c r="AY561" s="233" t="str">
        <f>IF(AO561="UI",VLOOKUP(AM561,'Convert Internation Units'!$A$2:$D$33,4,FALSE),IF(AM561="Penethamate hydroiodide",0.63,IF(AM561="Benzylpenicillin Procaine /
 Benzathine Penicillin",0.61,IF(AM561="Benzathine Penicillin",0.61,IF(AM561="Procaine benzylpenicillin",0.61,IF(AM561=Prodrug!H558,Prodrug!H558,Prodrug!H558))))))</f>
        <v/>
      </c>
      <c r="AZ561" s="239" t="str">
        <f>IFERROR((((Calculations!S558*Calculations!G558)/Calculations!E558)*'Data Entry'!X561),"")</f>
        <v/>
      </c>
      <c r="BA561" s="235" t="str">
        <f>IFERROR(VLOOKUP(AM561,Lists!$P$2:$Q$182,2,0),"")</f>
        <v/>
      </c>
      <c r="BG561" s="165"/>
      <c r="BH561" s="165"/>
      <c r="BI561" s="165"/>
      <c r="BJ561" s="165"/>
      <c r="BK561" s="165"/>
      <c r="BL561" s="165"/>
      <c r="BM561" s="165"/>
      <c r="BN561" s="165"/>
      <c r="BO561" s="165"/>
      <c r="BP561" s="165"/>
      <c r="BQ561" s="165"/>
      <c r="BR561" s="165"/>
      <c r="BS561" s="165"/>
      <c r="BT561" s="165"/>
      <c r="BU561" s="165"/>
    </row>
    <row r="562" spans="1:73" s="5" customFormat="1">
      <c r="A562" s="6">
        <v>556</v>
      </c>
      <c r="B562" s="231"/>
      <c r="C562" s="7"/>
      <c r="D562" s="7"/>
      <c r="E562" s="7"/>
      <c r="F562" s="67"/>
      <c r="G562" s="79"/>
      <c r="H562" s="79"/>
      <c r="I562" s="75"/>
      <c r="J562" s="76"/>
      <c r="K562" s="76"/>
      <c r="L562" s="76"/>
      <c r="M562" s="76"/>
      <c r="N562" s="76"/>
      <c r="O562" s="76"/>
      <c r="P562" s="76"/>
      <c r="Q562" s="76"/>
      <c r="R562" s="76"/>
      <c r="S562" s="76"/>
      <c r="T562" s="76"/>
      <c r="U562" s="76"/>
      <c r="V562" s="76"/>
      <c r="W562" s="80"/>
      <c r="X562" s="69"/>
      <c r="Y562" s="25"/>
      <c r="Z562" s="326"/>
      <c r="AA562" s="327"/>
      <c r="AB562" s="28"/>
      <c r="AC562" s="23"/>
      <c r="AD562" s="8"/>
      <c r="AE562" s="8"/>
      <c r="AF562" s="25"/>
      <c r="AG562" s="6"/>
      <c r="AH562" s="23"/>
      <c r="AI562" s="173"/>
      <c r="AJ562" s="26"/>
      <c r="AK562" s="23"/>
      <c r="AL562" s="25"/>
      <c r="AM562" s="6"/>
      <c r="AN562" s="23"/>
      <c r="AO562" s="247"/>
      <c r="AP562" s="243" t="str">
        <f>IF(AD562="UI",VLOOKUP(AB562,'Convert Internation Units'!$A$2:$D$33,4,FALSE),IF(AB562="Penethamate hydroiodide",0.63,IF(AB562="Benzylpenicillin Procaine /
 Benzathine Penicillin",0.61,IF(AB562="Benzathine Penicillin",0.61,IF(AB562="Procaine benzylpenicillin",0.61,IF(AB562=Prodrug!E559,Prodrug!E559,Prodrug!E559))))))</f>
        <v/>
      </c>
      <c r="AQ562" s="240" t="str">
        <f>IFERROR((((Calculations!C559*Calculations!G559)/Calculations!E559)*'Data Entry'!X562),"")</f>
        <v/>
      </c>
      <c r="AR562" s="141" t="str">
        <f>IFERROR(VLOOKUP(AB562,Lists!$P$2:$Q$182,2,0),"")</f>
        <v/>
      </c>
      <c r="AS562" s="143" t="str">
        <f>IF(AI562="UI",VLOOKUP(AG562,'Convert Internation Units'!$A$2:$D$33,4,FALSE),IF(AG562="Penethamate hydroiodide",0.63,IF(AG562="Benzylpenicillin Procaine /
 Benzathine Penicillin",0.61,IF(AG562="Benzathine Penicillin",0.61,IF(AG562="Procaine benzylpenicillin",0.61,IF(AG562=Prodrug!F559,Prodrug!F559,Prodrug!F559))))))</f>
        <v/>
      </c>
      <c r="AT562" s="240" t="str">
        <f>IFERROR((((Calculations!K559*Calculations!G559)/Calculations!E559)*'Data Entry'!X562),"")</f>
        <v/>
      </c>
      <c r="AU562" s="146" t="str">
        <f>IFERROR(VLOOKUP(AG562,Lists!$P$2:$Q$182,2,0),"")</f>
        <v/>
      </c>
      <c r="AV562" s="143" t="str">
        <f>IF(AL562="UI",VLOOKUP(AJ562,'Convert Internation Units'!$A$2:$D$33,4,FALSE),IF(AJ562="Penethamate hydroiodide",0.63,IF(AJ562="Benzylpenicillin Procaine /
 Benzathine Penicillin",0.61,IF(AJ562="Benzathine Penicillin",0.61,IF(AJ562="Procaine benzylpenicillin",0.61,IF(AJ562=Prodrug!G559,Prodrug!G559,Prodrug!G559))))))</f>
        <v/>
      </c>
      <c r="AW562" s="240" t="str">
        <f>IFERROR((((Calculations!O559*Calculations!G559)/Calculations!E559)*'Data Entry'!X562),"")</f>
        <v/>
      </c>
      <c r="AX562" s="146" t="str">
        <f>IFERROR(VLOOKUP(AJ562,Lists!$P$2:$Q$182,2,0),"")</f>
        <v/>
      </c>
      <c r="AY562" s="143" t="str">
        <f>IF(AO562="UI",VLOOKUP(AM562,'Convert Internation Units'!$A$2:$D$33,4,FALSE),IF(AM562="Penethamate hydroiodide",0.63,IF(AM562="Benzylpenicillin Procaine /
 Benzathine Penicillin",0.61,IF(AM562="Benzathine Penicillin",0.61,IF(AM562="Procaine benzylpenicillin",0.61,IF(AM562=Prodrug!H559,Prodrug!H559,Prodrug!H559))))))</f>
        <v/>
      </c>
      <c r="AZ562" s="240" t="str">
        <f>IFERROR((((Calculations!S559*Calculations!G559)/Calculations!E559)*'Data Entry'!X562),"")</f>
        <v/>
      </c>
      <c r="BA562" s="146" t="str">
        <f>IFERROR(VLOOKUP(AM562,Lists!$P$2:$Q$182,2,0),"")</f>
        <v/>
      </c>
      <c r="BG562" s="165"/>
      <c r="BH562" s="165"/>
      <c r="BI562" s="165"/>
      <c r="BJ562" s="165"/>
      <c r="BK562" s="165"/>
      <c r="BL562" s="165"/>
      <c r="BM562" s="165"/>
      <c r="BN562" s="165"/>
      <c r="BO562" s="165"/>
      <c r="BP562" s="165"/>
      <c r="BQ562" s="165"/>
      <c r="BR562" s="165"/>
      <c r="BS562" s="165"/>
      <c r="BT562" s="165"/>
      <c r="BU562" s="165"/>
    </row>
    <row r="563" spans="1:73" s="5" customFormat="1">
      <c r="A563" s="116">
        <v>557</v>
      </c>
      <c r="B563" s="232"/>
      <c r="C563" s="105"/>
      <c r="D563" s="105"/>
      <c r="E563" s="105"/>
      <c r="F563" s="106"/>
      <c r="G563" s="107"/>
      <c r="H563" s="107"/>
      <c r="I563" s="108"/>
      <c r="J563" s="110"/>
      <c r="K563" s="110"/>
      <c r="L563" s="110"/>
      <c r="M563" s="110"/>
      <c r="N563" s="110"/>
      <c r="O563" s="110"/>
      <c r="P563" s="110"/>
      <c r="Q563" s="110"/>
      <c r="R563" s="110"/>
      <c r="S563" s="110"/>
      <c r="T563" s="110"/>
      <c r="U563" s="110"/>
      <c r="V563" s="110"/>
      <c r="W563" s="109"/>
      <c r="X563" s="111"/>
      <c r="Y563" s="112"/>
      <c r="Z563" s="328"/>
      <c r="AA563" s="329"/>
      <c r="AB563" s="114"/>
      <c r="AC563" s="115"/>
      <c r="AD563" s="113"/>
      <c r="AE563" s="113"/>
      <c r="AF563" s="112"/>
      <c r="AG563" s="116"/>
      <c r="AH563" s="115"/>
      <c r="AI563" s="174"/>
      <c r="AJ563" s="104"/>
      <c r="AK563" s="115"/>
      <c r="AL563" s="112"/>
      <c r="AM563" s="116"/>
      <c r="AN563" s="115"/>
      <c r="AO563" s="248"/>
      <c r="AP563" s="242" t="str">
        <f>IF(AD563="UI",VLOOKUP(AB563,'Convert Internation Units'!$A$2:$D$33,4,FALSE),IF(AB563="Penethamate hydroiodide",0.63,IF(AB563="Benzylpenicillin Procaine /
 Benzathine Penicillin",0.61,IF(AB563="Benzathine Penicillin",0.61,IF(AB563="Procaine benzylpenicillin",0.61,IF(AB563=Prodrug!E560,Prodrug!E560,Prodrug!E560))))))</f>
        <v/>
      </c>
      <c r="AQ563" s="239" t="str">
        <f>IFERROR((((Calculations!C560*Calculations!G560)/Calculations!E560)*'Data Entry'!X563),"")</f>
        <v/>
      </c>
      <c r="AR563" s="234" t="str">
        <f>IFERROR(VLOOKUP(AB563,Lists!$P$2:$Q$182,2,0),"")</f>
        <v/>
      </c>
      <c r="AS563" s="233" t="str">
        <f>IF(AI563="UI",VLOOKUP(AG563,'Convert Internation Units'!$A$2:$D$33,4,FALSE),IF(AG563="Penethamate hydroiodide",0.63,IF(AG563="Benzylpenicillin Procaine /
 Benzathine Penicillin",0.61,IF(AG563="Benzathine Penicillin",0.61,IF(AG563="Procaine benzylpenicillin",0.61,IF(AG563=Prodrug!F560,Prodrug!F560,Prodrug!F560))))))</f>
        <v/>
      </c>
      <c r="AT563" s="239" t="str">
        <f>IFERROR((((Calculations!K560*Calculations!G560)/Calculations!E560)*'Data Entry'!X563),"")</f>
        <v/>
      </c>
      <c r="AU563" s="235" t="str">
        <f>IFERROR(VLOOKUP(AG563,Lists!$P$2:$Q$182,2,0),"")</f>
        <v/>
      </c>
      <c r="AV563" s="233" t="str">
        <f>IF(AL563="UI",VLOOKUP(AJ563,'Convert Internation Units'!$A$2:$D$33,4,FALSE),IF(AJ563="Penethamate hydroiodide",0.63,IF(AJ563="Benzylpenicillin Procaine /
 Benzathine Penicillin",0.61,IF(AJ563="Benzathine Penicillin",0.61,IF(AJ563="Procaine benzylpenicillin",0.61,IF(AJ563=Prodrug!G560,Prodrug!G560,Prodrug!G560))))))</f>
        <v/>
      </c>
      <c r="AW563" s="239" t="str">
        <f>IFERROR((((Calculations!O560*Calculations!G560)/Calculations!E560)*'Data Entry'!X563),"")</f>
        <v/>
      </c>
      <c r="AX563" s="235" t="str">
        <f>IFERROR(VLOOKUP(AJ563,Lists!$P$2:$Q$182,2,0),"")</f>
        <v/>
      </c>
      <c r="AY563" s="233" t="str">
        <f>IF(AO563="UI",VLOOKUP(AM563,'Convert Internation Units'!$A$2:$D$33,4,FALSE),IF(AM563="Penethamate hydroiodide",0.63,IF(AM563="Benzylpenicillin Procaine /
 Benzathine Penicillin",0.61,IF(AM563="Benzathine Penicillin",0.61,IF(AM563="Procaine benzylpenicillin",0.61,IF(AM563=Prodrug!H560,Prodrug!H560,Prodrug!H560))))))</f>
        <v/>
      </c>
      <c r="AZ563" s="239" t="str">
        <f>IFERROR((((Calculations!S560*Calculations!G560)/Calculations!E560)*'Data Entry'!X563),"")</f>
        <v/>
      </c>
      <c r="BA563" s="235" t="str">
        <f>IFERROR(VLOOKUP(AM563,Lists!$P$2:$Q$182,2,0),"")</f>
        <v/>
      </c>
      <c r="BG563" s="165"/>
      <c r="BH563" s="165"/>
      <c r="BI563" s="165"/>
      <c r="BJ563" s="165"/>
      <c r="BK563" s="165"/>
      <c r="BL563" s="165"/>
      <c r="BM563" s="165"/>
      <c r="BN563" s="165"/>
      <c r="BO563" s="165"/>
      <c r="BP563" s="165"/>
      <c r="BQ563" s="165"/>
      <c r="BR563" s="165"/>
      <c r="BS563" s="165"/>
      <c r="BT563" s="165"/>
      <c r="BU563" s="165"/>
    </row>
    <row r="564" spans="1:73" s="5" customFormat="1">
      <c r="A564" s="6">
        <v>558</v>
      </c>
      <c r="B564" s="231"/>
      <c r="C564" s="7"/>
      <c r="D564" s="7"/>
      <c r="E564" s="7"/>
      <c r="F564" s="67"/>
      <c r="G564" s="79"/>
      <c r="H564" s="79"/>
      <c r="I564" s="75"/>
      <c r="J564" s="76"/>
      <c r="K564" s="76"/>
      <c r="L564" s="76"/>
      <c r="M564" s="76"/>
      <c r="N564" s="76"/>
      <c r="O564" s="76"/>
      <c r="P564" s="76"/>
      <c r="Q564" s="76"/>
      <c r="R564" s="76"/>
      <c r="S564" s="76"/>
      <c r="T564" s="76"/>
      <c r="U564" s="76"/>
      <c r="V564" s="76"/>
      <c r="W564" s="80"/>
      <c r="X564" s="69"/>
      <c r="Y564" s="25"/>
      <c r="Z564" s="326"/>
      <c r="AA564" s="327"/>
      <c r="AB564" s="28"/>
      <c r="AC564" s="23"/>
      <c r="AD564" s="8"/>
      <c r="AE564" s="8"/>
      <c r="AF564" s="25"/>
      <c r="AG564" s="6"/>
      <c r="AH564" s="23"/>
      <c r="AI564" s="173"/>
      <c r="AJ564" s="26"/>
      <c r="AK564" s="23"/>
      <c r="AL564" s="25"/>
      <c r="AM564" s="6"/>
      <c r="AN564" s="23"/>
      <c r="AO564" s="247"/>
      <c r="AP564" s="243" t="str">
        <f>IF(AD564="UI",VLOOKUP(AB564,'Convert Internation Units'!$A$2:$D$33,4,FALSE),IF(AB564="Penethamate hydroiodide",0.63,IF(AB564="Benzylpenicillin Procaine /
 Benzathine Penicillin",0.61,IF(AB564="Benzathine Penicillin",0.61,IF(AB564="Procaine benzylpenicillin",0.61,IF(AB564=Prodrug!E561,Prodrug!E561,Prodrug!E561))))))</f>
        <v/>
      </c>
      <c r="AQ564" s="240" t="str">
        <f>IFERROR((((Calculations!C561*Calculations!G561)/Calculations!E561)*'Data Entry'!X564),"")</f>
        <v/>
      </c>
      <c r="AR564" s="141" t="str">
        <f>IFERROR(VLOOKUP(AB564,Lists!$P$2:$Q$182,2,0),"")</f>
        <v/>
      </c>
      <c r="AS564" s="143" t="str">
        <f>IF(AI564="UI",VLOOKUP(AG564,'Convert Internation Units'!$A$2:$D$33,4,FALSE),IF(AG564="Penethamate hydroiodide",0.63,IF(AG564="Benzylpenicillin Procaine /
 Benzathine Penicillin",0.61,IF(AG564="Benzathine Penicillin",0.61,IF(AG564="Procaine benzylpenicillin",0.61,IF(AG564=Prodrug!F561,Prodrug!F561,Prodrug!F561))))))</f>
        <v/>
      </c>
      <c r="AT564" s="240" t="str">
        <f>IFERROR((((Calculations!K561*Calculations!G561)/Calculations!E561)*'Data Entry'!X564),"")</f>
        <v/>
      </c>
      <c r="AU564" s="146" t="str">
        <f>IFERROR(VLOOKUP(AG564,Lists!$P$2:$Q$182,2,0),"")</f>
        <v/>
      </c>
      <c r="AV564" s="143" t="str">
        <f>IF(AL564="UI",VLOOKUP(AJ564,'Convert Internation Units'!$A$2:$D$33,4,FALSE),IF(AJ564="Penethamate hydroiodide",0.63,IF(AJ564="Benzylpenicillin Procaine /
 Benzathine Penicillin",0.61,IF(AJ564="Benzathine Penicillin",0.61,IF(AJ564="Procaine benzylpenicillin",0.61,IF(AJ564=Prodrug!G561,Prodrug!G561,Prodrug!G561))))))</f>
        <v/>
      </c>
      <c r="AW564" s="240" t="str">
        <f>IFERROR((((Calculations!O561*Calculations!G561)/Calculations!E561)*'Data Entry'!X564),"")</f>
        <v/>
      </c>
      <c r="AX564" s="146" t="str">
        <f>IFERROR(VLOOKUP(AJ564,Lists!$P$2:$Q$182,2,0),"")</f>
        <v/>
      </c>
      <c r="AY564" s="143" t="str">
        <f>IF(AO564="UI",VLOOKUP(AM564,'Convert Internation Units'!$A$2:$D$33,4,FALSE),IF(AM564="Penethamate hydroiodide",0.63,IF(AM564="Benzylpenicillin Procaine /
 Benzathine Penicillin",0.61,IF(AM564="Benzathine Penicillin",0.61,IF(AM564="Procaine benzylpenicillin",0.61,IF(AM564=Prodrug!H561,Prodrug!H561,Prodrug!H561))))))</f>
        <v/>
      </c>
      <c r="AZ564" s="240" t="str">
        <f>IFERROR((((Calculations!S561*Calculations!G561)/Calculations!E561)*'Data Entry'!X564),"")</f>
        <v/>
      </c>
      <c r="BA564" s="146" t="str">
        <f>IFERROR(VLOOKUP(AM564,Lists!$P$2:$Q$182,2,0),"")</f>
        <v/>
      </c>
      <c r="BG564" s="165"/>
      <c r="BH564" s="165"/>
      <c r="BI564" s="165"/>
      <c r="BJ564" s="165"/>
      <c r="BK564" s="165"/>
      <c r="BL564" s="165"/>
      <c r="BM564" s="165"/>
      <c r="BN564" s="165"/>
      <c r="BO564" s="165"/>
      <c r="BP564" s="165"/>
      <c r="BQ564" s="165"/>
      <c r="BR564" s="165"/>
      <c r="BS564" s="165"/>
      <c r="BT564" s="165"/>
      <c r="BU564" s="165"/>
    </row>
    <row r="565" spans="1:73" s="5" customFormat="1">
      <c r="A565" s="116">
        <v>559</v>
      </c>
      <c r="B565" s="232"/>
      <c r="C565" s="105"/>
      <c r="D565" s="105"/>
      <c r="E565" s="105"/>
      <c r="F565" s="106"/>
      <c r="G565" s="107"/>
      <c r="H565" s="107"/>
      <c r="I565" s="108"/>
      <c r="J565" s="110"/>
      <c r="K565" s="110"/>
      <c r="L565" s="110"/>
      <c r="M565" s="110"/>
      <c r="N565" s="110"/>
      <c r="O565" s="110"/>
      <c r="P565" s="110"/>
      <c r="Q565" s="110"/>
      <c r="R565" s="110"/>
      <c r="S565" s="110"/>
      <c r="T565" s="110"/>
      <c r="U565" s="110"/>
      <c r="V565" s="110"/>
      <c r="W565" s="109"/>
      <c r="X565" s="111"/>
      <c r="Y565" s="112"/>
      <c r="Z565" s="328"/>
      <c r="AA565" s="329"/>
      <c r="AB565" s="114"/>
      <c r="AC565" s="115"/>
      <c r="AD565" s="113"/>
      <c r="AE565" s="113"/>
      <c r="AF565" s="112"/>
      <c r="AG565" s="116"/>
      <c r="AH565" s="115"/>
      <c r="AI565" s="174"/>
      <c r="AJ565" s="104"/>
      <c r="AK565" s="115"/>
      <c r="AL565" s="112"/>
      <c r="AM565" s="116"/>
      <c r="AN565" s="115"/>
      <c r="AO565" s="248"/>
      <c r="AP565" s="242" t="str">
        <f>IF(AD565="UI",VLOOKUP(AB565,'Convert Internation Units'!$A$2:$D$33,4,FALSE),IF(AB565="Penethamate hydroiodide",0.63,IF(AB565="Benzylpenicillin Procaine /
 Benzathine Penicillin",0.61,IF(AB565="Benzathine Penicillin",0.61,IF(AB565="Procaine benzylpenicillin",0.61,IF(AB565=Prodrug!E562,Prodrug!E562,Prodrug!E562))))))</f>
        <v/>
      </c>
      <c r="AQ565" s="239" t="str">
        <f>IFERROR((((Calculations!C562*Calculations!G562)/Calculations!E562)*'Data Entry'!X565),"")</f>
        <v/>
      </c>
      <c r="AR565" s="234" t="str">
        <f>IFERROR(VLOOKUP(AB565,Lists!$P$2:$Q$182,2,0),"")</f>
        <v/>
      </c>
      <c r="AS565" s="233" t="str">
        <f>IF(AI565="UI",VLOOKUP(AG565,'Convert Internation Units'!$A$2:$D$33,4,FALSE),IF(AG565="Penethamate hydroiodide",0.63,IF(AG565="Benzylpenicillin Procaine /
 Benzathine Penicillin",0.61,IF(AG565="Benzathine Penicillin",0.61,IF(AG565="Procaine benzylpenicillin",0.61,IF(AG565=Prodrug!F562,Prodrug!F562,Prodrug!F562))))))</f>
        <v/>
      </c>
      <c r="AT565" s="239" t="str">
        <f>IFERROR((((Calculations!K562*Calculations!G562)/Calculations!E562)*'Data Entry'!X565),"")</f>
        <v/>
      </c>
      <c r="AU565" s="235" t="str">
        <f>IFERROR(VLOOKUP(AG565,Lists!$P$2:$Q$182,2,0),"")</f>
        <v/>
      </c>
      <c r="AV565" s="233" t="str">
        <f>IF(AL565="UI",VLOOKUP(AJ565,'Convert Internation Units'!$A$2:$D$33,4,FALSE),IF(AJ565="Penethamate hydroiodide",0.63,IF(AJ565="Benzylpenicillin Procaine /
 Benzathine Penicillin",0.61,IF(AJ565="Benzathine Penicillin",0.61,IF(AJ565="Procaine benzylpenicillin",0.61,IF(AJ565=Prodrug!G562,Prodrug!G562,Prodrug!G562))))))</f>
        <v/>
      </c>
      <c r="AW565" s="239" t="str">
        <f>IFERROR((((Calculations!O562*Calculations!G562)/Calculations!E562)*'Data Entry'!X565),"")</f>
        <v/>
      </c>
      <c r="AX565" s="235" t="str">
        <f>IFERROR(VLOOKUP(AJ565,Lists!$P$2:$Q$182,2,0),"")</f>
        <v/>
      </c>
      <c r="AY565" s="233" t="str">
        <f>IF(AO565="UI",VLOOKUP(AM565,'Convert Internation Units'!$A$2:$D$33,4,FALSE),IF(AM565="Penethamate hydroiodide",0.63,IF(AM565="Benzylpenicillin Procaine /
 Benzathine Penicillin",0.61,IF(AM565="Benzathine Penicillin",0.61,IF(AM565="Procaine benzylpenicillin",0.61,IF(AM565=Prodrug!H562,Prodrug!H562,Prodrug!H562))))))</f>
        <v/>
      </c>
      <c r="AZ565" s="239" t="str">
        <f>IFERROR((((Calculations!S562*Calculations!G562)/Calculations!E562)*'Data Entry'!X565),"")</f>
        <v/>
      </c>
      <c r="BA565" s="235" t="str">
        <f>IFERROR(VLOOKUP(AM565,Lists!$P$2:$Q$182,2,0),"")</f>
        <v/>
      </c>
      <c r="BG565" s="165"/>
      <c r="BH565" s="165"/>
      <c r="BI565" s="165"/>
      <c r="BJ565" s="165"/>
      <c r="BK565" s="165"/>
      <c r="BL565" s="165"/>
      <c r="BM565" s="165"/>
      <c r="BN565" s="165"/>
      <c r="BO565" s="165"/>
      <c r="BP565" s="165"/>
      <c r="BQ565" s="165"/>
      <c r="BR565" s="165"/>
      <c r="BS565" s="165"/>
      <c r="BT565" s="165"/>
      <c r="BU565" s="165"/>
    </row>
    <row r="566" spans="1:73" s="5" customFormat="1">
      <c r="A566" s="6">
        <v>560</v>
      </c>
      <c r="B566" s="231"/>
      <c r="C566" s="7"/>
      <c r="D566" s="7"/>
      <c r="E566" s="7"/>
      <c r="F566" s="67"/>
      <c r="G566" s="79"/>
      <c r="H566" s="79"/>
      <c r="I566" s="75"/>
      <c r="J566" s="76"/>
      <c r="K566" s="76"/>
      <c r="L566" s="76"/>
      <c r="M566" s="76"/>
      <c r="N566" s="76"/>
      <c r="O566" s="76"/>
      <c r="P566" s="76"/>
      <c r="Q566" s="76"/>
      <c r="R566" s="76"/>
      <c r="S566" s="76"/>
      <c r="T566" s="76"/>
      <c r="U566" s="76"/>
      <c r="V566" s="76"/>
      <c r="W566" s="80"/>
      <c r="X566" s="69"/>
      <c r="Y566" s="25"/>
      <c r="Z566" s="326"/>
      <c r="AA566" s="327"/>
      <c r="AB566" s="28"/>
      <c r="AC566" s="23"/>
      <c r="AD566" s="8"/>
      <c r="AE566" s="8"/>
      <c r="AF566" s="25"/>
      <c r="AG566" s="6"/>
      <c r="AH566" s="23"/>
      <c r="AI566" s="173"/>
      <c r="AJ566" s="26"/>
      <c r="AK566" s="23"/>
      <c r="AL566" s="25"/>
      <c r="AM566" s="6"/>
      <c r="AN566" s="23"/>
      <c r="AO566" s="247"/>
      <c r="AP566" s="243" t="str">
        <f>IF(AD566="UI",VLOOKUP(AB566,'Convert Internation Units'!$A$2:$D$33,4,FALSE),IF(AB566="Penethamate hydroiodide",0.63,IF(AB566="Benzylpenicillin Procaine /
 Benzathine Penicillin",0.61,IF(AB566="Benzathine Penicillin",0.61,IF(AB566="Procaine benzylpenicillin",0.61,IF(AB566=Prodrug!E563,Prodrug!E563,Prodrug!E563))))))</f>
        <v/>
      </c>
      <c r="AQ566" s="240" t="str">
        <f>IFERROR((((Calculations!C563*Calculations!G563)/Calculations!E563)*'Data Entry'!X566),"")</f>
        <v/>
      </c>
      <c r="AR566" s="141" t="str">
        <f>IFERROR(VLOOKUP(AB566,Lists!$P$2:$Q$182,2,0),"")</f>
        <v/>
      </c>
      <c r="AS566" s="143" t="str">
        <f>IF(AI566="UI",VLOOKUP(AG566,'Convert Internation Units'!$A$2:$D$33,4,FALSE),IF(AG566="Penethamate hydroiodide",0.63,IF(AG566="Benzylpenicillin Procaine /
 Benzathine Penicillin",0.61,IF(AG566="Benzathine Penicillin",0.61,IF(AG566="Procaine benzylpenicillin",0.61,IF(AG566=Prodrug!F563,Prodrug!F563,Prodrug!F563))))))</f>
        <v/>
      </c>
      <c r="AT566" s="240" t="str">
        <f>IFERROR((((Calculations!K563*Calculations!G563)/Calculations!E563)*'Data Entry'!X566),"")</f>
        <v/>
      </c>
      <c r="AU566" s="146" t="str">
        <f>IFERROR(VLOOKUP(AG566,Lists!$P$2:$Q$182,2,0),"")</f>
        <v/>
      </c>
      <c r="AV566" s="143" t="str">
        <f>IF(AL566="UI",VLOOKUP(AJ566,'Convert Internation Units'!$A$2:$D$33,4,FALSE),IF(AJ566="Penethamate hydroiodide",0.63,IF(AJ566="Benzylpenicillin Procaine /
 Benzathine Penicillin",0.61,IF(AJ566="Benzathine Penicillin",0.61,IF(AJ566="Procaine benzylpenicillin",0.61,IF(AJ566=Prodrug!G563,Prodrug!G563,Prodrug!G563))))))</f>
        <v/>
      </c>
      <c r="AW566" s="240" t="str">
        <f>IFERROR((((Calculations!O563*Calculations!G563)/Calculations!E563)*'Data Entry'!X566),"")</f>
        <v/>
      </c>
      <c r="AX566" s="146" t="str">
        <f>IFERROR(VLOOKUP(AJ566,Lists!$P$2:$Q$182,2,0),"")</f>
        <v/>
      </c>
      <c r="AY566" s="143" t="str">
        <f>IF(AO566="UI",VLOOKUP(AM566,'Convert Internation Units'!$A$2:$D$33,4,FALSE),IF(AM566="Penethamate hydroiodide",0.63,IF(AM566="Benzylpenicillin Procaine /
 Benzathine Penicillin",0.61,IF(AM566="Benzathine Penicillin",0.61,IF(AM566="Procaine benzylpenicillin",0.61,IF(AM566=Prodrug!H563,Prodrug!H563,Prodrug!H563))))))</f>
        <v/>
      </c>
      <c r="AZ566" s="240" t="str">
        <f>IFERROR((((Calculations!S563*Calculations!G563)/Calculations!E563)*'Data Entry'!X566),"")</f>
        <v/>
      </c>
      <c r="BA566" s="146" t="str">
        <f>IFERROR(VLOOKUP(AM566,Lists!$P$2:$Q$182,2,0),"")</f>
        <v/>
      </c>
      <c r="BG566" s="165"/>
      <c r="BH566" s="165"/>
      <c r="BI566" s="165"/>
      <c r="BJ566" s="165"/>
      <c r="BK566" s="165"/>
      <c r="BL566" s="165"/>
      <c r="BM566" s="165"/>
      <c r="BN566" s="165"/>
      <c r="BO566" s="165"/>
      <c r="BP566" s="165"/>
      <c r="BQ566" s="165"/>
      <c r="BR566" s="165"/>
      <c r="BS566" s="165"/>
      <c r="BT566" s="165"/>
      <c r="BU566" s="165"/>
    </row>
    <row r="567" spans="1:73" s="5" customFormat="1">
      <c r="A567" s="116">
        <v>561</v>
      </c>
      <c r="B567" s="232"/>
      <c r="C567" s="105"/>
      <c r="D567" s="105"/>
      <c r="E567" s="105"/>
      <c r="F567" s="106"/>
      <c r="G567" s="107"/>
      <c r="H567" s="107"/>
      <c r="I567" s="108"/>
      <c r="J567" s="110"/>
      <c r="K567" s="110"/>
      <c r="L567" s="110"/>
      <c r="M567" s="110"/>
      <c r="N567" s="110"/>
      <c r="O567" s="110"/>
      <c r="P567" s="110"/>
      <c r="Q567" s="110"/>
      <c r="R567" s="110"/>
      <c r="S567" s="110"/>
      <c r="T567" s="110"/>
      <c r="U567" s="110"/>
      <c r="V567" s="110"/>
      <c r="W567" s="109"/>
      <c r="X567" s="111"/>
      <c r="Y567" s="112"/>
      <c r="Z567" s="328"/>
      <c r="AA567" s="329"/>
      <c r="AB567" s="114"/>
      <c r="AC567" s="115"/>
      <c r="AD567" s="113"/>
      <c r="AE567" s="113"/>
      <c r="AF567" s="112"/>
      <c r="AG567" s="116"/>
      <c r="AH567" s="115"/>
      <c r="AI567" s="174"/>
      <c r="AJ567" s="104"/>
      <c r="AK567" s="115"/>
      <c r="AL567" s="112"/>
      <c r="AM567" s="116"/>
      <c r="AN567" s="115"/>
      <c r="AO567" s="248"/>
      <c r="AP567" s="242" t="str">
        <f>IF(AD567="UI",VLOOKUP(AB567,'Convert Internation Units'!$A$2:$D$33,4,FALSE),IF(AB567="Penethamate hydroiodide",0.63,IF(AB567="Benzylpenicillin Procaine /
 Benzathine Penicillin",0.61,IF(AB567="Benzathine Penicillin",0.61,IF(AB567="Procaine benzylpenicillin",0.61,IF(AB567=Prodrug!E564,Prodrug!E564,Prodrug!E564))))))</f>
        <v/>
      </c>
      <c r="AQ567" s="239" t="str">
        <f>IFERROR((((Calculations!C564*Calculations!G564)/Calculations!E564)*'Data Entry'!X567),"")</f>
        <v/>
      </c>
      <c r="AR567" s="234" t="str">
        <f>IFERROR(VLOOKUP(AB567,Lists!$P$2:$Q$182,2,0),"")</f>
        <v/>
      </c>
      <c r="AS567" s="233" t="str">
        <f>IF(AI567="UI",VLOOKUP(AG567,'Convert Internation Units'!$A$2:$D$33,4,FALSE),IF(AG567="Penethamate hydroiodide",0.63,IF(AG567="Benzylpenicillin Procaine /
 Benzathine Penicillin",0.61,IF(AG567="Benzathine Penicillin",0.61,IF(AG567="Procaine benzylpenicillin",0.61,IF(AG567=Prodrug!F564,Prodrug!F564,Prodrug!F564))))))</f>
        <v/>
      </c>
      <c r="AT567" s="239" t="str">
        <f>IFERROR((((Calculations!K564*Calculations!G564)/Calculations!E564)*'Data Entry'!X567),"")</f>
        <v/>
      </c>
      <c r="AU567" s="235" t="str">
        <f>IFERROR(VLOOKUP(AG567,Lists!$P$2:$Q$182,2,0),"")</f>
        <v/>
      </c>
      <c r="AV567" s="233" t="str">
        <f>IF(AL567="UI",VLOOKUP(AJ567,'Convert Internation Units'!$A$2:$D$33,4,FALSE),IF(AJ567="Penethamate hydroiodide",0.63,IF(AJ567="Benzylpenicillin Procaine /
 Benzathine Penicillin",0.61,IF(AJ567="Benzathine Penicillin",0.61,IF(AJ567="Procaine benzylpenicillin",0.61,IF(AJ567=Prodrug!G564,Prodrug!G564,Prodrug!G564))))))</f>
        <v/>
      </c>
      <c r="AW567" s="239" t="str">
        <f>IFERROR((((Calculations!O564*Calculations!G564)/Calculations!E564)*'Data Entry'!X567),"")</f>
        <v/>
      </c>
      <c r="AX567" s="235" t="str">
        <f>IFERROR(VLOOKUP(AJ567,Lists!$P$2:$Q$182,2,0),"")</f>
        <v/>
      </c>
      <c r="AY567" s="233" t="str">
        <f>IF(AO567="UI",VLOOKUP(AM567,'Convert Internation Units'!$A$2:$D$33,4,FALSE),IF(AM567="Penethamate hydroiodide",0.63,IF(AM567="Benzylpenicillin Procaine /
 Benzathine Penicillin",0.61,IF(AM567="Benzathine Penicillin",0.61,IF(AM567="Procaine benzylpenicillin",0.61,IF(AM567=Prodrug!H564,Prodrug!H564,Prodrug!H564))))))</f>
        <v/>
      </c>
      <c r="AZ567" s="239" t="str">
        <f>IFERROR((((Calculations!S564*Calculations!G564)/Calculations!E564)*'Data Entry'!X567),"")</f>
        <v/>
      </c>
      <c r="BA567" s="235" t="str">
        <f>IFERROR(VLOOKUP(AM567,Lists!$P$2:$Q$182,2,0),"")</f>
        <v/>
      </c>
      <c r="BG567" s="165"/>
      <c r="BH567" s="165"/>
      <c r="BI567" s="165"/>
      <c r="BJ567" s="165"/>
      <c r="BK567" s="165"/>
      <c r="BL567" s="165"/>
      <c r="BM567" s="165"/>
      <c r="BN567" s="165"/>
      <c r="BO567" s="165"/>
      <c r="BP567" s="165"/>
      <c r="BQ567" s="165"/>
      <c r="BR567" s="165"/>
      <c r="BS567" s="165"/>
      <c r="BT567" s="165"/>
      <c r="BU567" s="165"/>
    </row>
    <row r="568" spans="1:73" s="5" customFormat="1">
      <c r="A568" s="6">
        <v>562</v>
      </c>
      <c r="B568" s="231"/>
      <c r="C568" s="7"/>
      <c r="D568" s="7"/>
      <c r="E568" s="7"/>
      <c r="F568" s="67"/>
      <c r="G568" s="79"/>
      <c r="H568" s="79"/>
      <c r="I568" s="75"/>
      <c r="J568" s="76"/>
      <c r="K568" s="76"/>
      <c r="L568" s="76"/>
      <c r="M568" s="76"/>
      <c r="N568" s="76"/>
      <c r="O568" s="76"/>
      <c r="P568" s="76"/>
      <c r="Q568" s="76"/>
      <c r="R568" s="76"/>
      <c r="S568" s="76"/>
      <c r="T568" s="76"/>
      <c r="U568" s="76"/>
      <c r="V568" s="76"/>
      <c r="W568" s="80"/>
      <c r="X568" s="69"/>
      <c r="Y568" s="25"/>
      <c r="Z568" s="326"/>
      <c r="AA568" s="327"/>
      <c r="AB568" s="28"/>
      <c r="AC568" s="23"/>
      <c r="AD568" s="8"/>
      <c r="AE568" s="8"/>
      <c r="AF568" s="25"/>
      <c r="AG568" s="6"/>
      <c r="AH568" s="23"/>
      <c r="AI568" s="173"/>
      <c r="AJ568" s="26"/>
      <c r="AK568" s="23"/>
      <c r="AL568" s="25"/>
      <c r="AM568" s="6"/>
      <c r="AN568" s="23"/>
      <c r="AO568" s="247"/>
      <c r="AP568" s="243" t="str">
        <f>IF(AD568="UI",VLOOKUP(AB568,'Convert Internation Units'!$A$2:$D$33,4,FALSE),IF(AB568="Penethamate hydroiodide",0.63,IF(AB568="Benzylpenicillin Procaine /
 Benzathine Penicillin",0.61,IF(AB568="Benzathine Penicillin",0.61,IF(AB568="Procaine benzylpenicillin",0.61,IF(AB568=Prodrug!E565,Prodrug!E565,Prodrug!E565))))))</f>
        <v/>
      </c>
      <c r="AQ568" s="240" t="str">
        <f>IFERROR((((Calculations!C565*Calculations!G565)/Calculations!E565)*'Data Entry'!X568),"")</f>
        <v/>
      </c>
      <c r="AR568" s="141" t="str">
        <f>IFERROR(VLOOKUP(AB568,Lists!$P$2:$Q$182,2,0),"")</f>
        <v/>
      </c>
      <c r="AS568" s="143" t="str">
        <f>IF(AI568="UI",VLOOKUP(AG568,'Convert Internation Units'!$A$2:$D$33,4,FALSE),IF(AG568="Penethamate hydroiodide",0.63,IF(AG568="Benzylpenicillin Procaine /
 Benzathine Penicillin",0.61,IF(AG568="Benzathine Penicillin",0.61,IF(AG568="Procaine benzylpenicillin",0.61,IF(AG568=Prodrug!F565,Prodrug!F565,Prodrug!F565))))))</f>
        <v/>
      </c>
      <c r="AT568" s="240" t="str">
        <f>IFERROR((((Calculations!K565*Calculations!G565)/Calculations!E565)*'Data Entry'!X568),"")</f>
        <v/>
      </c>
      <c r="AU568" s="146" t="str">
        <f>IFERROR(VLOOKUP(AG568,Lists!$P$2:$Q$182,2,0),"")</f>
        <v/>
      </c>
      <c r="AV568" s="143" t="str">
        <f>IF(AL568="UI",VLOOKUP(AJ568,'Convert Internation Units'!$A$2:$D$33,4,FALSE),IF(AJ568="Penethamate hydroiodide",0.63,IF(AJ568="Benzylpenicillin Procaine /
 Benzathine Penicillin",0.61,IF(AJ568="Benzathine Penicillin",0.61,IF(AJ568="Procaine benzylpenicillin",0.61,IF(AJ568=Prodrug!G565,Prodrug!G565,Prodrug!G565))))))</f>
        <v/>
      </c>
      <c r="AW568" s="240" t="str">
        <f>IFERROR((((Calculations!O565*Calculations!G565)/Calculations!E565)*'Data Entry'!X568),"")</f>
        <v/>
      </c>
      <c r="AX568" s="146" t="str">
        <f>IFERROR(VLOOKUP(AJ568,Lists!$P$2:$Q$182,2,0),"")</f>
        <v/>
      </c>
      <c r="AY568" s="143" t="str">
        <f>IF(AO568="UI",VLOOKUP(AM568,'Convert Internation Units'!$A$2:$D$33,4,FALSE),IF(AM568="Penethamate hydroiodide",0.63,IF(AM568="Benzylpenicillin Procaine /
 Benzathine Penicillin",0.61,IF(AM568="Benzathine Penicillin",0.61,IF(AM568="Procaine benzylpenicillin",0.61,IF(AM568=Prodrug!H565,Prodrug!H565,Prodrug!H565))))))</f>
        <v/>
      </c>
      <c r="AZ568" s="240" t="str">
        <f>IFERROR((((Calculations!S565*Calculations!G565)/Calculations!E565)*'Data Entry'!X568),"")</f>
        <v/>
      </c>
      <c r="BA568" s="146" t="str">
        <f>IFERROR(VLOOKUP(AM568,Lists!$P$2:$Q$182,2,0),"")</f>
        <v/>
      </c>
      <c r="BG568" s="165"/>
      <c r="BH568" s="165"/>
      <c r="BI568" s="165"/>
      <c r="BJ568" s="165"/>
      <c r="BK568" s="165"/>
      <c r="BL568" s="165"/>
      <c r="BM568" s="165"/>
      <c r="BN568" s="165"/>
      <c r="BO568" s="165"/>
      <c r="BP568" s="165"/>
      <c r="BQ568" s="165"/>
      <c r="BR568" s="165"/>
      <c r="BS568" s="165"/>
      <c r="BT568" s="165"/>
      <c r="BU568" s="165"/>
    </row>
    <row r="569" spans="1:73" s="5" customFormat="1">
      <c r="A569" s="116">
        <v>563</v>
      </c>
      <c r="B569" s="232"/>
      <c r="C569" s="105"/>
      <c r="D569" s="105"/>
      <c r="E569" s="105"/>
      <c r="F569" s="106"/>
      <c r="G569" s="107"/>
      <c r="H569" s="107"/>
      <c r="I569" s="108"/>
      <c r="J569" s="110"/>
      <c r="K569" s="110"/>
      <c r="L569" s="110"/>
      <c r="M569" s="110"/>
      <c r="N569" s="110"/>
      <c r="O569" s="110"/>
      <c r="P569" s="110"/>
      <c r="Q569" s="110"/>
      <c r="R569" s="110"/>
      <c r="S569" s="110"/>
      <c r="T569" s="110"/>
      <c r="U569" s="110"/>
      <c r="V569" s="110"/>
      <c r="W569" s="109"/>
      <c r="X569" s="111"/>
      <c r="Y569" s="112"/>
      <c r="Z569" s="328"/>
      <c r="AA569" s="329"/>
      <c r="AB569" s="114"/>
      <c r="AC569" s="115"/>
      <c r="AD569" s="113"/>
      <c r="AE569" s="113"/>
      <c r="AF569" s="112"/>
      <c r="AG569" s="116"/>
      <c r="AH569" s="115"/>
      <c r="AI569" s="174"/>
      <c r="AJ569" s="104"/>
      <c r="AK569" s="115"/>
      <c r="AL569" s="112"/>
      <c r="AM569" s="116"/>
      <c r="AN569" s="115"/>
      <c r="AO569" s="248"/>
      <c r="AP569" s="242" t="str">
        <f>IF(AD569="UI",VLOOKUP(AB569,'Convert Internation Units'!$A$2:$D$33,4,FALSE),IF(AB569="Penethamate hydroiodide",0.63,IF(AB569="Benzylpenicillin Procaine /
 Benzathine Penicillin",0.61,IF(AB569="Benzathine Penicillin",0.61,IF(AB569="Procaine benzylpenicillin",0.61,IF(AB569=Prodrug!E566,Prodrug!E566,Prodrug!E566))))))</f>
        <v/>
      </c>
      <c r="AQ569" s="239" t="str">
        <f>IFERROR((((Calculations!C566*Calculations!G566)/Calculations!E566)*'Data Entry'!X569),"")</f>
        <v/>
      </c>
      <c r="AR569" s="234" t="str">
        <f>IFERROR(VLOOKUP(AB569,Lists!$P$2:$Q$182,2,0),"")</f>
        <v/>
      </c>
      <c r="AS569" s="233" t="str">
        <f>IF(AI569="UI",VLOOKUP(AG569,'Convert Internation Units'!$A$2:$D$33,4,FALSE),IF(AG569="Penethamate hydroiodide",0.63,IF(AG569="Benzylpenicillin Procaine /
 Benzathine Penicillin",0.61,IF(AG569="Benzathine Penicillin",0.61,IF(AG569="Procaine benzylpenicillin",0.61,IF(AG569=Prodrug!F566,Prodrug!F566,Prodrug!F566))))))</f>
        <v/>
      </c>
      <c r="AT569" s="239" t="str">
        <f>IFERROR((((Calculations!K566*Calculations!G566)/Calculations!E566)*'Data Entry'!X569),"")</f>
        <v/>
      </c>
      <c r="AU569" s="235" t="str">
        <f>IFERROR(VLOOKUP(AG569,Lists!$P$2:$Q$182,2,0),"")</f>
        <v/>
      </c>
      <c r="AV569" s="233" t="str">
        <f>IF(AL569="UI",VLOOKUP(AJ569,'Convert Internation Units'!$A$2:$D$33,4,FALSE),IF(AJ569="Penethamate hydroiodide",0.63,IF(AJ569="Benzylpenicillin Procaine /
 Benzathine Penicillin",0.61,IF(AJ569="Benzathine Penicillin",0.61,IF(AJ569="Procaine benzylpenicillin",0.61,IF(AJ569=Prodrug!G566,Prodrug!G566,Prodrug!G566))))))</f>
        <v/>
      </c>
      <c r="AW569" s="239" t="str">
        <f>IFERROR((((Calculations!O566*Calculations!G566)/Calculations!E566)*'Data Entry'!X569),"")</f>
        <v/>
      </c>
      <c r="AX569" s="235" t="str">
        <f>IFERROR(VLOOKUP(AJ569,Lists!$P$2:$Q$182,2,0),"")</f>
        <v/>
      </c>
      <c r="AY569" s="233" t="str">
        <f>IF(AO569="UI",VLOOKUP(AM569,'Convert Internation Units'!$A$2:$D$33,4,FALSE),IF(AM569="Penethamate hydroiodide",0.63,IF(AM569="Benzylpenicillin Procaine /
 Benzathine Penicillin",0.61,IF(AM569="Benzathine Penicillin",0.61,IF(AM569="Procaine benzylpenicillin",0.61,IF(AM569=Prodrug!H566,Prodrug!H566,Prodrug!H566))))))</f>
        <v/>
      </c>
      <c r="AZ569" s="239" t="str">
        <f>IFERROR((((Calculations!S566*Calculations!G566)/Calculations!E566)*'Data Entry'!X569),"")</f>
        <v/>
      </c>
      <c r="BA569" s="235" t="str">
        <f>IFERROR(VLOOKUP(AM569,Lists!$P$2:$Q$182,2,0),"")</f>
        <v/>
      </c>
      <c r="BG569" s="165"/>
      <c r="BH569" s="165"/>
      <c r="BI569" s="165"/>
      <c r="BJ569" s="165"/>
      <c r="BK569" s="165"/>
      <c r="BL569" s="165"/>
      <c r="BM569" s="165"/>
      <c r="BN569" s="165"/>
      <c r="BO569" s="165"/>
      <c r="BP569" s="165"/>
      <c r="BQ569" s="165"/>
      <c r="BR569" s="165"/>
      <c r="BS569" s="165"/>
      <c r="BT569" s="165"/>
      <c r="BU569" s="165"/>
    </row>
    <row r="570" spans="1:73" s="5" customFormat="1">
      <c r="A570" s="6">
        <v>564</v>
      </c>
      <c r="B570" s="231"/>
      <c r="C570" s="7"/>
      <c r="D570" s="7"/>
      <c r="E570" s="7"/>
      <c r="F570" s="67"/>
      <c r="G570" s="79"/>
      <c r="H570" s="79"/>
      <c r="I570" s="75"/>
      <c r="J570" s="76"/>
      <c r="K570" s="76"/>
      <c r="L570" s="76"/>
      <c r="M570" s="76"/>
      <c r="N570" s="76"/>
      <c r="O570" s="76"/>
      <c r="P570" s="76"/>
      <c r="Q570" s="76"/>
      <c r="R570" s="76"/>
      <c r="S570" s="76"/>
      <c r="T570" s="76"/>
      <c r="U570" s="76"/>
      <c r="V570" s="76"/>
      <c r="W570" s="80"/>
      <c r="X570" s="69"/>
      <c r="Y570" s="25"/>
      <c r="Z570" s="326"/>
      <c r="AA570" s="327"/>
      <c r="AB570" s="28"/>
      <c r="AC570" s="23"/>
      <c r="AD570" s="8"/>
      <c r="AE570" s="8"/>
      <c r="AF570" s="25"/>
      <c r="AG570" s="6"/>
      <c r="AH570" s="23"/>
      <c r="AI570" s="173"/>
      <c r="AJ570" s="26"/>
      <c r="AK570" s="23"/>
      <c r="AL570" s="25"/>
      <c r="AM570" s="6"/>
      <c r="AN570" s="23"/>
      <c r="AO570" s="247"/>
      <c r="AP570" s="243" t="str">
        <f>IF(AD570="UI",VLOOKUP(AB570,'Convert Internation Units'!$A$2:$D$33,4,FALSE),IF(AB570="Penethamate hydroiodide",0.63,IF(AB570="Benzylpenicillin Procaine /
 Benzathine Penicillin",0.61,IF(AB570="Benzathine Penicillin",0.61,IF(AB570="Procaine benzylpenicillin",0.61,IF(AB570=Prodrug!E567,Prodrug!E567,Prodrug!E567))))))</f>
        <v/>
      </c>
      <c r="AQ570" s="240" t="str">
        <f>IFERROR((((Calculations!C567*Calculations!G567)/Calculations!E567)*'Data Entry'!X570),"")</f>
        <v/>
      </c>
      <c r="AR570" s="141" t="str">
        <f>IFERROR(VLOOKUP(AB570,Lists!$P$2:$Q$182,2,0),"")</f>
        <v/>
      </c>
      <c r="AS570" s="143" t="str">
        <f>IF(AI570="UI",VLOOKUP(AG570,'Convert Internation Units'!$A$2:$D$33,4,FALSE),IF(AG570="Penethamate hydroiodide",0.63,IF(AG570="Benzylpenicillin Procaine /
 Benzathine Penicillin",0.61,IF(AG570="Benzathine Penicillin",0.61,IF(AG570="Procaine benzylpenicillin",0.61,IF(AG570=Prodrug!F567,Prodrug!F567,Prodrug!F567))))))</f>
        <v/>
      </c>
      <c r="AT570" s="240" t="str">
        <f>IFERROR((((Calculations!K567*Calculations!G567)/Calculations!E567)*'Data Entry'!X570),"")</f>
        <v/>
      </c>
      <c r="AU570" s="146" t="str">
        <f>IFERROR(VLOOKUP(AG570,Lists!$P$2:$Q$182,2,0),"")</f>
        <v/>
      </c>
      <c r="AV570" s="143" t="str">
        <f>IF(AL570="UI",VLOOKUP(AJ570,'Convert Internation Units'!$A$2:$D$33,4,FALSE),IF(AJ570="Penethamate hydroiodide",0.63,IF(AJ570="Benzylpenicillin Procaine /
 Benzathine Penicillin",0.61,IF(AJ570="Benzathine Penicillin",0.61,IF(AJ570="Procaine benzylpenicillin",0.61,IF(AJ570=Prodrug!G567,Prodrug!G567,Prodrug!G567))))))</f>
        <v/>
      </c>
      <c r="AW570" s="240" t="str">
        <f>IFERROR((((Calculations!O567*Calculations!G567)/Calculations!E567)*'Data Entry'!X570),"")</f>
        <v/>
      </c>
      <c r="AX570" s="146" t="str">
        <f>IFERROR(VLOOKUP(AJ570,Lists!$P$2:$Q$182,2,0),"")</f>
        <v/>
      </c>
      <c r="AY570" s="143" t="str">
        <f>IF(AO570="UI",VLOOKUP(AM570,'Convert Internation Units'!$A$2:$D$33,4,FALSE),IF(AM570="Penethamate hydroiodide",0.63,IF(AM570="Benzylpenicillin Procaine /
 Benzathine Penicillin",0.61,IF(AM570="Benzathine Penicillin",0.61,IF(AM570="Procaine benzylpenicillin",0.61,IF(AM570=Prodrug!H567,Prodrug!H567,Prodrug!H567))))))</f>
        <v/>
      </c>
      <c r="AZ570" s="240" t="str">
        <f>IFERROR((((Calculations!S567*Calculations!G567)/Calculations!E567)*'Data Entry'!X570),"")</f>
        <v/>
      </c>
      <c r="BA570" s="146" t="str">
        <f>IFERROR(VLOOKUP(AM570,Lists!$P$2:$Q$182,2,0),"")</f>
        <v/>
      </c>
      <c r="BG570" s="165"/>
      <c r="BH570" s="165"/>
      <c r="BI570" s="165"/>
      <c r="BJ570" s="165"/>
      <c r="BK570" s="165"/>
      <c r="BL570" s="165"/>
      <c r="BM570" s="165"/>
      <c r="BN570" s="165"/>
      <c r="BO570" s="165"/>
      <c r="BP570" s="165"/>
      <c r="BQ570" s="165"/>
      <c r="BR570" s="165"/>
      <c r="BS570" s="165"/>
      <c r="BT570" s="165"/>
      <c r="BU570" s="165"/>
    </row>
    <row r="571" spans="1:73" s="5" customFormat="1">
      <c r="A571" s="116">
        <v>565</v>
      </c>
      <c r="B571" s="232"/>
      <c r="C571" s="105"/>
      <c r="D571" s="105"/>
      <c r="E571" s="105"/>
      <c r="F571" s="106"/>
      <c r="G571" s="107"/>
      <c r="H571" s="107"/>
      <c r="I571" s="108"/>
      <c r="J571" s="110"/>
      <c r="K571" s="110"/>
      <c r="L571" s="110"/>
      <c r="M571" s="110"/>
      <c r="N571" s="110"/>
      <c r="O571" s="110"/>
      <c r="P571" s="110"/>
      <c r="Q571" s="110"/>
      <c r="R571" s="110"/>
      <c r="S571" s="110"/>
      <c r="T571" s="110"/>
      <c r="U571" s="110"/>
      <c r="V571" s="110"/>
      <c r="W571" s="109"/>
      <c r="X571" s="111"/>
      <c r="Y571" s="112"/>
      <c r="Z571" s="328"/>
      <c r="AA571" s="329"/>
      <c r="AB571" s="114"/>
      <c r="AC571" s="115"/>
      <c r="AD571" s="113"/>
      <c r="AE571" s="113"/>
      <c r="AF571" s="112"/>
      <c r="AG571" s="116"/>
      <c r="AH571" s="115"/>
      <c r="AI571" s="174"/>
      <c r="AJ571" s="104"/>
      <c r="AK571" s="115"/>
      <c r="AL571" s="112"/>
      <c r="AM571" s="116"/>
      <c r="AN571" s="115"/>
      <c r="AO571" s="248"/>
      <c r="AP571" s="242" t="str">
        <f>IF(AD571="UI",VLOOKUP(AB571,'Convert Internation Units'!$A$2:$D$33,4,FALSE),IF(AB571="Penethamate hydroiodide",0.63,IF(AB571="Benzylpenicillin Procaine /
 Benzathine Penicillin",0.61,IF(AB571="Benzathine Penicillin",0.61,IF(AB571="Procaine benzylpenicillin",0.61,IF(AB571=Prodrug!E568,Prodrug!E568,Prodrug!E568))))))</f>
        <v/>
      </c>
      <c r="AQ571" s="239" t="str">
        <f>IFERROR((((Calculations!C568*Calculations!G568)/Calculations!E568)*'Data Entry'!X571),"")</f>
        <v/>
      </c>
      <c r="AR571" s="234" t="str">
        <f>IFERROR(VLOOKUP(AB571,Lists!$P$2:$Q$182,2,0),"")</f>
        <v/>
      </c>
      <c r="AS571" s="233" t="str">
        <f>IF(AI571="UI",VLOOKUP(AG571,'Convert Internation Units'!$A$2:$D$33,4,FALSE),IF(AG571="Penethamate hydroiodide",0.63,IF(AG571="Benzylpenicillin Procaine /
 Benzathine Penicillin",0.61,IF(AG571="Benzathine Penicillin",0.61,IF(AG571="Procaine benzylpenicillin",0.61,IF(AG571=Prodrug!F568,Prodrug!F568,Prodrug!F568))))))</f>
        <v/>
      </c>
      <c r="AT571" s="239" t="str">
        <f>IFERROR((((Calculations!K568*Calculations!G568)/Calculations!E568)*'Data Entry'!X571),"")</f>
        <v/>
      </c>
      <c r="AU571" s="235" t="str">
        <f>IFERROR(VLOOKUP(AG571,Lists!$P$2:$Q$182,2,0),"")</f>
        <v/>
      </c>
      <c r="AV571" s="233" t="str">
        <f>IF(AL571="UI",VLOOKUP(AJ571,'Convert Internation Units'!$A$2:$D$33,4,FALSE),IF(AJ571="Penethamate hydroiodide",0.63,IF(AJ571="Benzylpenicillin Procaine /
 Benzathine Penicillin",0.61,IF(AJ571="Benzathine Penicillin",0.61,IF(AJ571="Procaine benzylpenicillin",0.61,IF(AJ571=Prodrug!G568,Prodrug!G568,Prodrug!G568))))))</f>
        <v/>
      </c>
      <c r="AW571" s="239" t="str">
        <f>IFERROR((((Calculations!O568*Calculations!G568)/Calculations!E568)*'Data Entry'!X571),"")</f>
        <v/>
      </c>
      <c r="AX571" s="235" t="str">
        <f>IFERROR(VLOOKUP(AJ571,Lists!$P$2:$Q$182,2,0),"")</f>
        <v/>
      </c>
      <c r="AY571" s="233" t="str">
        <f>IF(AO571="UI",VLOOKUP(AM571,'Convert Internation Units'!$A$2:$D$33,4,FALSE),IF(AM571="Penethamate hydroiodide",0.63,IF(AM571="Benzylpenicillin Procaine /
 Benzathine Penicillin",0.61,IF(AM571="Benzathine Penicillin",0.61,IF(AM571="Procaine benzylpenicillin",0.61,IF(AM571=Prodrug!H568,Prodrug!H568,Prodrug!H568))))))</f>
        <v/>
      </c>
      <c r="AZ571" s="239" t="str">
        <f>IFERROR((((Calculations!S568*Calculations!G568)/Calculations!E568)*'Data Entry'!X571),"")</f>
        <v/>
      </c>
      <c r="BA571" s="235" t="str">
        <f>IFERROR(VLOOKUP(AM571,Lists!$P$2:$Q$182,2,0),"")</f>
        <v/>
      </c>
      <c r="BG571" s="165"/>
      <c r="BH571" s="165"/>
      <c r="BI571" s="165"/>
      <c r="BJ571" s="165"/>
      <c r="BK571" s="165"/>
      <c r="BL571" s="165"/>
      <c r="BM571" s="165"/>
      <c r="BN571" s="165"/>
      <c r="BO571" s="165"/>
      <c r="BP571" s="165"/>
      <c r="BQ571" s="165"/>
      <c r="BR571" s="165"/>
      <c r="BS571" s="165"/>
      <c r="BT571" s="165"/>
      <c r="BU571" s="165"/>
    </row>
    <row r="572" spans="1:73" s="5" customFormat="1">
      <c r="A572" s="6">
        <v>566</v>
      </c>
      <c r="B572" s="231"/>
      <c r="C572" s="7"/>
      <c r="D572" s="7"/>
      <c r="E572" s="7"/>
      <c r="F572" s="67"/>
      <c r="G572" s="79"/>
      <c r="H572" s="79"/>
      <c r="I572" s="75"/>
      <c r="J572" s="76"/>
      <c r="K572" s="76"/>
      <c r="L572" s="76"/>
      <c r="M572" s="76"/>
      <c r="N572" s="76"/>
      <c r="O572" s="76"/>
      <c r="P572" s="76"/>
      <c r="Q572" s="76"/>
      <c r="R572" s="76"/>
      <c r="S572" s="76"/>
      <c r="T572" s="76"/>
      <c r="U572" s="76"/>
      <c r="V572" s="76"/>
      <c r="W572" s="80"/>
      <c r="X572" s="69"/>
      <c r="Y572" s="25"/>
      <c r="Z572" s="326"/>
      <c r="AA572" s="327"/>
      <c r="AB572" s="28"/>
      <c r="AC572" s="23"/>
      <c r="AD572" s="8"/>
      <c r="AE572" s="8"/>
      <c r="AF572" s="25"/>
      <c r="AG572" s="6"/>
      <c r="AH572" s="23"/>
      <c r="AI572" s="173"/>
      <c r="AJ572" s="26"/>
      <c r="AK572" s="23"/>
      <c r="AL572" s="25"/>
      <c r="AM572" s="6"/>
      <c r="AN572" s="23"/>
      <c r="AO572" s="247"/>
      <c r="AP572" s="243" t="str">
        <f>IF(AD572="UI",VLOOKUP(AB572,'Convert Internation Units'!$A$2:$D$33,4,FALSE),IF(AB572="Penethamate hydroiodide",0.63,IF(AB572="Benzylpenicillin Procaine /
 Benzathine Penicillin",0.61,IF(AB572="Benzathine Penicillin",0.61,IF(AB572="Procaine benzylpenicillin",0.61,IF(AB572=Prodrug!E569,Prodrug!E569,Prodrug!E569))))))</f>
        <v/>
      </c>
      <c r="AQ572" s="240" t="str">
        <f>IFERROR((((Calculations!C569*Calculations!G569)/Calculations!E569)*'Data Entry'!X572),"")</f>
        <v/>
      </c>
      <c r="AR572" s="141" t="str">
        <f>IFERROR(VLOOKUP(AB572,Lists!$P$2:$Q$182,2,0),"")</f>
        <v/>
      </c>
      <c r="AS572" s="143" t="str">
        <f>IF(AI572="UI",VLOOKUP(AG572,'Convert Internation Units'!$A$2:$D$33,4,FALSE),IF(AG572="Penethamate hydroiodide",0.63,IF(AG572="Benzylpenicillin Procaine /
 Benzathine Penicillin",0.61,IF(AG572="Benzathine Penicillin",0.61,IF(AG572="Procaine benzylpenicillin",0.61,IF(AG572=Prodrug!F569,Prodrug!F569,Prodrug!F569))))))</f>
        <v/>
      </c>
      <c r="AT572" s="240" t="str">
        <f>IFERROR((((Calculations!K569*Calculations!G569)/Calculations!E569)*'Data Entry'!X572),"")</f>
        <v/>
      </c>
      <c r="AU572" s="146" t="str">
        <f>IFERROR(VLOOKUP(AG572,Lists!$P$2:$Q$182,2,0),"")</f>
        <v/>
      </c>
      <c r="AV572" s="143" t="str">
        <f>IF(AL572="UI",VLOOKUP(AJ572,'Convert Internation Units'!$A$2:$D$33,4,FALSE),IF(AJ572="Penethamate hydroiodide",0.63,IF(AJ572="Benzylpenicillin Procaine /
 Benzathine Penicillin",0.61,IF(AJ572="Benzathine Penicillin",0.61,IF(AJ572="Procaine benzylpenicillin",0.61,IF(AJ572=Prodrug!G569,Prodrug!G569,Prodrug!G569))))))</f>
        <v/>
      </c>
      <c r="AW572" s="240" t="str">
        <f>IFERROR((((Calculations!O569*Calculations!G569)/Calculations!E569)*'Data Entry'!X572),"")</f>
        <v/>
      </c>
      <c r="AX572" s="146" t="str">
        <f>IFERROR(VLOOKUP(AJ572,Lists!$P$2:$Q$182,2,0),"")</f>
        <v/>
      </c>
      <c r="AY572" s="143" t="str">
        <f>IF(AO572="UI",VLOOKUP(AM572,'Convert Internation Units'!$A$2:$D$33,4,FALSE),IF(AM572="Penethamate hydroiodide",0.63,IF(AM572="Benzylpenicillin Procaine /
 Benzathine Penicillin",0.61,IF(AM572="Benzathine Penicillin",0.61,IF(AM572="Procaine benzylpenicillin",0.61,IF(AM572=Prodrug!H569,Prodrug!H569,Prodrug!H569))))))</f>
        <v/>
      </c>
      <c r="AZ572" s="240" t="str">
        <f>IFERROR((((Calculations!S569*Calculations!G569)/Calculations!E569)*'Data Entry'!X572),"")</f>
        <v/>
      </c>
      <c r="BA572" s="146" t="str">
        <f>IFERROR(VLOOKUP(AM572,Lists!$P$2:$Q$182,2,0),"")</f>
        <v/>
      </c>
      <c r="BG572" s="165"/>
      <c r="BH572" s="165"/>
      <c r="BI572" s="165"/>
      <c r="BJ572" s="165"/>
      <c r="BK572" s="165"/>
      <c r="BL572" s="165"/>
      <c r="BM572" s="165"/>
      <c r="BN572" s="165"/>
      <c r="BO572" s="165"/>
      <c r="BP572" s="165"/>
      <c r="BQ572" s="165"/>
      <c r="BR572" s="165"/>
      <c r="BS572" s="165"/>
      <c r="BT572" s="165"/>
      <c r="BU572" s="165"/>
    </row>
    <row r="573" spans="1:73" s="5" customFormat="1">
      <c r="A573" s="116">
        <v>567</v>
      </c>
      <c r="B573" s="232"/>
      <c r="C573" s="105"/>
      <c r="D573" s="105"/>
      <c r="E573" s="105"/>
      <c r="F573" s="106"/>
      <c r="G573" s="107"/>
      <c r="H573" s="107"/>
      <c r="I573" s="108"/>
      <c r="J573" s="110"/>
      <c r="K573" s="110"/>
      <c r="L573" s="110"/>
      <c r="M573" s="110"/>
      <c r="N573" s="110"/>
      <c r="O573" s="110"/>
      <c r="P573" s="110"/>
      <c r="Q573" s="110"/>
      <c r="R573" s="110"/>
      <c r="S573" s="110"/>
      <c r="T573" s="110"/>
      <c r="U573" s="110"/>
      <c r="V573" s="110"/>
      <c r="W573" s="109"/>
      <c r="X573" s="111"/>
      <c r="Y573" s="112"/>
      <c r="Z573" s="328"/>
      <c r="AA573" s="329"/>
      <c r="AB573" s="114"/>
      <c r="AC573" s="115"/>
      <c r="AD573" s="113"/>
      <c r="AE573" s="113"/>
      <c r="AF573" s="112"/>
      <c r="AG573" s="116"/>
      <c r="AH573" s="115"/>
      <c r="AI573" s="174"/>
      <c r="AJ573" s="104"/>
      <c r="AK573" s="115"/>
      <c r="AL573" s="112"/>
      <c r="AM573" s="116"/>
      <c r="AN573" s="115"/>
      <c r="AO573" s="248"/>
      <c r="AP573" s="242" t="str">
        <f>IF(AD573="UI",VLOOKUP(AB573,'Convert Internation Units'!$A$2:$D$33,4,FALSE),IF(AB573="Penethamate hydroiodide",0.63,IF(AB573="Benzylpenicillin Procaine /
 Benzathine Penicillin",0.61,IF(AB573="Benzathine Penicillin",0.61,IF(AB573="Procaine benzylpenicillin",0.61,IF(AB573=Prodrug!E570,Prodrug!E570,Prodrug!E570))))))</f>
        <v/>
      </c>
      <c r="AQ573" s="239" t="str">
        <f>IFERROR((((Calculations!C570*Calculations!G570)/Calculations!E570)*'Data Entry'!X573),"")</f>
        <v/>
      </c>
      <c r="AR573" s="234" t="str">
        <f>IFERROR(VLOOKUP(AB573,Lists!$P$2:$Q$182,2,0),"")</f>
        <v/>
      </c>
      <c r="AS573" s="233" t="str">
        <f>IF(AI573="UI",VLOOKUP(AG573,'Convert Internation Units'!$A$2:$D$33,4,FALSE),IF(AG573="Penethamate hydroiodide",0.63,IF(AG573="Benzylpenicillin Procaine /
 Benzathine Penicillin",0.61,IF(AG573="Benzathine Penicillin",0.61,IF(AG573="Procaine benzylpenicillin",0.61,IF(AG573=Prodrug!F570,Prodrug!F570,Prodrug!F570))))))</f>
        <v/>
      </c>
      <c r="AT573" s="239" t="str">
        <f>IFERROR((((Calculations!K570*Calculations!G570)/Calculations!E570)*'Data Entry'!X573),"")</f>
        <v/>
      </c>
      <c r="AU573" s="235" t="str">
        <f>IFERROR(VLOOKUP(AG573,Lists!$P$2:$Q$182,2,0),"")</f>
        <v/>
      </c>
      <c r="AV573" s="233" t="str">
        <f>IF(AL573="UI",VLOOKUP(AJ573,'Convert Internation Units'!$A$2:$D$33,4,FALSE),IF(AJ573="Penethamate hydroiodide",0.63,IF(AJ573="Benzylpenicillin Procaine /
 Benzathine Penicillin",0.61,IF(AJ573="Benzathine Penicillin",0.61,IF(AJ573="Procaine benzylpenicillin",0.61,IF(AJ573=Prodrug!G570,Prodrug!G570,Prodrug!G570))))))</f>
        <v/>
      </c>
      <c r="AW573" s="239" t="str">
        <f>IFERROR((((Calculations!O570*Calculations!G570)/Calculations!E570)*'Data Entry'!X573),"")</f>
        <v/>
      </c>
      <c r="AX573" s="235" t="str">
        <f>IFERROR(VLOOKUP(AJ573,Lists!$P$2:$Q$182,2,0),"")</f>
        <v/>
      </c>
      <c r="AY573" s="233" t="str">
        <f>IF(AO573="UI",VLOOKUP(AM573,'Convert Internation Units'!$A$2:$D$33,4,FALSE),IF(AM573="Penethamate hydroiodide",0.63,IF(AM573="Benzylpenicillin Procaine /
 Benzathine Penicillin",0.61,IF(AM573="Benzathine Penicillin",0.61,IF(AM573="Procaine benzylpenicillin",0.61,IF(AM573=Prodrug!H570,Prodrug!H570,Prodrug!H570))))))</f>
        <v/>
      </c>
      <c r="AZ573" s="239" t="str">
        <f>IFERROR((((Calculations!S570*Calculations!G570)/Calculations!E570)*'Data Entry'!X573),"")</f>
        <v/>
      </c>
      <c r="BA573" s="235" t="str">
        <f>IFERROR(VLOOKUP(AM573,Lists!$P$2:$Q$182,2,0),"")</f>
        <v/>
      </c>
      <c r="BG573" s="165"/>
      <c r="BH573" s="165"/>
      <c r="BI573" s="165"/>
      <c r="BJ573" s="165"/>
      <c r="BK573" s="165"/>
      <c r="BL573" s="165"/>
      <c r="BM573" s="165"/>
      <c r="BN573" s="165"/>
      <c r="BO573" s="165"/>
      <c r="BP573" s="165"/>
      <c r="BQ573" s="165"/>
      <c r="BR573" s="165"/>
      <c r="BS573" s="165"/>
      <c r="BT573" s="165"/>
      <c r="BU573" s="165"/>
    </row>
    <row r="574" spans="1:73" s="5" customFormat="1">
      <c r="A574" s="6">
        <v>568</v>
      </c>
      <c r="B574" s="231"/>
      <c r="C574" s="7"/>
      <c r="D574" s="7"/>
      <c r="E574" s="7"/>
      <c r="F574" s="67"/>
      <c r="G574" s="79"/>
      <c r="H574" s="79"/>
      <c r="I574" s="75"/>
      <c r="J574" s="76"/>
      <c r="K574" s="76"/>
      <c r="L574" s="76"/>
      <c r="M574" s="76"/>
      <c r="N574" s="76"/>
      <c r="O574" s="76"/>
      <c r="P574" s="76"/>
      <c r="Q574" s="76"/>
      <c r="R574" s="76"/>
      <c r="S574" s="76"/>
      <c r="T574" s="76"/>
      <c r="U574" s="76"/>
      <c r="V574" s="76"/>
      <c r="W574" s="80"/>
      <c r="X574" s="69"/>
      <c r="Y574" s="25"/>
      <c r="Z574" s="326"/>
      <c r="AA574" s="327"/>
      <c r="AB574" s="28"/>
      <c r="AC574" s="23"/>
      <c r="AD574" s="8"/>
      <c r="AE574" s="8"/>
      <c r="AF574" s="25"/>
      <c r="AG574" s="6"/>
      <c r="AH574" s="23"/>
      <c r="AI574" s="173"/>
      <c r="AJ574" s="26"/>
      <c r="AK574" s="23"/>
      <c r="AL574" s="25"/>
      <c r="AM574" s="6"/>
      <c r="AN574" s="23"/>
      <c r="AO574" s="247"/>
      <c r="AP574" s="243" t="str">
        <f>IF(AD574="UI",VLOOKUP(AB574,'Convert Internation Units'!$A$2:$D$33,4,FALSE),IF(AB574="Penethamate hydroiodide",0.63,IF(AB574="Benzylpenicillin Procaine /
 Benzathine Penicillin",0.61,IF(AB574="Benzathine Penicillin",0.61,IF(AB574="Procaine benzylpenicillin",0.61,IF(AB574=Prodrug!E571,Prodrug!E571,Prodrug!E571))))))</f>
        <v/>
      </c>
      <c r="AQ574" s="240" t="str">
        <f>IFERROR((((Calculations!C571*Calculations!G571)/Calculations!E571)*'Data Entry'!X574),"")</f>
        <v/>
      </c>
      <c r="AR574" s="141" t="str">
        <f>IFERROR(VLOOKUP(AB574,Lists!$P$2:$Q$182,2,0),"")</f>
        <v/>
      </c>
      <c r="AS574" s="143" t="str">
        <f>IF(AI574="UI",VLOOKUP(AG574,'Convert Internation Units'!$A$2:$D$33,4,FALSE),IF(AG574="Penethamate hydroiodide",0.63,IF(AG574="Benzylpenicillin Procaine /
 Benzathine Penicillin",0.61,IF(AG574="Benzathine Penicillin",0.61,IF(AG574="Procaine benzylpenicillin",0.61,IF(AG574=Prodrug!F571,Prodrug!F571,Prodrug!F571))))))</f>
        <v/>
      </c>
      <c r="AT574" s="240" t="str">
        <f>IFERROR((((Calculations!K571*Calculations!G571)/Calculations!E571)*'Data Entry'!X574),"")</f>
        <v/>
      </c>
      <c r="AU574" s="146" t="str">
        <f>IFERROR(VLOOKUP(AG574,Lists!$P$2:$Q$182,2,0),"")</f>
        <v/>
      </c>
      <c r="AV574" s="143" t="str">
        <f>IF(AL574="UI",VLOOKUP(AJ574,'Convert Internation Units'!$A$2:$D$33,4,FALSE),IF(AJ574="Penethamate hydroiodide",0.63,IF(AJ574="Benzylpenicillin Procaine /
 Benzathine Penicillin",0.61,IF(AJ574="Benzathine Penicillin",0.61,IF(AJ574="Procaine benzylpenicillin",0.61,IF(AJ574=Prodrug!G571,Prodrug!G571,Prodrug!G571))))))</f>
        <v/>
      </c>
      <c r="AW574" s="240" t="str">
        <f>IFERROR((((Calculations!O571*Calculations!G571)/Calculations!E571)*'Data Entry'!X574),"")</f>
        <v/>
      </c>
      <c r="AX574" s="146" t="str">
        <f>IFERROR(VLOOKUP(AJ574,Lists!$P$2:$Q$182,2,0),"")</f>
        <v/>
      </c>
      <c r="AY574" s="143" t="str">
        <f>IF(AO574="UI",VLOOKUP(AM574,'Convert Internation Units'!$A$2:$D$33,4,FALSE),IF(AM574="Penethamate hydroiodide",0.63,IF(AM574="Benzylpenicillin Procaine /
 Benzathine Penicillin",0.61,IF(AM574="Benzathine Penicillin",0.61,IF(AM574="Procaine benzylpenicillin",0.61,IF(AM574=Prodrug!H571,Prodrug!H571,Prodrug!H571))))))</f>
        <v/>
      </c>
      <c r="AZ574" s="240" t="str">
        <f>IFERROR((((Calculations!S571*Calculations!G571)/Calculations!E571)*'Data Entry'!X574),"")</f>
        <v/>
      </c>
      <c r="BA574" s="146" t="str">
        <f>IFERROR(VLOOKUP(AM574,Lists!$P$2:$Q$182,2,0),"")</f>
        <v/>
      </c>
      <c r="BG574" s="165"/>
      <c r="BH574" s="165"/>
      <c r="BI574" s="165"/>
      <c r="BJ574" s="165"/>
      <c r="BK574" s="165"/>
      <c r="BL574" s="165"/>
      <c r="BM574" s="165"/>
      <c r="BN574" s="165"/>
      <c r="BO574" s="165"/>
      <c r="BP574" s="165"/>
      <c r="BQ574" s="165"/>
      <c r="BR574" s="165"/>
      <c r="BS574" s="165"/>
      <c r="BT574" s="165"/>
      <c r="BU574" s="165"/>
    </row>
    <row r="575" spans="1:73" s="5" customFormat="1">
      <c r="A575" s="116">
        <v>569</v>
      </c>
      <c r="B575" s="232"/>
      <c r="C575" s="105"/>
      <c r="D575" s="105"/>
      <c r="E575" s="105"/>
      <c r="F575" s="106"/>
      <c r="G575" s="107"/>
      <c r="H575" s="107"/>
      <c r="I575" s="108"/>
      <c r="J575" s="110"/>
      <c r="K575" s="110"/>
      <c r="L575" s="110"/>
      <c r="M575" s="110"/>
      <c r="N575" s="110"/>
      <c r="O575" s="110"/>
      <c r="P575" s="110"/>
      <c r="Q575" s="110"/>
      <c r="R575" s="110"/>
      <c r="S575" s="110"/>
      <c r="T575" s="110"/>
      <c r="U575" s="110"/>
      <c r="V575" s="110"/>
      <c r="W575" s="109"/>
      <c r="X575" s="111"/>
      <c r="Y575" s="112"/>
      <c r="Z575" s="328"/>
      <c r="AA575" s="329"/>
      <c r="AB575" s="114"/>
      <c r="AC575" s="115"/>
      <c r="AD575" s="113"/>
      <c r="AE575" s="113"/>
      <c r="AF575" s="112"/>
      <c r="AG575" s="116"/>
      <c r="AH575" s="115"/>
      <c r="AI575" s="174"/>
      <c r="AJ575" s="104"/>
      <c r="AK575" s="115"/>
      <c r="AL575" s="112"/>
      <c r="AM575" s="116"/>
      <c r="AN575" s="115"/>
      <c r="AO575" s="248"/>
      <c r="AP575" s="242" t="str">
        <f>IF(AD575="UI",VLOOKUP(AB575,'Convert Internation Units'!$A$2:$D$33,4,FALSE),IF(AB575="Penethamate hydroiodide",0.63,IF(AB575="Benzylpenicillin Procaine /
 Benzathine Penicillin",0.61,IF(AB575="Benzathine Penicillin",0.61,IF(AB575="Procaine benzylpenicillin",0.61,IF(AB575=Prodrug!E572,Prodrug!E572,Prodrug!E572))))))</f>
        <v/>
      </c>
      <c r="AQ575" s="239" t="str">
        <f>IFERROR((((Calculations!C572*Calculations!G572)/Calculations!E572)*'Data Entry'!X575),"")</f>
        <v/>
      </c>
      <c r="AR575" s="234" t="str">
        <f>IFERROR(VLOOKUP(AB575,Lists!$P$2:$Q$182,2,0),"")</f>
        <v/>
      </c>
      <c r="AS575" s="233" t="str">
        <f>IF(AI575="UI",VLOOKUP(AG575,'Convert Internation Units'!$A$2:$D$33,4,FALSE),IF(AG575="Penethamate hydroiodide",0.63,IF(AG575="Benzylpenicillin Procaine /
 Benzathine Penicillin",0.61,IF(AG575="Benzathine Penicillin",0.61,IF(AG575="Procaine benzylpenicillin",0.61,IF(AG575=Prodrug!F572,Prodrug!F572,Prodrug!F572))))))</f>
        <v/>
      </c>
      <c r="AT575" s="239" t="str">
        <f>IFERROR((((Calculations!K572*Calculations!G572)/Calculations!E572)*'Data Entry'!X575),"")</f>
        <v/>
      </c>
      <c r="AU575" s="235" t="str">
        <f>IFERROR(VLOOKUP(AG575,Lists!$P$2:$Q$182,2,0),"")</f>
        <v/>
      </c>
      <c r="AV575" s="233" t="str">
        <f>IF(AL575="UI",VLOOKUP(AJ575,'Convert Internation Units'!$A$2:$D$33,4,FALSE),IF(AJ575="Penethamate hydroiodide",0.63,IF(AJ575="Benzylpenicillin Procaine /
 Benzathine Penicillin",0.61,IF(AJ575="Benzathine Penicillin",0.61,IF(AJ575="Procaine benzylpenicillin",0.61,IF(AJ575=Prodrug!G572,Prodrug!G572,Prodrug!G572))))))</f>
        <v/>
      </c>
      <c r="AW575" s="239" t="str">
        <f>IFERROR((((Calculations!O572*Calculations!G572)/Calculations!E572)*'Data Entry'!X575),"")</f>
        <v/>
      </c>
      <c r="AX575" s="235" t="str">
        <f>IFERROR(VLOOKUP(AJ575,Lists!$P$2:$Q$182,2,0),"")</f>
        <v/>
      </c>
      <c r="AY575" s="233" t="str">
        <f>IF(AO575="UI",VLOOKUP(AM575,'Convert Internation Units'!$A$2:$D$33,4,FALSE),IF(AM575="Penethamate hydroiodide",0.63,IF(AM575="Benzylpenicillin Procaine /
 Benzathine Penicillin",0.61,IF(AM575="Benzathine Penicillin",0.61,IF(AM575="Procaine benzylpenicillin",0.61,IF(AM575=Prodrug!H572,Prodrug!H572,Prodrug!H572))))))</f>
        <v/>
      </c>
      <c r="AZ575" s="239" t="str">
        <f>IFERROR((((Calculations!S572*Calculations!G572)/Calculations!E572)*'Data Entry'!X575),"")</f>
        <v/>
      </c>
      <c r="BA575" s="235" t="str">
        <f>IFERROR(VLOOKUP(AM575,Lists!$P$2:$Q$182,2,0),"")</f>
        <v/>
      </c>
      <c r="BG575" s="165"/>
      <c r="BH575" s="165"/>
      <c r="BI575" s="165"/>
      <c r="BJ575" s="165"/>
      <c r="BK575" s="165"/>
      <c r="BL575" s="165"/>
      <c r="BM575" s="165"/>
      <c r="BN575" s="165"/>
      <c r="BO575" s="165"/>
      <c r="BP575" s="165"/>
      <c r="BQ575" s="165"/>
      <c r="BR575" s="165"/>
      <c r="BS575" s="165"/>
      <c r="BT575" s="165"/>
      <c r="BU575" s="165"/>
    </row>
    <row r="576" spans="1:73" s="5" customFormat="1">
      <c r="A576" s="6">
        <v>570</v>
      </c>
      <c r="B576" s="231"/>
      <c r="C576" s="7"/>
      <c r="D576" s="7"/>
      <c r="E576" s="7"/>
      <c r="F576" s="67"/>
      <c r="G576" s="79"/>
      <c r="H576" s="79"/>
      <c r="I576" s="75"/>
      <c r="J576" s="76"/>
      <c r="K576" s="76"/>
      <c r="L576" s="76"/>
      <c r="M576" s="76"/>
      <c r="N576" s="76"/>
      <c r="O576" s="76"/>
      <c r="P576" s="76"/>
      <c r="Q576" s="76"/>
      <c r="R576" s="76"/>
      <c r="S576" s="76"/>
      <c r="T576" s="76"/>
      <c r="U576" s="76"/>
      <c r="V576" s="76"/>
      <c r="W576" s="80"/>
      <c r="X576" s="69"/>
      <c r="Y576" s="25"/>
      <c r="Z576" s="326"/>
      <c r="AA576" s="327"/>
      <c r="AB576" s="28"/>
      <c r="AC576" s="23"/>
      <c r="AD576" s="8"/>
      <c r="AE576" s="8"/>
      <c r="AF576" s="25"/>
      <c r="AG576" s="6"/>
      <c r="AH576" s="23"/>
      <c r="AI576" s="173"/>
      <c r="AJ576" s="26"/>
      <c r="AK576" s="23"/>
      <c r="AL576" s="25"/>
      <c r="AM576" s="6"/>
      <c r="AN576" s="23"/>
      <c r="AO576" s="247"/>
      <c r="AP576" s="243" t="str">
        <f>IF(AD576="UI",VLOOKUP(AB576,'Convert Internation Units'!$A$2:$D$33,4,FALSE),IF(AB576="Penethamate hydroiodide",0.63,IF(AB576="Benzylpenicillin Procaine /
 Benzathine Penicillin",0.61,IF(AB576="Benzathine Penicillin",0.61,IF(AB576="Procaine benzylpenicillin",0.61,IF(AB576=Prodrug!E573,Prodrug!E573,Prodrug!E573))))))</f>
        <v/>
      </c>
      <c r="AQ576" s="240" t="str">
        <f>IFERROR((((Calculations!C573*Calculations!G573)/Calculations!E573)*'Data Entry'!X576),"")</f>
        <v/>
      </c>
      <c r="AR576" s="141" t="str">
        <f>IFERROR(VLOOKUP(AB576,Lists!$P$2:$Q$182,2,0),"")</f>
        <v/>
      </c>
      <c r="AS576" s="143" t="str">
        <f>IF(AI576="UI",VLOOKUP(AG576,'Convert Internation Units'!$A$2:$D$33,4,FALSE),IF(AG576="Penethamate hydroiodide",0.63,IF(AG576="Benzylpenicillin Procaine /
 Benzathine Penicillin",0.61,IF(AG576="Benzathine Penicillin",0.61,IF(AG576="Procaine benzylpenicillin",0.61,IF(AG576=Prodrug!F573,Prodrug!F573,Prodrug!F573))))))</f>
        <v/>
      </c>
      <c r="AT576" s="240" t="str">
        <f>IFERROR((((Calculations!K573*Calculations!G573)/Calculations!E573)*'Data Entry'!X576),"")</f>
        <v/>
      </c>
      <c r="AU576" s="146" t="str">
        <f>IFERROR(VLOOKUP(AG576,Lists!$P$2:$Q$182,2,0),"")</f>
        <v/>
      </c>
      <c r="AV576" s="143" t="str">
        <f>IF(AL576="UI",VLOOKUP(AJ576,'Convert Internation Units'!$A$2:$D$33,4,FALSE),IF(AJ576="Penethamate hydroiodide",0.63,IF(AJ576="Benzylpenicillin Procaine /
 Benzathine Penicillin",0.61,IF(AJ576="Benzathine Penicillin",0.61,IF(AJ576="Procaine benzylpenicillin",0.61,IF(AJ576=Prodrug!G573,Prodrug!G573,Prodrug!G573))))))</f>
        <v/>
      </c>
      <c r="AW576" s="240" t="str">
        <f>IFERROR((((Calculations!O573*Calculations!G573)/Calculations!E573)*'Data Entry'!X576),"")</f>
        <v/>
      </c>
      <c r="AX576" s="146" t="str">
        <f>IFERROR(VLOOKUP(AJ576,Lists!$P$2:$Q$182,2,0),"")</f>
        <v/>
      </c>
      <c r="AY576" s="143" t="str">
        <f>IF(AO576="UI",VLOOKUP(AM576,'Convert Internation Units'!$A$2:$D$33,4,FALSE),IF(AM576="Penethamate hydroiodide",0.63,IF(AM576="Benzylpenicillin Procaine /
 Benzathine Penicillin",0.61,IF(AM576="Benzathine Penicillin",0.61,IF(AM576="Procaine benzylpenicillin",0.61,IF(AM576=Prodrug!H573,Prodrug!H573,Prodrug!H573))))))</f>
        <v/>
      </c>
      <c r="AZ576" s="240" t="str">
        <f>IFERROR((((Calculations!S573*Calculations!G573)/Calculations!E573)*'Data Entry'!X576),"")</f>
        <v/>
      </c>
      <c r="BA576" s="146" t="str">
        <f>IFERROR(VLOOKUP(AM576,Lists!$P$2:$Q$182,2,0),"")</f>
        <v/>
      </c>
      <c r="BG576" s="165"/>
      <c r="BH576" s="165"/>
      <c r="BI576" s="165"/>
      <c r="BJ576" s="165"/>
      <c r="BK576" s="165"/>
      <c r="BL576" s="165"/>
      <c r="BM576" s="165"/>
      <c r="BN576" s="165"/>
      <c r="BO576" s="165"/>
      <c r="BP576" s="165"/>
      <c r="BQ576" s="165"/>
      <c r="BR576" s="165"/>
      <c r="BS576" s="165"/>
      <c r="BT576" s="165"/>
      <c r="BU576" s="165"/>
    </row>
    <row r="577" spans="1:73" s="5" customFormat="1">
      <c r="A577" s="116">
        <v>571</v>
      </c>
      <c r="B577" s="232"/>
      <c r="C577" s="105"/>
      <c r="D577" s="105"/>
      <c r="E577" s="105"/>
      <c r="F577" s="106"/>
      <c r="G577" s="107"/>
      <c r="H577" s="107"/>
      <c r="I577" s="108"/>
      <c r="J577" s="110"/>
      <c r="K577" s="110"/>
      <c r="L577" s="110"/>
      <c r="M577" s="110"/>
      <c r="N577" s="110"/>
      <c r="O577" s="110"/>
      <c r="P577" s="110"/>
      <c r="Q577" s="110"/>
      <c r="R577" s="110"/>
      <c r="S577" s="110"/>
      <c r="T577" s="110"/>
      <c r="U577" s="110"/>
      <c r="V577" s="110"/>
      <c r="W577" s="109"/>
      <c r="X577" s="111"/>
      <c r="Y577" s="112"/>
      <c r="Z577" s="328"/>
      <c r="AA577" s="329"/>
      <c r="AB577" s="114"/>
      <c r="AC577" s="115"/>
      <c r="AD577" s="113"/>
      <c r="AE577" s="113"/>
      <c r="AF577" s="112"/>
      <c r="AG577" s="116"/>
      <c r="AH577" s="115"/>
      <c r="AI577" s="174"/>
      <c r="AJ577" s="104"/>
      <c r="AK577" s="115"/>
      <c r="AL577" s="112"/>
      <c r="AM577" s="116"/>
      <c r="AN577" s="115"/>
      <c r="AO577" s="248"/>
      <c r="AP577" s="242" t="str">
        <f>IF(AD577="UI",VLOOKUP(AB577,'Convert Internation Units'!$A$2:$D$33,4,FALSE),IF(AB577="Penethamate hydroiodide",0.63,IF(AB577="Benzylpenicillin Procaine /
 Benzathine Penicillin",0.61,IF(AB577="Benzathine Penicillin",0.61,IF(AB577="Procaine benzylpenicillin",0.61,IF(AB577=Prodrug!E574,Prodrug!E574,Prodrug!E574))))))</f>
        <v/>
      </c>
      <c r="AQ577" s="239" t="str">
        <f>IFERROR((((Calculations!C574*Calculations!G574)/Calculations!E574)*'Data Entry'!X577),"")</f>
        <v/>
      </c>
      <c r="AR577" s="234" t="str">
        <f>IFERROR(VLOOKUP(AB577,Lists!$P$2:$Q$182,2,0),"")</f>
        <v/>
      </c>
      <c r="AS577" s="233" t="str">
        <f>IF(AI577="UI",VLOOKUP(AG577,'Convert Internation Units'!$A$2:$D$33,4,FALSE),IF(AG577="Penethamate hydroiodide",0.63,IF(AG577="Benzylpenicillin Procaine /
 Benzathine Penicillin",0.61,IF(AG577="Benzathine Penicillin",0.61,IF(AG577="Procaine benzylpenicillin",0.61,IF(AG577=Prodrug!F574,Prodrug!F574,Prodrug!F574))))))</f>
        <v/>
      </c>
      <c r="AT577" s="239" t="str">
        <f>IFERROR((((Calculations!K574*Calculations!G574)/Calculations!E574)*'Data Entry'!X577),"")</f>
        <v/>
      </c>
      <c r="AU577" s="235" t="str">
        <f>IFERROR(VLOOKUP(AG577,Lists!$P$2:$Q$182,2,0),"")</f>
        <v/>
      </c>
      <c r="AV577" s="233" t="str">
        <f>IF(AL577="UI",VLOOKUP(AJ577,'Convert Internation Units'!$A$2:$D$33,4,FALSE),IF(AJ577="Penethamate hydroiodide",0.63,IF(AJ577="Benzylpenicillin Procaine /
 Benzathine Penicillin",0.61,IF(AJ577="Benzathine Penicillin",0.61,IF(AJ577="Procaine benzylpenicillin",0.61,IF(AJ577=Prodrug!G574,Prodrug!G574,Prodrug!G574))))))</f>
        <v/>
      </c>
      <c r="AW577" s="239" t="str">
        <f>IFERROR((((Calculations!O574*Calculations!G574)/Calculations!E574)*'Data Entry'!X577),"")</f>
        <v/>
      </c>
      <c r="AX577" s="235" t="str">
        <f>IFERROR(VLOOKUP(AJ577,Lists!$P$2:$Q$182,2,0),"")</f>
        <v/>
      </c>
      <c r="AY577" s="233" t="str">
        <f>IF(AO577="UI",VLOOKUP(AM577,'Convert Internation Units'!$A$2:$D$33,4,FALSE),IF(AM577="Penethamate hydroiodide",0.63,IF(AM577="Benzylpenicillin Procaine /
 Benzathine Penicillin",0.61,IF(AM577="Benzathine Penicillin",0.61,IF(AM577="Procaine benzylpenicillin",0.61,IF(AM577=Prodrug!H574,Prodrug!H574,Prodrug!H574))))))</f>
        <v/>
      </c>
      <c r="AZ577" s="239" t="str">
        <f>IFERROR((((Calculations!S574*Calculations!G574)/Calculations!E574)*'Data Entry'!X577),"")</f>
        <v/>
      </c>
      <c r="BA577" s="235" t="str">
        <f>IFERROR(VLOOKUP(AM577,Lists!$P$2:$Q$182,2,0),"")</f>
        <v/>
      </c>
      <c r="BG577" s="165"/>
      <c r="BH577" s="165"/>
      <c r="BI577" s="165"/>
      <c r="BJ577" s="165"/>
      <c r="BK577" s="165"/>
      <c r="BL577" s="165"/>
      <c r="BM577" s="165"/>
      <c r="BN577" s="165"/>
      <c r="BO577" s="165"/>
      <c r="BP577" s="165"/>
      <c r="BQ577" s="165"/>
      <c r="BR577" s="165"/>
      <c r="BS577" s="165"/>
      <c r="BT577" s="165"/>
      <c r="BU577" s="165"/>
    </row>
    <row r="578" spans="1:73" s="5" customFormat="1">
      <c r="A578" s="6">
        <v>572</v>
      </c>
      <c r="B578" s="231"/>
      <c r="C578" s="7"/>
      <c r="D578" s="7"/>
      <c r="E578" s="7"/>
      <c r="F578" s="67"/>
      <c r="G578" s="79"/>
      <c r="H578" s="79"/>
      <c r="I578" s="75"/>
      <c r="J578" s="76"/>
      <c r="K578" s="76"/>
      <c r="L578" s="76"/>
      <c r="M578" s="76"/>
      <c r="N578" s="76"/>
      <c r="O578" s="76"/>
      <c r="P578" s="76"/>
      <c r="Q578" s="76"/>
      <c r="R578" s="76"/>
      <c r="S578" s="76"/>
      <c r="T578" s="76"/>
      <c r="U578" s="76"/>
      <c r="V578" s="76"/>
      <c r="W578" s="80"/>
      <c r="X578" s="69"/>
      <c r="Y578" s="25"/>
      <c r="Z578" s="326"/>
      <c r="AA578" s="327"/>
      <c r="AB578" s="28"/>
      <c r="AC578" s="23"/>
      <c r="AD578" s="8"/>
      <c r="AE578" s="8"/>
      <c r="AF578" s="25"/>
      <c r="AG578" s="6"/>
      <c r="AH578" s="23"/>
      <c r="AI578" s="173"/>
      <c r="AJ578" s="26"/>
      <c r="AK578" s="23"/>
      <c r="AL578" s="25"/>
      <c r="AM578" s="6"/>
      <c r="AN578" s="23"/>
      <c r="AO578" s="247"/>
      <c r="AP578" s="243" t="str">
        <f>IF(AD578="UI",VLOOKUP(AB578,'Convert Internation Units'!$A$2:$D$33,4,FALSE),IF(AB578="Penethamate hydroiodide",0.63,IF(AB578="Benzylpenicillin Procaine /
 Benzathine Penicillin",0.61,IF(AB578="Benzathine Penicillin",0.61,IF(AB578="Procaine benzylpenicillin",0.61,IF(AB578=Prodrug!E575,Prodrug!E575,Prodrug!E575))))))</f>
        <v/>
      </c>
      <c r="AQ578" s="240" t="str">
        <f>IFERROR((((Calculations!C575*Calculations!G575)/Calculations!E575)*'Data Entry'!X578),"")</f>
        <v/>
      </c>
      <c r="AR578" s="141" t="str">
        <f>IFERROR(VLOOKUP(AB578,Lists!$P$2:$Q$182,2,0),"")</f>
        <v/>
      </c>
      <c r="AS578" s="143" t="str">
        <f>IF(AI578="UI",VLOOKUP(AG578,'Convert Internation Units'!$A$2:$D$33,4,FALSE),IF(AG578="Penethamate hydroiodide",0.63,IF(AG578="Benzylpenicillin Procaine /
 Benzathine Penicillin",0.61,IF(AG578="Benzathine Penicillin",0.61,IF(AG578="Procaine benzylpenicillin",0.61,IF(AG578=Prodrug!F575,Prodrug!F575,Prodrug!F575))))))</f>
        <v/>
      </c>
      <c r="AT578" s="240" t="str">
        <f>IFERROR((((Calculations!K575*Calculations!G575)/Calculations!E575)*'Data Entry'!X578),"")</f>
        <v/>
      </c>
      <c r="AU578" s="146" t="str">
        <f>IFERROR(VLOOKUP(AG578,Lists!$P$2:$Q$182,2,0),"")</f>
        <v/>
      </c>
      <c r="AV578" s="143" t="str">
        <f>IF(AL578="UI",VLOOKUP(AJ578,'Convert Internation Units'!$A$2:$D$33,4,FALSE),IF(AJ578="Penethamate hydroiodide",0.63,IF(AJ578="Benzylpenicillin Procaine /
 Benzathine Penicillin",0.61,IF(AJ578="Benzathine Penicillin",0.61,IF(AJ578="Procaine benzylpenicillin",0.61,IF(AJ578=Prodrug!G575,Prodrug!G575,Prodrug!G575))))))</f>
        <v/>
      </c>
      <c r="AW578" s="240" t="str">
        <f>IFERROR((((Calculations!O575*Calculations!G575)/Calculations!E575)*'Data Entry'!X578),"")</f>
        <v/>
      </c>
      <c r="AX578" s="146" t="str">
        <f>IFERROR(VLOOKUP(AJ578,Lists!$P$2:$Q$182,2,0),"")</f>
        <v/>
      </c>
      <c r="AY578" s="143" t="str">
        <f>IF(AO578="UI",VLOOKUP(AM578,'Convert Internation Units'!$A$2:$D$33,4,FALSE),IF(AM578="Penethamate hydroiodide",0.63,IF(AM578="Benzylpenicillin Procaine /
 Benzathine Penicillin",0.61,IF(AM578="Benzathine Penicillin",0.61,IF(AM578="Procaine benzylpenicillin",0.61,IF(AM578=Prodrug!H575,Prodrug!H575,Prodrug!H575))))))</f>
        <v/>
      </c>
      <c r="AZ578" s="240" t="str">
        <f>IFERROR((((Calculations!S575*Calculations!G575)/Calculations!E575)*'Data Entry'!X578),"")</f>
        <v/>
      </c>
      <c r="BA578" s="146" t="str">
        <f>IFERROR(VLOOKUP(AM578,Lists!$P$2:$Q$182,2,0),"")</f>
        <v/>
      </c>
      <c r="BG578" s="165"/>
      <c r="BH578" s="165"/>
      <c r="BI578" s="165"/>
      <c r="BJ578" s="165"/>
      <c r="BK578" s="165"/>
      <c r="BL578" s="165"/>
      <c r="BM578" s="165"/>
      <c r="BN578" s="165"/>
      <c r="BO578" s="165"/>
      <c r="BP578" s="165"/>
      <c r="BQ578" s="165"/>
      <c r="BR578" s="165"/>
      <c r="BS578" s="165"/>
      <c r="BT578" s="165"/>
      <c r="BU578" s="165"/>
    </row>
    <row r="579" spans="1:73" s="5" customFormat="1">
      <c r="A579" s="116">
        <v>573</v>
      </c>
      <c r="B579" s="232"/>
      <c r="C579" s="105"/>
      <c r="D579" s="105"/>
      <c r="E579" s="105"/>
      <c r="F579" s="106"/>
      <c r="G579" s="107"/>
      <c r="H579" s="107"/>
      <c r="I579" s="108"/>
      <c r="J579" s="110"/>
      <c r="K579" s="110"/>
      <c r="L579" s="110"/>
      <c r="M579" s="110"/>
      <c r="N579" s="110"/>
      <c r="O579" s="110"/>
      <c r="P579" s="110"/>
      <c r="Q579" s="110"/>
      <c r="R579" s="110"/>
      <c r="S579" s="110"/>
      <c r="T579" s="110"/>
      <c r="U579" s="110"/>
      <c r="V579" s="110"/>
      <c r="W579" s="109"/>
      <c r="X579" s="111"/>
      <c r="Y579" s="112"/>
      <c r="Z579" s="328"/>
      <c r="AA579" s="329"/>
      <c r="AB579" s="114"/>
      <c r="AC579" s="115"/>
      <c r="AD579" s="113"/>
      <c r="AE579" s="113"/>
      <c r="AF579" s="112"/>
      <c r="AG579" s="116"/>
      <c r="AH579" s="115"/>
      <c r="AI579" s="174"/>
      <c r="AJ579" s="104"/>
      <c r="AK579" s="115"/>
      <c r="AL579" s="112"/>
      <c r="AM579" s="116"/>
      <c r="AN579" s="115"/>
      <c r="AO579" s="248"/>
      <c r="AP579" s="242" t="str">
        <f>IF(AD579="UI",VLOOKUP(AB579,'Convert Internation Units'!$A$2:$D$33,4,FALSE),IF(AB579="Penethamate hydroiodide",0.63,IF(AB579="Benzylpenicillin Procaine /
 Benzathine Penicillin",0.61,IF(AB579="Benzathine Penicillin",0.61,IF(AB579="Procaine benzylpenicillin",0.61,IF(AB579=Prodrug!E576,Prodrug!E576,Prodrug!E576))))))</f>
        <v/>
      </c>
      <c r="AQ579" s="239" t="str">
        <f>IFERROR((((Calculations!C576*Calculations!G576)/Calculations!E576)*'Data Entry'!X579),"")</f>
        <v/>
      </c>
      <c r="AR579" s="234" t="str">
        <f>IFERROR(VLOOKUP(AB579,Lists!$P$2:$Q$182,2,0),"")</f>
        <v/>
      </c>
      <c r="AS579" s="233" t="str">
        <f>IF(AI579="UI",VLOOKUP(AG579,'Convert Internation Units'!$A$2:$D$33,4,FALSE),IF(AG579="Penethamate hydroiodide",0.63,IF(AG579="Benzylpenicillin Procaine /
 Benzathine Penicillin",0.61,IF(AG579="Benzathine Penicillin",0.61,IF(AG579="Procaine benzylpenicillin",0.61,IF(AG579=Prodrug!F576,Prodrug!F576,Prodrug!F576))))))</f>
        <v/>
      </c>
      <c r="AT579" s="239" t="str">
        <f>IFERROR((((Calculations!K576*Calculations!G576)/Calculations!E576)*'Data Entry'!X579),"")</f>
        <v/>
      </c>
      <c r="AU579" s="235" t="str">
        <f>IFERROR(VLOOKUP(AG579,Lists!$P$2:$Q$182,2,0),"")</f>
        <v/>
      </c>
      <c r="AV579" s="233" t="str">
        <f>IF(AL579="UI",VLOOKUP(AJ579,'Convert Internation Units'!$A$2:$D$33,4,FALSE),IF(AJ579="Penethamate hydroiodide",0.63,IF(AJ579="Benzylpenicillin Procaine /
 Benzathine Penicillin",0.61,IF(AJ579="Benzathine Penicillin",0.61,IF(AJ579="Procaine benzylpenicillin",0.61,IF(AJ579=Prodrug!G576,Prodrug!G576,Prodrug!G576))))))</f>
        <v/>
      </c>
      <c r="AW579" s="239" t="str">
        <f>IFERROR((((Calculations!O576*Calculations!G576)/Calculations!E576)*'Data Entry'!X579),"")</f>
        <v/>
      </c>
      <c r="AX579" s="235" t="str">
        <f>IFERROR(VLOOKUP(AJ579,Lists!$P$2:$Q$182,2,0),"")</f>
        <v/>
      </c>
      <c r="AY579" s="233" t="str">
        <f>IF(AO579="UI",VLOOKUP(AM579,'Convert Internation Units'!$A$2:$D$33,4,FALSE),IF(AM579="Penethamate hydroiodide",0.63,IF(AM579="Benzylpenicillin Procaine /
 Benzathine Penicillin",0.61,IF(AM579="Benzathine Penicillin",0.61,IF(AM579="Procaine benzylpenicillin",0.61,IF(AM579=Prodrug!H576,Prodrug!H576,Prodrug!H576))))))</f>
        <v/>
      </c>
      <c r="AZ579" s="239" t="str">
        <f>IFERROR((((Calculations!S576*Calculations!G576)/Calculations!E576)*'Data Entry'!X579),"")</f>
        <v/>
      </c>
      <c r="BA579" s="235" t="str">
        <f>IFERROR(VLOOKUP(AM579,Lists!$P$2:$Q$182,2,0),"")</f>
        <v/>
      </c>
      <c r="BG579" s="165"/>
      <c r="BH579" s="165"/>
      <c r="BI579" s="165"/>
      <c r="BJ579" s="165"/>
      <c r="BK579" s="165"/>
      <c r="BL579" s="165"/>
      <c r="BM579" s="165"/>
      <c r="BN579" s="165"/>
      <c r="BO579" s="165"/>
      <c r="BP579" s="165"/>
      <c r="BQ579" s="165"/>
      <c r="BR579" s="165"/>
      <c r="BS579" s="165"/>
      <c r="BT579" s="165"/>
      <c r="BU579" s="165"/>
    </row>
    <row r="580" spans="1:73" s="5" customFormat="1">
      <c r="A580" s="6">
        <v>574</v>
      </c>
      <c r="B580" s="231"/>
      <c r="C580" s="7"/>
      <c r="D580" s="7"/>
      <c r="E580" s="7"/>
      <c r="F580" s="67"/>
      <c r="G580" s="79"/>
      <c r="H580" s="79"/>
      <c r="I580" s="75"/>
      <c r="J580" s="76"/>
      <c r="K580" s="76"/>
      <c r="L580" s="76"/>
      <c r="M580" s="76"/>
      <c r="N580" s="76"/>
      <c r="O580" s="76"/>
      <c r="P580" s="76"/>
      <c r="Q580" s="76"/>
      <c r="R580" s="76"/>
      <c r="S580" s="76"/>
      <c r="T580" s="76"/>
      <c r="U580" s="76"/>
      <c r="V580" s="76"/>
      <c r="W580" s="80"/>
      <c r="X580" s="69"/>
      <c r="Y580" s="25"/>
      <c r="Z580" s="326"/>
      <c r="AA580" s="327"/>
      <c r="AB580" s="28"/>
      <c r="AC580" s="23"/>
      <c r="AD580" s="8"/>
      <c r="AE580" s="8"/>
      <c r="AF580" s="25"/>
      <c r="AG580" s="6"/>
      <c r="AH580" s="23"/>
      <c r="AI580" s="173"/>
      <c r="AJ580" s="26"/>
      <c r="AK580" s="23"/>
      <c r="AL580" s="25"/>
      <c r="AM580" s="6"/>
      <c r="AN580" s="23"/>
      <c r="AO580" s="247"/>
      <c r="AP580" s="243" t="str">
        <f>IF(AD580="UI",VLOOKUP(AB580,'Convert Internation Units'!$A$2:$D$33,4,FALSE),IF(AB580="Penethamate hydroiodide",0.63,IF(AB580="Benzylpenicillin Procaine /
 Benzathine Penicillin",0.61,IF(AB580="Benzathine Penicillin",0.61,IF(AB580="Procaine benzylpenicillin",0.61,IF(AB580=Prodrug!E577,Prodrug!E577,Prodrug!E577))))))</f>
        <v/>
      </c>
      <c r="AQ580" s="240" t="str">
        <f>IFERROR((((Calculations!C577*Calculations!G577)/Calculations!E577)*'Data Entry'!X580),"")</f>
        <v/>
      </c>
      <c r="AR580" s="141" t="str">
        <f>IFERROR(VLOOKUP(AB580,Lists!$P$2:$Q$182,2,0),"")</f>
        <v/>
      </c>
      <c r="AS580" s="143" t="str">
        <f>IF(AI580="UI",VLOOKUP(AG580,'Convert Internation Units'!$A$2:$D$33,4,FALSE),IF(AG580="Penethamate hydroiodide",0.63,IF(AG580="Benzylpenicillin Procaine /
 Benzathine Penicillin",0.61,IF(AG580="Benzathine Penicillin",0.61,IF(AG580="Procaine benzylpenicillin",0.61,IF(AG580=Prodrug!F577,Prodrug!F577,Prodrug!F577))))))</f>
        <v/>
      </c>
      <c r="AT580" s="240" t="str">
        <f>IFERROR((((Calculations!K577*Calculations!G577)/Calculations!E577)*'Data Entry'!X580),"")</f>
        <v/>
      </c>
      <c r="AU580" s="146" t="str">
        <f>IFERROR(VLOOKUP(AG580,Lists!$P$2:$Q$182,2,0),"")</f>
        <v/>
      </c>
      <c r="AV580" s="143" t="str">
        <f>IF(AL580="UI",VLOOKUP(AJ580,'Convert Internation Units'!$A$2:$D$33,4,FALSE),IF(AJ580="Penethamate hydroiodide",0.63,IF(AJ580="Benzylpenicillin Procaine /
 Benzathine Penicillin",0.61,IF(AJ580="Benzathine Penicillin",0.61,IF(AJ580="Procaine benzylpenicillin",0.61,IF(AJ580=Prodrug!G577,Prodrug!G577,Prodrug!G577))))))</f>
        <v/>
      </c>
      <c r="AW580" s="240" t="str">
        <f>IFERROR((((Calculations!O577*Calculations!G577)/Calculations!E577)*'Data Entry'!X580),"")</f>
        <v/>
      </c>
      <c r="AX580" s="146" t="str">
        <f>IFERROR(VLOOKUP(AJ580,Lists!$P$2:$Q$182,2,0),"")</f>
        <v/>
      </c>
      <c r="AY580" s="143" t="str">
        <f>IF(AO580="UI",VLOOKUP(AM580,'Convert Internation Units'!$A$2:$D$33,4,FALSE),IF(AM580="Penethamate hydroiodide",0.63,IF(AM580="Benzylpenicillin Procaine /
 Benzathine Penicillin",0.61,IF(AM580="Benzathine Penicillin",0.61,IF(AM580="Procaine benzylpenicillin",0.61,IF(AM580=Prodrug!H577,Prodrug!H577,Prodrug!H577))))))</f>
        <v/>
      </c>
      <c r="AZ580" s="240" t="str">
        <f>IFERROR((((Calculations!S577*Calculations!G577)/Calculations!E577)*'Data Entry'!X580),"")</f>
        <v/>
      </c>
      <c r="BA580" s="146" t="str">
        <f>IFERROR(VLOOKUP(AM580,Lists!$P$2:$Q$182,2,0),"")</f>
        <v/>
      </c>
      <c r="BG580" s="165"/>
      <c r="BH580" s="165"/>
      <c r="BI580" s="165"/>
      <c r="BJ580" s="165"/>
      <c r="BK580" s="165"/>
      <c r="BL580" s="165"/>
      <c r="BM580" s="165"/>
      <c r="BN580" s="165"/>
      <c r="BO580" s="165"/>
      <c r="BP580" s="165"/>
      <c r="BQ580" s="165"/>
      <c r="BR580" s="165"/>
      <c r="BS580" s="165"/>
      <c r="BT580" s="165"/>
      <c r="BU580" s="165"/>
    </row>
    <row r="581" spans="1:73" s="5" customFormat="1">
      <c r="A581" s="116">
        <v>575</v>
      </c>
      <c r="B581" s="232"/>
      <c r="C581" s="105"/>
      <c r="D581" s="105"/>
      <c r="E581" s="105"/>
      <c r="F581" s="106"/>
      <c r="G581" s="107"/>
      <c r="H581" s="107"/>
      <c r="I581" s="108"/>
      <c r="J581" s="110"/>
      <c r="K581" s="110"/>
      <c r="L581" s="110"/>
      <c r="M581" s="110"/>
      <c r="N581" s="110"/>
      <c r="O581" s="110"/>
      <c r="P581" s="110"/>
      <c r="Q581" s="110"/>
      <c r="R581" s="110"/>
      <c r="S581" s="110"/>
      <c r="T581" s="110"/>
      <c r="U581" s="110"/>
      <c r="V581" s="110"/>
      <c r="W581" s="109"/>
      <c r="X581" s="111"/>
      <c r="Y581" s="112"/>
      <c r="Z581" s="328"/>
      <c r="AA581" s="329"/>
      <c r="AB581" s="114"/>
      <c r="AC581" s="115"/>
      <c r="AD581" s="113"/>
      <c r="AE581" s="113"/>
      <c r="AF581" s="112"/>
      <c r="AG581" s="116"/>
      <c r="AH581" s="115"/>
      <c r="AI581" s="174"/>
      <c r="AJ581" s="104"/>
      <c r="AK581" s="115"/>
      <c r="AL581" s="112"/>
      <c r="AM581" s="116"/>
      <c r="AN581" s="115"/>
      <c r="AO581" s="248"/>
      <c r="AP581" s="242" t="str">
        <f>IF(AD581="UI",VLOOKUP(AB581,'Convert Internation Units'!$A$2:$D$33,4,FALSE),IF(AB581="Penethamate hydroiodide",0.63,IF(AB581="Benzylpenicillin Procaine /
 Benzathine Penicillin",0.61,IF(AB581="Benzathine Penicillin",0.61,IF(AB581="Procaine benzylpenicillin",0.61,IF(AB581=Prodrug!E578,Prodrug!E578,Prodrug!E578))))))</f>
        <v/>
      </c>
      <c r="AQ581" s="239" t="str">
        <f>IFERROR((((Calculations!C578*Calculations!G578)/Calculations!E578)*'Data Entry'!X581),"")</f>
        <v/>
      </c>
      <c r="AR581" s="234" t="str">
        <f>IFERROR(VLOOKUP(AB581,Lists!$P$2:$Q$182,2,0),"")</f>
        <v/>
      </c>
      <c r="AS581" s="233" t="str">
        <f>IF(AI581="UI",VLOOKUP(AG581,'Convert Internation Units'!$A$2:$D$33,4,FALSE),IF(AG581="Penethamate hydroiodide",0.63,IF(AG581="Benzylpenicillin Procaine /
 Benzathine Penicillin",0.61,IF(AG581="Benzathine Penicillin",0.61,IF(AG581="Procaine benzylpenicillin",0.61,IF(AG581=Prodrug!F578,Prodrug!F578,Prodrug!F578))))))</f>
        <v/>
      </c>
      <c r="AT581" s="239" t="str">
        <f>IFERROR((((Calculations!K578*Calculations!G578)/Calculations!E578)*'Data Entry'!X581),"")</f>
        <v/>
      </c>
      <c r="AU581" s="235" t="str">
        <f>IFERROR(VLOOKUP(AG581,Lists!$P$2:$Q$182,2,0),"")</f>
        <v/>
      </c>
      <c r="AV581" s="233" t="str">
        <f>IF(AL581="UI",VLOOKUP(AJ581,'Convert Internation Units'!$A$2:$D$33,4,FALSE),IF(AJ581="Penethamate hydroiodide",0.63,IF(AJ581="Benzylpenicillin Procaine /
 Benzathine Penicillin",0.61,IF(AJ581="Benzathine Penicillin",0.61,IF(AJ581="Procaine benzylpenicillin",0.61,IF(AJ581=Prodrug!G578,Prodrug!G578,Prodrug!G578))))))</f>
        <v/>
      </c>
      <c r="AW581" s="239" t="str">
        <f>IFERROR((((Calculations!O578*Calculations!G578)/Calculations!E578)*'Data Entry'!X581),"")</f>
        <v/>
      </c>
      <c r="AX581" s="235" t="str">
        <f>IFERROR(VLOOKUP(AJ581,Lists!$P$2:$Q$182,2,0),"")</f>
        <v/>
      </c>
      <c r="AY581" s="233" t="str">
        <f>IF(AO581="UI",VLOOKUP(AM581,'Convert Internation Units'!$A$2:$D$33,4,FALSE),IF(AM581="Penethamate hydroiodide",0.63,IF(AM581="Benzylpenicillin Procaine /
 Benzathine Penicillin",0.61,IF(AM581="Benzathine Penicillin",0.61,IF(AM581="Procaine benzylpenicillin",0.61,IF(AM581=Prodrug!H578,Prodrug!H578,Prodrug!H578))))))</f>
        <v/>
      </c>
      <c r="AZ581" s="239" t="str">
        <f>IFERROR((((Calculations!S578*Calculations!G578)/Calculations!E578)*'Data Entry'!X581),"")</f>
        <v/>
      </c>
      <c r="BA581" s="235" t="str">
        <f>IFERROR(VLOOKUP(AM581,Lists!$P$2:$Q$182,2,0),"")</f>
        <v/>
      </c>
      <c r="BG581" s="165"/>
      <c r="BH581" s="165"/>
      <c r="BI581" s="165"/>
      <c r="BJ581" s="165"/>
      <c r="BK581" s="165"/>
      <c r="BL581" s="165"/>
      <c r="BM581" s="165"/>
      <c r="BN581" s="165"/>
      <c r="BO581" s="165"/>
      <c r="BP581" s="165"/>
      <c r="BQ581" s="165"/>
      <c r="BR581" s="165"/>
      <c r="BS581" s="165"/>
      <c r="BT581" s="165"/>
      <c r="BU581" s="165"/>
    </row>
    <row r="582" spans="1:73" s="5" customFormat="1">
      <c r="A582" s="6">
        <v>576</v>
      </c>
      <c r="B582" s="231"/>
      <c r="C582" s="7"/>
      <c r="D582" s="7"/>
      <c r="E582" s="7"/>
      <c r="F582" s="67"/>
      <c r="G582" s="79"/>
      <c r="H582" s="79"/>
      <c r="I582" s="75"/>
      <c r="J582" s="76"/>
      <c r="K582" s="76"/>
      <c r="L582" s="76"/>
      <c r="M582" s="76"/>
      <c r="N582" s="76"/>
      <c r="O582" s="76"/>
      <c r="P582" s="76"/>
      <c r="Q582" s="76"/>
      <c r="R582" s="76"/>
      <c r="S582" s="76"/>
      <c r="T582" s="76"/>
      <c r="U582" s="76"/>
      <c r="V582" s="76"/>
      <c r="W582" s="80"/>
      <c r="X582" s="69"/>
      <c r="Y582" s="25"/>
      <c r="Z582" s="326"/>
      <c r="AA582" s="327"/>
      <c r="AB582" s="28"/>
      <c r="AC582" s="23"/>
      <c r="AD582" s="8"/>
      <c r="AE582" s="8"/>
      <c r="AF582" s="25"/>
      <c r="AG582" s="6"/>
      <c r="AH582" s="23"/>
      <c r="AI582" s="173"/>
      <c r="AJ582" s="26"/>
      <c r="AK582" s="23"/>
      <c r="AL582" s="25"/>
      <c r="AM582" s="6"/>
      <c r="AN582" s="23"/>
      <c r="AO582" s="247"/>
      <c r="AP582" s="243" t="str">
        <f>IF(AD582="UI",VLOOKUP(AB582,'Convert Internation Units'!$A$2:$D$33,4,FALSE),IF(AB582="Penethamate hydroiodide",0.63,IF(AB582="Benzylpenicillin Procaine /
 Benzathine Penicillin",0.61,IF(AB582="Benzathine Penicillin",0.61,IF(AB582="Procaine benzylpenicillin",0.61,IF(AB582=Prodrug!E579,Prodrug!E579,Prodrug!E579))))))</f>
        <v/>
      </c>
      <c r="AQ582" s="240" t="str">
        <f>IFERROR((((Calculations!C579*Calculations!G579)/Calculations!E579)*'Data Entry'!X582),"")</f>
        <v/>
      </c>
      <c r="AR582" s="141" t="str">
        <f>IFERROR(VLOOKUP(AB582,Lists!$P$2:$Q$182,2,0),"")</f>
        <v/>
      </c>
      <c r="AS582" s="143" t="str">
        <f>IF(AI582="UI",VLOOKUP(AG582,'Convert Internation Units'!$A$2:$D$33,4,FALSE),IF(AG582="Penethamate hydroiodide",0.63,IF(AG582="Benzylpenicillin Procaine /
 Benzathine Penicillin",0.61,IF(AG582="Benzathine Penicillin",0.61,IF(AG582="Procaine benzylpenicillin",0.61,IF(AG582=Prodrug!F579,Prodrug!F579,Prodrug!F579))))))</f>
        <v/>
      </c>
      <c r="AT582" s="240" t="str">
        <f>IFERROR((((Calculations!K579*Calculations!G579)/Calculations!E579)*'Data Entry'!X582),"")</f>
        <v/>
      </c>
      <c r="AU582" s="146" t="str">
        <f>IFERROR(VLOOKUP(AG582,Lists!$P$2:$Q$182,2,0),"")</f>
        <v/>
      </c>
      <c r="AV582" s="143" t="str">
        <f>IF(AL582="UI",VLOOKUP(AJ582,'Convert Internation Units'!$A$2:$D$33,4,FALSE),IF(AJ582="Penethamate hydroiodide",0.63,IF(AJ582="Benzylpenicillin Procaine /
 Benzathine Penicillin",0.61,IF(AJ582="Benzathine Penicillin",0.61,IF(AJ582="Procaine benzylpenicillin",0.61,IF(AJ582=Prodrug!G579,Prodrug!G579,Prodrug!G579))))))</f>
        <v/>
      </c>
      <c r="AW582" s="240" t="str">
        <f>IFERROR((((Calculations!O579*Calculations!G579)/Calculations!E579)*'Data Entry'!X582),"")</f>
        <v/>
      </c>
      <c r="AX582" s="146" t="str">
        <f>IFERROR(VLOOKUP(AJ582,Lists!$P$2:$Q$182,2,0),"")</f>
        <v/>
      </c>
      <c r="AY582" s="143" t="str">
        <f>IF(AO582="UI",VLOOKUP(AM582,'Convert Internation Units'!$A$2:$D$33,4,FALSE),IF(AM582="Penethamate hydroiodide",0.63,IF(AM582="Benzylpenicillin Procaine /
 Benzathine Penicillin",0.61,IF(AM582="Benzathine Penicillin",0.61,IF(AM582="Procaine benzylpenicillin",0.61,IF(AM582=Prodrug!H579,Prodrug!H579,Prodrug!H579))))))</f>
        <v/>
      </c>
      <c r="AZ582" s="240" t="str">
        <f>IFERROR((((Calculations!S579*Calculations!G579)/Calculations!E579)*'Data Entry'!X582),"")</f>
        <v/>
      </c>
      <c r="BA582" s="146" t="str">
        <f>IFERROR(VLOOKUP(AM582,Lists!$P$2:$Q$182,2,0),"")</f>
        <v/>
      </c>
      <c r="BG582" s="165"/>
      <c r="BH582" s="165"/>
      <c r="BI582" s="165"/>
      <c r="BJ582" s="165"/>
      <c r="BK582" s="165"/>
      <c r="BL582" s="165"/>
      <c r="BM582" s="165"/>
      <c r="BN582" s="165"/>
      <c r="BO582" s="165"/>
      <c r="BP582" s="165"/>
      <c r="BQ582" s="165"/>
      <c r="BR582" s="165"/>
      <c r="BS582" s="165"/>
      <c r="BT582" s="165"/>
      <c r="BU582" s="165"/>
    </row>
    <row r="583" spans="1:73" s="5" customFormat="1">
      <c r="A583" s="116">
        <v>577</v>
      </c>
      <c r="B583" s="232"/>
      <c r="C583" s="105"/>
      <c r="D583" s="105"/>
      <c r="E583" s="105"/>
      <c r="F583" s="106"/>
      <c r="G583" s="107"/>
      <c r="H583" s="107"/>
      <c r="I583" s="108"/>
      <c r="J583" s="110"/>
      <c r="K583" s="110"/>
      <c r="L583" s="110"/>
      <c r="M583" s="110"/>
      <c r="N583" s="110"/>
      <c r="O583" s="110"/>
      <c r="P583" s="110"/>
      <c r="Q583" s="110"/>
      <c r="R583" s="110"/>
      <c r="S583" s="110"/>
      <c r="T583" s="110"/>
      <c r="U583" s="110"/>
      <c r="V583" s="110"/>
      <c r="W583" s="109"/>
      <c r="X583" s="111"/>
      <c r="Y583" s="112"/>
      <c r="Z583" s="328"/>
      <c r="AA583" s="329"/>
      <c r="AB583" s="114"/>
      <c r="AC583" s="115"/>
      <c r="AD583" s="113"/>
      <c r="AE583" s="113"/>
      <c r="AF583" s="112"/>
      <c r="AG583" s="116"/>
      <c r="AH583" s="115"/>
      <c r="AI583" s="174"/>
      <c r="AJ583" s="104"/>
      <c r="AK583" s="115"/>
      <c r="AL583" s="112"/>
      <c r="AM583" s="116"/>
      <c r="AN583" s="115"/>
      <c r="AO583" s="248"/>
      <c r="AP583" s="242" t="str">
        <f>IF(AD583="UI",VLOOKUP(AB583,'Convert Internation Units'!$A$2:$D$33,4,FALSE),IF(AB583="Penethamate hydroiodide",0.63,IF(AB583="Benzylpenicillin Procaine /
 Benzathine Penicillin",0.61,IF(AB583="Benzathine Penicillin",0.61,IF(AB583="Procaine benzylpenicillin",0.61,IF(AB583=Prodrug!E580,Prodrug!E580,Prodrug!E580))))))</f>
        <v/>
      </c>
      <c r="AQ583" s="239" t="str">
        <f>IFERROR((((Calculations!C580*Calculations!G580)/Calculations!E580)*'Data Entry'!X583),"")</f>
        <v/>
      </c>
      <c r="AR583" s="234" t="str">
        <f>IFERROR(VLOOKUP(AB583,Lists!$P$2:$Q$182,2,0),"")</f>
        <v/>
      </c>
      <c r="AS583" s="233" t="str">
        <f>IF(AI583="UI",VLOOKUP(AG583,'Convert Internation Units'!$A$2:$D$33,4,FALSE),IF(AG583="Penethamate hydroiodide",0.63,IF(AG583="Benzylpenicillin Procaine /
 Benzathine Penicillin",0.61,IF(AG583="Benzathine Penicillin",0.61,IF(AG583="Procaine benzylpenicillin",0.61,IF(AG583=Prodrug!F580,Prodrug!F580,Prodrug!F580))))))</f>
        <v/>
      </c>
      <c r="AT583" s="239" t="str">
        <f>IFERROR((((Calculations!K580*Calculations!G580)/Calculations!E580)*'Data Entry'!X583),"")</f>
        <v/>
      </c>
      <c r="AU583" s="235" t="str">
        <f>IFERROR(VLOOKUP(AG583,Lists!$P$2:$Q$182,2,0),"")</f>
        <v/>
      </c>
      <c r="AV583" s="233" t="str">
        <f>IF(AL583="UI",VLOOKUP(AJ583,'Convert Internation Units'!$A$2:$D$33,4,FALSE),IF(AJ583="Penethamate hydroiodide",0.63,IF(AJ583="Benzylpenicillin Procaine /
 Benzathine Penicillin",0.61,IF(AJ583="Benzathine Penicillin",0.61,IF(AJ583="Procaine benzylpenicillin",0.61,IF(AJ583=Prodrug!G580,Prodrug!G580,Prodrug!G580))))))</f>
        <v/>
      </c>
      <c r="AW583" s="239" t="str">
        <f>IFERROR((((Calculations!O580*Calculations!G580)/Calculations!E580)*'Data Entry'!X583),"")</f>
        <v/>
      </c>
      <c r="AX583" s="235" t="str">
        <f>IFERROR(VLOOKUP(AJ583,Lists!$P$2:$Q$182,2,0),"")</f>
        <v/>
      </c>
      <c r="AY583" s="233" t="str">
        <f>IF(AO583="UI",VLOOKUP(AM583,'Convert Internation Units'!$A$2:$D$33,4,FALSE),IF(AM583="Penethamate hydroiodide",0.63,IF(AM583="Benzylpenicillin Procaine /
 Benzathine Penicillin",0.61,IF(AM583="Benzathine Penicillin",0.61,IF(AM583="Procaine benzylpenicillin",0.61,IF(AM583=Prodrug!H580,Prodrug!H580,Prodrug!H580))))))</f>
        <v/>
      </c>
      <c r="AZ583" s="239" t="str">
        <f>IFERROR((((Calculations!S580*Calculations!G580)/Calculations!E580)*'Data Entry'!X583),"")</f>
        <v/>
      </c>
      <c r="BA583" s="235" t="str">
        <f>IFERROR(VLOOKUP(AM583,Lists!$P$2:$Q$182,2,0),"")</f>
        <v/>
      </c>
      <c r="BG583" s="165"/>
      <c r="BH583" s="165"/>
      <c r="BI583" s="165"/>
      <c r="BJ583" s="165"/>
      <c r="BK583" s="165"/>
      <c r="BL583" s="165"/>
      <c r="BM583" s="165"/>
      <c r="BN583" s="165"/>
      <c r="BO583" s="165"/>
      <c r="BP583" s="165"/>
      <c r="BQ583" s="165"/>
      <c r="BR583" s="165"/>
      <c r="BS583" s="165"/>
      <c r="BT583" s="165"/>
      <c r="BU583" s="165"/>
    </row>
    <row r="584" spans="1:73" s="5" customFormat="1">
      <c r="A584" s="6">
        <v>578</v>
      </c>
      <c r="B584" s="231"/>
      <c r="C584" s="7"/>
      <c r="D584" s="7"/>
      <c r="E584" s="7"/>
      <c r="F584" s="67"/>
      <c r="G584" s="79"/>
      <c r="H584" s="79"/>
      <c r="I584" s="75"/>
      <c r="J584" s="76"/>
      <c r="K584" s="76"/>
      <c r="L584" s="76"/>
      <c r="M584" s="76"/>
      <c r="N584" s="76"/>
      <c r="O584" s="76"/>
      <c r="P584" s="76"/>
      <c r="Q584" s="76"/>
      <c r="R584" s="76"/>
      <c r="S584" s="76"/>
      <c r="T584" s="76"/>
      <c r="U584" s="76"/>
      <c r="V584" s="76"/>
      <c r="W584" s="80"/>
      <c r="X584" s="69"/>
      <c r="Y584" s="25"/>
      <c r="Z584" s="326"/>
      <c r="AA584" s="327"/>
      <c r="AB584" s="28"/>
      <c r="AC584" s="23"/>
      <c r="AD584" s="8"/>
      <c r="AE584" s="8"/>
      <c r="AF584" s="25"/>
      <c r="AG584" s="6"/>
      <c r="AH584" s="23"/>
      <c r="AI584" s="173"/>
      <c r="AJ584" s="26"/>
      <c r="AK584" s="23"/>
      <c r="AL584" s="25"/>
      <c r="AM584" s="6"/>
      <c r="AN584" s="23"/>
      <c r="AO584" s="247"/>
      <c r="AP584" s="243" t="str">
        <f>IF(AD584="UI",VLOOKUP(AB584,'Convert Internation Units'!$A$2:$D$33,4,FALSE),IF(AB584="Penethamate hydroiodide",0.63,IF(AB584="Benzylpenicillin Procaine /
 Benzathine Penicillin",0.61,IF(AB584="Benzathine Penicillin",0.61,IF(AB584="Procaine benzylpenicillin",0.61,IF(AB584=Prodrug!E581,Prodrug!E581,Prodrug!E581))))))</f>
        <v/>
      </c>
      <c r="AQ584" s="240" t="str">
        <f>IFERROR((((Calculations!C581*Calculations!G581)/Calculations!E581)*'Data Entry'!X584),"")</f>
        <v/>
      </c>
      <c r="AR584" s="141" t="str">
        <f>IFERROR(VLOOKUP(AB584,Lists!$P$2:$Q$182,2,0),"")</f>
        <v/>
      </c>
      <c r="AS584" s="143" t="str">
        <f>IF(AI584="UI",VLOOKUP(AG584,'Convert Internation Units'!$A$2:$D$33,4,FALSE),IF(AG584="Penethamate hydroiodide",0.63,IF(AG584="Benzylpenicillin Procaine /
 Benzathine Penicillin",0.61,IF(AG584="Benzathine Penicillin",0.61,IF(AG584="Procaine benzylpenicillin",0.61,IF(AG584=Prodrug!F581,Prodrug!F581,Prodrug!F581))))))</f>
        <v/>
      </c>
      <c r="AT584" s="240" t="str">
        <f>IFERROR((((Calculations!K581*Calculations!G581)/Calculations!E581)*'Data Entry'!X584),"")</f>
        <v/>
      </c>
      <c r="AU584" s="146" t="str">
        <f>IFERROR(VLOOKUP(AG584,Lists!$P$2:$Q$182,2,0),"")</f>
        <v/>
      </c>
      <c r="AV584" s="143" t="str">
        <f>IF(AL584="UI",VLOOKUP(AJ584,'Convert Internation Units'!$A$2:$D$33,4,FALSE),IF(AJ584="Penethamate hydroiodide",0.63,IF(AJ584="Benzylpenicillin Procaine /
 Benzathine Penicillin",0.61,IF(AJ584="Benzathine Penicillin",0.61,IF(AJ584="Procaine benzylpenicillin",0.61,IF(AJ584=Prodrug!G581,Prodrug!G581,Prodrug!G581))))))</f>
        <v/>
      </c>
      <c r="AW584" s="240" t="str">
        <f>IFERROR((((Calculations!O581*Calculations!G581)/Calculations!E581)*'Data Entry'!X584),"")</f>
        <v/>
      </c>
      <c r="AX584" s="146" t="str">
        <f>IFERROR(VLOOKUP(AJ584,Lists!$P$2:$Q$182,2,0),"")</f>
        <v/>
      </c>
      <c r="AY584" s="143" t="str">
        <f>IF(AO584="UI",VLOOKUP(AM584,'Convert Internation Units'!$A$2:$D$33,4,FALSE),IF(AM584="Penethamate hydroiodide",0.63,IF(AM584="Benzylpenicillin Procaine /
 Benzathine Penicillin",0.61,IF(AM584="Benzathine Penicillin",0.61,IF(AM584="Procaine benzylpenicillin",0.61,IF(AM584=Prodrug!H581,Prodrug!H581,Prodrug!H581))))))</f>
        <v/>
      </c>
      <c r="AZ584" s="240" t="str">
        <f>IFERROR((((Calculations!S581*Calculations!G581)/Calculations!E581)*'Data Entry'!X584),"")</f>
        <v/>
      </c>
      <c r="BA584" s="146" t="str">
        <f>IFERROR(VLOOKUP(AM584,Lists!$P$2:$Q$182,2,0),"")</f>
        <v/>
      </c>
      <c r="BG584" s="165"/>
      <c r="BH584" s="165"/>
      <c r="BI584" s="165"/>
      <c r="BJ584" s="165"/>
      <c r="BK584" s="165"/>
      <c r="BL584" s="165"/>
      <c r="BM584" s="165"/>
      <c r="BN584" s="165"/>
      <c r="BO584" s="165"/>
      <c r="BP584" s="165"/>
      <c r="BQ584" s="165"/>
      <c r="BR584" s="165"/>
      <c r="BS584" s="165"/>
      <c r="BT584" s="165"/>
      <c r="BU584" s="165"/>
    </row>
    <row r="585" spans="1:73" s="5" customFormat="1">
      <c r="A585" s="116">
        <v>579</v>
      </c>
      <c r="B585" s="232"/>
      <c r="C585" s="105"/>
      <c r="D585" s="105"/>
      <c r="E585" s="105"/>
      <c r="F585" s="106"/>
      <c r="G585" s="107"/>
      <c r="H585" s="107"/>
      <c r="I585" s="108"/>
      <c r="J585" s="110"/>
      <c r="K585" s="110"/>
      <c r="L585" s="110"/>
      <c r="M585" s="110"/>
      <c r="N585" s="110"/>
      <c r="O585" s="110"/>
      <c r="P585" s="110"/>
      <c r="Q585" s="110"/>
      <c r="R585" s="110"/>
      <c r="S585" s="110"/>
      <c r="T585" s="110"/>
      <c r="U585" s="110"/>
      <c r="V585" s="110"/>
      <c r="W585" s="109"/>
      <c r="X585" s="111"/>
      <c r="Y585" s="112"/>
      <c r="Z585" s="328"/>
      <c r="AA585" s="329"/>
      <c r="AB585" s="114"/>
      <c r="AC585" s="115"/>
      <c r="AD585" s="113"/>
      <c r="AE585" s="113"/>
      <c r="AF585" s="112"/>
      <c r="AG585" s="116"/>
      <c r="AH585" s="115"/>
      <c r="AI585" s="174"/>
      <c r="AJ585" s="104"/>
      <c r="AK585" s="115"/>
      <c r="AL585" s="112"/>
      <c r="AM585" s="116"/>
      <c r="AN585" s="115"/>
      <c r="AO585" s="248"/>
      <c r="AP585" s="242" t="str">
        <f>IF(AD585="UI",VLOOKUP(AB585,'Convert Internation Units'!$A$2:$D$33,4,FALSE),IF(AB585="Penethamate hydroiodide",0.63,IF(AB585="Benzylpenicillin Procaine /
 Benzathine Penicillin",0.61,IF(AB585="Benzathine Penicillin",0.61,IF(AB585="Procaine benzylpenicillin",0.61,IF(AB585=Prodrug!E582,Prodrug!E582,Prodrug!E582))))))</f>
        <v/>
      </c>
      <c r="AQ585" s="239" t="str">
        <f>IFERROR((((Calculations!C582*Calculations!G582)/Calculations!E582)*'Data Entry'!X585),"")</f>
        <v/>
      </c>
      <c r="AR585" s="234" t="str">
        <f>IFERROR(VLOOKUP(AB585,Lists!$P$2:$Q$182,2,0),"")</f>
        <v/>
      </c>
      <c r="AS585" s="233" t="str">
        <f>IF(AI585="UI",VLOOKUP(AG585,'Convert Internation Units'!$A$2:$D$33,4,FALSE),IF(AG585="Penethamate hydroiodide",0.63,IF(AG585="Benzylpenicillin Procaine /
 Benzathine Penicillin",0.61,IF(AG585="Benzathine Penicillin",0.61,IF(AG585="Procaine benzylpenicillin",0.61,IF(AG585=Prodrug!F582,Prodrug!F582,Prodrug!F582))))))</f>
        <v/>
      </c>
      <c r="AT585" s="239" t="str">
        <f>IFERROR((((Calculations!K582*Calculations!G582)/Calculations!E582)*'Data Entry'!X585),"")</f>
        <v/>
      </c>
      <c r="AU585" s="235" t="str">
        <f>IFERROR(VLOOKUP(AG585,Lists!$P$2:$Q$182,2,0),"")</f>
        <v/>
      </c>
      <c r="AV585" s="233" t="str">
        <f>IF(AL585="UI",VLOOKUP(AJ585,'Convert Internation Units'!$A$2:$D$33,4,FALSE),IF(AJ585="Penethamate hydroiodide",0.63,IF(AJ585="Benzylpenicillin Procaine /
 Benzathine Penicillin",0.61,IF(AJ585="Benzathine Penicillin",0.61,IF(AJ585="Procaine benzylpenicillin",0.61,IF(AJ585=Prodrug!G582,Prodrug!G582,Prodrug!G582))))))</f>
        <v/>
      </c>
      <c r="AW585" s="239" t="str">
        <f>IFERROR((((Calculations!O582*Calculations!G582)/Calculations!E582)*'Data Entry'!X585),"")</f>
        <v/>
      </c>
      <c r="AX585" s="235" t="str">
        <f>IFERROR(VLOOKUP(AJ585,Lists!$P$2:$Q$182,2,0),"")</f>
        <v/>
      </c>
      <c r="AY585" s="233" t="str">
        <f>IF(AO585="UI",VLOOKUP(AM585,'Convert Internation Units'!$A$2:$D$33,4,FALSE),IF(AM585="Penethamate hydroiodide",0.63,IF(AM585="Benzylpenicillin Procaine /
 Benzathine Penicillin",0.61,IF(AM585="Benzathine Penicillin",0.61,IF(AM585="Procaine benzylpenicillin",0.61,IF(AM585=Prodrug!H582,Prodrug!H582,Prodrug!H582))))))</f>
        <v/>
      </c>
      <c r="AZ585" s="239" t="str">
        <f>IFERROR((((Calculations!S582*Calculations!G582)/Calculations!E582)*'Data Entry'!X585),"")</f>
        <v/>
      </c>
      <c r="BA585" s="235" t="str">
        <f>IFERROR(VLOOKUP(AM585,Lists!$P$2:$Q$182,2,0),"")</f>
        <v/>
      </c>
      <c r="BG585" s="165"/>
      <c r="BH585" s="165"/>
      <c r="BI585" s="165"/>
      <c r="BJ585" s="165"/>
      <c r="BK585" s="165"/>
      <c r="BL585" s="165"/>
      <c r="BM585" s="165"/>
      <c r="BN585" s="165"/>
      <c r="BO585" s="165"/>
      <c r="BP585" s="165"/>
      <c r="BQ585" s="165"/>
      <c r="BR585" s="165"/>
      <c r="BS585" s="165"/>
      <c r="BT585" s="165"/>
      <c r="BU585" s="165"/>
    </row>
    <row r="586" spans="1:73" s="5" customFormat="1">
      <c r="A586" s="6">
        <v>580</v>
      </c>
      <c r="B586" s="231"/>
      <c r="C586" s="7"/>
      <c r="D586" s="7"/>
      <c r="E586" s="7"/>
      <c r="F586" s="67"/>
      <c r="G586" s="79"/>
      <c r="H586" s="79"/>
      <c r="I586" s="75"/>
      <c r="J586" s="76"/>
      <c r="K586" s="76"/>
      <c r="L586" s="76"/>
      <c r="M586" s="76"/>
      <c r="N586" s="76"/>
      <c r="O586" s="76"/>
      <c r="P586" s="76"/>
      <c r="Q586" s="76"/>
      <c r="R586" s="76"/>
      <c r="S586" s="76"/>
      <c r="T586" s="76"/>
      <c r="U586" s="76"/>
      <c r="V586" s="76"/>
      <c r="W586" s="80"/>
      <c r="X586" s="69"/>
      <c r="Y586" s="25"/>
      <c r="Z586" s="326"/>
      <c r="AA586" s="327"/>
      <c r="AB586" s="28"/>
      <c r="AC586" s="23"/>
      <c r="AD586" s="8"/>
      <c r="AE586" s="8"/>
      <c r="AF586" s="25"/>
      <c r="AG586" s="6"/>
      <c r="AH586" s="23"/>
      <c r="AI586" s="173"/>
      <c r="AJ586" s="26"/>
      <c r="AK586" s="23"/>
      <c r="AL586" s="25"/>
      <c r="AM586" s="6"/>
      <c r="AN586" s="23"/>
      <c r="AO586" s="247"/>
      <c r="AP586" s="243" t="str">
        <f>IF(AD586="UI",VLOOKUP(AB586,'Convert Internation Units'!$A$2:$D$33,4,FALSE),IF(AB586="Penethamate hydroiodide",0.63,IF(AB586="Benzylpenicillin Procaine /
 Benzathine Penicillin",0.61,IF(AB586="Benzathine Penicillin",0.61,IF(AB586="Procaine benzylpenicillin",0.61,IF(AB586=Prodrug!E583,Prodrug!E583,Prodrug!E583))))))</f>
        <v/>
      </c>
      <c r="AQ586" s="240" t="str">
        <f>IFERROR((((Calculations!C583*Calculations!G583)/Calculations!E583)*'Data Entry'!X586),"")</f>
        <v/>
      </c>
      <c r="AR586" s="141" t="str">
        <f>IFERROR(VLOOKUP(AB586,Lists!$P$2:$Q$182,2,0),"")</f>
        <v/>
      </c>
      <c r="AS586" s="143" t="str">
        <f>IF(AI586="UI",VLOOKUP(AG586,'Convert Internation Units'!$A$2:$D$33,4,FALSE),IF(AG586="Penethamate hydroiodide",0.63,IF(AG586="Benzylpenicillin Procaine /
 Benzathine Penicillin",0.61,IF(AG586="Benzathine Penicillin",0.61,IF(AG586="Procaine benzylpenicillin",0.61,IF(AG586=Prodrug!F583,Prodrug!F583,Prodrug!F583))))))</f>
        <v/>
      </c>
      <c r="AT586" s="240" t="str">
        <f>IFERROR((((Calculations!K583*Calculations!G583)/Calculations!E583)*'Data Entry'!X586),"")</f>
        <v/>
      </c>
      <c r="AU586" s="146" t="str">
        <f>IFERROR(VLOOKUP(AG586,Lists!$P$2:$Q$182,2,0),"")</f>
        <v/>
      </c>
      <c r="AV586" s="143" t="str">
        <f>IF(AL586="UI",VLOOKUP(AJ586,'Convert Internation Units'!$A$2:$D$33,4,FALSE),IF(AJ586="Penethamate hydroiodide",0.63,IF(AJ586="Benzylpenicillin Procaine /
 Benzathine Penicillin",0.61,IF(AJ586="Benzathine Penicillin",0.61,IF(AJ586="Procaine benzylpenicillin",0.61,IF(AJ586=Prodrug!G583,Prodrug!G583,Prodrug!G583))))))</f>
        <v/>
      </c>
      <c r="AW586" s="240" t="str">
        <f>IFERROR((((Calculations!O583*Calculations!G583)/Calculations!E583)*'Data Entry'!X586),"")</f>
        <v/>
      </c>
      <c r="AX586" s="146" t="str">
        <f>IFERROR(VLOOKUP(AJ586,Lists!$P$2:$Q$182,2,0),"")</f>
        <v/>
      </c>
      <c r="AY586" s="143" t="str">
        <f>IF(AO586="UI",VLOOKUP(AM586,'Convert Internation Units'!$A$2:$D$33,4,FALSE),IF(AM586="Penethamate hydroiodide",0.63,IF(AM586="Benzylpenicillin Procaine /
 Benzathine Penicillin",0.61,IF(AM586="Benzathine Penicillin",0.61,IF(AM586="Procaine benzylpenicillin",0.61,IF(AM586=Prodrug!H583,Prodrug!H583,Prodrug!H583))))))</f>
        <v/>
      </c>
      <c r="AZ586" s="240" t="str">
        <f>IFERROR((((Calculations!S583*Calculations!G583)/Calculations!E583)*'Data Entry'!X586),"")</f>
        <v/>
      </c>
      <c r="BA586" s="146" t="str">
        <f>IFERROR(VLOOKUP(AM586,Lists!$P$2:$Q$182,2,0),"")</f>
        <v/>
      </c>
      <c r="BG586" s="165"/>
      <c r="BH586" s="165"/>
      <c r="BI586" s="165"/>
      <c r="BJ586" s="165"/>
      <c r="BK586" s="165"/>
      <c r="BL586" s="165"/>
      <c r="BM586" s="165"/>
      <c r="BN586" s="165"/>
      <c r="BO586" s="165"/>
      <c r="BP586" s="165"/>
      <c r="BQ586" s="165"/>
      <c r="BR586" s="165"/>
      <c r="BS586" s="165"/>
      <c r="BT586" s="165"/>
      <c r="BU586" s="165"/>
    </row>
    <row r="587" spans="1:73" s="5" customFormat="1">
      <c r="A587" s="116">
        <v>581</v>
      </c>
      <c r="B587" s="232"/>
      <c r="C587" s="105"/>
      <c r="D587" s="105"/>
      <c r="E587" s="105"/>
      <c r="F587" s="106"/>
      <c r="G587" s="107"/>
      <c r="H587" s="107"/>
      <c r="I587" s="108"/>
      <c r="J587" s="110"/>
      <c r="K587" s="110"/>
      <c r="L587" s="110"/>
      <c r="M587" s="110"/>
      <c r="N587" s="110"/>
      <c r="O587" s="110"/>
      <c r="P587" s="110"/>
      <c r="Q587" s="110"/>
      <c r="R587" s="110"/>
      <c r="S587" s="110"/>
      <c r="T587" s="110"/>
      <c r="U587" s="110"/>
      <c r="V587" s="110"/>
      <c r="W587" s="109"/>
      <c r="X587" s="111"/>
      <c r="Y587" s="112"/>
      <c r="Z587" s="328"/>
      <c r="AA587" s="329"/>
      <c r="AB587" s="114"/>
      <c r="AC587" s="115"/>
      <c r="AD587" s="113"/>
      <c r="AE587" s="113"/>
      <c r="AF587" s="112"/>
      <c r="AG587" s="116"/>
      <c r="AH587" s="115"/>
      <c r="AI587" s="174"/>
      <c r="AJ587" s="104"/>
      <c r="AK587" s="115"/>
      <c r="AL587" s="112"/>
      <c r="AM587" s="116"/>
      <c r="AN587" s="115"/>
      <c r="AO587" s="248"/>
      <c r="AP587" s="242" t="str">
        <f>IF(AD587="UI",VLOOKUP(AB587,'Convert Internation Units'!$A$2:$D$33,4,FALSE),IF(AB587="Penethamate hydroiodide",0.63,IF(AB587="Benzylpenicillin Procaine /
 Benzathine Penicillin",0.61,IF(AB587="Benzathine Penicillin",0.61,IF(AB587="Procaine benzylpenicillin",0.61,IF(AB587=Prodrug!E584,Prodrug!E584,Prodrug!E584))))))</f>
        <v/>
      </c>
      <c r="AQ587" s="239" t="str">
        <f>IFERROR((((Calculations!C584*Calculations!G584)/Calculations!E584)*'Data Entry'!X587),"")</f>
        <v/>
      </c>
      <c r="AR587" s="234" t="str">
        <f>IFERROR(VLOOKUP(AB587,Lists!$P$2:$Q$182,2,0),"")</f>
        <v/>
      </c>
      <c r="AS587" s="233" t="str">
        <f>IF(AI587="UI",VLOOKUP(AG587,'Convert Internation Units'!$A$2:$D$33,4,FALSE),IF(AG587="Penethamate hydroiodide",0.63,IF(AG587="Benzylpenicillin Procaine /
 Benzathine Penicillin",0.61,IF(AG587="Benzathine Penicillin",0.61,IF(AG587="Procaine benzylpenicillin",0.61,IF(AG587=Prodrug!F584,Prodrug!F584,Prodrug!F584))))))</f>
        <v/>
      </c>
      <c r="AT587" s="239" t="str">
        <f>IFERROR((((Calculations!K584*Calculations!G584)/Calculations!E584)*'Data Entry'!X587),"")</f>
        <v/>
      </c>
      <c r="AU587" s="235" t="str">
        <f>IFERROR(VLOOKUP(AG587,Lists!$P$2:$Q$182,2,0),"")</f>
        <v/>
      </c>
      <c r="AV587" s="233" t="str">
        <f>IF(AL587="UI",VLOOKUP(AJ587,'Convert Internation Units'!$A$2:$D$33,4,FALSE),IF(AJ587="Penethamate hydroiodide",0.63,IF(AJ587="Benzylpenicillin Procaine /
 Benzathine Penicillin",0.61,IF(AJ587="Benzathine Penicillin",0.61,IF(AJ587="Procaine benzylpenicillin",0.61,IF(AJ587=Prodrug!G584,Prodrug!G584,Prodrug!G584))))))</f>
        <v/>
      </c>
      <c r="AW587" s="239" t="str">
        <f>IFERROR((((Calculations!O584*Calculations!G584)/Calculations!E584)*'Data Entry'!X587),"")</f>
        <v/>
      </c>
      <c r="AX587" s="235" t="str">
        <f>IFERROR(VLOOKUP(AJ587,Lists!$P$2:$Q$182,2,0),"")</f>
        <v/>
      </c>
      <c r="AY587" s="233" t="str">
        <f>IF(AO587="UI",VLOOKUP(AM587,'Convert Internation Units'!$A$2:$D$33,4,FALSE),IF(AM587="Penethamate hydroiodide",0.63,IF(AM587="Benzylpenicillin Procaine /
 Benzathine Penicillin",0.61,IF(AM587="Benzathine Penicillin",0.61,IF(AM587="Procaine benzylpenicillin",0.61,IF(AM587=Prodrug!H584,Prodrug!H584,Prodrug!H584))))))</f>
        <v/>
      </c>
      <c r="AZ587" s="239" t="str">
        <f>IFERROR((((Calculations!S584*Calculations!G584)/Calculations!E584)*'Data Entry'!X587),"")</f>
        <v/>
      </c>
      <c r="BA587" s="235" t="str">
        <f>IFERROR(VLOOKUP(AM587,Lists!$P$2:$Q$182,2,0),"")</f>
        <v/>
      </c>
      <c r="BG587" s="165"/>
      <c r="BH587" s="165"/>
      <c r="BI587" s="165"/>
      <c r="BJ587" s="165"/>
      <c r="BK587" s="165"/>
      <c r="BL587" s="165"/>
      <c r="BM587" s="165"/>
      <c r="BN587" s="165"/>
      <c r="BO587" s="165"/>
      <c r="BP587" s="165"/>
      <c r="BQ587" s="165"/>
      <c r="BR587" s="165"/>
      <c r="BS587" s="165"/>
      <c r="BT587" s="165"/>
      <c r="BU587" s="165"/>
    </row>
    <row r="588" spans="1:73" s="5" customFormat="1">
      <c r="A588" s="6">
        <v>582</v>
      </c>
      <c r="B588" s="231"/>
      <c r="C588" s="7"/>
      <c r="D588" s="7"/>
      <c r="E588" s="7"/>
      <c r="F588" s="67"/>
      <c r="G588" s="79"/>
      <c r="H588" s="79"/>
      <c r="I588" s="75"/>
      <c r="J588" s="76"/>
      <c r="K588" s="76"/>
      <c r="L588" s="76"/>
      <c r="M588" s="76"/>
      <c r="N588" s="76"/>
      <c r="O588" s="76"/>
      <c r="P588" s="76"/>
      <c r="Q588" s="76"/>
      <c r="R588" s="76"/>
      <c r="S588" s="76"/>
      <c r="T588" s="76"/>
      <c r="U588" s="76"/>
      <c r="V588" s="76"/>
      <c r="W588" s="80"/>
      <c r="X588" s="69"/>
      <c r="Y588" s="25"/>
      <c r="Z588" s="326"/>
      <c r="AA588" s="327"/>
      <c r="AB588" s="28"/>
      <c r="AC588" s="23"/>
      <c r="AD588" s="8"/>
      <c r="AE588" s="8"/>
      <c r="AF588" s="25"/>
      <c r="AG588" s="6"/>
      <c r="AH588" s="23"/>
      <c r="AI588" s="173"/>
      <c r="AJ588" s="26"/>
      <c r="AK588" s="23"/>
      <c r="AL588" s="25"/>
      <c r="AM588" s="6"/>
      <c r="AN588" s="23"/>
      <c r="AO588" s="247"/>
      <c r="AP588" s="243" t="str">
        <f>IF(AD588="UI",VLOOKUP(AB588,'Convert Internation Units'!$A$2:$D$33,4,FALSE),IF(AB588="Penethamate hydroiodide",0.63,IF(AB588="Benzylpenicillin Procaine /
 Benzathine Penicillin",0.61,IF(AB588="Benzathine Penicillin",0.61,IF(AB588="Procaine benzylpenicillin",0.61,IF(AB588=Prodrug!E585,Prodrug!E585,Prodrug!E585))))))</f>
        <v/>
      </c>
      <c r="AQ588" s="240" t="str">
        <f>IFERROR((((Calculations!C585*Calculations!G585)/Calculations!E585)*'Data Entry'!X588),"")</f>
        <v/>
      </c>
      <c r="AR588" s="141" t="str">
        <f>IFERROR(VLOOKUP(AB588,Lists!$P$2:$Q$182,2,0),"")</f>
        <v/>
      </c>
      <c r="AS588" s="143" t="str">
        <f>IF(AI588="UI",VLOOKUP(AG588,'Convert Internation Units'!$A$2:$D$33,4,FALSE),IF(AG588="Penethamate hydroiodide",0.63,IF(AG588="Benzylpenicillin Procaine /
 Benzathine Penicillin",0.61,IF(AG588="Benzathine Penicillin",0.61,IF(AG588="Procaine benzylpenicillin",0.61,IF(AG588=Prodrug!F585,Prodrug!F585,Prodrug!F585))))))</f>
        <v/>
      </c>
      <c r="AT588" s="240" t="str">
        <f>IFERROR((((Calculations!K585*Calculations!G585)/Calculations!E585)*'Data Entry'!X588),"")</f>
        <v/>
      </c>
      <c r="AU588" s="146" t="str">
        <f>IFERROR(VLOOKUP(AG588,Lists!$P$2:$Q$182,2,0),"")</f>
        <v/>
      </c>
      <c r="AV588" s="143" t="str">
        <f>IF(AL588="UI",VLOOKUP(AJ588,'Convert Internation Units'!$A$2:$D$33,4,FALSE),IF(AJ588="Penethamate hydroiodide",0.63,IF(AJ588="Benzylpenicillin Procaine /
 Benzathine Penicillin",0.61,IF(AJ588="Benzathine Penicillin",0.61,IF(AJ588="Procaine benzylpenicillin",0.61,IF(AJ588=Prodrug!G585,Prodrug!G585,Prodrug!G585))))))</f>
        <v/>
      </c>
      <c r="AW588" s="240" t="str">
        <f>IFERROR((((Calculations!O585*Calculations!G585)/Calculations!E585)*'Data Entry'!X588),"")</f>
        <v/>
      </c>
      <c r="AX588" s="146" t="str">
        <f>IFERROR(VLOOKUP(AJ588,Lists!$P$2:$Q$182,2,0),"")</f>
        <v/>
      </c>
      <c r="AY588" s="143" t="str">
        <f>IF(AO588="UI",VLOOKUP(AM588,'Convert Internation Units'!$A$2:$D$33,4,FALSE),IF(AM588="Penethamate hydroiodide",0.63,IF(AM588="Benzylpenicillin Procaine /
 Benzathine Penicillin",0.61,IF(AM588="Benzathine Penicillin",0.61,IF(AM588="Procaine benzylpenicillin",0.61,IF(AM588=Prodrug!H585,Prodrug!H585,Prodrug!H585))))))</f>
        <v/>
      </c>
      <c r="AZ588" s="240" t="str">
        <f>IFERROR((((Calculations!S585*Calculations!G585)/Calculations!E585)*'Data Entry'!X588),"")</f>
        <v/>
      </c>
      <c r="BA588" s="146" t="str">
        <f>IFERROR(VLOOKUP(AM588,Lists!$P$2:$Q$182,2,0),"")</f>
        <v/>
      </c>
      <c r="BG588" s="165"/>
      <c r="BH588" s="165"/>
      <c r="BI588" s="165"/>
      <c r="BJ588" s="165"/>
      <c r="BK588" s="165"/>
      <c r="BL588" s="165"/>
      <c r="BM588" s="165"/>
      <c r="BN588" s="165"/>
      <c r="BO588" s="165"/>
      <c r="BP588" s="165"/>
      <c r="BQ588" s="165"/>
      <c r="BR588" s="165"/>
      <c r="BS588" s="165"/>
      <c r="BT588" s="165"/>
      <c r="BU588" s="165"/>
    </row>
    <row r="589" spans="1:73" s="5" customFormat="1">
      <c r="A589" s="116">
        <v>583</v>
      </c>
      <c r="B589" s="232"/>
      <c r="C589" s="105"/>
      <c r="D589" s="105"/>
      <c r="E589" s="105"/>
      <c r="F589" s="106"/>
      <c r="G589" s="107"/>
      <c r="H589" s="107"/>
      <c r="I589" s="108"/>
      <c r="J589" s="110"/>
      <c r="K589" s="110"/>
      <c r="L589" s="110"/>
      <c r="M589" s="110"/>
      <c r="N589" s="110"/>
      <c r="O589" s="110"/>
      <c r="P589" s="110"/>
      <c r="Q589" s="110"/>
      <c r="R589" s="110"/>
      <c r="S589" s="110"/>
      <c r="T589" s="110"/>
      <c r="U589" s="110"/>
      <c r="V589" s="110"/>
      <c r="W589" s="109"/>
      <c r="X589" s="111"/>
      <c r="Y589" s="112"/>
      <c r="Z589" s="328"/>
      <c r="AA589" s="329"/>
      <c r="AB589" s="114"/>
      <c r="AC589" s="115"/>
      <c r="AD589" s="113"/>
      <c r="AE589" s="113"/>
      <c r="AF589" s="112"/>
      <c r="AG589" s="116"/>
      <c r="AH589" s="115"/>
      <c r="AI589" s="174"/>
      <c r="AJ589" s="104"/>
      <c r="AK589" s="115"/>
      <c r="AL589" s="112"/>
      <c r="AM589" s="116"/>
      <c r="AN589" s="115"/>
      <c r="AO589" s="248"/>
      <c r="AP589" s="242" t="str">
        <f>IF(AD589="UI",VLOOKUP(AB589,'Convert Internation Units'!$A$2:$D$33,4,FALSE),IF(AB589="Penethamate hydroiodide",0.63,IF(AB589="Benzylpenicillin Procaine /
 Benzathine Penicillin",0.61,IF(AB589="Benzathine Penicillin",0.61,IF(AB589="Procaine benzylpenicillin",0.61,IF(AB589=Prodrug!E586,Prodrug!E586,Prodrug!E586))))))</f>
        <v/>
      </c>
      <c r="AQ589" s="239" t="str">
        <f>IFERROR((((Calculations!C586*Calculations!G586)/Calculations!E586)*'Data Entry'!X589),"")</f>
        <v/>
      </c>
      <c r="AR589" s="234" t="str">
        <f>IFERROR(VLOOKUP(AB589,Lists!$P$2:$Q$182,2,0),"")</f>
        <v/>
      </c>
      <c r="AS589" s="233" t="str">
        <f>IF(AI589="UI",VLOOKUP(AG589,'Convert Internation Units'!$A$2:$D$33,4,FALSE),IF(AG589="Penethamate hydroiodide",0.63,IF(AG589="Benzylpenicillin Procaine /
 Benzathine Penicillin",0.61,IF(AG589="Benzathine Penicillin",0.61,IF(AG589="Procaine benzylpenicillin",0.61,IF(AG589=Prodrug!F586,Prodrug!F586,Prodrug!F586))))))</f>
        <v/>
      </c>
      <c r="AT589" s="239" t="str">
        <f>IFERROR((((Calculations!K586*Calculations!G586)/Calculations!E586)*'Data Entry'!X589),"")</f>
        <v/>
      </c>
      <c r="AU589" s="235" t="str">
        <f>IFERROR(VLOOKUP(AG589,Lists!$P$2:$Q$182,2,0),"")</f>
        <v/>
      </c>
      <c r="AV589" s="233" t="str">
        <f>IF(AL589="UI",VLOOKUP(AJ589,'Convert Internation Units'!$A$2:$D$33,4,FALSE),IF(AJ589="Penethamate hydroiodide",0.63,IF(AJ589="Benzylpenicillin Procaine /
 Benzathine Penicillin",0.61,IF(AJ589="Benzathine Penicillin",0.61,IF(AJ589="Procaine benzylpenicillin",0.61,IF(AJ589=Prodrug!G586,Prodrug!G586,Prodrug!G586))))))</f>
        <v/>
      </c>
      <c r="AW589" s="239" t="str">
        <f>IFERROR((((Calculations!O586*Calculations!G586)/Calculations!E586)*'Data Entry'!X589),"")</f>
        <v/>
      </c>
      <c r="AX589" s="235" t="str">
        <f>IFERROR(VLOOKUP(AJ589,Lists!$P$2:$Q$182,2,0),"")</f>
        <v/>
      </c>
      <c r="AY589" s="233" t="str">
        <f>IF(AO589="UI",VLOOKUP(AM589,'Convert Internation Units'!$A$2:$D$33,4,FALSE),IF(AM589="Penethamate hydroiodide",0.63,IF(AM589="Benzylpenicillin Procaine /
 Benzathine Penicillin",0.61,IF(AM589="Benzathine Penicillin",0.61,IF(AM589="Procaine benzylpenicillin",0.61,IF(AM589=Prodrug!H586,Prodrug!H586,Prodrug!H586))))))</f>
        <v/>
      </c>
      <c r="AZ589" s="239" t="str">
        <f>IFERROR((((Calculations!S586*Calculations!G586)/Calculations!E586)*'Data Entry'!X589),"")</f>
        <v/>
      </c>
      <c r="BA589" s="235" t="str">
        <f>IFERROR(VLOOKUP(AM589,Lists!$P$2:$Q$182,2,0),"")</f>
        <v/>
      </c>
      <c r="BG589" s="165"/>
      <c r="BH589" s="165"/>
      <c r="BI589" s="165"/>
      <c r="BJ589" s="165"/>
      <c r="BK589" s="165"/>
      <c r="BL589" s="165"/>
      <c r="BM589" s="165"/>
      <c r="BN589" s="165"/>
      <c r="BO589" s="165"/>
      <c r="BP589" s="165"/>
      <c r="BQ589" s="165"/>
      <c r="BR589" s="165"/>
      <c r="BS589" s="165"/>
      <c r="BT589" s="165"/>
      <c r="BU589" s="165"/>
    </row>
    <row r="590" spans="1:73" s="5" customFormat="1">
      <c r="A590" s="6">
        <v>584</v>
      </c>
      <c r="B590" s="231"/>
      <c r="C590" s="7"/>
      <c r="D590" s="7"/>
      <c r="E590" s="7"/>
      <c r="F590" s="67"/>
      <c r="G590" s="79"/>
      <c r="H590" s="79"/>
      <c r="I590" s="75"/>
      <c r="J590" s="76"/>
      <c r="K590" s="76"/>
      <c r="L590" s="76"/>
      <c r="M590" s="76"/>
      <c r="N590" s="76"/>
      <c r="O590" s="76"/>
      <c r="P590" s="76"/>
      <c r="Q590" s="76"/>
      <c r="R590" s="76"/>
      <c r="S590" s="76"/>
      <c r="T590" s="76"/>
      <c r="U590" s="76"/>
      <c r="V590" s="76"/>
      <c r="W590" s="80"/>
      <c r="X590" s="69"/>
      <c r="Y590" s="25"/>
      <c r="Z590" s="326"/>
      <c r="AA590" s="327"/>
      <c r="AB590" s="28"/>
      <c r="AC590" s="23"/>
      <c r="AD590" s="8"/>
      <c r="AE590" s="8"/>
      <c r="AF590" s="25"/>
      <c r="AG590" s="6"/>
      <c r="AH590" s="23"/>
      <c r="AI590" s="173"/>
      <c r="AJ590" s="26"/>
      <c r="AK590" s="23"/>
      <c r="AL590" s="25"/>
      <c r="AM590" s="6"/>
      <c r="AN590" s="23"/>
      <c r="AO590" s="247"/>
      <c r="AP590" s="243" t="str">
        <f>IF(AD590="UI",VLOOKUP(AB590,'Convert Internation Units'!$A$2:$D$33,4,FALSE),IF(AB590="Penethamate hydroiodide",0.63,IF(AB590="Benzylpenicillin Procaine /
 Benzathine Penicillin",0.61,IF(AB590="Benzathine Penicillin",0.61,IF(AB590="Procaine benzylpenicillin",0.61,IF(AB590=Prodrug!E587,Prodrug!E587,Prodrug!E587))))))</f>
        <v/>
      </c>
      <c r="AQ590" s="240" t="str">
        <f>IFERROR((((Calculations!C587*Calculations!G587)/Calculations!E587)*'Data Entry'!X590),"")</f>
        <v/>
      </c>
      <c r="AR590" s="141" t="str">
        <f>IFERROR(VLOOKUP(AB590,Lists!$P$2:$Q$182,2,0),"")</f>
        <v/>
      </c>
      <c r="AS590" s="143" t="str">
        <f>IF(AI590="UI",VLOOKUP(AG590,'Convert Internation Units'!$A$2:$D$33,4,FALSE),IF(AG590="Penethamate hydroiodide",0.63,IF(AG590="Benzylpenicillin Procaine /
 Benzathine Penicillin",0.61,IF(AG590="Benzathine Penicillin",0.61,IF(AG590="Procaine benzylpenicillin",0.61,IF(AG590=Prodrug!F587,Prodrug!F587,Prodrug!F587))))))</f>
        <v/>
      </c>
      <c r="AT590" s="240" t="str">
        <f>IFERROR((((Calculations!K587*Calculations!G587)/Calculations!E587)*'Data Entry'!X590),"")</f>
        <v/>
      </c>
      <c r="AU590" s="146" t="str">
        <f>IFERROR(VLOOKUP(AG590,Lists!$P$2:$Q$182,2,0),"")</f>
        <v/>
      </c>
      <c r="AV590" s="143" t="str">
        <f>IF(AL590="UI",VLOOKUP(AJ590,'Convert Internation Units'!$A$2:$D$33,4,FALSE),IF(AJ590="Penethamate hydroiodide",0.63,IF(AJ590="Benzylpenicillin Procaine /
 Benzathine Penicillin",0.61,IF(AJ590="Benzathine Penicillin",0.61,IF(AJ590="Procaine benzylpenicillin",0.61,IF(AJ590=Prodrug!G587,Prodrug!G587,Prodrug!G587))))))</f>
        <v/>
      </c>
      <c r="AW590" s="240" t="str">
        <f>IFERROR((((Calculations!O587*Calculations!G587)/Calculations!E587)*'Data Entry'!X590),"")</f>
        <v/>
      </c>
      <c r="AX590" s="146" t="str">
        <f>IFERROR(VLOOKUP(AJ590,Lists!$P$2:$Q$182,2,0),"")</f>
        <v/>
      </c>
      <c r="AY590" s="143" t="str">
        <f>IF(AO590="UI",VLOOKUP(AM590,'Convert Internation Units'!$A$2:$D$33,4,FALSE),IF(AM590="Penethamate hydroiodide",0.63,IF(AM590="Benzylpenicillin Procaine /
 Benzathine Penicillin",0.61,IF(AM590="Benzathine Penicillin",0.61,IF(AM590="Procaine benzylpenicillin",0.61,IF(AM590=Prodrug!H587,Prodrug!H587,Prodrug!H587))))))</f>
        <v/>
      </c>
      <c r="AZ590" s="240" t="str">
        <f>IFERROR((((Calculations!S587*Calculations!G587)/Calculations!E587)*'Data Entry'!X590),"")</f>
        <v/>
      </c>
      <c r="BA590" s="146" t="str">
        <f>IFERROR(VLOOKUP(AM590,Lists!$P$2:$Q$182,2,0),"")</f>
        <v/>
      </c>
      <c r="BG590" s="165"/>
      <c r="BH590" s="165"/>
      <c r="BI590" s="165"/>
      <c r="BJ590" s="165"/>
      <c r="BK590" s="165"/>
      <c r="BL590" s="165"/>
      <c r="BM590" s="165"/>
      <c r="BN590" s="165"/>
      <c r="BO590" s="165"/>
      <c r="BP590" s="165"/>
      <c r="BQ590" s="165"/>
      <c r="BR590" s="165"/>
      <c r="BS590" s="165"/>
      <c r="BT590" s="165"/>
      <c r="BU590" s="165"/>
    </row>
    <row r="591" spans="1:73" s="5" customFormat="1">
      <c r="A591" s="116">
        <v>585</v>
      </c>
      <c r="B591" s="232"/>
      <c r="C591" s="105"/>
      <c r="D591" s="105"/>
      <c r="E591" s="105"/>
      <c r="F591" s="106"/>
      <c r="G591" s="107"/>
      <c r="H591" s="107"/>
      <c r="I591" s="108"/>
      <c r="J591" s="110"/>
      <c r="K591" s="110"/>
      <c r="L591" s="110"/>
      <c r="M591" s="110"/>
      <c r="N591" s="110"/>
      <c r="O591" s="110"/>
      <c r="P591" s="110"/>
      <c r="Q591" s="110"/>
      <c r="R591" s="110"/>
      <c r="S591" s="110"/>
      <c r="T591" s="110"/>
      <c r="U591" s="110"/>
      <c r="V591" s="110"/>
      <c r="W591" s="109"/>
      <c r="X591" s="111"/>
      <c r="Y591" s="112"/>
      <c r="Z591" s="328"/>
      <c r="AA591" s="329"/>
      <c r="AB591" s="114"/>
      <c r="AC591" s="115"/>
      <c r="AD591" s="113"/>
      <c r="AE591" s="113"/>
      <c r="AF591" s="112"/>
      <c r="AG591" s="116"/>
      <c r="AH591" s="115"/>
      <c r="AI591" s="174"/>
      <c r="AJ591" s="104"/>
      <c r="AK591" s="115"/>
      <c r="AL591" s="112"/>
      <c r="AM591" s="116"/>
      <c r="AN591" s="115"/>
      <c r="AO591" s="248"/>
      <c r="AP591" s="242" t="str">
        <f>IF(AD591="UI",VLOOKUP(AB591,'Convert Internation Units'!$A$2:$D$33,4,FALSE),IF(AB591="Penethamate hydroiodide",0.63,IF(AB591="Benzylpenicillin Procaine /
 Benzathine Penicillin",0.61,IF(AB591="Benzathine Penicillin",0.61,IF(AB591="Procaine benzylpenicillin",0.61,IF(AB591=Prodrug!E588,Prodrug!E588,Prodrug!E588))))))</f>
        <v/>
      </c>
      <c r="AQ591" s="239" t="str">
        <f>IFERROR((((Calculations!C588*Calculations!G588)/Calculations!E588)*'Data Entry'!X591),"")</f>
        <v/>
      </c>
      <c r="AR591" s="234" t="str">
        <f>IFERROR(VLOOKUP(AB591,Lists!$P$2:$Q$182,2,0),"")</f>
        <v/>
      </c>
      <c r="AS591" s="233" t="str">
        <f>IF(AI591="UI",VLOOKUP(AG591,'Convert Internation Units'!$A$2:$D$33,4,FALSE),IF(AG591="Penethamate hydroiodide",0.63,IF(AG591="Benzylpenicillin Procaine /
 Benzathine Penicillin",0.61,IF(AG591="Benzathine Penicillin",0.61,IF(AG591="Procaine benzylpenicillin",0.61,IF(AG591=Prodrug!F588,Prodrug!F588,Prodrug!F588))))))</f>
        <v/>
      </c>
      <c r="AT591" s="239" t="str">
        <f>IFERROR((((Calculations!K588*Calculations!G588)/Calculations!E588)*'Data Entry'!X591),"")</f>
        <v/>
      </c>
      <c r="AU591" s="235" t="str">
        <f>IFERROR(VLOOKUP(AG591,Lists!$P$2:$Q$182,2,0),"")</f>
        <v/>
      </c>
      <c r="AV591" s="233" t="str">
        <f>IF(AL591="UI",VLOOKUP(AJ591,'Convert Internation Units'!$A$2:$D$33,4,FALSE),IF(AJ591="Penethamate hydroiodide",0.63,IF(AJ591="Benzylpenicillin Procaine /
 Benzathine Penicillin",0.61,IF(AJ591="Benzathine Penicillin",0.61,IF(AJ591="Procaine benzylpenicillin",0.61,IF(AJ591=Prodrug!G588,Prodrug!G588,Prodrug!G588))))))</f>
        <v/>
      </c>
      <c r="AW591" s="239" t="str">
        <f>IFERROR((((Calculations!O588*Calculations!G588)/Calculations!E588)*'Data Entry'!X591),"")</f>
        <v/>
      </c>
      <c r="AX591" s="235" t="str">
        <f>IFERROR(VLOOKUP(AJ591,Lists!$P$2:$Q$182,2,0),"")</f>
        <v/>
      </c>
      <c r="AY591" s="233" t="str">
        <f>IF(AO591="UI",VLOOKUP(AM591,'Convert Internation Units'!$A$2:$D$33,4,FALSE),IF(AM591="Penethamate hydroiodide",0.63,IF(AM591="Benzylpenicillin Procaine /
 Benzathine Penicillin",0.61,IF(AM591="Benzathine Penicillin",0.61,IF(AM591="Procaine benzylpenicillin",0.61,IF(AM591=Prodrug!H588,Prodrug!H588,Prodrug!H588))))))</f>
        <v/>
      </c>
      <c r="AZ591" s="239" t="str">
        <f>IFERROR((((Calculations!S588*Calculations!G588)/Calculations!E588)*'Data Entry'!X591),"")</f>
        <v/>
      </c>
      <c r="BA591" s="235" t="str">
        <f>IFERROR(VLOOKUP(AM591,Lists!$P$2:$Q$182,2,0),"")</f>
        <v/>
      </c>
      <c r="BG591" s="165"/>
      <c r="BH591" s="165"/>
      <c r="BI591" s="165"/>
      <c r="BJ591" s="165"/>
      <c r="BK591" s="165"/>
      <c r="BL591" s="165"/>
      <c r="BM591" s="165"/>
      <c r="BN591" s="165"/>
      <c r="BO591" s="165"/>
      <c r="BP591" s="165"/>
      <c r="BQ591" s="165"/>
      <c r="BR591" s="165"/>
      <c r="BS591" s="165"/>
      <c r="BT591" s="165"/>
      <c r="BU591" s="165"/>
    </row>
    <row r="592" spans="1:73" s="5" customFormat="1">
      <c r="A592" s="6">
        <v>586</v>
      </c>
      <c r="B592" s="231"/>
      <c r="C592" s="7"/>
      <c r="D592" s="7"/>
      <c r="E592" s="7"/>
      <c r="F592" s="67"/>
      <c r="G592" s="79"/>
      <c r="H592" s="79"/>
      <c r="I592" s="75"/>
      <c r="J592" s="76"/>
      <c r="K592" s="76"/>
      <c r="L592" s="76"/>
      <c r="M592" s="76"/>
      <c r="N592" s="76"/>
      <c r="O592" s="76"/>
      <c r="P592" s="76"/>
      <c r="Q592" s="76"/>
      <c r="R592" s="76"/>
      <c r="S592" s="76"/>
      <c r="T592" s="76"/>
      <c r="U592" s="76"/>
      <c r="V592" s="76"/>
      <c r="W592" s="80"/>
      <c r="X592" s="69"/>
      <c r="Y592" s="25"/>
      <c r="Z592" s="326"/>
      <c r="AA592" s="327"/>
      <c r="AB592" s="28"/>
      <c r="AC592" s="23"/>
      <c r="AD592" s="8"/>
      <c r="AE592" s="8"/>
      <c r="AF592" s="25"/>
      <c r="AG592" s="6"/>
      <c r="AH592" s="23"/>
      <c r="AI592" s="173"/>
      <c r="AJ592" s="26"/>
      <c r="AK592" s="23"/>
      <c r="AL592" s="25"/>
      <c r="AM592" s="6"/>
      <c r="AN592" s="23"/>
      <c r="AO592" s="247"/>
      <c r="AP592" s="243" t="str">
        <f>IF(AD592="UI",VLOOKUP(AB592,'Convert Internation Units'!$A$2:$D$33,4,FALSE),IF(AB592="Penethamate hydroiodide",0.63,IF(AB592="Benzylpenicillin Procaine /
 Benzathine Penicillin",0.61,IF(AB592="Benzathine Penicillin",0.61,IF(AB592="Procaine benzylpenicillin",0.61,IF(AB592=Prodrug!E589,Prodrug!E589,Prodrug!E589))))))</f>
        <v/>
      </c>
      <c r="AQ592" s="240" t="str">
        <f>IFERROR((((Calculations!C589*Calculations!G589)/Calculations!E589)*'Data Entry'!X592),"")</f>
        <v/>
      </c>
      <c r="AR592" s="141" t="str">
        <f>IFERROR(VLOOKUP(AB592,Lists!$P$2:$Q$182,2,0),"")</f>
        <v/>
      </c>
      <c r="AS592" s="143" t="str">
        <f>IF(AI592="UI",VLOOKUP(AG592,'Convert Internation Units'!$A$2:$D$33,4,FALSE),IF(AG592="Penethamate hydroiodide",0.63,IF(AG592="Benzylpenicillin Procaine /
 Benzathine Penicillin",0.61,IF(AG592="Benzathine Penicillin",0.61,IF(AG592="Procaine benzylpenicillin",0.61,IF(AG592=Prodrug!F589,Prodrug!F589,Prodrug!F589))))))</f>
        <v/>
      </c>
      <c r="AT592" s="240" t="str">
        <f>IFERROR((((Calculations!K589*Calculations!G589)/Calculations!E589)*'Data Entry'!X592),"")</f>
        <v/>
      </c>
      <c r="AU592" s="146" t="str">
        <f>IFERROR(VLOOKUP(AG592,Lists!$P$2:$Q$182,2,0),"")</f>
        <v/>
      </c>
      <c r="AV592" s="143" t="str">
        <f>IF(AL592="UI",VLOOKUP(AJ592,'Convert Internation Units'!$A$2:$D$33,4,FALSE),IF(AJ592="Penethamate hydroiodide",0.63,IF(AJ592="Benzylpenicillin Procaine /
 Benzathine Penicillin",0.61,IF(AJ592="Benzathine Penicillin",0.61,IF(AJ592="Procaine benzylpenicillin",0.61,IF(AJ592=Prodrug!G589,Prodrug!G589,Prodrug!G589))))))</f>
        <v/>
      </c>
      <c r="AW592" s="240" t="str">
        <f>IFERROR((((Calculations!O589*Calculations!G589)/Calculations!E589)*'Data Entry'!X592),"")</f>
        <v/>
      </c>
      <c r="AX592" s="146" t="str">
        <f>IFERROR(VLOOKUP(AJ592,Lists!$P$2:$Q$182,2,0),"")</f>
        <v/>
      </c>
      <c r="AY592" s="143" t="str">
        <f>IF(AO592="UI",VLOOKUP(AM592,'Convert Internation Units'!$A$2:$D$33,4,FALSE),IF(AM592="Penethamate hydroiodide",0.63,IF(AM592="Benzylpenicillin Procaine /
 Benzathine Penicillin",0.61,IF(AM592="Benzathine Penicillin",0.61,IF(AM592="Procaine benzylpenicillin",0.61,IF(AM592=Prodrug!H589,Prodrug!H589,Prodrug!H589))))))</f>
        <v/>
      </c>
      <c r="AZ592" s="240" t="str">
        <f>IFERROR((((Calculations!S589*Calculations!G589)/Calculations!E589)*'Data Entry'!X592),"")</f>
        <v/>
      </c>
      <c r="BA592" s="146" t="str">
        <f>IFERROR(VLOOKUP(AM592,Lists!$P$2:$Q$182,2,0),"")</f>
        <v/>
      </c>
      <c r="BG592" s="165"/>
      <c r="BH592" s="165"/>
      <c r="BI592" s="165"/>
      <c r="BJ592" s="165"/>
      <c r="BK592" s="165"/>
      <c r="BL592" s="165"/>
      <c r="BM592" s="165"/>
      <c r="BN592" s="165"/>
      <c r="BO592" s="165"/>
      <c r="BP592" s="165"/>
      <c r="BQ592" s="165"/>
      <c r="BR592" s="165"/>
      <c r="BS592" s="165"/>
      <c r="BT592" s="165"/>
      <c r="BU592" s="165"/>
    </row>
    <row r="593" spans="1:73" s="5" customFormat="1">
      <c r="A593" s="116">
        <v>587</v>
      </c>
      <c r="B593" s="232"/>
      <c r="C593" s="105"/>
      <c r="D593" s="105"/>
      <c r="E593" s="105"/>
      <c r="F593" s="106"/>
      <c r="G593" s="107"/>
      <c r="H593" s="107"/>
      <c r="I593" s="108"/>
      <c r="J593" s="110"/>
      <c r="K593" s="110"/>
      <c r="L593" s="110"/>
      <c r="M593" s="110"/>
      <c r="N593" s="110"/>
      <c r="O593" s="110"/>
      <c r="P593" s="110"/>
      <c r="Q593" s="110"/>
      <c r="R593" s="110"/>
      <c r="S593" s="110"/>
      <c r="T593" s="110"/>
      <c r="U593" s="110"/>
      <c r="V593" s="110"/>
      <c r="W593" s="109"/>
      <c r="X593" s="111"/>
      <c r="Y593" s="112"/>
      <c r="Z593" s="328"/>
      <c r="AA593" s="329"/>
      <c r="AB593" s="114"/>
      <c r="AC593" s="115"/>
      <c r="AD593" s="113"/>
      <c r="AE593" s="113"/>
      <c r="AF593" s="112"/>
      <c r="AG593" s="116"/>
      <c r="AH593" s="115"/>
      <c r="AI593" s="174"/>
      <c r="AJ593" s="104"/>
      <c r="AK593" s="115"/>
      <c r="AL593" s="112"/>
      <c r="AM593" s="116"/>
      <c r="AN593" s="115"/>
      <c r="AO593" s="248"/>
      <c r="AP593" s="242" t="str">
        <f>IF(AD593="UI",VLOOKUP(AB593,'Convert Internation Units'!$A$2:$D$33,4,FALSE),IF(AB593="Penethamate hydroiodide",0.63,IF(AB593="Benzylpenicillin Procaine /
 Benzathine Penicillin",0.61,IF(AB593="Benzathine Penicillin",0.61,IF(AB593="Procaine benzylpenicillin",0.61,IF(AB593=Prodrug!E590,Prodrug!E590,Prodrug!E590))))))</f>
        <v/>
      </c>
      <c r="AQ593" s="239" t="str">
        <f>IFERROR((((Calculations!C590*Calculations!G590)/Calculations!E590)*'Data Entry'!X593),"")</f>
        <v/>
      </c>
      <c r="AR593" s="234" t="str">
        <f>IFERROR(VLOOKUP(AB593,Lists!$P$2:$Q$182,2,0),"")</f>
        <v/>
      </c>
      <c r="AS593" s="233" t="str">
        <f>IF(AI593="UI",VLOOKUP(AG593,'Convert Internation Units'!$A$2:$D$33,4,FALSE),IF(AG593="Penethamate hydroiodide",0.63,IF(AG593="Benzylpenicillin Procaine /
 Benzathine Penicillin",0.61,IF(AG593="Benzathine Penicillin",0.61,IF(AG593="Procaine benzylpenicillin",0.61,IF(AG593=Prodrug!F590,Prodrug!F590,Prodrug!F590))))))</f>
        <v/>
      </c>
      <c r="AT593" s="239" t="str">
        <f>IFERROR((((Calculations!K590*Calculations!G590)/Calculations!E590)*'Data Entry'!X593),"")</f>
        <v/>
      </c>
      <c r="AU593" s="235" t="str">
        <f>IFERROR(VLOOKUP(AG593,Lists!$P$2:$Q$182,2,0),"")</f>
        <v/>
      </c>
      <c r="AV593" s="233" t="str">
        <f>IF(AL593="UI",VLOOKUP(AJ593,'Convert Internation Units'!$A$2:$D$33,4,FALSE),IF(AJ593="Penethamate hydroiodide",0.63,IF(AJ593="Benzylpenicillin Procaine /
 Benzathine Penicillin",0.61,IF(AJ593="Benzathine Penicillin",0.61,IF(AJ593="Procaine benzylpenicillin",0.61,IF(AJ593=Prodrug!G590,Prodrug!G590,Prodrug!G590))))))</f>
        <v/>
      </c>
      <c r="AW593" s="239" t="str">
        <f>IFERROR((((Calculations!O590*Calculations!G590)/Calculations!E590)*'Data Entry'!X593),"")</f>
        <v/>
      </c>
      <c r="AX593" s="235" t="str">
        <f>IFERROR(VLOOKUP(AJ593,Lists!$P$2:$Q$182,2,0),"")</f>
        <v/>
      </c>
      <c r="AY593" s="233" t="str">
        <f>IF(AO593="UI",VLOOKUP(AM593,'Convert Internation Units'!$A$2:$D$33,4,FALSE),IF(AM593="Penethamate hydroiodide",0.63,IF(AM593="Benzylpenicillin Procaine /
 Benzathine Penicillin",0.61,IF(AM593="Benzathine Penicillin",0.61,IF(AM593="Procaine benzylpenicillin",0.61,IF(AM593=Prodrug!H590,Prodrug!H590,Prodrug!H590))))))</f>
        <v/>
      </c>
      <c r="AZ593" s="239" t="str">
        <f>IFERROR((((Calculations!S590*Calculations!G590)/Calculations!E590)*'Data Entry'!X593),"")</f>
        <v/>
      </c>
      <c r="BA593" s="235" t="str">
        <f>IFERROR(VLOOKUP(AM593,Lists!$P$2:$Q$182,2,0),"")</f>
        <v/>
      </c>
      <c r="BG593" s="165"/>
      <c r="BH593" s="165"/>
      <c r="BI593" s="165"/>
      <c r="BJ593" s="165"/>
      <c r="BK593" s="165"/>
      <c r="BL593" s="165"/>
      <c r="BM593" s="165"/>
      <c r="BN593" s="165"/>
      <c r="BO593" s="165"/>
      <c r="BP593" s="165"/>
      <c r="BQ593" s="165"/>
      <c r="BR593" s="165"/>
      <c r="BS593" s="165"/>
      <c r="BT593" s="165"/>
      <c r="BU593" s="165"/>
    </row>
    <row r="594" spans="1:73" s="5" customFormat="1">
      <c r="A594" s="6">
        <v>588</v>
      </c>
      <c r="B594" s="231"/>
      <c r="C594" s="7"/>
      <c r="D594" s="7"/>
      <c r="E594" s="7"/>
      <c r="F594" s="67"/>
      <c r="G594" s="79"/>
      <c r="H594" s="79"/>
      <c r="I594" s="75"/>
      <c r="J594" s="76"/>
      <c r="K594" s="76"/>
      <c r="L594" s="76"/>
      <c r="M594" s="76"/>
      <c r="N594" s="76"/>
      <c r="O594" s="76"/>
      <c r="P594" s="76"/>
      <c r="Q594" s="76"/>
      <c r="R594" s="76"/>
      <c r="S594" s="76"/>
      <c r="T594" s="76"/>
      <c r="U594" s="76"/>
      <c r="V594" s="76"/>
      <c r="W594" s="80"/>
      <c r="X594" s="69"/>
      <c r="Y594" s="25"/>
      <c r="Z594" s="326"/>
      <c r="AA594" s="327"/>
      <c r="AB594" s="28"/>
      <c r="AC594" s="23"/>
      <c r="AD594" s="8"/>
      <c r="AE594" s="8"/>
      <c r="AF594" s="25"/>
      <c r="AG594" s="6"/>
      <c r="AH594" s="23"/>
      <c r="AI594" s="173"/>
      <c r="AJ594" s="26"/>
      <c r="AK594" s="23"/>
      <c r="AL594" s="25"/>
      <c r="AM594" s="6"/>
      <c r="AN594" s="23"/>
      <c r="AO594" s="247"/>
      <c r="AP594" s="243" t="str">
        <f>IF(AD594="UI",VLOOKUP(AB594,'Convert Internation Units'!$A$2:$D$33,4,FALSE),IF(AB594="Penethamate hydroiodide",0.63,IF(AB594="Benzylpenicillin Procaine /
 Benzathine Penicillin",0.61,IF(AB594="Benzathine Penicillin",0.61,IF(AB594="Procaine benzylpenicillin",0.61,IF(AB594=Prodrug!E591,Prodrug!E591,Prodrug!E591))))))</f>
        <v/>
      </c>
      <c r="AQ594" s="240" t="str">
        <f>IFERROR((((Calculations!C591*Calculations!G591)/Calculations!E591)*'Data Entry'!X594),"")</f>
        <v/>
      </c>
      <c r="AR594" s="141" t="str">
        <f>IFERROR(VLOOKUP(AB594,Lists!$P$2:$Q$182,2,0),"")</f>
        <v/>
      </c>
      <c r="AS594" s="143" t="str">
        <f>IF(AI594="UI",VLOOKUP(AG594,'Convert Internation Units'!$A$2:$D$33,4,FALSE),IF(AG594="Penethamate hydroiodide",0.63,IF(AG594="Benzylpenicillin Procaine /
 Benzathine Penicillin",0.61,IF(AG594="Benzathine Penicillin",0.61,IF(AG594="Procaine benzylpenicillin",0.61,IF(AG594=Prodrug!F591,Prodrug!F591,Prodrug!F591))))))</f>
        <v/>
      </c>
      <c r="AT594" s="240" t="str">
        <f>IFERROR((((Calculations!K591*Calculations!G591)/Calculations!E591)*'Data Entry'!X594),"")</f>
        <v/>
      </c>
      <c r="AU594" s="146" t="str">
        <f>IFERROR(VLOOKUP(AG594,Lists!$P$2:$Q$182,2,0),"")</f>
        <v/>
      </c>
      <c r="AV594" s="143" t="str">
        <f>IF(AL594="UI",VLOOKUP(AJ594,'Convert Internation Units'!$A$2:$D$33,4,FALSE),IF(AJ594="Penethamate hydroiodide",0.63,IF(AJ594="Benzylpenicillin Procaine /
 Benzathine Penicillin",0.61,IF(AJ594="Benzathine Penicillin",0.61,IF(AJ594="Procaine benzylpenicillin",0.61,IF(AJ594=Prodrug!G591,Prodrug!G591,Prodrug!G591))))))</f>
        <v/>
      </c>
      <c r="AW594" s="240" t="str">
        <f>IFERROR((((Calculations!O591*Calculations!G591)/Calculations!E591)*'Data Entry'!X594),"")</f>
        <v/>
      </c>
      <c r="AX594" s="146" t="str">
        <f>IFERROR(VLOOKUP(AJ594,Lists!$P$2:$Q$182,2,0),"")</f>
        <v/>
      </c>
      <c r="AY594" s="143" t="str">
        <f>IF(AO594="UI",VLOOKUP(AM594,'Convert Internation Units'!$A$2:$D$33,4,FALSE),IF(AM594="Penethamate hydroiodide",0.63,IF(AM594="Benzylpenicillin Procaine /
 Benzathine Penicillin",0.61,IF(AM594="Benzathine Penicillin",0.61,IF(AM594="Procaine benzylpenicillin",0.61,IF(AM594=Prodrug!H591,Prodrug!H591,Prodrug!H591))))))</f>
        <v/>
      </c>
      <c r="AZ594" s="240" t="str">
        <f>IFERROR((((Calculations!S591*Calculations!G591)/Calculations!E591)*'Data Entry'!X594),"")</f>
        <v/>
      </c>
      <c r="BA594" s="146" t="str">
        <f>IFERROR(VLOOKUP(AM594,Lists!$P$2:$Q$182,2,0),"")</f>
        <v/>
      </c>
      <c r="BG594" s="165"/>
      <c r="BH594" s="165"/>
      <c r="BI594" s="165"/>
      <c r="BJ594" s="165"/>
      <c r="BK594" s="165"/>
      <c r="BL594" s="165"/>
      <c r="BM594" s="165"/>
      <c r="BN594" s="165"/>
      <c r="BO594" s="165"/>
      <c r="BP594" s="165"/>
      <c r="BQ594" s="165"/>
      <c r="BR594" s="165"/>
      <c r="BS594" s="165"/>
      <c r="BT594" s="165"/>
      <c r="BU594" s="165"/>
    </row>
    <row r="595" spans="1:73" s="5" customFormat="1">
      <c r="A595" s="116">
        <v>589</v>
      </c>
      <c r="B595" s="232"/>
      <c r="C595" s="105"/>
      <c r="D595" s="105"/>
      <c r="E595" s="105"/>
      <c r="F595" s="106"/>
      <c r="G595" s="107"/>
      <c r="H595" s="107"/>
      <c r="I595" s="108"/>
      <c r="J595" s="110"/>
      <c r="K595" s="110"/>
      <c r="L595" s="110"/>
      <c r="M595" s="110"/>
      <c r="N595" s="110"/>
      <c r="O595" s="110"/>
      <c r="P595" s="110"/>
      <c r="Q595" s="110"/>
      <c r="R595" s="110"/>
      <c r="S595" s="110"/>
      <c r="T595" s="110"/>
      <c r="U595" s="110"/>
      <c r="V595" s="110"/>
      <c r="W595" s="109"/>
      <c r="X595" s="111"/>
      <c r="Y595" s="112"/>
      <c r="Z595" s="328"/>
      <c r="AA595" s="329"/>
      <c r="AB595" s="114"/>
      <c r="AC595" s="115"/>
      <c r="AD595" s="113"/>
      <c r="AE595" s="113"/>
      <c r="AF595" s="112"/>
      <c r="AG595" s="116"/>
      <c r="AH595" s="115"/>
      <c r="AI595" s="174"/>
      <c r="AJ595" s="104"/>
      <c r="AK595" s="115"/>
      <c r="AL595" s="112"/>
      <c r="AM595" s="116"/>
      <c r="AN595" s="115"/>
      <c r="AO595" s="248"/>
      <c r="AP595" s="242" t="str">
        <f>IF(AD595="UI",VLOOKUP(AB595,'Convert Internation Units'!$A$2:$D$33,4,FALSE),IF(AB595="Penethamate hydroiodide",0.63,IF(AB595="Benzylpenicillin Procaine /
 Benzathine Penicillin",0.61,IF(AB595="Benzathine Penicillin",0.61,IF(AB595="Procaine benzylpenicillin",0.61,IF(AB595=Prodrug!E592,Prodrug!E592,Prodrug!E592))))))</f>
        <v/>
      </c>
      <c r="AQ595" s="239" t="str">
        <f>IFERROR((((Calculations!C592*Calculations!G592)/Calculations!E592)*'Data Entry'!X595),"")</f>
        <v/>
      </c>
      <c r="AR595" s="234" t="str">
        <f>IFERROR(VLOOKUP(AB595,Lists!$P$2:$Q$182,2,0),"")</f>
        <v/>
      </c>
      <c r="AS595" s="233" t="str">
        <f>IF(AI595="UI",VLOOKUP(AG595,'Convert Internation Units'!$A$2:$D$33,4,FALSE),IF(AG595="Penethamate hydroiodide",0.63,IF(AG595="Benzylpenicillin Procaine /
 Benzathine Penicillin",0.61,IF(AG595="Benzathine Penicillin",0.61,IF(AG595="Procaine benzylpenicillin",0.61,IF(AG595=Prodrug!F592,Prodrug!F592,Prodrug!F592))))))</f>
        <v/>
      </c>
      <c r="AT595" s="239" t="str">
        <f>IFERROR((((Calculations!K592*Calculations!G592)/Calculations!E592)*'Data Entry'!X595),"")</f>
        <v/>
      </c>
      <c r="AU595" s="235" t="str">
        <f>IFERROR(VLOOKUP(AG595,Lists!$P$2:$Q$182,2,0),"")</f>
        <v/>
      </c>
      <c r="AV595" s="233" t="str">
        <f>IF(AL595="UI",VLOOKUP(AJ595,'Convert Internation Units'!$A$2:$D$33,4,FALSE),IF(AJ595="Penethamate hydroiodide",0.63,IF(AJ595="Benzylpenicillin Procaine /
 Benzathine Penicillin",0.61,IF(AJ595="Benzathine Penicillin",0.61,IF(AJ595="Procaine benzylpenicillin",0.61,IF(AJ595=Prodrug!G592,Prodrug!G592,Prodrug!G592))))))</f>
        <v/>
      </c>
      <c r="AW595" s="239" t="str">
        <f>IFERROR((((Calculations!O592*Calculations!G592)/Calculations!E592)*'Data Entry'!X595),"")</f>
        <v/>
      </c>
      <c r="AX595" s="235" t="str">
        <f>IFERROR(VLOOKUP(AJ595,Lists!$P$2:$Q$182,2,0),"")</f>
        <v/>
      </c>
      <c r="AY595" s="233" t="str">
        <f>IF(AO595="UI",VLOOKUP(AM595,'Convert Internation Units'!$A$2:$D$33,4,FALSE),IF(AM595="Penethamate hydroiodide",0.63,IF(AM595="Benzylpenicillin Procaine /
 Benzathine Penicillin",0.61,IF(AM595="Benzathine Penicillin",0.61,IF(AM595="Procaine benzylpenicillin",0.61,IF(AM595=Prodrug!H592,Prodrug!H592,Prodrug!H592))))))</f>
        <v/>
      </c>
      <c r="AZ595" s="239" t="str">
        <f>IFERROR((((Calculations!S592*Calculations!G592)/Calculations!E592)*'Data Entry'!X595),"")</f>
        <v/>
      </c>
      <c r="BA595" s="235" t="str">
        <f>IFERROR(VLOOKUP(AM595,Lists!$P$2:$Q$182,2,0),"")</f>
        <v/>
      </c>
      <c r="BG595" s="165"/>
      <c r="BH595" s="165"/>
      <c r="BI595" s="165"/>
      <c r="BJ595" s="165"/>
      <c r="BK595" s="165"/>
      <c r="BL595" s="165"/>
      <c r="BM595" s="165"/>
      <c r="BN595" s="165"/>
      <c r="BO595" s="165"/>
      <c r="BP595" s="165"/>
      <c r="BQ595" s="165"/>
      <c r="BR595" s="165"/>
      <c r="BS595" s="165"/>
      <c r="BT595" s="165"/>
      <c r="BU595" s="165"/>
    </row>
    <row r="596" spans="1:73" s="5" customFormat="1">
      <c r="A596" s="6">
        <v>590</v>
      </c>
      <c r="B596" s="231"/>
      <c r="C596" s="7"/>
      <c r="D596" s="7"/>
      <c r="E596" s="7"/>
      <c r="F596" s="67"/>
      <c r="G596" s="79"/>
      <c r="H596" s="79"/>
      <c r="I596" s="75"/>
      <c r="J596" s="76"/>
      <c r="K596" s="76"/>
      <c r="L596" s="76"/>
      <c r="M596" s="76"/>
      <c r="N596" s="76"/>
      <c r="O596" s="76"/>
      <c r="P596" s="76"/>
      <c r="Q596" s="76"/>
      <c r="R596" s="76"/>
      <c r="S596" s="76"/>
      <c r="T596" s="76"/>
      <c r="U596" s="76"/>
      <c r="V596" s="76"/>
      <c r="W596" s="80"/>
      <c r="X596" s="69"/>
      <c r="Y596" s="25"/>
      <c r="Z596" s="326"/>
      <c r="AA596" s="327"/>
      <c r="AB596" s="28"/>
      <c r="AC596" s="23"/>
      <c r="AD596" s="8"/>
      <c r="AE596" s="8"/>
      <c r="AF596" s="25"/>
      <c r="AG596" s="6"/>
      <c r="AH596" s="23"/>
      <c r="AI596" s="173"/>
      <c r="AJ596" s="26"/>
      <c r="AK596" s="23"/>
      <c r="AL596" s="25"/>
      <c r="AM596" s="6"/>
      <c r="AN596" s="23"/>
      <c r="AO596" s="247"/>
      <c r="AP596" s="243" t="str">
        <f>IF(AD596="UI",VLOOKUP(AB596,'Convert Internation Units'!$A$2:$D$33,4,FALSE),IF(AB596="Penethamate hydroiodide",0.63,IF(AB596="Benzylpenicillin Procaine /
 Benzathine Penicillin",0.61,IF(AB596="Benzathine Penicillin",0.61,IF(AB596="Procaine benzylpenicillin",0.61,IF(AB596=Prodrug!E593,Prodrug!E593,Prodrug!E593))))))</f>
        <v/>
      </c>
      <c r="AQ596" s="240" t="str">
        <f>IFERROR((((Calculations!C593*Calculations!G593)/Calculations!E593)*'Data Entry'!X596),"")</f>
        <v/>
      </c>
      <c r="AR596" s="141" t="str">
        <f>IFERROR(VLOOKUP(AB596,Lists!$P$2:$Q$182,2,0),"")</f>
        <v/>
      </c>
      <c r="AS596" s="143" t="str">
        <f>IF(AI596="UI",VLOOKUP(AG596,'Convert Internation Units'!$A$2:$D$33,4,FALSE),IF(AG596="Penethamate hydroiodide",0.63,IF(AG596="Benzylpenicillin Procaine /
 Benzathine Penicillin",0.61,IF(AG596="Benzathine Penicillin",0.61,IF(AG596="Procaine benzylpenicillin",0.61,IF(AG596=Prodrug!F593,Prodrug!F593,Prodrug!F593))))))</f>
        <v/>
      </c>
      <c r="AT596" s="240" t="str">
        <f>IFERROR((((Calculations!K593*Calculations!G593)/Calculations!E593)*'Data Entry'!X596),"")</f>
        <v/>
      </c>
      <c r="AU596" s="146" t="str">
        <f>IFERROR(VLOOKUP(AG596,Lists!$P$2:$Q$182,2,0),"")</f>
        <v/>
      </c>
      <c r="AV596" s="143" t="str">
        <f>IF(AL596="UI",VLOOKUP(AJ596,'Convert Internation Units'!$A$2:$D$33,4,FALSE),IF(AJ596="Penethamate hydroiodide",0.63,IF(AJ596="Benzylpenicillin Procaine /
 Benzathine Penicillin",0.61,IF(AJ596="Benzathine Penicillin",0.61,IF(AJ596="Procaine benzylpenicillin",0.61,IF(AJ596=Prodrug!G593,Prodrug!G593,Prodrug!G593))))))</f>
        <v/>
      </c>
      <c r="AW596" s="240" t="str">
        <f>IFERROR((((Calculations!O593*Calculations!G593)/Calculations!E593)*'Data Entry'!X596),"")</f>
        <v/>
      </c>
      <c r="AX596" s="146" t="str">
        <f>IFERROR(VLOOKUP(AJ596,Lists!$P$2:$Q$182,2,0),"")</f>
        <v/>
      </c>
      <c r="AY596" s="143" t="str">
        <f>IF(AO596="UI",VLOOKUP(AM596,'Convert Internation Units'!$A$2:$D$33,4,FALSE),IF(AM596="Penethamate hydroiodide",0.63,IF(AM596="Benzylpenicillin Procaine /
 Benzathine Penicillin",0.61,IF(AM596="Benzathine Penicillin",0.61,IF(AM596="Procaine benzylpenicillin",0.61,IF(AM596=Prodrug!H593,Prodrug!H593,Prodrug!H593))))))</f>
        <v/>
      </c>
      <c r="AZ596" s="240" t="str">
        <f>IFERROR((((Calculations!S593*Calculations!G593)/Calculations!E593)*'Data Entry'!X596),"")</f>
        <v/>
      </c>
      <c r="BA596" s="146" t="str">
        <f>IFERROR(VLOOKUP(AM596,Lists!$P$2:$Q$182,2,0),"")</f>
        <v/>
      </c>
      <c r="BG596" s="165"/>
      <c r="BH596" s="165"/>
      <c r="BI596" s="165"/>
      <c r="BJ596" s="165"/>
      <c r="BK596" s="165"/>
      <c r="BL596" s="165"/>
      <c r="BM596" s="165"/>
      <c r="BN596" s="165"/>
      <c r="BO596" s="165"/>
      <c r="BP596" s="165"/>
      <c r="BQ596" s="165"/>
      <c r="BR596" s="165"/>
      <c r="BS596" s="165"/>
      <c r="BT596" s="165"/>
      <c r="BU596" s="165"/>
    </row>
    <row r="597" spans="1:73" s="5" customFormat="1">
      <c r="A597" s="116">
        <v>591</v>
      </c>
      <c r="B597" s="232"/>
      <c r="C597" s="105"/>
      <c r="D597" s="105"/>
      <c r="E597" s="105"/>
      <c r="F597" s="106"/>
      <c r="G597" s="107"/>
      <c r="H597" s="107"/>
      <c r="I597" s="108"/>
      <c r="J597" s="110"/>
      <c r="K597" s="110"/>
      <c r="L597" s="110"/>
      <c r="M597" s="110"/>
      <c r="N597" s="110"/>
      <c r="O597" s="110"/>
      <c r="P597" s="110"/>
      <c r="Q597" s="110"/>
      <c r="R597" s="110"/>
      <c r="S597" s="110"/>
      <c r="T597" s="110"/>
      <c r="U597" s="110"/>
      <c r="V597" s="110"/>
      <c r="W597" s="109"/>
      <c r="X597" s="111"/>
      <c r="Y597" s="112"/>
      <c r="Z597" s="328"/>
      <c r="AA597" s="329"/>
      <c r="AB597" s="114"/>
      <c r="AC597" s="115"/>
      <c r="AD597" s="113"/>
      <c r="AE597" s="113"/>
      <c r="AF597" s="112"/>
      <c r="AG597" s="116"/>
      <c r="AH597" s="115"/>
      <c r="AI597" s="174"/>
      <c r="AJ597" s="104"/>
      <c r="AK597" s="115"/>
      <c r="AL597" s="112"/>
      <c r="AM597" s="116"/>
      <c r="AN597" s="115"/>
      <c r="AO597" s="248"/>
      <c r="AP597" s="242" t="str">
        <f>IF(AD597="UI",VLOOKUP(AB597,'Convert Internation Units'!$A$2:$D$33,4,FALSE),IF(AB597="Penethamate hydroiodide",0.63,IF(AB597="Benzylpenicillin Procaine /
 Benzathine Penicillin",0.61,IF(AB597="Benzathine Penicillin",0.61,IF(AB597="Procaine benzylpenicillin",0.61,IF(AB597=Prodrug!E594,Prodrug!E594,Prodrug!E594))))))</f>
        <v/>
      </c>
      <c r="AQ597" s="239" t="str">
        <f>IFERROR((((Calculations!C594*Calculations!G594)/Calculations!E594)*'Data Entry'!X597),"")</f>
        <v/>
      </c>
      <c r="AR597" s="234" t="str">
        <f>IFERROR(VLOOKUP(AB597,Lists!$P$2:$Q$182,2,0),"")</f>
        <v/>
      </c>
      <c r="AS597" s="233" t="str">
        <f>IF(AI597="UI",VLOOKUP(AG597,'Convert Internation Units'!$A$2:$D$33,4,FALSE),IF(AG597="Penethamate hydroiodide",0.63,IF(AG597="Benzylpenicillin Procaine /
 Benzathine Penicillin",0.61,IF(AG597="Benzathine Penicillin",0.61,IF(AG597="Procaine benzylpenicillin",0.61,IF(AG597=Prodrug!F594,Prodrug!F594,Prodrug!F594))))))</f>
        <v/>
      </c>
      <c r="AT597" s="239" t="str">
        <f>IFERROR((((Calculations!K594*Calculations!G594)/Calculations!E594)*'Data Entry'!X597),"")</f>
        <v/>
      </c>
      <c r="AU597" s="235" t="str">
        <f>IFERROR(VLOOKUP(AG597,Lists!$P$2:$Q$182,2,0),"")</f>
        <v/>
      </c>
      <c r="AV597" s="233" t="str">
        <f>IF(AL597="UI",VLOOKUP(AJ597,'Convert Internation Units'!$A$2:$D$33,4,FALSE),IF(AJ597="Penethamate hydroiodide",0.63,IF(AJ597="Benzylpenicillin Procaine /
 Benzathine Penicillin",0.61,IF(AJ597="Benzathine Penicillin",0.61,IF(AJ597="Procaine benzylpenicillin",0.61,IF(AJ597=Prodrug!G594,Prodrug!G594,Prodrug!G594))))))</f>
        <v/>
      </c>
      <c r="AW597" s="239" t="str">
        <f>IFERROR((((Calculations!O594*Calculations!G594)/Calculations!E594)*'Data Entry'!X597),"")</f>
        <v/>
      </c>
      <c r="AX597" s="235" t="str">
        <f>IFERROR(VLOOKUP(AJ597,Lists!$P$2:$Q$182,2,0),"")</f>
        <v/>
      </c>
      <c r="AY597" s="233" t="str">
        <f>IF(AO597="UI",VLOOKUP(AM597,'Convert Internation Units'!$A$2:$D$33,4,FALSE),IF(AM597="Penethamate hydroiodide",0.63,IF(AM597="Benzylpenicillin Procaine /
 Benzathine Penicillin",0.61,IF(AM597="Benzathine Penicillin",0.61,IF(AM597="Procaine benzylpenicillin",0.61,IF(AM597=Prodrug!H594,Prodrug!H594,Prodrug!H594))))))</f>
        <v/>
      </c>
      <c r="AZ597" s="239" t="str">
        <f>IFERROR((((Calculations!S594*Calculations!G594)/Calculations!E594)*'Data Entry'!X597),"")</f>
        <v/>
      </c>
      <c r="BA597" s="235" t="str">
        <f>IFERROR(VLOOKUP(AM597,Lists!$P$2:$Q$182,2,0),"")</f>
        <v/>
      </c>
      <c r="BG597" s="165"/>
      <c r="BH597" s="165"/>
      <c r="BI597" s="165"/>
      <c r="BJ597" s="165"/>
      <c r="BK597" s="165"/>
      <c r="BL597" s="165"/>
      <c r="BM597" s="165"/>
      <c r="BN597" s="165"/>
      <c r="BO597" s="165"/>
      <c r="BP597" s="165"/>
      <c r="BQ597" s="165"/>
      <c r="BR597" s="165"/>
      <c r="BS597" s="165"/>
      <c r="BT597" s="165"/>
      <c r="BU597" s="165"/>
    </row>
    <row r="598" spans="1:73" s="5" customFormat="1">
      <c r="A598" s="6">
        <v>592</v>
      </c>
      <c r="B598" s="231"/>
      <c r="C598" s="7"/>
      <c r="D598" s="7"/>
      <c r="E598" s="7"/>
      <c r="F598" s="67"/>
      <c r="G598" s="79"/>
      <c r="H598" s="79"/>
      <c r="I598" s="75"/>
      <c r="J598" s="76"/>
      <c r="K598" s="76"/>
      <c r="L598" s="76"/>
      <c r="M598" s="76"/>
      <c r="N598" s="76"/>
      <c r="O598" s="76"/>
      <c r="P598" s="76"/>
      <c r="Q598" s="76"/>
      <c r="R598" s="76"/>
      <c r="S598" s="76"/>
      <c r="T598" s="76"/>
      <c r="U598" s="76"/>
      <c r="V598" s="76"/>
      <c r="W598" s="80"/>
      <c r="X598" s="69"/>
      <c r="Y598" s="25"/>
      <c r="Z598" s="326"/>
      <c r="AA598" s="327"/>
      <c r="AB598" s="28"/>
      <c r="AC598" s="23"/>
      <c r="AD598" s="8"/>
      <c r="AE598" s="8"/>
      <c r="AF598" s="25"/>
      <c r="AG598" s="6"/>
      <c r="AH598" s="23"/>
      <c r="AI598" s="173"/>
      <c r="AJ598" s="26"/>
      <c r="AK598" s="23"/>
      <c r="AL598" s="25"/>
      <c r="AM598" s="6"/>
      <c r="AN598" s="23"/>
      <c r="AO598" s="247"/>
      <c r="AP598" s="243" t="str">
        <f>IF(AD598="UI",VLOOKUP(AB598,'Convert Internation Units'!$A$2:$D$33,4,FALSE),IF(AB598="Penethamate hydroiodide",0.63,IF(AB598="Benzylpenicillin Procaine /
 Benzathine Penicillin",0.61,IF(AB598="Benzathine Penicillin",0.61,IF(AB598="Procaine benzylpenicillin",0.61,IF(AB598=Prodrug!E595,Prodrug!E595,Prodrug!E595))))))</f>
        <v/>
      </c>
      <c r="AQ598" s="240" t="str">
        <f>IFERROR((((Calculations!C595*Calculations!G595)/Calculations!E595)*'Data Entry'!X598),"")</f>
        <v/>
      </c>
      <c r="AR598" s="141" t="str">
        <f>IFERROR(VLOOKUP(AB598,Lists!$P$2:$Q$182,2,0),"")</f>
        <v/>
      </c>
      <c r="AS598" s="143" t="str">
        <f>IF(AI598="UI",VLOOKUP(AG598,'Convert Internation Units'!$A$2:$D$33,4,FALSE),IF(AG598="Penethamate hydroiodide",0.63,IF(AG598="Benzylpenicillin Procaine /
 Benzathine Penicillin",0.61,IF(AG598="Benzathine Penicillin",0.61,IF(AG598="Procaine benzylpenicillin",0.61,IF(AG598=Prodrug!F595,Prodrug!F595,Prodrug!F595))))))</f>
        <v/>
      </c>
      <c r="AT598" s="240" t="str">
        <f>IFERROR((((Calculations!K595*Calculations!G595)/Calculations!E595)*'Data Entry'!X598),"")</f>
        <v/>
      </c>
      <c r="AU598" s="146" t="str">
        <f>IFERROR(VLOOKUP(AG598,Lists!$P$2:$Q$182,2,0),"")</f>
        <v/>
      </c>
      <c r="AV598" s="143" t="str">
        <f>IF(AL598="UI",VLOOKUP(AJ598,'Convert Internation Units'!$A$2:$D$33,4,FALSE),IF(AJ598="Penethamate hydroiodide",0.63,IF(AJ598="Benzylpenicillin Procaine /
 Benzathine Penicillin",0.61,IF(AJ598="Benzathine Penicillin",0.61,IF(AJ598="Procaine benzylpenicillin",0.61,IF(AJ598=Prodrug!G595,Prodrug!G595,Prodrug!G595))))))</f>
        <v/>
      </c>
      <c r="AW598" s="240" t="str">
        <f>IFERROR((((Calculations!O595*Calculations!G595)/Calculations!E595)*'Data Entry'!X598),"")</f>
        <v/>
      </c>
      <c r="AX598" s="146" t="str">
        <f>IFERROR(VLOOKUP(AJ598,Lists!$P$2:$Q$182,2,0),"")</f>
        <v/>
      </c>
      <c r="AY598" s="143" t="str">
        <f>IF(AO598="UI",VLOOKUP(AM598,'Convert Internation Units'!$A$2:$D$33,4,FALSE),IF(AM598="Penethamate hydroiodide",0.63,IF(AM598="Benzylpenicillin Procaine /
 Benzathine Penicillin",0.61,IF(AM598="Benzathine Penicillin",0.61,IF(AM598="Procaine benzylpenicillin",0.61,IF(AM598=Prodrug!H595,Prodrug!H595,Prodrug!H595))))))</f>
        <v/>
      </c>
      <c r="AZ598" s="240" t="str">
        <f>IFERROR((((Calculations!S595*Calculations!G595)/Calculations!E595)*'Data Entry'!X598),"")</f>
        <v/>
      </c>
      <c r="BA598" s="146" t="str">
        <f>IFERROR(VLOOKUP(AM598,Lists!$P$2:$Q$182,2,0),"")</f>
        <v/>
      </c>
      <c r="BG598" s="165"/>
      <c r="BH598" s="165"/>
      <c r="BI598" s="165"/>
      <c r="BJ598" s="165"/>
      <c r="BK598" s="165"/>
      <c r="BL598" s="165"/>
      <c r="BM598" s="165"/>
      <c r="BN598" s="165"/>
      <c r="BO598" s="165"/>
      <c r="BP598" s="165"/>
      <c r="BQ598" s="165"/>
      <c r="BR598" s="165"/>
      <c r="BS598" s="165"/>
      <c r="BT598" s="165"/>
      <c r="BU598" s="165"/>
    </row>
    <row r="599" spans="1:73" s="5" customFormat="1">
      <c r="A599" s="116">
        <v>593</v>
      </c>
      <c r="B599" s="232"/>
      <c r="C599" s="105"/>
      <c r="D599" s="105"/>
      <c r="E599" s="105"/>
      <c r="F599" s="106"/>
      <c r="G599" s="107"/>
      <c r="H599" s="107"/>
      <c r="I599" s="108"/>
      <c r="J599" s="110"/>
      <c r="K599" s="110"/>
      <c r="L599" s="110"/>
      <c r="M599" s="110"/>
      <c r="N599" s="110"/>
      <c r="O599" s="110"/>
      <c r="P599" s="110"/>
      <c r="Q599" s="110"/>
      <c r="R599" s="110"/>
      <c r="S599" s="110"/>
      <c r="T599" s="110"/>
      <c r="U599" s="110"/>
      <c r="V599" s="110"/>
      <c r="W599" s="109"/>
      <c r="X599" s="111"/>
      <c r="Y599" s="112"/>
      <c r="Z599" s="328"/>
      <c r="AA599" s="329"/>
      <c r="AB599" s="114"/>
      <c r="AC599" s="115"/>
      <c r="AD599" s="113"/>
      <c r="AE599" s="113"/>
      <c r="AF599" s="112"/>
      <c r="AG599" s="116"/>
      <c r="AH599" s="115"/>
      <c r="AI599" s="174"/>
      <c r="AJ599" s="104"/>
      <c r="AK599" s="115"/>
      <c r="AL599" s="112"/>
      <c r="AM599" s="116"/>
      <c r="AN599" s="115"/>
      <c r="AO599" s="248"/>
      <c r="AP599" s="242" t="str">
        <f>IF(AD599="UI",VLOOKUP(AB599,'Convert Internation Units'!$A$2:$D$33,4,FALSE),IF(AB599="Penethamate hydroiodide",0.63,IF(AB599="Benzylpenicillin Procaine /
 Benzathine Penicillin",0.61,IF(AB599="Benzathine Penicillin",0.61,IF(AB599="Procaine benzylpenicillin",0.61,IF(AB599=Prodrug!E596,Prodrug!E596,Prodrug!E596))))))</f>
        <v/>
      </c>
      <c r="AQ599" s="239" t="str">
        <f>IFERROR((((Calculations!C596*Calculations!G596)/Calculations!E596)*'Data Entry'!X599),"")</f>
        <v/>
      </c>
      <c r="AR599" s="234" t="str">
        <f>IFERROR(VLOOKUP(AB599,Lists!$P$2:$Q$182,2,0),"")</f>
        <v/>
      </c>
      <c r="AS599" s="233" t="str">
        <f>IF(AI599="UI",VLOOKUP(AG599,'Convert Internation Units'!$A$2:$D$33,4,FALSE),IF(AG599="Penethamate hydroiodide",0.63,IF(AG599="Benzylpenicillin Procaine /
 Benzathine Penicillin",0.61,IF(AG599="Benzathine Penicillin",0.61,IF(AG599="Procaine benzylpenicillin",0.61,IF(AG599=Prodrug!F596,Prodrug!F596,Prodrug!F596))))))</f>
        <v/>
      </c>
      <c r="AT599" s="239" t="str">
        <f>IFERROR((((Calculations!K596*Calculations!G596)/Calculations!E596)*'Data Entry'!X599),"")</f>
        <v/>
      </c>
      <c r="AU599" s="235" t="str">
        <f>IFERROR(VLOOKUP(AG599,Lists!$P$2:$Q$182,2,0),"")</f>
        <v/>
      </c>
      <c r="AV599" s="233" t="str">
        <f>IF(AL599="UI",VLOOKUP(AJ599,'Convert Internation Units'!$A$2:$D$33,4,FALSE),IF(AJ599="Penethamate hydroiodide",0.63,IF(AJ599="Benzylpenicillin Procaine /
 Benzathine Penicillin",0.61,IF(AJ599="Benzathine Penicillin",0.61,IF(AJ599="Procaine benzylpenicillin",0.61,IF(AJ599=Prodrug!G596,Prodrug!G596,Prodrug!G596))))))</f>
        <v/>
      </c>
      <c r="AW599" s="239" t="str">
        <f>IFERROR((((Calculations!O596*Calculations!G596)/Calculations!E596)*'Data Entry'!X599),"")</f>
        <v/>
      </c>
      <c r="AX599" s="235" t="str">
        <f>IFERROR(VLOOKUP(AJ599,Lists!$P$2:$Q$182,2,0),"")</f>
        <v/>
      </c>
      <c r="AY599" s="233" t="str">
        <f>IF(AO599="UI",VLOOKUP(AM599,'Convert Internation Units'!$A$2:$D$33,4,FALSE),IF(AM599="Penethamate hydroiodide",0.63,IF(AM599="Benzylpenicillin Procaine /
 Benzathine Penicillin",0.61,IF(AM599="Benzathine Penicillin",0.61,IF(AM599="Procaine benzylpenicillin",0.61,IF(AM599=Prodrug!H596,Prodrug!H596,Prodrug!H596))))))</f>
        <v/>
      </c>
      <c r="AZ599" s="239" t="str">
        <f>IFERROR((((Calculations!S596*Calculations!G596)/Calculations!E596)*'Data Entry'!X599),"")</f>
        <v/>
      </c>
      <c r="BA599" s="235" t="str">
        <f>IFERROR(VLOOKUP(AM599,Lists!$P$2:$Q$182,2,0),"")</f>
        <v/>
      </c>
      <c r="BG599" s="165"/>
      <c r="BH599" s="165"/>
      <c r="BI599" s="165"/>
      <c r="BJ599" s="165"/>
      <c r="BK599" s="165"/>
      <c r="BL599" s="165"/>
      <c r="BM599" s="165"/>
      <c r="BN599" s="165"/>
      <c r="BO599" s="165"/>
      <c r="BP599" s="165"/>
      <c r="BQ599" s="165"/>
      <c r="BR599" s="165"/>
      <c r="BS599" s="165"/>
      <c r="BT599" s="165"/>
      <c r="BU599" s="165"/>
    </row>
    <row r="600" spans="1:73" s="5" customFormat="1">
      <c r="A600" s="6">
        <v>594</v>
      </c>
      <c r="B600" s="231"/>
      <c r="C600" s="7"/>
      <c r="D600" s="7"/>
      <c r="E600" s="7"/>
      <c r="F600" s="67"/>
      <c r="G600" s="79"/>
      <c r="H600" s="79"/>
      <c r="I600" s="75"/>
      <c r="J600" s="76"/>
      <c r="K600" s="76"/>
      <c r="L600" s="76"/>
      <c r="M600" s="76"/>
      <c r="N600" s="76"/>
      <c r="O600" s="76"/>
      <c r="P600" s="76"/>
      <c r="Q600" s="76"/>
      <c r="R600" s="76"/>
      <c r="S600" s="76"/>
      <c r="T600" s="76"/>
      <c r="U600" s="76"/>
      <c r="V600" s="76"/>
      <c r="W600" s="80"/>
      <c r="X600" s="69"/>
      <c r="Y600" s="25"/>
      <c r="Z600" s="326"/>
      <c r="AA600" s="327"/>
      <c r="AB600" s="28"/>
      <c r="AC600" s="23"/>
      <c r="AD600" s="8"/>
      <c r="AE600" s="8"/>
      <c r="AF600" s="25"/>
      <c r="AG600" s="6"/>
      <c r="AH600" s="23"/>
      <c r="AI600" s="173"/>
      <c r="AJ600" s="26"/>
      <c r="AK600" s="23"/>
      <c r="AL600" s="25"/>
      <c r="AM600" s="6"/>
      <c r="AN600" s="23"/>
      <c r="AO600" s="247"/>
      <c r="AP600" s="243" t="str">
        <f>IF(AD600="UI",VLOOKUP(AB600,'Convert Internation Units'!$A$2:$D$33,4,FALSE),IF(AB600="Penethamate hydroiodide",0.63,IF(AB600="Benzylpenicillin Procaine /
 Benzathine Penicillin",0.61,IF(AB600="Benzathine Penicillin",0.61,IF(AB600="Procaine benzylpenicillin",0.61,IF(AB600=Prodrug!E597,Prodrug!E597,Prodrug!E597))))))</f>
        <v/>
      </c>
      <c r="AQ600" s="240" t="str">
        <f>IFERROR((((Calculations!C597*Calculations!G597)/Calculations!E597)*'Data Entry'!X600),"")</f>
        <v/>
      </c>
      <c r="AR600" s="141" t="str">
        <f>IFERROR(VLOOKUP(AB600,Lists!$P$2:$Q$182,2,0),"")</f>
        <v/>
      </c>
      <c r="AS600" s="143" t="str">
        <f>IF(AI600="UI",VLOOKUP(AG600,'Convert Internation Units'!$A$2:$D$33,4,FALSE),IF(AG600="Penethamate hydroiodide",0.63,IF(AG600="Benzylpenicillin Procaine /
 Benzathine Penicillin",0.61,IF(AG600="Benzathine Penicillin",0.61,IF(AG600="Procaine benzylpenicillin",0.61,IF(AG600=Prodrug!F597,Prodrug!F597,Prodrug!F597))))))</f>
        <v/>
      </c>
      <c r="AT600" s="240" t="str">
        <f>IFERROR((((Calculations!K597*Calculations!G597)/Calculations!E597)*'Data Entry'!X600),"")</f>
        <v/>
      </c>
      <c r="AU600" s="146" t="str">
        <f>IFERROR(VLOOKUP(AG600,Lists!$P$2:$Q$182,2,0),"")</f>
        <v/>
      </c>
      <c r="AV600" s="143" t="str">
        <f>IF(AL600="UI",VLOOKUP(AJ600,'Convert Internation Units'!$A$2:$D$33,4,FALSE),IF(AJ600="Penethamate hydroiodide",0.63,IF(AJ600="Benzylpenicillin Procaine /
 Benzathine Penicillin",0.61,IF(AJ600="Benzathine Penicillin",0.61,IF(AJ600="Procaine benzylpenicillin",0.61,IF(AJ600=Prodrug!G597,Prodrug!G597,Prodrug!G597))))))</f>
        <v/>
      </c>
      <c r="AW600" s="240" t="str">
        <f>IFERROR((((Calculations!O597*Calculations!G597)/Calculations!E597)*'Data Entry'!X600),"")</f>
        <v/>
      </c>
      <c r="AX600" s="146" t="str">
        <f>IFERROR(VLOOKUP(AJ600,Lists!$P$2:$Q$182,2,0),"")</f>
        <v/>
      </c>
      <c r="AY600" s="143" t="str">
        <f>IF(AO600="UI",VLOOKUP(AM600,'Convert Internation Units'!$A$2:$D$33,4,FALSE),IF(AM600="Penethamate hydroiodide",0.63,IF(AM600="Benzylpenicillin Procaine /
 Benzathine Penicillin",0.61,IF(AM600="Benzathine Penicillin",0.61,IF(AM600="Procaine benzylpenicillin",0.61,IF(AM600=Prodrug!H597,Prodrug!H597,Prodrug!H597))))))</f>
        <v/>
      </c>
      <c r="AZ600" s="240" t="str">
        <f>IFERROR((((Calculations!S597*Calculations!G597)/Calculations!E597)*'Data Entry'!X600),"")</f>
        <v/>
      </c>
      <c r="BA600" s="146" t="str">
        <f>IFERROR(VLOOKUP(AM600,Lists!$P$2:$Q$182,2,0),"")</f>
        <v/>
      </c>
      <c r="BG600" s="165"/>
      <c r="BH600" s="165"/>
      <c r="BI600" s="165"/>
      <c r="BJ600" s="165"/>
      <c r="BK600" s="165"/>
      <c r="BL600" s="165"/>
      <c r="BM600" s="165"/>
      <c r="BN600" s="165"/>
      <c r="BO600" s="165"/>
      <c r="BP600" s="165"/>
      <c r="BQ600" s="165"/>
      <c r="BR600" s="165"/>
      <c r="BS600" s="165"/>
      <c r="BT600" s="165"/>
      <c r="BU600" s="165"/>
    </row>
    <row r="601" spans="1:73" s="5" customFormat="1">
      <c r="A601" s="116">
        <v>595</v>
      </c>
      <c r="B601" s="232"/>
      <c r="C601" s="105"/>
      <c r="D601" s="105"/>
      <c r="E601" s="105"/>
      <c r="F601" s="106"/>
      <c r="G601" s="107"/>
      <c r="H601" s="107"/>
      <c r="I601" s="108"/>
      <c r="J601" s="110"/>
      <c r="K601" s="110"/>
      <c r="L601" s="110"/>
      <c r="M601" s="110"/>
      <c r="N601" s="110"/>
      <c r="O601" s="110"/>
      <c r="P601" s="110"/>
      <c r="Q601" s="110"/>
      <c r="R601" s="110"/>
      <c r="S601" s="110"/>
      <c r="T601" s="110"/>
      <c r="U601" s="110"/>
      <c r="V601" s="110"/>
      <c r="W601" s="109"/>
      <c r="X601" s="111"/>
      <c r="Y601" s="112"/>
      <c r="Z601" s="328"/>
      <c r="AA601" s="329"/>
      <c r="AB601" s="114"/>
      <c r="AC601" s="115"/>
      <c r="AD601" s="113"/>
      <c r="AE601" s="113"/>
      <c r="AF601" s="112"/>
      <c r="AG601" s="116"/>
      <c r="AH601" s="115"/>
      <c r="AI601" s="174"/>
      <c r="AJ601" s="104"/>
      <c r="AK601" s="115"/>
      <c r="AL601" s="112"/>
      <c r="AM601" s="116"/>
      <c r="AN601" s="115"/>
      <c r="AO601" s="248"/>
      <c r="AP601" s="242" t="str">
        <f>IF(AD601="UI",VLOOKUP(AB601,'Convert Internation Units'!$A$2:$D$33,4,FALSE),IF(AB601="Penethamate hydroiodide",0.63,IF(AB601="Benzylpenicillin Procaine /
 Benzathine Penicillin",0.61,IF(AB601="Benzathine Penicillin",0.61,IF(AB601="Procaine benzylpenicillin",0.61,IF(AB601=Prodrug!E598,Prodrug!E598,Prodrug!E598))))))</f>
        <v/>
      </c>
      <c r="AQ601" s="239" t="str">
        <f>IFERROR((((Calculations!C598*Calculations!G598)/Calculations!E598)*'Data Entry'!X601),"")</f>
        <v/>
      </c>
      <c r="AR601" s="234" t="str">
        <f>IFERROR(VLOOKUP(AB601,Lists!$P$2:$Q$182,2,0),"")</f>
        <v/>
      </c>
      <c r="AS601" s="233" t="str">
        <f>IF(AI601="UI",VLOOKUP(AG601,'Convert Internation Units'!$A$2:$D$33,4,FALSE),IF(AG601="Penethamate hydroiodide",0.63,IF(AG601="Benzylpenicillin Procaine /
 Benzathine Penicillin",0.61,IF(AG601="Benzathine Penicillin",0.61,IF(AG601="Procaine benzylpenicillin",0.61,IF(AG601=Prodrug!F598,Prodrug!F598,Prodrug!F598))))))</f>
        <v/>
      </c>
      <c r="AT601" s="239" t="str">
        <f>IFERROR((((Calculations!K598*Calculations!G598)/Calculations!E598)*'Data Entry'!X601),"")</f>
        <v/>
      </c>
      <c r="AU601" s="235" t="str">
        <f>IFERROR(VLOOKUP(AG601,Lists!$P$2:$Q$182,2,0),"")</f>
        <v/>
      </c>
      <c r="AV601" s="233" t="str">
        <f>IF(AL601="UI",VLOOKUP(AJ601,'Convert Internation Units'!$A$2:$D$33,4,FALSE),IF(AJ601="Penethamate hydroiodide",0.63,IF(AJ601="Benzylpenicillin Procaine /
 Benzathine Penicillin",0.61,IF(AJ601="Benzathine Penicillin",0.61,IF(AJ601="Procaine benzylpenicillin",0.61,IF(AJ601=Prodrug!G598,Prodrug!G598,Prodrug!G598))))))</f>
        <v/>
      </c>
      <c r="AW601" s="239" t="str">
        <f>IFERROR((((Calculations!O598*Calculations!G598)/Calculations!E598)*'Data Entry'!X601),"")</f>
        <v/>
      </c>
      <c r="AX601" s="235" t="str">
        <f>IFERROR(VLOOKUP(AJ601,Lists!$P$2:$Q$182,2,0),"")</f>
        <v/>
      </c>
      <c r="AY601" s="233" t="str">
        <f>IF(AO601="UI",VLOOKUP(AM601,'Convert Internation Units'!$A$2:$D$33,4,FALSE),IF(AM601="Penethamate hydroiodide",0.63,IF(AM601="Benzylpenicillin Procaine /
 Benzathine Penicillin",0.61,IF(AM601="Benzathine Penicillin",0.61,IF(AM601="Procaine benzylpenicillin",0.61,IF(AM601=Prodrug!H598,Prodrug!H598,Prodrug!H598))))))</f>
        <v/>
      </c>
      <c r="AZ601" s="239" t="str">
        <f>IFERROR((((Calculations!S598*Calculations!G598)/Calculations!E598)*'Data Entry'!X601),"")</f>
        <v/>
      </c>
      <c r="BA601" s="235" t="str">
        <f>IFERROR(VLOOKUP(AM601,Lists!$P$2:$Q$182,2,0),"")</f>
        <v/>
      </c>
      <c r="BG601" s="165"/>
      <c r="BH601" s="165"/>
      <c r="BI601" s="165"/>
      <c r="BJ601" s="165"/>
      <c r="BK601" s="165"/>
      <c r="BL601" s="165"/>
      <c r="BM601" s="165"/>
      <c r="BN601" s="165"/>
      <c r="BO601" s="165"/>
      <c r="BP601" s="165"/>
      <c r="BQ601" s="165"/>
      <c r="BR601" s="165"/>
      <c r="BS601" s="165"/>
      <c r="BT601" s="165"/>
      <c r="BU601" s="165"/>
    </row>
    <row r="602" spans="1:73" s="5" customFormat="1">
      <c r="A602" s="6">
        <v>596</v>
      </c>
      <c r="B602" s="231"/>
      <c r="C602" s="7"/>
      <c r="D602" s="7"/>
      <c r="E602" s="7"/>
      <c r="F602" s="67"/>
      <c r="G602" s="79"/>
      <c r="H602" s="79"/>
      <c r="I602" s="75"/>
      <c r="J602" s="76"/>
      <c r="K602" s="76"/>
      <c r="L602" s="76"/>
      <c r="M602" s="76"/>
      <c r="N602" s="76"/>
      <c r="O602" s="76"/>
      <c r="P602" s="76"/>
      <c r="Q602" s="76"/>
      <c r="R602" s="76"/>
      <c r="S602" s="76"/>
      <c r="T602" s="76"/>
      <c r="U602" s="76"/>
      <c r="V602" s="76"/>
      <c r="W602" s="80"/>
      <c r="X602" s="69"/>
      <c r="Y602" s="25"/>
      <c r="Z602" s="326"/>
      <c r="AA602" s="327"/>
      <c r="AB602" s="28"/>
      <c r="AC602" s="23"/>
      <c r="AD602" s="8"/>
      <c r="AE602" s="8"/>
      <c r="AF602" s="25"/>
      <c r="AG602" s="6"/>
      <c r="AH602" s="23"/>
      <c r="AI602" s="173"/>
      <c r="AJ602" s="26"/>
      <c r="AK602" s="23"/>
      <c r="AL602" s="25"/>
      <c r="AM602" s="6"/>
      <c r="AN602" s="23"/>
      <c r="AO602" s="247"/>
      <c r="AP602" s="243" t="str">
        <f>IF(AD602="UI",VLOOKUP(AB602,'Convert Internation Units'!$A$2:$D$33,4,FALSE),IF(AB602="Penethamate hydroiodide",0.63,IF(AB602="Benzylpenicillin Procaine /
 Benzathine Penicillin",0.61,IF(AB602="Benzathine Penicillin",0.61,IF(AB602="Procaine benzylpenicillin",0.61,IF(AB602=Prodrug!E599,Prodrug!E599,Prodrug!E599))))))</f>
        <v/>
      </c>
      <c r="AQ602" s="240" t="str">
        <f>IFERROR((((Calculations!C599*Calculations!G599)/Calculations!E599)*'Data Entry'!X602),"")</f>
        <v/>
      </c>
      <c r="AR602" s="141" t="str">
        <f>IFERROR(VLOOKUP(AB602,Lists!$P$2:$Q$182,2,0),"")</f>
        <v/>
      </c>
      <c r="AS602" s="143" t="str">
        <f>IF(AI602="UI",VLOOKUP(AG602,'Convert Internation Units'!$A$2:$D$33,4,FALSE),IF(AG602="Penethamate hydroiodide",0.63,IF(AG602="Benzylpenicillin Procaine /
 Benzathine Penicillin",0.61,IF(AG602="Benzathine Penicillin",0.61,IF(AG602="Procaine benzylpenicillin",0.61,IF(AG602=Prodrug!F599,Prodrug!F599,Prodrug!F599))))))</f>
        <v/>
      </c>
      <c r="AT602" s="240" t="str">
        <f>IFERROR((((Calculations!K599*Calculations!G599)/Calculations!E599)*'Data Entry'!X602),"")</f>
        <v/>
      </c>
      <c r="AU602" s="146" t="str">
        <f>IFERROR(VLOOKUP(AG602,Lists!$P$2:$Q$182,2,0),"")</f>
        <v/>
      </c>
      <c r="AV602" s="143" t="str">
        <f>IF(AL602="UI",VLOOKUP(AJ602,'Convert Internation Units'!$A$2:$D$33,4,FALSE),IF(AJ602="Penethamate hydroiodide",0.63,IF(AJ602="Benzylpenicillin Procaine /
 Benzathine Penicillin",0.61,IF(AJ602="Benzathine Penicillin",0.61,IF(AJ602="Procaine benzylpenicillin",0.61,IF(AJ602=Prodrug!G599,Prodrug!G599,Prodrug!G599))))))</f>
        <v/>
      </c>
      <c r="AW602" s="240" t="str">
        <f>IFERROR((((Calculations!O599*Calculations!G599)/Calculations!E599)*'Data Entry'!X602),"")</f>
        <v/>
      </c>
      <c r="AX602" s="146" t="str">
        <f>IFERROR(VLOOKUP(AJ602,Lists!$P$2:$Q$182,2,0),"")</f>
        <v/>
      </c>
      <c r="AY602" s="143" t="str">
        <f>IF(AO602="UI",VLOOKUP(AM602,'Convert Internation Units'!$A$2:$D$33,4,FALSE),IF(AM602="Penethamate hydroiodide",0.63,IF(AM602="Benzylpenicillin Procaine /
 Benzathine Penicillin",0.61,IF(AM602="Benzathine Penicillin",0.61,IF(AM602="Procaine benzylpenicillin",0.61,IF(AM602=Prodrug!H599,Prodrug!H599,Prodrug!H599))))))</f>
        <v/>
      </c>
      <c r="AZ602" s="240" t="str">
        <f>IFERROR((((Calculations!S599*Calculations!G599)/Calculations!E599)*'Data Entry'!X602),"")</f>
        <v/>
      </c>
      <c r="BA602" s="146" t="str">
        <f>IFERROR(VLOOKUP(AM602,Lists!$P$2:$Q$182,2,0),"")</f>
        <v/>
      </c>
      <c r="BG602" s="165"/>
      <c r="BH602" s="165"/>
      <c r="BI602" s="165"/>
      <c r="BJ602" s="165"/>
      <c r="BK602" s="165"/>
      <c r="BL602" s="165"/>
      <c r="BM602" s="165"/>
      <c r="BN602" s="165"/>
      <c r="BO602" s="165"/>
      <c r="BP602" s="165"/>
      <c r="BQ602" s="165"/>
      <c r="BR602" s="165"/>
      <c r="BS602" s="165"/>
      <c r="BT602" s="165"/>
      <c r="BU602" s="165"/>
    </row>
    <row r="603" spans="1:73" s="5" customFormat="1">
      <c r="A603" s="116">
        <v>597</v>
      </c>
      <c r="B603" s="232"/>
      <c r="C603" s="105"/>
      <c r="D603" s="105"/>
      <c r="E603" s="105"/>
      <c r="F603" s="106"/>
      <c r="G603" s="107"/>
      <c r="H603" s="107"/>
      <c r="I603" s="108"/>
      <c r="J603" s="110"/>
      <c r="K603" s="110"/>
      <c r="L603" s="110"/>
      <c r="M603" s="110"/>
      <c r="N603" s="110"/>
      <c r="O603" s="110"/>
      <c r="P603" s="110"/>
      <c r="Q603" s="110"/>
      <c r="R603" s="110"/>
      <c r="S603" s="110"/>
      <c r="T603" s="110"/>
      <c r="U603" s="110"/>
      <c r="V603" s="110"/>
      <c r="W603" s="109"/>
      <c r="X603" s="111"/>
      <c r="Y603" s="112"/>
      <c r="Z603" s="328"/>
      <c r="AA603" s="329"/>
      <c r="AB603" s="114"/>
      <c r="AC603" s="115"/>
      <c r="AD603" s="113"/>
      <c r="AE603" s="113"/>
      <c r="AF603" s="112"/>
      <c r="AG603" s="116"/>
      <c r="AH603" s="115"/>
      <c r="AI603" s="174"/>
      <c r="AJ603" s="104"/>
      <c r="AK603" s="115"/>
      <c r="AL603" s="112"/>
      <c r="AM603" s="116"/>
      <c r="AN603" s="115"/>
      <c r="AO603" s="248"/>
      <c r="AP603" s="242" t="str">
        <f>IF(AD603="UI",VLOOKUP(AB603,'Convert Internation Units'!$A$2:$D$33,4,FALSE),IF(AB603="Penethamate hydroiodide",0.63,IF(AB603="Benzylpenicillin Procaine /
 Benzathine Penicillin",0.61,IF(AB603="Benzathine Penicillin",0.61,IF(AB603="Procaine benzylpenicillin",0.61,IF(AB603=Prodrug!E600,Prodrug!E600,Prodrug!E600))))))</f>
        <v/>
      </c>
      <c r="AQ603" s="239" t="str">
        <f>IFERROR((((Calculations!C600*Calculations!G600)/Calculations!E600)*'Data Entry'!X603),"")</f>
        <v/>
      </c>
      <c r="AR603" s="234" t="str">
        <f>IFERROR(VLOOKUP(AB603,Lists!$P$2:$Q$182,2,0),"")</f>
        <v/>
      </c>
      <c r="AS603" s="233" t="str">
        <f>IF(AI603="UI",VLOOKUP(AG603,'Convert Internation Units'!$A$2:$D$33,4,FALSE),IF(AG603="Penethamate hydroiodide",0.63,IF(AG603="Benzylpenicillin Procaine /
 Benzathine Penicillin",0.61,IF(AG603="Benzathine Penicillin",0.61,IF(AG603="Procaine benzylpenicillin",0.61,IF(AG603=Prodrug!F600,Prodrug!F600,Prodrug!F600))))))</f>
        <v/>
      </c>
      <c r="AT603" s="239" t="str">
        <f>IFERROR((((Calculations!K600*Calculations!G600)/Calculations!E600)*'Data Entry'!X603),"")</f>
        <v/>
      </c>
      <c r="AU603" s="235" t="str">
        <f>IFERROR(VLOOKUP(AG603,Lists!$P$2:$Q$182,2,0),"")</f>
        <v/>
      </c>
      <c r="AV603" s="233" t="str">
        <f>IF(AL603="UI",VLOOKUP(AJ603,'Convert Internation Units'!$A$2:$D$33,4,FALSE),IF(AJ603="Penethamate hydroiodide",0.63,IF(AJ603="Benzylpenicillin Procaine /
 Benzathine Penicillin",0.61,IF(AJ603="Benzathine Penicillin",0.61,IF(AJ603="Procaine benzylpenicillin",0.61,IF(AJ603=Prodrug!G600,Prodrug!G600,Prodrug!G600))))))</f>
        <v/>
      </c>
      <c r="AW603" s="239" t="str">
        <f>IFERROR((((Calculations!O600*Calculations!G600)/Calculations!E600)*'Data Entry'!X603),"")</f>
        <v/>
      </c>
      <c r="AX603" s="235" t="str">
        <f>IFERROR(VLOOKUP(AJ603,Lists!$P$2:$Q$182,2,0),"")</f>
        <v/>
      </c>
      <c r="AY603" s="233" t="str">
        <f>IF(AO603="UI",VLOOKUP(AM603,'Convert Internation Units'!$A$2:$D$33,4,FALSE),IF(AM603="Penethamate hydroiodide",0.63,IF(AM603="Benzylpenicillin Procaine /
 Benzathine Penicillin",0.61,IF(AM603="Benzathine Penicillin",0.61,IF(AM603="Procaine benzylpenicillin",0.61,IF(AM603=Prodrug!H600,Prodrug!H600,Prodrug!H600))))))</f>
        <v/>
      </c>
      <c r="AZ603" s="239" t="str">
        <f>IFERROR((((Calculations!S600*Calculations!G600)/Calculations!E600)*'Data Entry'!X603),"")</f>
        <v/>
      </c>
      <c r="BA603" s="235" t="str">
        <f>IFERROR(VLOOKUP(AM603,Lists!$P$2:$Q$182,2,0),"")</f>
        <v/>
      </c>
      <c r="BG603" s="165"/>
      <c r="BH603" s="165"/>
      <c r="BI603" s="165"/>
      <c r="BJ603" s="165"/>
      <c r="BK603" s="165"/>
      <c r="BL603" s="165"/>
      <c r="BM603" s="165"/>
      <c r="BN603" s="165"/>
      <c r="BO603" s="165"/>
      <c r="BP603" s="165"/>
      <c r="BQ603" s="165"/>
      <c r="BR603" s="165"/>
      <c r="BS603" s="165"/>
      <c r="BT603" s="165"/>
      <c r="BU603" s="165"/>
    </row>
    <row r="604" spans="1:73" s="5" customFormat="1">
      <c r="A604" s="6">
        <v>598</v>
      </c>
      <c r="B604" s="231"/>
      <c r="C604" s="7"/>
      <c r="D604" s="7"/>
      <c r="E604" s="7"/>
      <c r="F604" s="67"/>
      <c r="G604" s="79"/>
      <c r="H604" s="79"/>
      <c r="I604" s="75"/>
      <c r="J604" s="76"/>
      <c r="K604" s="76"/>
      <c r="L604" s="76"/>
      <c r="M604" s="76"/>
      <c r="N604" s="76"/>
      <c r="O604" s="76"/>
      <c r="P604" s="76"/>
      <c r="Q604" s="76"/>
      <c r="R604" s="76"/>
      <c r="S604" s="76"/>
      <c r="T604" s="76"/>
      <c r="U604" s="76"/>
      <c r="V604" s="76"/>
      <c r="W604" s="80"/>
      <c r="X604" s="69"/>
      <c r="Y604" s="25"/>
      <c r="Z604" s="326"/>
      <c r="AA604" s="327"/>
      <c r="AB604" s="28"/>
      <c r="AC604" s="23"/>
      <c r="AD604" s="8"/>
      <c r="AE604" s="8"/>
      <c r="AF604" s="25"/>
      <c r="AG604" s="6"/>
      <c r="AH604" s="23"/>
      <c r="AI604" s="173"/>
      <c r="AJ604" s="26"/>
      <c r="AK604" s="23"/>
      <c r="AL604" s="25"/>
      <c r="AM604" s="6"/>
      <c r="AN604" s="23"/>
      <c r="AO604" s="247"/>
      <c r="AP604" s="243" t="str">
        <f>IF(AD604="UI",VLOOKUP(AB604,'Convert Internation Units'!$A$2:$D$33,4,FALSE),IF(AB604="Penethamate hydroiodide",0.63,IF(AB604="Benzylpenicillin Procaine /
 Benzathine Penicillin",0.61,IF(AB604="Benzathine Penicillin",0.61,IF(AB604="Procaine benzylpenicillin",0.61,IF(AB604=Prodrug!E601,Prodrug!E601,Prodrug!E601))))))</f>
        <v/>
      </c>
      <c r="AQ604" s="240" t="str">
        <f>IFERROR((((Calculations!C601*Calculations!G601)/Calculations!E601)*'Data Entry'!X604),"")</f>
        <v/>
      </c>
      <c r="AR604" s="141" t="str">
        <f>IFERROR(VLOOKUP(AB604,Lists!$P$2:$Q$182,2,0),"")</f>
        <v/>
      </c>
      <c r="AS604" s="143" t="str">
        <f>IF(AI604="UI",VLOOKUP(AG604,'Convert Internation Units'!$A$2:$D$33,4,FALSE),IF(AG604="Penethamate hydroiodide",0.63,IF(AG604="Benzylpenicillin Procaine /
 Benzathine Penicillin",0.61,IF(AG604="Benzathine Penicillin",0.61,IF(AG604="Procaine benzylpenicillin",0.61,IF(AG604=Prodrug!F601,Prodrug!F601,Prodrug!F601))))))</f>
        <v/>
      </c>
      <c r="AT604" s="240" t="str">
        <f>IFERROR((((Calculations!K601*Calculations!G601)/Calculations!E601)*'Data Entry'!X604),"")</f>
        <v/>
      </c>
      <c r="AU604" s="146" t="str">
        <f>IFERROR(VLOOKUP(AG604,Lists!$P$2:$Q$182,2,0),"")</f>
        <v/>
      </c>
      <c r="AV604" s="143" t="str">
        <f>IF(AL604="UI",VLOOKUP(AJ604,'Convert Internation Units'!$A$2:$D$33,4,FALSE),IF(AJ604="Penethamate hydroiodide",0.63,IF(AJ604="Benzylpenicillin Procaine /
 Benzathine Penicillin",0.61,IF(AJ604="Benzathine Penicillin",0.61,IF(AJ604="Procaine benzylpenicillin",0.61,IF(AJ604=Prodrug!G601,Prodrug!G601,Prodrug!G601))))))</f>
        <v/>
      </c>
      <c r="AW604" s="240" t="str">
        <f>IFERROR((((Calculations!O601*Calculations!G601)/Calculations!E601)*'Data Entry'!X604),"")</f>
        <v/>
      </c>
      <c r="AX604" s="146" t="str">
        <f>IFERROR(VLOOKUP(AJ604,Lists!$P$2:$Q$182,2,0),"")</f>
        <v/>
      </c>
      <c r="AY604" s="143" t="str">
        <f>IF(AO604="UI",VLOOKUP(AM604,'Convert Internation Units'!$A$2:$D$33,4,FALSE),IF(AM604="Penethamate hydroiodide",0.63,IF(AM604="Benzylpenicillin Procaine /
 Benzathine Penicillin",0.61,IF(AM604="Benzathine Penicillin",0.61,IF(AM604="Procaine benzylpenicillin",0.61,IF(AM604=Prodrug!H601,Prodrug!H601,Prodrug!H601))))))</f>
        <v/>
      </c>
      <c r="AZ604" s="240" t="str">
        <f>IFERROR((((Calculations!S601*Calculations!G601)/Calculations!E601)*'Data Entry'!X604),"")</f>
        <v/>
      </c>
      <c r="BA604" s="146" t="str">
        <f>IFERROR(VLOOKUP(AM604,Lists!$P$2:$Q$182,2,0),"")</f>
        <v/>
      </c>
      <c r="BG604" s="165"/>
      <c r="BH604" s="165"/>
      <c r="BI604" s="165"/>
      <c r="BJ604" s="165"/>
      <c r="BK604" s="165"/>
      <c r="BL604" s="165"/>
      <c r="BM604" s="165"/>
      <c r="BN604" s="165"/>
      <c r="BO604" s="165"/>
      <c r="BP604" s="165"/>
      <c r="BQ604" s="165"/>
      <c r="BR604" s="165"/>
      <c r="BS604" s="165"/>
      <c r="BT604" s="165"/>
      <c r="BU604" s="165"/>
    </row>
    <row r="605" spans="1:73" s="5" customFormat="1">
      <c r="A605" s="116">
        <v>599</v>
      </c>
      <c r="B605" s="232"/>
      <c r="C605" s="105"/>
      <c r="D605" s="105"/>
      <c r="E605" s="105"/>
      <c r="F605" s="106"/>
      <c r="G605" s="107"/>
      <c r="H605" s="107"/>
      <c r="I605" s="108"/>
      <c r="J605" s="110"/>
      <c r="K605" s="110"/>
      <c r="L605" s="110"/>
      <c r="M605" s="110"/>
      <c r="N605" s="110"/>
      <c r="O605" s="110"/>
      <c r="P605" s="110"/>
      <c r="Q605" s="110"/>
      <c r="R605" s="110"/>
      <c r="S605" s="110"/>
      <c r="T605" s="110"/>
      <c r="U605" s="110"/>
      <c r="V605" s="110"/>
      <c r="W605" s="109"/>
      <c r="X605" s="111"/>
      <c r="Y605" s="112"/>
      <c r="Z605" s="328"/>
      <c r="AA605" s="329"/>
      <c r="AB605" s="114"/>
      <c r="AC605" s="115"/>
      <c r="AD605" s="113"/>
      <c r="AE605" s="113"/>
      <c r="AF605" s="112"/>
      <c r="AG605" s="116"/>
      <c r="AH605" s="115"/>
      <c r="AI605" s="174"/>
      <c r="AJ605" s="104"/>
      <c r="AK605" s="115"/>
      <c r="AL605" s="112"/>
      <c r="AM605" s="116"/>
      <c r="AN605" s="115"/>
      <c r="AO605" s="248"/>
      <c r="AP605" s="242" t="str">
        <f>IF(AD605="UI",VLOOKUP(AB605,'Convert Internation Units'!$A$2:$D$33,4,FALSE),IF(AB605="Penethamate hydroiodide",0.63,IF(AB605="Benzylpenicillin Procaine /
 Benzathine Penicillin",0.61,IF(AB605="Benzathine Penicillin",0.61,IF(AB605="Procaine benzylpenicillin",0.61,IF(AB605=Prodrug!E602,Prodrug!E602,Prodrug!E602))))))</f>
        <v/>
      </c>
      <c r="AQ605" s="239" t="str">
        <f>IFERROR((((Calculations!C602*Calculations!G602)/Calculations!E602)*'Data Entry'!X605),"")</f>
        <v/>
      </c>
      <c r="AR605" s="234" t="str">
        <f>IFERROR(VLOOKUP(AB605,Lists!$P$2:$Q$182,2,0),"")</f>
        <v/>
      </c>
      <c r="AS605" s="233" t="str">
        <f>IF(AI605="UI",VLOOKUP(AG605,'Convert Internation Units'!$A$2:$D$33,4,FALSE),IF(AG605="Penethamate hydroiodide",0.63,IF(AG605="Benzylpenicillin Procaine /
 Benzathine Penicillin",0.61,IF(AG605="Benzathine Penicillin",0.61,IF(AG605="Procaine benzylpenicillin",0.61,IF(AG605=Prodrug!F602,Prodrug!F602,Prodrug!F602))))))</f>
        <v/>
      </c>
      <c r="AT605" s="239" t="str">
        <f>IFERROR((((Calculations!K602*Calculations!G602)/Calculations!E602)*'Data Entry'!X605),"")</f>
        <v/>
      </c>
      <c r="AU605" s="235" t="str">
        <f>IFERROR(VLOOKUP(AG605,Lists!$P$2:$Q$182,2,0),"")</f>
        <v/>
      </c>
      <c r="AV605" s="233" t="str">
        <f>IF(AL605="UI",VLOOKUP(AJ605,'Convert Internation Units'!$A$2:$D$33,4,FALSE),IF(AJ605="Penethamate hydroiodide",0.63,IF(AJ605="Benzylpenicillin Procaine /
 Benzathine Penicillin",0.61,IF(AJ605="Benzathine Penicillin",0.61,IF(AJ605="Procaine benzylpenicillin",0.61,IF(AJ605=Prodrug!G602,Prodrug!G602,Prodrug!G602))))))</f>
        <v/>
      </c>
      <c r="AW605" s="239" t="str">
        <f>IFERROR((((Calculations!O602*Calculations!G602)/Calculations!E602)*'Data Entry'!X605),"")</f>
        <v/>
      </c>
      <c r="AX605" s="235" t="str">
        <f>IFERROR(VLOOKUP(AJ605,Lists!$P$2:$Q$182,2,0),"")</f>
        <v/>
      </c>
      <c r="AY605" s="233" t="str">
        <f>IF(AO605="UI",VLOOKUP(AM605,'Convert Internation Units'!$A$2:$D$33,4,FALSE),IF(AM605="Penethamate hydroiodide",0.63,IF(AM605="Benzylpenicillin Procaine /
 Benzathine Penicillin",0.61,IF(AM605="Benzathine Penicillin",0.61,IF(AM605="Procaine benzylpenicillin",0.61,IF(AM605=Prodrug!H602,Prodrug!H602,Prodrug!H602))))))</f>
        <v/>
      </c>
      <c r="AZ605" s="239" t="str">
        <f>IFERROR((((Calculations!S602*Calculations!G602)/Calculations!E602)*'Data Entry'!X605),"")</f>
        <v/>
      </c>
      <c r="BA605" s="235" t="str">
        <f>IFERROR(VLOOKUP(AM605,Lists!$P$2:$Q$182,2,0),"")</f>
        <v/>
      </c>
      <c r="BG605" s="165"/>
      <c r="BH605" s="165"/>
      <c r="BI605" s="165"/>
      <c r="BJ605" s="165"/>
      <c r="BK605" s="165"/>
      <c r="BL605" s="165"/>
      <c r="BM605" s="165"/>
      <c r="BN605" s="165"/>
      <c r="BO605" s="165"/>
      <c r="BP605" s="165"/>
      <c r="BQ605" s="165"/>
      <c r="BR605" s="165"/>
      <c r="BS605" s="165"/>
      <c r="BT605" s="165"/>
      <c r="BU605" s="165"/>
    </row>
    <row r="606" spans="1:73" s="5" customFormat="1">
      <c r="A606" s="6">
        <v>600</v>
      </c>
      <c r="B606" s="231"/>
      <c r="C606" s="7"/>
      <c r="D606" s="7"/>
      <c r="E606" s="7"/>
      <c r="F606" s="67"/>
      <c r="G606" s="79"/>
      <c r="H606" s="79"/>
      <c r="I606" s="75"/>
      <c r="J606" s="76"/>
      <c r="K606" s="76"/>
      <c r="L606" s="76"/>
      <c r="M606" s="76"/>
      <c r="N606" s="76"/>
      <c r="O606" s="76"/>
      <c r="P606" s="76"/>
      <c r="Q606" s="76"/>
      <c r="R606" s="76"/>
      <c r="S606" s="76"/>
      <c r="T606" s="76"/>
      <c r="U606" s="76"/>
      <c r="V606" s="76"/>
      <c r="W606" s="80"/>
      <c r="X606" s="69"/>
      <c r="Y606" s="25"/>
      <c r="Z606" s="326"/>
      <c r="AA606" s="327"/>
      <c r="AB606" s="28"/>
      <c r="AC606" s="23"/>
      <c r="AD606" s="8"/>
      <c r="AE606" s="8"/>
      <c r="AF606" s="25"/>
      <c r="AG606" s="6"/>
      <c r="AH606" s="23"/>
      <c r="AI606" s="173"/>
      <c r="AJ606" s="26"/>
      <c r="AK606" s="23"/>
      <c r="AL606" s="25"/>
      <c r="AM606" s="6"/>
      <c r="AN606" s="23"/>
      <c r="AO606" s="247"/>
      <c r="AP606" s="243" t="str">
        <f>IF(AD606="UI",VLOOKUP(AB606,'Convert Internation Units'!$A$2:$D$33,4,FALSE),IF(AB606="Penethamate hydroiodide",0.63,IF(AB606="Benzylpenicillin Procaine /
 Benzathine Penicillin",0.61,IF(AB606="Benzathine Penicillin",0.61,IF(AB606="Procaine benzylpenicillin",0.61,IF(AB606=Prodrug!E603,Prodrug!E603,Prodrug!E603))))))</f>
        <v/>
      </c>
      <c r="AQ606" s="240" t="str">
        <f>IFERROR((((Calculations!C603*Calculations!G603)/Calculations!E603)*'Data Entry'!X606),"")</f>
        <v/>
      </c>
      <c r="AR606" s="141" t="str">
        <f>IFERROR(VLOOKUP(AB606,Lists!$P$2:$Q$182,2,0),"")</f>
        <v/>
      </c>
      <c r="AS606" s="143" t="str">
        <f>IF(AI606="UI",VLOOKUP(AG606,'Convert Internation Units'!$A$2:$D$33,4,FALSE),IF(AG606="Penethamate hydroiodide",0.63,IF(AG606="Benzylpenicillin Procaine /
 Benzathine Penicillin",0.61,IF(AG606="Benzathine Penicillin",0.61,IF(AG606="Procaine benzylpenicillin",0.61,IF(AG606=Prodrug!F603,Prodrug!F603,Prodrug!F603))))))</f>
        <v/>
      </c>
      <c r="AT606" s="240" t="str">
        <f>IFERROR((((Calculations!K603*Calculations!G603)/Calculations!E603)*'Data Entry'!X606),"")</f>
        <v/>
      </c>
      <c r="AU606" s="146" t="str">
        <f>IFERROR(VLOOKUP(AG606,Lists!$P$2:$Q$182,2,0),"")</f>
        <v/>
      </c>
      <c r="AV606" s="143" t="str">
        <f>IF(AL606="UI",VLOOKUP(AJ606,'Convert Internation Units'!$A$2:$D$33,4,FALSE),IF(AJ606="Penethamate hydroiodide",0.63,IF(AJ606="Benzylpenicillin Procaine /
 Benzathine Penicillin",0.61,IF(AJ606="Benzathine Penicillin",0.61,IF(AJ606="Procaine benzylpenicillin",0.61,IF(AJ606=Prodrug!G603,Prodrug!G603,Prodrug!G603))))))</f>
        <v/>
      </c>
      <c r="AW606" s="240" t="str">
        <f>IFERROR((((Calculations!O603*Calculations!G603)/Calculations!E603)*'Data Entry'!X606),"")</f>
        <v/>
      </c>
      <c r="AX606" s="146" t="str">
        <f>IFERROR(VLOOKUP(AJ606,Lists!$P$2:$Q$182,2,0),"")</f>
        <v/>
      </c>
      <c r="AY606" s="143" t="str">
        <f>IF(AO606="UI",VLOOKUP(AM606,'Convert Internation Units'!$A$2:$D$33,4,FALSE),IF(AM606="Penethamate hydroiodide",0.63,IF(AM606="Benzylpenicillin Procaine /
 Benzathine Penicillin",0.61,IF(AM606="Benzathine Penicillin",0.61,IF(AM606="Procaine benzylpenicillin",0.61,IF(AM606=Prodrug!H603,Prodrug!H603,Prodrug!H603))))))</f>
        <v/>
      </c>
      <c r="AZ606" s="240" t="str">
        <f>IFERROR((((Calculations!S603*Calculations!G603)/Calculations!E603)*'Data Entry'!X606),"")</f>
        <v/>
      </c>
      <c r="BA606" s="146" t="str">
        <f>IFERROR(VLOOKUP(AM606,Lists!$P$2:$Q$182,2,0),"")</f>
        <v/>
      </c>
      <c r="BG606" s="165"/>
      <c r="BH606" s="165"/>
      <c r="BI606" s="165"/>
      <c r="BJ606" s="165"/>
      <c r="BK606" s="165"/>
      <c r="BL606" s="165"/>
      <c r="BM606" s="165"/>
      <c r="BN606" s="165"/>
      <c r="BO606" s="165"/>
      <c r="BP606" s="165"/>
      <c r="BQ606" s="165"/>
      <c r="BR606" s="165"/>
      <c r="BS606" s="165"/>
      <c r="BT606" s="165"/>
      <c r="BU606" s="165"/>
    </row>
    <row r="607" spans="1:73" s="5" customFormat="1">
      <c r="A607" s="116">
        <v>601</v>
      </c>
      <c r="B607" s="232"/>
      <c r="C607" s="105"/>
      <c r="D607" s="105"/>
      <c r="E607" s="105"/>
      <c r="F607" s="106"/>
      <c r="G607" s="107"/>
      <c r="H607" s="107"/>
      <c r="I607" s="108"/>
      <c r="J607" s="110"/>
      <c r="K607" s="110"/>
      <c r="L607" s="110"/>
      <c r="M607" s="110"/>
      <c r="N607" s="110"/>
      <c r="O607" s="110"/>
      <c r="P607" s="110"/>
      <c r="Q607" s="110"/>
      <c r="R607" s="110"/>
      <c r="S607" s="110"/>
      <c r="T607" s="110"/>
      <c r="U607" s="110"/>
      <c r="V607" s="110"/>
      <c r="W607" s="109"/>
      <c r="X607" s="111"/>
      <c r="Y607" s="112"/>
      <c r="Z607" s="328"/>
      <c r="AA607" s="329"/>
      <c r="AB607" s="114"/>
      <c r="AC607" s="115"/>
      <c r="AD607" s="113"/>
      <c r="AE607" s="113"/>
      <c r="AF607" s="112"/>
      <c r="AG607" s="116"/>
      <c r="AH607" s="115"/>
      <c r="AI607" s="174"/>
      <c r="AJ607" s="104"/>
      <c r="AK607" s="115"/>
      <c r="AL607" s="112"/>
      <c r="AM607" s="116"/>
      <c r="AN607" s="115"/>
      <c r="AO607" s="248"/>
      <c r="AP607" s="242" t="str">
        <f>IF(AD607="UI",VLOOKUP(AB607,'Convert Internation Units'!$A$2:$D$33,4,FALSE),IF(AB607="Penethamate hydroiodide",0.63,IF(AB607="Benzylpenicillin Procaine /
 Benzathine Penicillin",0.61,IF(AB607="Benzathine Penicillin",0.61,IF(AB607="Procaine benzylpenicillin",0.61,IF(AB607=Prodrug!E604,Prodrug!E604,Prodrug!E604))))))</f>
        <v/>
      </c>
      <c r="AQ607" s="239" t="str">
        <f>IFERROR((((Calculations!C604*Calculations!G604)/Calculations!E604)*'Data Entry'!X607),"")</f>
        <v/>
      </c>
      <c r="AR607" s="234" t="str">
        <f>IFERROR(VLOOKUP(AB607,Lists!$P$2:$Q$182,2,0),"")</f>
        <v/>
      </c>
      <c r="AS607" s="233" t="str">
        <f>IF(AI607="UI",VLOOKUP(AG607,'Convert Internation Units'!$A$2:$D$33,4,FALSE),IF(AG607="Penethamate hydroiodide",0.63,IF(AG607="Benzylpenicillin Procaine /
 Benzathine Penicillin",0.61,IF(AG607="Benzathine Penicillin",0.61,IF(AG607="Procaine benzylpenicillin",0.61,IF(AG607=Prodrug!F604,Prodrug!F604,Prodrug!F604))))))</f>
        <v/>
      </c>
      <c r="AT607" s="239" t="str">
        <f>IFERROR((((Calculations!K604*Calculations!G604)/Calculations!E604)*'Data Entry'!X607),"")</f>
        <v/>
      </c>
      <c r="AU607" s="235" t="str">
        <f>IFERROR(VLOOKUP(AG607,Lists!$P$2:$Q$182,2,0),"")</f>
        <v/>
      </c>
      <c r="AV607" s="233" t="str">
        <f>IF(AL607="UI",VLOOKUP(AJ607,'Convert Internation Units'!$A$2:$D$33,4,FALSE),IF(AJ607="Penethamate hydroiodide",0.63,IF(AJ607="Benzylpenicillin Procaine /
 Benzathine Penicillin",0.61,IF(AJ607="Benzathine Penicillin",0.61,IF(AJ607="Procaine benzylpenicillin",0.61,IF(AJ607=Prodrug!G604,Prodrug!G604,Prodrug!G604))))))</f>
        <v/>
      </c>
      <c r="AW607" s="239" t="str">
        <f>IFERROR((((Calculations!O604*Calculations!G604)/Calculations!E604)*'Data Entry'!X607),"")</f>
        <v/>
      </c>
      <c r="AX607" s="235" t="str">
        <f>IFERROR(VLOOKUP(AJ607,Lists!$P$2:$Q$182,2,0),"")</f>
        <v/>
      </c>
      <c r="AY607" s="233" t="str">
        <f>IF(AO607="UI",VLOOKUP(AM607,'Convert Internation Units'!$A$2:$D$33,4,FALSE),IF(AM607="Penethamate hydroiodide",0.63,IF(AM607="Benzylpenicillin Procaine /
 Benzathine Penicillin",0.61,IF(AM607="Benzathine Penicillin",0.61,IF(AM607="Procaine benzylpenicillin",0.61,IF(AM607=Prodrug!H604,Prodrug!H604,Prodrug!H604))))))</f>
        <v/>
      </c>
      <c r="AZ607" s="239" t="str">
        <f>IFERROR((((Calculations!S604*Calculations!G604)/Calculations!E604)*'Data Entry'!X607),"")</f>
        <v/>
      </c>
      <c r="BA607" s="235" t="str">
        <f>IFERROR(VLOOKUP(AM607,Lists!$P$2:$Q$182,2,0),"")</f>
        <v/>
      </c>
      <c r="BG607" s="165"/>
      <c r="BH607" s="165"/>
      <c r="BI607" s="165"/>
      <c r="BJ607" s="165"/>
      <c r="BK607" s="165"/>
      <c r="BL607" s="165"/>
      <c r="BM607" s="165"/>
      <c r="BN607" s="165"/>
      <c r="BO607" s="165"/>
      <c r="BP607" s="165"/>
      <c r="BQ607" s="165"/>
      <c r="BR607" s="165"/>
      <c r="BS607" s="165"/>
      <c r="BT607" s="165"/>
      <c r="BU607" s="165"/>
    </row>
    <row r="608" spans="1:73" s="5" customFormat="1">
      <c r="A608" s="6">
        <v>602</v>
      </c>
      <c r="B608" s="231"/>
      <c r="C608" s="7"/>
      <c r="D608" s="7"/>
      <c r="E608" s="7"/>
      <c r="F608" s="67"/>
      <c r="G608" s="79"/>
      <c r="H608" s="79"/>
      <c r="I608" s="75"/>
      <c r="J608" s="76"/>
      <c r="K608" s="76"/>
      <c r="L608" s="76"/>
      <c r="M608" s="76"/>
      <c r="N608" s="76"/>
      <c r="O608" s="76"/>
      <c r="P608" s="76"/>
      <c r="Q608" s="76"/>
      <c r="R608" s="76"/>
      <c r="S608" s="76"/>
      <c r="T608" s="76"/>
      <c r="U608" s="76"/>
      <c r="V608" s="76"/>
      <c r="W608" s="80"/>
      <c r="X608" s="69"/>
      <c r="Y608" s="25"/>
      <c r="Z608" s="326"/>
      <c r="AA608" s="327"/>
      <c r="AB608" s="28"/>
      <c r="AC608" s="23"/>
      <c r="AD608" s="8"/>
      <c r="AE608" s="8"/>
      <c r="AF608" s="25"/>
      <c r="AG608" s="6"/>
      <c r="AH608" s="23"/>
      <c r="AI608" s="173"/>
      <c r="AJ608" s="26"/>
      <c r="AK608" s="23"/>
      <c r="AL608" s="25"/>
      <c r="AM608" s="6"/>
      <c r="AN608" s="23"/>
      <c r="AO608" s="247"/>
      <c r="AP608" s="243" t="str">
        <f>IF(AD608="UI",VLOOKUP(AB608,'Convert Internation Units'!$A$2:$D$33,4,FALSE),IF(AB608="Penethamate hydroiodide",0.63,IF(AB608="Benzylpenicillin Procaine /
 Benzathine Penicillin",0.61,IF(AB608="Benzathine Penicillin",0.61,IF(AB608="Procaine benzylpenicillin",0.61,IF(AB608=Prodrug!E605,Prodrug!E605,Prodrug!E605))))))</f>
        <v/>
      </c>
      <c r="AQ608" s="240" t="str">
        <f>IFERROR((((Calculations!C605*Calculations!G605)/Calculations!E605)*'Data Entry'!X608),"")</f>
        <v/>
      </c>
      <c r="AR608" s="141" t="str">
        <f>IFERROR(VLOOKUP(AB608,Lists!$P$2:$Q$182,2,0),"")</f>
        <v/>
      </c>
      <c r="AS608" s="143" t="str">
        <f>IF(AI608="UI",VLOOKUP(AG608,'Convert Internation Units'!$A$2:$D$33,4,FALSE),IF(AG608="Penethamate hydroiodide",0.63,IF(AG608="Benzylpenicillin Procaine /
 Benzathine Penicillin",0.61,IF(AG608="Benzathine Penicillin",0.61,IF(AG608="Procaine benzylpenicillin",0.61,IF(AG608=Prodrug!F605,Prodrug!F605,Prodrug!F605))))))</f>
        <v/>
      </c>
      <c r="AT608" s="240" t="str">
        <f>IFERROR((((Calculations!K605*Calculations!G605)/Calculations!E605)*'Data Entry'!X608),"")</f>
        <v/>
      </c>
      <c r="AU608" s="146" t="str">
        <f>IFERROR(VLOOKUP(AG608,Lists!$P$2:$Q$182,2,0),"")</f>
        <v/>
      </c>
      <c r="AV608" s="143" t="str">
        <f>IF(AL608="UI",VLOOKUP(AJ608,'Convert Internation Units'!$A$2:$D$33,4,FALSE),IF(AJ608="Penethamate hydroiodide",0.63,IF(AJ608="Benzylpenicillin Procaine /
 Benzathine Penicillin",0.61,IF(AJ608="Benzathine Penicillin",0.61,IF(AJ608="Procaine benzylpenicillin",0.61,IF(AJ608=Prodrug!G605,Prodrug!G605,Prodrug!G605))))))</f>
        <v/>
      </c>
      <c r="AW608" s="240" t="str">
        <f>IFERROR((((Calculations!O605*Calculations!G605)/Calculations!E605)*'Data Entry'!X608),"")</f>
        <v/>
      </c>
      <c r="AX608" s="146" t="str">
        <f>IFERROR(VLOOKUP(AJ608,Lists!$P$2:$Q$182,2,0),"")</f>
        <v/>
      </c>
      <c r="AY608" s="143" t="str">
        <f>IF(AO608="UI",VLOOKUP(AM608,'Convert Internation Units'!$A$2:$D$33,4,FALSE),IF(AM608="Penethamate hydroiodide",0.63,IF(AM608="Benzylpenicillin Procaine /
 Benzathine Penicillin",0.61,IF(AM608="Benzathine Penicillin",0.61,IF(AM608="Procaine benzylpenicillin",0.61,IF(AM608=Prodrug!H605,Prodrug!H605,Prodrug!H605))))))</f>
        <v/>
      </c>
      <c r="AZ608" s="240" t="str">
        <f>IFERROR((((Calculations!S605*Calculations!G605)/Calculations!E605)*'Data Entry'!X608),"")</f>
        <v/>
      </c>
      <c r="BA608" s="146" t="str">
        <f>IFERROR(VLOOKUP(AM608,Lists!$P$2:$Q$182,2,0),"")</f>
        <v/>
      </c>
      <c r="BG608" s="165"/>
      <c r="BH608" s="165"/>
      <c r="BI608" s="165"/>
      <c r="BJ608" s="165"/>
      <c r="BK608" s="165"/>
      <c r="BL608" s="165"/>
      <c r="BM608" s="165"/>
      <c r="BN608" s="165"/>
      <c r="BO608" s="165"/>
      <c r="BP608" s="165"/>
      <c r="BQ608" s="165"/>
      <c r="BR608" s="165"/>
      <c r="BS608" s="165"/>
      <c r="BT608" s="165"/>
      <c r="BU608" s="165"/>
    </row>
    <row r="609" spans="1:73" s="5" customFormat="1">
      <c r="A609" s="116">
        <v>603</v>
      </c>
      <c r="B609" s="232"/>
      <c r="C609" s="105"/>
      <c r="D609" s="105"/>
      <c r="E609" s="105"/>
      <c r="F609" s="106"/>
      <c r="G609" s="107"/>
      <c r="H609" s="107"/>
      <c r="I609" s="108"/>
      <c r="J609" s="110"/>
      <c r="K609" s="110"/>
      <c r="L609" s="110"/>
      <c r="M609" s="110"/>
      <c r="N609" s="110"/>
      <c r="O609" s="110"/>
      <c r="P609" s="110"/>
      <c r="Q609" s="110"/>
      <c r="R609" s="110"/>
      <c r="S609" s="110"/>
      <c r="T609" s="110"/>
      <c r="U609" s="110"/>
      <c r="V609" s="110"/>
      <c r="W609" s="109"/>
      <c r="X609" s="111"/>
      <c r="Y609" s="112"/>
      <c r="Z609" s="328"/>
      <c r="AA609" s="329"/>
      <c r="AB609" s="114"/>
      <c r="AC609" s="115"/>
      <c r="AD609" s="113"/>
      <c r="AE609" s="113"/>
      <c r="AF609" s="112"/>
      <c r="AG609" s="116"/>
      <c r="AH609" s="115"/>
      <c r="AI609" s="174"/>
      <c r="AJ609" s="104"/>
      <c r="AK609" s="115"/>
      <c r="AL609" s="112"/>
      <c r="AM609" s="116"/>
      <c r="AN609" s="115"/>
      <c r="AO609" s="248"/>
      <c r="AP609" s="242" t="str">
        <f>IF(AD609="UI",VLOOKUP(AB609,'Convert Internation Units'!$A$2:$D$33,4,FALSE),IF(AB609="Penethamate hydroiodide",0.63,IF(AB609="Benzylpenicillin Procaine /
 Benzathine Penicillin",0.61,IF(AB609="Benzathine Penicillin",0.61,IF(AB609="Procaine benzylpenicillin",0.61,IF(AB609=Prodrug!E606,Prodrug!E606,Prodrug!E606))))))</f>
        <v/>
      </c>
      <c r="AQ609" s="239" t="str">
        <f>IFERROR((((Calculations!C606*Calculations!G606)/Calculations!E606)*'Data Entry'!X609),"")</f>
        <v/>
      </c>
      <c r="AR609" s="234" t="str">
        <f>IFERROR(VLOOKUP(AB609,Lists!$P$2:$Q$182,2,0),"")</f>
        <v/>
      </c>
      <c r="AS609" s="233" t="str">
        <f>IF(AI609="UI",VLOOKUP(AG609,'Convert Internation Units'!$A$2:$D$33,4,FALSE),IF(AG609="Penethamate hydroiodide",0.63,IF(AG609="Benzylpenicillin Procaine /
 Benzathine Penicillin",0.61,IF(AG609="Benzathine Penicillin",0.61,IF(AG609="Procaine benzylpenicillin",0.61,IF(AG609=Prodrug!F606,Prodrug!F606,Prodrug!F606))))))</f>
        <v/>
      </c>
      <c r="AT609" s="239" t="str">
        <f>IFERROR((((Calculations!K606*Calculations!G606)/Calculations!E606)*'Data Entry'!X609),"")</f>
        <v/>
      </c>
      <c r="AU609" s="235" t="str">
        <f>IFERROR(VLOOKUP(AG609,Lists!$P$2:$Q$182,2,0),"")</f>
        <v/>
      </c>
      <c r="AV609" s="233" t="str">
        <f>IF(AL609="UI",VLOOKUP(AJ609,'Convert Internation Units'!$A$2:$D$33,4,FALSE),IF(AJ609="Penethamate hydroiodide",0.63,IF(AJ609="Benzylpenicillin Procaine /
 Benzathine Penicillin",0.61,IF(AJ609="Benzathine Penicillin",0.61,IF(AJ609="Procaine benzylpenicillin",0.61,IF(AJ609=Prodrug!G606,Prodrug!G606,Prodrug!G606))))))</f>
        <v/>
      </c>
      <c r="AW609" s="239" t="str">
        <f>IFERROR((((Calculations!O606*Calculations!G606)/Calculations!E606)*'Data Entry'!X609),"")</f>
        <v/>
      </c>
      <c r="AX609" s="235" t="str">
        <f>IFERROR(VLOOKUP(AJ609,Lists!$P$2:$Q$182,2,0),"")</f>
        <v/>
      </c>
      <c r="AY609" s="233" t="str">
        <f>IF(AO609="UI",VLOOKUP(AM609,'Convert Internation Units'!$A$2:$D$33,4,FALSE),IF(AM609="Penethamate hydroiodide",0.63,IF(AM609="Benzylpenicillin Procaine /
 Benzathine Penicillin",0.61,IF(AM609="Benzathine Penicillin",0.61,IF(AM609="Procaine benzylpenicillin",0.61,IF(AM609=Prodrug!H606,Prodrug!H606,Prodrug!H606))))))</f>
        <v/>
      </c>
      <c r="AZ609" s="239" t="str">
        <f>IFERROR((((Calculations!S606*Calculations!G606)/Calculations!E606)*'Data Entry'!X609),"")</f>
        <v/>
      </c>
      <c r="BA609" s="235" t="str">
        <f>IFERROR(VLOOKUP(AM609,Lists!$P$2:$Q$182,2,0),"")</f>
        <v/>
      </c>
      <c r="BG609" s="165"/>
      <c r="BH609" s="165"/>
      <c r="BI609" s="165"/>
      <c r="BJ609" s="165"/>
      <c r="BK609" s="165"/>
      <c r="BL609" s="165"/>
      <c r="BM609" s="165"/>
      <c r="BN609" s="165"/>
      <c r="BO609" s="165"/>
      <c r="BP609" s="165"/>
      <c r="BQ609" s="165"/>
      <c r="BR609" s="165"/>
      <c r="BS609" s="165"/>
      <c r="BT609" s="165"/>
      <c r="BU609" s="165"/>
    </row>
    <row r="610" spans="1:73" s="5" customFormat="1">
      <c r="A610" s="6">
        <v>604</v>
      </c>
      <c r="B610" s="231"/>
      <c r="C610" s="7"/>
      <c r="D610" s="7"/>
      <c r="E610" s="7"/>
      <c r="F610" s="67"/>
      <c r="G610" s="79"/>
      <c r="H610" s="79"/>
      <c r="I610" s="75"/>
      <c r="J610" s="76"/>
      <c r="K610" s="76"/>
      <c r="L610" s="76"/>
      <c r="M610" s="76"/>
      <c r="N610" s="76"/>
      <c r="O610" s="76"/>
      <c r="P610" s="76"/>
      <c r="Q610" s="76"/>
      <c r="R610" s="76"/>
      <c r="S610" s="76"/>
      <c r="T610" s="76"/>
      <c r="U610" s="76"/>
      <c r="V610" s="76"/>
      <c r="W610" s="80"/>
      <c r="X610" s="69"/>
      <c r="Y610" s="25"/>
      <c r="Z610" s="326"/>
      <c r="AA610" s="327"/>
      <c r="AB610" s="28"/>
      <c r="AC610" s="23"/>
      <c r="AD610" s="8"/>
      <c r="AE610" s="8"/>
      <c r="AF610" s="25"/>
      <c r="AG610" s="6"/>
      <c r="AH610" s="23"/>
      <c r="AI610" s="173"/>
      <c r="AJ610" s="26"/>
      <c r="AK610" s="23"/>
      <c r="AL610" s="25"/>
      <c r="AM610" s="6"/>
      <c r="AN610" s="23"/>
      <c r="AO610" s="247"/>
      <c r="AP610" s="243" t="str">
        <f>IF(AD610="UI",VLOOKUP(AB610,'Convert Internation Units'!$A$2:$D$33,4,FALSE),IF(AB610="Penethamate hydroiodide",0.63,IF(AB610="Benzylpenicillin Procaine /
 Benzathine Penicillin",0.61,IF(AB610="Benzathine Penicillin",0.61,IF(AB610="Procaine benzylpenicillin",0.61,IF(AB610=Prodrug!E607,Prodrug!E607,Prodrug!E607))))))</f>
        <v/>
      </c>
      <c r="AQ610" s="240" t="str">
        <f>IFERROR((((Calculations!C607*Calculations!G607)/Calculations!E607)*'Data Entry'!X610),"")</f>
        <v/>
      </c>
      <c r="AR610" s="141" t="str">
        <f>IFERROR(VLOOKUP(AB610,Lists!$P$2:$Q$182,2,0),"")</f>
        <v/>
      </c>
      <c r="AS610" s="143" t="str">
        <f>IF(AI610="UI",VLOOKUP(AG610,'Convert Internation Units'!$A$2:$D$33,4,FALSE),IF(AG610="Penethamate hydroiodide",0.63,IF(AG610="Benzylpenicillin Procaine /
 Benzathine Penicillin",0.61,IF(AG610="Benzathine Penicillin",0.61,IF(AG610="Procaine benzylpenicillin",0.61,IF(AG610=Prodrug!F607,Prodrug!F607,Prodrug!F607))))))</f>
        <v/>
      </c>
      <c r="AT610" s="240" t="str">
        <f>IFERROR((((Calculations!K607*Calculations!G607)/Calculations!E607)*'Data Entry'!X610),"")</f>
        <v/>
      </c>
      <c r="AU610" s="146" t="str">
        <f>IFERROR(VLOOKUP(AG610,Lists!$P$2:$Q$182,2,0),"")</f>
        <v/>
      </c>
      <c r="AV610" s="143" t="str">
        <f>IF(AL610="UI",VLOOKUP(AJ610,'Convert Internation Units'!$A$2:$D$33,4,FALSE),IF(AJ610="Penethamate hydroiodide",0.63,IF(AJ610="Benzylpenicillin Procaine /
 Benzathine Penicillin",0.61,IF(AJ610="Benzathine Penicillin",0.61,IF(AJ610="Procaine benzylpenicillin",0.61,IF(AJ610=Prodrug!G607,Prodrug!G607,Prodrug!G607))))))</f>
        <v/>
      </c>
      <c r="AW610" s="240" t="str">
        <f>IFERROR((((Calculations!O607*Calculations!G607)/Calculations!E607)*'Data Entry'!X610),"")</f>
        <v/>
      </c>
      <c r="AX610" s="146" t="str">
        <f>IFERROR(VLOOKUP(AJ610,Lists!$P$2:$Q$182,2,0),"")</f>
        <v/>
      </c>
      <c r="AY610" s="143" t="str">
        <f>IF(AO610="UI",VLOOKUP(AM610,'Convert Internation Units'!$A$2:$D$33,4,FALSE),IF(AM610="Penethamate hydroiodide",0.63,IF(AM610="Benzylpenicillin Procaine /
 Benzathine Penicillin",0.61,IF(AM610="Benzathine Penicillin",0.61,IF(AM610="Procaine benzylpenicillin",0.61,IF(AM610=Prodrug!H607,Prodrug!H607,Prodrug!H607))))))</f>
        <v/>
      </c>
      <c r="AZ610" s="240" t="str">
        <f>IFERROR((((Calculations!S607*Calculations!G607)/Calculations!E607)*'Data Entry'!X610),"")</f>
        <v/>
      </c>
      <c r="BA610" s="146" t="str">
        <f>IFERROR(VLOOKUP(AM610,Lists!$P$2:$Q$182,2,0),"")</f>
        <v/>
      </c>
      <c r="BG610" s="165"/>
      <c r="BH610" s="165"/>
      <c r="BI610" s="165"/>
      <c r="BJ610" s="165"/>
      <c r="BK610" s="165"/>
      <c r="BL610" s="165"/>
      <c r="BM610" s="165"/>
      <c r="BN610" s="165"/>
      <c r="BO610" s="165"/>
      <c r="BP610" s="165"/>
      <c r="BQ610" s="165"/>
      <c r="BR610" s="165"/>
      <c r="BS610" s="165"/>
      <c r="BT610" s="165"/>
      <c r="BU610" s="165"/>
    </row>
    <row r="611" spans="1:73" s="5" customFormat="1">
      <c r="A611" s="116">
        <v>605</v>
      </c>
      <c r="B611" s="232"/>
      <c r="C611" s="105"/>
      <c r="D611" s="105"/>
      <c r="E611" s="105"/>
      <c r="F611" s="106"/>
      <c r="G611" s="107"/>
      <c r="H611" s="107"/>
      <c r="I611" s="108"/>
      <c r="J611" s="110"/>
      <c r="K611" s="110"/>
      <c r="L611" s="110"/>
      <c r="M611" s="110"/>
      <c r="N611" s="110"/>
      <c r="O611" s="110"/>
      <c r="P611" s="110"/>
      <c r="Q611" s="110"/>
      <c r="R611" s="110"/>
      <c r="S611" s="110"/>
      <c r="T611" s="110"/>
      <c r="U611" s="110"/>
      <c r="V611" s="110"/>
      <c r="W611" s="109"/>
      <c r="X611" s="111"/>
      <c r="Y611" s="112"/>
      <c r="Z611" s="328"/>
      <c r="AA611" s="329"/>
      <c r="AB611" s="114"/>
      <c r="AC611" s="115"/>
      <c r="AD611" s="113"/>
      <c r="AE611" s="113"/>
      <c r="AF611" s="112"/>
      <c r="AG611" s="116"/>
      <c r="AH611" s="115"/>
      <c r="AI611" s="174"/>
      <c r="AJ611" s="104"/>
      <c r="AK611" s="115"/>
      <c r="AL611" s="112"/>
      <c r="AM611" s="116"/>
      <c r="AN611" s="115"/>
      <c r="AO611" s="248"/>
      <c r="AP611" s="242" t="str">
        <f>IF(AD611="UI",VLOOKUP(AB611,'Convert Internation Units'!$A$2:$D$33,4,FALSE),IF(AB611="Penethamate hydroiodide",0.63,IF(AB611="Benzylpenicillin Procaine /
 Benzathine Penicillin",0.61,IF(AB611="Benzathine Penicillin",0.61,IF(AB611="Procaine benzylpenicillin",0.61,IF(AB611=Prodrug!E608,Prodrug!E608,Prodrug!E608))))))</f>
        <v/>
      </c>
      <c r="AQ611" s="239" t="str">
        <f>IFERROR((((Calculations!C608*Calculations!G608)/Calculations!E608)*'Data Entry'!X611),"")</f>
        <v/>
      </c>
      <c r="AR611" s="234" t="str">
        <f>IFERROR(VLOOKUP(AB611,Lists!$P$2:$Q$182,2,0),"")</f>
        <v/>
      </c>
      <c r="AS611" s="233" t="str">
        <f>IF(AI611="UI",VLOOKUP(AG611,'Convert Internation Units'!$A$2:$D$33,4,FALSE),IF(AG611="Penethamate hydroiodide",0.63,IF(AG611="Benzylpenicillin Procaine /
 Benzathine Penicillin",0.61,IF(AG611="Benzathine Penicillin",0.61,IF(AG611="Procaine benzylpenicillin",0.61,IF(AG611=Prodrug!F608,Prodrug!F608,Prodrug!F608))))))</f>
        <v/>
      </c>
      <c r="AT611" s="239" t="str">
        <f>IFERROR((((Calculations!K608*Calculations!G608)/Calculations!E608)*'Data Entry'!X611),"")</f>
        <v/>
      </c>
      <c r="AU611" s="235" t="str">
        <f>IFERROR(VLOOKUP(AG611,Lists!$P$2:$Q$182,2,0),"")</f>
        <v/>
      </c>
      <c r="AV611" s="233" t="str">
        <f>IF(AL611="UI",VLOOKUP(AJ611,'Convert Internation Units'!$A$2:$D$33,4,FALSE),IF(AJ611="Penethamate hydroiodide",0.63,IF(AJ611="Benzylpenicillin Procaine /
 Benzathine Penicillin",0.61,IF(AJ611="Benzathine Penicillin",0.61,IF(AJ611="Procaine benzylpenicillin",0.61,IF(AJ611=Prodrug!G608,Prodrug!G608,Prodrug!G608))))))</f>
        <v/>
      </c>
      <c r="AW611" s="239" t="str">
        <f>IFERROR((((Calculations!O608*Calculations!G608)/Calculations!E608)*'Data Entry'!X611),"")</f>
        <v/>
      </c>
      <c r="AX611" s="235" t="str">
        <f>IFERROR(VLOOKUP(AJ611,Lists!$P$2:$Q$182,2,0),"")</f>
        <v/>
      </c>
      <c r="AY611" s="233" t="str">
        <f>IF(AO611="UI",VLOOKUP(AM611,'Convert Internation Units'!$A$2:$D$33,4,FALSE),IF(AM611="Penethamate hydroiodide",0.63,IF(AM611="Benzylpenicillin Procaine /
 Benzathine Penicillin",0.61,IF(AM611="Benzathine Penicillin",0.61,IF(AM611="Procaine benzylpenicillin",0.61,IF(AM611=Prodrug!H608,Prodrug!H608,Prodrug!H608))))))</f>
        <v/>
      </c>
      <c r="AZ611" s="239" t="str">
        <f>IFERROR((((Calculations!S608*Calculations!G608)/Calculations!E608)*'Data Entry'!X611),"")</f>
        <v/>
      </c>
      <c r="BA611" s="235" t="str">
        <f>IFERROR(VLOOKUP(AM611,Lists!$P$2:$Q$182,2,0),"")</f>
        <v/>
      </c>
      <c r="BG611" s="165"/>
      <c r="BH611" s="165"/>
      <c r="BI611" s="165"/>
      <c r="BJ611" s="165"/>
      <c r="BK611" s="165"/>
      <c r="BL611" s="165"/>
      <c r="BM611" s="165"/>
      <c r="BN611" s="165"/>
      <c r="BO611" s="165"/>
      <c r="BP611" s="165"/>
      <c r="BQ611" s="165"/>
      <c r="BR611" s="165"/>
      <c r="BS611" s="165"/>
      <c r="BT611" s="165"/>
      <c r="BU611" s="165"/>
    </row>
    <row r="612" spans="1:73" s="5" customFormat="1">
      <c r="A612" s="6">
        <v>606</v>
      </c>
      <c r="B612" s="231"/>
      <c r="C612" s="7"/>
      <c r="D612" s="7"/>
      <c r="E612" s="7"/>
      <c r="F612" s="67"/>
      <c r="G612" s="79"/>
      <c r="H612" s="79"/>
      <c r="I612" s="75"/>
      <c r="J612" s="76"/>
      <c r="K612" s="76"/>
      <c r="L612" s="76"/>
      <c r="M612" s="76"/>
      <c r="N612" s="76"/>
      <c r="O612" s="76"/>
      <c r="P612" s="76"/>
      <c r="Q612" s="76"/>
      <c r="R612" s="76"/>
      <c r="S612" s="76"/>
      <c r="T612" s="76"/>
      <c r="U612" s="76"/>
      <c r="V612" s="76"/>
      <c r="W612" s="80"/>
      <c r="X612" s="69"/>
      <c r="Y612" s="25"/>
      <c r="Z612" s="326"/>
      <c r="AA612" s="327"/>
      <c r="AB612" s="28"/>
      <c r="AC612" s="23"/>
      <c r="AD612" s="8"/>
      <c r="AE612" s="8"/>
      <c r="AF612" s="25"/>
      <c r="AG612" s="6"/>
      <c r="AH612" s="23"/>
      <c r="AI612" s="173"/>
      <c r="AJ612" s="26"/>
      <c r="AK612" s="23"/>
      <c r="AL612" s="25"/>
      <c r="AM612" s="6"/>
      <c r="AN612" s="23"/>
      <c r="AO612" s="247"/>
      <c r="AP612" s="243" t="str">
        <f>IF(AD612="UI",VLOOKUP(AB612,'Convert Internation Units'!$A$2:$D$33,4,FALSE),IF(AB612="Penethamate hydroiodide",0.63,IF(AB612="Benzylpenicillin Procaine /
 Benzathine Penicillin",0.61,IF(AB612="Benzathine Penicillin",0.61,IF(AB612="Procaine benzylpenicillin",0.61,IF(AB612=Prodrug!E609,Prodrug!E609,Prodrug!E609))))))</f>
        <v/>
      </c>
      <c r="AQ612" s="240" t="str">
        <f>IFERROR((((Calculations!C609*Calculations!G609)/Calculations!E609)*'Data Entry'!X612),"")</f>
        <v/>
      </c>
      <c r="AR612" s="141" t="str">
        <f>IFERROR(VLOOKUP(AB612,Lists!$P$2:$Q$182,2,0),"")</f>
        <v/>
      </c>
      <c r="AS612" s="143" t="str">
        <f>IF(AI612="UI",VLOOKUP(AG612,'Convert Internation Units'!$A$2:$D$33,4,FALSE),IF(AG612="Penethamate hydroiodide",0.63,IF(AG612="Benzylpenicillin Procaine /
 Benzathine Penicillin",0.61,IF(AG612="Benzathine Penicillin",0.61,IF(AG612="Procaine benzylpenicillin",0.61,IF(AG612=Prodrug!F609,Prodrug!F609,Prodrug!F609))))))</f>
        <v/>
      </c>
      <c r="AT612" s="240" t="str">
        <f>IFERROR((((Calculations!K609*Calculations!G609)/Calculations!E609)*'Data Entry'!X612),"")</f>
        <v/>
      </c>
      <c r="AU612" s="146" t="str">
        <f>IFERROR(VLOOKUP(AG612,Lists!$P$2:$Q$182,2,0),"")</f>
        <v/>
      </c>
      <c r="AV612" s="143" t="str">
        <f>IF(AL612="UI",VLOOKUP(AJ612,'Convert Internation Units'!$A$2:$D$33,4,FALSE),IF(AJ612="Penethamate hydroiodide",0.63,IF(AJ612="Benzylpenicillin Procaine /
 Benzathine Penicillin",0.61,IF(AJ612="Benzathine Penicillin",0.61,IF(AJ612="Procaine benzylpenicillin",0.61,IF(AJ612=Prodrug!G609,Prodrug!G609,Prodrug!G609))))))</f>
        <v/>
      </c>
      <c r="AW612" s="240" t="str">
        <f>IFERROR((((Calculations!O609*Calculations!G609)/Calculations!E609)*'Data Entry'!X612),"")</f>
        <v/>
      </c>
      <c r="AX612" s="146" t="str">
        <f>IFERROR(VLOOKUP(AJ612,Lists!$P$2:$Q$182,2,0),"")</f>
        <v/>
      </c>
      <c r="AY612" s="143" t="str">
        <f>IF(AO612="UI",VLOOKUP(AM612,'Convert Internation Units'!$A$2:$D$33,4,FALSE),IF(AM612="Penethamate hydroiodide",0.63,IF(AM612="Benzylpenicillin Procaine /
 Benzathine Penicillin",0.61,IF(AM612="Benzathine Penicillin",0.61,IF(AM612="Procaine benzylpenicillin",0.61,IF(AM612=Prodrug!H609,Prodrug!H609,Prodrug!H609))))))</f>
        <v/>
      </c>
      <c r="AZ612" s="240" t="str">
        <f>IFERROR((((Calculations!S609*Calculations!G609)/Calculations!E609)*'Data Entry'!X612),"")</f>
        <v/>
      </c>
      <c r="BA612" s="146" t="str">
        <f>IFERROR(VLOOKUP(AM612,Lists!$P$2:$Q$182,2,0),"")</f>
        <v/>
      </c>
      <c r="BG612" s="165"/>
      <c r="BH612" s="165"/>
      <c r="BI612" s="165"/>
      <c r="BJ612" s="165"/>
      <c r="BK612" s="165"/>
      <c r="BL612" s="165"/>
      <c r="BM612" s="165"/>
      <c r="BN612" s="165"/>
      <c r="BO612" s="165"/>
      <c r="BP612" s="165"/>
      <c r="BQ612" s="165"/>
      <c r="BR612" s="165"/>
      <c r="BS612" s="165"/>
      <c r="BT612" s="165"/>
      <c r="BU612" s="165"/>
    </row>
    <row r="613" spans="1:73" s="5" customFormat="1">
      <c r="A613" s="116">
        <v>607</v>
      </c>
      <c r="B613" s="232"/>
      <c r="C613" s="105"/>
      <c r="D613" s="105"/>
      <c r="E613" s="105"/>
      <c r="F613" s="106"/>
      <c r="G613" s="107"/>
      <c r="H613" s="107"/>
      <c r="I613" s="108"/>
      <c r="J613" s="110"/>
      <c r="K613" s="110"/>
      <c r="L613" s="110"/>
      <c r="M613" s="110"/>
      <c r="N613" s="110"/>
      <c r="O613" s="110"/>
      <c r="P613" s="110"/>
      <c r="Q613" s="110"/>
      <c r="R613" s="110"/>
      <c r="S613" s="110"/>
      <c r="T613" s="110"/>
      <c r="U613" s="110"/>
      <c r="V613" s="110"/>
      <c r="W613" s="109"/>
      <c r="X613" s="111"/>
      <c r="Y613" s="112"/>
      <c r="Z613" s="328"/>
      <c r="AA613" s="329"/>
      <c r="AB613" s="114"/>
      <c r="AC613" s="115"/>
      <c r="AD613" s="113"/>
      <c r="AE613" s="113"/>
      <c r="AF613" s="112"/>
      <c r="AG613" s="116"/>
      <c r="AH613" s="115"/>
      <c r="AI613" s="174"/>
      <c r="AJ613" s="104"/>
      <c r="AK613" s="115"/>
      <c r="AL613" s="112"/>
      <c r="AM613" s="116"/>
      <c r="AN613" s="115"/>
      <c r="AO613" s="248"/>
      <c r="AP613" s="242" t="str">
        <f>IF(AD613="UI",VLOOKUP(AB613,'Convert Internation Units'!$A$2:$D$33,4,FALSE),IF(AB613="Penethamate hydroiodide",0.63,IF(AB613="Benzylpenicillin Procaine /
 Benzathine Penicillin",0.61,IF(AB613="Benzathine Penicillin",0.61,IF(AB613="Procaine benzylpenicillin",0.61,IF(AB613=Prodrug!E610,Prodrug!E610,Prodrug!E610))))))</f>
        <v/>
      </c>
      <c r="AQ613" s="239" t="str">
        <f>IFERROR((((Calculations!C610*Calculations!G610)/Calculations!E610)*'Data Entry'!X613),"")</f>
        <v/>
      </c>
      <c r="AR613" s="234" t="str">
        <f>IFERROR(VLOOKUP(AB613,Lists!$P$2:$Q$182,2,0),"")</f>
        <v/>
      </c>
      <c r="AS613" s="233" t="str">
        <f>IF(AI613="UI",VLOOKUP(AG613,'Convert Internation Units'!$A$2:$D$33,4,FALSE),IF(AG613="Penethamate hydroiodide",0.63,IF(AG613="Benzylpenicillin Procaine /
 Benzathine Penicillin",0.61,IF(AG613="Benzathine Penicillin",0.61,IF(AG613="Procaine benzylpenicillin",0.61,IF(AG613=Prodrug!F610,Prodrug!F610,Prodrug!F610))))))</f>
        <v/>
      </c>
      <c r="AT613" s="239" t="str">
        <f>IFERROR((((Calculations!K610*Calculations!G610)/Calculations!E610)*'Data Entry'!X613),"")</f>
        <v/>
      </c>
      <c r="AU613" s="235" t="str">
        <f>IFERROR(VLOOKUP(AG613,Lists!$P$2:$Q$182,2,0),"")</f>
        <v/>
      </c>
      <c r="AV613" s="233" t="str">
        <f>IF(AL613="UI",VLOOKUP(AJ613,'Convert Internation Units'!$A$2:$D$33,4,FALSE),IF(AJ613="Penethamate hydroiodide",0.63,IF(AJ613="Benzylpenicillin Procaine /
 Benzathine Penicillin",0.61,IF(AJ613="Benzathine Penicillin",0.61,IF(AJ613="Procaine benzylpenicillin",0.61,IF(AJ613=Prodrug!G610,Prodrug!G610,Prodrug!G610))))))</f>
        <v/>
      </c>
      <c r="AW613" s="239" t="str">
        <f>IFERROR((((Calculations!O610*Calculations!G610)/Calculations!E610)*'Data Entry'!X613),"")</f>
        <v/>
      </c>
      <c r="AX613" s="235" t="str">
        <f>IFERROR(VLOOKUP(AJ613,Lists!$P$2:$Q$182,2,0),"")</f>
        <v/>
      </c>
      <c r="AY613" s="233" t="str">
        <f>IF(AO613="UI",VLOOKUP(AM613,'Convert Internation Units'!$A$2:$D$33,4,FALSE),IF(AM613="Penethamate hydroiodide",0.63,IF(AM613="Benzylpenicillin Procaine /
 Benzathine Penicillin",0.61,IF(AM613="Benzathine Penicillin",0.61,IF(AM613="Procaine benzylpenicillin",0.61,IF(AM613=Prodrug!H610,Prodrug!H610,Prodrug!H610))))))</f>
        <v/>
      </c>
      <c r="AZ613" s="239" t="str">
        <f>IFERROR((((Calculations!S610*Calculations!G610)/Calculations!E610)*'Data Entry'!X613),"")</f>
        <v/>
      </c>
      <c r="BA613" s="235" t="str">
        <f>IFERROR(VLOOKUP(AM613,Lists!$P$2:$Q$182,2,0),"")</f>
        <v/>
      </c>
      <c r="BG613" s="165"/>
      <c r="BH613" s="165"/>
      <c r="BI613" s="165"/>
      <c r="BJ613" s="165"/>
      <c r="BK613" s="165"/>
      <c r="BL613" s="165"/>
      <c r="BM613" s="165"/>
      <c r="BN613" s="165"/>
      <c r="BO613" s="165"/>
      <c r="BP613" s="165"/>
      <c r="BQ613" s="165"/>
      <c r="BR613" s="165"/>
      <c r="BS613" s="165"/>
      <c r="BT613" s="165"/>
      <c r="BU613" s="165"/>
    </row>
    <row r="614" spans="1:73" s="5" customFormat="1">
      <c r="A614" s="6">
        <v>608</v>
      </c>
      <c r="B614" s="231"/>
      <c r="C614" s="7"/>
      <c r="D614" s="7"/>
      <c r="E614" s="7"/>
      <c r="F614" s="67"/>
      <c r="G614" s="79"/>
      <c r="H614" s="79"/>
      <c r="I614" s="75"/>
      <c r="J614" s="76"/>
      <c r="K614" s="76"/>
      <c r="L614" s="76"/>
      <c r="M614" s="76"/>
      <c r="N614" s="76"/>
      <c r="O614" s="76"/>
      <c r="P614" s="76"/>
      <c r="Q614" s="76"/>
      <c r="R614" s="76"/>
      <c r="S614" s="76"/>
      <c r="T614" s="76"/>
      <c r="U614" s="76"/>
      <c r="V614" s="76"/>
      <c r="W614" s="80"/>
      <c r="X614" s="69"/>
      <c r="Y614" s="25"/>
      <c r="Z614" s="326"/>
      <c r="AA614" s="327"/>
      <c r="AB614" s="28"/>
      <c r="AC614" s="23"/>
      <c r="AD614" s="8"/>
      <c r="AE614" s="8"/>
      <c r="AF614" s="25"/>
      <c r="AG614" s="6"/>
      <c r="AH614" s="23"/>
      <c r="AI614" s="173"/>
      <c r="AJ614" s="26"/>
      <c r="AK614" s="23"/>
      <c r="AL614" s="25"/>
      <c r="AM614" s="6"/>
      <c r="AN614" s="23"/>
      <c r="AO614" s="247"/>
      <c r="AP614" s="243" t="str">
        <f>IF(AD614="UI",VLOOKUP(AB614,'Convert Internation Units'!$A$2:$D$33,4,FALSE),IF(AB614="Penethamate hydroiodide",0.63,IF(AB614="Benzylpenicillin Procaine /
 Benzathine Penicillin",0.61,IF(AB614="Benzathine Penicillin",0.61,IF(AB614="Procaine benzylpenicillin",0.61,IF(AB614=Prodrug!E611,Prodrug!E611,Prodrug!E611))))))</f>
        <v/>
      </c>
      <c r="AQ614" s="240" t="str">
        <f>IFERROR((((Calculations!C611*Calculations!G611)/Calculations!E611)*'Data Entry'!X614),"")</f>
        <v/>
      </c>
      <c r="AR614" s="141" t="str">
        <f>IFERROR(VLOOKUP(AB614,Lists!$P$2:$Q$182,2,0),"")</f>
        <v/>
      </c>
      <c r="AS614" s="143" t="str">
        <f>IF(AI614="UI",VLOOKUP(AG614,'Convert Internation Units'!$A$2:$D$33,4,FALSE),IF(AG614="Penethamate hydroiodide",0.63,IF(AG614="Benzylpenicillin Procaine /
 Benzathine Penicillin",0.61,IF(AG614="Benzathine Penicillin",0.61,IF(AG614="Procaine benzylpenicillin",0.61,IF(AG614=Prodrug!F611,Prodrug!F611,Prodrug!F611))))))</f>
        <v/>
      </c>
      <c r="AT614" s="240" t="str">
        <f>IFERROR((((Calculations!K611*Calculations!G611)/Calculations!E611)*'Data Entry'!X614),"")</f>
        <v/>
      </c>
      <c r="AU614" s="146" t="str">
        <f>IFERROR(VLOOKUP(AG614,Lists!$P$2:$Q$182,2,0),"")</f>
        <v/>
      </c>
      <c r="AV614" s="143" t="str">
        <f>IF(AL614="UI",VLOOKUP(AJ614,'Convert Internation Units'!$A$2:$D$33,4,FALSE),IF(AJ614="Penethamate hydroiodide",0.63,IF(AJ614="Benzylpenicillin Procaine /
 Benzathine Penicillin",0.61,IF(AJ614="Benzathine Penicillin",0.61,IF(AJ614="Procaine benzylpenicillin",0.61,IF(AJ614=Prodrug!G611,Prodrug!G611,Prodrug!G611))))))</f>
        <v/>
      </c>
      <c r="AW614" s="240" t="str">
        <f>IFERROR((((Calculations!O611*Calculations!G611)/Calculations!E611)*'Data Entry'!X614),"")</f>
        <v/>
      </c>
      <c r="AX614" s="146" t="str">
        <f>IFERROR(VLOOKUP(AJ614,Lists!$P$2:$Q$182,2,0),"")</f>
        <v/>
      </c>
      <c r="AY614" s="143" t="str">
        <f>IF(AO614="UI",VLOOKUP(AM614,'Convert Internation Units'!$A$2:$D$33,4,FALSE),IF(AM614="Penethamate hydroiodide",0.63,IF(AM614="Benzylpenicillin Procaine /
 Benzathine Penicillin",0.61,IF(AM614="Benzathine Penicillin",0.61,IF(AM614="Procaine benzylpenicillin",0.61,IF(AM614=Prodrug!H611,Prodrug!H611,Prodrug!H611))))))</f>
        <v/>
      </c>
      <c r="AZ614" s="240" t="str">
        <f>IFERROR((((Calculations!S611*Calculations!G611)/Calculations!E611)*'Data Entry'!X614),"")</f>
        <v/>
      </c>
      <c r="BA614" s="146" t="str">
        <f>IFERROR(VLOOKUP(AM614,Lists!$P$2:$Q$182,2,0),"")</f>
        <v/>
      </c>
      <c r="BG614" s="165"/>
      <c r="BH614" s="165"/>
      <c r="BI614" s="165"/>
      <c r="BJ614" s="165"/>
      <c r="BK614" s="165"/>
      <c r="BL614" s="165"/>
      <c r="BM614" s="165"/>
      <c r="BN614" s="165"/>
      <c r="BO614" s="165"/>
      <c r="BP614" s="165"/>
      <c r="BQ614" s="165"/>
      <c r="BR614" s="165"/>
      <c r="BS614" s="165"/>
      <c r="BT614" s="165"/>
      <c r="BU614" s="165"/>
    </row>
    <row r="615" spans="1:73" s="5" customFormat="1">
      <c r="A615" s="116">
        <v>609</v>
      </c>
      <c r="B615" s="232"/>
      <c r="C615" s="105"/>
      <c r="D615" s="105"/>
      <c r="E615" s="105"/>
      <c r="F615" s="106"/>
      <c r="G615" s="107"/>
      <c r="H615" s="107"/>
      <c r="I615" s="108"/>
      <c r="J615" s="110"/>
      <c r="K615" s="110"/>
      <c r="L615" s="110"/>
      <c r="M615" s="110"/>
      <c r="N615" s="110"/>
      <c r="O615" s="110"/>
      <c r="P615" s="110"/>
      <c r="Q615" s="110"/>
      <c r="R615" s="110"/>
      <c r="S615" s="110"/>
      <c r="T615" s="110"/>
      <c r="U615" s="110"/>
      <c r="V615" s="110"/>
      <c r="W615" s="109"/>
      <c r="X615" s="111"/>
      <c r="Y615" s="112"/>
      <c r="Z615" s="328"/>
      <c r="AA615" s="329"/>
      <c r="AB615" s="114"/>
      <c r="AC615" s="115"/>
      <c r="AD615" s="113"/>
      <c r="AE615" s="113"/>
      <c r="AF615" s="112"/>
      <c r="AG615" s="116"/>
      <c r="AH615" s="115"/>
      <c r="AI615" s="174"/>
      <c r="AJ615" s="104"/>
      <c r="AK615" s="115"/>
      <c r="AL615" s="112"/>
      <c r="AM615" s="116"/>
      <c r="AN615" s="115"/>
      <c r="AO615" s="248"/>
      <c r="AP615" s="242" t="str">
        <f>IF(AD615="UI",VLOOKUP(AB615,'Convert Internation Units'!$A$2:$D$33,4,FALSE),IF(AB615="Penethamate hydroiodide",0.63,IF(AB615="Benzylpenicillin Procaine /
 Benzathine Penicillin",0.61,IF(AB615="Benzathine Penicillin",0.61,IF(AB615="Procaine benzylpenicillin",0.61,IF(AB615=Prodrug!E612,Prodrug!E612,Prodrug!E612))))))</f>
        <v/>
      </c>
      <c r="AQ615" s="239" t="str">
        <f>IFERROR((((Calculations!C612*Calculations!G612)/Calculations!E612)*'Data Entry'!X615),"")</f>
        <v/>
      </c>
      <c r="AR615" s="234" t="str">
        <f>IFERROR(VLOOKUP(AB615,Lists!$P$2:$Q$182,2,0),"")</f>
        <v/>
      </c>
      <c r="AS615" s="233" t="str">
        <f>IF(AI615="UI",VLOOKUP(AG615,'Convert Internation Units'!$A$2:$D$33,4,FALSE),IF(AG615="Penethamate hydroiodide",0.63,IF(AG615="Benzylpenicillin Procaine /
 Benzathine Penicillin",0.61,IF(AG615="Benzathine Penicillin",0.61,IF(AG615="Procaine benzylpenicillin",0.61,IF(AG615=Prodrug!F612,Prodrug!F612,Prodrug!F612))))))</f>
        <v/>
      </c>
      <c r="AT615" s="239" t="str">
        <f>IFERROR((((Calculations!K612*Calculations!G612)/Calculations!E612)*'Data Entry'!X615),"")</f>
        <v/>
      </c>
      <c r="AU615" s="235" t="str">
        <f>IFERROR(VLOOKUP(AG615,Lists!$P$2:$Q$182,2,0),"")</f>
        <v/>
      </c>
      <c r="AV615" s="233" t="str">
        <f>IF(AL615="UI",VLOOKUP(AJ615,'Convert Internation Units'!$A$2:$D$33,4,FALSE),IF(AJ615="Penethamate hydroiodide",0.63,IF(AJ615="Benzylpenicillin Procaine /
 Benzathine Penicillin",0.61,IF(AJ615="Benzathine Penicillin",0.61,IF(AJ615="Procaine benzylpenicillin",0.61,IF(AJ615=Prodrug!G612,Prodrug!G612,Prodrug!G612))))))</f>
        <v/>
      </c>
      <c r="AW615" s="239" t="str">
        <f>IFERROR((((Calculations!O612*Calculations!G612)/Calculations!E612)*'Data Entry'!X615),"")</f>
        <v/>
      </c>
      <c r="AX615" s="235" t="str">
        <f>IFERROR(VLOOKUP(AJ615,Lists!$P$2:$Q$182,2,0),"")</f>
        <v/>
      </c>
      <c r="AY615" s="233" t="str">
        <f>IF(AO615="UI",VLOOKUP(AM615,'Convert Internation Units'!$A$2:$D$33,4,FALSE),IF(AM615="Penethamate hydroiodide",0.63,IF(AM615="Benzylpenicillin Procaine /
 Benzathine Penicillin",0.61,IF(AM615="Benzathine Penicillin",0.61,IF(AM615="Procaine benzylpenicillin",0.61,IF(AM615=Prodrug!H612,Prodrug!H612,Prodrug!H612))))))</f>
        <v/>
      </c>
      <c r="AZ615" s="239" t="str">
        <f>IFERROR((((Calculations!S612*Calculations!G612)/Calculations!E612)*'Data Entry'!X615),"")</f>
        <v/>
      </c>
      <c r="BA615" s="235" t="str">
        <f>IFERROR(VLOOKUP(AM615,Lists!$P$2:$Q$182,2,0),"")</f>
        <v/>
      </c>
      <c r="BG615" s="165"/>
      <c r="BH615" s="165"/>
      <c r="BI615" s="165"/>
      <c r="BJ615" s="165"/>
      <c r="BK615" s="165"/>
      <c r="BL615" s="165"/>
      <c r="BM615" s="165"/>
      <c r="BN615" s="165"/>
      <c r="BO615" s="165"/>
      <c r="BP615" s="165"/>
      <c r="BQ615" s="165"/>
      <c r="BR615" s="165"/>
      <c r="BS615" s="165"/>
      <c r="BT615" s="165"/>
      <c r="BU615" s="165"/>
    </row>
    <row r="616" spans="1:73" s="5" customFormat="1">
      <c r="A616" s="6">
        <v>610</v>
      </c>
      <c r="B616" s="231"/>
      <c r="C616" s="7"/>
      <c r="D616" s="7"/>
      <c r="E616" s="7"/>
      <c r="F616" s="67"/>
      <c r="G616" s="79"/>
      <c r="H616" s="79"/>
      <c r="I616" s="75"/>
      <c r="J616" s="76"/>
      <c r="K616" s="76"/>
      <c r="L616" s="76"/>
      <c r="M616" s="76"/>
      <c r="N616" s="76"/>
      <c r="O616" s="76"/>
      <c r="P616" s="76"/>
      <c r="Q616" s="76"/>
      <c r="R616" s="76"/>
      <c r="S616" s="76"/>
      <c r="T616" s="76"/>
      <c r="U616" s="76"/>
      <c r="V616" s="76"/>
      <c r="W616" s="80"/>
      <c r="X616" s="69"/>
      <c r="Y616" s="25"/>
      <c r="Z616" s="326"/>
      <c r="AA616" s="327"/>
      <c r="AB616" s="28"/>
      <c r="AC616" s="23"/>
      <c r="AD616" s="8"/>
      <c r="AE616" s="8"/>
      <c r="AF616" s="25"/>
      <c r="AG616" s="6"/>
      <c r="AH616" s="23"/>
      <c r="AI616" s="173"/>
      <c r="AJ616" s="26"/>
      <c r="AK616" s="23"/>
      <c r="AL616" s="25"/>
      <c r="AM616" s="6"/>
      <c r="AN616" s="23"/>
      <c r="AO616" s="247"/>
      <c r="AP616" s="243" t="str">
        <f>IF(AD616="UI",VLOOKUP(AB616,'Convert Internation Units'!$A$2:$D$33,4,FALSE),IF(AB616="Penethamate hydroiodide",0.63,IF(AB616="Benzylpenicillin Procaine /
 Benzathine Penicillin",0.61,IF(AB616="Benzathine Penicillin",0.61,IF(AB616="Procaine benzylpenicillin",0.61,IF(AB616=Prodrug!E613,Prodrug!E613,Prodrug!E613))))))</f>
        <v/>
      </c>
      <c r="AQ616" s="240" t="str">
        <f>IFERROR((((Calculations!C613*Calculations!G613)/Calculations!E613)*'Data Entry'!X616),"")</f>
        <v/>
      </c>
      <c r="AR616" s="141" t="str">
        <f>IFERROR(VLOOKUP(AB616,Lists!$P$2:$Q$182,2,0),"")</f>
        <v/>
      </c>
      <c r="AS616" s="143" t="str">
        <f>IF(AI616="UI",VLOOKUP(AG616,'Convert Internation Units'!$A$2:$D$33,4,FALSE),IF(AG616="Penethamate hydroiodide",0.63,IF(AG616="Benzylpenicillin Procaine /
 Benzathine Penicillin",0.61,IF(AG616="Benzathine Penicillin",0.61,IF(AG616="Procaine benzylpenicillin",0.61,IF(AG616=Prodrug!F613,Prodrug!F613,Prodrug!F613))))))</f>
        <v/>
      </c>
      <c r="AT616" s="240" t="str">
        <f>IFERROR((((Calculations!K613*Calculations!G613)/Calculations!E613)*'Data Entry'!X616),"")</f>
        <v/>
      </c>
      <c r="AU616" s="146" t="str">
        <f>IFERROR(VLOOKUP(AG616,Lists!$P$2:$Q$182,2,0),"")</f>
        <v/>
      </c>
      <c r="AV616" s="143" t="str">
        <f>IF(AL616="UI",VLOOKUP(AJ616,'Convert Internation Units'!$A$2:$D$33,4,FALSE),IF(AJ616="Penethamate hydroiodide",0.63,IF(AJ616="Benzylpenicillin Procaine /
 Benzathine Penicillin",0.61,IF(AJ616="Benzathine Penicillin",0.61,IF(AJ616="Procaine benzylpenicillin",0.61,IF(AJ616=Prodrug!G613,Prodrug!G613,Prodrug!G613))))))</f>
        <v/>
      </c>
      <c r="AW616" s="240" t="str">
        <f>IFERROR((((Calculations!O613*Calculations!G613)/Calculations!E613)*'Data Entry'!X616),"")</f>
        <v/>
      </c>
      <c r="AX616" s="146" t="str">
        <f>IFERROR(VLOOKUP(AJ616,Lists!$P$2:$Q$182,2,0),"")</f>
        <v/>
      </c>
      <c r="AY616" s="143" t="str">
        <f>IF(AO616="UI",VLOOKUP(AM616,'Convert Internation Units'!$A$2:$D$33,4,FALSE),IF(AM616="Penethamate hydroiodide",0.63,IF(AM616="Benzylpenicillin Procaine /
 Benzathine Penicillin",0.61,IF(AM616="Benzathine Penicillin",0.61,IF(AM616="Procaine benzylpenicillin",0.61,IF(AM616=Prodrug!H613,Prodrug!H613,Prodrug!H613))))))</f>
        <v/>
      </c>
      <c r="AZ616" s="240" t="str">
        <f>IFERROR((((Calculations!S613*Calculations!G613)/Calculations!E613)*'Data Entry'!X616),"")</f>
        <v/>
      </c>
      <c r="BA616" s="146" t="str">
        <f>IFERROR(VLOOKUP(AM616,Lists!$P$2:$Q$182,2,0),"")</f>
        <v/>
      </c>
      <c r="BG616" s="165"/>
      <c r="BH616" s="165"/>
      <c r="BI616" s="165"/>
      <c r="BJ616" s="165"/>
      <c r="BK616" s="165"/>
      <c r="BL616" s="165"/>
      <c r="BM616" s="165"/>
      <c r="BN616" s="165"/>
      <c r="BO616" s="165"/>
      <c r="BP616" s="165"/>
      <c r="BQ616" s="165"/>
      <c r="BR616" s="165"/>
      <c r="BS616" s="165"/>
      <c r="BT616" s="165"/>
      <c r="BU616" s="165"/>
    </row>
    <row r="617" spans="1:73" s="5" customFormat="1">
      <c r="A617" s="116">
        <v>611</v>
      </c>
      <c r="B617" s="232"/>
      <c r="C617" s="105"/>
      <c r="D617" s="105"/>
      <c r="E617" s="105"/>
      <c r="F617" s="106"/>
      <c r="G617" s="107"/>
      <c r="H617" s="107"/>
      <c r="I617" s="108"/>
      <c r="J617" s="110"/>
      <c r="K617" s="110"/>
      <c r="L617" s="110"/>
      <c r="M617" s="110"/>
      <c r="N617" s="110"/>
      <c r="O617" s="110"/>
      <c r="P617" s="110"/>
      <c r="Q617" s="110"/>
      <c r="R617" s="110"/>
      <c r="S617" s="110"/>
      <c r="T617" s="110"/>
      <c r="U617" s="110"/>
      <c r="V617" s="110"/>
      <c r="W617" s="109"/>
      <c r="X617" s="111"/>
      <c r="Y617" s="112"/>
      <c r="Z617" s="328"/>
      <c r="AA617" s="329"/>
      <c r="AB617" s="114"/>
      <c r="AC617" s="115"/>
      <c r="AD617" s="113"/>
      <c r="AE617" s="113"/>
      <c r="AF617" s="112"/>
      <c r="AG617" s="116"/>
      <c r="AH617" s="115"/>
      <c r="AI617" s="174"/>
      <c r="AJ617" s="104"/>
      <c r="AK617" s="115"/>
      <c r="AL617" s="112"/>
      <c r="AM617" s="116"/>
      <c r="AN617" s="115"/>
      <c r="AO617" s="248"/>
      <c r="AP617" s="242" t="str">
        <f>IF(AD617="UI",VLOOKUP(AB617,'Convert Internation Units'!$A$2:$D$33,4,FALSE),IF(AB617="Penethamate hydroiodide",0.63,IF(AB617="Benzylpenicillin Procaine /
 Benzathine Penicillin",0.61,IF(AB617="Benzathine Penicillin",0.61,IF(AB617="Procaine benzylpenicillin",0.61,IF(AB617=Prodrug!E614,Prodrug!E614,Prodrug!E614))))))</f>
        <v/>
      </c>
      <c r="AQ617" s="239" t="str">
        <f>IFERROR((((Calculations!C614*Calculations!G614)/Calculations!E614)*'Data Entry'!X617),"")</f>
        <v/>
      </c>
      <c r="AR617" s="234" t="str">
        <f>IFERROR(VLOOKUP(AB617,Lists!$P$2:$Q$182,2,0),"")</f>
        <v/>
      </c>
      <c r="AS617" s="233" t="str">
        <f>IF(AI617="UI",VLOOKUP(AG617,'Convert Internation Units'!$A$2:$D$33,4,FALSE),IF(AG617="Penethamate hydroiodide",0.63,IF(AG617="Benzylpenicillin Procaine /
 Benzathine Penicillin",0.61,IF(AG617="Benzathine Penicillin",0.61,IF(AG617="Procaine benzylpenicillin",0.61,IF(AG617=Prodrug!F614,Prodrug!F614,Prodrug!F614))))))</f>
        <v/>
      </c>
      <c r="AT617" s="239" t="str">
        <f>IFERROR((((Calculations!K614*Calculations!G614)/Calculations!E614)*'Data Entry'!X617),"")</f>
        <v/>
      </c>
      <c r="AU617" s="235" t="str">
        <f>IFERROR(VLOOKUP(AG617,Lists!$P$2:$Q$182,2,0),"")</f>
        <v/>
      </c>
      <c r="AV617" s="233" t="str">
        <f>IF(AL617="UI",VLOOKUP(AJ617,'Convert Internation Units'!$A$2:$D$33,4,FALSE),IF(AJ617="Penethamate hydroiodide",0.63,IF(AJ617="Benzylpenicillin Procaine /
 Benzathine Penicillin",0.61,IF(AJ617="Benzathine Penicillin",0.61,IF(AJ617="Procaine benzylpenicillin",0.61,IF(AJ617=Prodrug!G614,Prodrug!G614,Prodrug!G614))))))</f>
        <v/>
      </c>
      <c r="AW617" s="239" t="str">
        <f>IFERROR((((Calculations!O614*Calculations!G614)/Calculations!E614)*'Data Entry'!X617),"")</f>
        <v/>
      </c>
      <c r="AX617" s="235" t="str">
        <f>IFERROR(VLOOKUP(AJ617,Lists!$P$2:$Q$182,2,0),"")</f>
        <v/>
      </c>
      <c r="AY617" s="233" t="str">
        <f>IF(AO617="UI",VLOOKUP(AM617,'Convert Internation Units'!$A$2:$D$33,4,FALSE),IF(AM617="Penethamate hydroiodide",0.63,IF(AM617="Benzylpenicillin Procaine /
 Benzathine Penicillin",0.61,IF(AM617="Benzathine Penicillin",0.61,IF(AM617="Procaine benzylpenicillin",0.61,IF(AM617=Prodrug!H614,Prodrug!H614,Prodrug!H614))))))</f>
        <v/>
      </c>
      <c r="AZ617" s="239" t="str">
        <f>IFERROR((((Calculations!S614*Calculations!G614)/Calculations!E614)*'Data Entry'!X617),"")</f>
        <v/>
      </c>
      <c r="BA617" s="235" t="str">
        <f>IFERROR(VLOOKUP(AM617,Lists!$P$2:$Q$182,2,0),"")</f>
        <v/>
      </c>
      <c r="BG617" s="165"/>
      <c r="BH617" s="165"/>
      <c r="BI617" s="165"/>
      <c r="BJ617" s="165"/>
      <c r="BK617" s="165"/>
      <c r="BL617" s="165"/>
      <c r="BM617" s="165"/>
      <c r="BN617" s="165"/>
      <c r="BO617" s="165"/>
      <c r="BP617" s="165"/>
      <c r="BQ617" s="165"/>
      <c r="BR617" s="165"/>
      <c r="BS617" s="165"/>
      <c r="BT617" s="165"/>
      <c r="BU617" s="165"/>
    </row>
    <row r="618" spans="1:73" s="5" customFormat="1">
      <c r="A618" s="6">
        <v>612</v>
      </c>
      <c r="B618" s="231"/>
      <c r="C618" s="7"/>
      <c r="D618" s="7"/>
      <c r="E618" s="7"/>
      <c r="F618" s="67"/>
      <c r="G618" s="79"/>
      <c r="H618" s="79"/>
      <c r="I618" s="75"/>
      <c r="J618" s="76"/>
      <c r="K618" s="76"/>
      <c r="L618" s="76"/>
      <c r="M618" s="76"/>
      <c r="N618" s="76"/>
      <c r="O618" s="76"/>
      <c r="P618" s="76"/>
      <c r="Q618" s="76"/>
      <c r="R618" s="76"/>
      <c r="S618" s="76"/>
      <c r="T618" s="76"/>
      <c r="U618" s="76"/>
      <c r="V618" s="76"/>
      <c r="W618" s="80"/>
      <c r="X618" s="69"/>
      <c r="Y618" s="25"/>
      <c r="Z618" s="326"/>
      <c r="AA618" s="327"/>
      <c r="AB618" s="28"/>
      <c r="AC618" s="23"/>
      <c r="AD618" s="8"/>
      <c r="AE618" s="8"/>
      <c r="AF618" s="25"/>
      <c r="AG618" s="6"/>
      <c r="AH618" s="23"/>
      <c r="AI618" s="173"/>
      <c r="AJ618" s="26"/>
      <c r="AK618" s="23"/>
      <c r="AL618" s="25"/>
      <c r="AM618" s="6"/>
      <c r="AN618" s="23"/>
      <c r="AO618" s="247"/>
      <c r="AP618" s="243" t="str">
        <f>IF(AD618="UI",VLOOKUP(AB618,'Convert Internation Units'!$A$2:$D$33,4,FALSE),IF(AB618="Penethamate hydroiodide",0.63,IF(AB618="Benzylpenicillin Procaine /
 Benzathine Penicillin",0.61,IF(AB618="Benzathine Penicillin",0.61,IF(AB618="Procaine benzylpenicillin",0.61,IF(AB618=Prodrug!E615,Prodrug!E615,Prodrug!E615))))))</f>
        <v/>
      </c>
      <c r="AQ618" s="240" t="str">
        <f>IFERROR((((Calculations!C615*Calculations!G615)/Calculations!E615)*'Data Entry'!X618),"")</f>
        <v/>
      </c>
      <c r="AR618" s="141" t="str">
        <f>IFERROR(VLOOKUP(AB618,Lists!$P$2:$Q$182,2,0),"")</f>
        <v/>
      </c>
      <c r="AS618" s="143" t="str">
        <f>IF(AI618="UI",VLOOKUP(AG618,'Convert Internation Units'!$A$2:$D$33,4,FALSE),IF(AG618="Penethamate hydroiodide",0.63,IF(AG618="Benzylpenicillin Procaine /
 Benzathine Penicillin",0.61,IF(AG618="Benzathine Penicillin",0.61,IF(AG618="Procaine benzylpenicillin",0.61,IF(AG618=Prodrug!F615,Prodrug!F615,Prodrug!F615))))))</f>
        <v/>
      </c>
      <c r="AT618" s="240" t="str">
        <f>IFERROR((((Calculations!K615*Calculations!G615)/Calculations!E615)*'Data Entry'!X618),"")</f>
        <v/>
      </c>
      <c r="AU618" s="146" t="str">
        <f>IFERROR(VLOOKUP(AG618,Lists!$P$2:$Q$182,2,0),"")</f>
        <v/>
      </c>
      <c r="AV618" s="143" t="str">
        <f>IF(AL618="UI",VLOOKUP(AJ618,'Convert Internation Units'!$A$2:$D$33,4,FALSE),IF(AJ618="Penethamate hydroiodide",0.63,IF(AJ618="Benzylpenicillin Procaine /
 Benzathine Penicillin",0.61,IF(AJ618="Benzathine Penicillin",0.61,IF(AJ618="Procaine benzylpenicillin",0.61,IF(AJ618=Prodrug!G615,Prodrug!G615,Prodrug!G615))))))</f>
        <v/>
      </c>
      <c r="AW618" s="240" t="str">
        <f>IFERROR((((Calculations!O615*Calculations!G615)/Calculations!E615)*'Data Entry'!X618),"")</f>
        <v/>
      </c>
      <c r="AX618" s="146" t="str">
        <f>IFERROR(VLOOKUP(AJ618,Lists!$P$2:$Q$182,2,0),"")</f>
        <v/>
      </c>
      <c r="AY618" s="143" t="str">
        <f>IF(AO618="UI",VLOOKUP(AM618,'Convert Internation Units'!$A$2:$D$33,4,FALSE),IF(AM618="Penethamate hydroiodide",0.63,IF(AM618="Benzylpenicillin Procaine /
 Benzathine Penicillin",0.61,IF(AM618="Benzathine Penicillin",0.61,IF(AM618="Procaine benzylpenicillin",0.61,IF(AM618=Prodrug!H615,Prodrug!H615,Prodrug!H615))))))</f>
        <v/>
      </c>
      <c r="AZ618" s="240" t="str">
        <f>IFERROR((((Calculations!S615*Calculations!G615)/Calculations!E615)*'Data Entry'!X618),"")</f>
        <v/>
      </c>
      <c r="BA618" s="146" t="str">
        <f>IFERROR(VLOOKUP(AM618,Lists!$P$2:$Q$182,2,0),"")</f>
        <v/>
      </c>
      <c r="BG618" s="165"/>
      <c r="BH618" s="165"/>
      <c r="BI618" s="165"/>
      <c r="BJ618" s="165"/>
      <c r="BK618" s="165"/>
      <c r="BL618" s="165"/>
      <c r="BM618" s="165"/>
      <c r="BN618" s="165"/>
      <c r="BO618" s="165"/>
      <c r="BP618" s="165"/>
      <c r="BQ618" s="165"/>
      <c r="BR618" s="165"/>
      <c r="BS618" s="165"/>
      <c r="BT618" s="165"/>
      <c r="BU618" s="165"/>
    </row>
    <row r="619" spans="1:73" s="5" customFormat="1">
      <c r="A619" s="116">
        <v>613</v>
      </c>
      <c r="B619" s="232"/>
      <c r="C619" s="105"/>
      <c r="D619" s="105"/>
      <c r="E619" s="105"/>
      <c r="F619" s="106"/>
      <c r="G619" s="107"/>
      <c r="H619" s="107"/>
      <c r="I619" s="108"/>
      <c r="J619" s="110"/>
      <c r="K619" s="110"/>
      <c r="L619" s="110"/>
      <c r="M619" s="110"/>
      <c r="N619" s="110"/>
      <c r="O619" s="110"/>
      <c r="P619" s="110"/>
      <c r="Q619" s="110"/>
      <c r="R619" s="110"/>
      <c r="S619" s="110"/>
      <c r="T619" s="110"/>
      <c r="U619" s="110"/>
      <c r="V619" s="110"/>
      <c r="W619" s="109"/>
      <c r="X619" s="111"/>
      <c r="Y619" s="112"/>
      <c r="Z619" s="328"/>
      <c r="AA619" s="329"/>
      <c r="AB619" s="114"/>
      <c r="AC619" s="115"/>
      <c r="AD619" s="113"/>
      <c r="AE619" s="113"/>
      <c r="AF619" s="112"/>
      <c r="AG619" s="116"/>
      <c r="AH619" s="115"/>
      <c r="AI619" s="174"/>
      <c r="AJ619" s="104"/>
      <c r="AK619" s="115"/>
      <c r="AL619" s="112"/>
      <c r="AM619" s="116"/>
      <c r="AN619" s="115"/>
      <c r="AO619" s="248"/>
      <c r="AP619" s="242" t="str">
        <f>IF(AD619="UI",VLOOKUP(AB619,'Convert Internation Units'!$A$2:$D$33,4,FALSE),IF(AB619="Penethamate hydroiodide",0.63,IF(AB619="Benzylpenicillin Procaine /
 Benzathine Penicillin",0.61,IF(AB619="Benzathine Penicillin",0.61,IF(AB619="Procaine benzylpenicillin",0.61,IF(AB619=Prodrug!E616,Prodrug!E616,Prodrug!E616))))))</f>
        <v/>
      </c>
      <c r="AQ619" s="239" t="str">
        <f>IFERROR((((Calculations!C616*Calculations!G616)/Calculations!E616)*'Data Entry'!X619),"")</f>
        <v/>
      </c>
      <c r="AR619" s="234" t="str">
        <f>IFERROR(VLOOKUP(AB619,Lists!$P$2:$Q$182,2,0),"")</f>
        <v/>
      </c>
      <c r="AS619" s="233" t="str">
        <f>IF(AI619="UI",VLOOKUP(AG619,'Convert Internation Units'!$A$2:$D$33,4,FALSE),IF(AG619="Penethamate hydroiodide",0.63,IF(AG619="Benzylpenicillin Procaine /
 Benzathine Penicillin",0.61,IF(AG619="Benzathine Penicillin",0.61,IF(AG619="Procaine benzylpenicillin",0.61,IF(AG619=Prodrug!F616,Prodrug!F616,Prodrug!F616))))))</f>
        <v/>
      </c>
      <c r="AT619" s="239" t="str">
        <f>IFERROR((((Calculations!K616*Calculations!G616)/Calculations!E616)*'Data Entry'!X619),"")</f>
        <v/>
      </c>
      <c r="AU619" s="235" t="str">
        <f>IFERROR(VLOOKUP(AG619,Lists!$P$2:$Q$182,2,0),"")</f>
        <v/>
      </c>
      <c r="AV619" s="233" t="str">
        <f>IF(AL619="UI",VLOOKUP(AJ619,'Convert Internation Units'!$A$2:$D$33,4,FALSE),IF(AJ619="Penethamate hydroiodide",0.63,IF(AJ619="Benzylpenicillin Procaine /
 Benzathine Penicillin",0.61,IF(AJ619="Benzathine Penicillin",0.61,IF(AJ619="Procaine benzylpenicillin",0.61,IF(AJ619=Prodrug!G616,Prodrug!G616,Prodrug!G616))))))</f>
        <v/>
      </c>
      <c r="AW619" s="239" t="str">
        <f>IFERROR((((Calculations!O616*Calculations!G616)/Calculations!E616)*'Data Entry'!X619),"")</f>
        <v/>
      </c>
      <c r="AX619" s="235" t="str">
        <f>IFERROR(VLOOKUP(AJ619,Lists!$P$2:$Q$182,2,0),"")</f>
        <v/>
      </c>
      <c r="AY619" s="233" t="str">
        <f>IF(AO619="UI",VLOOKUP(AM619,'Convert Internation Units'!$A$2:$D$33,4,FALSE),IF(AM619="Penethamate hydroiodide",0.63,IF(AM619="Benzylpenicillin Procaine /
 Benzathine Penicillin",0.61,IF(AM619="Benzathine Penicillin",0.61,IF(AM619="Procaine benzylpenicillin",0.61,IF(AM619=Prodrug!H616,Prodrug!H616,Prodrug!H616))))))</f>
        <v/>
      </c>
      <c r="AZ619" s="239" t="str">
        <f>IFERROR((((Calculations!S616*Calculations!G616)/Calculations!E616)*'Data Entry'!X619),"")</f>
        <v/>
      </c>
      <c r="BA619" s="235" t="str">
        <f>IFERROR(VLOOKUP(AM619,Lists!$P$2:$Q$182,2,0),"")</f>
        <v/>
      </c>
      <c r="BG619" s="165"/>
      <c r="BH619" s="165"/>
      <c r="BI619" s="165"/>
      <c r="BJ619" s="165"/>
      <c r="BK619" s="165"/>
      <c r="BL619" s="165"/>
      <c r="BM619" s="165"/>
      <c r="BN619" s="165"/>
      <c r="BO619" s="165"/>
      <c r="BP619" s="165"/>
      <c r="BQ619" s="165"/>
      <c r="BR619" s="165"/>
      <c r="BS619" s="165"/>
      <c r="BT619" s="165"/>
      <c r="BU619" s="165"/>
    </row>
    <row r="620" spans="1:73" s="5" customFormat="1">
      <c r="A620" s="6">
        <v>614</v>
      </c>
      <c r="B620" s="231"/>
      <c r="C620" s="7"/>
      <c r="D620" s="7"/>
      <c r="E620" s="7"/>
      <c r="F620" s="67"/>
      <c r="G620" s="79"/>
      <c r="H620" s="79"/>
      <c r="I620" s="75"/>
      <c r="J620" s="76"/>
      <c r="K620" s="76"/>
      <c r="L620" s="76"/>
      <c r="M620" s="76"/>
      <c r="N620" s="76"/>
      <c r="O620" s="76"/>
      <c r="P620" s="76"/>
      <c r="Q620" s="76"/>
      <c r="R620" s="76"/>
      <c r="S620" s="76"/>
      <c r="T620" s="76"/>
      <c r="U620" s="76"/>
      <c r="V620" s="76"/>
      <c r="W620" s="80"/>
      <c r="X620" s="69"/>
      <c r="Y620" s="25"/>
      <c r="Z620" s="326"/>
      <c r="AA620" s="327"/>
      <c r="AB620" s="28"/>
      <c r="AC620" s="23"/>
      <c r="AD620" s="8"/>
      <c r="AE620" s="8"/>
      <c r="AF620" s="25"/>
      <c r="AG620" s="6"/>
      <c r="AH620" s="23"/>
      <c r="AI620" s="173"/>
      <c r="AJ620" s="26"/>
      <c r="AK620" s="23"/>
      <c r="AL620" s="25"/>
      <c r="AM620" s="6"/>
      <c r="AN620" s="23"/>
      <c r="AO620" s="247"/>
      <c r="AP620" s="243" t="str">
        <f>IF(AD620="UI",VLOOKUP(AB620,'Convert Internation Units'!$A$2:$D$33,4,FALSE),IF(AB620="Penethamate hydroiodide",0.63,IF(AB620="Benzylpenicillin Procaine /
 Benzathine Penicillin",0.61,IF(AB620="Benzathine Penicillin",0.61,IF(AB620="Procaine benzylpenicillin",0.61,IF(AB620=Prodrug!E617,Prodrug!E617,Prodrug!E617))))))</f>
        <v/>
      </c>
      <c r="AQ620" s="240" t="str">
        <f>IFERROR((((Calculations!C617*Calculations!G617)/Calculations!E617)*'Data Entry'!X620),"")</f>
        <v/>
      </c>
      <c r="AR620" s="141" t="str">
        <f>IFERROR(VLOOKUP(AB620,Lists!$P$2:$Q$182,2,0),"")</f>
        <v/>
      </c>
      <c r="AS620" s="143" t="str">
        <f>IF(AI620="UI",VLOOKUP(AG620,'Convert Internation Units'!$A$2:$D$33,4,FALSE),IF(AG620="Penethamate hydroiodide",0.63,IF(AG620="Benzylpenicillin Procaine /
 Benzathine Penicillin",0.61,IF(AG620="Benzathine Penicillin",0.61,IF(AG620="Procaine benzylpenicillin",0.61,IF(AG620=Prodrug!F617,Prodrug!F617,Prodrug!F617))))))</f>
        <v/>
      </c>
      <c r="AT620" s="240" t="str">
        <f>IFERROR((((Calculations!K617*Calculations!G617)/Calculations!E617)*'Data Entry'!X620),"")</f>
        <v/>
      </c>
      <c r="AU620" s="146" t="str">
        <f>IFERROR(VLOOKUP(AG620,Lists!$P$2:$Q$182,2,0),"")</f>
        <v/>
      </c>
      <c r="AV620" s="143" t="str">
        <f>IF(AL620="UI",VLOOKUP(AJ620,'Convert Internation Units'!$A$2:$D$33,4,FALSE),IF(AJ620="Penethamate hydroiodide",0.63,IF(AJ620="Benzylpenicillin Procaine /
 Benzathine Penicillin",0.61,IF(AJ620="Benzathine Penicillin",0.61,IF(AJ620="Procaine benzylpenicillin",0.61,IF(AJ620=Prodrug!G617,Prodrug!G617,Prodrug!G617))))))</f>
        <v/>
      </c>
      <c r="AW620" s="240" t="str">
        <f>IFERROR((((Calculations!O617*Calculations!G617)/Calculations!E617)*'Data Entry'!X620),"")</f>
        <v/>
      </c>
      <c r="AX620" s="146" t="str">
        <f>IFERROR(VLOOKUP(AJ620,Lists!$P$2:$Q$182,2,0),"")</f>
        <v/>
      </c>
      <c r="AY620" s="143" t="str">
        <f>IF(AO620="UI",VLOOKUP(AM620,'Convert Internation Units'!$A$2:$D$33,4,FALSE),IF(AM620="Penethamate hydroiodide",0.63,IF(AM620="Benzylpenicillin Procaine /
 Benzathine Penicillin",0.61,IF(AM620="Benzathine Penicillin",0.61,IF(AM620="Procaine benzylpenicillin",0.61,IF(AM620=Prodrug!H617,Prodrug!H617,Prodrug!H617))))))</f>
        <v/>
      </c>
      <c r="AZ620" s="240" t="str">
        <f>IFERROR((((Calculations!S617*Calculations!G617)/Calculations!E617)*'Data Entry'!X620),"")</f>
        <v/>
      </c>
      <c r="BA620" s="146" t="str">
        <f>IFERROR(VLOOKUP(AM620,Lists!$P$2:$Q$182,2,0),"")</f>
        <v/>
      </c>
      <c r="BG620" s="165"/>
      <c r="BH620" s="165"/>
      <c r="BI620" s="165"/>
      <c r="BJ620" s="165"/>
      <c r="BK620" s="165"/>
      <c r="BL620" s="165"/>
      <c r="BM620" s="165"/>
      <c r="BN620" s="165"/>
      <c r="BO620" s="165"/>
      <c r="BP620" s="165"/>
      <c r="BQ620" s="165"/>
      <c r="BR620" s="165"/>
      <c r="BS620" s="165"/>
      <c r="BT620" s="165"/>
      <c r="BU620" s="165"/>
    </row>
    <row r="621" spans="1:73" s="5" customFormat="1">
      <c r="A621" s="116">
        <v>615</v>
      </c>
      <c r="B621" s="232"/>
      <c r="C621" s="105"/>
      <c r="D621" s="105"/>
      <c r="E621" s="105"/>
      <c r="F621" s="106"/>
      <c r="G621" s="107"/>
      <c r="H621" s="107"/>
      <c r="I621" s="108"/>
      <c r="J621" s="110"/>
      <c r="K621" s="110"/>
      <c r="L621" s="110"/>
      <c r="M621" s="110"/>
      <c r="N621" s="110"/>
      <c r="O621" s="110"/>
      <c r="P621" s="110"/>
      <c r="Q621" s="110"/>
      <c r="R621" s="110"/>
      <c r="S621" s="110"/>
      <c r="T621" s="110"/>
      <c r="U621" s="110"/>
      <c r="V621" s="110"/>
      <c r="W621" s="109"/>
      <c r="X621" s="111"/>
      <c r="Y621" s="112"/>
      <c r="Z621" s="328"/>
      <c r="AA621" s="329"/>
      <c r="AB621" s="114"/>
      <c r="AC621" s="115"/>
      <c r="AD621" s="113"/>
      <c r="AE621" s="113"/>
      <c r="AF621" s="112"/>
      <c r="AG621" s="116"/>
      <c r="AH621" s="115"/>
      <c r="AI621" s="174"/>
      <c r="AJ621" s="104"/>
      <c r="AK621" s="115"/>
      <c r="AL621" s="112"/>
      <c r="AM621" s="116"/>
      <c r="AN621" s="115"/>
      <c r="AO621" s="248"/>
      <c r="AP621" s="242" t="str">
        <f>IF(AD621="UI",VLOOKUP(AB621,'Convert Internation Units'!$A$2:$D$33,4,FALSE),IF(AB621="Penethamate hydroiodide",0.63,IF(AB621="Benzylpenicillin Procaine /
 Benzathine Penicillin",0.61,IF(AB621="Benzathine Penicillin",0.61,IF(AB621="Procaine benzylpenicillin",0.61,IF(AB621=Prodrug!E618,Prodrug!E618,Prodrug!E618))))))</f>
        <v/>
      </c>
      <c r="AQ621" s="239" t="str">
        <f>IFERROR((((Calculations!C618*Calculations!G618)/Calculations!E618)*'Data Entry'!X621),"")</f>
        <v/>
      </c>
      <c r="AR621" s="234" t="str">
        <f>IFERROR(VLOOKUP(AB621,Lists!$P$2:$Q$182,2,0),"")</f>
        <v/>
      </c>
      <c r="AS621" s="233" t="str">
        <f>IF(AI621="UI",VLOOKUP(AG621,'Convert Internation Units'!$A$2:$D$33,4,FALSE),IF(AG621="Penethamate hydroiodide",0.63,IF(AG621="Benzylpenicillin Procaine /
 Benzathine Penicillin",0.61,IF(AG621="Benzathine Penicillin",0.61,IF(AG621="Procaine benzylpenicillin",0.61,IF(AG621=Prodrug!F618,Prodrug!F618,Prodrug!F618))))))</f>
        <v/>
      </c>
      <c r="AT621" s="239" t="str">
        <f>IFERROR((((Calculations!K618*Calculations!G618)/Calculations!E618)*'Data Entry'!X621),"")</f>
        <v/>
      </c>
      <c r="AU621" s="235" t="str">
        <f>IFERROR(VLOOKUP(AG621,Lists!$P$2:$Q$182,2,0),"")</f>
        <v/>
      </c>
      <c r="AV621" s="233" t="str">
        <f>IF(AL621="UI",VLOOKUP(AJ621,'Convert Internation Units'!$A$2:$D$33,4,FALSE),IF(AJ621="Penethamate hydroiodide",0.63,IF(AJ621="Benzylpenicillin Procaine /
 Benzathine Penicillin",0.61,IF(AJ621="Benzathine Penicillin",0.61,IF(AJ621="Procaine benzylpenicillin",0.61,IF(AJ621=Prodrug!G618,Prodrug!G618,Prodrug!G618))))))</f>
        <v/>
      </c>
      <c r="AW621" s="239" t="str">
        <f>IFERROR((((Calculations!O618*Calculations!G618)/Calculations!E618)*'Data Entry'!X621),"")</f>
        <v/>
      </c>
      <c r="AX621" s="235" t="str">
        <f>IFERROR(VLOOKUP(AJ621,Lists!$P$2:$Q$182,2,0),"")</f>
        <v/>
      </c>
      <c r="AY621" s="233" t="str">
        <f>IF(AO621="UI",VLOOKUP(AM621,'Convert Internation Units'!$A$2:$D$33,4,FALSE),IF(AM621="Penethamate hydroiodide",0.63,IF(AM621="Benzylpenicillin Procaine /
 Benzathine Penicillin",0.61,IF(AM621="Benzathine Penicillin",0.61,IF(AM621="Procaine benzylpenicillin",0.61,IF(AM621=Prodrug!H618,Prodrug!H618,Prodrug!H618))))))</f>
        <v/>
      </c>
      <c r="AZ621" s="239" t="str">
        <f>IFERROR((((Calculations!S618*Calculations!G618)/Calculations!E618)*'Data Entry'!X621),"")</f>
        <v/>
      </c>
      <c r="BA621" s="235" t="str">
        <f>IFERROR(VLOOKUP(AM621,Lists!$P$2:$Q$182,2,0),"")</f>
        <v/>
      </c>
      <c r="BG621" s="165"/>
      <c r="BH621" s="165"/>
      <c r="BI621" s="165"/>
      <c r="BJ621" s="165"/>
      <c r="BK621" s="165"/>
      <c r="BL621" s="165"/>
      <c r="BM621" s="165"/>
      <c r="BN621" s="165"/>
      <c r="BO621" s="165"/>
      <c r="BP621" s="165"/>
      <c r="BQ621" s="165"/>
      <c r="BR621" s="165"/>
      <c r="BS621" s="165"/>
      <c r="BT621" s="165"/>
      <c r="BU621" s="165"/>
    </row>
    <row r="622" spans="1:73" s="5" customFormat="1">
      <c r="A622" s="6">
        <v>616</v>
      </c>
      <c r="B622" s="231"/>
      <c r="C622" s="7"/>
      <c r="D622" s="7"/>
      <c r="E622" s="7"/>
      <c r="F622" s="67"/>
      <c r="G622" s="79"/>
      <c r="H622" s="79"/>
      <c r="I622" s="75"/>
      <c r="J622" s="76"/>
      <c r="K622" s="76"/>
      <c r="L622" s="76"/>
      <c r="M622" s="76"/>
      <c r="N622" s="76"/>
      <c r="O622" s="76"/>
      <c r="P622" s="76"/>
      <c r="Q622" s="76"/>
      <c r="R622" s="76"/>
      <c r="S622" s="76"/>
      <c r="T622" s="76"/>
      <c r="U622" s="76"/>
      <c r="V622" s="76"/>
      <c r="W622" s="80"/>
      <c r="X622" s="69"/>
      <c r="Y622" s="25"/>
      <c r="Z622" s="326"/>
      <c r="AA622" s="327"/>
      <c r="AB622" s="28"/>
      <c r="AC622" s="23"/>
      <c r="AD622" s="8"/>
      <c r="AE622" s="8"/>
      <c r="AF622" s="25"/>
      <c r="AG622" s="6"/>
      <c r="AH622" s="23"/>
      <c r="AI622" s="173"/>
      <c r="AJ622" s="26"/>
      <c r="AK622" s="23"/>
      <c r="AL622" s="25"/>
      <c r="AM622" s="6"/>
      <c r="AN622" s="23"/>
      <c r="AO622" s="247"/>
      <c r="AP622" s="243" t="str">
        <f>IF(AD622="UI",VLOOKUP(AB622,'Convert Internation Units'!$A$2:$D$33,4,FALSE),IF(AB622="Penethamate hydroiodide",0.63,IF(AB622="Benzylpenicillin Procaine /
 Benzathine Penicillin",0.61,IF(AB622="Benzathine Penicillin",0.61,IF(AB622="Procaine benzylpenicillin",0.61,IF(AB622=Prodrug!E619,Prodrug!E619,Prodrug!E619))))))</f>
        <v/>
      </c>
      <c r="AQ622" s="240" t="str">
        <f>IFERROR((((Calculations!C619*Calculations!G619)/Calculations!E619)*'Data Entry'!X622),"")</f>
        <v/>
      </c>
      <c r="AR622" s="141" t="str">
        <f>IFERROR(VLOOKUP(AB622,Lists!$P$2:$Q$182,2,0),"")</f>
        <v/>
      </c>
      <c r="AS622" s="143" t="str">
        <f>IF(AI622="UI",VLOOKUP(AG622,'Convert Internation Units'!$A$2:$D$33,4,FALSE),IF(AG622="Penethamate hydroiodide",0.63,IF(AG622="Benzylpenicillin Procaine /
 Benzathine Penicillin",0.61,IF(AG622="Benzathine Penicillin",0.61,IF(AG622="Procaine benzylpenicillin",0.61,IF(AG622=Prodrug!F619,Prodrug!F619,Prodrug!F619))))))</f>
        <v/>
      </c>
      <c r="AT622" s="240" t="str">
        <f>IFERROR((((Calculations!K619*Calculations!G619)/Calculations!E619)*'Data Entry'!X622),"")</f>
        <v/>
      </c>
      <c r="AU622" s="146" t="str">
        <f>IFERROR(VLOOKUP(AG622,Lists!$P$2:$Q$182,2,0),"")</f>
        <v/>
      </c>
      <c r="AV622" s="143" t="str">
        <f>IF(AL622="UI",VLOOKUP(AJ622,'Convert Internation Units'!$A$2:$D$33,4,FALSE),IF(AJ622="Penethamate hydroiodide",0.63,IF(AJ622="Benzylpenicillin Procaine /
 Benzathine Penicillin",0.61,IF(AJ622="Benzathine Penicillin",0.61,IF(AJ622="Procaine benzylpenicillin",0.61,IF(AJ622=Prodrug!G619,Prodrug!G619,Prodrug!G619))))))</f>
        <v/>
      </c>
      <c r="AW622" s="240" t="str">
        <f>IFERROR((((Calculations!O619*Calculations!G619)/Calculations!E619)*'Data Entry'!X622),"")</f>
        <v/>
      </c>
      <c r="AX622" s="146" t="str">
        <f>IFERROR(VLOOKUP(AJ622,Lists!$P$2:$Q$182,2,0),"")</f>
        <v/>
      </c>
      <c r="AY622" s="143" t="str">
        <f>IF(AO622="UI",VLOOKUP(AM622,'Convert Internation Units'!$A$2:$D$33,4,FALSE),IF(AM622="Penethamate hydroiodide",0.63,IF(AM622="Benzylpenicillin Procaine /
 Benzathine Penicillin",0.61,IF(AM622="Benzathine Penicillin",0.61,IF(AM622="Procaine benzylpenicillin",0.61,IF(AM622=Prodrug!H619,Prodrug!H619,Prodrug!H619))))))</f>
        <v/>
      </c>
      <c r="AZ622" s="240" t="str">
        <f>IFERROR((((Calculations!S619*Calculations!G619)/Calculations!E619)*'Data Entry'!X622),"")</f>
        <v/>
      </c>
      <c r="BA622" s="146" t="str">
        <f>IFERROR(VLOOKUP(AM622,Lists!$P$2:$Q$182,2,0),"")</f>
        <v/>
      </c>
      <c r="BG622" s="165"/>
      <c r="BH622" s="165"/>
      <c r="BI622" s="165"/>
      <c r="BJ622" s="165"/>
      <c r="BK622" s="165"/>
      <c r="BL622" s="165"/>
      <c r="BM622" s="165"/>
      <c r="BN622" s="165"/>
      <c r="BO622" s="165"/>
      <c r="BP622" s="165"/>
      <c r="BQ622" s="165"/>
      <c r="BR622" s="165"/>
      <c r="BS622" s="165"/>
      <c r="BT622" s="165"/>
      <c r="BU622" s="165"/>
    </row>
    <row r="623" spans="1:73" s="5" customFormat="1">
      <c r="A623" s="116">
        <v>617</v>
      </c>
      <c r="B623" s="232"/>
      <c r="C623" s="105"/>
      <c r="D623" s="105"/>
      <c r="E623" s="105"/>
      <c r="F623" s="106"/>
      <c r="G623" s="107"/>
      <c r="H623" s="107"/>
      <c r="I623" s="108"/>
      <c r="J623" s="110"/>
      <c r="K623" s="110"/>
      <c r="L623" s="110"/>
      <c r="M623" s="110"/>
      <c r="N623" s="110"/>
      <c r="O623" s="110"/>
      <c r="P623" s="110"/>
      <c r="Q623" s="110"/>
      <c r="R623" s="110"/>
      <c r="S623" s="110"/>
      <c r="T623" s="110"/>
      <c r="U623" s="110"/>
      <c r="V623" s="110"/>
      <c r="W623" s="109"/>
      <c r="X623" s="111"/>
      <c r="Y623" s="112"/>
      <c r="Z623" s="328"/>
      <c r="AA623" s="329"/>
      <c r="AB623" s="114"/>
      <c r="AC623" s="115"/>
      <c r="AD623" s="113"/>
      <c r="AE623" s="113"/>
      <c r="AF623" s="112"/>
      <c r="AG623" s="116"/>
      <c r="AH623" s="115"/>
      <c r="AI623" s="174"/>
      <c r="AJ623" s="104"/>
      <c r="AK623" s="115"/>
      <c r="AL623" s="112"/>
      <c r="AM623" s="116"/>
      <c r="AN623" s="115"/>
      <c r="AO623" s="248"/>
      <c r="AP623" s="242" t="str">
        <f>IF(AD623="UI",VLOOKUP(AB623,'Convert Internation Units'!$A$2:$D$33,4,FALSE),IF(AB623="Penethamate hydroiodide",0.63,IF(AB623="Benzylpenicillin Procaine /
 Benzathine Penicillin",0.61,IF(AB623="Benzathine Penicillin",0.61,IF(AB623="Procaine benzylpenicillin",0.61,IF(AB623=Prodrug!E620,Prodrug!E620,Prodrug!E620))))))</f>
        <v/>
      </c>
      <c r="AQ623" s="239" t="str">
        <f>IFERROR((((Calculations!C620*Calculations!G620)/Calculations!E620)*'Data Entry'!X623),"")</f>
        <v/>
      </c>
      <c r="AR623" s="234" t="str">
        <f>IFERROR(VLOOKUP(AB623,Lists!$P$2:$Q$182,2,0),"")</f>
        <v/>
      </c>
      <c r="AS623" s="233" t="str">
        <f>IF(AI623="UI",VLOOKUP(AG623,'Convert Internation Units'!$A$2:$D$33,4,FALSE),IF(AG623="Penethamate hydroiodide",0.63,IF(AG623="Benzylpenicillin Procaine /
 Benzathine Penicillin",0.61,IF(AG623="Benzathine Penicillin",0.61,IF(AG623="Procaine benzylpenicillin",0.61,IF(AG623=Prodrug!F620,Prodrug!F620,Prodrug!F620))))))</f>
        <v/>
      </c>
      <c r="AT623" s="239" t="str">
        <f>IFERROR((((Calculations!K620*Calculations!G620)/Calculations!E620)*'Data Entry'!X623),"")</f>
        <v/>
      </c>
      <c r="AU623" s="235" t="str">
        <f>IFERROR(VLOOKUP(AG623,Lists!$P$2:$Q$182,2,0),"")</f>
        <v/>
      </c>
      <c r="AV623" s="233" t="str">
        <f>IF(AL623="UI",VLOOKUP(AJ623,'Convert Internation Units'!$A$2:$D$33,4,FALSE),IF(AJ623="Penethamate hydroiodide",0.63,IF(AJ623="Benzylpenicillin Procaine /
 Benzathine Penicillin",0.61,IF(AJ623="Benzathine Penicillin",0.61,IF(AJ623="Procaine benzylpenicillin",0.61,IF(AJ623=Prodrug!G620,Prodrug!G620,Prodrug!G620))))))</f>
        <v/>
      </c>
      <c r="AW623" s="239" t="str">
        <f>IFERROR((((Calculations!O620*Calculations!G620)/Calculations!E620)*'Data Entry'!X623),"")</f>
        <v/>
      </c>
      <c r="AX623" s="235" t="str">
        <f>IFERROR(VLOOKUP(AJ623,Lists!$P$2:$Q$182,2,0),"")</f>
        <v/>
      </c>
      <c r="AY623" s="233" t="str">
        <f>IF(AO623="UI",VLOOKUP(AM623,'Convert Internation Units'!$A$2:$D$33,4,FALSE),IF(AM623="Penethamate hydroiodide",0.63,IF(AM623="Benzylpenicillin Procaine /
 Benzathine Penicillin",0.61,IF(AM623="Benzathine Penicillin",0.61,IF(AM623="Procaine benzylpenicillin",0.61,IF(AM623=Prodrug!H620,Prodrug!H620,Prodrug!H620))))))</f>
        <v/>
      </c>
      <c r="AZ623" s="239" t="str">
        <f>IFERROR((((Calculations!S620*Calculations!G620)/Calculations!E620)*'Data Entry'!X623),"")</f>
        <v/>
      </c>
      <c r="BA623" s="235" t="str">
        <f>IFERROR(VLOOKUP(AM623,Lists!$P$2:$Q$182,2,0),"")</f>
        <v/>
      </c>
      <c r="BG623" s="165"/>
      <c r="BH623" s="165"/>
      <c r="BI623" s="165"/>
      <c r="BJ623" s="165"/>
      <c r="BK623" s="165"/>
      <c r="BL623" s="165"/>
      <c r="BM623" s="165"/>
      <c r="BN623" s="165"/>
      <c r="BO623" s="165"/>
      <c r="BP623" s="165"/>
      <c r="BQ623" s="165"/>
      <c r="BR623" s="165"/>
      <c r="BS623" s="165"/>
      <c r="BT623" s="165"/>
      <c r="BU623" s="165"/>
    </row>
    <row r="624" spans="1:73" s="5" customFormat="1">
      <c r="A624" s="6">
        <v>618</v>
      </c>
      <c r="B624" s="231"/>
      <c r="C624" s="7"/>
      <c r="D624" s="7"/>
      <c r="E624" s="7"/>
      <c r="F624" s="67"/>
      <c r="G624" s="79"/>
      <c r="H624" s="79"/>
      <c r="I624" s="75"/>
      <c r="J624" s="76"/>
      <c r="K624" s="76"/>
      <c r="L624" s="76"/>
      <c r="M624" s="76"/>
      <c r="N624" s="76"/>
      <c r="O624" s="76"/>
      <c r="P624" s="76"/>
      <c r="Q624" s="76"/>
      <c r="R624" s="76"/>
      <c r="S624" s="76"/>
      <c r="T624" s="76"/>
      <c r="U624" s="76"/>
      <c r="V624" s="76"/>
      <c r="W624" s="80"/>
      <c r="X624" s="69"/>
      <c r="Y624" s="25"/>
      <c r="Z624" s="326"/>
      <c r="AA624" s="327"/>
      <c r="AB624" s="28"/>
      <c r="AC624" s="23"/>
      <c r="AD624" s="8"/>
      <c r="AE624" s="8"/>
      <c r="AF624" s="25"/>
      <c r="AG624" s="6"/>
      <c r="AH624" s="23"/>
      <c r="AI624" s="173"/>
      <c r="AJ624" s="26"/>
      <c r="AK624" s="23"/>
      <c r="AL624" s="25"/>
      <c r="AM624" s="6"/>
      <c r="AN624" s="23"/>
      <c r="AO624" s="247"/>
      <c r="AP624" s="243" t="str">
        <f>IF(AD624="UI",VLOOKUP(AB624,'Convert Internation Units'!$A$2:$D$33,4,FALSE),IF(AB624="Penethamate hydroiodide",0.63,IF(AB624="Benzylpenicillin Procaine /
 Benzathine Penicillin",0.61,IF(AB624="Benzathine Penicillin",0.61,IF(AB624="Procaine benzylpenicillin",0.61,IF(AB624=Prodrug!E621,Prodrug!E621,Prodrug!E621))))))</f>
        <v/>
      </c>
      <c r="AQ624" s="240" t="str">
        <f>IFERROR((((Calculations!C621*Calculations!G621)/Calculations!E621)*'Data Entry'!X624),"")</f>
        <v/>
      </c>
      <c r="AR624" s="141" t="str">
        <f>IFERROR(VLOOKUP(AB624,Lists!$P$2:$Q$182,2,0),"")</f>
        <v/>
      </c>
      <c r="AS624" s="143" t="str">
        <f>IF(AI624="UI",VLOOKUP(AG624,'Convert Internation Units'!$A$2:$D$33,4,FALSE),IF(AG624="Penethamate hydroiodide",0.63,IF(AG624="Benzylpenicillin Procaine /
 Benzathine Penicillin",0.61,IF(AG624="Benzathine Penicillin",0.61,IF(AG624="Procaine benzylpenicillin",0.61,IF(AG624=Prodrug!F621,Prodrug!F621,Prodrug!F621))))))</f>
        <v/>
      </c>
      <c r="AT624" s="240" t="str">
        <f>IFERROR((((Calculations!K621*Calculations!G621)/Calculations!E621)*'Data Entry'!X624),"")</f>
        <v/>
      </c>
      <c r="AU624" s="146" t="str">
        <f>IFERROR(VLOOKUP(AG624,Lists!$P$2:$Q$182,2,0),"")</f>
        <v/>
      </c>
      <c r="AV624" s="143" t="str">
        <f>IF(AL624="UI",VLOOKUP(AJ624,'Convert Internation Units'!$A$2:$D$33,4,FALSE),IF(AJ624="Penethamate hydroiodide",0.63,IF(AJ624="Benzylpenicillin Procaine /
 Benzathine Penicillin",0.61,IF(AJ624="Benzathine Penicillin",0.61,IF(AJ624="Procaine benzylpenicillin",0.61,IF(AJ624=Prodrug!G621,Prodrug!G621,Prodrug!G621))))))</f>
        <v/>
      </c>
      <c r="AW624" s="240" t="str">
        <f>IFERROR((((Calculations!O621*Calculations!G621)/Calculations!E621)*'Data Entry'!X624),"")</f>
        <v/>
      </c>
      <c r="AX624" s="146" t="str">
        <f>IFERROR(VLOOKUP(AJ624,Lists!$P$2:$Q$182,2,0),"")</f>
        <v/>
      </c>
      <c r="AY624" s="143" t="str">
        <f>IF(AO624="UI",VLOOKUP(AM624,'Convert Internation Units'!$A$2:$D$33,4,FALSE),IF(AM624="Penethamate hydroiodide",0.63,IF(AM624="Benzylpenicillin Procaine /
 Benzathine Penicillin",0.61,IF(AM624="Benzathine Penicillin",0.61,IF(AM624="Procaine benzylpenicillin",0.61,IF(AM624=Prodrug!H621,Prodrug!H621,Prodrug!H621))))))</f>
        <v/>
      </c>
      <c r="AZ624" s="240" t="str">
        <f>IFERROR((((Calculations!S621*Calculations!G621)/Calculations!E621)*'Data Entry'!X624),"")</f>
        <v/>
      </c>
      <c r="BA624" s="146" t="str">
        <f>IFERROR(VLOOKUP(AM624,Lists!$P$2:$Q$182,2,0),"")</f>
        <v/>
      </c>
      <c r="BG624" s="165"/>
      <c r="BH624" s="165"/>
      <c r="BI624" s="165"/>
      <c r="BJ624" s="165"/>
      <c r="BK624" s="165"/>
      <c r="BL624" s="165"/>
      <c r="BM624" s="165"/>
      <c r="BN624" s="165"/>
      <c r="BO624" s="165"/>
      <c r="BP624" s="165"/>
      <c r="BQ624" s="165"/>
      <c r="BR624" s="165"/>
      <c r="BS624" s="165"/>
      <c r="BT624" s="165"/>
      <c r="BU624" s="165"/>
    </row>
    <row r="625" spans="1:73" s="5" customFormat="1">
      <c r="A625" s="116">
        <v>619</v>
      </c>
      <c r="B625" s="232"/>
      <c r="C625" s="105"/>
      <c r="D625" s="105"/>
      <c r="E625" s="105"/>
      <c r="F625" s="106"/>
      <c r="G625" s="107"/>
      <c r="H625" s="107"/>
      <c r="I625" s="108"/>
      <c r="J625" s="110"/>
      <c r="K625" s="110"/>
      <c r="L625" s="110"/>
      <c r="M625" s="110"/>
      <c r="N625" s="110"/>
      <c r="O625" s="110"/>
      <c r="P625" s="110"/>
      <c r="Q625" s="110"/>
      <c r="R625" s="110"/>
      <c r="S625" s="110"/>
      <c r="T625" s="110"/>
      <c r="U625" s="110"/>
      <c r="V625" s="110"/>
      <c r="W625" s="109"/>
      <c r="X625" s="111"/>
      <c r="Y625" s="112"/>
      <c r="Z625" s="328"/>
      <c r="AA625" s="329"/>
      <c r="AB625" s="114"/>
      <c r="AC625" s="115"/>
      <c r="AD625" s="113"/>
      <c r="AE625" s="113"/>
      <c r="AF625" s="112"/>
      <c r="AG625" s="116"/>
      <c r="AH625" s="115"/>
      <c r="AI625" s="174"/>
      <c r="AJ625" s="104"/>
      <c r="AK625" s="115"/>
      <c r="AL625" s="112"/>
      <c r="AM625" s="116"/>
      <c r="AN625" s="115"/>
      <c r="AO625" s="248"/>
      <c r="AP625" s="242" t="str">
        <f>IF(AD625="UI",VLOOKUP(AB625,'Convert Internation Units'!$A$2:$D$33,4,FALSE),IF(AB625="Penethamate hydroiodide",0.63,IF(AB625="Benzylpenicillin Procaine /
 Benzathine Penicillin",0.61,IF(AB625="Benzathine Penicillin",0.61,IF(AB625="Procaine benzylpenicillin",0.61,IF(AB625=Prodrug!E622,Prodrug!E622,Prodrug!E622))))))</f>
        <v/>
      </c>
      <c r="AQ625" s="239" t="str">
        <f>IFERROR((((Calculations!C622*Calculations!G622)/Calculations!E622)*'Data Entry'!X625),"")</f>
        <v/>
      </c>
      <c r="AR625" s="234" t="str">
        <f>IFERROR(VLOOKUP(AB625,Lists!$P$2:$Q$182,2,0),"")</f>
        <v/>
      </c>
      <c r="AS625" s="233" t="str">
        <f>IF(AI625="UI",VLOOKUP(AG625,'Convert Internation Units'!$A$2:$D$33,4,FALSE),IF(AG625="Penethamate hydroiodide",0.63,IF(AG625="Benzylpenicillin Procaine /
 Benzathine Penicillin",0.61,IF(AG625="Benzathine Penicillin",0.61,IF(AG625="Procaine benzylpenicillin",0.61,IF(AG625=Prodrug!F622,Prodrug!F622,Prodrug!F622))))))</f>
        <v/>
      </c>
      <c r="AT625" s="239" t="str">
        <f>IFERROR((((Calculations!K622*Calculations!G622)/Calculations!E622)*'Data Entry'!X625),"")</f>
        <v/>
      </c>
      <c r="AU625" s="235" t="str">
        <f>IFERROR(VLOOKUP(AG625,Lists!$P$2:$Q$182,2,0),"")</f>
        <v/>
      </c>
      <c r="AV625" s="233" t="str">
        <f>IF(AL625="UI",VLOOKUP(AJ625,'Convert Internation Units'!$A$2:$D$33,4,FALSE),IF(AJ625="Penethamate hydroiodide",0.63,IF(AJ625="Benzylpenicillin Procaine /
 Benzathine Penicillin",0.61,IF(AJ625="Benzathine Penicillin",0.61,IF(AJ625="Procaine benzylpenicillin",0.61,IF(AJ625=Prodrug!G622,Prodrug!G622,Prodrug!G622))))))</f>
        <v/>
      </c>
      <c r="AW625" s="239" t="str">
        <f>IFERROR((((Calculations!O622*Calculations!G622)/Calculations!E622)*'Data Entry'!X625),"")</f>
        <v/>
      </c>
      <c r="AX625" s="235" t="str">
        <f>IFERROR(VLOOKUP(AJ625,Lists!$P$2:$Q$182,2,0),"")</f>
        <v/>
      </c>
      <c r="AY625" s="233" t="str">
        <f>IF(AO625="UI",VLOOKUP(AM625,'Convert Internation Units'!$A$2:$D$33,4,FALSE),IF(AM625="Penethamate hydroiodide",0.63,IF(AM625="Benzylpenicillin Procaine /
 Benzathine Penicillin",0.61,IF(AM625="Benzathine Penicillin",0.61,IF(AM625="Procaine benzylpenicillin",0.61,IF(AM625=Prodrug!H622,Prodrug!H622,Prodrug!H622))))))</f>
        <v/>
      </c>
      <c r="AZ625" s="239" t="str">
        <f>IFERROR((((Calculations!S622*Calculations!G622)/Calculations!E622)*'Data Entry'!X625),"")</f>
        <v/>
      </c>
      <c r="BA625" s="235" t="str">
        <f>IFERROR(VLOOKUP(AM625,Lists!$P$2:$Q$182,2,0),"")</f>
        <v/>
      </c>
      <c r="BG625" s="165"/>
      <c r="BH625" s="165"/>
      <c r="BI625" s="165"/>
      <c r="BJ625" s="165"/>
      <c r="BK625" s="165"/>
      <c r="BL625" s="165"/>
      <c r="BM625" s="165"/>
      <c r="BN625" s="165"/>
      <c r="BO625" s="165"/>
      <c r="BP625" s="165"/>
      <c r="BQ625" s="165"/>
      <c r="BR625" s="165"/>
      <c r="BS625" s="165"/>
      <c r="BT625" s="165"/>
      <c r="BU625" s="165"/>
    </row>
    <row r="626" spans="1:73" s="5" customFormat="1">
      <c r="A626" s="6">
        <v>620</v>
      </c>
      <c r="B626" s="231"/>
      <c r="C626" s="7"/>
      <c r="D626" s="7"/>
      <c r="E626" s="7"/>
      <c r="F626" s="67"/>
      <c r="G626" s="79"/>
      <c r="H626" s="79"/>
      <c r="I626" s="75"/>
      <c r="J626" s="76"/>
      <c r="K626" s="76"/>
      <c r="L626" s="76"/>
      <c r="M626" s="76"/>
      <c r="N626" s="76"/>
      <c r="O626" s="76"/>
      <c r="P626" s="76"/>
      <c r="Q626" s="76"/>
      <c r="R626" s="76"/>
      <c r="S626" s="76"/>
      <c r="T626" s="76"/>
      <c r="U626" s="76"/>
      <c r="V626" s="76"/>
      <c r="W626" s="80"/>
      <c r="X626" s="69"/>
      <c r="Y626" s="25"/>
      <c r="Z626" s="326"/>
      <c r="AA626" s="327"/>
      <c r="AB626" s="28"/>
      <c r="AC626" s="23"/>
      <c r="AD626" s="8"/>
      <c r="AE626" s="8"/>
      <c r="AF626" s="25"/>
      <c r="AG626" s="6"/>
      <c r="AH626" s="23"/>
      <c r="AI626" s="173"/>
      <c r="AJ626" s="26"/>
      <c r="AK626" s="23"/>
      <c r="AL626" s="25"/>
      <c r="AM626" s="6"/>
      <c r="AN626" s="23"/>
      <c r="AO626" s="247"/>
      <c r="AP626" s="243" t="str">
        <f>IF(AD626="UI",VLOOKUP(AB626,'Convert Internation Units'!$A$2:$D$33,4,FALSE),IF(AB626="Penethamate hydroiodide",0.63,IF(AB626="Benzylpenicillin Procaine /
 Benzathine Penicillin",0.61,IF(AB626="Benzathine Penicillin",0.61,IF(AB626="Procaine benzylpenicillin",0.61,IF(AB626=Prodrug!E623,Prodrug!E623,Prodrug!E623))))))</f>
        <v/>
      </c>
      <c r="AQ626" s="240" t="str">
        <f>IFERROR((((Calculations!C623*Calculations!G623)/Calculations!E623)*'Data Entry'!X626),"")</f>
        <v/>
      </c>
      <c r="AR626" s="141" t="str">
        <f>IFERROR(VLOOKUP(AB626,Lists!$P$2:$Q$182,2,0),"")</f>
        <v/>
      </c>
      <c r="AS626" s="143" t="str">
        <f>IF(AI626="UI",VLOOKUP(AG626,'Convert Internation Units'!$A$2:$D$33,4,FALSE),IF(AG626="Penethamate hydroiodide",0.63,IF(AG626="Benzylpenicillin Procaine /
 Benzathine Penicillin",0.61,IF(AG626="Benzathine Penicillin",0.61,IF(AG626="Procaine benzylpenicillin",0.61,IF(AG626=Prodrug!F623,Prodrug!F623,Prodrug!F623))))))</f>
        <v/>
      </c>
      <c r="AT626" s="240" t="str">
        <f>IFERROR((((Calculations!K623*Calculations!G623)/Calculations!E623)*'Data Entry'!X626),"")</f>
        <v/>
      </c>
      <c r="AU626" s="146" t="str">
        <f>IFERROR(VLOOKUP(AG626,Lists!$P$2:$Q$182,2,0),"")</f>
        <v/>
      </c>
      <c r="AV626" s="143" t="str">
        <f>IF(AL626="UI",VLOOKUP(AJ626,'Convert Internation Units'!$A$2:$D$33,4,FALSE),IF(AJ626="Penethamate hydroiodide",0.63,IF(AJ626="Benzylpenicillin Procaine /
 Benzathine Penicillin",0.61,IF(AJ626="Benzathine Penicillin",0.61,IF(AJ626="Procaine benzylpenicillin",0.61,IF(AJ626=Prodrug!G623,Prodrug!G623,Prodrug!G623))))))</f>
        <v/>
      </c>
      <c r="AW626" s="240" t="str">
        <f>IFERROR((((Calculations!O623*Calculations!G623)/Calculations!E623)*'Data Entry'!X626),"")</f>
        <v/>
      </c>
      <c r="AX626" s="146" t="str">
        <f>IFERROR(VLOOKUP(AJ626,Lists!$P$2:$Q$182,2,0),"")</f>
        <v/>
      </c>
      <c r="AY626" s="143" t="str">
        <f>IF(AO626="UI",VLOOKUP(AM626,'Convert Internation Units'!$A$2:$D$33,4,FALSE),IF(AM626="Penethamate hydroiodide",0.63,IF(AM626="Benzylpenicillin Procaine /
 Benzathine Penicillin",0.61,IF(AM626="Benzathine Penicillin",0.61,IF(AM626="Procaine benzylpenicillin",0.61,IF(AM626=Prodrug!H623,Prodrug!H623,Prodrug!H623))))))</f>
        <v/>
      </c>
      <c r="AZ626" s="240" t="str">
        <f>IFERROR((((Calculations!S623*Calculations!G623)/Calculations!E623)*'Data Entry'!X626),"")</f>
        <v/>
      </c>
      <c r="BA626" s="146" t="str">
        <f>IFERROR(VLOOKUP(AM626,Lists!$P$2:$Q$182,2,0),"")</f>
        <v/>
      </c>
      <c r="BG626" s="165"/>
      <c r="BH626" s="165"/>
      <c r="BI626" s="165"/>
      <c r="BJ626" s="165"/>
      <c r="BK626" s="165"/>
      <c r="BL626" s="165"/>
      <c r="BM626" s="165"/>
      <c r="BN626" s="165"/>
      <c r="BO626" s="165"/>
      <c r="BP626" s="165"/>
      <c r="BQ626" s="165"/>
      <c r="BR626" s="165"/>
      <c r="BS626" s="165"/>
      <c r="BT626" s="165"/>
      <c r="BU626" s="165"/>
    </row>
    <row r="627" spans="1:73" s="5" customFormat="1">
      <c r="A627" s="116">
        <v>621</v>
      </c>
      <c r="B627" s="232"/>
      <c r="C627" s="105"/>
      <c r="D627" s="105"/>
      <c r="E627" s="105"/>
      <c r="F627" s="106"/>
      <c r="G627" s="107"/>
      <c r="H627" s="107"/>
      <c r="I627" s="108"/>
      <c r="J627" s="110"/>
      <c r="K627" s="110"/>
      <c r="L627" s="110"/>
      <c r="M627" s="110"/>
      <c r="N627" s="110"/>
      <c r="O627" s="110"/>
      <c r="P627" s="110"/>
      <c r="Q627" s="110"/>
      <c r="R627" s="110"/>
      <c r="S627" s="110"/>
      <c r="T627" s="110"/>
      <c r="U627" s="110"/>
      <c r="V627" s="110"/>
      <c r="W627" s="109"/>
      <c r="X627" s="111"/>
      <c r="Y627" s="112"/>
      <c r="Z627" s="328"/>
      <c r="AA627" s="329"/>
      <c r="AB627" s="114"/>
      <c r="AC627" s="115"/>
      <c r="AD627" s="113"/>
      <c r="AE627" s="113"/>
      <c r="AF627" s="112"/>
      <c r="AG627" s="116"/>
      <c r="AH627" s="115"/>
      <c r="AI627" s="174"/>
      <c r="AJ627" s="104"/>
      <c r="AK627" s="115"/>
      <c r="AL627" s="112"/>
      <c r="AM627" s="116"/>
      <c r="AN627" s="115"/>
      <c r="AO627" s="248"/>
      <c r="AP627" s="242" t="str">
        <f>IF(AD627="UI",VLOOKUP(AB627,'Convert Internation Units'!$A$2:$D$33,4,FALSE),IF(AB627="Penethamate hydroiodide",0.63,IF(AB627="Benzylpenicillin Procaine /
 Benzathine Penicillin",0.61,IF(AB627="Benzathine Penicillin",0.61,IF(AB627="Procaine benzylpenicillin",0.61,IF(AB627=Prodrug!E624,Prodrug!E624,Prodrug!E624))))))</f>
        <v/>
      </c>
      <c r="AQ627" s="239" t="str">
        <f>IFERROR((((Calculations!C624*Calculations!G624)/Calculations!E624)*'Data Entry'!X627),"")</f>
        <v/>
      </c>
      <c r="AR627" s="234" t="str">
        <f>IFERROR(VLOOKUP(AB627,Lists!$P$2:$Q$182,2,0),"")</f>
        <v/>
      </c>
      <c r="AS627" s="233" t="str">
        <f>IF(AI627="UI",VLOOKUP(AG627,'Convert Internation Units'!$A$2:$D$33,4,FALSE),IF(AG627="Penethamate hydroiodide",0.63,IF(AG627="Benzylpenicillin Procaine /
 Benzathine Penicillin",0.61,IF(AG627="Benzathine Penicillin",0.61,IF(AG627="Procaine benzylpenicillin",0.61,IF(AG627=Prodrug!F624,Prodrug!F624,Prodrug!F624))))))</f>
        <v/>
      </c>
      <c r="AT627" s="239" t="str">
        <f>IFERROR((((Calculations!K624*Calculations!G624)/Calculations!E624)*'Data Entry'!X627),"")</f>
        <v/>
      </c>
      <c r="AU627" s="235" t="str">
        <f>IFERROR(VLOOKUP(AG627,Lists!$P$2:$Q$182,2,0),"")</f>
        <v/>
      </c>
      <c r="AV627" s="233" t="str">
        <f>IF(AL627="UI",VLOOKUP(AJ627,'Convert Internation Units'!$A$2:$D$33,4,FALSE),IF(AJ627="Penethamate hydroiodide",0.63,IF(AJ627="Benzylpenicillin Procaine /
 Benzathine Penicillin",0.61,IF(AJ627="Benzathine Penicillin",0.61,IF(AJ627="Procaine benzylpenicillin",0.61,IF(AJ627=Prodrug!G624,Prodrug!G624,Prodrug!G624))))))</f>
        <v/>
      </c>
      <c r="AW627" s="239" t="str">
        <f>IFERROR((((Calculations!O624*Calculations!G624)/Calculations!E624)*'Data Entry'!X627),"")</f>
        <v/>
      </c>
      <c r="AX627" s="235" t="str">
        <f>IFERROR(VLOOKUP(AJ627,Lists!$P$2:$Q$182,2,0),"")</f>
        <v/>
      </c>
      <c r="AY627" s="233" t="str">
        <f>IF(AO627="UI",VLOOKUP(AM627,'Convert Internation Units'!$A$2:$D$33,4,FALSE),IF(AM627="Penethamate hydroiodide",0.63,IF(AM627="Benzylpenicillin Procaine /
 Benzathine Penicillin",0.61,IF(AM627="Benzathine Penicillin",0.61,IF(AM627="Procaine benzylpenicillin",0.61,IF(AM627=Prodrug!H624,Prodrug!H624,Prodrug!H624))))))</f>
        <v/>
      </c>
      <c r="AZ627" s="239" t="str">
        <f>IFERROR((((Calculations!S624*Calculations!G624)/Calculations!E624)*'Data Entry'!X627),"")</f>
        <v/>
      </c>
      <c r="BA627" s="235" t="str">
        <f>IFERROR(VLOOKUP(AM627,Lists!$P$2:$Q$182,2,0),"")</f>
        <v/>
      </c>
      <c r="BG627" s="165"/>
      <c r="BH627" s="165"/>
      <c r="BI627" s="165"/>
      <c r="BJ627" s="165"/>
      <c r="BK627" s="165"/>
      <c r="BL627" s="165"/>
      <c r="BM627" s="165"/>
      <c r="BN627" s="165"/>
      <c r="BO627" s="165"/>
      <c r="BP627" s="165"/>
      <c r="BQ627" s="165"/>
      <c r="BR627" s="165"/>
      <c r="BS627" s="165"/>
      <c r="BT627" s="165"/>
      <c r="BU627" s="165"/>
    </row>
    <row r="628" spans="1:73" s="5" customFormat="1">
      <c r="A628" s="6">
        <v>622</v>
      </c>
      <c r="B628" s="231"/>
      <c r="C628" s="7"/>
      <c r="D628" s="7"/>
      <c r="E628" s="7"/>
      <c r="F628" s="67"/>
      <c r="G628" s="79"/>
      <c r="H628" s="79"/>
      <c r="I628" s="75"/>
      <c r="J628" s="76"/>
      <c r="K628" s="76"/>
      <c r="L628" s="76"/>
      <c r="M628" s="76"/>
      <c r="N628" s="76"/>
      <c r="O628" s="76"/>
      <c r="P628" s="76"/>
      <c r="Q628" s="76"/>
      <c r="R628" s="76"/>
      <c r="S628" s="76"/>
      <c r="T628" s="76"/>
      <c r="U628" s="76"/>
      <c r="V628" s="76"/>
      <c r="W628" s="80"/>
      <c r="X628" s="69"/>
      <c r="Y628" s="25"/>
      <c r="Z628" s="326"/>
      <c r="AA628" s="327"/>
      <c r="AB628" s="28"/>
      <c r="AC628" s="23"/>
      <c r="AD628" s="8"/>
      <c r="AE628" s="8"/>
      <c r="AF628" s="25"/>
      <c r="AG628" s="6"/>
      <c r="AH628" s="23"/>
      <c r="AI628" s="173"/>
      <c r="AJ628" s="26"/>
      <c r="AK628" s="23"/>
      <c r="AL628" s="25"/>
      <c r="AM628" s="6"/>
      <c r="AN628" s="23"/>
      <c r="AO628" s="247"/>
      <c r="AP628" s="243" t="str">
        <f>IF(AD628="UI",VLOOKUP(AB628,'Convert Internation Units'!$A$2:$D$33,4,FALSE),IF(AB628="Penethamate hydroiodide",0.63,IF(AB628="Benzylpenicillin Procaine /
 Benzathine Penicillin",0.61,IF(AB628="Benzathine Penicillin",0.61,IF(AB628="Procaine benzylpenicillin",0.61,IF(AB628=Prodrug!E625,Prodrug!E625,Prodrug!E625))))))</f>
        <v/>
      </c>
      <c r="AQ628" s="240" t="str">
        <f>IFERROR((((Calculations!C625*Calculations!G625)/Calculations!E625)*'Data Entry'!X628),"")</f>
        <v/>
      </c>
      <c r="AR628" s="141" t="str">
        <f>IFERROR(VLOOKUP(AB628,Lists!$P$2:$Q$182,2,0),"")</f>
        <v/>
      </c>
      <c r="AS628" s="143" t="str">
        <f>IF(AI628="UI",VLOOKUP(AG628,'Convert Internation Units'!$A$2:$D$33,4,FALSE),IF(AG628="Penethamate hydroiodide",0.63,IF(AG628="Benzylpenicillin Procaine /
 Benzathine Penicillin",0.61,IF(AG628="Benzathine Penicillin",0.61,IF(AG628="Procaine benzylpenicillin",0.61,IF(AG628=Prodrug!F625,Prodrug!F625,Prodrug!F625))))))</f>
        <v/>
      </c>
      <c r="AT628" s="240" t="str">
        <f>IFERROR((((Calculations!K625*Calculations!G625)/Calculations!E625)*'Data Entry'!X628),"")</f>
        <v/>
      </c>
      <c r="AU628" s="146" t="str">
        <f>IFERROR(VLOOKUP(AG628,Lists!$P$2:$Q$182,2,0),"")</f>
        <v/>
      </c>
      <c r="AV628" s="143" t="str">
        <f>IF(AL628="UI",VLOOKUP(AJ628,'Convert Internation Units'!$A$2:$D$33,4,FALSE),IF(AJ628="Penethamate hydroiodide",0.63,IF(AJ628="Benzylpenicillin Procaine /
 Benzathine Penicillin",0.61,IF(AJ628="Benzathine Penicillin",0.61,IF(AJ628="Procaine benzylpenicillin",0.61,IF(AJ628=Prodrug!G625,Prodrug!G625,Prodrug!G625))))))</f>
        <v/>
      </c>
      <c r="AW628" s="240" t="str">
        <f>IFERROR((((Calculations!O625*Calculations!G625)/Calculations!E625)*'Data Entry'!X628),"")</f>
        <v/>
      </c>
      <c r="AX628" s="146" t="str">
        <f>IFERROR(VLOOKUP(AJ628,Lists!$P$2:$Q$182,2,0),"")</f>
        <v/>
      </c>
      <c r="AY628" s="143" t="str">
        <f>IF(AO628="UI",VLOOKUP(AM628,'Convert Internation Units'!$A$2:$D$33,4,FALSE),IF(AM628="Penethamate hydroiodide",0.63,IF(AM628="Benzylpenicillin Procaine /
 Benzathine Penicillin",0.61,IF(AM628="Benzathine Penicillin",0.61,IF(AM628="Procaine benzylpenicillin",0.61,IF(AM628=Prodrug!H625,Prodrug!H625,Prodrug!H625))))))</f>
        <v/>
      </c>
      <c r="AZ628" s="240" t="str">
        <f>IFERROR((((Calculations!S625*Calculations!G625)/Calculations!E625)*'Data Entry'!X628),"")</f>
        <v/>
      </c>
      <c r="BA628" s="146" t="str">
        <f>IFERROR(VLOOKUP(AM628,Lists!$P$2:$Q$182,2,0),"")</f>
        <v/>
      </c>
      <c r="BG628" s="165"/>
      <c r="BH628" s="165"/>
      <c r="BI628" s="165"/>
      <c r="BJ628" s="165"/>
      <c r="BK628" s="165"/>
      <c r="BL628" s="165"/>
      <c r="BM628" s="165"/>
      <c r="BN628" s="165"/>
      <c r="BO628" s="165"/>
      <c r="BP628" s="165"/>
      <c r="BQ628" s="165"/>
      <c r="BR628" s="165"/>
      <c r="BS628" s="165"/>
      <c r="BT628" s="165"/>
      <c r="BU628" s="165"/>
    </row>
    <row r="629" spans="1:73" s="5" customFormat="1">
      <c r="A629" s="116">
        <v>623</v>
      </c>
      <c r="B629" s="232"/>
      <c r="C629" s="105"/>
      <c r="D629" s="105"/>
      <c r="E629" s="105"/>
      <c r="F629" s="106"/>
      <c r="G629" s="107"/>
      <c r="H629" s="107"/>
      <c r="I629" s="108"/>
      <c r="J629" s="110"/>
      <c r="K629" s="110"/>
      <c r="L629" s="110"/>
      <c r="M629" s="110"/>
      <c r="N629" s="110"/>
      <c r="O629" s="110"/>
      <c r="P629" s="110"/>
      <c r="Q629" s="110"/>
      <c r="R629" s="110"/>
      <c r="S629" s="110"/>
      <c r="T629" s="110"/>
      <c r="U629" s="110"/>
      <c r="V629" s="110"/>
      <c r="W629" s="109"/>
      <c r="X629" s="111"/>
      <c r="Y629" s="112"/>
      <c r="Z629" s="328"/>
      <c r="AA629" s="329"/>
      <c r="AB629" s="114"/>
      <c r="AC629" s="115"/>
      <c r="AD629" s="113"/>
      <c r="AE629" s="113"/>
      <c r="AF629" s="112"/>
      <c r="AG629" s="116"/>
      <c r="AH629" s="115"/>
      <c r="AI629" s="174"/>
      <c r="AJ629" s="104"/>
      <c r="AK629" s="115"/>
      <c r="AL629" s="112"/>
      <c r="AM629" s="116"/>
      <c r="AN629" s="115"/>
      <c r="AO629" s="248"/>
      <c r="AP629" s="242" t="str">
        <f>IF(AD629="UI",VLOOKUP(AB629,'Convert Internation Units'!$A$2:$D$33,4,FALSE),IF(AB629="Penethamate hydroiodide",0.63,IF(AB629="Benzylpenicillin Procaine /
 Benzathine Penicillin",0.61,IF(AB629="Benzathine Penicillin",0.61,IF(AB629="Procaine benzylpenicillin",0.61,IF(AB629=Prodrug!E626,Prodrug!E626,Prodrug!E626))))))</f>
        <v/>
      </c>
      <c r="AQ629" s="239" t="str">
        <f>IFERROR((((Calculations!C626*Calculations!G626)/Calculations!E626)*'Data Entry'!X629),"")</f>
        <v/>
      </c>
      <c r="AR629" s="234" t="str">
        <f>IFERROR(VLOOKUP(AB629,Lists!$P$2:$Q$182,2,0),"")</f>
        <v/>
      </c>
      <c r="AS629" s="233" t="str">
        <f>IF(AI629="UI",VLOOKUP(AG629,'Convert Internation Units'!$A$2:$D$33,4,FALSE),IF(AG629="Penethamate hydroiodide",0.63,IF(AG629="Benzylpenicillin Procaine /
 Benzathine Penicillin",0.61,IF(AG629="Benzathine Penicillin",0.61,IF(AG629="Procaine benzylpenicillin",0.61,IF(AG629=Prodrug!F626,Prodrug!F626,Prodrug!F626))))))</f>
        <v/>
      </c>
      <c r="AT629" s="239" t="str">
        <f>IFERROR((((Calculations!K626*Calculations!G626)/Calculations!E626)*'Data Entry'!X629),"")</f>
        <v/>
      </c>
      <c r="AU629" s="235" t="str">
        <f>IFERROR(VLOOKUP(AG629,Lists!$P$2:$Q$182,2,0),"")</f>
        <v/>
      </c>
      <c r="AV629" s="233" t="str">
        <f>IF(AL629="UI",VLOOKUP(AJ629,'Convert Internation Units'!$A$2:$D$33,4,FALSE),IF(AJ629="Penethamate hydroiodide",0.63,IF(AJ629="Benzylpenicillin Procaine /
 Benzathine Penicillin",0.61,IF(AJ629="Benzathine Penicillin",0.61,IF(AJ629="Procaine benzylpenicillin",0.61,IF(AJ629=Prodrug!G626,Prodrug!G626,Prodrug!G626))))))</f>
        <v/>
      </c>
      <c r="AW629" s="239" t="str">
        <f>IFERROR((((Calculations!O626*Calculations!G626)/Calculations!E626)*'Data Entry'!X629),"")</f>
        <v/>
      </c>
      <c r="AX629" s="235" t="str">
        <f>IFERROR(VLOOKUP(AJ629,Lists!$P$2:$Q$182,2,0),"")</f>
        <v/>
      </c>
      <c r="AY629" s="233" t="str">
        <f>IF(AO629="UI",VLOOKUP(AM629,'Convert Internation Units'!$A$2:$D$33,4,FALSE),IF(AM629="Penethamate hydroiodide",0.63,IF(AM629="Benzylpenicillin Procaine /
 Benzathine Penicillin",0.61,IF(AM629="Benzathine Penicillin",0.61,IF(AM629="Procaine benzylpenicillin",0.61,IF(AM629=Prodrug!H626,Prodrug!H626,Prodrug!H626))))))</f>
        <v/>
      </c>
      <c r="AZ629" s="239" t="str">
        <f>IFERROR((((Calculations!S626*Calculations!G626)/Calculations!E626)*'Data Entry'!X629),"")</f>
        <v/>
      </c>
      <c r="BA629" s="235" t="str">
        <f>IFERROR(VLOOKUP(AM629,Lists!$P$2:$Q$182,2,0),"")</f>
        <v/>
      </c>
      <c r="BG629" s="165"/>
      <c r="BH629" s="165"/>
      <c r="BI629" s="165"/>
      <c r="BJ629" s="165"/>
      <c r="BK629" s="165"/>
      <c r="BL629" s="165"/>
      <c r="BM629" s="165"/>
      <c r="BN629" s="165"/>
      <c r="BO629" s="165"/>
      <c r="BP629" s="165"/>
      <c r="BQ629" s="165"/>
      <c r="BR629" s="165"/>
      <c r="BS629" s="165"/>
      <c r="BT629" s="165"/>
      <c r="BU629" s="165"/>
    </row>
    <row r="630" spans="1:73" s="5" customFormat="1">
      <c r="A630" s="6">
        <v>624</v>
      </c>
      <c r="B630" s="231"/>
      <c r="C630" s="7"/>
      <c r="D630" s="7"/>
      <c r="E630" s="7"/>
      <c r="F630" s="67"/>
      <c r="G630" s="79"/>
      <c r="H630" s="79"/>
      <c r="I630" s="75"/>
      <c r="J630" s="76"/>
      <c r="K630" s="76"/>
      <c r="L630" s="76"/>
      <c r="M630" s="76"/>
      <c r="N630" s="76"/>
      <c r="O630" s="76"/>
      <c r="P630" s="76"/>
      <c r="Q630" s="76"/>
      <c r="R630" s="76"/>
      <c r="S630" s="76"/>
      <c r="T630" s="76"/>
      <c r="U630" s="76"/>
      <c r="V630" s="76"/>
      <c r="W630" s="80"/>
      <c r="X630" s="69"/>
      <c r="Y630" s="25"/>
      <c r="Z630" s="326"/>
      <c r="AA630" s="327"/>
      <c r="AB630" s="28"/>
      <c r="AC630" s="23"/>
      <c r="AD630" s="8"/>
      <c r="AE630" s="8"/>
      <c r="AF630" s="25"/>
      <c r="AG630" s="6"/>
      <c r="AH630" s="23"/>
      <c r="AI630" s="173"/>
      <c r="AJ630" s="26"/>
      <c r="AK630" s="23"/>
      <c r="AL630" s="25"/>
      <c r="AM630" s="6"/>
      <c r="AN630" s="23"/>
      <c r="AO630" s="247"/>
      <c r="AP630" s="243" t="str">
        <f>IF(AD630="UI",VLOOKUP(AB630,'Convert Internation Units'!$A$2:$D$33,4,FALSE),IF(AB630="Penethamate hydroiodide",0.63,IF(AB630="Benzylpenicillin Procaine /
 Benzathine Penicillin",0.61,IF(AB630="Benzathine Penicillin",0.61,IF(AB630="Procaine benzylpenicillin",0.61,IF(AB630=Prodrug!E627,Prodrug!E627,Prodrug!E627))))))</f>
        <v/>
      </c>
      <c r="AQ630" s="240" t="str">
        <f>IFERROR((((Calculations!C627*Calculations!G627)/Calculations!E627)*'Data Entry'!X630),"")</f>
        <v/>
      </c>
      <c r="AR630" s="141" t="str">
        <f>IFERROR(VLOOKUP(AB630,Lists!$P$2:$Q$182,2,0),"")</f>
        <v/>
      </c>
      <c r="AS630" s="143" t="str">
        <f>IF(AI630="UI",VLOOKUP(AG630,'Convert Internation Units'!$A$2:$D$33,4,FALSE),IF(AG630="Penethamate hydroiodide",0.63,IF(AG630="Benzylpenicillin Procaine /
 Benzathine Penicillin",0.61,IF(AG630="Benzathine Penicillin",0.61,IF(AG630="Procaine benzylpenicillin",0.61,IF(AG630=Prodrug!F627,Prodrug!F627,Prodrug!F627))))))</f>
        <v/>
      </c>
      <c r="AT630" s="240" t="str">
        <f>IFERROR((((Calculations!K627*Calculations!G627)/Calculations!E627)*'Data Entry'!X630),"")</f>
        <v/>
      </c>
      <c r="AU630" s="146" t="str">
        <f>IFERROR(VLOOKUP(AG630,Lists!$P$2:$Q$182,2,0),"")</f>
        <v/>
      </c>
      <c r="AV630" s="143" t="str">
        <f>IF(AL630="UI",VLOOKUP(AJ630,'Convert Internation Units'!$A$2:$D$33,4,FALSE),IF(AJ630="Penethamate hydroiodide",0.63,IF(AJ630="Benzylpenicillin Procaine /
 Benzathine Penicillin",0.61,IF(AJ630="Benzathine Penicillin",0.61,IF(AJ630="Procaine benzylpenicillin",0.61,IF(AJ630=Prodrug!G627,Prodrug!G627,Prodrug!G627))))))</f>
        <v/>
      </c>
      <c r="AW630" s="240" t="str">
        <f>IFERROR((((Calculations!O627*Calculations!G627)/Calculations!E627)*'Data Entry'!X630),"")</f>
        <v/>
      </c>
      <c r="AX630" s="146" t="str">
        <f>IFERROR(VLOOKUP(AJ630,Lists!$P$2:$Q$182,2,0),"")</f>
        <v/>
      </c>
      <c r="AY630" s="143" t="str">
        <f>IF(AO630="UI",VLOOKUP(AM630,'Convert Internation Units'!$A$2:$D$33,4,FALSE),IF(AM630="Penethamate hydroiodide",0.63,IF(AM630="Benzylpenicillin Procaine /
 Benzathine Penicillin",0.61,IF(AM630="Benzathine Penicillin",0.61,IF(AM630="Procaine benzylpenicillin",0.61,IF(AM630=Prodrug!H627,Prodrug!H627,Prodrug!H627))))))</f>
        <v/>
      </c>
      <c r="AZ630" s="240" t="str">
        <f>IFERROR((((Calculations!S627*Calculations!G627)/Calculations!E627)*'Data Entry'!X630),"")</f>
        <v/>
      </c>
      <c r="BA630" s="146" t="str">
        <f>IFERROR(VLOOKUP(AM630,Lists!$P$2:$Q$182,2,0),"")</f>
        <v/>
      </c>
      <c r="BG630" s="165"/>
      <c r="BH630" s="165"/>
      <c r="BI630" s="165"/>
      <c r="BJ630" s="165"/>
      <c r="BK630" s="165"/>
      <c r="BL630" s="165"/>
      <c r="BM630" s="165"/>
      <c r="BN630" s="165"/>
      <c r="BO630" s="165"/>
      <c r="BP630" s="165"/>
      <c r="BQ630" s="165"/>
      <c r="BR630" s="165"/>
      <c r="BS630" s="165"/>
      <c r="BT630" s="165"/>
      <c r="BU630" s="165"/>
    </row>
    <row r="631" spans="1:73" s="5" customFormat="1">
      <c r="A631" s="116">
        <v>625</v>
      </c>
      <c r="B631" s="232"/>
      <c r="C631" s="105"/>
      <c r="D631" s="105"/>
      <c r="E631" s="105"/>
      <c r="F631" s="106"/>
      <c r="G631" s="107"/>
      <c r="H631" s="107"/>
      <c r="I631" s="108"/>
      <c r="J631" s="110"/>
      <c r="K631" s="110"/>
      <c r="L631" s="110"/>
      <c r="M631" s="110"/>
      <c r="N631" s="110"/>
      <c r="O631" s="110"/>
      <c r="P631" s="110"/>
      <c r="Q631" s="110"/>
      <c r="R631" s="110"/>
      <c r="S631" s="110"/>
      <c r="T631" s="110"/>
      <c r="U631" s="110"/>
      <c r="V631" s="110"/>
      <c r="W631" s="109"/>
      <c r="X631" s="111"/>
      <c r="Y631" s="112"/>
      <c r="Z631" s="328"/>
      <c r="AA631" s="329"/>
      <c r="AB631" s="114"/>
      <c r="AC631" s="115"/>
      <c r="AD631" s="113"/>
      <c r="AE631" s="113"/>
      <c r="AF631" s="112"/>
      <c r="AG631" s="116"/>
      <c r="AH631" s="115"/>
      <c r="AI631" s="174"/>
      <c r="AJ631" s="104"/>
      <c r="AK631" s="115"/>
      <c r="AL631" s="112"/>
      <c r="AM631" s="116"/>
      <c r="AN631" s="115"/>
      <c r="AO631" s="248"/>
      <c r="AP631" s="242" t="str">
        <f>IF(AD631="UI",VLOOKUP(AB631,'Convert Internation Units'!$A$2:$D$33,4,FALSE),IF(AB631="Penethamate hydroiodide",0.63,IF(AB631="Benzylpenicillin Procaine /
 Benzathine Penicillin",0.61,IF(AB631="Benzathine Penicillin",0.61,IF(AB631="Procaine benzylpenicillin",0.61,IF(AB631=Prodrug!E628,Prodrug!E628,Prodrug!E628))))))</f>
        <v/>
      </c>
      <c r="AQ631" s="239" t="str">
        <f>IFERROR((((Calculations!C628*Calculations!G628)/Calculations!E628)*'Data Entry'!X631),"")</f>
        <v/>
      </c>
      <c r="AR631" s="234" t="str">
        <f>IFERROR(VLOOKUP(AB631,Lists!$P$2:$Q$182,2,0),"")</f>
        <v/>
      </c>
      <c r="AS631" s="233" t="str">
        <f>IF(AI631="UI",VLOOKUP(AG631,'Convert Internation Units'!$A$2:$D$33,4,FALSE),IF(AG631="Penethamate hydroiodide",0.63,IF(AG631="Benzylpenicillin Procaine /
 Benzathine Penicillin",0.61,IF(AG631="Benzathine Penicillin",0.61,IF(AG631="Procaine benzylpenicillin",0.61,IF(AG631=Prodrug!F628,Prodrug!F628,Prodrug!F628))))))</f>
        <v/>
      </c>
      <c r="AT631" s="239" t="str">
        <f>IFERROR((((Calculations!K628*Calculations!G628)/Calculations!E628)*'Data Entry'!X631),"")</f>
        <v/>
      </c>
      <c r="AU631" s="235" t="str">
        <f>IFERROR(VLOOKUP(AG631,Lists!$P$2:$Q$182,2,0),"")</f>
        <v/>
      </c>
      <c r="AV631" s="233" t="str">
        <f>IF(AL631="UI",VLOOKUP(AJ631,'Convert Internation Units'!$A$2:$D$33,4,FALSE),IF(AJ631="Penethamate hydroiodide",0.63,IF(AJ631="Benzylpenicillin Procaine /
 Benzathine Penicillin",0.61,IF(AJ631="Benzathine Penicillin",0.61,IF(AJ631="Procaine benzylpenicillin",0.61,IF(AJ631=Prodrug!G628,Prodrug!G628,Prodrug!G628))))))</f>
        <v/>
      </c>
      <c r="AW631" s="239" t="str">
        <f>IFERROR((((Calculations!O628*Calculations!G628)/Calculations!E628)*'Data Entry'!X631),"")</f>
        <v/>
      </c>
      <c r="AX631" s="235" t="str">
        <f>IFERROR(VLOOKUP(AJ631,Lists!$P$2:$Q$182,2,0),"")</f>
        <v/>
      </c>
      <c r="AY631" s="233" t="str">
        <f>IF(AO631="UI",VLOOKUP(AM631,'Convert Internation Units'!$A$2:$D$33,4,FALSE),IF(AM631="Penethamate hydroiodide",0.63,IF(AM631="Benzylpenicillin Procaine /
 Benzathine Penicillin",0.61,IF(AM631="Benzathine Penicillin",0.61,IF(AM631="Procaine benzylpenicillin",0.61,IF(AM631=Prodrug!H628,Prodrug!H628,Prodrug!H628))))))</f>
        <v/>
      </c>
      <c r="AZ631" s="239" t="str">
        <f>IFERROR((((Calculations!S628*Calculations!G628)/Calculations!E628)*'Data Entry'!X631),"")</f>
        <v/>
      </c>
      <c r="BA631" s="235" t="str">
        <f>IFERROR(VLOOKUP(AM631,Lists!$P$2:$Q$182,2,0),"")</f>
        <v/>
      </c>
      <c r="BG631" s="165"/>
      <c r="BH631" s="165"/>
      <c r="BI631" s="165"/>
      <c r="BJ631" s="165"/>
      <c r="BK631" s="165"/>
      <c r="BL631" s="165"/>
      <c r="BM631" s="165"/>
      <c r="BN631" s="165"/>
      <c r="BO631" s="165"/>
      <c r="BP631" s="165"/>
      <c r="BQ631" s="165"/>
      <c r="BR631" s="165"/>
      <c r="BS631" s="165"/>
      <c r="BT631" s="165"/>
      <c r="BU631" s="165"/>
    </row>
    <row r="632" spans="1:73" s="5" customFormat="1">
      <c r="A632" s="6">
        <v>626</v>
      </c>
      <c r="B632" s="231"/>
      <c r="C632" s="7"/>
      <c r="D632" s="7"/>
      <c r="E632" s="7"/>
      <c r="F632" s="67"/>
      <c r="G632" s="79"/>
      <c r="H632" s="79"/>
      <c r="I632" s="75"/>
      <c r="J632" s="76"/>
      <c r="K632" s="76"/>
      <c r="L632" s="76"/>
      <c r="M632" s="76"/>
      <c r="N632" s="76"/>
      <c r="O632" s="76"/>
      <c r="P632" s="76"/>
      <c r="Q632" s="76"/>
      <c r="R632" s="76"/>
      <c r="S632" s="76"/>
      <c r="T632" s="76"/>
      <c r="U632" s="76"/>
      <c r="V632" s="76"/>
      <c r="W632" s="80"/>
      <c r="X632" s="69"/>
      <c r="Y632" s="25"/>
      <c r="Z632" s="326"/>
      <c r="AA632" s="327"/>
      <c r="AB632" s="28"/>
      <c r="AC632" s="23"/>
      <c r="AD632" s="8"/>
      <c r="AE632" s="8"/>
      <c r="AF632" s="25"/>
      <c r="AG632" s="6"/>
      <c r="AH632" s="23"/>
      <c r="AI632" s="173"/>
      <c r="AJ632" s="26"/>
      <c r="AK632" s="23"/>
      <c r="AL632" s="25"/>
      <c r="AM632" s="6"/>
      <c r="AN632" s="23"/>
      <c r="AO632" s="247"/>
      <c r="AP632" s="243" t="str">
        <f>IF(AD632="UI",VLOOKUP(AB632,'Convert Internation Units'!$A$2:$D$33,4,FALSE),IF(AB632="Penethamate hydroiodide",0.63,IF(AB632="Benzylpenicillin Procaine /
 Benzathine Penicillin",0.61,IF(AB632="Benzathine Penicillin",0.61,IF(AB632="Procaine benzylpenicillin",0.61,IF(AB632=Prodrug!E629,Prodrug!E629,Prodrug!E629))))))</f>
        <v/>
      </c>
      <c r="AQ632" s="240" t="str">
        <f>IFERROR((((Calculations!C629*Calculations!G629)/Calculations!E629)*'Data Entry'!X632),"")</f>
        <v/>
      </c>
      <c r="AR632" s="141" t="str">
        <f>IFERROR(VLOOKUP(AB632,Lists!$P$2:$Q$182,2,0),"")</f>
        <v/>
      </c>
      <c r="AS632" s="143" t="str">
        <f>IF(AI632="UI",VLOOKUP(AG632,'Convert Internation Units'!$A$2:$D$33,4,FALSE),IF(AG632="Penethamate hydroiodide",0.63,IF(AG632="Benzylpenicillin Procaine /
 Benzathine Penicillin",0.61,IF(AG632="Benzathine Penicillin",0.61,IF(AG632="Procaine benzylpenicillin",0.61,IF(AG632=Prodrug!F629,Prodrug!F629,Prodrug!F629))))))</f>
        <v/>
      </c>
      <c r="AT632" s="240" t="str">
        <f>IFERROR((((Calculations!K629*Calculations!G629)/Calculations!E629)*'Data Entry'!X632),"")</f>
        <v/>
      </c>
      <c r="AU632" s="146" t="str">
        <f>IFERROR(VLOOKUP(AG632,Lists!$P$2:$Q$182,2,0),"")</f>
        <v/>
      </c>
      <c r="AV632" s="143" t="str">
        <f>IF(AL632="UI",VLOOKUP(AJ632,'Convert Internation Units'!$A$2:$D$33,4,FALSE),IF(AJ632="Penethamate hydroiodide",0.63,IF(AJ632="Benzylpenicillin Procaine /
 Benzathine Penicillin",0.61,IF(AJ632="Benzathine Penicillin",0.61,IF(AJ632="Procaine benzylpenicillin",0.61,IF(AJ632=Prodrug!G629,Prodrug!G629,Prodrug!G629))))))</f>
        <v/>
      </c>
      <c r="AW632" s="240" t="str">
        <f>IFERROR((((Calculations!O629*Calculations!G629)/Calculations!E629)*'Data Entry'!X632),"")</f>
        <v/>
      </c>
      <c r="AX632" s="146" t="str">
        <f>IFERROR(VLOOKUP(AJ632,Lists!$P$2:$Q$182,2,0),"")</f>
        <v/>
      </c>
      <c r="AY632" s="143" t="str">
        <f>IF(AO632="UI",VLOOKUP(AM632,'Convert Internation Units'!$A$2:$D$33,4,FALSE),IF(AM632="Penethamate hydroiodide",0.63,IF(AM632="Benzylpenicillin Procaine /
 Benzathine Penicillin",0.61,IF(AM632="Benzathine Penicillin",0.61,IF(AM632="Procaine benzylpenicillin",0.61,IF(AM632=Prodrug!H629,Prodrug!H629,Prodrug!H629))))))</f>
        <v/>
      </c>
      <c r="AZ632" s="240" t="str">
        <f>IFERROR((((Calculations!S629*Calculations!G629)/Calculations!E629)*'Data Entry'!X632),"")</f>
        <v/>
      </c>
      <c r="BA632" s="146" t="str">
        <f>IFERROR(VLOOKUP(AM632,Lists!$P$2:$Q$182,2,0),"")</f>
        <v/>
      </c>
      <c r="BG632" s="165"/>
      <c r="BH632" s="165"/>
      <c r="BI632" s="165"/>
      <c r="BJ632" s="165"/>
      <c r="BK632" s="165"/>
      <c r="BL632" s="165"/>
      <c r="BM632" s="165"/>
      <c r="BN632" s="165"/>
      <c r="BO632" s="165"/>
      <c r="BP632" s="165"/>
      <c r="BQ632" s="165"/>
      <c r="BR632" s="165"/>
      <c r="BS632" s="165"/>
      <c r="BT632" s="165"/>
      <c r="BU632" s="165"/>
    </row>
    <row r="633" spans="1:73" s="5" customFormat="1">
      <c r="A633" s="116">
        <v>627</v>
      </c>
      <c r="B633" s="232"/>
      <c r="C633" s="105"/>
      <c r="D633" s="105"/>
      <c r="E633" s="105"/>
      <c r="F633" s="106"/>
      <c r="G633" s="107"/>
      <c r="H633" s="107"/>
      <c r="I633" s="108"/>
      <c r="J633" s="110"/>
      <c r="K633" s="110"/>
      <c r="L633" s="110"/>
      <c r="M633" s="110"/>
      <c r="N633" s="110"/>
      <c r="O633" s="110"/>
      <c r="P633" s="110"/>
      <c r="Q633" s="110"/>
      <c r="R633" s="110"/>
      <c r="S633" s="110"/>
      <c r="T633" s="110"/>
      <c r="U633" s="110"/>
      <c r="V633" s="110"/>
      <c r="W633" s="109"/>
      <c r="X633" s="111"/>
      <c r="Y633" s="112"/>
      <c r="Z633" s="328"/>
      <c r="AA633" s="329"/>
      <c r="AB633" s="114"/>
      <c r="AC633" s="115"/>
      <c r="AD633" s="113"/>
      <c r="AE633" s="113"/>
      <c r="AF633" s="112"/>
      <c r="AG633" s="116"/>
      <c r="AH633" s="115"/>
      <c r="AI633" s="174"/>
      <c r="AJ633" s="104"/>
      <c r="AK633" s="115"/>
      <c r="AL633" s="112"/>
      <c r="AM633" s="116"/>
      <c r="AN633" s="115"/>
      <c r="AO633" s="248"/>
      <c r="AP633" s="242" t="str">
        <f>IF(AD633="UI",VLOOKUP(AB633,'Convert Internation Units'!$A$2:$D$33,4,FALSE),IF(AB633="Penethamate hydroiodide",0.63,IF(AB633="Benzylpenicillin Procaine /
 Benzathine Penicillin",0.61,IF(AB633="Benzathine Penicillin",0.61,IF(AB633="Procaine benzylpenicillin",0.61,IF(AB633=Prodrug!E630,Prodrug!E630,Prodrug!E630))))))</f>
        <v/>
      </c>
      <c r="AQ633" s="239" t="str">
        <f>IFERROR((((Calculations!C630*Calculations!G630)/Calculations!E630)*'Data Entry'!X633),"")</f>
        <v/>
      </c>
      <c r="AR633" s="234" t="str">
        <f>IFERROR(VLOOKUP(AB633,Lists!$P$2:$Q$182,2,0),"")</f>
        <v/>
      </c>
      <c r="AS633" s="233" t="str">
        <f>IF(AI633="UI",VLOOKUP(AG633,'Convert Internation Units'!$A$2:$D$33,4,FALSE),IF(AG633="Penethamate hydroiodide",0.63,IF(AG633="Benzylpenicillin Procaine /
 Benzathine Penicillin",0.61,IF(AG633="Benzathine Penicillin",0.61,IF(AG633="Procaine benzylpenicillin",0.61,IF(AG633=Prodrug!F630,Prodrug!F630,Prodrug!F630))))))</f>
        <v/>
      </c>
      <c r="AT633" s="239" t="str">
        <f>IFERROR((((Calculations!K630*Calculations!G630)/Calculations!E630)*'Data Entry'!X633),"")</f>
        <v/>
      </c>
      <c r="AU633" s="235" t="str">
        <f>IFERROR(VLOOKUP(AG633,Lists!$P$2:$Q$182,2,0),"")</f>
        <v/>
      </c>
      <c r="AV633" s="233" t="str">
        <f>IF(AL633="UI",VLOOKUP(AJ633,'Convert Internation Units'!$A$2:$D$33,4,FALSE),IF(AJ633="Penethamate hydroiodide",0.63,IF(AJ633="Benzylpenicillin Procaine /
 Benzathine Penicillin",0.61,IF(AJ633="Benzathine Penicillin",0.61,IF(AJ633="Procaine benzylpenicillin",0.61,IF(AJ633=Prodrug!G630,Prodrug!G630,Prodrug!G630))))))</f>
        <v/>
      </c>
      <c r="AW633" s="239" t="str">
        <f>IFERROR((((Calculations!O630*Calculations!G630)/Calculations!E630)*'Data Entry'!X633),"")</f>
        <v/>
      </c>
      <c r="AX633" s="235" t="str">
        <f>IFERROR(VLOOKUP(AJ633,Lists!$P$2:$Q$182,2,0),"")</f>
        <v/>
      </c>
      <c r="AY633" s="233" t="str">
        <f>IF(AO633="UI",VLOOKUP(AM633,'Convert Internation Units'!$A$2:$D$33,4,FALSE),IF(AM633="Penethamate hydroiodide",0.63,IF(AM633="Benzylpenicillin Procaine /
 Benzathine Penicillin",0.61,IF(AM633="Benzathine Penicillin",0.61,IF(AM633="Procaine benzylpenicillin",0.61,IF(AM633=Prodrug!H630,Prodrug!H630,Prodrug!H630))))))</f>
        <v/>
      </c>
      <c r="AZ633" s="239" t="str">
        <f>IFERROR((((Calculations!S630*Calculations!G630)/Calculations!E630)*'Data Entry'!X633),"")</f>
        <v/>
      </c>
      <c r="BA633" s="235" t="str">
        <f>IFERROR(VLOOKUP(AM633,Lists!$P$2:$Q$182,2,0),"")</f>
        <v/>
      </c>
      <c r="BG633" s="165"/>
      <c r="BH633" s="165"/>
      <c r="BI633" s="165"/>
      <c r="BJ633" s="165"/>
      <c r="BK633" s="165"/>
      <c r="BL633" s="165"/>
      <c r="BM633" s="165"/>
      <c r="BN633" s="165"/>
      <c r="BO633" s="165"/>
      <c r="BP633" s="165"/>
      <c r="BQ633" s="165"/>
      <c r="BR633" s="165"/>
      <c r="BS633" s="165"/>
      <c r="BT633" s="165"/>
      <c r="BU633" s="165"/>
    </row>
    <row r="634" spans="1:73" s="5" customFormat="1">
      <c r="A634" s="6">
        <v>628</v>
      </c>
      <c r="B634" s="231"/>
      <c r="C634" s="7"/>
      <c r="D634" s="7"/>
      <c r="E634" s="7"/>
      <c r="F634" s="67"/>
      <c r="G634" s="79"/>
      <c r="H634" s="79"/>
      <c r="I634" s="75"/>
      <c r="J634" s="76"/>
      <c r="K634" s="76"/>
      <c r="L634" s="76"/>
      <c r="M634" s="76"/>
      <c r="N634" s="76"/>
      <c r="O634" s="76"/>
      <c r="P634" s="76"/>
      <c r="Q634" s="76"/>
      <c r="R634" s="76"/>
      <c r="S634" s="76"/>
      <c r="T634" s="76"/>
      <c r="U634" s="76"/>
      <c r="V634" s="76"/>
      <c r="W634" s="80"/>
      <c r="X634" s="69"/>
      <c r="Y634" s="25"/>
      <c r="Z634" s="326"/>
      <c r="AA634" s="327"/>
      <c r="AB634" s="28"/>
      <c r="AC634" s="23"/>
      <c r="AD634" s="8"/>
      <c r="AE634" s="8"/>
      <c r="AF634" s="25"/>
      <c r="AG634" s="6"/>
      <c r="AH634" s="23"/>
      <c r="AI634" s="173"/>
      <c r="AJ634" s="26"/>
      <c r="AK634" s="23"/>
      <c r="AL634" s="25"/>
      <c r="AM634" s="6"/>
      <c r="AN634" s="23"/>
      <c r="AO634" s="247"/>
      <c r="AP634" s="243" t="str">
        <f>IF(AD634="UI",VLOOKUP(AB634,'Convert Internation Units'!$A$2:$D$33,4,FALSE),IF(AB634="Penethamate hydroiodide",0.63,IF(AB634="Benzylpenicillin Procaine /
 Benzathine Penicillin",0.61,IF(AB634="Benzathine Penicillin",0.61,IF(AB634="Procaine benzylpenicillin",0.61,IF(AB634=Prodrug!E631,Prodrug!E631,Prodrug!E631))))))</f>
        <v/>
      </c>
      <c r="AQ634" s="240" t="str">
        <f>IFERROR((((Calculations!C631*Calculations!G631)/Calculations!E631)*'Data Entry'!X634),"")</f>
        <v/>
      </c>
      <c r="AR634" s="141" t="str">
        <f>IFERROR(VLOOKUP(AB634,Lists!$P$2:$Q$182,2,0),"")</f>
        <v/>
      </c>
      <c r="AS634" s="143" t="str">
        <f>IF(AI634="UI",VLOOKUP(AG634,'Convert Internation Units'!$A$2:$D$33,4,FALSE),IF(AG634="Penethamate hydroiodide",0.63,IF(AG634="Benzylpenicillin Procaine /
 Benzathine Penicillin",0.61,IF(AG634="Benzathine Penicillin",0.61,IF(AG634="Procaine benzylpenicillin",0.61,IF(AG634=Prodrug!F631,Prodrug!F631,Prodrug!F631))))))</f>
        <v/>
      </c>
      <c r="AT634" s="240" t="str">
        <f>IFERROR((((Calculations!K631*Calculations!G631)/Calculations!E631)*'Data Entry'!X634),"")</f>
        <v/>
      </c>
      <c r="AU634" s="146" t="str">
        <f>IFERROR(VLOOKUP(AG634,Lists!$P$2:$Q$182,2,0),"")</f>
        <v/>
      </c>
      <c r="AV634" s="143" t="str">
        <f>IF(AL634="UI",VLOOKUP(AJ634,'Convert Internation Units'!$A$2:$D$33,4,FALSE),IF(AJ634="Penethamate hydroiodide",0.63,IF(AJ634="Benzylpenicillin Procaine /
 Benzathine Penicillin",0.61,IF(AJ634="Benzathine Penicillin",0.61,IF(AJ634="Procaine benzylpenicillin",0.61,IF(AJ634=Prodrug!G631,Prodrug!G631,Prodrug!G631))))))</f>
        <v/>
      </c>
      <c r="AW634" s="240" t="str">
        <f>IFERROR((((Calculations!O631*Calculations!G631)/Calculations!E631)*'Data Entry'!X634),"")</f>
        <v/>
      </c>
      <c r="AX634" s="146" t="str">
        <f>IFERROR(VLOOKUP(AJ634,Lists!$P$2:$Q$182,2,0),"")</f>
        <v/>
      </c>
      <c r="AY634" s="143" t="str">
        <f>IF(AO634="UI",VLOOKUP(AM634,'Convert Internation Units'!$A$2:$D$33,4,FALSE),IF(AM634="Penethamate hydroiodide",0.63,IF(AM634="Benzylpenicillin Procaine /
 Benzathine Penicillin",0.61,IF(AM634="Benzathine Penicillin",0.61,IF(AM634="Procaine benzylpenicillin",0.61,IF(AM634=Prodrug!H631,Prodrug!H631,Prodrug!H631))))))</f>
        <v/>
      </c>
      <c r="AZ634" s="240" t="str">
        <f>IFERROR((((Calculations!S631*Calculations!G631)/Calculations!E631)*'Data Entry'!X634),"")</f>
        <v/>
      </c>
      <c r="BA634" s="146" t="str">
        <f>IFERROR(VLOOKUP(AM634,Lists!$P$2:$Q$182,2,0),"")</f>
        <v/>
      </c>
      <c r="BG634" s="165"/>
      <c r="BH634" s="165"/>
      <c r="BI634" s="165"/>
      <c r="BJ634" s="165"/>
      <c r="BK634" s="165"/>
      <c r="BL634" s="165"/>
      <c r="BM634" s="165"/>
      <c r="BN634" s="165"/>
      <c r="BO634" s="165"/>
      <c r="BP634" s="165"/>
      <c r="BQ634" s="165"/>
      <c r="BR634" s="165"/>
      <c r="BS634" s="165"/>
      <c r="BT634" s="165"/>
      <c r="BU634" s="165"/>
    </row>
    <row r="635" spans="1:73" s="5" customFormat="1">
      <c r="A635" s="116">
        <v>629</v>
      </c>
      <c r="B635" s="232"/>
      <c r="C635" s="105"/>
      <c r="D635" s="105"/>
      <c r="E635" s="105"/>
      <c r="F635" s="106"/>
      <c r="G635" s="107"/>
      <c r="H635" s="107"/>
      <c r="I635" s="108"/>
      <c r="J635" s="110"/>
      <c r="K635" s="110"/>
      <c r="L635" s="110"/>
      <c r="M635" s="110"/>
      <c r="N635" s="110"/>
      <c r="O635" s="110"/>
      <c r="P635" s="110"/>
      <c r="Q635" s="110"/>
      <c r="R635" s="110"/>
      <c r="S635" s="110"/>
      <c r="T635" s="110"/>
      <c r="U635" s="110"/>
      <c r="V635" s="110"/>
      <c r="W635" s="109"/>
      <c r="X635" s="111"/>
      <c r="Y635" s="112"/>
      <c r="Z635" s="328"/>
      <c r="AA635" s="329"/>
      <c r="AB635" s="114"/>
      <c r="AC635" s="115"/>
      <c r="AD635" s="113"/>
      <c r="AE635" s="113"/>
      <c r="AF635" s="112"/>
      <c r="AG635" s="116"/>
      <c r="AH635" s="115"/>
      <c r="AI635" s="174"/>
      <c r="AJ635" s="104"/>
      <c r="AK635" s="115"/>
      <c r="AL635" s="112"/>
      <c r="AM635" s="116"/>
      <c r="AN635" s="115"/>
      <c r="AO635" s="248"/>
      <c r="AP635" s="242" t="str">
        <f>IF(AD635="UI",VLOOKUP(AB635,'Convert Internation Units'!$A$2:$D$33,4,FALSE),IF(AB635="Penethamate hydroiodide",0.63,IF(AB635="Benzylpenicillin Procaine /
 Benzathine Penicillin",0.61,IF(AB635="Benzathine Penicillin",0.61,IF(AB635="Procaine benzylpenicillin",0.61,IF(AB635=Prodrug!E632,Prodrug!E632,Prodrug!E632))))))</f>
        <v/>
      </c>
      <c r="AQ635" s="239" t="str">
        <f>IFERROR((((Calculations!C632*Calculations!G632)/Calculations!E632)*'Data Entry'!X635),"")</f>
        <v/>
      </c>
      <c r="AR635" s="234" t="str">
        <f>IFERROR(VLOOKUP(AB635,Lists!$P$2:$Q$182,2,0),"")</f>
        <v/>
      </c>
      <c r="AS635" s="233" t="str">
        <f>IF(AI635="UI",VLOOKUP(AG635,'Convert Internation Units'!$A$2:$D$33,4,FALSE),IF(AG635="Penethamate hydroiodide",0.63,IF(AG635="Benzylpenicillin Procaine /
 Benzathine Penicillin",0.61,IF(AG635="Benzathine Penicillin",0.61,IF(AG635="Procaine benzylpenicillin",0.61,IF(AG635=Prodrug!F632,Prodrug!F632,Prodrug!F632))))))</f>
        <v/>
      </c>
      <c r="AT635" s="239" t="str">
        <f>IFERROR((((Calculations!K632*Calculations!G632)/Calculations!E632)*'Data Entry'!X635),"")</f>
        <v/>
      </c>
      <c r="AU635" s="235" t="str">
        <f>IFERROR(VLOOKUP(AG635,Lists!$P$2:$Q$182,2,0),"")</f>
        <v/>
      </c>
      <c r="AV635" s="233" t="str">
        <f>IF(AL635="UI",VLOOKUP(AJ635,'Convert Internation Units'!$A$2:$D$33,4,FALSE),IF(AJ635="Penethamate hydroiodide",0.63,IF(AJ635="Benzylpenicillin Procaine /
 Benzathine Penicillin",0.61,IF(AJ635="Benzathine Penicillin",0.61,IF(AJ635="Procaine benzylpenicillin",0.61,IF(AJ635=Prodrug!G632,Prodrug!G632,Prodrug!G632))))))</f>
        <v/>
      </c>
      <c r="AW635" s="239" t="str">
        <f>IFERROR((((Calculations!O632*Calculations!G632)/Calculations!E632)*'Data Entry'!X635),"")</f>
        <v/>
      </c>
      <c r="AX635" s="235" t="str">
        <f>IFERROR(VLOOKUP(AJ635,Lists!$P$2:$Q$182,2,0),"")</f>
        <v/>
      </c>
      <c r="AY635" s="233" t="str">
        <f>IF(AO635="UI",VLOOKUP(AM635,'Convert Internation Units'!$A$2:$D$33,4,FALSE),IF(AM635="Penethamate hydroiodide",0.63,IF(AM635="Benzylpenicillin Procaine /
 Benzathine Penicillin",0.61,IF(AM635="Benzathine Penicillin",0.61,IF(AM635="Procaine benzylpenicillin",0.61,IF(AM635=Prodrug!H632,Prodrug!H632,Prodrug!H632))))))</f>
        <v/>
      </c>
      <c r="AZ635" s="239" t="str">
        <f>IFERROR((((Calculations!S632*Calculations!G632)/Calculations!E632)*'Data Entry'!X635),"")</f>
        <v/>
      </c>
      <c r="BA635" s="235" t="str">
        <f>IFERROR(VLOOKUP(AM635,Lists!$P$2:$Q$182,2,0),"")</f>
        <v/>
      </c>
      <c r="BG635" s="165"/>
      <c r="BH635" s="165"/>
      <c r="BI635" s="165"/>
      <c r="BJ635" s="165"/>
      <c r="BK635" s="165"/>
      <c r="BL635" s="165"/>
      <c r="BM635" s="165"/>
      <c r="BN635" s="165"/>
      <c r="BO635" s="165"/>
      <c r="BP635" s="165"/>
      <c r="BQ635" s="165"/>
      <c r="BR635" s="165"/>
      <c r="BS635" s="165"/>
      <c r="BT635" s="165"/>
      <c r="BU635" s="165"/>
    </row>
    <row r="636" spans="1:73" s="5" customFormat="1">
      <c r="A636" s="6">
        <v>630</v>
      </c>
      <c r="B636" s="231"/>
      <c r="C636" s="7"/>
      <c r="D636" s="7"/>
      <c r="E636" s="7"/>
      <c r="F636" s="67"/>
      <c r="G636" s="79"/>
      <c r="H636" s="79"/>
      <c r="I636" s="75"/>
      <c r="J636" s="76"/>
      <c r="K636" s="76"/>
      <c r="L636" s="76"/>
      <c r="M636" s="76"/>
      <c r="N636" s="76"/>
      <c r="O636" s="76"/>
      <c r="P636" s="76"/>
      <c r="Q636" s="76"/>
      <c r="R636" s="76"/>
      <c r="S636" s="76"/>
      <c r="T636" s="76"/>
      <c r="U636" s="76"/>
      <c r="V636" s="76"/>
      <c r="W636" s="80"/>
      <c r="X636" s="69"/>
      <c r="Y636" s="25"/>
      <c r="Z636" s="326"/>
      <c r="AA636" s="327"/>
      <c r="AB636" s="28"/>
      <c r="AC636" s="23"/>
      <c r="AD636" s="8"/>
      <c r="AE636" s="8"/>
      <c r="AF636" s="25"/>
      <c r="AG636" s="6"/>
      <c r="AH636" s="23"/>
      <c r="AI636" s="173"/>
      <c r="AJ636" s="26"/>
      <c r="AK636" s="23"/>
      <c r="AL636" s="25"/>
      <c r="AM636" s="6"/>
      <c r="AN636" s="23"/>
      <c r="AO636" s="247"/>
      <c r="AP636" s="243" t="str">
        <f>IF(AD636="UI",VLOOKUP(AB636,'Convert Internation Units'!$A$2:$D$33,4,FALSE),IF(AB636="Penethamate hydroiodide",0.63,IF(AB636="Benzylpenicillin Procaine /
 Benzathine Penicillin",0.61,IF(AB636="Benzathine Penicillin",0.61,IF(AB636="Procaine benzylpenicillin",0.61,IF(AB636=Prodrug!E633,Prodrug!E633,Prodrug!E633))))))</f>
        <v/>
      </c>
      <c r="AQ636" s="240" t="str">
        <f>IFERROR((((Calculations!C633*Calculations!G633)/Calculations!E633)*'Data Entry'!X636),"")</f>
        <v/>
      </c>
      <c r="AR636" s="141" t="str">
        <f>IFERROR(VLOOKUP(AB636,Lists!$P$2:$Q$182,2,0),"")</f>
        <v/>
      </c>
      <c r="AS636" s="143" t="str">
        <f>IF(AI636="UI",VLOOKUP(AG636,'Convert Internation Units'!$A$2:$D$33,4,FALSE),IF(AG636="Penethamate hydroiodide",0.63,IF(AG636="Benzylpenicillin Procaine /
 Benzathine Penicillin",0.61,IF(AG636="Benzathine Penicillin",0.61,IF(AG636="Procaine benzylpenicillin",0.61,IF(AG636=Prodrug!F633,Prodrug!F633,Prodrug!F633))))))</f>
        <v/>
      </c>
      <c r="AT636" s="240" t="str">
        <f>IFERROR((((Calculations!K633*Calculations!G633)/Calculations!E633)*'Data Entry'!X636),"")</f>
        <v/>
      </c>
      <c r="AU636" s="146" t="str">
        <f>IFERROR(VLOOKUP(AG636,Lists!$P$2:$Q$182,2,0),"")</f>
        <v/>
      </c>
      <c r="AV636" s="143" t="str">
        <f>IF(AL636="UI",VLOOKUP(AJ636,'Convert Internation Units'!$A$2:$D$33,4,FALSE),IF(AJ636="Penethamate hydroiodide",0.63,IF(AJ636="Benzylpenicillin Procaine /
 Benzathine Penicillin",0.61,IF(AJ636="Benzathine Penicillin",0.61,IF(AJ636="Procaine benzylpenicillin",0.61,IF(AJ636=Prodrug!G633,Prodrug!G633,Prodrug!G633))))))</f>
        <v/>
      </c>
      <c r="AW636" s="240" t="str">
        <f>IFERROR((((Calculations!O633*Calculations!G633)/Calculations!E633)*'Data Entry'!X636),"")</f>
        <v/>
      </c>
      <c r="AX636" s="146" t="str">
        <f>IFERROR(VLOOKUP(AJ636,Lists!$P$2:$Q$182,2,0),"")</f>
        <v/>
      </c>
      <c r="AY636" s="143" t="str">
        <f>IF(AO636="UI",VLOOKUP(AM636,'Convert Internation Units'!$A$2:$D$33,4,FALSE),IF(AM636="Penethamate hydroiodide",0.63,IF(AM636="Benzylpenicillin Procaine /
 Benzathine Penicillin",0.61,IF(AM636="Benzathine Penicillin",0.61,IF(AM636="Procaine benzylpenicillin",0.61,IF(AM636=Prodrug!H633,Prodrug!H633,Prodrug!H633))))))</f>
        <v/>
      </c>
      <c r="AZ636" s="240" t="str">
        <f>IFERROR((((Calculations!S633*Calculations!G633)/Calculations!E633)*'Data Entry'!X636),"")</f>
        <v/>
      </c>
      <c r="BA636" s="146" t="str">
        <f>IFERROR(VLOOKUP(AM636,Lists!$P$2:$Q$182,2,0),"")</f>
        <v/>
      </c>
      <c r="BG636" s="165"/>
      <c r="BH636" s="165"/>
      <c r="BI636" s="165"/>
      <c r="BJ636" s="165"/>
      <c r="BK636" s="165"/>
      <c r="BL636" s="165"/>
      <c r="BM636" s="165"/>
      <c r="BN636" s="165"/>
      <c r="BO636" s="165"/>
      <c r="BP636" s="165"/>
      <c r="BQ636" s="165"/>
      <c r="BR636" s="165"/>
      <c r="BS636" s="165"/>
      <c r="BT636" s="165"/>
      <c r="BU636" s="165"/>
    </row>
    <row r="637" spans="1:73" s="5" customFormat="1">
      <c r="A637" s="116">
        <v>631</v>
      </c>
      <c r="B637" s="232"/>
      <c r="C637" s="105"/>
      <c r="D637" s="105"/>
      <c r="E637" s="105"/>
      <c r="F637" s="106"/>
      <c r="G637" s="107"/>
      <c r="H637" s="107"/>
      <c r="I637" s="108"/>
      <c r="J637" s="110"/>
      <c r="K637" s="110"/>
      <c r="L637" s="110"/>
      <c r="M637" s="110"/>
      <c r="N637" s="110"/>
      <c r="O637" s="110"/>
      <c r="P637" s="110"/>
      <c r="Q637" s="110"/>
      <c r="R637" s="110"/>
      <c r="S637" s="110"/>
      <c r="T637" s="110"/>
      <c r="U637" s="110"/>
      <c r="V637" s="110"/>
      <c r="W637" s="109"/>
      <c r="X637" s="111"/>
      <c r="Y637" s="112"/>
      <c r="Z637" s="328"/>
      <c r="AA637" s="329"/>
      <c r="AB637" s="114"/>
      <c r="AC637" s="115"/>
      <c r="AD637" s="113"/>
      <c r="AE637" s="113"/>
      <c r="AF637" s="112"/>
      <c r="AG637" s="116"/>
      <c r="AH637" s="115"/>
      <c r="AI637" s="174"/>
      <c r="AJ637" s="104"/>
      <c r="AK637" s="115"/>
      <c r="AL637" s="112"/>
      <c r="AM637" s="116"/>
      <c r="AN637" s="115"/>
      <c r="AO637" s="248"/>
      <c r="AP637" s="242" t="str">
        <f>IF(AD637="UI",VLOOKUP(AB637,'Convert Internation Units'!$A$2:$D$33,4,FALSE),IF(AB637="Penethamate hydroiodide",0.63,IF(AB637="Benzylpenicillin Procaine /
 Benzathine Penicillin",0.61,IF(AB637="Benzathine Penicillin",0.61,IF(AB637="Procaine benzylpenicillin",0.61,IF(AB637=Prodrug!E634,Prodrug!E634,Prodrug!E634))))))</f>
        <v/>
      </c>
      <c r="AQ637" s="239" t="str">
        <f>IFERROR((((Calculations!C634*Calculations!G634)/Calculations!E634)*'Data Entry'!X637),"")</f>
        <v/>
      </c>
      <c r="AR637" s="234" t="str">
        <f>IFERROR(VLOOKUP(AB637,Lists!$P$2:$Q$182,2,0),"")</f>
        <v/>
      </c>
      <c r="AS637" s="233" t="str">
        <f>IF(AI637="UI",VLOOKUP(AG637,'Convert Internation Units'!$A$2:$D$33,4,FALSE),IF(AG637="Penethamate hydroiodide",0.63,IF(AG637="Benzylpenicillin Procaine /
 Benzathine Penicillin",0.61,IF(AG637="Benzathine Penicillin",0.61,IF(AG637="Procaine benzylpenicillin",0.61,IF(AG637=Prodrug!F634,Prodrug!F634,Prodrug!F634))))))</f>
        <v/>
      </c>
      <c r="AT637" s="239" t="str">
        <f>IFERROR((((Calculations!K634*Calculations!G634)/Calculations!E634)*'Data Entry'!X637),"")</f>
        <v/>
      </c>
      <c r="AU637" s="235" t="str">
        <f>IFERROR(VLOOKUP(AG637,Lists!$P$2:$Q$182,2,0),"")</f>
        <v/>
      </c>
      <c r="AV637" s="233" t="str">
        <f>IF(AL637="UI",VLOOKUP(AJ637,'Convert Internation Units'!$A$2:$D$33,4,FALSE),IF(AJ637="Penethamate hydroiodide",0.63,IF(AJ637="Benzylpenicillin Procaine /
 Benzathine Penicillin",0.61,IF(AJ637="Benzathine Penicillin",0.61,IF(AJ637="Procaine benzylpenicillin",0.61,IF(AJ637=Prodrug!G634,Prodrug!G634,Prodrug!G634))))))</f>
        <v/>
      </c>
      <c r="AW637" s="239" t="str">
        <f>IFERROR((((Calculations!O634*Calculations!G634)/Calculations!E634)*'Data Entry'!X637),"")</f>
        <v/>
      </c>
      <c r="AX637" s="235" t="str">
        <f>IFERROR(VLOOKUP(AJ637,Lists!$P$2:$Q$182,2,0),"")</f>
        <v/>
      </c>
      <c r="AY637" s="233" t="str">
        <f>IF(AO637="UI",VLOOKUP(AM637,'Convert Internation Units'!$A$2:$D$33,4,FALSE),IF(AM637="Penethamate hydroiodide",0.63,IF(AM637="Benzylpenicillin Procaine /
 Benzathine Penicillin",0.61,IF(AM637="Benzathine Penicillin",0.61,IF(AM637="Procaine benzylpenicillin",0.61,IF(AM637=Prodrug!H634,Prodrug!H634,Prodrug!H634))))))</f>
        <v/>
      </c>
      <c r="AZ637" s="239" t="str">
        <f>IFERROR((((Calculations!S634*Calculations!G634)/Calculations!E634)*'Data Entry'!X637),"")</f>
        <v/>
      </c>
      <c r="BA637" s="235" t="str">
        <f>IFERROR(VLOOKUP(AM637,Lists!$P$2:$Q$182,2,0),"")</f>
        <v/>
      </c>
      <c r="BG637" s="165"/>
      <c r="BH637" s="165"/>
      <c r="BI637" s="165"/>
      <c r="BJ637" s="165"/>
      <c r="BK637" s="165"/>
      <c r="BL637" s="165"/>
      <c r="BM637" s="165"/>
      <c r="BN637" s="165"/>
      <c r="BO637" s="165"/>
      <c r="BP637" s="165"/>
      <c r="BQ637" s="165"/>
      <c r="BR637" s="165"/>
      <c r="BS637" s="165"/>
      <c r="BT637" s="165"/>
      <c r="BU637" s="165"/>
    </row>
    <row r="638" spans="1:73" s="5" customFormat="1">
      <c r="A638" s="6">
        <v>632</v>
      </c>
      <c r="B638" s="231"/>
      <c r="C638" s="7"/>
      <c r="D638" s="7"/>
      <c r="E638" s="7"/>
      <c r="F638" s="67"/>
      <c r="G638" s="79"/>
      <c r="H638" s="79"/>
      <c r="I638" s="75"/>
      <c r="J638" s="76"/>
      <c r="K638" s="76"/>
      <c r="L638" s="76"/>
      <c r="M638" s="76"/>
      <c r="N638" s="76"/>
      <c r="O638" s="76"/>
      <c r="P638" s="76"/>
      <c r="Q638" s="76"/>
      <c r="R638" s="76"/>
      <c r="S638" s="76"/>
      <c r="T638" s="76"/>
      <c r="U638" s="76"/>
      <c r="V638" s="76"/>
      <c r="W638" s="80"/>
      <c r="X638" s="69"/>
      <c r="Y638" s="25"/>
      <c r="Z638" s="326"/>
      <c r="AA638" s="327"/>
      <c r="AB638" s="28"/>
      <c r="AC638" s="23"/>
      <c r="AD638" s="8"/>
      <c r="AE638" s="8"/>
      <c r="AF638" s="25"/>
      <c r="AG638" s="6"/>
      <c r="AH638" s="23"/>
      <c r="AI638" s="173"/>
      <c r="AJ638" s="26"/>
      <c r="AK638" s="23"/>
      <c r="AL638" s="25"/>
      <c r="AM638" s="6"/>
      <c r="AN638" s="23"/>
      <c r="AO638" s="247"/>
      <c r="AP638" s="243" t="str">
        <f>IF(AD638="UI",VLOOKUP(AB638,'Convert Internation Units'!$A$2:$D$33,4,FALSE),IF(AB638="Penethamate hydroiodide",0.63,IF(AB638="Benzylpenicillin Procaine /
 Benzathine Penicillin",0.61,IF(AB638="Benzathine Penicillin",0.61,IF(AB638="Procaine benzylpenicillin",0.61,IF(AB638=Prodrug!E635,Prodrug!E635,Prodrug!E635))))))</f>
        <v/>
      </c>
      <c r="AQ638" s="240" t="str">
        <f>IFERROR((((Calculations!C635*Calculations!G635)/Calculations!E635)*'Data Entry'!X638),"")</f>
        <v/>
      </c>
      <c r="AR638" s="141" t="str">
        <f>IFERROR(VLOOKUP(AB638,Lists!$P$2:$Q$182,2,0),"")</f>
        <v/>
      </c>
      <c r="AS638" s="143" t="str">
        <f>IF(AI638="UI",VLOOKUP(AG638,'Convert Internation Units'!$A$2:$D$33,4,FALSE),IF(AG638="Penethamate hydroiodide",0.63,IF(AG638="Benzylpenicillin Procaine /
 Benzathine Penicillin",0.61,IF(AG638="Benzathine Penicillin",0.61,IF(AG638="Procaine benzylpenicillin",0.61,IF(AG638=Prodrug!F635,Prodrug!F635,Prodrug!F635))))))</f>
        <v/>
      </c>
      <c r="AT638" s="240" t="str">
        <f>IFERROR((((Calculations!K635*Calculations!G635)/Calculations!E635)*'Data Entry'!X638),"")</f>
        <v/>
      </c>
      <c r="AU638" s="146" t="str">
        <f>IFERROR(VLOOKUP(AG638,Lists!$P$2:$Q$182,2,0),"")</f>
        <v/>
      </c>
      <c r="AV638" s="143" t="str">
        <f>IF(AL638="UI",VLOOKUP(AJ638,'Convert Internation Units'!$A$2:$D$33,4,FALSE),IF(AJ638="Penethamate hydroiodide",0.63,IF(AJ638="Benzylpenicillin Procaine /
 Benzathine Penicillin",0.61,IF(AJ638="Benzathine Penicillin",0.61,IF(AJ638="Procaine benzylpenicillin",0.61,IF(AJ638=Prodrug!G635,Prodrug!G635,Prodrug!G635))))))</f>
        <v/>
      </c>
      <c r="AW638" s="240" t="str">
        <f>IFERROR((((Calculations!O635*Calculations!G635)/Calculations!E635)*'Data Entry'!X638),"")</f>
        <v/>
      </c>
      <c r="AX638" s="146" t="str">
        <f>IFERROR(VLOOKUP(AJ638,Lists!$P$2:$Q$182,2,0),"")</f>
        <v/>
      </c>
      <c r="AY638" s="143" t="str">
        <f>IF(AO638="UI",VLOOKUP(AM638,'Convert Internation Units'!$A$2:$D$33,4,FALSE),IF(AM638="Penethamate hydroiodide",0.63,IF(AM638="Benzylpenicillin Procaine /
 Benzathine Penicillin",0.61,IF(AM638="Benzathine Penicillin",0.61,IF(AM638="Procaine benzylpenicillin",0.61,IF(AM638=Prodrug!H635,Prodrug!H635,Prodrug!H635))))))</f>
        <v/>
      </c>
      <c r="AZ638" s="240" t="str">
        <f>IFERROR((((Calculations!S635*Calculations!G635)/Calculations!E635)*'Data Entry'!X638),"")</f>
        <v/>
      </c>
      <c r="BA638" s="146" t="str">
        <f>IFERROR(VLOOKUP(AM638,Lists!$P$2:$Q$182,2,0),"")</f>
        <v/>
      </c>
      <c r="BG638" s="165"/>
      <c r="BH638" s="165"/>
      <c r="BI638" s="165"/>
      <c r="BJ638" s="165"/>
      <c r="BK638" s="165"/>
      <c r="BL638" s="165"/>
      <c r="BM638" s="165"/>
      <c r="BN638" s="165"/>
      <c r="BO638" s="165"/>
      <c r="BP638" s="165"/>
      <c r="BQ638" s="165"/>
      <c r="BR638" s="165"/>
      <c r="BS638" s="165"/>
      <c r="BT638" s="165"/>
      <c r="BU638" s="165"/>
    </row>
    <row r="639" spans="1:73" s="5" customFormat="1">
      <c r="A639" s="116">
        <v>633</v>
      </c>
      <c r="B639" s="232"/>
      <c r="C639" s="105"/>
      <c r="D639" s="105"/>
      <c r="E639" s="105"/>
      <c r="F639" s="106"/>
      <c r="G639" s="107"/>
      <c r="H639" s="107"/>
      <c r="I639" s="108"/>
      <c r="J639" s="110"/>
      <c r="K639" s="110"/>
      <c r="L639" s="110"/>
      <c r="M639" s="110"/>
      <c r="N639" s="110"/>
      <c r="O639" s="110"/>
      <c r="P639" s="110"/>
      <c r="Q639" s="110"/>
      <c r="R639" s="110"/>
      <c r="S639" s="110"/>
      <c r="T639" s="110"/>
      <c r="U639" s="110"/>
      <c r="V639" s="110"/>
      <c r="W639" s="109"/>
      <c r="X639" s="111"/>
      <c r="Y639" s="112"/>
      <c r="Z639" s="328"/>
      <c r="AA639" s="329"/>
      <c r="AB639" s="114"/>
      <c r="AC639" s="115"/>
      <c r="AD639" s="113"/>
      <c r="AE639" s="113"/>
      <c r="AF639" s="112"/>
      <c r="AG639" s="116"/>
      <c r="AH639" s="115"/>
      <c r="AI639" s="174"/>
      <c r="AJ639" s="104"/>
      <c r="AK639" s="115"/>
      <c r="AL639" s="112"/>
      <c r="AM639" s="116"/>
      <c r="AN639" s="115"/>
      <c r="AO639" s="248"/>
      <c r="AP639" s="242" t="str">
        <f>IF(AD639="UI",VLOOKUP(AB639,'Convert Internation Units'!$A$2:$D$33,4,FALSE),IF(AB639="Penethamate hydroiodide",0.63,IF(AB639="Benzylpenicillin Procaine /
 Benzathine Penicillin",0.61,IF(AB639="Benzathine Penicillin",0.61,IF(AB639="Procaine benzylpenicillin",0.61,IF(AB639=Prodrug!E636,Prodrug!E636,Prodrug!E636))))))</f>
        <v/>
      </c>
      <c r="AQ639" s="239" t="str">
        <f>IFERROR((((Calculations!C636*Calculations!G636)/Calculations!E636)*'Data Entry'!X639),"")</f>
        <v/>
      </c>
      <c r="AR639" s="234" t="str">
        <f>IFERROR(VLOOKUP(AB639,Lists!$P$2:$Q$182,2,0),"")</f>
        <v/>
      </c>
      <c r="AS639" s="233" t="str">
        <f>IF(AI639="UI",VLOOKUP(AG639,'Convert Internation Units'!$A$2:$D$33,4,FALSE),IF(AG639="Penethamate hydroiodide",0.63,IF(AG639="Benzylpenicillin Procaine /
 Benzathine Penicillin",0.61,IF(AG639="Benzathine Penicillin",0.61,IF(AG639="Procaine benzylpenicillin",0.61,IF(AG639=Prodrug!F636,Prodrug!F636,Prodrug!F636))))))</f>
        <v/>
      </c>
      <c r="AT639" s="239" t="str">
        <f>IFERROR((((Calculations!K636*Calculations!G636)/Calculations!E636)*'Data Entry'!X639),"")</f>
        <v/>
      </c>
      <c r="AU639" s="235" t="str">
        <f>IFERROR(VLOOKUP(AG639,Lists!$P$2:$Q$182,2,0),"")</f>
        <v/>
      </c>
      <c r="AV639" s="233" t="str">
        <f>IF(AL639="UI",VLOOKUP(AJ639,'Convert Internation Units'!$A$2:$D$33,4,FALSE),IF(AJ639="Penethamate hydroiodide",0.63,IF(AJ639="Benzylpenicillin Procaine /
 Benzathine Penicillin",0.61,IF(AJ639="Benzathine Penicillin",0.61,IF(AJ639="Procaine benzylpenicillin",0.61,IF(AJ639=Prodrug!G636,Prodrug!G636,Prodrug!G636))))))</f>
        <v/>
      </c>
      <c r="AW639" s="239" t="str">
        <f>IFERROR((((Calculations!O636*Calculations!G636)/Calculations!E636)*'Data Entry'!X639),"")</f>
        <v/>
      </c>
      <c r="AX639" s="235" t="str">
        <f>IFERROR(VLOOKUP(AJ639,Lists!$P$2:$Q$182,2,0),"")</f>
        <v/>
      </c>
      <c r="AY639" s="233" t="str">
        <f>IF(AO639="UI",VLOOKUP(AM639,'Convert Internation Units'!$A$2:$D$33,4,FALSE),IF(AM639="Penethamate hydroiodide",0.63,IF(AM639="Benzylpenicillin Procaine /
 Benzathine Penicillin",0.61,IF(AM639="Benzathine Penicillin",0.61,IF(AM639="Procaine benzylpenicillin",0.61,IF(AM639=Prodrug!H636,Prodrug!H636,Prodrug!H636))))))</f>
        <v/>
      </c>
      <c r="AZ639" s="239" t="str">
        <f>IFERROR((((Calculations!S636*Calculations!G636)/Calculations!E636)*'Data Entry'!X639),"")</f>
        <v/>
      </c>
      <c r="BA639" s="235" t="str">
        <f>IFERROR(VLOOKUP(AM639,Lists!$P$2:$Q$182,2,0),"")</f>
        <v/>
      </c>
      <c r="BG639" s="165"/>
      <c r="BH639" s="165"/>
      <c r="BI639" s="165"/>
      <c r="BJ639" s="165"/>
      <c r="BK639" s="165"/>
      <c r="BL639" s="165"/>
      <c r="BM639" s="165"/>
      <c r="BN639" s="165"/>
      <c r="BO639" s="165"/>
      <c r="BP639" s="165"/>
      <c r="BQ639" s="165"/>
      <c r="BR639" s="165"/>
      <c r="BS639" s="165"/>
      <c r="BT639" s="165"/>
      <c r="BU639" s="165"/>
    </row>
    <row r="640" spans="1:73" s="5" customFormat="1">
      <c r="A640" s="6">
        <v>634</v>
      </c>
      <c r="B640" s="231"/>
      <c r="C640" s="7"/>
      <c r="D640" s="7"/>
      <c r="E640" s="7"/>
      <c r="F640" s="67"/>
      <c r="G640" s="79"/>
      <c r="H640" s="79"/>
      <c r="I640" s="75"/>
      <c r="J640" s="76"/>
      <c r="K640" s="76"/>
      <c r="L640" s="76"/>
      <c r="M640" s="76"/>
      <c r="N640" s="76"/>
      <c r="O640" s="76"/>
      <c r="P640" s="76"/>
      <c r="Q640" s="76"/>
      <c r="R640" s="76"/>
      <c r="S640" s="76"/>
      <c r="T640" s="76"/>
      <c r="U640" s="76"/>
      <c r="V640" s="76"/>
      <c r="W640" s="80"/>
      <c r="X640" s="69"/>
      <c r="Y640" s="25"/>
      <c r="Z640" s="326"/>
      <c r="AA640" s="327"/>
      <c r="AB640" s="28"/>
      <c r="AC640" s="23"/>
      <c r="AD640" s="8"/>
      <c r="AE640" s="8"/>
      <c r="AF640" s="25"/>
      <c r="AG640" s="6"/>
      <c r="AH640" s="23"/>
      <c r="AI640" s="173"/>
      <c r="AJ640" s="26"/>
      <c r="AK640" s="23"/>
      <c r="AL640" s="25"/>
      <c r="AM640" s="6"/>
      <c r="AN640" s="23"/>
      <c r="AO640" s="247"/>
      <c r="AP640" s="243" t="str">
        <f>IF(AD640="UI",VLOOKUP(AB640,'Convert Internation Units'!$A$2:$D$33,4,FALSE),IF(AB640="Penethamate hydroiodide",0.63,IF(AB640="Benzylpenicillin Procaine /
 Benzathine Penicillin",0.61,IF(AB640="Benzathine Penicillin",0.61,IF(AB640="Procaine benzylpenicillin",0.61,IF(AB640=Prodrug!E637,Prodrug!E637,Prodrug!E637))))))</f>
        <v/>
      </c>
      <c r="AQ640" s="240" t="str">
        <f>IFERROR((((Calculations!C637*Calculations!G637)/Calculations!E637)*'Data Entry'!X640),"")</f>
        <v/>
      </c>
      <c r="AR640" s="141" t="str">
        <f>IFERROR(VLOOKUP(AB640,Lists!$P$2:$Q$182,2,0),"")</f>
        <v/>
      </c>
      <c r="AS640" s="143" t="str">
        <f>IF(AI640="UI",VLOOKUP(AG640,'Convert Internation Units'!$A$2:$D$33,4,FALSE),IF(AG640="Penethamate hydroiodide",0.63,IF(AG640="Benzylpenicillin Procaine /
 Benzathine Penicillin",0.61,IF(AG640="Benzathine Penicillin",0.61,IF(AG640="Procaine benzylpenicillin",0.61,IF(AG640=Prodrug!F637,Prodrug!F637,Prodrug!F637))))))</f>
        <v/>
      </c>
      <c r="AT640" s="240" t="str">
        <f>IFERROR((((Calculations!K637*Calculations!G637)/Calculations!E637)*'Data Entry'!X640),"")</f>
        <v/>
      </c>
      <c r="AU640" s="146" t="str">
        <f>IFERROR(VLOOKUP(AG640,Lists!$P$2:$Q$182,2,0),"")</f>
        <v/>
      </c>
      <c r="AV640" s="143" t="str">
        <f>IF(AL640="UI",VLOOKUP(AJ640,'Convert Internation Units'!$A$2:$D$33,4,FALSE),IF(AJ640="Penethamate hydroiodide",0.63,IF(AJ640="Benzylpenicillin Procaine /
 Benzathine Penicillin",0.61,IF(AJ640="Benzathine Penicillin",0.61,IF(AJ640="Procaine benzylpenicillin",0.61,IF(AJ640=Prodrug!G637,Prodrug!G637,Prodrug!G637))))))</f>
        <v/>
      </c>
      <c r="AW640" s="240" t="str">
        <f>IFERROR((((Calculations!O637*Calculations!G637)/Calculations!E637)*'Data Entry'!X640),"")</f>
        <v/>
      </c>
      <c r="AX640" s="146" t="str">
        <f>IFERROR(VLOOKUP(AJ640,Lists!$P$2:$Q$182,2,0),"")</f>
        <v/>
      </c>
      <c r="AY640" s="143" t="str">
        <f>IF(AO640="UI",VLOOKUP(AM640,'Convert Internation Units'!$A$2:$D$33,4,FALSE),IF(AM640="Penethamate hydroiodide",0.63,IF(AM640="Benzylpenicillin Procaine /
 Benzathine Penicillin",0.61,IF(AM640="Benzathine Penicillin",0.61,IF(AM640="Procaine benzylpenicillin",0.61,IF(AM640=Prodrug!H637,Prodrug!H637,Prodrug!H637))))))</f>
        <v/>
      </c>
      <c r="AZ640" s="240" t="str">
        <f>IFERROR((((Calculations!S637*Calculations!G637)/Calculations!E637)*'Data Entry'!X640),"")</f>
        <v/>
      </c>
      <c r="BA640" s="146" t="str">
        <f>IFERROR(VLOOKUP(AM640,Lists!$P$2:$Q$182,2,0),"")</f>
        <v/>
      </c>
      <c r="BG640" s="165"/>
      <c r="BH640" s="165"/>
      <c r="BI640" s="165"/>
      <c r="BJ640" s="165"/>
      <c r="BK640" s="165"/>
      <c r="BL640" s="165"/>
      <c r="BM640" s="165"/>
      <c r="BN640" s="165"/>
      <c r="BO640" s="165"/>
      <c r="BP640" s="165"/>
      <c r="BQ640" s="165"/>
      <c r="BR640" s="165"/>
      <c r="BS640" s="165"/>
      <c r="BT640" s="165"/>
      <c r="BU640" s="165"/>
    </row>
    <row r="641" spans="1:73" s="5" customFormat="1">
      <c r="A641" s="116">
        <v>635</v>
      </c>
      <c r="B641" s="232"/>
      <c r="C641" s="105"/>
      <c r="D641" s="105"/>
      <c r="E641" s="105"/>
      <c r="F641" s="106"/>
      <c r="G641" s="107"/>
      <c r="H641" s="107"/>
      <c r="I641" s="108"/>
      <c r="J641" s="110"/>
      <c r="K641" s="110"/>
      <c r="L641" s="110"/>
      <c r="M641" s="110"/>
      <c r="N641" s="110"/>
      <c r="O641" s="110"/>
      <c r="P641" s="110"/>
      <c r="Q641" s="110"/>
      <c r="R641" s="110"/>
      <c r="S641" s="110"/>
      <c r="T641" s="110"/>
      <c r="U641" s="110"/>
      <c r="V641" s="110"/>
      <c r="W641" s="109"/>
      <c r="X641" s="111"/>
      <c r="Y641" s="112"/>
      <c r="Z641" s="328"/>
      <c r="AA641" s="329"/>
      <c r="AB641" s="114"/>
      <c r="AC641" s="115"/>
      <c r="AD641" s="113"/>
      <c r="AE641" s="113"/>
      <c r="AF641" s="112"/>
      <c r="AG641" s="116"/>
      <c r="AH641" s="115"/>
      <c r="AI641" s="174"/>
      <c r="AJ641" s="104"/>
      <c r="AK641" s="115"/>
      <c r="AL641" s="112"/>
      <c r="AM641" s="116"/>
      <c r="AN641" s="115"/>
      <c r="AO641" s="248"/>
      <c r="AP641" s="242" t="str">
        <f>IF(AD641="UI",VLOOKUP(AB641,'Convert Internation Units'!$A$2:$D$33,4,FALSE),IF(AB641="Penethamate hydroiodide",0.63,IF(AB641="Benzylpenicillin Procaine /
 Benzathine Penicillin",0.61,IF(AB641="Benzathine Penicillin",0.61,IF(AB641="Procaine benzylpenicillin",0.61,IF(AB641=Prodrug!E638,Prodrug!E638,Prodrug!E638))))))</f>
        <v/>
      </c>
      <c r="AQ641" s="239" t="str">
        <f>IFERROR((((Calculations!C638*Calculations!G638)/Calculations!E638)*'Data Entry'!X641),"")</f>
        <v/>
      </c>
      <c r="AR641" s="234" t="str">
        <f>IFERROR(VLOOKUP(AB641,Lists!$P$2:$Q$182,2,0),"")</f>
        <v/>
      </c>
      <c r="AS641" s="233" t="str">
        <f>IF(AI641="UI",VLOOKUP(AG641,'Convert Internation Units'!$A$2:$D$33,4,FALSE),IF(AG641="Penethamate hydroiodide",0.63,IF(AG641="Benzylpenicillin Procaine /
 Benzathine Penicillin",0.61,IF(AG641="Benzathine Penicillin",0.61,IF(AG641="Procaine benzylpenicillin",0.61,IF(AG641=Prodrug!F638,Prodrug!F638,Prodrug!F638))))))</f>
        <v/>
      </c>
      <c r="AT641" s="239" t="str">
        <f>IFERROR((((Calculations!K638*Calculations!G638)/Calculations!E638)*'Data Entry'!X641),"")</f>
        <v/>
      </c>
      <c r="AU641" s="235" t="str">
        <f>IFERROR(VLOOKUP(AG641,Lists!$P$2:$Q$182,2,0),"")</f>
        <v/>
      </c>
      <c r="AV641" s="233" t="str">
        <f>IF(AL641="UI",VLOOKUP(AJ641,'Convert Internation Units'!$A$2:$D$33,4,FALSE),IF(AJ641="Penethamate hydroiodide",0.63,IF(AJ641="Benzylpenicillin Procaine /
 Benzathine Penicillin",0.61,IF(AJ641="Benzathine Penicillin",0.61,IF(AJ641="Procaine benzylpenicillin",0.61,IF(AJ641=Prodrug!G638,Prodrug!G638,Prodrug!G638))))))</f>
        <v/>
      </c>
      <c r="AW641" s="239" t="str">
        <f>IFERROR((((Calculations!O638*Calculations!G638)/Calculations!E638)*'Data Entry'!X641),"")</f>
        <v/>
      </c>
      <c r="AX641" s="235" t="str">
        <f>IFERROR(VLOOKUP(AJ641,Lists!$P$2:$Q$182,2,0),"")</f>
        <v/>
      </c>
      <c r="AY641" s="233" t="str">
        <f>IF(AO641="UI",VLOOKUP(AM641,'Convert Internation Units'!$A$2:$D$33,4,FALSE),IF(AM641="Penethamate hydroiodide",0.63,IF(AM641="Benzylpenicillin Procaine /
 Benzathine Penicillin",0.61,IF(AM641="Benzathine Penicillin",0.61,IF(AM641="Procaine benzylpenicillin",0.61,IF(AM641=Prodrug!H638,Prodrug!H638,Prodrug!H638))))))</f>
        <v/>
      </c>
      <c r="AZ641" s="239" t="str">
        <f>IFERROR((((Calculations!S638*Calculations!G638)/Calculations!E638)*'Data Entry'!X641),"")</f>
        <v/>
      </c>
      <c r="BA641" s="235" t="str">
        <f>IFERROR(VLOOKUP(AM641,Lists!$P$2:$Q$182,2,0),"")</f>
        <v/>
      </c>
      <c r="BG641" s="165"/>
      <c r="BH641" s="165"/>
      <c r="BI641" s="165"/>
      <c r="BJ641" s="165"/>
      <c r="BK641" s="165"/>
      <c r="BL641" s="165"/>
      <c r="BM641" s="165"/>
      <c r="BN641" s="165"/>
      <c r="BO641" s="165"/>
      <c r="BP641" s="165"/>
      <c r="BQ641" s="165"/>
      <c r="BR641" s="165"/>
      <c r="BS641" s="165"/>
      <c r="BT641" s="165"/>
      <c r="BU641" s="165"/>
    </row>
    <row r="642" spans="1:73" s="5" customFormat="1">
      <c r="A642" s="6">
        <v>636</v>
      </c>
      <c r="B642" s="231"/>
      <c r="C642" s="7"/>
      <c r="D642" s="7"/>
      <c r="E642" s="7"/>
      <c r="F642" s="67"/>
      <c r="G642" s="79"/>
      <c r="H642" s="79"/>
      <c r="I642" s="75"/>
      <c r="J642" s="76"/>
      <c r="K642" s="76"/>
      <c r="L642" s="76"/>
      <c r="M642" s="76"/>
      <c r="N642" s="76"/>
      <c r="O642" s="76"/>
      <c r="P642" s="76"/>
      <c r="Q642" s="76"/>
      <c r="R642" s="76"/>
      <c r="S642" s="76"/>
      <c r="T642" s="76"/>
      <c r="U642" s="76"/>
      <c r="V642" s="76"/>
      <c r="W642" s="80"/>
      <c r="X642" s="69"/>
      <c r="Y642" s="25"/>
      <c r="Z642" s="326"/>
      <c r="AA642" s="327"/>
      <c r="AB642" s="28"/>
      <c r="AC642" s="23"/>
      <c r="AD642" s="8"/>
      <c r="AE642" s="8"/>
      <c r="AF642" s="25"/>
      <c r="AG642" s="6"/>
      <c r="AH642" s="23"/>
      <c r="AI642" s="173"/>
      <c r="AJ642" s="26"/>
      <c r="AK642" s="23"/>
      <c r="AL642" s="25"/>
      <c r="AM642" s="6"/>
      <c r="AN642" s="23"/>
      <c r="AO642" s="247"/>
      <c r="AP642" s="243" t="str">
        <f>IF(AD642="UI",VLOOKUP(AB642,'Convert Internation Units'!$A$2:$D$33,4,FALSE),IF(AB642="Penethamate hydroiodide",0.63,IF(AB642="Benzylpenicillin Procaine /
 Benzathine Penicillin",0.61,IF(AB642="Benzathine Penicillin",0.61,IF(AB642="Procaine benzylpenicillin",0.61,IF(AB642=Prodrug!E639,Prodrug!E639,Prodrug!E639))))))</f>
        <v/>
      </c>
      <c r="AQ642" s="240" t="str">
        <f>IFERROR((((Calculations!C639*Calculations!G639)/Calculations!E639)*'Data Entry'!X642),"")</f>
        <v/>
      </c>
      <c r="AR642" s="141" t="str">
        <f>IFERROR(VLOOKUP(AB642,Lists!$P$2:$Q$182,2,0),"")</f>
        <v/>
      </c>
      <c r="AS642" s="143" t="str">
        <f>IF(AI642="UI",VLOOKUP(AG642,'Convert Internation Units'!$A$2:$D$33,4,FALSE),IF(AG642="Penethamate hydroiodide",0.63,IF(AG642="Benzylpenicillin Procaine /
 Benzathine Penicillin",0.61,IF(AG642="Benzathine Penicillin",0.61,IF(AG642="Procaine benzylpenicillin",0.61,IF(AG642=Prodrug!F639,Prodrug!F639,Prodrug!F639))))))</f>
        <v/>
      </c>
      <c r="AT642" s="240" t="str">
        <f>IFERROR((((Calculations!K639*Calculations!G639)/Calculations!E639)*'Data Entry'!X642),"")</f>
        <v/>
      </c>
      <c r="AU642" s="146" t="str">
        <f>IFERROR(VLOOKUP(AG642,Lists!$P$2:$Q$182,2,0),"")</f>
        <v/>
      </c>
      <c r="AV642" s="143" t="str">
        <f>IF(AL642="UI",VLOOKUP(AJ642,'Convert Internation Units'!$A$2:$D$33,4,FALSE),IF(AJ642="Penethamate hydroiodide",0.63,IF(AJ642="Benzylpenicillin Procaine /
 Benzathine Penicillin",0.61,IF(AJ642="Benzathine Penicillin",0.61,IF(AJ642="Procaine benzylpenicillin",0.61,IF(AJ642=Prodrug!G639,Prodrug!G639,Prodrug!G639))))))</f>
        <v/>
      </c>
      <c r="AW642" s="240" t="str">
        <f>IFERROR((((Calculations!O639*Calculations!G639)/Calculations!E639)*'Data Entry'!X642),"")</f>
        <v/>
      </c>
      <c r="AX642" s="146" t="str">
        <f>IFERROR(VLOOKUP(AJ642,Lists!$P$2:$Q$182,2,0),"")</f>
        <v/>
      </c>
      <c r="AY642" s="143" t="str">
        <f>IF(AO642="UI",VLOOKUP(AM642,'Convert Internation Units'!$A$2:$D$33,4,FALSE),IF(AM642="Penethamate hydroiodide",0.63,IF(AM642="Benzylpenicillin Procaine /
 Benzathine Penicillin",0.61,IF(AM642="Benzathine Penicillin",0.61,IF(AM642="Procaine benzylpenicillin",0.61,IF(AM642=Prodrug!H639,Prodrug!H639,Prodrug!H639))))))</f>
        <v/>
      </c>
      <c r="AZ642" s="240" t="str">
        <f>IFERROR((((Calculations!S639*Calculations!G639)/Calculations!E639)*'Data Entry'!X642),"")</f>
        <v/>
      </c>
      <c r="BA642" s="146" t="str">
        <f>IFERROR(VLOOKUP(AM642,Lists!$P$2:$Q$182,2,0),"")</f>
        <v/>
      </c>
      <c r="BG642" s="165"/>
      <c r="BH642" s="165"/>
      <c r="BI642" s="165"/>
      <c r="BJ642" s="165"/>
      <c r="BK642" s="165"/>
      <c r="BL642" s="165"/>
      <c r="BM642" s="165"/>
      <c r="BN642" s="165"/>
      <c r="BO642" s="165"/>
      <c r="BP642" s="165"/>
      <c r="BQ642" s="165"/>
      <c r="BR642" s="165"/>
      <c r="BS642" s="165"/>
      <c r="BT642" s="165"/>
      <c r="BU642" s="165"/>
    </row>
    <row r="643" spans="1:73" s="5" customFormat="1">
      <c r="A643" s="116">
        <v>637</v>
      </c>
      <c r="B643" s="232"/>
      <c r="C643" s="105"/>
      <c r="D643" s="105"/>
      <c r="E643" s="105"/>
      <c r="F643" s="106"/>
      <c r="G643" s="107"/>
      <c r="H643" s="107"/>
      <c r="I643" s="108"/>
      <c r="J643" s="110"/>
      <c r="K643" s="110"/>
      <c r="L643" s="110"/>
      <c r="M643" s="110"/>
      <c r="N643" s="110"/>
      <c r="O643" s="110"/>
      <c r="P643" s="110"/>
      <c r="Q643" s="110"/>
      <c r="R643" s="110"/>
      <c r="S643" s="110"/>
      <c r="T643" s="110"/>
      <c r="U643" s="110"/>
      <c r="V643" s="110"/>
      <c r="W643" s="109"/>
      <c r="X643" s="111"/>
      <c r="Y643" s="112"/>
      <c r="Z643" s="328"/>
      <c r="AA643" s="329"/>
      <c r="AB643" s="114"/>
      <c r="AC643" s="115"/>
      <c r="AD643" s="113"/>
      <c r="AE643" s="113"/>
      <c r="AF643" s="112"/>
      <c r="AG643" s="116"/>
      <c r="AH643" s="115"/>
      <c r="AI643" s="174"/>
      <c r="AJ643" s="104"/>
      <c r="AK643" s="115"/>
      <c r="AL643" s="112"/>
      <c r="AM643" s="116"/>
      <c r="AN643" s="115"/>
      <c r="AO643" s="248"/>
      <c r="AP643" s="242" t="str">
        <f>IF(AD643="UI",VLOOKUP(AB643,'Convert Internation Units'!$A$2:$D$33,4,FALSE),IF(AB643="Penethamate hydroiodide",0.63,IF(AB643="Benzylpenicillin Procaine /
 Benzathine Penicillin",0.61,IF(AB643="Benzathine Penicillin",0.61,IF(AB643="Procaine benzylpenicillin",0.61,IF(AB643=Prodrug!E640,Prodrug!E640,Prodrug!E640))))))</f>
        <v/>
      </c>
      <c r="AQ643" s="239" t="str">
        <f>IFERROR((((Calculations!C640*Calculations!G640)/Calculations!E640)*'Data Entry'!X643),"")</f>
        <v/>
      </c>
      <c r="AR643" s="234" t="str">
        <f>IFERROR(VLOOKUP(AB643,Lists!$P$2:$Q$182,2,0),"")</f>
        <v/>
      </c>
      <c r="AS643" s="233" t="str">
        <f>IF(AI643="UI",VLOOKUP(AG643,'Convert Internation Units'!$A$2:$D$33,4,FALSE),IF(AG643="Penethamate hydroiodide",0.63,IF(AG643="Benzylpenicillin Procaine /
 Benzathine Penicillin",0.61,IF(AG643="Benzathine Penicillin",0.61,IF(AG643="Procaine benzylpenicillin",0.61,IF(AG643=Prodrug!F640,Prodrug!F640,Prodrug!F640))))))</f>
        <v/>
      </c>
      <c r="AT643" s="239" t="str">
        <f>IFERROR((((Calculations!K640*Calculations!G640)/Calculations!E640)*'Data Entry'!X643),"")</f>
        <v/>
      </c>
      <c r="AU643" s="235" t="str">
        <f>IFERROR(VLOOKUP(AG643,Lists!$P$2:$Q$182,2,0),"")</f>
        <v/>
      </c>
      <c r="AV643" s="233" t="str">
        <f>IF(AL643="UI",VLOOKUP(AJ643,'Convert Internation Units'!$A$2:$D$33,4,FALSE),IF(AJ643="Penethamate hydroiodide",0.63,IF(AJ643="Benzylpenicillin Procaine /
 Benzathine Penicillin",0.61,IF(AJ643="Benzathine Penicillin",0.61,IF(AJ643="Procaine benzylpenicillin",0.61,IF(AJ643=Prodrug!G640,Prodrug!G640,Prodrug!G640))))))</f>
        <v/>
      </c>
      <c r="AW643" s="239" t="str">
        <f>IFERROR((((Calculations!O640*Calculations!G640)/Calculations!E640)*'Data Entry'!X643),"")</f>
        <v/>
      </c>
      <c r="AX643" s="235" t="str">
        <f>IFERROR(VLOOKUP(AJ643,Lists!$P$2:$Q$182,2,0),"")</f>
        <v/>
      </c>
      <c r="AY643" s="233" t="str">
        <f>IF(AO643="UI",VLOOKUP(AM643,'Convert Internation Units'!$A$2:$D$33,4,FALSE),IF(AM643="Penethamate hydroiodide",0.63,IF(AM643="Benzylpenicillin Procaine /
 Benzathine Penicillin",0.61,IF(AM643="Benzathine Penicillin",0.61,IF(AM643="Procaine benzylpenicillin",0.61,IF(AM643=Prodrug!H640,Prodrug!H640,Prodrug!H640))))))</f>
        <v/>
      </c>
      <c r="AZ643" s="239" t="str">
        <f>IFERROR((((Calculations!S640*Calculations!G640)/Calculations!E640)*'Data Entry'!X643),"")</f>
        <v/>
      </c>
      <c r="BA643" s="235" t="str">
        <f>IFERROR(VLOOKUP(AM643,Lists!$P$2:$Q$182,2,0),"")</f>
        <v/>
      </c>
      <c r="BG643" s="165"/>
      <c r="BH643" s="165"/>
      <c r="BI643" s="165"/>
      <c r="BJ643" s="165"/>
      <c r="BK643" s="165"/>
      <c r="BL643" s="165"/>
      <c r="BM643" s="165"/>
      <c r="BN643" s="165"/>
      <c r="BO643" s="165"/>
      <c r="BP643" s="165"/>
      <c r="BQ643" s="165"/>
      <c r="BR643" s="165"/>
      <c r="BS643" s="165"/>
      <c r="BT643" s="165"/>
      <c r="BU643" s="165"/>
    </row>
    <row r="644" spans="1:73" s="5" customFormat="1">
      <c r="A644" s="6">
        <v>638</v>
      </c>
      <c r="B644" s="231"/>
      <c r="C644" s="7"/>
      <c r="D644" s="7"/>
      <c r="E644" s="7"/>
      <c r="F644" s="67"/>
      <c r="G644" s="79"/>
      <c r="H644" s="79"/>
      <c r="I644" s="75"/>
      <c r="J644" s="76"/>
      <c r="K644" s="76"/>
      <c r="L644" s="76"/>
      <c r="M644" s="76"/>
      <c r="N644" s="76"/>
      <c r="O644" s="76"/>
      <c r="P644" s="76"/>
      <c r="Q644" s="76"/>
      <c r="R644" s="76"/>
      <c r="S644" s="76"/>
      <c r="T644" s="76"/>
      <c r="U644" s="76"/>
      <c r="V644" s="76"/>
      <c r="W644" s="80"/>
      <c r="X644" s="69"/>
      <c r="Y644" s="25"/>
      <c r="Z644" s="326"/>
      <c r="AA644" s="327"/>
      <c r="AB644" s="28"/>
      <c r="AC644" s="23"/>
      <c r="AD644" s="8"/>
      <c r="AE644" s="8"/>
      <c r="AF644" s="25"/>
      <c r="AG644" s="6"/>
      <c r="AH644" s="23"/>
      <c r="AI644" s="173"/>
      <c r="AJ644" s="26"/>
      <c r="AK644" s="23"/>
      <c r="AL644" s="25"/>
      <c r="AM644" s="6"/>
      <c r="AN644" s="23"/>
      <c r="AO644" s="247"/>
      <c r="AP644" s="243" t="str">
        <f>IF(AD644="UI",VLOOKUP(AB644,'Convert Internation Units'!$A$2:$D$33,4,FALSE),IF(AB644="Penethamate hydroiodide",0.63,IF(AB644="Benzylpenicillin Procaine /
 Benzathine Penicillin",0.61,IF(AB644="Benzathine Penicillin",0.61,IF(AB644="Procaine benzylpenicillin",0.61,IF(AB644=Prodrug!E641,Prodrug!E641,Prodrug!E641))))))</f>
        <v/>
      </c>
      <c r="AQ644" s="240" t="str">
        <f>IFERROR((((Calculations!C641*Calculations!G641)/Calculations!E641)*'Data Entry'!X644),"")</f>
        <v/>
      </c>
      <c r="AR644" s="141" t="str">
        <f>IFERROR(VLOOKUP(AB644,Lists!$P$2:$Q$182,2,0),"")</f>
        <v/>
      </c>
      <c r="AS644" s="143" t="str">
        <f>IF(AI644="UI",VLOOKUP(AG644,'Convert Internation Units'!$A$2:$D$33,4,FALSE),IF(AG644="Penethamate hydroiodide",0.63,IF(AG644="Benzylpenicillin Procaine /
 Benzathine Penicillin",0.61,IF(AG644="Benzathine Penicillin",0.61,IF(AG644="Procaine benzylpenicillin",0.61,IF(AG644=Prodrug!F641,Prodrug!F641,Prodrug!F641))))))</f>
        <v/>
      </c>
      <c r="AT644" s="240" t="str">
        <f>IFERROR((((Calculations!K641*Calculations!G641)/Calculations!E641)*'Data Entry'!X644),"")</f>
        <v/>
      </c>
      <c r="AU644" s="146" t="str">
        <f>IFERROR(VLOOKUP(AG644,Lists!$P$2:$Q$182,2,0),"")</f>
        <v/>
      </c>
      <c r="AV644" s="143" t="str">
        <f>IF(AL644="UI",VLOOKUP(AJ644,'Convert Internation Units'!$A$2:$D$33,4,FALSE),IF(AJ644="Penethamate hydroiodide",0.63,IF(AJ644="Benzylpenicillin Procaine /
 Benzathine Penicillin",0.61,IF(AJ644="Benzathine Penicillin",0.61,IF(AJ644="Procaine benzylpenicillin",0.61,IF(AJ644=Prodrug!G641,Prodrug!G641,Prodrug!G641))))))</f>
        <v/>
      </c>
      <c r="AW644" s="240" t="str">
        <f>IFERROR((((Calculations!O641*Calculations!G641)/Calculations!E641)*'Data Entry'!X644),"")</f>
        <v/>
      </c>
      <c r="AX644" s="146" t="str">
        <f>IFERROR(VLOOKUP(AJ644,Lists!$P$2:$Q$182,2,0),"")</f>
        <v/>
      </c>
      <c r="AY644" s="143" t="str">
        <f>IF(AO644="UI",VLOOKUP(AM644,'Convert Internation Units'!$A$2:$D$33,4,FALSE),IF(AM644="Penethamate hydroiodide",0.63,IF(AM644="Benzylpenicillin Procaine /
 Benzathine Penicillin",0.61,IF(AM644="Benzathine Penicillin",0.61,IF(AM644="Procaine benzylpenicillin",0.61,IF(AM644=Prodrug!H641,Prodrug!H641,Prodrug!H641))))))</f>
        <v/>
      </c>
      <c r="AZ644" s="240" t="str">
        <f>IFERROR((((Calculations!S641*Calculations!G641)/Calculations!E641)*'Data Entry'!X644),"")</f>
        <v/>
      </c>
      <c r="BA644" s="146" t="str">
        <f>IFERROR(VLOOKUP(AM644,Lists!$P$2:$Q$182,2,0),"")</f>
        <v/>
      </c>
      <c r="BG644" s="165"/>
      <c r="BH644" s="165"/>
      <c r="BI644" s="165"/>
      <c r="BJ644" s="165"/>
      <c r="BK644" s="165"/>
      <c r="BL644" s="165"/>
      <c r="BM644" s="165"/>
      <c r="BN644" s="165"/>
      <c r="BO644" s="165"/>
      <c r="BP644" s="165"/>
      <c r="BQ644" s="165"/>
      <c r="BR644" s="165"/>
      <c r="BS644" s="165"/>
      <c r="BT644" s="165"/>
      <c r="BU644" s="165"/>
    </row>
    <row r="645" spans="1:73" s="5" customFormat="1">
      <c r="A645" s="116">
        <v>639</v>
      </c>
      <c r="B645" s="232"/>
      <c r="C645" s="105"/>
      <c r="D645" s="105"/>
      <c r="E645" s="105"/>
      <c r="F645" s="106"/>
      <c r="G645" s="107"/>
      <c r="H645" s="107"/>
      <c r="I645" s="108"/>
      <c r="J645" s="110"/>
      <c r="K645" s="110"/>
      <c r="L645" s="110"/>
      <c r="M645" s="110"/>
      <c r="N645" s="110"/>
      <c r="O645" s="110"/>
      <c r="P645" s="110"/>
      <c r="Q645" s="110"/>
      <c r="R645" s="110"/>
      <c r="S645" s="110"/>
      <c r="T645" s="110"/>
      <c r="U645" s="110"/>
      <c r="V645" s="110"/>
      <c r="W645" s="109"/>
      <c r="X645" s="111"/>
      <c r="Y645" s="112"/>
      <c r="Z645" s="328"/>
      <c r="AA645" s="329"/>
      <c r="AB645" s="114"/>
      <c r="AC645" s="115"/>
      <c r="AD645" s="113"/>
      <c r="AE645" s="113"/>
      <c r="AF645" s="112"/>
      <c r="AG645" s="116"/>
      <c r="AH645" s="115"/>
      <c r="AI645" s="174"/>
      <c r="AJ645" s="104"/>
      <c r="AK645" s="115"/>
      <c r="AL645" s="112"/>
      <c r="AM645" s="116"/>
      <c r="AN645" s="115"/>
      <c r="AO645" s="248"/>
      <c r="AP645" s="242" t="str">
        <f>IF(AD645="UI",VLOOKUP(AB645,'Convert Internation Units'!$A$2:$D$33,4,FALSE),IF(AB645="Penethamate hydroiodide",0.63,IF(AB645="Benzylpenicillin Procaine /
 Benzathine Penicillin",0.61,IF(AB645="Benzathine Penicillin",0.61,IF(AB645="Procaine benzylpenicillin",0.61,IF(AB645=Prodrug!E642,Prodrug!E642,Prodrug!E642))))))</f>
        <v/>
      </c>
      <c r="AQ645" s="239" t="str">
        <f>IFERROR((((Calculations!C642*Calculations!G642)/Calculations!E642)*'Data Entry'!X645),"")</f>
        <v/>
      </c>
      <c r="AR645" s="234" t="str">
        <f>IFERROR(VLOOKUP(AB645,Lists!$P$2:$Q$182,2,0),"")</f>
        <v/>
      </c>
      <c r="AS645" s="233" t="str">
        <f>IF(AI645="UI",VLOOKUP(AG645,'Convert Internation Units'!$A$2:$D$33,4,FALSE),IF(AG645="Penethamate hydroiodide",0.63,IF(AG645="Benzylpenicillin Procaine /
 Benzathine Penicillin",0.61,IF(AG645="Benzathine Penicillin",0.61,IF(AG645="Procaine benzylpenicillin",0.61,IF(AG645=Prodrug!F642,Prodrug!F642,Prodrug!F642))))))</f>
        <v/>
      </c>
      <c r="AT645" s="239" t="str">
        <f>IFERROR((((Calculations!K642*Calculations!G642)/Calculations!E642)*'Data Entry'!X645),"")</f>
        <v/>
      </c>
      <c r="AU645" s="235" t="str">
        <f>IFERROR(VLOOKUP(AG645,Lists!$P$2:$Q$182,2,0),"")</f>
        <v/>
      </c>
      <c r="AV645" s="233" t="str">
        <f>IF(AL645="UI",VLOOKUP(AJ645,'Convert Internation Units'!$A$2:$D$33,4,FALSE),IF(AJ645="Penethamate hydroiodide",0.63,IF(AJ645="Benzylpenicillin Procaine /
 Benzathine Penicillin",0.61,IF(AJ645="Benzathine Penicillin",0.61,IF(AJ645="Procaine benzylpenicillin",0.61,IF(AJ645=Prodrug!G642,Prodrug!G642,Prodrug!G642))))))</f>
        <v/>
      </c>
      <c r="AW645" s="239" t="str">
        <f>IFERROR((((Calculations!O642*Calculations!G642)/Calculations!E642)*'Data Entry'!X645),"")</f>
        <v/>
      </c>
      <c r="AX645" s="235" t="str">
        <f>IFERROR(VLOOKUP(AJ645,Lists!$P$2:$Q$182,2,0),"")</f>
        <v/>
      </c>
      <c r="AY645" s="233" t="str">
        <f>IF(AO645="UI",VLOOKUP(AM645,'Convert Internation Units'!$A$2:$D$33,4,FALSE),IF(AM645="Penethamate hydroiodide",0.63,IF(AM645="Benzylpenicillin Procaine /
 Benzathine Penicillin",0.61,IF(AM645="Benzathine Penicillin",0.61,IF(AM645="Procaine benzylpenicillin",0.61,IF(AM645=Prodrug!H642,Prodrug!H642,Prodrug!H642))))))</f>
        <v/>
      </c>
      <c r="AZ645" s="239" t="str">
        <f>IFERROR((((Calculations!S642*Calculations!G642)/Calculations!E642)*'Data Entry'!X645),"")</f>
        <v/>
      </c>
      <c r="BA645" s="235" t="str">
        <f>IFERROR(VLOOKUP(AM645,Lists!$P$2:$Q$182,2,0),"")</f>
        <v/>
      </c>
      <c r="BG645" s="165"/>
      <c r="BH645" s="165"/>
      <c r="BI645" s="165"/>
      <c r="BJ645" s="165"/>
      <c r="BK645" s="165"/>
      <c r="BL645" s="165"/>
      <c r="BM645" s="165"/>
      <c r="BN645" s="165"/>
      <c r="BO645" s="165"/>
      <c r="BP645" s="165"/>
      <c r="BQ645" s="165"/>
      <c r="BR645" s="165"/>
      <c r="BS645" s="165"/>
      <c r="BT645" s="165"/>
      <c r="BU645" s="165"/>
    </row>
    <row r="646" spans="1:73" s="5" customFormat="1">
      <c r="A646" s="6">
        <v>640</v>
      </c>
      <c r="B646" s="231"/>
      <c r="C646" s="7"/>
      <c r="D646" s="7"/>
      <c r="E646" s="7"/>
      <c r="F646" s="67"/>
      <c r="G646" s="79"/>
      <c r="H646" s="79"/>
      <c r="I646" s="75"/>
      <c r="J646" s="76"/>
      <c r="K646" s="76"/>
      <c r="L646" s="76"/>
      <c r="M646" s="76"/>
      <c r="N646" s="76"/>
      <c r="O646" s="76"/>
      <c r="P646" s="76"/>
      <c r="Q646" s="76"/>
      <c r="R646" s="76"/>
      <c r="S646" s="76"/>
      <c r="T646" s="76"/>
      <c r="U646" s="76"/>
      <c r="V646" s="76"/>
      <c r="W646" s="80"/>
      <c r="X646" s="69"/>
      <c r="Y646" s="25"/>
      <c r="Z646" s="326"/>
      <c r="AA646" s="327"/>
      <c r="AB646" s="28"/>
      <c r="AC646" s="23"/>
      <c r="AD646" s="8"/>
      <c r="AE646" s="8"/>
      <c r="AF646" s="25"/>
      <c r="AG646" s="6"/>
      <c r="AH646" s="23"/>
      <c r="AI646" s="173"/>
      <c r="AJ646" s="26"/>
      <c r="AK646" s="23"/>
      <c r="AL646" s="25"/>
      <c r="AM646" s="6"/>
      <c r="AN646" s="23"/>
      <c r="AO646" s="247"/>
      <c r="AP646" s="243" t="str">
        <f>IF(AD646="UI",VLOOKUP(AB646,'Convert Internation Units'!$A$2:$D$33,4,FALSE),IF(AB646="Penethamate hydroiodide",0.63,IF(AB646="Benzylpenicillin Procaine /
 Benzathine Penicillin",0.61,IF(AB646="Benzathine Penicillin",0.61,IF(AB646="Procaine benzylpenicillin",0.61,IF(AB646=Prodrug!E643,Prodrug!E643,Prodrug!E643))))))</f>
        <v/>
      </c>
      <c r="AQ646" s="240" t="str">
        <f>IFERROR((((Calculations!C643*Calculations!G643)/Calculations!E643)*'Data Entry'!X646),"")</f>
        <v/>
      </c>
      <c r="AR646" s="141" t="str">
        <f>IFERROR(VLOOKUP(AB646,Lists!$P$2:$Q$182,2,0),"")</f>
        <v/>
      </c>
      <c r="AS646" s="143" t="str">
        <f>IF(AI646="UI",VLOOKUP(AG646,'Convert Internation Units'!$A$2:$D$33,4,FALSE),IF(AG646="Penethamate hydroiodide",0.63,IF(AG646="Benzylpenicillin Procaine /
 Benzathine Penicillin",0.61,IF(AG646="Benzathine Penicillin",0.61,IF(AG646="Procaine benzylpenicillin",0.61,IF(AG646=Prodrug!F643,Prodrug!F643,Prodrug!F643))))))</f>
        <v/>
      </c>
      <c r="AT646" s="240" t="str">
        <f>IFERROR((((Calculations!K643*Calculations!G643)/Calculations!E643)*'Data Entry'!X646),"")</f>
        <v/>
      </c>
      <c r="AU646" s="146" t="str">
        <f>IFERROR(VLOOKUP(AG646,Lists!$P$2:$Q$182,2,0),"")</f>
        <v/>
      </c>
      <c r="AV646" s="143" t="str">
        <f>IF(AL646="UI",VLOOKUP(AJ646,'Convert Internation Units'!$A$2:$D$33,4,FALSE),IF(AJ646="Penethamate hydroiodide",0.63,IF(AJ646="Benzylpenicillin Procaine /
 Benzathine Penicillin",0.61,IF(AJ646="Benzathine Penicillin",0.61,IF(AJ646="Procaine benzylpenicillin",0.61,IF(AJ646=Prodrug!G643,Prodrug!G643,Prodrug!G643))))))</f>
        <v/>
      </c>
      <c r="AW646" s="240" t="str">
        <f>IFERROR((((Calculations!O643*Calculations!G643)/Calculations!E643)*'Data Entry'!X646),"")</f>
        <v/>
      </c>
      <c r="AX646" s="146" t="str">
        <f>IFERROR(VLOOKUP(AJ646,Lists!$P$2:$Q$182,2,0),"")</f>
        <v/>
      </c>
      <c r="AY646" s="143" t="str">
        <f>IF(AO646="UI",VLOOKUP(AM646,'Convert Internation Units'!$A$2:$D$33,4,FALSE),IF(AM646="Penethamate hydroiodide",0.63,IF(AM646="Benzylpenicillin Procaine /
 Benzathine Penicillin",0.61,IF(AM646="Benzathine Penicillin",0.61,IF(AM646="Procaine benzylpenicillin",0.61,IF(AM646=Prodrug!H643,Prodrug!H643,Prodrug!H643))))))</f>
        <v/>
      </c>
      <c r="AZ646" s="240" t="str">
        <f>IFERROR((((Calculations!S643*Calculations!G643)/Calculations!E643)*'Data Entry'!X646),"")</f>
        <v/>
      </c>
      <c r="BA646" s="146" t="str">
        <f>IFERROR(VLOOKUP(AM646,Lists!$P$2:$Q$182,2,0),"")</f>
        <v/>
      </c>
      <c r="BG646" s="165"/>
      <c r="BH646" s="165"/>
      <c r="BI646" s="165"/>
      <c r="BJ646" s="165"/>
      <c r="BK646" s="165"/>
      <c r="BL646" s="165"/>
      <c r="BM646" s="165"/>
      <c r="BN646" s="165"/>
      <c r="BO646" s="165"/>
      <c r="BP646" s="165"/>
      <c r="BQ646" s="165"/>
      <c r="BR646" s="165"/>
      <c r="BS646" s="165"/>
      <c r="BT646" s="165"/>
      <c r="BU646" s="165"/>
    </row>
    <row r="647" spans="1:73" s="5" customFormat="1">
      <c r="A647" s="116">
        <v>641</v>
      </c>
      <c r="B647" s="232"/>
      <c r="C647" s="105"/>
      <c r="D647" s="105"/>
      <c r="E647" s="105"/>
      <c r="F647" s="106"/>
      <c r="G647" s="107"/>
      <c r="H647" s="107"/>
      <c r="I647" s="108"/>
      <c r="J647" s="110"/>
      <c r="K647" s="110"/>
      <c r="L647" s="110"/>
      <c r="M647" s="110"/>
      <c r="N647" s="110"/>
      <c r="O647" s="110"/>
      <c r="P647" s="110"/>
      <c r="Q647" s="110"/>
      <c r="R647" s="110"/>
      <c r="S647" s="110"/>
      <c r="T647" s="110"/>
      <c r="U647" s="110"/>
      <c r="V647" s="110"/>
      <c r="W647" s="109"/>
      <c r="X647" s="111"/>
      <c r="Y647" s="112"/>
      <c r="Z647" s="328"/>
      <c r="AA647" s="329"/>
      <c r="AB647" s="114"/>
      <c r="AC647" s="115"/>
      <c r="AD647" s="113"/>
      <c r="AE647" s="113"/>
      <c r="AF647" s="112"/>
      <c r="AG647" s="116"/>
      <c r="AH647" s="115"/>
      <c r="AI647" s="174"/>
      <c r="AJ647" s="104"/>
      <c r="AK647" s="115"/>
      <c r="AL647" s="112"/>
      <c r="AM647" s="116"/>
      <c r="AN647" s="115"/>
      <c r="AO647" s="248"/>
      <c r="AP647" s="242" t="str">
        <f>IF(AD647="UI",VLOOKUP(AB647,'Convert Internation Units'!$A$2:$D$33,4,FALSE),IF(AB647="Penethamate hydroiodide",0.63,IF(AB647="Benzylpenicillin Procaine /
 Benzathine Penicillin",0.61,IF(AB647="Benzathine Penicillin",0.61,IF(AB647="Procaine benzylpenicillin",0.61,IF(AB647=Prodrug!E644,Prodrug!E644,Prodrug!E644))))))</f>
        <v/>
      </c>
      <c r="AQ647" s="239" t="str">
        <f>IFERROR((((Calculations!C644*Calculations!G644)/Calculations!E644)*'Data Entry'!X647),"")</f>
        <v/>
      </c>
      <c r="AR647" s="234" t="str">
        <f>IFERROR(VLOOKUP(AB647,Lists!$P$2:$Q$182,2,0),"")</f>
        <v/>
      </c>
      <c r="AS647" s="233" t="str">
        <f>IF(AI647="UI",VLOOKUP(AG647,'Convert Internation Units'!$A$2:$D$33,4,FALSE),IF(AG647="Penethamate hydroiodide",0.63,IF(AG647="Benzylpenicillin Procaine /
 Benzathine Penicillin",0.61,IF(AG647="Benzathine Penicillin",0.61,IF(AG647="Procaine benzylpenicillin",0.61,IF(AG647=Prodrug!F644,Prodrug!F644,Prodrug!F644))))))</f>
        <v/>
      </c>
      <c r="AT647" s="239" t="str">
        <f>IFERROR((((Calculations!K644*Calculations!G644)/Calculations!E644)*'Data Entry'!X647),"")</f>
        <v/>
      </c>
      <c r="AU647" s="235" t="str">
        <f>IFERROR(VLOOKUP(AG647,Lists!$P$2:$Q$182,2,0),"")</f>
        <v/>
      </c>
      <c r="AV647" s="233" t="str">
        <f>IF(AL647="UI",VLOOKUP(AJ647,'Convert Internation Units'!$A$2:$D$33,4,FALSE),IF(AJ647="Penethamate hydroiodide",0.63,IF(AJ647="Benzylpenicillin Procaine /
 Benzathine Penicillin",0.61,IF(AJ647="Benzathine Penicillin",0.61,IF(AJ647="Procaine benzylpenicillin",0.61,IF(AJ647=Prodrug!G644,Prodrug!G644,Prodrug!G644))))))</f>
        <v/>
      </c>
      <c r="AW647" s="239" t="str">
        <f>IFERROR((((Calculations!O644*Calculations!G644)/Calculations!E644)*'Data Entry'!X647),"")</f>
        <v/>
      </c>
      <c r="AX647" s="235" t="str">
        <f>IFERROR(VLOOKUP(AJ647,Lists!$P$2:$Q$182,2,0),"")</f>
        <v/>
      </c>
      <c r="AY647" s="233" t="str">
        <f>IF(AO647="UI",VLOOKUP(AM647,'Convert Internation Units'!$A$2:$D$33,4,FALSE),IF(AM647="Penethamate hydroiodide",0.63,IF(AM647="Benzylpenicillin Procaine /
 Benzathine Penicillin",0.61,IF(AM647="Benzathine Penicillin",0.61,IF(AM647="Procaine benzylpenicillin",0.61,IF(AM647=Prodrug!H644,Prodrug!H644,Prodrug!H644))))))</f>
        <v/>
      </c>
      <c r="AZ647" s="239" t="str">
        <f>IFERROR((((Calculations!S644*Calculations!G644)/Calculations!E644)*'Data Entry'!X647),"")</f>
        <v/>
      </c>
      <c r="BA647" s="235" t="str">
        <f>IFERROR(VLOOKUP(AM647,Lists!$P$2:$Q$182,2,0),"")</f>
        <v/>
      </c>
      <c r="BG647" s="165"/>
      <c r="BH647" s="165"/>
      <c r="BI647" s="165"/>
      <c r="BJ647" s="165"/>
      <c r="BK647" s="165"/>
      <c r="BL647" s="165"/>
      <c r="BM647" s="165"/>
      <c r="BN647" s="165"/>
      <c r="BO647" s="165"/>
      <c r="BP647" s="165"/>
      <c r="BQ647" s="165"/>
      <c r="BR647" s="165"/>
      <c r="BS647" s="165"/>
      <c r="BT647" s="165"/>
      <c r="BU647" s="165"/>
    </row>
    <row r="648" spans="1:73" s="5" customFormat="1">
      <c r="A648" s="6">
        <v>642</v>
      </c>
      <c r="B648" s="231"/>
      <c r="C648" s="7"/>
      <c r="D648" s="7"/>
      <c r="E648" s="7"/>
      <c r="F648" s="67"/>
      <c r="G648" s="79"/>
      <c r="H648" s="79"/>
      <c r="I648" s="75"/>
      <c r="J648" s="76"/>
      <c r="K648" s="76"/>
      <c r="L648" s="76"/>
      <c r="M648" s="76"/>
      <c r="N648" s="76"/>
      <c r="O648" s="76"/>
      <c r="P648" s="76"/>
      <c r="Q648" s="76"/>
      <c r="R648" s="76"/>
      <c r="S648" s="76"/>
      <c r="T648" s="76"/>
      <c r="U648" s="76"/>
      <c r="V648" s="76"/>
      <c r="W648" s="80"/>
      <c r="X648" s="69"/>
      <c r="Y648" s="25"/>
      <c r="Z648" s="326"/>
      <c r="AA648" s="327"/>
      <c r="AB648" s="28"/>
      <c r="AC648" s="23"/>
      <c r="AD648" s="8"/>
      <c r="AE648" s="8"/>
      <c r="AF648" s="25"/>
      <c r="AG648" s="6"/>
      <c r="AH648" s="23"/>
      <c r="AI648" s="173"/>
      <c r="AJ648" s="26"/>
      <c r="AK648" s="23"/>
      <c r="AL648" s="25"/>
      <c r="AM648" s="6"/>
      <c r="AN648" s="23"/>
      <c r="AO648" s="247"/>
      <c r="AP648" s="243" t="str">
        <f>IF(AD648="UI",VLOOKUP(AB648,'Convert Internation Units'!$A$2:$D$33,4,FALSE),IF(AB648="Penethamate hydroiodide",0.63,IF(AB648="Benzylpenicillin Procaine /
 Benzathine Penicillin",0.61,IF(AB648="Benzathine Penicillin",0.61,IF(AB648="Procaine benzylpenicillin",0.61,IF(AB648=Prodrug!E645,Prodrug!E645,Prodrug!E645))))))</f>
        <v/>
      </c>
      <c r="AQ648" s="240" t="str">
        <f>IFERROR((((Calculations!C645*Calculations!G645)/Calculations!E645)*'Data Entry'!X648),"")</f>
        <v/>
      </c>
      <c r="AR648" s="141" t="str">
        <f>IFERROR(VLOOKUP(AB648,Lists!$P$2:$Q$182,2,0),"")</f>
        <v/>
      </c>
      <c r="AS648" s="143" t="str">
        <f>IF(AI648="UI",VLOOKUP(AG648,'Convert Internation Units'!$A$2:$D$33,4,FALSE),IF(AG648="Penethamate hydroiodide",0.63,IF(AG648="Benzylpenicillin Procaine /
 Benzathine Penicillin",0.61,IF(AG648="Benzathine Penicillin",0.61,IF(AG648="Procaine benzylpenicillin",0.61,IF(AG648=Prodrug!F645,Prodrug!F645,Prodrug!F645))))))</f>
        <v/>
      </c>
      <c r="AT648" s="240" t="str">
        <f>IFERROR((((Calculations!K645*Calculations!G645)/Calculations!E645)*'Data Entry'!X648),"")</f>
        <v/>
      </c>
      <c r="AU648" s="146" t="str">
        <f>IFERROR(VLOOKUP(AG648,Lists!$P$2:$Q$182,2,0),"")</f>
        <v/>
      </c>
      <c r="AV648" s="143" t="str">
        <f>IF(AL648="UI",VLOOKUP(AJ648,'Convert Internation Units'!$A$2:$D$33,4,FALSE),IF(AJ648="Penethamate hydroiodide",0.63,IF(AJ648="Benzylpenicillin Procaine /
 Benzathine Penicillin",0.61,IF(AJ648="Benzathine Penicillin",0.61,IF(AJ648="Procaine benzylpenicillin",0.61,IF(AJ648=Prodrug!G645,Prodrug!G645,Prodrug!G645))))))</f>
        <v/>
      </c>
      <c r="AW648" s="240" t="str">
        <f>IFERROR((((Calculations!O645*Calculations!G645)/Calculations!E645)*'Data Entry'!X648),"")</f>
        <v/>
      </c>
      <c r="AX648" s="146" t="str">
        <f>IFERROR(VLOOKUP(AJ648,Lists!$P$2:$Q$182,2,0),"")</f>
        <v/>
      </c>
      <c r="AY648" s="143" t="str">
        <f>IF(AO648="UI",VLOOKUP(AM648,'Convert Internation Units'!$A$2:$D$33,4,FALSE),IF(AM648="Penethamate hydroiodide",0.63,IF(AM648="Benzylpenicillin Procaine /
 Benzathine Penicillin",0.61,IF(AM648="Benzathine Penicillin",0.61,IF(AM648="Procaine benzylpenicillin",0.61,IF(AM648=Prodrug!H645,Prodrug!H645,Prodrug!H645))))))</f>
        <v/>
      </c>
      <c r="AZ648" s="240" t="str">
        <f>IFERROR((((Calculations!S645*Calculations!G645)/Calculations!E645)*'Data Entry'!X648),"")</f>
        <v/>
      </c>
      <c r="BA648" s="146" t="str">
        <f>IFERROR(VLOOKUP(AM648,Lists!$P$2:$Q$182,2,0),"")</f>
        <v/>
      </c>
      <c r="BG648" s="165"/>
      <c r="BH648" s="165"/>
      <c r="BI648" s="165"/>
      <c r="BJ648" s="165"/>
      <c r="BK648" s="165"/>
      <c r="BL648" s="165"/>
      <c r="BM648" s="165"/>
      <c r="BN648" s="165"/>
      <c r="BO648" s="165"/>
      <c r="BP648" s="165"/>
      <c r="BQ648" s="165"/>
      <c r="BR648" s="165"/>
      <c r="BS648" s="165"/>
      <c r="BT648" s="165"/>
      <c r="BU648" s="165"/>
    </row>
    <row r="649" spans="1:73" s="5" customFormat="1">
      <c r="A649" s="116">
        <v>643</v>
      </c>
      <c r="B649" s="232"/>
      <c r="C649" s="105"/>
      <c r="D649" s="105"/>
      <c r="E649" s="105"/>
      <c r="F649" s="106"/>
      <c r="G649" s="107"/>
      <c r="H649" s="107"/>
      <c r="I649" s="108"/>
      <c r="J649" s="110"/>
      <c r="K649" s="110"/>
      <c r="L649" s="110"/>
      <c r="M649" s="110"/>
      <c r="N649" s="110"/>
      <c r="O649" s="110"/>
      <c r="P649" s="110"/>
      <c r="Q649" s="110"/>
      <c r="R649" s="110"/>
      <c r="S649" s="110"/>
      <c r="T649" s="110"/>
      <c r="U649" s="110"/>
      <c r="V649" s="110"/>
      <c r="W649" s="109"/>
      <c r="X649" s="111"/>
      <c r="Y649" s="112"/>
      <c r="Z649" s="328"/>
      <c r="AA649" s="329"/>
      <c r="AB649" s="114"/>
      <c r="AC649" s="115"/>
      <c r="AD649" s="113"/>
      <c r="AE649" s="113"/>
      <c r="AF649" s="112"/>
      <c r="AG649" s="116"/>
      <c r="AH649" s="115"/>
      <c r="AI649" s="174"/>
      <c r="AJ649" s="104"/>
      <c r="AK649" s="115"/>
      <c r="AL649" s="112"/>
      <c r="AM649" s="116"/>
      <c r="AN649" s="115"/>
      <c r="AO649" s="248"/>
      <c r="AP649" s="242" t="str">
        <f>IF(AD649="UI",VLOOKUP(AB649,'Convert Internation Units'!$A$2:$D$33,4,FALSE),IF(AB649="Penethamate hydroiodide",0.63,IF(AB649="Benzylpenicillin Procaine /
 Benzathine Penicillin",0.61,IF(AB649="Benzathine Penicillin",0.61,IF(AB649="Procaine benzylpenicillin",0.61,IF(AB649=Prodrug!E646,Prodrug!E646,Prodrug!E646))))))</f>
        <v/>
      </c>
      <c r="AQ649" s="239" t="str">
        <f>IFERROR((((Calculations!C646*Calculations!G646)/Calculations!E646)*'Data Entry'!X649),"")</f>
        <v/>
      </c>
      <c r="AR649" s="234" t="str">
        <f>IFERROR(VLOOKUP(AB649,Lists!$P$2:$Q$182,2,0),"")</f>
        <v/>
      </c>
      <c r="AS649" s="233" t="str">
        <f>IF(AI649="UI",VLOOKUP(AG649,'Convert Internation Units'!$A$2:$D$33,4,FALSE),IF(AG649="Penethamate hydroiodide",0.63,IF(AG649="Benzylpenicillin Procaine /
 Benzathine Penicillin",0.61,IF(AG649="Benzathine Penicillin",0.61,IF(AG649="Procaine benzylpenicillin",0.61,IF(AG649=Prodrug!F646,Prodrug!F646,Prodrug!F646))))))</f>
        <v/>
      </c>
      <c r="AT649" s="239" t="str">
        <f>IFERROR((((Calculations!K646*Calculations!G646)/Calculations!E646)*'Data Entry'!X649),"")</f>
        <v/>
      </c>
      <c r="AU649" s="235" t="str">
        <f>IFERROR(VLOOKUP(AG649,Lists!$P$2:$Q$182,2,0),"")</f>
        <v/>
      </c>
      <c r="AV649" s="233" t="str">
        <f>IF(AL649="UI",VLOOKUP(AJ649,'Convert Internation Units'!$A$2:$D$33,4,FALSE),IF(AJ649="Penethamate hydroiodide",0.63,IF(AJ649="Benzylpenicillin Procaine /
 Benzathine Penicillin",0.61,IF(AJ649="Benzathine Penicillin",0.61,IF(AJ649="Procaine benzylpenicillin",0.61,IF(AJ649=Prodrug!G646,Prodrug!G646,Prodrug!G646))))))</f>
        <v/>
      </c>
      <c r="AW649" s="239" t="str">
        <f>IFERROR((((Calculations!O646*Calculations!G646)/Calculations!E646)*'Data Entry'!X649),"")</f>
        <v/>
      </c>
      <c r="AX649" s="235" t="str">
        <f>IFERROR(VLOOKUP(AJ649,Lists!$P$2:$Q$182,2,0),"")</f>
        <v/>
      </c>
      <c r="AY649" s="233" t="str">
        <f>IF(AO649="UI",VLOOKUP(AM649,'Convert Internation Units'!$A$2:$D$33,4,FALSE),IF(AM649="Penethamate hydroiodide",0.63,IF(AM649="Benzylpenicillin Procaine /
 Benzathine Penicillin",0.61,IF(AM649="Benzathine Penicillin",0.61,IF(AM649="Procaine benzylpenicillin",0.61,IF(AM649=Prodrug!H646,Prodrug!H646,Prodrug!H646))))))</f>
        <v/>
      </c>
      <c r="AZ649" s="239" t="str">
        <f>IFERROR((((Calculations!S646*Calculations!G646)/Calculations!E646)*'Data Entry'!X649),"")</f>
        <v/>
      </c>
      <c r="BA649" s="235" t="str">
        <f>IFERROR(VLOOKUP(AM649,Lists!$P$2:$Q$182,2,0),"")</f>
        <v/>
      </c>
      <c r="BG649" s="165"/>
      <c r="BH649" s="165"/>
      <c r="BI649" s="165"/>
      <c r="BJ649" s="165"/>
      <c r="BK649" s="165"/>
      <c r="BL649" s="165"/>
      <c r="BM649" s="165"/>
      <c r="BN649" s="165"/>
      <c r="BO649" s="165"/>
      <c r="BP649" s="165"/>
      <c r="BQ649" s="165"/>
      <c r="BR649" s="165"/>
      <c r="BS649" s="165"/>
      <c r="BT649" s="165"/>
      <c r="BU649" s="165"/>
    </row>
    <row r="650" spans="1:73" s="5" customFormat="1">
      <c r="A650" s="6">
        <v>644</v>
      </c>
      <c r="B650" s="231"/>
      <c r="C650" s="7"/>
      <c r="D650" s="7"/>
      <c r="E650" s="7"/>
      <c r="F650" s="67"/>
      <c r="G650" s="79"/>
      <c r="H650" s="79"/>
      <c r="I650" s="75"/>
      <c r="J650" s="76"/>
      <c r="K650" s="76"/>
      <c r="L650" s="76"/>
      <c r="M650" s="76"/>
      <c r="N650" s="76"/>
      <c r="O650" s="76"/>
      <c r="P650" s="76"/>
      <c r="Q650" s="76"/>
      <c r="R650" s="76"/>
      <c r="S650" s="76"/>
      <c r="T650" s="76"/>
      <c r="U650" s="76"/>
      <c r="V650" s="76"/>
      <c r="W650" s="80"/>
      <c r="X650" s="69"/>
      <c r="Y650" s="25"/>
      <c r="Z650" s="326"/>
      <c r="AA650" s="327"/>
      <c r="AB650" s="28"/>
      <c r="AC650" s="23"/>
      <c r="AD650" s="8"/>
      <c r="AE650" s="8"/>
      <c r="AF650" s="25"/>
      <c r="AG650" s="6"/>
      <c r="AH650" s="23"/>
      <c r="AI650" s="173"/>
      <c r="AJ650" s="26"/>
      <c r="AK650" s="23"/>
      <c r="AL650" s="25"/>
      <c r="AM650" s="6"/>
      <c r="AN650" s="23"/>
      <c r="AO650" s="247"/>
      <c r="AP650" s="243" t="str">
        <f>IF(AD650="UI",VLOOKUP(AB650,'Convert Internation Units'!$A$2:$D$33,4,FALSE),IF(AB650="Penethamate hydroiodide",0.63,IF(AB650="Benzylpenicillin Procaine /
 Benzathine Penicillin",0.61,IF(AB650="Benzathine Penicillin",0.61,IF(AB650="Procaine benzylpenicillin",0.61,IF(AB650=Prodrug!E647,Prodrug!E647,Prodrug!E647))))))</f>
        <v/>
      </c>
      <c r="AQ650" s="240" t="str">
        <f>IFERROR((((Calculations!C647*Calculations!G647)/Calculations!E647)*'Data Entry'!X650),"")</f>
        <v/>
      </c>
      <c r="AR650" s="141" t="str">
        <f>IFERROR(VLOOKUP(AB650,Lists!$P$2:$Q$182,2,0),"")</f>
        <v/>
      </c>
      <c r="AS650" s="143" t="str">
        <f>IF(AI650="UI",VLOOKUP(AG650,'Convert Internation Units'!$A$2:$D$33,4,FALSE),IF(AG650="Penethamate hydroiodide",0.63,IF(AG650="Benzylpenicillin Procaine /
 Benzathine Penicillin",0.61,IF(AG650="Benzathine Penicillin",0.61,IF(AG650="Procaine benzylpenicillin",0.61,IF(AG650=Prodrug!F647,Prodrug!F647,Prodrug!F647))))))</f>
        <v/>
      </c>
      <c r="AT650" s="240" t="str">
        <f>IFERROR((((Calculations!K647*Calculations!G647)/Calculations!E647)*'Data Entry'!X650),"")</f>
        <v/>
      </c>
      <c r="AU650" s="146" t="str">
        <f>IFERROR(VLOOKUP(AG650,Lists!$P$2:$Q$182,2,0),"")</f>
        <v/>
      </c>
      <c r="AV650" s="143" t="str">
        <f>IF(AL650="UI",VLOOKUP(AJ650,'Convert Internation Units'!$A$2:$D$33,4,FALSE),IF(AJ650="Penethamate hydroiodide",0.63,IF(AJ650="Benzylpenicillin Procaine /
 Benzathine Penicillin",0.61,IF(AJ650="Benzathine Penicillin",0.61,IF(AJ650="Procaine benzylpenicillin",0.61,IF(AJ650=Prodrug!G647,Prodrug!G647,Prodrug!G647))))))</f>
        <v/>
      </c>
      <c r="AW650" s="240" t="str">
        <f>IFERROR((((Calculations!O647*Calculations!G647)/Calculations!E647)*'Data Entry'!X650),"")</f>
        <v/>
      </c>
      <c r="AX650" s="146" t="str">
        <f>IFERROR(VLOOKUP(AJ650,Lists!$P$2:$Q$182,2,0),"")</f>
        <v/>
      </c>
      <c r="AY650" s="143" t="str">
        <f>IF(AO650="UI",VLOOKUP(AM650,'Convert Internation Units'!$A$2:$D$33,4,FALSE),IF(AM650="Penethamate hydroiodide",0.63,IF(AM650="Benzylpenicillin Procaine /
 Benzathine Penicillin",0.61,IF(AM650="Benzathine Penicillin",0.61,IF(AM650="Procaine benzylpenicillin",0.61,IF(AM650=Prodrug!H647,Prodrug!H647,Prodrug!H647))))))</f>
        <v/>
      </c>
      <c r="AZ650" s="240" t="str">
        <f>IFERROR((((Calculations!S647*Calculations!G647)/Calculations!E647)*'Data Entry'!X650),"")</f>
        <v/>
      </c>
      <c r="BA650" s="146" t="str">
        <f>IFERROR(VLOOKUP(AM650,Lists!$P$2:$Q$182,2,0),"")</f>
        <v/>
      </c>
      <c r="BG650" s="165"/>
      <c r="BH650" s="165"/>
      <c r="BI650" s="165"/>
      <c r="BJ650" s="165"/>
      <c r="BK650" s="165"/>
      <c r="BL650" s="165"/>
      <c r="BM650" s="165"/>
      <c r="BN650" s="165"/>
      <c r="BO650" s="165"/>
      <c r="BP650" s="165"/>
      <c r="BQ650" s="165"/>
      <c r="BR650" s="165"/>
      <c r="BS650" s="165"/>
      <c r="BT650" s="165"/>
      <c r="BU650" s="165"/>
    </row>
    <row r="651" spans="1:73" s="5" customFormat="1">
      <c r="A651" s="116">
        <v>645</v>
      </c>
      <c r="B651" s="232"/>
      <c r="C651" s="105"/>
      <c r="D651" s="105"/>
      <c r="E651" s="105"/>
      <c r="F651" s="106"/>
      <c r="G651" s="107"/>
      <c r="H651" s="107"/>
      <c r="I651" s="108"/>
      <c r="J651" s="110"/>
      <c r="K651" s="110"/>
      <c r="L651" s="110"/>
      <c r="M651" s="110"/>
      <c r="N651" s="110"/>
      <c r="O651" s="110"/>
      <c r="P651" s="110"/>
      <c r="Q651" s="110"/>
      <c r="R651" s="110"/>
      <c r="S651" s="110"/>
      <c r="T651" s="110"/>
      <c r="U651" s="110"/>
      <c r="V651" s="110"/>
      <c r="W651" s="109"/>
      <c r="X651" s="111"/>
      <c r="Y651" s="112"/>
      <c r="Z651" s="328"/>
      <c r="AA651" s="329"/>
      <c r="AB651" s="114"/>
      <c r="AC651" s="115"/>
      <c r="AD651" s="113"/>
      <c r="AE651" s="113"/>
      <c r="AF651" s="112"/>
      <c r="AG651" s="116"/>
      <c r="AH651" s="115"/>
      <c r="AI651" s="174"/>
      <c r="AJ651" s="104"/>
      <c r="AK651" s="115"/>
      <c r="AL651" s="112"/>
      <c r="AM651" s="116"/>
      <c r="AN651" s="115"/>
      <c r="AO651" s="248"/>
      <c r="AP651" s="242" t="str">
        <f>IF(AD651="UI",VLOOKUP(AB651,'Convert Internation Units'!$A$2:$D$33,4,FALSE),IF(AB651="Penethamate hydroiodide",0.63,IF(AB651="Benzylpenicillin Procaine /
 Benzathine Penicillin",0.61,IF(AB651="Benzathine Penicillin",0.61,IF(AB651="Procaine benzylpenicillin",0.61,IF(AB651=Prodrug!E648,Prodrug!E648,Prodrug!E648))))))</f>
        <v/>
      </c>
      <c r="AQ651" s="239" t="str">
        <f>IFERROR((((Calculations!C648*Calculations!G648)/Calculations!E648)*'Data Entry'!X651),"")</f>
        <v/>
      </c>
      <c r="AR651" s="234" t="str">
        <f>IFERROR(VLOOKUP(AB651,Lists!$P$2:$Q$182,2,0),"")</f>
        <v/>
      </c>
      <c r="AS651" s="233" t="str">
        <f>IF(AI651="UI",VLOOKUP(AG651,'Convert Internation Units'!$A$2:$D$33,4,FALSE),IF(AG651="Penethamate hydroiodide",0.63,IF(AG651="Benzylpenicillin Procaine /
 Benzathine Penicillin",0.61,IF(AG651="Benzathine Penicillin",0.61,IF(AG651="Procaine benzylpenicillin",0.61,IF(AG651=Prodrug!F648,Prodrug!F648,Prodrug!F648))))))</f>
        <v/>
      </c>
      <c r="AT651" s="239" t="str">
        <f>IFERROR((((Calculations!K648*Calculations!G648)/Calculations!E648)*'Data Entry'!X651),"")</f>
        <v/>
      </c>
      <c r="AU651" s="235" t="str">
        <f>IFERROR(VLOOKUP(AG651,Lists!$P$2:$Q$182,2,0),"")</f>
        <v/>
      </c>
      <c r="AV651" s="233" t="str">
        <f>IF(AL651="UI",VLOOKUP(AJ651,'Convert Internation Units'!$A$2:$D$33,4,FALSE),IF(AJ651="Penethamate hydroiodide",0.63,IF(AJ651="Benzylpenicillin Procaine /
 Benzathine Penicillin",0.61,IF(AJ651="Benzathine Penicillin",0.61,IF(AJ651="Procaine benzylpenicillin",0.61,IF(AJ651=Prodrug!G648,Prodrug!G648,Prodrug!G648))))))</f>
        <v/>
      </c>
      <c r="AW651" s="239" t="str">
        <f>IFERROR((((Calculations!O648*Calculations!G648)/Calculations!E648)*'Data Entry'!X651),"")</f>
        <v/>
      </c>
      <c r="AX651" s="235" t="str">
        <f>IFERROR(VLOOKUP(AJ651,Lists!$P$2:$Q$182,2,0),"")</f>
        <v/>
      </c>
      <c r="AY651" s="233" t="str">
        <f>IF(AO651="UI",VLOOKUP(AM651,'Convert Internation Units'!$A$2:$D$33,4,FALSE),IF(AM651="Penethamate hydroiodide",0.63,IF(AM651="Benzylpenicillin Procaine /
 Benzathine Penicillin",0.61,IF(AM651="Benzathine Penicillin",0.61,IF(AM651="Procaine benzylpenicillin",0.61,IF(AM651=Prodrug!H648,Prodrug!H648,Prodrug!H648))))))</f>
        <v/>
      </c>
      <c r="AZ651" s="239" t="str">
        <f>IFERROR((((Calculations!S648*Calculations!G648)/Calculations!E648)*'Data Entry'!X651),"")</f>
        <v/>
      </c>
      <c r="BA651" s="235" t="str">
        <f>IFERROR(VLOOKUP(AM651,Lists!$P$2:$Q$182,2,0),"")</f>
        <v/>
      </c>
      <c r="BG651" s="165"/>
      <c r="BH651" s="165"/>
      <c r="BI651" s="165"/>
      <c r="BJ651" s="165"/>
      <c r="BK651" s="165"/>
      <c r="BL651" s="165"/>
      <c r="BM651" s="165"/>
      <c r="BN651" s="165"/>
      <c r="BO651" s="165"/>
      <c r="BP651" s="165"/>
      <c r="BQ651" s="165"/>
      <c r="BR651" s="165"/>
      <c r="BS651" s="165"/>
      <c r="BT651" s="165"/>
      <c r="BU651" s="165"/>
    </row>
    <row r="652" spans="1:73" s="5" customFormat="1">
      <c r="A652" s="6">
        <v>646</v>
      </c>
      <c r="B652" s="231"/>
      <c r="C652" s="7"/>
      <c r="D652" s="7"/>
      <c r="E652" s="7"/>
      <c r="F652" s="67"/>
      <c r="G652" s="79"/>
      <c r="H652" s="79"/>
      <c r="I652" s="75"/>
      <c r="J652" s="76"/>
      <c r="K652" s="76"/>
      <c r="L652" s="76"/>
      <c r="M652" s="76"/>
      <c r="N652" s="76"/>
      <c r="O652" s="76"/>
      <c r="P652" s="76"/>
      <c r="Q652" s="76"/>
      <c r="R652" s="76"/>
      <c r="S652" s="76"/>
      <c r="T652" s="76"/>
      <c r="U652" s="76"/>
      <c r="V652" s="76"/>
      <c r="W652" s="80"/>
      <c r="X652" s="69"/>
      <c r="Y652" s="25"/>
      <c r="Z652" s="326"/>
      <c r="AA652" s="327"/>
      <c r="AB652" s="28"/>
      <c r="AC652" s="23"/>
      <c r="AD652" s="8"/>
      <c r="AE652" s="8"/>
      <c r="AF652" s="25"/>
      <c r="AG652" s="6"/>
      <c r="AH652" s="23"/>
      <c r="AI652" s="173"/>
      <c r="AJ652" s="26"/>
      <c r="AK652" s="23"/>
      <c r="AL652" s="25"/>
      <c r="AM652" s="6"/>
      <c r="AN652" s="23"/>
      <c r="AO652" s="247"/>
      <c r="AP652" s="243" t="str">
        <f>IF(AD652="UI",VLOOKUP(AB652,'Convert Internation Units'!$A$2:$D$33,4,FALSE),IF(AB652="Penethamate hydroiodide",0.63,IF(AB652="Benzylpenicillin Procaine /
 Benzathine Penicillin",0.61,IF(AB652="Benzathine Penicillin",0.61,IF(AB652="Procaine benzylpenicillin",0.61,IF(AB652=Prodrug!E649,Prodrug!E649,Prodrug!E649))))))</f>
        <v/>
      </c>
      <c r="AQ652" s="240" t="str">
        <f>IFERROR((((Calculations!C649*Calculations!G649)/Calculations!E649)*'Data Entry'!X652),"")</f>
        <v/>
      </c>
      <c r="AR652" s="141" t="str">
        <f>IFERROR(VLOOKUP(AB652,Lists!$P$2:$Q$182,2,0),"")</f>
        <v/>
      </c>
      <c r="AS652" s="143" t="str">
        <f>IF(AI652="UI",VLOOKUP(AG652,'Convert Internation Units'!$A$2:$D$33,4,FALSE),IF(AG652="Penethamate hydroiodide",0.63,IF(AG652="Benzylpenicillin Procaine /
 Benzathine Penicillin",0.61,IF(AG652="Benzathine Penicillin",0.61,IF(AG652="Procaine benzylpenicillin",0.61,IF(AG652=Prodrug!F649,Prodrug!F649,Prodrug!F649))))))</f>
        <v/>
      </c>
      <c r="AT652" s="240" t="str">
        <f>IFERROR((((Calculations!K649*Calculations!G649)/Calculations!E649)*'Data Entry'!X652),"")</f>
        <v/>
      </c>
      <c r="AU652" s="146" t="str">
        <f>IFERROR(VLOOKUP(AG652,Lists!$P$2:$Q$182,2,0),"")</f>
        <v/>
      </c>
      <c r="AV652" s="143" t="str">
        <f>IF(AL652="UI",VLOOKUP(AJ652,'Convert Internation Units'!$A$2:$D$33,4,FALSE),IF(AJ652="Penethamate hydroiodide",0.63,IF(AJ652="Benzylpenicillin Procaine /
 Benzathine Penicillin",0.61,IF(AJ652="Benzathine Penicillin",0.61,IF(AJ652="Procaine benzylpenicillin",0.61,IF(AJ652=Prodrug!G649,Prodrug!G649,Prodrug!G649))))))</f>
        <v/>
      </c>
      <c r="AW652" s="240" t="str">
        <f>IFERROR((((Calculations!O649*Calculations!G649)/Calculations!E649)*'Data Entry'!X652),"")</f>
        <v/>
      </c>
      <c r="AX652" s="146" t="str">
        <f>IFERROR(VLOOKUP(AJ652,Lists!$P$2:$Q$182,2,0),"")</f>
        <v/>
      </c>
      <c r="AY652" s="143" t="str">
        <f>IF(AO652="UI",VLOOKUP(AM652,'Convert Internation Units'!$A$2:$D$33,4,FALSE),IF(AM652="Penethamate hydroiodide",0.63,IF(AM652="Benzylpenicillin Procaine /
 Benzathine Penicillin",0.61,IF(AM652="Benzathine Penicillin",0.61,IF(AM652="Procaine benzylpenicillin",0.61,IF(AM652=Prodrug!H649,Prodrug!H649,Prodrug!H649))))))</f>
        <v/>
      </c>
      <c r="AZ652" s="240" t="str">
        <f>IFERROR((((Calculations!S649*Calculations!G649)/Calculations!E649)*'Data Entry'!X652),"")</f>
        <v/>
      </c>
      <c r="BA652" s="146" t="str">
        <f>IFERROR(VLOOKUP(AM652,Lists!$P$2:$Q$182,2,0),"")</f>
        <v/>
      </c>
      <c r="BG652" s="165"/>
      <c r="BH652" s="165"/>
      <c r="BI652" s="165"/>
      <c r="BJ652" s="165"/>
      <c r="BK652" s="165"/>
      <c r="BL652" s="165"/>
      <c r="BM652" s="165"/>
      <c r="BN652" s="165"/>
      <c r="BO652" s="165"/>
      <c r="BP652" s="165"/>
      <c r="BQ652" s="165"/>
      <c r="BR652" s="165"/>
      <c r="BS652" s="165"/>
      <c r="BT652" s="165"/>
      <c r="BU652" s="165"/>
    </row>
    <row r="653" spans="1:73" s="5" customFormat="1">
      <c r="A653" s="116">
        <v>647</v>
      </c>
      <c r="B653" s="232"/>
      <c r="C653" s="105"/>
      <c r="D653" s="105"/>
      <c r="E653" s="105"/>
      <c r="F653" s="106"/>
      <c r="G653" s="107"/>
      <c r="H653" s="107"/>
      <c r="I653" s="108"/>
      <c r="J653" s="110"/>
      <c r="K653" s="110"/>
      <c r="L653" s="110"/>
      <c r="M653" s="110"/>
      <c r="N653" s="110"/>
      <c r="O653" s="110"/>
      <c r="P653" s="110"/>
      <c r="Q653" s="110"/>
      <c r="R653" s="110"/>
      <c r="S653" s="110"/>
      <c r="T653" s="110"/>
      <c r="U653" s="110"/>
      <c r="V653" s="110"/>
      <c r="W653" s="109"/>
      <c r="X653" s="111"/>
      <c r="Y653" s="112"/>
      <c r="Z653" s="328"/>
      <c r="AA653" s="329"/>
      <c r="AB653" s="114"/>
      <c r="AC653" s="115"/>
      <c r="AD653" s="113"/>
      <c r="AE653" s="113"/>
      <c r="AF653" s="112"/>
      <c r="AG653" s="116"/>
      <c r="AH653" s="115"/>
      <c r="AI653" s="174"/>
      <c r="AJ653" s="104"/>
      <c r="AK653" s="115"/>
      <c r="AL653" s="112"/>
      <c r="AM653" s="116"/>
      <c r="AN653" s="115"/>
      <c r="AO653" s="248"/>
      <c r="AP653" s="242" t="str">
        <f>IF(AD653="UI",VLOOKUP(AB653,'Convert Internation Units'!$A$2:$D$33,4,FALSE),IF(AB653="Penethamate hydroiodide",0.63,IF(AB653="Benzylpenicillin Procaine /
 Benzathine Penicillin",0.61,IF(AB653="Benzathine Penicillin",0.61,IF(AB653="Procaine benzylpenicillin",0.61,IF(AB653=Prodrug!E650,Prodrug!E650,Prodrug!E650))))))</f>
        <v/>
      </c>
      <c r="AQ653" s="239" t="str">
        <f>IFERROR((((Calculations!C650*Calculations!G650)/Calculations!E650)*'Data Entry'!X653),"")</f>
        <v/>
      </c>
      <c r="AR653" s="234" t="str">
        <f>IFERROR(VLOOKUP(AB653,Lists!$P$2:$Q$182,2,0),"")</f>
        <v/>
      </c>
      <c r="AS653" s="233" t="str">
        <f>IF(AI653="UI",VLOOKUP(AG653,'Convert Internation Units'!$A$2:$D$33,4,FALSE),IF(AG653="Penethamate hydroiodide",0.63,IF(AG653="Benzylpenicillin Procaine /
 Benzathine Penicillin",0.61,IF(AG653="Benzathine Penicillin",0.61,IF(AG653="Procaine benzylpenicillin",0.61,IF(AG653=Prodrug!F650,Prodrug!F650,Prodrug!F650))))))</f>
        <v/>
      </c>
      <c r="AT653" s="239" t="str">
        <f>IFERROR((((Calculations!K650*Calculations!G650)/Calculations!E650)*'Data Entry'!X653),"")</f>
        <v/>
      </c>
      <c r="AU653" s="235" t="str">
        <f>IFERROR(VLOOKUP(AG653,Lists!$P$2:$Q$182,2,0),"")</f>
        <v/>
      </c>
      <c r="AV653" s="233" t="str">
        <f>IF(AL653="UI",VLOOKUP(AJ653,'Convert Internation Units'!$A$2:$D$33,4,FALSE),IF(AJ653="Penethamate hydroiodide",0.63,IF(AJ653="Benzylpenicillin Procaine /
 Benzathine Penicillin",0.61,IF(AJ653="Benzathine Penicillin",0.61,IF(AJ653="Procaine benzylpenicillin",0.61,IF(AJ653=Prodrug!G650,Prodrug!G650,Prodrug!G650))))))</f>
        <v/>
      </c>
      <c r="AW653" s="239" t="str">
        <f>IFERROR((((Calculations!O650*Calculations!G650)/Calculations!E650)*'Data Entry'!X653),"")</f>
        <v/>
      </c>
      <c r="AX653" s="235" t="str">
        <f>IFERROR(VLOOKUP(AJ653,Lists!$P$2:$Q$182,2,0),"")</f>
        <v/>
      </c>
      <c r="AY653" s="233" t="str">
        <f>IF(AO653="UI",VLOOKUP(AM653,'Convert Internation Units'!$A$2:$D$33,4,FALSE),IF(AM653="Penethamate hydroiodide",0.63,IF(AM653="Benzylpenicillin Procaine /
 Benzathine Penicillin",0.61,IF(AM653="Benzathine Penicillin",0.61,IF(AM653="Procaine benzylpenicillin",0.61,IF(AM653=Prodrug!H650,Prodrug!H650,Prodrug!H650))))))</f>
        <v/>
      </c>
      <c r="AZ653" s="239" t="str">
        <f>IFERROR((((Calculations!S650*Calculations!G650)/Calculations!E650)*'Data Entry'!X653),"")</f>
        <v/>
      </c>
      <c r="BA653" s="235" t="str">
        <f>IFERROR(VLOOKUP(AM653,Lists!$P$2:$Q$182,2,0),"")</f>
        <v/>
      </c>
      <c r="BG653" s="165"/>
      <c r="BH653" s="165"/>
      <c r="BI653" s="165"/>
      <c r="BJ653" s="165"/>
      <c r="BK653" s="165"/>
      <c r="BL653" s="165"/>
      <c r="BM653" s="165"/>
      <c r="BN653" s="165"/>
      <c r="BO653" s="165"/>
      <c r="BP653" s="165"/>
      <c r="BQ653" s="165"/>
      <c r="BR653" s="165"/>
      <c r="BS653" s="165"/>
      <c r="BT653" s="165"/>
      <c r="BU653" s="165"/>
    </row>
    <row r="654" spans="1:73" s="5" customFormat="1">
      <c r="A654" s="6">
        <v>648</v>
      </c>
      <c r="B654" s="231"/>
      <c r="C654" s="7"/>
      <c r="D654" s="7"/>
      <c r="E654" s="7"/>
      <c r="F654" s="67"/>
      <c r="G654" s="79"/>
      <c r="H654" s="79"/>
      <c r="I654" s="75"/>
      <c r="J654" s="76"/>
      <c r="K654" s="76"/>
      <c r="L654" s="76"/>
      <c r="M654" s="76"/>
      <c r="N654" s="76"/>
      <c r="O654" s="76"/>
      <c r="P654" s="76"/>
      <c r="Q654" s="76"/>
      <c r="R654" s="76"/>
      <c r="S654" s="76"/>
      <c r="T654" s="76"/>
      <c r="U654" s="76"/>
      <c r="V654" s="76"/>
      <c r="W654" s="80"/>
      <c r="X654" s="69"/>
      <c r="Y654" s="25"/>
      <c r="Z654" s="326"/>
      <c r="AA654" s="327"/>
      <c r="AB654" s="28"/>
      <c r="AC654" s="23"/>
      <c r="AD654" s="8"/>
      <c r="AE654" s="8"/>
      <c r="AF654" s="25"/>
      <c r="AG654" s="6"/>
      <c r="AH654" s="23"/>
      <c r="AI654" s="173"/>
      <c r="AJ654" s="26"/>
      <c r="AK654" s="23"/>
      <c r="AL654" s="25"/>
      <c r="AM654" s="6"/>
      <c r="AN654" s="23"/>
      <c r="AO654" s="247"/>
      <c r="AP654" s="243" t="str">
        <f>IF(AD654="UI",VLOOKUP(AB654,'Convert Internation Units'!$A$2:$D$33,4,FALSE),IF(AB654="Penethamate hydroiodide",0.63,IF(AB654="Benzylpenicillin Procaine /
 Benzathine Penicillin",0.61,IF(AB654="Benzathine Penicillin",0.61,IF(AB654="Procaine benzylpenicillin",0.61,IF(AB654=Prodrug!E651,Prodrug!E651,Prodrug!E651))))))</f>
        <v/>
      </c>
      <c r="AQ654" s="240" t="str">
        <f>IFERROR((((Calculations!C651*Calculations!G651)/Calculations!E651)*'Data Entry'!X654),"")</f>
        <v/>
      </c>
      <c r="AR654" s="141" t="str">
        <f>IFERROR(VLOOKUP(AB654,Lists!$P$2:$Q$182,2,0),"")</f>
        <v/>
      </c>
      <c r="AS654" s="143" t="str">
        <f>IF(AI654="UI",VLOOKUP(AG654,'Convert Internation Units'!$A$2:$D$33,4,FALSE),IF(AG654="Penethamate hydroiodide",0.63,IF(AG654="Benzylpenicillin Procaine /
 Benzathine Penicillin",0.61,IF(AG654="Benzathine Penicillin",0.61,IF(AG654="Procaine benzylpenicillin",0.61,IF(AG654=Prodrug!F651,Prodrug!F651,Prodrug!F651))))))</f>
        <v/>
      </c>
      <c r="AT654" s="240" t="str">
        <f>IFERROR((((Calculations!K651*Calculations!G651)/Calculations!E651)*'Data Entry'!X654),"")</f>
        <v/>
      </c>
      <c r="AU654" s="146" t="str">
        <f>IFERROR(VLOOKUP(AG654,Lists!$P$2:$Q$182,2,0),"")</f>
        <v/>
      </c>
      <c r="AV654" s="143" t="str">
        <f>IF(AL654="UI",VLOOKUP(AJ654,'Convert Internation Units'!$A$2:$D$33,4,FALSE),IF(AJ654="Penethamate hydroiodide",0.63,IF(AJ654="Benzylpenicillin Procaine /
 Benzathine Penicillin",0.61,IF(AJ654="Benzathine Penicillin",0.61,IF(AJ654="Procaine benzylpenicillin",0.61,IF(AJ654=Prodrug!G651,Prodrug!G651,Prodrug!G651))))))</f>
        <v/>
      </c>
      <c r="AW654" s="240" t="str">
        <f>IFERROR((((Calculations!O651*Calculations!G651)/Calculations!E651)*'Data Entry'!X654),"")</f>
        <v/>
      </c>
      <c r="AX654" s="146" t="str">
        <f>IFERROR(VLOOKUP(AJ654,Lists!$P$2:$Q$182,2,0),"")</f>
        <v/>
      </c>
      <c r="AY654" s="143" t="str">
        <f>IF(AO654="UI",VLOOKUP(AM654,'Convert Internation Units'!$A$2:$D$33,4,FALSE),IF(AM654="Penethamate hydroiodide",0.63,IF(AM654="Benzylpenicillin Procaine /
 Benzathine Penicillin",0.61,IF(AM654="Benzathine Penicillin",0.61,IF(AM654="Procaine benzylpenicillin",0.61,IF(AM654=Prodrug!H651,Prodrug!H651,Prodrug!H651))))))</f>
        <v/>
      </c>
      <c r="AZ654" s="240" t="str">
        <f>IFERROR((((Calculations!S651*Calculations!G651)/Calculations!E651)*'Data Entry'!X654),"")</f>
        <v/>
      </c>
      <c r="BA654" s="146" t="str">
        <f>IFERROR(VLOOKUP(AM654,Lists!$P$2:$Q$182,2,0),"")</f>
        <v/>
      </c>
      <c r="BG654" s="165"/>
      <c r="BH654" s="165"/>
      <c r="BI654" s="165"/>
      <c r="BJ654" s="165"/>
      <c r="BK654" s="165"/>
      <c r="BL654" s="165"/>
      <c r="BM654" s="165"/>
      <c r="BN654" s="165"/>
      <c r="BO654" s="165"/>
      <c r="BP654" s="165"/>
      <c r="BQ654" s="165"/>
      <c r="BR654" s="165"/>
      <c r="BS654" s="165"/>
      <c r="BT654" s="165"/>
      <c r="BU654" s="165"/>
    </row>
    <row r="655" spans="1:73" s="5" customFormat="1">
      <c r="A655" s="116">
        <v>649</v>
      </c>
      <c r="B655" s="232"/>
      <c r="C655" s="105"/>
      <c r="D655" s="105"/>
      <c r="E655" s="105"/>
      <c r="F655" s="106"/>
      <c r="G655" s="107"/>
      <c r="H655" s="107"/>
      <c r="I655" s="108"/>
      <c r="J655" s="110"/>
      <c r="K655" s="110"/>
      <c r="L655" s="110"/>
      <c r="M655" s="110"/>
      <c r="N655" s="110"/>
      <c r="O655" s="110"/>
      <c r="P655" s="110"/>
      <c r="Q655" s="110"/>
      <c r="R655" s="110"/>
      <c r="S655" s="110"/>
      <c r="T655" s="110"/>
      <c r="U655" s="110"/>
      <c r="V655" s="110"/>
      <c r="W655" s="109"/>
      <c r="X655" s="111"/>
      <c r="Y655" s="112"/>
      <c r="Z655" s="328"/>
      <c r="AA655" s="329"/>
      <c r="AB655" s="114"/>
      <c r="AC655" s="115"/>
      <c r="AD655" s="113"/>
      <c r="AE655" s="113"/>
      <c r="AF655" s="112"/>
      <c r="AG655" s="116"/>
      <c r="AH655" s="115"/>
      <c r="AI655" s="174"/>
      <c r="AJ655" s="104"/>
      <c r="AK655" s="115"/>
      <c r="AL655" s="112"/>
      <c r="AM655" s="116"/>
      <c r="AN655" s="115"/>
      <c r="AO655" s="248"/>
      <c r="AP655" s="242" t="str">
        <f>IF(AD655="UI",VLOOKUP(AB655,'Convert Internation Units'!$A$2:$D$33,4,FALSE),IF(AB655="Penethamate hydroiodide",0.63,IF(AB655="Benzylpenicillin Procaine /
 Benzathine Penicillin",0.61,IF(AB655="Benzathine Penicillin",0.61,IF(AB655="Procaine benzylpenicillin",0.61,IF(AB655=Prodrug!E652,Prodrug!E652,Prodrug!E652))))))</f>
        <v/>
      </c>
      <c r="AQ655" s="239" t="str">
        <f>IFERROR((((Calculations!C652*Calculations!G652)/Calculations!E652)*'Data Entry'!X655),"")</f>
        <v/>
      </c>
      <c r="AR655" s="234" t="str">
        <f>IFERROR(VLOOKUP(AB655,Lists!$P$2:$Q$182,2,0),"")</f>
        <v/>
      </c>
      <c r="AS655" s="233" t="str">
        <f>IF(AI655="UI",VLOOKUP(AG655,'Convert Internation Units'!$A$2:$D$33,4,FALSE),IF(AG655="Penethamate hydroiodide",0.63,IF(AG655="Benzylpenicillin Procaine /
 Benzathine Penicillin",0.61,IF(AG655="Benzathine Penicillin",0.61,IF(AG655="Procaine benzylpenicillin",0.61,IF(AG655=Prodrug!F652,Prodrug!F652,Prodrug!F652))))))</f>
        <v/>
      </c>
      <c r="AT655" s="239" t="str">
        <f>IFERROR((((Calculations!K652*Calculations!G652)/Calculations!E652)*'Data Entry'!X655),"")</f>
        <v/>
      </c>
      <c r="AU655" s="235" t="str">
        <f>IFERROR(VLOOKUP(AG655,Lists!$P$2:$Q$182,2,0),"")</f>
        <v/>
      </c>
      <c r="AV655" s="233" t="str">
        <f>IF(AL655="UI",VLOOKUP(AJ655,'Convert Internation Units'!$A$2:$D$33,4,FALSE),IF(AJ655="Penethamate hydroiodide",0.63,IF(AJ655="Benzylpenicillin Procaine /
 Benzathine Penicillin",0.61,IF(AJ655="Benzathine Penicillin",0.61,IF(AJ655="Procaine benzylpenicillin",0.61,IF(AJ655=Prodrug!G652,Prodrug!G652,Prodrug!G652))))))</f>
        <v/>
      </c>
      <c r="AW655" s="239" t="str">
        <f>IFERROR((((Calculations!O652*Calculations!G652)/Calculations!E652)*'Data Entry'!X655),"")</f>
        <v/>
      </c>
      <c r="AX655" s="235" t="str">
        <f>IFERROR(VLOOKUP(AJ655,Lists!$P$2:$Q$182,2,0),"")</f>
        <v/>
      </c>
      <c r="AY655" s="233" t="str">
        <f>IF(AO655="UI",VLOOKUP(AM655,'Convert Internation Units'!$A$2:$D$33,4,FALSE),IF(AM655="Penethamate hydroiodide",0.63,IF(AM655="Benzylpenicillin Procaine /
 Benzathine Penicillin",0.61,IF(AM655="Benzathine Penicillin",0.61,IF(AM655="Procaine benzylpenicillin",0.61,IF(AM655=Prodrug!H652,Prodrug!H652,Prodrug!H652))))))</f>
        <v/>
      </c>
      <c r="AZ655" s="239" t="str">
        <f>IFERROR((((Calculations!S652*Calculations!G652)/Calculations!E652)*'Data Entry'!X655),"")</f>
        <v/>
      </c>
      <c r="BA655" s="235" t="str">
        <f>IFERROR(VLOOKUP(AM655,Lists!$P$2:$Q$182,2,0),"")</f>
        <v/>
      </c>
      <c r="BG655" s="165"/>
      <c r="BH655" s="165"/>
      <c r="BI655" s="165"/>
      <c r="BJ655" s="165"/>
      <c r="BK655" s="165"/>
      <c r="BL655" s="165"/>
      <c r="BM655" s="165"/>
      <c r="BN655" s="165"/>
      <c r="BO655" s="165"/>
      <c r="BP655" s="165"/>
      <c r="BQ655" s="165"/>
      <c r="BR655" s="165"/>
      <c r="BS655" s="165"/>
      <c r="BT655" s="165"/>
      <c r="BU655" s="165"/>
    </row>
    <row r="656" spans="1:73" s="5" customFormat="1">
      <c r="A656" s="6">
        <v>650</v>
      </c>
      <c r="B656" s="231"/>
      <c r="C656" s="7"/>
      <c r="D656" s="7"/>
      <c r="E656" s="7"/>
      <c r="F656" s="67"/>
      <c r="G656" s="79"/>
      <c r="H656" s="79"/>
      <c r="I656" s="75"/>
      <c r="J656" s="76"/>
      <c r="K656" s="76"/>
      <c r="L656" s="76"/>
      <c r="M656" s="76"/>
      <c r="N656" s="76"/>
      <c r="O656" s="76"/>
      <c r="P656" s="76"/>
      <c r="Q656" s="76"/>
      <c r="R656" s="76"/>
      <c r="S656" s="76"/>
      <c r="T656" s="76"/>
      <c r="U656" s="76"/>
      <c r="V656" s="76"/>
      <c r="W656" s="80"/>
      <c r="X656" s="69"/>
      <c r="Y656" s="25"/>
      <c r="Z656" s="326"/>
      <c r="AA656" s="327"/>
      <c r="AB656" s="28"/>
      <c r="AC656" s="23"/>
      <c r="AD656" s="8"/>
      <c r="AE656" s="8"/>
      <c r="AF656" s="25"/>
      <c r="AG656" s="6"/>
      <c r="AH656" s="23"/>
      <c r="AI656" s="173"/>
      <c r="AJ656" s="26"/>
      <c r="AK656" s="23"/>
      <c r="AL656" s="25"/>
      <c r="AM656" s="6"/>
      <c r="AN656" s="23"/>
      <c r="AO656" s="247"/>
      <c r="AP656" s="243" t="str">
        <f>IF(AD656="UI",VLOOKUP(AB656,'Convert Internation Units'!$A$2:$D$33,4,FALSE),IF(AB656="Penethamate hydroiodide",0.63,IF(AB656="Benzylpenicillin Procaine /
 Benzathine Penicillin",0.61,IF(AB656="Benzathine Penicillin",0.61,IF(AB656="Procaine benzylpenicillin",0.61,IF(AB656=Prodrug!E653,Prodrug!E653,Prodrug!E653))))))</f>
        <v/>
      </c>
      <c r="AQ656" s="240" t="str">
        <f>IFERROR((((Calculations!C653*Calculations!G653)/Calculations!E653)*'Data Entry'!X656),"")</f>
        <v/>
      </c>
      <c r="AR656" s="141" t="str">
        <f>IFERROR(VLOOKUP(AB656,Lists!$P$2:$Q$182,2,0),"")</f>
        <v/>
      </c>
      <c r="AS656" s="143" t="str">
        <f>IF(AI656="UI",VLOOKUP(AG656,'Convert Internation Units'!$A$2:$D$33,4,FALSE),IF(AG656="Penethamate hydroiodide",0.63,IF(AG656="Benzylpenicillin Procaine /
 Benzathine Penicillin",0.61,IF(AG656="Benzathine Penicillin",0.61,IF(AG656="Procaine benzylpenicillin",0.61,IF(AG656=Prodrug!F653,Prodrug!F653,Prodrug!F653))))))</f>
        <v/>
      </c>
      <c r="AT656" s="240" t="str">
        <f>IFERROR((((Calculations!K653*Calculations!G653)/Calculations!E653)*'Data Entry'!X656),"")</f>
        <v/>
      </c>
      <c r="AU656" s="146" t="str">
        <f>IFERROR(VLOOKUP(AG656,Lists!$P$2:$Q$182,2,0),"")</f>
        <v/>
      </c>
      <c r="AV656" s="143" t="str">
        <f>IF(AL656="UI",VLOOKUP(AJ656,'Convert Internation Units'!$A$2:$D$33,4,FALSE),IF(AJ656="Penethamate hydroiodide",0.63,IF(AJ656="Benzylpenicillin Procaine /
 Benzathine Penicillin",0.61,IF(AJ656="Benzathine Penicillin",0.61,IF(AJ656="Procaine benzylpenicillin",0.61,IF(AJ656=Prodrug!G653,Prodrug!G653,Prodrug!G653))))))</f>
        <v/>
      </c>
      <c r="AW656" s="240" t="str">
        <f>IFERROR((((Calculations!O653*Calculations!G653)/Calculations!E653)*'Data Entry'!X656),"")</f>
        <v/>
      </c>
      <c r="AX656" s="146" t="str">
        <f>IFERROR(VLOOKUP(AJ656,Lists!$P$2:$Q$182,2,0),"")</f>
        <v/>
      </c>
      <c r="AY656" s="143" t="str">
        <f>IF(AO656="UI",VLOOKUP(AM656,'Convert Internation Units'!$A$2:$D$33,4,FALSE),IF(AM656="Penethamate hydroiodide",0.63,IF(AM656="Benzylpenicillin Procaine /
 Benzathine Penicillin",0.61,IF(AM656="Benzathine Penicillin",0.61,IF(AM656="Procaine benzylpenicillin",0.61,IF(AM656=Prodrug!H653,Prodrug!H653,Prodrug!H653))))))</f>
        <v/>
      </c>
      <c r="AZ656" s="240" t="str">
        <f>IFERROR((((Calculations!S653*Calculations!G653)/Calculations!E653)*'Data Entry'!X656),"")</f>
        <v/>
      </c>
      <c r="BA656" s="146" t="str">
        <f>IFERROR(VLOOKUP(AM656,Lists!$P$2:$Q$182,2,0),"")</f>
        <v/>
      </c>
      <c r="BG656" s="165"/>
      <c r="BH656" s="165"/>
      <c r="BI656" s="165"/>
      <c r="BJ656" s="165"/>
      <c r="BK656" s="165"/>
      <c r="BL656" s="165"/>
      <c r="BM656" s="165"/>
      <c r="BN656" s="165"/>
      <c r="BO656" s="165"/>
      <c r="BP656" s="165"/>
      <c r="BQ656" s="165"/>
      <c r="BR656" s="165"/>
      <c r="BS656" s="165"/>
      <c r="BT656" s="165"/>
      <c r="BU656" s="165"/>
    </row>
    <row r="657" spans="1:73" s="5" customFormat="1">
      <c r="A657" s="116">
        <v>651</v>
      </c>
      <c r="B657" s="232"/>
      <c r="C657" s="105"/>
      <c r="D657" s="105"/>
      <c r="E657" s="105"/>
      <c r="F657" s="106"/>
      <c r="G657" s="107"/>
      <c r="H657" s="107"/>
      <c r="I657" s="108"/>
      <c r="J657" s="110"/>
      <c r="K657" s="110"/>
      <c r="L657" s="110"/>
      <c r="M657" s="110"/>
      <c r="N657" s="110"/>
      <c r="O657" s="110"/>
      <c r="P657" s="110"/>
      <c r="Q657" s="110"/>
      <c r="R657" s="110"/>
      <c r="S657" s="110"/>
      <c r="T657" s="110"/>
      <c r="U657" s="110"/>
      <c r="V657" s="110"/>
      <c r="W657" s="109"/>
      <c r="X657" s="111"/>
      <c r="Y657" s="112"/>
      <c r="Z657" s="328"/>
      <c r="AA657" s="329"/>
      <c r="AB657" s="114"/>
      <c r="AC657" s="115"/>
      <c r="AD657" s="113"/>
      <c r="AE657" s="113"/>
      <c r="AF657" s="112"/>
      <c r="AG657" s="116"/>
      <c r="AH657" s="115"/>
      <c r="AI657" s="174"/>
      <c r="AJ657" s="104"/>
      <c r="AK657" s="115"/>
      <c r="AL657" s="112"/>
      <c r="AM657" s="116"/>
      <c r="AN657" s="115"/>
      <c r="AO657" s="248"/>
      <c r="AP657" s="242" t="str">
        <f>IF(AD657="UI",VLOOKUP(AB657,'Convert Internation Units'!$A$2:$D$33,4,FALSE),IF(AB657="Penethamate hydroiodide",0.63,IF(AB657="Benzylpenicillin Procaine /
 Benzathine Penicillin",0.61,IF(AB657="Benzathine Penicillin",0.61,IF(AB657="Procaine benzylpenicillin",0.61,IF(AB657=Prodrug!E654,Prodrug!E654,Prodrug!E654))))))</f>
        <v/>
      </c>
      <c r="AQ657" s="239" t="str">
        <f>IFERROR((((Calculations!C654*Calculations!G654)/Calculations!E654)*'Data Entry'!X657),"")</f>
        <v/>
      </c>
      <c r="AR657" s="234" t="str">
        <f>IFERROR(VLOOKUP(AB657,Lists!$P$2:$Q$182,2,0),"")</f>
        <v/>
      </c>
      <c r="AS657" s="233" t="str">
        <f>IF(AI657="UI",VLOOKUP(AG657,'Convert Internation Units'!$A$2:$D$33,4,FALSE),IF(AG657="Penethamate hydroiodide",0.63,IF(AG657="Benzylpenicillin Procaine /
 Benzathine Penicillin",0.61,IF(AG657="Benzathine Penicillin",0.61,IF(AG657="Procaine benzylpenicillin",0.61,IF(AG657=Prodrug!F654,Prodrug!F654,Prodrug!F654))))))</f>
        <v/>
      </c>
      <c r="AT657" s="239" t="str">
        <f>IFERROR((((Calculations!K654*Calculations!G654)/Calculations!E654)*'Data Entry'!X657),"")</f>
        <v/>
      </c>
      <c r="AU657" s="235" t="str">
        <f>IFERROR(VLOOKUP(AG657,Lists!$P$2:$Q$182,2,0),"")</f>
        <v/>
      </c>
      <c r="AV657" s="233" t="str">
        <f>IF(AL657="UI",VLOOKUP(AJ657,'Convert Internation Units'!$A$2:$D$33,4,FALSE),IF(AJ657="Penethamate hydroiodide",0.63,IF(AJ657="Benzylpenicillin Procaine /
 Benzathine Penicillin",0.61,IF(AJ657="Benzathine Penicillin",0.61,IF(AJ657="Procaine benzylpenicillin",0.61,IF(AJ657=Prodrug!G654,Prodrug!G654,Prodrug!G654))))))</f>
        <v/>
      </c>
      <c r="AW657" s="239" t="str">
        <f>IFERROR((((Calculations!O654*Calculations!G654)/Calculations!E654)*'Data Entry'!X657),"")</f>
        <v/>
      </c>
      <c r="AX657" s="235" t="str">
        <f>IFERROR(VLOOKUP(AJ657,Lists!$P$2:$Q$182,2,0),"")</f>
        <v/>
      </c>
      <c r="AY657" s="233" t="str">
        <f>IF(AO657="UI",VLOOKUP(AM657,'Convert Internation Units'!$A$2:$D$33,4,FALSE),IF(AM657="Penethamate hydroiodide",0.63,IF(AM657="Benzylpenicillin Procaine /
 Benzathine Penicillin",0.61,IF(AM657="Benzathine Penicillin",0.61,IF(AM657="Procaine benzylpenicillin",0.61,IF(AM657=Prodrug!H654,Prodrug!H654,Prodrug!H654))))))</f>
        <v/>
      </c>
      <c r="AZ657" s="239" t="str">
        <f>IFERROR((((Calculations!S654*Calculations!G654)/Calculations!E654)*'Data Entry'!X657),"")</f>
        <v/>
      </c>
      <c r="BA657" s="235" t="str">
        <f>IFERROR(VLOOKUP(AM657,Lists!$P$2:$Q$182,2,0),"")</f>
        <v/>
      </c>
      <c r="BG657" s="165"/>
      <c r="BH657" s="165"/>
      <c r="BI657" s="165"/>
      <c r="BJ657" s="165"/>
      <c r="BK657" s="165"/>
      <c r="BL657" s="165"/>
      <c r="BM657" s="165"/>
      <c r="BN657" s="165"/>
      <c r="BO657" s="165"/>
      <c r="BP657" s="165"/>
      <c r="BQ657" s="165"/>
      <c r="BR657" s="165"/>
      <c r="BS657" s="165"/>
      <c r="BT657" s="165"/>
      <c r="BU657" s="165"/>
    </row>
    <row r="658" spans="1:73" s="5" customFormat="1">
      <c r="A658" s="6">
        <v>652</v>
      </c>
      <c r="B658" s="231"/>
      <c r="C658" s="7"/>
      <c r="D658" s="7"/>
      <c r="E658" s="7"/>
      <c r="F658" s="67"/>
      <c r="G658" s="79"/>
      <c r="H658" s="79"/>
      <c r="I658" s="75"/>
      <c r="J658" s="76"/>
      <c r="K658" s="76"/>
      <c r="L658" s="76"/>
      <c r="M658" s="76"/>
      <c r="N658" s="76"/>
      <c r="O658" s="76"/>
      <c r="P658" s="76"/>
      <c r="Q658" s="76"/>
      <c r="R658" s="76"/>
      <c r="S658" s="76"/>
      <c r="T658" s="76"/>
      <c r="U658" s="76"/>
      <c r="V658" s="76"/>
      <c r="W658" s="80"/>
      <c r="X658" s="69"/>
      <c r="Y658" s="25"/>
      <c r="Z658" s="326"/>
      <c r="AA658" s="327"/>
      <c r="AB658" s="28"/>
      <c r="AC658" s="23"/>
      <c r="AD658" s="8"/>
      <c r="AE658" s="8"/>
      <c r="AF658" s="25"/>
      <c r="AG658" s="6"/>
      <c r="AH658" s="23"/>
      <c r="AI658" s="173"/>
      <c r="AJ658" s="26"/>
      <c r="AK658" s="23"/>
      <c r="AL658" s="25"/>
      <c r="AM658" s="6"/>
      <c r="AN658" s="23"/>
      <c r="AO658" s="247"/>
      <c r="AP658" s="243" t="str">
        <f>IF(AD658="UI",VLOOKUP(AB658,'Convert Internation Units'!$A$2:$D$33,4,FALSE),IF(AB658="Penethamate hydroiodide",0.63,IF(AB658="Benzylpenicillin Procaine /
 Benzathine Penicillin",0.61,IF(AB658="Benzathine Penicillin",0.61,IF(AB658="Procaine benzylpenicillin",0.61,IF(AB658=Prodrug!E655,Prodrug!E655,Prodrug!E655))))))</f>
        <v/>
      </c>
      <c r="AQ658" s="240" t="str">
        <f>IFERROR((((Calculations!C655*Calculations!G655)/Calculations!E655)*'Data Entry'!X658),"")</f>
        <v/>
      </c>
      <c r="AR658" s="141" t="str">
        <f>IFERROR(VLOOKUP(AB658,Lists!$P$2:$Q$182,2,0),"")</f>
        <v/>
      </c>
      <c r="AS658" s="143" t="str">
        <f>IF(AI658="UI",VLOOKUP(AG658,'Convert Internation Units'!$A$2:$D$33,4,FALSE),IF(AG658="Penethamate hydroiodide",0.63,IF(AG658="Benzylpenicillin Procaine /
 Benzathine Penicillin",0.61,IF(AG658="Benzathine Penicillin",0.61,IF(AG658="Procaine benzylpenicillin",0.61,IF(AG658=Prodrug!F655,Prodrug!F655,Prodrug!F655))))))</f>
        <v/>
      </c>
      <c r="AT658" s="240" t="str">
        <f>IFERROR((((Calculations!K655*Calculations!G655)/Calculations!E655)*'Data Entry'!X658),"")</f>
        <v/>
      </c>
      <c r="AU658" s="146" t="str">
        <f>IFERROR(VLOOKUP(AG658,Lists!$P$2:$Q$182,2,0),"")</f>
        <v/>
      </c>
      <c r="AV658" s="143" t="str">
        <f>IF(AL658="UI",VLOOKUP(AJ658,'Convert Internation Units'!$A$2:$D$33,4,FALSE),IF(AJ658="Penethamate hydroiodide",0.63,IF(AJ658="Benzylpenicillin Procaine /
 Benzathine Penicillin",0.61,IF(AJ658="Benzathine Penicillin",0.61,IF(AJ658="Procaine benzylpenicillin",0.61,IF(AJ658=Prodrug!G655,Prodrug!G655,Prodrug!G655))))))</f>
        <v/>
      </c>
      <c r="AW658" s="240" t="str">
        <f>IFERROR((((Calculations!O655*Calculations!G655)/Calculations!E655)*'Data Entry'!X658),"")</f>
        <v/>
      </c>
      <c r="AX658" s="146" t="str">
        <f>IFERROR(VLOOKUP(AJ658,Lists!$P$2:$Q$182,2,0),"")</f>
        <v/>
      </c>
      <c r="AY658" s="143" t="str">
        <f>IF(AO658="UI",VLOOKUP(AM658,'Convert Internation Units'!$A$2:$D$33,4,FALSE),IF(AM658="Penethamate hydroiodide",0.63,IF(AM658="Benzylpenicillin Procaine /
 Benzathine Penicillin",0.61,IF(AM658="Benzathine Penicillin",0.61,IF(AM658="Procaine benzylpenicillin",0.61,IF(AM658=Prodrug!H655,Prodrug!H655,Prodrug!H655))))))</f>
        <v/>
      </c>
      <c r="AZ658" s="240" t="str">
        <f>IFERROR((((Calculations!S655*Calculations!G655)/Calculations!E655)*'Data Entry'!X658),"")</f>
        <v/>
      </c>
      <c r="BA658" s="146" t="str">
        <f>IFERROR(VLOOKUP(AM658,Lists!$P$2:$Q$182,2,0),"")</f>
        <v/>
      </c>
      <c r="BG658" s="165"/>
      <c r="BH658" s="165"/>
      <c r="BI658" s="165"/>
      <c r="BJ658" s="165"/>
      <c r="BK658" s="165"/>
      <c r="BL658" s="165"/>
      <c r="BM658" s="165"/>
      <c r="BN658" s="165"/>
      <c r="BO658" s="165"/>
      <c r="BP658" s="165"/>
      <c r="BQ658" s="165"/>
      <c r="BR658" s="165"/>
      <c r="BS658" s="165"/>
      <c r="BT658" s="165"/>
      <c r="BU658" s="165"/>
    </row>
    <row r="659" spans="1:73" s="5" customFormat="1">
      <c r="A659" s="116">
        <v>653</v>
      </c>
      <c r="B659" s="232"/>
      <c r="C659" s="105"/>
      <c r="D659" s="105"/>
      <c r="E659" s="105"/>
      <c r="F659" s="106"/>
      <c r="G659" s="107"/>
      <c r="H659" s="107"/>
      <c r="I659" s="108"/>
      <c r="J659" s="110"/>
      <c r="K659" s="110"/>
      <c r="L659" s="110"/>
      <c r="M659" s="110"/>
      <c r="N659" s="110"/>
      <c r="O659" s="110"/>
      <c r="P659" s="110"/>
      <c r="Q659" s="110"/>
      <c r="R659" s="110"/>
      <c r="S659" s="110"/>
      <c r="T659" s="110"/>
      <c r="U659" s="110"/>
      <c r="V659" s="110"/>
      <c r="W659" s="109"/>
      <c r="X659" s="111"/>
      <c r="Y659" s="112"/>
      <c r="Z659" s="328"/>
      <c r="AA659" s="329"/>
      <c r="AB659" s="114"/>
      <c r="AC659" s="115"/>
      <c r="AD659" s="113"/>
      <c r="AE659" s="113"/>
      <c r="AF659" s="112"/>
      <c r="AG659" s="116"/>
      <c r="AH659" s="115"/>
      <c r="AI659" s="174"/>
      <c r="AJ659" s="104"/>
      <c r="AK659" s="115"/>
      <c r="AL659" s="112"/>
      <c r="AM659" s="116"/>
      <c r="AN659" s="115"/>
      <c r="AO659" s="248"/>
      <c r="AP659" s="242" t="str">
        <f>IF(AD659="UI",VLOOKUP(AB659,'Convert Internation Units'!$A$2:$D$33,4,FALSE),IF(AB659="Penethamate hydroiodide",0.63,IF(AB659="Benzylpenicillin Procaine /
 Benzathine Penicillin",0.61,IF(AB659="Benzathine Penicillin",0.61,IF(AB659="Procaine benzylpenicillin",0.61,IF(AB659=Prodrug!E656,Prodrug!E656,Prodrug!E656))))))</f>
        <v/>
      </c>
      <c r="AQ659" s="239" t="str">
        <f>IFERROR((((Calculations!C656*Calculations!G656)/Calculations!E656)*'Data Entry'!X659),"")</f>
        <v/>
      </c>
      <c r="AR659" s="234" t="str">
        <f>IFERROR(VLOOKUP(AB659,Lists!$P$2:$Q$182,2,0),"")</f>
        <v/>
      </c>
      <c r="AS659" s="233" t="str">
        <f>IF(AI659="UI",VLOOKUP(AG659,'Convert Internation Units'!$A$2:$D$33,4,FALSE),IF(AG659="Penethamate hydroiodide",0.63,IF(AG659="Benzylpenicillin Procaine /
 Benzathine Penicillin",0.61,IF(AG659="Benzathine Penicillin",0.61,IF(AG659="Procaine benzylpenicillin",0.61,IF(AG659=Prodrug!F656,Prodrug!F656,Prodrug!F656))))))</f>
        <v/>
      </c>
      <c r="AT659" s="239" t="str">
        <f>IFERROR((((Calculations!K656*Calculations!G656)/Calculations!E656)*'Data Entry'!X659),"")</f>
        <v/>
      </c>
      <c r="AU659" s="235" t="str">
        <f>IFERROR(VLOOKUP(AG659,Lists!$P$2:$Q$182,2,0),"")</f>
        <v/>
      </c>
      <c r="AV659" s="233" t="str">
        <f>IF(AL659="UI",VLOOKUP(AJ659,'Convert Internation Units'!$A$2:$D$33,4,FALSE),IF(AJ659="Penethamate hydroiodide",0.63,IF(AJ659="Benzylpenicillin Procaine /
 Benzathine Penicillin",0.61,IF(AJ659="Benzathine Penicillin",0.61,IF(AJ659="Procaine benzylpenicillin",0.61,IF(AJ659=Prodrug!G656,Prodrug!G656,Prodrug!G656))))))</f>
        <v/>
      </c>
      <c r="AW659" s="239" t="str">
        <f>IFERROR((((Calculations!O656*Calculations!G656)/Calculations!E656)*'Data Entry'!X659),"")</f>
        <v/>
      </c>
      <c r="AX659" s="235" t="str">
        <f>IFERROR(VLOOKUP(AJ659,Lists!$P$2:$Q$182,2,0),"")</f>
        <v/>
      </c>
      <c r="AY659" s="233" t="str">
        <f>IF(AO659="UI",VLOOKUP(AM659,'Convert Internation Units'!$A$2:$D$33,4,FALSE),IF(AM659="Penethamate hydroiodide",0.63,IF(AM659="Benzylpenicillin Procaine /
 Benzathine Penicillin",0.61,IF(AM659="Benzathine Penicillin",0.61,IF(AM659="Procaine benzylpenicillin",0.61,IF(AM659=Prodrug!H656,Prodrug!H656,Prodrug!H656))))))</f>
        <v/>
      </c>
      <c r="AZ659" s="239" t="str">
        <f>IFERROR((((Calculations!S656*Calculations!G656)/Calculations!E656)*'Data Entry'!X659),"")</f>
        <v/>
      </c>
      <c r="BA659" s="235" t="str">
        <f>IFERROR(VLOOKUP(AM659,Lists!$P$2:$Q$182,2,0),"")</f>
        <v/>
      </c>
      <c r="BG659" s="165"/>
      <c r="BH659" s="165"/>
      <c r="BI659" s="165"/>
      <c r="BJ659" s="165"/>
      <c r="BK659" s="165"/>
      <c r="BL659" s="165"/>
      <c r="BM659" s="165"/>
      <c r="BN659" s="165"/>
      <c r="BO659" s="165"/>
      <c r="BP659" s="165"/>
      <c r="BQ659" s="165"/>
      <c r="BR659" s="165"/>
      <c r="BS659" s="165"/>
      <c r="BT659" s="165"/>
      <c r="BU659" s="165"/>
    </row>
    <row r="660" spans="1:73" s="5" customFormat="1">
      <c r="A660" s="6">
        <v>654</v>
      </c>
      <c r="B660" s="231"/>
      <c r="C660" s="7"/>
      <c r="D660" s="7"/>
      <c r="E660" s="7"/>
      <c r="F660" s="67"/>
      <c r="G660" s="79"/>
      <c r="H660" s="79"/>
      <c r="I660" s="75"/>
      <c r="J660" s="76"/>
      <c r="K660" s="76"/>
      <c r="L660" s="76"/>
      <c r="M660" s="76"/>
      <c r="N660" s="76"/>
      <c r="O660" s="76"/>
      <c r="P660" s="76"/>
      <c r="Q660" s="76"/>
      <c r="R660" s="76"/>
      <c r="S660" s="76"/>
      <c r="T660" s="76"/>
      <c r="U660" s="76"/>
      <c r="V660" s="76"/>
      <c r="W660" s="80"/>
      <c r="X660" s="69"/>
      <c r="Y660" s="25"/>
      <c r="Z660" s="326"/>
      <c r="AA660" s="327"/>
      <c r="AB660" s="28"/>
      <c r="AC660" s="23"/>
      <c r="AD660" s="8"/>
      <c r="AE660" s="8"/>
      <c r="AF660" s="25"/>
      <c r="AG660" s="6"/>
      <c r="AH660" s="23"/>
      <c r="AI660" s="173"/>
      <c r="AJ660" s="26"/>
      <c r="AK660" s="23"/>
      <c r="AL660" s="25"/>
      <c r="AM660" s="6"/>
      <c r="AN660" s="23"/>
      <c r="AO660" s="247"/>
      <c r="AP660" s="243" t="str">
        <f>IF(AD660="UI",VLOOKUP(AB660,'Convert Internation Units'!$A$2:$D$33,4,FALSE),IF(AB660="Penethamate hydroiodide",0.63,IF(AB660="Benzylpenicillin Procaine /
 Benzathine Penicillin",0.61,IF(AB660="Benzathine Penicillin",0.61,IF(AB660="Procaine benzylpenicillin",0.61,IF(AB660=Prodrug!E657,Prodrug!E657,Prodrug!E657))))))</f>
        <v/>
      </c>
      <c r="AQ660" s="240" t="str">
        <f>IFERROR((((Calculations!C657*Calculations!G657)/Calculations!E657)*'Data Entry'!X660),"")</f>
        <v/>
      </c>
      <c r="AR660" s="141" t="str">
        <f>IFERROR(VLOOKUP(AB660,Lists!$P$2:$Q$182,2,0),"")</f>
        <v/>
      </c>
      <c r="AS660" s="143" t="str">
        <f>IF(AI660="UI",VLOOKUP(AG660,'Convert Internation Units'!$A$2:$D$33,4,FALSE),IF(AG660="Penethamate hydroiodide",0.63,IF(AG660="Benzylpenicillin Procaine /
 Benzathine Penicillin",0.61,IF(AG660="Benzathine Penicillin",0.61,IF(AG660="Procaine benzylpenicillin",0.61,IF(AG660=Prodrug!F657,Prodrug!F657,Prodrug!F657))))))</f>
        <v/>
      </c>
      <c r="AT660" s="240" t="str">
        <f>IFERROR((((Calculations!K657*Calculations!G657)/Calculations!E657)*'Data Entry'!X660),"")</f>
        <v/>
      </c>
      <c r="AU660" s="146" t="str">
        <f>IFERROR(VLOOKUP(AG660,Lists!$P$2:$Q$182,2,0),"")</f>
        <v/>
      </c>
      <c r="AV660" s="143" t="str">
        <f>IF(AL660="UI",VLOOKUP(AJ660,'Convert Internation Units'!$A$2:$D$33,4,FALSE),IF(AJ660="Penethamate hydroiodide",0.63,IF(AJ660="Benzylpenicillin Procaine /
 Benzathine Penicillin",0.61,IF(AJ660="Benzathine Penicillin",0.61,IF(AJ660="Procaine benzylpenicillin",0.61,IF(AJ660=Prodrug!G657,Prodrug!G657,Prodrug!G657))))))</f>
        <v/>
      </c>
      <c r="AW660" s="240" t="str">
        <f>IFERROR((((Calculations!O657*Calculations!G657)/Calculations!E657)*'Data Entry'!X660),"")</f>
        <v/>
      </c>
      <c r="AX660" s="146" t="str">
        <f>IFERROR(VLOOKUP(AJ660,Lists!$P$2:$Q$182,2,0),"")</f>
        <v/>
      </c>
      <c r="AY660" s="143" t="str">
        <f>IF(AO660="UI",VLOOKUP(AM660,'Convert Internation Units'!$A$2:$D$33,4,FALSE),IF(AM660="Penethamate hydroiodide",0.63,IF(AM660="Benzylpenicillin Procaine /
 Benzathine Penicillin",0.61,IF(AM660="Benzathine Penicillin",0.61,IF(AM660="Procaine benzylpenicillin",0.61,IF(AM660=Prodrug!H657,Prodrug!H657,Prodrug!H657))))))</f>
        <v/>
      </c>
      <c r="AZ660" s="240" t="str">
        <f>IFERROR((((Calculations!S657*Calculations!G657)/Calculations!E657)*'Data Entry'!X660),"")</f>
        <v/>
      </c>
      <c r="BA660" s="146" t="str">
        <f>IFERROR(VLOOKUP(AM660,Lists!$P$2:$Q$182,2,0),"")</f>
        <v/>
      </c>
      <c r="BG660" s="165"/>
      <c r="BH660" s="165"/>
      <c r="BI660" s="165"/>
      <c r="BJ660" s="165"/>
      <c r="BK660" s="165"/>
      <c r="BL660" s="165"/>
      <c r="BM660" s="165"/>
      <c r="BN660" s="165"/>
      <c r="BO660" s="165"/>
      <c r="BP660" s="165"/>
      <c r="BQ660" s="165"/>
      <c r="BR660" s="165"/>
      <c r="BS660" s="165"/>
      <c r="BT660" s="165"/>
      <c r="BU660" s="165"/>
    </row>
    <row r="661" spans="1:73" s="5" customFormat="1">
      <c r="A661" s="116">
        <v>655</v>
      </c>
      <c r="B661" s="232"/>
      <c r="C661" s="105"/>
      <c r="D661" s="105"/>
      <c r="E661" s="105"/>
      <c r="F661" s="106"/>
      <c r="G661" s="107"/>
      <c r="H661" s="107"/>
      <c r="I661" s="108"/>
      <c r="J661" s="110"/>
      <c r="K661" s="110"/>
      <c r="L661" s="110"/>
      <c r="M661" s="110"/>
      <c r="N661" s="110"/>
      <c r="O661" s="110"/>
      <c r="P661" s="110"/>
      <c r="Q661" s="110"/>
      <c r="R661" s="110"/>
      <c r="S661" s="110"/>
      <c r="T661" s="110"/>
      <c r="U661" s="110"/>
      <c r="V661" s="110"/>
      <c r="W661" s="109"/>
      <c r="X661" s="111"/>
      <c r="Y661" s="112"/>
      <c r="Z661" s="328"/>
      <c r="AA661" s="329"/>
      <c r="AB661" s="114"/>
      <c r="AC661" s="115"/>
      <c r="AD661" s="113"/>
      <c r="AE661" s="113"/>
      <c r="AF661" s="112"/>
      <c r="AG661" s="116"/>
      <c r="AH661" s="115"/>
      <c r="AI661" s="174"/>
      <c r="AJ661" s="104"/>
      <c r="AK661" s="115"/>
      <c r="AL661" s="112"/>
      <c r="AM661" s="116"/>
      <c r="AN661" s="115"/>
      <c r="AO661" s="248"/>
      <c r="AP661" s="242" t="str">
        <f>IF(AD661="UI",VLOOKUP(AB661,'Convert Internation Units'!$A$2:$D$33,4,FALSE),IF(AB661="Penethamate hydroiodide",0.63,IF(AB661="Benzylpenicillin Procaine /
 Benzathine Penicillin",0.61,IF(AB661="Benzathine Penicillin",0.61,IF(AB661="Procaine benzylpenicillin",0.61,IF(AB661=Prodrug!E658,Prodrug!E658,Prodrug!E658))))))</f>
        <v/>
      </c>
      <c r="AQ661" s="239" t="str">
        <f>IFERROR((((Calculations!C658*Calculations!G658)/Calculations!E658)*'Data Entry'!X661),"")</f>
        <v/>
      </c>
      <c r="AR661" s="234" t="str">
        <f>IFERROR(VLOOKUP(AB661,Lists!$P$2:$Q$182,2,0),"")</f>
        <v/>
      </c>
      <c r="AS661" s="233" t="str">
        <f>IF(AI661="UI",VLOOKUP(AG661,'Convert Internation Units'!$A$2:$D$33,4,FALSE),IF(AG661="Penethamate hydroiodide",0.63,IF(AG661="Benzylpenicillin Procaine /
 Benzathine Penicillin",0.61,IF(AG661="Benzathine Penicillin",0.61,IF(AG661="Procaine benzylpenicillin",0.61,IF(AG661=Prodrug!F658,Prodrug!F658,Prodrug!F658))))))</f>
        <v/>
      </c>
      <c r="AT661" s="239" t="str">
        <f>IFERROR((((Calculations!K658*Calculations!G658)/Calculations!E658)*'Data Entry'!X661),"")</f>
        <v/>
      </c>
      <c r="AU661" s="235" t="str">
        <f>IFERROR(VLOOKUP(AG661,Lists!$P$2:$Q$182,2,0),"")</f>
        <v/>
      </c>
      <c r="AV661" s="233" t="str">
        <f>IF(AL661="UI",VLOOKUP(AJ661,'Convert Internation Units'!$A$2:$D$33,4,FALSE),IF(AJ661="Penethamate hydroiodide",0.63,IF(AJ661="Benzylpenicillin Procaine /
 Benzathine Penicillin",0.61,IF(AJ661="Benzathine Penicillin",0.61,IF(AJ661="Procaine benzylpenicillin",0.61,IF(AJ661=Prodrug!G658,Prodrug!G658,Prodrug!G658))))))</f>
        <v/>
      </c>
      <c r="AW661" s="239" t="str">
        <f>IFERROR((((Calculations!O658*Calculations!G658)/Calculations!E658)*'Data Entry'!X661),"")</f>
        <v/>
      </c>
      <c r="AX661" s="235" t="str">
        <f>IFERROR(VLOOKUP(AJ661,Lists!$P$2:$Q$182,2,0),"")</f>
        <v/>
      </c>
      <c r="AY661" s="233" t="str">
        <f>IF(AO661="UI",VLOOKUP(AM661,'Convert Internation Units'!$A$2:$D$33,4,FALSE),IF(AM661="Penethamate hydroiodide",0.63,IF(AM661="Benzylpenicillin Procaine /
 Benzathine Penicillin",0.61,IF(AM661="Benzathine Penicillin",0.61,IF(AM661="Procaine benzylpenicillin",0.61,IF(AM661=Prodrug!H658,Prodrug!H658,Prodrug!H658))))))</f>
        <v/>
      </c>
      <c r="AZ661" s="239" t="str">
        <f>IFERROR((((Calculations!S658*Calculations!G658)/Calculations!E658)*'Data Entry'!X661),"")</f>
        <v/>
      </c>
      <c r="BA661" s="235" t="str">
        <f>IFERROR(VLOOKUP(AM661,Lists!$P$2:$Q$182,2,0),"")</f>
        <v/>
      </c>
      <c r="BG661" s="165"/>
      <c r="BH661" s="165"/>
      <c r="BI661" s="165"/>
      <c r="BJ661" s="165"/>
      <c r="BK661" s="165"/>
      <c r="BL661" s="165"/>
      <c r="BM661" s="165"/>
      <c r="BN661" s="165"/>
      <c r="BO661" s="165"/>
      <c r="BP661" s="165"/>
      <c r="BQ661" s="165"/>
      <c r="BR661" s="165"/>
      <c r="BS661" s="165"/>
      <c r="BT661" s="165"/>
      <c r="BU661" s="165"/>
    </row>
    <row r="662" spans="1:73" s="5" customFormat="1">
      <c r="A662" s="6">
        <v>656</v>
      </c>
      <c r="B662" s="231"/>
      <c r="C662" s="7"/>
      <c r="D662" s="7"/>
      <c r="E662" s="7"/>
      <c r="F662" s="67"/>
      <c r="G662" s="79"/>
      <c r="H662" s="79"/>
      <c r="I662" s="75"/>
      <c r="J662" s="76"/>
      <c r="K662" s="76"/>
      <c r="L662" s="76"/>
      <c r="M662" s="76"/>
      <c r="N662" s="76"/>
      <c r="O662" s="76"/>
      <c r="P662" s="76"/>
      <c r="Q662" s="76"/>
      <c r="R662" s="76"/>
      <c r="S662" s="76"/>
      <c r="T662" s="76"/>
      <c r="U662" s="76"/>
      <c r="V662" s="76"/>
      <c r="W662" s="80"/>
      <c r="X662" s="69"/>
      <c r="Y662" s="25"/>
      <c r="Z662" s="326"/>
      <c r="AA662" s="327"/>
      <c r="AB662" s="28"/>
      <c r="AC662" s="23"/>
      <c r="AD662" s="8"/>
      <c r="AE662" s="8"/>
      <c r="AF662" s="25"/>
      <c r="AG662" s="6"/>
      <c r="AH662" s="23"/>
      <c r="AI662" s="173"/>
      <c r="AJ662" s="26"/>
      <c r="AK662" s="23"/>
      <c r="AL662" s="25"/>
      <c r="AM662" s="6"/>
      <c r="AN662" s="23"/>
      <c r="AO662" s="247"/>
      <c r="AP662" s="243" t="str">
        <f>IF(AD662="UI",VLOOKUP(AB662,'Convert Internation Units'!$A$2:$D$33,4,FALSE),IF(AB662="Penethamate hydroiodide",0.63,IF(AB662="Benzylpenicillin Procaine /
 Benzathine Penicillin",0.61,IF(AB662="Benzathine Penicillin",0.61,IF(AB662="Procaine benzylpenicillin",0.61,IF(AB662=Prodrug!E659,Prodrug!E659,Prodrug!E659))))))</f>
        <v/>
      </c>
      <c r="AQ662" s="240" t="str">
        <f>IFERROR((((Calculations!C659*Calculations!G659)/Calculations!E659)*'Data Entry'!X662),"")</f>
        <v/>
      </c>
      <c r="AR662" s="141" t="str">
        <f>IFERROR(VLOOKUP(AB662,Lists!$P$2:$Q$182,2,0),"")</f>
        <v/>
      </c>
      <c r="AS662" s="143" t="str">
        <f>IF(AI662="UI",VLOOKUP(AG662,'Convert Internation Units'!$A$2:$D$33,4,FALSE),IF(AG662="Penethamate hydroiodide",0.63,IF(AG662="Benzylpenicillin Procaine /
 Benzathine Penicillin",0.61,IF(AG662="Benzathine Penicillin",0.61,IF(AG662="Procaine benzylpenicillin",0.61,IF(AG662=Prodrug!F659,Prodrug!F659,Prodrug!F659))))))</f>
        <v/>
      </c>
      <c r="AT662" s="240" t="str">
        <f>IFERROR((((Calculations!K659*Calculations!G659)/Calculations!E659)*'Data Entry'!X662),"")</f>
        <v/>
      </c>
      <c r="AU662" s="146" t="str">
        <f>IFERROR(VLOOKUP(AG662,Lists!$P$2:$Q$182,2,0),"")</f>
        <v/>
      </c>
      <c r="AV662" s="143" t="str">
        <f>IF(AL662="UI",VLOOKUP(AJ662,'Convert Internation Units'!$A$2:$D$33,4,FALSE),IF(AJ662="Penethamate hydroiodide",0.63,IF(AJ662="Benzylpenicillin Procaine /
 Benzathine Penicillin",0.61,IF(AJ662="Benzathine Penicillin",0.61,IF(AJ662="Procaine benzylpenicillin",0.61,IF(AJ662=Prodrug!G659,Prodrug!G659,Prodrug!G659))))))</f>
        <v/>
      </c>
      <c r="AW662" s="240" t="str">
        <f>IFERROR((((Calculations!O659*Calculations!G659)/Calculations!E659)*'Data Entry'!X662),"")</f>
        <v/>
      </c>
      <c r="AX662" s="146" t="str">
        <f>IFERROR(VLOOKUP(AJ662,Lists!$P$2:$Q$182,2,0),"")</f>
        <v/>
      </c>
      <c r="AY662" s="143" t="str">
        <f>IF(AO662="UI",VLOOKUP(AM662,'Convert Internation Units'!$A$2:$D$33,4,FALSE),IF(AM662="Penethamate hydroiodide",0.63,IF(AM662="Benzylpenicillin Procaine /
 Benzathine Penicillin",0.61,IF(AM662="Benzathine Penicillin",0.61,IF(AM662="Procaine benzylpenicillin",0.61,IF(AM662=Prodrug!H659,Prodrug!H659,Prodrug!H659))))))</f>
        <v/>
      </c>
      <c r="AZ662" s="240" t="str">
        <f>IFERROR((((Calculations!S659*Calculations!G659)/Calculations!E659)*'Data Entry'!X662),"")</f>
        <v/>
      </c>
      <c r="BA662" s="146" t="str">
        <f>IFERROR(VLOOKUP(AM662,Lists!$P$2:$Q$182,2,0),"")</f>
        <v/>
      </c>
      <c r="BG662" s="165"/>
      <c r="BH662" s="165"/>
      <c r="BI662" s="165"/>
      <c r="BJ662" s="165"/>
      <c r="BK662" s="165"/>
      <c r="BL662" s="165"/>
      <c r="BM662" s="165"/>
      <c r="BN662" s="165"/>
      <c r="BO662" s="165"/>
      <c r="BP662" s="165"/>
      <c r="BQ662" s="165"/>
      <c r="BR662" s="165"/>
      <c r="BS662" s="165"/>
      <c r="BT662" s="165"/>
      <c r="BU662" s="165"/>
    </row>
    <row r="663" spans="1:73" s="5" customFormat="1">
      <c r="A663" s="116">
        <v>657</v>
      </c>
      <c r="B663" s="232"/>
      <c r="C663" s="105"/>
      <c r="D663" s="105"/>
      <c r="E663" s="105"/>
      <c r="F663" s="106"/>
      <c r="G663" s="107"/>
      <c r="H663" s="107"/>
      <c r="I663" s="108"/>
      <c r="J663" s="110"/>
      <c r="K663" s="110"/>
      <c r="L663" s="110"/>
      <c r="M663" s="110"/>
      <c r="N663" s="110"/>
      <c r="O663" s="110"/>
      <c r="P663" s="110"/>
      <c r="Q663" s="110"/>
      <c r="R663" s="110"/>
      <c r="S663" s="110"/>
      <c r="T663" s="110"/>
      <c r="U663" s="110"/>
      <c r="V663" s="110"/>
      <c r="W663" s="109"/>
      <c r="X663" s="111"/>
      <c r="Y663" s="112"/>
      <c r="Z663" s="328"/>
      <c r="AA663" s="329"/>
      <c r="AB663" s="114"/>
      <c r="AC663" s="115"/>
      <c r="AD663" s="113"/>
      <c r="AE663" s="113"/>
      <c r="AF663" s="112"/>
      <c r="AG663" s="116"/>
      <c r="AH663" s="115"/>
      <c r="AI663" s="174"/>
      <c r="AJ663" s="104"/>
      <c r="AK663" s="115"/>
      <c r="AL663" s="112"/>
      <c r="AM663" s="116"/>
      <c r="AN663" s="115"/>
      <c r="AO663" s="248"/>
      <c r="AP663" s="242" t="str">
        <f>IF(AD663="UI",VLOOKUP(AB663,'Convert Internation Units'!$A$2:$D$33,4,FALSE),IF(AB663="Penethamate hydroiodide",0.63,IF(AB663="Benzylpenicillin Procaine /
 Benzathine Penicillin",0.61,IF(AB663="Benzathine Penicillin",0.61,IF(AB663="Procaine benzylpenicillin",0.61,IF(AB663=Prodrug!E660,Prodrug!E660,Prodrug!E660))))))</f>
        <v/>
      </c>
      <c r="AQ663" s="239" t="str">
        <f>IFERROR((((Calculations!C660*Calculations!G660)/Calculations!E660)*'Data Entry'!X663),"")</f>
        <v/>
      </c>
      <c r="AR663" s="234" t="str">
        <f>IFERROR(VLOOKUP(AB663,Lists!$P$2:$Q$182,2,0),"")</f>
        <v/>
      </c>
      <c r="AS663" s="233" t="str">
        <f>IF(AI663="UI",VLOOKUP(AG663,'Convert Internation Units'!$A$2:$D$33,4,FALSE),IF(AG663="Penethamate hydroiodide",0.63,IF(AG663="Benzylpenicillin Procaine /
 Benzathine Penicillin",0.61,IF(AG663="Benzathine Penicillin",0.61,IF(AG663="Procaine benzylpenicillin",0.61,IF(AG663=Prodrug!F660,Prodrug!F660,Prodrug!F660))))))</f>
        <v/>
      </c>
      <c r="AT663" s="239" t="str">
        <f>IFERROR((((Calculations!K660*Calculations!G660)/Calculations!E660)*'Data Entry'!X663),"")</f>
        <v/>
      </c>
      <c r="AU663" s="235" t="str">
        <f>IFERROR(VLOOKUP(AG663,Lists!$P$2:$Q$182,2,0),"")</f>
        <v/>
      </c>
      <c r="AV663" s="233" t="str">
        <f>IF(AL663="UI",VLOOKUP(AJ663,'Convert Internation Units'!$A$2:$D$33,4,FALSE),IF(AJ663="Penethamate hydroiodide",0.63,IF(AJ663="Benzylpenicillin Procaine /
 Benzathine Penicillin",0.61,IF(AJ663="Benzathine Penicillin",0.61,IF(AJ663="Procaine benzylpenicillin",0.61,IF(AJ663=Prodrug!G660,Prodrug!G660,Prodrug!G660))))))</f>
        <v/>
      </c>
      <c r="AW663" s="239" t="str">
        <f>IFERROR((((Calculations!O660*Calculations!G660)/Calculations!E660)*'Data Entry'!X663),"")</f>
        <v/>
      </c>
      <c r="AX663" s="235" t="str">
        <f>IFERROR(VLOOKUP(AJ663,Lists!$P$2:$Q$182,2,0),"")</f>
        <v/>
      </c>
      <c r="AY663" s="233" t="str">
        <f>IF(AO663="UI",VLOOKUP(AM663,'Convert Internation Units'!$A$2:$D$33,4,FALSE),IF(AM663="Penethamate hydroiodide",0.63,IF(AM663="Benzylpenicillin Procaine /
 Benzathine Penicillin",0.61,IF(AM663="Benzathine Penicillin",0.61,IF(AM663="Procaine benzylpenicillin",0.61,IF(AM663=Prodrug!H660,Prodrug!H660,Prodrug!H660))))))</f>
        <v/>
      </c>
      <c r="AZ663" s="239" t="str">
        <f>IFERROR((((Calculations!S660*Calculations!G660)/Calculations!E660)*'Data Entry'!X663),"")</f>
        <v/>
      </c>
      <c r="BA663" s="235" t="str">
        <f>IFERROR(VLOOKUP(AM663,Lists!$P$2:$Q$182,2,0),"")</f>
        <v/>
      </c>
      <c r="BG663" s="165"/>
      <c r="BH663" s="165"/>
      <c r="BI663" s="165"/>
      <c r="BJ663" s="165"/>
      <c r="BK663" s="165"/>
      <c r="BL663" s="165"/>
      <c r="BM663" s="165"/>
      <c r="BN663" s="165"/>
      <c r="BO663" s="165"/>
      <c r="BP663" s="165"/>
      <c r="BQ663" s="165"/>
      <c r="BR663" s="165"/>
      <c r="BS663" s="165"/>
      <c r="BT663" s="165"/>
      <c r="BU663" s="165"/>
    </row>
    <row r="664" spans="1:73" s="5" customFormat="1">
      <c r="A664" s="6">
        <v>658</v>
      </c>
      <c r="B664" s="231"/>
      <c r="C664" s="7"/>
      <c r="D664" s="7"/>
      <c r="E664" s="7"/>
      <c r="F664" s="67"/>
      <c r="G664" s="79"/>
      <c r="H664" s="79"/>
      <c r="I664" s="75"/>
      <c r="J664" s="76"/>
      <c r="K664" s="76"/>
      <c r="L664" s="76"/>
      <c r="M664" s="76"/>
      <c r="N664" s="76"/>
      <c r="O664" s="76"/>
      <c r="P664" s="76"/>
      <c r="Q664" s="76"/>
      <c r="R664" s="76"/>
      <c r="S664" s="76"/>
      <c r="T664" s="76"/>
      <c r="U664" s="76"/>
      <c r="V664" s="76"/>
      <c r="W664" s="80"/>
      <c r="X664" s="69"/>
      <c r="Y664" s="25"/>
      <c r="Z664" s="326"/>
      <c r="AA664" s="327"/>
      <c r="AB664" s="28"/>
      <c r="AC664" s="23"/>
      <c r="AD664" s="8"/>
      <c r="AE664" s="8"/>
      <c r="AF664" s="25"/>
      <c r="AG664" s="6"/>
      <c r="AH664" s="23"/>
      <c r="AI664" s="173"/>
      <c r="AJ664" s="26"/>
      <c r="AK664" s="23"/>
      <c r="AL664" s="25"/>
      <c r="AM664" s="6"/>
      <c r="AN664" s="23"/>
      <c r="AO664" s="247"/>
      <c r="AP664" s="243" t="str">
        <f>IF(AD664="UI",VLOOKUP(AB664,'Convert Internation Units'!$A$2:$D$33,4,FALSE),IF(AB664="Penethamate hydroiodide",0.63,IF(AB664="Benzylpenicillin Procaine /
 Benzathine Penicillin",0.61,IF(AB664="Benzathine Penicillin",0.61,IF(AB664="Procaine benzylpenicillin",0.61,IF(AB664=Prodrug!E661,Prodrug!E661,Prodrug!E661))))))</f>
        <v/>
      </c>
      <c r="AQ664" s="240" t="str">
        <f>IFERROR((((Calculations!C661*Calculations!G661)/Calculations!E661)*'Data Entry'!X664),"")</f>
        <v/>
      </c>
      <c r="AR664" s="141" t="str">
        <f>IFERROR(VLOOKUP(AB664,Lists!$P$2:$Q$182,2,0),"")</f>
        <v/>
      </c>
      <c r="AS664" s="143" t="str">
        <f>IF(AI664="UI",VLOOKUP(AG664,'Convert Internation Units'!$A$2:$D$33,4,FALSE),IF(AG664="Penethamate hydroiodide",0.63,IF(AG664="Benzylpenicillin Procaine /
 Benzathine Penicillin",0.61,IF(AG664="Benzathine Penicillin",0.61,IF(AG664="Procaine benzylpenicillin",0.61,IF(AG664=Prodrug!F661,Prodrug!F661,Prodrug!F661))))))</f>
        <v/>
      </c>
      <c r="AT664" s="240" t="str">
        <f>IFERROR((((Calculations!K661*Calculations!G661)/Calculations!E661)*'Data Entry'!X664),"")</f>
        <v/>
      </c>
      <c r="AU664" s="146" t="str">
        <f>IFERROR(VLOOKUP(AG664,Lists!$P$2:$Q$182,2,0),"")</f>
        <v/>
      </c>
      <c r="AV664" s="143" t="str">
        <f>IF(AL664="UI",VLOOKUP(AJ664,'Convert Internation Units'!$A$2:$D$33,4,FALSE),IF(AJ664="Penethamate hydroiodide",0.63,IF(AJ664="Benzylpenicillin Procaine /
 Benzathine Penicillin",0.61,IF(AJ664="Benzathine Penicillin",0.61,IF(AJ664="Procaine benzylpenicillin",0.61,IF(AJ664=Prodrug!G661,Prodrug!G661,Prodrug!G661))))))</f>
        <v/>
      </c>
      <c r="AW664" s="240" t="str">
        <f>IFERROR((((Calculations!O661*Calculations!G661)/Calculations!E661)*'Data Entry'!X664),"")</f>
        <v/>
      </c>
      <c r="AX664" s="146" t="str">
        <f>IFERROR(VLOOKUP(AJ664,Lists!$P$2:$Q$182,2,0),"")</f>
        <v/>
      </c>
      <c r="AY664" s="143" t="str">
        <f>IF(AO664="UI",VLOOKUP(AM664,'Convert Internation Units'!$A$2:$D$33,4,FALSE),IF(AM664="Penethamate hydroiodide",0.63,IF(AM664="Benzylpenicillin Procaine /
 Benzathine Penicillin",0.61,IF(AM664="Benzathine Penicillin",0.61,IF(AM664="Procaine benzylpenicillin",0.61,IF(AM664=Prodrug!H661,Prodrug!H661,Prodrug!H661))))))</f>
        <v/>
      </c>
      <c r="AZ664" s="240" t="str">
        <f>IFERROR((((Calculations!S661*Calculations!G661)/Calculations!E661)*'Data Entry'!X664),"")</f>
        <v/>
      </c>
      <c r="BA664" s="146" t="str">
        <f>IFERROR(VLOOKUP(AM664,Lists!$P$2:$Q$182,2,0),"")</f>
        <v/>
      </c>
      <c r="BG664" s="165"/>
      <c r="BH664" s="165"/>
      <c r="BI664" s="165"/>
      <c r="BJ664" s="165"/>
      <c r="BK664" s="165"/>
      <c r="BL664" s="165"/>
      <c r="BM664" s="165"/>
      <c r="BN664" s="165"/>
      <c r="BO664" s="165"/>
      <c r="BP664" s="165"/>
      <c r="BQ664" s="165"/>
      <c r="BR664" s="165"/>
      <c r="BS664" s="165"/>
      <c r="BT664" s="165"/>
      <c r="BU664" s="165"/>
    </row>
    <row r="665" spans="1:73" s="5" customFormat="1">
      <c r="A665" s="116">
        <v>659</v>
      </c>
      <c r="B665" s="232"/>
      <c r="C665" s="105"/>
      <c r="D665" s="105"/>
      <c r="E665" s="105"/>
      <c r="F665" s="106"/>
      <c r="G665" s="107"/>
      <c r="H665" s="107"/>
      <c r="I665" s="108"/>
      <c r="J665" s="110"/>
      <c r="K665" s="110"/>
      <c r="L665" s="110"/>
      <c r="M665" s="110"/>
      <c r="N665" s="110"/>
      <c r="O665" s="110"/>
      <c r="P665" s="110"/>
      <c r="Q665" s="110"/>
      <c r="R665" s="110"/>
      <c r="S665" s="110"/>
      <c r="T665" s="110"/>
      <c r="U665" s="110"/>
      <c r="V665" s="110"/>
      <c r="W665" s="109"/>
      <c r="X665" s="111"/>
      <c r="Y665" s="112"/>
      <c r="Z665" s="328"/>
      <c r="AA665" s="329"/>
      <c r="AB665" s="114"/>
      <c r="AC665" s="115"/>
      <c r="AD665" s="113"/>
      <c r="AE665" s="113"/>
      <c r="AF665" s="112"/>
      <c r="AG665" s="116"/>
      <c r="AH665" s="115"/>
      <c r="AI665" s="174"/>
      <c r="AJ665" s="104"/>
      <c r="AK665" s="115"/>
      <c r="AL665" s="112"/>
      <c r="AM665" s="116"/>
      <c r="AN665" s="115"/>
      <c r="AO665" s="248"/>
      <c r="AP665" s="242" t="str">
        <f>IF(AD665="UI",VLOOKUP(AB665,'Convert Internation Units'!$A$2:$D$33,4,FALSE),IF(AB665="Penethamate hydroiodide",0.63,IF(AB665="Benzylpenicillin Procaine /
 Benzathine Penicillin",0.61,IF(AB665="Benzathine Penicillin",0.61,IF(AB665="Procaine benzylpenicillin",0.61,IF(AB665=Prodrug!E662,Prodrug!E662,Prodrug!E662))))))</f>
        <v/>
      </c>
      <c r="AQ665" s="239" t="str">
        <f>IFERROR((((Calculations!C662*Calculations!G662)/Calculations!E662)*'Data Entry'!X665),"")</f>
        <v/>
      </c>
      <c r="AR665" s="234" t="str">
        <f>IFERROR(VLOOKUP(AB665,Lists!$P$2:$Q$182,2,0),"")</f>
        <v/>
      </c>
      <c r="AS665" s="233" t="str">
        <f>IF(AI665="UI",VLOOKUP(AG665,'Convert Internation Units'!$A$2:$D$33,4,FALSE),IF(AG665="Penethamate hydroiodide",0.63,IF(AG665="Benzylpenicillin Procaine /
 Benzathine Penicillin",0.61,IF(AG665="Benzathine Penicillin",0.61,IF(AG665="Procaine benzylpenicillin",0.61,IF(AG665=Prodrug!F662,Prodrug!F662,Prodrug!F662))))))</f>
        <v/>
      </c>
      <c r="AT665" s="239" t="str">
        <f>IFERROR((((Calculations!K662*Calculations!G662)/Calculations!E662)*'Data Entry'!X665),"")</f>
        <v/>
      </c>
      <c r="AU665" s="235" t="str">
        <f>IFERROR(VLOOKUP(AG665,Lists!$P$2:$Q$182,2,0),"")</f>
        <v/>
      </c>
      <c r="AV665" s="233" t="str">
        <f>IF(AL665="UI",VLOOKUP(AJ665,'Convert Internation Units'!$A$2:$D$33,4,FALSE),IF(AJ665="Penethamate hydroiodide",0.63,IF(AJ665="Benzylpenicillin Procaine /
 Benzathine Penicillin",0.61,IF(AJ665="Benzathine Penicillin",0.61,IF(AJ665="Procaine benzylpenicillin",0.61,IF(AJ665=Prodrug!G662,Prodrug!G662,Prodrug!G662))))))</f>
        <v/>
      </c>
      <c r="AW665" s="239" t="str">
        <f>IFERROR((((Calculations!O662*Calculations!G662)/Calculations!E662)*'Data Entry'!X665),"")</f>
        <v/>
      </c>
      <c r="AX665" s="235" t="str">
        <f>IFERROR(VLOOKUP(AJ665,Lists!$P$2:$Q$182,2,0),"")</f>
        <v/>
      </c>
      <c r="AY665" s="233" t="str">
        <f>IF(AO665="UI",VLOOKUP(AM665,'Convert Internation Units'!$A$2:$D$33,4,FALSE),IF(AM665="Penethamate hydroiodide",0.63,IF(AM665="Benzylpenicillin Procaine /
 Benzathine Penicillin",0.61,IF(AM665="Benzathine Penicillin",0.61,IF(AM665="Procaine benzylpenicillin",0.61,IF(AM665=Prodrug!H662,Prodrug!H662,Prodrug!H662))))))</f>
        <v/>
      </c>
      <c r="AZ665" s="239" t="str">
        <f>IFERROR((((Calculations!S662*Calculations!G662)/Calculations!E662)*'Data Entry'!X665),"")</f>
        <v/>
      </c>
      <c r="BA665" s="235" t="str">
        <f>IFERROR(VLOOKUP(AM665,Lists!$P$2:$Q$182,2,0),"")</f>
        <v/>
      </c>
      <c r="BG665" s="165"/>
      <c r="BH665" s="165"/>
      <c r="BI665" s="165"/>
      <c r="BJ665" s="165"/>
      <c r="BK665" s="165"/>
      <c r="BL665" s="165"/>
      <c r="BM665" s="165"/>
      <c r="BN665" s="165"/>
      <c r="BO665" s="165"/>
      <c r="BP665" s="165"/>
      <c r="BQ665" s="165"/>
      <c r="BR665" s="165"/>
      <c r="BS665" s="165"/>
      <c r="BT665" s="165"/>
      <c r="BU665" s="165"/>
    </row>
    <row r="666" spans="1:73" s="5" customFormat="1">
      <c r="A666" s="6">
        <v>660</v>
      </c>
      <c r="B666" s="231"/>
      <c r="C666" s="7"/>
      <c r="D666" s="7"/>
      <c r="E666" s="7"/>
      <c r="F666" s="67"/>
      <c r="G666" s="79"/>
      <c r="H666" s="79"/>
      <c r="I666" s="75"/>
      <c r="J666" s="76"/>
      <c r="K666" s="76"/>
      <c r="L666" s="76"/>
      <c r="M666" s="76"/>
      <c r="N666" s="76"/>
      <c r="O666" s="76"/>
      <c r="P666" s="76"/>
      <c r="Q666" s="76"/>
      <c r="R666" s="76"/>
      <c r="S666" s="76"/>
      <c r="T666" s="76"/>
      <c r="U666" s="76"/>
      <c r="V666" s="76"/>
      <c r="W666" s="80"/>
      <c r="X666" s="69"/>
      <c r="Y666" s="25"/>
      <c r="Z666" s="326"/>
      <c r="AA666" s="327"/>
      <c r="AB666" s="28"/>
      <c r="AC666" s="23"/>
      <c r="AD666" s="8"/>
      <c r="AE666" s="8"/>
      <c r="AF666" s="25"/>
      <c r="AG666" s="6"/>
      <c r="AH666" s="23"/>
      <c r="AI666" s="173"/>
      <c r="AJ666" s="26"/>
      <c r="AK666" s="23"/>
      <c r="AL666" s="25"/>
      <c r="AM666" s="6"/>
      <c r="AN666" s="23"/>
      <c r="AO666" s="247"/>
      <c r="AP666" s="243" t="str">
        <f>IF(AD666="UI",VLOOKUP(AB666,'Convert Internation Units'!$A$2:$D$33,4,FALSE),IF(AB666="Penethamate hydroiodide",0.63,IF(AB666="Benzylpenicillin Procaine /
 Benzathine Penicillin",0.61,IF(AB666="Benzathine Penicillin",0.61,IF(AB666="Procaine benzylpenicillin",0.61,IF(AB666=Prodrug!E663,Prodrug!E663,Prodrug!E663))))))</f>
        <v/>
      </c>
      <c r="AQ666" s="240" t="str">
        <f>IFERROR((((Calculations!C663*Calculations!G663)/Calculations!E663)*'Data Entry'!X666),"")</f>
        <v/>
      </c>
      <c r="AR666" s="141" t="str">
        <f>IFERROR(VLOOKUP(AB666,Lists!$P$2:$Q$182,2,0),"")</f>
        <v/>
      </c>
      <c r="AS666" s="143" t="str">
        <f>IF(AI666="UI",VLOOKUP(AG666,'Convert Internation Units'!$A$2:$D$33,4,FALSE),IF(AG666="Penethamate hydroiodide",0.63,IF(AG666="Benzylpenicillin Procaine /
 Benzathine Penicillin",0.61,IF(AG666="Benzathine Penicillin",0.61,IF(AG666="Procaine benzylpenicillin",0.61,IF(AG666=Prodrug!F663,Prodrug!F663,Prodrug!F663))))))</f>
        <v/>
      </c>
      <c r="AT666" s="240" t="str">
        <f>IFERROR((((Calculations!K663*Calculations!G663)/Calculations!E663)*'Data Entry'!X666),"")</f>
        <v/>
      </c>
      <c r="AU666" s="146" t="str">
        <f>IFERROR(VLOOKUP(AG666,Lists!$P$2:$Q$182,2,0),"")</f>
        <v/>
      </c>
      <c r="AV666" s="143" t="str">
        <f>IF(AL666="UI",VLOOKUP(AJ666,'Convert Internation Units'!$A$2:$D$33,4,FALSE),IF(AJ666="Penethamate hydroiodide",0.63,IF(AJ666="Benzylpenicillin Procaine /
 Benzathine Penicillin",0.61,IF(AJ666="Benzathine Penicillin",0.61,IF(AJ666="Procaine benzylpenicillin",0.61,IF(AJ666=Prodrug!G663,Prodrug!G663,Prodrug!G663))))))</f>
        <v/>
      </c>
      <c r="AW666" s="240" t="str">
        <f>IFERROR((((Calculations!O663*Calculations!G663)/Calculations!E663)*'Data Entry'!X666),"")</f>
        <v/>
      </c>
      <c r="AX666" s="146" t="str">
        <f>IFERROR(VLOOKUP(AJ666,Lists!$P$2:$Q$182,2,0),"")</f>
        <v/>
      </c>
      <c r="AY666" s="143" t="str">
        <f>IF(AO666="UI",VLOOKUP(AM666,'Convert Internation Units'!$A$2:$D$33,4,FALSE),IF(AM666="Penethamate hydroiodide",0.63,IF(AM666="Benzylpenicillin Procaine /
 Benzathine Penicillin",0.61,IF(AM666="Benzathine Penicillin",0.61,IF(AM666="Procaine benzylpenicillin",0.61,IF(AM666=Prodrug!H663,Prodrug!H663,Prodrug!H663))))))</f>
        <v/>
      </c>
      <c r="AZ666" s="240" t="str">
        <f>IFERROR((((Calculations!S663*Calculations!G663)/Calculations!E663)*'Data Entry'!X666),"")</f>
        <v/>
      </c>
      <c r="BA666" s="146" t="str">
        <f>IFERROR(VLOOKUP(AM666,Lists!$P$2:$Q$182,2,0),"")</f>
        <v/>
      </c>
      <c r="BG666" s="165"/>
      <c r="BH666" s="165"/>
      <c r="BI666" s="165"/>
      <c r="BJ666" s="165"/>
      <c r="BK666" s="165"/>
      <c r="BL666" s="165"/>
      <c r="BM666" s="165"/>
      <c r="BN666" s="165"/>
      <c r="BO666" s="165"/>
      <c r="BP666" s="165"/>
      <c r="BQ666" s="165"/>
      <c r="BR666" s="165"/>
      <c r="BS666" s="165"/>
      <c r="BT666" s="165"/>
      <c r="BU666" s="165"/>
    </row>
    <row r="667" spans="1:73" s="5" customFormat="1">
      <c r="A667" s="116">
        <v>661</v>
      </c>
      <c r="B667" s="232"/>
      <c r="C667" s="105"/>
      <c r="D667" s="105"/>
      <c r="E667" s="105"/>
      <c r="F667" s="106"/>
      <c r="G667" s="107"/>
      <c r="H667" s="107"/>
      <c r="I667" s="108"/>
      <c r="J667" s="110"/>
      <c r="K667" s="110"/>
      <c r="L667" s="110"/>
      <c r="M667" s="110"/>
      <c r="N667" s="110"/>
      <c r="O667" s="110"/>
      <c r="P667" s="110"/>
      <c r="Q667" s="110"/>
      <c r="R667" s="110"/>
      <c r="S667" s="110"/>
      <c r="T667" s="110"/>
      <c r="U667" s="110"/>
      <c r="V667" s="110"/>
      <c r="W667" s="109"/>
      <c r="X667" s="111"/>
      <c r="Y667" s="112"/>
      <c r="Z667" s="328"/>
      <c r="AA667" s="329"/>
      <c r="AB667" s="114"/>
      <c r="AC667" s="115"/>
      <c r="AD667" s="113"/>
      <c r="AE667" s="113"/>
      <c r="AF667" s="112"/>
      <c r="AG667" s="116"/>
      <c r="AH667" s="115"/>
      <c r="AI667" s="174"/>
      <c r="AJ667" s="104"/>
      <c r="AK667" s="115"/>
      <c r="AL667" s="112"/>
      <c r="AM667" s="116"/>
      <c r="AN667" s="115"/>
      <c r="AO667" s="248"/>
      <c r="AP667" s="242" t="str">
        <f>IF(AD667="UI",VLOOKUP(AB667,'Convert Internation Units'!$A$2:$D$33,4,FALSE),IF(AB667="Penethamate hydroiodide",0.63,IF(AB667="Benzylpenicillin Procaine /
 Benzathine Penicillin",0.61,IF(AB667="Benzathine Penicillin",0.61,IF(AB667="Procaine benzylpenicillin",0.61,IF(AB667=Prodrug!E664,Prodrug!E664,Prodrug!E664))))))</f>
        <v/>
      </c>
      <c r="AQ667" s="239" t="str">
        <f>IFERROR((((Calculations!C664*Calculations!G664)/Calculations!E664)*'Data Entry'!X667),"")</f>
        <v/>
      </c>
      <c r="AR667" s="234" t="str">
        <f>IFERROR(VLOOKUP(AB667,Lists!$P$2:$Q$182,2,0),"")</f>
        <v/>
      </c>
      <c r="AS667" s="233" t="str">
        <f>IF(AI667="UI",VLOOKUP(AG667,'Convert Internation Units'!$A$2:$D$33,4,FALSE),IF(AG667="Penethamate hydroiodide",0.63,IF(AG667="Benzylpenicillin Procaine /
 Benzathine Penicillin",0.61,IF(AG667="Benzathine Penicillin",0.61,IF(AG667="Procaine benzylpenicillin",0.61,IF(AG667=Prodrug!F664,Prodrug!F664,Prodrug!F664))))))</f>
        <v/>
      </c>
      <c r="AT667" s="239" t="str">
        <f>IFERROR((((Calculations!K664*Calculations!G664)/Calculations!E664)*'Data Entry'!X667),"")</f>
        <v/>
      </c>
      <c r="AU667" s="235" t="str">
        <f>IFERROR(VLOOKUP(AG667,Lists!$P$2:$Q$182,2,0),"")</f>
        <v/>
      </c>
      <c r="AV667" s="233" t="str">
        <f>IF(AL667="UI",VLOOKUP(AJ667,'Convert Internation Units'!$A$2:$D$33,4,FALSE),IF(AJ667="Penethamate hydroiodide",0.63,IF(AJ667="Benzylpenicillin Procaine /
 Benzathine Penicillin",0.61,IF(AJ667="Benzathine Penicillin",0.61,IF(AJ667="Procaine benzylpenicillin",0.61,IF(AJ667=Prodrug!G664,Prodrug!G664,Prodrug!G664))))))</f>
        <v/>
      </c>
      <c r="AW667" s="239" t="str">
        <f>IFERROR((((Calculations!O664*Calculations!G664)/Calculations!E664)*'Data Entry'!X667),"")</f>
        <v/>
      </c>
      <c r="AX667" s="235" t="str">
        <f>IFERROR(VLOOKUP(AJ667,Lists!$P$2:$Q$182,2,0),"")</f>
        <v/>
      </c>
      <c r="AY667" s="233" t="str">
        <f>IF(AO667="UI",VLOOKUP(AM667,'Convert Internation Units'!$A$2:$D$33,4,FALSE),IF(AM667="Penethamate hydroiodide",0.63,IF(AM667="Benzylpenicillin Procaine /
 Benzathine Penicillin",0.61,IF(AM667="Benzathine Penicillin",0.61,IF(AM667="Procaine benzylpenicillin",0.61,IF(AM667=Prodrug!H664,Prodrug!H664,Prodrug!H664))))))</f>
        <v/>
      </c>
      <c r="AZ667" s="239" t="str">
        <f>IFERROR((((Calculations!S664*Calculations!G664)/Calculations!E664)*'Data Entry'!X667),"")</f>
        <v/>
      </c>
      <c r="BA667" s="235" t="str">
        <f>IFERROR(VLOOKUP(AM667,Lists!$P$2:$Q$182,2,0),"")</f>
        <v/>
      </c>
    </row>
    <row r="668" spans="1:73" s="5" customFormat="1">
      <c r="A668" s="6">
        <v>662</v>
      </c>
      <c r="B668" s="231"/>
      <c r="C668" s="7"/>
      <c r="D668" s="7"/>
      <c r="E668" s="7"/>
      <c r="F668" s="67"/>
      <c r="G668" s="79"/>
      <c r="H668" s="79"/>
      <c r="I668" s="75"/>
      <c r="J668" s="76"/>
      <c r="K668" s="76"/>
      <c r="L668" s="76"/>
      <c r="M668" s="76"/>
      <c r="N668" s="76"/>
      <c r="O668" s="76"/>
      <c r="P668" s="76"/>
      <c r="Q668" s="76"/>
      <c r="R668" s="76"/>
      <c r="S668" s="76"/>
      <c r="T668" s="76"/>
      <c r="U668" s="76"/>
      <c r="V668" s="76"/>
      <c r="W668" s="80"/>
      <c r="X668" s="69"/>
      <c r="Y668" s="25"/>
      <c r="Z668" s="326"/>
      <c r="AA668" s="327"/>
      <c r="AB668" s="28"/>
      <c r="AC668" s="23"/>
      <c r="AD668" s="8"/>
      <c r="AE668" s="8"/>
      <c r="AF668" s="25"/>
      <c r="AG668" s="6"/>
      <c r="AH668" s="23"/>
      <c r="AI668" s="173"/>
      <c r="AJ668" s="26"/>
      <c r="AK668" s="23"/>
      <c r="AL668" s="25"/>
      <c r="AM668" s="6"/>
      <c r="AN668" s="23"/>
      <c r="AO668" s="247"/>
      <c r="AP668" s="243" t="str">
        <f>IF(AD668="UI",VLOOKUP(AB668,'Convert Internation Units'!$A$2:$D$33,4,FALSE),IF(AB668="Penethamate hydroiodide",0.63,IF(AB668="Benzylpenicillin Procaine /
 Benzathine Penicillin",0.61,IF(AB668="Benzathine Penicillin",0.61,IF(AB668="Procaine benzylpenicillin",0.61,IF(AB668=Prodrug!E665,Prodrug!E665,Prodrug!E665))))))</f>
        <v/>
      </c>
      <c r="AQ668" s="240" t="str">
        <f>IFERROR((((Calculations!C665*Calculations!G665)/Calculations!E665)*'Data Entry'!X668),"")</f>
        <v/>
      </c>
      <c r="AR668" s="141" t="str">
        <f>IFERROR(VLOOKUP(AB668,Lists!$P$2:$Q$182,2,0),"")</f>
        <v/>
      </c>
      <c r="AS668" s="143" t="str">
        <f>IF(AI668="UI",VLOOKUP(AG668,'Convert Internation Units'!$A$2:$D$33,4,FALSE),IF(AG668="Penethamate hydroiodide",0.63,IF(AG668="Benzylpenicillin Procaine /
 Benzathine Penicillin",0.61,IF(AG668="Benzathine Penicillin",0.61,IF(AG668="Procaine benzylpenicillin",0.61,IF(AG668=Prodrug!F665,Prodrug!F665,Prodrug!F665))))))</f>
        <v/>
      </c>
      <c r="AT668" s="240" t="str">
        <f>IFERROR((((Calculations!K665*Calculations!G665)/Calculations!E665)*'Data Entry'!X668),"")</f>
        <v/>
      </c>
      <c r="AU668" s="146" t="str">
        <f>IFERROR(VLOOKUP(AG668,Lists!$P$2:$Q$182,2,0),"")</f>
        <v/>
      </c>
      <c r="AV668" s="143" t="str">
        <f>IF(AL668="UI",VLOOKUP(AJ668,'Convert Internation Units'!$A$2:$D$33,4,FALSE),IF(AJ668="Penethamate hydroiodide",0.63,IF(AJ668="Benzylpenicillin Procaine /
 Benzathine Penicillin",0.61,IF(AJ668="Benzathine Penicillin",0.61,IF(AJ668="Procaine benzylpenicillin",0.61,IF(AJ668=Prodrug!G665,Prodrug!G665,Prodrug!G665))))))</f>
        <v/>
      </c>
      <c r="AW668" s="240" t="str">
        <f>IFERROR((((Calculations!O665*Calculations!G665)/Calculations!E665)*'Data Entry'!X668),"")</f>
        <v/>
      </c>
      <c r="AX668" s="146" t="str">
        <f>IFERROR(VLOOKUP(AJ668,Lists!$P$2:$Q$182,2,0),"")</f>
        <v/>
      </c>
      <c r="AY668" s="143" t="str">
        <f>IF(AO668="UI",VLOOKUP(AM668,'Convert Internation Units'!$A$2:$D$33,4,FALSE),IF(AM668="Penethamate hydroiodide",0.63,IF(AM668="Benzylpenicillin Procaine /
 Benzathine Penicillin",0.61,IF(AM668="Benzathine Penicillin",0.61,IF(AM668="Procaine benzylpenicillin",0.61,IF(AM668=Prodrug!H665,Prodrug!H665,Prodrug!H665))))))</f>
        <v/>
      </c>
      <c r="AZ668" s="240" t="str">
        <f>IFERROR((((Calculations!S665*Calculations!G665)/Calculations!E665)*'Data Entry'!X668),"")</f>
        <v/>
      </c>
      <c r="BA668" s="146" t="str">
        <f>IFERROR(VLOOKUP(AM668,Lists!$P$2:$Q$182,2,0),"")</f>
        <v/>
      </c>
    </row>
    <row r="669" spans="1:73" s="5" customFormat="1">
      <c r="A669" s="116">
        <v>663</v>
      </c>
      <c r="B669" s="232"/>
      <c r="C669" s="105"/>
      <c r="D669" s="105"/>
      <c r="E669" s="105"/>
      <c r="F669" s="106"/>
      <c r="G669" s="107"/>
      <c r="H669" s="107"/>
      <c r="I669" s="108"/>
      <c r="J669" s="110"/>
      <c r="K669" s="110"/>
      <c r="L669" s="110"/>
      <c r="M669" s="110"/>
      <c r="N669" s="110"/>
      <c r="O669" s="110"/>
      <c r="P669" s="110"/>
      <c r="Q669" s="110"/>
      <c r="R669" s="110"/>
      <c r="S669" s="110"/>
      <c r="T669" s="110"/>
      <c r="U669" s="110"/>
      <c r="V669" s="110"/>
      <c r="W669" s="109"/>
      <c r="X669" s="111"/>
      <c r="Y669" s="112"/>
      <c r="Z669" s="328"/>
      <c r="AA669" s="329"/>
      <c r="AB669" s="114"/>
      <c r="AC669" s="115"/>
      <c r="AD669" s="113"/>
      <c r="AE669" s="113"/>
      <c r="AF669" s="112"/>
      <c r="AG669" s="116"/>
      <c r="AH669" s="115"/>
      <c r="AI669" s="174"/>
      <c r="AJ669" s="104"/>
      <c r="AK669" s="115"/>
      <c r="AL669" s="112"/>
      <c r="AM669" s="116"/>
      <c r="AN669" s="115"/>
      <c r="AO669" s="248"/>
      <c r="AP669" s="242" t="str">
        <f>IF(AD669="UI",VLOOKUP(AB669,'Convert Internation Units'!$A$2:$D$33,4,FALSE),IF(AB669="Penethamate hydroiodide",0.63,IF(AB669="Benzylpenicillin Procaine /
 Benzathine Penicillin",0.61,IF(AB669="Benzathine Penicillin",0.61,IF(AB669="Procaine benzylpenicillin",0.61,IF(AB669=Prodrug!E666,Prodrug!E666,Prodrug!E666))))))</f>
        <v/>
      </c>
      <c r="AQ669" s="239" t="str">
        <f>IFERROR((((Calculations!C666*Calculations!G666)/Calculations!E666)*'Data Entry'!X669),"")</f>
        <v/>
      </c>
      <c r="AR669" s="234" t="str">
        <f>IFERROR(VLOOKUP(AB669,Lists!$P$2:$Q$182,2,0),"")</f>
        <v/>
      </c>
      <c r="AS669" s="233" t="str">
        <f>IF(AI669="UI",VLOOKUP(AG669,'Convert Internation Units'!$A$2:$D$33,4,FALSE),IF(AG669="Penethamate hydroiodide",0.63,IF(AG669="Benzylpenicillin Procaine /
 Benzathine Penicillin",0.61,IF(AG669="Benzathine Penicillin",0.61,IF(AG669="Procaine benzylpenicillin",0.61,IF(AG669=Prodrug!F666,Prodrug!F666,Prodrug!F666))))))</f>
        <v/>
      </c>
      <c r="AT669" s="239" t="str">
        <f>IFERROR((((Calculations!K666*Calculations!G666)/Calculations!E666)*'Data Entry'!X669),"")</f>
        <v/>
      </c>
      <c r="AU669" s="235" t="str">
        <f>IFERROR(VLOOKUP(AG669,Lists!$P$2:$Q$182,2,0),"")</f>
        <v/>
      </c>
      <c r="AV669" s="233" t="str">
        <f>IF(AL669="UI",VLOOKUP(AJ669,'Convert Internation Units'!$A$2:$D$33,4,FALSE),IF(AJ669="Penethamate hydroiodide",0.63,IF(AJ669="Benzylpenicillin Procaine /
 Benzathine Penicillin",0.61,IF(AJ669="Benzathine Penicillin",0.61,IF(AJ669="Procaine benzylpenicillin",0.61,IF(AJ669=Prodrug!G666,Prodrug!G666,Prodrug!G666))))))</f>
        <v/>
      </c>
      <c r="AW669" s="239" t="str">
        <f>IFERROR((((Calculations!O666*Calculations!G666)/Calculations!E666)*'Data Entry'!X669),"")</f>
        <v/>
      </c>
      <c r="AX669" s="235" t="str">
        <f>IFERROR(VLOOKUP(AJ669,Lists!$P$2:$Q$182,2,0),"")</f>
        <v/>
      </c>
      <c r="AY669" s="233" t="str">
        <f>IF(AO669="UI",VLOOKUP(AM669,'Convert Internation Units'!$A$2:$D$33,4,FALSE),IF(AM669="Penethamate hydroiodide",0.63,IF(AM669="Benzylpenicillin Procaine /
 Benzathine Penicillin",0.61,IF(AM669="Benzathine Penicillin",0.61,IF(AM669="Procaine benzylpenicillin",0.61,IF(AM669=Prodrug!H666,Prodrug!H666,Prodrug!H666))))))</f>
        <v/>
      </c>
      <c r="AZ669" s="239" t="str">
        <f>IFERROR((((Calculations!S666*Calculations!G666)/Calculations!E666)*'Data Entry'!X669),"")</f>
        <v/>
      </c>
      <c r="BA669" s="235" t="str">
        <f>IFERROR(VLOOKUP(AM669,Lists!$P$2:$Q$182,2,0),"")</f>
        <v/>
      </c>
    </row>
    <row r="670" spans="1:73" s="5" customFormat="1">
      <c r="A670" s="6">
        <v>664</v>
      </c>
      <c r="B670" s="231"/>
      <c r="C670" s="7"/>
      <c r="D670" s="7"/>
      <c r="E670" s="7"/>
      <c r="F670" s="67"/>
      <c r="G670" s="79"/>
      <c r="H670" s="79"/>
      <c r="I670" s="75"/>
      <c r="J670" s="76"/>
      <c r="K670" s="76"/>
      <c r="L670" s="76"/>
      <c r="M670" s="76"/>
      <c r="N670" s="76"/>
      <c r="O670" s="76"/>
      <c r="P670" s="76"/>
      <c r="Q670" s="76"/>
      <c r="R670" s="76"/>
      <c r="S670" s="76"/>
      <c r="T670" s="76"/>
      <c r="U670" s="76"/>
      <c r="V670" s="76"/>
      <c r="W670" s="80"/>
      <c r="X670" s="69"/>
      <c r="Y670" s="25"/>
      <c r="Z670" s="326"/>
      <c r="AA670" s="327"/>
      <c r="AB670" s="28"/>
      <c r="AC670" s="23"/>
      <c r="AD670" s="8"/>
      <c r="AE670" s="8"/>
      <c r="AF670" s="25"/>
      <c r="AG670" s="6"/>
      <c r="AH670" s="23"/>
      <c r="AI670" s="173"/>
      <c r="AJ670" s="26"/>
      <c r="AK670" s="23"/>
      <c r="AL670" s="25"/>
      <c r="AM670" s="6"/>
      <c r="AN670" s="23"/>
      <c r="AO670" s="247"/>
      <c r="AP670" s="243" t="str">
        <f>IF(AD670="UI",VLOOKUP(AB670,'Convert Internation Units'!$A$2:$D$33,4,FALSE),IF(AB670="Penethamate hydroiodide",0.63,IF(AB670="Benzylpenicillin Procaine /
 Benzathine Penicillin",0.61,IF(AB670="Benzathine Penicillin",0.61,IF(AB670="Procaine benzylpenicillin",0.61,IF(AB670=Prodrug!E667,Prodrug!E667,Prodrug!E667))))))</f>
        <v/>
      </c>
      <c r="AQ670" s="240" t="str">
        <f>IFERROR((((Calculations!C667*Calculations!G667)/Calculations!E667)*'Data Entry'!X670),"")</f>
        <v/>
      </c>
      <c r="AR670" s="141" t="str">
        <f>IFERROR(VLOOKUP(AB670,Lists!$P$2:$Q$182,2,0),"")</f>
        <v/>
      </c>
      <c r="AS670" s="143" t="str">
        <f>IF(AI670="UI",VLOOKUP(AG670,'Convert Internation Units'!$A$2:$D$33,4,FALSE),IF(AG670="Penethamate hydroiodide",0.63,IF(AG670="Benzylpenicillin Procaine /
 Benzathine Penicillin",0.61,IF(AG670="Benzathine Penicillin",0.61,IF(AG670="Procaine benzylpenicillin",0.61,IF(AG670=Prodrug!F667,Prodrug!F667,Prodrug!F667))))))</f>
        <v/>
      </c>
      <c r="AT670" s="240" t="str">
        <f>IFERROR((((Calculations!K667*Calculations!G667)/Calculations!E667)*'Data Entry'!X670),"")</f>
        <v/>
      </c>
      <c r="AU670" s="146" t="str">
        <f>IFERROR(VLOOKUP(AG670,Lists!$P$2:$Q$182,2,0),"")</f>
        <v/>
      </c>
      <c r="AV670" s="143" t="str">
        <f>IF(AL670="UI",VLOOKUP(AJ670,'Convert Internation Units'!$A$2:$D$33,4,FALSE),IF(AJ670="Penethamate hydroiodide",0.63,IF(AJ670="Benzylpenicillin Procaine /
 Benzathine Penicillin",0.61,IF(AJ670="Benzathine Penicillin",0.61,IF(AJ670="Procaine benzylpenicillin",0.61,IF(AJ670=Prodrug!G667,Prodrug!G667,Prodrug!G667))))))</f>
        <v/>
      </c>
      <c r="AW670" s="240" t="str">
        <f>IFERROR((((Calculations!O667*Calculations!G667)/Calculations!E667)*'Data Entry'!X670),"")</f>
        <v/>
      </c>
      <c r="AX670" s="146" t="str">
        <f>IFERROR(VLOOKUP(AJ670,Lists!$P$2:$Q$182,2,0),"")</f>
        <v/>
      </c>
      <c r="AY670" s="143" t="str">
        <f>IF(AO670="UI",VLOOKUP(AM670,'Convert Internation Units'!$A$2:$D$33,4,FALSE),IF(AM670="Penethamate hydroiodide",0.63,IF(AM670="Benzylpenicillin Procaine /
 Benzathine Penicillin",0.61,IF(AM670="Benzathine Penicillin",0.61,IF(AM670="Procaine benzylpenicillin",0.61,IF(AM670=Prodrug!H667,Prodrug!H667,Prodrug!H667))))))</f>
        <v/>
      </c>
      <c r="AZ670" s="240" t="str">
        <f>IFERROR((((Calculations!S667*Calculations!G667)/Calculations!E667)*'Data Entry'!X670),"")</f>
        <v/>
      </c>
      <c r="BA670" s="146" t="str">
        <f>IFERROR(VLOOKUP(AM670,Lists!$P$2:$Q$182,2,0),"")</f>
        <v/>
      </c>
    </row>
    <row r="671" spans="1:73" s="5" customFormat="1">
      <c r="A671" s="116">
        <v>665</v>
      </c>
      <c r="B671" s="232"/>
      <c r="C671" s="105"/>
      <c r="D671" s="105"/>
      <c r="E671" s="105"/>
      <c r="F671" s="106"/>
      <c r="G671" s="107"/>
      <c r="H671" s="107"/>
      <c r="I671" s="108"/>
      <c r="J671" s="110"/>
      <c r="K671" s="110"/>
      <c r="L671" s="110"/>
      <c r="M671" s="110"/>
      <c r="N671" s="110"/>
      <c r="O671" s="110"/>
      <c r="P671" s="110"/>
      <c r="Q671" s="110"/>
      <c r="R671" s="110"/>
      <c r="S671" s="110"/>
      <c r="T671" s="110"/>
      <c r="U671" s="110"/>
      <c r="V671" s="110"/>
      <c r="W671" s="109"/>
      <c r="X671" s="111"/>
      <c r="Y671" s="112"/>
      <c r="Z671" s="328"/>
      <c r="AA671" s="329"/>
      <c r="AB671" s="114"/>
      <c r="AC671" s="115"/>
      <c r="AD671" s="113"/>
      <c r="AE671" s="113"/>
      <c r="AF671" s="112"/>
      <c r="AG671" s="116"/>
      <c r="AH671" s="115"/>
      <c r="AI671" s="174"/>
      <c r="AJ671" s="104"/>
      <c r="AK671" s="115"/>
      <c r="AL671" s="112"/>
      <c r="AM671" s="116"/>
      <c r="AN671" s="115"/>
      <c r="AO671" s="248"/>
      <c r="AP671" s="242" t="str">
        <f>IF(AD671="UI",VLOOKUP(AB671,'Convert Internation Units'!$A$2:$D$33,4,FALSE),IF(AB671="Penethamate hydroiodide",0.63,IF(AB671="Benzylpenicillin Procaine /
 Benzathine Penicillin",0.61,IF(AB671="Benzathine Penicillin",0.61,IF(AB671="Procaine benzylpenicillin",0.61,IF(AB671=Prodrug!E668,Prodrug!E668,Prodrug!E668))))))</f>
        <v/>
      </c>
      <c r="AQ671" s="239" t="str">
        <f>IFERROR((((Calculations!C668*Calculations!G668)/Calculations!E668)*'Data Entry'!X671),"")</f>
        <v/>
      </c>
      <c r="AR671" s="234" t="str">
        <f>IFERROR(VLOOKUP(AB671,Lists!$P$2:$Q$182,2,0),"")</f>
        <v/>
      </c>
      <c r="AS671" s="233" t="str">
        <f>IF(AI671="UI",VLOOKUP(AG671,'Convert Internation Units'!$A$2:$D$33,4,FALSE),IF(AG671="Penethamate hydroiodide",0.63,IF(AG671="Benzylpenicillin Procaine /
 Benzathine Penicillin",0.61,IF(AG671="Benzathine Penicillin",0.61,IF(AG671="Procaine benzylpenicillin",0.61,IF(AG671=Prodrug!F668,Prodrug!F668,Prodrug!F668))))))</f>
        <v/>
      </c>
      <c r="AT671" s="239" t="str">
        <f>IFERROR((((Calculations!K668*Calculations!G668)/Calculations!E668)*'Data Entry'!X671),"")</f>
        <v/>
      </c>
      <c r="AU671" s="235" t="str">
        <f>IFERROR(VLOOKUP(AG671,Lists!$P$2:$Q$182,2,0),"")</f>
        <v/>
      </c>
      <c r="AV671" s="233" t="str">
        <f>IF(AL671="UI",VLOOKUP(AJ671,'Convert Internation Units'!$A$2:$D$33,4,FALSE),IF(AJ671="Penethamate hydroiodide",0.63,IF(AJ671="Benzylpenicillin Procaine /
 Benzathine Penicillin",0.61,IF(AJ671="Benzathine Penicillin",0.61,IF(AJ671="Procaine benzylpenicillin",0.61,IF(AJ671=Prodrug!G668,Prodrug!G668,Prodrug!G668))))))</f>
        <v/>
      </c>
      <c r="AW671" s="239" t="str">
        <f>IFERROR((((Calculations!O668*Calculations!G668)/Calculations!E668)*'Data Entry'!X671),"")</f>
        <v/>
      </c>
      <c r="AX671" s="235" t="str">
        <f>IFERROR(VLOOKUP(AJ671,Lists!$P$2:$Q$182,2,0),"")</f>
        <v/>
      </c>
      <c r="AY671" s="233" t="str">
        <f>IF(AO671="UI",VLOOKUP(AM671,'Convert Internation Units'!$A$2:$D$33,4,FALSE),IF(AM671="Penethamate hydroiodide",0.63,IF(AM671="Benzylpenicillin Procaine /
 Benzathine Penicillin",0.61,IF(AM671="Benzathine Penicillin",0.61,IF(AM671="Procaine benzylpenicillin",0.61,IF(AM671=Prodrug!H668,Prodrug!H668,Prodrug!H668))))))</f>
        <v/>
      </c>
      <c r="AZ671" s="239" t="str">
        <f>IFERROR((((Calculations!S668*Calculations!G668)/Calculations!E668)*'Data Entry'!X671),"")</f>
        <v/>
      </c>
      <c r="BA671" s="235" t="str">
        <f>IFERROR(VLOOKUP(AM671,Lists!$P$2:$Q$182,2,0),"")</f>
        <v/>
      </c>
    </row>
    <row r="672" spans="1:73" s="5" customFormat="1">
      <c r="A672" s="6">
        <v>666</v>
      </c>
      <c r="B672" s="231"/>
      <c r="C672" s="7"/>
      <c r="D672" s="7"/>
      <c r="E672" s="7"/>
      <c r="F672" s="67"/>
      <c r="G672" s="79"/>
      <c r="H672" s="79"/>
      <c r="I672" s="75"/>
      <c r="J672" s="76"/>
      <c r="K672" s="76"/>
      <c r="L672" s="76"/>
      <c r="M672" s="76"/>
      <c r="N672" s="76"/>
      <c r="O672" s="76"/>
      <c r="P672" s="76"/>
      <c r="Q672" s="76"/>
      <c r="R672" s="76"/>
      <c r="S672" s="76"/>
      <c r="T672" s="76"/>
      <c r="U672" s="76"/>
      <c r="V672" s="76"/>
      <c r="W672" s="80"/>
      <c r="X672" s="69"/>
      <c r="Y672" s="25"/>
      <c r="Z672" s="326"/>
      <c r="AA672" s="327"/>
      <c r="AB672" s="28"/>
      <c r="AC672" s="23"/>
      <c r="AD672" s="8"/>
      <c r="AE672" s="8"/>
      <c r="AF672" s="25"/>
      <c r="AG672" s="6"/>
      <c r="AH672" s="23"/>
      <c r="AI672" s="173"/>
      <c r="AJ672" s="26"/>
      <c r="AK672" s="23"/>
      <c r="AL672" s="25"/>
      <c r="AM672" s="6"/>
      <c r="AN672" s="23"/>
      <c r="AO672" s="247"/>
      <c r="AP672" s="243" t="str">
        <f>IF(AD672="UI",VLOOKUP(AB672,'Convert Internation Units'!$A$2:$D$33,4,FALSE),IF(AB672="Penethamate hydroiodide",0.63,IF(AB672="Benzylpenicillin Procaine /
 Benzathine Penicillin",0.61,IF(AB672="Benzathine Penicillin",0.61,IF(AB672="Procaine benzylpenicillin",0.61,IF(AB672=Prodrug!E669,Prodrug!E669,Prodrug!E669))))))</f>
        <v/>
      </c>
      <c r="AQ672" s="240" t="str">
        <f>IFERROR((((Calculations!C669*Calculations!G669)/Calculations!E669)*'Data Entry'!X672),"")</f>
        <v/>
      </c>
      <c r="AR672" s="141" t="str">
        <f>IFERROR(VLOOKUP(AB672,Lists!$P$2:$Q$182,2,0),"")</f>
        <v/>
      </c>
      <c r="AS672" s="143" t="str">
        <f>IF(AI672="UI",VLOOKUP(AG672,'Convert Internation Units'!$A$2:$D$33,4,FALSE),IF(AG672="Penethamate hydroiodide",0.63,IF(AG672="Benzylpenicillin Procaine /
 Benzathine Penicillin",0.61,IF(AG672="Benzathine Penicillin",0.61,IF(AG672="Procaine benzylpenicillin",0.61,IF(AG672=Prodrug!F669,Prodrug!F669,Prodrug!F669))))))</f>
        <v/>
      </c>
      <c r="AT672" s="240" t="str">
        <f>IFERROR((((Calculations!K669*Calculations!G669)/Calculations!E669)*'Data Entry'!X672),"")</f>
        <v/>
      </c>
      <c r="AU672" s="146" t="str">
        <f>IFERROR(VLOOKUP(AG672,Lists!$P$2:$Q$182,2,0),"")</f>
        <v/>
      </c>
      <c r="AV672" s="143" t="str">
        <f>IF(AL672="UI",VLOOKUP(AJ672,'Convert Internation Units'!$A$2:$D$33,4,FALSE),IF(AJ672="Penethamate hydroiodide",0.63,IF(AJ672="Benzylpenicillin Procaine /
 Benzathine Penicillin",0.61,IF(AJ672="Benzathine Penicillin",0.61,IF(AJ672="Procaine benzylpenicillin",0.61,IF(AJ672=Prodrug!G669,Prodrug!G669,Prodrug!G669))))))</f>
        <v/>
      </c>
      <c r="AW672" s="240" t="str">
        <f>IFERROR((((Calculations!O669*Calculations!G669)/Calculations!E669)*'Data Entry'!X672),"")</f>
        <v/>
      </c>
      <c r="AX672" s="146" t="str">
        <f>IFERROR(VLOOKUP(AJ672,Lists!$P$2:$Q$182,2,0),"")</f>
        <v/>
      </c>
      <c r="AY672" s="143" t="str">
        <f>IF(AO672="UI",VLOOKUP(AM672,'Convert Internation Units'!$A$2:$D$33,4,FALSE),IF(AM672="Penethamate hydroiodide",0.63,IF(AM672="Benzylpenicillin Procaine /
 Benzathine Penicillin",0.61,IF(AM672="Benzathine Penicillin",0.61,IF(AM672="Procaine benzylpenicillin",0.61,IF(AM672=Prodrug!H669,Prodrug!H669,Prodrug!H669))))))</f>
        <v/>
      </c>
      <c r="AZ672" s="240" t="str">
        <f>IFERROR((((Calculations!S669*Calculations!G669)/Calculations!E669)*'Data Entry'!X672),"")</f>
        <v/>
      </c>
      <c r="BA672" s="146" t="str">
        <f>IFERROR(VLOOKUP(AM672,Lists!$P$2:$Q$182,2,0),"")</f>
        <v/>
      </c>
    </row>
    <row r="673" spans="1:53" s="5" customFormat="1">
      <c r="A673" s="116">
        <v>667</v>
      </c>
      <c r="B673" s="232"/>
      <c r="C673" s="105"/>
      <c r="D673" s="105"/>
      <c r="E673" s="105"/>
      <c r="F673" s="106"/>
      <c r="G673" s="107"/>
      <c r="H673" s="107"/>
      <c r="I673" s="108"/>
      <c r="J673" s="110"/>
      <c r="K673" s="110"/>
      <c r="L673" s="110"/>
      <c r="M673" s="110"/>
      <c r="N673" s="110"/>
      <c r="O673" s="110"/>
      <c r="P673" s="110"/>
      <c r="Q673" s="110"/>
      <c r="R673" s="110"/>
      <c r="S673" s="110"/>
      <c r="T673" s="110"/>
      <c r="U673" s="110"/>
      <c r="V673" s="110"/>
      <c r="W673" s="109"/>
      <c r="X673" s="111"/>
      <c r="Y673" s="112"/>
      <c r="Z673" s="328"/>
      <c r="AA673" s="329"/>
      <c r="AB673" s="114"/>
      <c r="AC673" s="115"/>
      <c r="AD673" s="113"/>
      <c r="AE673" s="113"/>
      <c r="AF673" s="112"/>
      <c r="AG673" s="116"/>
      <c r="AH673" s="115"/>
      <c r="AI673" s="174"/>
      <c r="AJ673" s="104"/>
      <c r="AK673" s="115"/>
      <c r="AL673" s="112"/>
      <c r="AM673" s="116"/>
      <c r="AN673" s="115"/>
      <c r="AO673" s="248"/>
      <c r="AP673" s="242" t="str">
        <f>IF(AD673="UI",VLOOKUP(AB673,'Convert Internation Units'!$A$2:$D$33,4,FALSE),IF(AB673="Penethamate hydroiodide",0.63,IF(AB673="Benzylpenicillin Procaine /
 Benzathine Penicillin",0.61,IF(AB673="Benzathine Penicillin",0.61,IF(AB673="Procaine benzylpenicillin",0.61,IF(AB673=Prodrug!E670,Prodrug!E670,Prodrug!E670))))))</f>
        <v/>
      </c>
      <c r="AQ673" s="239" t="str">
        <f>IFERROR((((Calculations!C670*Calculations!G670)/Calculations!E670)*'Data Entry'!X673),"")</f>
        <v/>
      </c>
      <c r="AR673" s="234" t="str">
        <f>IFERROR(VLOOKUP(AB673,Lists!$P$2:$Q$182,2,0),"")</f>
        <v/>
      </c>
      <c r="AS673" s="233" t="str">
        <f>IF(AI673="UI",VLOOKUP(AG673,'Convert Internation Units'!$A$2:$D$33,4,FALSE),IF(AG673="Penethamate hydroiodide",0.63,IF(AG673="Benzylpenicillin Procaine /
 Benzathine Penicillin",0.61,IF(AG673="Benzathine Penicillin",0.61,IF(AG673="Procaine benzylpenicillin",0.61,IF(AG673=Prodrug!F670,Prodrug!F670,Prodrug!F670))))))</f>
        <v/>
      </c>
      <c r="AT673" s="239" t="str">
        <f>IFERROR((((Calculations!K670*Calculations!G670)/Calculations!E670)*'Data Entry'!X673),"")</f>
        <v/>
      </c>
      <c r="AU673" s="235" t="str">
        <f>IFERROR(VLOOKUP(AG673,Lists!$P$2:$Q$182,2,0),"")</f>
        <v/>
      </c>
      <c r="AV673" s="233" t="str">
        <f>IF(AL673="UI",VLOOKUP(AJ673,'Convert Internation Units'!$A$2:$D$33,4,FALSE),IF(AJ673="Penethamate hydroiodide",0.63,IF(AJ673="Benzylpenicillin Procaine /
 Benzathine Penicillin",0.61,IF(AJ673="Benzathine Penicillin",0.61,IF(AJ673="Procaine benzylpenicillin",0.61,IF(AJ673=Prodrug!G670,Prodrug!G670,Prodrug!G670))))))</f>
        <v/>
      </c>
      <c r="AW673" s="239" t="str">
        <f>IFERROR((((Calculations!O670*Calculations!G670)/Calculations!E670)*'Data Entry'!X673),"")</f>
        <v/>
      </c>
      <c r="AX673" s="235" t="str">
        <f>IFERROR(VLOOKUP(AJ673,Lists!$P$2:$Q$182,2,0),"")</f>
        <v/>
      </c>
      <c r="AY673" s="233" t="str">
        <f>IF(AO673="UI",VLOOKUP(AM673,'Convert Internation Units'!$A$2:$D$33,4,FALSE),IF(AM673="Penethamate hydroiodide",0.63,IF(AM673="Benzylpenicillin Procaine /
 Benzathine Penicillin",0.61,IF(AM673="Benzathine Penicillin",0.61,IF(AM673="Procaine benzylpenicillin",0.61,IF(AM673=Prodrug!H670,Prodrug!H670,Prodrug!H670))))))</f>
        <v/>
      </c>
      <c r="AZ673" s="239" t="str">
        <f>IFERROR((((Calculations!S670*Calculations!G670)/Calculations!E670)*'Data Entry'!X673),"")</f>
        <v/>
      </c>
      <c r="BA673" s="235" t="str">
        <f>IFERROR(VLOOKUP(AM673,Lists!$P$2:$Q$182,2,0),"")</f>
        <v/>
      </c>
    </row>
    <row r="674" spans="1:53" s="5" customFormat="1">
      <c r="A674" s="6">
        <v>668</v>
      </c>
      <c r="B674" s="231"/>
      <c r="C674" s="7"/>
      <c r="D674" s="7"/>
      <c r="E674" s="7"/>
      <c r="F674" s="67"/>
      <c r="G674" s="79"/>
      <c r="H674" s="79"/>
      <c r="I674" s="75"/>
      <c r="J674" s="76"/>
      <c r="K674" s="76"/>
      <c r="L674" s="76"/>
      <c r="M674" s="76"/>
      <c r="N674" s="76"/>
      <c r="O674" s="76"/>
      <c r="P674" s="76"/>
      <c r="Q674" s="76"/>
      <c r="R674" s="76"/>
      <c r="S674" s="76"/>
      <c r="T674" s="76"/>
      <c r="U674" s="76"/>
      <c r="V674" s="76"/>
      <c r="W674" s="80"/>
      <c r="X674" s="69"/>
      <c r="Y674" s="25"/>
      <c r="Z674" s="326"/>
      <c r="AA674" s="327"/>
      <c r="AB674" s="28"/>
      <c r="AC674" s="23"/>
      <c r="AD674" s="8"/>
      <c r="AE674" s="8"/>
      <c r="AF674" s="25"/>
      <c r="AG674" s="6"/>
      <c r="AH674" s="23"/>
      <c r="AI674" s="173"/>
      <c r="AJ674" s="26"/>
      <c r="AK674" s="23"/>
      <c r="AL674" s="25"/>
      <c r="AM674" s="6"/>
      <c r="AN674" s="23"/>
      <c r="AO674" s="247"/>
      <c r="AP674" s="243" t="str">
        <f>IF(AD674="UI",VLOOKUP(AB674,'Convert Internation Units'!$A$2:$D$33,4,FALSE),IF(AB674="Penethamate hydroiodide",0.63,IF(AB674="Benzylpenicillin Procaine /
 Benzathine Penicillin",0.61,IF(AB674="Benzathine Penicillin",0.61,IF(AB674="Procaine benzylpenicillin",0.61,IF(AB674=Prodrug!E671,Prodrug!E671,Prodrug!E671))))))</f>
        <v/>
      </c>
      <c r="AQ674" s="240" t="str">
        <f>IFERROR((((Calculations!C671*Calculations!G671)/Calculations!E671)*'Data Entry'!X674),"")</f>
        <v/>
      </c>
      <c r="AR674" s="141" t="str">
        <f>IFERROR(VLOOKUP(AB674,Lists!$P$2:$Q$182,2,0),"")</f>
        <v/>
      </c>
      <c r="AS674" s="143" t="str">
        <f>IF(AI674="UI",VLOOKUP(AG674,'Convert Internation Units'!$A$2:$D$33,4,FALSE),IF(AG674="Penethamate hydroiodide",0.63,IF(AG674="Benzylpenicillin Procaine /
 Benzathine Penicillin",0.61,IF(AG674="Benzathine Penicillin",0.61,IF(AG674="Procaine benzylpenicillin",0.61,IF(AG674=Prodrug!F671,Prodrug!F671,Prodrug!F671))))))</f>
        <v/>
      </c>
      <c r="AT674" s="240" t="str">
        <f>IFERROR((((Calculations!K671*Calculations!G671)/Calculations!E671)*'Data Entry'!X674),"")</f>
        <v/>
      </c>
      <c r="AU674" s="146" t="str">
        <f>IFERROR(VLOOKUP(AG674,Lists!$P$2:$Q$182,2,0),"")</f>
        <v/>
      </c>
      <c r="AV674" s="143" t="str">
        <f>IF(AL674="UI",VLOOKUP(AJ674,'Convert Internation Units'!$A$2:$D$33,4,FALSE),IF(AJ674="Penethamate hydroiodide",0.63,IF(AJ674="Benzylpenicillin Procaine /
 Benzathine Penicillin",0.61,IF(AJ674="Benzathine Penicillin",0.61,IF(AJ674="Procaine benzylpenicillin",0.61,IF(AJ674=Prodrug!G671,Prodrug!G671,Prodrug!G671))))))</f>
        <v/>
      </c>
      <c r="AW674" s="240" t="str">
        <f>IFERROR((((Calculations!O671*Calculations!G671)/Calculations!E671)*'Data Entry'!X674),"")</f>
        <v/>
      </c>
      <c r="AX674" s="146" t="str">
        <f>IFERROR(VLOOKUP(AJ674,Lists!$P$2:$Q$182,2,0),"")</f>
        <v/>
      </c>
      <c r="AY674" s="143" t="str">
        <f>IF(AO674="UI",VLOOKUP(AM674,'Convert Internation Units'!$A$2:$D$33,4,FALSE),IF(AM674="Penethamate hydroiodide",0.63,IF(AM674="Benzylpenicillin Procaine /
 Benzathine Penicillin",0.61,IF(AM674="Benzathine Penicillin",0.61,IF(AM674="Procaine benzylpenicillin",0.61,IF(AM674=Prodrug!H671,Prodrug!H671,Prodrug!H671))))))</f>
        <v/>
      </c>
      <c r="AZ674" s="240" t="str">
        <f>IFERROR((((Calculations!S671*Calculations!G671)/Calculations!E671)*'Data Entry'!X674),"")</f>
        <v/>
      </c>
      <c r="BA674" s="146" t="str">
        <f>IFERROR(VLOOKUP(AM674,Lists!$P$2:$Q$182,2,0),"")</f>
        <v/>
      </c>
    </row>
    <row r="675" spans="1:53" s="5" customFormat="1">
      <c r="A675" s="116">
        <v>669</v>
      </c>
      <c r="B675" s="232"/>
      <c r="C675" s="105"/>
      <c r="D675" s="105"/>
      <c r="E675" s="105"/>
      <c r="F675" s="106"/>
      <c r="G675" s="107"/>
      <c r="H675" s="107"/>
      <c r="I675" s="108"/>
      <c r="J675" s="110"/>
      <c r="K675" s="110"/>
      <c r="L675" s="110"/>
      <c r="M675" s="110"/>
      <c r="N675" s="110"/>
      <c r="O675" s="110"/>
      <c r="P675" s="110"/>
      <c r="Q675" s="110"/>
      <c r="R675" s="110"/>
      <c r="S675" s="110"/>
      <c r="T675" s="110"/>
      <c r="U675" s="110"/>
      <c r="V675" s="110"/>
      <c r="W675" s="109"/>
      <c r="X675" s="111"/>
      <c r="Y675" s="112"/>
      <c r="Z675" s="328"/>
      <c r="AA675" s="329"/>
      <c r="AB675" s="114"/>
      <c r="AC675" s="115"/>
      <c r="AD675" s="113"/>
      <c r="AE675" s="113"/>
      <c r="AF675" s="112"/>
      <c r="AG675" s="116"/>
      <c r="AH675" s="115"/>
      <c r="AI675" s="174"/>
      <c r="AJ675" s="104"/>
      <c r="AK675" s="115"/>
      <c r="AL675" s="112"/>
      <c r="AM675" s="116"/>
      <c r="AN675" s="115"/>
      <c r="AO675" s="248"/>
      <c r="AP675" s="242" t="str">
        <f>IF(AD675="UI",VLOOKUP(AB675,'Convert Internation Units'!$A$2:$D$33,4,FALSE),IF(AB675="Penethamate hydroiodide",0.63,IF(AB675="Benzylpenicillin Procaine /
 Benzathine Penicillin",0.61,IF(AB675="Benzathine Penicillin",0.61,IF(AB675="Procaine benzylpenicillin",0.61,IF(AB675=Prodrug!E672,Prodrug!E672,Prodrug!E672))))))</f>
        <v/>
      </c>
      <c r="AQ675" s="239" t="str">
        <f>IFERROR((((Calculations!C672*Calculations!G672)/Calculations!E672)*'Data Entry'!X675),"")</f>
        <v/>
      </c>
      <c r="AR675" s="234" t="str">
        <f>IFERROR(VLOOKUP(AB675,Lists!$P$2:$Q$182,2,0),"")</f>
        <v/>
      </c>
      <c r="AS675" s="233" t="str">
        <f>IF(AI675="UI",VLOOKUP(AG675,'Convert Internation Units'!$A$2:$D$33,4,FALSE),IF(AG675="Penethamate hydroiodide",0.63,IF(AG675="Benzylpenicillin Procaine /
 Benzathine Penicillin",0.61,IF(AG675="Benzathine Penicillin",0.61,IF(AG675="Procaine benzylpenicillin",0.61,IF(AG675=Prodrug!F672,Prodrug!F672,Prodrug!F672))))))</f>
        <v/>
      </c>
      <c r="AT675" s="239" t="str">
        <f>IFERROR((((Calculations!K672*Calculations!G672)/Calculations!E672)*'Data Entry'!X675),"")</f>
        <v/>
      </c>
      <c r="AU675" s="235" t="str">
        <f>IFERROR(VLOOKUP(AG675,Lists!$P$2:$Q$182,2,0),"")</f>
        <v/>
      </c>
      <c r="AV675" s="233" t="str">
        <f>IF(AL675="UI",VLOOKUP(AJ675,'Convert Internation Units'!$A$2:$D$33,4,FALSE),IF(AJ675="Penethamate hydroiodide",0.63,IF(AJ675="Benzylpenicillin Procaine /
 Benzathine Penicillin",0.61,IF(AJ675="Benzathine Penicillin",0.61,IF(AJ675="Procaine benzylpenicillin",0.61,IF(AJ675=Prodrug!G672,Prodrug!G672,Prodrug!G672))))))</f>
        <v/>
      </c>
      <c r="AW675" s="239" t="str">
        <f>IFERROR((((Calculations!O672*Calculations!G672)/Calculations!E672)*'Data Entry'!X675),"")</f>
        <v/>
      </c>
      <c r="AX675" s="235" t="str">
        <f>IFERROR(VLOOKUP(AJ675,Lists!$P$2:$Q$182,2,0),"")</f>
        <v/>
      </c>
      <c r="AY675" s="233" t="str">
        <f>IF(AO675="UI",VLOOKUP(AM675,'Convert Internation Units'!$A$2:$D$33,4,FALSE),IF(AM675="Penethamate hydroiodide",0.63,IF(AM675="Benzylpenicillin Procaine /
 Benzathine Penicillin",0.61,IF(AM675="Benzathine Penicillin",0.61,IF(AM675="Procaine benzylpenicillin",0.61,IF(AM675=Prodrug!H672,Prodrug!H672,Prodrug!H672))))))</f>
        <v/>
      </c>
      <c r="AZ675" s="239" t="str">
        <f>IFERROR((((Calculations!S672*Calculations!G672)/Calculations!E672)*'Data Entry'!X675),"")</f>
        <v/>
      </c>
      <c r="BA675" s="235" t="str">
        <f>IFERROR(VLOOKUP(AM675,Lists!$P$2:$Q$182,2,0),"")</f>
        <v/>
      </c>
    </row>
    <row r="676" spans="1:53" s="5" customFormat="1">
      <c r="A676" s="6">
        <v>670</v>
      </c>
      <c r="B676" s="231"/>
      <c r="C676" s="7"/>
      <c r="D676" s="7"/>
      <c r="E676" s="7"/>
      <c r="F676" s="67"/>
      <c r="G676" s="79"/>
      <c r="H676" s="79"/>
      <c r="I676" s="75"/>
      <c r="J676" s="76"/>
      <c r="K676" s="76"/>
      <c r="L676" s="76"/>
      <c r="M676" s="76"/>
      <c r="N676" s="76"/>
      <c r="O676" s="76"/>
      <c r="P676" s="76"/>
      <c r="Q676" s="76"/>
      <c r="R676" s="76"/>
      <c r="S676" s="76"/>
      <c r="T676" s="76"/>
      <c r="U676" s="76"/>
      <c r="V676" s="76"/>
      <c r="W676" s="80"/>
      <c r="X676" s="69"/>
      <c r="Y676" s="25"/>
      <c r="Z676" s="326"/>
      <c r="AA676" s="327"/>
      <c r="AB676" s="28"/>
      <c r="AC676" s="23"/>
      <c r="AD676" s="8"/>
      <c r="AE676" s="8"/>
      <c r="AF676" s="25"/>
      <c r="AG676" s="6"/>
      <c r="AH676" s="23"/>
      <c r="AI676" s="173"/>
      <c r="AJ676" s="26"/>
      <c r="AK676" s="23"/>
      <c r="AL676" s="25"/>
      <c r="AM676" s="6"/>
      <c r="AN676" s="23"/>
      <c r="AO676" s="247"/>
      <c r="AP676" s="243" t="str">
        <f>IF(AD676="UI",VLOOKUP(AB676,'Convert Internation Units'!$A$2:$D$33,4,FALSE),IF(AB676="Penethamate hydroiodide",0.63,IF(AB676="Benzylpenicillin Procaine /
 Benzathine Penicillin",0.61,IF(AB676="Benzathine Penicillin",0.61,IF(AB676="Procaine benzylpenicillin",0.61,IF(AB676=Prodrug!E673,Prodrug!E673,Prodrug!E673))))))</f>
        <v/>
      </c>
      <c r="AQ676" s="240" t="str">
        <f>IFERROR((((Calculations!C673*Calculations!G673)/Calculations!E673)*'Data Entry'!X676),"")</f>
        <v/>
      </c>
      <c r="AR676" s="141" t="str">
        <f>IFERROR(VLOOKUP(AB676,Lists!$P$2:$Q$182,2,0),"")</f>
        <v/>
      </c>
      <c r="AS676" s="143" t="str">
        <f>IF(AI676="UI",VLOOKUP(AG676,'Convert Internation Units'!$A$2:$D$33,4,FALSE),IF(AG676="Penethamate hydroiodide",0.63,IF(AG676="Benzylpenicillin Procaine /
 Benzathine Penicillin",0.61,IF(AG676="Benzathine Penicillin",0.61,IF(AG676="Procaine benzylpenicillin",0.61,IF(AG676=Prodrug!F673,Prodrug!F673,Prodrug!F673))))))</f>
        <v/>
      </c>
      <c r="AT676" s="240" t="str">
        <f>IFERROR((((Calculations!K673*Calculations!G673)/Calculations!E673)*'Data Entry'!X676),"")</f>
        <v/>
      </c>
      <c r="AU676" s="146" t="str">
        <f>IFERROR(VLOOKUP(AG676,Lists!$P$2:$Q$182,2,0),"")</f>
        <v/>
      </c>
      <c r="AV676" s="143" t="str">
        <f>IF(AL676="UI",VLOOKUP(AJ676,'Convert Internation Units'!$A$2:$D$33,4,FALSE),IF(AJ676="Penethamate hydroiodide",0.63,IF(AJ676="Benzylpenicillin Procaine /
 Benzathine Penicillin",0.61,IF(AJ676="Benzathine Penicillin",0.61,IF(AJ676="Procaine benzylpenicillin",0.61,IF(AJ676=Prodrug!G673,Prodrug!G673,Prodrug!G673))))))</f>
        <v/>
      </c>
      <c r="AW676" s="240" t="str">
        <f>IFERROR((((Calculations!O673*Calculations!G673)/Calculations!E673)*'Data Entry'!X676),"")</f>
        <v/>
      </c>
      <c r="AX676" s="146" t="str">
        <f>IFERROR(VLOOKUP(AJ676,Lists!$P$2:$Q$182,2,0),"")</f>
        <v/>
      </c>
      <c r="AY676" s="143" t="str">
        <f>IF(AO676="UI",VLOOKUP(AM676,'Convert Internation Units'!$A$2:$D$33,4,FALSE),IF(AM676="Penethamate hydroiodide",0.63,IF(AM676="Benzylpenicillin Procaine /
 Benzathine Penicillin",0.61,IF(AM676="Benzathine Penicillin",0.61,IF(AM676="Procaine benzylpenicillin",0.61,IF(AM676=Prodrug!H673,Prodrug!H673,Prodrug!H673))))))</f>
        <v/>
      </c>
      <c r="AZ676" s="240" t="str">
        <f>IFERROR((((Calculations!S673*Calculations!G673)/Calculations!E673)*'Data Entry'!X676),"")</f>
        <v/>
      </c>
      <c r="BA676" s="146" t="str">
        <f>IFERROR(VLOOKUP(AM676,Lists!$P$2:$Q$182,2,0),"")</f>
        <v/>
      </c>
    </row>
    <row r="677" spans="1:53" s="5" customFormat="1">
      <c r="A677" s="116">
        <v>671</v>
      </c>
      <c r="B677" s="232"/>
      <c r="C677" s="105"/>
      <c r="D677" s="105"/>
      <c r="E677" s="105"/>
      <c r="F677" s="106"/>
      <c r="G677" s="107"/>
      <c r="H677" s="107"/>
      <c r="I677" s="108"/>
      <c r="J677" s="110"/>
      <c r="K677" s="110"/>
      <c r="L677" s="110"/>
      <c r="M677" s="110"/>
      <c r="N677" s="110"/>
      <c r="O677" s="110"/>
      <c r="P677" s="110"/>
      <c r="Q677" s="110"/>
      <c r="R677" s="110"/>
      <c r="S677" s="110"/>
      <c r="T677" s="110"/>
      <c r="U677" s="110"/>
      <c r="V677" s="110"/>
      <c r="W677" s="109"/>
      <c r="X677" s="111"/>
      <c r="Y677" s="112"/>
      <c r="Z677" s="328"/>
      <c r="AA677" s="329"/>
      <c r="AB677" s="114"/>
      <c r="AC677" s="115"/>
      <c r="AD677" s="113"/>
      <c r="AE677" s="113"/>
      <c r="AF677" s="112"/>
      <c r="AG677" s="116"/>
      <c r="AH677" s="115"/>
      <c r="AI677" s="174"/>
      <c r="AJ677" s="104"/>
      <c r="AK677" s="115"/>
      <c r="AL677" s="112"/>
      <c r="AM677" s="116"/>
      <c r="AN677" s="115"/>
      <c r="AO677" s="248"/>
      <c r="AP677" s="242" t="str">
        <f>IF(AD677="UI",VLOOKUP(AB677,'Convert Internation Units'!$A$2:$D$33,4,FALSE),IF(AB677="Penethamate hydroiodide",0.63,IF(AB677="Benzylpenicillin Procaine /
 Benzathine Penicillin",0.61,IF(AB677="Benzathine Penicillin",0.61,IF(AB677="Procaine benzylpenicillin",0.61,IF(AB677=Prodrug!E674,Prodrug!E674,Prodrug!E674))))))</f>
        <v/>
      </c>
      <c r="AQ677" s="239" t="str">
        <f>IFERROR((((Calculations!C674*Calculations!G674)/Calculations!E674)*'Data Entry'!X677),"")</f>
        <v/>
      </c>
      <c r="AR677" s="234" t="str">
        <f>IFERROR(VLOOKUP(AB677,Lists!$P$2:$Q$182,2,0),"")</f>
        <v/>
      </c>
      <c r="AS677" s="233" t="str">
        <f>IF(AI677="UI",VLOOKUP(AG677,'Convert Internation Units'!$A$2:$D$33,4,FALSE),IF(AG677="Penethamate hydroiodide",0.63,IF(AG677="Benzylpenicillin Procaine /
 Benzathine Penicillin",0.61,IF(AG677="Benzathine Penicillin",0.61,IF(AG677="Procaine benzylpenicillin",0.61,IF(AG677=Prodrug!F674,Prodrug!F674,Prodrug!F674))))))</f>
        <v/>
      </c>
      <c r="AT677" s="239" t="str">
        <f>IFERROR((((Calculations!K674*Calculations!G674)/Calculations!E674)*'Data Entry'!X677),"")</f>
        <v/>
      </c>
      <c r="AU677" s="235" t="str">
        <f>IFERROR(VLOOKUP(AG677,Lists!$P$2:$Q$182,2,0),"")</f>
        <v/>
      </c>
      <c r="AV677" s="233" t="str">
        <f>IF(AL677="UI",VLOOKUP(AJ677,'Convert Internation Units'!$A$2:$D$33,4,FALSE),IF(AJ677="Penethamate hydroiodide",0.63,IF(AJ677="Benzylpenicillin Procaine /
 Benzathine Penicillin",0.61,IF(AJ677="Benzathine Penicillin",0.61,IF(AJ677="Procaine benzylpenicillin",0.61,IF(AJ677=Prodrug!G674,Prodrug!G674,Prodrug!G674))))))</f>
        <v/>
      </c>
      <c r="AW677" s="239" t="str">
        <f>IFERROR((((Calculations!O674*Calculations!G674)/Calculations!E674)*'Data Entry'!X677),"")</f>
        <v/>
      </c>
      <c r="AX677" s="235" t="str">
        <f>IFERROR(VLOOKUP(AJ677,Lists!$P$2:$Q$182,2,0),"")</f>
        <v/>
      </c>
      <c r="AY677" s="233" t="str">
        <f>IF(AO677="UI",VLOOKUP(AM677,'Convert Internation Units'!$A$2:$D$33,4,FALSE),IF(AM677="Penethamate hydroiodide",0.63,IF(AM677="Benzylpenicillin Procaine /
 Benzathine Penicillin",0.61,IF(AM677="Benzathine Penicillin",0.61,IF(AM677="Procaine benzylpenicillin",0.61,IF(AM677=Prodrug!H674,Prodrug!H674,Prodrug!H674))))))</f>
        <v/>
      </c>
      <c r="AZ677" s="239" t="str">
        <f>IFERROR((((Calculations!S674*Calculations!G674)/Calculations!E674)*'Data Entry'!X677),"")</f>
        <v/>
      </c>
      <c r="BA677" s="235" t="str">
        <f>IFERROR(VLOOKUP(AM677,Lists!$P$2:$Q$182,2,0),"")</f>
        <v/>
      </c>
    </row>
    <row r="678" spans="1:53" s="5" customFormat="1">
      <c r="A678" s="6">
        <v>672</v>
      </c>
      <c r="B678" s="231"/>
      <c r="C678" s="7"/>
      <c r="D678" s="7"/>
      <c r="E678" s="7"/>
      <c r="F678" s="67"/>
      <c r="G678" s="79"/>
      <c r="H678" s="79"/>
      <c r="I678" s="75"/>
      <c r="J678" s="76"/>
      <c r="K678" s="76"/>
      <c r="L678" s="76"/>
      <c r="M678" s="76"/>
      <c r="N678" s="76"/>
      <c r="O678" s="76"/>
      <c r="P678" s="76"/>
      <c r="Q678" s="76"/>
      <c r="R678" s="76"/>
      <c r="S678" s="76"/>
      <c r="T678" s="76"/>
      <c r="U678" s="76"/>
      <c r="V678" s="76"/>
      <c r="W678" s="80"/>
      <c r="X678" s="69"/>
      <c r="Y678" s="25"/>
      <c r="Z678" s="326"/>
      <c r="AA678" s="327"/>
      <c r="AB678" s="28"/>
      <c r="AC678" s="23"/>
      <c r="AD678" s="8"/>
      <c r="AE678" s="8"/>
      <c r="AF678" s="25"/>
      <c r="AG678" s="6"/>
      <c r="AH678" s="23"/>
      <c r="AI678" s="173"/>
      <c r="AJ678" s="26"/>
      <c r="AK678" s="23"/>
      <c r="AL678" s="25"/>
      <c r="AM678" s="6"/>
      <c r="AN678" s="23"/>
      <c r="AO678" s="247"/>
      <c r="AP678" s="243" t="str">
        <f>IF(AD678="UI",VLOOKUP(AB678,'Convert Internation Units'!$A$2:$D$33,4,FALSE),IF(AB678="Penethamate hydroiodide",0.63,IF(AB678="Benzylpenicillin Procaine /
 Benzathine Penicillin",0.61,IF(AB678="Benzathine Penicillin",0.61,IF(AB678="Procaine benzylpenicillin",0.61,IF(AB678=Prodrug!E675,Prodrug!E675,Prodrug!E675))))))</f>
        <v/>
      </c>
      <c r="AQ678" s="240" t="str">
        <f>IFERROR((((Calculations!C675*Calculations!G675)/Calculations!E675)*'Data Entry'!X678),"")</f>
        <v/>
      </c>
      <c r="AR678" s="141" t="str">
        <f>IFERROR(VLOOKUP(AB678,Lists!$P$2:$Q$182,2,0),"")</f>
        <v/>
      </c>
      <c r="AS678" s="143" t="str">
        <f>IF(AI678="UI",VLOOKUP(AG678,'Convert Internation Units'!$A$2:$D$33,4,FALSE),IF(AG678="Penethamate hydroiodide",0.63,IF(AG678="Benzylpenicillin Procaine /
 Benzathine Penicillin",0.61,IF(AG678="Benzathine Penicillin",0.61,IF(AG678="Procaine benzylpenicillin",0.61,IF(AG678=Prodrug!F675,Prodrug!F675,Prodrug!F675))))))</f>
        <v/>
      </c>
      <c r="AT678" s="240" t="str">
        <f>IFERROR((((Calculations!K675*Calculations!G675)/Calculations!E675)*'Data Entry'!X678),"")</f>
        <v/>
      </c>
      <c r="AU678" s="146" t="str">
        <f>IFERROR(VLOOKUP(AG678,Lists!$P$2:$Q$182,2,0),"")</f>
        <v/>
      </c>
      <c r="AV678" s="143" t="str">
        <f>IF(AL678="UI",VLOOKUP(AJ678,'Convert Internation Units'!$A$2:$D$33,4,FALSE),IF(AJ678="Penethamate hydroiodide",0.63,IF(AJ678="Benzylpenicillin Procaine /
 Benzathine Penicillin",0.61,IF(AJ678="Benzathine Penicillin",0.61,IF(AJ678="Procaine benzylpenicillin",0.61,IF(AJ678=Prodrug!G675,Prodrug!G675,Prodrug!G675))))))</f>
        <v/>
      </c>
      <c r="AW678" s="240" t="str">
        <f>IFERROR((((Calculations!O675*Calculations!G675)/Calculations!E675)*'Data Entry'!X678),"")</f>
        <v/>
      </c>
      <c r="AX678" s="146" t="str">
        <f>IFERROR(VLOOKUP(AJ678,Lists!$P$2:$Q$182,2,0),"")</f>
        <v/>
      </c>
      <c r="AY678" s="143" t="str">
        <f>IF(AO678="UI",VLOOKUP(AM678,'Convert Internation Units'!$A$2:$D$33,4,FALSE),IF(AM678="Penethamate hydroiodide",0.63,IF(AM678="Benzylpenicillin Procaine /
 Benzathine Penicillin",0.61,IF(AM678="Benzathine Penicillin",0.61,IF(AM678="Procaine benzylpenicillin",0.61,IF(AM678=Prodrug!H675,Prodrug!H675,Prodrug!H675))))))</f>
        <v/>
      </c>
      <c r="AZ678" s="240" t="str">
        <f>IFERROR((((Calculations!S675*Calculations!G675)/Calculations!E675)*'Data Entry'!X678),"")</f>
        <v/>
      </c>
      <c r="BA678" s="146" t="str">
        <f>IFERROR(VLOOKUP(AM678,Lists!$P$2:$Q$182,2,0),"")</f>
        <v/>
      </c>
    </row>
    <row r="679" spans="1:53" s="5" customFormat="1">
      <c r="A679" s="116">
        <v>673</v>
      </c>
      <c r="B679" s="232"/>
      <c r="C679" s="105"/>
      <c r="D679" s="105"/>
      <c r="E679" s="105"/>
      <c r="F679" s="106"/>
      <c r="G679" s="107"/>
      <c r="H679" s="107"/>
      <c r="I679" s="108"/>
      <c r="J679" s="110"/>
      <c r="K679" s="110"/>
      <c r="L679" s="110"/>
      <c r="M679" s="110"/>
      <c r="N679" s="110"/>
      <c r="O679" s="110"/>
      <c r="P679" s="110"/>
      <c r="Q679" s="110"/>
      <c r="R679" s="110"/>
      <c r="S679" s="110"/>
      <c r="T679" s="110"/>
      <c r="U679" s="110"/>
      <c r="V679" s="110"/>
      <c r="W679" s="109"/>
      <c r="X679" s="111"/>
      <c r="Y679" s="112"/>
      <c r="Z679" s="328"/>
      <c r="AA679" s="329"/>
      <c r="AB679" s="114"/>
      <c r="AC679" s="115"/>
      <c r="AD679" s="113"/>
      <c r="AE679" s="113"/>
      <c r="AF679" s="112"/>
      <c r="AG679" s="116"/>
      <c r="AH679" s="115"/>
      <c r="AI679" s="174"/>
      <c r="AJ679" s="104"/>
      <c r="AK679" s="115"/>
      <c r="AL679" s="112"/>
      <c r="AM679" s="116"/>
      <c r="AN679" s="115"/>
      <c r="AO679" s="248"/>
      <c r="AP679" s="242" t="str">
        <f>IF(AD679="UI",VLOOKUP(AB679,'Convert Internation Units'!$A$2:$D$33,4,FALSE),IF(AB679="Penethamate hydroiodide",0.63,IF(AB679="Benzylpenicillin Procaine /
 Benzathine Penicillin",0.61,IF(AB679="Benzathine Penicillin",0.61,IF(AB679="Procaine benzylpenicillin",0.61,IF(AB679=Prodrug!E676,Prodrug!E676,Prodrug!E676))))))</f>
        <v/>
      </c>
      <c r="AQ679" s="239" t="str">
        <f>IFERROR((((Calculations!C676*Calculations!G676)/Calculations!E676)*'Data Entry'!X679),"")</f>
        <v/>
      </c>
      <c r="AR679" s="234" t="str">
        <f>IFERROR(VLOOKUP(AB679,Lists!$P$2:$Q$182,2,0),"")</f>
        <v/>
      </c>
      <c r="AS679" s="233" t="str">
        <f>IF(AI679="UI",VLOOKUP(AG679,'Convert Internation Units'!$A$2:$D$33,4,FALSE),IF(AG679="Penethamate hydroiodide",0.63,IF(AG679="Benzylpenicillin Procaine /
 Benzathine Penicillin",0.61,IF(AG679="Benzathine Penicillin",0.61,IF(AG679="Procaine benzylpenicillin",0.61,IF(AG679=Prodrug!F676,Prodrug!F676,Prodrug!F676))))))</f>
        <v/>
      </c>
      <c r="AT679" s="239" t="str">
        <f>IFERROR((((Calculations!K676*Calculations!G676)/Calculations!E676)*'Data Entry'!X679),"")</f>
        <v/>
      </c>
      <c r="AU679" s="235" t="str">
        <f>IFERROR(VLOOKUP(AG679,Lists!$P$2:$Q$182,2,0),"")</f>
        <v/>
      </c>
      <c r="AV679" s="233" t="str">
        <f>IF(AL679="UI",VLOOKUP(AJ679,'Convert Internation Units'!$A$2:$D$33,4,FALSE),IF(AJ679="Penethamate hydroiodide",0.63,IF(AJ679="Benzylpenicillin Procaine /
 Benzathine Penicillin",0.61,IF(AJ679="Benzathine Penicillin",0.61,IF(AJ679="Procaine benzylpenicillin",0.61,IF(AJ679=Prodrug!G676,Prodrug!G676,Prodrug!G676))))))</f>
        <v/>
      </c>
      <c r="AW679" s="239" t="str">
        <f>IFERROR((((Calculations!O676*Calculations!G676)/Calculations!E676)*'Data Entry'!X679),"")</f>
        <v/>
      </c>
      <c r="AX679" s="235" t="str">
        <f>IFERROR(VLOOKUP(AJ679,Lists!$P$2:$Q$182,2,0),"")</f>
        <v/>
      </c>
      <c r="AY679" s="233" t="str">
        <f>IF(AO679="UI",VLOOKUP(AM679,'Convert Internation Units'!$A$2:$D$33,4,FALSE),IF(AM679="Penethamate hydroiodide",0.63,IF(AM679="Benzylpenicillin Procaine /
 Benzathine Penicillin",0.61,IF(AM679="Benzathine Penicillin",0.61,IF(AM679="Procaine benzylpenicillin",0.61,IF(AM679=Prodrug!H676,Prodrug!H676,Prodrug!H676))))))</f>
        <v/>
      </c>
      <c r="AZ679" s="239" t="str">
        <f>IFERROR((((Calculations!S676*Calculations!G676)/Calculations!E676)*'Data Entry'!X679),"")</f>
        <v/>
      </c>
      <c r="BA679" s="235" t="str">
        <f>IFERROR(VLOOKUP(AM679,Lists!$P$2:$Q$182,2,0),"")</f>
        <v/>
      </c>
    </row>
    <row r="680" spans="1:53" s="5" customFormat="1">
      <c r="A680" s="6">
        <v>674</v>
      </c>
      <c r="B680" s="231"/>
      <c r="C680" s="7"/>
      <c r="D680" s="7"/>
      <c r="E680" s="7"/>
      <c r="F680" s="67"/>
      <c r="G680" s="79"/>
      <c r="H680" s="79"/>
      <c r="I680" s="75"/>
      <c r="J680" s="76"/>
      <c r="K680" s="76"/>
      <c r="L680" s="76"/>
      <c r="M680" s="76"/>
      <c r="N680" s="76"/>
      <c r="O680" s="76"/>
      <c r="P680" s="76"/>
      <c r="Q680" s="76"/>
      <c r="R680" s="76"/>
      <c r="S680" s="76"/>
      <c r="T680" s="76"/>
      <c r="U680" s="76"/>
      <c r="V680" s="76"/>
      <c r="W680" s="80"/>
      <c r="X680" s="69"/>
      <c r="Y680" s="25"/>
      <c r="Z680" s="326"/>
      <c r="AA680" s="327"/>
      <c r="AB680" s="28"/>
      <c r="AC680" s="23"/>
      <c r="AD680" s="8"/>
      <c r="AE680" s="8"/>
      <c r="AF680" s="25"/>
      <c r="AG680" s="6"/>
      <c r="AH680" s="23"/>
      <c r="AI680" s="173"/>
      <c r="AJ680" s="26"/>
      <c r="AK680" s="23"/>
      <c r="AL680" s="25"/>
      <c r="AM680" s="6"/>
      <c r="AN680" s="23"/>
      <c r="AO680" s="247"/>
      <c r="AP680" s="243" t="str">
        <f>IF(AD680="UI",VLOOKUP(AB680,'Convert Internation Units'!$A$2:$D$33,4,FALSE),IF(AB680="Penethamate hydroiodide",0.63,IF(AB680="Benzylpenicillin Procaine /
 Benzathine Penicillin",0.61,IF(AB680="Benzathine Penicillin",0.61,IF(AB680="Procaine benzylpenicillin",0.61,IF(AB680=Prodrug!E677,Prodrug!E677,Prodrug!E677))))))</f>
        <v/>
      </c>
      <c r="AQ680" s="240" t="str">
        <f>IFERROR((((Calculations!C677*Calculations!G677)/Calculations!E677)*'Data Entry'!X680),"")</f>
        <v/>
      </c>
      <c r="AR680" s="141" t="str">
        <f>IFERROR(VLOOKUP(AB680,Lists!$P$2:$Q$182,2,0),"")</f>
        <v/>
      </c>
      <c r="AS680" s="143" t="str">
        <f>IF(AI680="UI",VLOOKUP(AG680,'Convert Internation Units'!$A$2:$D$33,4,FALSE),IF(AG680="Penethamate hydroiodide",0.63,IF(AG680="Benzylpenicillin Procaine /
 Benzathine Penicillin",0.61,IF(AG680="Benzathine Penicillin",0.61,IF(AG680="Procaine benzylpenicillin",0.61,IF(AG680=Prodrug!F677,Prodrug!F677,Prodrug!F677))))))</f>
        <v/>
      </c>
      <c r="AT680" s="240" t="str">
        <f>IFERROR((((Calculations!K677*Calculations!G677)/Calculations!E677)*'Data Entry'!X680),"")</f>
        <v/>
      </c>
      <c r="AU680" s="146" t="str">
        <f>IFERROR(VLOOKUP(AG680,Lists!$P$2:$Q$182,2,0),"")</f>
        <v/>
      </c>
      <c r="AV680" s="143" t="str">
        <f>IF(AL680="UI",VLOOKUP(AJ680,'Convert Internation Units'!$A$2:$D$33,4,FALSE),IF(AJ680="Penethamate hydroiodide",0.63,IF(AJ680="Benzylpenicillin Procaine /
 Benzathine Penicillin",0.61,IF(AJ680="Benzathine Penicillin",0.61,IF(AJ680="Procaine benzylpenicillin",0.61,IF(AJ680=Prodrug!G677,Prodrug!G677,Prodrug!G677))))))</f>
        <v/>
      </c>
      <c r="AW680" s="240" t="str">
        <f>IFERROR((((Calculations!O677*Calculations!G677)/Calculations!E677)*'Data Entry'!X680),"")</f>
        <v/>
      </c>
      <c r="AX680" s="146" t="str">
        <f>IFERROR(VLOOKUP(AJ680,Lists!$P$2:$Q$182,2,0),"")</f>
        <v/>
      </c>
      <c r="AY680" s="143" t="str">
        <f>IF(AO680="UI",VLOOKUP(AM680,'Convert Internation Units'!$A$2:$D$33,4,FALSE),IF(AM680="Penethamate hydroiodide",0.63,IF(AM680="Benzylpenicillin Procaine /
 Benzathine Penicillin",0.61,IF(AM680="Benzathine Penicillin",0.61,IF(AM680="Procaine benzylpenicillin",0.61,IF(AM680=Prodrug!H677,Prodrug!H677,Prodrug!H677))))))</f>
        <v/>
      </c>
      <c r="AZ680" s="240" t="str">
        <f>IFERROR((((Calculations!S677*Calculations!G677)/Calculations!E677)*'Data Entry'!X680),"")</f>
        <v/>
      </c>
      <c r="BA680" s="146" t="str">
        <f>IFERROR(VLOOKUP(AM680,Lists!$P$2:$Q$182,2,0),"")</f>
        <v/>
      </c>
    </row>
    <row r="681" spans="1:53" s="5" customFormat="1">
      <c r="A681" s="116">
        <v>675</v>
      </c>
      <c r="B681" s="232"/>
      <c r="C681" s="105"/>
      <c r="D681" s="105"/>
      <c r="E681" s="105"/>
      <c r="F681" s="106"/>
      <c r="G681" s="107"/>
      <c r="H681" s="107"/>
      <c r="I681" s="108"/>
      <c r="J681" s="110"/>
      <c r="K681" s="110"/>
      <c r="L681" s="110"/>
      <c r="M681" s="110"/>
      <c r="N681" s="110"/>
      <c r="O681" s="110"/>
      <c r="P681" s="110"/>
      <c r="Q681" s="110"/>
      <c r="R681" s="110"/>
      <c r="S681" s="110"/>
      <c r="T681" s="110"/>
      <c r="U681" s="110"/>
      <c r="V681" s="110"/>
      <c r="W681" s="109"/>
      <c r="X681" s="111"/>
      <c r="Y681" s="112"/>
      <c r="Z681" s="328"/>
      <c r="AA681" s="329"/>
      <c r="AB681" s="114"/>
      <c r="AC681" s="115"/>
      <c r="AD681" s="113"/>
      <c r="AE681" s="113"/>
      <c r="AF681" s="112"/>
      <c r="AG681" s="116"/>
      <c r="AH681" s="115"/>
      <c r="AI681" s="174"/>
      <c r="AJ681" s="104"/>
      <c r="AK681" s="115"/>
      <c r="AL681" s="112"/>
      <c r="AM681" s="116"/>
      <c r="AN681" s="115"/>
      <c r="AO681" s="248"/>
      <c r="AP681" s="242" t="str">
        <f>IF(AD681="UI",VLOOKUP(AB681,'Convert Internation Units'!$A$2:$D$33,4,FALSE),IF(AB681="Penethamate hydroiodide",0.63,IF(AB681="Benzylpenicillin Procaine /
 Benzathine Penicillin",0.61,IF(AB681="Benzathine Penicillin",0.61,IF(AB681="Procaine benzylpenicillin",0.61,IF(AB681=Prodrug!E678,Prodrug!E678,Prodrug!E678))))))</f>
        <v/>
      </c>
      <c r="AQ681" s="239" t="str">
        <f>IFERROR((((Calculations!C678*Calculations!G678)/Calculations!E678)*'Data Entry'!X681),"")</f>
        <v/>
      </c>
      <c r="AR681" s="234" t="str">
        <f>IFERROR(VLOOKUP(AB681,Lists!$P$2:$Q$182,2,0),"")</f>
        <v/>
      </c>
      <c r="AS681" s="233" t="str">
        <f>IF(AI681="UI",VLOOKUP(AG681,'Convert Internation Units'!$A$2:$D$33,4,FALSE),IF(AG681="Penethamate hydroiodide",0.63,IF(AG681="Benzylpenicillin Procaine /
 Benzathine Penicillin",0.61,IF(AG681="Benzathine Penicillin",0.61,IF(AG681="Procaine benzylpenicillin",0.61,IF(AG681=Prodrug!F678,Prodrug!F678,Prodrug!F678))))))</f>
        <v/>
      </c>
      <c r="AT681" s="239" t="str">
        <f>IFERROR((((Calculations!K678*Calculations!G678)/Calculations!E678)*'Data Entry'!X681),"")</f>
        <v/>
      </c>
      <c r="AU681" s="235" t="str">
        <f>IFERROR(VLOOKUP(AG681,Lists!$P$2:$Q$182,2,0),"")</f>
        <v/>
      </c>
      <c r="AV681" s="233" t="str">
        <f>IF(AL681="UI",VLOOKUP(AJ681,'Convert Internation Units'!$A$2:$D$33,4,FALSE),IF(AJ681="Penethamate hydroiodide",0.63,IF(AJ681="Benzylpenicillin Procaine /
 Benzathine Penicillin",0.61,IF(AJ681="Benzathine Penicillin",0.61,IF(AJ681="Procaine benzylpenicillin",0.61,IF(AJ681=Prodrug!G678,Prodrug!G678,Prodrug!G678))))))</f>
        <v/>
      </c>
      <c r="AW681" s="239" t="str">
        <f>IFERROR((((Calculations!O678*Calculations!G678)/Calculations!E678)*'Data Entry'!X681),"")</f>
        <v/>
      </c>
      <c r="AX681" s="235" t="str">
        <f>IFERROR(VLOOKUP(AJ681,Lists!$P$2:$Q$182,2,0),"")</f>
        <v/>
      </c>
      <c r="AY681" s="233" t="str">
        <f>IF(AO681="UI",VLOOKUP(AM681,'Convert Internation Units'!$A$2:$D$33,4,FALSE),IF(AM681="Penethamate hydroiodide",0.63,IF(AM681="Benzylpenicillin Procaine /
 Benzathine Penicillin",0.61,IF(AM681="Benzathine Penicillin",0.61,IF(AM681="Procaine benzylpenicillin",0.61,IF(AM681=Prodrug!H678,Prodrug!H678,Prodrug!H678))))))</f>
        <v/>
      </c>
      <c r="AZ681" s="239" t="str">
        <f>IFERROR((((Calculations!S678*Calculations!G678)/Calculations!E678)*'Data Entry'!X681),"")</f>
        <v/>
      </c>
      <c r="BA681" s="235" t="str">
        <f>IFERROR(VLOOKUP(AM681,Lists!$P$2:$Q$182,2,0),"")</f>
        <v/>
      </c>
    </row>
    <row r="682" spans="1:53" s="5" customFormat="1">
      <c r="A682" s="6">
        <v>676</v>
      </c>
      <c r="B682" s="231"/>
      <c r="C682" s="7"/>
      <c r="D682" s="7"/>
      <c r="E682" s="7"/>
      <c r="F682" s="67"/>
      <c r="G682" s="79"/>
      <c r="H682" s="79"/>
      <c r="I682" s="75"/>
      <c r="J682" s="76"/>
      <c r="K682" s="76"/>
      <c r="L682" s="76"/>
      <c r="M682" s="76"/>
      <c r="N682" s="76"/>
      <c r="O682" s="76"/>
      <c r="P682" s="76"/>
      <c r="Q682" s="76"/>
      <c r="R682" s="76"/>
      <c r="S682" s="76"/>
      <c r="T682" s="76"/>
      <c r="U682" s="76"/>
      <c r="V682" s="76"/>
      <c r="W682" s="80"/>
      <c r="X682" s="69"/>
      <c r="Y682" s="25"/>
      <c r="Z682" s="326"/>
      <c r="AA682" s="327"/>
      <c r="AB682" s="28"/>
      <c r="AC682" s="23"/>
      <c r="AD682" s="8"/>
      <c r="AE682" s="8"/>
      <c r="AF682" s="25"/>
      <c r="AG682" s="6"/>
      <c r="AH682" s="23"/>
      <c r="AI682" s="173"/>
      <c r="AJ682" s="26"/>
      <c r="AK682" s="23"/>
      <c r="AL682" s="25"/>
      <c r="AM682" s="6"/>
      <c r="AN682" s="23"/>
      <c r="AO682" s="247"/>
      <c r="AP682" s="243" t="str">
        <f>IF(AD682="UI",VLOOKUP(AB682,'Convert Internation Units'!$A$2:$D$33,4,FALSE),IF(AB682="Penethamate hydroiodide",0.63,IF(AB682="Benzylpenicillin Procaine /
 Benzathine Penicillin",0.61,IF(AB682="Benzathine Penicillin",0.61,IF(AB682="Procaine benzylpenicillin",0.61,IF(AB682=Prodrug!E679,Prodrug!E679,Prodrug!E679))))))</f>
        <v/>
      </c>
      <c r="AQ682" s="240" t="str">
        <f>IFERROR((((Calculations!C679*Calculations!G679)/Calculations!E679)*'Data Entry'!X682),"")</f>
        <v/>
      </c>
      <c r="AR682" s="141" t="str">
        <f>IFERROR(VLOOKUP(AB682,Lists!$P$2:$Q$182,2,0),"")</f>
        <v/>
      </c>
      <c r="AS682" s="143" t="str">
        <f>IF(AI682="UI",VLOOKUP(AG682,'Convert Internation Units'!$A$2:$D$33,4,FALSE),IF(AG682="Penethamate hydroiodide",0.63,IF(AG682="Benzylpenicillin Procaine /
 Benzathine Penicillin",0.61,IF(AG682="Benzathine Penicillin",0.61,IF(AG682="Procaine benzylpenicillin",0.61,IF(AG682=Prodrug!F679,Prodrug!F679,Prodrug!F679))))))</f>
        <v/>
      </c>
      <c r="AT682" s="240" t="str">
        <f>IFERROR((((Calculations!K679*Calculations!G679)/Calculations!E679)*'Data Entry'!X682),"")</f>
        <v/>
      </c>
      <c r="AU682" s="146" t="str">
        <f>IFERROR(VLOOKUP(AG682,Lists!$P$2:$Q$182,2,0),"")</f>
        <v/>
      </c>
      <c r="AV682" s="143" t="str">
        <f>IF(AL682="UI",VLOOKUP(AJ682,'Convert Internation Units'!$A$2:$D$33,4,FALSE),IF(AJ682="Penethamate hydroiodide",0.63,IF(AJ682="Benzylpenicillin Procaine /
 Benzathine Penicillin",0.61,IF(AJ682="Benzathine Penicillin",0.61,IF(AJ682="Procaine benzylpenicillin",0.61,IF(AJ682=Prodrug!G679,Prodrug!G679,Prodrug!G679))))))</f>
        <v/>
      </c>
      <c r="AW682" s="240" t="str">
        <f>IFERROR((((Calculations!O679*Calculations!G679)/Calculations!E679)*'Data Entry'!X682),"")</f>
        <v/>
      </c>
      <c r="AX682" s="146" t="str">
        <f>IFERROR(VLOOKUP(AJ682,Lists!$P$2:$Q$182,2,0),"")</f>
        <v/>
      </c>
      <c r="AY682" s="143" t="str">
        <f>IF(AO682="UI",VLOOKUP(AM682,'Convert Internation Units'!$A$2:$D$33,4,FALSE),IF(AM682="Penethamate hydroiodide",0.63,IF(AM682="Benzylpenicillin Procaine /
 Benzathine Penicillin",0.61,IF(AM682="Benzathine Penicillin",0.61,IF(AM682="Procaine benzylpenicillin",0.61,IF(AM682=Prodrug!H679,Prodrug!H679,Prodrug!H679))))))</f>
        <v/>
      </c>
      <c r="AZ682" s="240" t="str">
        <f>IFERROR((((Calculations!S679*Calculations!G679)/Calculations!E679)*'Data Entry'!X682),"")</f>
        <v/>
      </c>
      <c r="BA682" s="146" t="str">
        <f>IFERROR(VLOOKUP(AM682,Lists!$P$2:$Q$182,2,0),"")</f>
        <v/>
      </c>
    </row>
    <row r="683" spans="1:53" s="5" customFormat="1">
      <c r="A683" s="116">
        <v>677</v>
      </c>
      <c r="B683" s="232"/>
      <c r="C683" s="105"/>
      <c r="D683" s="105"/>
      <c r="E683" s="105"/>
      <c r="F683" s="106"/>
      <c r="G683" s="107"/>
      <c r="H683" s="107"/>
      <c r="I683" s="108"/>
      <c r="J683" s="110"/>
      <c r="K683" s="110"/>
      <c r="L683" s="110"/>
      <c r="M683" s="110"/>
      <c r="N683" s="110"/>
      <c r="O683" s="110"/>
      <c r="P683" s="110"/>
      <c r="Q683" s="110"/>
      <c r="R683" s="110"/>
      <c r="S683" s="110"/>
      <c r="T683" s="110"/>
      <c r="U683" s="110"/>
      <c r="V683" s="110"/>
      <c r="W683" s="109"/>
      <c r="X683" s="111"/>
      <c r="Y683" s="112"/>
      <c r="Z683" s="328"/>
      <c r="AA683" s="329"/>
      <c r="AB683" s="114"/>
      <c r="AC683" s="115"/>
      <c r="AD683" s="113"/>
      <c r="AE683" s="113"/>
      <c r="AF683" s="112"/>
      <c r="AG683" s="116"/>
      <c r="AH683" s="115"/>
      <c r="AI683" s="174"/>
      <c r="AJ683" s="104"/>
      <c r="AK683" s="115"/>
      <c r="AL683" s="112"/>
      <c r="AM683" s="116"/>
      <c r="AN683" s="115"/>
      <c r="AO683" s="248"/>
      <c r="AP683" s="242" t="str">
        <f>IF(AD683="UI",VLOOKUP(AB683,'Convert Internation Units'!$A$2:$D$33,4,FALSE),IF(AB683="Penethamate hydroiodide",0.63,IF(AB683="Benzylpenicillin Procaine /
 Benzathine Penicillin",0.61,IF(AB683="Benzathine Penicillin",0.61,IF(AB683="Procaine benzylpenicillin",0.61,IF(AB683=Prodrug!E680,Prodrug!E680,Prodrug!E680))))))</f>
        <v/>
      </c>
      <c r="AQ683" s="239" t="str">
        <f>IFERROR((((Calculations!C680*Calculations!G680)/Calculations!E680)*'Data Entry'!X683),"")</f>
        <v/>
      </c>
      <c r="AR683" s="234" t="str">
        <f>IFERROR(VLOOKUP(AB683,Lists!$P$2:$Q$182,2,0),"")</f>
        <v/>
      </c>
      <c r="AS683" s="233" t="str">
        <f>IF(AI683="UI",VLOOKUP(AG683,'Convert Internation Units'!$A$2:$D$33,4,FALSE),IF(AG683="Penethamate hydroiodide",0.63,IF(AG683="Benzylpenicillin Procaine /
 Benzathine Penicillin",0.61,IF(AG683="Benzathine Penicillin",0.61,IF(AG683="Procaine benzylpenicillin",0.61,IF(AG683=Prodrug!F680,Prodrug!F680,Prodrug!F680))))))</f>
        <v/>
      </c>
      <c r="AT683" s="239" t="str">
        <f>IFERROR((((Calculations!K680*Calculations!G680)/Calculations!E680)*'Data Entry'!X683),"")</f>
        <v/>
      </c>
      <c r="AU683" s="235" t="str">
        <f>IFERROR(VLOOKUP(AG683,Lists!$P$2:$Q$182,2,0),"")</f>
        <v/>
      </c>
      <c r="AV683" s="233" t="str">
        <f>IF(AL683="UI",VLOOKUP(AJ683,'Convert Internation Units'!$A$2:$D$33,4,FALSE),IF(AJ683="Penethamate hydroiodide",0.63,IF(AJ683="Benzylpenicillin Procaine /
 Benzathine Penicillin",0.61,IF(AJ683="Benzathine Penicillin",0.61,IF(AJ683="Procaine benzylpenicillin",0.61,IF(AJ683=Prodrug!G680,Prodrug!G680,Prodrug!G680))))))</f>
        <v/>
      </c>
      <c r="AW683" s="239" t="str">
        <f>IFERROR((((Calculations!O680*Calculations!G680)/Calculations!E680)*'Data Entry'!X683),"")</f>
        <v/>
      </c>
      <c r="AX683" s="235" t="str">
        <f>IFERROR(VLOOKUP(AJ683,Lists!$P$2:$Q$182,2,0),"")</f>
        <v/>
      </c>
      <c r="AY683" s="233" t="str">
        <f>IF(AO683="UI",VLOOKUP(AM683,'Convert Internation Units'!$A$2:$D$33,4,FALSE),IF(AM683="Penethamate hydroiodide",0.63,IF(AM683="Benzylpenicillin Procaine /
 Benzathine Penicillin",0.61,IF(AM683="Benzathine Penicillin",0.61,IF(AM683="Procaine benzylpenicillin",0.61,IF(AM683=Prodrug!H680,Prodrug!H680,Prodrug!H680))))))</f>
        <v/>
      </c>
      <c r="AZ683" s="239" t="str">
        <f>IFERROR((((Calculations!S680*Calculations!G680)/Calculations!E680)*'Data Entry'!X683),"")</f>
        <v/>
      </c>
      <c r="BA683" s="235" t="str">
        <f>IFERROR(VLOOKUP(AM683,Lists!$P$2:$Q$182,2,0),"")</f>
        <v/>
      </c>
    </row>
    <row r="684" spans="1:53" s="5" customFormat="1">
      <c r="A684" s="6">
        <v>678</v>
      </c>
      <c r="B684" s="231"/>
      <c r="C684" s="7"/>
      <c r="D684" s="7"/>
      <c r="E684" s="7"/>
      <c r="F684" s="67"/>
      <c r="G684" s="79"/>
      <c r="H684" s="79"/>
      <c r="I684" s="75"/>
      <c r="J684" s="76"/>
      <c r="K684" s="76"/>
      <c r="L684" s="76"/>
      <c r="M684" s="76"/>
      <c r="N684" s="76"/>
      <c r="O684" s="76"/>
      <c r="P684" s="76"/>
      <c r="Q684" s="76"/>
      <c r="R684" s="76"/>
      <c r="S684" s="76"/>
      <c r="T684" s="76"/>
      <c r="U684" s="76"/>
      <c r="V684" s="76"/>
      <c r="W684" s="80"/>
      <c r="X684" s="69"/>
      <c r="Y684" s="25"/>
      <c r="Z684" s="326"/>
      <c r="AA684" s="327"/>
      <c r="AB684" s="28"/>
      <c r="AC684" s="23"/>
      <c r="AD684" s="8"/>
      <c r="AE684" s="8"/>
      <c r="AF684" s="25"/>
      <c r="AG684" s="6"/>
      <c r="AH684" s="23"/>
      <c r="AI684" s="173"/>
      <c r="AJ684" s="26"/>
      <c r="AK684" s="23"/>
      <c r="AL684" s="25"/>
      <c r="AM684" s="6"/>
      <c r="AN684" s="23"/>
      <c r="AO684" s="247"/>
      <c r="AP684" s="243" t="str">
        <f>IF(AD684="UI",VLOOKUP(AB684,'Convert Internation Units'!$A$2:$D$33,4,FALSE),IF(AB684="Penethamate hydroiodide",0.63,IF(AB684="Benzylpenicillin Procaine /
 Benzathine Penicillin",0.61,IF(AB684="Benzathine Penicillin",0.61,IF(AB684="Procaine benzylpenicillin",0.61,IF(AB684=Prodrug!E681,Prodrug!E681,Prodrug!E681))))))</f>
        <v/>
      </c>
      <c r="AQ684" s="240" t="str">
        <f>IFERROR((((Calculations!C681*Calculations!G681)/Calculations!E681)*'Data Entry'!X684),"")</f>
        <v/>
      </c>
      <c r="AR684" s="141" t="str">
        <f>IFERROR(VLOOKUP(AB684,Lists!$P$2:$Q$182,2,0),"")</f>
        <v/>
      </c>
      <c r="AS684" s="143" t="str">
        <f>IF(AI684="UI",VLOOKUP(AG684,'Convert Internation Units'!$A$2:$D$33,4,FALSE),IF(AG684="Penethamate hydroiodide",0.63,IF(AG684="Benzylpenicillin Procaine /
 Benzathine Penicillin",0.61,IF(AG684="Benzathine Penicillin",0.61,IF(AG684="Procaine benzylpenicillin",0.61,IF(AG684=Prodrug!F681,Prodrug!F681,Prodrug!F681))))))</f>
        <v/>
      </c>
      <c r="AT684" s="240" t="str">
        <f>IFERROR((((Calculations!K681*Calculations!G681)/Calculations!E681)*'Data Entry'!X684),"")</f>
        <v/>
      </c>
      <c r="AU684" s="146" t="str">
        <f>IFERROR(VLOOKUP(AG684,Lists!$P$2:$Q$182,2,0),"")</f>
        <v/>
      </c>
      <c r="AV684" s="143" t="str">
        <f>IF(AL684="UI",VLOOKUP(AJ684,'Convert Internation Units'!$A$2:$D$33,4,FALSE),IF(AJ684="Penethamate hydroiodide",0.63,IF(AJ684="Benzylpenicillin Procaine /
 Benzathine Penicillin",0.61,IF(AJ684="Benzathine Penicillin",0.61,IF(AJ684="Procaine benzylpenicillin",0.61,IF(AJ684=Prodrug!G681,Prodrug!G681,Prodrug!G681))))))</f>
        <v/>
      </c>
      <c r="AW684" s="240" t="str">
        <f>IFERROR((((Calculations!O681*Calculations!G681)/Calculations!E681)*'Data Entry'!X684),"")</f>
        <v/>
      </c>
      <c r="AX684" s="146" t="str">
        <f>IFERROR(VLOOKUP(AJ684,Lists!$P$2:$Q$182,2,0),"")</f>
        <v/>
      </c>
      <c r="AY684" s="143" t="str">
        <f>IF(AO684="UI",VLOOKUP(AM684,'Convert Internation Units'!$A$2:$D$33,4,FALSE),IF(AM684="Penethamate hydroiodide",0.63,IF(AM684="Benzylpenicillin Procaine /
 Benzathine Penicillin",0.61,IF(AM684="Benzathine Penicillin",0.61,IF(AM684="Procaine benzylpenicillin",0.61,IF(AM684=Prodrug!H681,Prodrug!H681,Prodrug!H681))))))</f>
        <v/>
      </c>
      <c r="AZ684" s="240" t="str">
        <f>IFERROR((((Calculations!S681*Calculations!G681)/Calculations!E681)*'Data Entry'!X684),"")</f>
        <v/>
      </c>
      <c r="BA684" s="146" t="str">
        <f>IFERROR(VLOOKUP(AM684,Lists!$P$2:$Q$182,2,0),"")</f>
        <v/>
      </c>
    </row>
    <row r="685" spans="1:53" s="5" customFormat="1">
      <c r="A685" s="116">
        <v>679</v>
      </c>
      <c r="B685" s="232"/>
      <c r="C685" s="105"/>
      <c r="D685" s="105"/>
      <c r="E685" s="105"/>
      <c r="F685" s="106"/>
      <c r="G685" s="107"/>
      <c r="H685" s="107"/>
      <c r="I685" s="108"/>
      <c r="J685" s="110"/>
      <c r="K685" s="110"/>
      <c r="L685" s="110"/>
      <c r="M685" s="110"/>
      <c r="N685" s="110"/>
      <c r="O685" s="110"/>
      <c r="P685" s="110"/>
      <c r="Q685" s="110"/>
      <c r="R685" s="110"/>
      <c r="S685" s="110"/>
      <c r="T685" s="110"/>
      <c r="U685" s="110"/>
      <c r="V685" s="110"/>
      <c r="W685" s="109"/>
      <c r="X685" s="111"/>
      <c r="Y685" s="112"/>
      <c r="Z685" s="328"/>
      <c r="AA685" s="329"/>
      <c r="AB685" s="114"/>
      <c r="AC685" s="115"/>
      <c r="AD685" s="113"/>
      <c r="AE685" s="113"/>
      <c r="AF685" s="112"/>
      <c r="AG685" s="116"/>
      <c r="AH685" s="115"/>
      <c r="AI685" s="174"/>
      <c r="AJ685" s="104"/>
      <c r="AK685" s="115"/>
      <c r="AL685" s="112"/>
      <c r="AM685" s="116"/>
      <c r="AN685" s="115"/>
      <c r="AO685" s="248"/>
      <c r="AP685" s="242" t="str">
        <f>IF(AD685="UI",VLOOKUP(AB685,'Convert Internation Units'!$A$2:$D$33,4,FALSE),IF(AB685="Penethamate hydroiodide",0.63,IF(AB685="Benzylpenicillin Procaine /
 Benzathine Penicillin",0.61,IF(AB685="Benzathine Penicillin",0.61,IF(AB685="Procaine benzylpenicillin",0.61,IF(AB685=Prodrug!E682,Prodrug!E682,Prodrug!E682))))))</f>
        <v/>
      </c>
      <c r="AQ685" s="239" t="str">
        <f>IFERROR((((Calculations!C682*Calculations!G682)/Calculations!E682)*'Data Entry'!X685),"")</f>
        <v/>
      </c>
      <c r="AR685" s="234" t="str">
        <f>IFERROR(VLOOKUP(AB685,Lists!$P$2:$Q$182,2,0),"")</f>
        <v/>
      </c>
      <c r="AS685" s="233" t="str">
        <f>IF(AI685="UI",VLOOKUP(AG685,'Convert Internation Units'!$A$2:$D$33,4,FALSE),IF(AG685="Penethamate hydroiodide",0.63,IF(AG685="Benzylpenicillin Procaine /
 Benzathine Penicillin",0.61,IF(AG685="Benzathine Penicillin",0.61,IF(AG685="Procaine benzylpenicillin",0.61,IF(AG685=Prodrug!F682,Prodrug!F682,Prodrug!F682))))))</f>
        <v/>
      </c>
      <c r="AT685" s="239" t="str">
        <f>IFERROR((((Calculations!K682*Calculations!G682)/Calculations!E682)*'Data Entry'!X685),"")</f>
        <v/>
      </c>
      <c r="AU685" s="235" t="str">
        <f>IFERROR(VLOOKUP(AG685,Lists!$P$2:$Q$182,2,0),"")</f>
        <v/>
      </c>
      <c r="AV685" s="233" t="str">
        <f>IF(AL685="UI",VLOOKUP(AJ685,'Convert Internation Units'!$A$2:$D$33,4,FALSE),IF(AJ685="Penethamate hydroiodide",0.63,IF(AJ685="Benzylpenicillin Procaine /
 Benzathine Penicillin",0.61,IF(AJ685="Benzathine Penicillin",0.61,IF(AJ685="Procaine benzylpenicillin",0.61,IF(AJ685=Prodrug!G682,Prodrug!G682,Prodrug!G682))))))</f>
        <v/>
      </c>
      <c r="AW685" s="239" t="str">
        <f>IFERROR((((Calculations!O682*Calculations!G682)/Calculations!E682)*'Data Entry'!X685),"")</f>
        <v/>
      </c>
      <c r="AX685" s="235" t="str">
        <f>IFERROR(VLOOKUP(AJ685,Lists!$P$2:$Q$182,2,0),"")</f>
        <v/>
      </c>
      <c r="AY685" s="233" t="str">
        <f>IF(AO685="UI",VLOOKUP(AM685,'Convert Internation Units'!$A$2:$D$33,4,FALSE),IF(AM685="Penethamate hydroiodide",0.63,IF(AM685="Benzylpenicillin Procaine /
 Benzathine Penicillin",0.61,IF(AM685="Benzathine Penicillin",0.61,IF(AM685="Procaine benzylpenicillin",0.61,IF(AM685=Prodrug!H682,Prodrug!H682,Prodrug!H682))))))</f>
        <v/>
      </c>
      <c r="AZ685" s="239" t="str">
        <f>IFERROR((((Calculations!S682*Calculations!G682)/Calculations!E682)*'Data Entry'!X685),"")</f>
        <v/>
      </c>
      <c r="BA685" s="235" t="str">
        <f>IFERROR(VLOOKUP(AM685,Lists!$P$2:$Q$182,2,0),"")</f>
        <v/>
      </c>
    </row>
    <row r="686" spans="1:53" s="5" customFormat="1">
      <c r="A686" s="6">
        <v>680</v>
      </c>
      <c r="B686" s="231"/>
      <c r="C686" s="7"/>
      <c r="D686" s="7"/>
      <c r="E686" s="7"/>
      <c r="F686" s="67"/>
      <c r="G686" s="79"/>
      <c r="H686" s="79"/>
      <c r="I686" s="75"/>
      <c r="J686" s="76"/>
      <c r="K686" s="76"/>
      <c r="L686" s="76"/>
      <c r="M686" s="76"/>
      <c r="N686" s="76"/>
      <c r="O686" s="76"/>
      <c r="P686" s="76"/>
      <c r="Q686" s="76"/>
      <c r="R686" s="76"/>
      <c r="S686" s="76"/>
      <c r="T686" s="76"/>
      <c r="U686" s="76"/>
      <c r="V686" s="76"/>
      <c r="W686" s="80"/>
      <c r="X686" s="69"/>
      <c r="Y686" s="25"/>
      <c r="Z686" s="326"/>
      <c r="AA686" s="327"/>
      <c r="AB686" s="28"/>
      <c r="AC686" s="23"/>
      <c r="AD686" s="8"/>
      <c r="AE686" s="8"/>
      <c r="AF686" s="25"/>
      <c r="AG686" s="6"/>
      <c r="AH686" s="23"/>
      <c r="AI686" s="173"/>
      <c r="AJ686" s="26"/>
      <c r="AK686" s="23"/>
      <c r="AL686" s="25"/>
      <c r="AM686" s="6"/>
      <c r="AN686" s="23"/>
      <c r="AO686" s="247"/>
      <c r="AP686" s="243" t="str">
        <f>IF(AD686="UI",VLOOKUP(AB686,'Convert Internation Units'!$A$2:$D$33,4,FALSE),IF(AB686="Penethamate hydroiodide",0.63,IF(AB686="Benzylpenicillin Procaine /
 Benzathine Penicillin",0.61,IF(AB686="Benzathine Penicillin",0.61,IF(AB686="Procaine benzylpenicillin",0.61,IF(AB686=Prodrug!E683,Prodrug!E683,Prodrug!E683))))))</f>
        <v/>
      </c>
      <c r="AQ686" s="240" t="str">
        <f>IFERROR((((Calculations!C683*Calculations!G683)/Calculations!E683)*'Data Entry'!X686),"")</f>
        <v/>
      </c>
      <c r="AR686" s="141" t="str">
        <f>IFERROR(VLOOKUP(AB686,Lists!$P$2:$Q$182,2,0),"")</f>
        <v/>
      </c>
      <c r="AS686" s="143" t="str">
        <f>IF(AI686="UI",VLOOKUP(AG686,'Convert Internation Units'!$A$2:$D$33,4,FALSE),IF(AG686="Penethamate hydroiodide",0.63,IF(AG686="Benzylpenicillin Procaine /
 Benzathine Penicillin",0.61,IF(AG686="Benzathine Penicillin",0.61,IF(AG686="Procaine benzylpenicillin",0.61,IF(AG686=Prodrug!F683,Prodrug!F683,Prodrug!F683))))))</f>
        <v/>
      </c>
      <c r="AT686" s="240" t="str">
        <f>IFERROR((((Calculations!K683*Calculations!G683)/Calculations!E683)*'Data Entry'!X686),"")</f>
        <v/>
      </c>
      <c r="AU686" s="146" t="str">
        <f>IFERROR(VLOOKUP(AG686,Lists!$P$2:$Q$182,2,0),"")</f>
        <v/>
      </c>
      <c r="AV686" s="143" t="str">
        <f>IF(AL686="UI",VLOOKUP(AJ686,'Convert Internation Units'!$A$2:$D$33,4,FALSE),IF(AJ686="Penethamate hydroiodide",0.63,IF(AJ686="Benzylpenicillin Procaine /
 Benzathine Penicillin",0.61,IF(AJ686="Benzathine Penicillin",0.61,IF(AJ686="Procaine benzylpenicillin",0.61,IF(AJ686=Prodrug!G683,Prodrug!G683,Prodrug!G683))))))</f>
        <v/>
      </c>
      <c r="AW686" s="240" t="str">
        <f>IFERROR((((Calculations!O683*Calculations!G683)/Calculations!E683)*'Data Entry'!X686),"")</f>
        <v/>
      </c>
      <c r="AX686" s="146" t="str">
        <f>IFERROR(VLOOKUP(AJ686,Lists!$P$2:$Q$182,2,0),"")</f>
        <v/>
      </c>
      <c r="AY686" s="143" t="str">
        <f>IF(AO686="UI",VLOOKUP(AM686,'Convert Internation Units'!$A$2:$D$33,4,FALSE),IF(AM686="Penethamate hydroiodide",0.63,IF(AM686="Benzylpenicillin Procaine /
 Benzathine Penicillin",0.61,IF(AM686="Benzathine Penicillin",0.61,IF(AM686="Procaine benzylpenicillin",0.61,IF(AM686=Prodrug!H683,Prodrug!H683,Prodrug!H683))))))</f>
        <v/>
      </c>
      <c r="AZ686" s="240" t="str">
        <f>IFERROR((((Calculations!S683*Calculations!G683)/Calculations!E683)*'Data Entry'!X686),"")</f>
        <v/>
      </c>
      <c r="BA686" s="146" t="str">
        <f>IFERROR(VLOOKUP(AM686,Lists!$P$2:$Q$182,2,0),"")</f>
        <v/>
      </c>
    </row>
    <row r="687" spans="1:53" s="5" customFormat="1">
      <c r="A687" s="116">
        <v>681</v>
      </c>
      <c r="B687" s="232"/>
      <c r="C687" s="105"/>
      <c r="D687" s="105"/>
      <c r="E687" s="105"/>
      <c r="F687" s="106"/>
      <c r="G687" s="107"/>
      <c r="H687" s="107"/>
      <c r="I687" s="108"/>
      <c r="J687" s="110"/>
      <c r="K687" s="110"/>
      <c r="L687" s="110"/>
      <c r="M687" s="110"/>
      <c r="N687" s="110"/>
      <c r="O687" s="110"/>
      <c r="P687" s="110"/>
      <c r="Q687" s="110"/>
      <c r="R687" s="110"/>
      <c r="S687" s="110"/>
      <c r="T687" s="110"/>
      <c r="U687" s="110"/>
      <c r="V687" s="110"/>
      <c r="W687" s="109"/>
      <c r="X687" s="111"/>
      <c r="Y687" s="112"/>
      <c r="Z687" s="328"/>
      <c r="AA687" s="329"/>
      <c r="AB687" s="114"/>
      <c r="AC687" s="115"/>
      <c r="AD687" s="113"/>
      <c r="AE687" s="113"/>
      <c r="AF687" s="112"/>
      <c r="AG687" s="116"/>
      <c r="AH687" s="115"/>
      <c r="AI687" s="174"/>
      <c r="AJ687" s="104"/>
      <c r="AK687" s="115"/>
      <c r="AL687" s="112"/>
      <c r="AM687" s="116"/>
      <c r="AN687" s="115"/>
      <c r="AO687" s="248"/>
      <c r="AP687" s="242" t="str">
        <f>IF(AD687="UI",VLOOKUP(AB687,'Convert Internation Units'!$A$2:$D$33,4,FALSE),IF(AB687="Penethamate hydroiodide",0.63,IF(AB687="Benzylpenicillin Procaine /
 Benzathine Penicillin",0.61,IF(AB687="Benzathine Penicillin",0.61,IF(AB687="Procaine benzylpenicillin",0.61,IF(AB687=Prodrug!E684,Prodrug!E684,Prodrug!E684))))))</f>
        <v/>
      </c>
      <c r="AQ687" s="239" t="str">
        <f>IFERROR((((Calculations!C684*Calculations!G684)/Calculations!E684)*'Data Entry'!X687),"")</f>
        <v/>
      </c>
      <c r="AR687" s="234" t="str">
        <f>IFERROR(VLOOKUP(AB687,Lists!$P$2:$Q$182,2,0),"")</f>
        <v/>
      </c>
      <c r="AS687" s="233" t="str">
        <f>IF(AI687="UI",VLOOKUP(AG687,'Convert Internation Units'!$A$2:$D$33,4,FALSE),IF(AG687="Penethamate hydroiodide",0.63,IF(AG687="Benzylpenicillin Procaine /
 Benzathine Penicillin",0.61,IF(AG687="Benzathine Penicillin",0.61,IF(AG687="Procaine benzylpenicillin",0.61,IF(AG687=Prodrug!F684,Prodrug!F684,Prodrug!F684))))))</f>
        <v/>
      </c>
      <c r="AT687" s="239" t="str">
        <f>IFERROR((((Calculations!K684*Calculations!G684)/Calculations!E684)*'Data Entry'!X687),"")</f>
        <v/>
      </c>
      <c r="AU687" s="235" t="str">
        <f>IFERROR(VLOOKUP(AG687,Lists!$P$2:$Q$182,2,0),"")</f>
        <v/>
      </c>
      <c r="AV687" s="233" t="str">
        <f>IF(AL687="UI",VLOOKUP(AJ687,'Convert Internation Units'!$A$2:$D$33,4,FALSE),IF(AJ687="Penethamate hydroiodide",0.63,IF(AJ687="Benzylpenicillin Procaine /
 Benzathine Penicillin",0.61,IF(AJ687="Benzathine Penicillin",0.61,IF(AJ687="Procaine benzylpenicillin",0.61,IF(AJ687=Prodrug!G684,Prodrug!G684,Prodrug!G684))))))</f>
        <v/>
      </c>
      <c r="AW687" s="239" t="str">
        <f>IFERROR((((Calculations!O684*Calculations!G684)/Calculations!E684)*'Data Entry'!X687),"")</f>
        <v/>
      </c>
      <c r="AX687" s="235" t="str">
        <f>IFERROR(VLOOKUP(AJ687,Lists!$P$2:$Q$182,2,0),"")</f>
        <v/>
      </c>
      <c r="AY687" s="233" t="str">
        <f>IF(AO687="UI",VLOOKUP(AM687,'Convert Internation Units'!$A$2:$D$33,4,FALSE),IF(AM687="Penethamate hydroiodide",0.63,IF(AM687="Benzylpenicillin Procaine /
 Benzathine Penicillin",0.61,IF(AM687="Benzathine Penicillin",0.61,IF(AM687="Procaine benzylpenicillin",0.61,IF(AM687=Prodrug!H684,Prodrug!H684,Prodrug!H684))))))</f>
        <v/>
      </c>
      <c r="AZ687" s="239" t="str">
        <f>IFERROR((((Calculations!S684*Calculations!G684)/Calculations!E684)*'Data Entry'!X687),"")</f>
        <v/>
      </c>
      <c r="BA687" s="235" t="str">
        <f>IFERROR(VLOOKUP(AM687,Lists!$P$2:$Q$182,2,0),"")</f>
        <v/>
      </c>
    </row>
    <row r="688" spans="1:53" s="5" customFormat="1">
      <c r="A688" s="6">
        <v>682</v>
      </c>
      <c r="B688" s="231"/>
      <c r="C688" s="7"/>
      <c r="D688" s="7"/>
      <c r="E688" s="7"/>
      <c r="F688" s="67"/>
      <c r="G688" s="79"/>
      <c r="H688" s="79"/>
      <c r="I688" s="75"/>
      <c r="J688" s="76"/>
      <c r="K688" s="76"/>
      <c r="L688" s="76"/>
      <c r="M688" s="76"/>
      <c r="N688" s="76"/>
      <c r="O688" s="76"/>
      <c r="P688" s="76"/>
      <c r="Q688" s="76"/>
      <c r="R688" s="76"/>
      <c r="S688" s="76"/>
      <c r="T688" s="76"/>
      <c r="U688" s="76"/>
      <c r="V688" s="76"/>
      <c r="W688" s="80"/>
      <c r="X688" s="69"/>
      <c r="Y688" s="25"/>
      <c r="Z688" s="326"/>
      <c r="AA688" s="327"/>
      <c r="AB688" s="28"/>
      <c r="AC688" s="23"/>
      <c r="AD688" s="8"/>
      <c r="AE688" s="8"/>
      <c r="AF688" s="25"/>
      <c r="AG688" s="6"/>
      <c r="AH688" s="23"/>
      <c r="AI688" s="173"/>
      <c r="AJ688" s="26"/>
      <c r="AK688" s="23"/>
      <c r="AL688" s="25"/>
      <c r="AM688" s="6"/>
      <c r="AN688" s="23"/>
      <c r="AO688" s="247"/>
      <c r="AP688" s="243" t="str">
        <f>IF(AD688="UI",VLOOKUP(AB688,'Convert Internation Units'!$A$2:$D$33,4,FALSE),IF(AB688="Penethamate hydroiodide",0.63,IF(AB688="Benzylpenicillin Procaine /
 Benzathine Penicillin",0.61,IF(AB688="Benzathine Penicillin",0.61,IF(AB688="Procaine benzylpenicillin",0.61,IF(AB688=Prodrug!E685,Prodrug!E685,Prodrug!E685))))))</f>
        <v/>
      </c>
      <c r="AQ688" s="240" t="str">
        <f>IFERROR((((Calculations!C685*Calculations!G685)/Calculations!E685)*'Data Entry'!X688),"")</f>
        <v/>
      </c>
      <c r="AR688" s="141" t="str">
        <f>IFERROR(VLOOKUP(AB688,Lists!$P$2:$Q$182,2,0),"")</f>
        <v/>
      </c>
      <c r="AS688" s="143" t="str">
        <f>IF(AI688="UI",VLOOKUP(AG688,'Convert Internation Units'!$A$2:$D$33,4,FALSE),IF(AG688="Penethamate hydroiodide",0.63,IF(AG688="Benzylpenicillin Procaine /
 Benzathine Penicillin",0.61,IF(AG688="Benzathine Penicillin",0.61,IF(AG688="Procaine benzylpenicillin",0.61,IF(AG688=Prodrug!F685,Prodrug!F685,Prodrug!F685))))))</f>
        <v/>
      </c>
      <c r="AT688" s="240" t="str">
        <f>IFERROR((((Calculations!K685*Calculations!G685)/Calculations!E685)*'Data Entry'!X688),"")</f>
        <v/>
      </c>
      <c r="AU688" s="146" t="str">
        <f>IFERROR(VLOOKUP(AG688,Lists!$P$2:$Q$182,2,0),"")</f>
        <v/>
      </c>
      <c r="AV688" s="143" t="str">
        <f>IF(AL688="UI",VLOOKUP(AJ688,'Convert Internation Units'!$A$2:$D$33,4,FALSE),IF(AJ688="Penethamate hydroiodide",0.63,IF(AJ688="Benzylpenicillin Procaine /
 Benzathine Penicillin",0.61,IF(AJ688="Benzathine Penicillin",0.61,IF(AJ688="Procaine benzylpenicillin",0.61,IF(AJ688=Prodrug!G685,Prodrug!G685,Prodrug!G685))))))</f>
        <v/>
      </c>
      <c r="AW688" s="240" t="str">
        <f>IFERROR((((Calculations!O685*Calculations!G685)/Calculations!E685)*'Data Entry'!X688),"")</f>
        <v/>
      </c>
      <c r="AX688" s="146" t="str">
        <f>IFERROR(VLOOKUP(AJ688,Lists!$P$2:$Q$182,2,0),"")</f>
        <v/>
      </c>
      <c r="AY688" s="143" t="str">
        <f>IF(AO688="UI",VLOOKUP(AM688,'Convert Internation Units'!$A$2:$D$33,4,FALSE),IF(AM688="Penethamate hydroiodide",0.63,IF(AM688="Benzylpenicillin Procaine /
 Benzathine Penicillin",0.61,IF(AM688="Benzathine Penicillin",0.61,IF(AM688="Procaine benzylpenicillin",0.61,IF(AM688=Prodrug!H685,Prodrug!H685,Prodrug!H685))))))</f>
        <v/>
      </c>
      <c r="AZ688" s="240" t="str">
        <f>IFERROR((((Calculations!S685*Calculations!G685)/Calculations!E685)*'Data Entry'!X688),"")</f>
        <v/>
      </c>
      <c r="BA688" s="146" t="str">
        <f>IFERROR(VLOOKUP(AM688,Lists!$P$2:$Q$182,2,0),"")</f>
        <v/>
      </c>
    </row>
    <row r="689" spans="1:53" s="5" customFormat="1">
      <c r="A689" s="116">
        <v>683</v>
      </c>
      <c r="B689" s="232"/>
      <c r="C689" s="105"/>
      <c r="D689" s="105"/>
      <c r="E689" s="105"/>
      <c r="F689" s="106"/>
      <c r="G689" s="107"/>
      <c r="H689" s="107"/>
      <c r="I689" s="108"/>
      <c r="J689" s="110"/>
      <c r="K689" s="110"/>
      <c r="L689" s="110"/>
      <c r="M689" s="110"/>
      <c r="N689" s="110"/>
      <c r="O689" s="110"/>
      <c r="P689" s="110"/>
      <c r="Q689" s="110"/>
      <c r="R689" s="110"/>
      <c r="S689" s="110"/>
      <c r="T689" s="110"/>
      <c r="U689" s="110"/>
      <c r="V689" s="110"/>
      <c r="W689" s="109"/>
      <c r="X689" s="111"/>
      <c r="Y689" s="112"/>
      <c r="Z689" s="328"/>
      <c r="AA689" s="329"/>
      <c r="AB689" s="114"/>
      <c r="AC689" s="115"/>
      <c r="AD689" s="113"/>
      <c r="AE689" s="113"/>
      <c r="AF689" s="112"/>
      <c r="AG689" s="116"/>
      <c r="AH689" s="115"/>
      <c r="AI689" s="174"/>
      <c r="AJ689" s="104"/>
      <c r="AK689" s="115"/>
      <c r="AL689" s="112"/>
      <c r="AM689" s="116"/>
      <c r="AN689" s="115"/>
      <c r="AO689" s="248"/>
      <c r="AP689" s="242" t="str">
        <f>IF(AD689="UI",VLOOKUP(AB689,'Convert Internation Units'!$A$2:$D$33,4,FALSE),IF(AB689="Penethamate hydroiodide",0.63,IF(AB689="Benzylpenicillin Procaine /
 Benzathine Penicillin",0.61,IF(AB689="Benzathine Penicillin",0.61,IF(AB689="Procaine benzylpenicillin",0.61,IF(AB689=Prodrug!E686,Prodrug!E686,Prodrug!E686))))))</f>
        <v/>
      </c>
      <c r="AQ689" s="239" t="str">
        <f>IFERROR((((Calculations!C686*Calculations!G686)/Calculations!E686)*'Data Entry'!X689),"")</f>
        <v/>
      </c>
      <c r="AR689" s="234" t="str">
        <f>IFERROR(VLOOKUP(AB689,Lists!$P$2:$Q$182,2,0),"")</f>
        <v/>
      </c>
      <c r="AS689" s="233" t="str">
        <f>IF(AI689="UI",VLOOKUP(AG689,'Convert Internation Units'!$A$2:$D$33,4,FALSE),IF(AG689="Penethamate hydroiodide",0.63,IF(AG689="Benzylpenicillin Procaine /
 Benzathine Penicillin",0.61,IF(AG689="Benzathine Penicillin",0.61,IF(AG689="Procaine benzylpenicillin",0.61,IF(AG689=Prodrug!F686,Prodrug!F686,Prodrug!F686))))))</f>
        <v/>
      </c>
      <c r="AT689" s="239" t="str">
        <f>IFERROR((((Calculations!K686*Calculations!G686)/Calculations!E686)*'Data Entry'!X689),"")</f>
        <v/>
      </c>
      <c r="AU689" s="235" t="str">
        <f>IFERROR(VLOOKUP(AG689,Lists!$P$2:$Q$182,2,0),"")</f>
        <v/>
      </c>
      <c r="AV689" s="233" t="str">
        <f>IF(AL689="UI",VLOOKUP(AJ689,'Convert Internation Units'!$A$2:$D$33,4,FALSE),IF(AJ689="Penethamate hydroiodide",0.63,IF(AJ689="Benzylpenicillin Procaine /
 Benzathine Penicillin",0.61,IF(AJ689="Benzathine Penicillin",0.61,IF(AJ689="Procaine benzylpenicillin",0.61,IF(AJ689=Prodrug!G686,Prodrug!G686,Prodrug!G686))))))</f>
        <v/>
      </c>
      <c r="AW689" s="239" t="str">
        <f>IFERROR((((Calculations!O686*Calculations!G686)/Calculations!E686)*'Data Entry'!X689),"")</f>
        <v/>
      </c>
      <c r="AX689" s="235" t="str">
        <f>IFERROR(VLOOKUP(AJ689,Lists!$P$2:$Q$182,2,0),"")</f>
        <v/>
      </c>
      <c r="AY689" s="233" t="str">
        <f>IF(AO689="UI",VLOOKUP(AM689,'Convert Internation Units'!$A$2:$D$33,4,FALSE),IF(AM689="Penethamate hydroiodide",0.63,IF(AM689="Benzylpenicillin Procaine /
 Benzathine Penicillin",0.61,IF(AM689="Benzathine Penicillin",0.61,IF(AM689="Procaine benzylpenicillin",0.61,IF(AM689=Prodrug!H686,Prodrug!H686,Prodrug!H686))))))</f>
        <v/>
      </c>
      <c r="AZ689" s="239" t="str">
        <f>IFERROR((((Calculations!S686*Calculations!G686)/Calculations!E686)*'Data Entry'!X689),"")</f>
        <v/>
      </c>
      <c r="BA689" s="235" t="str">
        <f>IFERROR(VLOOKUP(AM689,Lists!$P$2:$Q$182,2,0),"")</f>
        <v/>
      </c>
    </row>
    <row r="690" spans="1:53" s="5" customFormat="1">
      <c r="A690" s="6">
        <v>684</v>
      </c>
      <c r="B690" s="231"/>
      <c r="C690" s="7"/>
      <c r="D690" s="7"/>
      <c r="E690" s="7"/>
      <c r="F690" s="67"/>
      <c r="G690" s="79"/>
      <c r="H690" s="79"/>
      <c r="I690" s="75"/>
      <c r="J690" s="76"/>
      <c r="K690" s="76"/>
      <c r="L690" s="76"/>
      <c r="M690" s="76"/>
      <c r="N690" s="76"/>
      <c r="O690" s="76"/>
      <c r="P690" s="76"/>
      <c r="Q690" s="76"/>
      <c r="R690" s="76"/>
      <c r="S690" s="76"/>
      <c r="T690" s="76"/>
      <c r="U690" s="76"/>
      <c r="V690" s="76"/>
      <c r="W690" s="80"/>
      <c r="X690" s="69"/>
      <c r="Y690" s="25"/>
      <c r="Z690" s="326"/>
      <c r="AA690" s="327"/>
      <c r="AB690" s="28"/>
      <c r="AC690" s="23"/>
      <c r="AD690" s="8"/>
      <c r="AE690" s="8"/>
      <c r="AF690" s="25"/>
      <c r="AG690" s="6"/>
      <c r="AH690" s="23"/>
      <c r="AI690" s="173"/>
      <c r="AJ690" s="26"/>
      <c r="AK690" s="23"/>
      <c r="AL690" s="25"/>
      <c r="AM690" s="6"/>
      <c r="AN690" s="23"/>
      <c r="AO690" s="247"/>
      <c r="AP690" s="243" t="str">
        <f>IF(AD690="UI",VLOOKUP(AB690,'Convert Internation Units'!$A$2:$D$33,4,FALSE),IF(AB690="Penethamate hydroiodide",0.63,IF(AB690="Benzylpenicillin Procaine /
 Benzathine Penicillin",0.61,IF(AB690="Benzathine Penicillin",0.61,IF(AB690="Procaine benzylpenicillin",0.61,IF(AB690=Prodrug!E687,Prodrug!E687,Prodrug!E687))))))</f>
        <v/>
      </c>
      <c r="AQ690" s="240" t="str">
        <f>IFERROR((((Calculations!C687*Calculations!G687)/Calculations!E687)*'Data Entry'!X690),"")</f>
        <v/>
      </c>
      <c r="AR690" s="141" t="str">
        <f>IFERROR(VLOOKUP(AB690,Lists!$P$2:$Q$182,2,0),"")</f>
        <v/>
      </c>
      <c r="AS690" s="143" t="str">
        <f>IF(AI690="UI",VLOOKUP(AG690,'Convert Internation Units'!$A$2:$D$33,4,FALSE),IF(AG690="Penethamate hydroiodide",0.63,IF(AG690="Benzylpenicillin Procaine /
 Benzathine Penicillin",0.61,IF(AG690="Benzathine Penicillin",0.61,IF(AG690="Procaine benzylpenicillin",0.61,IF(AG690=Prodrug!F687,Prodrug!F687,Prodrug!F687))))))</f>
        <v/>
      </c>
      <c r="AT690" s="240" t="str">
        <f>IFERROR((((Calculations!K687*Calculations!G687)/Calculations!E687)*'Data Entry'!X690),"")</f>
        <v/>
      </c>
      <c r="AU690" s="146" t="str">
        <f>IFERROR(VLOOKUP(AG690,Lists!$P$2:$Q$182,2,0),"")</f>
        <v/>
      </c>
      <c r="AV690" s="143" t="str">
        <f>IF(AL690="UI",VLOOKUP(AJ690,'Convert Internation Units'!$A$2:$D$33,4,FALSE),IF(AJ690="Penethamate hydroiodide",0.63,IF(AJ690="Benzylpenicillin Procaine /
 Benzathine Penicillin",0.61,IF(AJ690="Benzathine Penicillin",0.61,IF(AJ690="Procaine benzylpenicillin",0.61,IF(AJ690=Prodrug!G687,Prodrug!G687,Prodrug!G687))))))</f>
        <v/>
      </c>
      <c r="AW690" s="240" t="str">
        <f>IFERROR((((Calculations!O687*Calculations!G687)/Calculations!E687)*'Data Entry'!X690),"")</f>
        <v/>
      </c>
      <c r="AX690" s="146" t="str">
        <f>IFERROR(VLOOKUP(AJ690,Lists!$P$2:$Q$182,2,0),"")</f>
        <v/>
      </c>
      <c r="AY690" s="143" t="str">
        <f>IF(AO690="UI",VLOOKUP(AM690,'Convert Internation Units'!$A$2:$D$33,4,FALSE),IF(AM690="Penethamate hydroiodide",0.63,IF(AM690="Benzylpenicillin Procaine /
 Benzathine Penicillin",0.61,IF(AM690="Benzathine Penicillin",0.61,IF(AM690="Procaine benzylpenicillin",0.61,IF(AM690=Prodrug!H687,Prodrug!H687,Prodrug!H687))))))</f>
        <v/>
      </c>
      <c r="AZ690" s="240" t="str">
        <f>IFERROR((((Calculations!S687*Calculations!G687)/Calculations!E687)*'Data Entry'!X690),"")</f>
        <v/>
      </c>
      <c r="BA690" s="146" t="str">
        <f>IFERROR(VLOOKUP(AM690,Lists!$P$2:$Q$182,2,0),"")</f>
        <v/>
      </c>
    </row>
    <row r="691" spans="1:53" s="5" customFormat="1">
      <c r="A691" s="116">
        <v>685</v>
      </c>
      <c r="B691" s="232"/>
      <c r="C691" s="105"/>
      <c r="D691" s="105"/>
      <c r="E691" s="105"/>
      <c r="F691" s="106"/>
      <c r="G691" s="107"/>
      <c r="H691" s="107"/>
      <c r="I691" s="108"/>
      <c r="J691" s="110"/>
      <c r="K691" s="110"/>
      <c r="L691" s="110"/>
      <c r="M691" s="110"/>
      <c r="N691" s="110"/>
      <c r="O691" s="110"/>
      <c r="P691" s="110"/>
      <c r="Q691" s="110"/>
      <c r="R691" s="110"/>
      <c r="S691" s="110"/>
      <c r="T691" s="110"/>
      <c r="U691" s="110"/>
      <c r="V691" s="110"/>
      <c r="W691" s="109"/>
      <c r="X691" s="111"/>
      <c r="Y691" s="112"/>
      <c r="Z691" s="328"/>
      <c r="AA691" s="329"/>
      <c r="AB691" s="114"/>
      <c r="AC691" s="115"/>
      <c r="AD691" s="113"/>
      <c r="AE691" s="113"/>
      <c r="AF691" s="112"/>
      <c r="AG691" s="116"/>
      <c r="AH691" s="115"/>
      <c r="AI691" s="174"/>
      <c r="AJ691" s="104"/>
      <c r="AK691" s="115"/>
      <c r="AL691" s="112"/>
      <c r="AM691" s="116"/>
      <c r="AN691" s="115"/>
      <c r="AO691" s="248"/>
      <c r="AP691" s="242" t="str">
        <f>IF(AD691="UI",VLOOKUP(AB691,'Convert Internation Units'!$A$2:$D$33,4,FALSE),IF(AB691="Penethamate hydroiodide",0.63,IF(AB691="Benzylpenicillin Procaine /
 Benzathine Penicillin",0.61,IF(AB691="Benzathine Penicillin",0.61,IF(AB691="Procaine benzylpenicillin",0.61,IF(AB691=Prodrug!E688,Prodrug!E688,Prodrug!E688))))))</f>
        <v/>
      </c>
      <c r="AQ691" s="239" t="str">
        <f>IFERROR((((Calculations!C688*Calculations!G688)/Calculations!E688)*'Data Entry'!X691),"")</f>
        <v/>
      </c>
      <c r="AR691" s="234" t="str">
        <f>IFERROR(VLOOKUP(AB691,Lists!$P$2:$Q$182,2,0),"")</f>
        <v/>
      </c>
      <c r="AS691" s="233" t="str">
        <f>IF(AI691="UI",VLOOKUP(AG691,'Convert Internation Units'!$A$2:$D$33,4,FALSE),IF(AG691="Penethamate hydroiodide",0.63,IF(AG691="Benzylpenicillin Procaine /
 Benzathine Penicillin",0.61,IF(AG691="Benzathine Penicillin",0.61,IF(AG691="Procaine benzylpenicillin",0.61,IF(AG691=Prodrug!F688,Prodrug!F688,Prodrug!F688))))))</f>
        <v/>
      </c>
      <c r="AT691" s="239" t="str">
        <f>IFERROR((((Calculations!K688*Calculations!G688)/Calculations!E688)*'Data Entry'!X691),"")</f>
        <v/>
      </c>
      <c r="AU691" s="235" t="str">
        <f>IFERROR(VLOOKUP(AG691,Lists!$P$2:$Q$182,2,0),"")</f>
        <v/>
      </c>
      <c r="AV691" s="233" t="str">
        <f>IF(AL691="UI",VLOOKUP(AJ691,'Convert Internation Units'!$A$2:$D$33,4,FALSE),IF(AJ691="Penethamate hydroiodide",0.63,IF(AJ691="Benzylpenicillin Procaine /
 Benzathine Penicillin",0.61,IF(AJ691="Benzathine Penicillin",0.61,IF(AJ691="Procaine benzylpenicillin",0.61,IF(AJ691=Prodrug!G688,Prodrug!G688,Prodrug!G688))))))</f>
        <v/>
      </c>
      <c r="AW691" s="239" t="str">
        <f>IFERROR((((Calculations!O688*Calculations!G688)/Calculations!E688)*'Data Entry'!X691),"")</f>
        <v/>
      </c>
      <c r="AX691" s="235" t="str">
        <f>IFERROR(VLOOKUP(AJ691,Lists!$P$2:$Q$182,2,0),"")</f>
        <v/>
      </c>
      <c r="AY691" s="233" t="str">
        <f>IF(AO691="UI",VLOOKUP(AM691,'Convert Internation Units'!$A$2:$D$33,4,FALSE),IF(AM691="Penethamate hydroiodide",0.63,IF(AM691="Benzylpenicillin Procaine /
 Benzathine Penicillin",0.61,IF(AM691="Benzathine Penicillin",0.61,IF(AM691="Procaine benzylpenicillin",0.61,IF(AM691=Prodrug!H688,Prodrug!H688,Prodrug!H688))))))</f>
        <v/>
      </c>
      <c r="AZ691" s="239" t="str">
        <f>IFERROR((((Calculations!S688*Calculations!G688)/Calculations!E688)*'Data Entry'!X691),"")</f>
        <v/>
      </c>
      <c r="BA691" s="235" t="str">
        <f>IFERROR(VLOOKUP(AM691,Lists!$P$2:$Q$182,2,0),"")</f>
        <v/>
      </c>
    </row>
    <row r="692" spans="1:53" s="5" customFormat="1">
      <c r="A692" s="6">
        <v>686</v>
      </c>
      <c r="B692" s="231"/>
      <c r="C692" s="7"/>
      <c r="D692" s="7"/>
      <c r="E692" s="7"/>
      <c r="F692" s="67"/>
      <c r="G692" s="79"/>
      <c r="H692" s="79"/>
      <c r="I692" s="75"/>
      <c r="J692" s="76"/>
      <c r="K692" s="76"/>
      <c r="L692" s="76"/>
      <c r="M692" s="76"/>
      <c r="N692" s="76"/>
      <c r="O692" s="76"/>
      <c r="P692" s="76"/>
      <c r="Q692" s="76"/>
      <c r="R692" s="76"/>
      <c r="S692" s="76"/>
      <c r="T692" s="76"/>
      <c r="U692" s="76"/>
      <c r="V692" s="76"/>
      <c r="W692" s="80"/>
      <c r="X692" s="69"/>
      <c r="Y692" s="25"/>
      <c r="Z692" s="326"/>
      <c r="AA692" s="327"/>
      <c r="AB692" s="28"/>
      <c r="AC692" s="23"/>
      <c r="AD692" s="8"/>
      <c r="AE692" s="8"/>
      <c r="AF692" s="25"/>
      <c r="AG692" s="6"/>
      <c r="AH692" s="23"/>
      <c r="AI692" s="173"/>
      <c r="AJ692" s="26"/>
      <c r="AK692" s="23"/>
      <c r="AL692" s="25"/>
      <c r="AM692" s="6"/>
      <c r="AN692" s="23"/>
      <c r="AO692" s="247"/>
      <c r="AP692" s="243" t="str">
        <f>IF(AD692="UI",VLOOKUP(AB692,'Convert Internation Units'!$A$2:$D$33,4,FALSE),IF(AB692="Penethamate hydroiodide",0.63,IF(AB692="Benzylpenicillin Procaine /
 Benzathine Penicillin",0.61,IF(AB692="Benzathine Penicillin",0.61,IF(AB692="Procaine benzylpenicillin",0.61,IF(AB692=Prodrug!E689,Prodrug!E689,Prodrug!E689))))))</f>
        <v/>
      </c>
      <c r="AQ692" s="240" t="str">
        <f>IFERROR((((Calculations!C689*Calculations!G689)/Calculations!E689)*'Data Entry'!X692),"")</f>
        <v/>
      </c>
      <c r="AR692" s="141" t="str">
        <f>IFERROR(VLOOKUP(AB692,Lists!$P$2:$Q$182,2,0),"")</f>
        <v/>
      </c>
      <c r="AS692" s="143" t="str">
        <f>IF(AI692="UI",VLOOKUP(AG692,'Convert Internation Units'!$A$2:$D$33,4,FALSE),IF(AG692="Penethamate hydroiodide",0.63,IF(AG692="Benzylpenicillin Procaine /
 Benzathine Penicillin",0.61,IF(AG692="Benzathine Penicillin",0.61,IF(AG692="Procaine benzylpenicillin",0.61,IF(AG692=Prodrug!F689,Prodrug!F689,Prodrug!F689))))))</f>
        <v/>
      </c>
      <c r="AT692" s="240" t="str">
        <f>IFERROR((((Calculations!K689*Calculations!G689)/Calculations!E689)*'Data Entry'!X692),"")</f>
        <v/>
      </c>
      <c r="AU692" s="146" t="str">
        <f>IFERROR(VLOOKUP(AG692,Lists!$P$2:$Q$182,2,0),"")</f>
        <v/>
      </c>
      <c r="AV692" s="143" t="str">
        <f>IF(AL692="UI",VLOOKUP(AJ692,'Convert Internation Units'!$A$2:$D$33,4,FALSE),IF(AJ692="Penethamate hydroiodide",0.63,IF(AJ692="Benzylpenicillin Procaine /
 Benzathine Penicillin",0.61,IF(AJ692="Benzathine Penicillin",0.61,IF(AJ692="Procaine benzylpenicillin",0.61,IF(AJ692=Prodrug!G689,Prodrug!G689,Prodrug!G689))))))</f>
        <v/>
      </c>
      <c r="AW692" s="240" t="str">
        <f>IFERROR((((Calculations!O689*Calculations!G689)/Calculations!E689)*'Data Entry'!X692),"")</f>
        <v/>
      </c>
      <c r="AX692" s="146" t="str">
        <f>IFERROR(VLOOKUP(AJ692,Lists!$P$2:$Q$182,2,0),"")</f>
        <v/>
      </c>
      <c r="AY692" s="143" t="str">
        <f>IF(AO692="UI",VLOOKUP(AM692,'Convert Internation Units'!$A$2:$D$33,4,FALSE),IF(AM692="Penethamate hydroiodide",0.63,IF(AM692="Benzylpenicillin Procaine /
 Benzathine Penicillin",0.61,IF(AM692="Benzathine Penicillin",0.61,IF(AM692="Procaine benzylpenicillin",0.61,IF(AM692=Prodrug!H689,Prodrug!H689,Prodrug!H689))))))</f>
        <v/>
      </c>
      <c r="AZ692" s="240" t="str">
        <f>IFERROR((((Calculations!S689*Calculations!G689)/Calculations!E689)*'Data Entry'!X692),"")</f>
        <v/>
      </c>
      <c r="BA692" s="146" t="str">
        <f>IFERROR(VLOOKUP(AM692,Lists!$P$2:$Q$182,2,0),"")</f>
        <v/>
      </c>
    </row>
    <row r="693" spans="1:53" s="5" customFormat="1">
      <c r="A693" s="116">
        <v>687</v>
      </c>
      <c r="B693" s="232"/>
      <c r="C693" s="105"/>
      <c r="D693" s="105"/>
      <c r="E693" s="105"/>
      <c r="F693" s="106"/>
      <c r="G693" s="107"/>
      <c r="H693" s="107"/>
      <c r="I693" s="108"/>
      <c r="J693" s="110"/>
      <c r="K693" s="110"/>
      <c r="L693" s="110"/>
      <c r="M693" s="110"/>
      <c r="N693" s="110"/>
      <c r="O693" s="110"/>
      <c r="P693" s="110"/>
      <c r="Q693" s="110"/>
      <c r="R693" s="110"/>
      <c r="S693" s="110"/>
      <c r="T693" s="110"/>
      <c r="U693" s="110"/>
      <c r="V693" s="110"/>
      <c r="W693" s="109"/>
      <c r="X693" s="111"/>
      <c r="Y693" s="112"/>
      <c r="Z693" s="328"/>
      <c r="AA693" s="329"/>
      <c r="AB693" s="114"/>
      <c r="AC693" s="115"/>
      <c r="AD693" s="113"/>
      <c r="AE693" s="113"/>
      <c r="AF693" s="112"/>
      <c r="AG693" s="116"/>
      <c r="AH693" s="115"/>
      <c r="AI693" s="174"/>
      <c r="AJ693" s="104"/>
      <c r="AK693" s="115"/>
      <c r="AL693" s="112"/>
      <c r="AM693" s="116"/>
      <c r="AN693" s="115"/>
      <c r="AO693" s="248"/>
      <c r="AP693" s="242" t="str">
        <f>IF(AD693="UI",VLOOKUP(AB693,'Convert Internation Units'!$A$2:$D$33,4,FALSE),IF(AB693="Penethamate hydroiodide",0.63,IF(AB693="Benzylpenicillin Procaine /
 Benzathine Penicillin",0.61,IF(AB693="Benzathine Penicillin",0.61,IF(AB693="Procaine benzylpenicillin",0.61,IF(AB693=Prodrug!E690,Prodrug!E690,Prodrug!E690))))))</f>
        <v/>
      </c>
      <c r="AQ693" s="239" t="str">
        <f>IFERROR((((Calculations!C690*Calculations!G690)/Calculations!E690)*'Data Entry'!X693),"")</f>
        <v/>
      </c>
      <c r="AR693" s="234" t="str">
        <f>IFERROR(VLOOKUP(AB693,Lists!$P$2:$Q$182,2,0),"")</f>
        <v/>
      </c>
      <c r="AS693" s="233" t="str">
        <f>IF(AI693="UI",VLOOKUP(AG693,'Convert Internation Units'!$A$2:$D$33,4,FALSE),IF(AG693="Penethamate hydroiodide",0.63,IF(AG693="Benzylpenicillin Procaine /
 Benzathine Penicillin",0.61,IF(AG693="Benzathine Penicillin",0.61,IF(AG693="Procaine benzylpenicillin",0.61,IF(AG693=Prodrug!F690,Prodrug!F690,Prodrug!F690))))))</f>
        <v/>
      </c>
      <c r="AT693" s="239" t="str">
        <f>IFERROR((((Calculations!K690*Calculations!G690)/Calculations!E690)*'Data Entry'!X693),"")</f>
        <v/>
      </c>
      <c r="AU693" s="235" t="str">
        <f>IFERROR(VLOOKUP(AG693,Lists!$P$2:$Q$182,2,0),"")</f>
        <v/>
      </c>
      <c r="AV693" s="233" t="str">
        <f>IF(AL693="UI",VLOOKUP(AJ693,'Convert Internation Units'!$A$2:$D$33,4,FALSE),IF(AJ693="Penethamate hydroiodide",0.63,IF(AJ693="Benzylpenicillin Procaine /
 Benzathine Penicillin",0.61,IF(AJ693="Benzathine Penicillin",0.61,IF(AJ693="Procaine benzylpenicillin",0.61,IF(AJ693=Prodrug!G690,Prodrug!G690,Prodrug!G690))))))</f>
        <v/>
      </c>
      <c r="AW693" s="239" t="str">
        <f>IFERROR((((Calculations!O690*Calculations!G690)/Calculations!E690)*'Data Entry'!X693),"")</f>
        <v/>
      </c>
      <c r="AX693" s="235" t="str">
        <f>IFERROR(VLOOKUP(AJ693,Lists!$P$2:$Q$182,2,0),"")</f>
        <v/>
      </c>
      <c r="AY693" s="233" t="str">
        <f>IF(AO693="UI",VLOOKUP(AM693,'Convert Internation Units'!$A$2:$D$33,4,FALSE),IF(AM693="Penethamate hydroiodide",0.63,IF(AM693="Benzylpenicillin Procaine /
 Benzathine Penicillin",0.61,IF(AM693="Benzathine Penicillin",0.61,IF(AM693="Procaine benzylpenicillin",0.61,IF(AM693=Prodrug!H690,Prodrug!H690,Prodrug!H690))))))</f>
        <v/>
      </c>
      <c r="AZ693" s="239" t="str">
        <f>IFERROR((((Calculations!S690*Calculations!G690)/Calculations!E690)*'Data Entry'!X693),"")</f>
        <v/>
      </c>
      <c r="BA693" s="235" t="str">
        <f>IFERROR(VLOOKUP(AM693,Lists!$P$2:$Q$182,2,0),"")</f>
        <v/>
      </c>
    </row>
    <row r="694" spans="1:53" s="5" customFormat="1">
      <c r="A694" s="6">
        <v>688</v>
      </c>
      <c r="B694" s="231"/>
      <c r="C694" s="7"/>
      <c r="D694" s="7"/>
      <c r="E694" s="7"/>
      <c r="F694" s="67"/>
      <c r="G694" s="79"/>
      <c r="H694" s="79"/>
      <c r="I694" s="75"/>
      <c r="J694" s="76"/>
      <c r="K694" s="76"/>
      <c r="L694" s="76"/>
      <c r="M694" s="76"/>
      <c r="N694" s="76"/>
      <c r="O694" s="76"/>
      <c r="P694" s="76"/>
      <c r="Q694" s="76"/>
      <c r="R694" s="76"/>
      <c r="S694" s="76"/>
      <c r="T694" s="76"/>
      <c r="U694" s="76"/>
      <c r="V694" s="76"/>
      <c r="W694" s="80"/>
      <c r="X694" s="69"/>
      <c r="Y694" s="25"/>
      <c r="Z694" s="326"/>
      <c r="AA694" s="327"/>
      <c r="AB694" s="28"/>
      <c r="AC694" s="23"/>
      <c r="AD694" s="8"/>
      <c r="AE694" s="8"/>
      <c r="AF694" s="25"/>
      <c r="AG694" s="6"/>
      <c r="AH694" s="23"/>
      <c r="AI694" s="173"/>
      <c r="AJ694" s="26"/>
      <c r="AK694" s="23"/>
      <c r="AL694" s="25"/>
      <c r="AM694" s="6"/>
      <c r="AN694" s="23"/>
      <c r="AO694" s="247"/>
      <c r="AP694" s="243" t="str">
        <f>IF(AD694="UI",VLOOKUP(AB694,'Convert Internation Units'!$A$2:$D$33,4,FALSE),IF(AB694="Penethamate hydroiodide",0.63,IF(AB694="Benzylpenicillin Procaine /
 Benzathine Penicillin",0.61,IF(AB694="Benzathine Penicillin",0.61,IF(AB694="Procaine benzylpenicillin",0.61,IF(AB694=Prodrug!E691,Prodrug!E691,Prodrug!E691))))))</f>
        <v/>
      </c>
      <c r="AQ694" s="240" t="str">
        <f>IFERROR((((Calculations!C691*Calculations!G691)/Calculations!E691)*'Data Entry'!X694),"")</f>
        <v/>
      </c>
      <c r="AR694" s="141" t="str">
        <f>IFERROR(VLOOKUP(AB694,Lists!$P$2:$Q$182,2,0),"")</f>
        <v/>
      </c>
      <c r="AS694" s="143" t="str">
        <f>IF(AI694="UI",VLOOKUP(AG694,'Convert Internation Units'!$A$2:$D$33,4,FALSE),IF(AG694="Penethamate hydroiodide",0.63,IF(AG694="Benzylpenicillin Procaine /
 Benzathine Penicillin",0.61,IF(AG694="Benzathine Penicillin",0.61,IF(AG694="Procaine benzylpenicillin",0.61,IF(AG694=Prodrug!F691,Prodrug!F691,Prodrug!F691))))))</f>
        <v/>
      </c>
      <c r="AT694" s="240" t="str">
        <f>IFERROR((((Calculations!K691*Calculations!G691)/Calculations!E691)*'Data Entry'!X694),"")</f>
        <v/>
      </c>
      <c r="AU694" s="146" t="str">
        <f>IFERROR(VLOOKUP(AG694,Lists!$P$2:$Q$182,2,0),"")</f>
        <v/>
      </c>
      <c r="AV694" s="143" t="str">
        <f>IF(AL694="UI",VLOOKUP(AJ694,'Convert Internation Units'!$A$2:$D$33,4,FALSE),IF(AJ694="Penethamate hydroiodide",0.63,IF(AJ694="Benzylpenicillin Procaine /
 Benzathine Penicillin",0.61,IF(AJ694="Benzathine Penicillin",0.61,IF(AJ694="Procaine benzylpenicillin",0.61,IF(AJ694=Prodrug!G691,Prodrug!G691,Prodrug!G691))))))</f>
        <v/>
      </c>
      <c r="AW694" s="240" t="str">
        <f>IFERROR((((Calculations!O691*Calculations!G691)/Calculations!E691)*'Data Entry'!X694),"")</f>
        <v/>
      </c>
      <c r="AX694" s="146" t="str">
        <f>IFERROR(VLOOKUP(AJ694,Lists!$P$2:$Q$182,2,0),"")</f>
        <v/>
      </c>
      <c r="AY694" s="143" t="str">
        <f>IF(AO694="UI",VLOOKUP(AM694,'Convert Internation Units'!$A$2:$D$33,4,FALSE),IF(AM694="Penethamate hydroiodide",0.63,IF(AM694="Benzylpenicillin Procaine /
 Benzathine Penicillin",0.61,IF(AM694="Benzathine Penicillin",0.61,IF(AM694="Procaine benzylpenicillin",0.61,IF(AM694=Prodrug!H691,Prodrug!H691,Prodrug!H691))))))</f>
        <v/>
      </c>
      <c r="AZ694" s="240" t="str">
        <f>IFERROR((((Calculations!S691*Calculations!G691)/Calculations!E691)*'Data Entry'!X694),"")</f>
        <v/>
      </c>
      <c r="BA694" s="146" t="str">
        <f>IFERROR(VLOOKUP(AM694,Lists!$P$2:$Q$182,2,0),"")</f>
        <v/>
      </c>
    </row>
    <row r="695" spans="1:53" s="5" customFormat="1">
      <c r="A695" s="116">
        <v>689</v>
      </c>
      <c r="B695" s="232"/>
      <c r="C695" s="105"/>
      <c r="D695" s="105"/>
      <c r="E695" s="105"/>
      <c r="F695" s="106"/>
      <c r="G695" s="107"/>
      <c r="H695" s="107"/>
      <c r="I695" s="108"/>
      <c r="J695" s="110"/>
      <c r="K695" s="110"/>
      <c r="L695" s="110"/>
      <c r="M695" s="110"/>
      <c r="N695" s="110"/>
      <c r="O695" s="110"/>
      <c r="P695" s="110"/>
      <c r="Q695" s="110"/>
      <c r="R695" s="110"/>
      <c r="S695" s="110"/>
      <c r="T695" s="110"/>
      <c r="U695" s="110"/>
      <c r="V695" s="110"/>
      <c r="W695" s="109"/>
      <c r="X695" s="111"/>
      <c r="Y695" s="112"/>
      <c r="Z695" s="328"/>
      <c r="AA695" s="329"/>
      <c r="AB695" s="114"/>
      <c r="AC695" s="115"/>
      <c r="AD695" s="113"/>
      <c r="AE695" s="113"/>
      <c r="AF695" s="112"/>
      <c r="AG695" s="116"/>
      <c r="AH695" s="115"/>
      <c r="AI695" s="174"/>
      <c r="AJ695" s="104"/>
      <c r="AK695" s="115"/>
      <c r="AL695" s="112"/>
      <c r="AM695" s="116"/>
      <c r="AN695" s="115"/>
      <c r="AO695" s="248"/>
      <c r="AP695" s="242" t="str">
        <f>IF(AD695="UI",VLOOKUP(AB695,'Convert Internation Units'!$A$2:$D$33,4,FALSE),IF(AB695="Penethamate hydroiodide",0.63,IF(AB695="Benzylpenicillin Procaine /
 Benzathine Penicillin",0.61,IF(AB695="Benzathine Penicillin",0.61,IF(AB695="Procaine benzylpenicillin",0.61,IF(AB695=Prodrug!E692,Prodrug!E692,Prodrug!E692))))))</f>
        <v/>
      </c>
      <c r="AQ695" s="239" t="str">
        <f>IFERROR((((Calculations!C692*Calculations!G692)/Calculations!E692)*'Data Entry'!X695),"")</f>
        <v/>
      </c>
      <c r="AR695" s="234" t="str">
        <f>IFERROR(VLOOKUP(AB695,Lists!$P$2:$Q$182,2,0),"")</f>
        <v/>
      </c>
      <c r="AS695" s="233" t="str">
        <f>IF(AI695="UI",VLOOKUP(AG695,'Convert Internation Units'!$A$2:$D$33,4,FALSE),IF(AG695="Penethamate hydroiodide",0.63,IF(AG695="Benzylpenicillin Procaine /
 Benzathine Penicillin",0.61,IF(AG695="Benzathine Penicillin",0.61,IF(AG695="Procaine benzylpenicillin",0.61,IF(AG695=Prodrug!F692,Prodrug!F692,Prodrug!F692))))))</f>
        <v/>
      </c>
      <c r="AT695" s="239" t="str">
        <f>IFERROR((((Calculations!K692*Calculations!G692)/Calculations!E692)*'Data Entry'!X695),"")</f>
        <v/>
      </c>
      <c r="AU695" s="235" t="str">
        <f>IFERROR(VLOOKUP(AG695,Lists!$P$2:$Q$182,2,0),"")</f>
        <v/>
      </c>
      <c r="AV695" s="233" t="str">
        <f>IF(AL695="UI",VLOOKUP(AJ695,'Convert Internation Units'!$A$2:$D$33,4,FALSE),IF(AJ695="Penethamate hydroiodide",0.63,IF(AJ695="Benzylpenicillin Procaine /
 Benzathine Penicillin",0.61,IF(AJ695="Benzathine Penicillin",0.61,IF(AJ695="Procaine benzylpenicillin",0.61,IF(AJ695=Prodrug!G692,Prodrug!G692,Prodrug!G692))))))</f>
        <v/>
      </c>
      <c r="AW695" s="239" t="str">
        <f>IFERROR((((Calculations!O692*Calculations!G692)/Calculations!E692)*'Data Entry'!X695),"")</f>
        <v/>
      </c>
      <c r="AX695" s="235" t="str">
        <f>IFERROR(VLOOKUP(AJ695,Lists!$P$2:$Q$182,2,0),"")</f>
        <v/>
      </c>
      <c r="AY695" s="233" t="str">
        <f>IF(AO695="UI",VLOOKUP(AM695,'Convert Internation Units'!$A$2:$D$33,4,FALSE),IF(AM695="Penethamate hydroiodide",0.63,IF(AM695="Benzylpenicillin Procaine /
 Benzathine Penicillin",0.61,IF(AM695="Benzathine Penicillin",0.61,IF(AM695="Procaine benzylpenicillin",0.61,IF(AM695=Prodrug!H692,Prodrug!H692,Prodrug!H692))))))</f>
        <v/>
      </c>
      <c r="AZ695" s="239" t="str">
        <f>IFERROR((((Calculations!S692*Calculations!G692)/Calculations!E692)*'Data Entry'!X695),"")</f>
        <v/>
      </c>
      <c r="BA695" s="235" t="str">
        <f>IFERROR(VLOOKUP(AM695,Lists!$P$2:$Q$182,2,0),"")</f>
        <v/>
      </c>
    </row>
    <row r="696" spans="1:53" s="5" customFormat="1">
      <c r="A696" s="6">
        <v>690</v>
      </c>
      <c r="B696" s="231"/>
      <c r="C696" s="7"/>
      <c r="D696" s="7"/>
      <c r="E696" s="7"/>
      <c r="F696" s="67"/>
      <c r="G696" s="79"/>
      <c r="H696" s="79"/>
      <c r="I696" s="75"/>
      <c r="J696" s="76"/>
      <c r="K696" s="76"/>
      <c r="L696" s="76"/>
      <c r="M696" s="76"/>
      <c r="N696" s="76"/>
      <c r="O696" s="76"/>
      <c r="P696" s="76"/>
      <c r="Q696" s="76"/>
      <c r="R696" s="76"/>
      <c r="S696" s="76"/>
      <c r="T696" s="76"/>
      <c r="U696" s="76"/>
      <c r="V696" s="76"/>
      <c r="W696" s="80"/>
      <c r="X696" s="69"/>
      <c r="Y696" s="25"/>
      <c r="Z696" s="326"/>
      <c r="AA696" s="327"/>
      <c r="AB696" s="28"/>
      <c r="AC696" s="23"/>
      <c r="AD696" s="8"/>
      <c r="AE696" s="8"/>
      <c r="AF696" s="25"/>
      <c r="AG696" s="6"/>
      <c r="AH696" s="23"/>
      <c r="AI696" s="173"/>
      <c r="AJ696" s="26"/>
      <c r="AK696" s="23"/>
      <c r="AL696" s="25"/>
      <c r="AM696" s="6"/>
      <c r="AN696" s="23"/>
      <c r="AO696" s="247"/>
      <c r="AP696" s="243" t="str">
        <f>IF(AD696="UI",VLOOKUP(AB696,'Convert Internation Units'!$A$2:$D$33,4,FALSE),IF(AB696="Penethamate hydroiodide",0.63,IF(AB696="Benzylpenicillin Procaine /
 Benzathine Penicillin",0.61,IF(AB696="Benzathine Penicillin",0.61,IF(AB696="Procaine benzylpenicillin",0.61,IF(AB696=Prodrug!E693,Prodrug!E693,Prodrug!E693))))))</f>
        <v/>
      </c>
      <c r="AQ696" s="240" t="str">
        <f>IFERROR((((Calculations!C693*Calculations!G693)/Calculations!E693)*'Data Entry'!X696),"")</f>
        <v/>
      </c>
      <c r="AR696" s="141" t="str">
        <f>IFERROR(VLOOKUP(AB696,Lists!$P$2:$Q$182,2,0),"")</f>
        <v/>
      </c>
      <c r="AS696" s="143" t="str">
        <f>IF(AI696="UI",VLOOKUP(AG696,'Convert Internation Units'!$A$2:$D$33,4,FALSE),IF(AG696="Penethamate hydroiodide",0.63,IF(AG696="Benzylpenicillin Procaine /
 Benzathine Penicillin",0.61,IF(AG696="Benzathine Penicillin",0.61,IF(AG696="Procaine benzylpenicillin",0.61,IF(AG696=Prodrug!F693,Prodrug!F693,Prodrug!F693))))))</f>
        <v/>
      </c>
      <c r="AT696" s="240" t="str">
        <f>IFERROR((((Calculations!K693*Calculations!G693)/Calculations!E693)*'Data Entry'!X696),"")</f>
        <v/>
      </c>
      <c r="AU696" s="146" t="str">
        <f>IFERROR(VLOOKUP(AG696,Lists!$P$2:$Q$182,2,0),"")</f>
        <v/>
      </c>
      <c r="AV696" s="143" t="str">
        <f>IF(AL696="UI",VLOOKUP(AJ696,'Convert Internation Units'!$A$2:$D$33,4,FALSE),IF(AJ696="Penethamate hydroiodide",0.63,IF(AJ696="Benzylpenicillin Procaine /
 Benzathine Penicillin",0.61,IF(AJ696="Benzathine Penicillin",0.61,IF(AJ696="Procaine benzylpenicillin",0.61,IF(AJ696=Prodrug!G693,Prodrug!G693,Prodrug!G693))))))</f>
        <v/>
      </c>
      <c r="AW696" s="240" t="str">
        <f>IFERROR((((Calculations!O693*Calculations!G693)/Calculations!E693)*'Data Entry'!X696),"")</f>
        <v/>
      </c>
      <c r="AX696" s="146" t="str">
        <f>IFERROR(VLOOKUP(AJ696,Lists!$P$2:$Q$182,2,0),"")</f>
        <v/>
      </c>
      <c r="AY696" s="143" t="str">
        <f>IF(AO696="UI",VLOOKUP(AM696,'Convert Internation Units'!$A$2:$D$33,4,FALSE),IF(AM696="Penethamate hydroiodide",0.63,IF(AM696="Benzylpenicillin Procaine /
 Benzathine Penicillin",0.61,IF(AM696="Benzathine Penicillin",0.61,IF(AM696="Procaine benzylpenicillin",0.61,IF(AM696=Prodrug!H693,Prodrug!H693,Prodrug!H693))))))</f>
        <v/>
      </c>
      <c r="AZ696" s="240" t="str">
        <f>IFERROR((((Calculations!S693*Calculations!G693)/Calculations!E693)*'Data Entry'!X696),"")</f>
        <v/>
      </c>
      <c r="BA696" s="146" t="str">
        <f>IFERROR(VLOOKUP(AM696,Lists!$P$2:$Q$182,2,0),"")</f>
        <v/>
      </c>
    </row>
    <row r="697" spans="1:53" s="5" customFormat="1">
      <c r="A697" s="116">
        <v>691</v>
      </c>
      <c r="B697" s="232"/>
      <c r="C697" s="105"/>
      <c r="D697" s="105"/>
      <c r="E697" s="105"/>
      <c r="F697" s="106"/>
      <c r="G697" s="107"/>
      <c r="H697" s="107"/>
      <c r="I697" s="108"/>
      <c r="J697" s="110"/>
      <c r="K697" s="110"/>
      <c r="L697" s="110"/>
      <c r="M697" s="110"/>
      <c r="N697" s="110"/>
      <c r="O697" s="110"/>
      <c r="P697" s="110"/>
      <c r="Q697" s="110"/>
      <c r="R697" s="110"/>
      <c r="S697" s="110"/>
      <c r="T697" s="110"/>
      <c r="U697" s="110"/>
      <c r="V697" s="110"/>
      <c r="W697" s="109"/>
      <c r="X697" s="111"/>
      <c r="Y697" s="112"/>
      <c r="Z697" s="328"/>
      <c r="AA697" s="329"/>
      <c r="AB697" s="114"/>
      <c r="AC697" s="115"/>
      <c r="AD697" s="113"/>
      <c r="AE697" s="113"/>
      <c r="AF697" s="112"/>
      <c r="AG697" s="116"/>
      <c r="AH697" s="115"/>
      <c r="AI697" s="174"/>
      <c r="AJ697" s="104"/>
      <c r="AK697" s="115"/>
      <c r="AL697" s="112"/>
      <c r="AM697" s="116"/>
      <c r="AN697" s="115"/>
      <c r="AO697" s="248"/>
      <c r="AP697" s="242" t="str">
        <f>IF(AD697="UI",VLOOKUP(AB697,'Convert Internation Units'!$A$2:$D$33,4,FALSE),IF(AB697="Penethamate hydroiodide",0.63,IF(AB697="Benzylpenicillin Procaine /
 Benzathine Penicillin",0.61,IF(AB697="Benzathine Penicillin",0.61,IF(AB697="Procaine benzylpenicillin",0.61,IF(AB697=Prodrug!E694,Prodrug!E694,Prodrug!E694))))))</f>
        <v/>
      </c>
      <c r="AQ697" s="239" t="str">
        <f>IFERROR((((Calculations!C694*Calculations!G694)/Calculations!E694)*'Data Entry'!X697),"")</f>
        <v/>
      </c>
      <c r="AR697" s="234" t="str">
        <f>IFERROR(VLOOKUP(AB697,Lists!$P$2:$Q$182,2,0),"")</f>
        <v/>
      </c>
      <c r="AS697" s="233" t="str">
        <f>IF(AI697="UI",VLOOKUP(AG697,'Convert Internation Units'!$A$2:$D$33,4,FALSE),IF(AG697="Penethamate hydroiodide",0.63,IF(AG697="Benzylpenicillin Procaine /
 Benzathine Penicillin",0.61,IF(AG697="Benzathine Penicillin",0.61,IF(AG697="Procaine benzylpenicillin",0.61,IF(AG697=Prodrug!F694,Prodrug!F694,Prodrug!F694))))))</f>
        <v/>
      </c>
      <c r="AT697" s="239" t="str">
        <f>IFERROR((((Calculations!K694*Calculations!G694)/Calculations!E694)*'Data Entry'!X697),"")</f>
        <v/>
      </c>
      <c r="AU697" s="235" t="str">
        <f>IFERROR(VLOOKUP(AG697,Lists!$P$2:$Q$182,2,0),"")</f>
        <v/>
      </c>
      <c r="AV697" s="233" t="str">
        <f>IF(AL697="UI",VLOOKUP(AJ697,'Convert Internation Units'!$A$2:$D$33,4,FALSE),IF(AJ697="Penethamate hydroiodide",0.63,IF(AJ697="Benzylpenicillin Procaine /
 Benzathine Penicillin",0.61,IF(AJ697="Benzathine Penicillin",0.61,IF(AJ697="Procaine benzylpenicillin",0.61,IF(AJ697=Prodrug!G694,Prodrug!G694,Prodrug!G694))))))</f>
        <v/>
      </c>
      <c r="AW697" s="239" t="str">
        <f>IFERROR((((Calculations!O694*Calculations!G694)/Calculations!E694)*'Data Entry'!X697),"")</f>
        <v/>
      </c>
      <c r="AX697" s="235" t="str">
        <f>IFERROR(VLOOKUP(AJ697,Lists!$P$2:$Q$182,2,0),"")</f>
        <v/>
      </c>
      <c r="AY697" s="233" t="str">
        <f>IF(AO697="UI",VLOOKUP(AM697,'Convert Internation Units'!$A$2:$D$33,4,FALSE),IF(AM697="Penethamate hydroiodide",0.63,IF(AM697="Benzylpenicillin Procaine /
 Benzathine Penicillin",0.61,IF(AM697="Benzathine Penicillin",0.61,IF(AM697="Procaine benzylpenicillin",0.61,IF(AM697=Prodrug!H694,Prodrug!H694,Prodrug!H694))))))</f>
        <v/>
      </c>
      <c r="AZ697" s="239" t="str">
        <f>IFERROR((((Calculations!S694*Calculations!G694)/Calculations!E694)*'Data Entry'!X697),"")</f>
        <v/>
      </c>
      <c r="BA697" s="235" t="str">
        <f>IFERROR(VLOOKUP(AM697,Lists!$P$2:$Q$182,2,0),"")</f>
        <v/>
      </c>
    </row>
    <row r="698" spans="1:53" s="5" customFormat="1">
      <c r="A698" s="6">
        <v>692</v>
      </c>
      <c r="B698" s="231"/>
      <c r="C698" s="7"/>
      <c r="D698" s="7"/>
      <c r="E698" s="7"/>
      <c r="F698" s="67"/>
      <c r="G698" s="79"/>
      <c r="H698" s="79"/>
      <c r="I698" s="75"/>
      <c r="J698" s="76"/>
      <c r="K698" s="76"/>
      <c r="L698" s="76"/>
      <c r="M698" s="76"/>
      <c r="N698" s="76"/>
      <c r="O698" s="76"/>
      <c r="P698" s="76"/>
      <c r="Q698" s="76"/>
      <c r="R698" s="76"/>
      <c r="S698" s="76"/>
      <c r="T698" s="76"/>
      <c r="U698" s="76"/>
      <c r="V698" s="76"/>
      <c r="W698" s="80"/>
      <c r="X698" s="69"/>
      <c r="Y698" s="25"/>
      <c r="Z698" s="326"/>
      <c r="AA698" s="327"/>
      <c r="AB698" s="28"/>
      <c r="AC698" s="23"/>
      <c r="AD698" s="8"/>
      <c r="AE698" s="8"/>
      <c r="AF698" s="25"/>
      <c r="AG698" s="6"/>
      <c r="AH698" s="23"/>
      <c r="AI698" s="173"/>
      <c r="AJ698" s="26"/>
      <c r="AK698" s="23"/>
      <c r="AL698" s="25"/>
      <c r="AM698" s="6"/>
      <c r="AN698" s="23"/>
      <c r="AO698" s="247"/>
      <c r="AP698" s="243" t="str">
        <f>IF(AD698="UI",VLOOKUP(AB698,'Convert Internation Units'!$A$2:$D$33,4,FALSE),IF(AB698="Penethamate hydroiodide",0.63,IF(AB698="Benzylpenicillin Procaine /
 Benzathine Penicillin",0.61,IF(AB698="Benzathine Penicillin",0.61,IF(AB698="Procaine benzylpenicillin",0.61,IF(AB698=Prodrug!E695,Prodrug!E695,Prodrug!E695))))))</f>
        <v/>
      </c>
      <c r="AQ698" s="240" t="str">
        <f>IFERROR((((Calculations!C695*Calculations!G695)/Calculations!E695)*'Data Entry'!X698),"")</f>
        <v/>
      </c>
      <c r="AR698" s="141" t="str">
        <f>IFERROR(VLOOKUP(AB698,Lists!$P$2:$Q$182,2,0),"")</f>
        <v/>
      </c>
      <c r="AS698" s="143" t="str">
        <f>IF(AI698="UI",VLOOKUP(AG698,'Convert Internation Units'!$A$2:$D$33,4,FALSE),IF(AG698="Penethamate hydroiodide",0.63,IF(AG698="Benzylpenicillin Procaine /
 Benzathine Penicillin",0.61,IF(AG698="Benzathine Penicillin",0.61,IF(AG698="Procaine benzylpenicillin",0.61,IF(AG698=Prodrug!F695,Prodrug!F695,Prodrug!F695))))))</f>
        <v/>
      </c>
      <c r="AT698" s="240" t="str">
        <f>IFERROR((((Calculations!K695*Calculations!G695)/Calculations!E695)*'Data Entry'!X698),"")</f>
        <v/>
      </c>
      <c r="AU698" s="146" t="str">
        <f>IFERROR(VLOOKUP(AG698,Lists!$P$2:$Q$182,2,0),"")</f>
        <v/>
      </c>
      <c r="AV698" s="143" t="str">
        <f>IF(AL698="UI",VLOOKUP(AJ698,'Convert Internation Units'!$A$2:$D$33,4,FALSE),IF(AJ698="Penethamate hydroiodide",0.63,IF(AJ698="Benzylpenicillin Procaine /
 Benzathine Penicillin",0.61,IF(AJ698="Benzathine Penicillin",0.61,IF(AJ698="Procaine benzylpenicillin",0.61,IF(AJ698=Prodrug!G695,Prodrug!G695,Prodrug!G695))))))</f>
        <v/>
      </c>
      <c r="AW698" s="240" t="str">
        <f>IFERROR((((Calculations!O695*Calculations!G695)/Calculations!E695)*'Data Entry'!X698),"")</f>
        <v/>
      </c>
      <c r="AX698" s="146" t="str">
        <f>IFERROR(VLOOKUP(AJ698,Lists!$P$2:$Q$182,2,0),"")</f>
        <v/>
      </c>
      <c r="AY698" s="143" t="str">
        <f>IF(AO698="UI",VLOOKUP(AM698,'Convert Internation Units'!$A$2:$D$33,4,FALSE),IF(AM698="Penethamate hydroiodide",0.63,IF(AM698="Benzylpenicillin Procaine /
 Benzathine Penicillin",0.61,IF(AM698="Benzathine Penicillin",0.61,IF(AM698="Procaine benzylpenicillin",0.61,IF(AM698=Prodrug!H695,Prodrug!H695,Prodrug!H695))))))</f>
        <v/>
      </c>
      <c r="AZ698" s="240" t="str">
        <f>IFERROR((((Calculations!S695*Calculations!G695)/Calculations!E695)*'Data Entry'!X698),"")</f>
        <v/>
      </c>
      <c r="BA698" s="146" t="str">
        <f>IFERROR(VLOOKUP(AM698,Lists!$P$2:$Q$182,2,0),"")</f>
        <v/>
      </c>
    </row>
    <row r="699" spans="1:53" s="5" customFormat="1">
      <c r="A699" s="116">
        <v>693</v>
      </c>
      <c r="B699" s="232"/>
      <c r="C699" s="105"/>
      <c r="D699" s="105"/>
      <c r="E699" s="105"/>
      <c r="F699" s="106"/>
      <c r="G699" s="107"/>
      <c r="H699" s="107"/>
      <c r="I699" s="108"/>
      <c r="J699" s="110"/>
      <c r="K699" s="110"/>
      <c r="L699" s="110"/>
      <c r="M699" s="110"/>
      <c r="N699" s="110"/>
      <c r="O699" s="110"/>
      <c r="P699" s="110"/>
      <c r="Q699" s="110"/>
      <c r="R699" s="110"/>
      <c r="S699" s="110"/>
      <c r="T699" s="110"/>
      <c r="U699" s="110"/>
      <c r="V699" s="110"/>
      <c r="W699" s="109"/>
      <c r="X699" s="111"/>
      <c r="Y699" s="112"/>
      <c r="Z699" s="328"/>
      <c r="AA699" s="329"/>
      <c r="AB699" s="114"/>
      <c r="AC699" s="115"/>
      <c r="AD699" s="113"/>
      <c r="AE699" s="113"/>
      <c r="AF699" s="112"/>
      <c r="AG699" s="116"/>
      <c r="AH699" s="115"/>
      <c r="AI699" s="174"/>
      <c r="AJ699" s="104"/>
      <c r="AK699" s="115"/>
      <c r="AL699" s="112"/>
      <c r="AM699" s="116"/>
      <c r="AN699" s="115"/>
      <c r="AO699" s="248"/>
      <c r="AP699" s="242" t="str">
        <f>IF(AD699="UI",VLOOKUP(AB699,'Convert Internation Units'!$A$2:$D$33,4,FALSE),IF(AB699="Penethamate hydroiodide",0.63,IF(AB699="Benzylpenicillin Procaine /
 Benzathine Penicillin",0.61,IF(AB699="Benzathine Penicillin",0.61,IF(AB699="Procaine benzylpenicillin",0.61,IF(AB699=Prodrug!E696,Prodrug!E696,Prodrug!E696))))))</f>
        <v/>
      </c>
      <c r="AQ699" s="239" t="str">
        <f>IFERROR((((Calculations!C696*Calculations!G696)/Calculations!E696)*'Data Entry'!X699),"")</f>
        <v/>
      </c>
      <c r="AR699" s="234" t="str">
        <f>IFERROR(VLOOKUP(AB699,Lists!$P$2:$Q$182,2,0),"")</f>
        <v/>
      </c>
      <c r="AS699" s="233" t="str">
        <f>IF(AI699="UI",VLOOKUP(AG699,'Convert Internation Units'!$A$2:$D$33,4,FALSE),IF(AG699="Penethamate hydroiodide",0.63,IF(AG699="Benzylpenicillin Procaine /
 Benzathine Penicillin",0.61,IF(AG699="Benzathine Penicillin",0.61,IF(AG699="Procaine benzylpenicillin",0.61,IF(AG699=Prodrug!F696,Prodrug!F696,Prodrug!F696))))))</f>
        <v/>
      </c>
      <c r="AT699" s="239" t="str">
        <f>IFERROR((((Calculations!K696*Calculations!G696)/Calculations!E696)*'Data Entry'!X699),"")</f>
        <v/>
      </c>
      <c r="AU699" s="235" t="str">
        <f>IFERROR(VLOOKUP(AG699,Lists!$P$2:$Q$182,2,0),"")</f>
        <v/>
      </c>
      <c r="AV699" s="233" t="str">
        <f>IF(AL699="UI",VLOOKUP(AJ699,'Convert Internation Units'!$A$2:$D$33,4,FALSE),IF(AJ699="Penethamate hydroiodide",0.63,IF(AJ699="Benzylpenicillin Procaine /
 Benzathine Penicillin",0.61,IF(AJ699="Benzathine Penicillin",0.61,IF(AJ699="Procaine benzylpenicillin",0.61,IF(AJ699=Prodrug!G696,Prodrug!G696,Prodrug!G696))))))</f>
        <v/>
      </c>
      <c r="AW699" s="239" t="str">
        <f>IFERROR((((Calculations!O696*Calculations!G696)/Calculations!E696)*'Data Entry'!X699),"")</f>
        <v/>
      </c>
      <c r="AX699" s="235" t="str">
        <f>IFERROR(VLOOKUP(AJ699,Lists!$P$2:$Q$182,2,0),"")</f>
        <v/>
      </c>
      <c r="AY699" s="233" t="str">
        <f>IF(AO699="UI",VLOOKUP(AM699,'Convert Internation Units'!$A$2:$D$33,4,FALSE),IF(AM699="Penethamate hydroiodide",0.63,IF(AM699="Benzylpenicillin Procaine /
 Benzathine Penicillin",0.61,IF(AM699="Benzathine Penicillin",0.61,IF(AM699="Procaine benzylpenicillin",0.61,IF(AM699=Prodrug!H696,Prodrug!H696,Prodrug!H696))))))</f>
        <v/>
      </c>
      <c r="AZ699" s="239" t="str">
        <f>IFERROR((((Calculations!S696*Calculations!G696)/Calculations!E696)*'Data Entry'!X699),"")</f>
        <v/>
      </c>
      <c r="BA699" s="235" t="str">
        <f>IFERROR(VLOOKUP(AM699,Lists!$P$2:$Q$182,2,0),"")</f>
        <v/>
      </c>
    </row>
    <row r="700" spans="1:53" s="5" customFormat="1">
      <c r="A700" s="6">
        <v>694</v>
      </c>
      <c r="B700" s="231"/>
      <c r="C700" s="7"/>
      <c r="D700" s="7"/>
      <c r="E700" s="7"/>
      <c r="F700" s="67"/>
      <c r="G700" s="79"/>
      <c r="H700" s="79"/>
      <c r="I700" s="75"/>
      <c r="J700" s="76"/>
      <c r="K700" s="76"/>
      <c r="L700" s="76"/>
      <c r="M700" s="76"/>
      <c r="N700" s="76"/>
      <c r="O700" s="76"/>
      <c r="P700" s="76"/>
      <c r="Q700" s="76"/>
      <c r="R700" s="76"/>
      <c r="S700" s="76"/>
      <c r="T700" s="76"/>
      <c r="U700" s="76"/>
      <c r="V700" s="76"/>
      <c r="W700" s="80"/>
      <c r="X700" s="69"/>
      <c r="Y700" s="25"/>
      <c r="Z700" s="326"/>
      <c r="AA700" s="327"/>
      <c r="AB700" s="28"/>
      <c r="AC700" s="23"/>
      <c r="AD700" s="8"/>
      <c r="AE700" s="8"/>
      <c r="AF700" s="25"/>
      <c r="AG700" s="6"/>
      <c r="AH700" s="23"/>
      <c r="AI700" s="173"/>
      <c r="AJ700" s="26"/>
      <c r="AK700" s="23"/>
      <c r="AL700" s="25"/>
      <c r="AM700" s="6"/>
      <c r="AN700" s="23"/>
      <c r="AO700" s="247"/>
      <c r="AP700" s="243" t="str">
        <f>IF(AD700="UI",VLOOKUP(AB700,'Convert Internation Units'!$A$2:$D$33,4,FALSE),IF(AB700="Penethamate hydroiodide",0.63,IF(AB700="Benzylpenicillin Procaine /
 Benzathine Penicillin",0.61,IF(AB700="Benzathine Penicillin",0.61,IF(AB700="Procaine benzylpenicillin",0.61,IF(AB700=Prodrug!E697,Prodrug!E697,Prodrug!E697))))))</f>
        <v/>
      </c>
      <c r="AQ700" s="240" t="str">
        <f>IFERROR((((Calculations!C697*Calculations!G697)/Calculations!E697)*'Data Entry'!X700),"")</f>
        <v/>
      </c>
      <c r="AR700" s="141" t="str">
        <f>IFERROR(VLOOKUP(AB700,Lists!$P$2:$Q$182,2,0),"")</f>
        <v/>
      </c>
      <c r="AS700" s="143" t="str">
        <f>IF(AI700="UI",VLOOKUP(AG700,'Convert Internation Units'!$A$2:$D$33,4,FALSE),IF(AG700="Penethamate hydroiodide",0.63,IF(AG700="Benzylpenicillin Procaine /
 Benzathine Penicillin",0.61,IF(AG700="Benzathine Penicillin",0.61,IF(AG700="Procaine benzylpenicillin",0.61,IF(AG700=Prodrug!F697,Prodrug!F697,Prodrug!F697))))))</f>
        <v/>
      </c>
      <c r="AT700" s="240" t="str">
        <f>IFERROR((((Calculations!K697*Calculations!G697)/Calculations!E697)*'Data Entry'!X700),"")</f>
        <v/>
      </c>
      <c r="AU700" s="146" t="str">
        <f>IFERROR(VLOOKUP(AG700,Lists!$P$2:$Q$182,2,0),"")</f>
        <v/>
      </c>
      <c r="AV700" s="143" t="str">
        <f>IF(AL700="UI",VLOOKUP(AJ700,'Convert Internation Units'!$A$2:$D$33,4,FALSE),IF(AJ700="Penethamate hydroiodide",0.63,IF(AJ700="Benzylpenicillin Procaine /
 Benzathine Penicillin",0.61,IF(AJ700="Benzathine Penicillin",0.61,IF(AJ700="Procaine benzylpenicillin",0.61,IF(AJ700=Prodrug!G697,Prodrug!G697,Prodrug!G697))))))</f>
        <v/>
      </c>
      <c r="AW700" s="240" t="str">
        <f>IFERROR((((Calculations!O697*Calculations!G697)/Calculations!E697)*'Data Entry'!X700),"")</f>
        <v/>
      </c>
      <c r="AX700" s="146" t="str">
        <f>IFERROR(VLOOKUP(AJ700,Lists!$P$2:$Q$182,2,0),"")</f>
        <v/>
      </c>
      <c r="AY700" s="143" t="str">
        <f>IF(AO700="UI",VLOOKUP(AM700,'Convert Internation Units'!$A$2:$D$33,4,FALSE),IF(AM700="Penethamate hydroiodide",0.63,IF(AM700="Benzylpenicillin Procaine /
 Benzathine Penicillin",0.61,IF(AM700="Benzathine Penicillin",0.61,IF(AM700="Procaine benzylpenicillin",0.61,IF(AM700=Prodrug!H697,Prodrug!H697,Prodrug!H697))))))</f>
        <v/>
      </c>
      <c r="AZ700" s="240" t="str">
        <f>IFERROR((((Calculations!S697*Calculations!G697)/Calculations!E697)*'Data Entry'!X700),"")</f>
        <v/>
      </c>
      <c r="BA700" s="146" t="str">
        <f>IFERROR(VLOOKUP(AM700,Lists!$P$2:$Q$182,2,0),"")</f>
        <v/>
      </c>
    </row>
    <row r="701" spans="1:53" s="5" customFormat="1">
      <c r="A701" s="116">
        <v>695</v>
      </c>
      <c r="B701" s="232"/>
      <c r="C701" s="105"/>
      <c r="D701" s="105"/>
      <c r="E701" s="105"/>
      <c r="F701" s="106"/>
      <c r="G701" s="107"/>
      <c r="H701" s="107"/>
      <c r="I701" s="108"/>
      <c r="J701" s="110"/>
      <c r="K701" s="110"/>
      <c r="L701" s="110"/>
      <c r="M701" s="110"/>
      <c r="N701" s="110"/>
      <c r="O701" s="110"/>
      <c r="P701" s="110"/>
      <c r="Q701" s="110"/>
      <c r="R701" s="110"/>
      <c r="S701" s="110"/>
      <c r="T701" s="110"/>
      <c r="U701" s="110"/>
      <c r="V701" s="110"/>
      <c r="W701" s="109"/>
      <c r="X701" s="111"/>
      <c r="Y701" s="112"/>
      <c r="Z701" s="328"/>
      <c r="AA701" s="329"/>
      <c r="AB701" s="114"/>
      <c r="AC701" s="115"/>
      <c r="AD701" s="113"/>
      <c r="AE701" s="113"/>
      <c r="AF701" s="112"/>
      <c r="AG701" s="116"/>
      <c r="AH701" s="115"/>
      <c r="AI701" s="174"/>
      <c r="AJ701" s="104"/>
      <c r="AK701" s="115"/>
      <c r="AL701" s="112"/>
      <c r="AM701" s="116"/>
      <c r="AN701" s="115"/>
      <c r="AO701" s="248"/>
      <c r="AP701" s="242" t="str">
        <f>IF(AD701="UI",VLOOKUP(AB701,'Convert Internation Units'!$A$2:$D$33,4,FALSE),IF(AB701="Penethamate hydroiodide",0.63,IF(AB701="Benzylpenicillin Procaine /
 Benzathine Penicillin",0.61,IF(AB701="Benzathine Penicillin",0.61,IF(AB701="Procaine benzylpenicillin",0.61,IF(AB701=Prodrug!E698,Prodrug!E698,Prodrug!E698))))))</f>
        <v/>
      </c>
      <c r="AQ701" s="239" t="str">
        <f>IFERROR((((Calculations!C698*Calculations!G698)/Calculations!E698)*'Data Entry'!X701),"")</f>
        <v/>
      </c>
      <c r="AR701" s="234" t="str">
        <f>IFERROR(VLOOKUP(AB701,Lists!$P$2:$Q$182,2,0),"")</f>
        <v/>
      </c>
      <c r="AS701" s="233" t="str">
        <f>IF(AI701="UI",VLOOKUP(AG701,'Convert Internation Units'!$A$2:$D$33,4,FALSE),IF(AG701="Penethamate hydroiodide",0.63,IF(AG701="Benzylpenicillin Procaine /
 Benzathine Penicillin",0.61,IF(AG701="Benzathine Penicillin",0.61,IF(AG701="Procaine benzylpenicillin",0.61,IF(AG701=Prodrug!F698,Prodrug!F698,Prodrug!F698))))))</f>
        <v/>
      </c>
      <c r="AT701" s="239" t="str">
        <f>IFERROR((((Calculations!K698*Calculations!G698)/Calculations!E698)*'Data Entry'!X701),"")</f>
        <v/>
      </c>
      <c r="AU701" s="235" t="str">
        <f>IFERROR(VLOOKUP(AG701,Lists!$P$2:$Q$182,2,0),"")</f>
        <v/>
      </c>
      <c r="AV701" s="233" t="str">
        <f>IF(AL701="UI",VLOOKUP(AJ701,'Convert Internation Units'!$A$2:$D$33,4,FALSE),IF(AJ701="Penethamate hydroiodide",0.63,IF(AJ701="Benzylpenicillin Procaine /
 Benzathine Penicillin",0.61,IF(AJ701="Benzathine Penicillin",0.61,IF(AJ701="Procaine benzylpenicillin",0.61,IF(AJ701=Prodrug!G698,Prodrug!G698,Prodrug!G698))))))</f>
        <v/>
      </c>
      <c r="AW701" s="239" t="str">
        <f>IFERROR((((Calculations!O698*Calculations!G698)/Calculations!E698)*'Data Entry'!X701),"")</f>
        <v/>
      </c>
      <c r="AX701" s="235" t="str">
        <f>IFERROR(VLOOKUP(AJ701,Lists!$P$2:$Q$182,2,0),"")</f>
        <v/>
      </c>
      <c r="AY701" s="233" t="str">
        <f>IF(AO701="UI",VLOOKUP(AM701,'Convert Internation Units'!$A$2:$D$33,4,FALSE),IF(AM701="Penethamate hydroiodide",0.63,IF(AM701="Benzylpenicillin Procaine /
 Benzathine Penicillin",0.61,IF(AM701="Benzathine Penicillin",0.61,IF(AM701="Procaine benzylpenicillin",0.61,IF(AM701=Prodrug!H698,Prodrug!H698,Prodrug!H698))))))</f>
        <v/>
      </c>
      <c r="AZ701" s="239" t="str">
        <f>IFERROR((((Calculations!S698*Calculations!G698)/Calculations!E698)*'Data Entry'!X701),"")</f>
        <v/>
      </c>
      <c r="BA701" s="235" t="str">
        <f>IFERROR(VLOOKUP(AM701,Lists!$P$2:$Q$182,2,0),"")</f>
        <v/>
      </c>
    </row>
    <row r="702" spans="1:53" s="5" customFormat="1">
      <c r="A702" s="6">
        <v>696</v>
      </c>
      <c r="B702" s="231"/>
      <c r="C702" s="7"/>
      <c r="D702" s="7"/>
      <c r="E702" s="7"/>
      <c r="F702" s="67"/>
      <c r="G702" s="79"/>
      <c r="H702" s="79"/>
      <c r="I702" s="75"/>
      <c r="J702" s="76"/>
      <c r="K702" s="76"/>
      <c r="L702" s="76"/>
      <c r="M702" s="76"/>
      <c r="N702" s="76"/>
      <c r="O702" s="76"/>
      <c r="P702" s="76"/>
      <c r="Q702" s="76"/>
      <c r="R702" s="76"/>
      <c r="S702" s="76"/>
      <c r="T702" s="76"/>
      <c r="U702" s="76"/>
      <c r="V702" s="76"/>
      <c r="W702" s="80"/>
      <c r="X702" s="69"/>
      <c r="Y702" s="25"/>
      <c r="Z702" s="326"/>
      <c r="AA702" s="327"/>
      <c r="AB702" s="28"/>
      <c r="AC702" s="23"/>
      <c r="AD702" s="8"/>
      <c r="AE702" s="8"/>
      <c r="AF702" s="25"/>
      <c r="AG702" s="6"/>
      <c r="AH702" s="23"/>
      <c r="AI702" s="173"/>
      <c r="AJ702" s="26"/>
      <c r="AK702" s="23"/>
      <c r="AL702" s="25"/>
      <c r="AM702" s="6"/>
      <c r="AN702" s="23"/>
      <c r="AO702" s="247"/>
      <c r="AP702" s="243" t="str">
        <f>IF(AD702="UI",VLOOKUP(AB702,'Convert Internation Units'!$A$2:$D$33,4,FALSE),IF(AB702="Penethamate hydroiodide",0.63,IF(AB702="Benzylpenicillin Procaine /
 Benzathine Penicillin",0.61,IF(AB702="Benzathine Penicillin",0.61,IF(AB702="Procaine benzylpenicillin",0.61,IF(AB702=Prodrug!E699,Prodrug!E699,Prodrug!E699))))))</f>
        <v/>
      </c>
      <c r="AQ702" s="240" t="str">
        <f>IFERROR((((Calculations!C699*Calculations!G699)/Calculations!E699)*'Data Entry'!X702),"")</f>
        <v/>
      </c>
      <c r="AR702" s="141" t="str">
        <f>IFERROR(VLOOKUP(AB702,Lists!$P$2:$Q$182,2,0),"")</f>
        <v/>
      </c>
      <c r="AS702" s="143" t="str">
        <f>IF(AI702="UI",VLOOKUP(AG702,'Convert Internation Units'!$A$2:$D$33,4,FALSE),IF(AG702="Penethamate hydroiodide",0.63,IF(AG702="Benzylpenicillin Procaine /
 Benzathine Penicillin",0.61,IF(AG702="Benzathine Penicillin",0.61,IF(AG702="Procaine benzylpenicillin",0.61,IF(AG702=Prodrug!F699,Prodrug!F699,Prodrug!F699))))))</f>
        <v/>
      </c>
      <c r="AT702" s="240" t="str">
        <f>IFERROR((((Calculations!K699*Calculations!G699)/Calculations!E699)*'Data Entry'!X702),"")</f>
        <v/>
      </c>
      <c r="AU702" s="146" t="str">
        <f>IFERROR(VLOOKUP(AG702,Lists!$P$2:$Q$182,2,0),"")</f>
        <v/>
      </c>
      <c r="AV702" s="143" t="str">
        <f>IF(AL702="UI",VLOOKUP(AJ702,'Convert Internation Units'!$A$2:$D$33,4,FALSE),IF(AJ702="Penethamate hydroiodide",0.63,IF(AJ702="Benzylpenicillin Procaine /
 Benzathine Penicillin",0.61,IF(AJ702="Benzathine Penicillin",0.61,IF(AJ702="Procaine benzylpenicillin",0.61,IF(AJ702=Prodrug!G699,Prodrug!G699,Prodrug!G699))))))</f>
        <v/>
      </c>
      <c r="AW702" s="240" t="str">
        <f>IFERROR((((Calculations!O699*Calculations!G699)/Calculations!E699)*'Data Entry'!X702),"")</f>
        <v/>
      </c>
      <c r="AX702" s="146" t="str">
        <f>IFERROR(VLOOKUP(AJ702,Lists!$P$2:$Q$182,2,0),"")</f>
        <v/>
      </c>
      <c r="AY702" s="143" t="str">
        <f>IF(AO702="UI",VLOOKUP(AM702,'Convert Internation Units'!$A$2:$D$33,4,FALSE),IF(AM702="Penethamate hydroiodide",0.63,IF(AM702="Benzylpenicillin Procaine /
 Benzathine Penicillin",0.61,IF(AM702="Benzathine Penicillin",0.61,IF(AM702="Procaine benzylpenicillin",0.61,IF(AM702=Prodrug!H699,Prodrug!H699,Prodrug!H699))))))</f>
        <v/>
      </c>
      <c r="AZ702" s="240" t="str">
        <f>IFERROR((((Calculations!S699*Calculations!G699)/Calculations!E699)*'Data Entry'!X702),"")</f>
        <v/>
      </c>
      <c r="BA702" s="146" t="str">
        <f>IFERROR(VLOOKUP(AM702,Lists!$P$2:$Q$182,2,0),"")</f>
        <v/>
      </c>
    </row>
    <row r="703" spans="1:53" s="5" customFormat="1">
      <c r="A703" s="116">
        <v>697</v>
      </c>
      <c r="B703" s="232"/>
      <c r="C703" s="105"/>
      <c r="D703" s="105"/>
      <c r="E703" s="105"/>
      <c r="F703" s="106"/>
      <c r="G703" s="107"/>
      <c r="H703" s="107"/>
      <c r="I703" s="108"/>
      <c r="J703" s="110"/>
      <c r="K703" s="110"/>
      <c r="L703" s="110"/>
      <c r="M703" s="110"/>
      <c r="N703" s="110"/>
      <c r="O703" s="110"/>
      <c r="P703" s="110"/>
      <c r="Q703" s="110"/>
      <c r="R703" s="110"/>
      <c r="S703" s="110"/>
      <c r="T703" s="110"/>
      <c r="U703" s="110"/>
      <c r="V703" s="110"/>
      <c r="W703" s="109"/>
      <c r="X703" s="111"/>
      <c r="Y703" s="112"/>
      <c r="Z703" s="328"/>
      <c r="AA703" s="329"/>
      <c r="AB703" s="114"/>
      <c r="AC703" s="115"/>
      <c r="AD703" s="113"/>
      <c r="AE703" s="113"/>
      <c r="AF703" s="112"/>
      <c r="AG703" s="116"/>
      <c r="AH703" s="115"/>
      <c r="AI703" s="174"/>
      <c r="AJ703" s="104"/>
      <c r="AK703" s="115"/>
      <c r="AL703" s="112"/>
      <c r="AM703" s="116"/>
      <c r="AN703" s="115"/>
      <c r="AO703" s="248"/>
      <c r="AP703" s="242" t="str">
        <f>IF(AD703="UI",VLOOKUP(AB703,'Convert Internation Units'!$A$2:$D$33,4,FALSE),IF(AB703="Penethamate hydroiodide",0.63,IF(AB703="Benzylpenicillin Procaine /
 Benzathine Penicillin",0.61,IF(AB703="Benzathine Penicillin",0.61,IF(AB703="Procaine benzylpenicillin",0.61,IF(AB703=Prodrug!E700,Prodrug!E700,Prodrug!E700))))))</f>
        <v/>
      </c>
      <c r="AQ703" s="239" t="str">
        <f>IFERROR((((Calculations!C700*Calculations!G700)/Calculations!E700)*'Data Entry'!X703),"")</f>
        <v/>
      </c>
      <c r="AR703" s="234" t="str">
        <f>IFERROR(VLOOKUP(AB703,Lists!$P$2:$Q$182,2,0),"")</f>
        <v/>
      </c>
      <c r="AS703" s="233" t="str">
        <f>IF(AI703="UI",VLOOKUP(AG703,'Convert Internation Units'!$A$2:$D$33,4,FALSE),IF(AG703="Penethamate hydroiodide",0.63,IF(AG703="Benzylpenicillin Procaine /
 Benzathine Penicillin",0.61,IF(AG703="Benzathine Penicillin",0.61,IF(AG703="Procaine benzylpenicillin",0.61,IF(AG703=Prodrug!F700,Prodrug!F700,Prodrug!F700))))))</f>
        <v/>
      </c>
      <c r="AT703" s="239" t="str">
        <f>IFERROR((((Calculations!K700*Calculations!G700)/Calculations!E700)*'Data Entry'!X703),"")</f>
        <v/>
      </c>
      <c r="AU703" s="235" t="str">
        <f>IFERROR(VLOOKUP(AG703,Lists!$P$2:$Q$182,2,0),"")</f>
        <v/>
      </c>
      <c r="AV703" s="233" t="str">
        <f>IF(AL703="UI",VLOOKUP(AJ703,'Convert Internation Units'!$A$2:$D$33,4,FALSE),IF(AJ703="Penethamate hydroiodide",0.63,IF(AJ703="Benzylpenicillin Procaine /
 Benzathine Penicillin",0.61,IF(AJ703="Benzathine Penicillin",0.61,IF(AJ703="Procaine benzylpenicillin",0.61,IF(AJ703=Prodrug!G700,Prodrug!G700,Prodrug!G700))))))</f>
        <v/>
      </c>
      <c r="AW703" s="239" t="str">
        <f>IFERROR((((Calculations!O700*Calculations!G700)/Calculations!E700)*'Data Entry'!X703),"")</f>
        <v/>
      </c>
      <c r="AX703" s="235" t="str">
        <f>IFERROR(VLOOKUP(AJ703,Lists!$P$2:$Q$182,2,0),"")</f>
        <v/>
      </c>
      <c r="AY703" s="233" t="str">
        <f>IF(AO703="UI",VLOOKUP(AM703,'Convert Internation Units'!$A$2:$D$33,4,FALSE),IF(AM703="Penethamate hydroiodide",0.63,IF(AM703="Benzylpenicillin Procaine /
 Benzathine Penicillin",0.61,IF(AM703="Benzathine Penicillin",0.61,IF(AM703="Procaine benzylpenicillin",0.61,IF(AM703=Prodrug!H700,Prodrug!H700,Prodrug!H700))))))</f>
        <v/>
      </c>
      <c r="AZ703" s="239" t="str">
        <f>IFERROR((((Calculations!S700*Calculations!G700)/Calculations!E700)*'Data Entry'!X703),"")</f>
        <v/>
      </c>
      <c r="BA703" s="235" t="str">
        <f>IFERROR(VLOOKUP(AM703,Lists!$P$2:$Q$182,2,0),"")</f>
        <v/>
      </c>
    </row>
    <row r="704" spans="1:53" s="5" customFormat="1">
      <c r="A704" s="6">
        <v>698</v>
      </c>
      <c r="B704" s="231"/>
      <c r="C704" s="7"/>
      <c r="D704" s="7"/>
      <c r="E704" s="7"/>
      <c r="F704" s="67"/>
      <c r="G704" s="79"/>
      <c r="H704" s="79"/>
      <c r="I704" s="75"/>
      <c r="J704" s="76"/>
      <c r="K704" s="76"/>
      <c r="L704" s="76"/>
      <c r="M704" s="76"/>
      <c r="N704" s="76"/>
      <c r="O704" s="76"/>
      <c r="P704" s="76"/>
      <c r="Q704" s="76"/>
      <c r="R704" s="76"/>
      <c r="S704" s="76"/>
      <c r="T704" s="76"/>
      <c r="U704" s="76"/>
      <c r="V704" s="76"/>
      <c r="W704" s="80"/>
      <c r="X704" s="69"/>
      <c r="Y704" s="25"/>
      <c r="Z704" s="326"/>
      <c r="AA704" s="327"/>
      <c r="AB704" s="28"/>
      <c r="AC704" s="23"/>
      <c r="AD704" s="8"/>
      <c r="AE704" s="8"/>
      <c r="AF704" s="25"/>
      <c r="AG704" s="6"/>
      <c r="AH704" s="23"/>
      <c r="AI704" s="173"/>
      <c r="AJ704" s="26"/>
      <c r="AK704" s="23"/>
      <c r="AL704" s="25"/>
      <c r="AM704" s="6"/>
      <c r="AN704" s="23"/>
      <c r="AO704" s="247"/>
      <c r="AP704" s="243" t="str">
        <f>IF(AD704="UI",VLOOKUP(AB704,'Convert Internation Units'!$A$2:$D$33,4,FALSE),IF(AB704="Penethamate hydroiodide",0.63,IF(AB704="Benzylpenicillin Procaine /
 Benzathine Penicillin",0.61,IF(AB704="Benzathine Penicillin",0.61,IF(AB704="Procaine benzylpenicillin",0.61,IF(AB704=Prodrug!E701,Prodrug!E701,Prodrug!E701))))))</f>
        <v/>
      </c>
      <c r="AQ704" s="240" t="str">
        <f>IFERROR((((Calculations!C701*Calculations!G701)/Calculations!E701)*'Data Entry'!X704),"")</f>
        <v/>
      </c>
      <c r="AR704" s="141" t="str">
        <f>IFERROR(VLOOKUP(AB704,Lists!$P$2:$Q$182,2,0),"")</f>
        <v/>
      </c>
      <c r="AS704" s="143" t="str">
        <f>IF(AI704="UI",VLOOKUP(AG704,'Convert Internation Units'!$A$2:$D$33,4,FALSE),IF(AG704="Penethamate hydroiodide",0.63,IF(AG704="Benzylpenicillin Procaine /
 Benzathine Penicillin",0.61,IF(AG704="Benzathine Penicillin",0.61,IF(AG704="Procaine benzylpenicillin",0.61,IF(AG704=Prodrug!F701,Prodrug!F701,Prodrug!F701))))))</f>
        <v/>
      </c>
      <c r="AT704" s="240" t="str">
        <f>IFERROR((((Calculations!K701*Calculations!G701)/Calculations!E701)*'Data Entry'!X704),"")</f>
        <v/>
      </c>
      <c r="AU704" s="146" t="str">
        <f>IFERROR(VLOOKUP(AG704,Lists!$P$2:$Q$182,2,0),"")</f>
        <v/>
      </c>
      <c r="AV704" s="143" t="str">
        <f>IF(AL704="UI",VLOOKUP(AJ704,'Convert Internation Units'!$A$2:$D$33,4,FALSE),IF(AJ704="Penethamate hydroiodide",0.63,IF(AJ704="Benzylpenicillin Procaine /
 Benzathine Penicillin",0.61,IF(AJ704="Benzathine Penicillin",0.61,IF(AJ704="Procaine benzylpenicillin",0.61,IF(AJ704=Prodrug!G701,Prodrug!G701,Prodrug!G701))))))</f>
        <v/>
      </c>
      <c r="AW704" s="240" t="str">
        <f>IFERROR((((Calculations!O701*Calculations!G701)/Calculations!E701)*'Data Entry'!X704),"")</f>
        <v/>
      </c>
      <c r="AX704" s="146" t="str">
        <f>IFERROR(VLOOKUP(AJ704,Lists!$P$2:$Q$182,2,0),"")</f>
        <v/>
      </c>
      <c r="AY704" s="143" t="str">
        <f>IF(AO704="UI",VLOOKUP(AM704,'Convert Internation Units'!$A$2:$D$33,4,FALSE),IF(AM704="Penethamate hydroiodide",0.63,IF(AM704="Benzylpenicillin Procaine /
 Benzathine Penicillin",0.61,IF(AM704="Benzathine Penicillin",0.61,IF(AM704="Procaine benzylpenicillin",0.61,IF(AM704=Prodrug!H701,Prodrug!H701,Prodrug!H701))))))</f>
        <v/>
      </c>
      <c r="AZ704" s="240" t="str">
        <f>IFERROR((((Calculations!S701*Calculations!G701)/Calculations!E701)*'Data Entry'!X704),"")</f>
        <v/>
      </c>
      <c r="BA704" s="146" t="str">
        <f>IFERROR(VLOOKUP(AM704,Lists!$P$2:$Q$182,2,0),"")</f>
        <v/>
      </c>
    </row>
    <row r="705" spans="1:53" s="5" customFormat="1">
      <c r="A705" s="116">
        <v>699</v>
      </c>
      <c r="B705" s="232"/>
      <c r="C705" s="105"/>
      <c r="D705" s="105"/>
      <c r="E705" s="105"/>
      <c r="F705" s="106"/>
      <c r="G705" s="107"/>
      <c r="H705" s="107"/>
      <c r="I705" s="108"/>
      <c r="J705" s="110"/>
      <c r="K705" s="110"/>
      <c r="L705" s="110"/>
      <c r="M705" s="110"/>
      <c r="N705" s="110"/>
      <c r="O705" s="110"/>
      <c r="P705" s="110"/>
      <c r="Q705" s="110"/>
      <c r="R705" s="110"/>
      <c r="S705" s="110"/>
      <c r="T705" s="110"/>
      <c r="U705" s="110"/>
      <c r="V705" s="110"/>
      <c r="W705" s="109"/>
      <c r="X705" s="111"/>
      <c r="Y705" s="112"/>
      <c r="Z705" s="328"/>
      <c r="AA705" s="329"/>
      <c r="AB705" s="114"/>
      <c r="AC705" s="115"/>
      <c r="AD705" s="113"/>
      <c r="AE705" s="113"/>
      <c r="AF705" s="112"/>
      <c r="AG705" s="116"/>
      <c r="AH705" s="115"/>
      <c r="AI705" s="174"/>
      <c r="AJ705" s="104"/>
      <c r="AK705" s="115"/>
      <c r="AL705" s="112"/>
      <c r="AM705" s="116"/>
      <c r="AN705" s="115"/>
      <c r="AO705" s="248"/>
      <c r="AP705" s="242" t="str">
        <f>IF(AD705="UI",VLOOKUP(AB705,'Convert Internation Units'!$A$2:$D$33,4,FALSE),IF(AB705="Penethamate hydroiodide",0.63,IF(AB705="Benzylpenicillin Procaine /
 Benzathine Penicillin",0.61,IF(AB705="Benzathine Penicillin",0.61,IF(AB705="Procaine benzylpenicillin",0.61,IF(AB705=Prodrug!E702,Prodrug!E702,Prodrug!E702))))))</f>
        <v/>
      </c>
      <c r="AQ705" s="239" t="str">
        <f>IFERROR((((Calculations!C702*Calculations!G702)/Calculations!E702)*'Data Entry'!X705),"")</f>
        <v/>
      </c>
      <c r="AR705" s="234" t="str">
        <f>IFERROR(VLOOKUP(AB705,Lists!$P$2:$Q$182,2,0),"")</f>
        <v/>
      </c>
      <c r="AS705" s="233" t="str">
        <f>IF(AI705="UI",VLOOKUP(AG705,'Convert Internation Units'!$A$2:$D$33,4,FALSE),IF(AG705="Penethamate hydroiodide",0.63,IF(AG705="Benzylpenicillin Procaine /
 Benzathine Penicillin",0.61,IF(AG705="Benzathine Penicillin",0.61,IF(AG705="Procaine benzylpenicillin",0.61,IF(AG705=Prodrug!F702,Prodrug!F702,Prodrug!F702))))))</f>
        <v/>
      </c>
      <c r="AT705" s="239" t="str">
        <f>IFERROR((((Calculations!K702*Calculations!G702)/Calculations!E702)*'Data Entry'!X705),"")</f>
        <v/>
      </c>
      <c r="AU705" s="235" t="str">
        <f>IFERROR(VLOOKUP(AG705,Lists!$P$2:$Q$182,2,0),"")</f>
        <v/>
      </c>
      <c r="AV705" s="233" t="str">
        <f>IF(AL705="UI",VLOOKUP(AJ705,'Convert Internation Units'!$A$2:$D$33,4,FALSE),IF(AJ705="Penethamate hydroiodide",0.63,IF(AJ705="Benzylpenicillin Procaine /
 Benzathine Penicillin",0.61,IF(AJ705="Benzathine Penicillin",0.61,IF(AJ705="Procaine benzylpenicillin",0.61,IF(AJ705=Prodrug!G702,Prodrug!G702,Prodrug!G702))))))</f>
        <v/>
      </c>
      <c r="AW705" s="239" t="str">
        <f>IFERROR((((Calculations!O702*Calculations!G702)/Calculations!E702)*'Data Entry'!X705),"")</f>
        <v/>
      </c>
      <c r="AX705" s="235" t="str">
        <f>IFERROR(VLOOKUP(AJ705,Lists!$P$2:$Q$182,2,0),"")</f>
        <v/>
      </c>
      <c r="AY705" s="233" t="str">
        <f>IF(AO705="UI",VLOOKUP(AM705,'Convert Internation Units'!$A$2:$D$33,4,FALSE),IF(AM705="Penethamate hydroiodide",0.63,IF(AM705="Benzylpenicillin Procaine /
 Benzathine Penicillin",0.61,IF(AM705="Benzathine Penicillin",0.61,IF(AM705="Procaine benzylpenicillin",0.61,IF(AM705=Prodrug!H702,Prodrug!H702,Prodrug!H702))))))</f>
        <v/>
      </c>
      <c r="AZ705" s="239" t="str">
        <f>IFERROR((((Calculations!S702*Calculations!G702)/Calculations!E702)*'Data Entry'!X705),"")</f>
        <v/>
      </c>
      <c r="BA705" s="235" t="str">
        <f>IFERROR(VLOOKUP(AM705,Lists!$P$2:$Q$182,2,0),"")</f>
        <v/>
      </c>
    </row>
    <row r="706" spans="1:53" s="5" customFormat="1">
      <c r="A706" s="6">
        <v>700</v>
      </c>
      <c r="B706" s="231"/>
      <c r="C706" s="7"/>
      <c r="D706" s="7"/>
      <c r="E706" s="7"/>
      <c r="F706" s="67"/>
      <c r="G706" s="79"/>
      <c r="H706" s="79"/>
      <c r="I706" s="75"/>
      <c r="J706" s="76"/>
      <c r="K706" s="76"/>
      <c r="L706" s="76"/>
      <c r="M706" s="76"/>
      <c r="N706" s="76"/>
      <c r="O706" s="76"/>
      <c r="P706" s="76"/>
      <c r="Q706" s="76"/>
      <c r="R706" s="76"/>
      <c r="S706" s="76"/>
      <c r="T706" s="76"/>
      <c r="U706" s="76"/>
      <c r="V706" s="76"/>
      <c r="W706" s="80"/>
      <c r="X706" s="69"/>
      <c r="Y706" s="25"/>
      <c r="Z706" s="326"/>
      <c r="AA706" s="327"/>
      <c r="AB706" s="28"/>
      <c r="AC706" s="23"/>
      <c r="AD706" s="8"/>
      <c r="AE706" s="8"/>
      <c r="AF706" s="25"/>
      <c r="AG706" s="6"/>
      <c r="AH706" s="23"/>
      <c r="AI706" s="173"/>
      <c r="AJ706" s="26"/>
      <c r="AK706" s="23"/>
      <c r="AL706" s="25"/>
      <c r="AM706" s="6"/>
      <c r="AN706" s="23"/>
      <c r="AO706" s="247"/>
      <c r="AP706" s="243" t="str">
        <f>IF(AD706="UI",VLOOKUP(AB706,'Convert Internation Units'!$A$2:$D$33,4,FALSE),IF(AB706="Penethamate hydroiodide",0.63,IF(AB706="Benzylpenicillin Procaine /
 Benzathine Penicillin",0.61,IF(AB706="Benzathine Penicillin",0.61,IF(AB706="Procaine benzylpenicillin",0.61,IF(AB706=Prodrug!E703,Prodrug!E703,Prodrug!E703))))))</f>
        <v/>
      </c>
      <c r="AQ706" s="240" t="str">
        <f>IFERROR((((Calculations!C703*Calculations!G703)/Calculations!E703)*'Data Entry'!X706),"")</f>
        <v/>
      </c>
      <c r="AR706" s="141" t="str">
        <f>IFERROR(VLOOKUP(AB706,Lists!$P$2:$Q$182,2,0),"")</f>
        <v/>
      </c>
      <c r="AS706" s="143" t="str">
        <f>IF(AI706="UI",VLOOKUP(AG706,'Convert Internation Units'!$A$2:$D$33,4,FALSE),IF(AG706="Penethamate hydroiodide",0.63,IF(AG706="Benzylpenicillin Procaine /
 Benzathine Penicillin",0.61,IF(AG706="Benzathine Penicillin",0.61,IF(AG706="Procaine benzylpenicillin",0.61,IF(AG706=Prodrug!F703,Prodrug!F703,Prodrug!F703))))))</f>
        <v/>
      </c>
      <c r="AT706" s="240" t="str">
        <f>IFERROR((((Calculations!K703*Calculations!G703)/Calculations!E703)*'Data Entry'!X706),"")</f>
        <v/>
      </c>
      <c r="AU706" s="146" t="str">
        <f>IFERROR(VLOOKUP(AG706,Lists!$P$2:$Q$182,2,0),"")</f>
        <v/>
      </c>
      <c r="AV706" s="143" t="str">
        <f>IF(AL706="UI",VLOOKUP(AJ706,'Convert Internation Units'!$A$2:$D$33,4,FALSE),IF(AJ706="Penethamate hydroiodide",0.63,IF(AJ706="Benzylpenicillin Procaine /
 Benzathine Penicillin",0.61,IF(AJ706="Benzathine Penicillin",0.61,IF(AJ706="Procaine benzylpenicillin",0.61,IF(AJ706=Prodrug!G703,Prodrug!G703,Prodrug!G703))))))</f>
        <v/>
      </c>
      <c r="AW706" s="240" t="str">
        <f>IFERROR((((Calculations!O703*Calculations!G703)/Calculations!E703)*'Data Entry'!X706),"")</f>
        <v/>
      </c>
      <c r="AX706" s="146" t="str">
        <f>IFERROR(VLOOKUP(AJ706,Lists!$P$2:$Q$182,2,0),"")</f>
        <v/>
      </c>
      <c r="AY706" s="143" t="str">
        <f>IF(AO706="UI",VLOOKUP(AM706,'Convert Internation Units'!$A$2:$D$33,4,FALSE),IF(AM706="Penethamate hydroiodide",0.63,IF(AM706="Benzylpenicillin Procaine /
 Benzathine Penicillin",0.61,IF(AM706="Benzathine Penicillin",0.61,IF(AM706="Procaine benzylpenicillin",0.61,IF(AM706=Prodrug!H703,Prodrug!H703,Prodrug!H703))))))</f>
        <v/>
      </c>
      <c r="AZ706" s="240" t="str">
        <f>IFERROR((((Calculations!S703*Calculations!G703)/Calculations!E703)*'Data Entry'!X706),"")</f>
        <v/>
      </c>
      <c r="BA706" s="146" t="str">
        <f>IFERROR(VLOOKUP(AM706,Lists!$P$2:$Q$182,2,0),"")</f>
        <v/>
      </c>
    </row>
    <row r="707" spans="1:53" s="5" customFormat="1">
      <c r="A707" s="116">
        <v>701</v>
      </c>
      <c r="B707" s="232"/>
      <c r="C707" s="105"/>
      <c r="D707" s="105"/>
      <c r="E707" s="105"/>
      <c r="F707" s="106"/>
      <c r="G707" s="107"/>
      <c r="H707" s="107"/>
      <c r="I707" s="108"/>
      <c r="J707" s="110"/>
      <c r="K707" s="110"/>
      <c r="L707" s="110"/>
      <c r="M707" s="110"/>
      <c r="N707" s="110"/>
      <c r="O707" s="110"/>
      <c r="P707" s="110"/>
      <c r="Q707" s="110"/>
      <c r="R707" s="110"/>
      <c r="S707" s="110"/>
      <c r="T707" s="110"/>
      <c r="U707" s="110"/>
      <c r="V707" s="110"/>
      <c r="W707" s="109"/>
      <c r="X707" s="111"/>
      <c r="Y707" s="112"/>
      <c r="Z707" s="328"/>
      <c r="AA707" s="329"/>
      <c r="AB707" s="114"/>
      <c r="AC707" s="115"/>
      <c r="AD707" s="113"/>
      <c r="AE707" s="113"/>
      <c r="AF707" s="112"/>
      <c r="AG707" s="116"/>
      <c r="AH707" s="115"/>
      <c r="AI707" s="174"/>
      <c r="AJ707" s="104"/>
      <c r="AK707" s="115"/>
      <c r="AL707" s="112"/>
      <c r="AM707" s="116"/>
      <c r="AN707" s="115"/>
      <c r="AO707" s="248"/>
      <c r="AP707" s="242" t="str">
        <f>IF(AD707="UI",VLOOKUP(AB707,'Convert Internation Units'!$A$2:$D$33,4,FALSE),IF(AB707="Penethamate hydroiodide",0.63,IF(AB707="Benzylpenicillin Procaine /
 Benzathine Penicillin",0.61,IF(AB707="Benzathine Penicillin",0.61,IF(AB707="Procaine benzylpenicillin",0.61,IF(AB707=Prodrug!E704,Prodrug!E704,Prodrug!E704))))))</f>
        <v/>
      </c>
      <c r="AQ707" s="239" t="str">
        <f>IFERROR((((Calculations!C704*Calculations!G704)/Calculations!E704)*'Data Entry'!X707),"")</f>
        <v/>
      </c>
      <c r="AR707" s="234" t="str">
        <f>IFERROR(VLOOKUP(AB707,Lists!$P$2:$Q$182,2,0),"")</f>
        <v/>
      </c>
      <c r="AS707" s="233" t="str">
        <f>IF(AI707="UI",VLOOKUP(AG707,'Convert Internation Units'!$A$2:$D$33,4,FALSE),IF(AG707="Penethamate hydroiodide",0.63,IF(AG707="Benzylpenicillin Procaine /
 Benzathine Penicillin",0.61,IF(AG707="Benzathine Penicillin",0.61,IF(AG707="Procaine benzylpenicillin",0.61,IF(AG707=Prodrug!F704,Prodrug!F704,Prodrug!F704))))))</f>
        <v/>
      </c>
      <c r="AT707" s="239" t="str">
        <f>IFERROR((((Calculations!K704*Calculations!G704)/Calculations!E704)*'Data Entry'!X707),"")</f>
        <v/>
      </c>
      <c r="AU707" s="235" t="str">
        <f>IFERROR(VLOOKUP(AG707,Lists!$P$2:$Q$182,2,0),"")</f>
        <v/>
      </c>
      <c r="AV707" s="233" t="str">
        <f>IF(AL707="UI",VLOOKUP(AJ707,'Convert Internation Units'!$A$2:$D$33,4,FALSE),IF(AJ707="Penethamate hydroiodide",0.63,IF(AJ707="Benzylpenicillin Procaine /
 Benzathine Penicillin",0.61,IF(AJ707="Benzathine Penicillin",0.61,IF(AJ707="Procaine benzylpenicillin",0.61,IF(AJ707=Prodrug!G704,Prodrug!G704,Prodrug!G704))))))</f>
        <v/>
      </c>
      <c r="AW707" s="239" t="str">
        <f>IFERROR((((Calculations!O704*Calculations!G704)/Calculations!E704)*'Data Entry'!X707),"")</f>
        <v/>
      </c>
      <c r="AX707" s="235" t="str">
        <f>IFERROR(VLOOKUP(AJ707,Lists!$P$2:$Q$182,2,0),"")</f>
        <v/>
      </c>
      <c r="AY707" s="233" t="str">
        <f>IF(AO707="UI",VLOOKUP(AM707,'Convert Internation Units'!$A$2:$D$33,4,FALSE),IF(AM707="Penethamate hydroiodide",0.63,IF(AM707="Benzylpenicillin Procaine /
 Benzathine Penicillin",0.61,IF(AM707="Benzathine Penicillin",0.61,IF(AM707="Procaine benzylpenicillin",0.61,IF(AM707=Prodrug!H704,Prodrug!H704,Prodrug!H704))))))</f>
        <v/>
      </c>
      <c r="AZ707" s="239" t="str">
        <f>IFERROR((((Calculations!S704*Calculations!G704)/Calculations!E704)*'Data Entry'!X707),"")</f>
        <v/>
      </c>
      <c r="BA707" s="235" t="str">
        <f>IFERROR(VLOOKUP(AM707,Lists!$P$2:$Q$182,2,0),"")</f>
        <v/>
      </c>
    </row>
    <row r="708" spans="1:53" s="5" customFormat="1">
      <c r="A708" s="6">
        <v>702</v>
      </c>
      <c r="B708" s="231"/>
      <c r="C708" s="7"/>
      <c r="D708" s="7"/>
      <c r="E708" s="7"/>
      <c r="F708" s="67"/>
      <c r="G708" s="79"/>
      <c r="H708" s="79"/>
      <c r="I708" s="75"/>
      <c r="J708" s="76"/>
      <c r="K708" s="76"/>
      <c r="L708" s="76"/>
      <c r="M708" s="76"/>
      <c r="N708" s="76"/>
      <c r="O708" s="76"/>
      <c r="P708" s="76"/>
      <c r="Q708" s="76"/>
      <c r="R708" s="76"/>
      <c r="S708" s="76"/>
      <c r="T708" s="76"/>
      <c r="U708" s="76"/>
      <c r="V708" s="76"/>
      <c r="W708" s="80"/>
      <c r="X708" s="69"/>
      <c r="Y708" s="25"/>
      <c r="Z708" s="326"/>
      <c r="AA708" s="327"/>
      <c r="AB708" s="28"/>
      <c r="AC708" s="23"/>
      <c r="AD708" s="8"/>
      <c r="AE708" s="8"/>
      <c r="AF708" s="25"/>
      <c r="AG708" s="6"/>
      <c r="AH708" s="23"/>
      <c r="AI708" s="173"/>
      <c r="AJ708" s="26"/>
      <c r="AK708" s="23"/>
      <c r="AL708" s="25"/>
      <c r="AM708" s="6"/>
      <c r="AN708" s="23"/>
      <c r="AO708" s="247"/>
      <c r="AP708" s="243" t="str">
        <f>IF(AD708="UI",VLOOKUP(AB708,'Convert Internation Units'!$A$2:$D$33,4,FALSE),IF(AB708="Penethamate hydroiodide",0.63,IF(AB708="Benzylpenicillin Procaine /
 Benzathine Penicillin",0.61,IF(AB708="Benzathine Penicillin",0.61,IF(AB708="Procaine benzylpenicillin",0.61,IF(AB708=Prodrug!E705,Prodrug!E705,Prodrug!E705))))))</f>
        <v/>
      </c>
      <c r="AQ708" s="240" t="str">
        <f>IFERROR((((Calculations!C705*Calculations!G705)/Calculations!E705)*'Data Entry'!X708),"")</f>
        <v/>
      </c>
      <c r="AR708" s="141" t="str">
        <f>IFERROR(VLOOKUP(AB708,Lists!$P$2:$Q$182,2,0),"")</f>
        <v/>
      </c>
      <c r="AS708" s="143" t="str">
        <f>IF(AI708="UI",VLOOKUP(AG708,'Convert Internation Units'!$A$2:$D$33,4,FALSE),IF(AG708="Penethamate hydroiodide",0.63,IF(AG708="Benzylpenicillin Procaine /
 Benzathine Penicillin",0.61,IF(AG708="Benzathine Penicillin",0.61,IF(AG708="Procaine benzylpenicillin",0.61,IF(AG708=Prodrug!F705,Prodrug!F705,Prodrug!F705))))))</f>
        <v/>
      </c>
      <c r="AT708" s="240" t="str">
        <f>IFERROR((((Calculations!K705*Calculations!G705)/Calculations!E705)*'Data Entry'!X708),"")</f>
        <v/>
      </c>
      <c r="AU708" s="146" t="str">
        <f>IFERROR(VLOOKUP(AG708,Lists!$P$2:$Q$182,2,0),"")</f>
        <v/>
      </c>
      <c r="AV708" s="143" t="str">
        <f>IF(AL708="UI",VLOOKUP(AJ708,'Convert Internation Units'!$A$2:$D$33,4,FALSE),IF(AJ708="Penethamate hydroiodide",0.63,IF(AJ708="Benzylpenicillin Procaine /
 Benzathine Penicillin",0.61,IF(AJ708="Benzathine Penicillin",0.61,IF(AJ708="Procaine benzylpenicillin",0.61,IF(AJ708=Prodrug!G705,Prodrug!G705,Prodrug!G705))))))</f>
        <v/>
      </c>
      <c r="AW708" s="240" t="str">
        <f>IFERROR((((Calculations!O705*Calculations!G705)/Calculations!E705)*'Data Entry'!X708),"")</f>
        <v/>
      </c>
      <c r="AX708" s="146" t="str">
        <f>IFERROR(VLOOKUP(AJ708,Lists!$P$2:$Q$182,2,0),"")</f>
        <v/>
      </c>
      <c r="AY708" s="143" t="str">
        <f>IF(AO708="UI",VLOOKUP(AM708,'Convert Internation Units'!$A$2:$D$33,4,FALSE),IF(AM708="Penethamate hydroiodide",0.63,IF(AM708="Benzylpenicillin Procaine /
 Benzathine Penicillin",0.61,IF(AM708="Benzathine Penicillin",0.61,IF(AM708="Procaine benzylpenicillin",0.61,IF(AM708=Prodrug!H705,Prodrug!H705,Prodrug!H705))))))</f>
        <v/>
      </c>
      <c r="AZ708" s="240" t="str">
        <f>IFERROR((((Calculations!S705*Calculations!G705)/Calculations!E705)*'Data Entry'!X708),"")</f>
        <v/>
      </c>
      <c r="BA708" s="146" t="str">
        <f>IFERROR(VLOOKUP(AM708,Lists!$P$2:$Q$182,2,0),"")</f>
        <v/>
      </c>
    </row>
    <row r="709" spans="1:53" s="5" customFormat="1">
      <c r="A709" s="116">
        <v>703</v>
      </c>
      <c r="B709" s="232"/>
      <c r="C709" s="105"/>
      <c r="D709" s="105"/>
      <c r="E709" s="105"/>
      <c r="F709" s="106"/>
      <c r="G709" s="107"/>
      <c r="H709" s="107"/>
      <c r="I709" s="108"/>
      <c r="J709" s="110"/>
      <c r="K709" s="110"/>
      <c r="L709" s="110"/>
      <c r="M709" s="110"/>
      <c r="N709" s="110"/>
      <c r="O709" s="110"/>
      <c r="P709" s="110"/>
      <c r="Q709" s="110"/>
      <c r="R709" s="110"/>
      <c r="S709" s="110"/>
      <c r="T709" s="110"/>
      <c r="U709" s="110"/>
      <c r="V709" s="110"/>
      <c r="W709" s="109"/>
      <c r="X709" s="111"/>
      <c r="Y709" s="112"/>
      <c r="Z709" s="328"/>
      <c r="AA709" s="329"/>
      <c r="AB709" s="114"/>
      <c r="AC709" s="115"/>
      <c r="AD709" s="113"/>
      <c r="AE709" s="113"/>
      <c r="AF709" s="112"/>
      <c r="AG709" s="116"/>
      <c r="AH709" s="115"/>
      <c r="AI709" s="174"/>
      <c r="AJ709" s="104"/>
      <c r="AK709" s="115"/>
      <c r="AL709" s="112"/>
      <c r="AM709" s="116"/>
      <c r="AN709" s="115"/>
      <c r="AO709" s="248"/>
      <c r="AP709" s="242" t="str">
        <f>IF(AD709="UI",VLOOKUP(AB709,'Convert Internation Units'!$A$2:$D$33,4,FALSE),IF(AB709="Penethamate hydroiodide",0.63,IF(AB709="Benzylpenicillin Procaine /
 Benzathine Penicillin",0.61,IF(AB709="Benzathine Penicillin",0.61,IF(AB709="Procaine benzylpenicillin",0.61,IF(AB709=Prodrug!E706,Prodrug!E706,Prodrug!E706))))))</f>
        <v/>
      </c>
      <c r="AQ709" s="239" t="str">
        <f>IFERROR((((Calculations!C706*Calculations!G706)/Calculations!E706)*'Data Entry'!X709),"")</f>
        <v/>
      </c>
      <c r="AR709" s="234" t="str">
        <f>IFERROR(VLOOKUP(AB709,Lists!$P$2:$Q$182,2,0),"")</f>
        <v/>
      </c>
      <c r="AS709" s="233" t="str">
        <f>IF(AI709="UI",VLOOKUP(AG709,'Convert Internation Units'!$A$2:$D$33,4,FALSE),IF(AG709="Penethamate hydroiodide",0.63,IF(AG709="Benzylpenicillin Procaine /
 Benzathine Penicillin",0.61,IF(AG709="Benzathine Penicillin",0.61,IF(AG709="Procaine benzylpenicillin",0.61,IF(AG709=Prodrug!F706,Prodrug!F706,Prodrug!F706))))))</f>
        <v/>
      </c>
      <c r="AT709" s="239" t="str">
        <f>IFERROR((((Calculations!K706*Calculations!G706)/Calculations!E706)*'Data Entry'!X709),"")</f>
        <v/>
      </c>
      <c r="AU709" s="235" t="str">
        <f>IFERROR(VLOOKUP(AG709,Lists!$P$2:$Q$182,2,0),"")</f>
        <v/>
      </c>
      <c r="AV709" s="233" t="str">
        <f>IF(AL709="UI",VLOOKUP(AJ709,'Convert Internation Units'!$A$2:$D$33,4,FALSE),IF(AJ709="Penethamate hydroiodide",0.63,IF(AJ709="Benzylpenicillin Procaine /
 Benzathine Penicillin",0.61,IF(AJ709="Benzathine Penicillin",0.61,IF(AJ709="Procaine benzylpenicillin",0.61,IF(AJ709=Prodrug!G706,Prodrug!G706,Prodrug!G706))))))</f>
        <v/>
      </c>
      <c r="AW709" s="239" t="str">
        <f>IFERROR((((Calculations!O706*Calculations!G706)/Calculations!E706)*'Data Entry'!X709),"")</f>
        <v/>
      </c>
      <c r="AX709" s="235" t="str">
        <f>IFERROR(VLOOKUP(AJ709,Lists!$P$2:$Q$182,2,0),"")</f>
        <v/>
      </c>
      <c r="AY709" s="233" t="str">
        <f>IF(AO709="UI",VLOOKUP(AM709,'Convert Internation Units'!$A$2:$D$33,4,FALSE),IF(AM709="Penethamate hydroiodide",0.63,IF(AM709="Benzylpenicillin Procaine /
 Benzathine Penicillin",0.61,IF(AM709="Benzathine Penicillin",0.61,IF(AM709="Procaine benzylpenicillin",0.61,IF(AM709=Prodrug!H706,Prodrug!H706,Prodrug!H706))))))</f>
        <v/>
      </c>
      <c r="AZ709" s="239" t="str">
        <f>IFERROR((((Calculations!S706*Calculations!G706)/Calculations!E706)*'Data Entry'!X709),"")</f>
        <v/>
      </c>
      <c r="BA709" s="235" t="str">
        <f>IFERROR(VLOOKUP(AM709,Lists!$P$2:$Q$182,2,0),"")</f>
        <v/>
      </c>
    </row>
    <row r="710" spans="1:53" s="5" customFormat="1">
      <c r="A710" s="6">
        <v>704</v>
      </c>
      <c r="B710" s="231"/>
      <c r="C710" s="7"/>
      <c r="D710" s="7"/>
      <c r="E710" s="7"/>
      <c r="F710" s="67"/>
      <c r="G710" s="79"/>
      <c r="H710" s="79"/>
      <c r="I710" s="75"/>
      <c r="J710" s="76"/>
      <c r="K710" s="76"/>
      <c r="L710" s="76"/>
      <c r="M710" s="76"/>
      <c r="N710" s="76"/>
      <c r="O710" s="76"/>
      <c r="P710" s="76"/>
      <c r="Q710" s="76"/>
      <c r="R710" s="76"/>
      <c r="S710" s="76"/>
      <c r="T710" s="76"/>
      <c r="U710" s="76"/>
      <c r="V710" s="76"/>
      <c r="W710" s="80"/>
      <c r="X710" s="69"/>
      <c r="Y710" s="25"/>
      <c r="Z710" s="326"/>
      <c r="AA710" s="327"/>
      <c r="AB710" s="28"/>
      <c r="AC710" s="23"/>
      <c r="AD710" s="8"/>
      <c r="AE710" s="8"/>
      <c r="AF710" s="25"/>
      <c r="AG710" s="6"/>
      <c r="AH710" s="23"/>
      <c r="AI710" s="173"/>
      <c r="AJ710" s="26"/>
      <c r="AK710" s="23"/>
      <c r="AL710" s="25"/>
      <c r="AM710" s="6"/>
      <c r="AN710" s="23"/>
      <c r="AO710" s="247"/>
      <c r="AP710" s="243" t="str">
        <f>IF(AD710="UI",VLOOKUP(AB710,'Convert Internation Units'!$A$2:$D$33,4,FALSE),IF(AB710="Penethamate hydroiodide",0.63,IF(AB710="Benzylpenicillin Procaine /
 Benzathine Penicillin",0.61,IF(AB710="Benzathine Penicillin",0.61,IF(AB710="Procaine benzylpenicillin",0.61,IF(AB710=Prodrug!E707,Prodrug!E707,Prodrug!E707))))))</f>
        <v/>
      </c>
      <c r="AQ710" s="240" t="str">
        <f>IFERROR((((Calculations!C707*Calculations!G707)/Calculations!E707)*'Data Entry'!X710),"")</f>
        <v/>
      </c>
      <c r="AR710" s="141" t="str">
        <f>IFERROR(VLOOKUP(AB710,Lists!$P$2:$Q$182,2,0),"")</f>
        <v/>
      </c>
      <c r="AS710" s="143" t="str">
        <f>IF(AI710="UI",VLOOKUP(AG710,'Convert Internation Units'!$A$2:$D$33,4,FALSE),IF(AG710="Penethamate hydroiodide",0.63,IF(AG710="Benzylpenicillin Procaine /
 Benzathine Penicillin",0.61,IF(AG710="Benzathine Penicillin",0.61,IF(AG710="Procaine benzylpenicillin",0.61,IF(AG710=Prodrug!F707,Prodrug!F707,Prodrug!F707))))))</f>
        <v/>
      </c>
      <c r="AT710" s="240" t="str">
        <f>IFERROR((((Calculations!K707*Calculations!G707)/Calculations!E707)*'Data Entry'!X710),"")</f>
        <v/>
      </c>
      <c r="AU710" s="146" t="str">
        <f>IFERROR(VLOOKUP(AG710,Lists!$P$2:$Q$182,2,0),"")</f>
        <v/>
      </c>
      <c r="AV710" s="143" t="str">
        <f>IF(AL710="UI",VLOOKUP(AJ710,'Convert Internation Units'!$A$2:$D$33,4,FALSE),IF(AJ710="Penethamate hydroiodide",0.63,IF(AJ710="Benzylpenicillin Procaine /
 Benzathine Penicillin",0.61,IF(AJ710="Benzathine Penicillin",0.61,IF(AJ710="Procaine benzylpenicillin",0.61,IF(AJ710=Prodrug!G707,Prodrug!G707,Prodrug!G707))))))</f>
        <v/>
      </c>
      <c r="AW710" s="240" t="str">
        <f>IFERROR((((Calculations!O707*Calculations!G707)/Calculations!E707)*'Data Entry'!X710),"")</f>
        <v/>
      </c>
      <c r="AX710" s="146" t="str">
        <f>IFERROR(VLOOKUP(AJ710,Lists!$P$2:$Q$182,2,0),"")</f>
        <v/>
      </c>
      <c r="AY710" s="143" t="str">
        <f>IF(AO710="UI",VLOOKUP(AM710,'Convert Internation Units'!$A$2:$D$33,4,FALSE),IF(AM710="Penethamate hydroiodide",0.63,IF(AM710="Benzylpenicillin Procaine /
 Benzathine Penicillin",0.61,IF(AM710="Benzathine Penicillin",0.61,IF(AM710="Procaine benzylpenicillin",0.61,IF(AM710=Prodrug!H707,Prodrug!H707,Prodrug!H707))))))</f>
        <v/>
      </c>
      <c r="AZ710" s="240" t="str">
        <f>IFERROR((((Calculations!S707*Calculations!G707)/Calculations!E707)*'Data Entry'!X710),"")</f>
        <v/>
      </c>
      <c r="BA710" s="146" t="str">
        <f>IFERROR(VLOOKUP(AM710,Lists!$P$2:$Q$182,2,0),"")</f>
        <v/>
      </c>
    </row>
    <row r="711" spans="1:53" s="5" customFormat="1">
      <c r="A711" s="116">
        <v>705</v>
      </c>
      <c r="B711" s="232"/>
      <c r="C711" s="105"/>
      <c r="D711" s="105"/>
      <c r="E711" s="105"/>
      <c r="F711" s="106"/>
      <c r="G711" s="107"/>
      <c r="H711" s="107"/>
      <c r="I711" s="108"/>
      <c r="J711" s="110"/>
      <c r="K711" s="110"/>
      <c r="L711" s="110"/>
      <c r="M711" s="110"/>
      <c r="N711" s="110"/>
      <c r="O711" s="110"/>
      <c r="P711" s="110"/>
      <c r="Q711" s="110"/>
      <c r="R711" s="110"/>
      <c r="S711" s="110"/>
      <c r="T711" s="110"/>
      <c r="U711" s="110"/>
      <c r="V711" s="110"/>
      <c r="W711" s="109"/>
      <c r="X711" s="111"/>
      <c r="Y711" s="112"/>
      <c r="Z711" s="328"/>
      <c r="AA711" s="329"/>
      <c r="AB711" s="114"/>
      <c r="AC711" s="115"/>
      <c r="AD711" s="113"/>
      <c r="AE711" s="113"/>
      <c r="AF711" s="112"/>
      <c r="AG711" s="116"/>
      <c r="AH711" s="115"/>
      <c r="AI711" s="174"/>
      <c r="AJ711" s="104"/>
      <c r="AK711" s="115"/>
      <c r="AL711" s="112"/>
      <c r="AM711" s="116"/>
      <c r="AN711" s="115"/>
      <c r="AO711" s="248"/>
      <c r="AP711" s="242" t="str">
        <f>IF(AD711="UI",VLOOKUP(AB711,'Convert Internation Units'!$A$2:$D$33,4,FALSE),IF(AB711="Penethamate hydroiodide",0.63,IF(AB711="Benzylpenicillin Procaine /
 Benzathine Penicillin",0.61,IF(AB711="Benzathine Penicillin",0.61,IF(AB711="Procaine benzylpenicillin",0.61,IF(AB711=Prodrug!E708,Prodrug!E708,Prodrug!E708))))))</f>
        <v/>
      </c>
      <c r="AQ711" s="239" t="str">
        <f>IFERROR((((Calculations!C708*Calculations!G708)/Calculations!E708)*'Data Entry'!X711),"")</f>
        <v/>
      </c>
      <c r="AR711" s="234" t="str">
        <f>IFERROR(VLOOKUP(AB711,Lists!$P$2:$Q$182,2,0),"")</f>
        <v/>
      </c>
      <c r="AS711" s="233" t="str">
        <f>IF(AI711="UI",VLOOKUP(AG711,'Convert Internation Units'!$A$2:$D$33,4,FALSE),IF(AG711="Penethamate hydroiodide",0.63,IF(AG711="Benzylpenicillin Procaine /
 Benzathine Penicillin",0.61,IF(AG711="Benzathine Penicillin",0.61,IF(AG711="Procaine benzylpenicillin",0.61,IF(AG711=Prodrug!F708,Prodrug!F708,Prodrug!F708))))))</f>
        <v/>
      </c>
      <c r="AT711" s="239" t="str">
        <f>IFERROR((((Calculations!K708*Calculations!G708)/Calculations!E708)*'Data Entry'!X711),"")</f>
        <v/>
      </c>
      <c r="AU711" s="235" t="str">
        <f>IFERROR(VLOOKUP(AG711,Lists!$P$2:$Q$182,2,0),"")</f>
        <v/>
      </c>
      <c r="AV711" s="233" t="str">
        <f>IF(AL711="UI",VLOOKUP(AJ711,'Convert Internation Units'!$A$2:$D$33,4,FALSE),IF(AJ711="Penethamate hydroiodide",0.63,IF(AJ711="Benzylpenicillin Procaine /
 Benzathine Penicillin",0.61,IF(AJ711="Benzathine Penicillin",0.61,IF(AJ711="Procaine benzylpenicillin",0.61,IF(AJ711=Prodrug!G708,Prodrug!G708,Prodrug!G708))))))</f>
        <v/>
      </c>
      <c r="AW711" s="239" t="str">
        <f>IFERROR((((Calculations!O708*Calculations!G708)/Calculations!E708)*'Data Entry'!X711),"")</f>
        <v/>
      </c>
      <c r="AX711" s="235" t="str">
        <f>IFERROR(VLOOKUP(AJ711,Lists!$P$2:$Q$182,2,0),"")</f>
        <v/>
      </c>
      <c r="AY711" s="233" t="str">
        <f>IF(AO711="UI",VLOOKUP(AM711,'Convert Internation Units'!$A$2:$D$33,4,FALSE),IF(AM711="Penethamate hydroiodide",0.63,IF(AM711="Benzylpenicillin Procaine /
 Benzathine Penicillin",0.61,IF(AM711="Benzathine Penicillin",0.61,IF(AM711="Procaine benzylpenicillin",0.61,IF(AM711=Prodrug!H708,Prodrug!H708,Prodrug!H708))))))</f>
        <v/>
      </c>
      <c r="AZ711" s="239" t="str">
        <f>IFERROR((((Calculations!S708*Calculations!G708)/Calculations!E708)*'Data Entry'!X711),"")</f>
        <v/>
      </c>
      <c r="BA711" s="235" t="str">
        <f>IFERROR(VLOOKUP(AM711,Lists!$P$2:$Q$182,2,0),"")</f>
        <v/>
      </c>
    </row>
    <row r="712" spans="1:53" s="5" customFormat="1">
      <c r="A712" s="6">
        <v>706</v>
      </c>
      <c r="B712" s="231"/>
      <c r="C712" s="7"/>
      <c r="D712" s="7"/>
      <c r="E712" s="7"/>
      <c r="F712" s="67"/>
      <c r="G712" s="79"/>
      <c r="H712" s="79"/>
      <c r="I712" s="75"/>
      <c r="J712" s="76"/>
      <c r="K712" s="76"/>
      <c r="L712" s="76"/>
      <c r="M712" s="76"/>
      <c r="N712" s="76"/>
      <c r="O712" s="76"/>
      <c r="P712" s="76"/>
      <c r="Q712" s="76"/>
      <c r="R712" s="76"/>
      <c r="S712" s="76"/>
      <c r="T712" s="76"/>
      <c r="U712" s="76"/>
      <c r="V712" s="76"/>
      <c r="W712" s="80"/>
      <c r="X712" s="69"/>
      <c r="Y712" s="25"/>
      <c r="Z712" s="326"/>
      <c r="AA712" s="327"/>
      <c r="AB712" s="28"/>
      <c r="AC712" s="23"/>
      <c r="AD712" s="8"/>
      <c r="AE712" s="8"/>
      <c r="AF712" s="25"/>
      <c r="AG712" s="6"/>
      <c r="AH712" s="23"/>
      <c r="AI712" s="173"/>
      <c r="AJ712" s="26"/>
      <c r="AK712" s="23"/>
      <c r="AL712" s="25"/>
      <c r="AM712" s="6"/>
      <c r="AN712" s="23"/>
      <c r="AO712" s="247"/>
      <c r="AP712" s="243" t="str">
        <f>IF(AD712="UI",VLOOKUP(AB712,'Convert Internation Units'!$A$2:$D$33,4,FALSE),IF(AB712="Penethamate hydroiodide",0.63,IF(AB712="Benzylpenicillin Procaine /
 Benzathine Penicillin",0.61,IF(AB712="Benzathine Penicillin",0.61,IF(AB712="Procaine benzylpenicillin",0.61,IF(AB712=Prodrug!E709,Prodrug!E709,Prodrug!E709))))))</f>
        <v/>
      </c>
      <c r="AQ712" s="240" t="str">
        <f>IFERROR((((Calculations!C709*Calculations!G709)/Calculations!E709)*'Data Entry'!X712),"")</f>
        <v/>
      </c>
      <c r="AR712" s="141" t="str">
        <f>IFERROR(VLOOKUP(AB712,Lists!$P$2:$Q$182,2,0),"")</f>
        <v/>
      </c>
      <c r="AS712" s="143" t="str">
        <f>IF(AI712="UI",VLOOKUP(AG712,'Convert Internation Units'!$A$2:$D$33,4,FALSE),IF(AG712="Penethamate hydroiodide",0.63,IF(AG712="Benzylpenicillin Procaine /
 Benzathine Penicillin",0.61,IF(AG712="Benzathine Penicillin",0.61,IF(AG712="Procaine benzylpenicillin",0.61,IF(AG712=Prodrug!F709,Prodrug!F709,Prodrug!F709))))))</f>
        <v/>
      </c>
      <c r="AT712" s="240" t="str">
        <f>IFERROR((((Calculations!K709*Calculations!G709)/Calculations!E709)*'Data Entry'!X712),"")</f>
        <v/>
      </c>
      <c r="AU712" s="146" t="str">
        <f>IFERROR(VLOOKUP(AG712,Lists!$P$2:$Q$182,2,0),"")</f>
        <v/>
      </c>
      <c r="AV712" s="143" t="str">
        <f>IF(AL712="UI",VLOOKUP(AJ712,'Convert Internation Units'!$A$2:$D$33,4,FALSE),IF(AJ712="Penethamate hydroiodide",0.63,IF(AJ712="Benzylpenicillin Procaine /
 Benzathine Penicillin",0.61,IF(AJ712="Benzathine Penicillin",0.61,IF(AJ712="Procaine benzylpenicillin",0.61,IF(AJ712=Prodrug!G709,Prodrug!G709,Prodrug!G709))))))</f>
        <v/>
      </c>
      <c r="AW712" s="240" t="str">
        <f>IFERROR((((Calculations!O709*Calculations!G709)/Calculations!E709)*'Data Entry'!X712),"")</f>
        <v/>
      </c>
      <c r="AX712" s="146" t="str">
        <f>IFERROR(VLOOKUP(AJ712,Lists!$P$2:$Q$182,2,0),"")</f>
        <v/>
      </c>
      <c r="AY712" s="143" t="str">
        <f>IF(AO712="UI",VLOOKUP(AM712,'Convert Internation Units'!$A$2:$D$33,4,FALSE),IF(AM712="Penethamate hydroiodide",0.63,IF(AM712="Benzylpenicillin Procaine /
 Benzathine Penicillin",0.61,IF(AM712="Benzathine Penicillin",0.61,IF(AM712="Procaine benzylpenicillin",0.61,IF(AM712=Prodrug!H709,Prodrug!H709,Prodrug!H709))))))</f>
        <v/>
      </c>
      <c r="AZ712" s="240" t="str">
        <f>IFERROR((((Calculations!S709*Calculations!G709)/Calculations!E709)*'Data Entry'!X712),"")</f>
        <v/>
      </c>
      <c r="BA712" s="146" t="str">
        <f>IFERROR(VLOOKUP(AM712,Lists!$P$2:$Q$182,2,0),"")</f>
        <v/>
      </c>
    </row>
    <row r="713" spans="1:53" s="5" customFormat="1">
      <c r="A713" s="116">
        <v>707</v>
      </c>
      <c r="B713" s="232"/>
      <c r="C713" s="105"/>
      <c r="D713" s="105"/>
      <c r="E713" s="105"/>
      <c r="F713" s="106"/>
      <c r="G713" s="107"/>
      <c r="H713" s="107"/>
      <c r="I713" s="108"/>
      <c r="J713" s="110"/>
      <c r="K713" s="110"/>
      <c r="L713" s="110"/>
      <c r="M713" s="110"/>
      <c r="N713" s="110"/>
      <c r="O713" s="110"/>
      <c r="P713" s="110"/>
      <c r="Q713" s="110"/>
      <c r="R713" s="110"/>
      <c r="S713" s="110"/>
      <c r="T713" s="110"/>
      <c r="U713" s="110"/>
      <c r="V713" s="110"/>
      <c r="W713" s="109"/>
      <c r="X713" s="111"/>
      <c r="Y713" s="112"/>
      <c r="Z713" s="328"/>
      <c r="AA713" s="329"/>
      <c r="AB713" s="114"/>
      <c r="AC713" s="115"/>
      <c r="AD713" s="113"/>
      <c r="AE713" s="113"/>
      <c r="AF713" s="112"/>
      <c r="AG713" s="116"/>
      <c r="AH713" s="115"/>
      <c r="AI713" s="174"/>
      <c r="AJ713" s="104"/>
      <c r="AK713" s="115"/>
      <c r="AL713" s="112"/>
      <c r="AM713" s="116"/>
      <c r="AN713" s="115"/>
      <c r="AO713" s="248"/>
      <c r="AP713" s="242" t="str">
        <f>IF(AD713="UI",VLOOKUP(AB713,'Convert Internation Units'!$A$2:$D$33,4,FALSE),IF(AB713="Penethamate hydroiodide",0.63,IF(AB713="Benzylpenicillin Procaine /
 Benzathine Penicillin",0.61,IF(AB713="Benzathine Penicillin",0.61,IF(AB713="Procaine benzylpenicillin",0.61,IF(AB713=Prodrug!E710,Prodrug!E710,Prodrug!E710))))))</f>
        <v/>
      </c>
      <c r="AQ713" s="239" t="str">
        <f>IFERROR((((Calculations!C710*Calculations!G710)/Calculations!E710)*'Data Entry'!X713),"")</f>
        <v/>
      </c>
      <c r="AR713" s="234" t="str">
        <f>IFERROR(VLOOKUP(AB713,Lists!$P$2:$Q$182,2,0),"")</f>
        <v/>
      </c>
      <c r="AS713" s="233" t="str">
        <f>IF(AI713="UI",VLOOKUP(AG713,'Convert Internation Units'!$A$2:$D$33,4,FALSE),IF(AG713="Penethamate hydroiodide",0.63,IF(AG713="Benzylpenicillin Procaine /
 Benzathine Penicillin",0.61,IF(AG713="Benzathine Penicillin",0.61,IF(AG713="Procaine benzylpenicillin",0.61,IF(AG713=Prodrug!F710,Prodrug!F710,Prodrug!F710))))))</f>
        <v/>
      </c>
      <c r="AT713" s="239" t="str">
        <f>IFERROR((((Calculations!K710*Calculations!G710)/Calculations!E710)*'Data Entry'!X713),"")</f>
        <v/>
      </c>
      <c r="AU713" s="235" t="str">
        <f>IFERROR(VLOOKUP(AG713,Lists!$P$2:$Q$182,2,0),"")</f>
        <v/>
      </c>
      <c r="AV713" s="233" t="str">
        <f>IF(AL713="UI",VLOOKUP(AJ713,'Convert Internation Units'!$A$2:$D$33,4,FALSE),IF(AJ713="Penethamate hydroiodide",0.63,IF(AJ713="Benzylpenicillin Procaine /
 Benzathine Penicillin",0.61,IF(AJ713="Benzathine Penicillin",0.61,IF(AJ713="Procaine benzylpenicillin",0.61,IF(AJ713=Prodrug!G710,Prodrug!G710,Prodrug!G710))))))</f>
        <v/>
      </c>
      <c r="AW713" s="239" t="str">
        <f>IFERROR((((Calculations!O710*Calculations!G710)/Calculations!E710)*'Data Entry'!X713),"")</f>
        <v/>
      </c>
      <c r="AX713" s="235" t="str">
        <f>IFERROR(VLOOKUP(AJ713,Lists!$P$2:$Q$182,2,0),"")</f>
        <v/>
      </c>
      <c r="AY713" s="233" t="str">
        <f>IF(AO713="UI",VLOOKUP(AM713,'Convert Internation Units'!$A$2:$D$33,4,FALSE),IF(AM713="Penethamate hydroiodide",0.63,IF(AM713="Benzylpenicillin Procaine /
 Benzathine Penicillin",0.61,IF(AM713="Benzathine Penicillin",0.61,IF(AM713="Procaine benzylpenicillin",0.61,IF(AM713=Prodrug!H710,Prodrug!H710,Prodrug!H710))))))</f>
        <v/>
      </c>
      <c r="AZ713" s="239" t="str">
        <f>IFERROR((((Calculations!S710*Calculations!G710)/Calculations!E710)*'Data Entry'!X713),"")</f>
        <v/>
      </c>
      <c r="BA713" s="235" t="str">
        <f>IFERROR(VLOOKUP(AM713,Lists!$P$2:$Q$182,2,0),"")</f>
        <v/>
      </c>
    </row>
    <row r="714" spans="1:53" s="5" customFormat="1">
      <c r="A714" s="6">
        <v>708</v>
      </c>
      <c r="B714" s="231"/>
      <c r="C714" s="7"/>
      <c r="D714" s="7"/>
      <c r="E714" s="7"/>
      <c r="F714" s="67"/>
      <c r="G714" s="79"/>
      <c r="H714" s="79"/>
      <c r="I714" s="75"/>
      <c r="J714" s="76"/>
      <c r="K714" s="76"/>
      <c r="L714" s="76"/>
      <c r="M714" s="76"/>
      <c r="N714" s="76"/>
      <c r="O714" s="76"/>
      <c r="P714" s="76"/>
      <c r="Q714" s="76"/>
      <c r="R714" s="76"/>
      <c r="S714" s="76"/>
      <c r="T714" s="76"/>
      <c r="U714" s="76"/>
      <c r="V714" s="76"/>
      <c r="W714" s="80"/>
      <c r="X714" s="69"/>
      <c r="Y714" s="25"/>
      <c r="Z714" s="326"/>
      <c r="AA714" s="327"/>
      <c r="AB714" s="28"/>
      <c r="AC714" s="23"/>
      <c r="AD714" s="8"/>
      <c r="AE714" s="8"/>
      <c r="AF714" s="25"/>
      <c r="AG714" s="6"/>
      <c r="AH714" s="23"/>
      <c r="AI714" s="173"/>
      <c r="AJ714" s="26"/>
      <c r="AK714" s="23"/>
      <c r="AL714" s="25"/>
      <c r="AM714" s="6"/>
      <c r="AN714" s="23"/>
      <c r="AO714" s="247"/>
      <c r="AP714" s="243" t="str">
        <f>IF(AD714="UI",VLOOKUP(AB714,'Convert Internation Units'!$A$2:$D$33,4,FALSE),IF(AB714="Penethamate hydroiodide",0.63,IF(AB714="Benzylpenicillin Procaine /
 Benzathine Penicillin",0.61,IF(AB714="Benzathine Penicillin",0.61,IF(AB714="Procaine benzylpenicillin",0.61,IF(AB714=Prodrug!E711,Prodrug!E711,Prodrug!E711))))))</f>
        <v/>
      </c>
      <c r="AQ714" s="240" t="str">
        <f>IFERROR((((Calculations!C711*Calculations!G711)/Calculations!E711)*'Data Entry'!X714),"")</f>
        <v/>
      </c>
      <c r="AR714" s="141" t="str">
        <f>IFERROR(VLOOKUP(AB714,Lists!$P$2:$Q$182,2,0),"")</f>
        <v/>
      </c>
      <c r="AS714" s="143" t="str">
        <f>IF(AI714="UI",VLOOKUP(AG714,'Convert Internation Units'!$A$2:$D$33,4,FALSE),IF(AG714="Penethamate hydroiodide",0.63,IF(AG714="Benzylpenicillin Procaine /
 Benzathine Penicillin",0.61,IF(AG714="Benzathine Penicillin",0.61,IF(AG714="Procaine benzylpenicillin",0.61,IF(AG714=Prodrug!F711,Prodrug!F711,Prodrug!F711))))))</f>
        <v/>
      </c>
      <c r="AT714" s="240" t="str">
        <f>IFERROR((((Calculations!K711*Calculations!G711)/Calculations!E711)*'Data Entry'!X714),"")</f>
        <v/>
      </c>
      <c r="AU714" s="146" t="str">
        <f>IFERROR(VLOOKUP(AG714,Lists!$P$2:$Q$182,2,0),"")</f>
        <v/>
      </c>
      <c r="AV714" s="143" t="str">
        <f>IF(AL714="UI",VLOOKUP(AJ714,'Convert Internation Units'!$A$2:$D$33,4,FALSE),IF(AJ714="Penethamate hydroiodide",0.63,IF(AJ714="Benzylpenicillin Procaine /
 Benzathine Penicillin",0.61,IF(AJ714="Benzathine Penicillin",0.61,IF(AJ714="Procaine benzylpenicillin",0.61,IF(AJ714=Prodrug!G711,Prodrug!G711,Prodrug!G711))))))</f>
        <v/>
      </c>
      <c r="AW714" s="240" t="str">
        <f>IFERROR((((Calculations!O711*Calculations!G711)/Calculations!E711)*'Data Entry'!X714),"")</f>
        <v/>
      </c>
      <c r="AX714" s="146" t="str">
        <f>IFERROR(VLOOKUP(AJ714,Lists!$P$2:$Q$182,2,0),"")</f>
        <v/>
      </c>
      <c r="AY714" s="143" t="str">
        <f>IF(AO714="UI",VLOOKUP(AM714,'Convert Internation Units'!$A$2:$D$33,4,FALSE),IF(AM714="Penethamate hydroiodide",0.63,IF(AM714="Benzylpenicillin Procaine /
 Benzathine Penicillin",0.61,IF(AM714="Benzathine Penicillin",0.61,IF(AM714="Procaine benzylpenicillin",0.61,IF(AM714=Prodrug!H711,Prodrug!H711,Prodrug!H711))))))</f>
        <v/>
      </c>
      <c r="AZ714" s="240" t="str">
        <f>IFERROR((((Calculations!S711*Calculations!G711)/Calculations!E711)*'Data Entry'!X714),"")</f>
        <v/>
      </c>
      <c r="BA714" s="146" t="str">
        <f>IFERROR(VLOOKUP(AM714,Lists!$P$2:$Q$182,2,0),"")</f>
        <v/>
      </c>
    </row>
    <row r="715" spans="1:53" s="5" customFormat="1">
      <c r="A715" s="116">
        <v>709</v>
      </c>
      <c r="B715" s="232"/>
      <c r="C715" s="105"/>
      <c r="D715" s="105"/>
      <c r="E715" s="105"/>
      <c r="F715" s="106"/>
      <c r="G715" s="107"/>
      <c r="H715" s="107"/>
      <c r="I715" s="108"/>
      <c r="J715" s="110"/>
      <c r="K715" s="110"/>
      <c r="L715" s="110"/>
      <c r="M715" s="110"/>
      <c r="N715" s="110"/>
      <c r="O715" s="110"/>
      <c r="P715" s="110"/>
      <c r="Q715" s="110"/>
      <c r="R715" s="110"/>
      <c r="S715" s="110"/>
      <c r="T715" s="110"/>
      <c r="U715" s="110"/>
      <c r="V715" s="110"/>
      <c r="W715" s="109"/>
      <c r="X715" s="111"/>
      <c r="Y715" s="112"/>
      <c r="Z715" s="328"/>
      <c r="AA715" s="329"/>
      <c r="AB715" s="114"/>
      <c r="AC715" s="115"/>
      <c r="AD715" s="113"/>
      <c r="AE715" s="113"/>
      <c r="AF715" s="112"/>
      <c r="AG715" s="116"/>
      <c r="AH715" s="115"/>
      <c r="AI715" s="174"/>
      <c r="AJ715" s="104"/>
      <c r="AK715" s="115"/>
      <c r="AL715" s="112"/>
      <c r="AM715" s="116"/>
      <c r="AN715" s="115"/>
      <c r="AO715" s="248"/>
      <c r="AP715" s="242" t="str">
        <f>IF(AD715="UI",VLOOKUP(AB715,'Convert Internation Units'!$A$2:$D$33,4,FALSE),IF(AB715="Penethamate hydroiodide",0.63,IF(AB715="Benzylpenicillin Procaine /
 Benzathine Penicillin",0.61,IF(AB715="Benzathine Penicillin",0.61,IF(AB715="Procaine benzylpenicillin",0.61,IF(AB715=Prodrug!E712,Prodrug!E712,Prodrug!E712))))))</f>
        <v/>
      </c>
      <c r="AQ715" s="239" t="str">
        <f>IFERROR((((Calculations!C712*Calculations!G712)/Calculations!E712)*'Data Entry'!X715),"")</f>
        <v/>
      </c>
      <c r="AR715" s="234" t="str">
        <f>IFERROR(VLOOKUP(AB715,Lists!$P$2:$Q$182,2,0),"")</f>
        <v/>
      </c>
      <c r="AS715" s="233" t="str">
        <f>IF(AI715="UI",VLOOKUP(AG715,'Convert Internation Units'!$A$2:$D$33,4,FALSE),IF(AG715="Penethamate hydroiodide",0.63,IF(AG715="Benzylpenicillin Procaine /
 Benzathine Penicillin",0.61,IF(AG715="Benzathine Penicillin",0.61,IF(AG715="Procaine benzylpenicillin",0.61,IF(AG715=Prodrug!F712,Prodrug!F712,Prodrug!F712))))))</f>
        <v/>
      </c>
      <c r="AT715" s="239" t="str">
        <f>IFERROR((((Calculations!K712*Calculations!G712)/Calculations!E712)*'Data Entry'!X715),"")</f>
        <v/>
      </c>
      <c r="AU715" s="235" t="str">
        <f>IFERROR(VLOOKUP(AG715,Lists!$P$2:$Q$182,2,0),"")</f>
        <v/>
      </c>
      <c r="AV715" s="233" t="str">
        <f>IF(AL715="UI",VLOOKUP(AJ715,'Convert Internation Units'!$A$2:$D$33,4,FALSE),IF(AJ715="Penethamate hydroiodide",0.63,IF(AJ715="Benzylpenicillin Procaine /
 Benzathine Penicillin",0.61,IF(AJ715="Benzathine Penicillin",0.61,IF(AJ715="Procaine benzylpenicillin",0.61,IF(AJ715=Prodrug!G712,Prodrug!G712,Prodrug!G712))))))</f>
        <v/>
      </c>
      <c r="AW715" s="239" t="str">
        <f>IFERROR((((Calculations!O712*Calculations!G712)/Calculations!E712)*'Data Entry'!X715),"")</f>
        <v/>
      </c>
      <c r="AX715" s="235" t="str">
        <f>IFERROR(VLOOKUP(AJ715,Lists!$P$2:$Q$182,2,0),"")</f>
        <v/>
      </c>
      <c r="AY715" s="233" t="str">
        <f>IF(AO715="UI",VLOOKUP(AM715,'Convert Internation Units'!$A$2:$D$33,4,FALSE),IF(AM715="Penethamate hydroiodide",0.63,IF(AM715="Benzylpenicillin Procaine /
 Benzathine Penicillin",0.61,IF(AM715="Benzathine Penicillin",0.61,IF(AM715="Procaine benzylpenicillin",0.61,IF(AM715=Prodrug!H712,Prodrug!H712,Prodrug!H712))))))</f>
        <v/>
      </c>
      <c r="AZ715" s="239" t="str">
        <f>IFERROR((((Calculations!S712*Calculations!G712)/Calculations!E712)*'Data Entry'!X715),"")</f>
        <v/>
      </c>
      <c r="BA715" s="235" t="str">
        <f>IFERROR(VLOOKUP(AM715,Lists!$P$2:$Q$182,2,0),"")</f>
        <v/>
      </c>
    </row>
    <row r="716" spans="1:53" s="5" customFormat="1">
      <c r="A716" s="6">
        <v>710</v>
      </c>
      <c r="B716" s="231"/>
      <c r="C716" s="7"/>
      <c r="D716" s="7"/>
      <c r="E716" s="7"/>
      <c r="F716" s="67"/>
      <c r="G716" s="79"/>
      <c r="H716" s="79"/>
      <c r="I716" s="75"/>
      <c r="J716" s="76"/>
      <c r="K716" s="76"/>
      <c r="L716" s="76"/>
      <c r="M716" s="76"/>
      <c r="N716" s="76"/>
      <c r="O716" s="76"/>
      <c r="P716" s="76"/>
      <c r="Q716" s="76"/>
      <c r="R716" s="76"/>
      <c r="S716" s="76"/>
      <c r="T716" s="76"/>
      <c r="U716" s="76"/>
      <c r="V716" s="76"/>
      <c r="W716" s="80"/>
      <c r="X716" s="69"/>
      <c r="Y716" s="25"/>
      <c r="Z716" s="326"/>
      <c r="AA716" s="327"/>
      <c r="AB716" s="28"/>
      <c r="AC716" s="23"/>
      <c r="AD716" s="8"/>
      <c r="AE716" s="8"/>
      <c r="AF716" s="25"/>
      <c r="AG716" s="6"/>
      <c r="AH716" s="23"/>
      <c r="AI716" s="173"/>
      <c r="AJ716" s="26"/>
      <c r="AK716" s="23"/>
      <c r="AL716" s="25"/>
      <c r="AM716" s="6"/>
      <c r="AN716" s="23"/>
      <c r="AO716" s="247"/>
      <c r="AP716" s="243" t="str">
        <f>IF(AD716="UI",VLOOKUP(AB716,'Convert Internation Units'!$A$2:$D$33,4,FALSE),IF(AB716="Penethamate hydroiodide",0.63,IF(AB716="Benzylpenicillin Procaine /
 Benzathine Penicillin",0.61,IF(AB716="Benzathine Penicillin",0.61,IF(AB716="Procaine benzylpenicillin",0.61,IF(AB716=Prodrug!E713,Prodrug!E713,Prodrug!E713))))))</f>
        <v/>
      </c>
      <c r="AQ716" s="240" t="str">
        <f>IFERROR((((Calculations!C713*Calculations!G713)/Calculations!E713)*'Data Entry'!X716),"")</f>
        <v/>
      </c>
      <c r="AR716" s="141" t="str">
        <f>IFERROR(VLOOKUP(AB716,Lists!$P$2:$Q$182,2,0),"")</f>
        <v/>
      </c>
      <c r="AS716" s="143" t="str">
        <f>IF(AI716="UI",VLOOKUP(AG716,'Convert Internation Units'!$A$2:$D$33,4,FALSE),IF(AG716="Penethamate hydroiodide",0.63,IF(AG716="Benzylpenicillin Procaine /
 Benzathine Penicillin",0.61,IF(AG716="Benzathine Penicillin",0.61,IF(AG716="Procaine benzylpenicillin",0.61,IF(AG716=Prodrug!F713,Prodrug!F713,Prodrug!F713))))))</f>
        <v/>
      </c>
      <c r="AT716" s="240" t="str">
        <f>IFERROR((((Calculations!K713*Calculations!G713)/Calculations!E713)*'Data Entry'!X716),"")</f>
        <v/>
      </c>
      <c r="AU716" s="146" t="str">
        <f>IFERROR(VLOOKUP(AG716,Lists!$P$2:$Q$182,2,0),"")</f>
        <v/>
      </c>
      <c r="AV716" s="143" t="str">
        <f>IF(AL716="UI",VLOOKUP(AJ716,'Convert Internation Units'!$A$2:$D$33,4,FALSE),IF(AJ716="Penethamate hydroiodide",0.63,IF(AJ716="Benzylpenicillin Procaine /
 Benzathine Penicillin",0.61,IF(AJ716="Benzathine Penicillin",0.61,IF(AJ716="Procaine benzylpenicillin",0.61,IF(AJ716=Prodrug!G713,Prodrug!G713,Prodrug!G713))))))</f>
        <v/>
      </c>
      <c r="AW716" s="240" t="str">
        <f>IFERROR((((Calculations!O713*Calculations!G713)/Calculations!E713)*'Data Entry'!X716),"")</f>
        <v/>
      </c>
      <c r="AX716" s="146" t="str">
        <f>IFERROR(VLOOKUP(AJ716,Lists!$P$2:$Q$182,2,0),"")</f>
        <v/>
      </c>
      <c r="AY716" s="143" t="str">
        <f>IF(AO716="UI",VLOOKUP(AM716,'Convert Internation Units'!$A$2:$D$33,4,FALSE),IF(AM716="Penethamate hydroiodide",0.63,IF(AM716="Benzylpenicillin Procaine /
 Benzathine Penicillin",0.61,IF(AM716="Benzathine Penicillin",0.61,IF(AM716="Procaine benzylpenicillin",0.61,IF(AM716=Prodrug!H713,Prodrug!H713,Prodrug!H713))))))</f>
        <v/>
      </c>
      <c r="AZ716" s="240" t="str">
        <f>IFERROR((((Calculations!S713*Calculations!G713)/Calculations!E713)*'Data Entry'!X716),"")</f>
        <v/>
      </c>
      <c r="BA716" s="146" t="str">
        <f>IFERROR(VLOOKUP(AM716,Lists!$P$2:$Q$182,2,0),"")</f>
        <v/>
      </c>
    </row>
    <row r="717" spans="1:53" s="5" customFormat="1">
      <c r="A717" s="116">
        <v>711</v>
      </c>
      <c r="B717" s="232"/>
      <c r="C717" s="105"/>
      <c r="D717" s="105"/>
      <c r="E717" s="105"/>
      <c r="F717" s="106"/>
      <c r="G717" s="107"/>
      <c r="H717" s="107"/>
      <c r="I717" s="108"/>
      <c r="J717" s="110"/>
      <c r="K717" s="110"/>
      <c r="L717" s="110"/>
      <c r="M717" s="110"/>
      <c r="N717" s="110"/>
      <c r="O717" s="110"/>
      <c r="P717" s="110"/>
      <c r="Q717" s="110"/>
      <c r="R717" s="110"/>
      <c r="S717" s="110"/>
      <c r="T717" s="110"/>
      <c r="U717" s="110"/>
      <c r="V717" s="110"/>
      <c r="W717" s="109"/>
      <c r="X717" s="111"/>
      <c r="Y717" s="112"/>
      <c r="Z717" s="328"/>
      <c r="AA717" s="329"/>
      <c r="AB717" s="114"/>
      <c r="AC717" s="115"/>
      <c r="AD717" s="113"/>
      <c r="AE717" s="113"/>
      <c r="AF717" s="112"/>
      <c r="AG717" s="116"/>
      <c r="AH717" s="115"/>
      <c r="AI717" s="174"/>
      <c r="AJ717" s="104"/>
      <c r="AK717" s="115"/>
      <c r="AL717" s="112"/>
      <c r="AM717" s="116"/>
      <c r="AN717" s="115"/>
      <c r="AO717" s="248"/>
      <c r="AP717" s="242" t="str">
        <f>IF(AD717="UI",VLOOKUP(AB717,'Convert Internation Units'!$A$2:$D$33,4,FALSE),IF(AB717="Penethamate hydroiodide",0.63,IF(AB717="Benzylpenicillin Procaine /
 Benzathine Penicillin",0.61,IF(AB717="Benzathine Penicillin",0.61,IF(AB717="Procaine benzylpenicillin",0.61,IF(AB717=Prodrug!E714,Prodrug!E714,Prodrug!E714))))))</f>
        <v/>
      </c>
      <c r="AQ717" s="239" t="str">
        <f>IFERROR((((Calculations!C714*Calculations!G714)/Calculations!E714)*'Data Entry'!X717),"")</f>
        <v/>
      </c>
      <c r="AR717" s="234" t="str">
        <f>IFERROR(VLOOKUP(AB717,Lists!$P$2:$Q$182,2,0),"")</f>
        <v/>
      </c>
      <c r="AS717" s="233" t="str">
        <f>IF(AI717="UI",VLOOKUP(AG717,'Convert Internation Units'!$A$2:$D$33,4,FALSE),IF(AG717="Penethamate hydroiodide",0.63,IF(AG717="Benzylpenicillin Procaine /
 Benzathine Penicillin",0.61,IF(AG717="Benzathine Penicillin",0.61,IF(AG717="Procaine benzylpenicillin",0.61,IF(AG717=Prodrug!F714,Prodrug!F714,Prodrug!F714))))))</f>
        <v/>
      </c>
      <c r="AT717" s="239" t="str">
        <f>IFERROR((((Calculations!K714*Calculations!G714)/Calculations!E714)*'Data Entry'!X717),"")</f>
        <v/>
      </c>
      <c r="AU717" s="235" t="str">
        <f>IFERROR(VLOOKUP(AG717,Lists!$P$2:$Q$182,2,0),"")</f>
        <v/>
      </c>
      <c r="AV717" s="233" t="str">
        <f>IF(AL717="UI",VLOOKUP(AJ717,'Convert Internation Units'!$A$2:$D$33,4,FALSE),IF(AJ717="Penethamate hydroiodide",0.63,IF(AJ717="Benzylpenicillin Procaine /
 Benzathine Penicillin",0.61,IF(AJ717="Benzathine Penicillin",0.61,IF(AJ717="Procaine benzylpenicillin",0.61,IF(AJ717=Prodrug!G714,Prodrug!G714,Prodrug!G714))))))</f>
        <v/>
      </c>
      <c r="AW717" s="239" t="str">
        <f>IFERROR((((Calculations!O714*Calculations!G714)/Calculations!E714)*'Data Entry'!X717),"")</f>
        <v/>
      </c>
      <c r="AX717" s="235" t="str">
        <f>IFERROR(VLOOKUP(AJ717,Lists!$P$2:$Q$182,2,0),"")</f>
        <v/>
      </c>
      <c r="AY717" s="233" t="str">
        <f>IF(AO717="UI",VLOOKUP(AM717,'Convert Internation Units'!$A$2:$D$33,4,FALSE),IF(AM717="Penethamate hydroiodide",0.63,IF(AM717="Benzylpenicillin Procaine /
 Benzathine Penicillin",0.61,IF(AM717="Benzathine Penicillin",0.61,IF(AM717="Procaine benzylpenicillin",0.61,IF(AM717=Prodrug!H714,Prodrug!H714,Prodrug!H714))))))</f>
        <v/>
      </c>
      <c r="AZ717" s="239" t="str">
        <f>IFERROR((((Calculations!S714*Calculations!G714)/Calculations!E714)*'Data Entry'!X717),"")</f>
        <v/>
      </c>
      <c r="BA717" s="235" t="str">
        <f>IFERROR(VLOOKUP(AM717,Lists!$P$2:$Q$182,2,0),"")</f>
        <v/>
      </c>
    </row>
    <row r="718" spans="1:53" s="5" customFormat="1">
      <c r="A718" s="6">
        <v>712</v>
      </c>
      <c r="B718" s="231"/>
      <c r="C718" s="7"/>
      <c r="D718" s="7"/>
      <c r="E718" s="7"/>
      <c r="F718" s="67"/>
      <c r="G718" s="79"/>
      <c r="H718" s="79"/>
      <c r="I718" s="75"/>
      <c r="J718" s="76"/>
      <c r="K718" s="76"/>
      <c r="L718" s="76"/>
      <c r="M718" s="76"/>
      <c r="N718" s="76"/>
      <c r="O718" s="76"/>
      <c r="P718" s="76"/>
      <c r="Q718" s="76"/>
      <c r="R718" s="76"/>
      <c r="S718" s="76"/>
      <c r="T718" s="76"/>
      <c r="U718" s="76"/>
      <c r="V718" s="76"/>
      <c r="W718" s="80"/>
      <c r="X718" s="69"/>
      <c r="Y718" s="25"/>
      <c r="Z718" s="326"/>
      <c r="AA718" s="327"/>
      <c r="AB718" s="28"/>
      <c r="AC718" s="23"/>
      <c r="AD718" s="8"/>
      <c r="AE718" s="8"/>
      <c r="AF718" s="25"/>
      <c r="AG718" s="6"/>
      <c r="AH718" s="23"/>
      <c r="AI718" s="173"/>
      <c r="AJ718" s="26"/>
      <c r="AK718" s="23"/>
      <c r="AL718" s="25"/>
      <c r="AM718" s="6"/>
      <c r="AN718" s="23"/>
      <c r="AO718" s="247"/>
      <c r="AP718" s="243" t="str">
        <f>IF(AD718="UI",VLOOKUP(AB718,'Convert Internation Units'!$A$2:$D$33,4,FALSE),IF(AB718="Penethamate hydroiodide",0.63,IF(AB718="Benzylpenicillin Procaine /
 Benzathine Penicillin",0.61,IF(AB718="Benzathine Penicillin",0.61,IF(AB718="Procaine benzylpenicillin",0.61,IF(AB718=Prodrug!E715,Prodrug!E715,Prodrug!E715))))))</f>
        <v/>
      </c>
      <c r="AQ718" s="240" t="str">
        <f>IFERROR((((Calculations!C715*Calculations!G715)/Calculations!E715)*'Data Entry'!X718),"")</f>
        <v/>
      </c>
      <c r="AR718" s="141" t="str">
        <f>IFERROR(VLOOKUP(AB718,Lists!$P$2:$Q$182,2,0),"")</f>
        <v/>
      </c>
      <c r="AS718" s="143" t="str">
        <f>IF(AI718="UI",VLOOKUP(AG718,'Convert Internation Units'!$A$2:$D$33,4,FALSE),IF(AG718="Penethamate hydroiodide",0.63,IF(AG718="Benzylpenicillin Procaine /
 Benzathine Penicillin",0.61,IF(AG718="Benzathine Penicillin",0.61,IF(AG718="Procaine benzylpenicillin",0.61,IF(AG718=Prodrug!F715,Prodrug!F715,Prodrug!F715))))))</f>
        <v/>
      </c>
      <c r="AT718" s="240" t="str">
        <f>IFERROR((((Calculations!K715*Calculations!G715)/Calculations!E715)*'Data Entry'!X718),"")</f>
        <v/>
      </c>
      <c r="AU718" s="146" t="str">
        <f>IFERROR(VLOOKUP(AG718,Lists!$P$2:$Q$182,2,0),"")</f>
        <v/>
      </c>
      <c r="AV718" s="143" t="str">
        <f>IF(AL718="UI",VLOOKUP(AJ718,'Convert Internation Units'!$A$2:$D$33,4,FALSE),IF(AJ718="Penethamate hydroiodide",0.63,IF(AJ718="Benzylpenicillin Procaine /
 Benzathine Penicillin",0.61,IF(AJ718="Benzathine Penicillin",0.61,IF(AJ718="Procaine benzylpenicillin",0.61,IF(AJ718=Prodrug!G715,Prodrug!G715,Prodrug!G715))))))</f>
        <v/>
      </c>
      <c r="AW718" s="240" t="str">
        <f>IFERROR((((Calculations!O715*Calculations!G715)/Calculations!E715)*'Data Entry'!X718),"")</f>
        <v/>
      </c>
      <c r="AX718" s="146" t="str">
        <f>IFERROR(VLOOKUP(AJ718,Lists!$P$2:$Q$182,2,0),"")</f>
        <v/>
      </c>
      <c r="AY718" s="143" t="str">
        <f>IF(AO718="UI",VLOOKUP(AM718,'Convert Internation Units'!$A$2:$D$33,4,FALSE),IF(AM718="Penethamate hydroiodide",0.63,IF(AM718="Benzylpenicillin Procaine /
 Benzathine Penicillin",0.61,IF(AM718="Benzathine Penicillin",0.61,IF(AM718="Procaine benzylpenicillin",0.61,IF(AM718=Prodrug!H715,Prodrug!H715,Prodrug!H715))))))</f>
        <v/>
      </c>
      <c r="AZ718" s="240" t="str">
        <f>IFERROR((((Calculations!S715*Calculations!G715)/Calculations!E715)*'Data Entry'!X718),"")</f>
        <v/>
      </c>
      <c r="BA718" s="146" t="str">
        <f>IFERROR(VLOOKUP(AM718,Lists!$P$2:$Q$182,2,0),"")</f>
        <v/>
      </c>
    </row>
    <row r="719" spans="1:53" s="5" customFormat="1">
      <c r="A719" s="116">
        <v>713</v>
      </c>
      <c r="B719" s="232"/>
      <c r="C719" s="105"/>
      <c r="D719" s="105"/>
      <c r="E719" s="105"/>
      <c r="F719" s="106"/>
      <c r="G719" s="107"/>
      <c r="H719" s="107"/>
      <c r="I719" s="108"/>
      <c r="J719" s="110"/>
      <c r="K719" s="110"/>
      <c r="L719" s="110"/>
      <c r="M719" s="110"/>
      <c r="N719" s="110"/>
      <c r="O719" s="110"/>
      <c r="P719" s="110"/>
      <c r="Q719" s="110"/>
      <c r="R719" s="110"/>
      <c r="S719" s="110"/>
      <c r="T719" s="110"/>
      <c r="U719" s="110"/>
      <c r="V719" s="110"/>
      <c r="W719" s="109"/>
      <c r="X719" s="111"/>
      <c r="Y719" s="112"/>
      <c r="Z719" s="328"/>
      <c r="AA719" s="329"/>
      <c r="AB719" s="114"/>
      <c r="AC719" s="115"/>
      <c r="AD719" s="113"/>
      <c r="AE719" s="113"/>
      <c r="AF719" s="112"/>
      <c r="AG719" s="116"/>
      <c r="AH719" s="115"/>
      <c r="AI719" s="174"/>
      <c r="AJ719" s="104"/>
      <c r="AK719" s="115"/>
      <c r="AL719" s="112"/>
      <c r="AM719" s="116"/>
      <c r="AN719" s="115"/>
      <c r="AO719" s="248"/>
      <c r="AP719" s="242" t="str">
        <f>IF(AD719="UI",VLOOKUP(AB719,'Convert Internation Units'!$A$2:$D$33,4,FALSE),IF(AB719="Penethamate hydroiodide",0.63,IF(AB719="Benzylpenicillin Procaine /
 Benzathine Penicillin",0.61,IF(AB719="Benzathine Penicillin",0.61,IF(AB719="Procaine benzylpenicillin",0.61,IF(AB719=Prodrug!E716,Prodrug!E716,Prodrug!E716))))))</f>
        <v/>
      </c>
      <c r="AQ719" s="239" t="str">
        <f>IFERROR((((Calculations!C716*Calculations!G716)/Calculations!E716)*'Data Entry'!X719),"")</f>
        <v/>
      </c>
      <c r="AR719" s="234" t="str">
        <f>IFERROR(VLOOKUP(AB719,Lists!$P$2:$Q$182,2,0),"")</f>
        <v/>
      </c>
      <c r="AS719" s="233" t="str">
        <f>IF(AI719="UI",VLOOKUP(AG719,'Convert Internation Units'!$A$2:$D$33,4,FALSE),IF(AG719="Penethamate hydroiodide",0.63,IF(AG719="Benzylpenicillin Procaine /
 Benzathine Penicillin",0.61,IF(AG719="Benzathine Penicillin",0.61,IF(AG719="Procaine benzylpenicillin",0.61,IF(AG719=Prodrug!F716,Prodrug!F716,Prodrug!F716))))))</f>
        <v/>
      </c>
      <c r="AT719" s="239" t="str">
        <f>IFERROR((((Calculations!K716*Calculations!G716)/Calculations!E716)*'Data Entry'!X719),"")</f>
        <v/>
      </c>
      <c r="AU719" s="235" t="str">
        <f>IFERROR(VLOOKUP(AG719,Lists!$P$2:$Q$182,2,0),"")</f>
        <v/>
      </c>
      <c r="AV719" s="233" t="str">
        <f>IF(AL719="UI",VLOOKUP(AJ719,'Convert Internation Units'!$A$2:$D$33,4,FALSE),IF(AJ719="Penethamate hydroiodide",0.63,IF(AJ719="Benzylpenicillin Procaine /
 Benzathine Penicillin",0.61,IF(AJ719="Benzathine Penicillin",0.61,IF(AJ719="Procaine benzylpenicillin",0.61,IF(AJ719=Prodrug!G716,Prodrug!G716,Prodrug!G716))))))</f>
        <v/>
      </c>
      <c r="AW719" s="239" t="str">
        <f>IFERROR((((Calculations!O716*Calculations!G716)/Calculations!E716)*'Data Entry'!X719),"")</f>
        <v/>
      </c>
      <c r="AX719" s="235" t="str">
        <f>IFERROR(VLOOKUP(AJ719,Lists!$P$2:$Q$182,2,0),"")</f>
        <v/>
      </c>
      <c r="AY719" s="233" t="str">
        <f>IF(AO719="UI",VLOOKUP(AM719,'Convert Internation Units'!$A$2:$D$33,4,FALSE),IF(AM719="Penethamate hydroiodide",0.63,IF(AM719="Benzylpenicillin Procaine /
 Benzathine Penicillin",0.61,IF(AM719="Benzathine Penicillin",0.61,IF(AM719="Procaine benzylpenicillin",0.61,IF(AM719=Prodrug!H716,Prodrug!H716,Prodrug!H716))))))</f>
        <v/>
      </c>
      <c r="AZ719" s="239" t="str">
        <f>IFERROR((((Calculations!S716*Calculations!G716)/Calculations!E716)*'Data Entry'!X719),"")</f>
        <v/>
      </c>
      <c r="BA719" s="235" t="str">
        <f>IFERROR(VLOOKUP(AM719,Lists!$P$2:$Q$182,2,0),"")</f>
        <v/>
      </c>
    </row>
    <row r="720" spans="1:53" s="5" customFormat="1">
      <c r="A720" s="6">
        <v>714</v>
      </c>
      <c r="B720" s="231"/>
      <c r="C720" s="7"/>
      <c r="D720" s="7"/>
      <c r="E720" s="7"/>
      <c r="F720" s="67"/>
      <c r="G720" s="79"/>
      <c r="H720" s="79"/>
      <c r="I720" s="75"/>
      <c r="J720" s="76"/>
      <c r="K720" s="76"/>
      <c r="L720" s="76"/>
      <c r="M720" s="76"/>
      <c r="N720" s="76"/>
      <c r="O720" s="76"/>
      <c r="P720" s="76"/>
      <c r="Q720" s="76"/>
      <c r="R720" s="76"/>
      <c r="S720" s="76"/>
      <c r="T720" s="76"/>
      <c r="U720" s="76"/>
      <c r="V720" s="76"/>
      <c r="W720" s="80"/>
      <c r="X720" s="69"/>
      <c r="Y720" s="25"/>
      <c r="Z720" s="326"/>
      <c r="AA720" s="327"/>
      <c r="AB720" s="28"/>
      <c r="AC720" s="23"/>
      <c r="AD720" s="8"/>
      <c r="AE720" s="8"/>
      <c r="AF720" s="25"/>
      <c r="AG720" s="6"/>
      <c r="AH720" s="23"/>
      <c r="AI720" s="173"/>
      <c r="AJ720" s="26"/>
      <c r="AK720" s="23"/>
      <c r="AL720" s="25"/>
      <c r="AM720" s="6"/>
      <c r="AN720" s="23"/>
      <c r="AO720" s="247"/>
      <c r="AP720" s="243" t="str">
        <f>IF(AD720="UI",VLOOKUP(AB720,'Convert Internation Units'!$A$2:$D$33,4,FALSE),IF(AB720="Penethamate hydroiodide",0.63,IF(AB720="Benzylpenicillin Procaine /
 Benzathine Penicillin",0.61,IF(AB720="Benzathine Penicillin",0.61,IF(AB720="Procaine benzylpenicillin",0.61,IF(AB720=Prodrug!E717,Prodrug!E717,Prodrug!E717))))))</f>
        <v/>
      </c>
      <c r="AQ720" s="240" t="str">
        <f>IFERROR((((Calculations!C717*Calculations!G717)/Calculations!E717)*'Data Entry'!X720),"")</f>
        <v/>
      </c>
      <c r="AR720" s="141" t="str">
        <f>IFERROR(VLOOKUP(AB720,Lists!$P$2:$Q$182,2,0),"")</f>
        <v/>
      </c>
      <c r="AS720" s="143" t="str">
        <f>IF(AI720="UI",VLOOKUP(AG720,'Convert Internation Units'!$A$2:$D$33,4,FALSE),IF(AG720="Penethamate hydroiodide",0.63,IF(AG720="Benzylpenicillin Procaine /
 Benzathine Penicillin",0.61,IF(AG720="Benzathine Penicillin",0.61,IF(AG720="Procaine benzylpenicillin",0.61,IF(AG720=Prodrug!F717,Prodrug!F717,Prodrug!F717))))))</f>
        <v/>
      </c>
      <c r="AT720" s="240" t="str">
        <f>IFERROR((((Calculations!K717*Calculations!G717)/Calculations!E717)*'Data Entry'!X720),"")</f>
        <v/>
      </c>
      <c r="AU720" s="146" t="str">
        <f>IFERROR(VLOOKUP(AG720,Lists!$P$2:$Q$182,2,0),"")</f>
        <v/>
      </c>
      <c r="AV720" s="143" t="str">
        <f>IF(AL720="UI",VLOOKUP(AJ720,'Convert Internation Units'!$A$2:$D$33,4,FALSE),IF(AJ720="Penethamate hydroiodide",0.63,IF(AJ720="Benzylpenicillin Procaine /
 Benzathine Penicillin",0.61,IF(AJ720="Benzathine Penicillin",0.61,IF(AJ720="Procaine benzylpenicillin",0.61,IF(AJ720=Prodrug!G717,Prodrug!G717,Prodrug!G717))))))</f>
        <v/>
      </c>
      <c r="AW720" s="240" t="str">
        <f>IFERROR((((Calculations!O717*Calculations!G717)/Calculations!E717)*'Data Entry'!X720),"")</f>
        <v/>
      </c>
      <c r="AX720" s="146" t="str">
        <f>IFERROR(VLOOKUP(AJ720,Lists!$P$2:$Q$182,2,0),"")</f>
        <v/>
      </c>
      <c r="AY720" s="143" t="str">
        <f>IF(AO720="UI",VLOOKUP(AM720,'Convert Internation Units'!$A$2:$D$33,4,FALSE),IF(AM720="Penethamate hydroiodide",0.63,IF(AM720="Benzylpenicillin Procaine /
 Benzathine Penicillin",0.61,IF(AM720="Benzathine Penicillin",0.61,IF(AM720="Procaine benzylpenicillin",0.61,IF(AM720=Prodrug!H717,Prodrug!H717,Prodrug!H717))))))</f>
        <v/>
      </c>
      <c r="AZ720" s="240" t="str">
        <f>IFERROR((((Calculations!S717*Calculations!G717)/Calculations!E717)*'Data Entry'!X720),"")</f>
        <v/>
      </c>
      <c r="BA720" s="146" t="str">
        <f>IFERROR(VLOOKUP(AM720,Lists!$P$2:$Q$182,2,0),"")</f>
        <v/>
      </c>
    </row>
    <row r="721" spans="1:53" s="5" customFormat="1">
      <c r="A721" s="116">
        <v>715</v>
      </c>
      <c r="B721" s="232"/>
      <c r="C721" s="105"/>
      <c r="D721" s="105"/>
      <c r="E721" s="105"/>
      <c r="F721" s="106"/>
      <c r="G721" s="107"/>
      <c r="H721" s="107"/>
      <c r="I721" s="108"/>
      <c r="J721" s="110"/>
      <c r="K721" s="110"/>
      <c r="L721" s="110"/>
      <c r="M721" s="110"/>
      <c r="N721" s="110"/>
      <c r="O721" s="110"/>
      <c r="P721" s="110"/>
      <c r="Q721" s="110"/>
      <c r="R721" s="110"/>
      <c r="S721" s="110"/>
      <c r="T721" s="110"/>
      <c r="U721" s="110"/>
      <c r="V721" s="110"/>
      <c r="W721" s="109"/>
      <c r="X721" s="111"/>
      <c r="Y721" s="112"/>
      <c r="Z721" s="328"/>
      <c r="AA721" s="329"/>
      <c r="AB721" s="114"/>
      <c r="AC721" s="115"/>
      <c r="AD721" s="113"/>
      <c r="AE721" s="113"/>
      <c r="AF721" s="112"/>
      <c r="AG721" s="116"/>
      <c r="AH721" s="115"/>
      <c r="AI721" s="174"/>
      <c r="AJ721" s="104"/>
      <c r="AK721" s="115"/>
      <c r="AL721" s="112"/>
      <c r="AM721" s="116"/>
      <c r="AN721" s="115"/>
      <c r="AO721" s="248"/>
      <c r="AP721" s="242" t="str">
        <f>IF(AD721="UI",VLOOKUP(AB721,'Convert Internation Units'!$A$2:$D$33,4,FALSE),IF(AB721="Penethamate hydroiodide",0.63,IF(AB721="Benzylpenicillin Procaine /
 Benzathine Penicillin",0.61,IF(AB721="Benzathine Penicillin",0.61,IF(AB721="Procaine benzylpenicillin",0.61,IF(AB721=Prodrug!E718,Prodrug!E718,Prodrug!E718))))))</f>
        <v/>
      </c>
      <c r="AQ721" s="239" t="str">
        <f>IFERROR((((Calculations!C718*Calculations!G718)/Calculations!E718)*'Data Entry'!X721),"")</f>
        <v/>
      </c>
      <c r="AR721" s="234" t="str">
        <f>IFERROR(VLOOKUP(AB721,Lists!$P$2:$Q$182,2,0),"")</f>
        <v/>
      </c>
      <c r="AS721" s="233" t="str">
        <f>IF(AI721="UI",VLOOKUP(AG721,'Convert Internation Units'!$A$2:$D$33,4,FALSE),IF(AG721="Penethamate hydroiodide",0.63,IF(AG721="Benzylpenicillin Procaine /
 Benzathine Penicillin",0.61,IF(AG721="Benzathine Penicillin",0.61,IF(AG721="Procaine benzylpenicillin",0.61,IF(AG721=Prodrug!F718,Prodrug!F718,Prodrug!F718))))))</f>
        <v/>
      </c>
      <c r="AT721" s="239" t="str">
        <f>IFERROR((((Calculations!K718*Calculations!G718)/Calculations!E718)*'Data Entry'!X721),"")</f>
        <v/>
      </c>
      <c r="AU721" s="235" t="str">
        <f>IFERROR(VLOOKUP(AG721,Lists!$P$2:$Q$182,2,0),"")</f>
        <v/>
      </c>
      <c r="AV721" s="233" t="str">
        <f>IF(AL721="UI",VLOOKUP(AJ721,'Convert Internation Units'!$A$2:$D$33,4,FALSE),IF(AJ721="Penethamate hydroiodide",0.63,IF(AJ721="Benzylpenicillin Procaine /
 Benzathine Penicillin",0.61,IF(AJ721="Benzathine Penicillin",0.61,IF(AJ721="Procaine benzylpenicillin",0.61,IF(AJ721=Prodrug!G718,Prodrug!G718,Prodrug!G718))))))</f>
        <v/>
      </c>
      <c r="AW721" s="239" t="str">
        <f>IFERROR((((Calculations!O718*Calculations!G718)/Calculations!E718)*'Data Entry'!X721),"")</f>
        <v/>
      </c>
      <c r="AX721" s="235" t="str">
        <f>IFERROR(VLOOKUP(AJ721,Lists!$P$2:$Q$182,2,0),"")</f>
        <v/>
      </c>
      <c r="AY721" s="233" t="str">
        <f>IF(AO721="UI",VLOOKUP(AM721,'Convert Internation Units'!$A$2:$D$33,4,FALSE),IF(AM721="Penethamate hydroiodide",0.63,IF(AM721="Benzylpenicillin Procaine /
 Benzathine Penicillin",0.61,IF(AM721="Benzathine Penicillin",0.61,IF(AM721="Procaine benzylpenicillin",0.61,IF(AM721=Prodrug!H718,Prodrug!H718,Prodrug!H718))))))</f>
        <v/>
      </c>
      <c r="AZ721" s="239" t="str">
        <f>IFERROR((((Calculations!S718*Calculations!G718)/Calculations!E718)*'Data Entry'!X721),"")</f>
        <v/>
      </c>
      <c r="BA721" s="235" t="str">
        <f>IFERROR(VLOOKUP(AM721,Lists!$P$2:$Q$182,2,0),"")</f>
        <v/>
      </c>
    </row>
    <row r="722" spans="1:53" s="5" customFormat="1">
      <c r="A722" s="6">
        <v>716</v>
      </c>
      <c r="B722" s="231"/>
      <c r="C722" s="7"/>
      <c r="D722" s="7"/>
      <c r="E722" s="7"/>
      <c r="F722" s="67"/>
      <c r="G722" s="79"/>
      <c r="H722" s="79"/>
      <c r="I722" s="75"/>
      <c r="J722" s="76"/>
      <c r="K722" s="76"/>
      <c r="L722" s="76"/>
      <c r="M722" s="76"/>
      <c r="N722" s="76"/>
      <c r="O722" s="76"/>
      <c r="P722" s="76"/>
      <c r="Q722" s="76"/>
      <c r="R722" s="76"/>
      <c r="S722" s="76"/>
      <c r="T722" s="76"/>
      <c r="U722" s="76"/>
      <c r="V722" s="76"/>
      <c r="W722" s="80"/>
      <c r="X722" s="69"/>
      <c r="Y722" s="25"/>
      <c r="Z722" s="326"/>
      <c r="AA722" s="327"/>
      <c r="AB722" s="28"/>
      <c r="AC722" s="23"/>
      <c r="AD722" s="8"/>
      <c r="AE722" s="8"/>
      <c r="AF722" s="25"/>
      <c r="AG722" s="6"/>
      <c r="AH722" s="23"/>
      <c r="AI722" s="173"/>
      <c r="AJ722" s="26"/>
      <c r="AK722" s="23"/>
      <c r="AL722" s="25"/>
      <c r="AM722" s="6"/>
      <c r="AN722" s="23"/>
      <c r="AO722" s="247"/>
      <c r="AP722" s="243" t="str">
        <f>IF(AD722="UI",VLOOKUP(AB722,'Convert Internation Units'!$A$2:$D$33,4,FALSE),IF(AB722="Penethamate hydroiodide",0.63,IF(AB722="Benzylpenicillin Procaine /
 Benzathine Penicillin",0.61,IF(AB722="Benzathine Penicillin",0.61,IF(AB722="Procaine benzylpenicillin",0.61,IF(AB722=Prodrug!E719,Prodrug!E719,Prodrug!E719))))))</f>
        <v/>
      </c>
      <c r="AQ722" s="240" t="str">
        <f>IFERROR((((Calculations!C719*Calculations!G719)/Calculations!E719)*'Data Entry'!X722),"")</f>
        <v/>
      </c>
      <c r="AR722" s="141" t="str">
        <f>IFERROR(VLOOKUP(AB722,Lists!$P$2:$Q$182,2,0),"")</f>
        <v/>
      </c>
      <c r="AS722" s="143" t="str">
        <f>IF(AI722="UI",VLOOKUP(AG722,'Convert Internation Units'!$A$2:$D$33,4,FALSE),IF(AG722="Penethamate hydroiodide",0.63,IF(AG722="Benzylpenicillin Procaine /
 Benzathine Penicillin",0.61,IF(AG722="Benzathine Penicillin",0.61,IF(AG722="Procaine benzylpenicillin",0.61,IF(AG722=Prodrug!F719,Prodrug!F719,Prodrug!F719))))))</f>
        <v/>
      </c>
      <c r="AT722" s="240" t="str">
        <f>IFERROR((((Calculations!K719*Calculations!G719)/Calculations!E719)*'Data Entry'!X722),"")</f>
        <v/>
      </c>
      <c r="AU722" s="146" t="str">
        <f>IFERROR(VLOOKUP(AG722,Lists!$P$2:$Q$182,2,0),"")</f>
        <v/>
      </c>
      <c r="AV722" s="143" t="str">
        <f>IF(AL722="UI",VLOOKUP(AJ722,'Convert Internation Units'!$A$2:$D$33,4,FALSE),IF(AJ722="Penethamate hydroiodide",0.63,IF(AJ722="Benzylpenicillin Procaine /
 Benzathine Penicillin",0.61,IF(AJ722="Benzathine Penicillin",0.61,IF(AJ722="Procaine benzylpenicillin",0.61,IF(AJ722=Prodrug!G719,Prodrug!G719,Prodrug!G719))))))</f>
        <v/>
      </c>
      <c r="AW722" s="240" t="str">
        <f>IFERROR((((Calculations!O719*Calculations!G719)/Calculations!E719)*'Data Entry'!X722),"")</f>
        <v/>
      </c>
      <c r="AX722" s="146" t="str">
        <f>IFERROR(VLOOKUP(AJ722,Lists!$P$2:$Q$182,2,0),"")</f>
        <v/>
      </c>
      <c r="AY722" s="143" t="str">
        <f>IF(AO722="UI",VLOOKUP(AM722,'Convert Internation Units'!$A$2:$D$33,4,FALSE),IF(AM722="Penethamate hydroiodide",0.63,IF(AM722="Benzylpenicillin Procaine /
 Benzathine Penicillin",0.61,IF(AM722="Benzathine Penicillin",0.61,IF(AM722="Procaine benzylpenicillin",0.61,IF(AM722=Prodrug!H719,Prodrug!H719,Prodrug!H719))))))</f>
        <v/>
      </c>
      <c r="AZ722" s="240" t="str">
        <f>IFERROR((((Calculations!S719*Calculations!G719)/Calculations!E719)*'Data Entry'!X722),"")</f>
        <v/>
      </c>
      <c r="BA722" s="146" t="str">
        <f>IFERROR(VLOOKUP(AM722,Lists!$P$2:$Q$182,2,0),"")</f>
        <v/>
      </c>
    </row>
    <row r="723" spans="1:53" s="5" customFormat="1">
      <c r="A723" s="116">
        <v>717</v>
      </c>
      <c r="B723" s="232"/>
      <c r="C723" s="105"/>
      <c r="D723" s="105"/>
      <c r="E723" s="105"/>
      <c r="F723" s="106"/>
      <c r="G723" s="107"/>
      <c r="H723" s="107"/>
      <c r="I723" s="108"/>
      <c r="J723" s="110"/>
      <c r="K723" s="110"/>
      <c r="L723" s="110"/>
      <c r="M723" s="110"/>
      <c r="N723" s="110"/>
      <c r="O723" s="110"/>
      <c r="P723" s="110"/>
      <c r="Q723" s="110"/>
      <c r="R723" s="110"/>
      <c r="S723" s="110"/>
      <c r="T723" s="110"/>
      <c r="U723" s="110"/>
      <c r="V723" s="110"/>
      <c r="W723" s="109"/>
      <c r="X723" s="111"/>
      <c r="Y723" s="112"/>
      <c r="Z723" s="328"/>
      <c r="AA723" s="329"/>
      <c r="AB723" s="114"/>
      <c r="AC723" s="115"/>
      <c r="AD723" s="113"/>
      <c r="AE723" s="113"/>
      <c r="AF723" s="112"/>
      <c r="AG723" s="116"/>
      <c r="AH723" s="115"/>
      <c r="AI723" s="174"/>
      <c r="AJ723" s="104"/>
      <c r="AK723" s="115"/>
      <c r="AL723" s="112"/>
      <c r="AM723" s="116"/>
      <c r="AN723" s="115"/>
      <c r="AO723" s="248"/>
      <c r="AP723" s="242" t="str">
        <f>IF(AD723="UI",VLOOKUP(AB723,'Convert Internation Units'!$A$2:$D$33,4,FALSE),IF(AB723="Penethamate hydroiodide",0.63,IF(AB723="Benzylpenicillin Procaine /
 Benzathine Penicillin",0.61,IF(AB723="Benzathine Penicillin",0.61,IF(AB723="Procaine benzylpenicillin",0.61,IF(AB723=Prodrug!E720,Prodrug!E720,Prodrug!E720))))))</f>
        <v/>
      </c>
      <c r="AQ723" s="239" t="str">
        <f>IFERROR((((Calculations!C720*Calculations!G720)/Calculations!E720)*'Data Entry'!X723),"")</f>
        <v/>
      </c>
      <c r="AR723" s="234" t="str">
        <f>IFERROR(VLOOKUP(AB723,Lists!$P$2:$Q$182,2,0),"")</f>
        <v/>
      </c>
      <c r="AS723" s="233" t="str">
        <f>IF(AI723="UI",VLOOKUP(AG723,'Convert Internation Units'!$A$2:$D$33,4,FALSE),IF(AG723="Penethamate hydroiodide",0.63,IF(AG723="Benzylpenicillin Procaine /
 Benzathine Penicillin",0.61,IF(AG723="Benzathine Penicillin",0.61,IF(AG723="Procaine benzylpenicillin",0.61,IF(AG723=Prodrug!F720,Prodrug!F720,Prodrug!F720))))))</f>
        <v/>
      </c>
      <c r="AT723" s="239" t="str">
        <f>IFERROR((((Calculations!K720*Calculations!G720)/Calculations!E720)*'Data Entry'!X723),"")</f>
        <v/>
      </c>
      <c r="AU723" s="235" t="str">
        <f>IFERROR(VLOOKUP(AG723,Lists!$P$2:$Q$182,2,0),"")</f>
        <v/>
      </c>
      <c r="AV723" s="233" t="str">
        <f>IF(AL723="UI",VLOOKUP(AJ723,'Convert Internation Units'!$A$2:$D$33,4,FALSE),IF(AJ723="Penethamate hydroiodide",0.63,IF(AJ723="Benzylpenicillin Procaine /
 Benzathine Penicillin",0.61,IF(AJ723="Benzathine Penicillin",0.61,IF(AJ723="Procaine benzylpenicillin",0.61,IF(AJ723=Prodrug!G720,Prodrug!G720,Prodrug!G720))))))</f>
        <v/>
      </c>
      <c r="AW723" s="239" t="str">
        <f>IFERROR((((Calculations!O720*Calculations!G720)/Calculations!E720)*'Data Entry'!X723),"")</f>
        <v/>
      </c>
      <c r="AX723" s="235" t="str">
        <f>IFERROR(VLOOKUP(AJ723,Lists!$P$2:$Q$182,2,0),"")</f>
        <v/>
      </c>
      <c r="AY723" s="233" t="str">
        <f>IF(AO723="UI",VLOOKUP(AM723,'Convert Internation Units'!$A$2:$D$33,4,FALSE),IF(AM723="Penethamate hydroiodide",0.63,IF(AM723="Benzylpenicillin Procaine /
 Benzathine Penicillin",0.61,IF(AM723="Benzathine Penicillin",0.61,IF(AM723="Procaine benzylpenicillin",0.61,IF(AM723=Prodrug!H720,Prodrug!H720,Prodrug!H720))))))</f>
        <v/>
      </c>
      <c r="AZ723" s="239" t="str">
        <f>IFERROR((((Calculations!S720*Calculations!G720)/Calculations!E720)*'Data Entry'!X723),"")</f>
        <v/>
      </c>
      <c r="BA723" s="235" t="str">
        <f>IFERROR(VLOOKUP(AM723,Lists!$P$2:$Q$182,2,0),"")</f>
        <v/>
      </c>
    </row>
    <row r="724" spans="1:53" s="5" customFormat="1">
      <c r="A724" s="6">
        <v>718</v>
      </c>
      <c r="B724" s="231"/>
      <c r="C724" s="7"/>
      <c r="D724" s="7"/>
      <c r="E724" s="7"/>
      <c r="F724" s="67"/>
      <c r="G724" s="79"/>
      <c r="H724" s="79"/>
      <c r="I724" s="75"/>
      <c r="J724" s="76"/>
      <c r="K724" s="76"/>
      <c r="L724" s="76"/>
      <c r="M724" s="76"/>
      <c r="N724" s="76"/>
      <c r="O724" s="76"/>
      <c r="P724" s="76"/>
      <c r="Q724" s="76"/>
      <c r="R724" s="76"/>
      <c r="S724" s="76"/>
      <c r="T724" s="76"/>
      <c r="U724" s="76"/>
      <c r="V724" s="76"/>
      <c r="W724" s="80"/>
      <c r="X724" s="69"/>
      <c r="Y724" s="25"/>
      <c r="Z724" s="326"/>
      <c r="AA724" s="327"/>
      <c r="AB724" s="28"/>
      <c r="AC724" s="23"/>
      <c r="AD724" s="8"/>
      <c r="AE724" s="8"/>
      <c r="AF724" s="25"/>
      <c r="AG724" s="6"/>
      <c r="AH724" s="23"/>
      <c r="AI724" s="173"/>
      <c r="AJ724" s="26"/>
      <c r="AK724" s="23"/>
      <c r="AL724" s="25"/>
      <c r="AM724" s="6"/>
      <c r="AN724" s="23"/>
      <c r="AO724" s="247"/>
      <c r="AP724" s="243" t="str">
        <f>IF(AD724="UI",VLOOKUP(AB724,'Convert Internation Units'!$A$2:$D$33,4,FALSE),IF(AB724="Penethamate hydroiodide",0.63,IF(AB724="Benzylpenicillin Procaine /
 Benzathine Penicillin",0.61,IF(AB724="Benzathine Penicillin",0.61,IF(AB724="Procaine benzylpenicillin",0.61,IF(AB724=Prodrug!E721,Prodrug!E721,Prodrug!E721))))))</f>
        <v/>
      </c>
      <c r="AQ724" s="240" t="str">
        <f>IFERROR((((Calculations!C721*Calculations!G721)/Calculations!E721)*'Data Entry'!X724),"")</f>
        <v/>
      </c>
      <c r="AR724" s="141" t="str">
        <f>IFERROR(VLOOKUP(AB724,Lists!$P$2:$Q$182,2,0),"")</f>
        <v/>
      </c>
      <c r="AS724" s="143" t="str">
        <f>IF(AI724="UI",VLOOKUP(AG724,'Convert Internation Units'!$A$2:$D$33,4,FALSE),IF(AG724="Penethamate hydroiodide",0.63,IF(AG724="Benzylpenicillin Procaine /
 Benzathine Penicillin",0.61,IF(AG724="Benzathine Penicillin",0.61,IF(AG724="Procaine benzylpenicillin",0.61,IF(AG724=Prodrug!F721,Prodrug!F721,Prodrug!F721))))))</f>
        <v/>
      </c>
      <c r="AT724" s="240" t="str">
        <f>IFERROR((((Calculations!K721*Calculations!G721)/Calculations!E721)*'Data Entry'!X724),"")</f>
        <v/>
      </c>
      <c r="AU724" s="146" t="str">
        <f>IFERROR(VLOOKUP(AG724,Lists!$P$2:$Q$182,2,0),"")</f>
        <v/>
      </c>
      <c r="AV724" s="143" t="str">
        <f>IF(AL724="UI",VLOOKUP(AJ724,'Convert Internation Units'!$A$2:$D$33,4,FALSE),IF(AJ724="Penethamate hydroiodide",0.63,IF(AJ724="Benzylpenicillin Procaine /
 Benzathine Penicillin",0.61,IF(AJ724="Benzathine Penicillin",0.61,IF(AJ724="Procaine benzylpenicillin",0.61,IF(AJ724=Prodrug!G721,Prodrug!G721,Prodrug!G721))))))</f>
        <v/>
      </c>
      <c r="AW724" s="240" t="str">
        <f>IFERROR((((Calculations!O721*Calculations!G721)/Calculations!E721)*'Data Entry'!X724),"")</f>
        <v/>
      </c>
      <c r="AX724" s="146" t="str">
        <f>IFERROR(VLOOKUP(AJ724,Lists!$P$2:$Q$182,2,0),"")</f>
        <v/>
      </c>
      <c r="AY724" s="143" t="str">
        <f>IF(AO724="UI",VLOOKUP(AM724,'Convert Internation Units'!$A$2:$D$33,4,FALSE),IF(AM724="Penethamate hydroiodide",0.63,IF(AM724="Benzylpenicillin Procaine /
 Benzathine Penicillin",0.61,IF(AM724="Benzathine Penicillin",0.61,IF(AM724="Procaine benzylpenicillin",0.61,IF(AM724=Prodrug!H721,Prodrug!H721,Prodrug!H721))))))</f>
        <v/>
      </c>
      <c r="AZ724" s="240" t="str">
        <f>IFERROR((((Calculations!S721*Calculations!G721)/Calculations!E721)*'Data Entry'!X724),"")</f>
        <v/>
      </c>
      <c r="BA724" s="146" t="str">
        <f>IFERROR(VLOOKUP(AM724,Lists!$P$2:$Q$182,2,0),"")</f>
        <v/>
      </c>
    </row>
    <row r="725" spans="1:53" s="5" customFormat="1">
      <c r="A725" s="116">
        <v>719</v>
      </c>
      <c r="B725" s="232"/>
      <c r="C725" s="105"/>
      <c r="D725" s="105"/>
      <c r="E725" s="105"/>
      <c r="F725" s="106"/>
      <c r="G725" s="107"/>
      <c r="H725" s="107"/>
      <c r="I725" s="108"/>
      <c r="J725" s="110"/>
      <c r="K725" s="110"/>
      <c r="L725" s="110"/>
      <c r="M725" s="110"/>
      <c r="N725" s="110"/>
      <c r="O725" s="110"/>
      <c r="P725" s="110"/>
      <c r="Q725" s="110"/>
      <c r="R725" s="110"/>
      <c r="S725" s="110"/>
      <c r="T725" s="110"/>
      <c r="U725" s="110"/>
      <c r="V725" s="110"/>
      <c r="W725" s="109"/>
      <c r="X725" s="111"/>
      <c r="Y725" s="112"/>
      <c r="Z725" s="328"/>
      <c r="AA725" s="329"/>
      <c r="AB725" s="114"/>
      <c r="AC725" s="115"/>
      <c r="AD725" s="113"/>
      <c r="AE725" s="113"/>
      <c r="AF725" s="112"/>
      <c r="AG725" s="116"/>
      <c r="AH725" s="115"/>
      <c r="AI725" s="174"/>
      <c r="AJ725" s="104"/>
      <c r="AK725" s="115"/>
      <c r="AL725" s="112"/>
      <c r="AM725" s="116"/>
      <c r="AN725" s="115"/>
      <c r="AO725" s="248"/>
      <c r="AP725" s="242" t="str">
        <f>IF(AD725="UI",VLOOKUP(AB725,'Convert Internation Units'!$A$2:$D$33,4,FALSE),IF(AB725="Penethamate hydroiodide",0.63,IF(AB725="Benzylpenicillin Procaine /
 Benzathine Penicillin",0.61,IF(AB725="Benzathine Penicillin",0.61,IF(AB725="Procaine benzylpenicillin",0.61,IF(AB725=Prodrug!E722,Prodrug!E722,Prodrug!E722))))))</f>
        <v/>
      </c>
      <c r="AQ725" s="239" t="str">
        <f>IFERROR((((Calculations!C722*Calculations!G722)/Calculations!E722)*'Data Entry'!X725),"")</f>
        <v/>
      </c>
      <c r="AR725" s="234" t="str">
        <f>IFERROR(VLOOKUP(AB725,Lists!$P$2:$Q$182,2,0),"")</f>
        <v/>
      </c>
      <c r="AS725" s="233" t="str">
        <f>IF(AI725="UI",VLOOKUP(AG725,'Convert Internation Units'!$A$2:$D$33,4,FALSE),IF(AG725="Penethamate hydroiodide",0.63,IF(AG725="Benzylpenicillin Procaine /
 Benzathine Penicillin",0.61,IF(AG725="Benzathine Penicillin",0.61,IF(AG725="Procaine benzylpenicillin",0.61,IF(AG725=Prodrug!F722,Prodrug!F722,Prodrug!F722))))))</f>
        <v/>
      </c>
      <c r="AT725" s="239" t="str">
        <f>IFERROR((((Calculations!K722*Calculations!G722)/Calculations!E722)*'Data Entry'!X725),"")</f>
        <v/>
      </c>
      <c r="AU725" s="235" t="str">
        <f>IFERROR(VLOOKUP(AG725,Lists!$P$2:$Q$182,2,0),"")</f>
        <v/>
      </c>
      <c r="AV725" s="233" t="str">
        <f>IF(AL725="UI",VLOOKUP(AJ725,'Convert Internation Units'!$A$2:$D$33,4,FALSE),IF(AJ725="Penethamate hydroiodide",0.63,IF(AJ725="Benzylpenicillin Procaine /
 Benzathine Penicillin",0.61,IF(AJ725="Benzathine Penicillin",0.61,IF(AJ725="Procaine benzylpenicillin",0.61,IF(AJ725=Prodrug!G722,Prodrug!G722,Prodrug!G722))))))</f>
        <v/>
      </c>
      <c r="AW725" s="239" t="str">
        <f>IFERROR((((Calculations!O722*Calculations!G722)/Calculations!E722)*'Data Entry'!X725),"")</f>
        <v/>
      </c>
      <c r="AX725" s="235" t="str">
        <f>IFERROR(VLOOKUP(AJ725,Lists!$P$2:$Q$182,2,0),"")</f>
        <v/>
      </c>
      <c r="AY725" s="233" t="str">
        <f>IF(AO725="UI",VLOOKUP(AM725,'Convert Internation Units'!$A$2:$D$33,4,FALSE),IF(AM725="Penethamate hydroiodide",0.63,IF(AM725="Benzylpenicillin Procaine /
 Benzathine Penicillin",0.61,IF(AM725="Benzathine Penicillin",0.61,IF(AM725="Procaine benzylpenicillin",0.61,IF(AM725=Prodrug!H722,Prodrug!H722,Prodrug!H722))))))</f>
        <v/>
      </c>
      <c r="AZ725" s="239" t="str">
        <f>IFERROR((((Calculations!S722*Calculations!G722)/Calculations!E722)*'Data Entry'!X725),"")</f>
        <v/>
      </c>
      <c r="BA725" s="235" t="str">
        <f>IFERROR(VLOOKUP(AM725,Lists!$P$2:$Q$182,2,0),"")</f>
        <v/>
      </c>
    </row>
    <row r="726" spans="1:53" s="5" customFormat="1">
      <c r="A726" s="6">
        <v>720</v>
      </c>
      <c r="B726" s="231"/>
      <c r="C726" s="7"/>
      <c r="D726" s="7"/>
      <c r="E726" s="7"/>
      <c r="F726" s="67"/>
      <c r="G726" s="79"/>
      <c r="H726" s="79"/>
      <c r="I726" s="75"/>
      <c r="J726" s="76"/>
      <c r="K726" s="76"/>
      <c r="L726" s="76"/>
      <c r="M726" s="76"/>
      <c r="N726" s="76"/>
      <c r="O726" s="76"/>
      <c r="P726" s="76"/>
      <c r="Q726" s="76"/>
      <c r="R726" s="76"/>
      <c r="S726" s="76"/>
      <c r="T726" s="76"/>
      <c r="U726" s="76"/>
      <c r="V726" s="76"/>
      <c r="W726" s="80"/>
      <c r="X726" s="69"/>
      <c r="Y726" s="25"/>
      <c r="Z726" s="326"/>
      <c r="AA726" s="327"/>
      <c r="AB726" s="28"/>
      <c r="AC726" s="23"/>
      <c r="AD726" s="8"/>
      <c r="AE726" s="8"/>
      <c r="AF726" s="25"/>
      <c r="AG726" s="6"/>
      <c r="AH726" s="23"/>
      <c r="AI726" s="173"/>
      <c r="AJ726" s="26"/>
      <c r="AK726" s="23"/>
      <c r="AL726" s="25"/>
      <c r="AM726" s="6"/>
      <c r="AN726" s="23"/>
      <c r="AO726" s="247"/>
      <c r="AP726" s="243" t="str">
        <f>IF(AD726="UI",VLOOKUP(AB726,'Convert Internation Units'!$A$2:$D$33,4,FALSE),IF(AB726="Penethamate hydroiodide",0.63,IF(AB726="Benzylpenicillin Procaine /
 Benzathine Penicillin",0.61,IF(AB726="Benzathine Penicillin",0.61,IF(AB726="Procaine benzylpenicillin",0.61,IF(AB726=Prodrug!E723,Prodrug!E723,Prodrug!E723))))))</f>
        <v/>
      </c>
      <c r="AQ726" s="240" t="str">
        <f>IFERROR((((Calculations!C723*Calculations!G723)/Calculations!E723)*'Data Entry'!X726),"")</f>
        <v/>
      </c>
      <c r="AR726" s="141" t="str">
        <f>IFERROR(VLOOKUP(AB726,Lists!$P$2:$Q$182,2,0),"")</f>
        <v/>
      </c>
      <c r="AS726" s="143" t="str">
        <f>IF(AI726="UI",VLOOKUP(AG726,'Convert Internation Units'!$A$2:$D$33,4,FALSE),IF(AG726="Penethamate hydroiodide",0.63,IF(AG726="Benzylpenicillin Procaine /
 Benzathine Penicillin",0.61,IF(AG726="Benzathine Penicillin",0.61,IF(AG726="Procaine benzylpenicillin",0.61,IF(AG726=Prodrug!F723,Prodrug!F723,Prodrug!F723))))))</f>
        <v/>
      </c>
      <c r="AT726" s="240" t="str">
        <f>IFERROR((((Calculations!K723*Calculations!G723)/Calculations!E723)*'Data Entry'!X726),"")</f>
        <v/>
      </c>
      <c r="AU726" s="146" t="str">
        <f>IFERROR(VLOOKUP(AG726,Lists!$P$2:$Q$182,2,0),"")</f>
        <v/>
      </c>
      <c r="AV726" s="143" t="str">
        <f>IF(AL726="UI",VLOOKUP(AJ726,'Convert Internation Units'!$A$2:$D$33,4,FALSE),IF(AJ726="Penethamate hydroiodide",0.63,IF(AJ726="Benzylpenicillin Procaine /
 Benzathine Penicillin",0.61,IF(AJ726="Benzathine Penicillin",0.61,IF(AJ726="Procaine benzylpenicillin",0.61,IF(AJ726=Prodrug!G723,Prodrug!G723,Prodrug!G723))))))</f>
        <v/>
      </c>
      <c r="AW726" s="240" t="str">
        <f>IFERROR((((Calculations!O723*Calculations!G723)/Calculations!E723)*'Data Entry'!X726),"")</f>
        <v/>
      </c>
      <c r="AX726" s="146" t="str">
        <f>IFERROR(VLOOKUP(AJ726,Lists!$P$2:$Q$182,2,0),"")</f>
        <v/>
      </c>
      <c r="AY726" s="143" t="str">
        <f>IF(AO726="UI",VLOOKUP(AM726,'Convert Internation Units'!$A$2:$D$33,4,FALSE),IF(AM726="Penethamate hydroiodide",0.63,IF(AM726="Benzylpenicillin Procaine /
 Benzathine Penicillin",0.61,IF(AM726="Benzathine Penicillin",0.61,IF(AM726="Procaine benzylpenicillin",0.61,IF(AM726=Prodrug!H723,Prodrug!H723,Prodrug!H723))))))</f>
        <v/>
      </c>
      <c r="AZ726" s="240" t="str">
        <f>IFERROR((((Calculations!S723*Calculations!G723)/Calculations!E723)*'Data Entry'!X726),"")</f>
        <v/>
      </c>
      <c r="BA726" s="146" t="str">
        <f>IFERROR(VLOOKUP(AM726,Lists!$P$2:$Q$182,2,0),"")</f>
        <v/>
      </c>
    </row>
    <row r="727" spans="1:53" s="5" customFormat="1">
      <c r="A727" s="116">
        <v>721</v>
      </c>
      <c r="B727" s="232"/>
      <c r="C727" s="105"/>
      <c r="D727" s="105"/>
      <c r="E727" s="105"/>
      <c r="F727" s="106"/>
      <c r="G727" s="107"/>
      <c r="H727" s="107"/>
      <c r="I727" s="108"/>
      <c r="J727" s="110"/>
      <c r="K727" s="110"/>
      <c r="L727" s="110"/>
      <c r="M727" s="110"/>
      <c r="N727" s="110"/>
      <c r="O727" s="110"/>
      <c r="P727" s="110"/>
      <c r="Q727" s="110"/>
      <c r="R727" s="110"/>
      <c r="S727" s="110"/>
      <c r="T727" s="110"/>
      <c r="U727" s="110"/>
      <c r="V727" s="110"/>
      <c r="W727" s="109"/>
      <c r="X727" s="111"/>
      <c r="Y727" s="112"/>
      <c r="Z727" s="112"/>
      <c r="AA727" s="113"/>
      <c r="AB727" s="114"/>
      <c r="AC727" s="115"/>
      <c r="AD727" s="113"/>
      <c r="AE727" s="113"/>
      <c r="AF727" s="112"/>
      <c r="AG727" s="116"/>
      <c r="AH727" s="115"/>
      <c r="AI727" s="174"/>
      <c r="AJ727" s="104"/>
      <c r="AK727" s="115"/>
      <c r="AL727" s="112"/>
      <c r="AM727" s="116"/>
      <c r="AN727" s="115"/>
      <c r="AO727" s="248"/>
      <c r="AP727" s="242" t="str">
        <f>IF(AD727="UI",VLOOKUP(AB727,'Convert Internation Units'!$A$2:$D$33,4,FALSE),IF(AB727="Penethamate hydroiodide",0.63,IF(AB727="Benzylpenicillin Procaine /
 Benzathine Penicillin",0.61,IF(AB727="Benzathine Penicillin",0.61,IF(AB727="Procaine benzylpenicillin",0.61,IF(AB727=Prodrug!E724,Prodrug!E724,Prodrug!E724))))))</f>
        <v/>
      </c>
      <c r="AQ727" s="239" t="str">
        <f>IFERROR((((Calculations!C724*Calculations!G724)/Calculations!E724)*'Data Entry'!X727),"")</f>
        <v/>
      </c>
      <c r="AR727" s="234" t="str">
        <f>IFERROR(VLOOKUP(AB727,Lists!$P$2:$Q$182,2,0),"")</f>
        <v/>
      </c>
      <c r="AS727" s="233" t="str">
        <f>IF(AI727="UI",VLOOKUP(AG727,'Convert Internation Units'!$A$2:$D$33,4,FALSE),IF(AG727="Penethamate hydroiodide",0.63,IF(AG727="Benzylpenicillin Procaine /
 Benzathine Penicillin",0.61,IF(AG727="Benzathine Penicillin",0.61,IF(AG727="Procaine benzylpenicillin",0.61,IF(AG727=Prodrug!F724,Prodrug!F724,Prodrug!F724))))))</f>
        <v/>
      </c>
      <c r="AT727" s="239" t="str">
        <f>IFERROR((((Calculations!K724*Calculations!G724)/Calculations!E724)*'Data Entry'!X727),"")</f>
        <v/>
      </c>
      <c r="AU727" s="235" t="str">
        <f>IFERROR(VLOOKUP(AG727,Lists!$P$2:$Q$182,2,0),"")</f>
        <v/>
      </c>
      <c r="AV727" s="233" t="str">
        <f>IF(AL727="UI",VLOOKUP(AJ727,'Convert Internation Units'!$A$2:$D$33,4,FALSE),IF(AJ727="Penethamate hydroiodide",0.63,IF(AJ727="Benzylpenicillin Procaine /
 Benzathine Penicillin",0.61,IF(AJ727="Benzathine Penicillin",0.61,IF(AJ727="Procaine benzylpenicillin",0.61,IF(AJ727=Prodrug!G724,Prodrug!G724,Prodrug!G724))))))</f>
        <v/>
      </c>
      <c r="AW727" s="239" t="str">
        <f>IFERROR((((Calculations!O724*Calculations!G724)/Calculations!E724)*'Data Entry'!X727),"")</f>
        <v/>
      </c>
      <c r="AX727" s="235" t="str">
        <f>IFERROR(VLOOKUP(AJ727,Lists!$P$2:$Q$182,2,0),"")</f>
        <v/>
      </c>
      <c r="AY727" s="233" t="str">
        <f>IF(AO727="UI",VLOOKUP(AM727,'Convert Internation Units'!$A$2:$D$33,4,FALSE),IF(AM727="Penethamate hydroiodide",0.63,IF(AM727="Benzylpenicillin Procaine /
 Benzathine Penicillin",0.61,IF(AM727="Benzathine Penicillin",0.61,IF(AM727="Procaine benzylpenicillin",0.61,IF(AM727=Prodrug!H724,Prodrug!H724,Prodrug!H724))))))</f>
        <v/>
      </c>
      <c r="AZ727" s="239" t="str">
        <f>IFERROR((((Calculations!S724*Calculations!G724)/Calculations!E724)*'Data Entry'!X727),"")</f>
        <v/>
      </c>
      <c r="BA727" s="235" t="str">
        <f>IFERROR(VLOOKUP(AM727,Lists!$P$2:$Q$182,2,0),"")</f>
        <v/>
      </c>
    </row>
    <row r="728" spans="1:53" s="5" customFormat="1">
      <c r="A728" s="6">
        <v>722</v>
      </c>
      <c r="B728" s="231"/>
      <c r="C728" s="7"/>
      <c r="D728" s="7"/>
      <c r="E728" s="7"/>
      <c r="F728" s="67"/>
      <c r="G728" s="79"/>
      <c r="H728" s="79"/>
      <c r="I728" s="75"/>
      <c r="J728" s="76"/>
      <c r="K728" s="76"/>
      <c r="L728" s="76"/>
      <c r="M728" s="76"/>
      <c r="N728" s="76"/>
      <c r="O728" s="76"/>
      <c r="P728" s="76"/>
      <c r="Q728" s="76"/>
      <c r="R728" s="76"/>
      <c r="S728" s="76"/>
      <c r="T728" s="76"/>
      <c r="U728" s="76"/>
      <c r="V728" s="76"/>
      <c r="W728" s="80"/>
      <c r="X728" s="69"/>
      <c r="Y728" s="25"/>
      <c r="Z728" s="25"/>
      <c r="AA728" s="8"/>
      <c r="AB728" s="28"/>
      <c r="AC728" s="23"/>
      <c r="AD728" s="8"/>
      <c r="AE728" s="8"/>
      <c r="AF728" s="25"/>
      <c r="AG728" s="6"/>
      <c r="AH728" s="23"/>
      <c r="AI728" s="173"/>
      <c r="AJ728" s="26"/>
      <c r="AK728" s="23"/>
      <c r="AL728" s="25"/>
      <c r="AM728" s="6"/>
      <c r="AN728" s="23"/>
      <c r="AO728" s="247"/>
      <c r="AP728" s="243" t="str">
        <f>IF(AD728="UI",VLOOKUP(AB728,'Convert Internation Units'!$A$2:$D$33,4,FALSE),IF(AB728="Penethamate hydroiodide",0.63,IF(AB728="Benzylpenicillin Procaine /
 Benzathine Penicillin",0.61,IF(AB728="Benzathine Penicillin",0.61,IF(AB728="Procaine benzylpenicillin",0.61,IF(AB728=Prodrug!E725,Prodrug!E725,Prodrug!E725))))))</f>
        <v/>
      </c>
      <c r="AQ728" s="240" t="str">
        <f>IFERROR((((Calculations!C725*Calculations!G725)/Calculations!E725)*'Data Entry'!X728),"")</f>
        <v/>
      </c>
      <c r="AR728" s="141" t="str">
        <f>IFERROR(VLOOKUP(AB728,Lists!$P$2:$Q$182,2,0),"")</f>
        <v/>
      </c>
      <c r="AS728" s="143" t="str">
        <f>IF(AI728="UI",VLOOKUP(AG728,'Convert Internation Units'!$A$2:$D$33,4,FALSE),IF(AG728="Penethamate hydroiodide",0.63,IF(AG728="Benzylpenicillin Procaine /
 Benzathine Penicillin",0.61,IF(AG728="Benzathine Penicillin",0.61,IF(AG728="Procaine benzylpenicillin",0.61,IF(AG728=Prodrug!F725,Prodrug!F725,Prodrug!F725))))))</f>
        <v/>
      </c>
      <c r="AT728" s="240" t="str">
        <f>IFERROR((((Calculations!K725*Calculations!G725)/Calculations!E725)*'Data Entry'!X728),"")</f>
        <v/>
      </c>
      <c r="AU728" s="146" t="str">
        <f>IFERROR(VLOOKUP(AG728,Lists!$P$2:$Q$182,2,0),"")</f>
        <v/>
      </c>
      <c r="AV728" s="143" t="str">
        <f>IF(AL728="UI",VLOOKUP(AJ728,'Convert Internation Units'!$A$2:$D$33,4,FALSE),IF(AJ728="Penethamate hydroiodide",0.63,IF(AJ728="Benzylpenicillin Procaine /
 Benzathine Penicillin",0.61,IF(AJ728="Benzathine Penicillin",0.61,IF(AJ728="Procaine benzylpenicillin",0.61,IF(AJ728=Prodrug!G725,Prodrug!G725,Prodrug!G725))))))</f>
        <v/>
      </c>
      <c r="AW728" s="240" t="str">
        <f>IFERROR((((Calculations!O725*Calculations!G725)/Calculations!E725)*'Data Entry'!X728),"")</f>
        <v/>
      </c>
      <c r="AX728" s="146" t="str">
        <f>IFERROR(VLOOKUP(AJ728,Lists!$P$2:$Q$182,2,0),"")</f>
        <v/>
      </c>
      <c r="AY728" s="143" t="str">
        <f>IF(AO728="UI",VLOOKUP(AM728,'Convert Internation Units'!$A$2:$D$33,4,FALSE),IF(AM728="Penethamate hydroiodide",0.63,IF(AM728="Benzylpenicillin Procaine /
 Benzathine Penicillin",0.61,IF(AM728="Benzathine Penicillin",0.61,IF(AM728="Procaine benzylpenicillin",0.61,IF(AM728=Prodrug!H725,Prodrug!H725,Prodrug!H725))))))</f>
        <v/>
      </c>
      <c r="AZ728" s="240" t="str">
        <f>IFERROR((((Calculations!S725*Calculations!G725)/Calculations!E725)*'Data Entry'!X728),"")</f>
        <v/>
      </c>
      <c r="BA728" s="146" t="str">
        <f>IFERROR(VLOOKUP(AM728,Lists!$P$2:$Q$182,2,0),"")</f>
        <v/>
      </c>
    </row>
    <row r="729" spans="1:53" s="5" customFormat="1">
      <c r="A729" s="116">
        <v>723</v>
      </c>
      <c r="B729" s="232"/>
      <c r="C729" s="105"/>
      <c r="D729" s="105"/>
      <c r="E729" s="105"/>
      <c r="F729" s="106"/>
      <c r="G729" s="107"/>
      <c r="H729" s="107"/>
      <c r="I729" s="108"/>
      <c r="J729" s="110"/>
      <c r="K729" s="110"/>
      <c r="L729" s="110"/>
      <c r="M729" s="110"/>
      <c r="N729" s="110"/>
      <c r="O729" s="110"/>
      <c r="P729" s="110"/>
      <c r="Q729" s="110"/>
      <c r="R729" s="110"/>
      <c r="S729" s="110"/>
      <c r="T729" s="110"/>
      <c r="U729" s="110"/>
      <c r="V729" s="110"/>
      <c r="W729" s="109"/>
      <c r="X729" s="111"/>
      <c r="Y729" s="112"/>
      <c r="Z729" s="112"/>
      <c r="AA729" s="113"/>
      <c r="AB729" s="114"/>
      <c r="AC729" s="115"/>
      <c r="AD729" s="113"/>
      <c r="AE729" s="113"/>
      <c r="AF729" s="112"/>
      <c r="AG729" s="116"/>
      <c r="AH729" s="115"/>
      <c r="AI729" s="174"/>
      <c r="AJ729" s="104"/>
      <c r="AK729" s="115"/>
      <c r="AL729" s="112"/>
      <c r="AM729" s="116"/>
      <c r="AN729" s="115"/>
      <c r="AO729" s="248"/>
      <c r="AP729" s="242" t="str">
        <f>IF(AD729="UI",VLOOKUP(AB729,'Convert Internation Units'!$A$2:$D$33,4,FALSE),IF(AB729="Penethamate hydroiodide",0.63,IF(AB729="Benzylpenicillin Procaine /
 Benzathine Penicillin",0.61,IF(AB729="Benzathine Penicillin",0.61,IF(AB729="Procaine benzylpenicillin",0.61,IF(AB729=Prodrug!E726,Prodrug!E726,Prodrug!E726))))))</f>
        <v/>
      </c>
      <c r="AQ729" s="239" t="str">
        <f>IFERROR((((Calculations!C726*Calculations!G726)/Calculations!E726)*'Data Entry'!X729),"")</f>
        <v/>
      </c>
      <c r="AR729" s="234" t="str">
        <f>IFERROR(VLOOKUP(AB729,Lists!$P$2:$Q$182,2,0),"")</f>
        <v/>
      </c>
      <c r="AS729" s="233" t="str">
        <f>IF(AI729="UI",VLOOKUP(AG729,'Convert Internation Units'!$A$2:$D$33,4,FALSE),IF(AG729="Penethamate hydroiodide",0.63,IF(AG729="Benzylpenicillin Procaine /
 Benzathine Penicillin",0.61,IF(AG729="Benzathine Penicillin",0.61,IF(AG729="Procaine benzylpenicillin",0.61,IF(AG729=Prodrug!F726,Prodrug!F726,Prodrug!F726))))))</f>
        <v/>
      </c>
      <c r="AT729" s="239" t="str">
        <f>IFERROR((((Calculations!K726*Calculations!G726)/Calculations!E726)*'Data Entry'!X729),"")</f>
        <v/>
      </c>
      <c r="AU729" s="235" t="str">
        <f>IFERROR(VLOOKUP(AG729,Lists!$P$2:$Q$182,2,0),"")</f>
        <v/>
      </c>
      <c r="AV729" s="233" t="str">
        <f>IF(AL729="UI",VLOOKUP(AJ729,'Convert Internation Units'!$A$2:$D$33,4,FALSE),IF(AJ729="Penethamate hydroiodide",0.63,IF(AJ729="Benzylpenicillin Procaine /
 Benzathine Penicillin",0.61,IF(AJ729="Benzathine Penicillin",0.61,IF(AJ729="Procaine benzylpenicillin",0.61,IF(AJ729=Prodrug!G726,Prodrug!G726,Prodrug!G726))))))</f>
        <v/>
      </c>
      <c r="AW729" s="239" t="str">
        <f>IFERROR((((Calculations!O726*Calculations!G726)/Calculations!E726)*'Data Entry'!X729),"")</f>
        <v/>
      </c>
      <c r="AX729" s="235" t="str">
        <f>IFERROR(VLOOKUP(AJ729,Lists!$P$2:$Q$182,2,0),"")</f>
        <v/>
      </c>
      <c r="AY729" s="233" t="str">
        <f>IF(AO729="UI",VLOOKUP(AM729,'Convert Internation Units'!$A$2:$D$33,4,FALSE),IF(AM729="Penethamate hydroiodide",0.63,IF(AM729="Benzylpenicillin Procaine /
 Benzathine Penicillin",0.61,IF(AM729="Benzathine Penicillin",0.61,IF(AM729="Procaine benzylpenicillin",0.61,IF(AM729=Prodrug!H726,Prodrug!H726,Prodrug!H726))))))</f>
        <v/>
      </c>
      <c r="AZ729" s="239" t="str">
        <f>IFERROR((((Calculations!S726*Calculations!G726)/Calculations!E726)*'Data Entry'!X729),"")</f>
        <v/>
      </c>
      <c r="BA729" s="235" t="str">
        <f>IFERROR(VLOOKUP(AM729,Lists!$P$2:$Q$182,2,0),"")</f>
        <v/>
      </c>
    </row>
    <row r="730" spans="1:53" s="5" customFormat="1">
      <c r="A730" s="6">
        <v>724</v>
      </c>
      <c r="B730" s="231"/>
      <c r="C730" s="7"/>
      <c r="D730" s="7"/>
      <c r="E730" s="7"/>
      <c r="F730" s="67"/>
      <c r="G730" s="79"/>
      <c r="H730" s="79"/>
      <c r="I730" s="75"/>
      <c r="J730" s="76"/>
      <c r="K730" s="76"/>
      <c r="L730" s="76"/>
      <c r="M730" s="76"/>
      <c r="N730" s="76"/>
      <c r="O730" s="76"/>
      <c r="P730" s="76"/>
      <c r="Q730" s="76"/>
      <c r="R730" s="76"/>
      <c r="S730" s="76"/>
      <c r="T730" s="76"/>
      <c r="U730" s="76"/>
      <c r="V730" s="76"/>
      <c r="W730" s="80"/>
      <c r="X730" s="69"/>
      <c r="Y730" s="25"/>
      <c r="Z730" s="25"/>
      <c r="AA730" s="8"/>
      <c r="AB730" s="28"/>
      <c r="AC730" s="23"/>
      <c r="AD730" s="8"/>
      <c r="AE730" s="8"/>
      <c r="AF730" s="25"/>
      <c r="AG730" s="6"/>
      <c r="AH730" s="23"/>
      <c r="AI730" s="173"/>
      <c r="AJ730" s="26"/>
      <c r="AK730" s="23"/>
      <c r="AL730" s="25"/>
      <c r="AM730" s="6"/>
      <c r="AN730" s="23"/>
      <c r="AO730" s="247"/>
      <c r="AP730" s="243" t="str">
        <f>IF(AD730="UI",VLOOKUP(AB730,'Convert Internation Units'!$A$2:$D$33,4,FALSE),IF(AB730="Penethamate hydroiodide",0.63,IF(AB730="Benzylpenicillin Procaine /
 Benzathine Penicillin",0.61,IF(AB730="Benzathine Penicillin",0.61,IF(AB730="Procaine benzylpenicillin",0.61,IF(AB730=Prodrug!E727,Prodrug!E727,Prodrug!E727))))))</f>
        <v/>
      </c>
      <c r="AQ730" s="240" t="str">
        <f>IFERROR((((Calculations!C727*Calculations!G727)/Calculations!E727)*'Data Entry'!X730),"")</f>
        <v/>
      </c>
      <c r="AR730" s="141" t="str">
        <f>IFERROR(VLOOKUP(AB730,Lists!$P$2:$Q$182,2,0),"")</f>
        <v/>
      </c>
      <c r="AS730" s="143" t="str">
        <f>IF(AI730="UI",VLOOKUP(AG730,'Convert Internation Units'!$A$2:$D$33,4,FALSE),IF(AG730="Penethamate hydroiodide",0.63,IF(AG730="Benzylpenicillin Procaine /
 Benzathine Penicillin",0.61,IF(AG730="Benzathine Penicillin",0.61,IF(AG730="Procaine benzylpenicillin",0.61,IF(AG730=Prodrug!F727,Prodrug!F727,Prodrug!F727))))))</f>
        <v/>
      </c>
      <c r="AT730" s="240" t="str">
        <f>IFERROR((((Calculations!K727*Calculations!G727)/Calculations!E727)*'Data Entry'!X730),"")</f>
        <v/>
      </c>
      <c r="AU730" s="146" t="str">
        <f>IFERROR(VLOOKUP(AG730,Lists!$P$2:$Q$182,2,0),"")</f>
        <v/>
      </c>
      <c r="AV730" s="143" t="str">
        <f>IF(AL730="UI",VLOOKUP(AJ730,'Convert Internation Units'!$A$2:$D$33,4,FALSE),IF(AJ730="Penethamate hydroiodide",0.63,IF(AJ730="Benzylpenicillin Procaine /
 Benzathine Penicillin",0.61,IF(AJ730="Benzathine Penicillin",0.61,IF(AJ730="Procaine benzylpenicillin",0.61,IF(AJ730=Prodrug!G727,Prodrug!G727,Prodrug!G727))))))</f>
        <v/>
      </c>
      <c r="AW730" s="240" t="str">
        <f>IFERROR((((Calculations!O727*Calculations!G727)/Calculations!E727)*'Data Entry'!X730),"")</f>
        <v/>
      </c>
      <c r="AX730" s="146" t="str">
        <f>IFERROR(VLOOKUP(AJ730,Lists!$P$2:$Q$182,2,0),"")</f>
        <v/>
      </c>
      <c r="AY730" s="143" t="str">
        <f>IF(AO730="UI",VLOOKUP(AM730,'Convert Internation Units'!$A$2:$D$33,4,FALSE),IF(AM730="Penethamate hydroiodide",0.63,IF(AM730="Benzylpenicillin Procaine /
 Benzathine Penicillin",0.61,IF(AM730="Benzathine Penicillin",0.61,IF(AM730="Procaine benzylpenicillin",0.61,IF(AM730=Prodrug!H727,Prodrug!H727,Prodrug!H727))))))</f>
        <v/>
      </c>
      <c r="AZ730" s="240" t="str">
        <f>IFERROR((((Calculations!S727*Calculations!G727)/Calculations!E727)*'Data Entry'!X730),"")</f>
        <v/>
      </c>
      <c r="BA730" s="146" t="str">
        <f>IFERROR(VLOOKUP(AM730,Lists!$P$2:$Q$182,2,0),"")</f>
        <v/>
      </c>
    </row>
    <row r="731" spans="1:53" s="5" customFormat="1">
      <c r="A731" s="116">
        <v>725</v>
      </c>
      <c r="B731" s="232"/>
      <c r="C731" s="105"/>
      <c r="D731" s="105"/>
      <c r="E731" s="105"/>
      <c r="F731" s="106"/>
      <c r="G731" s="107"/>
      <c r="H731" s="107"/>
      <c r="I731" s="108"/>
      <c r="J731" s="110"/>
      <c r="K731" s="110"/>
      <c r="L731" s="110"/>
      <c r="M731" s="110"/>
      <c r="N731" s="110"/>
      <c r="O731" s="110"/>
      <c r="P731" s="110"/>
      <c r="Q731" s="110"/>
      <c r="R731" s="110"/>
      <c r="S731" s="110"/>
      <c r="T731" s="110"/>
      <c r="U731" s="110"/>
      <c r="V731" s="110"/>
      <c r="W731" s="109"/>
      <c r="X731" s="111"/>
      <c r="Y731" s="112"/>
      <c r="Z731" s="112"/>
      <c r="AA731" s="113"/>
      <c r="AB731" s="114"/>
      <c r="AC731" s="115"/>
      <c r="AD731" s="113"/>
      <c r="AE731" s="113"/>
      <c r="AF731" s="112"/>
      <c r="AG731" s="116"/>
      <c r="AH731" s="115"/>
      <c r="AI731" s="174"/>
      <c r="AJ731" s="104"/>
      <c r="AK731" s="115"/>
      <c r="AL731" s="112"/>
      <c r="AM731" s="116"/>
      <c r="AN731" s="115"/>
      <c r="AO731" s="248"/>
      <c r="AP731" s="242" t="str">
        <f>IF(AD731="UI",VLOOKUP(AB731,'Convert Internation Units'!$A$2:$D$33,4,FALSE),IF(AB731="Penethamate hydroiodide",0.63,IF(AB731="Benzylpenicillin Procaine /
 Benzathine Penicillin",0.61,IF(AB731="Benzathine Penicillin",0.61,IF(AB731="Procaine benzylpenicillin",0.61,IF(AB731=Prodrug!E728,Prodrug!E728,Prodrug!E728))))))</f>
        <v/>
      </c>
      <c r="AQ731" s="239" t="str">
        <f>IFERROR((((Calculations!C728*Calculations!G728)/Calculations!E728)*'Data Entry'!X731),"")</f>
        <v/>
      </c>
      <c r="AR731" s="234" t="str">
        <f>IFERROR(VLOOKUP(AB731,Lists!$P$2:$Q$182,2,0),"")</f>
        <v/>
      </c>
      <c r="AS731" s="233" t="str">
        <f>IF(AI731="UI",VLOOKUP(AG731,'Convert Internation Units'!$A$2:$D$33,4,FALSE),IF(AG731="Penethamate hydroiodide",0.63,IF(AG731="Benzylpenicillin Procaine /
 Benzathine Penicillin",0.61,IF(AG731="Benzathine Penicillin",0.61,IF(AG731="Procaine benzylpenicillin",0.61,IF(AG731=Prodrug!F728,Prodrug!F728,Prodrug!F728))))))</f>
        <v/>
      </c>
      <c r="AT731" s="239" t="str">
        <f>IFERROR((((Calculations!K728*Calculations!G728)/Calculations!E728)*'Data Entry'!X731),"")</f>
        <v/>
      </c>
      <c r="AU731" s="235" t="str">
        <f>IFERROR(VLOOKUP(AG731,Lists!$P$2:$Q$182,2,0),"")</f>
        <v/>
      </c>
      <c r="AV731" s="233" t="str">
        <f>IF(AL731="UI",VLOOKUP(AJ731,'Convert Internation Units'!$A$2:$D$33,4,FALSE),IF(AJ731="Penethamate hydroiodide",0.63,IF(AJ731="Benzylpenicillin Procaine /
 Benzathine Penicillin",0.61,IF(AJ731="Benzathine Penicillin",0.61,IF(AJ731="Procaine benzylpenicillin",0.61,IF(AJ731=Prodrug!G728,Prodrug!G728,Prodrug!G728))))))</f>
        <v/>
      </c>
      <c r="AW731" s="239" t="str">
        <f>IFERROR((((Calculations!O728*Calculations!G728)/Calculations!E728)*'Data Entry'!X731),"")</f>
        <v/>
      </c>
      <c r="AX731" s="235" t="str">
        <f>IFERROR(VLOOKUP(AJ731,Lists!$P$2:$Q$182,2,0),"")</f>
        <v/>
      </c>
      <c r="AY731" s="233" t="str">
        <f>IF(AO731="UI",VLOOKUP(AM731,'Convert Internation Units'!$A$2:$D$33,4,FALSE),IF(AM731="Penethamate hydroiodide",0.63,IF(AM731="Benzylpenicillin Procaine /
 Benzathine Penicillin",0.61,IF(AM731="Benzathine Penicillin",0.61,IF(AM731="Procaine benzylpenicillin",0.61,IF(AM731=Prodrug!H728,Prodrug!H728,Prodrug!H728))))))</f>
        <v/>
      </c>
      <c r="AZ731" s="239" t="str">
        <f>IFERROR((((Calculations!S728*Calculations!G728)/Calculations!E728)*'Data Entry'!X731),"")</f>
        <v/>
      </c>
      <c r="BA731" s="235" t="str">
        <f>IFERROR(VLOOKUP(AM731,Lists!$P$2:$Q$182,2,0),"")</f>
        <v/>
      </c>
    </row>
    <row r="732" spans="1:53" s="5" customFormat="1">
      <c r="A732" s="6">
        <v>726</v>
      </c>
      <c r="B732" s="231"/>
      <c r="C732" s="7"/>
      <c r="D732" s="7"/>
      <c r="E732" s="7"/>
      <c r="F732" s="67"/>
      <c r="G732" s="79"/>
      <c r="H732" s="79"/>
      <c r="I732" s="75"/>
      <c r="J732" s="76"/>
      <c r="K732" s="76"/>
      <c r="L732" s="76"/>
      <c r="M732" s="76"/>
      <c r="N732" s="76"/>
      <c r="O732" s="76"/>
      <c r="P732" s="76"/>
      <c r="Q732" s="76"/>
      <c r="R732" s="76"/>
      <c r="S732" s="76"/>
      <c r="T732" s="76"/>
      <c r="U732" s="76"/>
      <c r="V732" s="76"/>
      <c r="W732" s="80"/>
      <c r="X732" s="69"/>
      <c r="Y732" s="25"/>
      <c r="Z732" s="25"/>
      <c r="AA732" s="8"/>
      <c r="AB732" s="28"/>
      <c r="AC732" s="23"/>
      <c r="AD732" s="8"/>
      <c r="AE732" s="8"/>
      <c r="AF732" s="25"/>
      <c r="AG732" s="6"/>
      <c r="AH732" s="23"/>
      <c r="AI732" s="173"/>
      <c r="AJ732" s="26"/>
      <c r="AK732" s="23"/>
      <c r="AL732" s="25"/>
      <c r="AM732" s="6"/>
      <c r="AN732" s="23"/>
      <c r="AO732" s="247"/>
      <c r="AP732" s="243" t="str">
        <f>IF(AD732="UI",VLOOKUP(AB732,'Convert Internation Units'!$A$2:$D$33,4,FALSE),IF(AB732="Penethamate hydroiodide",0.63,IF(AB732="Benzylpenicillin Procaine /
 Benzathine Penicillin",0.61,IF(AB732="Benzathine Penicillin",0.61,IF(AB732="Procaine benzylpenicillin",0.61,IF(AB732=Prodrug!E729,Prodrug!E729,Prodrug!E729))))))</f>
        <v/>
      </c>
      <c r="AQ732" s="240" t="str">
        <f>IFERROR((((Calculations!C729*Calculations!G729)/Calculations!E729)*'Data Entry'!X732),"")</f>
        <v/>
      </c>
      <c r="AR732" s="141" t="str">
        <f>IFERROR(VLOOKUP(AB732,Lists!$P$2:$Q$182,2,0),"")</f>
        <v/>
      </c>
      <c r="AS732" s="143" t="str">
        <f>IF(AI732="UI",VLOOKUP(AG732,'Convert Internation Units'!$A$2:$D$33,4,FALSE),IF(AG732="Penethamate hydroiodide",0.63,IF(AG732="Benzylpenicillin Procaine /
 Benzathine Penicillin",0.61,IF(AG732="Benzathine Penicillin",0.61,IF(AG732="Procaine benzylpenicillin",0.61,IF(AG732=Prodrug!F729,Prodrug!F729,Prodrug!F729))))))</f>
        <v/>
      </c>
      <c r="AT732" s="240" t="str">
        <f>IFERROR((((Calculations!K729*Calculations!G729)/Calculations!E729)*'Data Entry'!X732),"")</f>
        <v/>
      </c>
      <c r="AU732" s="146" t="str">
        <f>IFERROR(VLOOKUP(AG732,Lists!$P$2:$Q$182,2,0),"")</f>
        <v/>
      </c>
      <c r="AV732" s="143" t="str">
        <f>IF(AL732="UI",VLOOKUP(AJ732,'Convert Internation Units'!$A$2:$D$33,4,FALSE),IF(AJ732="Penethamate hydroiodide",0.63,IF(AJ732="Benzylpenicillin Procaine /
 Benzathine Penicillin",0.61,IF(AJ732="Benzathine Penicillin",0.61,IF(AJ732="Procaine benzylpenicillin",0.61,IF(AJ732=Prodrug!G729,Prodrug!G729,Prodrug!G729))))))</f>
        <v/>
      </c>
      <c r="AW732" s="240" t="str">
        <f>IFERROR((((Calculations!O729*Calculations!G729)/Calculations!E729)*'Data Entry'!X732),"")</f>
        <v/>
      </c>
      <c r="AX732" s="146" t="str">
        <f>IFERROR(VLOOKUP(AJ732,Lists!$P$2:$Q$182,2,0),"")</f>
        <v/>
      </c>
      <c r="AY732" s="143" t="str">
        <f>IF(AO732="UI",VLOOKUP(AM732,'Convert Internation Units'!$A$2:$D$33,4,FALSE),IF(AM732="Penethamate hydroiodide",0.63,IF(AM732="Benzylpenicillin Procaine /
 Benzathine Penicillin",0.61,IF(AM732="Benzathine Penicillin",0.61,IF(AM732="Procaine benzylpenicillin",0.61,IF(AM732=Prodrug!H729,Prodrug!H729,Prodrug!H729))))))</f>
        <v/>
      </c>
      <c r="AZ732" s="240" t="str">
        <f>IFERROR((((Calculations!S729*Calculations!G729)/Calculations!E729)*'Data Entry'!X732),"")</f>
        <v/>
      </c>
      <c r="BA732" s="146" t="str">
        <f>IFERROR(VLOOKUP(AM732,Lists!$P$2:$Q$182,2,0),"")</f>
        <v/>
      </c>
    </row>
    <row r="733" spans="1:53" s="5" customFormat="1">
      <c r="A733" s="116">
        <v>727</v>
      </c>
      <c r="B733" s="232"/>
      <c r="C733" s="105"/>
      <c r="D733" s="105"/>
      <c r="E733" s="105"/>
      <c r="F733" s="106"/>
      <c r="G733" s="107"/>
      <c r="H733" s="107"/>
      <c r="I733" s="108"/>
      <c r="J733" s="110"/>
      <c r="K733" s="110"/>
      <c r="L733" s="110"/>
      <c r="M733" s="110"/>
      <c r="N733" s="110"/>
      <c r="O733" s="110"/>
      <c r="P733" s="110"/>
      <c r="Q733" s="110"/>
      <c r="R733" s="110"/>
      <c r="S733" s="110"/>
      <c r="T733" s="110"/>
      <c r="U733" s="110"/>
      <c r="V733" s="110"/>
      <c r="W733" s="109"/>
      <c r="X733" s="111"/>
      <c r="Y733" s="112"/>
      <c r="Z733" s="112"/>
      <c r="AA733" s="113"/>
      <c r="AB733" s="114"/>
      <c r="AC733" s="115"/>
      <c r="AD733" s="113"/>
      <c r="AE733" s="113"/>
      <c r="AF733" s="112"/>
      <c r="AG733" s="116"/>
      <c r="AH733" s="115"/>
      <c r="AI733" s="174"/>
      <c r="AJ733" s="104"/>
      <c r="AK733" s="115"/>
      <c r="AL733" s="112"/>
      <c r="AM733" s="116"/>
      <c r="AN733" s="115"/>
      <c r="AO733" s="248"/>
      <c r="AP733" s="242" t="str">
        <f>IF(AD733="UI",VLOOKUP(AB733,'Convert Internation Units'!$A$2:$D$33,4,FALSE),IF(AB733="Penethamate hydroiodide",0.63,IF(AB733="Benzylpenicillin Procaine /
 Benzathine Penicillin",0.61,IF(AB733="Benzathine Penicillin",0.61,IF(AB733="Procaine benzylpenicillin",0.61,IF(AB733=Prodrug!E730,Prodrug!E730,Prodrug!E730))))))</f>
        <v/>
      </c>
      <c r="AQ733" s="239" t="str">
        <f>IFERROR((((Calculations!C730*Calculations!G730)/Calculations!E730)*'Data Entry'!X733),"")</f>
        <v/>
      </c>
      <c r="AR733" s="234" t="str">
        <f>IFERROR(VLOOKUP(AB733,Lists!$P$2:$Q$182,2,0),"")</f>
        <v/>
      </c>
      <c r="AS733" s="233" t="str">
        <f>IF(AI733="UI",VLOOKUP(AG733,'Convert Internation Units'!$A$2:$D$33,4,FALSE),IF(AG733="Penethamate hydroiodide",0.63,IF(AG733="Benzylpenicillin Procaine /
 Benzathine Penicillin",0.61,IF(AG733="Benzathine Penicillin",0.61,IF(AG733="Procaine benzylpenicillin",0.61,IF(AG733=Prodrug!F730,Prodrug!F730,Prodrug!F730))))))</f>
        <v/>
      </c>
      <c r="AT733" s="239" t="str">
        <f>IFERROR((((Calculations!K730*Calculations!G730)/Calculations!E730)*'Data Entry'!X733),"")</f>
        <v/>
      </c>
      <c r="AU733" s="235" t="str">
        <f>IFERROR(VLOOKUP(AG733,Lists!$P$2:$Q$182,2,0),"")</f>
        <v/>
      </c>
      <c r="AV733" s="233" t="str">
        <f>IF(AL733="UI",VLOOKUP(AJ733,'Convert Internation Units'!$A$2:$D$33,4,FALSE),IF(AJ733="Penethamate hydroiodide",0.63,IF(AJ733="Benzylpenicillin Procaine /
 Benzathine Penicillin",0.61,IF(AJ733="Benzathine Penicillin",0.61,IF(AJ733="Procaine benzylpenicillin",0.61,IF(AJ733=Prodrug!G730,Prodrug!G730,Prodrug!G730))))))</f>
        <v/>
      </c>
      <c r="AW733" s="239" t="str">
        <f>IFERROR((((Calculations!O730*Calculations!G730)/Calculations!E730)*'Data Entry'!X733),"")</f>
        <v/>
      </c>
      <c r="AX733" s="235" t="str">
        <f>IFERROR(VLOOKUP(AJ733,Lists!$P$2:$Q$182,2,0),"")</f>
        <v/>
      </c>
      <c r="AY733" s="233" t="str">
        <f>IF(AO733="UI",VLOOKUP(AM733,'Convert Internation Units'!$A$2:$D$33,4,FALSE),IF(AM733="Penethamate hydroiodide",0.63,IF(AM733="Benzylpenicillin Procaine /
 Benzathine Penicillin",0.61,IF(AM733="Benzathine Penicillin",0.61,IF(AM733="Procaine benzylpenicillin",0.61,IF(AM733=Prodrug!H730,Prodrug!H730,Prodrug!H730))))))</f>
        <v/>
      </c>
      <c r="AZ733" s="239" t="str">
        <f>IFERROR((((Calculations!S730*Calculations!G730)/Calculations!E730)*'Data Entry'!X733),"")</f>
        <v/>
      </c>
      <c r="BA733" s="235" t="str">
        <f>IFERROR(VLOOKUP(AM733,Lists!$P$2:$Q$182,2,0),"")</f>
        <v/>
      </c>
    </row>
    <row r="734" spans="1:53" s="5" customFormat="1">
      <c r="A734" s="6">
        <v>728</v>
      </c>
      <c r="B734" s="231"/>
      <c r="C734" s="7"/>
      <c r="D734" s="7"/>
      <c r="E734" s="7"/>
      <c r="F734" s="67"/>
      <c r="G734" s="79"/>
      <c r="H734" s="79"/>
      <c r="I734" s="75"/>
      <c r="J734" s="76"/>
      <c r="K734" s="76"/>
      <c r="L734" s="76"/>
      <c r="M734" s="76"/>
      <c r="N734" s="76"/>
      <c r="O734" s="76"/>
      <c r="P734" s="76"/>
      <c r="Q734" s="76"/>
      <c r="R734" s="76"/>
      <c r="S734" s="76"/>
      <c r="T734" s="76"/>
      <c r="U734" s="76"/>
      <c r="V734" s="76"/>
      <c r="W734" s="80"/>
      <c r="X734" s="69"/>
      <c r="Y734" s="25"/>
      <c r="Z734" s="25"/>
      <c r="AA734" s="8"/>
      <c r="AB734" s="28"/>
      <c r="AC734" s="23"/>
      <c r="AD734" s="8"/>
      <c r="AE734" s="8"/>
      <c r="AF734" s="25"/>
      <c r="AG734" s="6"/>
      <c r="AH734" s="23"/>
      <c r="AI734" s="173"/>
      <c r="AJ734" s="26"/>
      <c r="AK734" s="23"/>
      <c r="AL734" s="25"/>
      <c r="AM734" s="6"/>
      <c r="AN734" s="23"/>
      <c r="AO734" s="247"/>
      <c r="AP734" s="243" t="str">
        <f>IF(AD734="UI",VLOOKUP(AB734,'Convert Internation Units'!$A$2:$D$33,4,FALSE),IF(AB734="Penethamate hydroiodide",0.63,IF(AB734="Benzylpenicillin Procaine /
 Benzathine Penicillin",0.61,IF(AB734="Benzathine Penicillin",0.61,IF(AB734="Procaine benzylpenicillin",0.61,IF(AB734=Prodrug!E731,Prodrug!E731,Prodrug!E731))))))</f>
        <v/>
      </c>
      <c r="AQ734" s="240" t="str">
        <f>IFERROR((((Calculations!C731*Calculations!G731)/Calculations!E731)*'Data Entry'!X734),"")</f>
        <v/>
      </c>
      <c r="AR734" s="141" t="str">
        <f>IFERROR(VLOOKUP(AB734,Lists!$P$2:$Q$182,2,0),"")</f>
        <v/>
      </c>
      <c r="AS734" s="143" t="str">
        <f>IF(AI734="UI",VLOOKUP(AG734,'Convert Internation Units'!$A$2:$D$33,4,FALSE),IF(AG734="Penethamate hydroiodide",0.63,IF(AG734="Benzylpenicillin Procaine /
 Benzathine Penicillin",0.61,IF(AG734="Benzathine Penicillin",0.61,IF(AG734="Procaine benzylpenicillin",0.61,IF(AG734=Prodrug!F731,Prodrug!F731,Prodrug!F731))))))</f>
        <v/>
      </c>
      <c r="AT734" s="240" t="str">
        <f>IFERROR((((Calculations!K731*Calculations!G731)/Calculations!E731)*'Data Entry'!X734),"")</f>
        <v/>
      </c>
      <c r="AU734" s="146" t="str">
        <f>IFERROR(VLOOKUP(AG734,Lists!$P$2:$Q$182,2,0),"")</f>
        <v/>
      </c>
      <c r="AV734" s="143" t="str">
        <f>IF(AL734="UI",VLOOKUP(AJ734,'Convert Internation Units'!$A$2:$D$33,4,FALSE),IF(AJ734="Penethamate hydroiodide",0.63,IF(AJ734="Benzylpenicillin Procaine /
 Benzathine Penicillin",0.61,IF(AJ734="Benzathine Penicillin",0.61,IF(AJ734="Procaine benzylpenicillin",0.61,IF(AJ734=Prodrug!G731,Prodrug!G731,Prodrug!G731))))))</f>
        <v/>
      </c>
      <c r="AW734" s="240" t="str">
        <f>IFERROR((((Calculations!O731*Calculations!G731)/Calculations!E731)*'Data Entry'!X734),"")</f>
        <v/>
      </c>
      <c r="AX734" s="146" t="str">
        <f>IFERROR(VLOOKUP(AJ734,Lists!$P$2:$Q$182,2,0),"")</f>
        <v/>
      </c>
      <c r="AY734" s="143" t="str">
        <f>IF(AO734="UI",VLOOKUP(AM734,'Convert Internation Units'!$A$2:$D$33,4,FALSE),IF(AM734="Penethamate hydroiodide",0.63,IF(AM734="Benzylpenicillin Procaine /
 Benzathine Penicillin",0.61,IF(AM734="Benzathine Penicillin",0.61,IF(AM734="Procaine benzylpenicillin",0.61,IF(AM734=Prodrug!H731,Prodrug!H731,Prodrug!H731))))))</f>
        <v/>
      </c>
      <c r="AZ734" s="240" t="str">
        <f>IFERROR((((Calculations!S731*Calculations!G731)/Calculations!E731)*'Data Entry'!X734),"")</f>
        <v/>
      </c>
      <c r="BA734" s="146" t="str">
        <f>IFERROR(VLOOKUP(AM734,Lists!$P$2:$Q$182,2,0),"")</f>
        <v/>
      </c>
    </row>
    <row r="735" spans="1:53" s="5" customFormat="1">
      <c r="A735" s="116">
        <v>729</v>
      </c>
      <c r="B735" s="232"/>
      <c r="C735" s="105"/>
      <c r="D735" s="105"/>
      <c r="E735" s="105"/>
      <c r="F735" s="106"/>
      <c r="G735" s="107"/>
      <c r="H735" s="107"/>
      <c r="I735" s="108"/>
      <c r="J735" s="110"/>
      <c r="K735" s="110"/>
      <c r="L735" s="110"/>
      <c r="M735" s="110"/>
      <c r="N735" s="110"/>
      <c r="O735" s="110"/>
      <c r="P735" s="110"/>
      <c r="Q735" s="110"/>
      <c r="R735" s="110"/>
      <c r="S735" s="110"/>
      <c r="T735" s="110"/>
      <c r="U735" s="110"/>
      <c r="V735" s="110"/>
      <c r="W735" s="109"/>
      <c r="X735" s="111"/>
      <c r="Y735" s="112"/>
      <c r="Z735" s="112"/>
      <c r="AA735" s="113"/>
      <c r="AB735" s="114"/>
      <c r="AC735" s="115"/>
      <c r="AD735" s="113"/>
      <c r="AE735" s="113"/>
      <c r="AF735" s="112"/>
      <c r="AG735" s="116"/>
      <c r="AH735" s="115"/>
      <c r="AI735" s="174"/>
      <c r="AJ735" s="104"/>
      <c r="AK735" s="115"/>
      <c r="AL735" s="112"/>
      <c r="AM735" s="116"/>
      <c r="AN735" s="115"/>
      <c r="AO735" s="248"/>
      <c r="AP735" s="242" t="str">
        <f>IF(AD735="UI",VLOOKUP(AB735,'Convert Internation Units'!$A$2:$D$33,4,FALSE),IF(AB735="Penethamate hydroiodide",0.63,IF(AB735="Benzylpenicillin Procaine /
 Benzathine Penicillin",0.61,IF(AB735="Benzathine Penicillin",0.61,IF(AB735="Procaine benzylpenicillin",0.61,IF(AB735=Prodrug!E732,Prodrug!E732,Prodrug!E732))))))</f>
        <v/>
      </c>
      <c r="AQ735" s="239" t="str">
        <f>IFERROR((((Calculations!C732*Calculations!G732)/Calculations!E732)*'Data Entry'!X735),"")</f>
        <v/>
      </c>
      <c r="AR735" s="234" t="str">
        <f>IFERROR(VLOOKUP(AB735,Lists!$P$2:$Q$182,2,0),"")</f>
        <v/>
      </c>
      <c r="AS735" s="233" t="str">
        <f>IF(AI735="UI",VLOOKUP(AG735,'Convert Internation Units'!$A$2:$D$33,4,FALSE),IF(AG735="Penethamate hydroiodide",0.63,IF(AG735="Benzylpenicillin Procaine /
 Benzathine Penicillin",0.61,IF(AG735="Benzathine Penicillin",0.61,IF(AG735="Procaine benzylpenicillin",0.61,IF(AG735=Prodrug!F732,Prodrug!F732,Prodrug!F732))))))</f>
        <v/>
      </c>
      <c r="AT735" s="239" t="str">
        <f>IFERROR((((Calculations!K732*Calculations!G732)/Calculations!E732)*'Data Entry'!X735),"")</f>
        <v/>
      </c>
      <c r="AU735" s="235" t="str">
        <f>IFERROR(VLOOKUP(AG735,Lists!$P$2:$Q$182,2,0),"")</f>
        <v/>
      </c>
      <c r="AV735" s="233" t="str">
        <f>IF(AL735="UI",VLOOKUP(AJ735,'Convert Internation Units'!$A$2:$D$33,4,FALSE),IF(AJ735="Penethamate hydroiodide",0.63,IF(AJ735="Benzylpenicillin Procaine /
 Benzathine Penicillin",0.61,IF(AJ735="Benzathine Penicillin",0.61,IF(AJ735="Procaine benzylpenicillin",0.61,IF(AJ735=Prodrug!G732,Prodrug!G732,Prodrug!G732))))))</f>
        <v/>
      </c>
      <c r="AW735" s="239" t="str">
        <f>IFERROR((((Calculations!O732*Calculations!G732)/Calculations!E732)*'Data Entry'!X735),"")</f>
        <v/>
      </c>
      <c r="AX735" s="235" t="str">
        <f>IFERROR(VLOOKUP(AJ735,Lists!$P$2:$Q$182,2,0),"")</f>
        <v/>
      </c>
      <c r="AY735" s="233" t="str">
        <f>IF(AO735="UI",VLOOKUP(AM735,'Convert Internation Units'!$A$2:$D$33,4,FALSE),IF(AM735="Penethamate hydroiodide",0.63,IF(AM735="Benzylpenicillin Procaine /
 Benzathine Penicillin",0.61,IF(AM735="Benzathine Penicillin",0.61,IF(AM735="Procaine benzylpenicillin",0.61,IF(AM735=Prodrug!H732,Prodrug!H732,Prodrug!H732))))))</f>
        <v/>
      </c>
      <c r="AZ735" s="239" t="str">
        <f>IFERROR((((Calculations!S732*Calculations!G732)/Calculations!E732)*'Data Entry'!X735),"")</f>
        <v/>
      </c>
      <c r="BA735" s="235" t="str">
        <f>IFERROR(VLOOKUP(AM735,Lists!$P$2:$Q$182,2,0),"")</f>
        <v/>
      </c>
    </row>
    <row r="736" spans="1:53" s="5" customFormat="1">
      <c r="A736" s="6">
        <v>730</v>
      </c>
      <c r="B736" s="231"/>
      <c r="C736" s="7"/>
      <c r="D736" s="7"/>
      <c r="E736" s="7"/>
      <c r="F736" s="67"/>
      <c r="G736" s="79"/>
      <c r="H736" s="79"/>
      <c r="I736" s="75"/>
      <c r="J736" s="76"/>
      <c r="K736" s="76"/>
      <c r="L736" s="76"/>
      <c r="M736" s="76"/>
      <c r="N736" s="76"/>
      <c r="O736" s="76"/>
      <c r="P736" s="76"/>
      <c r="Q736" s="76"/>
      <c r="R736" s="76"/>
      <c r="S736" s="76"/>
      <c r="T736" s="76"/>
      <c r="U736" s="76"/>
      <c r="V736" s="76"/>
      <c r="W736" s="80"/>
      <c r="X736" s="69"/>
      <c r="Y736" s="25"/>
      <c r="Z736" s="25"/>
      <c r="AA736" s="8"/>
      <c r="AB736" s="28"/>
      <c r="AC736" s="23"/>
      <c r="AD736" s="8"/>
      <c r="AE736" s="8"/>
      <c r="AF736" s="25"/>
      <c r="AG736" s="6"/>
      <c r="AH736" s="23"/>
      <c r="AI736" s="173"/>
      <c r="AJ736" s="26"/>
      <c r="AK736" s="23"/>
      <c r="AL736" s="25"/>
      <c r="AM736" s="6"/>
      <c r="AN736" s="23"/>
      <c r="AO736" s="247"/>
      <c r="AP736" s="243" t="str">
        <f>IF(AD736="UI",VLOOKUP(AB736,'Convert Internation Units'!$A$2:$D$33,4,FALSE),IF(AB736="Penethamate hydroiodide",0.63,IF(AB736="Benzylpenicillin Procaine /
 Benzathine Penicillin",0.61,IF(AB736="Benzathine Penicillin",0.61,IF(AB736="Procaine benzylpenicillin",0.61,IF(AB736=Prodrug!E733,Prodrug!E733,Prodrug!E733))))))</f>
        <v/>
      </c>
      <c r="AQ736" s="240" t="str">
        <f>IFERROR((((Calculations!C733*Calculations!G733)/Calculations!E733)*'Data Entry'!X736),"")</f>
        <v/>
      </c>
      <c r="AR736" s="141" t="str">
        <f>IFERROR(VLOOKUP(AB736,Lists!$P$2:$Q$182,2,0),"")</f>
        <v/>
      </c>
      <c r="AS736" s="143" t="str">
        <f>IF(AI736="UI",VLOOKUP(AG736,'Convert Internation Units'!$A$2:$D$33,4,FALSE),IF(AG736="Penethamate hydroiodide",0.63,IF(AG736="Benzylpenicillin Procaine /
 Benzathine Penicillin",0.61,IF(AG736="Benzathine Penicillin",0.61,IF(AG736="Procaine benzylpenicillin",0.61,IF(AG736=Prodrug!F733,Prodrug!F733,Prodrug!F733))))))</f>
        <v/>
      </c>
      <c r="AT736" s="240" t="str">
        <f>IFERROR((((Calculations!K733*Calculations!G733)/Calculations!E733)*'Data Entry'!X736),"")</f>
        <v/>
      </c>
      <c r="AU736" s="146" t="str">
        <f>IFERROR(VLOOKUP(AG736,Lists!$P$2:$Q$182,2,0),"")</f>
        <v/>
      </c>
      <c r="AV736" s="143" t="str">
        <f>IF(AL736="UI",VLOOKUP(AJ736,'Convert Internation Units'!$A$2:$D$33,4,FALSE),IF(AJ736="Penethamate hydroiodide",0.63,IF(AJ736="Benzylpenicillin Procaine /
 Benzathine Penicillin",0.61,IF(AJ736="Benzathine Penicillin",0.61,IF(AJ736="Procaine benzylpenicillin",0.61,IF(AJ736=Prodrug!G733,Prodrug!G733,Prodrug!G733))))))</f>
        <v/>
      </c>
      <c r="AW736" s="240" t="str">
        <f>IFERROR((((Calculations!O733*Calculations!G733)/Calculations!E733)*'Data Entry'!X736),"")</f>
        <v/>
      </c>
      <c r="AX736" s="146" t="str">
        <f>IFERROR(VLOOKUP(AJ736,Lists!$P$2:$Q$182,2,0),"")</f>
        <v/>
      </c>
      <c r="AY736" s="143" t="str">
        <f>IF(AO736="UI",VLOOKUP(AM736,'Convert Internation Units'!$A$2:$D$33,4,FALSE),IF(AM736="Penethamate hydroiodide",0.63,IF(AM736="Benzylpenicillin Procaine /
 Benzathine Penicillin",0.61,IF(AM736="Benzathine Penicillin",0.61,IF(AM736="Procaine benzylpenicillin",0.61,IF(AM736=Prodrug!H733,Prodrug!H733,Prodrug!H733))))))</f>
        <v/>
      </c>
      <c r="AZ736" s="240" t="str">
        <f>IFERROR((((Calculations!S733*Calculations!G733)/Calculations!E733)*'Data Entry'!X736),"")</f>
        <v/>
      </c>
      <c r="BA736" s="146" t="str">
        <f>IFERROR(VLOOKUP(AM736,Lists!$P$2:$Q$182,2,0),"")</f>
        <v/>
      </c>
    </row>
    <row r="737" spans="1:53" s="5" customFormat="1">
      <c r="A737" s="116">
        <v>731</v>
      </c>
      <c r="B737" s="232"/>
      <c r="C737" s="105"/>
      <c r="D737" s="105"/>
      <c r="E737" s="105"/>
      <c r="F737" s="106"/>
      <c r="G737" s="107"/>
      <c r="H737" s="107"/>
      <c r="I737" s="108"/>
      <c r="J737" s="110"/>
      <c r="K737" s="110"/>
      <c r="L737" s="110"/>
      <c r="M737" s="110"/>
      <c r="N737" s="110"/>
      <c r="O737" s="110"/>
      <c r="P737" s="110"/>
      <c r="Q737" s="110"/>
      <c r="R737" s="110"/>
      <c r="S737" s="110"/>
      <c r="T737" s="110"/>
      <c r="U737" s="110"/>
      <c r="V737" s="110"/>
      <c r="W737" s="109"/>
      <c r="X737" s="111"/>
      <c r="Y737" s="112"/>
      <c r="Z737" s="112"/>
      <c r="AA737" s="113"/>
      <c r="AB737" s="114"/>
      <c r="AC737" s="115"/>
      <c r="AD737" s="113"/>
      <c r="AE737" s="113"/>
      <c r="AF737" s="112"/>
      <c r="AG737" s="116"/>
      <c r="AH737" s="115"/>
      <c r="AI737" s="174"/>
      <c r="AJ737" s="104"/>
      <c r="AK737" s="115"/>
      <c r="AL737" s="112"/>
      <c r="AM737" s="116"/>
      <c r="AN737" s="115"/>
      <c r="AO737" s="248"/>
      <c r="AP737" s="242" t="str">
        <f>IF(AD737="UI",VLOOKUP(AB737,'Convert Internation Units'!$A$2:$D$33,4,FALSE),IF(AB737="Penethamate hydroiodide",0.63,IF(AB737="Benzylpenicillin Procaine /
 Benzathine Penicillin",0.61,IF(AB737="Benzathine Penicillin",0.61,IF(AB737="Procaine benzylpenicillin",0.61,IF(AB737=Prodrug!E734,Prodrug!E734,Prodrug!E734))))))</f>
        <v/>
      </c>
      <c r="AQ737" s="239" t="str">
        <f>IFERROR((((Calculations!C734*Calculations!G734)/Calculations!E734)*'Data Entry'!X737),"")</f>
        <v/>
      </c>
      <c r="AR737" s="234" t="str">
        <f>IFERROR(VLOOKUP(AB737,Lists!$P$2:$Q$182,2,0),"")</f>
        <v/>
      </c>
      <c r="AS737" s="233" t="str">
        <f>IF(AI737="UI",VLOOKUP(AG737,'Convert Internation Units'!$A$2:$D$33,4,FALSE),IF(AG737="Penethamate hydroiodide",0.63,IF(AG737="Benzylpenicillin Procaine /
 Benzathine Penicillin",0.61,IF(AG737="Benzathine Penicillin",0.61,IF(AG737="Procaine benzylpenicillin",0.61,IF(AG737=Prodrug!F734,Prodrug!F734,Prodrug!F734))))))</f>
        <v/>
      </c>
      <c r="AT737" s="239" t="str">
        <f>IFERROR((((Calculations!K734*Calculations!G734)/Calculations!E734)*'Data Entry'!X737),"")</f>
        <v/>
      </c>
      <c r="AU737" s="235" t="str">
        <f>IFERROR(VLOOKUP(AG737,Lists!$P$2:$Q$182,2,0),"")</f>
        <v/>
      </c>
      <c r="AV737" s="233" t="str">
        <f>IF(AL737="UI",VLOOKUP(AJ737,'Convert Internation Units'!$A$2:$D$33,4,FALSE),IF(AJ737="Penethamate hydroiodide",0.63,IF(AJ737="Benzylpenicillin Procaine /
 Benzathine Penicillin",0.61,IF(AJ737="Benzathine Penicillin",0.61,IF(AJ737="Procaine benzylpenicillin",0.61,IF(AJ737=Prodrug!G734,Prodrug!G734,Prodrug!G734))))))</f>
        <v/>
      </c>
      <c r="AW737" s="239" t="str">
        <f>IFERROR((((Calculations!O734*Calculations!G734)/Calculations!E734)*'Data Entry'!X737),"")</f>
        <v/>
      </c>
      <c r="AX737" s="235" t="str">
        <f>IFERROR(VLOOKUP(AJ737,Lists!$P$2:$Q$182,2,0),"")</f>
        <v/>
      </c>
      <c r="AY737" s="233" t="str">
        <f>IF(AO737="UI",VLOOKUP(AM737,'Convert Internation Units'!$A$2:$D$33,4,FALSE),IF(AM737="Penethamate hydroiodide",0.63,IF(AM737="Benzylpenicillin Procaine /
 Benzathine Penicillin",0.61,IF(AM737="Benzathine Penicillin",0.61,IF(AM737="Procaine benzylpenicillin",0.61,IF(AM737=Prodrug!H734,Prodrug!H734,Prodrug!H734))))))</f>
        <v/>
      </c>
      <c r="AZ737" s="239" t="str">
        <f>IFERROR((((Calculations!S734*Calculations!G734)/Calculations!E734)*'Data Entry'!X737),"")</f>
        <v/>
      </c>
      <c r="BA737" s="235" t="str">
        <f>IFERROR(VLOOKUP(AM737,Lists!$P$2:$Q$182,2,0),"")</f>
        <v/>
      </c>
    </row>
    <row r="738" spans="1:53" s="5" customFormat="1">
      <c r="A738" s="6">
        <v>732</v>
      </c>
      <c r="B738" s="231"/>
      <c r="C738" s="7"/>
      <c r="D738" s="7"/>
      <c r="E738" s="7"/>
      <c r="F738" s="67"/>
      <c r="G738" s="79"/>
      <c r="H738" s="79"/>
      <c r="I738" s="75"/>
      <c r="J738" s="76"/>
      <c r="K738" s="76"/>
      <c r="L738" s="76"/>
      <c r="M738" s="76"/>
      <c r="N738" s="76"/>
      <c r="O738" s="76"/>
      <c r="P738" s="76"/>
      <c r="Q738" s="76"/>
      <c r="R738" s="76"/>
      <c r="S738" s="76"/>
      <c r="T738" s="76"/>
      <c r="U738" s="76"/>
      <c r="V738" s="76"/>
      <c r="W738" s="80"/>
      <c r="X738" s="69"/>
      <c r="Y738" s="25"/>
      <c r="Z738" s="25"/>
      <c r="AA738" s="8"/>
      <c r="AB738" s="28"/>
      <c r="AC738" s="23"/>
      <c r="AD738" s="8"/>
      <c r="AE738" s="8"/>
      <c r="AF738" s="25"/>
      <c r="AG738" s="6"/>
      <c r="AH738" s="23"/>
      <c r="AI738" s="173"/>
      <c r="AJ738" s="26"/>
      <c r="AK738" s="23"/>
      <c r="AL738" s="25"/>
      <c r="AM738" s="6"/>
      <c r="AN738" s="23"/>
      <c r="AO738" s="247"/>
      <c r="AP738" s="243" t="str">
        <f>IF(AD738="UI",VLOOKUP(AB738,'Convert Internation Units'!$A$2:$D$33,4,FALSE),IF(AB738="Penethamate hydroiodide",0.63,IF(AB738="Benzylpenicillin Procaine /
 Benzathine Penicillin",0.61,IF(AB738="Benzathine Penicillin",0.61,IF(AB738="Procaine benzylpenicillin",0.61,IF(AB738=Prodrug!E735,Prodrug!E735,Prodrug!E735))))))</f>
        <v/>
      </c>
      <c r="AQ738" s="240" t="str">
        <f>IFERROR((((Calculations!C735*Calculations!G735)/Calculations!E735)*'Data Entry'!X738),"")</f>
        <v/>
      </c>
      <c r="AR738" s="141" t="str">
        <f>IFERROR(VLOOKUP(AB738,Lists!$P$2:$Q$182,2,0),"")</f>
        <v/>
      </c>
      <c r="AS738" s="143" t="str">
        <f>IF(AI738="UI",VLOOKUP(AG738,'Convert Internation Units'!$A$2:$D$33,4,FALSE),IF(AG738="Penethamate hydroiodide",0.63,IF(AG738="Benzylpenicillin Procaine /
 Benzathine Penicillin",0.61,IF(AG738="Benzathine Penicillin",0.61,IF(AG738="Procaine benzylpenicillin",0.61,IF(AG738=Prodrug!F735,Prodrug!F735,Prodrug!F735))))))</f>
        <v/>
      </c>
      <c r="AT738" s="240" t="str">
        <f>IFERROR((((Calculations!K735*Calculations!G735)/Calculations!E735)*'Data Entry'!X738),"")</f>
        <v/>
      </c>
      <c r="AU738" s="146" t="str">
        <f>IFERROR(VLOOKUP(AG738,Lists!$P$2:$Q$182,2,0),"")</f>
        <v/>
      </c>
      <c r="AV738" s="143" t="str">
        <f>IF(AL738="UI",VLOOKUP(AJ738,'Convert Internation Units'!$A$2:$D$33,4,FALSE),IF(AJ738="Penethamate hydroiodide",0.63,IF(AJ738="Benzylpenicillin Procaine /
 Benzathine Penicillin",0.61,IF(AJ738="Benzathine Penicillin",0.61,IF(AJ738="Procaine benzylpenicillin",0.61,IF(AJ738=Prodrug!G735,Prodrug!G735,Prodrug!G735))))))</f>
        <v/>
      </c>
      <c r="AW738" s="240" t="str">
        <f>IFERROR((((Calculations!O735*Calculations!G735)/Calculations!E735)*'Data Entry'!X738),"")</f>
        <v/>
      </c>
      <c r="AX738" s="146" t="str">
        <f>IFERROR(VLOOKUP(AJ738,Lists!$P$2:$Q$182,2,0),"")</f>
        <v/>
      </c>
      <c r="AY738" s="143" t="str">
        <f>IF(AO738="UI",VLOOKUP(AM738,'Convert Internation Units'!$A$2:$D$33,4,FALSE),IF(AM738="Penethamate hydroiodide",0.63,IF(AM738="Benzylpenicillin Procaine /
 Benzathine Penicillin",0.61,IF(AM738="Benzathine Penicillin",0.61,IF(AM738="Procaine benzylpenicillin",0.61,IF(AM738=Prodrug!H735,Prodrug!H735,Prodrug!H735))))))</f>
        <v/>
      </c>
      <c r="AZ738" s="240" t="str">
        <f>IFERROR((((Calculations!S735*Calculations!G735)/Calculations!E735)*'Data Entry'!X738),"")</f>
        <v/>
      </c>
      <c r="BA738" s="146" t="str">
        <f>IFERROR(VLOOKUP(AM738,Lists!$P$2:$Q$182,2,0),"")</f>
        <v/>
      </c>
    </row>
    <row r="739" spans="1:53" s="5" customFormat="1">
      <c r="A739" s="116">
        <v>733</v>
      </c>
      <c r="B739" s="232"/>
      <c r="C739" s="105"/>
      <c r="D739" s="105"/>
      <c r="E739" s="105"/>
      <c r="F739" s="106"/>
      <c r="G739" s="107"/>
      <c r="H739" s="107"/>
      <c r="I739" s="108"/>
      <c r="J739" s="110"/>
      <c r="K739" s="110"/>
      <c r="L739" s="110"/>
      <c r="M739" s="110"/>
      <c r="N739" s="110"/>
      <c r="O739" s="110"/>
      <c r="P739" s="110"/>
      <c r="Q739" s="110"/>
      <c r="R739" s="110"/>
      <c r="S739" s="110"/>
      <c r="T739" s="110"/>
      <c r="U739" s="110"/>
      <c r="V739" s="110"/>
      <c r="W739" s="109"/>
      <c r="X739" s="111"/>
      <c r="Y739" s="112"/>
      <c r="Z739" s="112"/>
      <c r="AA739" s="113"/>
      <c r="AB739" s="114"/>
      <c r="AC739" s="115"/>
      <c r="AD739" s="113"/>
      <c r="AE739" s="113"/>
      <c r="AF739" s="112"/>
      <c r="AG739" s="116"/>
      <c r="AH739" s="115"/>
      <c r="AI739" s="174"/>
      <c r="AJ739" s="104"/>
      <c r="AK739" s="115"/>
      <c r="AL739" s="112"/>
      <c r="AM739" s="116"/>
      <c r="AN739" s="115"/>
      <c r="AO739" s="248"/>
      <c r="AP739" s="242" t="str">
        <f>IF(AD739="UI",VLOOKUP(AB739,'Convert Internation Units'!$A$2:$D$33,4,FALSE),IF(AB739="Penethamate hydroiodide",0.63,IF(AB739="Benzylpenicillin Procaine /
 Benzathine Penicillin",0.61,IF(AB739="Benzathine Penicillin",0.61,IF(AB739="Procaine benzylpenicillin",0.61,IF(AB739=Prodrug!E736,Prodrug!E736,Prodrug!E736))))))</f>
        <v/>
      </c>
      <c r="AQ739" s="239" t="str">
        <f>IFERROR((((Calculations!C736*Calculations!G736)/Calculations!E736)*'Data Entry'!X739),"")</f>
        <v/>
      </c>
      <c r="AR739" s="234" t="str">
        <f>IFERROR(VLOOKUP(AB739,Lists!$P$2:$Q$182,2,0),"")</f>
        <v/>
      </c>
      <c r="AS739" s="233" t="str">
        <f>IF(AI739="UI",VLOOKUP(AG739,'Convert Internation Units'!$A$2:$D$33,4,FALSE),IF(AG739="Penethamate hydroiodide",0.63,IF(AG739="Benzylpenicillin Procaine /
 Benzathine Penicillin",0.61,IF(AG739="Benzathine Penicillin",0.61,IF(AG739="Procaine benzylpenicillin",0.61,IF(AG739=Prodrug!F736,Prodrug!F736,Prodrug!F736))))))</f>
        <v/>
      </c>
      <c r="AT739" s="239" t="str">
        <f>IFERROR((((Calculations!K736*Calculations!G736)/Calculations!E736)*'Data Entry'!X739),"")</f>
        <v/>
      </c>
      <c r="AU739" s="235" t="str">
        <f>IFERROR(VLOOKUP(AG739,Lists!$P$2:$Q$182,2,0),"")</f>
        <v/>
      </c>
      <c r="AV739" s="233" t="str">
        <f>IF(AL739="UI",VLOOKUP(AJ739,'Convert Internation Units'!$A$2:$D$33,4,FALSE),IF(AJ739="Penethamate hydroiodide",0.63,IF(AJ739="Benzylpenicillin Procaine /
 Benzathine Penicillin",0.61,IF(AJ739="Benzathine Penicillin",0.61,IF(AJ739="Procaine benzylpenicillin",0.61,IF(AJ739=Prodrug!G736,Prodrug!G736,Prodrug!G736))))))</f>
        <v/>
      </c>
      <c r="AW739" s="239" t="str">
        <f>IFERROR((((Calculations!O736*Calculations!G736)/Calculations!E736)*'Data Entry'!X739),"")</f>
        <v/>
      </c>
      <c r="AX739" s="235" t="str">
        <f>IFERROR(VLOOKUP(AJ739,Lists!$P$2:$Q$182,2,0),"")</f>
        <v/>
      </c>
      <c r="AY739" s="233" t="str">
        <f>IF(AO739="UI",VLOOKUP(AM739,'Convert Internation Units'!$A$2:$D$33,4,FALSE),IF(AM739="Penethamate hydroiodide",0.63,IF(AM739="Benzylpenicillin Procaine /
 Benzathine Penicillin",0.61,IF(AM739="Benzathine Penicillin",0.61,IF(AM739="Procaine benzylpenicillin",0.61,IF(AM739=Prodrug!H736,Prodrug!H736,Prodrug!H736))))))</f>
        <v/>
      </c>
      <c r="AZ739" s="239" t="str">
        <f>IFERROR((((Calculations!S736*Calculations!G736)/Calculations!E736)*'Data Entry'!X739),"")</f>
        <v/>
      </c>
      <c r="BA739" s="235" t="str">
        <f>IFERROR(VLOOKUP(AM739,Lists!$P$2:$Q$182,2,0),"")</f>
        <v/>
      </c>
    </row>
    <row r="740" spans="1:53" s="5" customFormat="1">
      <c r="A740" s="6">
        <v>734</v>
      </c>
      <c r="B740" s="231"/>
      <c r="C740" s="7"/>
      <c r="D740" s="7"/>
      <c r="E740" s="7"/>
      <c r="F740" s="67"/>
      <c r="G740" s="79"/>
      <c r="H740" s="79"/>
      <c r="I740" s="75"/>
      <c r="J740" s="76"/>
      <c r="K740" s="76"/>
      <c r="L740" s="76"/>
      <c r="M740" s="76"/>
      <c r="N740" s="76"/>
      <c r="O740" s="76"/>
      <c r="P740" s="76"/>
      <c r="Q740" s="76"/>
      <c r="R740" s="76"/>
      <c r="S740" s="76"/>
      <c r="T740" s="76"/>
      <c r="U740" s="76"/>
      <c r="V740" s="76"/>
      <c r="W740" s="80"/>
      <c r="X740" s="69"/>
      <c r="Y740" s="25"/>
      <c r="Z740" s="25"/>
      <c r="AA740" s="8"/>
      <c r="AB740" s="28"/>
      <c r="AC740" s="23"/>
      <c r="AD740" s="8"/>
      <c r="AE740" s="8"/>
      <c r="AF740" s="25"/>
      <c r="AG740" s="6"/>
      <c r="AH740" s="23"/>
      <c r="AI740" s="173"/>
      <c r="AJ740" s="26"/>
      <c r="AK740" s="23"/>
      <c r="AL740" s="25"/>
      <c r="AM740" s="6"/>
      <c r="AN740" s="23"/>
      <c r="AO740" s="247"/>
      <c r="AP740" s="243" t="str">
        <f>IF(AD740="UI",VLOOKUP(AB740,'Convert Internation Units'!$A$2:$D$33,4,FALSE),IF(AB740="Penethamate hydroiodide",0.63,IF(AB740="Benzylpenicillin Procaine /
 Benzathine Penicillin",0.61,IF(AB740="Benzathine Penicillin",0.61,IF(AB740="Procaine benzylpenicillin",0.61,IF(AB740=Prodrug!E737,Prodrug!E737,Prodrug!E737))))))</f>
        <v/>
      </c>
      <c r="AQ740" s="240" t="str">
        <f>IFERROR((((Calculations!C737*Calculations!G737)/Calculations!E737)*'Data Entry'!X740),"")</f>
        <v/>
      </c>
      <c r="AR740" s="141" t="str">
        <f>IFERROR(VLOOKUP(AB740,Lists!$P$2:$Q$182,2,0),"")</f>
        <v/>
      </c>
      <c r="AS740" s="143" t="str">
        <f>IF(AI740="UI",VLOOKUP(AG740,'Convert Internation Units'!$A$2:$D$33,4,FALSE),IF(AG740="Penethamate hydroiodide",0.63,IF(AG740="Benzylpenicillin Procaine /
 Benzathine Penicillin",0.61,IF(AG740="Benzathine Penicillin",0.61,IF(AG740="Procaine benzylpenicillin",0.61,IF(AG740=Prodrug!F737,Prodrug!F737,Prodrug!F737))))))</f>
        <v/>
      </c>
      <c r="AT740" s="240" t="str">
        <f>IFERROR((((Calculations!K737*Calculations!G737)/Calculations!E737)*'Data Entry'!X740),"")</f>
        <v/>
      </c>
      <c r="AU740" s="146" t="str">
        <f>IFERROR(VLOOKUP(AG740,Lists!$P$2:$Q$182,2,0),"")</f>
        <v/>
      </c>
      <c r="AV740" s="143" t="str">
        <f>IF(AL740="UI",VLOOKUP(AJ740,'Convert Internation Units'!$A$2:$D$33,4,FALSE),IF(AJ740="Penethamate hydroiodide",0.63,IF(AJ740="Benzylpenicillin Procaine /
 Benzathine Penicillin",0.61,IF(AJ740="Benzathine Penicillin",0.61,IF(AJ740="Procaine benzylpenicillin",0.61,IF(AJ740=Prodrug!G737,Prodrug!G737,Prodrug!G737))))))</f>
        <v/>
      </c>
      <c r="AW740" s="240" t="str">
        <f>IFERROR((((Calculations!O737*Calculations!G737)/Calculations!E737)*'Data Entry'!X740),"")</f>
        <v/>
      </c>
      <c r="AX740" s="146" t="str">
        <f>IFERROR(VLOOKUP(AJ740,Lists!$P$2:$Q$182,2,0),"")</f>
        <v/>
      </c>
      <c r="AY740" s="143" t="str">
        <f>IF(AO740="UI",VLOOKUP(AM740,'Convert Internation Units'!$A$2:$D$33,4,FALSE),IF(AM740="Penethamate hydroiodide",0.63,IF(AM740="Benzylpenicillin Procaine /
 Benzathine Penicillin",0.61,IF(AM740="Benzathine Penicillin",0.61,IF(AM740="Procaine benzylpenicillin",0.61,IF(AM740=Prodrug!H737,Prodrug!H737,Prodrug!H737))))))</f>
        <v/>
      </c>
      <c r="AZ740" s="240" t="str">
        <f>IFERROR((((Calculations!S737*Calculations!G737)/Calculations!E737)*'Data Entry'!X740),"")</f>
        <v/>
      </c>
      <c r="BA740" s="146" t="str">
        <f>IFERROR(VLOOKUP(AM740,Lists!$P$2:$Q$182,2,0),"")</f>
        <v/>
      </c>
    </row>
    <row r="741" spans="1:53" s="5" customFormat="1">
      <c r="A741" s="116">
        <v>735</v>
      </c>
      <c r="B741" s="232"/>
      <c r="C741" s="105"/>
      <c r="D741" s="105"/>
      <c r="E741" s="105"/>
      <c r="F741" s="106"/>
      <c r="G741" s="107"/>
      <c r="H741" s="107"/>
      <c r="I741" s="108"/>
      <c r="J741" s="110"/>
      <c r="K741" s="110"/>
      <c r="L741" s="110"/>
      <c r="M741" s="110"/>
      <c r="N741" s="110"/>
      <c r="O741" s="110"/>
      <c r="P741" s="110"/>
      <c r="Q741" s="110"/>
      <c r="R741" s="110"/>
      <c r="S741" s="110"/>
      <c r="T741" s="110"/>
      <c r="U741" s="110"/>
      <c r="V741" s="110"/>
      <c r="W741" s="109"/>
      <c r="X741" s="111"/>
      <c r="Y741" s="112"/>
      <c r="Z741" s="112"/>
      <c r="AA741" s="113"/>
      <c r="AB741" s="114"/>
      <c r="AC741" s="115"/>
      <c r="AD741" s="113"/>
      <c r="AE741" s="113"/>
      <c r="AF741" s="112"/>
      <c r="AG741" s="116"/>
      <c r="AH741" s="115"/>
      <c r="AI741" s="174"/>
      <c r="AJ741" s="104"/>
      <c r="AK741" s="115"/>
      <c r="AL741" s="112"/>
      <c r="AM741" s="116"/>
      <c r="AN741" s="115"/>
      <c r="AO741" s="248"/>
      <c r="AP741" s="242" t="str">
        <f>IF(AD741="UI",VLOOKUP(AB741,'Convert Internation Units'!$A$2:$D$33,4,FALSE),IF(AB741="Penethamate hydroiodide",0.63,IF(AB741="Benzylpenicillin Procaine /
 Benzathine Penicillin",0.61,IF(AB741="Benzathine Penicillin",0.61,IF(AB741="Procaine benzylpenicillin",0.61,IF(AB741=Prodrug!E738,Prodrug!E738,Prodrug!E738))))))</f>
        <v/>
      </c>
      <c r="AQ741" s="239" t="str">
        <f>IFERROR((((Calculations!C738*Calculations!G738)/Calculations!E738)*'Data Entry'!X741),"")</f>
        <v/>
      </c>
      <c r="AR741" s="234" t="str">
        <f>IFERROR(VLOOKUP(AB741,Lists!$P$2:$Q$182,2,0),"")</f>
        <v/>
      </c>
      <c r="AS741" s="233" t="str">
        <f>IF(AI741="UI",VLOOKUP(AG741,'Convert Internation Units'!$A$2:$D$33,4,FALSE),IF(AG741="Penethamate hydroiodide",0.63,IF(AG741="Benzylpenicillin Procaine /
 Benzathine Penicillin",0.61,IF(AG741="Benzathine Penicillin",0.61,IF(AG741="Procaine benzylpenicillin",0.61,IF(AG741=Prodrug!F738,Prodrug!F738,Prodrug!F738))))))</f>
        <v/>
      </c>
      <c r="AT741" s="239" t="str">
        <f>IFERROR((((Calculations!K738*Calculations!G738)/Calculations!E738)*'Data Entry'!X741),"")</f>
        <v/>
      </c>
      <c r="AU741" s="235" t="str">
        <f>IFERROR(VLOOKUP(AG741,Lists!$P$2:$Q$182,2,0),"")</f>
        <v/>
      </c>
      <c r="AV741" s="233" t="str">
        <f>IF(AL741="UI",VLOOKUP(AJ741,'Convert Internation Units'!$A$2:$D$33,4,FALSE),IF(AJ741="Penethamate hydroiodide",0.63,IF(AJ741="Benzylpenicillin Procaine /
 Benzathine Penicillin",0.61,IF(AJ741="Benzathine Penicillin",0.61,IF(AJ741="Procaine benzylpenicillin",0.61,IF(AJ741=Prodrug!G738,Prodrug!G738,Prodrug!G738))))))</f>
        <v/>
      </c>
      <c r="AW741" s="239" t="str">
        <f>IFERROR((((Calculations!O738*Calculations!G738)/Calculations!E738)*'Data Entry'!X741),"")</f>
        <v/>
      </c>
      <c r="AX741" s="235" t="str">
        <f>IFERROR(VLOOKUP(AJ741,Lists!$P$2:$Q$182,2,0),"")</f>
        <v/>
      </c>
      <c r="AY741" s="233" t="str">
        <f>IF(AO741="UI",VLOOKUP(AM741,'Convert Internation Units'!$A$2:$D$33,4,FALSE),IF(AM741="Penethamate hydroiodide",0.63,IF(AM741="Benzylpenicillin Procaine /
 Benzathine Penicillin",0.61,IF(AM741="Benzathine Penicillin",0.61,IF(AM741="Procaine benzylpenicillin",0.61,IF(AM741=Prodrug!H738,Prodrug!H738,Prodrug!H738))))))</f>
        <v/>
      </c>
      <c r="AZ741" s="239" t="str">
        <f>IFERROR((((Calculations!S738*Calculations!G738)/Calculations!E738)*'Data Entry'!X741),"")</f>
        <v/>
      </c>
      <c r="BA741" s="235" t="str">
        <f>IFERROR(VLOOKUP(AM741,Lists!$P$2:$Q$182,2,0),"")</f>
        <v/>
      </c>
    </row>
    <row r="742" spans="1:53" s="5" customFormat="1">
      <c r="A742" s="6">
        <v>736</v>
      </c>
      <c r="B742" s="231"/>
      <c r="C742" s="7"/>
      <c r="D742" s="7"/>
      <c r="E742" s="7"/>
      <c r="F742" s="67"/>
      <c r="G742" s="79"/>
      <c r="H742" s="79"/>
      <c r="I742" s="75"/>
      <c r="J742" s="76"/>
      <c r="K742" s="76"/>
      <c r="L742" s="76"/>
      <c r="M742" s="76"/>
      <c r="N742" s="76"/>
      <c r="O742" s="76"/>
      <c r="P742" s="76"/>
      <c r="Q742" s="76"/>
      <c r="R742" s="76"/>
      <c r="S742" s="76"/>
      <c r="T742" s="76"/>
      <c r="U742" s="76"/>
      <c r="V742" s="76"/>
      <c r="W742" s="80"/>
      <c r="X742" s="69"/>
      <c r="Y742" s="25"/>
      <c r="Z742" s="25"/>
      <c r="AA742" s="8"/>
      <c r="AB742" s="28"/>
      <c r="AC742" s="23"/>
      <c r="AD742" s="8"/>
      <c r="AE742" s="8"/>
      <c r="AF742" s="25"/>
      <c r="AG742" s="6"/>
      <c r="AH742" s="23"/>
      <c r="AI742" s="173"/>
      <c r="AJ742" s="26"/>
      <c r="AK742" s="23"/>
      <c r="AL742" s="25"/>
      <c r="AM742" s="6"/>
      <c r="AN742" s="23"/>
      <c r="AO742" s="247"/>
      <c r="AP742" s="243" t="str">
        <f>IF(AD742="UI",VLOOKUP(AB742,'Convert Internation Units'!$A$2:$D$33,4,FALSE),IF(AB742="Penethamate hydroiodide",0.63,IF(AB742="Benzylpenicillin Procaine /
 Benzathine Penicillin",0.61,IF(AB742="Benzathine Penicillin",0.61,IF(AB742="Procaine benzylpenicillin",0.61,IF(AB742=Prodrug!E739,Prodrug!E739,Prodrug!E739))))))</f>
        <v/>
      </c>
      <c r="AQ742" s="240" t="str">
        <f>IFERROR((((Calculations!C739*Calculations!G739)/Calculations!E739)*'Data Entry'!X742),"")</f>
        <v/>
      </c>
      <c r="AR742" s="141" t="str">
        <f>IFERROR(VLOOKUP(AB742,Lists!$P$2:$Q$182,2,0),"")</f>
        <v/>
      </c>
      <c r="AS742" s="143" t="str">
        <f>IF(AI742="UI",VLOOKUP(AG742,'Convert Internation Units'!$A$2:$D$33,4,FALSE),IF(AG742="Penethamate hydroiodide",0.63,IF(AG742="Benzylpenicillin Procaine /
 Benzathine Penicillin",0.61,IF(AG742="Benzathine Penicillin",0.61,IF(AG742="Procaine benzylpenicillin",0.61,IF(AG742=Prodrug!F739,Prodrug!F739,Prodrug!F739))))))</f>
        <v/>
      </c>
      <c r="AT742" s="240" t="str">
        <f>IFERROR((((Calculations!K739*Calculations!G739)/Calculations!E739)*'Data Entry'!X742),"")</f>
        <v/>
      </c>
      <c r="AU742" s="146" t="str">
        <f>IFERROR(VLOOKUP(AG742,Lists!$P$2:$Q$182,2,0),"")</f>
        <v/>
      </c>
      <c r="AV742" s="143" t="str">
        <f>IF(AL742="UI",VLOOKUP(AJ742,'Convert Internation Units'!$A$2:$D$33,4,FALSE),IF(AJ742="Penethamate hydroiodide",0.63,IF(AJ742="Benzylpenicillin Procaine /
 Benzathine Penicillin",0.61,IF(AJ742="Benzathine Penicillin",0.61,IF(AJ742="Procaine benzylpenicillin",0.61,IF(AJ742=Prodrug!G739,Prodrug!G739,Prodrug!G739))))))</f>
        <v/>
      </c>
      <c r="AW742" s="240" t="str">
        <f>IFERROR((((Calculations!O739*Calculations!G739)/Calculations!E739)*'Data Entry'!X742),"")</f>
        <v/>
      </c>
      <c r="AX742" s="146" t="str">
        <f>IFERROR(VLOOKUP(AJ742,Lists!$P$2:$Q$182,2,0),"")</f>
        <v/>
      </c>
      <c r="AY742" s="143" t="str">
        <f>IF(AO742="UI",VLOOKUP(AM742,'Convert Internation Units'!$A$2:$D$33,4,FALSE),IF(AM742="Penethamate hydroiodide",0.63,IF(AM742="Benzylpenicillin Procaine /
 Benzathine Penicillin",0.61,IF(AM742="Benzathine Penicillin",0.61,IF(AM742="Procaine benzylpenicillin",0.61,IF(AM742=Prodrug!H739,Prodrug!H739,Prodrug!H739))))))</f>
        <v/>
      </c>
      <c r="AZ742" s="240" t="str">
        <f>IFERROR((((Calculations!S739*Calculations!G739)/Calculations!E739)*'Data Entry'!X742),"")</f>
        <v/>
      </c>
      <c r="BA742" s="146" t="str">
        <f>IFERROR(VLOOKUP(AM742,Lists!$P$2:$Q$182,2,0),"")</f>
        <v/>
      </c>
    </row>
    <row r="743" spans="1:53" s="5" customFormat="1">
      <c r="A743" s="116">
        <v>737</v>
      </c>
      <c r="B743" s="232"/>
      <c r="C743" s="105"/>
      <c r="D743" s="105"/>
      <c r="E743" s="105"/>
      <c r="F743" s="106"/>
      <c r="G743" s="107"/>
      <c r="H743" s="107"/>
      <c r="I743" s="108"/>
      <c r="J743" s="110"/>
      <c r="K743" s="110"/>
      <c r="L743" s="110"/>
      <c r="M743" s="110"/>
      <c r="N743" s="110"/>
      <c r="O743" s="110"/>
      <c r="P743" s="110"/>
      <c r="Q743" s="110"/>
      <c r="R743" s="110"/>
      <c r="S743" s="110"/>
      <c r="T743" s="110"/>
      <c r="U743" s="110"/>
      <c r="V743" s="110"/>
      <c r="W743" s="109"/>
      <c r="X743" s="111"/>
      <c r="Y743" s="112"/>
      <c r="Z743" s="112"/>
      <c r="AA743" s="113"/>
      <c r="AB743" s="114"/>
      <c r="AC743" s="115"/>
      <c r="AD743" s="113"/>
      <c r="AE743" s="113"/>
      <c r="AF743" s="112"/>
      <c r="AG743" s="116"/>
      <c r="AH743" s="115"/>
      <c r="AI743" s="174"/>
      <c r="AJ743" s="104"/>
      <c r="AK743" s="115"/>
      <c r="AL743" s="112"/>
      <c r="AM743" s="116"/>
      <c r="AN743" s="115"/>
      <c r="AO743" s="248"/>
      <c r="AP743" s="242" t="str">
        <f>IF(AD743="UI",VLOOKUP(AB743,'Convert Internation Units'!$A$2:$D$33,4,FALSE),IF(AB743="Penethamate hydroiodide",0.63,IF(AB743="Benzylpenicillin Procaine /
 Benzathine Penicillin",0.61,IF(AB743="Benzathine Penicillin",0.61,IF(AB743="Procaine benzylpenicillin",0.61,IF(AB743=Prodrug!E740,Prodrug!E740,Prodrug!E740))))))</f>
        <v/>
      </c>
      <c r="AQ743" s="239" t="str">
        <f>IFERROR((((Calculations!C740*Calculations!G740)/Calculations!E740)*'Data Entry'!X743),"")</f>
        <v/>
      </c>
      <c r="AR743" s="234" t="str">
        <f>IFERROR(VLOOKUP(AB743,Lists!$P$2:$Q$182,2,0),"")</f>
        <v/>
      </c>
      <c r="AS743" s="233" t="str">
        <f>IF(AI743="UI",VLOOKUP(AG743,'Convert Internation Units'!$A$2:$D$33,4,FALSE),IF(AG743="Penethamate hydroiodide",0.63,IF(AG743="Benzylpenicillin Procaine /
 Benzathine Penicillin",0.61,IF(AG743="Benzathine Penicillin",0.61,IF(AG743="Procaine benzylpenicillin",0.61,IF(AG743=Prodrug!F740,Prodrug!F740,Prodrug!F740))))))</f>
        <v/>
      </c>
      <c r="AT743" s="239" t="str">
        <f>IFERROR((((Calculations!K740*Calculations!G740)/Calculations!E740)*'Data Entry'!X743),"")</f>
        <v/>
      </c>
      <c r="AU743" s="235" t="str">
        <f>IFERROR(VLOOKUP(AG743,Lists!$P$2:$Q$182,2,0),"")</f>
        <v/>
      </c>
      <c r="AV743" s="233" t="str">
        <f>IF(AL743="UI",VLOOKUP(AJ743,'Convert Internation Units'!$A$2:$D$33,4,FALSE),IF(AJ743="Penethamate hydroiodide",0.63,IF(AJ743="Benzylpenicillin Procaine /
 Benzathine Penicillin",0.61,IF(AJ743="Benzathine Penicillin",0.61,IF(AJ743="Procaine benzylpenicillin",0.61,IF(AJ743=Prodrug!G740,Prodrug!G740,Prodrug!G740))))))</f>
        <v/>
      </c>
      <c r="AW743" s="239" t="str">
        <f>IFERROR((((Calculations!O740*Calculations!G740)/Calculations!E740)*'Data Entry'!X743),"")</f>
        <v/>
      </c>
      <c r="AX743" s="235" t="str">
        <f>IFERROR(VLOOKUP(AJ743,Lists!$P$2:$Q$182,2,0),"")</f>
        <v/>
      </c>
      <c r="AY743" s="233" t="str">
        <f>IF(AO743="UI",VLOOKUP(AM743,'Convert Internation Units'!$A$2:$D$33,4,FALSE),IF(AM743="Penethamate hydroiodide",0.63,IF(AM743="Benzylpenicillin Procaine /
 Benzathine Penicillin",0.61,IF(AM743="Benzathine Penicillin",0.61,IF(AM743="Procaine benzylpenicillin",0.61,IF(AM743=Prodrug!H740,Prodrug!H740,Prodrug!H740))))))</f>
        <v/>
      </c>
      <c r="AZ743" s="239" t="str">
        <f>IFERROR((((Calculations!S740*Calculations!G740)/Calculations!E740)*'Data Entry'!X743),"")</f>
        <v/>
      </c>
      <c r="BA743" s="235" t="str">
        <f>IFERROR(VLOOKUP(AM743,Lists!$P$2:$Q$182,2,0),"")</f>
        <v/>
      </c>
    </row>
    <row r="744" spans="1:53" s="5" customFormat="1">
      <c r="A744" s="6">
        <v>738</v>
      </c>
      <c r="B744" s="231"/>
      <c r="C744" s="7"/>
      <c r="D744" s="7"/>
      <c r="E744" s="7"/>
      <c r="F744" s="67"/>
      <c r="G744" s="79"/>
      <c r="H744" s="79"/>
      <c r="I744" s="75"/>
      <c r="J744" s="76"/>
      <c r="K744" s="76"/>
      <c r="L744" s="76"/>
      <c r="M744" s="76"/>
      <c r="N744" s="76"/>
      <c r="O744" s="76"/>
      <c r="P744" s="76"/>
      <c r="Q744" s="76"/>
      <c r="R744" s="76"/>
      <c r="S744" s="76"/>
      <c r="T744" s="76"/>
      <c r="U744" s="76"/>
      <c r="V744" s="76"/>
      <c r="W744" s="80"/>
      <c r="X744" s="69"/>
      <c r="Y744" s="25"/>
      <c r="Z744" s="25"/>
      <c r="AA744" s="8"/>
      <c r="AB744" s="28"/>
      <c r="AC744" s="23"/>
      <c r="AD744" s="8"/>
      <c r="AE744" s="8"/>
      <c r="AF744" s="25"/>
      <c r="AG744" s="6"/>
      <c r="AH744" s="23"/>
      <c r="AI744" s="173"/>
      <c r="AJ744" s="26"/>
      <c r="AK744" s="23"/>
      <c r="AL744" s="25"/>
      <c r="AM744" s="6"/>
      <c r="AN744" s="23"/>
      <c r="AO744" s="247"/>
      <c r="AP744" s="243" t="str">
        <f>IF(AD744="UI",VLOOKUP(AB744,'Convert Internation Units'!$A$2:$D$33,4,FALSE),IF(AB744="Penethamate hydroiodide",0.63,IF(AB744="Benzylpenicillin Procaine /
 Benzathine Penicillin",0.61,IF(AB744="Benzathine Penicillin",0.61,IF(AB744="Procaine benzylpenicillin",0.61,IF(AB744=Prodrug!E741,Prodrug!E741,Prodrug!E741))))))</f>
        <v/>
      </c>
      <c r="AQ744" s="240" t="str">
        <f>IFERROR((((Calculations!C741*Calculations!G741)/Calculations!E741)*'Data Entry'!X744),"")</f>
        <v/>
      </c>
      <c r="AR744" s="141" t="str">
        <f>IFERROR(VLOOKUP(AB744,Lists!$P$2:$Q$182,2,0),"")</f>
        <v/>
      </c>
      <c r="AS744" s="143" t="str">
        <f>IF(AI744="UI",VLOOKUP(AG744,'Convert Internation Units'!$A$2:$D$33,4,FALSE),IF(AG744="Penethamate hydroiodide",0.63,IF(AG744="Benzylpenicillin Procaine /
 Benzathine Penicillin",0.61,IF(AG744="Benzathine Penicillin",0.61,IF(AG744="Procaine benzylpenicillin",0.61,IF(AG744=Prodrug!F741,Prodrug!F741,Prodrug!F741))))))</f>
        <v/>
      </c>
      <c r="AT744" s="240" t="str">
        <f>IFERROR((((Calculations!K741*Calculations!G741)/Calculations!E741)*'Data Entry'!X744),"")</f>
        <v/>
      </c>
      <c r="AU744" s="146" t="str">
        <f>IFERROR(VLOOKUP(AG744,Lists!$P$2:$Q$182,2,0),"")</f>
        <v/>
      </c>
      <c r="AV744" s="143" t="str">
        <f>IF(AL744="UI",VLOOKUP(AJ744,'Convert Internation Units'!$A$2:$D$33,4,FALSE),IF(AJ744="Penethamate hydroiodide",0.63,IF(AJ744="Benzylpenicillin Procaine /
 Benzathine Penicillin",0.61,IF(AJ744="Benzathine Penicillin",0.61,IF(AJ744="Procaine benzylpenicillin",0.61,IF(AJ744=Prodrug!G741,Prodrug!G741,Prodrug!G741))))))</f>
        <v/>
      </c>
      <c r="AW744" s="240" t="str">
        <f>IFERROR((((Calculations!O741*Calculations!G741)/Calculations!E741)*'Data Entry'!X744),"")</f>
        <v/>
      </c>
      <c r="AX744" s="146" t="str">
        <f>IFERROR(VLOOKUP(AJ744,Lists!$P$2:$Q$182,2,0),"")</f>
        <v/>
      </c>
      <c r="AY744" s="143" t="str">
        <f>IF(AO744="UI",VLOOKUP(AM744,'Convert Internation Units'!$A$2:$D$33,4,FALSE),IF(AM744="Penethamate hydroiodide",0.63,IF(AM744="Benzylpenicillin Procaine /
 Benzathine Penicillin",0.61,IF(AM744="Benzathine Penicillin",0.61,IF(AM744="Procaine benzylpenicillin",0.61,IF(AM744=Prodrug!H741,Prodrug!H741,Prodrug!H741))))))</f>
        <v/>
      </c>
      <c r="AZ744" s="240" t="str">
        <f>IFERROR((((Calculations!S741*Calculations!G741)/Calculations!E741)*'Data Entry'!X744),"")</f>
        <v/>
      </c>
      <c r="BA744" s="146" t="str">
        <f>IFERROR(VLOOKUP(AM744,Lists!$P$2:$Q$182,2,0),"")</f>
        <v/>
      </c>
    </row>
    <row r="745" spans="1:53" s="5" customFormat="1">
      <c r="A745" s="116">
        <v>739</v>
      </c>
      <c r="B745" s="232"/>
      <c r="C745" s="105"/>
      <c r="D745" s="105"/>
      <c r="E745" s="105"/>
      <c r="F745" s="106"/>
      <c r="G745" s="107"/>
      <c r="H745" s="107"/>
      <c r="I745" s="108"/>
      <c r="J745" s="110"/>
      <c r="K745" s="110"/>
      <c r="L745" s="110"/>
      <c r="M745" s="110"/>
      <c r="N745" s="110"/>
      <c r="O745" s="110"/>
      <c r="P745" s="110"/>
      <c r="Q745" s="110"/>
      <c r="R745" s="110"/>
      <c r="S745" s="110"/>
      <c r="T745" s="110"/>
      <c r="U745" s="110"/>
      <c r="V745" s="110"/>
      <c r="W745" s="109"/>
      <c r="X745" s="111"/>
      <c r="Y745" s="112"/>
      <c r="Z745" s="112"/>
      <c r="AA745" s="113"/>
      <c r="AB745" s="114"/>
      <c r="AC745" s="115"/>
      <c r="AD745" s="113"/>
      <c r="AE745" s="113"/>
      <c r="AF745" s="112"/>
      <c r="AG745" s="116"/>
      <c r="AH745" s="115"/>
      <c r="AI745" s="174"/>
      <c r="AJ745" s="104"/>
      <c r="AK745" s="115"/>
      <c r="AL745" s="112"/>
      <c r="AM745" s="116"/>
      <c r="AN745" s="115"/>
      <c r="AO745" s="248"/>
      <c r="AP745" s="242" t="str">
        <f>IF(AD745="UI",VLOOKUP(AB745,'Convert Internation Units'!$A$2:$D$33,4,FALSE),IF(AB745="Penethamate hydroiodide",0.63,IF(AB745="Benzylpenicillin Procaine /
 Benzathine Penicillin",0.61,IF(AB745="Benzathine Penicillin",0.61,IF(AB745="Procaine benzylpenicillin",0.61,IF(AB745=Prodrug!E742,Prodrug!E742,Prodrug!E742))))))</f>
        <v/>
      </c>
      <c r="AQ745" s="239" t="str">
        <f>IFERROR((((Calculations!C742*Calculations!G742)/Calculations!E742)*'Data Entry'!X745),"")</f>
        <v/>
      </c>
      <c r="AR745" s="234" t="str">
        <f>IFERROR(VLOOKUP(AB745,Lists!$P$2:$Q$182,2,0),"")</f>
        <v/>
      </c>
      <c r="AS745" s="233" t="str">
        <f>IF(AI745="UI",VLOOKUP(AG745,'Convert Internation Units'!$A$2:$D$33,4,FALSE),IF(AG745="Penethamate hydroiodide",0.63,IF(AG745="Benzylpenicillin Procaine /
 Benzathine Penicillin",0.61,IF(AG745="Benzathine Penicillin",0.61,IF(AG745="Procaine benzylpenicillin",0.61,IF(AG745=Prodrug!F742,Prodrug!F742,Prodrug!F742))))))</f>
        <v/>
      </c>
      <c r="AT745" s="239" t="str">
        <f>IFERROR((((Calculations!K742*Calculations!G742)/Calculations!E742)*'Data Entry'!X745),"")</f>
        <v/>
      </c>
      <c r="AU745" s="235" t="str">
        <f>IFERROR(VLOOKUP(AG745,Lists!$P$2:$Q$182,2,0),"")</f>
        <v/>
      </c>
      <c r="AV745" s="233" t="str">
        <f>IF(AL745="UI",VLOOKUP(AJ745,'Convert Internation Units'!$A$2:$D$33,4,FALSE),IF(AJ745="Penethamate hydroiodide",0.63,IF(AJ745="Benzylpenicillin Procaine /
 Benzathine Penicillin",0.61,IF(AJ745="Benzathine Penicillin",0.61,IF(AJ745="Procaine benzylpenicillin",0.61,IF(AJ745=Prodrug!G742,Prodrug!G742,Prodrug!G742))))))</f>
        <v/>
      </c>
      <c r="AW745" s="239" t="str">
        <f>IFERROR((((Calculations!O742*Calculations!G742)/Calculations!E742)*'Data Entry'!X745),"")</f>
        <v/>
      </c>
      <c r="AX745" s="235" t="str">
        <f>IFERROR(VLOOKUP(AJ745,Lists!$P$2:$Q$182,2,0),"")</f>
        <v/>
      </c>
      <c r="AY745" s="233" t="str">
        <f>IF(AO745="UI",VLOOKUP(AM745,'Convert Internation Units'!$A$2:$D$33,4,FALSE),IF(AM745="Penethamate hydroiodide",0.63,IF(AM745="Benzylpenicillin Procaine /
 Benzathine Penicillin",0.61,IF(AM745="Benzathine Penicillin",0.61,IF(AM745="Procaine benzylpenicillin",0.61,IF(AM745=Prodrug!H742,Prodrug!H742,Prodrug!H742))))))</f>
        <v/>
      </c>
      <c r="AZ745" s="239" t="str">
        <f>IFERROR((((Calculations!S742*Calculations!G742)/Calculations!E742)*'Data Entry'!X745),"")</f>
        <v/>
      </c>
      <c r="BA745" s="235" t="str">
        <f>IFERROR(VLOOKUP(AM745,Lists!$P$2:$Q$182,2,0),"")</f>
        <v/>
      </c>
    </row>
    <row r="746" spans="1:53" s="5" customFormat="1">
      <c r="A746" s="6">
        <v>740</v>
      </c>
      <c r="B746" s="231"/>
      <c r="C746" s="7"/>
      <c r="D746" s="7"/>
      <c r="E746" s="7"/>
      <c r="F746" s="67"/>
      <c r="G746" s="79"/>
      <c r="H746" s="79"/>
      <c r="I746" s="75"/>
      <c r="J746" s="76"/>
      <c r="K746" s="76"/>
      <c r="L746" s="76"/>
      <c r="M746" s="76"/>
      <c r="N746" s="76"/>
      <c r="O746" s="76"/>
      <c r="P746" s="76"/>
      <c r="Q746" s="76"/>
      <c r="R746" s="76"/>
      <c r="S746" s="76"/>
      <c r="T746" s="76"/>
      <c r="U746" s="76"/>
      <c r="V746" s="76"/>
      <c r="W746" s="80"/>
      <c r="X746" s="69"/>
      <c r="Y746" s="25"/>
      <c r="Z746" s="25"/>
      <c r="AA746" s="8"/>
      <c r="AB746" s="28"/>
      <c r="AC746" s="23"/>
      <c r="AD746" s="8"/>
      <c r="AE746" s="8"/>
      <c r="AF746" s="25"/>
      <c r="AG746" s="6"/>
      <c r="AH746" s="23"/>
      <c r="AI746" s="173"/>
      <c r="AJ746" s="26"/>
      <c r="AK746" s="23"/>
      <c r="AL746" s="25"/>
      <c r="AM746" s="6"/>
      <c r="AN746" s="23"/>
      <c r="AO746" s="247"/>
      <c r="AP746" s="243" t="str">
        <f>IF(AD746="UI",VLOOKUP(AB746,'Convert Internation Units'!$A$2:$D$33,4,FALSE),IF(AB746="Penethamate hydroiodide",0.63,IF(AB746="Benzylpenicillin Procaine /
 Benzathine Penicillin",0.61,IF(AB746="Benzathine Penicillin",0.61,IF(AB746="Procaine benzylpenicillin",0.61,IF(AB746=Prodrug!E743,Prodrug!E743,Prodrug!E743))))))</f>
        <v/>
      </c>
      <c r="AQ746" s="240" t="str">
        <f>IFERROR((((Calculations!C743*Calculations!G743)/Calculations!E743)*'Data Entry'!X746),"")</f>
        <v/>
      </c>
      <c r="AR746" s="141" t="str">
        <f>IFERROR(VLOOKUP(AB746,Lists!$P$2:$Q$182,2,0),"")</f>
        <v/>
      </c>
      <c r="AS746" s="143" t="str">
        <f>IF(AI746="UI",VLOOKUP(AG746,'Convert Internation Units'!$A$2:$D$33,4,FALSE),IF(AG746="Penethamate hydroiodide",0.63,IF(AG746="Benzylpenicillin Procaine /
 Benzathine Penicillin",0.61,IF(AG746="Benzathine Penicillin",0.61,IF(AG746="Procaine benzylpenicillin",0.61,IF(AG746=Prodrug!F743,Prodrug!F743,Prodrug!F743))))))</f>
        <v/>
      </c>
      <c r="AT746" s="240" t="str">
        <f>IFERROR((((Calculations!K743*Calculations!G743)/Calculations!E743)*'Data Entry'!X746),"")</f>
        <v/>
      </c>
      <c r="AU746" s="146" t="str">
        <f>IFERROR(VLOOKUP(AG746,Lists!$P$2:$Q$182,2,0),"")</f>
        <v/>
      </c>
      <c r="AV746" s="143" t="str">
        <f>IF(AL746="UI",VLOOKUP(AJ746,'Convert Internation Units'!$A$2:$D$33,4,FALSE),IF(AJ746="Penethamate hydroiodide",0.63,IF(AJ746="Benzylpenicillin Procaine /
 Benzathine Penicillin",0.61,IF(AJ746="Benzathine Penicillin",0.61,IF(AJ746="Procaine benzylpenicillin",0.61,IF(AJ746=Prodrug!G743,Prodrug!G743,Prodrug!G743))))))</f>
        <v/>
      </c>
      <c r="AW746" s="240" t="str">
        <f>IFERROR((((Calculations!O743*Calculations!G743)/Calculations!E743)*'Data Entry'!X746),"")</f>
        <v/>
      </c>
      <c r="AX746" s="146" t="str">
        <f>IFERROR(VLOOKUP(AJ746,Lists!$P$2:$Q$182,2,0),"")</f>
        <v/>
      </c>
      <c r="AY746" s="143" t="str">
        <f>IF(AO746="UI",VLOOKUP(AM746,'Convert Internation Units'!$A$2:$D$33,4,FALSE),IF(AM746="Penethamate hydroiodide",0.63,IF(AM746="Benzylpenicillin Procaine /
 Benzathine Penicillin",0.61,IF(AM746="Benzathine Penicillin",0.61,IF(AM746="Procaine benzylpenicillin",0.61,IF(AM746=Prodrug!H743,Prodrug!H743,Prodrug!H743))))))</f>
        <v/>
      </c>
      <c r="AZ746" s="240" t="str">
        <f>IFERROR((((Calculations!S743*Calculations!G743)/Calculations!E743)*'Data Entry'!X746),"")</f>
        <v/>
      </c>
      <c r="BA746" s="146" t="str">
        <f>IFERROR(VLOOKUP(AM746,Lists!$P$2:$Q$182,2,0),"")</f>
        <v/>
      </c>
    </row>
    <row r="747" spans="1:53" s="5" customFormat="1">
      <c r="A747" s="116">
        <v>741</v>
      </c>
      <c r="B747" s="232"/>
      <c r="C747" s="105"/>
      <c r="D747" s="105"/>
      <c r="E747" s="105"/>
      <c r="F747" s="106"/>
      <c r="G747" s="107"/>
      <c r="H747" s="107"/>
      <c r="I747" s="108"/>
      <c r="J747" s="110"/>
      <c r="K747" s="110"/>
      <c r="L747" s="110"/>
      <c r="M747" s="110"/>
      <c r="N747" s="110"/>
      <c r="O747" s="110"/>
      <c r="P747" s="110"/>
      <c r="Q747" s="110"/>
      <c r="R747" s="110"/>
      <c r="S747" s="110"/>
      <c r="T747" s="110"/>
      <c r="U747" s="110"/>
      <c r="V747" s="110"/>
      <c r="W747" s="109"/>
      <c r="X747" s="111"/>
      <c r="Y747" s="112"/>
      <c r="Z747" s="112"/>
      <c r="AA747" s="113"/>
      <c r="AB747" s="114"/>
      <c r="AC747" s="115"/>
      <c r="AD747" s="113"/>
      <c r="AE747" s="113"/>
      <c r="AF747" s="112"/>
      <c r="AG747" s="116"/>
      <c r="AH747" s="115"/>
      <c r="AI747" s="174"/>
      <c r="AJ747" s="104"/>
      <c r="AK747" s="115"/>
      <c r="AL747" s="112"/>
      <c r="AM747" s="116"/>
      <c r="AN747" s="115"/>
      <c r="AO747" s="248"/>
      <c r="AP747" s="242" t="str">
        <f>IF(AD747="UI",VLOOKUP(AB747,'Convert Internation Units'!$A$2:$D$33,4,FALSE),IF(AB747="Penethamate hydroiodide",0.63,IF(AB747="Benzylpenicillin Procaine /
 Benzathine Penicillin",0.61,IF(AB747="Benzathine Penicillin",0.61,IF(AB747="Procaine benzylpenicillin",0.61,IF(AB747=Prodrug!E744,Prodrug!E744,Prodrug!E744))))))</f>
        <v/>
      </c>
      <c r="AQ747" s="239" t="str">
        <f>IFERROR((((Calculations!C744*Calculations!G744)/Calculations!E744)*'Data Entry'!X747),"")</f>
        <v/>
      </c>
      <c r="AR747" s="234" t="str">
        <f>IFERROR(VLOOKUP(AB747,Lists!$P$2:$Q$182,2,0),"")</f>
        <v/>
      </c>
      <c r="AS747" s="233" t="str">
        <f>IF(AI747="UI",VLOOKUP(AG747,'Convert Internation Units'!$A$2:$D$33,4,FALSE),IF(AG747="Penethamate hydroiodide",0.63,IF(AG747="Benzylpenicillin Procaine /
 Benzathine Penicillin",0.61,IF(AG747="Benzathine Penicillin",0.61,IF(AG747="Procaine benzylpenicillin",0.61,IF(AG747=Prodrug!F744,Prodrug!F744,Prodrug!F744))))))</f>
        <v/>
      </c>
      <c r="AT747" s="239" t="str">
        <f>IFERROR((((Calculations!K744*Calculations!G744)/Calculations!E744)*'Data Entry'!X747),"")</f>
        <v/>
      </c>
      <c r="AU747" s="235" t="str">
        <f>IFERROR(VLOOKUP(AG747,Lists!$P$2:$Q$182,2,0),"")</f>
        <v/>
      </c>
      <c r="AV747" s="233" t="str">
        <f>IF(AL747="UI",VLOOKUP(AJ747,'Convert Internation Units'!$A$2:$D$33,4,FALSE),IF(AJ747="Penethamate hydroiodide",0.63,IF(AJ747="Benzylpenicillin Procaine /
 Benzathine Penicillin",0.61,IF(AJ747="Benzathine Penicillin",0.61,IF(AJ747="Procaine benzylpenicillin",0.61,IF(AJ747=Prodrug!G744,Prodrug!G744,Prodrug!G744))))))</f>
        <v/>
      </c>
      <c r="AW747" s="239" t="str">
        <f>IFERROR((((Calculations!O744*Calculations!G744)/Calculations!E744)*'Data Entry'!X747),"")</f>
        <v/>
      </c>
      <c r="AX747" s="235" t="str">
        <f>IFERROR(VLOOKUP(AJ747,Lists!$P$2:$Q$182,2,0),"")</f>
        <v/>
      </c>
      <c r="AY747" s="233" t="str">
        <f>IF(AO747="UI",VLOOKUP(AM747,'Convert Internation Units'!$A$2:$D$33,4,FALSE),IF(AM747="Penethamate hydroiodide",0.63,IF(AM747="Benzylpenicillin Procaine /
 Benzathine Penicillin",0.61,IF(AM747="Benzathine Penicillin",0.61,IF(AM747="Procaine benzylpenicillin",0.61,IF(AM747=Prodrug!H744,Prodrug!H744,Prodrug!H744))))))</f>
        <v/>
      </c>
      <c r="AZ747" s="239" t="str">
        <f>IFERROR((((Calculations!S744*Calculations!G744)/Calculations!E744)*'Data Entry'!X747),"")</f>
        <v/>
      </c>
      <c r="BA747" s="235" t="str">
        <f>IFERROR(VLOOKUP(AM747,Lists!$P$2:$Q$182,2,0),"")</f>
        <v/>
      </c>
    </row>
    <row r="748" spans="1:53" s="5" customFormat="1">
      <c r="A748" s="6">
        <v>742</v>
      </c>
      <c r="B748" s="231"/>
      <c r="C748" s="7"/>
      <c r="D748" s="7"/>
      <c r="E748" s="7"/>
      <c r="F748" s="67"/>
      <c r="G748" s="79"/>
      <c r="H748" s="79"/>
      <c r="I748" s="75"/>
      <c r="J748" s="76"/>
      <c r="K748" s="76"/>
      <c r="L748" s="76"/>
      <c r="M748" s="76"/>
      <c r="N748" s="76"/>
      <c r="O748" s="76"/>
      <c r="P748" s="76"/>
      <c r="Q748" s="76"/>
      <c r="R748" s="76"/>
      <c r="S748" s="76"/>
      <c r="T748" s="76"/>
      <c r="U748" s="76"/>
      <c r="V748" s="76"/>
      <c r="W748" s="80"/>
      <c r="X748" s="69"/>
      <c r="Y748" s="25"/>
      <c r="Z748" s="25"/>
      <c r="AA748" s="8"/>
      <c r="AB748" s="28"/>
      <c r="AC748" s="23"/>
      <c r="AD748" s="8"/>
      <c r="AE748" s="8"/>
      <c r="AF748" s="25"/>
      <c r="AG748" s="6"/>
      <c r="AH748" s="23"/>
      <c r="AI748" s="173"/>
      <c r="AJ748" s="26"/>
      <c r="AK748" s="23"/>
      <c r="AL748" s="25"/>
      <c r="AM748" s="6"/>
      <c r="AN748" s="23"/>
      <c r="AO748" s="247"/>
      <c r="AP748" s="243" t="str">
        <f>IF(AD748="UI",VLOOKUP(AB748,'Convert Internation Units'!$A$2:$D$33,4,FALSE),IF(AB748="Penethamate hydroiodide",0.63,IF(AB748="Benzylpenicillin Procaine /
 Benzathine Penicillin",0.61,IF(AB748="Benzathine Penicillin",0.61,IF(AB748="Procaine benzylpenicillin",0.61,IF(AB748=Prodrug!E745,Prodrug!E745,Prodrug!E745))))))</f>
        <v/>
      </c>
      <c r="AQ748" s="240" t="str">
        <f>IFERROR((((Calculations!C745*Calculations!G745)/Calculations!E745)*'Data Entry'!X748),"")</f>
        <v/>
      </c>
      <c r="AR748" s="141" t="str">
        <f>IFERROR(VLOOKUP(AB748,Lists!$P$2:$Q$182,2,0),"")</f>
        <v/>
      </c>
      <c r="AS748" s="143" t="str">
        <f>IF(AI748="UI",VLOOKUP(AG748,'Convert Internation Units'!$A$2:$D$33,4,FALSE),IF(AG748="Penethamate hydroiodide",0.63,IF(AG748="Benzylpenicillin Procaine /
 Benzathine Penicillin",0.61,IF(AG748="Benzathine Penicillin",0.61,IF(AG748="Procaine benzylpenicillin",0.61,IF(AG748=Prodrug!F745,Prodrug!F745,Prodrug!F745))))))</f>
        <v/>
      </c>
      <c r="AT748" s="240" t="str">
        <f>IFERROR((((Calculations!K745*Calculations!G745)/Calculations!E745)*'Data Entry'!X748),"")</f>
        <v/>
      </c>
      <c r="AU748" s="146" t="str">
        <f>IFERROR(VLOOKUP(AG748,Lists!$P$2:$Q$182,2,0),"")</f>
        <v/>
      </c>
      <c r="AV748" s="143" t="str">
        <f>IF(AL748="UI",VLOOKUP(AJ748,'Convert Internation Units'!$A$2:$D$33,4,FALSE),IF(AJ748="Penethamate hydroiodide",0.63,IF(AJ748="Benzylpenicillin Procaine /
 Benzathine Penicillin",0.61,IF(AJ748="Benzathine Penicillin",0.61,IF(AJ748="Procaine benzylpenicillin",0.61,IF(AJ748=Prodrug!G745,Prodrug!G745,Prodrug!G745))))))</f>
        <v/>
      </c>
      <c r="AW748" s="240" t="str">
        <f>IFERROR((((Calculations!O745*Calculations!G745)/Calculations!E745)*'Data Entry'!X748),"")</f>
        <v/>
      </c>
      <c r="AX748" s="146" t="str">
        <f>IFERROR(VLOOKUP(AJ748,Lists!$P$2:$Q$182,2,0),"")</f>
        <v/>
      </c>
      <c r="AY748" s="143" t="str">
        <f>IF(AO748="UI",VLOOKUP(AM748,'Convert Internation Units'!$A$2:$D$33,4,FALSE),IF(AM748="Penethamate hydroiodide",0.63,IF(AM748="Benzylpenicillin Procaine /
 Benzathine Penicillin",0.61,IF(AM748="Benzathine Penicillin",0.61,IF(AM748="Procaine benzylpenicillin",0.61,IF(AM748=Prodrug!H745,Prodrug!H745,Prodrug!H745))))))</f>
        <v/>
      </c>
      <c r="AZ748" s="240" t="str">
        <f>IFERROR((((Calculations!S745*Calculations!G745)/Calculations!E745)*'Data Entry'!X748),"")</f>
        <v/>
      </c>
      <c r="BA748" s="146" t="str">
        <f>IFERROR(VLOOKUP(AM748,Lists!$P$2:$Q$182,2,0),"")</f>
        <v/>
      </c>
    </row>
    <row r="749" spans="1:53" s="5" customFormat="1">
      <c r="A749" s="116">
        <v>743</v>
      </c>
      <c r="B749" s="232"/>
      <c r="C749" s="105"/>
      <c r="D749" s="105"/>
      <c r="E749" s="105"/>
      <c r="F749" s="106"/>
      <c r="G749" s="107"/>
      <c r="H749" s="107"/>
      <c r="I749" s="108"/>
      <c r="J749" s="110"/>
      <c r="K749" s="110"/>
      <c r="L749" s="110"/>
      <c r="M749" s="110"/>
      <c r="N749" s="110"/>
      <c r="O749" s="110"/>
      <c r="P749" s="110"/>
      <c r="Q749" s="110"/>
      <c r="R749" s="110"/>
      <c r="S749" s="110"/>
      <c r="T749" s="110"/>
      <c r="U749" s="110"/>
      <c r="V749" s="110"/>
      <c r="W749" s="109"/>
      <c r="X749" s="111"/>
      <c r="Y749" s="112"/>
      <c r="Z749" s="112"/>
      <c r="AA749" s="113"/>
      <c r="AB749" s="114"/>
      <c r="AC749" s="115"/>
      <c r="AD749" s="113"/>
      <c r="AE749" s="113"/>
      <c r="AF749" s="112"/>
      <c r="AG749" s="116"/>
      <c r="AH749" s="115"/>
      <c r="AI749" s="174"/>
      <c r="AJ749" s="104"/>
      <c r="AK749" s="115"/>
      <c r="AL749" s="112"/>
      <c r="AM749" s="116"/>
      <c r="AN749" s="115"/>
      <c r="AO749" s="248"/>
      <c r="AP749" s="242" t="str">
        <f>IF(AD749="UI",VLOOKUP(AB749,'Convert Internation Units'!$A$2:$D$33,4,FALSE),IF(AB749="Penethamate hydroiodide",0.63,IF(AB749="Benzylpenicillin Procaine /
 Benzathine Penicillin",0.61,IF(AB749="Benzathine Penicillin",0.61,IF(AB749="Procaine benzylpenicillin",0.61,IF(AB749=Prodrug!E746,Prodrug!E746,Prodrug!E746))))))</f>
        <v/>
      </c>
      <c r="AQ749" s="239" t="str">
        <f>IFERROR((((Calculations!C746*Calculations!G746)/Calculations!E746)*'Data Entry'!X749),"")</f>
        <v/>
      </c>
      <c r="AR749" s="234" t="str">
        <f>IFERROR(VLOOKUP(AB749,Lists!$P$2:$Q$182,2,0),"")</f>
        <v/>
      </c>
      <c r="AS749" s="233" t="str">
        <f>IF(AI749="UI",VLOOKUP(AG749,'Convert Internation Units'!$A$2:$D$33,4,FALSE),IF(AG749="Penethamate hydroiodide",0.63,IF(AG749="Benzylpenicillin Procaine /
 Benzathine Penicillin",0.61,IF(AG749="Benzathine Penicillin",0.61,IF(AG749="Procaine benzylpenicillin",0.61,IF(AG749=Prodrug!F746,Prodrug!F746,Prodrug!F746))))))</f>
        <v/>
      </c>
      <c r="AT749" s="239" t="str">
        <f>IFERROR((((Calculations!K746*Calculations!G746)/Calculations!E746)*'Data Entry'!X749),"")</f>
        <v/>
      </c>
      <c r="AU749" s="235" t="str">
        <f>IFERROR(VLOOKUP(AG749,Lists!$P$2:$Q$182,2,0),"")</f>
        <v/>
      </c>
      <c r="AV749" s="233" t="str">
        <f>IF(AL749="UI",VLOOKUP(AJ749,'Convert Internation Units'!$A$2:$D$33,4,FALSE),IF(AJ749="Penethamate hydroiodide",0.63,IF(AJ749="Benzylpenicillin Procaine /
 Benzathine Penicillin",0.61,IF(AJ749="Benzathine Penicillin",0.61,IF(AJ749="Procaine benzylpenicillin",0.61,IF(AJ749=Prodrug!G746,Prodrug!G746,Prodrug!G746))))))</f>
        <v/>
      </c>
      <c r="AW749" s="239" t="str">
        <f>IFERROR((((Calculations!O746*Calculations!G746)/Calculations!E746)*'Data Entry'!X749),"")</f>
        <v/>
      </c>
      <c r="AX749" s="235" t="str">
        <f>IFERROR(VLOOKUP(AJ749,Lists!$P$2:$Q$182,2,0),"")</f>
        <v/>
      </c>
      <c r="AY749" s="233" t="str">
        <f>IF(AO749="UI",VLOOKUP(AM749,'Convert Internation Units'!$A$2:$D$33,4,FALSE),IF(AM749="Penethamate hydroiodide",0.63,IF(AM749="Benzylpenicillin Procaine /
 Benzathine Penicillin",0.61,IF(AM749="Benzathine Penicillin",0.61,IF(AM749="Procaine benzylpenicillin",0.61,IF(AM749=Prodrug!H746,Prodrug!H746,Prodrug!H746))))))</f>
        <v/>
      </c>
      <c r="AZ749" s="239" t="str">
        <f>IFERROR((((Calculations!S746*Calculations!G746)/Calculations!E746)*'Data Entry'!X749),"")</f>
        <v/>
      </c>
      <c r="BA749" s="235" t="str">
        <f>IFERROR(VLOOKUP(AM749,Lists!$P$2:$Q$182,2,0),"")</f>
        <v/>
      </c>
    </row>
    <row r="750" spans="1:53" s="5" customFormat="1">
      <c r="A750" s="6">
        <v>744</v>
      </c>
      <c r="B750" s="231"/>
      <c r="C750" s="7"/>
      <c r="D750" s="7"/>
      <c r="E750" s="7"/>
      <c r="F750" s="67"/>
      <c r="G750" s="79"/>
      <c r="H750" s="79"/>
      <c r="I750" s="75"/>
      <c r="J750" s="76"/>
      <c r="K750" s="76"/>
      <c r="L750" s="76"/>
      <c r="M750" s="76"/>
      <c r="N750" s="76"/>
      <c r="O750" s="76"/>
      <c r="P750" s="76"/>
      <c r="Q750" s="76"/>
      <c r="R750" s="76"/>
      <c r="S750" s="76"/>
      <c r="T750" s="76"/>
      <c r="U750" s="76"/>
      <c r="V750" s="76"/>
      <c r="W750" s="80"/>
      <c r="X750" s="69"/>
      <c r="Y750" s="25"/>
      <c r="Z750" s="25"/>
      <c r="AA750" s="8"/>
      <c r="AB750" s="28"/>
      <c r="AC750" s="23"/>
      <c r="AD750" s="8"/>
      <c r="AE750" s="8"/>
      <c r="AF750" s="25"/>
      <c r="AG750" s="6"/>
      <c r="AH750" s="23"/>
      <c r="AI750" s="173"/>
      <c r="AJ750" s="26"/>
      <c r="AK750" s="23"/>
      <c r="AL750" s="25"/>
      <c r="AM750" s="6"/>
      <c r="AN750" s="23"/>
      <c r="AO750" s="247"/>
      <c r="AP750" s="243" t="str">
        <f>IF(AD750="UI",VLOOKUP(AB750,'Convert Internation Units'!$A$2:$D$33,4,FALSE),IF(AB750="Penethamate hydroiodide",0.63,IF(AB750="Benzylpenicillin Procaine /
 Benzathine Penicillin",0.61,IF(AB750="Benzathine Penicillin",0.61,IF(AB750="Procaine benzylpenicillin",0.61,IF(AB750=Prodrug!E747,Prodrug!E747,Prodrug!E747))))))</f>
        <v/>
      </c>
      <c r="AQ750" s="240" t="str">
        <f>IFERROR((((Calculations!C747*Calculations!G747)/Calculations!E747)*'Data Entry'!X750),"")</f>
        <v/>
      </c>
      <c r="AR750" s="141" t="str">
        <f>IFERROR(VLOOKUP(AB750,Lists!$P$2:$Q$182,2,0),"")</f>
        <v/>
      </c>
      <c r="AS750" s="143" t="str">
        <f>IF(AI750="UI",VLOOKUP(AG750,'Convert Internation Units'!$A$2:$D$33,4,FALSE),IF(AG750="Penethamate hydroiodide",0.63,IF(AG750="Benzylpenicillin Procaine /
 Benzathine Penicillin",0.61,IF(AG750="Benzathine Penicillin",0.61,IF(AG750="Procaine benzylpenicillin",0.61,IF(AG750=Prodrug!F747,Prodrug!F747,Prodrug!F747))))))</f>
        <v/>
      </c>
      <c r="AT750" s="240" t="str">
        <f>IFERROR((((Calculations!K747*Calculations!G747)/Calculations!E747)*'Data Entry'!X750),"")</f>
        <v/>
      </c>
      <c r="AU750" s="146" t="str">
        <f>IFERROR(VLOOKUP(AG750,Lists!$P$2:$Q$182,2,0),"")</f>
        <v/>
      </c>
      <c r="AV750" s="143" t="str">
        <f>IF(AL750="UI",VLOOKUP(AJ750,'Convert Internation Units'!$A$2:$D$33,4,FALSE),IF(AJ750="Penethamate hydroiodide",0.63,IF(AJ750="Benzylpenicillin Procaine /
 Benzathine Penicillin",0.61,IF(AJ750="Benzathine Penicillin",0.61,IF(AJ750="Procaine benzylpenicillin",0.61,IF(AJ750=Prodrug!G747,Prodrug!G747,Prodrug!G747))))))</f>
        <v/>
      </c>
      <c r="AW750" s="240" t="str">
        <f>IFERROR((((Calculations!O747*Calculations!G747)/Calculations!E747)*'Data Entry'!X750),"")</f>
        <v/>
      </c>
      <c r="AX750" s="146" t="str">
        <f>IFERROR(VLOOKUP(AJ750,Lists!$P$2:$Q$182,2,0),"")</f>
        <v/>
      </c>
      <c r="AY750" s="143" t="str">
        <f>IF(AO750="UI",VLOOKUP(AM750,'Convert Internation Units'!$A$2:$D$33,4,FALSE),IF(AM750="Penethamate hydroiodide",0.63,IF(AM750="Benzylpenicillin Procaine /
 Benzathine Penicillin",0.61,IF(AM750="Benzathine Penicillin",0.61,IF(AM750="Procaine benzylpenicillin",0.61,IF(AM750=Prodrug!H747,Prodrug!H747,Prodrug!H747))))))</f>
        <v/>
      </c>
      <c r="AZ750" s="240" t="str">
        <f>IFERROR((((Calculations!S747*Calculations!G747)/Calculations!E747)*'Data Entry'!X750),"")</f>
        <v/>
      </c>
      <c r="BA750" s="146" t="str">
        <f>IFERROR(VLOOKUP(AM750,Lists!$P$2:$Q$182,2,0),"")</f>
        <v/>
      </c>
    </row>
    <row r="751" spans="1:53" s="5" customFormat="1">
      <c r="A751" s="116">
        <v>745</v>
      </c>
      <c r="B751" s="232"/>
      <c r="C751" s="105"/>
      <c r="D751" s="105"/>
      <c r="E751" s="105"/>
      <c r="F751" s="106"/>
      <c r="G751" s="107"/>
      <c r="H751" s="107"/>
      <c r="I751" s="108"/>
      <c r="J751" s="110"/>
      <c r="K751" s="110"/>
      <c r="L751" s="110"/>
      <c r="M751" s="110"/>
      <c r="N751" s="110"/>
      <c r="O751" s="110"/>
      <c r="P751" s="110"/>
      <c r="Q751" s="110"/>
      <c r="R751" s="110"/>
      <c r="S751" s="110"/>
      <c r="T751" s="110"/>
      <c r="U751" s="110"/>
      <c r="V751" s="110"/>
      <c r="W751" s="109"/>
      <c r="X751" s="111"/>
      <c r="Y751" s="112"/>
      <c r="Z751" s="112"/>
      <c r="AA751" s="113"/>
      <c r="AB751" s="114"/>
      <c r="AC751" s="115"/>
      <c r="AD751" s="113"/>
      <c r="AE751" s="113"/>
      <c r="AF751" s="112"/>
      <c r="AG751" s="116"/>
      <c r="AH751" s="115"/>
      <c r="AI751" s="174"/>
      <c r="AJ751" s="104"/>
      <c r="AK751" s="115"/>
      <c r="AL751" s="112"/>
      <c r="AM751" s="116"/>
      <c r="AN751" s="115"/>
      <c r="AO751" s="248"/>
      <c r="AP751" s="242" t="str">
        <f>IF(AD751="UI",VLOOKUP(AB751,'Convert Internation Units'!$A$2:$D$33,4,FALSE),IF(AB751="Penethamate hydroiodide",0.63,IF(AB751="Benzylpenicillin Procaine /
 Benzathine Penicillin",0.61,IF(AB751="Benzathine Penicillin",0.61,IF(AB751="Procaine benzylpenicillin",0.61,IF(AB751=Prodrug!E748,Prodrug!E748,Prodrug!E748))))))</f>
        <v/>
      </c>
      <c r="AQ751" s="239" t="str">
        <f>IFERROR((((Calculations!C748*Calculations!G748)/Calculations!E748)*'Data Entry'!X751),"")</f>
        <v/>
      </c>
      <c r="AR751" s="234" t="str">
        <f>IFERROR(VLOOKUP(AB751,Lists!$P$2:$Q$182,2,0),"")</f>
        <v/>
      </c>
      <c r="AS751" s="233" t="str">
        <f>IF(AI751="UI",VLOOKUP(AG751,'Convert Internation Units'!$A$2:$D$33,4,FALSE),IF(AG751="Penethamate hydroiodide",0.63,IF(AG751="Benzylpenicillin Procaine /
 Benzathine Penicillin",0.61,IF(AG751="Benzathine Penicillin",0.61,IF(AG751="Procaine benzylpenicillin",0.61,IF(AG751=Prodrug!F748,Prodrug!F748,Prodrug!F748))))))</f>
        <v/>
      </c>
      <c r="AT751" s="239" t="str">
        <f>IFERROR((((Calculations!K748*Calculations!G748)/Calculations!E748)*'Data Entry'!X751),"")</f>
        <v/>
      </c>
      <c r="AU751" s="235" t="str">
        <f>IFERROR(VLOOKUP(AG751,Lists!$P$2:$Q$182,2,0),"")</f>
        <v/>
      </c>
      <c r="AV751" s="233" t="str">
        <f>IF(AL751="UI",VLOOKUP(AJ751,'Convert Internation Units'!$A$2:$D$33,4,FALSE),IF(AJ751="Penethamate hydroiodide",0.63,IF(AJ751="Benzylpenicillin Procaine /
 Benzathine Penicillin",0.61,IF(AJ751="Benzathine Penicillin",0.61,IF(AJ751="Procaine benzylpenicillin",0.61,IF(AJ751=Prodrug!G748,Prodrug!G748,Prodrug!G748))))))</f>
        <v/>
      </c>
      <c r="AW751" s="239" t="str">
        <f>IFERROR((((Calculations!O748*Calculations!G748)/Calculations!E748)*'Data Entry'!X751),"")</f>
        <v/>
      </c>
      <c r="AX751" s="235" t="str">
        <f>IFERROR(VLOOKUP(AJ751,Lists!$P$2:$Q$182,2,0),"")</f>
        <v/>
      </c>
      <c r="AY751" s="233" t="str">
        <f>IF(AO751="UI",VLOOKUP(AM751,'Convert Internation Units'!$A$2:$D$33,4,FALSE),IF(AM751="Penethamate hydroiodide",0.63,IF(AM751="Benzylpenicillin Procaine /
 Benzathine Penicillin",0.61,IF(AM751="Benzathine Penicillin",0.61,IF(AM751="Procaine benzylpenicillin",0.61,IF(AM751=Prodrug!H748,Prodrug!H748,Prodrug!H748))))))</f>
        <v/>
      </c>
      <c r="AZ751" s="239" t="str">
        <f>IFERROR((((Calculations!S748*Calculations!G748)/Calculations!E748)*'Data Entry'!X751),"")</f>
        <v/>
      </c>
      <c r="BA751" s="235" t="str">
        <f>IFERROR(VLOOKUP(AM751,Lists!$P$2:$Q$182,2,0),"")</f>
        <v/>
      </c>
    </row>
    <row r="752" spans="1:53" s="5" customFormat="1">
      <c r="A752" s="6">
        <v>746</v>
      </c>
      <c r="B752" s="231"/>
      <c r="C752" s="7"/>
      <c r="D752" s="7"/>
      <c r="E752" s="7"/>
      <c r="F752" s="67"/>
      <c r="G752" s="79"/>
      <c r="H752" s="79"/>
      <c r="I752" s="75"/>
      <c r="J752" s="76"/>
      <c r="K752" s="76"/>
      <c r="L752" s="76"/>
      <c r="M752" s="76"/>
      <c r="N752" s="76"/>
      <c r="O752" s="76"/>
      <c r="P752" s="76"/>
      <c r="Q752" s="76"/>
      <c r="R752" s="76"/>
      <c r="S752" s="76"/>
      <c r="T752" s="76"/>
      <c r="U752" s="76"/>
      <c r="V752" s="76"/>
      <c r="W752" s="80"/>
      <c r="X752" s="69"/>
      <c r="Y752" s="25"/>
      <c r="Z752" s="25"/>
      <c r="AA752" s="8"/>
      <c r="AB752" s="28"/>
      <c r="AC752" s="23"/>
      <c r="AD752" s="8"/>
      <c r="AE752" s="8"/>
      <c r="AF752" s="25"/>
      <c r="AG752" s="6"/>
      <c r="AH752" s="23"/>
      <c r="AI752" s="173"/>
      <c r="AJ752" s="26"/>
      <c r="AK752" s="23"/>
      <c r="AL752" s="25"/>
      <c r="AM752" s="6"/>
      <c r="AN752" s="23"/>
      <c r="AO752" s="247"/>
      <c r="AP752" s="243" t="str">
        <f>IF(AD752="UI",VLOOKUP(AB752,'Convert Internation Units'!$A$2:$D$33,4,FALSE),IF(AB752="Penethamate hydroiodide",0.63,IF(AB752="Benzylpenicillin Procaine /
 Benzathine Penicillin",0.61,IF(AB752="Benzathine Penicillin",0.61,IF(AB752="Procaine benzylpenicillin",0.61,IF(AB752=Prodrug!E749,Prodrug!E749,Prodrug!E749))))))</f>
        <v/>
      </c>
      <c r="AQ752" s="240" t="str">
        <f>IFERROR((((Calculations!C749*Calculations!G749)/Calculations!E749)*'Data Entry'!X752),"")</f>
        <v/>
      </c>
      <c r="AR752" s="141" t="str">
        <f>IFERROR(VLOOKUP(AB752,Lists!$P$2:$Q$182,2,0),"")</f>
        <v/>
      </c>
      <c r="AS752" s="143" t="str">
        <f>IF(AI752="UI",VLOOKUP(AG752,'Convert Internation Units'!$A$2:$D$33,4,FALSE),IF(AG752="Penethamate hydroiodide",0.63,IF(AG752="Benzylpenicillin Procaine /
 Benzathine Penicillin",0.61,IF(AG752="Benzathine Penicillin",0.61,IF(AG752="Procaine benzylpenicillin",0.61,IF(AG752=Prodrug!F749,Prodrug!F749,Prodrug!F749))))))</f>
        <v/>
      </c>
      <c r="AT752" s="240" t="str">
        <f>IFERROR((((Calculations!K749*Calculations!G749)/Calculations!E749)*'Data Entry'!X752),"")</f>
        <v/>
      </c>
      <c r="AU752" s="146" t="str">
        <f>IFERROR(VLOOKUP(AG752,Lists!$P$2:$Q$182,2,0),"")</f>
        <v/>
      </c>
      <c r="AV752" s="143" t="str">
        <f>IF(AL752="UI",VLOOKUP(AJ752,'Convert Internation Units'!$A$2:$D$33,4,FALSE),IF(AJ752="Penethamate hydroiodide",0.63,IF(AJ752="Benzylpenicillin Procaine /
 Benzathine Penicillin",0.61,IF(AJ752="Benzathine Penicillin",0.61,IF(AJ752="Procaine benzylpenicillin",0.61,IF(AJ752=Prodrug!G749,Prodrug!G749,Prodrug!G749))))))</f>
        <v/>
      </c>
      <c r="AW752" s="240" t="str">
        <f>IFERROR((((Calculations!O749*Calculations!G749)/Calculations!E749)*'Data Entry'!X752),"")</f>
        <v/>
      </c>
      <c r="AX752" s="146" t="str">
        <f>IFERROR(VLOOKUP(AJ752,Lists!$P$2:$Q$182,2,0),"")</f>
        <v/>
      </c>
      <c r="AY752" s="143" t="str">
        <f>IF(AO752="UI",VLOOKUP(AM752,'Convert Internation Units'!$A$2:$D$33,4,FALSE),IF(AM752="Penethamate hydroiodide",0.63,IF(AM752="Benzylpenicillin Procaine /
 Benzathine Penicillin",0.61,IF(AM752="Benzathine Penicillin",0.61,IF(AM752="Procaine benzylpenicillin",0.61,IF(AM752=Prodrug!H749,Prodrug!H749,Prodrug!H749))))))</f>
        <v/>
      </c>
      <c r="AZ752" s="240" t="str">
        <f>IFERROR((((Calculations!S749*Calculations!G749)/Calculations!E749)*'Data Entry'!X752),"")</f>
        <v/>
      </c>
      <c r="BA752" s="146" t="str">
        <f>IFERROR(VLOOKUP(AM752,Lists!$P$2:$Q$182,2,0),"")</f>
        <v/>
      </c>
    </row>
    <row r="753" spans="1:53" s="5" customFormat="1">
      <c r="A753" s="116">
        <v>747</v>
      </c>
      <c r="B753" s="232"/>
      <c r="C753" s="105"/>
      <c r="D753" s="105"/>
      <c r="E753" s="105"/>
      <c r="F753" s="106"/>
      <c r="G753" s="107"/>
      <c r="H753" s="107"/>
      <c r="I753" s="108"/>
      <c r="J753" s="110"/>
      <c r="K753" s="110"/>
      <c r="L753" s="110"/>
      <c r="M753" s="110"/>
      <c r="N753" s="110"/>
      <c r="O753" s="110"/>
      <c r="P753" s="110"/>
      <c r="Q753" s="110"/>
      <c r="R753" s="110"/>
      <c r="S753" s="110"/>
      <c r="T753" s="110"/>
      <c r="U753" s="110"/>
      <c r="V753" s="110"/>
      <c r="W753" s="109"/>
      <c r="X753" s="111"/>
      <c r="Y753" s="112"/>
      <c r="Z753" s="112"/>
      <c r="AA753" s="113"/>
      <c r="AB753" s="114"/>
      <c r="AC753" s="115"/>
      <c r="AD753" s="113"/>
      <c r="AE753" s="113"/>
      <c r="AF753" s="112"/>
      <c r="AG753" s="116"/>
      <c r="AH753" s="115"/>
      <c r="AI753" s="174"/>
      <c r="AJ753" s="104"/>
      <c r="AK753" s="115"/>
      <c r="AL753" s="112"/>
      <c r="AM753" s="116"/>
      <c r="AN753" s="115"/>
      <c r="AO753" s="248"/>
      <c r="AP753" s="242" t="str">
        <f>IF(AD753="UI",VLOOKUP(AB753,'Convert Internation Units'!$A$2:$D$33,4,FALSE),IF(AB753="Penethamate hydroiodide",0.63,IF(AB753="Benzylpenicillin Procaine /
 Benzathine Penicillin",0.61,IF(AB753="Benzathine Penicillin",0.61,IF(AB753="Procaine benzylpenicillin",0.61,IF(AB753=Prodrug!E750,Prodrug!E750,Prodrug!E750))))))</f>
        <v/>
      </c>
      <c r="AQ753" s="239" t="str">
        <f>IFERROR((((Calculations!C750*Calculations!G750)/Calculations!E750)*'Data Entry'!X753),"")</f>
        <v/>
      </c>
      <c r="AR753" s="234" t="str">
        <f>IFERROR(VLOOKUP(AB753,Lists!$P$2:$Q$182,2,0),"")</f>
        <v/>
      </c>
      <c r="AS753" s="233" t="str">
        <f>IF(AI753="UI",VLOOKUP(AG753,'Convert Internation Units'!$A$2:$D$33,4,FALSE),IF(AG753="Penethamate hydroiodide",0.63,IF(AG753="Benzylpenicillin Procaine /
 Benzathine Penicillin",0.61,IF(AG753="Benzathine Penicillin",0.61,IF(AG753="Procaine benzylpenicillin",0.61,IF(AG753=Prodrug!F750,Prodrug!F750,Prodrug!F750))))))</f>
        <v/>
      </c>
      <c r="AT753" s="239" t="str">
        <f>IFERROR((((Calculations!K750*Calculations!G750)/Calculations!E750)*'Data Entry'!X753),"")</f>
        <v/>
      </c>
      <c r="AU753" s="235" t="str">
        <f>IFERROR(VLOOKUP(AG753,Lists!$P$2:$Q$182,2,0),"")</f>
        <v/>
      </c>
      <c r="AV753" s="233" t="str">
        <f>IF(AL753="UI",VLOOKUP(AJ753,'Convert Internation Units'!$A$2:$D$33,4,FALSE),IF(AJ753="Penethamate hydroiodide",0.63,IF(AJ753="Benzylpenicillin Procaine /
 Benzathine Penicillin",0.61,IF(AJ753="Benzathine Penicillin",0.61,IF(AJ753="Procaine benzylpenicillin",0.61,IF(AJ753=Prodrug!G750,Prodrug!G750,Prodrug!G750))))))</f>
        <v/>
      </c>
      <c r="AW753" s="239" t="str">
        <f>IFERROR((((Calculations!O750*Calculations!G750)/Calculations!E750)*'Data Entry'!X753),"")</f>
        <v/>
      </c>
      <c r="AX753" s="235" t="str">
        <f>IFERROR(VLOOKUP(AJ753,Lists!$P$2:$Q$182,2,0),"")</f>
        <v/>
      </c>
      <c r="AY753" s="233" t="str">
        <f>IF(AO753="UI",VLOOKUP(AM753,'Convert Internation Units'!$A$2:$D$33,4,FALSE),IF(AM753="Penethamate hydroiodide",0.63,IF(AM753="Benzylpenicillin Procaine /
 Benzathine Penicillin",0.61,IF(AM753="Benzathine Penicillin",0.61,IF(AM753="Procaine benzylpenicillin",0.61,IF(AM753=Prodrug!H750,Prodrug!H750,Prodrug!H750))))))</f>
        <v/>
      </c>
      <c r="AZ753" s="239" t="str">
        <f>IFERROR((((Calculations!S750*Calculations!G750)/Calculations!E750)*'Data Entry'!X753),"")</f>
        <v/>
      </c>
      <c r="BA753" s="235" t="str">
        <f>IFERROR(VLOOKUP(AM753,Lists!$P$2:$Q$182,2,0),"")</f>
        <v/>
      </c>
    </row>
    <row r="754" spans="1:53" s="5" customFormat="1">
      <c r="A754" s="6">
        <v>748</v>
      </c>
      <c r="B754" s="231"/>
      <c r="C754" s="7"/>
      <c r="D754" s="7"/>
      <c r="E754" s="7"/>
      <c r="F754" s="67"/>
      <c r="G754" s="79"/>
      <c r="H754" s="79"/>
      <c r="I754" s="75"/>
      <c r="J754" s="76"/>
      <c r="K754" s="76"/>
      <c r="L754" s="76"/>
      <c r="M754" s="76"/>
      <c r="N754" s="76"/>
      <c r="O754" s="76"/>
      <c r="P754" s="76"/>
      <c r="Q754" s="76"/>
      <c r="R754" s="76"/>
      <c r="S754" s="76"/>
      <c r="T754" s="76"/>
      <c r="U754" s="76"/>
      <c r="V754" s="76"/>
      <c r="W754" s="80"/>
      <c r="X754" s="69"/>
      <c r="Y754" s="25"/>
      <c r="Z754" s="25"/>
      <c r="AA754" s="8"/>
      <c r="AB754" s="28"/>
      <c r="AC754" s="23"/>
      <c r="AD754" s="8"/>
      <c r="AE754" s="8"/>
      <c r="AF754" s="25"/>
      <c r="AG754" s="6"/>
      <c r="AH754" s="23"/>
      <c r="AI754" s="173"/>
      <c r="AJ754" s="26"/>
      <c r="AK754" s="23"/>
      <c r="AL754" s="25"/>
      <c r="AM754" s="6"/>
      <c r="AN754" s="23"/>
      <c r="AO754" s="247"/>
      <c r="AP754" s="243" t="str">
        <f>IF(AD754="UI",VLOOKUP(AB754,'Convert Internation Units'!$A$2:$D$33,4,FALSE),IF(AB754="Penethamate hydroiodide",0.63,IF(AB754="Benzylpenicillin Procaine /
 Benzathine Penicillin",0.61,IF(AB754="Benzathine Penicillin",0.61,IF(AB754="Procaine benzylpenicillin",0.61,IF(AB754=Prodrug!E751,Prodrug!E751,Prodrug!E751))))))</f>
        <v/>
      </c>
      <c r="AQ754" s="240" t="str">
        <f>IFERROR((((Calculations!C751*Calculations!G751)/Calculations!E751)*'Data Entry'!X754),"")</f>
        <v/>
      </c>
      <c r="AR754" s="141" t="str">
        <f>IFERROR(VLOOKUP(AB754,Lists!$P$2:$Q$182,2,0),"")</f>
        <v/>
      </c>
      <c r="AS754" s="143" t="str">
        <f>IF(AI754="UI",VLOOKUP(AG754,'Convert Internation Units'!$A$2:$D$33,4,FALSE),IF(AG754="Penethamate hydroiodide",0.63,IF(AG754="Benzylpenicillin Procaine /
 Benzathine Penicillin",0.61,IF(AG754="Benzathine Penicillin",0.61,IF(AG754="Procaine benzylpenicillin",0.61,IF(AG754=Prodrug!F751,Prodrug!F751,Prodrug!F751))))))</f>
        <v/>
      </c>
      <c r="AT754" s="240" t="str">
        <f>IFERROR((((Calculations!K751*Calculations!G751)/Calculations!E751)*'Data Entry'!X754),"")</f>
        <v/>
      </c>
      <c r="AU754" s="146" t="str">
        <f>IFERROR(VLOOKUP(AG754,Lists!$P$2:$Q$182,2,0),"")</f>
        <v/>
      </c>
      <c r="AV754" s="143" t="str">
        <f>IF(AL754="UI",VLOOKUP(AJ754,'Convert Internation Units'!$A$2:$D$33,4,FALSE),IF(AJ754="Penethamate hydroiodide",0.63,IF(AJ754="Benzylpenicillin Procaine /
 Benzathine Penicillin",0.61,IF(AJ754="Benzathine Penicillin",0.61,IF(AJ754="Procaine benzylpenicillin",0.61,IF(AJ754=Prodrug!G751,Prodrug!G751,Prodrug!G751))))))</f>
        <v/>
      </c>
      <c r="AW754" s="240" t="str">
        <f>IFERROR((((Calculations!O751*Calculations!G751)/Calculations!E751)*'Data Entry'!X754),"")</f>
        <v/>
      </c>
      <c r="AX754" s="146" t="str">
        <f>IFERROR(VLOOKUP(AJ754,Lists!$P$2:$Q$182,2,0),"")</f>
        <v/>
      </c>
      <c r="AY754" s="143" t="str">
        <f>IF(AO754="UI",VLOOKUP(AM754,'Convert Internation Units'!$A$2:$D$33,4,FALSE),IF(AM754="Penethamate hydroiodide",0.63,IF(AM754="Benzylpenicillin Procaine /
 Benzathine Penicillin",0.61,IF(AM754="Benzathine Penicillin",0.61,IF(AM754="Procaine benzylpenicillin",0.61,IF(AM754=Prodrug!H751,Prodrug!H751,Prodrug!H751))))))</f>
        <v/>
      </c>
      <c r="AZ754" s="240" t="str">
        <f>IFERROR((((Calculations!S751*Calculations!G751)/Calculations!E751)*'Data Entry'!X754),"")</f>
        <v/>
      </c>
      <c r="BA754" s="146" t="str">
        <f>IFERROR(VLOOKUP(AM754,Lists!$P$2:$Q$182,2,0),"")</f>
        <v/>
      </c>
    </row>
    <row r="755" spans="1:53" s="5" customFormat="1">
      <c r="A755" s="116">
        <v>749</v>
      </c>
      <c r="B755" s="232"/>
      <c r="C755" s="105"/>
      <c r="D755" s="105"/>
      <c r="E755" s="105"/>
      <c r="F755" s="106"/>
      <c r="G755" s="107"/>
      <c r="H755" s="107"/>
      <c r="I755" s="108"/>
      <c r="J755" s="110"/>
      <c r="K755" s="110"/>
      <c r="L755" s="110"/>
      <c r="M755" s="110"/>
      <c r="N755" s="110"/>
      <c r="O755" s="110"/>
      <c r="P755" s="110"/>
      <c r="Q755" s="110"/>
      <c r="R755" s="110"/>
      <c r="S755" s="110"/>
      <c r="T755" s="110"/>
      <c r="U755" s="110"/>
      <c r="V755" s="110"/>
      <c r="W755" s="109"/>
      <c r="X755" s="111"/>
      <c r="Y755" s="112"/>
      <c r="Z755" s="112"/>
      <c r="AA755" s="113"/>
      <c r="AB755" s="114"/>
      <c r="AC755" s="115"/>
      <c r="AD755" s="113"/>
      <c r="AE755" s="113"/>
      <c r="AF755" s="112"/>
      <c r="AG755" s="116"/>
      <c r="AH755" s="115"/>
      <c r="AI755" s="174"/>
      <c r="AJ755" s="104"/>
      <c r="AK755" s="115"/>
      <c r="AL755" s="112"/>
      <c r="AM755" s="116"/>
      <c r="AN755" s="115"/>
      <c r="AO755" s="248"/>
      <c r="AP755" s="242" t="str">
        <f>IF(AD755="UI",VLOOKUP(AB755,'Convert Internation Units'!$A$2:$D$33,4,FALSE),IF(AB755="Penethamate hydroiodide",0.63,IF(AB755="Benzylpenicillin Procaine /
 Benzathine Penicillin",0.61,IF(AB755="Benzathine Penicillin",0.61,IF(AB755="Procaine benzylpenicillin",0.61,IF(AB755=Prodrug!E752,Prodrug!E752,Prodrug!E752))))))</f>
        <v/>
      </c>
      <c r="AQ755" s="239" t="str">
        <f>IFERROR((((Calculations!C752*Calculations!G752)/Calculations!E752)*'Data Entry'!X755),"")</f>
        <v/>
      </c>
      <c r="AR755" s="234" t="str">
        <f>IFERROR(VLOOKUP(AB755,Lists!$P$2:$Q$182,2,0),"")</f>
        <v/>
      </c>
      <c r="AS755" s="233" t="str">
        <f>IF(AI755="UI",VLOOKUP(AG755,'Convert Internation Units'!$A$2:$D$33,4,FALSE),IF(AG755="Penethamate hydroiodide",0.63,IF(AG755="Benzylpenicillin Procaine /
 Benzathine Penicillin",0.61,IF(AG755="Benzathine Penicillin",0.61,IF(AG755="Procaine benzylpenicillin",0.61,IF(AG755=Prodrug!F752,Prodrug!F752,Prodrug!F752))))))</f>
        <v/>
      </c>
      <c r="AT755" s="239" t="str">
        <f>IFERROR((((Calculations!K752*Calculations!G752)/Calculations!E752)*'Data Entry'!X755),"")</f>
        <v/>
      </c>
      <c r="AU755" s="235" t="str">
        <f>IFERROR(VLOOKUP(AG755,Lists!$P$2:$Q$182,2,0),"")</f>
        <v/>
      </c>
      <c r="AV755" s="233" t="str">
        <f>IF(AL755="UI",VLOOKUP(AJ755,'Convert Internation Units'!$A$2:$D$33,4,FALSE),IF(AJ755="Penethamate hydroiodide",0.63,IF(AJ755="Benzylpenicillin Procaine /
 Benzathine Penicillin",0.61,IF(AJ755="Benzathine Penicillin",0.61,IF(AJ755="Procaine benzylpenicillin",0.61,IF(AJ755=Prodrug!G752,Prodrug!G752,Prodrug!G752))))))</f>
        <v/>
      </c>
      <c r="AW755" s="239" t="str">
        <f>IFERROR((((Calculations!O752*Calculations!G752)/Calculations!E752)*'Data Entry'!X755),"")</f>
        <v/>
      </c>
      <c r="AX755" s="235" t="str">
        <f>IFERROR(VLOOKUP(AJ755,Lists!$P$2:$Q$182,2,0),"")</f>
        <v/>
      </c>
      <c r="AY755" s="233" t="str">
        <f>IF(AO755="UI",VLOOKUP(AM755,'Convert Internation Units'!$A$2:$D$33,4,FALSE),IF(AM755="Penethamate hydroiodide",0.63,IF(AM755="Benzylpenicillin Procaine /
 Benzathine Penicillin",0.61,IF(AM755="Benzathine Penicillin",0.61,IF(AM755="Procaine benzylpenicillin",0.61,IF(AM755=Prodrug!H752,Prodrug!H752,Prodrug!H752))))))</f>
        <v/>
      </c>
      <c r="AZ755" s="239" t="str">
        <f>IFERROR((((Calculations!S752*Calculations!G752)/Calculations!E752)*'Data Entry'!X755),"")</f>
        <v/>
      </c>
      <c r="BA755" s="235" t="str">
        <f>IFERROR(VLOOKUP(AM755,Lists!$P$2:$Q$182,2,0),"")</f>
        <v/>
      </c>
    </row>
    <row r="756" spans="1:53" s="5" customFormat="1">
      <c r="A756" s="6">
        <v>750</v>
      </c>
      <c r="B756" s="231"/>
      <c r="C756" s="7"/>
      <c r="D756" s="7"/>
      <c r="E756" s="7"/>
      <c r="F756" s="67"/>
      <c r="G756" s="79"/>
      <c r="H756" s="79"/>
      <c r="I756" s="75"/>
      <c r="J756" s="76"/>
      <c r="K756" s="76"/>
      <c r="L756" s="76"/>
      <c r="M756" s="76"/>
      <c r="N756" s="76"/>
      <c r="O756" s="76"/>
      <c r="P756" s="76"/>
      <c r="Q756" s="76"/>
      <c r="R756" s="76"/>
      <c r="S756" s="76"/>
      <c r="T756" s="76"/>
      <c r="U756" s="76"/>
      <c r="V756" s="76"/>
      <c r="W756" s="80"/>
      <c r="X756" s="69"/>
      <c r="Y756" s="25"/>
      <c r="Z756" s="25"/>
      <c r="AA756" s="8"/>
      <c r="AB756" s="28"/>
      <c r="AC756" s="23"/>
      <c r="AD756" s="8"/>
      <c r="AE756" s="8"/>
      <c r="AF756" s="25"/>
      <c r="AG756" s="6"/>
      <c r="AH756" s="23"/>
      <c r="AI756" s="173"/>
      <c r="AJ756" s="26"/>
      <c r="AK756" s="23"/>
      <c r="AL756" s="25"/>
      <c r="AM756" s="6"/>
      <c r="AN756" s="23"/>
      <c r="AO756" s="247"/>
      <c r="AP756" s="243" t="str">
        <f>IF(AD756="UI",VLOOKUP(AB756,'Convert Internation Units'!$A$2:$D$33,4,FALSE),IF(AB756="Penethamate hydroiodide",0.63,IF(AB756="Benzylpenicillin Procaine /
 Benzathine Penicillin",0.61,IF(AB756="Benzathine Penicillin",0.61,IF(AB756="Procaine benzylpenicillin",0.61,IF(AB756=Prodrug!E753,Prodrug!E753,Prodrug!E753))))))</f>
        <v/>
      </c>
      <c r="AQ756" s="240" t="str">
        <f>IFERROR((((Calculations!C753*Calculations!G753)/Calculations!E753)*'Data Entry'!X756),"")</f>
        <v/>
      </c>
      <c r="AR756" s="141" t="str">
        <f>IFERROR(VLOOKUP(AB756,Lists!$P$2:$Q$182,2,0),"")</f>
        <v/>
      </c>
      <c r="AS756" s="143" t="str">
        <f>IF(AI756="UI",VLOOKUP(AG756,'Convert Internation Units'!$A$2:$D$33,4,FALSE),IF(AG756="Penethamate hydroiodide",0.63,IF(AG756="Benzylpenicillin Procaine /
 Benzathine Penicillin",0.61,IF(AG756="Benzathine Penicillin",0.61,IF(AG756="Procaine benzylpenicillin",0.61,IF(AG756=Prodrug!F753,Prodrug!F753,Prodrug!F753))))))</f>
        <v/>
      </c>
      <c r="AT756" s="240" t="str">
        <f>IFERROR((((Calculations!K753*Calculations!G753)/Calculations!E753)*'Data Entry'!X756),"")</f>
        <v/>
      </c>
      <c r="AU756" s="146" t="str">
        <f>IFERROR(VLOOKUP(AG756,Lists!$P$2:$Q$182,2,0),"")</f>
        <v/>
      </c>
      <c r="AV756" s="143" t="str">
        <f>IF(AL756="UI",VLOOKUP(AJ756,'Convert Internation Units'!$A$2:$D$33,4,FALSE),IF(AJ756="Penethamate hydroiodide",0.63,IF(AJ756="Benzylpenicillin Procaine /
 Benzathine Penicillin",0.61,IF(AJ756="Benzathine Penicillin",0.61,IF(AJ756="Procaine benzylpenicillin",0.61,IF(AJ756=Prodrug!G753,Prodrug!G753,Prodrug!G753))))))</f>
        <v/>
      </c>
      <c r="AW756" s="240" t="str">
        <f>IFERROR((((Calculations!O753*Calculations!G753)/Calculations!E753)*'Data Entry'!X756),"")</f>
        <v/>
      </c>
      <c r="AX756" s="146" t="str">
        <f>IFERROR(VLOOKUP(AJ756,Lists!$P$2:$Q$182,2,0),"")</f>
        <v/>
      </c>
      <c r="AY756" s="143" t="str">
        <f>IF(AO756="UI",VLOOKUP(AM756,'Convert Internation Units'!$A$2:$D$33,4,FALSE),IF(AM756="Penethamate hydroiodide",0.63,IF(AM756="Benzylpenicillin Procaine /
 Benzathine Penicillin",0.61,IF(AM756="Benzathine Penicillin",0.61,IF(AM756="Procaine benzylpenicillin",0.61,IF(AM756=Prodrug!H753,Prodrug!H753,Prodrug!H753))))))</f>
        <v/>
      </c>
      <c r="AZ756" s="240" t="str">
        <f>IFERROR((((Calculations!S753*Calculations!G753)/Calculations!E753)*'Data Entry'!X756),"")</f>
        <v/>
      </c>
      <c r="BA756" s="146" t="str">
        <f>IFERROR(VLOOKUP(AM756,Lists!$P$2:$Q$182,2,0),"")</f>
        <v/>
      </c>
    </row>
    <row r="757" spans="1:53" s="5" customFormat="1">
      <c r="A757" s="116">
        <v>751</v>
      </c>
      <c r="B757" s="232"/>
      <c r="C757" s="105"/>
      <c r="D757" s="105"/>
      <c r="E757" s="105"/>
      <c r="F757" s="106"/>
      <c r="G757" s="107"/>
      <c r="H757" s="107"/>
      <c r="I757" s="108"/>
      <c r="J757" s="110"/>
      <c r="K757" s="110"/>
      <c r="L757" s="110"/>
      <c r="M757" s="110"/>
      <c r="N757" s="110"/>
      <c r="O757" s="110"/>
      <c r="P757" s="110"/>
      <c r="Q757" s="110"/>
      <c r="R757" s="110"/>
      <c r="S757" s="110"/>
      <c r="T757" s="110"/>
      <c r="U757" s="110"/>
      <c r="V757" s="110"/>
      <c r="W757" s="109"/>
      <c r="X757" s="111"/>
      <c r="Y757" s="112"/>
      <c r="Z757" s="112"/>
      <c r="AA757" s="113"/>
      <c r="AB757" s="114"/>
      <c r="AC757" s="115"/>
      <c r="AD757" s="113"/>
      <c r="AE757" s="113"/>
      <c r="AF757" s="112"/>
      <c r="AG757" s="116"/>
      <c r="AH757" s="115"/>
      <c r="AI757" s="174"/>
      <c r="AJ757" s="104"/>
      <c r="AK757" s="115"/>
      <c r="AL757" s="112"/>
      <c r="AM757" s="116"/>
      <c r="AN757" s="115"/>
      <c r="AO757" s="248"/>
      <c r="AP757" s="242" t="str">
        <f>IF(AD757="UI",VLOOKUP(AB757,'Convert Internation Units'!$A$2:$D$33,4,FALSE),IF(AB757="Penethamate hydroiodide",0.63,IF(AB757="Benzylpenicillin Procaine /
 Benzathine Penicillin",0.61,IF(AB757="Benzathine Penicillin",0.61,IF(AB757="Procaine benzylpenicillin",0.61,IF(AB757=Prodrug!E754,Prodrug!E754,Prodrug!E754))))))</f>
        <v/>
      </c>
      <c r="AQ757" s="239" t="str">
        <f>IFERROR((((Calculations!C754*Calculations!G754)/Calculations!E754)*'Data Entry'!X757),"")</f>
        <v/>
      </c>
      <c r="AR757" s="234" t="str">
        <f>IFERROR(VLOOKUP(AB757,Lists!$P$2:$Q$182,2,0),"")</f>
        <v/>
      </c>
      <c r="AS757" s="233" t="str">
        <f>IF(AI757="UI",VLOOKUP(AG757,'Convert Internation Units'!$A$2:$D$33,4,FALSE),IF(AG757="Penethamate hydroiodide",0.63,IF(AG757="Benzylpenicillin Procaine /
 Benzathine Penicillin",0.61,IF(AG757="Benzathine Penicillin",0.61,IF(AG757="Procaine benzylpenicillin",0.61,IF(AG757=Prodrug!F754,Prodrug!F754,Prodrug!F754))))))</f>
        <v/>
      </c>
      <c r="AT757" s="239" t="str">
        <f>IFERROR((((Calculations!K754*Calculations!G754)/Calculations!E754)*'Data Entry'!X757),"")</f>
        <v/>
      </c>
      <c r="AU757" s="235" t="str">
        <f>IFERROR(VLOOKUP(AG757,Lists!$P$2:$Q$182,2,0),"")</f>
        <v/>
      </c>
      <c r="AV757" s="233" t="str">
        <f>IF(AL757="UI",VLOOKUP(AJ757,'Convert Internation Units'!$A$2:$D$33,4,FALSE),IF(AJ757="Penethamate hydroiodide",0.63,IF(AJ757="Benzylpenicillin Procaine /
 Benzathine Penicillin",0.61,IF(AJ757="Benzathine Penicillin",0.61,IF(AJ757="Procaine benzylpenicillin",0.61,IF(AJ757=Prodrug!G754,Prodrug!G754,Prodrug!G754))))))</f>
        <v/>
      </c>
      <c r="AW757" s="239" t="str">
        <f>IFERROR((((Calculations!O754*Calculations!G754)/Calculations!E754)*'Data Entry'!X757),"")</f>
        <v/>
      </c>
      <c r="AX757" s="235" t="str">
        <f>IFERROR(VLOOKUP(AJ757,Lists!$P$2:$Q$182,2,0),"")</f>
        <v/>
      </c>
      <c r="AY757" s="233" t="str">
        <f>IF(AO757="UI",VLOOKUP(AM757,'Convert Internation Units'!$A$2:$D$33,4,FALSE),IF(AM757="Penethamate hydroiodide",0.63,IF(AM757="Benzylpenicillin Procaine /
 Benzathine Penicillin",0.61,IF(AM757="Benzathine Penicillin",0.61,IF(AM757="Procaine benzylpenicillin",0.61,IF(AM757=Prodrug!H754,Prodrug!H754,Prodrug!H754))))))</f>
        <v/>
      </c>
      <c r="AZ757" s="239" t="str">
        <f>IFERROR((((Calculations!S754*Calculations!G754)/Calculations!E754)*'Data Entry'!X757),"")</f>
        <v/>
      </c>
      <c r="BA757" s="235" t="str">
        <f>IFERROR(VLOOKUP(AM757,Lists!$P$2:$Q$182,2,0),"")</f>
        <v/>
      </c>
    </row>
    <row r="758" spans="1:53" s="5" customFormat="1">
      <c r="A758" s="6">
        <v>752</v>
      </c>
      <c r="B758" s="231"/>
      <c r="C758" s="7"/>
      <c r="D758" s="7"/>
      <c r="E758" s="7"/>
      <c r="F758" s="67"/>
      <c r="G758" s="79"/>
      <c r="H758" s="79"/>
      <c r="I758" s="75"/>
      <c r="J758" s="76"/>
      <c r="K758" s="76"/>
      <c r="L758" s="76"/>
      <c r="M758" s="76"/>
      <c r="N758" s="76"/>
      <c r="O758" s="76"/>
      <c r="P758" s="76"/>
      <c r="Q758" s="76"/>
      <c r="R758" s="76"/>
      <c r="S758" s="76"/>
      <c r="T758" s="76"/>
      <c r="U758" s="76"/>
      <c r="V758" s="76"/>
      <c r="W758" s="80"/>
      <c r="X758" s="69"/>
      <c r="Y758" s="25"/>
      <c r="Z758" s="25"/>
      <c r="AA758" s="8"/>
      <c r="AB758" s="28"/>
      <c r="AC758" s="23"/>
      <c r="AD758" s="8"/>
      <c r="AE758" s="8"/>
      <c r="AF758" s="25"/>
      <c r="AG758" s="6"/>
      <c r="AH758" s="23"/>
      <c r="AI758" s="173"/>
      <c r="AJ758" s="26"/>
      <c r="AK758" s="23"/>
      <c r="AL758" s="25"/>
      <c r="AM758" s="6"/>
      <c r="AN758" s="23"/>
      <c r="AO758" s="247"/>
      <c r="AP758" s="243" t="str">
        <f>IF(AD758="UI",VLOOKUP(AB758,'Convert Internation Units'!$A$2:$D$33,4,FALSE),IF(AB758="Penethamate hydroiodide",0.63,IF(AB758="Benzylpenicillin Procaine /
 Benzathine Penicillin",0.61,IF(AB758="Benzathine Penicillin",0.61,IF(AB758="Procaine benzylpenicillin",0.61,IF(AB758=Prodrug!E755,Prodrug!E755,Prodrug!E755))))))</f>
        <v/>
      </c>
      <c r="AQ758" s="240" t="str">
        <f>IFERROR((((Calculations!C755*Calculations!G755)/Calculations!E755)*'Data Entry'!X758),"")</f>
        <v/>
      </c>
      <c r="AR758" s="141" t="str">
        <f>IFERROR(VLOOKUP(AB758,Lists!$P$2:$Q$182,2,0),"")</f>
        <v/>
      </c>
      <c r="AS758" s="143" t="str">
        <f>IF(AI758="UI",VLOOKUP(AG758,'Convert Internation Units'!$A$2:$D$33,4,FALSE),IF(AG758="Penethamate hydroiodide",0.63,IF(AG758="Benzylpenicillin Procaine /
 Benzathine Penicillin",0.61,IF(AG758="Benzathine Penicillin",0.61,IF(AG758="Procaine benzylpenicillin",0.61,IF(AG758=Prodrug!F755,Prodrug!F755,Prodrug!F755))))))</f>
        <v/>
      </c>
      <c r="AT758" s="240" t="str">
        <f>IFERROR((((Calculations!K755*Calculations!G755)/Calculations!E755)*'Data Entry'!X758),"")</f>
        <v/>
      </c>
      <c r="AU758" s="146" t="str">
        <f>IFERROR(VLOOKUP(AG758,Lists!$P$2:$Q$182,2,0),"")</f>
        <v/>
      </c>
      <c r="AV758" s="143" t="str">
        <f>IF(AL758="UI",VLOOKUP(AJ758,'Convert Internation Units'!$A$2:$D$33,4,FALSE),IF(AJ758="Penethamate hydroiodide",0.63,IF(AJ758="Benzylpenicillin Procaine /
 Benzathine Penicillin",0.61,IF(AJ758="Benzathine Penicillin",0.61,IF(AJ758="Procaine benzylpenicillin",0.61,IF(AJ758=Prodrug!G755,Prodrug!G755,Prodrug!G755))))))</f>
        <v/>
      </c>
      <c r="AW758" s="240" t="str">
        <f>IFERROR((((Calculations!O755*Calculations!G755)/Calculations!E755)*'Data Entry'!X758),"")</f>
        <v/>
      </c>
      <c r="AX758" s="146" t="str">
        <f>IFERROR(VLOOKUP(AJ758,Lists!$P$2:$Q$182,2,0),"")</f>
        <v/>
      </c>
      <c r="AY758" s="143" t="str">
        <f>IF(AO758="UI",VLOOKUP(AM758,'Convert Internation Units'!$A$2:$D$33,4,FALSE),IF(AM758="Penethamate hydroiodide",0.63,IF(AM758="Benzylpenicillin Procaine /
 Benzathine Penicillin",0.61,IF(AM758="Benzathine Penicillin",0.61,IF(AM758="Procaine benzylpenicillin",0.61,IF(AM758=Prodrug!H755,Prodrug!H755,Prodrug!H755))))))</f>
        <v/>
      </c>
      <c r="AZ758" s="240" t="str">
        <f>IFERROR((((Calculations!S755*Calculations!G755)/Calculations!E755)*'Data Entry'!X758),"")</f>
        <v/>
      </c>
      <c r="BA758" s="146" t="str">
        <f>IFERROR(VLOOKUP(AM758,Lists!$P$2:$Q$182,2,0),"")</f>
        <v/>
      </c>
    </row>
    <row r="759" spans="1:53" s="5" customFormat="1">
      <c r="A759" s="116">
        <v>753</v>
      </c>
      <c r="B759" s="232"/>
      <c r="C759" s="105"/>
      <c r="D759" s="105"/>
      <c r="E759" s="105"/>
      <c r="F759" s="106"/>
      <c r="G759" s="107"/>
      <c r="H759" s="107"/>
      <c r="I759" s="108"/>
      <c r="J759" s="110"/>
      <c r="K759" s="110"/>
      <c r="L759" s="110"/>
      <c r="M759" s="110"/>
      <c r="N759" s="110"/>
      <c r="O759" s="110"/>
      <c r="P759" s="110"/>
      <c r="Q759" s="110"/>
      <c r="R759" s="110"/>
      <c r="S759" s="110"/>
      <c r="T759" s="110"/>
      <c r="U759" s="110"/>
      <c r="V759" s="110"/>
      <c r="W759" s="109"/>
      <c r="X759" s="111"/>
      <c r="Y759" s="112"/>
      <c r="Z759" s="112"/>
      <c r="AA759" s="113"/>
      <c r="AB759" s="114"/>
      <c r="AC759" s="115"/>
      <c r="AD759" s="113"/>
      <c r="AE759" s="113"/>
      <c r="AF759" s="112"/>
      <c r="AG759" s="116"/>
      <c r="AH759" s="115"/>
      <c r="AI759" s="174"/>
      <c r="AJ759" s="104"/>
      <c r="AK759" s="115"/>
      <c r="AL759" s="112"/>
      <c r="AM759" s="116"/>
      <c r="AN759" s="115"/>
      <c r="AO759" s="248"/>
      <c r="AP759" s="242" t="str">
        <f>IF(AD759="UI",VLOOKUP(AB759,'Convert Internation Units'!$A$2:$D$33,4,FALSE),IF(AB759="Penethamate hydroiodide",0.63,IF(AB759="Benzylpenicillin Procaine /
 Benzathine Penicillin",0.61,IF(AB759="Benzathine Penicillin",0.61,IF(AB759="Procaine benzylpenicillin",0.61,IF(AB759=Prodrug!E756,Prodrug!E756,Prodrug!E756))))))</f>
        <v/>
      </c>
      <c r="AQ759" s="239" t="str">
        <f>IFERROR((((Calculations!C756*Calculations!G756)/Calculations!E756)*'Data Entry'!X759),"")</f>
        <v/>
      </c>
      <c r="AR759" s="234" t="str">
        <f>IFERROR(VLOOKUP(AB759,Lists!$P$2:$Q$182,2,0),"")</f>
        <v/>
      </c>
      <c r="AS759" s="233" t="str">
        <f>IF(AI759="UI",VLOOKUP(AG759,'Convert Internation Units'!$A$2:$D$33,4,FALSE),IF(AG759="Penethamate hydroiodide",0.63,IF(AG759="Benzylpenicillin Procaine /
 Benzathine Penicillin",0.61,IF(AG759="Benzathine Penicillin",0.61,IF(AG759="Procaine benzylpenicillin",0.61,IF(AG759=Prodrug!F756,Prodrug!F756,Prodrug!F756))))))</f>
        <v/>
      </c>
      <c r="AT759" s="239" t="str">
        <f>IFERROR((((Calculations!K756*Calculations!G756)/Calculations!E756)*'Data Entry'!X759),"")</f>
        <v/>
      </c>
      <c r="AU759" s="235" t="str">
        <f>IFERROR(VLOOKUP(AG759,Lists!$P$2:$Q$182,2,0),"")</f>
        <v/>
      </c>
      <c r="AV759" s="233" t="str">
        <f>IF(AL759="UI",VLOOKUP(AJ759,'Convert Internation Units'!$A$2:$D$33,4,FALSE),IF(AJ759="Penethamate hydroiodide",0.63,IF(AJ759="Benzylpenicillin Procaine /
 Benzathine Penicillin",0.61,IF(AJ759="Benzathine Penicillin",0.61,IF(AJ759="Procaine benzylpenicillin",0.61,IF(AJ759=Prodrug!G756,Prodrug!G756,Prodrug!G756))))))</f>
        <v/>
      </c>
      <c r="AW759" s="239" t="str">
        <f>IFERROR((((Calculations!O756*Calculations!G756)/Calculations!E756)*'Data Entry'!X759),"")</f>
        <v/>
      </c>
      <c r="AX759" s="235" t="str">
        <f>IFERROR(VLOOKUP(AJ759,Lists!$P$2:$Q$182,2,0),"")</f>
        <v/>
      </c>
      <c r="AY759" s="233" t="str">
        <f>IF(AO759="UI",VLOOKUP(AM759,'Convert Internation Units'!$A$2:$D$33,4,FALSE),IF(AM759="Penethamate hydroiodide",0.63,IF(AM759="Benzylpenicillin Procaine /
 Benzathine Penicillin",0.61,IF(AM759="Benzathine Penicillin",0.61,IF(AM759="Procaine benzylpenicillin",0.61,IF(AM759=Prodrug!H756,Prodrug!H756,Prodrug!H756))))))</f>
        <v/>
      </c>
      <c r="AZ759" s="239" t="str">
        <f>IFERROR((((Calculations!S756*Calculations!G756)/Calculations!E756)*'Data Entry'!X759),"")</f>
        <v/>
      </c>
      <c r="BA759" s="235" t="str">
        <f>IFERROR(VLOOKUP(AM759,Lists!$P$2:$Q$182,2,0),"")</f>
        <v/>
      </c>
    </row>
    <row r="760" spans="1:53" s="5" customFormat="1">
      <c r="A760" s="6">
        <v>754</v>
      </c>
      <c r="B760" s="231"/>
      <c r="C760" s="7"/>
      <c r="D760" s="7"/>
      <c r="E760" s="7"/>
      <c r="F760" s="67"/>
      <c r="G760" s="79"/>
      <c r="H760" s="79"/>
      <c r="I760" s="75"/>
      <c r="J760" s="76"/>
      <c r="K760" s="76"/>
      <c r="L760" s="76"/>
      <c r="M760" s="76"/>
      <c r="N760" s="76"/>
      <c r="O760" s="76"/>
      <c r="P760" s="76"/>
      <c r="Q760" s="76"/>
      <c r="R760" s="76"/>
      <c r="S760" s="76"/>
      <c r="T760" s="76"/>
      <c r="U760" s="76"/>
      <c r="V760" s="76"/>
      <c r="W760" s="80"/>
      <c r="X760" s="69"/>
      <c r="Y760" s="25"/>
      <c r="Z760" s="25"/>
      <c r="AA760" s="8"/>
      <c r="AB760" s="28"/>
      <c r="AC760" s="23"/>
      <c r="AD760" s="8"/>
      <c r="AE760" s="8"/>
      <c r="AF760" s="25"/>
      <c r="AG760" s="6"/>
      <c r="AH760" s="23"/>
      <c r="AI760" s="173"/>
      <c r="AJ760" s="26"/>
      <c r="AK760" s="23"/>
      <c r="AL760" s="25"/>
      <c r="AM760" s="6"/>
      <c r="AN760" s="23"/>
      <c r="AO760" s="247"/>
      <c r="AP760" s="243" t="str">
        <f>IF(AD760="UI",VLOOKUP(AB760,'Convert Internation Units'!$A$2:$D$33,4,FALSE),IF(AB760="Penethamate hydroiodide",0.63,IF(AB760="Benzylpenicillin Procaine /
 Benzathine Penicillin",0.61,IF(AB760="Benzathine Penicillin",0.61,IF(AB760="Procaine benzylpenicillin",0.61,IF(AB760=Prodrug!E757,Prodrug!E757,Prodrug!E757))))))</f>
        <v/>
      </c>
      <c r="AQ760" s="240" t="str">
        <f>IFERROR((((Calculations!C757*Calculations!G757)/Calculations!E757)*'Data Entry'!X760),"")</f>
        <v/>
      </c>
      <c r="AR760" s="141" t="str">
        <f>IFERROR(VLOOKUP(AB760,Lists!$P$2:$Q$182,2,0),"")</f>
        <v/>
      </c>
      <c r="AS760" s="143" t="str">
        <f>IF(AI760="UI",VLOOKUP(AG760,'Convert Internation Units'!$A$2:$D$33,4,FALSE),IF(AG760="Penethamate hydroiodide",0.63,IF(AG760="Benzylpenicillin Procaine /
 Benzathine Penicillin",0.61,IF(AG760="Benzathine Penicillin",0.61,IF(AG760="Procaine benzylpenicillin",0.61,IF(AG760=Prodrug!F757,Prodrug!F757,Prodrug!F757))))))</f>
        <v/>
      </c>
      <c r="AT760" s="240" t="str">
        <f>IFERROR((((Calculations!K757*Calculations!G757)/Calculations!E757)*'Data Entry'!X760),"")</f>
        <v/>
      </c>
      <c r="AU760" s="146" t="str">
        <f>IFERROR(VLOOKUP(AG760,Lists!$P$2:$Q$182,2,0),"")</f>
        <v/>
      </c>
      <c r="AV760" s="143" t="str">
        <f>IF(AL760="UI",VLOOKUP(AJ760,'Convert Internation Units'!$A$2:$D$33,4,FALSE),IF(AJ760="Penethamate hydroiodide",0.63,IF(AJ760="Benzylpenicillin Procaine /
 Benzathine Penicillin",0.61,IF(AJ760="Benzathine Penicillin",0.61,IF(AJ760="Procaine benzylpenicillin",0.61,IF(AJ760=Prodrug!G757,Prodrug!G757,Prodrug!G757))))))</f>
        <v/>
      </c>
      <c r="AW760" s="240" t="str">
        <f>IFERROR((((Calculations!O757*Calculations!G757)/Calculations!E757)*'Data Entry'!X760),"")</f>
        <v/>
      </c>
      <c r="AX760" s="146" t="str">
        <f>IFERROR(VLOOKUP(AJ760,Lists!$P$2:$Q$182,2,0),"")</f>
        <v/>
      </c>
      <c r="AY760" s="143" t="str">
        <f>IF(AO760="UI",VLOOKUP(AM760,'Convert Internation Units'!$A$2:$D$33,4,FALSE),IF(AM760="Penethamate hydroiodide",0.63,IF(AM760="Benzylpenicillin Procaine /
 Benzathine Penicillin",0.61,IF(AM760="Benzathine Penicillin",0.61,IF(AM760="Procaine benzylpenicillin",0.61,IF(AM760=Prodrug!H757,Prodrug!H757,Prodrug!H757))))))</f>
        <v/>
      </c>
      <c r="AZ760" s="240" t="str">
        <f>IFERROR((((Calculations!S757*Calculations!G757)/Calculations!E757)*'Data Entry'!X760),"")</f>
        <v/>
      </c>
      <c r="BA760" s="146" t="str">
        <f>IFERROR(VLOOKUP(AM760,Lists!$P$2:$Q$182,2,0),"")</f>
        <v/>
      </c>
    </row>
    <row r="761" spans="1:53" s="5" customFormat="1">
      <c r="A761" s="116">
        <v>755</v>
      </c>
      <c r="B761" s="232"/>
      <c r="C761" s="105"/>
      <c r="D761" s="105"/>
      <c r="E761" s="105"/>
      <c r="F761" s="106"/>
      <c r="G761" s="107"/>
      <c r="H761" s="107"/>
      <c r="I761" s="108"/>
      <c r="J761" s="110"/>
      <c r="K761" s="110"/>
      <c r="L761" s="110"/>
      <c r="M761" s="110"/>
      <c r="N761" s="110"/>
      <c r="O761" s="110"/>
      <c r="P761" s="110"/>
      <c r="Q761" s="110"/>
      <c r="R761" s="110"/>
      <c r="S761" s="110"/>
      <c r="T761" s="110"/>
      <c r="U761" s="110"/>
      <c r="V761" s="110"/>
      <c r="W761" s="109"/>
      <c r="X761" s="111"/>
      <c r="Y761" s="112"/>
      <c r="Z761" s="112"/>
      <c r="AA761" s="113"/>
      <c r="AB761" s="114"/>
      <c r="AC761" s="115"/>
      <c r="AD761" s="113"/>
      <c r="AE761" s="113"/>
      <c r="AF761" s="112"/>
      <c r="AG761" s="116"/>
      <c r="AH761" s="115"/>
      <c r="AI761" s="174"/>
      <c r="AJ761" s="104"/>
      <c r="AK761" s="115"/>
      <c r="AL761" s="112"/>
      <c r="AM761" s="116"/>
      <c r="AN761" s="115"/>
      <c r="AO761" s="248"/>
      <c r="AP761" s="242" t="str">
        <f>IF(AD761="UI",VLOOKUP(AB761,'Convert Internation Units'!$A$2:$D$33,4,FALSE),IF(AB761="Penethamate hydroiodide",0.63,IF(AB761="Benzylpenicillin Procaine /
 Benzathine Penicillin",0.61,IF(AB761="Benzathine Penicillin",0.61,IF(AB761="Procaine benzylpenicillin",0.61,IF(AB761=Prodrug!E758,Prodrug!E758,Prodrug!E758))))))</f>
        <v/>
      </c>
      <c r="AQ761" s="239" t="str">
        <f>IFERROR((((Calculations!C758*Calculations!G758)/Calculations!E758)*'Data Entry'!X761),"")</f>
        <v/>
      </c>
      <c r="AR761" s="234" t="str">
        <f>IFERROR(VLOOKUP(AB761,Lists!$P$2:$Q$182,2,0),"")</f>
        <v/>
      </c>
      <c r="AS761" s="233" t="str">
        <f>IF(AI761="UI",VLOOKUP(AG761,'Convert Internation Units'!$A$2:$D$33,4,FALSE),IF(AG761="Penethamate hydroiodide",0.63,IF(AG761="Benzylpenicillin Procaine /
 Benzathine Penicillin",0.61,IF(AG761="Benzathine Penicillin",0.61,IF(AG761="Procaine benzylpenicillin",0.61,IF(AG761=Prodrug!F758,Prodrug!F758,Prodrug!F758))))))</f>
        <v/>
      </c>
      <c r="AT761" s="239" t="str">
        <f>IFERROR((((Calculations!K758*Calculations!G758)/Calculations!E758)*'Data Entry'!X761),"")</f>
        <v/>
      </c>
      <c r="AU761" s="235" t="str">
        <f>IFERROR(VLOOKUP(AG761,Lists!$P$2:$Q$182,2,0),"")</f>
        <v/>
      </c>
      <c r="AV761" s="233" t="str">
        <f>IF(AL761="UI",VLOOKUP(AJ761,'Convert Internation Units'!$A$2:$D$33,4,FALSE),IF(AJ761="Penethamate hydroiodide",0.63,IF(AJ761="Benzylpenicillin Procaine /
 Benzathine Penicillin",0.61,IF(AJ761="Benzathine Penicillin",0.61,IF(AJ761="Procaine benzylpenicillin",0.61,IF(AJ761=Prodrug!G758,Prodrug!G758,Prodrug!G758))))))</f>
        <v/>
      </c>
      <c r="AW761" s="239" t="str">
        <f>IFERROR((((Calculations!O758*Calculations!G758)/Calculations!E758)*'Data Entry'!X761),"")</f>
        <v/>
      </c>
      <c r="AX761" s="235" t="str">
        <f>IFERROR(VLOOKUP(AJ761,Lists!$P$2:$Q$182,2,0),"")</f>
        <v/>
      </c>
      <c r="AY761" s="233" t="str">
        <f>IF(AO761="UI",VLOOKUP(AM761,'Convert Internation Units'!$A$2:$D$33,4,FALSE),IF(AM761="Penethamate hydroiodide",0.63,IF(AM761="Benzylpenicillin Procaine /
 Benzathine Penicillin",0.61,IF(AM761="Benzathine Penicillin",0.61,IF(AM761="Procaine benzylpenicillin",0.61,IF(AM761=Prodrug!H758,Prodrug!H758,Prodrug!H758))))))</f>
        <v/>
      </c>
      <c r="AZ761" s="239" t="str">
        <f>IFERROR((((Calculations!S758*Calculations!G758)/Calculations!E758)*'Data Entry'!X761),"")</f>
        <v/>
      </c>
      <c r="BA761" s="235" t="str">
        <f>IFERROR(VLOOKUP(AM761,Lists!$P$2:$Q$182,2,0),"")</f>
        <v/>
      </c>
    </row>
    <row r="762" spans="1:53" s="5" customFormat="1">
      <c r="A762" s="6">
        <v>756</v>
      </c>
      <c r="B762" s="231"/>
      <c r="C762" s="7"/>
      <c r="D762" s="7"/>
      <c r="E762" s="7"/>
      <c r="F762" s="67"/>
      <c r="G762" s="79"/>
      <c r="H762" s="79"/>
      <c r="I762" s="75"/>
      <c r="J762" s="76"/>
      <c r="K762" s="76"/>
      <c r="L762" s="76"/>
      <c r="M762" s="76"/>
      <c r="N762" s="76"/>
      <c r="O762" s="76"/>
      <c r="P762" s="76"/>
      <c r="Q762" s="76"/>
      <c r="R762" s="76"/>
      <c r="S762" s="76"/>
      <c r="T762" s="76"/>
      <c r="U762" s="76"/>
      <c r="V762" s="76"/>
      <c r="W762" s="80"/>
      <c r="X762" s="69"/>
      <c r="Y762" s="25"/>
      <c r="Z762" s="25"/>
      <c r="AA762" s="8"/>
      <c r="AB762" s="28"/>
      <c r="AC762" s="23"/>
      <c r="AD762" s="8"/>
      <c r="AE762" s="8"/>
      <c r="AF762" s="25"/>
      <c r="AG762" s="6"/>
      <c r="AH762" s="23"/>
      <c r="AI762" s="173"/>
      <c r="AJ762" s="26"/>
      <c r="AK762" s="23"/>
      <c r="AL762" s="25"/>
      <c r="AM762" s="6"/>
      <c r="AN762" s="23"/>
      <c r="AO762" s="247"/>
      <c r="AP762" s="243" t="str">
        <f>IF(AD762="UI",VLOOKUP(AB762,'Convert Internation Units'!$A$2:$D$33,4,FALSE),IF(AB762="Penethamate hydroiodide",0.63,IF(AB762="Benzylpenicillin Procaine /
 Benzathine Penicillin",0.61,IF(AB762="Benzathine Penicillin",0.61,IF(AB762="Procaine benzylpenicillin",0.61,IF(AB762=Prodrug!E759,Prodrug!E759,Prodrug!E759))))))</f>
        <v/>
      </c>
      <c r="AQ762" s="240" t="str">
        <f>IFERROR((((Calculations!C759*Calculations!G759)/Calculations!E759)*'Data Entry'!X762),"")</f>
        <v/>
      </c>
      <c r="AR762" s="141" t="str">
        <f>IFERROR(VLOOKUP(AB762,Lists!$P$2:$Q$182,2,0),"")</f>
        <v/>
      </c>
      <c r="AS762" s="143" t="str">
        <f>IF(AI762="UI",VLOOKUP(AG762,'Convert Internation Units'!$A$2:$D$33,4,FALSE),IF(AG762="Penethamate hydroiodide",0.63,IF(AG762="Benzylpenicillin Procaine /
 Benzathine Penicillin",0.61,IF(AG762="Benzathine Penicillin",0.61,IF(AG762="Procaine benzylpenicillin",0.61,IF(AG762=Prodrug!F759,Prodrug!F759,Prodrug!F759))))))</f>
        <v/>
      </c>
      <c r="AT762" s="240" t="str">
        <f>IFERROR((((Calculations!K759*Calculations!G759)/Calculations!E759)*'Data Entry'!X762),"")</f>
        <v/>
      </c>
      <c r="AU762" s="146" t="str">
        <f>IFERROR(VLOOKUP(AG762,Lists!$P$2:$Q$182,2,0),"")</f>
        <v/>
      </c>
      <c r="AV762" s="143" t="str">
        <f>IF(AL762="UI",VLOOKUP(AJ762,'Convert Internation Units'!$A$2:$D$33,4,FALSE),IF(AJ762="Penethamate hydroiodide",0.63,IF(AJ762="Benzylpenicillin Procaine /
 Benzathine Penicillin",0.61,IF(AJ762="Benzathine Penicillin",0.61,IF(AJ762="Procaine benzylpenicillin",0.61,IF(AJ762=Prodrug!G759,Prodrug!G759,Prodrug!G759))))))</f>
        <v/>
      </c>
      <c r="AW762" s="240" t="str">
        <f>IFERROR((((Calculations!O759*Calculations!G759)/Calculations!E759)*'Data Entry'!X762),"")</f>
        <v/>
      </c>
      <c r="AX762" s="146" t="str">
        <f>IFERROR(VLOOKUP(AJ762,Lists!$P$2:$Q$182,2,0),"")</f>
        <v/>
      </c>
      <c r="AY762" s="143" t="str">
        <f>IF(AO762="UI",VLOOKUP(AM762,'Convert Internation Units'!$A$2:$D$33,4,FALSE),IF(AM762="Penethamate hydroiodide",0.63,IF(AM762="Benzylpenicillin Procaine /
 Benzathine Penicillin",0.61,IF(AM762="Benzathine Penicillin",0.61,IF(AM762="Procaine benzylpenicillin",0.61,IF(AM762=Prodrug!H759,Prodrug!H759,Prodrug!H759))))))</f>
        <v/>
      </c>
      <c r="AZ762" s="240" t="str">
        <f>IFERROR((((Calculations!S759*Calculations!G759)/Calculations!E759)*'Data Entry'!X762),"")</f>
        <v/>
      </c>
      <c r="BA762" s="146" t="str">
        <f>IFERROR(VLOOKUP(AM762,Lists!$P$2:$Q$182,2,0),"")</f>
        <v/>
      </c>
    </row>
    <row r="763" spans="1:53" s="5" customFormat="1">
      <c r="A763" s="116">
        <v>757</v>
      </c>
      <c r="B763" s="232"/>
      <c r="C763" s="105"/>
      <c r="D763" s="105"/>
      <c r="E763" s="105"/>
      <c r="F763" s="106"/>
      <c r="G763" s="107"/>
      <c r="H763" s="107"/>
      <c r="I763" s="108"/>
      <c r="J763" s="110"/>
      <c r="K763" s="110"/>
      <c r="L763" s="110"/>
      <c r="M763" s="110"/>
      <c r="N763" s="110"/>
      <c r="O763" s="110"/>
      <c r="P763" s="110"/>
      <c r="Q763" s="110"/>
      <c r="R763" s="110"/>
      <c r="S763" s="110"/>
      <c r="T763" s="110"/>
      <c r="U763" s="110"/>
      <c r="V763" s="110"/>
      <c r="W763" s="109"/>
      <c r="X763" s="111"/>
      <c r="Y763" s="112"/>
      <c r="Z763" s="112"/>
      <c r="AA763" s="113"/>
      <c r="AB763" s="114"/>
      <c r="AC763" s="115"/>
      <c r="AD763" s="113"/>
      <c r="AE763" s="113"/>
      <c r="AF763" s="112"/>
      <c r="AG763" s="116"/>
      <c r="AH763" s="115"/>
      <c r="AI763" s="174"/>
      <c r="AJ763" s="104"/>
      <c r="AK763" s="115"/>
      <c r="AL763" s="112"/>
      <c r="AM763" s="116"/>
      <c r="AN763" s="115"/>
      <c r="AO763" s="248"/>
      <c r="AP763" s="242" t="str">
        <f>IF(AD763="UI",VLOOKUP(AB763,'Convert Internation Units'!$A$2:$D$33,4,FALSE),IF(AB763="Penethamate hydroiodide",0.63,IF(AB763="Benzylpenicillin Procaine /
 Benzathine Penicillin",0.61,IF(AB763="Benzathine Penicillin",0.61,IF(AB763="Procaine benzylpenicillin",0.61,IF(AB763=Prodrug!E760,Prodrug!E760,Prodrug!E760))))))</f>
        <v/>
      </c>
      <c r="AQ763" s="239" t="str">
        <f>IFERROR((((Calculations!C760*Calculations!G760)/Calculations!E760)*'Data Entry'!X763),"")</f>
        <v/>
      </c>
      <c r="AR763" s="234" t="str">
        <f>IFERROR(VLOOKUP(AB763,Lists!$P$2:$Q$182,2,0),"")</f>
        <v/>
      </c>
      <c r="AS763" s="233" t="str">
        <f>IF(AI763="UI",VLOOKUP(AG763,'Convert Internation Units'!$A$2:$D$33,4,FALSE),IF(AG763="Penethamate hydroiodide",0.63,IF(AG763="Benzylpenicillin Procaine /
 Benzathine Penicillin",0.61,IF(AG763="Benzathine Penicillin",0.61,IF(AG763="Procaine benzylpenicillin",0.61,IF(AG763=Prodrug!F760,Prodrug!F760,Prodrug!F760))))))</f>
        <v/>
      </c>
      <c r="AT763" s="239" t="str">
        <f>IFERROR((((Calculations!K760*Calculations!G760)/Calculations!E760)*'Data Entry'!X763),"")</f>
        <v/>
      </c>
      <c r="AU763" s="235" t="str">
        <f>IFERROR(VLOOKUP(AG763,Lists!$P$2:$Q$182,2,0),"")</f>
        <v/>
      </c>
      <c r="AV763" s="233" t="str">
        <f>IF(AL763="UI",VLOOKUP(AJ763,'Convert Internation Units'!$A$2:$D$33,4,FALSE),IF(AJ763="Penethamate hydroiodide",0.63,IF(AJ763="Benzylpenicillin Procaine /
 Benzathine Penicillin",0.61,IF(AJ763="Benzathine Penicillin",0.61,IF(AJ763="Procaine benzylpenicillin",0.61,IF(AJ763=Prodrug!G760,Prodrug!G760,Prodrug!G760))))))</f>
        <v/>
      </c>
      <c r="AW763" s="239" t="str">
        <f>IFERROR((((Calculations!O760*Calculations!G760)/Calculations!E760)*'Data Entry'!X763),"")</f>
        <v/>
      </c>
      <c r="AX763" s="235" t="str">
        <f>IFERROR(VLOOKUP(AJ763,Lists!$P$2:$Q$182,2,0),"")</f>
        <v/>
      </c>
      <c r="AY763" s="233" t="str">
        <f>IF(AO763="UI",VLOOKUP(AM763,'Convert Internation Units'!$A$2:$D$33,4,FALSE),IF(AM763="Penethamate hydroiodide",0.63,IF(AM763="Benzylpenicillin Procaine /
 Benzathine Penicillin",0.61,IF(AM763="Benzathine Penicillin",0.61,IF(AM763="Procaine benzylpenicillin",0.61,IF(AM763=Prodrug!H760,Prodrug!H760,Prodrug!H760))))))</f>
        <v/>
      </c>
      <c r="AZ763" s="239" t="str">
        <f>IFERROR((((Calculations!S760*Calculations!G760)/Calculations!E760)*'Data Entry'!X763),"")</f>
        <v/>
      </c>
      <c r="BA763" s="235" t="str">
        <f>IFERROR(VLOOKUP(AM763,Lists!$P$2:$Q$182,2,0),"")</f>
        <v/>
      </c>
    </row>
    <row r="764" spans="1:53" s="5" customFormat="1">
      <c r="A764" s="6">
        <v>758</v>
      </c>
      <c r="B764" s="231"/>
      <c r="C764" s="7"/>
      <c r="D764" s="7"/>
      <c r="E764" s="7"/>
      <c r="F764" s="67"/>
      <c r="G764" s="79"/>
      <c r="H764" s="79"/>
      <c r="I764" s="75"/>
      <c r="J764" s="76"/>
      <c r="K764" s="76"/>
      <c r="L764" s="76"/>
      <c r="M764" s="76"/>
      <c r="N764" s="76"/>
      <c r="O764" s="76"/>
      <c r="P764" s="76"/>
      <c r="Q764" s="76"/>
      <c r="R764" s="76"/>
      <c r="S764" s="76"/>
      <c r="T764" s="76"/>
      <c r="U764" s="76"/>
      <c r="V764" s="76"/>
      <c r="W764" s="80"/>
      <c r="X764" s="69"/>
      <c r="Y764" s="25"/>
      <c r="Z764" s="25"/>
      <c r="AA764" s="8"/>
      <c r="AB764" s="28"/>
      <c r="AC764" s="23"/>
      <c r="AD764" s="8"/>
      <c r="AE764" s="8"/>
      <c r="AF764" s="25"/>
      <c r="AG764" s="6"/>
      <c r="AH764" s="23"/>
      <c r="AI764" s="173"/>
      <c r="AJ764" s="26"/>
      <c r="AK764" s="23"/>
      <c r="AL764" s="25"/>
      <c r="AM764" s="6"/>
      <c r="AN764" s="23"/>
      <c r="AO764" s="247"/>
      <c r="AP764" s="243" t="str">
        <f>IF(AD764="UI",VLOOKUP(AB764,'Convert Internation Units'!$A$2:$D$33,4,FALSE),IF(AB764="Penethamate hydroiodide",0.63,IF(AB764="Benzylpenicillin Procaine /
 Benzathine Penicillin",0.61,IF(AB764="Benzathine Penicillin",0.61,IF(AB764="Procaine benzylpenicillin",0.61,IF(AB764=Prodrug!E761,Prodrug!E761,Prodrug!E761))))))</f>
        <v/>
      </c>
      <c r="AQ764" s="240" t="str">
        <f>IFERROR((((Calculations!C761*Calculations!G761)/Calculations!E761)*'Data Entry'!X764),"")</f>
        <v/>
      </c>
      <c r="AR764" s="141" t="str">
        <f>IFERROR(VLOOKUP(AB764,Lists!$P$2:$Q$182,2,0),"")</f>
        <v/>
      </c>
      <c r="AS764" s="143" t="str">
        <f>IF(AI764="UI",VLOOKUP(AG764,'Convert Internation Units'!$A$2:$D$33,4,FALSE),IF(AG764="Penethamate hydroiodide",0.63,IF(AG764="Benzylpenicillin Procaine /
 Benzathine Penicillin",0.61,IF(AG764="Benzathine Penicillin",0.61,IF(AG764="Procaine benzylpenicillin",0.61,IF(AG764=Prodrug!F761,Prodrug!F761,Prodrug!F761))))))</f>
        <v/>
      </c>
      <c r="AT764" s="240" t="str">
        <f>IFERROR((((Calculations!K761*Calculations!G761)/Calculations!E761)*'Data Entry'!X764),"")</f>
        <v/>
      </c>
      <c r="AU764" s="146" t="str">
        <f>IFERROR(VLOOKUP(AG764,Lists!$P$2:$Q$182,2,0),"")</f>
        <v/>
      </c>
      <c r="AV764" s="143" t="str">
        <f>IF(AL764="UI",VLOOKUP(AJ764,'Convert Internation Units'!$A$2:$D$33,4,FALSE),IF(AJ764="Penethamate hydroiodide",0.63,IF(AJ764="Benzylpenicillin Procaine /
 Benzathine Penicillin",0.61,IF(AJ764="Benzathine Penicillin",0.61,IF(AJ764="Procaine benzylpenicillin",0.61,IF(AJ764=Prodrug!G761,Prodrug!G761,Prodrug!G761))))))</f>
        <v/>
      </c>
      <c r="AW764" s="240" t="str">
        <f>IFERROR((((Calculations!O761*Calculations!G761)/Calculations!E761)*'Data Entry'!X764),"")</f>
        <v/>
      </c>
      <c r="AX764" s="146" t="str">
        <f>IFERROR(VLOOKUP(AJ764,Lists!$P$2:$Q$182,2,0),"")</f>
        <v/>
      </c>
      <c r="AY764" s="143" t="str">
        <f>IF(AO764="UI",VLOOKUP(AM764,'Convert Internation Units'!$A$2:$D$33,4,FALSE),IF(AM764="Penethamate hydroiodide",0.63,IF(AM764="Benzylpenicillin Procaine /
 Benzathine Penicillin",0.61,IF(AM764="Benzathine Penicillin",0.61,IF(AM764="Procaine benzylpenicillin",0.61,IF(AM764=Prodrug!H761,Prodrug!H761,Prodrug!H761))))))</f>
        <v/>
      </c>
      <c r="AZ764" s="240" t="str">
        <f>IFERROR((((Calculations!S761*Calculations!G761)/Calculations!E761)*'Data Entry'!X764),"")</f>
        <v/>
      </c>
      <c r="BA764" s="146" t="str">
        <f>IFERROR(VLOOKUP(AM764,Lists!$P$2:$Q$182,2,0),"")</f>
        <v/>
      </c>
    </row>
    <row r="765" spans="1:53" s="5" customFormat="1">
      <c r="A765" s="116">
        <v>759</v>
      </c>
      <c r="B765" s="232"/>
      <c r="C765" s="105"/>
      <c r="D765" s="105"/>
      <c r="E765" s="105"/>
      <c r="F765" s="106"/>
      <c r="G765" s="107"/>
      <c r="H765" s="107"/>
      <c r="I765" s="108"/>
      <c r="J765" s="110"/>
      <c r="K765" s="110"/>
      <c r="L765" s="110"/>
      <c r="M765" s="110"/>
      <c r="N765" s="110"/>
      <c r="O765" s="110"/>
      <c r="P765" s="110"/>
      <c r="Q765" s="110"/>
      <c r="R765" s="110"/>
      <c r="S765" s="110"/>
      <c r="T765" s="110"/>
      <c r="U765" s="110"/>
      <c r="V765" s="110"/>
      <c r="W765" s="109"/>
      <c r="X765" s="111"/>
      <c r="Y765" s="112"/>
      <c r="Z765" s="112"/>
      <c r="AA765" s="113"/>
      <c r="AB765" s="114"/>
      <c r="AC765" s="115"/>
      <c r="AD765" s="113"/>
      <c r="AE765" s="113"/>
      <c r="AF765" s="112"/>
      <c r="AG765" s="116"/>
      <c r="AH765" s="115"/>
      <c r="AI765" s="174"/>
      <c r="AJ765" s="104"/>
      <c r="AK765" s="115"/>
      <c r="AL765" s="112"/>
      <c r="AM765" s="116"/>
      <c r="AN765" s="115"/>
      <c r="AO765" s="248"/>
      <c r="AP765" s="242" t="str">
        <f>IF(AD765="UI",VLOOKUP(AB765,'Convert Internation Units'!$A$2:$D$33,4,FALSE),IF(AB765="Penethamate hydroiodide",0.63,IF(AB765="Benzylpenicillin Procaine /
 Benzathine Penicillin",0.61,IF(AB765="Benzathine Penicillin",0.61,IF(AB765="Procaine benzylpenicillin",0.61,IF(AB765=Prodrug!E762,Prodrug!E762,Prodrug!E762))))))</f>
        <v/>
      </c>
      <c r="AQ765" s="239" t="str">
        <f>IFERROR((((Calculations!C762*Calculations!G762)/Calculations!E762)*'Data Entry'!X765),"")</f>
        <v/>
      </c>
      <c r="AR765" s="234" t="str">
        <f>IFERROR(VLOOKUP(AB765,Lists!$P$2:$Q$182,2,0),"")</f>
        <v/>
      </c>
      <c r="AS765" s="233" t="str">
        <f>IF(AI765="UI",VLOOKUP(AG765,'Convert Internation Units'!$A$2:$D$33,4,FALSE),IF(AG765="Penethamate hydroiodide",0.63,IF(AG765="Benzylpenicillin Procaine /
 Benzathine Penicillin",0.61,IF(AG765="Benzathine Penicillin",0.61,IF(AG765="Procaine benzylpenicillin",0.61,IF(AG765=Prodrug!F762,Prodrug!F762,Prodrug!F762))))))</f>
        <v/>
      </c>
      <c r="AT765" s="239" t="str">
        <f>IFERROR((((Calculations!K762*Calculations!G762)/Calculations!E762)*'Data Entry'!X765),"")</f>
        <v/>
      </c>
      <c r="AU765" s="235" t="str">
        <f>IFERROR(VLOOKUP(AG765,Lists!$P$2:$Q$182,2,0),"")</f>
        <v/>
      </c>
      <c r="AV765" s="233" t="str">
        <f>IF(AL765="UI",VLOOKUP(AJ765,'Convert Internation Units'!$A$2:$D$33,4,FALSE),IF(AJ765="Penethamate hydroiodide",0.63,IF(AJ765="Benzylpenicillin Procaine /
 Benzathine Penicillin",0.61,IF(AJ765="Benzathine Penicillin",0.61,IF(AJ765="Procaine benzylpenicillin",0.61,IF(AJ765=Prodrug!G762,Prodrug!G762,Prodrug!G762))))))</f>
        <v/>
      </c>
      <c r="AW765" s="239" t="str">
        <f>IFERROR((((Calculations!O762*Calculations!G762)/Calculations!E762)*'Data Entry'!X765),"")</f>
        <v/>
      </c>
      <c r="AX765" s="235" t="str">
        <f>IFERROR(VLOOKUP(AJ765,Lists!$P$2:$Q$182,2,0),"")</f>
        <v/>
      </c>
      <c r="AY765" s="233" t="str">
        <f>IF(AO765="UI",VLOOKUP(AM765,'Convert Internation Units'!$A$2:$D$33,4,FALSE),IF(AM765="Penethamate hydroiodide",0.63,IF(AM765="Benzylpenicillin Procaine /
 Benzathine Penicillin",0.61,IF(AM765="Benzathine Penicillin",0.61,IF(AM765="Procaine benzylpenicillin",0.61,IF(AM765=Prodrug!H762,Prodrug!H762,Prodrug!H762))))))</f>
        <v/>
      </c>
      <c r="AZ765" s="239" t="str">
        <f>IFERROR((((Calculations!S762*Calculations!G762)/Calculations!E762)*'Data Entry'!X765),"")</f>
        <v/>
      </c>
      <c r="BA765" s="235" t="str">
        <f>IFERROR(VLOOKUP(AM765,Lists!$P$2:$Q$182,2,0),"")</f>
        <v/>
      </c>
    </row>
    <row r="766" spans="1:53" s="5" customFormat="1">
      <c r="A766" s="6">
        <v>760</v>
      </c>
      <c r="B766" s="231"/>
      <c r="C766" s="7"/>
      <c r="D766" s="7"/>
      <c r="E766" s="7"/>
      <c r="F766" s="67"/>
      <c r="G766" s="79"/>
      <c r="H766" s="79"/>
      <c r="I766" s="75"/>
      <c r="J766" s="76"/>
      <c r="K766" s="76"/>
      <c r="L766" s="76"/>
      <c r="M766" s="76"/>
      <c r="N766" s="76"/>
      <c r="O766" s="76"/>
      <c r="P766" s="76"/>
      <c r="Q766" s="76"/>
      <c r="R766" s="76"/>
      <c r="S766" s="76"/>
      <c r="T766" s="76"/>
      <c r="U766" s="76"/>
      <c r="V766" s="76"/>
      <c r="W766" s="80"/>
      <c r="X766" s="69"/>
      <c r="Y766" s="25"/>
      <c r="Z766" s="25"/>
      <c r="AA766" s="8"/>
      <c r="AB766" s="28"/>
      <c r="AC766" s="23"/>
      <c r="AD766" s="8"/>
      <c r="AE766" s="8"/>
      <c r="AF766" s="25"/>
      <c r="AG766" s="6"/>
      <c r="AH766" s="23"/>
      <c r="AI766" s="173"/>
      <c r="AJ766" s="26"/>
      <c r="AK766" s="23"/>
      <c r="AL766" s="25"/>
      <c r="AM766" s="6"/>
      <c r="AN766" s="23"/>
      <c r="AO766" s="247"/>
      <c r="AP766" s="243" t="str">
        <f>IF(AD766="UI",VLOOKUP(AB766,'Convert Internation Units'!$A$2:$D$33,4,FALSE),IF(AB766="Penethamate hydroiodide",0.63,IF(AB766="Benzylpenicillin Procaine /
 Benzathine Penicillin",0.61,IF(AB766="Benzathine Penicillin",0.61,IF(AB766="Procaine benzylpenicillin",0.61,IF(AB766=Prodrug!E763,Prodrug!E763,Prodrug!E763))))))</f>
        <v/>
      </c>
      <c r="AQ766" s="240" t="str">
        <f>IFERROR((((Calculations!C763*Calculations!G763)/Calculations!E763)*'Data Entry'!X766),"")</f>
        <v/>
      </c>
      <c r="AR766" s="141" t="str">
        <f>IFERROR(VLOOKUP(AB766,Lists!$P$2:$Q$182,2,0),"")</f>
        <v/>
      </c>
      <c r="AS766" s="143" t="str">
        <f>IF(AI766="UI",VLOOKUP(AG766,'Convert Internation Units'!$A$2:$D$33,4,FALSE),IF(AG766="Penethamate hydroiodide",0.63,IF(AG766="Benzylpenicillin Procaine /
 Benzathine Penicillin",0.61,IF(AG766="Benzathine Penicillin",0.61,IF(AG766="Procaine benzylpenicillin",0.61,IF(AG766=Prodrug!F763,Prodrug!F763,Prodrug!F763))))))</f>
        <v/>
      </c>
      <c r="AT766" s="240" t="str">
        <f>IFERROR((((Calculations!K763*Calculations!G763)/Calculations!E763)*'Data Entry'!X766),"")</f>
        <v/>
      </c>
      <c r="AU766" s="146" t="str">
        <f>IFERROR(VLOOKUP(AG766,Lists!$P$2:$Q$182,2,0),"")</f>
        <v/>
      </c>
      <c r="AV766" s="143" t="str">
        <f>IF(AL766="UI",VLOOKUP(AJ766,'Convert Internation Units'!$A$2:$D$33,4,FALSE),IF(AJ766="Penethamate hydroiodide",0.63,IF(AJ766="Benzylpenicillin Procaine /
 Benzathine Penicillin",0.61,IF(AJ766="Benzathine Penicillin",0.61,IF(AJ766="Procaine benzylpenicillin",0.61,IF(AJ766=Prodrug!G763,Prodrug!G763,Prodrug!G763))))))</f>
        <v/>
      </c>
      <c r="AW766" s="240" t="str">
        <f>IFERROR((((Calculations!O763*Calculations!G763)/Calculations!E763)*'Data Entry'!X766),"")</f>
        <v/>
      </c>
      <c r="AX766" s="146" t="str">
        <f>IFERROR(VLOOKUP(AJ766,Lists!$P$2:$Q$182,2,0),"")</f>
        <v/>
      </c>
      <c r="AY766" s="143" t="str">
        <f>IF(AO766="UI",VLOOKUP(AM766,'Convert Internation Units'!$A$2:$D$33,4,FALSE),IF(AM766="Penethamate hydroiodide",0.63,IF(AM766="Benzylpenicillin Procaine /
 Benzathine Penicillin",0.61,IF(AM766="Benzathine Penicillin",0.61,IF(AM766="Procaine benzylpenicillin",0.61,IF(AM766=Prodrug!H763,Prodrug!H763,Prodrug!H763))))))</f>
        <v/>
      </c>
      <c r="AZ766" s="240" t="str">
        <f>IFERROR((((Calculations!S763*Calculations!G763)/Calculations!E763)*'Data Entry'!X766),"")</f>
        <v/>
      </c>
      <c r="BA766" s="146" t="str">
        <f>IFERROR(VLOOKUP(AM766,Lists!$P$2:$Q$182,2,0),"")</f>
        <v/>
      </c>
    </row>
    <row r="767" spans="1:53" s="5" customFormat="1">
      <c r="A767" s="116">
        <v>761</v>
      </c>
      <c r="B767" s="232"/>
      <c r="C767" s="105"/>
      <c r="D767" s="105"/>
      <c r="E767" s="105"/>
      <c r="F767" s="106"/>
      <c r="G767" s="107"/>
      <c r="H767" s="107"/>
      <c r="I767" s="108"/>
      <c r="J767" s="110"/>
      <c r="K767" s="110"/>
      <c r="L767" s="110"/>
      <c r="M767" s="110"/>
      <c r="N767" s="110"/>
      <c r="O767" s="110"/>
      <c r="P767" s="110"/>
      <c r="Q767" s="110"/>
      <c r="R767" s="110"/>
      <c r="S767" s="110"/>
      <c r="T767" s="110"/>
      <c r="U767" s="110"/>
      <c r="V767" s="110"/>
      <c r="W767" s="109"/>
      <c r="X767" s="111"/>
      <c r="Y767" s="112"/>
      <c r="Z767" s="112"/>
      <c r="AA767" s="113"/>
      <c r="AB767" s="114"/>
      <c r="AC767" s="115"/>
      <c r="AD767" s="113"/>
      <c r="AE767" s="113"/>
      <c r="AF767" s="112"/>
      <c r="AG767" s="116"/>
      <c r="AH767" s="115"/>
      <c r="AI767" s="174"/>
      <c r="AJ767" s="104"/>
      <c r="AK767" s="115"/>
      <c r="AL767" s="112"/>
      <c r="AM767" s="116"/>
      <c r="AN767" s="115"/>
      <c r="AO767" s="248"/>
      <c r="AP767" s="242" t="str">
        <f>IF(AD767="UI",VLOOKUP(AB767,'Convert Internation Units'!$A$2:$D$33,4,FALSE),IF(AB767="Penethamate hydroiodide",0.63,IF(AB767="Benzylpenicillin Procaine /
 Benzathine Penicillin",0.61,IF(AB767="Benzathine Penicillin",0.61,IF(AB767="Procaine benzylpenicillin",0.61,IF(AB767=Prodrug!E764,Prodrug!E764,Prodrug!E764))))))</f>
        <v/>
      </c>
      <c r="AQ767" s="239" t="str">
        <f>IFERROR((((Calculations!C764*Calculations!G764)/Calculations!E764)*'Data Entry'!X767),"")</f>
        <v/>
      </c>
      <c r="AR767" s="234" t="str">
        <f>IFERROR(VLOOKUP(AB767,Lists!$P$2:$Q$182,2,0),"")</f>
        <v/>
      </c>
      <c r="AS767" s="233" t="str">
        <f>IF(AI767="UI",VLOOKUP(AG767,'Convert Internation Units'!$A$2:$D$33,4,FALSE),IF(AG767="Penethamate hydroiodide",0.63,IF(AG767="Benzylpenicillin Procaine /
 Benzathine Penicillin",0.61,IF(AG767="Benzathine Penicillin",0.61,IF(AG767="Procaine benzylpenicillin",0.61,IF(AG767=Prodrug!F764,Prodrug!F764,Prodrug!F764))))))</f>
        <v/>
      </c>
      <c r="AT767" s="239" t="str">
        <f>IFERROR((((Calculations!K764*Calculations!G764)/Calculations!E764)*'Data Entry'!X767),"")</f>
        <v/>
      </c>
      <c r="AU767" s="235" t="str">
        <f>IFERROR(VLOOKUP(AG767,Lists!$P$2:$Q$182,2,0),"")</f>
        <v/>
      </c>
      <c r="AV767" s="233" t="str">
        <f>IF(AL767="UI",VLOOKUP(AJ767,'Convert Internation Units'!$A$2:$D$33,4,FALSE),IF(AJ767="Penethamate hydroiodide",0.63,IF(AJ767="Benzylpenicillin Procaine /
 Benzathine Penicillin",0.61,IF(AJ767="Benzathine Penicillin",0.61,IF(AJ767="Procaine benzylpenicillin",0.61,IF(AJ767=Prodrug!G764,Prodrug!G764,Prodrug!G764))))))</f>
        <v/>
      </c>
      <c r="AW767" s="239" t="str">
        <f>IFERROR((((Calculations!O764*Calculations!G764)/Calculations!E764)*'Data Entry'!X767),"")</f>
        <v/>
      </c>
      <c r="AX767" s="235" t="str">
        <f>IFERROR(VLOOKUP(AJ767,Lists!$P$2:$Q$182,2,0),"")</f>
        <v/>
      </c>
      <c r="AY767" s="233" t="str">
        <f>IF(AO767="UI",VLOOKUP(AM767,'Convert Internation Units'!$A$2:$D$33,4,FALSE),IF(AM767="Penethamate hydroiodide",0.63,IF(AM767="Benzylpenicillin Procaine /
 Benzathine Penicillin",0.61,IF(AM767="Benzathine Penicillin",0.61,IF(AM767="Procaine benzylpenicillin",0.61,IF(AM767=Prodrug!H764,Prodrug!H764,Prodrug!H764))))))</f>
        <v/>
      </c>
      <c r="AZ767" s="239" t="str">
        <f>IFERROR((((Calculations!S764*Calculations!G764)/Calculations!E764)*'Data Entry'!X767),"")</f>
        <v/>
      </c>
      <c r="BA767" s="235" t="str">
        <f>IFERROR(VLOOKUP(AM767,Lists!$P$2:$Q$182,2,0),"")</f>
        <v/>
      </c>
    </row>
    <row r="768" spans="1:53" s="5" customFormat="1">
      <c r="A768" s="6">
        <v>762</v>
      </c>
      <c r="B768" s="231"/>
      <c r="C768" s="7"/>
      <c r="D768" s="7"/>
      <c r="E768" s="7"/>
      <c r="F768" s="67"/>
      <c r="G768" s="79"/>
      <c r="H768" s="79"/>
      <c r="I768" s="75"/>
      <c r="J768" s="76"/>
      <c r="K768" s="76"/>
      <c r="L768" s="76"/>
      <c r="M768" s="76"/>
      <c r="N768" s="76"/>
      <c r="O768" s="76"/>
      <c r="P768" s="76"/>
      <c r="Q768" s="76"/>
      <c r="R768" s="76"/>
      <c r="S768" s="76"/>
      <c r="T768" s="76"/>
      <c r="U768" s="76"/>
      <c r="V768" s="76"/>
      <c r="W768" s="80"/>
      <c r="X768" s="69"/>
      <c r="Y768" s="25"/>
      <c r="Z768" s="25"/>
      <c r="AA768" s="8"/>
      <c r="AB768" s="28"/>
      <c r="AC768" s="23"/>
      <c r="AD768" s="8"/>
      <c r="AE768" s="8"/>
      <c r="AF768" s="25"/>
      <c r="AG768" s="6"/>
      <c r="AH768" s="23"/>
      <c r="AI768" s="173"/>
      <c r="AJ768" s="26"/>
      <c r="AK768" s="23"/>
      <c r="AL768" s="25"/>
      <c r="AM768" s="6"/>
      <c r="AN768" s="23"/>
      <c r="AO768" s="247"/>
      <c r="AP768" s="243" t="str">
        <f>IF(AD768="UI",VLOOKUP(AB768,'Convert Internation Units'!$A$2:$D$33,4,FALSE),IF(AB768="Penethamate hydroiodide",0.63,IF(AB768="Benzylpenicillin Procaine /
 Benzathine Penicillin",0.61,IF(AB768="Benzathine Penicillin",0.61,IF(AB768="Procaine benzylpenicillin",0.61,IF(AB768=Prodrug!E765,Prodrug!E765,Prodrug!E765))))))</f>
        <v/>
      </c>
      <c r="AQ768" s="240" t="str">
        <f>IFERROR((((Calculations!C765*Calculations!G765)/Calculations!E765)*'Data Entry'!X768),"")</f>
        <v/>
      </c>
      <c r="AR768" s="141" t="str">
        <f>IFERROR(VLOOKUP(AB768,Lists!$P$2:$Q$182,2,0),"")</f>
        <v/>
      </c>
      <c r="AS768" s="143" t="str">
        <f>IF(AI768="UI",VLOOKUP(AG768,'Convert Internation Units'!$A$2:$D$33,4,FALSE),IF(AG768="Penethamate hydroiodide",0.63,IF(AG768="Benzylpenicillin Procaine /
 Benzathine Penicillin",0.61,IF(AG768="Benzathine Penicillin",0.61,IF(AG768="Procaine benzylpenicillin",0.61,IF(AG768=Prodrug!F765,Prodrug!F765,Prodrug!F765))))))</f>
        <v/>
      </c>
      <c r="AT768" s="240" t="str">
        <f>IFERROR((((Calculations!K765*Calculations!G765)/Calculations!E765)*'Data Entry'!X768),"")</f>
        <v/>
      </c>
      <c r="AU768" s="146" t="str">
        <f>IFERROR(VLOOKUP(AG768,Lists!$P$2:$Q$182,2,0),"")</f>
        <v/>
      </c>
      <c r="AV768" s="143" t="str">
        <f>IF(AL768="UI",VLOOKUP(AJ768,'Convert Internation Units'!$A$2:$D$33,4,FALSE),IF(AJ768="Penethamate hydroiodide",0.63,IF(AJ768="Benzylpenicillin Procaine /
 Benzathine Penicillin",0.61,IF(AJ768="Benzathine Penicillin",0.61,IF(AJ768="Procaine benzylpenicillin",0.61,IF(AJ768=Prodrug!G765,Prodrug!G765,Prodrug!G765))))))</f>
        <v/>
      </c>
      <c r="AW768" s="240" t="str">
        <f>IFERROR((((Calculations!O765*Calculations!G765)/Calculations!E765)*'Data Entry'!X768),"")</f>
        <v/>
      </c>
      <c r="AX768" s="146" t="str">
        <f>IFERROR(VLOOKUP(AJ768,Lists!$P$2:$Q$182,2,0),"")</f>
        <v/>
      </c>
      <c r="AY768" s="143" t="str">
        <f>IF(AO768="UI",VLOOKUP(AM768,'Convert Internation Units'!$A$2:$D$33,4,FALSE),IF(AM768="Penethamate hydroiodide",0.63,IF(AM768="Benzylpenicillin Procaine /
 Benzathine Penicillin",0.61,IF(AM768="Benzathine Penicillin",0.61,IF(AM768="Procaine benzylpenicillin",0.61,IF(AM768=Prodrug!H765,Prodrug!H765,Prodrug!H765))))))</f>
        <v/>
      </c>
      <c r="AZ768" s="240" t="str">
        <f>IFERROR((((Calculations!S765*Calculations!G765)/Calculations!E765)*'Data Entry'!X768),"")</f>
        <v/>
      </c>
      <c r="BA768" s="146" t="str">
        <f>IFERROR(VLOOKUP(AM768,Lists!$P$2:$Q$182,2,0),"")</f>
        <v/>
      </c>
    </row>
    <row r="769" spans="1:53" s="5" customFormat="1">
      <c r="A769" s="116">
        <v>763</v>
      </c>
      <c r="B769" s="232"/>
      <c r="C769" s="105"/>
      <c r="D769" s="105"/>
      <c r="E769" s="105"/>
      <c r="F769" s="106"/>
      <c r="G769" s="107"/>
      <c r="H769" s="107"/>
      <c r="I769" s="108"/>
      <c r="J769" s="110"/>
      <c r="K769" s="110"/>
      <c r="L769" s="110"/>
      <c r="M769" s="110"/>
      <c r="N769" s="110"/>
      <c r="O769" s="110"/>
      <c r="P769" s="110"/>
      <c r="Q769" s="110"/>
      <c r="R769" s="110"/>
      <c r="S769" s="110"/>
      <c r="T769" s="110"/>
      <c r="U769" s="110"/>
      <c r="V769" s="110"/>
      <c r="W769" s="109"/>
      <c r="X769" s="111"/>
      <c r="Y769" s="112"/>
      <c r="Z769" s="112"/>
      <c r="AA769" s="113"/>
      <c r="AB769" s="114"/>
      <c r="AC769" s="115"/>
      <c r="AD769" s="113"/>
      <c r="AE769" s="113"/>
      <c r="AF769" s="112"/>
      <c r="AG769" s="116"/>
      <c r="AH769" s="115"/>
      <c r="AI769" s="174"/>
      <c r="AJ769" s="104"/>
      <c r="AK769" s="115"/>
      <c r="AL769" s="112"/>
      <c r="AM769" s="116"/>
      <c r="AN769" s="115"/>
      <c r="AO769" s="248"/>
      <c r="AP769" s="242" t="str">
        <f>IF(AD769="UI",VLOOKUP(AB769,'Convert Internation Units'!$A$2:$D$33,4,FALSE),IF(AB769="Penethamate hydroiodide",0.63,IF(AB769="Benzylpenicillin Procaine /
 Benzathine Penicillin",0.61,IF(AB769="Benzathine Penicillin",0.61,IF(AB769="Procaine benzylpenicillin",0.61,IF(AB769=Prodrug!E766,Prodrug!E766,Prodrug!E766))))))</f>
        <v/>
      </c>
      <c r="AQ769" s="239" t="str">
        <f>IFERROR((((Calculations!C766*Calculations!G766)/Calculations!E766)*'Data Entry'!X769),"")</f>
        <v/>
      </c>
      <c r="AR769" s="234" t="str">
        <f>IFERROR(VLOOKUP(AB769,Lists!$P$2:$Q$182,2,0),"")</f>
        <v/>
      </c>
      <c r="AS769" s="233" t="str">
        <f>IF(AI769="UI",VLOOKUP(AG769,'Convert Internation Units'!$A$2:$D$33,4,FALSE),IF(AG769="Penethamate hydroiodide",0.63,IF(AG769="Benzylpenicillin Procaine /
 Benzathine Penicillin",0.61,IF(AG769="Benzathine Penicillin",0.61,IF(AG769="Procaine benzylpenicillin",0.61,IF(AG769=Prodrug!F766,Prodrug!F766,Prodrug!F766))))))</f>
        <v/>
      </c>
      <c r="AT769" s="239" t="str">
        <f>IFERROR((((Calculations!K766*Calculations!G766)/Calculations!E766)*'Data Entry'!X769),"")</f>
        <v/>
      </c>
      <c r="AU769" s="235" t="str">
        <f>IFERROR(VLOOKUP(AG769,Lists!$P$2:$Q$182,2,0),"")</f>
        <v/>
      </c>
      <c r="AV769" s="233" t="str">
        <f>IF(AL769="UI",VLOOKUP(AJ769,'Convert Internation Units'!$A$2:$D$33,4,FALSE),IF(AJ769="Penethamate hydroiodide",0.63,IF(AJ769="Benzylpenicillin Procaine /
 Benzathine Penicillin",0.61,IF(AJ769="Benzathine Penicillin",0.61,IF(AJ769="Procaine benzylpenicillin",0.61,IF(AJ769=Prodrug!G766,Prodrug!G766,Prodrug!G766))))))</f>
        <v/>
      </c>
      <c r="AW769" s="239" t="str">
        <f>IFERROR((((Calculations!O766*Calculations!G766)/Calculations!E766)*'Data Entry'!X769),"")</f>
        <v/>
      </c>
      <c r="AX769" s="235" t="str">
        <f>IFERROR(VLOOKUP(AJ769,Lists!$P$2:$Q$182,2,0),"")</f>
        <v/>
      </c>
      <c r="AY769" s="233" t="str">
        <f>IF(AO769="UI",VLOOKUP(AM769,'Convert Internation Units'!$A$2:$D$33,4,FALSE),IF(AM769="Penethamate hydroiodide",0.63,IF(AM769="Benzylpenicillin Procaine /
 Benzathine Penicillin",0.61,IF(AM769="Benzathine Penicillin",0.61,IF(AM769="Procaine benzylpenicillin",0.61,IF(AM769=Prodrug!H766,Prodrug!H766,Prodrug!H766))))))</f>
        <v/>
      </c>
      <c r="AZ769" s="239" t="str">
        <f>IFERROR((((Calculations!S766*Calculations!G766)/Calculations!E766)*'Data Entry'!X769),"")</f>
        <v/>
      </c>
      <c r="BA769" s="235" t="str">
        <f>IFERROR(VLOOKUP(AM769,Lists!$P$2:$Q$182,2,0),"")</f>
        <v/>
      </c>
    </row>
    <row r="770" spans="1:53" s="5" customFormat="1">
      <c r="A770" s="6">
        <v>764</v>
      </c>
      <c r="B770" s="231"/>
      <c r="C770" s="7"/>
      <c r="D770" s="7"/>
      <c r="E770" s="7"/>
      <c r="F770" s="67"/>
      <c r="G770" s="79"/>
      <c r="H770" s="79"/>
      <c r="I770" s="75"/>
      <c r="J770" s="76"/>
      <c r="K770" s="76"/>
      <c r="L770" s="76"/>
      <c r="M770" s="76"/>
      <c r="N770" s="76"/>
      <c r="O770" s="76"/>
      <c r="P770" s="76"/>
      <c r="Q770" s="76"/>
      <c r="R770" s="76"/>
      <c r="S770" s="76"/>
      <c r="T770" s="76"/>
      <c r="U770" s="76"/>
      <c r="V770" s="76"/>
      <c r="W770" s="80"/>
      <c r="X770" s="69"/>
      <c r="Y770" s="25"/>
      <c r="Z770" s="25"/>
      <c r="AA770" s="8"/>
      <c r="AB770" s="28"/>
      <c r="AC770" s="23"/>
      <c r="AD770" s="8"/>
      <c r="AE770" s="8"/>
      <c r="AF770" s="25"/>
      <c r="AG770" s="6"/>
      <c r="AH770" s="23"/>
      <c r="AI770" s="173"/>
      <c r="AJ770" s="26"/>
      <c r="AK770" s="23"/>
      <c r="AL770" s="25"/>
      <c r="AM770" s="6"/>
      <c r="AN770" s="23"/>
      <c r="AO770" s="247"/>
      <c r="AP770" s="243" t="str">
        <f>IF(AD770="UI",VLOOKUP(AB770,'Convert Internation Units'!$A$2:$D$33,4,FALSE),IF(AB770="Penethamate hydroiodide",0.63,IF(AB770="Benzylpenicillin Procaine /
 Benzathine Penicillin",0.61,IF(AB770="Benzathine Penicillin",0.61,IF(AB770="Procaine benzylpenicillin",0.61,IF(AB770=Prodrug!E767,Prodrug!E767,Prodrug!E767))))))</f>
        <v/>
      </c>
      <c r="AQ770" s="240" t="str">
        <f>IFERROR((((Calculations!C767*Calculations!G767)/Calculations!E767)*'Data Entry'!X770),"")</f>
        <v/>
      </c>
      <c r="AR770" s="141" t="str">
        <f>IFERROR(VLOOKUP(AB770,Lists!$P$2:$Q$182,2,0),"")</f>
        <v/>
      </c>
      <c r="AS770" s="143" t="str">
        <f>IF(AI770="UI",VLOOKUP(AG770,'Convert Internation Units'!$A$2:$D$33,4,FALSE),IF(AG770="Penethamate hydroiodide",0.63,IF(AG770="Benzylpenicillin Procaine /
 Benzathine Penicillin",0.61,IF(AG770="Benzathine Penicillin",0.61,IF(AG770="Procaine benzylpenicillin",0.61,IF(AG770=Prodrug!F767,Prodrug!F767,Prodrug!F767))))))</f>
        <v/>
      </c>
      <c r="AT770" s="240" t="str">
        <f>IFERROR((((Calculations!K767*Calculations!G767)/Calculations!E767)*'Data Entry'!X770),"")</f>
        <v/>
      </c>
      <c r="AU770" s="146" t="str">
        <f>IFERROR(VLOOKUP(AG770,Lists!$P$2:$Q$182,2,0),"")</f>
        <v/>
      </c>
      <c r="AV770" s="143" t="str">
        <f>IF(AL770="UI",VLOOKUP(AJ770,'Convert Internation Units'!$A$2:$D$33,4,FALSE),IF(AJ770="Penethamate hydroiodide",0.63,IF(AJ770="Benzylpenicillin Procaine /
 Benzathine Penicillin",0.61,IF(AJ770="Benzathine Penicillin",0.61,IF(AJ770="Procaine benzylpenicillin",0.61,IF(AJ770=Prodrug!G767,Prodrug!G767,Prodrug!G767))))))</f>
        <v/>
      </c>
      <c r="AW770" s="240" t="str">
        <f>IFERROR((((Calculations!O767*Calculations!G767)/Calculations!E767)*'Data Entry'!X770),"")</f>
        <v/>
      </c>
      <c r="AX770" s="146" t="str">
        <f>IFERROR(VLOOKUP(AJ770,Lists!$P$2:$Q$182,2,0),"")</f>
        <v/>
      </c>
      <c r="AY770" s="143" t="str">
        <f>IF(AO770="UI",VLOOKUP(AM770,'Convert Internation Units'!$A$2:$D$33,4,FALSE),IF(AM770="Penethamate hydroiodide",0.63,IF(AM770="Benzylpenicillin Procaine /
 Benzathine Penicillin",0.61,IF(AM770="Benzathine Penicillin",0.61,IF(AM770="Procaine benzylpenicillin",0.61,IF(AM770=Prodrug!H767,Prodrug!H767,Prodrug!H767))))))</f>
        <v/>
      </c>
      <c r="AZ770" s="240" t="str">
        <f>IFERROR((((Calculations!S767*Calculations!G767)/Calculations!E767)*'Data Entry'!X770),"")</f>
        <v/>
      </c>
      <c r="BA770" s="146" t="str">
        <f>IFERROR(VLOOKUP(AM770,Lists!$P$2:$Q$182,2,0),"")</f>
        <v/>
      </c>
    </row>
    <row r="771" spans="1:53" s="5" customFormat="1">
      <c r="A771" s="116">
        <v>765</v>
      </c>
      <c r="B771" s="232"/>
      <c r="C771" s="105"/>
      <c r="D771" s="105"/>
      <c r="E771" s="105"/>
      <c r="F771" s="106"/>
      <c r="G771" s="107"/>
      <c r="H771" s="107"/>
      <c r="I771" s="108"/>
      <c r="J771" s="110"/>
      <c r="K771" s="110"/>
      <c r="L771" s="110"/>
      <c r="M771" s="110"/>
      <c r="N771" s="110"/>
      <c r="O771" s="110"/>
      <c r="P771" s="110"/>
      <c r="Q771" s="110"/>
      <c r="R771" s="110"/>
      <c r="S771" s="110"/>
      <c r="T771" s="110"/>
      <c r="U771" s="110"/>
      <c r="V771" s="110"/>
      <c r="W771" s="109"/>
      <c r="X771" s="111"/>
      <c r="Y771" s="112"/>
      <c r="Z771" s="112"/>
      <c r="AA771" s="113"/>
      <c r="AB771" s="114"/>
      <c r="AC771" s="115"/>
      <c r="AD771" s="113"/>
      <c r="AE771" s="113"/>
      <c r="AF771" s="112"/>
      <c r="AG771" s="116"/>
      <c r="AH771" s="115"/>
      <c r="AI771" s="174"/>
      <c r="AJ771" s="104"/>
      <c r="AK771" s="115"/>
      <c r="AL771" s="112"/>
      <c r="AM771" s="116"/>
      <c r="AN771" s="115"/>
      <c r="AO771" s="248"/>
      <c r="AP771" s="242" t="str">
        <f>IF(AD771="UI",VLOOKUP(AB771,'Convert Internation Units'!$A$2:$D$33,4,FALSE),IF(AB771="Penethamate hydroiodide",0.63,IF(AB771="Benzylpenicillin Procaine /
 Benzathine Penicillin",0.61,IF(AB771="Benzathine Penicillin",0.61,IF(AB771="Procaine benzylpenicillin",0.61,IF(AB771=Prodrug!E768,Prodrug!E768,Prodrug!E768))))))</f>
        <v/>
      </c>
      <c r="AQ771" s="239" t="str">
        <f>IFERROR((((Calculations!C768*Calculations!G768)/Calculations!E768)*'Data Entry'!X771),"")</f>
        <v/>
      </c>
      <c r="AR771" s="234" t="str">
        <f>IFERROR(VLOOKUP(AB771,Lists!$P$2:$Q$182,2,0),"")</f>
        <v/>
      </c>
      <c r="AS771" s="233" t="str">
        <f>IF(AI771="UI",VLOOKUP(AG771,'Convert Internation Units'!$A$2:$D$33,4,FALSE),IF(AG771="Penethamate hydroiodide",0.63,IF(AG771="Benzylpenicillin Procaine /
 Benzathine Penicillin",0.61,IF(AG771="Benzathine Penicillin",0.61,IF(AG771="Procaine benzylpenicillin",0.61,IF(AG771=Prodrug!F768,Prodrug!F768,Prodrug!F768))))))</f>
        <v/>
      </c>
      <c r="AT771" s="239" t="str">
        <f>IFERROR((((Calculations!K768*Calculations!G768)/Calculations!E768)*'Data Entry'!X771),"")</f>
        <v/>
      </c>
      <c r="AU771" s="235" t="str">
        <f>IFERROR(VLOOKUP(AG771,Lists!$P$2:$Q$182,2,0),"")</f>
        <v/>
      </c>
      <c r="AV771" s="233" t="str">
        <f>IF(AL771="UI",VLOOKUP(AJ771,'Convert Internation Units'!$A$2:$D$33,4,FALSE),IF(AJ771="Penethamate hydroiodide",0.63,IF(AJ771="Benzylpenicillin Procaine /
 Benzathine Penicillin",0.61,IF(AJ771="Benzathine Penicillin",0.61,IF(AJ771="Procaine benzylpenicillin",0.61,IF(AJ771=Prodrug!G768,Prodrug!G768,Prodrug!G768))))))</f>
        <v/>
      </c>
      <c r="AW771" s="239" t="str">
        <f>IFERROR((((Calculations!O768*Calculations!G768)/Calculations!E768)*'Data Entry'!X771),"")</f>
        <v/>
      </c>
      <c r="AX771" s="235" t="str">
        <f>IFERROR(VLOOKUP(AJ771,Lists!$P$2:$Q$182,2,0),"")</f>
        <v/>
      </c>
      <c r="AY771" s="233" t="str">
        <f>IF(AO771="UI",VLOOKUP(AM771,'Convert Internation Units'!$A$2:$D$33,4,FALSE),IF(AM771="Penethamate hydroiodide",0.63,IF(AM771="Benzylpenicillin Procaine /
 Benzathine Penicillin",0.61,IF(AM771="Benzathine Penicillin",0.61,IF(AM771="Procaine benzylpenicillin",0.61,IF(AM771=Prodrug!H768,Prodrug!H768,Prodrug!H768))))))</f>
        <v/>
      </c>
      <c r="AZ771" s="239" t="str">
        <f>IFERROR((((Calculations!S768*Calculations!G768)/Calculations!E768)*'Data Entry'!X771),"")</f>
        <v/>
      </c>
      <c r="BA771" s="235" t="str">
        <f>IFERROR(VLOOKUP(AM771,Lists!$P$2:$Q$182,2,0),"")</f>
        <v/>
      </c>
    </row>
    <row r="772" spans="1:53" s="5" customFormat="1">
      <c r="A772" s="6">
        <v>766</v>
      </c>
      <c r="B772" s="231"/>
      <c r="C772" s="7"/>
      <c r="D772" s="7"/>
      <c r="E772" s="7"/>
      <c r="F772" s="67"/>
      <c r="G772" s="79"/>
      <c r="H772" s="79"/>
      <c r="I772" s="75"/>
      <c r="J772" s="76"/>
      <c r="K772" s="76"/>
      <c r="L772" s="76"/>
      <c r="M772" s="76"/>
      <c r="N772" s="76"/>
      <c r="O772" s="76"/>
      <c r="P772" s="76"/>
      <c r="Q772" s="76"/>
      <c r="R772" s="76"/>
      <c r="S772" s="76"/>
      <c r="T772" s="76"/>
      <c r="U772" s="76"/>
      <c r="V772" s="76"/>
      <c r="W772" s="80"/>
      <c r="X772" s="69"/>
      <c r="Y772" s="25"/>
      <c r="Z772" s="25"/>
      <c r="AA772" s="8"/>
      <c r="AB772" s="28"/>
      <c r="AC772" s="23"/>
      <c r="AD772" s="8"/>
      <c r="AE772" s="8"/>
      <c r="AF772" s="25"/>
      <c r="AG772" s="6"/>
      <c r="AH772" s="23"/>
      <c r="AI772" s="173"/>
      <c r="AJ772" s="26"/>
      <c r="AK772" s="23"/>
      <c r="AL772" s="25"/>
      <c r="AM772" s="6"/>
      <c r="AN772" s="23"/>
      <c r="AO772" s="247"/>
      <c r="AP772" s="243" t="str">
        <f>IF(AD772="UI",VLOOKUP(AB772,'Convert Internation Units'!$A$2:$D$33,4,FALSE),IF(AB772="Penethamate hydroiodide",0.63,IF(AB772="Benzylpenicillin Procaine /
 Benzathine Penicillin",0.61,IF(AB772="Benzathine Penicillin",0.61,IF(AB772="Procaine benzylpenicillin",0.61,IF(AB772=Prodrug!E769,Prodrug!E769,Prodrug!E769))))))</f>
        <v/>
      </c>
      <c r="AQ772" s="240" t="str">
        <f>IFERROR((((Calculations!C769*Calculations!G769)/Calculations!E769)*'Data Entry'!X772),"")</f>
        <v/>
      </c>
      <c r="AR772" s="141" t="str">
        <f>IFERROR(VLOOKUP(AB772,Lists!$P$2:$Q$182,2,0),"")</f>
        <v/>
      </c>
      <c r="AS772" s="143" t="str">
        <f>IF(AI772="UI",VLOOKUP(AG772,'Convert Internation Units'!$A$2:$D$33,4,FALSE),IF(AG772="Penethamate hydroiodide",0.63,IF(AG772="Benzylpenicillin Procaine /
 Benzathine Penicillin",0.61,IF(AG772="Benzathine Penicillin",0.61,IF(AG772="Procaine benzylpenicillin",0.61,IF(AG772=Prodrug!F769,Prodrug!F769,Prodrug!F769))))))</f>
        <v/>
      </c>
      <c r="AT772" s="240" t="str">
        <f>IFERROR((((Calculations!K769*Calculations!G769)/Calculations!E769)*'Data Entry'!X772),"")</f>
        <v/>
      </c>
      <c r="AU772" s="146" t="str">
        <f>IFERROR(VLOOKUP(AG772,Lists!$P$2:$Q$182,2,0),"")</f>
        <v/>
      </c>
      <c r="AV772" s="143" t="str">
        <f>IF(AL772="UI",VLOOKUP(AJ772,'Convert Internation Units'!$A$2:$D$33,4,FALSE),IF(AJ772="Penethamate hydroiodide",0.63,IF(AJ772="Benzylpenicillin Procaine /
 Benzathine Penicillin",0.61,IF(AJ772="Benzathine Penicillin",0.61,IF(AJ772="Procaine benzylpenicillin",0.61,IF(AJ772=Prodrug!G769,Prodrug!G769,Prodrug!G769))))))</f>
        <v/>
      </c>
      <c r="AW772" s="240" t="str">
        <f>IFERROR((((Calculations!O769*Calculations!G769)/Calculations!E769)*'Data Entry'!X772),"")</f>
        <v/>
      </c>
      <c r="AX772" s="146" t="str">
        <f>IFERROR(VLOOKUP(AJ772,Lists!$P$2:$Q$182,2,0),"")</f>
        <v/>
      </c>
      <c r="AY772" s="143" t="str">
        <f>IF(AO772="UI",VLOOKUP(AM772,'Convert Internation Units'!$A$2:$D$33,4,FALSE),IF(AM772="Penethamate hydroiodide",0.63,IF(AM772="Benzylpenicillin Procaine /
 Benzathine Penicillin",0.61,IF(AM772="Benzathine Penicillin",0.61,IF(AM772="Procaine benzylpenicillin",0.61,IF(AM772=Prodrug!H769,Prodrug!H769,Prodrug!H769))))))</f>
        <v/>
      </c>
      <c r="AZ772" s="240" t="str">
        <f>IFERROR((((Calculations!S769*Calculations!G769)/Calculations!E769)*'Data Entry'!X772),"")</f>
        <v/>
      </c>
      <c r="BA772" s="146" t="str">
        <f>IFERROR(VLOOKUP(AM772,Lists!$P$2:$Q$182,2,0),"")</f>
        <v/>
      </c>
    </row>
    <row r="773" spans="1:53" s="5" customFormat="1">
      <c r="A773" s="116">
        <v>767</v>
      </c>
      <c r="B773" s="232"/>
      <c r="C773" s="105"/>
      <c r="D773" s="105"/>
      <c r="E773" s="105"/>
      <c r="F773" s="106"/>
      <c r="G773" s="107"/>
      <c r="H773" s="107"/>
      <c r="I773" s="108"/>
      <c r="J773" s="110"/>
      <c r="K773" s="110"/>
      <c r="L773" s="110"/>
      <c r="M773" s="110"/>
      <c r="N773" s="110"/>
      <c r="O773" s="110"/>
      <c r="P773" s="110"/>
      <c r="Q773" s="110"/>
      <c r="R773" s="110"/>
      <c r="S773" s="110"/>
      <c r="T773" s="110"/>
      <c r="U773" s="110"/>
      <c r="V773" s="110"/>
      <c r="W773" s="109"/>
      <c r="X773" s="111"/>
      <c r="Y773" s="112"/>
      <c r="Z773" s="112"/>
      <c r="AA773" s="113"/>
      <c r="AB773" s="114"/>
      <c r="AC773" s="115"/>
      <c r="AD773" s="113"/>
      <c r="AE773" s="113"/>
      <c r="AF773" s="112"/>
      <c r="AG773" s="116"/>
      <c r="AH773" s="115"/>
      <c r="AI773" s="174"/>
      <c r="AJ773" s="104"/>
      <c r="AK773" s="115"/>
      <c r="AL773" s="112"/>
      <c r="AM773" s="116"/>
      <c r="AN773" s="115"/>
      <c r="AO773" s="248"/>
      <c r="AP773" s="242" t="str">
        <f>IF(AD773="UI",VLOOKUP(AB773,'Convert Internation Units'!$A$2:$D$33,4,FALSE),IF(AB773="Penethamate hydroiodide",0.63,IF(AB773="Benzylpenicillin Procaine /
 Benzathine Penicillin",0.61,IF(AB773="Benzathine Penicillin",0.61,IF(AB773="Procaine benzylpenicillin",0.61,IF(AB773=Prodrug!E770,Prodrug!E770,Prodrug!E770))))))</f>
        <v/>
      </c>
      <c r="AQ773" s="239" t="str">
        <f>IFERROR((((Calculations!C770*Calculations!G770)/Calculations!E770)*'Data Entry'!X773),"")</f>
        <v/>
      </c>
      <c r="AR773" s="234" t="str">
        <f>IFERROR(VLOOKUP(AB773,Lists!$P$2:$Q$182,2,0),"")</f>
        <v/>
      </c>
      <c r="AS773" s="233" t="str">
        <f>IF(AI773="UI",VLOOKUP(AG773,'Convert Internation Units'!$A$2:$D$33,4,FALSE),IF(AG773="Penethamate hydroiodide",0.63,IF(AG773="Benzylpenicillin Procaine /
 Benzathine Penicillin",0.61,IF(AG773="Benzathine Penicillin",0.61,IF(AG773="Procaine benzylpenicillin",0.61,IF(AG773=Prodrug!F770,Prodrug!F770,Prodrug!F770))))))</f>
        <v/>
      </c>
      <c r="AT773" s="239" t="str">
        <f>IFERROR((((Calculations!K770*Calculations!G770)/Calculations!E770)*'Data Entry'!X773),"")</f>
        <v/>
      </c>
      <c r="AU773" s="235" t="str">
        <f>IFERROR(VLOOKUP(AG773,Lists!$P$2:$Q$182,2,0),"")</f>
        <v/>
      </c>
      <c r="AV773" s="233" t="str">
        <f>IF(AL773="UI",VLOOKUP(AJ773,'Convert Internation Units'!$A$2:$D$33,4,FALSE),IF(AJ773="Penethamate hydroiodide",0.63,IF(AJ773="Benzylpenicillin Procaine /
 Benzathine Penicillin",0.61,IF(AJ773="Benzathine Penicillin",0.61,IF(AJ773="Procaine benzylpenicillin",0.61,IF(AJ773=Prodrug!G770,Prodrug!G770,Prodrug!G770))))))</f>
        <v/>
      </c>
      <c r="AW773" s="239" t="str">
        <f>IFERROR((((Calculations!O770*Calculations!G770)/Calculations!E770)*'Data Entry'!X773),"")</f>
        <v/>
      </c>
      <c r="AX773" s="235" t="str">
        <f>IFERROR(VLOOKUP(AJ773,Lists!$P$2:$Q$182,2,0),"")</f>
        <v/>
      </c>
      <c r="AY773" s="233" t="str">
        <f>IF(AO773="UI",VLOOKUP(AM773,'Convert Internation Units'!$A$2:$D$33,4,FALSE),IF(AM773="Penethamate hydroiodide",0.63,IF(AM773="Benzylpenicillin Procaine /
 Benzathine Penicillin",0.61,IF(AM773="Benzathine Penicillin",0.61,IF(AM773="Procaine benzylpenicillin",0.61,IF(AM773=Prodrug!H770,Prodrug!H770,Prodrug!H770))))))</f>
        <v/>
      </c>
      <c r="AZ773" s="239" t="str">
        <f>IFERROR((((Calculations!S770*Calculations!G770)/Calculations!E770)*'Data Entry'!X773),"")</f>
        <v/>
      </c>
      <c r="BA773" s="235" t="str">
        <f>IFERROR(VLOOKUP(AM773,Lists!$P$2:$Q$182,2,0),"")</f>
        <v/>
      </c>
    </row>
    <row r="774" spans="1:53" s="5" customFormat="1">
      <c r="A774" s="6">
        <v>768</v>
      </c>
      <c r="B774" s="231"/>
      <c r="C774" s="7"/>
      <c r="D774" s="7"/>
      <c r="E774" s="7"/>
      <c r="F774" s="67"/>
      <c r="G774" s="79"/>
      <c r="H774" s="79"/>
      <c r="I774" s="75"/>
      <c r="J774" s="76"/>
      <c r="K774" s="76"/>
      <c r="L774" s="76"/>
      <c r="M774" s="76"/>
      <c r="N774" s="76"/>
      <c r="O774" s="76"/>
      <c r="P774" s="76"/>
      <c r="Q774" s="76"/>
      <c r="R774" s="76"/>
      <c r="S774" s="76"/>
      <c r="T774" s="76"/>
      <c r="U774" s="76"/>
      <c r="V774" s="76"/>
      <c r="W774" s="80"/>
      <c r="X774" s="69"/>
      <c r="Y774" s="25"/>
      <c r="Z774" s="25"/>
      <c r="AA774" s="8"/>
      <c r="AB774" s="28"/>
      <c r="AC774" s="23"/>
      <c r="AD774" s="8"/>
      <c r="AE774" s="8"/>
      <c r="AF774" s="25"/>
      <c r="AG774" s="6"/>
      <c r="AH774" s="23"/>
      <c r="AI774" s="173"/>
      <c r="AJ774" s="26"/>
      <c r="AK774" s="23"/>
      <c r="AL774" s="25"/>
      <c r="AM774" s="6"/>
      <c r="AN774" s="23"/>
      <c r="AO774" s="247"/>
      <c r="AP774" s="243" t="str">
        <f>IF(AD774="UI",VLOOKUP(AB774,'Convert Internation Units'!$A$2:$D$33,4,FALSE),IF(AB774="Penethamate hydroiodide",0.63,IF(AB774="Benzylpenicillin Procaine /
 Benzathine Penicillin",0.61,IF(AB774="Benzathine Penicillin",0.61,IF(AB774="Procaine benzylpenicillin",0.61,IF(AB774=Prodrug!E771,Prodrug!E771,Prodrug!E771))))))</f>
        <v/>
      </c>
      <c r="AQ774" s="240" t="str">
        <f>IFERROR((((Calculations!C771*Calculations!G771)/Calculations!E771)*'Data Entry'!X774),"")</f>
        <v/>
      </c>
      <c r="AR774" s="141" t="str">
        <f>IFERROR(VLOOKUP(AB774,Lists!$P$2:$Q$182,2,0),"")</f>
        <v/>
      </c>
      <c r="AS774" s="143" t="str">
        <f>IF(AI774="UI",VLOOKUP(AG774,'Convert Internation Units'!$A$2:$D$33,4,FALSE),IF(AG774="Penethamate hydroiodide",0.63,IF(AG774="Benzylpenicillin Procaine /
 Benzathine Penicillin",0.61,IF(AG774="Benzathine Penicillin",0.61,IF(AG774="Procaine benzylpenicillin",0.61,IF(AG774=Prodrug!F771,Prodrug!F771,Prodrug!F771))))))</f>
        <v/>
      </c>
      <c r="AT774" s="240" t="str">
        <f>IFERROR((((Calculations!K771*Calculations!G771)/Calculations!E771)*'Data Entry'!X774),"")</f>
        <v/>
      </c>
      <c r="AU774" s="146" t="str">
        <f>IFERROR(VLOOKUP(AG774,Lists!$P$2:$Q$182,2,0),"")</f>
        <v/>
      </c>
      <c r="AV774" s="143" t="str">
        <f>IF(AL774="UI",VLOOKUP(AJ774,'Convert Internation Units'!$A$2:$D$33,4,FALSE),IF(AJ774="Penethamate hydroiodide",0.63,IF(AJ774="Benzylpenicillin Procaine /
 Benzathine Penicillin",0.61,IF(AJ774="Benzathine Penicillin",0.61,IF(AJ774="Procaine benzylpenicillin",0.61,IF(AJ774=Prodrug!G771,Prodrug!G771,Prodrug!G771))))))</f>
        <v/>
      </c>
      <c r="AW774" s="240" t="str">
        <f>IFERROR((((Calculations!O771*Calculations!G771)/Calculations!E771)*'Data Entry'!X774),"")</f>
        <v/>
      </c>
      <c r="AX774" s="146" t="str">
        <f>IFERROR(VLOOKUP(AJ774,Lists!$P$2:$Q$182,2,0),"")</f>
        <v/>
      </c>
      <c r="AY774" s="143" t="str">
        <f>IF(AO774="UI",VLOOKUP(AM774,'Convert Internation Units'!$A$2:$D$33,4,FALSE),IF(AM774="Penethamate hydroiodide",0.63,IF(AM774="Benzylpenicillin Procaine /
 Benzathine Penicillin",0.61,IF(AM774="Benzathine Penicillin",0.61,IF(AM774="Procaine benzylpenicillin",0.61,IF(AM774=Prodrug!H771,Prodrug!H771,Prodrug!H771))))))</f>
        <v/>
      </c>
      <c r="AZ774" s="240" t="str">
        <f>IFERROR((((Calculations!S771*Calculations!G771)/Calculations!E771)*'Data Entry'!X774),"")</f>
        <v/>
      </c>
      <c r="BA774" s="146" t="str">
        <f>IFERROR(VLOOKUP(AM774,Lists!$P$2:$Q$182,2,0),"")</f>
        <v/>
      </c>
    </row>
    <row r="775" spans="1:53" s="5" customFormat="1">
      <c r="A775" s="116">
        <v>769</v>
      </c>
      <c r="B775" s="232"/>
      <c r="C775" s="105"/>
      <c r="D775" s="105"/>
      <c r="E775" s="105"/>
      <c r="F775" s="106"/>
      <c r="G775" s="107"/>
      <c r="H775" s="107"/>
      <c r="I775" s="108"/>
      <c r="J775" s="110"/>
      <c r="K775" s="110"/>
      <c r="L775" s="110"/>
      <c r="M775" s="110"/>
      <c r="N775" s="110"/>
      <c r="O775" s="110"/>
      <c r="P775" s="110"/>
      <c r="Q775" s="110"/>
      <c r="R775" s="110"/>
      <c r="S775" s="110"/>
      <c r="T775" s="110"/>
      <c r="U775" s="110"/>
      <c r="V775" s="110"/>
      <c r="W775" s="109"/>
      <c r="X775" s="111"/>
      <c r="Y775" s="112"/>
      <c r="Z775" s="112"/>
      <c r="AA775" s="113"/>
      <c r="AB775" s="114"/>
      <c r="AC775" s="115"/>
      <c r="AD775" s="113"/>
      <c r="AE775" s="113"/>
      <c r="AF775" s="112"/>
      <c r="AG775" s="116"/>
      <c r="AH775" s="115"/>
      <c r="AI775" s="174"/>
      <c r="AJ775" s="104"/>
      <c r="AK775" s="115"/>
      <c r="AL775" s="112"/>
      <c r="AM775" s="116"/>
      <c r="AN775" s="115"/>
      <c r="AO775" s="248"/>
      <c r="AP775" s="242" t="str">
        <f>IF(AD775="UI",VLOOKUP(AB775,'Convert Internation Units'!$A$2:$D$33,4,FALSE),IF(AB775="Penethamate hydroiodide",0.63,IF(AB775="Benzylpenicillin Procaine /
 Benzathine Penicillin",0.61,IF(AB775="Benzathine Penicillin",0.61,IF(AB775="Procaine benzylpenicillin",0.61,IF(AB775=Prodrug!E772,Prodrug!E772,Prodrug!E772))))))</f>
        <v/>
      </c>
      <c r="AQ775" s="239" t="str">
        <f>IFERROR((((Calculations!C772*Calculations!G772)/Calculations!E772)*'Data Entry'!X775),"")</f>
        <v/>
      </c>
      <c r="AR775" s="234" t="str">
        <f>IFERROR(VLOOKUP(AB775,Lists!$P$2:$Q$182,2,0),"")</f>
        <v/>
      </c>
      <c r="AS775" s="233" t="str">
        <f>IF(AI775="UI",VLOOKUP(AG775,'Convert Internation Units'!$A$2:$D$33,4,FALSE),IF(AG775="Penethamate hydroiodide",0.63,IF(AG775="Benzylpenicillin Procaine /
 Benzathine Penicillin",0.61,IF(AG775="Benzathine Penicillin",0.61,IF(AG775="Procaine benzylpenicillin",0.61,IF(AG775=Prodrug!F772,Prodrug!F772,Prodrug!F772))))))</f>
        <v/>
      </c>
      <c r="AT775" s="239" t="str">
        <f>IFERROR((((Calculations!K772*Calculations!G772)/Calculations!E772)*'Data Entry'!X775),"")</f>
        <v/>
      </c>
      <c r="AU775" s="235" t="str">
        <f>IFERROR(VLOOKUP(AG775,Lists!$P$2:$Q$182,2,0),"")</f>
        <v/>
      </c>
      <c r="AV775" s="233" t="str">
        <f>IF(AL775="UI",VLOOKUP(AJ775,'Convert Internation Units'!$A$2:$D$33,4,FALSE),IF(AJ775="Penethamate hydroiodide",0.63,IF(AJ775="Benzylpenicillin Procaine /
 Benzathine Penicillin",0.61,IF(AJ775="Benzathine Penicillin",0.61,IF(AJ775="Procaine benzylpenicillin",0.61,IF(AJ775=Prodrug!G772,Prodrug!G772,Prodrug!G772))))))</f>
        <v/>
      </c>
      <c r="AW775" s="239" t="str">
        <f>IFERROR((((Calculations!O772*Calculations!G772)/Calculations!E772)*'Data Entry'!X775),"")</f>
        <v/>
      </c>
      <c r="AX775" s="235" t="str">
        <f>IFERROR(VLOOKUP(AJ775,Lists!$P$2:$Q$182,2,0),"")</f>
        <v/>
      </c>
      <c r="AY775" s="233" t="str">
        <f>IF(AO775="UI",VLOOKUP(AM775,'Convert Internation Units'!$A$2:$D$33,4,FALSE),IF(AM775="Penethamate hydroiodide",0.63,IF(AM775="Benzylpenicillin Procaine /
 Benzathine Penicillin",0.61,IF(AM775="Benzathine Penicillin",0.61,IF(AM775="Procaine benzylpenicillin",0.61,IF(AM775=Prodrug!H772,Prodrug!H772,Prodrug!H772))))))</f>
        <v/>
      </c>
      <c r="AZ775" s="239" t="str">
        <f>IFERROR((((Calculations!S772*Calculations!G772)/Calculations!E772)*'Data Entry'!X775),"")</f>
        <v/>
      </c>
      <c r="BA775" s="235" t="str">
        <f>IFERROR(VLOOKUP(AM775,Lists!$P$2:$Q$182,2,0),"")</f>
        <v/>
      </c>
    </row>
    <row r="776" spans="1:53" s="5" customFormat="1">
      <c r="A776" s="6">
        <v>770</v>
      </c>
      <c r="B776" s="231"/>
      <c r="C776" s="7"/>
      <c r="D776" s="7"/>
      <c r="E776" s="7"/>
      <c r="F776" s="67"/>
      <c r="G776" s="79"/>
      <c r="H776" s="79"/>
      <c r="I776" s="75"/>
      <c r="J776" s="76"/>
      <c r="K776" s="76"/>
      <c r="L776" s="76"/>
      <c r="M776" s="76"/>
      <c r="N776" s="76"/>
      <c r="O776" s="76"/>
      <c r="P776" s="76"/>
      <c r="Q776" s="76"/>
      <c r="R776" s="76"/>
      <c r="S776" s="76"/>
      <c r="T776" s="76"/>
      <c r="U776" s="76"/>
      <c r="V776" s="76"/>
      <c r="W776" s="80"/>
      <c r="X776" s="69"/>
      <c r="Y776" s="25"/>
      <c r="Z776" s="25"/>
      <c r="AA776" s="8"/>
      <c r="AB776" s="28"/>
      <c r="AC776" s="23"/>
      <c r="AD776" s="8"/>
      <c r="AE776" s="8"/>
      <c r="AF776" s="25"/>
      <c r="AG776" s="6"/>
      <c r="AH776" s="23"/>
      <c r="AI776" s="173"/>
      <c r="AJ776" s="26"/>
      <c r="AK776" s="23"/>
      <c r="AL776" s="25"/>
      <c r="AM776" s="6"/>
      <c r="AN776" s="23"/>
      <c r="AO776" s="247"/>
      <c r="AP776" s="243" t="str">
        <f>IF(AD776="UI",VLOOKUP(AB776,'Convert Internation Units'!$A$2:$D$33,4,FALSE),IF(AB776="Penethamate hydroiodide",0.63,IF(AB776="Benzylpenicillin Procaine /
 Benzathine Penicillin",0.61,IF(AB776="Benzathine Penicillin",0.61,IF(AB776="Procaine benzylpenicillin",0.61,IF(AB776=Prodrug!E773,Prodrug!E773,Prodrug!E773))))))</f>
        <v/>
      </c>
      <c r="AQ776" s="240" t="str">
        <f>IFERROR((((Calculations!C773*Calculations!G773)/Calculations!E773)*'Data Entry'!X776),"")</f>
        <v/>
      </c>
      <c r="AR776" s="141" t="str">
        <f>IFERROR(VLOOKUP(AB776,Lists!$P$2:$Q$182,2,0),"")</f>
        <v/>
      </c>
      <c r="AS776" s="143" t="str">
        <f>IF(AI776="UI",VLOOKUP(AG776,'Convert Internation Units'!$A$2:$D$33,4,FALSE),IF(AG776="Penethamate hydroiodide",0.63,IF(AG776="Benzylpenicillin Procaine /
 Benzathine Penicillin",0.61,IF(AG776="Benzathine Penicillin",0.61,IF(AG776="Procaine benzylpenicillin",0.61,IF(AG776=Prodrug!F773,Prodrug!F773,Prodrug!F773))))))</f>
        <v/>
      </c>
      <c r="AT776" s="240" t="str">
        <f>IFERROR((((Calculations!K773*Calculations!G773)/Calculations!E773)*'Data Entry'!X776),"")</f>
        <v/>
      </c>
      <c r="AU776" s="146" t="str">
        <f>IFERROR(VLOOKUP(AG776,Lists!$P$2:$Q$182,2,0),"")</f>
        <v/>
      </c>
      <c r="AV776" s="143" t="str">
        <f>IF(AL776="UI",VLOOKUP(AJ776,'Convert Internation Units'!$A$2:$D$33,4,FALSE),IF(AJ776="Penethamate hydroiodide",0.63,IF(AJ776="Benzylpenicillin Procaine /
 Benzathine Penicillin",0.61,IF(AJ776="Benzathine Penicillin",0.61,IF(AJ776="Procaine benzylpenicillin",0.61,IF(AJ776=Prodrug!G773,Prodrug!G773,Prodrug!G773))))))</f>
        <v/>
      </c>
      <c r="AW776" s="240" t="str">
        <f>IFERROR((((Calculations!O773*Calculations!G773)/Calculations!E773)*'Data Entry'!X776),"")</f>
        <v/>
      </c>
      <c r="AX776" s="146" t="str">
        <f>IFERROR(VLOOKUP(AJ776,Lists!$P$2:$Q$182,2,0),"")</f>
        <v/>
      </c>
      <c r="AY776" s="143" t="str">
        <f>IF(AO776="UI",VLOOKUP(AM776,'Convert Internation Units'!$A$2:$D$33,4,FALSE),IF(AM776="Penethamate hydroiodide",0.63,IF(AM776="Benzylpenicillin Procaine /
 Benzathine Penicillin",0.61,IF(AM776="Benzathine Penicillin",0.61,IF(AM776="Procaine benzylpenicillin",0.61,IF(AM776=Prodrug!H773,Prodrug!H773,Prodrug!H773))))))</f>
        <v/>
      </c>
      <c r="AZ776" s="240" t="str">
        <f>IFERROR((((Calculations!S773*Calculations!G773)/Calculations!E773)*'Data Entry'!X776),"")</f>
        <v/>
      </c>
      <c r="BA776" s="146" t="str">
        <f>IFERROR(VLOOKUP(AM776,Lists!$P$2:$Q$182,2,0),"")</f>
        <v/>
      </c>
    </row>
    <row r="777" spans="1:53" s="5" customFormat="1">
      <c r="A777" s="116">
        <v>771</v>
      </c>
      <c r="B777" s="232"/>
      <c r="C777" s="105"/>
      <c r="D777" s="105"/>
      <c r="E777" s="105"/>
      <c r="F777" s="106"/>
      <c r="G777" s="107"/>
      <c r="H777" s="107"/>
      <c r="I777" s="108"/>
      <c r="J777" s="110"/>
      <c r="K777" s="110"/>
      <c r="L777" s="110"/>
      <c r="M777" s="110"/>
      <c r="N777" s="110"/>
      <c r="O777" s="110"/>
      <c r="P777" s="110"/>
      <c r="Q777" s="110"/>
      <c r="R777" s="110"/>
      <c r="S777" s="110"/>
      <c r="T777" s="110"/>
      <c r="U777" s="110"/>
      <c r="V777" s="110"/>
      <c r="W777" s="109"/>
      <c r="X777" s="111"/>
      <c r="Y777" s="112"/>
      <c r="Z777" s="112"/>
      <c r="AA777" s="113"/>
      <c r="AB777" s="114"/>
      <c r="AC777" s="115"/>
      <c r="AD777" s="113"/>
      <c r="AE777" s="113"/>
      <c r="AF777" s="112"/>
      <c r="AG777" s="116"/>
      <c r="AH777" s="115"/>
      <c r="AI777" s="174"/>
      <c r="AJ777" s="104"/>
      <c r="AK777" s="115"/>
      <c r="AL777" s="112"/>
      <c r="AM777" s="116"/>
      <c r="AN777" s="115"/>
      <c r="AO777" s="248"/>
      <c r="AP777" s="242" t="str">
        <f>IF(AD777="UI",VLOOKUP(AB777,'Convert Internation Units'!$A$2:$D$33,4,FALSE),IF(AB777="Penethamate hydroiodide",0.63,IF(AB777="Benzylpenicillin Procaine /
 Benzathine Penicillin",0.61,IF(AB777="Benzathine Penicillin",0.61,IF(AB777="Procaine benzylpenicillin",0.61,IF(AB777=Prodrug!E774,Prodrug!E774,Prodrug!E774))))))</f>
        <v/>
      </c>
      <c r="AQ777" s="239" t="str">
        <f>IFERROR((((Calculations!C774*Calculations!G774)/Calculations!E774)*'Data Entry'!X777),"")</f>
        <v/>
      </c>
      <c r="AR777" s="234" t="str">
        <f>IFERROR(VLOOKUP(AB777,Lists!$P$2:$Q$182,2,0),"")</f>
        <v/>
      </c>
      <c r="AS777" s="233" t="str">
        <f>IF(AI777="UI",VLOOKUP(AG777,'Convert Internation Units'!$A$2:$D$33,4,FALSE),IF(AG777="Penethamate hydroiodide",0.63,IF(AG777="Benzylpenicillin Procaine /
 Benzathine Penicillin",0.61,IF(AG777="Benzathine Penicillin",0.61,IF(AG777="Procaine benzylpenicillin",0.61,IF(AG777=Prodrug!F774,Prodrug!F774,Prodrug!F774))))))</f>
        <v/>
      </c>
      <c r="AT777" s="239" t="str">
        <f>IFERROR((((Calculations!K774*Calculations!G774)/Calculations!E774)*'Data Entry'!X777),"")</f>
        <v/>
      </c>
      <c r="AU777" s="235" t="str">
        <f>IFERROR(VLOOKUP(AG777,Lists!$P$2:$Q$182,2,0),"")</f>
        <v/>
      </c>
      <c r="AV777" s="233" t="str">
        <f>IF(AL777="UI",VLOOKUP(AJ777,'Convert Internation Units'!$A$2:$D$33,4,FALSE),IF(AJ777="Penethamate hydroiodide",0.63,IF(AJ777="Benzylpenicillin Procaine /
 Benzathine Penicillin",0.61,IF(AJ777="Benzathine Penicillin",0.61,IF(AJ777="Procaine benzylpenicillin",0.61,IF(AJ777=Prodrug!G774,Prodrug!G774,Prodrug!G774))))))</f>
        <v/>
      </c>
      <c r="AW777" s="239" t="str">
        <f>IFERROR((((Calculations!O774*Calculations!G774)/Calculations!E774)*'Data Entry'!X777),"")</f>
        <v/>
      </c>
      <c r="AX777" s="235" t="str">
        <f>IFERROR(VLOOKUP(AJ777,Lists!$P$2:$Q$182,2,0),"")</f>
        <v/>
      </c>
      <c r="AY777" s="233" t="str">
        <f>IF(AO777="UI",VLOOKUP(AM777,'Convert Internation Units'!$A$2:$D$33,4,FALSE),IF(AM777="Penethamate hydroiodide",0.63,IF(AM777="Benzylpenicillin Procaine /
 Benzathine Penicillin",0.61,IF(AM777="Benzathine Penicillin",0.61,IF(AM777="Procaine benzylpenicillin",0.61,IF(AM777=Prodrug!H774,Prodrug!H774,Prodrug!H774))))))</f>
        <v/>
      </c>
      <c r="AZ777" s="239" t="str">
        <f>IFERROR((((Calculations!S774*Calculations!G774)/Calculations!E774)*'Data Entry'!X777),"")</f>
        <v/>
      </c>
      <c r="BA777" s="235" t="str">
        <f>IFERROR(VLOOKUP(AM777,Lists!$P$2:$Q$182,2,0),"")</f>
        <v/>
      </c>
    </row>
    <row r="778" spans="1:53" s="5" customFormat="1">
      <c r="A778" s="6">
        <v>772</v>
      </c>
      <c r="B778" s="231"/>
      <c r="C778" s="7"/>
      <c r="D778" s="7"/>
      <c r="E778" s="7"/>
      <c r="F778" s="67"/>
      <c r="G778" s="79"/>
      <c r="H778" s="79"/>
      <c r="I778" s="75"/>
      <c r="J778" s="76"/>
      <c r="K778" s="76"/>
      <c r="L778" s="76"/>
      <c r="M778" s="76"/>
      <c r="N778" s="76"/>
      <c r="O778" s="76"/>
      <c r="P778" s="76"/>
      <c r="Q778" s="76"/>
      <c r="R778" s="76"/>
      <c r="S778" s="76"/>
      <c r="T778" s="76"/>
      <c r="U778" s="76"/>
      <c r="V778" s="76"/>
      <c r="W778" s="80"/>
      <c r="X778" s="69"/>
      <c r="Y778" s="25"/>
      <c r="Z778" s="25"/>
      <c r="AA778" s="8"/>
      <c r="AB778" s="28"/>
      <c r="AC778" s="23"/>
      <c r="AD778" s="8"/>
      <c r="AE778" s="8"/>
      <c r="AF778" s="25"/>
      <c r="AG778" s="6"/>
      <c r="AH778" s="23"/>
      <c r="AI778" s="173"/>
      <c r="AJ778" s="26"/>
      <c r="AK778" s="23"/>
      <c r="AL778" s="25"/>
      <c r="AM778" s="6"/>
      <c r="AN778" s="23"/>
      <c r="AO778" s="247"/>
      <c r="AP778" s="243" t="str">
        <f>IF(AD778="UI",VLOOKUP(AB778,'Convert Internation Units'!$A$2:$D$33,4,FALSE),IF(AB778="Penethamate hydroiodide",0.63,IF(AB778="Benzylpenicillin Procaine /
 Benzathine Penicillin",0.61,IF(AB778="Benzathine Penicillin",0.61,IF(AB778="Procaine benzylpenicillin",0.61,IF(AB778=Prodrug!E775,Prodrug!E775,Prodrug!E775))))))</f>
        <v/>
      </c>
      <c r="AQ778" s="240" t="str">
        <f>IFERROR((((Calculations!C775*Calculations!G775)/Calculations!E775)*'Data Entry'!X778),"")</f>
        <v/>
      </c>
      <c r="AR778" s="141" t="str">
        <f>IFERROR(VLOOKUP(AB778,Lists!$P$2:$Q$182,2,0),"")</f>
        <v/>
      </c>
      <c r="AS778" s="143" t="str">
        <f>IF(AI778="UI",VLOOKUP(AG778,'Convert Internation Units'!$A$2:$D$33,4,FALSE),IF(AG778="Penethamate hydroiodide",0.63,IF(AG778="Benzylpenicillin Procaine /
 Benzathine Penicillin",0.61,IF(AG778="Benzathine Penicillin",0.61,IF(AG778="Procaine benzylpenicillin",0.61,IF(AG778=Prodrug!F775,Prodrug!F775,Prodrug!F775))))))</f>
        <v/>
      </c>
      <c r="AT778" s="240" t="str">
        <f>IFERROR((((Calculations!K775*Calculations!G775)/Calculations!E775)*'Data Entry'!X778),"")</f>
        <v/>
      </c>
      <c r="AU778" s="146" t="str">
        <f>IFERROR(VLOOKUP(AG778,Lists!$P$2:$Q$182,2,0),"")</f>
        <v/>
      </c>
      <c r="AV778" s="143" t="str">
        <f>IF(AL778="UI",VLOOKUP(AJ778,'Convert Internation Units'!$A$2:$D$33,4,FALSE),IF(AJ778="Penethamate hydroiodide",0.63,IF(AJ778="Benzylpenicillin Procaine /
 Benzathine Penicillin",0.61,IF(AJ778="Benzathine Penicillin",0.61,IF(AJ778="Procaine benzylpenicillin",0.61,IF(AJ778=Prodrug!G775,Prodrug!G775,Prodrug!G775))))))</f>
        <v/>
      </c>
      <c r="AW778" s="240" t="str">
        <f>IFERROR((((Calculations!O775*Calculations!G775)/Calculations!E775)*'Data Entry'!X778),"")</f>
        <v/>
      </c>
      <c r="AX778" s="146" t="str">
        <f>IFERROR(VLOOKUP(AJ778,Lists!$P$2:$Q$182,2,0),"")</f>
        <v/>
      </c>
      <c r="AY778" s="143" t="str">
        <f>IF(AO778="UI",VLOOKUP(AM778,'Convert Internation Units'!$A$2:$D$33,4,FALSE),IF(AM778="Penethamate hydroiodide",0.63,IF(AM778="Benzylpenicillin Procaine /
 Benzathine Penicillin",0.61,IF(AM778="Benzathine Penicillin",0.61,IF(AM778="Procaine benzylpenicillin",0.61,IF(AM778=Prodrug!H775,Prodrug!H775,Prodrug!H775))))))</f>
        <v/>
      </c>
      <c r="AZ778" s="240" t="str">
        <f>IFERROR((((Calculations!S775*Calculations!G775)/Calculations!E775)*'Data Entry'!X778),"")</f>
        <v/>
      </c>
      <c r="BA778" s="146" t="str">
        <f>IFERROR(VLOOKUP(AM778,Lists!$P$2:$Q$182,2,0),"")</f>
        <v/>
      </c>
    </row>
    <row r="779" spans="1:53" s="5" customFormat="1">
      <c r="A779" s="116">
        <v>773</v>
      </c>
      <c r="B779" s="232"/>
      <c r="C779" s="105"/>
      <c r="D779" s="105"/>
      <c r="E779" s="105"/>
      <c r="F779" s="106"/>
      <c r="G779" s="107"/>
      <c r="H779" s="107"/>
      <c r="I779" s="108"/>
      <c r="J779" s="110"/>
      <c r="K779" s="110"/>
      <c r="L779" s="110"/>
      <c r="M779" s="110"/>
      <c r="N779" s="110"/>
      <c r="O779" s="110"/>
      <c r="P779" s="110"/>
      <c r="Q779" s="110"/>
      <c r="R779" s="110"/>
      <c r="S779" s="110"/>
      <c r="T779" s="110"/>
      <c r="U779" s="110"/>
      <c r="V779" s="110"/>
      <c r="W779" s="109"/>
      <c r="X779" s="111"/>
      <c r="Y779" s="112"/>
      <c r="Z779" s="112"/>
      <c r="AA779" s="113"/>
      <c r="AB779" s="114"/>
      <c r="AC779" s="115"/>
      <c r="AD779" s="113"/>
      <c r="AE779" s="113"/>
      <c r="AF779" s="112"/>
      <c r="AG779" s="116"/>
      <c r="AH779" s="115"/>
      <c r="AI779" s="174"/>
      <c r="AJ779" s="104"/>
      <c r="AK779" s="115"/>
      <c r="AL779" s="112"/>
      <c r="AM779" s="116"/>
      <c r="AN779" s="115"/>
      <c r="AO779" s="248"/>
      <c r="AP779" s="242" t="str">
        <f>IF(AD779="UI",VLOOKUP(AB779,'Convert Internation Units'!$A$2:$D$33,4,FALSE),IF(AB779="Penethamate hydroiodide",0.63,IF(AB779="Benzylpenicillin Procaine /
 Benzathine Penicillin",0.61,IF(AB779="Benzathine Penicillin",0.61,IF(AB779="Procaine benzylpenicillin",0.61,IF(AB779=Prodrug!E776,Prodrug!E776,Prodrug!E776))))))</f>
        <v/>
      </c>
      <c r="AQ779" s="239" t="str">
        <f>IFERROR((((Calculations!C776*Calculations!G776)/Calculations!E776)*'Data Entry'!X779),"")</f>
        <v/>
      </c>
      <c r="AR779" s="234" t="str">
        <f>IFERROR(VLOOKUP(AB779,Lists!$P$2:$Q$182,2,0),"")</f>
        <v/>
      </c>
      <c r="AS779" s="233" t="str">
        <f>IF(AI779="UI",VLOOKUP(AG779,'Convert Internation Units'!$A$2:$D$33,4,FALSE),IF(AG779="Penethamate hydroiodide",0.63,IF(AG779="Benzylpenicillin Procaine /
 Benzathine Penicillin",0.61,IF(AG779="Benzathine Penicillin",0.61,IF(AG779="Procaine benzylpenicillin",0.61,IF(AG779=Prodrug!F776,Prodrug!F776,Prodrug!F776))))))</f>
        <v/>
      </c>
      <c r="AT779" s="239" t="str">
        <f>IFERROR((((Calculations!K776*Calculations!G776)/Calculations!E776)*'Data Entry'!X779),"")</f>
        <v/>
      </c>
      <c r="AU779" s="235" t="str">
        <f>IFERROR(VLOOKUP(AG779,Lists!$P$2:$Q$182,2,0),"")</f>
        <v/>
      </c>
      <c r="AV779" s="233" t="str">
        <f>IF(AL779="UI",VLOOKUP(AJ779,'Convert Internation Units'!$A$2:$D$33,4,FALSE),IF(AJ779="Penethamate hydroiodide",0.63,IF(AJ779="Benzylpenicillin Procaine /
 Benzathine Penicillin",0.61,IF(AJ779="Benzathine Penicillin",0.61,IF(AJ779="Procaine benzylpenicillin",0.61,IF(AJ779=Prodrug!G776,Prodrug!G776,Prodrug!G776))))))</f>
        <v/>
      </c>
      <c r="AW779" s="239" t="str">
        <f>IFERROR((((Calculations!O776*Calculations!G776)/Calculations!E776)*'Data Entry'!X779),"")</f>
        <v/>
      </c>
      <c r="AX779" s="235" t="str">
        <f>IFERROR(VLOOKUP(AJ779,Lists!$P$2:$Q$182,2,0),"")</f>
        <v/>
      </c>
      <c r="AY779" s="233" t="str">
        <f>IF(AO779="UI",VLOOKUP(AM779,'Convert Internation Units'!$A$2:$D$33,4,FALSE),IF(AM779="Penethamate hydroiodide",0.63,IF(AM779="Benzylpenicillin Procaine /
 Benzathine Penicillin",0.61,IF(AM779="Benzathine Penicillin",0.61,IF(AM779="Procaine benzylpenicillin",0.61,IF(AM779=Prodrug!H776,Prodrug!H776,Prodrug!H776))))))</f>
        <v/>
      </c>
      <c r="AZ779" s="239" t="str">
        <f>IFERROR((((Calculations!S776*Calculations!G776)/Calculations!E776)*'Data Entry'!X779),"")</f>
        <v/>
      </c>
      <c r="BA779" s="235" t="str">
        <f>IFERROR(VLOOKUP(AM779,Lists!$P$2:$Q$182,2,0),"")</f>
        <v/>
      </c>
    </row>
    <row r="780" spans="1:53" s="5" customFormat="1">
      <c r="A780" s="6">
        <v>774</v>
      </c>
      <c r="B780" s="231"/>
      <c r="C780" s="7"/>
      <c r="D780" s="7"/>
      <c r="E780" s="7"/>
      <c r="F780" s="67"/>
      <c r="G780" s="79"/>
      <c r="H780" s="79"/>
      <c r="I780" s="75"/>
      <c r="J780" s="76"/>
      <c r="K780" s="76"/>
      <c r="L780" s="76"/>
      <c r="M780" s="76"/>
      <c r="N780" s="76"/>
      <c r="O780" s="76"/>
      <c r="P780" s="76"/>
      <c r="Q780" s="76"/>
      <c r="R780" s="76"/>
      <c r="S780" s="76"/>
      <c r="T780" s="76"/>
      <c r="U780" s="76"/>
      <c r="V780" s="76"/>
      <c r="W780" s="80"/>
      <c r="X780" s="69"/>
      <c r="Y780" s="25"/>
      <c r="Z780" s="25"/>
      <c r="AA780" s="8"/>
      <c r="AB780" s="28"/>
      <c r="AC780" s="23"/>
      <c r="AD780" s="8"/>
      <c r="AE780" s="8"/>
      <c r="AF780" s="25"/>
      <c r="AG780" s="6"/>
      <c r="AH780" s="23"/>
      <c r="AI780" s="173"/>
      <c r="AJ780" s="26"/>
      <c r="AK780" s="23"/>
      <c r="AL780" s="25"/>
      <c r="AM780" s="6"/>
      <c r="AN780" s="23"/>
      <c r="AO780" s="247"/>
      <c r="AP780" s="243" t="str">
        <f>IF(AD780="UI",VLOOKUP(AB780,'Convert Internation Units'!$A$2:$D$33,4,FALSE),IF(AB780="Penethamate hydroiodide",0.63,IF(AB780="Benzylpenicillin Procaine /
 Benzathine Penicillin",0.61,IF(AB780="Benzathine Penicillin",0.61,IF(AB780="Procaine benzylpenicillin",0.61,IF(AB780=Prodrug!E777,Prodrug!E777,Prodrug!E777))))))</f>
        <v/>
      </c>
      <c r="AQ780" s="240" t="str">
        <f>IFERROR((((Calculations!C777*Calculations!G777)/Calculations!E777)*'Data Entry'!X780),"")</f>
        <v/>
      </c>
      <c r="AR780" s="141" t="str">
        <f>IFERROR(VLOOKUP(AB780,Lists!$P$2:$Q$182,2,0),"")</f>
        <v/>
      </c>
      <c r="AS780" s="143" t="str">
        <f>IF(AI780="UI",VLOOKUP(AG780,'Convert Internation Units'!$A$2:$D$33,4,FALSE),IF(AG780="Penethamate hydroiodide",0.63,IF(AG780="Benzylpenicillin Procaine /
 Benzathine Penicillin",0.61,IF(AG780="Benzathine Penicillin",0.61,IF(AG780="Procaine benzylpenicillin",0.61,IF(AG780=Prodrug!F777,Prodrug!F777,Prodrug!F777))))))</f>
        <v/>
      </c>
      <c r="AT780" s="240" t="str">
        <f>IFERROR((((Calculations!K777*Calculations!G777)/Calculations!E777)*'Data Entry'!X780),"")</f>
        <v/>
      </c>
      <c r="AU780" s="146" t="str">
        <f>IFERROR(VLOOKUP(AG780,Lists!$P$2:$Q$182,2,0),"")</f>
        <v/>
      </c>
      <c r="AV780" s="143" t="str">
        <f>IF(AL780="UI",VLOOKUP(AJ780,'Convert Internation Units'!$A$2:$D$33,4,FALSE),IF(AJ780="Penethamate hydroiodide",0.63,IF(AJ780="Benzylpenicillin Procaine /
 Benzathine Penicillin",0.61,IF(AJ780="Benzathine Penicillin",0.61,IF(AJ780="Procaine benzylpenicillin",0.61,IF(AJ780=Prodrug!G777,Prodrug!G777,Prodrug!G777))))))</f>
        <v/>
      </c>
      <c r="AW780" s="240" t="str">
        <f>IFERROR((((Calculations!O777*Calculations!G777)/Calculations!E777)*'Data Entry'!X780),"")</f>
        <v/>
      </c>
      <c r="AX780" s="146" t="str">
        <f>IFERROR(VLOOKUP(AJ780,Lists!$P$2:$Q$182,2,0),"")</f>
        <v/>
      </c>
      <c r="AY780" s="143" t="str">
        <f>IF(AO780="UI",VLOOKUP(AM780,'Convert Internation Units'!$A$2:$D$33,4,FALSE),IF(AM780="Penethamate hydroiodide",0.63,IF(AM780="Benzylpenicillin Procaine /
 Benzathine Penicillin",0.61,IF(AM780="Benzathine Penicillin",0.61,IF(AM780="Procaine benzylpenicillin",0.61,IF(AM780=Prodrug!H777,Prodrug!H777,Prodrug!H777))))))</f>
        <v/>
      </c>
      <c r="AZ780" s="240" t="str">
        <f>IFERROR((((Calculations!S777*Calculations!G777)/Calculations!E777)*'Data Entry'!X780),"")</f>
        <v/>
      </c>
      <c r="BA780" s="146" t="str">
        <f>IFERROR(VLOOKUP(AM780,Lists!$P$2:$Q$182,2,0),"")</f>
        <v/>
      </c>
    </row>
    <row r="781" spans="1:53" s="5" customFormat="1">
      <c r="A781" s="116">
        <v>775</v>
      </c>
      <c r="B781" s="232"/>
      <c r="C781" s="105"/>
      <c r="D781" s="105"/>
      <c r="E781" s="105"/>
      <c r="F781" s="106"/>
      <c r="G781" s="107"/>
      <c r="H781" s="107"/>
      <c r="I781" s="108"/>
      <c r="J781" s="110"/>
      <c r="K781" s="110"/>
      <c r="L781" s="110"/>
      <c r="M781" s="110"/>
      <c r="N781" s="110"/>
      <c r="O781" s="110"/>
      <c r="P781" s="110"/>
      <c r="Q781" s="110"/>
      <c r="R781" s="110"/>
      <c r="S781" s="110"/>
      <c r="T781" s="110"/>
      <c r="U781" s="110"/>
      <c r="V781" s="110"/>
      <c r="W781" s="109"/>
      <c r="X781" s="111"/>
      <c r="Y781" s="112"/>
      <c r="Z781" s="112"/>
      <c r="AA781" s="113"/>
      <c r="AB781" s="114"/>
      <c r="AC781" s="115"/>
      <c r="AD781" s="113"/>
      <c r="AE781" s="113"/>
      <c r="AF781" s="112"/>
      <c r="AG781" s="116"/>
      <c r="AH781" s="115"/>
      <c r="AI781" s="174"/>
      <c r="AJ781" s="104"/>
      <c r="AK781" s="115"/>
      <c r="AL781" s="112"/>
      <c r="AM781" s="116"/>
      <c r="AN781" s="115"/>
      <c r="AO781" s="248"/>
      <c r="AP781" s="242" t="str">
        <f>IF(AD781="UI",VLOOKUP(AB781,'Convert Internation Units'!$A$2:$D$33,4,FALSE),IF(AB781="Penethamate hydroiodide",0.63,IF(AB781="Benzylpenicillin Procaine /
 Benzathine Penicillin",0.61,IF(AB781="Benzathine Penicillin",0.61,IF(AB781="Procaine benzylpenicillin",0.61,IF(AB781=Prodrug!E778,Prodrug!E778,Prodrug!E778))))))</f>
        <v/>
      </c>
      <c r="AQ781" s="239" t="str">
        <f>IFERROR((((Calculations!C778*Calculations!G778)/Calculations!E778)*'Data Entry'!X781),"")</f>
        <v/>
      </c>
      <c r="AR781" s="234" t="str">
        <f>IFERROR(VLOOKUP(AB781,Lists!$P$2:$Q$182,2,0),"")</f>
        <v/>
      </c>
      <c r="AS781" s="233" t="str">
        <f>IF(AI781="UI",VLOOKUP(AG781,'Convert Internation Units'!$A$2:$D$33,4,FALSE),IF(AG781="Penethamate hydroiodide",0.63,IF(AG781="Benzylpenicillin Procaine /
 Benzathine Penicillin",0.61,IF(AG781="Benzathine Penicillin",0.61,IF(AG781="Procaine benzylpenicillin",0.61,IF(AG781=Prodrug!F778,Prodrug!F778,Prodrug!F778))))))</f>
        <v/>
      </c>
      <c r="AT781" s="239" t="str">
        <f>IFERROR((((Calculations!K778*Calculations!G778)/Calculations!E778)*'Data Entry'!X781),"")</f>
        <v/>
      </c>
      <c r="AU781" s="235" t="str">
        <f>IFERROR(VLOOKUP(AG781,Lists!$P$2:$Q$182,2,0),"")</f>
        <v/>
      </c>
      <c r="AV781" s="233" t="str">
        <f>IF(AL781="UI",VLOOKUP(AJ781,'Convert Internation Units'!$A$2:$D$33,4,FALSE),IF(AJ781="Penethamate hydroiodide",0.63,IF(AJ781="Benzylpenicillin Procaine /
 Benzathine Penicillin",0.61,IF(AJ781="Benzathine Penicillin",0.61,IF(AJ781="Procaine benzylpenicillin",0.61,IF(AJ781=Prodrug!G778,Prodrug!G778,Prodrug!G778))))))</f>
        <v/>
      </c>
      <c r="AW781" s="239" t="str">
        <f>IFERROR((((Calculations!O778*Calculations!G778)/Calculations!E778)*'Data Entry'!X781),"")</f>
        <v/>
      </c>
      <c r="AX781" s="235" t="str">
        <f>IFERROR(VLOOKUP(AJ781,Lists!$P$2:$Q$182,2,0),"")</f>
        <v/>
      </c>
      <c r="AY781" s="233" t="str">
        <f>IF(AO781="UI",VLOOKUP(AM781,'Convert Internation Units'!$A$2:$D$33,4,FALSE),IF(AM781="Penethamate hydroiodide",0.63,IF(AM781="Benzylpenicillin Procaine /
 Benzathine Penicillin",0.61,IF(AM781="Benzathine Penicillin",0.61,IF(AM781="Procaine benzylpenicillin",0.61,IF(AM781=Prodrug!H778,Prodrug!H778,Prodrug!H778))))))</f>
        <v/>
      </c>
      <c r="AZ781" s="239" t="str">
        <f>IFERROR((((Calculations!S778*Calculations!G778)/Calculations!E778)*'Data Entry'!X781),"")</f>
        <v/>
      </c>
      <c r="BA781" s="235" t="str">
        <f>IFERROR(VLOOKUP(AM781,Lists!$P$2:$Q$182,2,0),"")</f>
        <v/>
      </c>
    </row>
    <row r="782" spans="1:53" s="5" customFormat="1">
      <c r="A782" s="6">
        <v>776</v>
      </c>
      <c r="B782" s="231"/>
      <c r="C782" s="7"/>
      <c r="D782" s="7"/>
      <c r="E782" s="7"/>
      <c r="F782" s="67"/>
      <c r="G782" s="79"/>
      <c r="H782" s="79"/>
      <c r="I782" s="75"/>
      <c r="J782" s="76"/>
      <c r="K782" s="76"/>
      <c r="L782" s="76"/>
      <c r="M782" s="76"/>
      <c r="N782" s="76"/>
      <c r="O782" s="76"/>
      <c r="P782" s="76"/>
      <c r="Q782" s="76"/>
      <c r="R782" s="76"/>
      <c r="S782" s="76"/>
      <c r="T782" s="76"/>
      <c r="U782" s="76"/>
      <c r="V782" s="76"/>
      <c r="W782" s="80"/>
      <c r="X782" s="69"/>
      <c r="Y782" s="25"/>
      <c r="Z782" s="25"/>
      <c r="AA782" s="8"/>
      <c r="AB782" s="28"/>
      <c r="AC782" s="23"/>
      <c r="AD782" s="8"/>
      <c r="AE782" s="8"/>
      <c r="AF782" s="25"/>
      <c r="AG782" s="6"/>
      <c r="AH782" s="23"/>
      <c r="AI782" s="173"/>
      <c r="AJ782" s="26"/>
      <c r="AK782" s="23"/>
      <c r="AL782" s="25"/>
      <c r="AM782" s="6"/>
      <c r="AN782" s="23"/>
      <c r="AO782" s="247"/>
      <c r="AP782" s="243" t="str">
        <f>IF(AD782="UI",VLOOKUP(AB782,'Convert Internation Units'!$A$2:$D$33,4,FALSE),IF(AB782="Penethamate hydroiodide",0.63,IF(AB782="Benzylpenicillin Procaine /
 Benzathine Penicillin",0.61,IF(AB782="Benzathine Penicillin",0.61,IF(AB782="Procaine benzylpenicillin",0.61,IF(AB782=Prodrug!E779,Prodrug!E779,Prodrug!E779))))))</f>
        <v/>
      </c>
      <c r="AQ782" s="240" t="str">
        <f>IFERROR((((Calculations!C779*Calculations!G779)/Calculations!E779)*'Data Entry'!X782),"")</f>
        <v/>
      </c>
      <c r="AR782" s="141" t="str">
        <f>IFERROR(VLOOKUP(AB782,Lists!$P$2:$Q$182,2,0),"")</f>
        <v/>
      </c>
      <c r="AS782" s="143" t="str">
        <f>IF(AI782="UI",VLOOKUP(AG782,'Convert Internation Units'!$A$2:$D$33,4,FALSE),IF(AG782="Penethamate hydroiodide",0.63,IF(AG782="Benzylpenicillin Procaine /
 Benzathine Penicillin",0.61,IF(AG782="Benzathine Penicillin",0.61,IF(AG782="Procaine benzylpenicillin",0.61,IF(AG782=Prodrug!F779,Prodrug!F779,Prodrug!F779))))))</f>
        <v/>
      </c>
      <c r="AT782" s="240" t="str">
        <f>IFERROR((((Calculations!K779*Calculations!G779)/Calculations!E779)*'Data Entry'!X782),"")</f>
        <v/>
      </c>
      <c r="AU782" s="146" t="str">
        <f>IFERROR(VLOOKUP(AG782,Lists!$P$2:$Q$182,2,0),"")</f>
        <v/>
      </c>
      <c r="AV782" s="143" t="str">
        <f>IF(AL782="UI",VLOOKUP(AJ782,'Convert Internation Units'!$A$2:$D$33,4,FALSE),IF(AJ782="Penethamate hydroiodide",0.63,IF(AJ782="Benzylpenicillin Procaine /
 Benzathine Penicillin",0.61,IF(AJ782="Benzathine Penicillin",0.61,IF(AJ782="Procaine benzylpenicillin",0.61,IF(AJ782=Prodrug!G779,Prodrug!G779,Prodrug!G779))))))</f>
        <v/>
      </c>
      <c r="AW782" s="240" t="str">
        <f>IFERROR((((Calculations!O779*Calculations!G779)/Calculations!E779)*'Data Entry'!X782),"")</f>
        <v/>
      </c>
      <c r="AX782" s="146" t="str">
        <f>IFERROR(VLOOKUP(AJ782,Lists!$P$2:$Q$182,2,0),"")</f>
        <v/>
      </c>
      <c r="AY782" s="143" t="str">
        <f>IF(AO782="UI",VLOOKUP(AM782,'Convert Internation Units'!$A$2:$D$33,4,FALSE),IF(AM782="Penethamate hydroiodide",0.63,IF(AM782="Benzylpenicillin Procaine /
 Benzathine Penicillin",0.61,IF(AM782="Benzathine Penicillin",0.61,IF(AM782="Procaine benzylpenicillin",0.61,IF(AM782=Prodrug!H779,Prodrug!H779,Prodrug!H779))))))</f>
        <v/>
      </c>
      <c r="AZ782" s="240" t="str">
        <f>IFERROR((((Calculations!S779*Calculations!G779)/Calculations!E779)*'Data Entry'!X782),"")</f>
        <v/>
      </c>
      <c r="BA782" s="146" t="str">
        <f>IFERROR(VLOOKUP(AM782,Lists!$P$2:$Q$182,2,0),"")</f>
        <v/>
      </c>
    </row>
    <row r="783" spans="1:53" s="5" customFormat="1">
      <c r="A783" s="116">
        <v>777</v>
      </c>
      <c r="B783" s="232"/>
      <c r="C783" s="105"/>
      <c r="D783" s="105"/>
      <c r="E783" s="105"/>
      <c r="F783" s="106"/>
      <c r="G783" s="107"/>
      <c r="H783" s="107"/>
      <c r="I783" s="108"/>
      <c r="J783" s="110"/>
      <c r="K783" s="110"/>
      <c r="L783" s="110"/>
      <c r="M783" s="110"/>
      <c r="N783" s="110"/>
      <c r="O783" s="110"/>
      <c r="P783" s="110"/>
      <c r="Q783" s="110"/>
      <c r="R783" s="110"/>
      <c r="S783" s="110"/>
      <c r="T783" s="110"/>
      <c r="U783" s="110"/>
      <c r="V783" s="110"/>
      <c r="W783" s="109"/>
      <c r="X783" s="111"/>
      <c r="Y783" s="112"/>
      <c r="Z783" s="112"/>
      <c r="AA783" s="113"/>
      <c r="AB783" s="114"/>
      <c r="AC783" s="115"/>
      <c r="AD783" s="113"/>
      <c r="AE783" s="113"/>
      <c r="AF783" s="112"/>
      <c r="AG783" s="116"/>
      <c r="AH783" s="115"/>
      <c r="AI783" s="174"/>
      <c r="AJ783" s="104"/>
      <c r="AK783" s="115"/>
      <c r="AL783" s="112"/>
      <c r="AM783" s="116"/>
      <c r="AN783" s="115"/>
      <c r="AO783" s="248"/>
      <c r="AP783" s="242" t="str">
        <f>IF(AD783="UI",VLOOKUP(AB783,'Convert Internation Units'!$A$2:$D$33,4,FALSE),IF(AB783="Penethamate hydroiodide",0.63,IF(AB783="Benzylpenicillin Procaine /
 Benzathine Penicillin",0.61,IF(AB783="Benzathine Penicillin",0.61,IF(AB783="Procaine benzylpenicillin",0.61,IF(AB783=Prodrug!E780,Prodrug!E780,Prodrug!E780))))))</f>
        <v/>
      </c>
      <c r="AQ783" s="239" t="str">
        <f>IFERROR((((Calculations!C780*Calculations!G780)/Calculations!E780)*'Data Entry'!X783),"")</f>
        <v/>
      </c>
      <c r="AR783" s="234" t="str">
        <f>IFERROR(VLOOKUP(AB783,Lists!$P$2:$Q$182,2,0),"")</f>
        <v/>
      </c>
      <c r="AS783" s="233" t="str">
        <f>IF(AI783="UI",VLOOKUP(AG783,'Convert Internation Units'!$A$2:$D$33,4,FALSE),IF(AG783="Penethamate hydroiodide",0.63,IF(AG783="Benzylpenicillin Procaine /
 Benzathine Penicillin",0.61,IF(AG783="Benzathine Penicillin",0.61,IF(AG783="Procaine benzylpenicillin",0.61,IF(AG783=Prodrug!F780,Prodrug!F780,Prodrug!F780))))))</f>
        <v/>
      </c>
      <c r="AT783" s="239" t="str">
        <f>IFERROR((((Calculations!K780*Calculations!G780)/Calculations!E780)*'Data Entry'!X783),"")</f>
        <v/>
      </c>
      <c r="AU783" s="235" t="str">
        <f>IFERROR(VLOOKUP(AG783,Lists!$P$2:$Q$182,2,0),"")</f>
        <v/>
      </c>
      <c r="AV783" s="233" t="str">
        <f>IF(AL783="UI",VLOOKUP(AJ783,'Convert Internation Units'!$A$2:$D$33,4,FALSE),IF(AJ783="Penethamate hydroiodide",0.63,IF(AJ783="Benzylpenicillin Procaine /
 Benzathine Penicillin",0.61,IF(AJ783="Benzathine Penicillin",0.61,IF(AJ783="Procaine benzylpenicillin",0.61,IF(AJ783=Prodrug!G780,Prodrug!G780,Prodrug!G780))))))</f>
        <v/>
      </c>
      <c r="AW783" s="239" t="str">
        <f>IFERROR((((Calculations!O780*Calculations!G780)/Calculations!E780)*'Data Entry'!X783),"")</f>
        <v/>
      </c>
      <c r="AX783" s="235" t="str">
        <f>IFERROR(VLOOKUP(AJ783,Lists!$P$2:$Q$182,2,0),"")</f>
        <v/>
      </c>
      <c r="AY783" s="233" t="str">
        <f>IF(AO783="UI",VLOOKUP(AM783,'Convert Internation Units'!$A$2:$D$33,4,FALSE),IF(AM783="Penethamate hydroiodide",0.63,IF(AM783="Benzylpenicillin Procaine /
 Benzathine Penicillin",0.61,IF(AM783="Benzathine Penicillin",0.61,IF(AM783="Procaine benzylpenicillin",0.61,IF(AM783=Prodrug!H780,Prodrug!H780,Prodrug!H780))))))</f>
        <v/>
      </c>
      <c r="AZ783" s="239" t="str">
        <f>IFERROR((((Calculations!S780*Calculations!G780)/Calculations!E780)*'Data Entry'!X783),"")</f>
        <v/>
      </c>
      <c r="BA783" s="235" t="str">
        <f>IFERROR(VLOOKUP(AM783,Lists!$P$2:$Q$182,2,0),"")</f>
        <v/>
      </c>
    </row>
    <row r="784" spans="1:53" s="5" customFormat="1">
      <c r="A784" s="6">
        <v>778</v>
      </c>
      <c r="B784" s="231"/>
      <c r="C784" s="7"/>
      <c r="D784" s="7"/>
      <c r="E784" s="7"/>
      <c r="F784" s="67"/>
      <c r="G784" s="79"/>
      <c r="H784" s="79"/>
      <c r="I784" s="75"/>
      <c r="J784" s="76"/>
      <c r="K784" s="76"/>
      <c r="L784" s="76"/>
      <c r="M784" s="76"/>
      <c r="N784" s="76"/>
      <c r="O784" s="76"/>
      <c r="P784" s="76"/>
      <c r="Q784" s="76"/>
      <c r="R784" s="76"/>
      <c r="S784" s="76"/>
      <c r="T784" s="76"/>
      <c r="U784" s="76"/>
      <c r="V784" s="76"/>
      <c r="W784" s="80"/>
      <c r="X784" s="69"/>
      <c r="Y784" s="25"/>
      <c r="Z784" s="25"/>
      <c r="AA784" s="8"/>
      <c r="AB784" s="28"/>
      <c r="AC784" s="23"/>
      <c r="AD784" s="8"/>
      <c r="AE784" s="8"/>
      <c r="AF784" s="25"/>
      <c r="AG784" s="6"/>
      <c r="AH784" s="23"/>
      <c r="AI784" s="173"/>
      <c r="AJ784" s="26"/>
      <c r="AK784" s="23"/>
      <c r="AL784" s="25"/>
      <c r="AM784" s="6"/>
      <c r="AN784" s="23"/>
      <c r="AO784" s="247"/>
      <c r="AP784" s="243" t="str">
        <f>IF(AD784="UI",VLOOKUP(AB784,'Convert Internation Units'!$A$2:$D$33,4,FALSE),IF(AB784="Penethamate hydroiodide",0.63,IF(AB784="Benzylpenicillin Procaine /
 Benzathine Penicillin",0.61,IF(AB784="Benzathine Penicillin",0.61,IF(AB784="Procaine benzylpenicillin",0.61,IF(AB784=Prodrug!E781,Prodrug!E781,Prodrug!E781))))))</f>
        <v/>
      </c>
      <c r="AQ784" s="240" t="str">
        <f>IFERROR((((Calculations!C781*Calculations!G781)/Calculations!E781)*'Data Entry'!X784),"")</f>
        <v/>
      </c>
      <c r="AR784" s="141" t="str">
        <f>IFERROR(VLOOKUP(AB784,Lists!$P$2:$Q$182,2,0),"")</f>
        <v/>
      </c>
      <c r="AS784" s="143" t="str">
        <f>IF(AI784="UI",VLOOKUP(AG784,'Convert Internation Units'!$A$2:$D$33,4,FALSE),IF(AG784="Penethamate hydroiodide",0.63,IF(AG784="Benzylpenicillin Procaine /
 Benzathine Penicillin",0.61,IF(AG784="Benzathine Penicillin",0.61,IF(AG784="Procaine benzylpenicillin",0.61,IF(AG784=Prodrug!F781,Prodrug!F781,Prodrug!F781))))))</f>
        <v/>
      </c>
      <c r="AT784" s="240" t="str">
        <f>IFERROR((((Calculations!K781*Calculations!G781)/Calculations!E781)*'Data Entry'!X784),"")</f>
        <v/>
      </c>
      <c r="AU784" s="146" t="str">
        <f>IFERROR(VLOOKUP(AG784,Lists!$P$2:$Q$182,2,0),"")</f>
        <v/>
      </c>
      <c r="AV784" s="143" t="str">
        <f>IF(AL784="UI",VLOOKUP(AJ784,'Convert Internation Units'!$A$2:$D$33,4,FALSE),IF(AJ784="Penethamate hydroiodide",0.63,IF(AJ784="Benzylpenicillin Procaine /
 Benzathine Penicillin",0.61,IF(AJ784="Benzathine Penicillin",0.61,IF(AJ784="Procaine benzylpenicillin",0.61,IF(AJ784=Prodrug!G781,Prodrug!G781,Prodrug!G781))))))</f>
        <v/>
      </c>
      <c r="AW784" s="240" t="str">
        <f>IFERROR((((Calculations!O781*Calculations!G781)/Calculations!E781)*'Data Entry'!X784),"")</f>
        <v/>
      </c>
      <c r="AX784" s="146" t="str">
        <f>IFERROR(VLOOKUP(AJ784,Lists!$P$2:$Q$182,2,0),"")</f>
        <v/>
      </c>
      <c r="AY784" s="143" t="str">
        <f>IF(AO784="UI",VLOOKUP(AM784,'Convert Internation Units'!$A$2:$D$33,4,FALSE),IF(AM784="Penethamate hydroiodide",0.63,IF(AM784="Benzylpenicillin Procaine /
 Benzathine Penicillin",0.61,IF(AM784="Benzathine Penicillin",0.61,IF(AM784="Procaine benzylpenicillin",0.61,IF(AM784=Prodrug!H781,Prodrug!H781,Prodrug!H781))))))</f>
        <v/>
      </c>
      <c r="AZ784" s="240" t="str">
        <f>IFERROR((((Calculations!S781*Calculations!G781)/Calculations!E781)*'Data Entry'!X784),"")</f>
        <v/>
      </c>
      <c r="BA784" s="146" t="str">
        <f>IFERROR(VLOOKUP(AM784,Lists!$P$2:$Q$182,2,0),"")</f>
        <v/>
      </c>
    </row>
    <row r="785" spans="1:53" s="5" customFormat="1">
      <c r="A785" s="116">
        <v>779</v>
      </c>
      <c r="B785" s="232"/>
      <c r="C785" s="105"/>
      <c r="D785" s="105"/>
      <c r="E785" s="105"/>
      <c r="F785" s="106"/>
      <c r="G785" s="107"/>
      <c r="H785" s="107"/>
      <c r="I785" s="108"/>
      <c r="J785" s="110"/>
      <c r="K785" s="110"/>
      <c r="L785" s="110"/>
      <c r="M785" s="110"/>
      <c r="N785" s="110"/>
      <c r="O785" s="110"/>
      <c r="P785" s="110"/>
      <c r="Q785" s="110"/>
      <c r="R785" s="110"/>
      <c r="S785" s="110"/>
      <c r="T785" s="110"/>
      <c r="U785" s="110"/>
      <c r="V785" s="110"/>
      <c r="W785" s="109"/>
      <c r="X785" s="111"/>
      <c r="Y785" s="112"/>
      <c r="Z785" s="112"/>
      <c r="AA785" s="113"/>
      <c r="AB785" s="114"/>
      <c r="AC785" s="115"/>
      <c r="AD785" s="113"/>
      <c r="AE785" s="113"/>
      <c r="AF785" s="112"/>
      <c r="AG785" s="116"/>
      <c r="AH785" s="115"/>
      <c r="AI785" s="174"/>
      <c r="AJ785" s="104"/>
      <c r="AK785" s="115"/>
      <c r="AL785" s="112"/>
      <c r="AM785" s="116"/>
      <c r="AN785" s="115"/>
      <c r="AO785" s="248"/>
      <c r="AP785" s="242" t="str">
        <f>IF(AD785="UI",VLOOKUP(AB785,'Convert Internation Units'!$A$2:$D$33,4,FALSE),IF(AB785="Penethamate hydroiodide",0.63,IF(AB785="Benzylpenicillin Procaine /
 Benzathine Penicillin",0.61,IF(AB785="Benzathine Penicillin",0.61,IF(AB785="Procaine benzylpenicillin",0.61,IF(AB785=Prodrug!E782,Prodrug!E782,Prodrug!E782))))))</f>
        <v/>
      </c>
      <c r="AQ785" s="239" t="str">
        <f>IFERROR((((Calculations!C782*Calculations!G782)/Calculations!E782)*'Data Entry'!X785),"")</f>
        <v/>
      </c>
      <c r="AR785" s="234" t="str">
        <f>IFERROR(VLOOKUP(AB785,Lists!$P$2:$Q$182,2,0),"")</f>
        <v/>
      </c>
      <c r="AS785" s="233" t="str">
        <f>IF(AI785="UI",VLOOKUP(AG785,'Convert Internation Units'!$A$2:$D$33,4,FALSE),IF(AG785="Penethamate hydroiodide",0.63,IF(AG785="Benzylpenicillin Procaine /
 Benzathine Penicillin",0.61,IF(AG785="Benzathine Penicillin",0.61,IF(AG785="Procaine benzylpenicillin",0.61,IF(AG785=Prodrug!F782,Prodrug!F782,Prodrug!F782))))))</f>
        <v/>
      </c>
      <c r="AT785" s="239" t="str">
        <f>IFERROR((((Calculations!K782*Calculations!G782)/Calculations!E782)*'Data Entry'!X785),"")</f>
        <v/>
      </c>
      <c r="AU785" s="235" t="str">
        <f>IFERROR(VLOOKUP(AG785,Lists!$P$2:$Q$182,2,0),"")</f>
        <v/>
      </c>
      <c r="AV785" s="233" t="str">
        <f>IF(AL785="UI",VLOOKUP(AJ785,'Convert Internation Units'!$A$2:$D$33,4,FALSE),IF(AJ785="Penethamate hydroiodide",0.63,IF(AJ785="Benzylpenicillin Procaine /
 Benzathine Penicillin",0.61,IF(AJ785="Benzathine Penicillin",0.61,IF(AJ785="Procaine benzylpenicillin",0.61,IF(AJ785=Prodrug!G782,Prodrug!G782,Prodrug!G782))))))</f>
        <v/>
      </c>
      <c r="AW785" s="239" t="str">
        <f>IFERROR((((Calculations!O782*Calculations!G782)/Calculations!E782)*'Data Entry'!X785),"")</f>
        <v/>
      </c>
      <c r="AX785" s="235" t="str">
        <f>IFERROR(VLOOKUP(AJ785,Lists!$P$2:$Q$182,2,0),"")</f>
        <v/>
      </c>
      <c r="AY785" s="233" t="str">
        <f>IF(AO785="UI",VLOOKUP(AM785,'Convert Internation Units'!$A$2:$D$33,4,FALSE),IF(AM785="Penethamate hydroiodide",0.63,IF(AM785="Benzylpenicillin Procaine /
 Benzathine Penicillin",0.61,IF(AM785="Benzathine Penicillin",0.61,IF(AM785="Procaine benzylpenicillin",0.61,IF(AM785=Prodrug!H782,Prodrug!H782,Prodrug!H782))))))</f>
        <v/>
      </c>
      <c r="AZ785" s="239" t="str">
        <f>IFERROR((((Calculations!S782*Calculations!G782)/Calculations!E782)*'Data Entry'!X785),"")</f>
        <v/>
      </c>
      <c r="BA785" s="235" t="str">
        <f>IFERROR(VLOOKUP(AM785,Lists!$P$2:$Q$182,2,0),"")</f>
        <v/>
      </c>
    </row>
    <row r="786" spans="1:53" s="5" customFormat="1">
      <c r="A786" s="6">
        <v>780</v>
      </c>
      <c r="B786" s="231"/>
      <c r="C786" s="7"/>
      <c r="D786" s="7"/>
      <c r="E786" s="7"/>
      <c r="F786" s="67"/>
      <c r="G786" s="79"/>
      <c r="H786" s="79"/>
      <c r="I786" s="75"/>
      <c r="J786" s="76"/>
      <c r="K786" s="76"/>
      <c r="L786" s="76"/>
      <c r="M786" s="76"/>
      <c r="N786" s="76"/>
      <c r="O786" s="76"/>
      <c r="P786" s="76"/>
      <c r="Q786" s="76"/>
      <c r="R786" s="76"/>
      <c r="S786" s="76"/>
      <c r="T786" s="76"/>
      <c r="U786" s="76"/>
      <c r="V786" s="76"/>
      <c r="W786" s="80"/>
      <c r="X786" s="69"/>
      <c r="Y786" s="25"/>
      <c r="Z786" s="25"/>
      <c r="AA786" s="8"/>
      <c r="AB786" s="28"/>
      <c r="AC786" s="23"/>
      <c r="AD786" s="8"/>
      <c r="AE786" s="8"/>
      <c r="AF786" s="25"/>
      <c r="AG786" s="6"/>
      <c r="AH786" s="23"/>
      <c r="AI786" s="173"/>
      <c r="AJ786" s="26"/>
      <c r="AK786" s="23"/>
      <c r="AL786" s="25"/>
      <c r="AM786" s="6"/>
      <c r="AN786" s="23"/>
      <c r="AO786" s="247"/>
      <c r="AP786" s="243" t="str">
        <f>IF(AD786="UI",VLOOKUP(AB786,'Convert Internation Units'!$A$2:$D$33,4,FALSE),IF(AB786="Penethamate hydroiodide",0.63,IF(AB786="Benzylpenicillin Procaine /
 Benzathine Penicillin",0.61,IF(AB786="Benzathine Penicillin",0.61,IF(AB786="Procaine benzylpenicillin",0.61,IF(AB786=Prodrug!E783,Prodrug!E783,Prodrug!E783))))))</f>
        <v/>
      </c>
      <c r="AQ786" s="240" t="str">
        <f>IFERROR((((Calculations!C783*Calculations!G783)/Calculations!E783)*'Data Entry'!X786),"")</f>
        <v/>
      </c>
      <c r="AR786" s="141" t="str">
        <f>IFERROR(VLOOKUP(AB786,Lists!$P$2:$Q$182,2,0),"")</f>
        <v/>
      </c>
      <c r="AS786" s="143" t="str">
        <f>IF(AI786="UI",VLOOKUP(AG786,'Convert Internation Units'!$A$2:$D$33,4,FALSE),IF(AG786="Penethamate hydroiodide",0.63,IF(AG786="Benzylpenicillin Procaine /
 Benzathine Penicillin",0.61,IF(AG786="Benzathine Penicillin",0.61,IF(AG786="Procaine benzylpenicillin",0.61,IF(AG786=Prodrug!F783,Prodrug!F783,Prodrug!F783))))))</f>
        <v/>
      </c>
      <c r="AT786" s="240" t="str">
        <f>IFERROR((((Calculations!K783*Calculations!G783)/Calculations!E783)*'Data Entry'!X786),"")</f>
        <v/>
      </c>
      <c r="AU786" s="146" t="str">
        <f>IFERROR(VLOOKUP(AG786,Lists!$P$2:$Q$182,2,0),"")</f>
        <v/>
      </c>
      <c r="AV786" s="143" t="str">
        <f>IF(AL786="UI",VLOOKUP(AJ786,'Convert Internation Units'!$A$2:$D$33,4,FALSE),IF(AJ786="Penethamate hydroiodide",0.63,IF(AJ786="Benzylpenicillin Procaine /
 Benzathine Penicillin",0.61,IF(AJ786="Benzathine Penicillin",0.61,IF(AJ786="Procaine benzylpenicillin",0.61,IF(AJ786=Prodrug!G783,Prodrug!G783,Prodrug!G783))))))</f>
        <v/>
      </c>
      <c r="AW786" s="240" t="str">
        <f>IFERROR((((Calculations!O783*Calculations!G783)/Calculations!E783)*'Data Entry'!X786),"")</f>
        <v/>
      </c>
      <c r="AX786" s="146" t="str">
        <f>IFERROR(VLOOKUP(AJ786,Lists!$P$2:$Q$182,2,0),"")</f>
        <v/>
      </c>
      <c r="AY786" s="143" t="str">
        <f>IF(AO786="UI",VLOOKUP(AM786,'Convert Internation Units'!$A$2:$D$33,4,FALSE),IF(AM786="Penethamate hydroiodide",0.63,IF(AM786="Benzylpenicillin Procaine /
 Benzathine Penicillin",0.61,IF(AM786="Benzathine Penicillin",0.61,IF(AM786="Procaine benzylpenicillin",0.61,IF(AM786=Prodrug!H783,Prodrug!H783,Prodrug!H783))))))</f>
        <v/>
      </c>
      <c r="AZ786" s="240" t="str">
        <f>IFERROR((((Calculations!S783*Calculations!G783)/Calculations!E783)*'Data Entry'!X786),"")</f>
        <v/>
      </c>
      <c r="BA786" s="146" t="str">
        <f>IFERROR(VLOOKUP(AM786,Lists!$P$2:$Q$182,2,0),"")</f>
        <v/>
      </c>
    </row>
    <row r="787" spans="1:53" s="5" customFormat="1">
      <c r="A787" s="116">
        <v>781</v>
      </c>
      <c r="B787" s="232"/>
      <c r="C787" s="105"/>
      <c r="D787" s="105"/>
      <c r="E787" s="105"/>
      <c r="F787" s="106"/>
      <c r="G787" s="107"/>
      <c r="H787" s="107"/>
      <c r="I787" s="108"/>
      <c r="J787" s="110"/>
      <c r="K787" s="110"/>
      <c r="L787" s="110"/>
      <c r="M787" s="110"/>
      <c r="N787" s="110"/>
      <c r="O787" s="110"/>
      <c r="P787" s="110"/>
      <c r="Q787" s="110"/>
      <c r="R787" s="110"/>
      <c r="S787" s="110"/>
      <c r="T787" s="110"/>
      <c r="U787" s="110"/>
      <c r="V787" s="110"/>
      <c r="W787" s="109"/>
      <c r="X787" s="111"/>
      <c r="Y787" s="112"/>
      <c r="Z787" s="112"/>
      <c r="AA787" s="113"/>
      <c r="AB787" s="114"/>
      <c r="AC787" s="115"/>
      <c r="AD787" s="113"/>
      <c r="AE787" s="113"/>
      <c r="AF787" s="112"/>
      <c r="AG787" s="116"/>
      <c r="AH787" s="115"/>
      <c r="AI787" s="174"/>
      <c r="AJ787" s="104"/>
      <c r="AK787" s="115"/>
      <c r="AL787" s="112"/>
      <c r="AM787" s="116"/>
      <c r="AN787" s="115"/>
      <c r="AO787" s="248"/>
      <c r="AP787" s="242" t="str">
        <f>IF(AD787="UI",VLOOKUP(AB787,'Convert Internation Units'!$A$2:$D$33,4,FALSE),IF(AB787="Penethamate hydroiodide",0.63,IF(AB787="Benzylpenicillin Procaine /
 Benzathine Penicillin",0.61,IF(AB787="Benzathine Penicillin",0.61,IF(AB787="Procaine benzylpenicillin",0.61,IF(AB787=Prodrug!E784,Prodrug!E784,Prodrug!E784))))))</f>
        <v/>
      </c>
      <c r="AQ787" s="239" t="str">
        <f>IFERROR((((Calculations!C784*Calculations!G784)/Calculations!E784)*'Data Entry'!X787),"")</f>
        <v/>
      </c>
      <c r="AR787" s="234" t="str">
        <f>IFERROR(VLOOKUP(AB787,Lists!$P$2:$Q$182,2,0),"")</f>
        <v/>
      </c>
      <c r="AS787" s="233" t="str">
        <f>IF(AI787="UI",VLOOKUP(AG787,'Convert Internation Units'!$A$2:$D$33,4,FALSE),IF(AG787="Penethamate hydroiodide",0.63,IF(AG787="Benzylpenicillin Procaine /
 Benzathine Penicillin",0.61,IF(AG787="Benzathine Penicillin",0.61,IF(AG787="Procaine benzylpenicillin",0.61,IF(AG787=Prodrug!F784,Prodrug!F784,Prodrug!F784))))))</f>
        <v/>
      </c>
      <c r="AT787" s="239" t="str">
        <f>IFERROR((((Calculations!K784*Calculations!G784)/Calculations!E784)*'Data Entry'!X787),"")</f>
        <v/>
      </c>
      <c r="AU787" s="235" t="str">
        <f>IFERROR(VLOOKUP(AG787,Lists!$P$2:$Q$182,2,0),"")</f>
        <v/>
      </c>
      <c r="AV787" s="233" t="str">
        <f>IF(AL787="UI",VLOOKUP(AJ787,'Convert Internation Units'!$A$2:$D$33,4,FALSE),IF(AJ787="Penethamate hydroiodide",0.63,IF(AJ787="Benzylpenicillin Procaine /
 Benzathine Penicillin",0.61,IF(AJ787="Benzathine Penicillin",0.61,IF(AJ787="Procaine benzylpenicillin",0.61,IF(AJ787=Prodrug!G784,Prodrug!G784,Prodrug!G784))))))</f>
        <v/>
      </c>
      <c r="AW787" s="239" t="str">
        <f>IFERROR((((Calculations!O784*Calculations!G784)/Calculations!E784)*'Data Entry'!X787),"")</f>
        <v/>
      </c>
      <c r="AX787" s="235" t="str">
        <f>IFERROR(VLOOKUP(AJ787,Lists!$P$2:$Q$182,2,0),"")</f>
        <v/>
      </c>
      <c r="AY787" s="233" t="str">
        <f>IF(AO787="UI",VLOOKUP(AM787,'Convert Internation Units'!$A$2:$D$33,4,FALSE),IF(AM787="Penethamate hydroiodide",0.63,IF(AM787="Benzylpenicillin Procaine /
 Benzathine Penicillin",0.61,IF(AM787="Benzathine Penicillin",0.61,IF(AM787="Procaine benzylpenicillin",0.61,IF(AM787=Prodrug!H784,Prodrug!H784,Prodrug!H784))))))</f>
        <v/>
      </c>
      <c r="AZ787" s="239" t="str">
        <f>IFERROR((((Calculations!S784*Calculations!G784)/Calculations!E784)*'Data Entry'!X787),"")</f>
        <v/>
      </c>
      <c r="BA787" s="235" t="str">
        <f>IFERROR(VLOOKUP(AM787,Lists!$P$2:$Q$182,2,0),"")</f>
        <v/>
      </c>
    </row>
    <row r="788" spans="1:53" s="5" customFormat="1">
      <c r="A788" s="6">
        <v>782</v>
      </c>
      <c r="B788" s="231"/>
      <c r="C788" s="7"/>
      <c r="D788" s="7"/>
      <c r="E788" s="7"/>
      <c r="F788" s="67"/>
      <c r="G788" s="79"/>
      <c r="H788" s="79"/>
      <c r="I788" s="75"/>
      <c r="J788" s="76"/>
      <c r="K788" s="76"/>
      <c r="L788" s="76"/>
      <c r="M788" s="76"/>
      <c r="N788" s="76"/>
      <c r="O788" s="76"/>
      <c r="P788" s="76"/>
      <c r="Q788" s="76"/>
      <c r="R788" s="76"/>
      <c r="S788" s="76"/>
      <c r="T788" s="76"/>
      <c r="U788" s="76"/>
      <c r="V788" s="76"/>
      <c r="W788" s="80"/>
      <c r="X788" s="69"/>
      <c r="Y788" s="25"/>
      <c r="Z788" s="25"/>
      <c r="AA788" s="8"/>
      <c r="AB788" s="28"/>
      <c r="AC788" s="23"/>
      <c r="AD788" s="8"/>
      <c r="AE788" s="8"/>
      <c r="AF788" s="25"/>
      <c r="AG788" s="6"/>
      <c r="AH788" s="23"/>
      <c r="AI788" s="173"/>
      <c r="AJ788" s="26"/>
      <c r="AK788" s="23"/>
      <c r="AL788" s="25"/>
      <c r="AM788" s="6"/>
      <c r="AN788" s="23"/>
      <c r="AO788" s="247"/>
      <c r="AP788" s="243" t="str">
        <f>IF(AD788="UI",VLOOKUP(AB788,'Convert Internation Units'!$A$2:$D$33,4,FALSE),IF(AB788="Penethamate hydroiodide",0.63,IF(AB788="Benzylpenicillin Procaine /
 Benzathine Penicillin",0.61,IF(AB788="Benzathine Penicillin",0.61,IF(AB788="Procaine benzylpenicillin",0.61,IF(AB788=Prodrug!E785,Prodrug!E785,Prodrug!E785))))))</f>
        <v/>
      </c>
      <c r="AQ788" s="240" t="str">
        <f>IFERROR((((Calculations!C785*Calculations!G785)/Calculations!E785)*'Data Entry'!X788),"")</f>
        <v/>
      </c>
      <c r="AR788" s="141" t="str">
        <f>IFERROR(VLOOKUP(AB788,Lists!$P$2:$Q$182,2,0),"")</f>
        <v/>
      </c>
      <c r="AS788" s="143" t="str">
        <f>IF(AI788="UI",VLOOKUP(AG788,'Convert Internation Units'!$A$2:$D$33,4,FALSE),IF(AG788="Penethamate hydroiodide",0.63,IF(AG788="Benzylpenicillin Procaine /
 Benzathine Penicillin",0.61,IF(AG788="Benzathine Penicillin",0.61,IF(AG788="Procaine benzylpenicillin",0.61,IF(AG788=Prodrug!F785,Prodrug!F785,Prodrug!F785))))))</f>
        <v/>
      </c>
      <c r="AT788" s="240" t="str">
        <f>IFERROR((((Calculations!K785*Calculations!G785)/Calculations!E785)*'Data Entry'!X788),"")</f>
        <v/>
      </c>
      <c r="AU788" s="146" t="str">
        <f>IFERROR(VLOOKUP(AG788,Lists!$P$2:$Q$182,2,0),"")</f>
        <v/>
      </c>
      <c r="AV788" s="143" t="str">
        <f>IF(AL788="UI",VLOOKUP(AJ788,'Convert Internation Units'!$A$2:$D$33,4,FALSE),IF(AJ788="Penethamate hydroiodide",0.63,IF(AJ788="Benzylpenicillin Procaine /
 Benzathine Penicillin",0.61,IF(AJ788="Benzathine Penicillin",0.61,IF(AJ788="Procaine benzylpenicillin",0.61,IF(AJ788=Prodrug!G785,Prodrug!G785,Prodrug!G785))))))</f>
        <v/>
      </c>
      <c r="AW788" s="240" t="str">
        <f>IFERROR((((Calculations!O785*Calculations!G785)/Calculations!E785)*'Data Entry'!X788),"")</f>
        <v/>
      </c>
      <c r="AX788" s="146" t="str">
        <f>IFERROR(VLOOKUP(AJ788,Lists!$P$2:$Q$182,2,0),"")</f>
        <v/>
      </c>
      <c r="AY788" s="143" t="str">
        <f>IF(AO788="UI",VLOOKUP(AM788,'Convert Internation Units'!$A$2:$D$33,4,FALSE),IF(AM788="Penethamate hydroiodide",0.63,IF(AM788="Benzylpenicillin Procaine /
 Benzathine Penicillin",0.61,IF(AM788="Benzathine Penicillin",0.61,IF(AM788="Procaine benzylpenicillin",0.61,IF(AM788=Prodrug!H785,Prodrug!H785,Prodrug!H785))))))</f>
        <v/>
      </c>
      <c r="AZ788" s="240" t="str">
        <f>IFERROR((((Calculations!S785*Calculations!G785)/Calculations!E785)*'Data Entry'!X788),"")</f>
        <v/>
      </c>
      <c r="BA788" s="146" t="str">
        <f>IFERROR(VLOOKUP(AM788,Lists!$P$2:$Q$182,2,0),"")</f>
        <v/>
      </c>
    </row>
    <row r="789" spans="1:53" s="5" customFormat="1">
      <c r="A789" s="116">
        <v>783</v>
      </c>
      <c r="B789" s="232"/>
      <c r="C789" s="105"/>
      <c r="D789" s="105"/>
      <c r="E789" s="105"/>
      <c r="F789" s="106"/>
      <c r="G789" s="107"/>
      <c r="H789" s="107"/>
      <c r="I789" s="108"/>
      <c r="J789" s="110"/>
      <c r="K789" s="110"/>
      <c r="L789" s="110"/>
      <c r="M789" s="110"/>
      <c r="N789" s="110"/>
      <c r="O789" s="110"/>
      <c r="P789" s="110"/>
      <c r="Q789" s="110"/>
      <c r="R789" s="110"/>
      <c r="S789" s="110"/>
      <c r="T789" s="110"/>
      <c r="U789" s="110"/>
      <c r="V789" s="110"/>
      <c r="W789" s="109"/>
      <c r="X789" s="111"/>
      <c r="Y789" s="112"/>
      <c r="Z789" s="112"/>
      <c r="AA789" s="113"/>
      <c r="AB789" s="114"/>
      <c r="AC789" s="115"/>
      <c r="AD789" s="113"/>
      <c r="AE789" s="113"/>
      <c r="AF789" s="112"/>
      <c r="AG789" s="116"/>
      <c r="AH789" s="115"/>
      <c r="AI789" s="174"/>
      <c r="AJ789" s="104"/>
      <c r="AK789" s="115"/>
      <c r="AL789" s="112"/>
      <c r="AM789" s="116"/>
      <c r="AN789" s="115"/>
      <c r="AO789" s="248"/>
      <c r="AP789" s="242" t="str">
        <f>IF(AD789="UI",VLOOKUP(AB789,'Convert Internation Units'!$A$2:$D$33,4,FALSE),IF(AB789="Penethamate hydroiodide",0.63,IF(AB789="Benzylpenicillin Procaine /
 Benzathine Penicillin",0.61,IF(AB789="Benzathine Penicillin",0.61,IF(AB789="Procaine benzylpenicillin",0.61,IF(AB789=Prodrug!E786,Prodrug!E786,Prodrug!E786))))))</f>
        <v/>
      </c>
      <c r="AQ789" s="239" t="str">
        <f>IFERROR((((Calculations!C786*Calculations!G786)/Calculations!E786)*'Data Entry'!X789),"")</f>
        <v/>
      </c>
      <c r="AR789" s="234" t="str">
        <f>IFERROR(VLOOKUP(AB789,Lists!$P$2:$Q$182,2,0),"")</f>
        <v/>
      </c>
      <c r="AS789" s="233" t="str">
        <f>IF(AI789="UI",VLOOKUP(AG789,'Convert Internation Units'!$A$2:$D$33,4,FALSE),IF(AG789="Penethamate hydroiodide",0.63,IF(AG789="Benzylpenicillin Procaine /
 Benzathine Penicillin",0.61,IF(AG789="Benzathine Penicillin",0.61,IF(AG789="Procaine benzylpenicillin",0.61,IF(AG789=Prodrug!F786,Prodrug!F786,Prodrug!F786))))))</f>
        <v/>
      </c>
      <c r="AT789" s="239" t="str">
        <f>IFERROR((((Calculations!K786*Calculations!G786)/Calculations!E786)*'Data Entry'!X789),"")</f>
        <v/>
      </c>
      <c r="AU789" s="235" t="str">
        <f>IFERROR(VLOOKUP(AG789,Lists!$P$2:$Q$182,2,0),"")</f>
        <v/>
      </c>
      <c r="AV789" s="233" t="str">
        <f>IF(AL789="UI",VLOOKUP(AJ789,'Convert Internation Units'!$A$2:$D$33,4,FALSE),IF(AJ789="Penethamate hydroiodide",0.63,IF(AJ789="Benzylpenicillin Procaine /
 Benzathine Penicillin",0.61,IF(AJ789="Benzathine Penicillin",0.61,IF(AJ789="Procaine benzylpenicillin",0.61,IF(AJ789=Prodrug!G786,Prodrug!G786,Prodrug!G786))))))</f>
        <v/>
      </c>
      <c r="AW789" s="239" t="str">
        <f>IFERROR((((Calculations!O786*Calculations!G786)/Calculations!E786)*'Data Entry'!X789),"")</f>
        <v/>
      </c>
      <c r="AX789" s="235" t="str">
        <f>IFERROR(VLOOKUP(AJ789,Lists!$P$2:$Q$182,2,0),"")</f>
        <v/>
      </c>
      <c r="AY789" s="233" t="str">
        <f>IF(AO789="UI",VLOOKUP(AM789,'Convert Internation Units'!$A$2:$D$33,4,FALSE),IF(AM789="Penethamate hydroiodide",0.63,IF(AM789="Benzylpenicillin Procaine /
 Benzathine Penicillin",0.61,IF(AM789="Benzathine Penicillin",0.61,IF(AM789="Procaine benzylpenicillin",0.61,IF(AM789=Prodrug!H786,Prodrug!H786,Prodrug!H786))))))</f>
        <v/>
      </c>
      <c r="AZ789" s="239" t="str">
        <f>IFERROR((((Calculations!S786*Calculations!G786)/Calculations!E786)*'Data Entry'!X789),"")</f>
        <v/>
      </c>
      <c r="BA789" s="235" t="str">
        <f>IFERROR(VLOOKUP(AM789,Lists!$P$2:$Q$182,2,0),"")</f>
        <v/>
      </c>
    </row>
    <row r="790" spans="1:53" s="5" customFormat="1">
      <c r="A790" s="6">
        <v>784</v>
      </c>
      <c r="B790" s="231"/>
      <c r="C790" s="7"/>
      <c r="D790" s="7"/>
      <c r="E790" s="7"/>
      <c r="F790" s="67"/>
      <c r="G790" s="79"/>
      <c r="H790" s="79"/>
      <c r="I790" s="75"/>
      <c r="J790" s="76"/>
      <c r="K790" s="76"/>
      <c r="L790" s="76"/>
      <c r="M790" s="76"/>
      <c r="N790" s="76"/>
      <c r="O790" s="76"/>
      <c r="P790" s="76"/>
      <c r="Q790" s="76"/>
      <c r="R790" s="76"/>
      <c r="S790" s="76"/>
      <c r="T790" s="76"/>
      <c r="U790" s="76"/>
      <c r="V790" s="76"/>
      <c r="W790" s="80"/>
      <c r="X790" s="69"/>
      <c r="Y790" s="25"/>
      <c r="Z790" s="25"/>
      <c r="AA790" s="8"/>
      <c r="AB790" s="28"/>
      <c r="AC790" s="23"/>
      <c r="AD790" s="8"/>
      <c r="AE790" s="8"/>
      <c r="AF790" s="25"/>
      <c r="AG790" s="6"/>
      <c r="AH790" s="23"/>
      <c r="AI790" s="173"/>
      <c r="AJ790" s="26"/>
      <c r="AK790" s="23"/>
      <c r="AL790" s="25"/>
      <c r="AM790" s="6"/>
      <c r="AN790" s="23"/>
      <c r="AO790" s="247"/>
      <c r="AP790" s="243" t="str">
        <f>IF(AD790="UI",VLOOKUP(AB790,'Convert Internation Units'!$A$2:$D$33,4,FALSE),IF(AB790="Penethamate hydroiodide",0.63,IF(AB790="Benzylpenicillin Procaine /
 Benzathine Penicillin",0.61,IF(AB790="Benzathine Penicillin",0.61,IF(AB790="Procaine benzylpenicillin",0.61,IF(AB790=Prodrug!E787,Prodrug!E787,Prodrug!E787))))))</f>
        <v/>
      </c>
      <c r="AQ790" s="240" t="str">
        <f>IFERROR((((Calculations!C787*Calculations!G787)/Calculations!E787)*'Data Entry'!X790),"")</f>
        <v/>
      </c>
      <c r="AR790" s="141" t="str">
        <f>IFERROR(VLOOKUP(AB790,Lists!$P$2:$Q$182,2,0),"")</f>
        <v/>
      </c>
      <c r="AS790" s="143" t="str">
        <f>IF(AI790="UI",VLOOKUP(AG790,'Convert Internation Units'!$A$2:$D$33,4,FALSE),IF(AG790="Penethamate hydroiodide",0.63,IF(AG790="Benzylpenicillin Procaine /
 Benzathine Penicillin",0.61,IF(AG790="Benzathine Penicillin",0.61,IF(AG790="Procaine benzylpenicillin",0.61,IF(AG790=Prodrug!F787,Prodrug!F787,Prodrug!F787))))))</f>
        <v/>
      </c>
      <c r="AT790" s="240" t="str">
        <f>IFERROR((((Calculations!K787*Calculations!G787)/Calculations!E787)*'Data Entry'!X790),"")</f>
        <v/>
      </c>
      <c r="AU790" s="146" t="str">
        <f>IFERROR(VLOOKUP(AG790,Lists!$P$2:$Q$182,2,0),"")</f>
        <v/>
      </c>
      <c r="AV790" s="143" t="str">
        <f>IF(AL790="UI",VLOOKUP(AJ790,'Convert Internation Units'!$A$2:$D$33,4,FALSE),IF(AJ790="Penethamate hydroiodide",0.63,IF(AJ790="Benzylpenicillin Procaine /
 Benzathine Penicillin",0.61,IF(AJ790="Benzathine Penicillin",0.61,IF(AJ790="Procaine benzylpenicillin",0.61,IF(AJ790=Prodrug!G787,Prodrug!G787,Prodrug!G787))))))</f>
        <v/>
      </c>
      <c r="AW790" s="240" t="str">
        <f>IFERROR((((Calculations!O787*Calculations!G787)/Calculations!E787)*'Data Entry'!X790),"")</f>
        <v/>
      </c>
      <c r="AX790" s="146" t="str">
        <f>IFERROR(VLOOKUP(AJ790,Lists!$P$2:$Q$182,2,0),"")</f>
        <v/>
      </c>
      <c r="AY790" s="143" t="str">
        <f>IF(AO790="UI",VLOOKUP(AM790,'Convert Internation Units'!$A$2:$D$33,4,FALSE),IF(AM790="Penethamate hydroiodide",0.63,IF(AM790="Benzylpenicillin Procaine /
 Benzathine Penicillin",0.61,IF(AM790="Benzathine Penicillin",0.61,IF(AM790="Procaine benzylpenicillin",0.61,IF(AM790=Prodrug!H787,Prodrug!H787,Prodrug!H787))))))</f>
        <v/>
      </c>
      <c r="AZ790" s="240" t="str">
        <f>IFERROR((((Calculations!S787*Calculations!G787)/Calculations!E787)*'Data Entry'!X790),"")</f>
        <v/>
      </c>
      <c r="BA790" s="146" t="str">
        <f>IFERROR(VLOOKUP(AM790,Lists!$P$2:$Q$182,2,0),"")</f>
        <v/>
      </c>
    </row>
    <row r="791" spans="1:53" s="5" customFormat="1">
      <c r="A791" s="116">
        <v>785</v>
      </c>
      <c r="B791" s="232"/>
      <c r="C791" s="105"/>
      <c r="D791" s="105"/>
      <c r="E791" s="105"/>
      <c r="F791" s="106"/>
      <c r="G791" s="107"/>
      <c r="H791" s="107"/>
      <c r="I791" s="108"/>
      <c r="J791" s="110"/>
      <c r="K791" s="110"/>
      <c r="L791" s="110"/>
      <c r="M791" s="110"/>
      <c r="N791" s="110"/>
      <c r="O791" s="110"/>
      <c r="P791" s="110"/>
      <c r="Q791" s="110"/>
      <c r="R791" s="110"/>
      <c r="S791" s="110"/>
      <c r="T791" s="110"/>
      <c r="U791" s="110"/>
      <c r="V791" s="110"/>
      <c r="W791" s="109"/>
      <c r="X791" s="111"/>
      <c r="Y791" s="112"/>
      <c r="Z791" s="112"/>
      <c r="AA791" s="113"/>
      <c r="AB791" s="114"/>
      <c r="AC791" s="115"/>
      <c r="AD791" s="113"/>
      <c r="AE791" s="113"/>
      <c r="AF791" s="112"/>
      <c r="AG791" s="116"/>
      <c r="AH791" s="115"/>
      <c r="AI791" s="174"/>
      <c r="AJ791" s="104"/>
      <c r="AK791" s="115"/>
      <c r="AL791" s="112"/>
      <c r="AM791" s="116"/>
      <c r="AN791" s="115"/>
      <c r="AO791" s="248"/>
      <c r="AP791" s="242" t="str">
        <f>IF(AD791="UI",VLOOKUP(AB791,'Convert Internation Units'!$A$2:$D$33,4,FALSE),IF(AB791="Penethamate hydroiodide",0.63,IF(AB791="Benzylpenicillin Procaine /
 Benzathine Penicillin",0.61,IF(AB791="Benzathine Penicillin",0.61,IF(AB791="Procaine benzylpenicillin",0.61,IF(AB791=Prodrug!E788,Prodrug!E788,Prodrug!E788))))))</f>
        <v/>
      </c>
      <c r="AQ791" s="239" t="str">
        <f>IFERROR((((Calculations!C788*Calculations!G788)/Calculations!E788)*'Data Entry'!X791),"")</f>
        <v/>
      </c>
      <c r="AR791" s="234" t="str">
        <f>IFERROR(VLOOKUP(AB791,Lists!$P$2:$Q$182,2,0),"")</f>
        <v/>
      </c>
      <c r="AS791" s="233" t="str">
        <f>IF(AI791="UI",VLOOKUP(AG791,'Convert Internation Units'!$A$2:$D$33,4,FALSE),IF(AG791="Penethamate hydroiodide",0.63,IF(AG791="Benzylpenicillin Procaine /
 Benzathine Penicillin",0.61,IF(AG791="Benzathine Penicillin",0.61,IF(AG791="Procaine benzylpenicillin",0.61,IF(AG791=Prodrug!F788,Prodrug!F788,Prodrug!F788))))))</f>
        <v/>
      </c>
      <c r="AT791" s="239" t="str">
        <f>IFERROR((((Calculations!K788*Calculations!G788)/Calculations!E788)*'Data Entry'!X791),"")</f>
        <v/>
      </c>
      <c r="AU791" s="235" t="str">
        <f>IFERROR(VLOOKUP(AG791,Lists!$P$2:$Q$182,2,0),"")</f>
        <v/>
      </c>
      <c r="AV791" s="233" t="str">
        <f>IF(AL791="UI",VLOOKUP(AJ791,'Convert Internation Units'!$A$2:$D$33,4,FALSE),IF(AJ791="Penethamate hydroiodide",0.63,IF(AJ791="Benzylpenicillin Procaine /
 Benzathine Penicillin",0.61,IF(AJ791="Benzathine Penicillin",0.61,IF(AJ791="Procaine benzylpenicillin",0.61,IF(AJ791=Prodrug!G788,Prodrug!G788,Prodrug!G788))))))</f>
        <v/>
      </c>
      <c r="AW791" s="239" t="str">
        <f>IFERROR((((Calculations!O788*Calculations!G788)/Calculations!E788)*'Data Entry'!X791),"")</f>
        <v/>
      </c>
      <c r="AX791" s="235" t="str">
        <f>IFERROR(VLOOKUP(AJ791,Lists!$P$2:$Q$182,2,0),"")</f>
        <v/>
      </c>
      <c r="AY791" s="233" t="str">
        <f>IF(AO791="UI",VLOOKUP(AM791,'Convert Internation Units'!$A$2:$D$33,4,FALSE),IF(AM791="Penethamate hydroiodide",0.63,IF(AM791="Benzylpenicillin Procaine /
 Benzathine Penicillin",0.61,IF(AM791="Benzathine Penicillin",0.61,IF(AM791="Procaine benzylpenicillin",0.61,IF(AM791=Prodrug!H788,Prodrug!H788,Prodrug!H788))))))</f>
        <v/>
      </c>
      <c r="AZ791" s="239" t="str">
        <f>IFERROR((((Calculations!S788*Calculations!G788)/Calculations!E788)*'Data Entry'!X791),"")</f>
        <v/>
      </c>
      <c r="BA791" s="235" t="str">
        <f>IFERROR(VLOOKUP(AM791,Lists!$P$2:$Q$182,2,0),"")</f>
        <v/>
      </c>
    </row>
    <row r="792" spans="1:53" s="5" customFormat="1">
      <c r="A792" s="6">
        <v>786</v>
      </c>
      <c r="B792" s="231"/>
      <c r="C792" s="7"/>
      <c r="D792" s="7"/>
      <c r="E792" s="7"/>
      <c r="F792" s="67"/>
      <c r="G792" s="79"/>
      <c r="H792" s="79"/>
      <c r="I792" s="75"/>
      <c r="J792" s="76"/>
      <c r="K792" s="76"/>
      <c r="L792" s="76"/>
      <c r="M792" s="76"/>
      <c r="N792" s="76"/>
      <c r="O792" s="76"/>
      <c r="P792" s="76"/>
      <c r="Q792" s="76"/>
      <c r="R792" s="76"/>
      <c r="S792" s="76"/>
      <c r="T792" s="76"/>
      <c r="U792" s="76"/>
      <c r="V792" s="76"/>
      <c r="W792" s="80"/>
      <c r="X792" s="69"/>
      <c r="Y792" s="25"/>
      <c r="Z792" s="25"/>
      <c r="AA792" s="8"/>
      <c r="AB792" s="28"/>
      <c r="AC792" s="23"/>
      <c r="AD792" s="8"/>
      <c r="AE792" s="8"/>
      <c r="AF792" s="25"/>
      <c r="AG792" s="6"/>
      <c r="AH792" s="23"/>
      <c r="AI792" s="173"/>
      <c r="AJ792" s="26"/>
      <c r="AK792" s="23"/>
      <c r="AL792" s="25"/>
      <c r="AM792" s="6"/>
      <c r="AN792" s="23"/>
      <c r="AO792" s="247"/>
      <c r="AP792" s="243" t="str">
        <f>IF(AD792="UI",VLOOKUP(AB792,'Convert Internation Units'!$A$2:$D$33,4,FALSE),IF(AB792="Penethamate hydroiodide",0.63,IF(AB792="Benzylpenicillin Procaine /
 Benzathine Penicillin",0.61,IF(AB792="Benzathine Penicillin",0.61,IF(AB792="Procaine benzylpenicillin",0.61,IF(AB792=Prodrug!E789,Prodrug!E789,Prodrug!E789))))))</f>
        <v/>
      </c>
      <c r="AQ792" s="240" t="str">
        <f>IFERROR((((Calculations!C789*Calculations!G789)/Calculations!E789)*'Data Entry'!X792),"")</f>
        <v/>
      </c>
      <c r="AR792" s="141" t="str">
        <f>IFERROR(VLOOKUP(AB792,Lists!$P$2:$Q$182,2,0),"")</f>
        <v/>
      </c>
      <c r="AS792" s="143" t="str">
        <f>IF(AI792="UI",VLOOKUP(AG792,'Convert Internation Units'!$A$2:$D$33,4,FALSE),IF(AG792="Penethamate hydroiodide",0.63,IF(AG792="Benzylpenicillin Procaine /
 Benzathine Penicillin",0.61,IF(AG792="Benzathine Penicillin",0.61,IF(AG792="Procaine benzylpenicillin",0.61,IF(AG792=Prodrug!F789,Prodrug!F789,Prodrug!F789))))))</f>
        <v/>
      </c>
      <c r="AT792" s="240" t="str">
        <f>IFERROR((((Calculations!K789*Calculations!G789)/Calculations!E789)*'Data Entry'!X792),"")</f>
        <v/>
      </c>
      <c r="AU792" s="146" t="str">
        <f>IFERROR(VLOOKUP(AG792,Lists!$P$2:$Q$182,2,0),"")</f>
        <v/>
      </c>
      <c r="AV792" s="143" t="str">
        <f>IF(AL792="UI",VLOOKUP(AJ792,'Convert Internation Units'!$A$2:$D$33,4,FALSE),IF(AJ792="Penethamate hydroiodide",0.63,IF(AJ792="Benzylpenicillin Procaine /
 Benzathine Penicillin",0.61,IF(AJ792="Benzathine Penicillin",0.61,IF(AJ792="Procaine benzylpenicillin",0.61,IF(AJ792=Prodrug!G789,Prodrug!G789,Prodrug!G789))))))</f>
        <v/>
      </c>
      <c r="AW792" s="240" t="str">
        <f>IFERROR((((Calculations!O789*Calculations!G789)/Calculations!E789)*'Data Entry'!X792),"")</f>
        <v/>
      </c>
      <c r="AX792" s="146" t="str">
        <f>IFERROR(VLOOKUP(AJ792,Lists!$P$2:$Q$182,2,0),"")</f>
        <v/>
      </c>
      <c r="AY792" s="143" t="str">
        <f>IF(AO792="UI",VLOOKUP(AM792,'Convert Internation Units'!$A$2:$D$33,4,FALSE),IF(AM792="Penethamate hydroiodide",0.63,IF(AM792="Benzylpenicillin Procaine /
 Benzathine Penicillin",0.61,IF(AM792="Benzathine Penicillin",0.61,IF(AM792="Procaine benzylpenicillin",0.61,IF(AM792=Prodrug!H789,Prodrug!H789,Prodrug!H789))))))</f>
        <v/>
      </c>
      <c r="AZ792" s="240" t="str">
        <f>IFERROR((((Calculations!S789*Calculations!G789)/Calculations!E789)*'Data Entry'!X792),"")</f>
        <v/>
      </c>
      <c r="BA792" s="146" t="str">
        <f>IFERROR(VLOOKUP(AM792,Lists!$P$2:$Q$182,2,0),"")</f>
        <v/>
      </c>
    </row>
    <row r="793" spans="1:53" s="5" customFormat="1">
      <c r="A793" s="116">
        <v>787</v>
      </c>
      <c r="B793" s="232"/>
      <c r="C793" s="105"/>
      <c r="D793" s="105"/>
      <c r="E793" s="105"/>
      <c r="F793" s="106"/>
      <c r="G793" s="107"/>
      <c r="H793" s="107"/>
      <c r="I793" s="108"/>
      <c r="J793" s="110"/>
      <c r="K793" s="110"/>
      <c r="L793" s="110"/>
      <c r="M793" s="110"/>
      <c r="N793" s="110"/>
      <c r="O793" s="110"/>
      <c r="P793" s="110"/>
      <c r="Q793" s="110"/>
      <c r="R793" s="110"/>
      <c r="S793" s="110"/>
      <c r="T793" s="110"/>
      <c r="U793" s="110"/>
      <c r="V793" s="110"/>
      <c r="W793" s="109"/>
      <c r="X793" s="111"/>
      <c r="Y793" s="112"/>
      <c r="Z793" s="112"/>
      <c r="AA793" s="113"/>
      <c r="AB793" s="114"/>
      <c r="AC793" s="115"/>
      <c r="AD793" s="113"/>
      <c r="AE793" s="113"/>
      <c r="AF793" s="112"/>
      <c r="AG793" s="116"/>
      <c r="AH793" s="115"/>
      <c r="AI793" s="174"/>
      <c r="AJ793" s="104"/>
      <c r="AK793" s="115"/>
      <c r="AL793" s="112"/>
      <c r="AM793" s="116"/>
      <c r="AN793" s="115"/>
      <c r="AO793" s="248"/>
      <c r="AP793" s="242" t="str">
        <f>IF(AD793="UI",VLOOKUP(AB793,'Convert Internation Units'!$A$2:$D$33,4,FALSE),IF(AB793="Penethamate hydroiodide",0.63,IF(AB793="Benzylpenicillin Procaine /
 Benzathine Penicillin",0.61,IF(AB793="Benzathine Penicillin",0.61,IF(AB793="Procaine benzylpenicillin",0.61,IF(AB793=Prodrug!E790,Prodrug!E790,Prodrug!E790))))))</f>
        <v/>
      </c>
      <c r="AQ793" s="239" t="str">
        <f>IFERROR((((Calculations!C790*Calculations!G790)/Calculations!E790)*'Data Entry'!X793),"")</f>
        <v/>
      </c>
      <c r="AR793" s="234" t="str">
        <f>IFERROR(VLOOKUP(AB793,Lists!$P$2:$Q$182,2,0),"")</f>
        <v/>
      </c>
      <c r="AS793" s="233" t="str">
        <f>IF(AI793="UI",VLOOKUP(AG793,'Convert Internation Units'!$A$2:$D$33,4,FALSE),IF(AG793="Penethamate hydroiodide",0.63,IF(AG793="Benzylpenicillin Procaine /
 Benzathine Penicillin",0.61,IF(AG793="Benzathine Penicillin",0.61,IF(AG793="Procaine benzylpenicillin",0.61,IF(AG793=Prodrug!F790,Prodrug!F790,Prodrug!F790))))))</f>
        <v/>
      </c>
      <c r="AT793" s="239" t="str">
        <f>IFERROR((((Calculations!K790*Calculations!G790)/Calculations!E790)*'Data Entry'!X793),"")</f>
        <v/>
      </c>
      <c r="AU793" s="235" t="str">
        <f>IFERROR(VLOOKUP(AG793,Lists!$P$2:$Q$182,2,0),"")</f>
        <v/>
      </c>
      <c r="AV793" s="233" t="str">
        <f>IF(AL793="UI",VLOOKUP(AJ793,'Convert Internation Units'!$A$2:$D$33,4,FALSE),IF(AJ793="Penethamate hydroiodide",0.63,IF(AJ793="Benzylpenicillin Procaine /
 Benzathine Penicillin",0.61,IF(AJ793="Benzathine Penicillin",0.61,IF(AJ793="Procaine benzylpenicillin",0.61,IF(AJ793=Prodrug!G790,Prodrug!G790,Prodrug!G790))))))</f>
        <v/>
      </c>
      <c r="AW793" s="239" t="str">
        <f>IFERROR((((Calculations!O790*Calculations!G790)/Calculations!E790)*'Data Entry'!X793),"")</f>
        <v/>
      </c>
      <c r="AX793" s="235" t="str">
        <f>IFERROR(VLOOKUP(AJ793,Lists!$P$2:$Q$182,2,0),"")</f>
        <v/>
      </c>
      <c r="AY793" s="233" t="str">
        <f>IF(AO793="UI",VLOOKUP(AM793,'Convert Internation Units'!$A$2:$D$33,4,FALSE),IF(AM793="Penethamate hydroiodide",0.63,IF(AM793="Benzylpenicillin Procaine /
 Benzathine Penicillin",0.61,IF(AM793="Benzathine Penicillin",0.61,IF(AM793="Procaine benzylpenicillin",0.61,IF(AM793=Prodrug!H790,Prodrug!H790,Prodrug!H790))))))</f>
        <v/>
      </c>
      <c r="AZ793" s="239" t="str">
        <f>IFERROR((((Calculations!S790*Calculations!G790)/Calculations!E790)*'Data Entry'!X793),"")</f>
        <v/>
      </c>
      <c r="BA793" s="235" t="str">
        <f>IFERROR(VLOOKUP(AM793,Lists!$P$2:$Q$182,2,0),"")</f>
        <v/>
      </c>
    </row>
    <row r="794" spans="1:53" s="5" customFormat="1">
      <c r="A794" s="6">
        <v>788</v>
      </c>
      <c r="B794" s="231"/>
      <c r="C794" s="7"/>
      <c r="D794" s="7"/>
      <c r="E794" s="7"/>
      <c r="F794" s="67"/>
      <c r="G794" s="79"/>
      <c r="H794" s="79"/>
      <c r="I794" s="75"/>
      <c r="J794" s="76"/>
      <c r="K794" s="76"/>
      <c r="L794" s="76"/>
      <c r="M794" s="76"/>
      <c r="N794" s="76"/>
      <c r="O794" s="76"/>
      <c r="P794" s="76"/>
      <c r="Q794" s="76"/>
      <c r="R794" s="76"/>
      <c r="S794" s="76"/>
      <c r="T794" s="76"/>
      <c r="U794" s="76"/>
      <c r="V794" s="76"/>
      <c r="W794" s="80"/>
      <c r="X794" s="69"/>
      <c r="Y794" s="25"/>
      <c r="Z794" s="25"/>
      <c r="AA794" s="8"/>
      <c r="AB794" s="28"/>
      <c r="AC794" s="23"/>
      <c r="AD794" s="8"/>
      <c r="AE794" s="8"/>
      <c r="AF794" s="25"/>
      <c r="AG794" s="6"/>
      <c r="AH794" s="23"/>
      <c r="AI794" s="173"/>
      <c r="AJ794" s="26"/>
      <c r="AK794" s="23"/>
      <c r="AL794" s="25"/>
      <c r="AM794" s="6"/>
      <c r="AN794" s="23"/>
      <c r="AO794" s="247"/>
      <c r="AP794" s="243" t="str">
        <f>IF(AD794="UI",VLOOKUP(AB794,'Convert Internation Units'!$A$2:$D$33,4,FALSE),IF(AB794="Penethamate hydroiodide",0.63,IF(AB794="Benzylpenicillin Procaine /
 Benzathine Penicillin",0.61,IF(AB794="Benzathine Penicillin",0.61,IF(AB794="Procaine benzylpenicillin",0.61,IF(AB794=Prodrug!E791,Prodrug!E791,Prodrug!E791))))))</f>
        <v/>
      </c>
      <c r="AQ794" s="240" t="str">
        <f>IFERROR((((Calculations!C791*Calculations!G791)/Calculations!E791)*'Data Entry'!X794),"")</f>
        <v/>
      </c>
      <c r="AR794" s="141" t="str">
        <f>IFERROR(VLOOKUP(AB794,Lists!$P$2:$Q$182,2,0),"")</f>
        <v/>
      </c>
      <c r="AS794" s="143" t="str">
        <f>IF(AI794="UI",VLOOKUP(AG794,'Convert Internation Units'!$A$2:$D$33,4,FALSE),IF(AG794="Penethamate hydroiodide",0.63,IF(AG794="Benzylpenicillin Procaine /
 Benzathine Penicillin",0.61,IF(AG794="Benzathine Penicillin",0.61,IF(AG794="Procaine benzylpenicillin",0.61,IF(AG794=Prodrug!F791,Prodrug!F791,Prodrug!F791))))))</f>
        <v/>
      </c>
      <c r="AT794" s="240" t="str">
        <f>IFERROR((((Calculations!K791*Calculations!G791)/Calculations!E791)*'Data Entry'!X794),"")</f>
        <v/>
      </c>
      <c r="AU794" s="146" t="str">
        <f>IFERROR(VLOOKUP(AG794,Lists!$P$2:$Q$182,2,0),"")</f>
        <v/>
      </c>
      <c r="AV794" s="143" t="str">
        <f>IF(AL794="UI",VLOOKUP(AJ794,'Convert Internation Units'!$A$2:$D$33,4,FALSE),IF(AJ794="Penethamate hydroiodide",0.63,IF(AJ794="Benzylpenicillin Procaine /
 Benzathine Penicillin",0.61,IF(AJ794="Benzathine Penicillin",0.61,IF(AJ794="Procaine benzylpenicillin",0.61,IF(AJ794=Prodrug!G791,Prodrug!G791,Prodrug!G791))))))</f>
        <v/>
      </c>
      <c r="AW794" s="240" t="str">
        <f>IFERROR((((Calculations!O791*Calculations!G791)/Calculations!E791)*'Data Entry'!X794),"")</f>
        <v/>
      </c>
      <c r="AX794" s="146" t="str">
        <f>IFERROR(VLOOKUP(AJ794,Lists!$P$2:$Q$182,2,0),"")</f>
        <v/>
      </c>
      <c r="AY794" s="143" t="str">
        <f>IF(AO794="UI",VLOOKUP(AM794,'Convert Internation Units'!$A$2:$D$33,4,FALSE),IF(AM794="Penethamate hydroiodide",0.63,IF(AM794="Benzylpenicillin Procaine /
 Benzathine Penicillin",0.61,IF(AM794="Benzathine Penicillin",0.61,IF(AM794="Procaine benzylpenicillin",0.61,IF(AM794=Prodrug!H791,Prodrug!H791,Prodrug!H791))))))</f>
        <v/>
      </c>
      <c r="AZ794" s="240" t="str">
        <f>IFERROR((((Calculations!S791*Calculations!G791)/Calculations!E791)*'Data Entry'!X794),"")</f>
        <v/>
      </c>
      <c r="BA794" s="146" t="str">
        <f>IFERROR(VLOOKUP(AM794,Lists!$P$2:$Q$182,2,0),"")</f>
        <v/>
      </c>
    </row>
    <row r="795" spans="1:53" s="5" customFormat="1">
      <c r="A795" s="116">
        <v>789</v>
      </c>
      <c r="B795" s="232"/>
      <c r="C795" s="105"/>
      <c r="D795" s="105"/>
      <c r="E795" s="105"/>
      <c r="F795" s="106"/>
      <c r="G795" s="107"/>
      <c r="H795" s="107"/>
      <c r="I795" s="108"/>
      <c r="J795" s="110"/>
      <c r="K795" s="110"/>
      <c r="L795" s="110"/>
      <c r="M795" s="110"/>
      <c r="N795" s="110"/>
      <c r="O795" s="110"/>
      <c r="P795" s="110"/>
      <c r="Q795" s="110"/>
      <c r="R795" s="110"/>
      <c r="S795" s="110"/>
      <c r="T795" s="110"/>
      <c r="U795" s="110"/>
      <c r="V795" s="110"/>
      <c r="W795" s="109"/>
      <c r="X795" s="111"/>
      <c r="Y795" s="112"/>
      <c r="Z795" s="112"/>
      <c r="AA795" s="113"/>
      <c r="AB795" s="114"/>
      <c r="AC795" s="115"/>
      <c r="AD795" s="113"/>
      <c r="AE795" s="113"/>
      <c r="AF795" s="112"/>
      <c r="AG795" s="116"/>
      <c r="AH795" s="115"/>
      <c r="AI795" s="174"/>
      <c r="AJ795" s="104"/>
      <c r="AK795" s="115"/>
      <c r="AL795" s="112"/>
      <c r="AM795" s="116"/>
      <c r="AN795" s="115"/>
      <c r="AO795" s="248"/>
      <c r="AP795" s="242" t="str">
        <f>IF(AD795="UI",VLOOKUP(AB795,'Convert Internation Units'!$A$2:$D$33,4,FALSE),IF(AB795="Penethamate hydroiodide",0.63,IF(AB795="Benzylpenicillin Procaine /
 Benzathine Penicillin",0.61,IF(AB795="Benzathine Penicillin",0.61,IF(AB795="Procaine benzylpenicillin",0.61,IF(AB795=Prodrug!E792,Prodrug!E792,Prodrug!E792))))))</f>
        <v/>
      </c>
      <c r="AQ795" s="239" t="str">
        <f>IFERROR((((Calculations!C792*Calculations!G792)/Calculations!E792)*'Data Entry'!X795),"")</f>
        <v/>
      </c>
      <c r="AR795" s="234" t="str">
        <f>IFERROR(VLOOKUP(AB795,Lists!$P$2:$Q$182,2,0),"")</f>
        <v/>
      </c>
      <c r="AS795" s="233" t="str">
        <f>IF(AI795="UI",VLOOKUP(AG795,'Convert Internation Units'!$A$2:$D$33,4,FALSE),IF(AG795="Penethamate hydroiodide",0.63,IF(AG795="Benzylpenicillin Procaine /
 Benzathine Penicillin",0.61,IF(AG795="Benzathine Penicillin",0.61,IF(AG795="Procaine benzylpenicillin",0.61,IF(AG795=Prodrug!F792,Prodrug!F792,Prodrug!F792))))))</f>
        <v/>
      </c>
      <c r="AT795" s="239" t="str">
        <f>IFERROR((((Calculations!K792*Calculations!G792)/Calculations!E792)*'Data Entry'!X795),"")</f>
        <v/>
      </c>
      <c r="AU795" s="235" t="str">
        <f>IFERROR(VLOOKUP(AG795,Lists!$P$2:$Q$182,2,0),"")</f>
        <v/>
      </c>
      <c r="AV795" s="233" t="str">
        <f>IF(AL795="UI",VLOOKUP(AJ795,'Convert Internation Units'!$A$2:$D$33,4,FALSE),IF(AJ795="Penethamate hydroiodide",0.63,IF(AJ795="Benzylpenicillin Procaine /
 Benzathine Penicillin",0.61,IF(AJ795="Benzathine Penicillin",0.61,IF(AJ795="Procaine benzylpenicillin",0.61,IF(AJ795=Prodrug!G792,Prodrug!G792,Prodrug!G792))))))</f>
        <v/>
      </c>
      <c r="AW795" s="239" t="str">
        <f>IFERROR((((Calculations!O792*Calculations!G792)/Calculations!E792)*'Data Entry'!X795),"")</f>
        <v/>
      </c>
      <c r="AX795" s="235" t="str">
        <f>IFERROR(VLOOKUP(AJ795,Lists!$P$2:$Q$182,2,0),"")</f>
        <v/>
      </c>
      <c r="AY795" s="233" t="str">
        <f>IF(AO795="UI",VLOOKUP(AM795,'Convert Internation Units'!$A$2:$D$33,4,FALSE),IF(AM795="Penethamate hydroiodide",0.63,IF(AM795="Benzylpenicillin Procaine /
 Benzathine Penicillin",0.61,IF(AM795="Benzathine Penicillin",0.61,IF(AM795="Procaine benzylpenicillin",0.61,IF(AM795=Prodrug!H792,Prodrug!H792,Prodrug!H792))))))</f>
        <v/>
      </c>
      <c r="AZ795" s="239" t="str">
        <f>IFERROR((((Calculations!S792*Calculations!G792)/Calculations!E792)*'Data Entry'!X795),"")</f>
        <v/>
      </c>
      <c r="BA795" s="235" t="str">
        <f>IFERROR(VLOOKUP(AM795,Lists!$P$2:$Q$182,2,0),"")</f>
        <v/>
      </c>
    </row>
    <row r="796" spans="1:53" s="5" customFormat="1">
      <c r="A796" s="6">
        <v>790</v>
      </c>
      <c r="B796" s="231"/>
      <c r="C796" s="7"/>
      <c r="D796" s="7"/>
      <c r="E796" s="7"/>
      <c r="F796" s="67"/>
      <c r="G796" s="79"/>
      <c r="H796" s="79"/>
      <c r="I796" s="75"/>
      <c r="J796" s="76"/>
      <c r="K796" s="76"/>
      <c r="L796" s="76"/>
      <c r="M796" s="76"/>
      <c r="N796" s="76"/>
      <c r="O796" s="76"/>
      <c r="P796" s="76"/>
      <c r="Q796" s="76"/>
      <c r="R796" s="76"/>
      <c r="S796" s="76"/>
      <c r="T796" s="76"/>
      <c r="U796" s="76"/>
      <c r="V796" s="76"/>
      <c r="W796" s="80"/>
      <c r="X796" s="69"/>
      <c r="Y796" s="25"/>
      <c r="Z796" s="25"/>
      <c r="AA796" s="8"/>
      <c r="AB796" s="28"/>
      <c r="AC796" s="23"/>
      <c r="AD796" s="8"/>
      <c r="AE796" s="8"/>
      <c r="AF796" s="25"/>
      <c r="AG796" s="6"/>
      <c r="AH796" s="23"/>
      <c r="AI796" s="173"/>
      <c r="AJ796" s="26"/>
      <c r="AK796" s="23"/>
      <c r="AL796" s="25"/>
      <c r="AM796" s="6"/>
      <c r="AN796" s="23"/>
      <c r="AO796" s="247"/>
      <c r="AP796" s="243" t="str">
        <f>IF(AD796="UI",VLOOKUP(AB796,'Convert Internation Units'!$A$2:$D$33,4,FALSE),IF(AB796="Penethamate hydroiodide",0.63,IF(AB796="Benzylpenicillin Procaine /
 Benzathine Penicillin",0.61,IF(AB796="Benzathine Penicillin",0.61,IF(AB796="Procaine benzylpenicillin",0.61,IF(AB796=Prodrug!E793,Prodrug!E793,Prodrug!E793))))))</f>
        <v/>
      </c>
      <c r="AQ796" s="240" t="str">
        <f>IFERROR((((Calculations!C793*Calculations!G793)/Calculations!E793)*'Data Entry'!X796),"")</f>
        <v/>
      </c>
      <c r="AR796" s="141" t="str">
        <f>IFERROR(VLOOKUP(AB796,Lists!$P$2:$Q$182,2,0),"")</f>
        <v/>
      </c>
      <c r="AS796" s="143" t="str">
        <f>IF(AI796="UI",VLOOKUP(AG796,'Convert Internation Units'!$A$2:$D$33,4,FALSE),IF(AG796="Penethamate hydroiodide",0.63,IF(AG796="Benzylpenicillin Procaine /
 Benzathine Penicillin",0.61,IF(AG796="Benzathine Penicillin",0.61,IF(AG796="Procaine benzylpenicillin",0.61,IF(AG796=Prodrug!F793,Prodrug!F793,Prodrug!F793))))))</f>
        <v/>
      </c>
      <c r="AT796" s="240" t="str">
        <f>IFERROR((((Calculations!K793*Calculations!G793)/Calculations!E793)*'Data Entry'!X796),"")</f>
        <v/>
      </c>
      <c r="AU796" s="146" t="str">
        <f>IFERROR(VLOOKUP(AG796,Lists!$P$2:$Q$182,2,0),"")</f>
        <v/>
      </c>
      <c r="AV796" s="143" t="str">
        <f>IF(AL796="UI",VLOOKUP(AJ796,'Convert Internation Units'!$A$2:$D$33,4,FALSE),IF(AJ796="Penethamate hydroiodide",0.63,IF(AJ796="Benzylpenicillin Procaine /
 Benzathine Penicillin",0.61,IF(AJ796="Benzathine Penicillin",0.61,IF(AJ796="Procaine benzylpenicillin",0.61,IF(AJ796=Prodrug!G793,Prodrug!G793,Prodrug!G793))))))</f>
        <v/>
      </c>
      <c r="AW796" s="240" t="str">
        <f>IFERROR((((Calculations!O793*Calculations!G793)/Calculations!E793)*'Data Entry'!X796),"")</f>
        <v/>
      </c>
      <c r="AX796" s="146" t="str">
        <f>IFERROR(VLOOKUP(AJ796,Lists!$P$2:$Q$182,2,0),"")</f>
        <v/>
      </c>
      <c r="AY796" s="143" t="str">
        <f>IF(AO796="UI",VLOOKUP(AM796,'Convert Internation Units'!$A$2:$D$33,4,FALSE),IF(AM796="Penethamate hydroiodide",0.63,IF(AM796="Benzylpenicillin Procaine /
 Benzathine Penicillin",0.61,IF(AM796="Benzathine Penicillin",0.61,IF(AM796="Procaine benzylpenicillin",0.61,IF(AM796=Prodrug!H793,Prodrug!H793,Prodrug!H793))))))</f>
        <v/>
      </c>
      <c r="AZ796" s="240" t="str">
        <f>IFERROR((((Calculations!S793*Calculations!G793)/Calculations!E793)*'Data Entry'!X796),"")</f>
        <v/>
      </c>
      <c r="BA796" s="146" t="str">
        <f>IFERROR(VLOOKUP(AM796,Lists!$P$2:$Q$182,2,0),"")</f>
        <v/>
      </c>
    </row>
    <row r="797" spans="1:53" s="5" customFormat="1">
      <c r="A797" s="116">
        <v>791</v>
      </c>
      <c r="B797" s="232"/>
      <c r="C797" s="105"/>
      <c r="D797" s="105"/>
      <c r="E797" s="105"/>
      <c r="F797" s="106"/>
      <c r="G797" s="107"/>
      <c r="H797" s="107"/>
      <c r="I797" s="108"/>
      <c r="J797" s="110"/>
      <c r="K797" s="110"/>
      <c r="L797" s="110"/>
      <c r="M797" s="110"/>
      <c r="N797" s="110"/>
      <c r="O797" s="110"/>
      <c r="P797" s="110"/>
      <c r="Q797" s="110"/>
      <c r="R797" s="110"/>
      <c r="S797" s="110"/>
      <c r="T797" s="110"/>
      <c r="U797" s="110"/>
      <c r="V797" s="110"/>
      <c r="W797" s="109"/>
      <c r="X797" s="111"/>
      <c r="Y797" s="112"/>
      <c r="Z797" s="112"/>
      <c r="AA797" s="113"/>
      <c r="AB797" s="114"/>
      <c r="AC797" s="115"/>
      <c r="AD797" s="113"/>
      <c r="AE797" s="113"/>
      <c r="AF797" s="112"/>
      <c r="AG797" s="116"/>
      <c r="AH797" s="115"/>
      <c r="AI797" s="174"/>
      <c r="AJ797" s="104"/>
      <c r="AK797" s="115"/>
      <c r="AL797" s="112"/>
      <c r="AM797" s="116"/>
      <c r="AN797" s="115"/>
      <c r="AO797" s="248"/>
      <c r="AP797" s="242" t="str">
        <f>IF(AD797="UI",VLOOKUP(AB797,'Convert Internation Units'!$A$2:$D$33,4,FALSE),IF(AB797="Penethamate hydroiodide",0.63,IF(AB797="Benzylpenicillin Procaine /
 Benzathine Penicillin",0.61,IF(AB797="Benzathine Penicillin",0.61,IF(AB797="Procaine benzylpenicillin",0.61,IF(AB797=Prodrug!E794,Prodrug!E794,Prodrug!E794))))))</f>
        <v/>
      </c>
      <c r="AQ797" s="239" t="str">
        <f>IFERROR((((Calculations!C794*Calculations!G794)/Calculations!E794)*'Data Entry'!X797),"")</f>
        <v/>
      </c>
      <c r="AR797" s="234" t="str">
        <f>IFERROR(VLOOKUP(AB797,Lists!$P$2:$Q$182,2,0),"")</f>
        <v/>
      </c>
      <c r="AS797" s="233" t="str">
        <f>IF(AI797="UI",VLOOKUP(AG797,'Convert Internation Units'!$A$2:$D$33,4,FALSE),IF(AG797="Penethamate hydroiodide",0.63,IF(AG797="Benzylpenicillin Procaine /
 Benzathine Penicillin",0.61,IF(AG797="Benzathine Penicillin",0.61,IF(AG797="Procaine benzylpenicillin",0.61,IF(AG797=Prodrug!F794,Prodrug!F794,Prodrug!F794))))))</f>
        <v/>
      </c>
      <c r="AT797" s="239" t="str">
        <f>IFERROR((((Calculations!K794*Calculations!G794)/Calculations!E794)*'Data Entry'!X797),"")</f>
        <v/>
      </c>
      <c r="AU797" s="235" t="str">
        <f>IFERROR(VLOOKUP(AG797,Lists!$P$2:$Q$182,2,0),"")</f>
        <v/>
      </c>
      <c r="AV797" s="233" t="str">
        <f>IF(AL797="UI",VLOOKUP(AJ797,'Convert Internation Units'!$A$2:$D$33,4,FALSE),IF(AJ797="Penethamate hydroiodide",0.63,IF(AJ797="Benzylpenicillin Procaine /
 Benzathine Penicillin",0.61,IF(AJ797="Benzathine Penicillin",0.61,IF(AJ797="Procaine benzylpenicillin",0.61,IF(AJ797=Prodrug!G794,Prodrug!G794,Prodrug!G794))))))</f>
        <v/>
      </c>
      <c r="AW797" s="239" t="str">
        <f>IFERROR((((Calculations!O794*Calculations!G794)/Calculations!E794)*'Data Entry'!X797),"")</f>
        <v/>
      </c>
      <c r="AX797" s="235" t="str">
        <f>IFERROR(VLOOKUP(AJ797,Lists!$P$2:$Q$182,2,0),"")</f>
        <v/>
      </c>
      <c r="AY797" s="233" t="str">
        <f>IF(AO797="UI",VLOOKUP(AM797,'Convert Internation Units'!$A$2:$D$33,4,FALSE),IF(AM797="Penethamate hydroiodide",0.63,IF(AM797="Benzylpenicillin Procaine /
 Benzathine Penicillin",0.61,IF(AM797="Benzathine Penicillin",0.61,IF(AM797="Procaine benzylpenicillin",0.61,IF(AM797=Prodrug!H794,Prodrug!H794,Prodrug!H794))))))</f>
        <v/>
      </c>
      <c r="AZ797" s="239" t="str">
        <f>IFERROR((((Calculations!S794*Calculations!G794)/Calculations!E794)*'Data Entry'!X797),"")</f>
        <v/>
      </c>
      <c r="BA797" s="235" t="str">
        <f>IFERROR(VLOOKUP(AM797,Lists!$P$2:$Q$182,2,0),"")</f>
        <v/>
      </c>
    </row>
    <row r="798" spans="1:53" s="5" customFormat="1">
      <c r="A798" s="6">
        <v>792</v>
      </c>
      <c r="B798" s="231"/>
      <c r="C798" s="7"/>
      <c r="D798" s="7"/>
      <c r="E798" s="7"/>
      <c r="F798" s="67"/>
      <c r="G798" s="79"/>
      <c r="H798" s="79"/>
      <c r="I798" s="75"/>
      <c r="J798" s="76"/>
      <c r="K798" s="76"/>
      <c r="L798" s="76"/>
      <c r="M798" s="76"/>
      <c r="N798" s="76"/>
      <c r="O798" s="76"/>
      <c r="P798" s="76"/>
      <c r="Q798" s="76"/>
      <c r="R798" s="76"/>
      <c r="S798" s="76"/>
      <c r="T798" s="76"/>
      <c r="U798" s="76"/>
      <c r="V798" s="76"/>
      <c r="W798" s="80"/>
      <c r="X798" s="69"/>
      <c r="Y798" s="25"/>
      <c r="Z798" s="25"/>
      <c r="AA798" s="8"/>
      <c r="AB798" s="28"/>
      <c r="AC798" s="23"/>
      <c r="AD798" s="8"/>
      <c r="AE798" s="8"/>
      <c r="AF798" s="25"/>
      <c r="AG798" s="6"/>
      <c r="AH798" s="23"/>
      <c r="AI798" s="173"/>
      <c r="AJ798" s="26"/>
      <c r="AK798" s="23"/>
      <c r="AL798" s="25"/>
      <c r="AM798" s="6"/>
      <c r="AN798" s="23"/>
      <c r="AO798" s="247"/>
      <c r="AP798" s="243" t="str">
        <f>IF(AD798="UI",VLOOKUP(AB798,'Convert Internation Units'!$A$2:$D$33,4,FALSE),IF(AB798="Penethamate hydroiodide",0.63,IF(AB798="Benzylpenicillin Procaine /
 Benzathine Penicillin",0.61,IF(AB798="Benzathine Penicillin",0.61,IF(AB798="Procaine benzylpenicillin",0.61,IF(AB798=Prodrug!E795,Prodrug!E795,Prodrug!E795))))))</f>
        <v/>
      </c>
      <c r="AQ798" s="240" t="str">
        <f>IFERROR((((Calculations!C795*Calculations!G795)/Calculations!E795)*'Data Entry'!X798),"")</f>
        <v/>
      </c>
      <c r="AR798" s="141" t="str">
        <f>IFERROR(VLOOKUP(AB798,Lists!$P$2:$Q$182,2,0),"")</f>
        <v/>
      </c>
      <c r="AS798" s="143" t="str">
        <f>IF(AI798="UI",VLOOKUP(AG798,'Convert Internation Units'!$A$2:$D$33,4,FALSE),IF(AG798="Penethamate hydroiodide",0.63,IF(AG798="Benzylpenicillin Procaine /
 Benzathine Penicillin",0.61,IF(AG798="Benzathine Penicillin",0.61,IF(AG798="Procaine benzylpenicillin",0.61,IF(AG798=Prodrug!F795,Prodrug!F795,Prodrug!F795))))))</f>
        <v/>
      </c>
      <c r="AT798" s="240" t="str">
        <f>IFERROR((((Calculations!K795*Calculations!G795)/Calculations!E795)*'Data Entry'!X798),"")</f>
        <v/>
      </c>
      <c r="AU798" s="146" t="str">
        <f>IFERROR(VLOOKUP(AG798,Lists!$P$2:$Q$182,2,0),"")</f>
        <v/>
      </c>
      <c r="AV798" s="143" t="str">
        <f>IF(AL798="UI",VLOOKUP(AJ798,'Convert Internation Units'!$A$2:$D$33,4,FALSE),IF(AJ798="Penethamate hydroiodide",0.63,IF(AJ798="Benzylpenicillin Procaine /
 Benzathine Penicillin",0.61,IF(AJ798="Benzathine Penicillin",0.61,IF(AJ798="Procaine benzylpenicillin",0.61,IF(AJ798=Prodrug!G795,Prodrug!G795,Prodrug!G795))))))</f>
        <v/>
      </c>
      <c r="AW798" s="240" t="str">
        <f>IFERROR((((Calculations!O795*Calculations!G795)/Calculations!E795)*'Data Entry'!X798),"")</f>
        <v/>
      </c>
      <c r="AX798" s="146" t="str">
        <f>IFERROR(VLOOKUP(AJ798,Lists!$P$2:$Q$182,2,0),"")</f>
        <v/>
      </c>
      <c r="AY798" s="143" t="str">
        <f>IF(AO798="UI",VLOOKUP(AM798,'Convert Internation Units'!$A$2:$D$33,4,FALSE),IF(AM798="Penethamate hydroiodide",0.63,IF(AM798="Benzylpenicillin Procaine /
 Benzathine Penicillin",0.61,IF(AM798="Benzathine Penicillin",0.61,IF(AM798="Procaine benzylpenicillin",0.61,IF(AM798=Prodrug!H795,Prodrug!H795,Prodrug!H795))))))</f>
        <v/>
      </c>
      <c r="AZ798" s="240" t="str">
        <f>IFERROR((((Calculations!S795*Calculations!G795)/Calculations!E795)*'Data Entry'!X798),"")</f>
        <v/>
      </c>
      <c r="BA798" s="146" t="str">
        <f>IFERROR(VLOOKUP(AM798,Lists!$P$2:$Q$182,2,0),"")</f>
        <v/>
      </c>
    </row>
    <row r="799" spans="1:53" s="5" customFormat="1">
      <c r="A799" s="116">
        <v>793</v>
      </c>
      <c r="B799" s="232"/>
      <c r="C799" s="105"/>
      <c r="D799" s="105"/>
      <c r="E799" s="105"/>
      <c r="F799" s="106"/>
      <c r="G799" s="107"/>
      <c r="H799" s="107"/>
      <c r="I799" s="108"/>
      <c r="J799" s="110"/>
      <c r="K799" s="110"/>
      <c r="L799" s="110"/>
      <c r="M799" s="110"/>
      <c r="N799" s="110"/>
      <c r="O799" s="110"/>
      <c r="P799" s="110"/>
      <c r="Q799" s="110"/>
      <c r="R799" s="110"/>
      <c r="S799" s="110"/>
      <c r="T799" s="110"/>
      <c r="U799" s="110"/>
      <c r="V799" s="110"/>
      <c r="W799" s="109"/>
      <c r="X799" s="111"/>
      <c r="Y799" s="112"/>
      <c r="Z799" s="112"/>
      <c r="AA799" s="113"/>
      <c r="AB799" s="114"/>
      <c r="AC799" s="115"/>
      <c r="AD799" s="113"/>
      <c r="AE799" s="113"/>
      <c r="AF799" s="112"/>
      <c r="AG799" s="116"/>
      <c r="AH799" s="115"/>
      <c r="AI799" s="174"/>
      <c r="AJ799" s="104"/>
      <c r="AK799" s="115"/>
      <c r="AL799" s="112"/>
      <c r="AM799" s="116"/>
      <c r="AN799" s="115"/>
      <c r="AO799" s="248"/>
      <c r="AP799" s="242" t="str">
        <f>IF(AD799="UI",VLOOKUP(AB799,'Convert Internation Units'!$A$2:$D$33,4,FALSE),IF(AB799="Penethamate hydroiodide",0.63,IF(AB799="Benzylpenicillin Procaine /
 Benzathine Penicillin",0.61,IF(AB799="Benzathine Penicillin",0.61,IF(AB799="Procaine benzylpenicillin",0.61,IF(AB799=Prodrug!E796,Prodrug!E796,Prodrug!E796))))))</f>
        <v/>
      </c>
      <c r="AQ799" s="239" t="str">
        <f>IFERROR((((Calculations!C796*Calculations!G796)/Calculations!E796)*'Data Entry'!X799),"")</f>
        <v/>
      </c>
      <c r="AR799" s="234" t="str">
        <f>IFERROR(VLOOKUP(AB799,Lists!$P$2:$Q$182,2,0),"")</f>
        <v/>
      </c>
      <c r="AS799" s="233" t="str">
        <f>IF(AI799="UI",VLOOKUP(AG799,'Convert Internation Units'!$A$2:$D$33,4,FALSE),IF(AG799="Penethamate hydroiodide",0.63,IF(AG799="Benzylpenicillin Procaine /
 Benzathine Penicillin",0.61,IF(AG799="Benzathine Penicillin",0.61,IF(AG799="Procaine benzylpenicillin",0.61,IF(AG799=Prodrug!F796,Prodrug!F796,Prodrug!F796))))))</f>
        <v/>
      </c>
      <c r="AT799" s="239" t="str">
        <f>IFERROR((((Calculations!K796*Calculations!G796)/Calculations!E796)*'Data Entry'!X799),"")</f>
        <v/>
      </c>
      <c r="AU799" s="235" t="str">
        <f>IFERROR(VLOOKUP(AG799,Lists!$P$2:$Q$182,2,0),"")</f>
        <v/>
      </c>
      <c r="AV799" s="233" t="str">
        <f>IF(AL799="UI",VLOOKUP(AJ799,'Convert Internation Units'!$A$2:$D$33,4,FALSE),IF(AJ799="Penethamate hydroiodide",0.63,IF(AJ799="Benzylpenicillin Procaine /
 Benzathine Penicillin",0.61,IF(AJ799="Benzathine Penicillin",0.61,IF(AJ799="Procaine benzylpenicillin",0.61,IF(AJ799=Prodrug!G796,Prodrug!G796,Prodrug!G796))))))</f>
        <v/>
      </c>
      <c r="AW799" s="239" t="str">
        <f>IFERROR((((Calculations!O796*Calculations!G796)/Calculations!E796)*'Data Entry'!X799),"")</f>
        <v/>
      </c>
      <c r="AX799" s="235" t="str">
        <f>IFERROR(VLOOKUP(AJ799,Lists!$P$2:$Q$182,2,0),"")</f>
        <v/>
      </c>
      <c r="AY799" s="233" t="str">
        <f>IF(AO799="UI",VLOOKUP(AM799,'Convert Internation Units'!$A$2:$D$33,4,FALSE),IF(AM799="Penethamate hydroiodide",0.63,IF(AM799="Benzylpenicillin Procaine /
 Benzathine Penicillin",0.61,IF(AM799="Benzathine Penicillin",0.61,IF(AM799="Procaine benzylpenicillin",0.61,IF(AM799=Prodrug!H796,Prodrug!H796,Prodrug!H796))))))</f>
        <v/>
      </c>
      <c r="AZ799" s="239" t="str">
        <f>IFERROR((((Calculations!S796*Calculations!G796)/Calculations!E796)*'Data Entry'!X799),"")</f>
        <v/>
      </c>
      <c r="BA799" s="235" t="str">
        <f>IFERROR(VLOOKUP(AM799,Lists!$P$2:$Q$182,2,0),"")</f>
        <v/>
      </c>
    </row>
    <row r="800" spans="1:53" s="5" customFormat="1">
      <c r="A800" s="6">
        <v>794</v>
      </c>
      <c r="B800" s="231"/>
      <c r="C800" s="7"/>
      <c r="D800" s="7"/>
      <c r="E800" s="7"/>
      <c r="F800" s="67"/>
      <c r="G800" s="79"/>
      <c r="H800" s="79"/>
      <c r="I800" s="75"/>
      <c r="J800" s="76"/>
      <c r="K800" s="76"/>
      <c r="L800" s="76"/>
      <c r="M800" s="76"/>
      <c r="N800" s="76"/>
      <c r="O800" s="76"/>
      <c r="P800" s="76"/>
      <c r="Q800" s="76"/>
      <c r="R800" s="76"/>
      <c r="S800" s="76"/>
      <c r="T800" s="76"/>
      <c r="U800" s="76"/>
      <c r="V800" s="76"/>
      <c r="W800" s="80"/>
      <c r="X800" s="69"/>
      <c r="Y800" s="25"/>
      <c r="Z800" s="25"/>
      <c r="AA800" s="8"/>
      <c r="AB800" s="28"/>
      <c r="AC800" s="23"/>
      <c r="AD800" s="8"/>
      <c r="AE800" s="8"/>
      <c r="AF800" s="25"/>
      <c r="AG800" s="6"/>
      <c r="AH800" s="23"/>
      <c r="AI800" s="173"/>
      <c r="AJ800" s="26"/>
      <c r="AK800" s="23"/>
      <c r="AL800" s="25"/>
      <c r="AM800" s="6"/>
      <c r="AN800" s="23"/>
      <c r="AO800" s="247"/>
      <c r="AP800" s="243" t="str">
        <f>IF(AD800="UI",VLOOKUP(AB800,'Convert Internation Units'!$A$2:$D$33,4,FALSE),IF(AB800="Penethamate hydroiodide",0.63,IF(AB800="Benzylpenicillin Procaine /
 Benzathine Penicillin",0.61,IF(AB800="Benzathine Penicillin",0.61,IF(AB800="Procaine benzylpenicillin",0.61,IF(AB800=Prodrug!E797,Prodrug!E797,Prodrug!E797))))))</f>
        <v/>
      </c>
      <c r="AQ800" s="240" t="str">
        <f>IFERROR((((Calculations!C797*Calculations!G797)/Calculations!E797)*'Data Entry'!X800),"")</f>
        <v/>
      </c>
      <c r="AR800" s="141" t="str">
        <f>IFERROR(VLOOKUP(AB800,Lists!$P$2:$Q$182,2,0),"")</f>
        <v/>
      </c>
      <c r="AS800" s="143" t="str">
        <f>IF(AI800="UI",VLOOKUP(AG800,'Convert Internation Units'!$A$2:$D$33,4,FALSE),IF(AG800="Penethamate hydroiodide",0.63,IF(AG800="Benzylpenicillin Procaine /
 Benzathine Penicillin",0.61,IF(AG800="Benzathine Penicillin",0.61,IF(AG800="Procaine benzylpenicillin",0.61,IF(AG800=Prodrug!F797,Prodrug!F797,Prodrug!F797))))))</f>
        <v/>
      </c>
      <c r="AT800" s="240" t="str">
        <f>IFERROR((((Calculations!K797*Calculations!G797)/Calculations!E797)*'Data Entry'!X800),"")</f>
        <v/>
      </c>
      <c r="AU800" s="146" t="str">
        <f>IFERROR(VLOOKUP(AG800,Lists!$P$2:$Q$182,2,0),"")</f>
        <v/>
      </c>
      <c r="AV800" s="143" t="str">
        <f>IF(AL800="UI",VLOOKUP(AJ800,'Convert Internation Units'!$A$2:$D$33,4,FALSE),IF(AJ800="Penethamate hydroiodide",0.63,IF(AJ800="Benzylpenicillin Procaine /
 Benzathine Penicillin",0.61,IF(AJ800="Benzathine Penicillin",0.61,IF(AJ800="Procaine benzylpenicillin",0.61,IF(AJ800=Prodrug!G797,Prodrug!G797,Prodrug!G797))))))</f>
        <v/>
      </c>
      <c r="AW800" s="240" t="str">
        <f>IFERROR((((Calculations!O797*Calculations!G797)/Calculations!E797)*'Data Entry'!X800),"")</f>
        <v/>
      </c>
      <c r="AX800" s="146" t="str">
        <f>IFERROR(VLOOKUP(AJ800,Lists!$P$2:$Q$182,2,0),"")</f>
        <v/>
      </c>
      <c r="AY800" s="143" t="str">
        <f>IF(AO800="UI",VLOOKUP(AM800,'Convert Internation Units'!$A$2:$D$33,4,FALSE),IF(AM800="Penethamate hydroiodide",0.63,IF(AM800="Benzylpenicillin Procaine /
 Benzathine Penicillin",0.61,IF(AM800="Benzathine Penicillin",0.61,IF(AM800="Procaine benzylpenicillin",0.61,IF(AM800=Prodrug!H797,Prodrug!H797,Prodrug!H797))))))</f>
        <v/>
      </c>
      <c r="AZ800" s="240" t="str">
        <f>IFERROR((((Calculations!S797*Calculations!G797)/Calculations!E797)*'Data Entry'!X800),"")</f>
        <v/>
      </c>
      <c r="BA800" s="146" t="str">
        <f>IFERROR(VLOOKUP(AM800,Lists!$P$2:$Q$182,2,0),"")</f>
        <v/>
      </c>
    </row>
    <row r="801" spans="1:53" s="5" customFormat="1">
      <c r="A801" s="116">
        <v>795</v>
      </c>
      <c r="B801" s="232"/>
      <c r="C801" s="105"/>
      <c r="D801" s="105"/>
      <c r="E801" s="105"/>
      <c r="F801" s="106"/>
      <c r="G801" s="107"/>
      <c r="H801" s="107"/>
      <c r="I801" s="108"/>
      <c r="J801" s="110"/>
      <c r="K801" s="110"/>
      <c r="L801" s="110"/>
      <c r="M801" s="110"/>
      <c r="N801" s="110"/>
      <c r="O801" s="110"/>
      <c r="P801" s="110"/>
      <c r="Q801" s="110"/>
      <c r="R801" s="110"/>
      <c r="S801" s="110"/>
      <c r="T801" s="110"/>
      <c r="U801" s="110"/>
      <c r="V801" s="110"/>
      <c r="W801" s="109"/>
      <c r="X801" s="111"/>
      <c r="Y801" s="112"/>
      <c r="Z801" s="112"/>
      <c r="AA801" s="113"/>
      <c r="AB801" s="114"/>
      <c r="AC801" s="115"/>
      <c r="AD801" s="113"/>
      <c r="AE801" s="113"/>
      <c r="AF801" s="112"/>
      <c r="AG801" s="116"/>
      <c r="AH801" s="115"/>
      <c r="AI801" s="174"/>
      <c r="AJ801" s="104"/>
      <c r="AK801" s="115"/>
      <c r="AL801" s="112"/>
      <c r="AM801" s="116"/>
      <c r="AN801" s="115"/>
      <c r="AO801" s="248"/>
      <c r="AP801" s="242" t="str">
        <f>IF(AD801="UI",VLOOKUP(AB801,'Convert Internation Units'!$A$2:$D$33,4,FALSE),IF(AB801="Penethamate hydroiodide",0.63,IF(AB801="Benzylpenicillin Procaine /
 Benzathine Penicillin",0.61,IF(AB801="Benzathine Penicillin",0.61,IF(AB801="Procaine benzylpenicillin",0.61,IF(AB801=Prodrug!E798,Prodrug!E798,Prodrug!E798))))))</f>
        <v/>
      </c>
      <c r="AQ801" s="239" t="str">
        <f>IFERROR((((Calculations!C798*Calculations!G798)/Calculations!E798)*'Data Entry'!X801),"")</f>
        <v/>
      </c>
      <c r="AR801" s="234" t="str">
        <f>IFERROR(VLOOKUP(AB801,Lists!$P$2:$Q$182,2,0),"")</f>
        <v/>
      </c>
      <c r="AS801" s="233" t="str">
        <f>IF(AI801="UI",VLOOKUP(AG801,'Convert Internation Units'!$A$2:$D$33,4,FALSE),IF(AG801="Penethamate hydroiodide",0.63,IF(AG801="Benzylpenicillin Procaine /
 Benzathine Penicillin",0.61,IF(AG801="Benzathine Penicillin",0.61,IF(AG801="Procaine benzylpenicillin",0.61,IF(AG801=Prodrug!F798,Prodrug!F798,Prodrug!F798))))))</f>
        <v/>
      </c>
      <c r="AT801" s="239" t="str">
        <f>IFERROR((((Calculations!K798*Calculations!G798)/Calculations!E798)*'Data Entry'!X801),"")</f>
        <v/>
      </c>
      <c r="AU801" s="235" t="str">
        <f>IFERROR(VLOOKUP(AG801,Lists!$P$2:$Q$182,2,0),"")</f>
        <v/>
      </c>
      <c r="AV801" s="233" t="str">
        <f>IF(AL801="UI",VLOOKUP(AJ801,'Convert Internation Units'!$A$2:$D$33,4,FALSE),IF(AJ801="Penethamate hydroiodide",0.63,IF(AJ801="Benzylpenicillin Procaine /
 Benzathine Penicillin",0.61,IF(AJ801="Benzathine Penicillin",0.61,IF(AJ801="Procaine benzylpenicillin",0.61,IF(AJ801=Prodrug!G798,Prodrug!G798,Prodrug!G798))))))</f>
        <v/>
      </c>
      <c r="AW801" s="239" t="str">
        <f>IFERROR((((Calculations!O798*Calculations!G798)/Calculations!E798)*'Data Entry'!X801),"")</f>
        <v/>
      </c>
      <c r="AX801" s="235" t="str">
        <f>IFERROR(VLOOKUP(AJ801,Lists!$P$2:$Q$182,2,0),"")</f>
        <v/>
      </c>
      <c r="AY801" s="233" t="str">
        <f>IF(AO801="UI",VLOOKUP(AM801,'Convert Internation Units'!$A$2:$D$33,4,FALSE),IF(AM801="Penethamate hydroiodide",0.63,IF(AM801="Benzylpenicillin Procaine /
 Benzathine Penicillin",0.61,IF(AM801="Benzathine Penicillin",0.61,IF(AM801="Procaine benzylpenicillin",0.61,IF(AM801=Prodrug!H798,Prodrug!H798,Prodrug!H798))))))</f>
        <v/>
      </c>
      <c r="AZ801" s="239" t="str">
        <f>IFERROR((((Calculations!S798*Calculations!G798)/Calculations!E798)*'Data Entry'!X801),"")</f>
        <v/>
      </c>
      <c r="BA801" s="235" t="str">
        <f>IFERROR(VLOOKUP(AM801,Lists!$P$2:$Q$182,2,0),"")</f>
        <v/>
      </c>
    </row>
    <row r="802" spans="1:53" s="5" customFormat="1">
      <c r="A802" s="6">
        <v>796</v>
      </c>
      <c r="B802" s="231"/>
      <c r="C802" s="7"/>
      <c r="D802" s="7"/>
      <c r="E802" s="7"/>
      <c r="F802" s="67"/>
      <c r="G802" s="79"/>
      <c r="H802" s="79"/>
      <c r="I802" s="75"/>
      <c r="J802" s="76"/>
      <c r="K802" s="76"/>
      <c r="L802" s="76"/>
      <c r="M802" s="76"/>
      <c r="N802" s="76"/>
      <c r="O802" s="76"/>
      <c r="P802" s="76"/>
      <c r="Q802" s="76"/>
      <c r="R802" s="76"/>
      <c r="S802" s="76"/>
      <c r="T802" s="76"/>
      <c r="U802" s="76"/>
      <c r="V802" s="76"/>
      <c r="W802" s="80"/>
      <c r="X802" s="69"/>
      <c r="Y802" s="25"/>
      <c r="Z802" s="25"/>
      <c r="AA802" s="8"/>
      <c r="AB802" s="28"/>
      <c r="AC802" s="23"/>
      <c r="AD802" s="8"/>
      <c r="AE802" s="8"/>
      <c r="AF802" s="25"/>
      <c r="AG802" s="6"/>
      <c r="AH802" s="23"/>
      <c r="AI802" s="173"/>
      <c r="AJ802" s="26"/>
      <c r="AK802" s="23"/>
      <c r="AL802" s="25"/>
      <c r="AM802" s="6"/>
      <c r="AN802" s="23"/>
      <c r="AO802" s="247"/>
      <c r="AP802" s="243" t="str">
        <f>IF(AD802="UI",VLOOKUP(AB802,'Convert Internation Units'!$A$2:$D$33,4,FALSE),IF(AB802="Penethamate hydroiodide",0.63,IF(AB802="Benzylpenicillin Procaine /
 Benzathine Penicillin",0.61,IF(AB802="Benzathine Penicillin",0.61,IF(AB802="Procaine benzylpenicillin",0.61,IF(AB802=Prodrug!E799,Prodrug!E799,Prodrug!E799))))))</f>
        <v/>
      </c>
      <c r="AQ802" s="240" t="str">
        <f>IFERROR((((Calculations!C799*Calculations!G799)/Calculations!E799)*'Data Entry'!X802),"")</f>
        <v/>
      </c>
      <c r="AR802" s="141" t="str">
        <f>IFERROR(VLOOKUP(AB802,Lists!$P$2:$Q$182,2,0),"")</f>
        <v/>
      </c>
      <c r="AS802" s="143" t="str">
        <f>IF(AI802="UI",VLOOKUP(AG802,'Convert Internation Units'!$A$2:$D$33,4,FALSE),IF(AG802="Penethamate hydroiodide",0.63,IF(AG802="Benzylpenicillin Procaine /
 Benzathine Penicillin",0.61,IF(AG802="Benzathine Penicillin",0.61,IF(AG802="Procaine benzylpenicillin",0.61,IF(AG802=Prodrug!F799,Prodrug!F799,Prodrug!F799))))))</f>
        <v/>
      </c>
      <c r="AT802" s="240" t="str">
        <f>IFERROR((((Calculations!K799*Calculations!G799)/Calculations!E799)*'Data Entry'!X802),"")</f>
        <v/>
      </c>
      <c r="AU802" s="146" t="str">
        <f>IFERROR(VLOOKUP(AG802,Lists!$P$2:$Q$182,2,0),"")</f>
        <v/>
      </c>
      <c r="AV802" s="143" t="str">
        <f>IF(AL802="UI",VLOOKUP(AJ802,'Convert Internation Units'!$A$2:$D$33,4,FALSE),IF(AJ802="Penethamate hydroiodide",0.63,IF(AJ802="Benzylpenicillin Procaine /
 Benzathine Penicillin",0.61,IF(AJ802="Benzathine Penicillin",0.61,IF(AJ802="Procaine benzylpenicillin",0.61,IF(AJ802=Prodrug!G799,Prodrug!G799,Prodrug!G799))))))</f>
        <v/>
      </c>
      <c r="AW802" s="240" t="str">
        <f>IFERROR((((Calculations!O799*Calculations!G799)/Calculations!E799)*'Data Entry'!X802),"")</f>
        <v/>
      </c>
      <c r="AX802" s="146" t="str">
        <f>IFERROR(VLOOKUP(AJ802,Lists!$P$2:$Q$182,2,0),"")</f>
        <v/>
      </c>
      <c r="AY802" s="143" t="str">
        <f>IF(AO802="UI",VLOOKUP(AM802,'Convert Internation Units'!$A$2:$D$33,4,FALSE),IF(AM802="Penethamate hydroiodide",0.63,IF(AM802="Benzylpenicillin Procaine /
 Benzathine Penicillin",0.61,IF(AM802="Benzathine Penicillin",0.61,IF(AM802="Procaine benzylpenicillin",0.61,IF(AM802=Prodrug!H799,Prodrug!H799,Prodrug!H799))))))</f>
        <v/>
      </c>
      <c r="AZ802" s="240" t="str">
        <f>IFERROR((((Calculations!S799*Calculations!G799)/Calculations!E799)*'Data Entry'!X802),"")</f>
        <v/>
      </c>
      <c r="BA802" s="146" t="str">
        <f>IFERROR(VLOOKUP(AM802,Lists!$P$2:$Q$182,2,0),"")</f>
        <v/>
      </c>
    </row>
    <row r="803" spans="1:53" s="5" customFormat="1">
      <c r="A803" s="116">
        <v>797</v>
      </c>
      <c r="B803" s="232"/>
      <c r="C803" s="105"/>
      <c r="D803" s="105"/>
      <c r="E803" s="105"/>
      <c r="F803" s="106"/>
      <c r="G803" s="107"/>
      <c r="H803" s="107"/>
      <c r="I803" s="108"/>
      <c r="J803" s="110"/>
      <c r="K803" s="110"/>
      <c r="L803" s="110"/>
      <c r="M803" s="110"/>
      <c r="N803" s="110"/>
      <c r="O803" s="110"/>
      <c r="P803" s="110"/>
      <c r="Q803" s="110"/>
      <c r="R803" s="110"/>
      <c r="S803" s="110"/>
      <c r="T803" s="110"/>
      <c r="U803" s="110"/>
      <c r="V803" s="110"/>
      <c r="W803" s="109"/>
      <c r="X803" s="111"/>
      <c r="Y803" s="112"/>
      <c r="Z803" s="112"/>
      <c r="AA803" s="113"/>
      <c r="AB803" s="114"/>
      <c r="AC803" s="115"/>
      <c r="AD803" s="113"/>
      <c r="AE803" s="113"/>
      <c r="AF803" s="112"/>
      <c r="AG803" s="116"/>
      <c r="AH803" s="115"/>
      <c r="AI803" s="174"/>
      <c r="AJ803" s="104"/>
      <c r="AK803" s="115"/>
      <c r="AL803" s="112"/>
      <c r="AM803" s="116"/>
      <c r="AN803" s="115"/>
      <c r="AO803" s="248"/>
      <c r="AP803" s="242" t="str">
        <f>IF(AD803="UI",VLOOKUP(AB803,'Convert Internation Units'!$A$2:$D$33,4,FALSE),IF(AB803="Penethamate hydroiodide",0.63,IF(AB803="Benzylpenicillin Procaine /
 Benzathine Penicillin",0.61,IF(AB803="Benzathine Penicillin",0.61,IF(AB803="Procaine benzylpenicillin",0.61,IF(AB803=Prodrug!E800,Prodrug!E800,Prodrug!E800))))))</f>
        <v/>
      </c>
      <c r="AQ803" s="239" t="str">
        <f>IFERROR((((Calculations!C800*Calculations!G800)/Calculations!E800)*'Data Entry'!X803),"")</f>
        <v/>
      </c>
      <c r="AR803" s="234" t="str">
        <f>IFERROR(VLOOKUP(AB803,Lists!$P$2:$Q$182,2,0),"")</f>
        <v/>
      </c>
      <c r="AS803" s="233" t="str">
        <f>IF(AI803="UI",VLOOKUP(AG803,'Convert Internation Units'!$A$2:$D$33,4,FALSE),IF(AG803="Penethamate hydroiodide",0.63,IF(AG803="Benzylpenicillin Procaine /
 Benzathine Penicillin",0.61,IF(AG803="Benzathine Penicillin",0.61,IF(AG803="Procaine benzylpenicillin",0.61,IF(AG803=Prodrug!F800,Prodrug!F800,Prodrug!F800))))))</f>
        <v/>
      </c>
      <c r="AT803" s="239" t="str">
        <f>IFERROR((((Calculations!K800*Calculations!G800)/Calculations!E800)*'Data Entry'!X803),"")</f>
        <v/>
      </c>
      <c r="AU803" s="235" t="str">
        <f>IFERROR(VLOOKUP(AG803,Lists!$P$2:$Q$182,2,0),"")</f>
        <v/>
      </c>
      <c r="AV803" s="233" t="str">
        <f>IF(AL803="UI",VLOOKUP(AJ803,'Convert Internation Units'!$A$2:$D$33,4,FALSE),IF(AJ803="Penethamate hydroiodide",0.63,IF(AJ803="Benzylpenicillin Procaine /
 Benzathine Penicillin",0.61,IF(AJ803="Benzathine Penicillin",0.61,IF(AJ803="Procaine benzylpenicillin",0.61,IF(AJ803=Prodrug!G800,Prodrug!G800,Prodrug!G800))))))</f>
        <v/>
      </c>
      <c r="AW803" s="239" t="str">
        <f>IFERROR((((Calculations!O800*Calculations!G800)/Calculations!E800)*'Data Entry'!X803),"")</f>
        <v/>
      </c>
      <c r="AX803" s="235" t="str">
        <f>IFERROR(VLOOKUP(AJ803,Lists!$P$2:$Q$182,2,0),"")</f>
        <v/>
      </c>
      <c r="AY803" s="233" t="str">
        <f>IF(AO803="UI",VLOOKUP(AM803,'Convert Internation Units'!$A$2:$D$33,4,FALSE),IF(AM803="Penethamate hydroiodide",0.63,IF(AM803="Benzylpenicillin Procaine /
 Benzathine Penicillin",0.61,IF(AM803="Benzathine Penicillin",0.61,IF(AM803="Procaine benzylpenicillin",0.61,IF(AM803=Prodrug!H800,Prodrug!H800,Prodrug!H800))))))</f>
        <v/>
      </c>
      <c r="AZ803" s="239" t="str">
        <f>IFERROR((((Calculations!S800*Calculations!G800)/Calculations!E800)*'Data Entry'!X803),"")</f>
        <v/>
      </c>
      <c r="BA803" s="235" t="str">
        <f>IFERROR(VLOOKUP(AM803,Lists!$P$2:$Q$182,2,0),"")</f>
        <v/>
      </c>
    </row>
    <row r="804" spans="1:53" s="5" customFormat="1">
      <c r="A804" s="6">
        <v>798</v>
      </c>
      <c r="B804" s="231"/>
      <c r="C804" s="7"/>
      <c r="D804" s="7"/>
      <c r="E804" s="7"/>
      <c r="F804" s="67"/>
      <c r="G804" s="79"/>
      <c r="H804" s="79"/>
      <c r="I804" s="75"/>
      <c r="J804" s="76"/>
      <c r="K804" s="76"/>
      <c r="L804" s="76"/>
      <c r="M804" s="76"/>
      <c r="N804" s="76"/>
      <c r="O804" s="76"/>
      <c r="P804" s="76"/>
      <c r="Q804" s="76"/>
      <c r="R804" s="76"/>
      <c r="S804" s="76"/>
      <c r="T804" s="76"/>
      <c r="U804" s="76"/>
      <c r="V804" s="76"/>
      <c r="W804" s="80"/>
      <c r="X804" s="69"/>
      <c r="Y804" s="25"/>
      <c r="Z804" s="25"/>
      <c r="AA804" s="8"/>
      <c r="AB804" s="28"/>
      <c r="AC804" s="23"/>
      <c r="AD804" s="8"/>
      <c r="AE804" s="8"/>
      <c r="AF804" s="25"/>
      <c r="AG804" s="6"/>
      <c r="AH804" s="23"/>
      <c r="AI804" s="173"/>
      <c r="AJ804" s="26"/>
      <c r="AK804" s="23"/>
      <c r="AL804" s="25"/>
      <c r="AM804" s="6"/>
      <c r="AN804" s="23"/>
      <c r="AO804" s="247"/>
      <c r="AP804" s="243" t="str">
        <f>IF(AD804="UI",VLOOKUP(AB804,'Convert Internation Units'!$A$2:$D$33,4,FALSE),IF(AB804="Penethamate hydroiodide",0.63,IF(AB804="Benzylpenicillin Procaine /
 Benzathine Penicillin",0.61,IF(AB804="Benzathine Penicillin",0.61,IF(AB804="Procaine benzylpenicillin",0.61,IF(AB804=Prodrug!E801,Prodrug!E801,Prodrug!E801))))))</f>
        <v/>
      </c>
      <c r="AQ804" s="240" t="str">
        <f>IFERROR((((Calculations!C801*Calculations!G801)/Calculations!E801)*'Data Entry'!X804),"")</f>
        <v/>
      </c>
      <c r="AR804" s="141" t="str">
        <f>IFERROR(VLOOKUP(AB804,Lists!$P$2:$Q$182,2,0),"")</f>
        <v/>
      </c>
      <c r="AS804" s="143" t="str">
        <f>IF(AI804="UI",VLOOKUP(AG804,'Convert Internation Units'!$A$2:$D$33,4,FALSE),IF(AG804="Penethamate hydroiodide",0.63,IF(AG804="Benzylpenicillin Procaine /
 Benzathine Penicillin",0.61,IF(AG804="Benzathine Penicillin",0.61,IF(AG804="Procaine benzylpenicillin",0.61,IF(AG804=Prodrug!F801,Prodrug!F801,Prodrug!F801))))))</f>
        <v/>
      </c>
      <c r="AT804" s="240" t="str">
        <f>IFERROR((((Calculations!K801*Calculations!G801)/Calculations!E801)*'Data Entry'!X804),"")</f>
        <v/>
      </c>
      <c r="AU804" s="146" t="str">
        <f>IFERROR(VLOOKUP(AG804,Lists!$P$2:$Q$182,2,0),"")</f>
        <v/>
      </c>
      <c r="AV804" s="143" t="str">
        <f>IF(AL804="UI",VLOOKUP(AJ804,'Convert Internation Units'!$A$2:$D$33,4,FALSE),IF(AJ804="Penethamate hydroiodide",0.63,IF(AJ804="Benzylpenicillin Procaine /
 Benzathine Penicillin",0.61,IF(AJ804="Benzathine Penicillin",0.61,IF(AJ804="Procaine benzylpenicillin",0.61,IF(AJ804=Prodrug!G801,Prodrug!G801,Prodrug!G801))))))</f>
        <v/>
      </c>
      <c r="AW804" s="240" t="str">
        <f>IFERROR((((Calculations!O801*Calculations!G801)/Calculations!E801)*'Data Entry'!X804),"")</f>
        <v/>
      </c>
      <c r="AX804" s="146" t="str">
        <f>IFERROR(VLOOKUP(AJ804,Lists!$P$2:$Q$182,2,0),"")</f>
        <v/>
      </c>
      <c r="AY804" s="143" t="str">
        <f>IF(AO804="UI",VLOOKUP(AM804,'Convert Internation Units'!$A$2:$D$33,4,FALSE),IF(AM804="Penethamate hydroiodide",0.63,IF(AM804="Benzylpenicillin Procaine /
 Benzathine Penicillin",0.61,IF(AM804="Benzathine Penicillin",0.61,IF(AM804="Procaine benzylpenicillin",0.61,IF(AM804=Prodrug!H801,Prodrug!H801,Prodrug!H801))))))</f>
        <v/>
      </c>
      <c r="AZ804" s="240" t="str">
        <f>IFERROR((((Calculations!S801*Calculations!G801)/Calculations!E801)*'Data Entry'!X804),"")</f>
        <v/>
      </c>
      <c r="BA804" s="146" t="str">
        <f>IFERROR(VLOOKUP(AM804,Lists!$P$2:$Q$182,2,0),"")</f>
        <v/>
      </c>
    </row>
    <row r="805" spans="1:53" s="5" customFormat="1">
      <c r="A805" s="116">
        <v>799</v>
      </c>
      <c r="B805" s="232"/>
      <c r="C805" s="105"/>
      <c r="D805" s="105"/>
      <c r="E805" s="105"/>
      <c r="F805" s="106"/>
      <c r="G805" s="107"/>
      <c r="H805" s="107"/>
      <c r="I805" s="108"/>
      <c r="J805" s="110"/>
      <c r="K805" s="110"/>
      <c r="L805" s="110"/>
      <c r="M805" s="110"/>
      <c r="N805" s="110"/>
      <c r="O805" s="110"/>
      <c r="P805" s="110"/>
      <c r="Q805" s="110"/>
      <c r="R805" s="110"/>
      <c r="S805" s="110"/>
      <c r="T805" s="110"/>
      <c r="U805" s="110"/>
      <c r="V805" s="110"/>
      <c r="W805" s="109"/>
      <c r="X805" s="111"/>
      <c r="Y805" s="112"/>
      <c r="Z805" s="112"/>
      <c r="AA805" s="113"/>
      <c r="AB805" s="114"/>
      <c r="AC805" s="115"/>
      <c r="AD805" s="113"/>
      <c r="AE805" s="113"/>
      <c r="AF805" s="112"/>
      <c r="AG805" s="116"/>
      <c r="AH805" s="115"/>
      <c r="AI805" s="174"/>
      <c r="AJ805" s="104"/>
      <c r="AK805" s="115"/>
      <c r="AL805" s="112"/>
      <c r="AM805" s="116"/>
      <c r="AN805" s="115"/>
      <c r="AO805" s="248"/>
      <c r="AP805" s="242" t="str">
        <f>IF(AD805="UI",VLOOKUP(AB805,'Convert Internation Units'!$A$2:$D$33,4,FALSE),IF(AB805="Penethamate hydroiodide",0.63,IF(AB805="Benzylpenicillin Procaine /
 Benzathine Penicillin",0.61,IF(AB805="Benzathine Penicillin",0.61,IF(AB805="Procaine benzylpenicillin",0.61,IF(AB805=Prodrug!E802,Prodrug!E802,Prodrug!E802))))))</f>
        <v/>
      </c>
      <c r="AQ805" s="239" t="str">
        <f>IFERROR((((Calculations!C802*Calculations!G802)/Calculations!E802)*'Data Entry'!X805),"")</f>
        <v/>
      </c>
      <c r="AR805" s="234" t="str">
        <f>IFERROR(VLOOKUP(AB805,Lists!$P$2:$Q$182,2,0),"")</f>
        <v/>
      </c>
      <c r="AS805" s="233" t="str">
        <f>IF(AI805="UI",VLOOKUP(AG805,'Convert Internation Units'!$A$2:$D$33,4,FALSE),IF(AG805="Penethamate hydroiodide",0.63,IF(AG805="Benzylpenicillin Procaine /
 Benzathine Penicillin",0.61,IF(AG805="Benzathine Penicillin",0.61,IF(AG805="Procaine benzylpenicillin",0.61,IF(AG805=Prodrug!F802,Prodrug!F802,Prodrug!F802))))))</f>
        <v/>
      </c>
      <c r="AT805" s="239" t="str">
        <f>IFERROR((((Calculations!K802*Calculations!G802)/Calculations!E802)*'Data Entry'!X805),"")</f>
        <v/>
      </c>
      <c r="AU805" s="235" t="str">
        <f>IFERROR(VLOOKUP(AG805,Lists!$P$2:$Q$182,2,0),"")</f>
        <v/>
      </c>
      <c r="AV805" s="233" t="str">
        <f>IF(AL805="UI",VLOOKUP(AJ805,'Convert Internation Units'!$A$2:$D$33,4,FALSE),IF(AJ805="Penethamate hydroiodide",0.63,IF(AJ805="Benzylpenicillin Procaine /
 Benzathine Penicillin",0.61,IF(AJ805="Benzathine Penicillin",0.61,IF(AJ805="Procaine benzylpenicillin",0.61,IF(AJ805=Prodrug!G802,Prodrug!G802,Prodrug!G802))))))</f>
        <v/>
      </c>
      <c r="AW805" s="239" t="str">
        <f>IFERROR((((Calculations!O802*Calculations!G802)/Calculations!E802)*'Data Entry'!X805),"")</f>
        <v/>
      </c>
      <c r="AX805" s="235" t="str">
        <f>IFERROR(VLOOKUP(AJ805,Lists!$P$2:$Q$182,2,0),"")</f>
        <v/>
      </c>
      <c r="AY805" s="233" t="str">
        <f>IF(AO805="UI",VLOOKUP(AM805,'Convert Internation Units'!$A$2:$D$33,4,FALSE),IF(AM805="Penethamate hydroiodide",0.63,IF(AM805="Benzylpenicillin Procaine /
 Benzathine Penicillin",0.61,IF(AM805="Benzathine Penicillin",0.61,IF(AM805="Procaine benzylpenicillin",0.61,IF(AM805=Prodrug!H802,Prodrug!H802,Prodrug!H802))))))</f>
        <v/>
      </c>
      <c r="AZ805" s="239" t="str">
        <f>IFERROR((((Calculations!S802*Calculations!G802)/Calculations!E802)*'Data Entry'!X805),"")</f>
        <v/>
      </c>
      <c r="BA805" s="235" t="str">
        <f>IFERROR(VLOOKUP(AM805,Lists!$P$2:$Q$182,2,0),"")</f>
        <v/>
      </c>
    </row>
    <row r="806" spans="1:53" s="5" customFormat="1">
      <c r="A806" s="6">
        <v>800</v>
      </c>
      <c r="B806" s="231"/>
      <c r="C806" s="7"/>
      <c r="D806" s="7"/>
      <c r="E806" s="7"/>
      <c r="F806" s="67"/>
      <c r="G806" s="79"/>
      <c r="H806" s="79"/>
      <c r="I806" s="75"/>
      <c r="J806" s="76"/>
      <c r="K806" s="76"/>
      <c r="L806" s="76"/>
      <c r="M806" s="76"/>
      <c r="N806" s="76"/>
      <c r="O806" s="76"/>
      <c r="P806" s="76"/>
      <c r="Q806" s="76"/>
      <c r="R806" s="76"/>
      <c r="S806" s="76"/>
      <c r="T806" s="76"/>
      <c r="U806" s="76"/>
      <c r="V806" s="76"/>
      <c r="W806" s="80"/>
      <c r="X806" s="69"/>
      <c r="Y806" s="25"/>
      <c r="Z806" s="25"/>
      <c r="AA806" s="8"/>
      <c r="AB806" s="28"/>
      <c r="AC806" s="23"/>
      <c r="AD806" s="8"/>
      <c r="AE806" s="8"/>
      <c r="AF806" s="25"/>
      <c r="AG806" s="6"/>
      <c r="AH806" s="23"/>
      <c r="AI806" s="173"/>
      <c r="AJ806" s="26"/>
      <c r="AK806" s="23"/>
      <c r="AL806" s="25"/>
      <c r="AM806" s="6"/>
      <c r="AN806" s="23"/>
      <c r="AO806" s="247"/>
      <c r="AP806" s="243" t="str">
        <f>IF(AD806="UI",VLOOKUP(AB806,'Convert Internation Units'!$A$2:$D$33,4,FALSE),IF(AB806="Penethamate hydroiodide",0.63,IF(AB806="Benzylpenicillin Procaine /
 Benzathine Penicillin",0.61,IF(AB806="Benzathine Penicillin",0.61,IF(AB806="Procaine benzylpenicillin",0.61,IF(AB806=Prodrug!E803,Prodrug!E803,Prodrug!E803))))))</f>
        <v/>
      </c>
      <c r="AQ806" s="240" t="str">
        <f>IFERROR((((Calculations!C803*Calculations!G803)/Calculations!E803)*'Data Entry'!X806),"")</f>
        <v/>
      </c>
      <c r="AR806" s="141" t="str">
        <f>IFERROR(VLOOKUP(AB806,Lists!$P$2:$Q$182,2,0),"")</f>
        <v/>
      </c>
      <c r="AS806" s="143" t="str">
        <f>IF(AI806="UI",VLOOKUP(AG806,'Convert Internation Units'!$A$2:$D$33,4,FALSE),IF(AG806="Penethamate hydroiodide",0.63,IF(AG806="Benzylpenicillin Procaine /
 Benzathine Penicillin",0.61,IF(AG806="Benzathine Penicillin",0.61,IF(AG806="Procaine benzylpenicillin",0.61,IF(AG806=Prodrug!F803,Prodrug!F803,Prodrug!F803))))))</f>
        <v/>
      </c>
      <c r="AT806" s="240" t="str">
        <f>IFERROR((((Calculations!K803*Calculations!G803)/Calculations!E803)*'Data Entry'!X806),"")</f>
        <v/>
      </c>
      <c r="AU806" s="146" t="str">
        <f>IFERROR(VLOOKUP(AG806,Lists!$P$2:$Q$182,2,0),"")</f>
        <v/>
      </c>
      <c r="AV806" s="143" t="str">
        <f>IF(AL806="UI",VLOOKUP(AJ806,'Convert Internation Units'!$A$2:$D$33,4,FALSE),IF(AJ806="Penethamate hydroiodide",0.63,IF(AJ806="Benzylpenicillin Procaine /
 Benzathine Penicillin",0.61,IF(AJ806="Benzathine Penicillin",0.61,IF(AJ806="Procaine benzylpenicillin",0.61,IF(AJ806=Prodrug!G803,Prodrug!G803,Prodrug!G803))))))</f>
        <v/>
      </c>
      <c r="AW806" s="240" t="str">
        <f>IFERROR((((Calculations!O803*Calculations!G803)/Calculations!E803)*'Data Entry'!X806),"")</f>
        <v/>
      </c>
      <c r="AX806" s="146" t="str">
        <f>IFERROR(VLOOKUP(AJ806,Lists!$P$2:$Q$182,2,0),"")</f>
        <v/>
      </c>
      <c r="AY806" s="143" t="str">
        <f>IF(AO806="UI",VLOOKUP(AM806,'Convert Internation Units'!$A$2:$D$33,4,FALSE),IF(AM806="Penethamate hydroiodide",0.63,IF(AM806="Benzylpenicillin Procaine /
 Benzathine Penicillin",0.61,IF(AM806="Benzathine Penicillin",0.61,IF(AM806="Procaine benzylpenicillin",0.61,IF(AM806=Prodrug!H803,Prodrug!H803,Prodrug!H803))))))</f>
        <v/>
      </c>
      <c r="AZ806" s="240" t="str">
        <f>IFERROR((((Calculations!S803*Calculations!G803)/Calculations!E803)*'Data Entry'!X806),"")</f>
        <v/>
      </c>
      <c r="BA806" s="146" t="str">
        <f>IFERROR(VLOOKUP(AM806,Lists!$P$2:$Q$182,2,0),"")</f>
        <v/>
      </c>
    </row>
    <row r="807" spans="1:53" s="5" customFormat="1">
      <c r="A807" s="116">
        <v>801</v>
      </c>
      <c r="B807" s="232"/>
      <c r="C807" s="105"/>
      <c r="D807" s="105"/>
      <c r="E807" s="105"/>
      <c r="F807" s="106"/>
      <c r="G807" s="107"/>
      <c r="H807" s="107"/>
      <c r="I807" s="108"/>
      <c r="J807" s="110"/>
      <c r="K807" s="110"/>
      <c r="L807" s="110"/>
      <c r="M807" s="110"/>
      <c r="N807" s="110"/>
      <c r="O807" s="110"/>
      <c r="P807" s="110"/>
      <c r="Q807" s="110"/>
      <c r="R807" s="110"/>
      <c r="S807" s="110"/>
      <c r="T807" s="110"/>
      <c r="U807" s="110"/>
      <c r="V807" s="110"/>
      <c r="W807" s="109"/>
      <c r="X807" s="111"/>
      <c r="Y807" s="112"/>
      <c r="Z807" s="112"/>
      <c r="AA807" s="113"/>
      <c r="AB807" s="114"/>
      <c r="AC807" s="115"/>
      <c r="AD807" s="113"/>
      <c r="AE807" s="113"/>
      <c r="AF807" s="112"/>
      <c r="AG807" s="116"/>
      <c r="AH807" s="115"/>
      <c r="AI807" s="174"/>
      <c r="AJ807" s="104"/>
      <c r="AK807" s="115"/>
      <c r="AL807" s="112"/>
      <c r="AM807" s="116"/>
      <c r="AN807" s="115"/>
      <c r="AO807" s="248"/>
      <c r="AP807" s="242" t="str">
        <f>IF(AD807="UI",VLOOKUP(AB807,'Convert Internation Units'!$A$2:$D$33,4,FALSE),IF(AB807="Penethamate hydroiodide",0.63,IF(AB807="Benzylpenicillin Procaine /
 Benzathine Penicillin",0.61,IF(AB807="Benzathine Penicillin",0.61,IF(AB807="Procaine benzylpenicillin",0.61,IF(AB807=Prodrug!E804,Prodrug!E804,Prodrug!E804))))))</f>
        <v/>
      </c>
      <c r="AQ807" s="239" t="str">
        <f>IFERROR((((Calculations!C804*Calculations!G804)/Calculations!E804)*'Data Entry'!X807),"")</f>
        <v/>
      </c>
      <c r="AR807" s="234" t="str">
        <f>IFERROR(VLOOKUP(AB807,Lists!$P$2:$Q$182,2,0),"")</f>
        <v/>
      </c>
      <c r="AS807" s="233" t="str">
        <f>IF(AI807="UI",VLOOKUP(AG807,'Convert Internation Units'!$A$2:$D$33,4,FALSE),IF(AG807="Penethamate hydroiodide",0.63,IF(AG807="Benzylpenicillin Procaine /
 Benzathine Penicillin",0.61,IF(AG807="Benzathine Penicillin",0.61,IF(AG807="Procaine benzylpenicillin",0.61,IF(AG807=Prodrug!F804,Prodrug!F804,Prodrug!F804))))))</f>
        <v/>
      </c>
      <c r="AT807" s="239" t="str">
        <f>IFERROR((((Calculations!K804*Calculations!G804)/Calculations!E804)*'Data Entry'!X807),"")</f>
        <v/>
      </c>
      <c r="AU807" s="235" t="str">
        <f>IFERROR(VLOOKUP(AG807,Lists!$P$2:$Q$182,2,0),"")</f>
        <v/>
      </c>
      <c r="AV807" s="233" t="str">
        <f>IF(AL807="UI",VLOOKUP(AJ807,'Convert Internation Units'!$A$2:$D$33,4,FALSE),IF(AJ807="Penethamate hydroiodide",0.63,IF(AJ807="Benzylpenicillin Procaine /
 Benzathine Penicillin",0.61,IF(AJ807="Benzathine Penicillin",0.61,IF(AJ807="Procaine benzylpenicillin",0.61,IF(AJ807=Prodrug!G804,Prodrug!G804,Prodrug!G804))))))</f>
        <v/>
      </c>
      <c r="AW807" s="239" t="str">
        <f>IFERROR((((Calculations!O804*Calculations!G804)/Calculations!E804)*'Data Entry'!X807),"")</f>
        <v/>
      </c>
      <c r="AX807" s="235" t="str">
        <f>IFERROR(VLOOKUP(AJ807,Lists!$P$2:$Q$182,2,0),"")</f>
        <v/>
      </c>
      <c r="AY807" s="233" t="str">
        <f>IF(AO807="UI",VLOOKUP(AM807,'Convert Internation Units'!$A$2:$D$33,4,FALSE),IF(AM807="Penethamate hydroiodide",0.63,IF(AM807="Benzylpenicillin Procaine /
 Benzathine Penicillin",0.61,IF(AM807="Benzathine Penicillin",0.61,IF(AM807="Procaine benzylpenicillin",0.61,IF(AM807=Prodrug!H804,Prodrug!H804,Prodrug!H804))))))</f>
        <v/>
      </c>
      <c r="AZ807" s="239" t="str">
        <f>IFERROR((((Calculations!S804*Calculations!G804)/Calculations!E804)*'Data Entry'!X807),"")</f>
        <v/>
      </c>
      <c r="BA807" s="235" t="str">
        <f>IFERROR(VLOOKUP(AM807,Lists!$P$2:$Q$182,2,0),"")</f>
        <v/>
      </c>
    </row>
    <row r="808" spans="1:53" s="5" customFormat="1">
      <c r="A808" s="6">
        <v>802</v>
      </c>
      <c r="B808" s="231"/>
      <c r="C808" s="7"/>
      <c r="D808" s="7"/>
      <c r="E808" s="7"/>
      <c r="F808" s="67"/>
      <c r="G808" s="79"/>
      <c r="H808" s="79"/>
      <c r="I808" s="75"/>
      <c r="J808" s="76"/>
      <c r="K808" s="76"/>
      <c r="L808" s="76"/>
      <c r="M808" s="76"/>
      <c r="N808" s="76"/>
      <c r="O808" s="76"/>
      <c r="P808" s="76"/>
      <c r="Q808" s="76"/>
      <c r="R808" s="76"/>
      <c r="S808" s="76"/>
      <c r="T808" s="76"/>
      <c r="U808" s="76"/>
      <c r="V808" s="76"/>
      <c r="W808" s="80"/>
      <c r="X808" s="69"/>
      <c r="Y808" s="25"/>
      <c r="Z808" s="25"/>
      <c r="AA808" s="8"/>
      <c r="AB808" s="28"/>
      <c r="AC808" s="23"/>
      <c r="AD808" s="8"/>
      <c r="AE808" s="8"/>
      <c r="AF808" s="25"/>
      <c r="AG808" s="6"/>
      <c r="AH808" s="23"/>
      <c r="AI808" s="173"/>
      <c r="AJ808" s="26"/>
      <c r="AK808" s="23"/>
      <c r="AL808" s="25"/>
      <c r="AM808" s="6"/>
      <c r="AN808" s="23"/>
      <c r="AO808" s="247"/>
      <c r="AP808" s="243" t="str">
        <f>IF(AD808="UI",VLOOKUP(AB808,'Convert Internation Units'!$A$2:$D$33,4,FALSE),IF(AB808="Penethamate hydroiodide",0.63,IF(AB808="Benzylpenicillin Procaine /
 Benzathine Penicillin",0.61,IF(AB808="Benzathine Penicillin",0.61,IF(AB808="Procaine benzylpenicillin",0.61,IF(AB808=Prodrug!E805,Prodrug!E805,Prodrug!E805))))))</f>
        <v/>
      </c>
      <c r="AQ808" s="240" t="str">
        <f>IFERROR((((Calculations!C805*Calculations!G805)/Calculations!E805)*'Data Entry'!X808),"")</f>
        <v/>
      </c>
      <c r="AR808" s="141" t="str">
        <f>IFERROR(VLOOKUP(AB808,Lists!$P$2:$Q$182,2,0),"")</f>
        <v/>
      </c>
      <c r="AS808" s="143" t="str">
        <f>IF(AI808="UI",VLOOKUP(AG808,'Convert Internation Units'!$A$2:$D$33,4,FALSE),IF(AG808="Penethamate hydroiodide",0.63,IF(AG808="Benzylpenicillin Procaine /
 Benzathine Penicillin",0.61,IF(AG808="Benzathine Penicillin",0.61,IF(AG808="Procaine benzylpenicillin",0.61,IF(AG808=Prodrug!F805,Prodrug!F805,Prodrug!F805))))))</f>
        <v/>
      </c>
      <c r="AT808" s="240" t="str">
        <f>IFERROR((((Calculations!K805*Calculations!G805)/Calculations!E805)*'Data Entry'!X808),"")</f>
        <v/>
      </c>
      <c r="AU808" s="146" t="str">
        <f>IFERROR(VLOOKUP(AG808,Lists!$P$2:$Q$182,2,0),"")</f>
        <v/>
      </c>
      <c r="AV808" s="143" t="str">
        <f>IF(AL808="UI",VLOOKUP(AJ808,'Convert Internation Units'!$A$2:$D$33,4,FALSE),IF(AJ808="Penethamate hydroiodide",0.63,IF(AJ808="Benzylpenicillin Procaine /
 Benzathine Penicillin",0.61,IF(AJ808="Benzathine Penicillin",0.61,IF(AJ808="Procaine benzylpenicillin",0.61,IF(AJ808=Prodrug!G805,Prodrug!G805,Prodrug!G805))))))</f>
        <v/>
      </c>
      <c r="AW808" s="240" t="str">
        <f>IFERROR((((Calculations!O805*Calculations!G805)/Calculations!E805)*'Data Entry'!X808),"")</f>
        <v/>
      </c>
      <c r="AX808" s="146" t="str">
        <f>IFERROR(VLOOKUP(AJ808,Lists!$P$2:$Q$182,2,0),"")</f>
        <v/>
      </c>
      <c r="AY808" s="143" t="str">
        <f>IF(AO808="UI",VLOOKUP(AM808,'Convert Internation Units'!$A$2:$D$33,4,FALSE),IF(AM808="Penethamate hydroiodide",0.63,IF(AM808="Benzylpenicillin Procaine /
 Benzathine Penicillin",0.61,IF(AM808="Benzathine Penicillin",0.61,IF(AM808="Procaine benzylpenicillin",0.61,IF(AM808=Prodrug!H805,Prodrug!H805,Prodrug!H805))))))</f>
        <v/>
      </c>
      <c r="AZ808" s="240" t="str">
        <f>IFERROR((((Calculations!S805*Calculations!G805)/Calculations!E805)*'Data Entry'!X808),"")</f>
        <v/>
      </c>
      <c r="BA808" s="146" t="str">
        <f>IFERROR(VLOOKUP(AM808,Lists!$P$2:$Q$182,2,0),"")</f>
        <v/>
      </c>
    </row>
    <row r="809" spans="1:53" s="5" customFormat="1">
      <c r="A809" s="116">
        <v>803</v>
      </c>
      <c r="B809" s="232"/>
      <c r="C809" s="105"/>
      <c r="D809" s="105"/>
      <c r="E809" s="105"/>
      <c r="F809" s="106"/>
      <c r="G809" s="107"/>
      <c r="H809" s="107"/>
      <c r="I809" s="108"/>
      <c r="J809" s="110"/>
      <c r="K809" s="110"/>
      <c r="L809" s="110"/>
      <c r="M809" s="110"/>
      <c r="N809" s="110"/>
      <c r="O809" s="110"/>
      <c r="P809" s="110"/>
      <c r="Q809" s="110"/>
      <c r="R809" s="110"/>
      <c r="S809" s="110"/>
      <c r="T809" s="110"/>
      <c r="U809" s="110"/>
      <c r="V809" s="110"/>
      <c r="W809" s="109"/>
      <c r="X809" s="111"/>
      <c r="Y809" s="112"/>
      <c r="Z809" s="112"/>
      <c r="AA809" s="113"/>
      <c r="AB809" s="114"/>
      <c r="AC809" s="115"/>
      <c r="AD809" s="113"/>
      <c r="AE809" s="113"/>
      <c r="AF809" s="112"/>
      <c r="AG809" s="116"/>
      <c r="AH809" s="115"/>
      <c r="AI809" s="174"/>
      <c r="AJ809" s="104"/>
      <c r="AK809" s="115"/>
      <c r="AL809" s="112"/>
      <c r="AM809" s="116"/>
      <c r="AN809" s="115"/>
      <c r="AO809" s="248"/>
      <c r="AP809" s="242" t="str">
        <f>IF(AD809="UI",VLOOKUP(AB809,'Convert Internation Units'!$A$2:$D$33,4,FALSE),IF(AB809="Penethamate hydroiodide",0.63,IF(AB809="Benzylpenicillin Procaine /
 Benzathine Penicillin",0.61,IF(AB809="Benzathine Penicillin",0.61,IF(AB809="Procaine benzylpenicillin",0.61,IF(AB809=Prodrug!E806,Prodrug!E806,Prodrug!E806))))))</f>
        <v/>
      </c>
      <c r="AQ809" s="239" t="str">
        <f>IFERROR((((Calculations!C806*Calculations!G806)/Calculations!E806)*'Data Entry'!X809),"")</f>
        <v/>
      </c>
      <c r="AR809" s="234" t="str">
        <f>IFERROR(VLOOKUP(AB809,Lists!$P$2:$Q$182,2,0),"")</f>
        <v/>
      </c>
      <c r="AS809" s="233" t="str">
        <f>IF(AI809="UI",VLOOKUP(AG809,'Convert Internation Units'!$A$2:$D$33,4,FALSE),IF(AG809="Penethamate hydroiodide",0.63,IF(AG809="Benzylpenicillin Procaine /
 Benzathine Penicillin",0.61,IF(AG809="Benzathine Penicillin",0.61,IF(AG809="Procaine benzylpenicillin",0.61,IF(AG809=Prodrug!F806,Prodrug!F806,Prodrug!F806))))))</f>
        <v/>
      </c>
      <c r="AT809" s="239" t="str">
        <f>IFERROR((((Calculations!K806*Calculations!G806)/Calculations!E806)*'Data Entry'!X809),"")</f>
        <v/>
      </c>
      <c r="AU809" s="235" t="str">
        <f>IFERROR(VLOOKUP(AG809,Lists!$P$2:$Q$182,2,0),"")</f>
        <v/>
      </c>
      <c r="AV809" s="233" t="str">
        <f>IF(AL809="UI",VLOOKUP(AJ809,'Convert Internation Units'!$A$2:$D$33,4,FALSE),IF(AJ809="Penethamate hydroiodide",0.63,IF(AJ809="Benzylpenicillin Procaine /
 Benzathine Penicillin",0.61,IF(AJ809="Benzathine Penicillin",0.61,IF(AJ809="Procaine benzylpenicillin",0.61,IF(AJ809=Prodrug!G806,Prodrug!G806,Prodrug!G806))))))</f>
        <v/>
      </c>
      <c r="AW809" s="239" t="str">
        <f>IFERROR((((Calculations!O806*Calculations!G806)/Calculations!E806)*'Data Entry'!X809),"")</f>
        <v/>
      </c>
      <c r="AX809" s="235" t="str">
        <f>IFERROR(VLOOKUP(AJ809,Lists!$P$2:$Q$182,2,0),"")</f>
        <v/>
      </c>
      <c r="AY809" s="233" t="str">
        <f>IF(AO809="UI",VLOOKUP(AM809,'Convert Internation Units'!$A$2:$D$33,4,FALSE),IF(AM809="Penethamate hydroiodide",0.63,IF(AM809="Benzylpenicillin Procaine /
 Benzathine Penicillin",0.61,IF(AM809="Benzathine Penicillin",0.61,IF(AM809="Procaine benzylpenicillin",0.61,IF(AM809=Prodrug!H806,Prodrug!H806,Prodrug!H806))))))</f>
        <v/>
      </c>
      <c r="AZ809" s="239" t="str">
        <f>IFERROR((((Calculations!S806*Calculations!G806)/Calculations!E806)*'Data Entry'!X809),"")</f>
        <v/>
      </c>
      <c r="BA809" s="235" t="str">
        <f>IFERROR(VLOOKUP(AM809,Lists!$P$2:$Q$182,2,0),"")</f>
        <v/>
      </c>
    </row>
    <row r="810" spans="1:53" s="5" customFormat="1">
      <c r="A810" s="6">
        <v>804</v>
      </c>
      <c r="B810" s="231"/>
      <c r="C810" s="7"/>
      <c r="D810" s="7"/>
      <c r="E810" s="7"/>
      <c r="F810" s="67"/>
      <c r="G810" s="79"/>
      <c r="H810" s="79"/>
      <c r="I810" s="75"/>
      <c r="J810" s="76"/>
      <c r="K810" s="76"/>
      <c r="L810" s="76"/>
      <c r="M810" s="76"/>
      <c r="N810" s="76"/>
      <c r="O810" s="76"/>
      <c r="P810" s="76"/>
      <c r="Q810" s="76"/>
      <c r="R810" s="76"/>
      <c r="S810" s="76"/>
      <c r="T810" s="76"/>
      <c r="U810" s="76"/>
      <c r="V810" s="76"/>
      <c r="W810" s="80"/>
      <c r="X810" s="69"/>
      <c r="Y810" s="25"/>
      <c r="Z810" s="25"/>
      <c r="AA810" s="8"/>
      <c r="AB810" s="28"/>
      <c r="AC810" s="23"/>
      <c r="AD810" s="8"/>
      <c r="AE810" s="8"/>
      <c r="AF810" s="25"/>
      <c r="AG810" s="6"/>
      <c r="AH810" s="23"/>
      <c r="AI810" s="173"/>
      <c r="AJ810" s="26"/>
      <c r="AK810" s="23"/>
      <c r="AL810" s="25"/>
      <c r="AM810" s="6"/>
      <c r="AN810" s="23"/>
      <c r="AO810" s="247"/>
      <c r="AP810" s="243" t="str">
        <f>IF(AD810="UI",VLOOKUP(AB810,'Convert Internation Units'!$A$2:$D$33,4,FALSE),IF(AB810="Penethamate hydroiodide",0.63,IF(AB810="Benzylpenicillin Procaine /
 Benzathine Penicillin",0.61,IF(AB810="Benzathine Penicillin",0.61,IF(AB810="Procaine benzylpenicillin",0.61,IF(AB810=Prodrug!E807,Prodrug!E807,Prodrug!E807))))))</f>
        <v/>
      </c>
      <c r="AQ810" s="240" t="str">
        <f>IFERROR((((Calculations!C807*Calculations!G807)/Calculations!E807)*'Data Entry'!X810),"")</f>
        <v/>
      </c>
      <c r="AR810" s="141" t="str">
        <f>IFERROR(VLOOKUP(AB810,Lists!$P$2:$Q$182,2,0),"")</f>
        <v/>
      </c>
      <c r="AS810" s="143" t="str">
        <f>IF(AI810="UI",VLOOKUP(AG810,'Convert Internation Units'!$A$2:$D$33,4,FALSE),IF(AG810="Penethamate hydroiodide",0.63,IF(AG810="Benzylpenicillin Procaine /
 Benzathine Penicillin",0.61,IF(AG810="Benzathine Penicillin",0.61,IF(AG810="Procaine benzylpenicillin",0.61,IF(AG810=Prodrug!F807,Prodrug!F807,Prodrug!F807))))))</f>
        <v/>
      </c>
      <c r="AT810" s="240" t="str">
        <f>IFERROR((((Calculations!K807*Calculations!G807)/Calculations!E807)*'Data Entry'!X810),"")</f>
        <v/>
      </c>
      <c r="AU810" s="146" t="str">
        <f>IFERROR(VLOOKUP(AG810,Lists!$P$2:$Q$182,2,0),"")</f>
        <v/>
      </c>
      <c r="AV810" s="143" t="str">
        <f>IF(AL810="UI",VLOOKUP(AJ810,'Convert Internation Units'!$A$2:$D$33,4,FALSE),IF(AJ810="Penethamate hydroiodide",0.63,IF(AJ810="Benzylpenicillin Procaine /
 Benzathine Penicillin",0.61,IF(AJ810="Benzathine Penicillin",0.61,IF(AJ810="Procaine benzylpenicillin",0.61,IF(AJ810=Prodrug!G807,Prodrug!G807,Prodrug!G807))))))</f>
        <v/>
      </c>
      <c r="AW810" s="240" t="str">
        <f>IFERROR((((Calculations!O807*Calculations!G807)/Calculations!E807)*'Data Entry'!X810),"")</f>
        <v/>
      </c>
      <c r="AX810" s="146" t="str">
        <f>IFERROR(VLOOKUP(AJ810,Lists!$P$2:$Q$182,2,0),"")</f>
        <v/>
      </c>
      <c r="AY810" s="143" t="str">
        <f>IF(AO810="UI",VLOOKUP(AM810,'Convert Internation Units'!$A$2:$D$33,4,FALSE),IF(AM810="Penethamate hydroiodide",0.63,IF(AM810="Benzylpenicillin Procaine /
 Benzathine Penicillin",0.61,IF(AM810="Benzathine Penicillin",0.61,IF(AM810="Procaine benzylpenicillin",0.61,IF(AM810=Prodrug!H807,Prodrug!H807,Prodrug!H807))))))</f>
        <v/>
      </c>
      <c r="AZ810" s="240" t="str">
        <f>IFERROR((((Calculations!S807*Calculations!G807)/Calculations!E807)*'Data Entry'!X810),"")</f>
        <v/>
      </c>
      <c r="BA810" s="146" t="str">
        <f>IFERROR(VLOOKUP(AM810,Lists!$P$2:$Q$182,2,0),"")</f>
        <v/>
      </c>
    </row>
    <row r="811" spans="1:53" s="5" customFormat="1">
      <c r="A811" s="116">
        <v>805</v>
      </c>
      <c r="B811" s="232"/>
      <c r="C811" s="105"/>
      <c r="D811" s="105"/>
      <c r="E811" s="105"/>
      <c r="F811" s="106"/>
      <c r="G811" s="107"/>
      <c r="H811" s="107"/>
      <c r="I811" s="108"/>
      <c r="J811" s="110"/>
      <c r="K811" s="110"/>
      <c r="L811" s="110"/>
      <c r="M811" s="110"/>
      <c r="N811" s="110"/>
      <c r="O811" s="110"/>
      <c r="P811" s="110"/>
      <c r="Q811" s="110"/>
      <c r="R811" s="110"/>
      <c r="S811" s="110"/>
      <c r="T811" s="110"/>
      <c r="U811" s="110"/>
      <c r="V811" s="110"/>
      <c r="W811" s="109"/>
      <c r="X811" s="111"/>
      <c r="Y811" s="112"/>
      <c r="Z811" s="112"/>
      <c r="AA811" s="113"/>
      <c r="AB811" s="114"/>
      <c r="AC811" s="115"/>
      <c r="AD811" s="113"/>
      <c r="AE811" s="113"/>
      <c r="AF811" s="112"/>
      <c r="AG811" s="116"/>
      <c r="AH811" s="115"/>
      <c r="AI811" s="174"/>
      <c r="AJ811" s="104"/>
      <c r="AK811" s="115"/>
      <c r="AL811" s="112"/>
      <c r="AM811" s="116"/>
      <c r="AN811" s="115"/>
      <c r="AO811" s="248"/>
      <c r="AP811" s="242" t="str">
        <f>IF(AD811="UI",VLOOKUP(AB811,'Convert Internation Units'!$A$2:$D$33,4,FALSE),IF(AB811="Penethamate hydroiodide",0.63,IF(AB811="Benzylpenicillin Procaine /
 Benzathine Penicillin",0.61,IF(AB811="Benzathine Penicillin",0.61,IF(AB811="Procaine benzylpenicillin",0.61,IF(AB811=Prodrug!E808,Prodrug!E808,Prodrug!E808))))))</f>
        <v/>
      </c>
      <c r="AQ811" s="239" t="str">
        <f>IFERROR((((Calculations!C808*Calculations!G808)/Calculations!E808)*'Data Entry'!X811),"")</f>
        <v/>
      </c>
      <c r="AR811" s="234" t="str">
        <f>IFERROR(VLOOKUP(AB811,Lists!$P$2:$Q$182,2,0),"")</f>
        <v/>
      </c>
      <c r="AS811" s="233" t="str">
        <f>IF(AI811="UI",VLOOKUP(AG811,'Convert Internation Units'!$A$2:$D$33,4,FALSE),IF(AG811="Penethamate hydroiodide",0.63,IF(AG811="Benzylpenicillin Procaine /
 Benzathine Penicillin",0.61,IF(AG811="Benzathine Penicillin",0.61,IF(AG811="Procaine benzylpenicillin",0.61,IF(AG811=Prodrug!F808,Prodrug!F808,Prodrug!F808))))))</f>
        <v/>
      </c>
      <c r="AT811" s="239" t="str">
        <f>IFERROR((((Calculations!K808*Calculations!G808)/Calculations!E808)*'Data Entry'!X811),"")</f>
        <v/>
      </c>
      <c r="AU811" s="235" t="str">
        <f>IFERROR(VLOOKUP(AG811,Lists!$P$2:$Q$182,2,0),"")</f>
        <v/>
      </c>
      <c r="AV811" s="233" t="str">
        <f>IF(AL811="UI",VLOOKUP(AJ811,'Convert Internation Units'!$A$2:$D$33,4,FALSE),IF(AJ811="Penethamate hydroiodide",0.63,IF(AJ811="Benzylpenicillin Procaine /
 Benzathine Penicillin",0.61,IF(AJ811="Benzathine Penicillin",0.61,IF(AJ811="Procaine benzylpenicillin",0.61,IF(AJ811=Prodrug!G808,Prodrug!G808,Prodrug!G808))))))</f>
        <v/>
      </c>
      <c r="AW811" s="239" t="str">
        <f>IFERROR((((Calculations!O808*Calculations!G808)/Calculations!E808)*'Data Entry'!X811),"")</f>
        <v/>
      </c>
      <c r="AX811" s="235" t="str">
        <f>IFERROR(VLOOKUP(AJ811,Lists!$P$2:$Q$182,2,0),"")</f>
        <v/>
      </c>
      <c r="AY811" s="233" t="str">
        <f>IF(AO811="UI",VLOOKUP(AM811,'Convert Internation Units'!$A$2:$D$33,4,FALSE),IF(AM811="Penethamate hydroiodide",0.63,IF(AM811="Benzylpenicillin Procaine /
 Benzathine Penicillin",0.61,IF(AM811="Benzathine Penicillin",0.61,IF(AM811="Procaine benzylpenicillin",0.61,IF(AM811=Prodrug!H808,Prodrug!H808,Prodrug!H808))))))</f>
        <v/>
      </c>
      <c r="AZ811" s="239" t="str">
        <f>IFERROR((((Calculations!S808*Calculations!G808)/Calculations!E808)*'Data Entry'!X811),"")</f>
        <v/>
      </c>
      <c r="BA811" s="235" t="str">
        <f>IFERROR(VLOOKUP(AM811,Lists!$P$2:$Q$182,2,0),"")</f>
        <v/>
      </c>
    </row>
    <row r="812" spans="1:53" s="5" customFormat="1">
      <c r="A812" s="6">
        <v>806</v>
      </c>
      <c r="B812" s="231"/>
      <c r="C812" s="7"/>
      <c r="D812" s="7"/>
      <c r="E812" s="7"/>
      <c r="F812" s="67"/>
      <c r="G812" s="79"/>
      <c r="H812" s="79"/>
      <c r="I812" s="75"/>
      <c r="J812" s="76"/>
      <c r="K812" s="76"/>
      <c r="L812" s="76"/>
      <c r="M812" s="76"/>
      <c r="N812" s="76"/>
      <c r="O812" s="76"/>
      <c r="P812" s="76"/>
      <c r="Q812" s="76"/>
      <c r="R812" s="76"/>
      <c r="S812" s="76"/>
      <c r="T812" s="76"/>
      <c r="U812" s="76"/>
      <c r="V812" s="76"/>
      <c r="W812" s="80"/>
      <c r="X812" s="69"/>
      <c r="Y812" s="25"/>
      <c r="Z812" s="25"/>
      <c r="AA812" s="8"/>
      <c r="AB812" s="28"/>
      <c r="AC812" s="23"/>
      <c r="AD812" s="8"/>
      <c r="AE812" s="8"/>
      <c r="AF812" s="25"/>
      <c r="AG812" s="6"/>
      <c r="AH812" s="23"/>
      <c r="AI812" s="173"/>
      <c r="AJ812" s="26"/>
      <c r="AK812" s="23"/>
      <c r="AL812" s="25"/>
      <c r="AM812" s="6"/>
      <c r="AN812" s="23"/>
      <c r="AO812" s="247"/>
      <c r="AP812" s="243" t="str">
        <f>IF(AD812="UI",VLOOKUP(AB812,'Convert Internation Units'!$A$2:$D$33,4,FALSE),IF(AB812="Penethamate hydroiodide",0.63,IF(AB812="Benzylpenicillin Procaine /
 Benzathine Penicillin",0.61,IF(AB812="Benzathine Penicillin",0.61,IF(AB812="Procaine benzylpenicillin",0.61,IF(AB812=Prodrug!E809,Prodrug!E809,Prodrug!E809))))))</f>
        <v/>
      </c>
      <c r="AQ812" s="240" t="str">
        <f>IFERROR((((Calculations!C809*Calculations!G809)/Calculations!E809)*'Data Entry'!X812),"")</f>
        <v/>
      </c>
      <c r="AR812" s="141" t="str">
        <f>IFERROR(VLOOKUP(AB812,Lists!$P$2:$Q$182,2,0),"")</f>
        <v/>
      </c>
      <c r="AS812" s="143" t="str">
        <f>IF(AI812="UI",VLOOKUP(AG812,'Convert Internation Units'!$A$2:$D$33,4,FALSE),IF(AG812="Penethamate hydroiodide",0.63,IF(AG812="Benzylpenicillin Procaine /
 Benzathine Penicillin",0.61,IF(AG812="Benzathine Penicillin",0.61,IF(AG812="Procaine benzylpenicillin",0.61,IF(AG812=Prodrug!F809,Prodrug!F809,Prodrug!F809))))))</f>
        <v/>
      </c>
      <c r="AT812" s="240" t="str">
        <f>IFERROR((((Calculations!K809*Calculations!G809)/Calculations!E809)*'Data Entry'!X812),"")</f>
        <v/>
      </c>
      <c r="AU812" s="146" t="str">
        <f>IFERROR(VLOOKUP(AG812,Lists!$P$2:$Q$182,2,0),"")</f>
        <v/>
      </c>
      <c r="AV812" s="143" t="str">
        <f>IF(AL812="UI",VLOOKUP(AJ812,'Convert Internation Units'!$A$2:$D$33,4,FALSE),IF(AJ812="Penethamate hydroiodide",0.63,IF(AJ812="Benzylpenicillin Procaine /
 Benzathine Penicillin",0.61,IF(AJ812="Benzathine Penicillin",0.61,IF(AJ812="Procaine benzylpenicillin",0.61,IF(AJ812=Prodrug!G809,Prodrug!G809,Prodrug!G809))))))</f>
        <v/>
      </c>
      <c r="AW812" s="240" t="str">
        <f>IFERROR((((Calculations!O809*Calculations!G809)/Calculations!E809)*'Data Entry'!X812),"")</f>
        <v/>
      </c>
      <c r="AX812" s="146" t="str">
        <f>IFERROR(VLOOKUP(AJ812,Lists!$P$2:$Q$182,2,0),"")</f>
        <v/>
      </c>
      <c r="AY812" s="143" t="str">
        <f>IF(AO812="UI",VLOOKUP(AM812,'Convert Internation Units'!$A$2:$D$33,4,FALSE),IF(AM812="Penethamate hydroiodide",0.63,IF(AM812="Benzylpenicillin Procaine /
 Benzathine Penicillin",0.61,IF(AM812="Benzathine Penicillin",0.61,IF(AM812="Procaine benzylpenicillin",0.61,IF(AM812=Prodrug!H809,Prodrug!H809,Prodrug!H809))))))</f>
        <v/>
      </c>
      <c r="AZ812" s="240" t="str">
        <f>IFERROR((((Calculations!S809*Calculations!G809)/Calculations!E809)*'Data Entry'!X812),"")</f>
        <v/>
      </c>
      <c r="BA812" s="146" t="str">
        <f>IFERROR(VLOOKUP(AM812,Lists!$P$2:$Q$182,2,0),"")</f>
        <v/>
      </c>
    </row>
    <row r="813" spans="1:53" s="5" customFormat="1">
      <c r="A813" s="116">
        <v>807</v>
      </c>
      <c r="B813" s="232"/>
      <c r="C813" s="105"/>
      <c r="D813" s="105"/>
      <c r="E813" s="105"/>
      <c r="F813" s="106"/>
      <c r="G813" s="107"/>
      <c r="H813" s="107"/>
      <c r="I813" s="108"/>
      <c r="J813" s="110"/>
      <c r="K813" s="110"/>
      <c r="L813" s="110"/>
      <c r="M813" s="110"/>
      <c r="N813" s="110"/>
      <c r="O813" s="110"/>
      <c r="P813" s="110"/>
      <c r="Q813" s="110"/>
      <c r="R813" s="110"/>
      <c r="S813" s="110"/>
      <c r="T813" s="110"/>
      <c r="U813" s="110"/>
      <c r="V813" s="110"/>
      <c r="W813" s="109"/>
      <c r="X813" s="111"/>
      <c r="Y813" s="112"/>
      <c r="Z813" s="112"/>
      <c r="AA813" s="113"/>
      <c r="AB813" s="114"/>
      <c r="AC813" s="115"/>
      <c r="AD813" s="113"/>
      <c r="AE813" s="113"/>
      <c r="AF813" s="112"/>
      <c r="AG813" s="116"/>
      <c r="AH813" s="115"/>
      <c r="AI813" s="174"/>
      <c r="AJ813" s="104"/>
      <c r="AK813" s="115"/>
      <c r="AL813" s="112"/>
      <c r="AM813" s="116"/>
      <c r="AN813" s="115"/>
      <c r="AO813" s="248"/>
      <c r="AP813" s="242" t="str">
        <f>IF(AD813="UI",VLOOKUP(AB813,'Convert Internation Units'!$A$2:$D$33,4,FALSE),IF(AB813="Penethamate hydroiodide",0.63,IF(AB813="Benzylpenicillin Procaine /
 Benzathine Penicillin",0.61,IF(AB813="Benzathine Penicillin",0.61,IF(AB813="Procaine benzylpenicillin",0.61,IF(AB813=Prodrug!E810,Prodrug!E810,Prodrug!E810))))))</f>
        <v/>
      </c>
      <c r="AQ813" s="239" t="str">
        <f>IFERROR((((Calculations!C810*Calculations!G810)/Calculations!E810)*'Data Entry'!X813),"")</f>
        <v/>
      </c>
      <c r="AR813" s="234" t="str">
        <f>IFERROR(VLOOKUP(AB813,Lists!$P$2:$Q$182,2,0),"")</f>
        <v/>
      </c>
      <c r="AS813" s="233" t="str">
        <f>IF(AI813="UI",VLOOKUP(AG813,'Convert Internation Units'!$A$2:$D$33,4,FALSE),IF(AG813="Penethamate hydroiodide",0.63,IF(AG813="Benzylpenicillin Procaine /
 Benzathine Penicillin",0.61,IF(AG813="Benzathine Penicillin",0.61,IF(AG813="Procaine benzylpenicillin",0.61,IF(AG813=Prodrug!F810,Prodrug!F810,Prodrug!F810))))))</f>
        <v/>
      </c>
      <c r="AT813" s="239" t="str">
        <f>IFERROR((((Calculations!K810*Calculations!G810)/Calculations!E810)*'Data Entry'!X813),"")</f>
        <v/>
      </c>
      <c r="AU813" s="235" t="str">
        <f>IFERROR(VLOOKUP(AG813,Lists!$P$2:$Q$182,2,0),"")</f>
        <v/>
      </c>
      <c r="AV813" s="233" t="str">
        <f>IF(AL813="UI",VLOOKUP(AJ813,'Convert Internation Units'!$A$2:$D$33,4,FALSE),IF(AJ813="Penethamate hydroiodide",0.63,IF(AJ813="Benzylpenicillin Procaine /
 Benzathine Penicillin",0.61,IF(AJ813="Benzathine Penicillin",0.61,IF(AJ813="Procaine benzylpenicillin",0.61,IF(AJ813=Prodrug!G810,Prodrug!G810,Prodrug!G810))))))</f>
        <v/>
      </c>
      <c r="AW813" s="239" t="str">
        <f>IFERROR((((Calculations!O810*Calculations!G810)/Calculations!E810)*'Data Entry'!X813),"")</f>
        <v/>
      </c>
      <c r="AX813" s="235" t="str">
        <f>IFERROR(VLOOKUP(AJ813,Lists!$P$2:$Q$182,2,0),"")</f>
        <v/>
      </c>
      <c r="AY813" s="233" t="str">
        <f>IF(AO813="UI",VLOOKUP(AM813,'Convert Internation Units'!$A$2:$D$33,4,FALSE),IF(AM813="Penethamate hydroiodide",0.63,IF(AM813="Benzylpenicillin Procaine /
 Benzathine Penicillin",0.61,IF(AM813="Benzathine Penicillin",0.61,IF(AM813="Procaine benzylpenicillin",0.61,IF(AM813=Prodrug!H810,Prodrug!H810,Prodrug!H810))))))</f>
        <v/>
      </c>
      <c r="AZ813" s="239" t="str">
        <f>IFERROR((((Calculations!S810*Calculations!G810)/Calculations!E810)*'Data Entry'!X813),"")</f>
        <v/>
      </c>
      <c r="BA813" s="235" t="str">
        <f>IFERROR(VLOOKUP(AM813,Lists!$P$2:$Q$182,2,0),"")</f>
        <v/>
      </c>
    </row>
    <row r="814" spans="1:53" s="5" customFormat="1">
      <c r="A814" s="6">
        <v>808</v>
      </c>
      <c r="B814" s="231"/>
      <c r="C814" s="7"/>
      <c r="D814" s="7"/>
      <c r="E814" s="7"/>
      <c r="F814" s="67"/>
      <c r="G814" s="79"/>
      <c r="H814" s="79"/>
      <c r="I814" s="75"/>
      <c r="J814" s="76"/>
      <c r="K814" s="76"/>
      <c r="L814" s="76"/>
      <c r="M814" s="76"/>
      <c r="N814" s="76"/>
      <c r="O814" s="76"/>
      <c r="P814" s="76"/>
      <c r="Q814" s="76"/>
      <c r="R814" s="76"/>
      <c r="S814" s="76"/>
      <c r="T814" s="76"/>
      <c r="U814" s="76"/>
      <c r="V814" s="76"/>
      <c r="W814" s="80"/>
      <c r="X814" s="69"/>
      <c r="Y814" s="25"/>
      <c r="Z814" s="25"/>
      <c r="AA814" s="8"/>
      <c r="AB814" s="28"/>
      <c r="AC814" s="23"/>
      <c r="AD814" s="8"/>
      <c r="AE814" s="8"/>
      <c r="AF814" s="25"/>
      <c r="AG814" s="6"/>
      <c r="AH814" s="23"/>
      <c r="AI814" s="173"/>
      <c r="AJ814" s="26"/>
      <c r="AK814" s="23"/>
      <c r="AL814" s="25"/>
      <c r="AM814" s="6"/>
      <c r="AN814" s="23"/>
      <c r="AO814" s="247"/>
      <c r="AP814" s="243" t="str">
        <f>IF(AD814="UI",VLOOKUP(AB814,'Convert Internation Units'!$A$2:$D$33,4,FALSE),IF(AB814="Penethamate hydroiodide",0.63,IF(AB814="Benzylpenicillin Procaine /
 Benzathine Penicillin",0.61,IF(AB814="Benzathine Penicillin",0.61,IF(AB814="Procaine benzylpenicillin",0.61,IF(AB814=Prodrug!E811,Prodrug!E811,Prodrug!E811))))))</f>
        <v/>
      </c>
      <c r="AQ814" s="240" t="str">
        <f>IFERROR((((Calculations!C811*Calculations!G811)/Calculations!E811)*'Data Entry'!X814),"")</f>
        <v/>
      </c>
      <c r="AR814" s="141" t="str">
        <f>IFERROR(VLOOKUP(AB814,Lists!$P$2:$Q$182,2,0),"")</f>
        <v/>
      </c>
      <c r="AS814" s="143" t="str">
        <f>IF(AI814="UI",VLOOKUP(AG814,'Convert Internation Units'!$A$2:$D$33,4,FALSE),IF(AG814="Penethamate hydroiodide",0.63,IF(AG814="Benzylpenicillin Procaine /
 Benzathine Penicillin",0.61,IF(AG814="Benzathine Penicillin",0.61,IF(AG814="Procaine benzylpenicillin",0.61,IF(AG814=Prodrug!F811,Prodrug!F811,Prodrug!F811))))))</f>
        <v/>
      </c>
      <c r="AT814" s="240" t="str">
        <f>IFERROR((((Calculations!K811*Calculations!G811)/Calculations!E811)*'Data Entry'!X814),"")</f>
        <v/>
      </c>
      <c r="AU814" s="146" t="str">
        <f>IFERROR(VLOOKUP(AG814,Lists!$P$2:$Q$182,2,0),"")</f>
        <v/>
      </c>
      <c r="AV814" s="143" t="str">
        <f>IF(AL814="UI",VLOOKUP(AJ814,'Convert Internation Units'!$A$2:$D$33,4,FALSE),IF(AJ814="Penethamate hydroiodide",0.63,IF(AJ814="Benzylpenicillin Procaine /
 Benzathine Penicillin",0.61,IF(AJ814="Benzathine Penicillin",0.61,IF(AJ814="Procaine benzylpenicillin",0.61,IF(AJ814=Prodrug!G811,Prodrug!G811,Prodrug!G811))))))</f>
        <v/>
      </c>
      <c r="AW814" s="240" t="str">
        <f>IFERROR((((Calculations!O811*Calculations!G811)/Calculations!E811)*'Data Entry'!X814),"")</f>
        <v/>
      </c>
      <c r="AX814" s="146" t="str">
        <f>IFERROR(VLOOKUP(AJ814,Lists!$P$2:$Q$182,2,0),"")</f>
        <v/>
      </c>
      <c r="AY814" s="143" t="str">
        <f>IF(AO814="UI",VLOOKUP(AM814,'Convert Internation Units'!$A$2:$D$33,4,FALSE),IF(AM814="Penethamate hydroiodide",0.63,IF(AM814="Benzylpenicillin Procaine /
 Benzathine Penicillin",0.61,IF(AM814="Benzathine Penicillin",0.61,IF(AM814="Procaine benzylpenicillin",0.61,IF(AM814=Prodrug!H811,Prodrug!H811,Prodrug!H811))))))</f>
        <v/>
      </c>
      <c r="AZ814" s="240" t="str">
        <f>IFERROR((((Calculations!S811*Calculations!G811)/Calculations!E811)*'Data Entry'!X814),"")</f>
        <v/>
      </c>
      <c r="BA814" s="146" t="str">
        <f>IFERROR(VLOOKUP(AM814,Lists!$P$2:$Q$182,2,0),"")</f>
        <v/>
      </c>
    </row>
    <row r="815" spans="1:53" s="5" customFormat="1">
      <c r="A815" s="116">
        <v>809</v>
      </c>
      <c r="B815" s="232"/>
      <c r="C815" s="105"/>
      <c r="D815" s="105"/>
      <c r="E815" s="105"/>
      <c r="F815" s="106"/>
      <c r="G815" s="107"/>
      <c r="H815" s="107"/>
      <c r="I815" s="108"/>
      <c r="J815" s="110"/>
      <c r="K815" s="110"/>
      <c r="L815" s="110"/>
      <c r="M815" s="110"/>
      <c r="N815" s="110"/>
      <c r="O815" s="110"/>
      <c r="P815" s="110"/>
      <c r="Q815" s="110"/>
      <c r="R815" s="110"/>
      <c r="S815" s="110"/>
      <c r="T815" s="110"/>
      <c r="U815" s="110"/>
      <c r="V815" s="110"/>
      <c r="W815" s="109"/>
      <c r="X815" s="111"/>
      <c r="Y815" s="112"/>
      <c r="Z815" s="112"/>
      <c r="AA815" s="113"/>
      <c r="AB815" s="114"/>
      <c r="AC815" s="115"/>
      <c r="AD815" s="113"/>
      <c r="AE815" s="113"/>
      <c r="AF815" s="112"/>
      <c r="AG815" s="116"/>
      <c r="AH815" s="115"/>
      <c r="AI815" s="174"/>
      <c r="AJ815" s="104"/>
      <c r="AK815" s="115"/>
      <c r="AL815" s="112"/>
      <c r="AM815" s="116"/>
      <c r="AN815" s="115"/>
      <c r="AO815" s="248"/>
      <c r="AP815" s="242" t="str">
        <f>IF(AD815="UI",VLOOKUP(AB815,'Convert Internation Units'!$A$2:$D$33,4,FALSE),IF(AB815="Penethamate hydroiodide",0.63,IF(AB815="Benzylpenicillin Procaine /
 Benzathine Penicillin",0.61,IF(AB815="Benzathine Penicillin",0.61,IF(AB815="Procaine benzylpenicillin",0.61,IF(AB815=Prodrug!E812,Prodrug!E812,Prodrug!E812))))))</f>
        <v/>
      </c>
      <c r="AQ815" s="239" t="str">
        <f>IFERROR((((Calculations!C812*Calculations!G812)/Calculations!E812)*'Data Entry'!X815),"")</f>
        <v/>
      </c>
      <c r="AR815" s="234" t="str">
        <f>IFERROR(VLOOKUP(AB815,Lists!$P$2:$Q$182,2,0),"")</f>
        <v/>
      </c>
      <c r="AS815" s="233" t="str">
        <f>IF(AI815="UI",VLOOKUP(AG815,'Convert Internation Units'!$A$2:$D$33,4,FALSE),IF(AG815="Penethamate hydroiodide",0.63,IF(AG815="Benzylpenicillin Procaine /
 Benzathine Penicillin",0.61,IF(AG815="Benzathine Penicillin",0.61,IF(AG815="Procaine benzylpenicillin",0.61,IF(AG815=Prodrug!F812,Prodrug!F812,Prodrug!F812))))))</f>
        <v/>
      </c>
      <c r="AT815" s="239" t="str">
        <f>IFERROR((((Calculations!K812*Calculations!G812)/Calculations!E812)*'Data Entry'!X815),"")</f>
        <v/>
      </c>
      <c r="AU815" s="235" t="str">
        <f>IFERROR(VLOOKUP(AG815,Lists!$P$2:$Q$182,2,0),"")</f>
        <v/>
      </c>
      <c r="AV815" s="233" t="str">
        <f>IF(AL815="UI",VLOOKUP(AJ815,'Convert Internation Units'!$A$2:$D$33,4,FALSE),IF(AJ815="Penethamate hydroiodide",0.63,IF(AJ815="Benzylpenicillin Procaine /
 Benzathine Penicillin",0.61,IF(AJ815="Benzathine Penicillin",0.61,IF(AJ815="Procaine benzylpenicillin",0.61,IF(AJ815=Prodrug!G812,Prodrug!G812,Prodrug!G812))))))</f>
        <v/>
      </c>
      <c r="AW815" s="239" t="str">
        <f>IFERROR((((Calculations!O812*Calculations!G812)/Calculations!E812)*'Data Entry'!X815),"")</f>
        <v/>
      </c>
      <c r="AX815" s="235" t="str">
        <f>IFERROR(VLOOKUP(AJ815,Lists!$P$2:$Q$182,2,0),"")</f>
        <v/>
      </c>
      <c r="AY815" s="233" t="str">
        <f>IF(AO815="UI",VLOOKUP(AM815,'Convert Internation Units'!$A$2:$D$33,4,FALSE),IF(AM815="Penethamate hydroiodide",0.63,IF(AM815="Benzylpenicillin Procaine /
 Benzathine Penicillin",0.61,IF(AM815="Benzathine Penicillin",0.61,IF(AM815="Procaine benzylpenicillin",0.61,IF(AM815=Prodrug!H812,Prodrug!H812,Prodrug!H812))))))</f>
        <v/>
      </c>
      <c r="AZ815" s="239" t="str">
        <f>IFERROR((((Calculations!S812*Calculations!G812)/Calculations!E812)*'Data Entry'!X815),"")</f>
        <v/>
      </c>
      <c r="BA815" s="235" t="str">
        <f>IFERROR(VLOOKUP(AM815,Lists!$P$2:$Q$182,2,0),"")</f>
        <v/>
      </c>
    </row>
    <row r="816" spans="1:53" s="5" customFormat="1">
      <c r="A816" s="6">
        <v>810</v>
      </c>
      <c r="B816" s="231"/>
      <c r="C816" s="7"/>
      <c r="D816" s="7"/>
      <c r="E816" s="7"/>
      <c r="F816" s="67"/>
      <c r="G816" s="79"/>
      <c r="H816" s="79"/>
      <c r="I816" s="75"/>
      <c r="J816" s="76"/>
      <c r="K816" s="76"/>
      <c r="L816" s="76"/>
      <c r="M816" s="76"/>
      <c r="N816" s="76"/>
      <c r="O816" s="76"/>
      <c r="P816" s="76"/>
      <c r="Q816" s="76"/>
      <c r="R816" s="76"/>
      <c r="S816" s="76"/>
      <c r="T816" s="76"/>
      <c r="U816" s="76"/>
      <c r="V816" s="76"/>
      <c r="W816" s="80"/>
      <c r="X816" s="69"/>
      <c r="Y816" s="25"/>
      <c r="Z816" s="25"/>
      <c r="AA816" s="8"/>
      <c r="AB816" s="28"/>
      <c r="AC816" s="23"/>
      <c r="AD816" s="8"/>
      <c r="AE816" s="8"/>
      <c r="AF816" s="25"/>
      <c r="AG816" s="6"/>
      <c r="AH816" s="23"/>
      <c r="AI816" s="173"/>
      <c r="AJ816" s="26"/>
      <c r="AK816" s="23"/>
      <c r="AL816" s="25"/>
      <c r="AM816" s="6"/>
      <c r="AN816" s="23"/>
      <c r="AO816" s="247"/>
      <c r="AP816" s="243" t="str">
        <f>IF(AD816="UI",VLOOKUP(AB816,'Convert Internation Units'!$A$2:$D$33,4,FALSE),IF(AB816="Penethamate hydroiodide",0.63,IF(AB816="Benzylpenicillin Procaine /
 Benzathine Penicillin",0.61,IF(AB816="Benzathine Penicillin",0.61,IF(AB816="Procaine benzylpenicillin",0.61,IF(AB816=Prodrug!E813,Prodrug!E813,Prodrug!E813))))))</f>
        <v/>
      </c>
      <c r="AQ816" s="240" t="str">
        <f>IFERROR((((Calculations!C813*Calculations!G813)/Calculations!E813)*'Data Entry'!X816),"")</f>
        <v/>
      </c>
      <c r="AR816" s="141" t="str">
        <f>IFERROR(VLOOKUP(AB816,Lists!$P$2:$Q$182,2,0),"")</f>
        <v/>
      </c>
      <c r="AS816" s="143" t="str">
        <f>IF(AI816="UI",VLOOKUP(AG816,'Convert Internation Units'!$A$2:$D$33,4,FALSE),IF(AG816="Penethamate hydroiodide",0.63,IF(AG816="Benzylpenicillin Procaine /
 Benzathine Penicillin",0.61,IF(AG816="Benzathine Penicillin",0.61,IF(AG816="Procaine benzylpenicillin",0.61,IF(AG816=Prodrug!F813,Prodrug!F813,Prodrug!F813))))))</f>
        <v/>
      </c>
      <c r="AT816" s="240" t="str">
        <f>IFERROR((((Calculations!K813*Calculations!G813)/Calculations!E813)*'Data Entry'!X816),"")</f>
        <v/>
      </c>
      <c r="AU816" s="146" t="str">
        <f>IFERROR(VLOOKUP(AG816,Lists!$P$2:$Q$182,2,0),"")</f>
        <v/>
      </c>
      <c r="AV816" s="143" t="str">
        <f>IF(AL816="UI",VLOOKUP(AJ816,'Convert Internation Units'!$A$2:$D$33,4,FALSE),IF(AJ816="Penethamate hydroiodide",0.63,IF(AJ816="Benzylpenicillin Procaine /
 Benzathine Penicillin",0.61,IF(AJ816="Benzathine Penicillin",0.61,IF(AJ816="Procaine benzylpenicillin",0.61,IF(AJ816=Prodrug!G813,Prodrug!G813,Prodrug!G813))))))</f>
        <v/>
      </c>
      <c r="AW816" s="240" t="str">
        <f>IFERROR((((Calculations!O813*Calculations!G813)/Calculations!E813)*'Data Entry'!X816),"")</f>
        <v/>
      </c>
      <c r="AX816" s="146" t="str">
        <f>IFERROR(VLOOKUP(AJ816,Lists!$P$2:$Q$182,2,0),"")</f>
        <v/>
      </c>
      <c r="AY816" s="143" t="str">
        <f>IF(AO816="UI",VLOOKUP(AM816,'Convert Internation Units'!$A$2:$D$33,4,FALSE),IF(AM816="Penethamate hydroiodide",0.63,IF(AM816="Benzylpenicillin Procaine /
 Benzathine Penicillin",0.61,IF(AM816="Benzathine Penicillin",0.61,IF(AM816="Procaine benzylpenicillin",0.61,IF(AM816=Prodrug!H813,Prodrug!H813,Prodrug!H813))))))</f>
        <v/>
      </c>
      <c r="AZ816" s="240" t="str">
        <f>IFERROR((((Calculations!S813*Calculations!G813)/Calculations!E813)*'Data Entry'!X816),"")</f>
        <v/>
      </c>
      <c r="BA816" s="146" t="str">
        <f>IFERROR(VLOOKUP(AM816,Lists!$P$2:$Q$182,2,0),"")</f>
        <v/>
      </c>
    </row>
    <row r="817" spans="1:53" s="5" customFormat="1">
      <c r="A817" s="116">
        <v>811</v>
      </c>
      <c r="B817" s="232"/>
      <c r="C817" s="105"/>
      <c r="D817" s="105"/>
      <c r="E817" s="105"/>
      <c r="F817" s="106"/>
      <c r="G817" s="107"/>
      <c r="H817" s="107"/>
      <c r="I817" s="108"/>
      <c r="J817" s="110"/>
      <c r="K817" s="110"/>
      <c r="L817" s="110"/>
      <c r="M817" s="110"/>
      <c r="N817" s="110"/>
      <c r="O817" s="110"/>
      <c r="P817" s="110"/>
      <c r="Q817" s="110"/>
      <c r="R817" s="110"/>
      <c r="S817" s="110"/>
      <c r="T817" s="110"/>
      <c r="U817" s="110"/>
      <c r="V817" s="110"/>
      <c r="W817" s="109"/>
      <c r="X817" s="111"/>
      <c r="Y817" s="112"/>
      <c r="Z817" s="112"/>
      <c r="AA817" s="113"/>
      <c r="AB817" s="114"/>
      <c r="AC817" s="115"/>
      <c r="AD817" s="113"/>
      <c r="AE817" s="113"/>
      <c r="AF817" s="112"/>
      <c r="AG817" s="116"/>
      <c r="AH817" s="115"/>
      <c r="AI817" s="174"/>
      <c r="AJ817" s="104"/>
      <c r="AK817" s="115"/>
      <c r="AL817" s="112"/>
      <c r="AM817" s="116"/>
      <c r="AN817" s="115"/>
      <c r="AO817" s="248"/>
      <c r="AP817" s="242" t="str">
        <f>IF(AD817="UI",VLOOKUP(AB817,'Convert Internation Units'!$A$2:$D$33,4,FALSE),IF(AB817="Penethamate hydroiodide",0.63,IF(AB817="Benzylpenicillin Procaine /
 Benzathine Penicillin",0.61,IF(AB817="Benzathine Penicillin",0.61,IF(AB817="Procaine benzylpenicillin",0.61,IF(AB817=Prodrug!E814,Prodrug!E814,Prodrug!E814))))))</f>
        <v/>
      </c>
      <c r="AQ817" s="239" t="str">
        <f>IFERROR((((Calculations!C814*Calculations!G814)/Calculations!E814)*'Data Entry'!X817),"")</f>
        <v/>
      </c>
      <c r="AR817" s="234" t="str">
        <f>IFERROR(VLOOKUP(AB817,Lists!$P$2:$Q$182,2,0),"")</f>
        <v/>
      </c>
      <c r="AS817" s="233" t="str">
        <f>IF(AI817="UI",VLOOKUP(AG817,'Convert Internation Units'!$A$2:$D$33,4,FALSE),IF(AG817="Penethamate hydroiodide",0.63,IF(AG817="Benzylpenicillin Procaine /
 Benzathine Penicillin",0.61,IF(AG817="Benzathine Penicillin",0.61,IF(AG817="Procaine benzylpenicillin",0.61,IF(AG817=Prodrug!F814,Prodrug!F814,Prodrug!F814))))))</f>
        <v/>
      </c>
      <c r="AT817" s="239" t="str">
        <f>IFERROR((((Calculations!K814*Calculations!G814)/Calculations!E814)*'Data Entry'!X817),"")</f>
        <v/>
      </c>
      <c r="AU817" s="235" t="str">
        <f>IFERROR(VLOOKUP(AG817,Lists!$P$2:$Q$182,2,0),"")</f>
        <v/>
      </c>
      <c r="AV817" s="233" t="str">
        <f>IF(AL817="UI",VLOOKUP(AJ817,'Convert Internation Units'!$A$2:$D$33,4,FALSE),IF(AJ817="Penethamate hydroiodide",0.63,IF(AJ817="Benzylpenicillin Procaine /
 Benzathine Penicillin",0.61,IF(AJ817="Benzathine Penicillin",0.61,IF(AJ817="Procaine benzylpenicillin",0.61,IF(AJ817=Prodrug!G814,Prodrug!G814,Prodrug!G814))))))</f>
        <v/>
      </c>
      <c r="AW817" s="239" t="str">
        <f>IFERROR((((Calculations!O814*Calculations!G814)/Calculations!E814)*'Data Entry'!X817),"")</f>
        <v/>
      </c>
      <c r="AX817" s="235" t="str">
        <f>IFERROR(VLOOKUP(AJ817,Lists!$P$2:$Q$182,2,0),"")</f>
        <v/>
      </c>
      <c r="AY817" s="233" t="str">
        <f>IF(AO817="UI",VLOOKUP(AM817,'Convert Internation Units'!$A$2:$D$33,4,FALSE),IF(AM817="Penethamate hydroiodide",0.63,IF(AM817="Benzylpenicillin Procaine /
 Benzathine Penicillin",0.61,IF(AM817="Benzathine Penicillin",0.61,IF(AM817="Procaine benzylpenicillin",0.61,IF(AM817=Prodrug!H814,Prodrug!H814,Prodrug!H814))))))</f>
        <v/>
      </c>
      <c r="AZ817" s="239" t="str">
        <f>IFERROR((((Calculations!S814*Calculations!G814)/Calculations!E814)*'Data Entry'!X817),"")</f>
        <v/>
      </c>
      <c r="BA817" s="235" t="str">
        <f>IFERROR(VLOOKUP(AM817,Lists!$P$2:$Q$182,2,0),"")</f>
        <v/>
      </c>
    </row>
    <row r="818" spans="1:53" s="5" customFormat="1">
      <c r="A818" s="6">
        <v>812</v>
      </c>
      <c r="B818" s="231"/>
      <c r="C818" s="7"/>
      <c r="D818" s="7"/>
      <c r="E818" s="7"/>
      <c r="F818" s="67"/>
      <c r="G818" s="79"/>
      <c r="H818" s="79"/>
      <c r="I818" s="75"/>
      <c r="J818" s="76"/>
      <c r="K818" s="76"/>
      <c r="L818" s="76"/>
      <c r="M818" s="76"/>
      <c r="N818" s="76"/>
      <c r="O818" s="76"/>
      <c r="P818" s="76"/>
      <c r="Q818" s="76"/>
      <c r="R818" s="76"/>
      <c r="S818" s="76"/>
      <c r="T818" s="76"/>
      <c r="U818" s="76"/>
      <c r="V818" s="76"/>
      <c r="W818" s="80"/>
      <c r="X818" s="69"/>
      <c r="Y818" s="25"/>
      <c r="Z818" s="25"/>
      <c r="AA818" s="8"/>
      <c r="AB818" s="28"/>
      <c r="AC818" s="23"/>
      <c r="AD818" s="8"/>
      <c r="AE818" s="8"/>
      <c r="AF818" s="25"/>
      <c r="AG818" s="6"/>
      <c r="AH818" s="23"/>
      <c r="AI818" s="173"/>
      <c r="AJ818" s="26"/>
      <c r="AK818" s="23"/>
      <c r="AL818" s="25"/>
      <c r="AM818" s="6"/>
      <c r="AN818" s="23"/>
      <c r="AO818" s="247"/>
      <c r="AP818" s="243" t="str">
        <f>IF(AD818="UI",VLOOKUP(AB818,'Convert Internation Units'!$A$2:$D$33,4,FALSE),IF(AB818="Penethamate hydroiodide",0.63,IF(AB818="Benzylpenicillin Procaine /
 Benzathine Penicillin",0.61,IF(AB818="Benzathine Penicillin",0.61,IF(AB818="Procaine benzylpenicillin",0.61,IF(AB818=Prodrug!E815,Prodrug!E815,Prodrug!E815))))))</f>
        <v/>
      </c>
      <c r="AQ818" s="240" t="str">
        <f>IFERROR((((Calculations!C815*Calculations!G815)/Calculations!E815)*'Data Entry'!X818),"")</f>
        <v/>
      </c>
      <c r="AR818" s="141" t="str">
        <f>IFERROR(VLOOKUP(AB818,Lists!$P$2:$Q$182,2,0),"")</f>
        <v/>
      </c>
      <c r="AS818" s="143" t="str">
        <f>IF(AI818="UI",VLOOKUP(AG818,'Convert Internation Units'!$A$2:$D$33,4,FALSE),IF(AG818="Penethamate hydroiodide",0.63,IF(AG818="Benzylpenicillin Procaine /
 Benzathine Penicillin",0.61,IF(AG818="Benzathine Penicillin",0.61,IF(AG818="Procaine benzylpenicillin",0.61,IF(AG818=Prodrug!F815,Prodrug!F815,Prodrug!F815))))))</f>
        <v/>
      </c>
      <c r="AT818" s="240" t="str">
        <f>IFERROR((((Calculations!K815*Calculations!G815)/Calculations!E815)*'Data Entry'!X818),"")</f>
        <v/>
      </c>
      <c r="AU818" s="146" t="str">
        <f>IFERROR(VLOOKUP(AG818,Lists!$P$2:$Q$182,2,0),"")</f>
        <v/>
      </c>
      <c r="AV818" s="143" t="str">
        <f>IF(AL818="UI",VLOOKUP(AJ818,'Convert Internation Units'!$A$2:$D$33,4,FALSE),IF(AJ818="Penethamate hydroiodide",0.63,IF(AJ818="Benzylpenicillin Procaine /
 Benzathine Penicillin",0.61,IF(AJ818="Benzathine Penicillin",0.61,IF(AJ818="Procaine benzylpenicillin",0.61,IF(AJ818=Prodrug!G815,Prodrug!G815,Prodrug!G815))))))</f>
        <v/>
      </c>
      <c r="AW818" s="240" t="str">
        <f>IFERROR((((Calculations!O815*Calculations!G815)/Calculations!E815)*'Data Entry'!X818),"")</f>
        <v/>
      </c>
      <c r="AX818" s="146" t="str">
        <f>IFERROR(VLOOKUP(AJ818,Lists!$P$2:$Q$182,2,0),"")</f>
        <v/>
      </c>
      <c r="AY818" s="143" t="str">
        <f>IF(AO818="UI",VLOOKUP(AM818,'Convert Internation Units'!$A$2:$D$33,4,FALSE),IF(AM818="Penethamate hydroiodide",0.63,IF(AM818="Benzylpenicillin Procaine /
 Benzathine Penicillin",0.61,IF(AM818="Benzathine Penicillin",0.61,IF(AM818="Procaine benzylpenicillin",0.61,IF(AM818=Prodrug!H815,Prodrug!H815,Prodrug!H815))))))</f>
        <v/>
      </c>
      <c r="AZ818" s="240" t="str">
        <f>IFERROR((((Calculations!S815*Calculations!G815)/Calculations!E815)*'Data Entry'!X818),"")</f>
        <v/>
      </c>
      <c r="BA818" s="146" t="str">
        <f>IFERROR(VLOOKUP(AM818,Lists!$P$2:$Q$182,2,0),"")</f>
        <v/>
      </c>
    </row>
    <row r="819" spans="1:53" s="5" customFormat="1">
      <c r="A819" s="116">
        <v>813</v>
      </c>
      <c r="B819" s="232"/>
      <c r="C819" s="105"/>
      <c r="D819" s="105"/>
      <c r="E819" s="105"/>
      <c r="F819" s="106"/>
      <c r="G819" s="107"/>
      <c r="H819" s="107"/>
      <c r="I819" s="108"/>
      <c r="J819" s="110"/>
      <c r="K819" s="110"/>
      <c r="L819" s="110"/>
      <c r="M819" s="110"/>
      <c r="N819" s="110"/>
      <c r="O819" s="110"/>
      <c r="P819" s="110"/>
      <c r="Q819" s="110"/>
      <c r="R819" s="110"/>
      <c r="S819" s="110"/>
      <c r="T819" s="110"/>
      <c r="U819" s="110"/>
      <c r="V819" s="110"/>
      <c r="W819" s="109"/>
      <c r="X819" s="111"/>
      <c r="Y819" s="112"/>
      <c r="Z819" s="112"/>
      <c r="AA819" s="113"/>
      <c r="AB819" s="114"/>
      <c r="AC819" s="115"/>
      <c r="AD819" s="113"/>
      <c r="AE819" s="113"/>
      <c r="AF819" s="112"/>
      <c r="AG819" s="116"/>
      <c r="AH819" s="115"/>
      <c r="AI819" s="174"/>
      <c r="AJ819" s="104"/>
      <c r="AK819" s="115"/>
      <c r="AL819" s="112"/>
      <c r="AM819" s="116"/>
      <c r="AN819" s="115"/>
      <c r="AO819" s="248"/>
      <c r="AP819" s="242" t="str">
        <f>IF(AD819="UI",VLOOKUP(AB819,'Convert Internation Units'!$A$2:$D$33,4,FALSE),IF(AB819="Penethamate hydroiodide",0.63,IF(AB819="Benzylpenicillin Procaine /
 Benzathine Penicillin",0.61,IF(AB819="Benzathine Penicillin",0.61,IF(AB819="Procaine benzylpenicillin",0.61,IF(AB819=Prodrug!E816,Prodrug!E816,Prodrug!E816))))))</f>
        <v/>
      </c>
      <c r="AQ819" s="239" t="str">
        <f>IFERROR((((Calculations!C816*Calculations!G816)/Calculations!E816)*'Data Entry'!X819),"")</f>
        <v/>
      </c>
      <c r="AR819" s="234" t="str">
        <f>IFERROR(VLOOKUP(AB819,Lists!$P$2:$Q$182,2,0),"")</f>
        <v/>
      </c>
      <c r="AS819" s="233" t="str">
        <f>IF(AI819="UI",VLOOKUP(AG819,'Convert Internation Units'!$A$2:$D$33,4,FALSE),IF(AG819="Penethamate hydroiodide",0.63,IF(AG819="Benzylpenicillin Procaine /
 Benzathine Penicillin",0.61,IF(AG819="Benzathine Penicillin",0.61,IF(AG819="Procaine benzylpenicillin",0.61,IF(AG819=Prodrug!F816,Prodrug!F816,Prodrug!F816))))))</f>
        <v/>
      </c>
      <c r="AT819" s="239" t="str">
        <f>IFERROR((((Calculations!K816*Calculations!G816)/Calculations!E816)*'Data Entry'!X819),"")</f>
        <v/>
      </c>
      <c r="AU819" s="235" t="str">
        <f>IFERROR(VLOOKUP(AG819,Lists!$P$2:$Q$182,2,0),"")</f>
        <v/>
      </c>
      <c r="AV819" s="233" t="str">
        <f>IF(AL819="UI",VLOOKUP(AJ819,'Convert Internation Units'!$A$2:$D$33,4,FALSE),IF(AJ819="Penethamate hydroiodide",0.63,IF(AJ819="Benzylpenicillin Procaine /
 Benzathine Penicillin",0.61,IF(AJ819="Benzathine Penicillin",0.61,IF(AJ819="Procaine benzylpenicillin",0.61,IF(AJ819=Prodrug!G816,Prodrug!G816,Prodrug!G816))))))</f>
        <v/>
      </c>
      <c r="AW819" s="239" t="str">
        <f>IFERROR((((Calculations!O816*Calculations!G816)/Calculations!E816)*'Data Entry'!X819),"")</f>
        <v/>
      </c>
      <c r="AX819" s="235" t="str">
        <f>IFERROR(VLOOKUP(AJ819,Lists!$P$2:$Q$182,2,0),"")</f>
        <v/>
      </c>
      <c r="AY819" s="233" t="str">
        <f>IF(AO819="UI",VLOOKUP(AM819,'Convert Internation Units'!$A$2:$D$33,4,FALSE),IF(AM819="Penethamate hydroiodide",0.63,IF(AM819="Benzylpenicillin Procaine /
 Benzathine Penicillin",0.61,IF(AM819="Benzathine Penicillin",0.61,IF(AM819="Procaine benzylpenicillin",0.61,IF(AM819=Prodrug!H816,Prodrug!H816,Prodrug!H816))))))</f>
        <v/>
      </c>
      <c r="AZ819" s="239" t="str">
        <f>IFERROR((((Calculations!S816*Calculations!G816)/Calculations!E816)*'Data Entry'!X819),"")</f>
        <v/>
      </c>
      <c r="BA819" s="235" t="str">
        <f>IFERROR(VLOOKUP(AM819,Lists!$P$2:$Q$182,2,0),"")</f>
        <v/>
      </c>
    </row>
    <row r="820" spans="1:53" s="5" customFormat="1">
      <c r="A820" s="6">
        <v>814</v>
      </c>
      <c r="B820" s="231"/>
      <c r="C820" s="7"/>
      <c r="D820" s="7"/>
      <c r="E820" s="7"/>
      <c r="F820" s="67"/>
      <c r="G820" s="79"/>
      <c r="H820" s="79"/>
      <c r="I820" s="75"/>
      <c r="J820" s="76"/>
      <c r="K820" s="76"/>
      <c r="L820" s="76"/>
      <c r="M820" s="76"/>
      <c r="N820" s="76"/>
      <c r="O820" s="76"/>
      <c r="P820" s="76"/>
      <c r="Q820" s="76"/>
      <c r="R820" s="76"/>
      <c r="S820" s="76"/>
      <c r="T820" s="76"/>
      <c r="U820" s="76"/>
      <c r="V820" s="76"/>
      <c r="W820" s="80"/>
      <c r="X820" s="69"/>
      <c r="Y820" s="25"/>
      <c r="Z820" s="25"/>
      <c r="AA820" s="8"/>
      <c r="AB820" s="28"/>
      <c r="AC820" s="23"/>
      <c r="AD820" s="8"/>
      <c r="AE820" s="8"/>
      <c r="AF820" s="25"/>
      <c r="AG820" s="6"/>
      <c r="AH820" s="23"/>
      <c r="AI820" s="173"/>
      <c r="AJ820" s="26"/>
      <c r="AK820" s="23"/>
      <c r="AL820" s="25"/>
      <c r="AM820" s="6"/>
      <c r="AN820" s="23"/>
      <c r="AO820" s="247"/>
      <c r="AP820" s="243" t="str">
        <f>IF(AD820="UI",VLOOKUP(AB820,'Convert Internation Units'!$A$2:$D$33,4,FALSE),IF(AB820="Penethamate hydroiodide",0.63,IF(AB820="Benzylpenicillin Procaine /
 Benzathine Penicillin",0.61,IF(AB820="Benzathine Penicillin",0.61,IF(AB820="Procaine benzylpenicillin",0.61,IF(AB820=Prodrug!E817,Prodrug!E817,Prodrug!E817))))))</f>
        <v/>
      </c>
      <c r="AQ820" s="240" t="str">
        <f>IFERROR((((Calculations!C817*Calculations!G817)/Calculations!E817)*'Data Entry'!X820),"")</f>
        <v/>
      </c>
      <c r="AR820" s="141" t="str">
        <f>IFERROR(VLOOKUP(AB820,Lists!$P$2:$Q$182,2,0),"")</f>
        <v/>
      </c>
      <c r="AS820" s="143" t="str">
        <f>IF(AI820="UI",VLOOKUP(AG820,'Convert Internation Units'!$A$2:$D$33,4,FALSE),IF(AG820="Penethamate hydroiodide",0.63,IF(AG820="Benzylpenicillin Procaine /
 Benzathine Penicillin",0.61,IF(AG820="Benzathine Penicillin",0.61,IF(AG820="Procaine benzylpenicillin",0.61,IF(AG820=Prodrug!F817,Prodrug!F817,Prodrug!F817))))))</f>
        <v/>
      </c>
      <c r="AT820" s="240" t="str">
        <f>IFERROR((((Calculations!K817*Calculations!G817)/Calculations!E817)*'Data Entry'!X820),"")</f>
        <v/>
      </c>
      <c r="AU820" s="146" t="str">
        <f>IFERROR(VLOOKUP(AG820,Lists!$P$2:$Q$182,2,0),"")</f>
        <v/>
      </c>
      <c r="AV820" s="143" t="str">
        <f>IF(AL820="UI",VLOOKUP(AJ820,'Convert Internation Units'!$A$2:$D$33,4,FALSE),IF(AJ820="Penethamate hydroiodide",0.63,IF(AJ820="Benzylpenicillin Procaine /
 Benzathine Penicillin",0.61,IF(AJ820="Benzathine Penicillin",0.61,IF(AJ820="Procaine benzylpenicillin",0.61,IF(AJ820=Prodrug!G817,Prodrug!G817,Prodrug!G817))))))</f>
        <v/>
      </c>
      <c r="AW820" s="240" t="str">
        <f>IFERROR((((Calculations!O817*Calculations!G817)/Calculations!E817)*'Data Entry'!X820),"")</f>
        <v/>
      </c>
      <c r="AX820" s="146" t="str">
        <f>IFERROR(VLOOKUP(AJ820,Lists!$P$2:$Q$182,2,0),"")</f>
        <v/>
      </c>
      <c r="AY820" s="143" t="str">
        <f>IF(AO820="UI",VLOOKUP(AM820,'Convert Internation Units'!$A$2:$D$33,4,FALSE),IF(AM820="Penethamate hydroiodide",0.63,IF(AM820="Benzylpenicillin Procaine /
 Benzathine Penicillin",0.61,IF(AM820="Benzathine Penicillin",0.61,IF(AM820="Procaine benzylpenicillin",0.61,IF(AM820=Prodrug!H817,Prodrug!H817,Prodrug!H817))))))</f>
        <v/>
      </c>
      <c r="AZ820" s="240" t="str">
        <f>IFERROR((((Calculations!S817*Calculations!G817)/Calculations!E817)*'Data Entry'!X820),"")</f>
        <v/>
      </c>
      <c r="BA820" s="146" t="str">
        <f>IFERROR(VLOOKUP(AM820,Lists!$P$2:$Q$182,2,0),"")</f>
        <v/>
      </c>
    </row>
    <row r="821" spans="1:53" s="5" customFormat="1">
      <c r="A821" s="116">
        <v>815</v>
      </c>
      <c r="B821" s="232"/>
      <c r="C821" s="105"/>
      <c r="D821" s="105"/>
      <c r="E821" s="105"/>
      <c r="F821" s="106"/>
      <c r="G821" s="107"/>
      <c r="H821" s="107"/>
      <c r="I821" s="108"/>
      <c r="J821" s="110"/>
      <c r="K821" s="110"/>
      <c r="L821" s="110"/>
      <c r="M821" s="110"/>
      <c r="N821" s="110"/>
      <c r="O821" s="110"/>
      <c r="P821" s="110"/>
      <c r="Q821" s="110"/>
      <c r="R821" s="110"/>
      <c r="S821" s="110"/>
      <c r="T821" s="110"/>
      <c r="U821" s="110"/>
      <c r="V821" s="110"/>
      <c r="W821" s="109"/>
      <c r="X821" s="111"/>
      <c r="Y821" s="112"/>
      <c r="Z821" s="112"/>
      <c r="AA821" s="113"/>
      <c r="AB821" s="114"/>
      <c r="AC821" s="115"/>
      <c r="AD821" s="113"/>
      <c r="AE821" s="113"/>
      <c r="AF821" s="112"/>
      <c r="AG821" s="116"/>
      <c r="AH821" s="115"/>
      <c r="AI821" s="174"/>
      <c r="AJ821" s="104"/>
      <c r="AK821" s="115"/>
      <c r="AL821" s="112"/>
      <c r="AM821" s="116"/>
      <c r="AN821" s="115"/>
      <c r="AO821" s="248"/>
      <c r="AP821" s="242" t="str">
        <f>IF(AD821="UI",VLOOKUP(AB821,'Convert Internation Units'!$A$2:$D$33,4,FALSE),IF(AB821="Penethamate hydroiodide",0.63,IF(AB821="Benzylpenicillin Procaine /
 Benzathine Penicillin",0.61,IF(AB821="Benzathine Penicillin",0.61,IF(AB821="Procaine benzylpenicillin",0.61,IF(AB821=Prodrug!E818,Prodrug!E818,Prodrug!E818))))))</f>
        <v/>
      </c>
      <c r="AQ821" s="239" t="str">
        <f>IFERROR((((Calculations!C818*Calculations!G818)/Calculations!E818)*'Data Entry'!X821),"")</f>
        <v/>
      </c>
      <c r="AR821" s="234" t="str">
        <f>IFERROR(VLOOKUP(AB821,Lists!$P$2:$Q$182,2,0),"")</f>
        <v/>
      </c>
      <c r="AS821" s="233" t="str">
        <f>IF(AI821="UI",VLOOKUP(AG821,'Convert Internation Units'!$A$2:$D$33,4,FALSE),IF(AG821="Penethamate hydroiodide",0.63,IF(AG821="Benzylpenicillin Procaine /
 Benzathine Penicillin",0.61,IF(AG821="Benzathine Penicillin",0.61,IF(AG821="Procaine benzylpenicillin",0.61,IF(AG821=Prodrug!F818,Prodrug!F818,Prodrug!F818))))))</f>
        <v/>
      </c>
      <c r="AT821" s="239" t="str">
        <f>IFERROR((((Calculations!K818*Calculations!G818)/Calculations!E818)*'Data Entry'!X821),"")</f>
        <v/>
      </c>
      <c r="AU821" s="235" t="str">
        <f>IFERROR(VLOOKUP(AG821,Lists!$P$2:$Q$182,2,0),"")</f>
        <v/>
      </c>
      <c r="AV821" s="233" t="str">
        <f>IF(AL821="UI",VLOOKUP(AJ821,'Convert Internation Units'!$A$2:$D$33,4,FALSE),IF(AJ821="Penethamate hydroiodide",0.63,IF(AJ821="Benzylpenicillin Procaine /
 Benzathine Penicillin",0.61,IF(AJ821="Benzathine Penicillin",0.61,IF(AJ821="Procaine benzylpenicillin",0.61,IF(AJ821=Prodrug!G818,Prodrug!G818,Prodrug!G818))))))</f>
        <v/>
      </c>
      <c r="AW821" s="239" t="str">
        <f>IFERROR((((Calculations!O818*Calculations!G818)/Calculations!E818)*'Data Entry'!X821),"")</f>
        <v/>
      </c>
      <c r="AX821" s="235" t="str">
        <f>IFERROR(VLOOKUP(AJ821,Lists!$P$2:$Q$182,2,0),"")</f>
        <v/>
      </c>
      <c r="AY821" s="233" t="str">
        <f>IF(AO821="UI",VLOOKUP(AM821,'Convert Internation Units'!$A$2:$D$33,4,FALSE),IF(AM821="Penethamate hydroiodide",0.63,IF(AM821="Benzylpenicillin Procaine /
 Benzathine Penicillin",0.61,IF(AM821="Benzathine Penicillin",0.61,IF(AM821="Procaine benzylpenicillin",0.61,IF(AM821=Prodrug!H818,Prodrug!H818,Prodrug!H818))))))</f>
        <v/>
      </c>
      <c r="AZ821" s="239" t="str">
        <f>IFERROR((((Calculations!S818*Calculations!G818)/Calculations!E818)*'Data Entry'!X821),"")</f>
        <v/>
      </c>
      <c r="BA821" s="235" t="str">
        <f>IFERROR(VLOOKUP(AM821,Lists!$P$2:$Q$182,2,0),"")</f>
        <v/>
      </c>
    </row>
    <row r="822" spans="1:53" s="5" customFormat="1">
      <c r="A822" s="6">
        <v>816</v>
      </c>
      <c r="B822" s="231"/>
      <c r="C822" s="7"/>
      <c r="D822" s="7"/>
      <c r="E822" s="7"/>
      <c r="F822" s="67"/>
      <c r="G822" s="79"/>
      <c r="H822" s="79"/>
      <c r="I822" s="75"/>
      <c r="J822" s="76"/>
      <c r="K822" s="76"/>
      <c r="L822" s="76"/>
      <c r="M822" s="76"/>
      <c r="N822" s="76"/>
      <c r="O822" s="76"/>
      <c r="P822" s="76"/>
      <c r="Q822" s="76"/>
      <c r="R822" s="76"/>
      <c r="S822" s="76"/>
      <c r="T822" s="76"/>
      <c r="U822" s="76"/>
      <c r="V822" s="76"/>
      <c r="W822" s="80"/>
      <c r="X822" s="69"/>
      <c r="Y822" s="25"/>
      <c r="Z822" s="25"/>
      <c r="AA822" s="8"/>
      <c r="AB822" s="28"/>
      <c r="AC822" s="23"/>
      <c r="AD822" s="8"/>
      <c r="AE822" s="8"/>
      <c r="AF822" s="25"/>
      <c r="AG822" s="6"/>
      <c r="AH822" s="23"/>
      <c r="AI822" s="173"/>
      <c r="AJ822" s="26"/>
      <c r="AK822" s="23"/>
      <c r="AL822" s="25"/>
      <c r="AM822" s="6"/>
      <c r="AN822" s="23"/>
      <c r="AO822" s="247"/>
      <c r="AP822" s="243" t="str">
        <f>IF(AD822="UI",VLOOKUP(AB822,'Convert Internation Units'!$A$2:$D$33,4,FALSE),IF(AB822="Penethamate hydroiodide",0.63,IF(AB822="Benzylpenicillin Procaine /
 Benzathine Penicillin",0.61,IF(AB822="Benzathine Penicillin",0.61,IF(AB822="Procaine benzylpenicillin",0.61,IF(AB822=Prodrug!E819,Prodrug!E819,Prodrug!E819))))))</f>
        <v/>
      </c>
      <c r="AQ822" s="240" t="str">
        <f>IFERROR((((Calculations!C819*Calculations!G819)/Calculations!E819)*'Data Entry'!X822),"")</f>
        <v/>
      </c>
      <c r="AR822" s="141" t="str">
        <f>IFERROR(VLOOKUP(AB822,Lists!$P$2:$Q$182,2,0),"")</f>
        <v/>
      </c>
      <c r="AS822" s="143" t="str">
        <f>IF(AI822="UI",VLOOKUP(AG822,'Convert Internation Units'!$A$2:$D$33,4,FALSE),IF(AG822="Penethamate hydroiodide",0.63,IF(AG822="Benzylpenicillin Procaine /
 Benzathine Penicillin",0.61,IF(AG822="Benzathine Penicillin",0.61,IF(AG822="Procaine benzylpenicillin",0.61,IF(AG822=Prodrug!F819,Prodrug!F819,Prodrug!F819))))))</f>
        <v/>
      </c>
      <c r="AT822" s="240" t="str">
        <f>IFERROR((((Calculations!K819*Calculations!G819)/Calculations!E819)*'Data Entry'!X822),"")</f>
        <v/>
      </c>
      <c r="AU822" s="146" t="str">
        <f>IFERROR(VLOOKUP(AG822,Lists!$P$2:$Q$182,2,0),"")</f>
        <v/>
      </c>
      <c r="AV822" s="143" t="str">
        <f>IF(AL822="UI",VLOOKUP(AJ822,'Convert Internation Units'!$A$2:$D$33,4,FALSE),IF(AJ822="Penethamate hydroiodide",0.63,IF(AJ822="Benzylpenicillin Procaine /
 Benzathine Penicillin",0.61,IF(AJ822="Benzathine Penicillin",0.61,IF(AJ822="Procaine benzylpenicillin",0.61,IF(AJ822=Prodrug!G819,Prodrug!G819,Prodrug!G819))))))</f>
        <v/>
      </c>
      <c r="AW822" s="240" t="str">
        <f>IFERROR((((Calculations!O819*Calculations!G819)/Calculations!E819)*'Data Entry'!X822),"")</f>
        <v/>
      </c>
      <c r="AX822" s="146" t="str">
        <f>IFERROR(VLOOKUP(AJ822,Lists!$P$2:$Q$182,2,0),"")</f>
        <v/>
      </c>
      <c r="AY822" s="143" t="str">
        <f>IF(AO822="UI",VLOOKUP(AM822,'Convert Internation Units'!$A$2:$D$33,4,FALSE),IF(AM822="Penethamate hydroiodide",0.63,IF(AM822="Benzylpenicillin Procaine /
 Benzathine Penicillin",0.61,IF(AM822="Benzathine Penicillin",0.61,IF(AM822="Procaine benzylpenicillin",0.61,IF(AM822=Prodrug!H819,Prodrug!H819,Prodrug!H819))))))</f>
        <v/>
      </c>
      <c r="AZ822" s="240" t="str">
        <f>IFERROR((((Calculations!S819*Calculations!G819)/Calculations!E819)*'Data Entry'!X822),"")</f>
        <v/>
      </c>
      <c r="BA822" s="146" t="str">
        <f>IFERROR(VLOOKUP(AM822,Lists!$P$2:$Q$182,2,0),"")</f>
        <v/>
      </c>
    </row>
    <row r="823" spans="1:53" s="5" customFormat="1">
      <c r="A823" s="116">
        <v>817</v>
      </c>
      <c r="B823" s="232"/>
      <c r="C823" s="105"/>
      <c r="D823" s="105"/>
      <c r="E823" s="105"/>
      <c r="F823" s="106"/>
      <c r="G823" s="107"/>
      <c r="H823" s="107"/>
      <c r="I823" s="108"/>
      <c r="J823" s="110"/>
      <c r="K823" s="110"/>
      <c r="L823" s="110"/>
      <c r="M823" s="110"/>
      <c r="N823" s="110"/>
      <c r="O823" s="110"/>
      <c r="P823" s="110"/>
      <c r="Q823" s="110"/>
      <c r="R823" s="110"/>
      <c r="S823" s="110"/>
      <c r="T823" s="110"/>
      <c r="U823" s="110"/>
      <c r="V823" s="110"/>
      <c r="W823" s="109"/>
      <c r="X823" s="111"/>
      <c r="Y823" s="112"/>
      <c r="Z823" s="112"/>
      <c r="AA823" s="113"/>
      <c r="AB823" s="114"/>
      <c r="AC823" s="115"/>
      <c r="AD823" s="113"/>
      <c r="AE823" s="113"/>
      <c r="AF823" s="112"/>
      <c r="AG823" s="116"/>
      <c r="AH823" s="115"/>
      <c r="AI823" s="174"/>
      <c r="AJ823" s="104"/>
      <c r="AK823" s="115"/>
      <c r="AL823" s="112"/>
      <c r="AM823" s="116"/>
      <c r="AN823" s="115"/>
      <c r="AO823" s="248"/>
      <c r="AP823" s="242" t="str">
        <f>IF(AD823="UI",VLOOKUP(AB823,'Convert Internation Units'!$A$2:$D$33,4,FALSE),IF(AB823="Penethamate hydroiodide",0.63,IF(AB823="Benzylpenicillin Procaine /
 Benzathine Penicillin",0.61,IF(AB823="Benzathine Penicillin",0.61,IF(AB823="Procaine benzylpenicillin",0.61,IF(AB823=Prodrug!E820,Prodrug!E820,Prodrug!E820))))))</f>
        <v/>
      </c>
      <c r="AQ823" s="239" t="str">
        <f>IFERROR((((Calculations!C820*Calculations!G820)/Calculations!E820)*'Data Entry'!X823),"")</f>
        <v/>
      </c>
      <c r="AR823" s="234" t="str">
        <f>IFERROR(VLOOKUP(AB823,Lists!$P$2:$Q$182,2,0),"")</f>
        <v/>
      </c>
      <c r="AS823" s="233" t="str">
        <f>IF(AI823="UI",VLOOKUP(AG823,'Convert Internation Units'!$A$2:$D$33,4,FALSE),IF(AG823="Penethamate hydroiodide",0.63,IF(AG823="Benzylpenicillin Procaine /
 Benzathine Penicillin",0.61,IF(AG823="Benzathine Penicillin",0.61,IF(AG823="Procaine benzylpenicillin",0.61,IF(AG823=Prodrug!F820,Prodrug!F820,Prodrug!F820))))))</f>
        <v/>
      </c>
      <c r="AT823" s="239" t="str">
        <f>IFERROR((((Calculations!K820*Calculations!G820)/Calculations!E820)*'Data Entry'!X823),"")</f>
        <v/>
      </c>
      <c r="AU823" s="235" t="str">
        <f>IFERROR(VLOOKUP(AG823,Lists!$P$2:$Q$182,2,0),"")</f>
        <v/>
      </c>
      <c r="AV823" s="233" t="str">
        <f>IF(AL823="UI",VLOOKUP(AJ823,'Convert Internation Units'!$A$2:$D$33,4,FALSE),IF(AJ823="Penethamate hydroiodide",0.63,IF(AJ823="Benzylpenicillin Procaine /
 Benzathine Penicillin",0.61,IF(AJ823="Benzathine Penicillin",0.61,IF(AJ823="Procaine benzylpenicillin",0.61,IF(AJ823=Prodrug!G820,Prodrug!G820,Prodrug!G820))))))</f>
        <v/>
      </c>
      <c r="AW823" s="239" t="str">
        <f>IFERROR((((Calculations!O820*Calculations!G820)/Calculations!E820)*'Data Entry'!X823),"")</f>
        <v/>
      </c>
      <c r="AX823" s="235" t="str">
        <f>IFERROR(VLOOKUP(AJ823,Lists!$P$2:$Q$182,2,0),"")</f>
        <v/>
      </c>
      <c r="AY823" s="233" t="str">
        <f>IF(AO823="UI",VLOOKUP(AM823,'Convert Internation Units'!$A$2:$D$33,4,FALSE),IF(AM823="Penethamate hydroiodide",0.63,IF(AM823="Benzylpenicillin Procaine /
 Benzathine Penicillin",0.61,IF(AM823="Benzathine Penicillin",0.61,IF(AM823="Procaine benzylpenicillin",0.61,IF(AM823=Prodrug!H820,Prodrug!H820,Prodrug!H820))))))</f>
        <v/>
      </c>
      <c r="AZ823" s="239" t="str">
        <f>IFERROR((((Calculations!S820*Calculations!G820)/Calculations!E820)*'Data Entry'!X823),"")</f>
        <v/>
      </c>
      <c r="BA823" s="235" t="str">
        <f>IFERROR(VLOOKUP(AM823,Lists!$P$2:$Q$182,2,0),"")</f>
        <v/>
      </c>
    </row>
    <row r="824" spans="1:53" s="5" customFormat="1">
      <c r="A824" s="6">
        <v>818</v>
      </c>
      <c r="B824" s="231"/>
      <c r="C824" s="7"/>
      <c r="D824" s="7"/>
      <c r="E824" s="7"/>
      <c r="F824" s="67"/>
      <c r="G824" s="79"/>
      <c r="H824" s="79"/>
      <c r="I824" s="75"/>
      <c r="J824" s="76"/>
      <c r="K824" s="76"/>
      <c r="L824" s="76"/>
      <c r="M824" s="76"/>
      <c r="N824" s="76"/>
      <c r="O824" s="76"/>
      <c r="P824" s="76"/>
      <c r="Q824" s="76"/>
      <c r="R824" s="76"/>
      <c r="S824" s="76"/>
      <c r="T824" s="76"/>
      <c r="U824" s="76"/>
      <c r="V824" s="76"/>
      <c r="W824" s="80"/>
      <c r="X824" s="69"/>
      <c r="Y824" s="25"/>
      <c r="Z824" s="25"/>
      <c r="AA824" s="8"/>
      <c r="AB824" s="28"/>
      <c r="AC824" s="23"/>
      <c r="AD824" s="8"/>
      <c r="AE824" s="8"/>
      <c r="AF824" s="25"/>
      <c r="AG824" s="6"/>
      <c r="AH824" s="23"/>
      <c r="AI824" s="173"/>
      <c r="AJ824" s="26"/>
      <c r="AK824" s="23"/>
      <c r="AL824" s="25"/>
      <c r="AM824" s="6"/>
      <c r="AN824" s="23"/>
      <c r="AO824" s="247"/>
      <c r="AP824" s="243" t="str">
        <f>IF(AD824="UI",VLOOKUP(AB824,'Convert Internation Units'!$A$2:$D$33,4,FALSE),IF(AB824="Penethamate hydroiodide",0.63,IF(AB824="Benzylpenicillin Procaine /
 Benzathine Penicillin",0.61,IF(AB824="Benzathine Penicillin",0.61,IF(AB824="Procaine benzylpenicillin",0.61,IF(AB824=Prodrug!E821,Prodrug!E821,Prodrug!E821))))))</f>
        <v/>
      </c>
      <c r="AQ824" s="240" t="str">
        <f>IFERROR((((Calculations!C821*Calculations!G821)/Calculations!E821)*'Data Entry'!X824),"")</f>
        <v/>
      </c>
      <c r="AR824" s="141" t="str">
        <f>IFERROR(VLOOKUP(AB824,Lists!$P$2:$Q$182,2,0),"")</f>
        <v/>
      </c>
      <c r="AS824" s="143" t="str">
        <f>IF(AI824="UI",VLOOKUP(AG824,'Convert Internation Units'!$A$2:$D$33,4,FALSE),IF(AG824="Penethamate hydroiodide",0.63,IF(AG824="Benzylpenicillin Procaine /
 Benzathine Penicillin",0.61,IF(AG824="Benzathine Penicillin",0.61,IF(AG824="Procaine benzylpenicillin",0.61,IF(AG824=Prodrug!F821,Prodrug!F821,Prodrug!F821))))))</f>
        <v/>
      </c>
      <c r="AT824" s="240" t="str">
        <f>IFERROR((((Calculations!K821*Calculations!G821)/Calculations!E821)*'Data Entry'!X824),"")</f>
        <v/>
      </c>
      <c r="AU824" s="146" t="str">
        <f>IFERROR(VLOOKUP(AG824,Lists!$P$2:$Q$182,2,0),"")</f>
        <v/>
      </c>
      <c r="AV824" s="143" t="str">
        <f>IF(AL824="UI",VLOOKUP(AJ824,'Convert Internation Units'!$A$2:$D$33,4,FALSE),IF(AJ824="Penethamate hydroiodide",0.63,IF(AJ824="Benzylpenicillin Procaine /
 Benzathine Penicillin",0.61,IF(AJ824="Benzathine Penicillin",0.61,IF(AJ824="Procaine benzylpenicillin",0.61,IF(AJ824=Prodrug!G821,Prodrug!G821,Prodrug!G821))))))</f>
        <v/>
      </c>
      <c r="AW824" s="240" t="str">
        <f>IFERROR((((Calculations!O821*Calculations!G821)/Calculations!E821)*'Data Entry'!X824),"")</f>
        <v/>
      </c>
      <c r="AX824" s="146" t="str">
        <f>IFERROR(VLOOKUP(AJ824,Lists!$P$2:$Q$182,2,0),"")</f>
        <v/>
      </c>
      <c r="AY824" s="143" t="str">
        <f>IF(AO824="UI",VLOOKUP(AM824,'Convert Internation Units'!$A$2:$D$33,4,FALSE),IF(AM824="Penethamate hydroiodide",0.63,IF(AM824="Benzylpenicillin Procaine /
 Benzathine Penicillin",0.61,IF(AM824="Benzathine Penicillin",0.61,IF(AM824="Procaine benzylpenicillin",0.61,IF(AM824=Prodrug!H821,Prodrug!H821,Prodrug!H821))))))</f>
        <v/>
      </c>
      <c r="AZ824" s="240" t="str">
        <f>IFERROR((((Calculations!S821*Calculations!G821)/Calculations!E821)*'Data Entry'!X824),"")</f>
        <v/>
      </c>
      <c r="BA824" s="146" t="str">
        <f>IFERROR(VLOOKUP(AM824,Lists!$P$2:$Q$182,2,0),"")</f>
        <v/>
      </c>
    </row>
    <row r="825" spans="1:53" s="5" customFormat="1">
      <c r="A825" s="116">
        <v>819</v>
      </c>
      <c r="B825" s="232"/>
      <c r="C825" s="105"/>
      <c r="D825" s="105"/>
      <c r="E825" s="105"/>
      <c r="F825" s="106"/>
      <c r="G825" s="107"/>
      <c r="H825" s="107"/>
      <c r="I825" s="108"/>
      <c r="J825" s="110"/>
      <c r="K825" s="110"/>
      <c r="L825" s="110"/>
      <c r="M825" s="110"/>
      <c r="N825" s="110"/>
      <c r="O825" s="110"/>
      <c r="P825" s="110"/>
      <c r="Q825" s="110"/>
      <c r="R825" s="110"/>
      <c r="S825" s="110"/>
      <c r="T825" s="110"/>
      <c r="U825" s="110"/>
      <c r="V825" s="110"/>
      <c r="W825" s="109"/>
      <c r="X825" s="111"/>
      <c r="Y825" s="112"/>
      <c r="Z825" s="112"/>
      <c r="AA825" s="113"/>
      <c r="AB825" s="114"/>
      <c r="AC825" s="115"/>
      <c r="AD825" s="113"/>
      <c r="AE825" s="113"/>
      <c r="AF825" s="112"/>
      <c r="AG825" s="116"/>
      <c r="AH825" s="115"/>
      <c r="AI825" s="174"/>
      <c r="AJ825" s="104"/>
      <c r="AK825" s="115"/>
      <c r="AL825" s="112"/>
      <c r="AM825" s="116"/>
      <c r="AN825" s="115"/>
      <c r="AO825" s="248"/>
      <c r="AP825" s="242" t="str">
        <f>IF(AD825="UI",VLOOKUP(AB825,'Convert Internation Units'!$A$2:$D$33,4,FALSE),IF(AB825="Penethamate hydroiodide",0.63,IF(AB825="Benzylpenicillin Procaine /
 Benzathine Penicillin",0.61,IF(AB825="Benzathine Penicillin",0.61,IF(AB825="Procaine benzylpenicillin",0.61,IF(AB825=Prodrug!E822,Prodrug!E822,Prodrug!E822))))))</f>
        <v/>
      </c>
      <c r="AQ825" s="239" t="str">
        <f>IFERROR((((Calculations!C822*Calculations!G822)/Calculations!E822)*'Data Entry'!X825),"")</f>
        <v/>
      </c>
      <c r="AR825" s="234" t="str">
        <f>IFERROR(VLOOKUP(AB825,Lists!$P$2:$Q$182,2,0),"")</f>
        <v/>
      </c>
      <c r="AS825" s="233" t="str">
        <f>IF(AI825="UI",VLOOKUP(AG825,'Convert Internation Units'!$A$2:$D$33,4,FALSE),IF(AG825="Penethamate hydroiodide",0.63,IF(AG825="Benzylpenicillin Procaine /
 Benzathine Penicillin",0.61,IF(AG825="Benzathine Penicillin",0.61,IF(AG825="Procaine benzylpenicillin",0.61,IF(AG825=Prodrug!F822,Prodrug!F822,Prodrug!F822))))))</f>
        <v/>
      </c>
      <c r="AT825" s="239" t="str">
        <f>IFERROR((((Calculations!K822*Calculations!G822)/Calculations!E822)*'Data Entry'!X825),"")</f>
        <v/>
      </c>
      <c r="AU825" s="235" t="str">
        <f>IFERROR(VLOOKUP(AG825,Lists!$P$2:$Q$182,2,0),"")</f>
        <v/>
      </c>
      <c r="AV825" s="233" t="str">
        <f>IF(AL825="UI",VLOOKUP(AJ825,'Convert Internation Units'!$A$2:$D$33,4,FALSE),IF(AJ825="Penethamate hydroiodide",0.63,IF(AJ825="Benzylpenicillin Procaine /
 Benzathine Penicillin",0.61,IF(AJ825="Benzathine Penicillin",0.61,IF(AJ825="Procaine benzylpenicillin",0.61,IF(AJ825=Prodrug!G822,Prodrug!G822,Prodrug!G822))))))</f>
        <v/>
      </c>
      <c r="AW825" s="239" t="str">
        <f>IFERROR((((Calculations!O822*Calculations!G822)/Calculations!E822)*'Data Entry'!X825),"")</f>
        <v/>
      </c>
      <c r="AX825" s="235" t="str">
        <f>IFERROR(VLOOKUP(AJ825,Lists!$P$2:$Q$182,2,0),"")</f>
        <v/>
      </c>
      <c r="AY825" s="233" t="str">
        <f>IF(AO825="UI",VLOOKUP(AM825,'Convert Internation Units'!$A$2:$D$33,4,FALSE),IF(AM825="Penethamate hydroiodide",0.63,IF(AM825="Benzylpenicillin Procaine /
 Benzathine Penicillin",0.61,IF(AM825="Benzathine Penicillin",0.61,IF(AM825="Procaine benzylpenicillin",0.61,IF(AM825=Prodrug!H822,Prodrug!H822,Prodrug!H822))))))</f>
        <v/>
      </c>
      <c r="AZ825" s="239" t="str">
        <f>IFERROR((((Calculations!S822*Calculations!G822)/Calculations!E822)*'Data Entry'!X825),"")</f>
        <v/>
      </c>
      <c r="BA825" s="235" t="str">
        <f>IFERROR(VLOOKUP(AM825,Lists!$P$2:$Q$182,2,0),"")</f>
        <v/>
      </c>
    </row>
    <row r="826" spans="1:53" s="5" customFormat="1">
      <c r="A826" s="6">
        <v>820</v>
      </c>
      <c r="B826" s="231"/>
      <c r="C826" s="7"/>
      <c r="D826" s="7"/>
      <c r="E826" s="7"/>
      <c r="F826" s="67"/>
      <c r="G826" s="79"/>
      <c r="H826" s="79"/>
      <c r="I826" s="75"/>
      <c r="J826" s="76"/>
      <c r="K826" s="76"/>
      <c r="L826" s="76"/>
      <c r="M826" s="76"/>
      <c r="N826" s="76"/>
      <c r="O826" s="76"/>
      <c r="P826" s="76"/>
      <c r="Q826" s="76"/>
      <c r="R826" s="76"/>
      <c r="S826" s="76"/>
      <c r="T826" s="76"/>
      <c r="U826" s="76"/>
      <c r="V826" s="76"/>
      <c r="W826" s="80"/>
      <c r="X826" s="69"/>
      <c r="Y826" s="25"/>
      <c r="Z826" s="25"/>
      <c r="AA826" s="8"/>
      <c r="AB826" s="28"/>
      <c r="AC826" s="23"/>
      <c r="AD826" s="8"/>
      <c r="AE826" s="8"/>
      <c r="AF826" s="25"/>
      <c r="AG826" s="6"/>
      <c r="AH826" s="23"/>
      <c r="AI826" s="173"/>
      <c r="AJ826" s="26"/>
      <c r="AK826" s="23"/>
      <c r="AL826" s="25"/>
      <c r="AM826" s="6"/>
      <c r="AN826" s="23"/>
      <c r="AO826" s="247"/>
      <c r="AP826" s="243" t="str">
        <f>IF(AD826="UI",VLOOKUP(AB826,'Convert Internation Units'!$A$2:$D$33,4,FALSE),IF(AB826="Penethamate hydroiodide",0.63,IF(AB826="Benzylpenicillin Procaine /
 Benzathine Penicillin",0.61,IF(AB826="Benzathine Penicillin",0.61,IF(AB826="Procaine benzylpenicillin",0.61,IF(AB826=Prodrug!E823,Prodrug!E823,Prodrug!E823))))))</f>
        <v/>
      </c>
      <c r="AQ826" s="240" t="str">
        <f>IFERROR((((Calculations!C823*Calculations!G823)/Calculations!E823)*'Data Entry'!X826),"")</f>
        <v/>
      </c>
      <c r="AR826" s="141" t="str">
        <f>IFERROR(VLOOKUP(AB826,Lists!$P$2:$Q$182,2,0),"")</f>
        <v/>
      </c>
      <c r="AS826" s="143" t="str">
        <f>IF(AI826="UI",VLOOKUP(AG826,'Convert Internation Units'!$A$2:$D$33,4,FALSE),IF(AG826="Penethamate hydroiodide",0.63,IF(AG826="Benzylpenicillin Procaine /
 Benzathine Penicillin",0.61,IF(AG826="Benzathine Penicillin",0.61,IF(AG826="Procaine benzylpenicillin",0.61,IF(AG826=Prodrug!F823,Prodrug!F823,Prodrug!F823))))))</f>
        <v/>
      </c>
      <c r="AT826" s="240" t="str">
        <f>IFERROR((((Calculations!K823*Calculations!G823)/Calculations!E823)*'Data Entry'!X826),"")</f>
        <v/>
      </c>
      <c r="AU826" s="146" t="str">
        <f>IFERROR(VLOOKUP(AG826,Lists!$P$2:$Q$182,2,0),"")</f>
        <v/>
      </c>
      <c r="AV826" s="143" t="str">
        <f>IF(AL826="UI",VLOOKUP(AJ826,'Convert Internation Units'!$A$2:$D$33,4,FALSE),IF(AJ826="Penethamate hydroiodide",0.63,IF(AJ826="Benzylpenicillin Procaine /
 Benzathine Penicillin",0.61,IF(AJ826="Benzathine Penicillin",0.61,IF(AJ826="Procaine benzylpenicillin",0.61,IF(AJ826=Prodrug!G823,Prodrug!G823,Prodrug!G823))))))</f>
        <v/>
      </c>
      <c r="AW826" s="240" t="str">
        <f>IFERROR((((Calculations!O823*Calculations!G823)/Calculations!E823)*'Data Entry'!X826),"")</f>
        <v/>
      </c>
      <c r="AX826" s="146" t="str">
        <f>IFERROR(VLOOKUP(AJ826,Lists!$P$2:$Q$182,2,0),"")</f>
        <v/>
      </c>
      <c r="AY826" s="143" t="str">
        <f>IF(AO826="UI",VLOOKUP(AM826,'Convert Internation Units'!$A$2:$D$33,4,FALSE),IF(AM826="Penethamate hydroiodide",0.63,IF(AM826="Benzylpenicillin Procaine /
 Benzathine Penicillin",0.61,IF(AM826="Benzathine Penicillin",0.61,IF(AM826="Procaine benzylpenicillin",0.61,IF(AM826=Prodrug!H823,Prodrug!H823,Prodrug!H823))))))</f>
        <v/>
      </c>
      <c r="AZ826" s="240" t="str">
        <f>IFERROR((((Calculations!S823*Calculations!G823)/Calculations!E823)*'Data Entry'!X826),"")</f>
        <v/>
      </c>
      <c r="BA826" s="146" t="str">
        <f>IFERROR(VLOOKUP(AM826,Lists!$P$2:$Q$182,2,0),"")</f>
        <v/>
      </c>
    </row>
    <row r="827" spans="1:53" s="5" customFormat="1">
      <c r="A827" s="116">
        <v>821</v>
      </c>
      <c r="B827" s="232"/>
      <c r="C827" s="105"/>
      <c r="D827" s="105"/>
      <c r="E827" s="105"/>
      <c r="F827" s="106"/>
      <c r="G827" s="107"/>
      <c r="H827" s="107"/>
      <c r="I827" s="108"/>
      <c r="J827" s="110"/>
      <c r="K827" s="110"/>
      <c r="L827" s="110"/>
      <c r="M827" s="110"/>
      <c r="N827" s="110"/>
      <c r="O827" s="110"/>
      <c r="P827" s="110"/>
      <c r="Q827" s="110"/>
      <c r="R827" s="110"/>
      <c r="S827" s="110"/>
      <c r="T827" s="110"/>
      <c r="U827" s="110"/>
      <c r="V827" s="110"/>
      <c r="W827" s="109"/>
      <c r="X827" s="111"/>
      <c r="Y827" s="112"/>
      <c r="Z827" s="112"/>
      <c r="AA827" s="113"/>
      <c r="AB827" s="114"/>
      <c r="AC827" s="115"/>
      <c r="AD827" s="113"/>
      <c r="AE827" s="113"/>
      <c r="AF827" s="112"/>
      <c r="AG827" s="116"/>
      <c r="AH827" s="115"/>
      <c r="AI827" s="174"/>
      <c r="AJ827" s="104"/>
      <c r="AK827" s="115"/>
      <c r="AL827" s="112"/>
      <c r="AM827" s="116"/>
      <c r="AN827" s="115"/>
      <c r="AO827" s="248"/>
      <c r="AP827" s="242" t="str">
        <f>IF(AD827="UI",VLOOKUP(AB827,'Convert Internation Units'!$A$2:$D$33,4,FALSE),IF(AB827="Penethamate hydroiodide",0.63,IF(AB827="Benzylpenicillin Procaine /
 Benzathine Penicillin",0.61,IF(AB827="Benzathine Penicillin",0.61,IF(AB827="Procaine benzylpenicillin",0.61,IF(AB827=Prodrug!E824,Prodrug!E824,Prodrug!E824))))))</f>
        <v/>
      </c>
      <c r="AQ827" s="239" t="str">
        <f>IFERROR((((Calculations!C824*Calculations!G824)/Calculations!E824)*'Data Entry'!X827),"")</f>
        <v/>
      </c>
      <c r="AR827" s="234" t="str">
        <f>IFERROR(VLOOKUP(AB827,Lists!$P$2:$Q$182,2,0),"")</f>
        <v/>
      </c>
      <c r="AS827" s="233" t="str">
        <f>IF(AI827="UI",VLOOKUP(AG827,'Convert Internation Units'!$A$2:$D$33,4,FALSE),IF(AG827="Penethamate hydroiodide",0.63,IF(AG827="Benzylpenicillin Procaine /
 Benzathine Penicillin",0.61,IF(AG827="Benzathine Penicillin",0.61,IF(AG827="Procaine benzylpenicillin",0.61,IF(AG827=Prodrug!F824,Prodrug!F824,Prodrug!F824))))))</f>
        <v/>
      </c>
      <c r="AT827" s="239" t="str">
        <f>IFERROR((((Calculations!K824*Calculations!G824)/Calculations!E824)*'Data Entry'!X827),"")</f>
        <v/>
      </c>
      <c r="AU827" s="235" t="str">
        <f>IFERROR(VLOOKUP(AG827,Lists!$P$2:$Q$182,2,0),"")</f>
        <v/>
      </c>
      <c r="AV827" s="233" t="str">
        <f>IF(AL827="UI",VLOOKUP(AJ827,'Convert Internation Units'!$A$2:$D$33,4,FALSE),IF(AJ827="Penethamate hydroiodide",0.63,IF(AJ827="Benzylpenicillin Procaine /
 Benzathine Penicillin",0.61,IF(AJ827="Benzathine Penicillin",0.61,IF(AJ827="Procaine benzylpenicillin",0.61,IF(AJ827=Prodrug!G824,Prodrug!G824,Prodrug!G824))))))</f>
        <v/>
      </c>
      <c r="AW827" s="239" t="str">
        <f>IFERROR((((Calculations!O824*Calculations!G824)/Calculations!E824)*'Data Entry'!X827),"")</f>
        <v/>
      </c>
      <c r="AX827" s="235" t="str">
        <f>IFERROR(VLOOKUP(AJ827,Lists!$P$2:$Q$182,2,0),"")</f>
        <v/>
      </c>
      <c r="AY827" s="233" t="str">
        <f>IF(AO827="UI",VLOOKUP(AM827,'Convert Internation Units'!$A$2:$D$33,4,FALSE),IF(AM827="Penethamate hydroiodide",0.63,IF(AM827="Benzylpenicillin Procaine /
 Benzathine Penicillin",0.61,IF(AM827="Benzathine Penicillin",0.61,IF(AM827="Procaine benzylpenicillin",0.61,IF(AM827=Prodrug!H824,Prodrug!H824,Prodrug!H824))))))</f>
        <v/>
      </c>
      <c r="AZ827" s="239" t="str">
        <f>IFERROR((((Calculations!S824*Calculations!G824)/Calculations!E824)*'Data Entry'!X827),"")</f>
        <v/>
      </c>
      <c r="BA827" s="235" t="str">
        <f>IFERROR(VLOOKUP(AM827,Lists!$P$2:$Q$182,2,0),"")</f>
        <v/>
      </c>
    </row>
    <row r="828" spans="1:53" s="5" customFormat="1">
      <c r="A828" s="6">
        <v>822</v>
      </c>
      <c r="B828" s="231"/>
      <c r="C828" s="7"/>
      <c r="D828" s="7"/>
      <c r="E828" s="7"/>
      <c r="F828" s="67"/>
      <c r="G828" s="79"/>
      <c r="H828" s="79"/>
      <c r="I828" s="75"/>
      <c r="J828" s="76"/>
      <c r="K828" s="76"/>
      <c r="L828" s="76"/>
      <c r="M828" s="76"/>
      <c r="N828" s="76"/>
      <c r="O828" s="76"/>
      <c r="P828" s="76"/>
      <c r="Q828" s="76"/>
      <c r="R828" s="76"/>
      <c r="S828" s="76"/>
      <c r="T828" s="76"/>
      <c r="U828" s="76"/>
      <c r="V828" s="76"/>
      <c r="W828" s="80"/>
      <c r="X828" s="69"/>
      <c r="Y828" s="25"/>
      <c r="Z828" s="25"/>
      <c r="AA828" s="8"/>
      <c r="AB828" s="28"/>
      <c r="AC828" s="23"/>
      <c r="AD828" s="8"/>
      <c r="AE828" s="8"/>
      <c r="AF828" s="25"/>
      <c r="AG828" s="6"/>
      <c r="AH828" s="23"/>
      <c r="AI828" s="173"/>
      <c r="AJ828" s="26"/>
      <c r="AK828" s="23"/>
      <c r="AL828" s="25"/>
      <c r="AM828" s="6"/>
      <c r="AN828" s="23"/>
      <c r="AO828" s="247"/>
      <c r="AP828" s="243" t="str">
        <f>IF(AD828="UI",VLOOKUP(AB828,'Convert Internation Units'!$A$2:$D$33,4,FALSE),IF(AB828="Penethamate hydroiodide",0.63,IF(AB828="Benzylpenicillin Procaine /
 Benzathine Penicillin",0.61,IF(AB828="Benzathine Penicillin",0.61,IF(AB828="Procaine benzylpenicillin",0.61,IF(AB828=Prodrug!E825,Prodrug!E825,Prodrug!E825))))))</f>
        <v/>
      </c>
      <c r="AQ828" s="240" t="str">
        <f>IFERROR((((Calculations!C825*Calculations!G825)/Calculations!E825)*'Data Entry'!X828),"")</f>
        <v/>
      </c>
      <c r="AR828" s="141" t="str">
        <f>IFERROR(VLOOKUP(AB828,Lists!$P$2:$Q$182,2,0),"")</f>
        <v/>
      </c>
      <c r="AS828" s="143" t="str">
        <f>IF(AI828="UI",VLOOKUP(AG828,'Convert Internation Units'!$A$2:$D$33,4,FALSE),IF(AG828="Penethamate hydroiodide",0.63,IF(AG828="Benzylpenicillin Procaine /
 Benzathine Penicillin",0.61,IF(AG828="Benzathine Penicillin",0.61,IF(AG828="Procaine benzylpenicillin",0.61,IF(AG828=Prodrug!F825,Prodrug!F825,Prodrug!F825))))))</f>
        <v/>
      </c>
      <c r="AT828" s="240" t="str">
        <f>IFERROR((((Calculations!K825*Calculations!G825)/Calculations!E825)*'Data Entry'!X828),"")</f>
        <v/>
      </c>
      <c r="AU828" s="146" t="str">
        <f>IFERROR(VLOOKUP(AG828,Lists!$P$2:$Q$182,2,0),"")</f>
        <v/>
      </c>
      <c r="AV828" s="143" t="str">
        <f>IF(AL828="UI",VLOOKUP(AJ828,'Convert Internation Units'!$A$2:$D$33,4,FALSE),IF(AJ828="Penethamate hydroiodide",0.63,IF(AJ828="Benzylpenicillin Procaine /
 Benzathine Penicillin",0.61,IF(AJ828="Benzathine Penicillin",0.61,IF(AJ828="Procaine benzylpenicillin",0.61,IF(AJ828=Prodrug!G825,Prodrug!G825,Prodrug!G825))))))</f>
        <v/>
      </c>
      <c r="AW828" s="240" t="str">
        <f>IFERROR((((Calculations!O825*Calculations!G825)/Calculations!E825)*'Data Entry'!X828),"")</f>
        <v/>
      </c>
      <c r="AX828" s="146" t="str">
        <f>IFERROR(VLOOKUP(AJ828,Lists!$P$2:$Q$182,2,0),"")</f>
        <v/>
      </c>
      <c r="AY828" s="143" t="str">
        <f>IF(AO828="UI",VLOOKUP(AM828,'Convert Internation Units'!$A$2:$D$33,4,FALSE),IF(AM828="Penethamate hydroiodide",0.63,IF(AM828="Benzylpenicillin Procaine /
 Benzathine Penicillin",0.61,IF(AM828="Benzathine Penicillin",0.61,IF(AM828="Procaine benzylpenicillin",0.61,IF(AM828=Prodrug!H825,Prodrug!H825,Prodrug!H825))))))</f>
        <v/>
      </c>
      <c r="AZ828" s="240" t="str">
        <f>IFERROR((((Calculations!S825*Calculations!G825)/Calculations!E825)*'Data Entry'!X828),"")</f>
        <v/>
      </c>
      <c r="BA828" s="146" t="str">
        <f>IFERROR(VLOOKUP(AM828,Lists!$P$2:$Q$182,2,0),"")</f>
        <v/>
      </c>
    </row>
    <row r="829" spans="1:53" s="5" customFormat="1">
      <c r="A829" s="116">
        <v>823</v>
      </c>
      <c r="B829" s="232"/>
      <c r="C829" s="105"/>
      <c r="D829" s="105"/>
      <c r="E829" s="105"/>
      <c r="F829" s="106"/>
      <c r="G829" s="107"/>
      <c r="H829" s="107"/>
      <c r="I829" s="108"/>
      <c r="J829" s="110"/>
      <c r="K829" s="110"/>
      <c r="L829" s="110"/>
      <c r="M829" s="110"/>
      <c r="N829" s="110"/>
      <c r="O829" s="110"/>
      <c r="P829" s="110"/>
      <c r="Q829" s="110"/>
      <c r="R829" s="110"/>
      <c r="S829" s="110"/>
      <c r="T829" s="110"/>
      <c r="U829" s="110"/>
      <c r="V829" s="110"/>
      <c r="W829" s="109"/>
      <c r="X829" s="111"/>
      <c r="Y829" s="112"/>
      <c r="Z829" s="112"/>
      <c r="AA829" s="113"/>
      <c r="AB829" s="114"/>
      <c r="AC829" s="115"/>
      <c r="AD829" s="113"/>
      <c r="AE829" s="113"/>
      <c r="AF829" s="112"/>
      <c r="AG829" s="116"/>
      <c r="AH829" s="115"/>
      <c r="AI829" s="174"/>
      <c r="AJ829" s="104"/>
      <c r="AK829" s="115"/>
      <c r="AL829" s="112"/>
      <c r="AM829" s="116"/>
      <c r="AN829" s="115"/>
      <c r="AO829" s="248"/>
      <c r="AP829" s="242" t="str">
        <f>IF(AD829="UI",VLOOKUP(AB829,'Convert Internation Units'!$A$2:$D$33,4,FALSE),IF(AB829="Penethamate hydroiodide",0.63,IF(AB829="Benzylpenicillin Procaine /
 Benzathine Penicillin",0.61,IF(AB829="Benzathine Penicillin",0.61,IF(AB829="Procaine benzylpenicillin",0.61,IF(AB829=Prodrug!E826,Prodrug!E826,Prodrug!E826))))))</f>
        <v/>
      </c>
      <c r="AQ829" s="239" t="str">
        <f>IFERROR((((Calculations!C826*Calculations!G826)/Calculations!E826)*'Data Entry'!X829),"")</f>
        <v/>
      </c>
      <c r="AR829" s="234" t="str">
        <f>IFERROR(VLOOKUP(AB829,Lists!$P$2:$Q$182,2,0),"")</f>
        <v/>
      </c>
      <c r="AS829" s="233" t="str">
        <f>IF(AI829="UI",VLOOKUP(AG829,'Convert Internation Units'!$A$2:$D$33,4,FALSE),IF(AG829="Penethamate hydroiodide",0.63,IF(AG829="Benzylpenicillin Procaine /
 Benzathine Penicillin",0.61,IF(AG829="Benzathine Penicillin",0.61,IF(AG829="Procaine benzylpenicillin",0.61,IF(AG829=Prodrug!F826,Prodrug!F826,Prodrug!F826))))))</f>
        <v/>
      </c>
      <c r="AT829" s="239" t="str">
        <f>IFERROR((((Calculations!K826*Calculations!G826)/Calculations!E826)*'Data Entry'!X829),"")</f>
        <v/>
      </c>
      <c r="AU829" s="235" t="str">
        <f>IFERROR(VLOOKUP(AG829,Lists!$P$2:$Q$182,2,0),"")</f>
        <v/>
      </c>
      <c r="AV829" s="233" t="str">
        <f>IF(AL829="UI",VLOOKUP(AJ829,'Convert Internation Units'!$A$2:$D$33,4,FALSE),IF(AJ829="Penethamate hydroiodide",0.63,IF(AJ829="Benzylpenicillin Procaine /
 Benzathine Penicillin",0.61,IF(AJ829="Benzathine Penicillin",0.61,IF(AJ829="Procaine benzylpenicillin",0.61,IF(AJ829=Prodrug!G826,Prodrug!G826,Prodrug!G826))))))</f>
        <v/>
      </c>
      <c r="AW829" s="239" t="str">
        <f>IFERROR((((Calculations!O826*Calculations!G826)/Calculations!E826)*'Data Entry'!X829),"")</f>
        <v/>
      </c>
      <c r="AX829" s="235" t="str">
        <f>IFERROR(VLOOKUP(AJ829,Lists!$P$2:$Q$182,2,0),"")</f>
        <v/>
      </c>
      <c r="AY829" s="233" t="str">
        <f>IF(AO829="UI",VLOOKUP(AM829,'Convert Internation Units'!$A$2:$D$33,4,FALSE),IF(AM829="Penethamate hydroiodide",0.63,IF(AM829="Benzylpenicillin Procaine /
 Benzathine Penicillin",0.61,IF(AM829="Benzathine Penicillin",0.61,IF(AM829="Procaine benzylpenicillin",0.61,IF(AM829=Prodrug!H826,Prodrug!H826,Prodrug!H826))))))</f>
        <v/>
      </c>
      <c r="AZ829" s="239" t="str">
        <f>IFERROR((((Calculations!S826*Calculations!G826)/Calculations!E826)*'Data Entry'!X829),"")</f>
        <v/>
      </c>
      <c r="BA829" s="235" t="str">
        <f>IFERROR(VLOOKUP(AM829,Lists!$P$2:$Q$182,2,0),"")</f>
        <v/>
      </c>
    </row>
    <row r="830" spans="1:53" s="5" customFormat="1">
      <c r="A830" s="6">
        <v>824</v>
      </c>
      <c r="B830" s="231"/>
      <c r="C830" s="7"/>
      <c r="D830" s="7"/>
      <c r="E830" s="7"/>
      <c r="F830" s="67"/>
      <c r="G830" s="79"/>
      <c r="H830" s="79"/>
      <c r="I830" s="75"/>
      <c r="J830" s="76"/>
      <c r="K830" s="76"/>
      <c r="L830" s="76"/>
      <c r="M830" s="76"/>
      <c r="N830" s="76"/>
      <c r="O830" s="76"/>
      <c r="P830" s="76"/>
      <c r="Q830" s="76"/>
      <c r="R830" s="76"/>
      <c r="S830" s="76"/>
      <c r="T830" s="76"/>
      <c r="U830" s="76"/>
      <c r="V830" s="76"/>
      <c r="W830" s="80"/>
      <c r="X830" s="69"/>
      <c r="Y830" s="25"/>
      <c r="Z830" s="25"/>
      <c r="AA830" s="8"/>
      <c r="AB830" s="28"/>
      <c r="AC830" s="23"/>
      <c r="AD830" s="8"/>
      <c r="AE830" s="8"/>
      <c r="AF830" s="25"/>
      <c r="AG830" s="6"/>
      <c r="AH830" s="23"/>
      <c r="AI830" s="173"/>
      <c r="AJ830" s="26"/>
      <c r="AK830" s="23"/>
      <c r="AL830" s="25"/>
      <c r="AM830" s="6"/>
      <c r="AN830" s="23"/>
      <c r="AO830" s="247"/>
      <c r="AP830" s="243" t="str">
        <f>IF(AD830="UI",VLOOKUP(AB830,'Convert Internation Units'!$A$2:$D$33,4,FALSE),IF(AB830="Penethamate hydroiodide",0.63,IF(AB830="Benzylpenicillin Procaine /
 Benzathine Penicillin",0.61,IF(AB830="Benzathine Penicillin",0.61,IF(AB830="Procaine benzylpenicillin",0.61,IF(AB830=Prodrug!E827,Prodrug!E827,Prodrug!E827))))))</f>
        <v/>
      </c>
      <c r="AQ830" s="240" t="str">
        <f>IFERROR((((Calculations!C827*Calculations!G827)/Calculations!E827)*'Data Entry'!X830),"")</f>
        <v/>
      </c>
      <c r="AR830" s="141" t="str">
        <f>IFERROR(VLOOKUP(AB830,Lists!$P$2:$Q$182,2,0),"")</f>
        <v/>
      </c>
      <c r="AS830" s="143" t="str">
        <f>IF(AI830="UI",VLOOKUP(AG830,'Convert Internation Units'!$A$2:$D$33,4,FALSE),IF(AG830="Penethamate hydroiodide",0.63,IF(AG830="Benzylpenicillin Procaine /
 Benzathine Penicillin",0.61,IF(AG830="Benzathine Penicillin",0.61,IF(AG830="Procaine benzylpenicillin",0.61,IF(AG830=Prodrug!F827,Prodrug!F827,Prodrug!F827))))))</f>
        <v/>
      </c>
      <c r="AT830" s="240" t="str">
        <f>IFERROR((((Calculations!K827*Calculations!G827)/Calculations!E827)*'Data Entry'!X830),"")</f>
        <v/>
      </c>
      <c r="AU830" s="146" t="str">
        <f>IFERROR(VLOOKUP(AG830,Lists!$P$2:$Q$182,2,0),"")</f>
        <v/>
      </c>
      <c r="AV830" s="143" t="str">
        <f>IF(AL830="UI",VLOOKUP(AJ830,'Convert Internation Units'!$A$2:$D$33,4,FALSE),IF(AJ830="Penethamate hydroiodide",0.63,IF(AJ830="Benzylpenicillin Procaine /
 Benzathine Penicillin",0.61,IF(AJ830="Benzathine Penicillin",0.61,IF(AJ830="Procaine benzylpenicillin",0.61,IF(AJ830=Prodrug!G827,Prodrug!G827,Prodrug!G827))))))</f>
        <v/>
      </c>
      <c r="AW830" s="240" t="str">
        <f>IFERROR((((Calculations!O827*Calculations!G827)/Calculations!E827)*'Data Entry'!X830),"")</f>
        <v/>
      </c>
      <c r="AX830" s="146" t="str">
        <f>IFERROR(VLOOKUP(AJ830,Lists!$P$2:$Q$182,2,0),"")</f>
        <v/>
      </c>
      <c r="AY830" s="143" t="str">
        <f>IF(AO830="UI",VLOOKUP(AM830,'Convert Internation Units'!$A$2:$D$33,4,FALSE),IF(AM830="Penethamate hydroiodide",0.63,IF(AM830="Benzylpenicillin Procaine /
 Benzathine Penicillin",0.61,IF(AM830="Benzathine Penicillin",0.61,IF(AM830="Procaine benzylpenicillin",0.61,IF(AM830=Prodrug!H827,Prodrug!H827,Prodrug!H827))))))</f>
        <v/>
      </c>
      <c r="AZ830" s="240" t="str">
        <f>IFERROR((((Calculations!S827*Calculations!G827)/Calculations!E827)*'Data Entry'!X830),"")</f>
        <v/>
      </c>
      <c r="BA830" s="146" t="str">
        <f>IFERROR(VLOOKUP(AM830,Lists!$P$2:$Q$182,2,0),"")</f>
        <v/>
      </c>
    </row>
    <row r="831" spans="1:53" s="5" customFormat="1">
      <c r="A831" s="116">
        <v>825</v>
      </c>
      <c r="B831" s="232"/>
      <c r="C831" s="105"/>
      <c r="D831" s="105"/>
      <c r="E831" s="105"/>
      <c r="F831" s="106"/>
      <c r="G831" s="107"/>
      <c r="H831" s="107"/>
      <c r="I831" s="108"/>
      <c r="J831" s="110"/>
      <c r="K831" s="110"/>
      <c r="L831" s="110"/>
      <c r="M831" s="110"/>
      <c r="N831" s="110"/>
      <c r="O831" s="110"/>
      <c r="P831" s="110"/>
      <c r="Q831" s="110"/>
      <c r="R831" s="110"/>
      <c r="S831" s="110"/>
      <c r="T831" s="110"/>
      <c r="U831" s="110"/>
      <c r="V831" s="110"/>
      <c r="W831" s="109"/>
      <c r="X831" s="111"/>
      <c r="Y831" s="112"/>
      <c r="Z831" s="112"/>
      <c r="AA831" s="113"/>
      <c r="AB831" s="114"/>
      <c r="AC831" s="115"/>
      <c r="AD831" s="113"/>
      <c r="AE831" s="113"/>
      <c r="AF831" s="112"/>
      <c r="AG831" s="116"/>
      <c r="AH831" s="115"/>
      <c r="AI831" s="174"/>
      <c r="AJ831" s="104"/>
      <c r="AK831" s="115"/>
      <c r="AL831" s="112"/>
      <c r="AM831" s="116"/>
      <c r="AN831" s="115"/>
      <c r="AO831" s="248"/>
      <c r="AP831" s="242" t="str">
        <f>IF(AD831="UI",VLOOKUP(AB831,'Convert Internation Units'!$A$2:$D$33,4,FALSE),IF(AB831="Penethamate hydroiodide",0.63,IF(AB831="Benzylpenicillin Procaine /
 Benzathine Penicillin",0.61,IF(AB831="Benzathine Penicillin",0.61,IF(AB831="Procaine benzylpenicillin",0.61,IF(AB831=Prodrug!E828,Prodrug!E828,Prodrug!E828))))))</f>
        <v/>
      </c>
      <c r="AQ831" s="239" t="str">
        <f>IFERROR((((Calculations!C828*Calculations!G828)/Calculations!E828)*'Data Entry'!X831),"")</f>
        <v/>
      </c>
      <c r="AR831" s="234" t="str">
        <f>IFERROR(VLOOKUP(AB831,Lists!$P$2:$Q$182,2,0),"")</f>
        <v/>
      </c>
      <c r="AS831" s="233" t="str">
        <f>IF(AI831="UI",VLOOKUP(AG831,'Convert Internation Units'!$A$2:$D$33,4,FALSE),IF(AG831="Penethamate hydroiodide",0.63,IF(AG831="Benzylpenicillin Procaine /
 Benzathine Penicillin",0.61,IF(AG831="Benzathine Penicillin",0.61,IF(AG831="Procaine benzylpenicillin",0.61,IF(AG831=Prodrug!F828,Prodrug!F828,Prodrug!F828))))))</f>
        <v/>
      </c>
      <c r="AT831" s="239" t="str">
        <f>IFERROR((((Calculations!K828*Calculations!G828)/Calculations!E828)*'Data Entry'!X831),"")</f>
        <v/>
      </c>
      <c r="AU831" s="235" t="str">
        <f>IFERROR(VLOOKUP(AG831,Lists!$P$2:$Q$182,2,0),"")</f>
        <v/>
      </c>
      <c r="AV831" s="233" t="str">
        <f>IF(AL831="UI",VLOOKUP(AJ831,'Convert Internation Units'!$A$2:$D$33,4,FALSE),IF(AJ831="Penethamate hydroiodide",0.63,IF(AJ831="Benzylpenicillin Procaine /
 Benzathine Penicillin",0.61,IF(AJ831="Benzathine Penicillin",0.61,IF(AJ831="Procaine benzylpenicillin",0.61,IF(AJ831=Prodrug!G828,Prodrug!G828,Prodrug!G828))))))</f>
        <v/>
      </c>
      <c r="AW831" s="239" t="str">
        <f>IFERROR((((Calculations!O828*Calculations!G828)/Calculations!E828)*'Data Entry'!X831),"")</f>
        <v/>
      </c>
      <c r="AX831" s="235" t="str">
        <f>IFERROR(VLOOKUP(AJ831,Lists!$P$2:$Q$182,2,0),"")</f>
        <v/>
      </c>
      <c r="AY831" s="233" t="str">
        <f>IF(AO831="UI",VLOOKUP(AM831,'Convert Internation Units'!$A$2:$D$33,4,FALSE),IF(AM831="Penethamate hydroiodide",0.63,IF(AM831="Benzylpenicillin Procaine /
 Benzathine Penicillin",0.61,IF(AM831="Benzathine Penicillin",0.61,IF(AM831="Procaine benzylpenicillin",0.61,IF(AM831=Prodrug!H828,Prodrug!H828,Prodrug!H828))))))</f>
        <v/>
      </c>
      <c r="AZ831" s="239" t="str">
        <f>IFERROR((((Calculations!S828*Calculations!G828)/Calculations!E828)*'Data Entry'!X831),"")</f>
        <v/>
      </c>
      <c r="BA831" s="235" t="str">
        <f>IFERROR(VLOOKUP(AM831,Lists!$P$2:$Q$182,2,0),"")</f>
        <v/>
      </c>
    </row>
    <row r="832" spans="1:53" s="5" customFormat="1">
      <c r="A832" s="6">
        <v>826</v>
      </c>
      <c r="B832" s="231"/>
      <c r="C832" s="7"/>
      <c r="D832" s="7"/>
      <c r="E832" s="7"/>
      <c r="F832" s="67"/>
      <c r="G832" s="79"/>
      <c r="H832" s="79"/>
      <c r="I832" s="75"/>
      <c r="J832" s="76"/>
      <c r="K832" s="76"/>
      <c r="L832" s="76"/>
      <c r="M832" s="76"/>
      <c r="N832" s="76"/>
      <c r="O832" s="76"/>
      <c r="P832" s="76"/>
      <c r="Q832" s="76"/>
      <c r="R832" s="76"/>
      <c r="S832" s="76"/>
      <c r="T832" s="76"/>
      <c r="U832" s="76"/>
      <c r="V832" s="76"/>
      <c r="W832" s="80"/>
      <c r="X832" s="69"/>
      <c r="Y832" s="25"/>
      <c r="Z832" s="25"/>
      <c r="AA832" s="8"/>
      <c r="AB832" s="28"/>
      <c r="AC832" s="23"/>
      <c r="AD832" s="8"/>
      <c r="AE832" s="8"/>
      <c r="AF832" s="25"/>
      <c r="AG832" s="6"/>
      <c r="AH832" s="23"/>
      <c r="AI832" s="173"/>
      <c r="AJ832" s="26"/>
      <c r="AK832" s="23"/>
      <c r="AL832" s="25"/>
      <c r="AM832" s="6"/>
      <c r="AN832" s="23"/>
      <c r="AO832" s="247"/>
      <c r="AP832" s="243" t="str">
        <f>IF(AD832="UI",VLOOKUP(AB832,'Convert Internation Units'!$A$2:$D$33,4,FALSE),IF(AB832="Penethamate hydroiodide",0.63,IF(AB832="Benzylpenicillin Procaine /
 Benzathine Penicillin",0.61,IF(AB832="Benzathine Penicillin",0.61,IF(AB832="Procaine benzylpenicillin",0.61,IF(AB832=Prodrug!E829,Prodrug!E829,Prodrug!E829))))))</f>
        <v/>
      </c>
      <c r="AQ832" s="240" t="str">
        <f>IFERROR((((Calculations!C829*Calculations!G829)/Calculations!E829)*'Data Entry'!X832),"")</f>
        <v/>
      </c>
      <c r="AR832" s="141" t="str">
        <f>IFERROR(VLOOKUP(AB832,Lists!$P$2:$Q$182,2,0),"")</f>
        <v/>
      </c>
      <c r="AS832" s="143" t="str">
        <f>IF(AI832="UI",VLOOKUP(AG832,'Convert Internation Units'!$A$2:$D$33,4,FALSE),IF(AG832="Penethamate hydroiodide",0.63,IF(AG832="Benzylpenicillin Procaine /
 Benzathine Penicillin",0.61,IF(AG832="Benzathine Penicillin",0.61,IF(AG832="Procaine benzylpenicillin",0.61,IF(AG832=Prodrug!F829,Prodrug!F829,Prodrug!F829))))))</f>
        <v/>
      </c>
      <c r="AT832" s="240" t="str">
        <f>IFERROR((((Calculations!K829*Calculations!G829)/Calculations!E829)*'Data Entry'!X832),"")</f>
        <v/>
      </c>
      <c r="AU832" s="146" t="str">
        <f>IFERROR(VLOOKUP(AG832,Lists!$P$2:$Q$182,2,0),"")</f>
        <v/>
      </c>
      <c r="AV832" s="143" t="str">
        <f>IF(AL832="UI",VLOOKUP(AJ832,'Convert Internation Units'!$A$2:$D$33,4,FALSE),IF(AJ832="Penethamate hydroiodide",0.63,IF(AJ832="Benzylpenicillin Procaine /
 Benzathine Penicillin",0.61,IF(AJ832="Benzathine Penicillin",0.61,IF(AJ832="Procaine benzylpenicillin",0.61,IF(AJ832=Prodrug!G829,Prodrug!G829,Prodrug!G829))))))</f>
        <v/>
      </c>
      <c r="AW832" s="240" t="str">
        <f>IFERROR((((Calculations!O829*Calculations!G829)/Calculations!E829)*'Data Entry'!X832),"")</f>
        <v/>
      </c>
      <c r="AX832" s="146" t="str">
        <f>IFERROR(VLOOKUP(AJ832,Lists!$P$2:$Q$182,2,0),"")</f>
        <v/>
      </c>
      <c r="AY832" s="143" t="str">
        <f>IF(AO832="UI",VLOOKUP(AM832,'Convert Internation Units'!$A$2:$D$33,4,FALSE),IF(AM832="Penethamate hydroiodide",0.63,IF(AM832="Benzylpenicillin Procaine /
 Benzathine Penicillin",0.61,IF(AM832="Benzathine Penicillin",0.61,IF(AM832="Procaine benzylpenicillin",0.61,IF(AM832=Prodrug!H829,Prodrug!H829,Prodrug!H829))))))</f>
        <v/>
      </c>
      <c r="AZ832" s="240" t="str">
        <f>IFERROR((((Calculations!S829*Calculations!G829)/Calculations!E829)*'Data Entry'!X832),"")</f>
        <v/>
      </c>
      <c r="BA832" s="146" t="str">
        <f>IFERROR(VLOOKUP(AM832,Lists!$P$2:$Q$182,2,0),"")</f>
        <v/>
      </c>
    </row>
    <row r="833" spans="1:53" s="5" customFormat="1">
      <c r="A833" s="116">
        <v>827</v>
      </c>
      <c r="B833" s="232"/>
      <c r="C833" s="105"/>
      <c r="D833" s="105"/>
      <c r="E833" s="105"/>
      <c r="F833" s="106"/>
      <c r="G833" s="107"/>
      <c r="H833" s="107"/>
      <c r="I833" s="108"/>
      <c r="J833" s="110"/>
      <c r="K833" s="110"/>
      <c r="L833" s="110"/>
      <c r="M833" s="110"/>
      <c r="N833" s="110"/>
      <c r="O833" s="110"/>
      <c r="P833" s="110"/>
      <c r="Q833" s="110"/>
      <c r="R833" s="110"/>
      <c r="S833" s="110"/>
      <c r="T833" s="110"/>
      <c r="U833" s="110"/>
      <c r="V833" s="110"/>
      <c r="W833" s="109"/>
      <c r="X833" s="111"/>
      <c r="Y833" s="112"/>
      <c r="Z833" s="112"/>
      <c r="AA833" s="113"/>
      <c r="AB833" s="114"/>
      <c r="AC833" s="115"/>
      <c r="AD833" s="113"/>
      <c r="AE833" s="113"/>
      <c r="AF833" s="112"/>
      <c r="AG833" s="116"/>
      <c r="AH833" s="115"/>
      <c r="AI833" s="174"/>
      <c r="AJ833" s="104"/>
      <c r="AK833" s="115"/>
      <c r="AL833" s="112"/>
      <c r="AM833" s="116"/>
      <c r="AN833" s="115"/>
      <c r="AO833" s="248"/>
      <c r="AP833" s="242" t="str">
        <f>IF(AD833="UI",VLOOKUP(AB833,'Convert Internation Units'!$A$2:$D$33,4,FALSE),IF(AB833="Penethamate hydroiodide",0.63,IF(AB833="Benzylpenicillin Procaine /
 Benzathine Penicillin",0.61,IF(AB833="Benzathine Penicillin",0.61,IF(AB833="Procaine benzylpenicillin",0.61,IF(AB833=Prodrug!E830,Prodrug!E830,Prodrug!E830))))))</f>
        <v/>
      </c>
      <c r="AQ833" s="239" t="str">
        <f>IFERROR((((Calculations!C830*Calculations!G830)/Calculations!E830)*'Data Entry'!X833),"")</f>
        <v/>
      </c>
      <c r="AR833" s="234" t="str">
        <f>IFERROR(VLOOKUP(AB833,Lists!$P$2:$Q$182,2,0),"")</f>
        <v/>
      </c>
      <c r="AS833" s="233" t="str">
        <f>IF(AI833="UI",VLOOKUP(AG833,'Convert Internation Units'!$A$2:$D$33,4,FALSE),IF(AG833="Penethamate hydroiodide",0.63,IF(AG833="Benzylpenicillin Procaine /
 Benzathine Penicillin",0.61,IF(AG833="Benzathine Penicillin",0.61,IF(AG833="Procaine benzylpenicillin",0.61,IF(AG833=Prodrug!F830,Prodrug!F830,Prodrug!F830))))))</f>
        <v/>
      </c>
      <c r="AT833" s="239" t="str">
        <f>IFERROR((((Calculations!K830*Calculations!G830)/Calculations!E830)*'Data Entry'!X833),"")</f>
        <v/>
      </c>
      <c r="AU833" s="235" t="str">
        <f>IFERROR(VLOOKUP(AG833,Lists!$P$2:$Q$182,2,0),"")</f>
        <v/>
      </c>
      <c r="AV833" s="233" t="str">
        <f>IF(AL833="UI",VLOOKUP(AJ833,'Convert Internation Units'!$A$2:$D$33,4,FALSE),IF(AJ833="Penethamate hydroiodide",0.63,IF(AJ833="Benzylpenicillin Procaine /
 Benzathine Penicillin",0.61,IF(AJ833="Benzathine Penicillin",0.61,IF(AJ833="Procaine benzylpenicillin",0.61,IF(AJ833=Prodrug!G830,Prodrug!G830,Prodrug!G830))))))</f>
        <v/>
      </c>
      <c r="AW833" s="239" t="str">
        <f>IFERROR((((Calculations!O830*Calculations!G830)/Calculations!E830)*'Data Entry'!X833),"")</f>
        <v/>
      </c>
      <c r="AX833" s="235" t="str">
        <f>IFERROR(VLOOKUP(AJ833,Lists!$P$2:$Q$182,2,0),"")</f>
        <v/>
      </c>
      <c r="AY833" s="233" t="str">
        <f>IF(AO833="UI",VLOOKUP(AM833,'Convert Internation Units'!$A$2:$D$33,4,FALSE),IF(AM833="Penethamate hydroiodide",0.63,IF(AM833="Benzylpenicillin Procaine /
 Benzathine Penicillin",0.61,IF(AM833="Benzathine Penicillin",0.61,IF(AM833="Procaine benzylpenicillin",0.61,IF(AM833=Prodrug!H830,Prodrug!H830,Prodrug!H830))))))</f>
        <v/>
      </c>
      <c r="AZ833" s="239" t="str">
        <f>IFERROR((((Calculations!S830*Calculations!G830)/Calculations!E830)*'Data Entry'!X833),"")</f>
        <v/>
      </c>
      <c r="BA833" s="235" t="str">
        <f>IFERROR(VLOOKUP(AM833,Lists!$P$2:$Q$182,2,0),"")</f>
        <v/>
      </c>
    </row>
    <row r="834" spans="1:53" s="5" customFormat="1">
      <c r="A834" s="6">
        <v>828</v>
      </c>
      <c r="B834" s="231"/>
      <c r="C834" s="7"/>
      <c r="D834" s="7"/>
      <c r="E834" s="7"/>
      <c r="F834" s="67"/>
      <c r="G834" s="79"/>
      <c r="H834" s="79"/>
      <c r="I834" s="75"/>
      <c r="J834" s="76"/>
      <c r="K834" s="76"/>
      <c r="L834" s="76"/>
      <c r="M834" s="76"/>
      <c r="N834" s="76"/>
      <c r="O834" s="76"/>
      <c r="P834" s="76"/>
      <c r="Q834" s="76"/>
      <c r="R834" s="76"/>
      <c r="S834" s="76"/>
      <c r="T834" s="76"/>
      <c r="U834" s="76"/>
      <c r="V834" s="76"/>
      <c r="W834" s="80"/>
      <c r="X834" s="69"/>
      <c r="Y834" s="25"/>
      <c r="Z834" s="25"/>
      <c r="AA834" s="8"/>
      <c r="AB834" s="28"/>
      <c r="AC834" s="23"/>
      <c r="AD834" s="8"/>
      <c r="AE834" s="8"/>
      <c r="AF834" s="25"/>
      <c r="AG834" s="6"/>
      <c r="AH834" s="23"/>
      <c r="AI834" s="173"/>
      <c r="AJ834" s="26"/>
      <c r="AK834" s="23"/>
      <c r="AL834" s="25"/>
      <c r="AM834" s="6"/>
      <c r="AN834" s="23"/>
      <c r="AO834" s="247"/>
      <c r="AP834" s="243" t="str">
        <f>IF(AD834="UI",VLOOKUP(AB834,'Convert Internation Units'!$A$2:$D$33,4,FALSE),IF(AB834="Penethamate hydroiodide",0.63,IF(AB834="Benzylpenicillin Procaine /
 Benzathine Penicillin",0.61,IF(AB834="Benzathine Penicillin",0.61,IF(AB834="Procaine benzylpenicillin",0.61,IF(AB834=Prodrug!E831,Prodrug!E831,Prodrug!E831))))))</f>
        <v/>
      </c>
      <c r="AQ834" s="240" t="str">
        <f>IFERROR((((Calculations!C831*Calculations!G831)/Calculations!E831)*'Data Entry'!X834),"")</f>
        <v/>
      </c>
      <c r="AR834" s="141" t="str">
        <f>IFERROR(VLOOKUP(AB834,Lists!$P$2:$Q$182,2,0),"")</f>
        <v/>
      </c>
      <c r="AS834" s="143" t="str">
        <f>IF(AI834="UI",VLOOKUP(AG834,'Convert Internation Units'!$A$2:$D$33,4,FALSE),IF(AG834="Penethamate hydroiodide",0.63,IF(AG834="Benzylpenicillin Procaine /
 Benzathine Penicillin",0.61,IF(AG834="Benzathine Penicillin",0.61,IF(AG834="Procaine benzylpenicillin",0.61,IF(AG834=Prodrug!F831,Prodrug!F831,Prodrug!F831))))))</f>
        <v/>
      </c>
      <c r="AT834" s="240" t="str">
        <f>IFERROR((((Calculations!K831*Calculations!G831)/Calculations!E831)*'Data Entry'!X834),"")</f>
        <v/>
      </c>
      <c r="AU834" s="146" t="str">
        <f>IFERROR(VLOOKUP(AG834,Lists!$P$2:$Q$182,2,0),"")</f>
        <v/>
      </c>
      <c r="AV834" s="143" t="str">
        <f>IF(AL834="UI",VLOOKUP(AJ834,'Convert Internation Units'!$A$2:$D$33,4,FALSE),IF(AJ834="Penethamate hydroiodide",0.63,IF(AJ834="Benzylpenicillin Procaine /
 Benzathine Penicillin",0.61,IF(AJ834="Benzathine Penicillin",0.61,IF(AJ834="Procaine benzylpenicillin",0.61,IF(AJ834=Prodrug!G831,Prodrug!G831,Prodrug!G831))))))</f>
        <v/>
      </c>
      <c r="AW834" s="240" t="str">
        <f>IFERROR((((Calculations!O831*Calculations!G831)/Calculations!E831)*'Data Entry'!X834),"")</f>
        <v/>
      </c>
      <c r="AX834" s="146" t="str">
        <f>IFERROR(VLOOKUP(AJ834,Lists!$P$2:$Q$182,2,0),"")</f>
        <v/>
      </c>
      <c r="AY834" s="143" t="str">
        <f>IF(AO834="UI",VLOOKUP(AM834,'Convert Internation Units'!$A$2:$D$33,4,FALSE),IF(AM834="Penethamate hydroiodide",0.63,IF(AM834="Benzylpenicillin Procaine /
 Benzathine Penicillin",0.61,IF(AM834="Benzathine Penicillin",0.61,IF(AM834="Procaine benzylpenicillin",0.61,IF(AM834=Prodrug!H831,Prodrug!H831,Prodrug!H831))))))</f>
        <v/>
      </c>
      <c r="AZ834" s="240" t="str">
        <f>IFERROR((((Calculations!S831*Calculations!G831)/Calculations!E831)*'Data Entry'!X834),"")</f>
        <v/>
      </c>
      <c r="BA834" s="146" t="str">
        <f>IFERROR(VLOOKUP(AM834,Lists!$P$2:$Q$182,2,0),"")</f>
        <v/>
      </c>
    </row>
    <row r="835" spans="1:53" s="5" customFormat="1">
      <c r="A835" s="116">
        <v>829</v>
      </c>
      <c r="B835" s="232"/>
      <c r="C835" s="105"/>
      <c r="D835" s="105"/>
      <c r="E835" s="105"/>
      <c r="F835" s="106"/>
      <c r="G835" s="107"/>
      <c r="H835" s="107"/>
      <c r="I835" s="108"/>
      <c r="J835" s="110"/>
      <c r="K835" s="110"/>
      <c r="L835" s="110"/>
      <c r="M835" s="110"/>
      <c r="N835" s="110"/>
      <c r="O835" s="110"/>
      <c r="P835" s="110"/>
      <c r="Q835" s="110"/>
      <c r="R835" s="110"/>
      <c r="S835" s="110"/>
      <c r="T835" s="110"/>
      <c r="U835" s="110"/>
      <c r="V835" s="110"/>
      <c r="W835" s="109"/>
      <c r="X835" s="111"/>
      <c r="Y835" s="112"/>
      <c r="Z835" s="112"/>
      <c r="AA835" s="113"/>
      <c r="AB835" s="114"/>
      <c r="AC835" s="115"/>
      <c r="AD835" s="113"/>
      <c r="AE835" s="113"/>
      <c r="AF835" s="112"/>
      <c r="AG835" s="116"/>
      <c r="AH835" s="115"/>
      <c r="AI835" s="174"/>
      <c r="AJ835" s="104"/>
      <c r="AK835" s="115"/>
      <c r="AL835" s="112"/>
      <c r="AM835" s="116"/>
      <c r="AN835" s="115"/>
      <c r="AO835" s="248"/>
      <c r="AP835" s="242" t="str">
        <f>IF(AD835="UI",VLOOKUP(AB835,'Convert Internation Units'!$A$2:$D$33,4,FALSE),IF(AB835="Penethamate hydroiodide",0.63,IF(AB835="Benzylpenicillin Procaine /
 Benzathine Penicillin",0.61,IF(AB835="Benzathine Penicillin",0.61,IF(AB835="Procaine benzylpenicillin",0.61,IF(AB835=Prodrug!E832,Prodrug!E832,Prodrug!E832))))))</f>
        <v/>
      </c>
      <c r="AQ835" s="239" t="str">
        <f>IFERROR((((Calculations!C832*Calculations!G832)/Calculations!E832)*'Data Entry'!X835),"")</f>
        <v/>
      </c>
      <c r="AR835" s="234" t="str">
        <f>IFERROR(VLOOKUP(AB835,Lists!$P$2:$Q$182,2,0),"")</f>
        <v/>
      </c>
      <c r="AS835" s="233" t="str">
        <f>IF(AI835="UI",VLOOKUP(AG835,'Convert Internation Units'!$A$2:$D$33,4,FALSE),IF(AG835="Penethamate hydroiodide",0.63,IF(AG835="Benzylpenicillin Procaine /
 Benzathine Penicillin",0.61,IF(AG835="Benzathine Penicillin",0.61,IF(AG835="Procaine benzylpenicillin",0.61,IF(AG835=Prodrug!F832,Prodrug!F832,Prodrug!F832))))))</f>
        <v/>
      </c>
      <c r="AT835" s="239" t="str">
        <f>IFERROR((((Calculations!K832*Calculations!G832)/Calculations!E832)*'Data Entry'!X835),"")</f>
        <v/>
      </c>
      <c r="AU835" s="235" t="str">
        <f>IFERROR(VLOOKUP(AG835,Lists!$P$2:$Q$182,2,0),"")</f>
        <v/>
      </c>
      <c r="AV835" s="233" t="str">
        <f>IF(AL835="UI",VLOOKUP(AJ835,'Convert Internation Units'!$A$2:$D$33,4,FALSE),IF(AJ835="Penethamate hydroiodide",0.63,IF(AJ835="Benzylpenicillin Procaine /
 Benzathine Penicillin",0.61,IF(AJ835="Benzathine Penicillin",0.61,IF(AJ835="Procaine benzylpenicillin",0.61,IF(AJ835=Prodrug!G832,Prodrug!G832,Prodrug!G832))))))</f>
        <v/>
      </c>
      <c r="AW835" s="239" t="str">
        <f>IFERROR((((Calculations!O832*Calculations!G832)/Calculations!E832)*'Data Entry'!X835),"")</f>
        <v/>
      </c>
      <c r="AX835" s="235" t="str">
        <f>IFERROR(VLOOKUP(AJ835,Lists!$P$2:$Q$182,2,0),"")</f>
        <v/>
      </c>
      <c r="AY835" s="233" t="str">
        <f>IF(AO835="UI",VLOOKUP(AM835,'Convert Internation Units'!$A$2:$D$33,4,FALSE),IF(AM835="Penethamate hydroiodide",0.63,IF(AM835="Benzylpenicillin Procaine /
 Benzathine Penicillin",0.61,IF(AM835="Benzathine Penicillin",0.61,IF(AM835="Procaine benzylpenicillin",0.61,IF(AM835=Prodrug!H832,Prodrug!H832,Prodrug!H832))))))</f>
        <v/>
      </c>
      <c r="AZ835" s="239" t="str">
        <f>IFERROR((((Calculations!S832*Calculations!G832)/Calculations!E832)*'Data Entry'!X835),"")</f>
        <v/>
      </c>
      <c r="BA835" s="235" t="str">
        <f>IFERROR(VLOOKUP(AM835,Lists!$P$2:$Q$182,2,0),"")</f>
        <v/>
      </c>
    </row>
    <row r="836" spans="1:53" s="5" customFormat="1">
      <c r="A836" s="6">
        <v>830</v>
      </c>
      <c r="B836" s="231"/>
      <c r="C836" s="7"/>
      <c r="D836" s="7"/>
      <c r="E836" s="7"/>
      <c r="F836" s="67"/>
      <c r="G836" s="79"/>
      <c r="H836" s="79"/>
      <c r="I836" s="75"/>
      <c r="J836" s="76"/>
      <c r="K836" s="76"/>
      <c r="L836" s="76"/>
      <c r="M836" s="76"/>
      <c r="N836" s="76"/>
      <c r="O836" s="76"/>
      <c r="P836" s="76"/>
      <c r="Q836" s="76"/>
      <c r="R836" s="76"/>
      <c r="S836" s="76"/>
      <c r="T836" s="76"/>
      <c r="U836" s="76"/>
      <c r="V836" s="76"/>
      <c r="W836" s="80"/>
      <c r="X836" s="69"/>
      <c r="Y836" s="25"/>
      <c r="Z836" s="25"/>
      <c r="AA836" s="8"/>
      <c r="AB836" s="28"/>
      <c r="AC836" s="23"/>
      <c r="AD836" s="8"/>
      <c r="AE836" s="8"/>
      <c r="AF836" s="25"/>
      <c r="AG836" s="6"/>
      <c r="AH836" s="23"/>
      <c r="AI836" s="173"/>
      <c r="AJ836" s="26"/>
      <c r="AK836" s="23"/>
      <c r="AL836" s="25"/>
      <c r="AM836" s="6"/>
      <c r="AN836" s="23"/>
      <c r="AO836" s="247"/>
      <c r="AP836" s="243" t="str">
        <f>IF(AD836="UI",VLOOKUP(AB836,'Convert Internation Units'!$A$2:$D$33,4,FALSE),IF(AB836="Penethamate hydroiodide",0.63,IF(AB836="Benzylpenicillin Procaine /
 Benzathine Penicillin",0.61,IF(AB836="Benzathine Penicillin",0.61,IF(AB836="Procaine benzylpenicillin",0.61,IF(AB836=Prodrug!E833,Prodrug!E833,Prodrug!E833))))))</f>
        <v/>
      </c>
      <c r="AQ836" s="240" t="str">
        <f>IFERROR((((Calculations!C833*Calculations!G833)/Calculations!E833)*'Data Entry'!X836),"")</f>
        <v/>
      </c>
      <c r="AR836" s="141" t="str">
        <f>IFERROR(VLOOKUP(AB836,Lists!$P$2:$Q$182,2,0),"")</f>
        <v/>
      </c>
      <c r="AS836" s="143" t="str">
        <f>IF(AI836="UI",VLOOKUP(AG836,'Convert Internation Units'!$A$2:$D$33,4,FALSE),IF(AG836="Penethamate hydroiodide",0.63,IF(AG836="Benzylpenicillin Procaine /
 Benzathine Penicillin",0.61,IF(AG836="Benzathine Penicillin",0.61,IF(AG836="Procaine benzylpenicillin",0.61,IF(AG836=Prodrug!F833,Prodrug!F833,Prodrug!F833))))))</f>
        <v/>
      </c>
      <c r="AT836" s="240" t="str">
        <f>IFERROR((((Calculations!K833*Calculations!G833)/Calculations!E833)*'Data Entry'!X836),"")</f>
        <v/>
      </c>
      <c r="AU836" s="146" t="str">
        <f>IFERROR(VLOOKUP(AG836,Lists!$P$2:$Q$182,2,0),"")</f>
        <v/>
      </c>
      <c r="AV836" s="143" t="str">
        <f>IF(AL836="UI",VLOOKUP(AJ836,'Convert Internation Units'!$A$2:$D$33,4,FALSE),IF(AJ836="Penethamate hydroiodide",0.63,IF(AJ836="Benzylpenicillin Procaine /
 Benzathine Penicillin",0.61,IF(AJ836="Benzathine Penicillin",0.61,IF(AJ836="Procaine benzylpenicillin",0.61,IF(AJ836=Prodrug!G833,Prodrug!G833,Prodrug!G833))))))</f>
        <v/>
      </c>
      <c r="AW836" s="240" t="str">
        <f>IFERROR((((Calculations!O833*Calculations!G833)/Calculations!E833)*'Data Entry'!X836),"")</f>
        <v/>
      </c>
      <c r="AX836" s="146" t="str">
        <f>IFERROR(VLOOKUP(AJ836,Lists!$P$2:$Q$182,2,0),"")</f>
        <v/>
      </c>
      <c r="AY836" s="143" t="str">
        <f>IF(AO836="UI",VLOOKUP(AM836,'Convert Internation Units'!$A$2:$D$33,4,FALSE),IF(AM836="Penethamate hydroiodide",0.63,IF(AM836="Benzylpenicillin Procaine /
 Benzathine Penicillin",0.61,IF(AM836="Benzathine Penicillin",0.61,IF(AM836="Procaine benzylpenicillin",0.61,IF(AM836=Prodrug!H833,Prodrug!H833,Prodrug!H833))))))</f>
        <v/>
      </c>
      <c r="AZ836" s="240" t="str">
        <f>IFERROR((((Calculations!S833*Calculations!G833)/Calculations!E833)*'Data Entry'!X836),"")</f>
        <v/>
      </c>
      <c r="BA836" s="146" t="str">
        <f>IFERROR(VLOOKUP(AM836,Lists!$P$2:$Q$182,2,0),"")</f>
        <v/>
      </c>
    </row>
    <row r="837" spans="1:53" s="5" customFormat="1">
      <c r="A837" s="116">
        <v>831</v>
      </c>
      <c r="B837" s="232"/>
      <c r="C837" s="105"/>
      <c r="D837" s="105"/>
      <c r="E837" s="105"/>
      <c r="F837" s="106"/>
      <c r="G837" s="107"/>
      <c r="H837" s="107"/>
      <c r="I837" s="108"/>
      <c r="J837" s="110"/>
      <c r="K837" s="110"/>
      <c r="L837" s="110"/>
      <c r="M837" s="110"/>
      <c r="N837" s="110"/>
      <c r="O837" s="110"/>
      <c r="P837" s="110"/>
      <c r="Q837" s="110"/>
      <c r="R837" s="110"/>
      <c r="S837" s="110"/>
      <c r="T837" s="110"/>
      <c r="U837" s="110"/>
      <c r="V837" s="110"/>
      <c r="W837" s="109"/>
      <c r="X837" s="111"/>
      <c r="Y837" s="112"/>
      <c r="Z837" s="112"/>
      <c r="AA837" s="113"/>
      <c r="AB837" s="114"/>
      <c r="AC837" s="115"/>
      <c r="AD837" s="113"/>
      <c r="AE837" s="113"/>
      <c r="AF837" s="112"/>
      <c r="AG837" s="116"/>
      <c r="AH837" s="115"/>
      <c r="AI837" s="174"/>
      <c r="AJ837" s="104"/>
      <c r="AK837" s="115"/>
      <c r="AL837" s="112"/>
      <c r="AM837" s="116"/>
      <c r="AN837" s="115"/>
      <c r="AO837" s="248"/>
      <c r="AP837" s="242" t="str">
        <f>IF(AD837="UI",VLOOKUP(AB837,'Convert Internation Units'!$A$2:$D$33,4,FALSE),IF(AB837="Penethamate hydroiodide",0.63,IF(AB837="Benzylpenicillin Procaine /
 Benzathine Penicillin",0.61,IF(AB837="Benzathine Penicillin",0.61,IF(AB837="Procaine benzylpenicillin",0.61,IF(AB837=Prodrug!E834,Prodrug!E834,Prodrug!E834))))))</f>
        <v/>
      </c>
      <c r="AQ837" s="239" t="str">
        <f>IFERROR((((Calculations!C834*Calculations!G834)/Calculations!E834)*'Data Entry'!X837),"")</f>
        <v/>
      </c>
      <c r="AR837" s="234" t="str">
        <f>IFERROR(VLOOKUP(AB837,Lists!$P$2:$Q$182,2,0),"")</f>
        <v/>
      </c>
      <c r="AS837" s="233" t="str">
        <f>IF(AI837="UI",VLOOKUP(AG837,'Convert Internation Units'!$A$2:$D$33,4,FALSE),IF(AG837="Penethamate hydroiodide",0.63,IF(AG837="Benzylpenicillin Procaine /
 Benzathine Penicillin",0.61,IF(AG837="Benzathine Penicillin",0.61,IF(AG837="Procaine benzylpenicillin",0.61,IF(AG837=Prodrug!F834,Prodrug!F834,Prodrug!F834))))))</f>
        <v/>
      </c>
      <c r="AT837" s="239" t="str">
        <f>IFERROR((((Calculations!K834*Calculations!G834)/Calculations!E834)*'Data Entry'!X837),"")</f>
        <v/>
      </c>
      <c r="AU837" s="235" t="str">
        <f>IFERROR(VLOOKUP(AG837,Lists!$P$2:$Q$182,2,0),"")</f>
        <v/>
      </c>
      <c r="AV837" s="233" t="str">
        <f>IF(AL837="UI",VLOOKUP(AJ837,'Convert Internation Units'!$A$2:$D$33,4,FALSE),IF(AJ837="Penethamate hydroiodide",0.63,IF(AJ837="Benzylpenicillin Procaine /
 Benzathine Penicillin",0.61,IF(AJ837="Benzathine Penicillin",0.61,IF(AJ837="Procaine benzylpenicillin",0.61,IF(AJ837=Prodrug!G834,Prodrug!G834,Prodrug!G834))))))</f>
        <v/>
      </c>
      <c r="AW837" s="239" t="str">
        <f>IFERROR((((Calculations!O834*Calculations!G834)/Calculations!E834)*'Data Entry'!X837),"")</f>
        <v/>
      </c>
      <c r="AX837" s="235" t="str">
        <f>IFERROR(VLOOKUP(AJ837,Lists!$P$2:$Q$182,2,0),"")</f>
        <v/>
      </c>
      <c r="AY837" s="233" t="str">
        <f>IF(AO837="UI",VLOOKUP(AM837,'Convert Internation Units'!$A$2:$D$33,4,FALSE),IF(AM837="Penethamate hydroiodide",0.63,IF(AM837="Benzylpenicillin Procaine /
 Benzathine Penicillin",0.61,IF(AM837="Benzathine Penicillin",0.61,IF(AM837="Procaine benzylpenicillin",0.61,IF(AM837=Prodrug!H834,Prodrug!H834,Prodrug!H834))))))</f>
        <v/>
      </c>
      <c r="AZ837" s="239" t="str">
        <f>IFERROR((((Calculations!S834*Calculations!G834)/Calculations!E834)*'Data Entry'!X837),"")</f>
        <v/>
      </c>
      <c r="BA837" s="235" t="str">
        <f>IFERROR(VLOOKUP(AM837,Lists!$P$2:$Q$182,2,0),"")</f>
        <v/>
      </c>
    </row>
    <row r="838" spans="1:53" s="5" customFormat="1">
      <c r="A838" s="6">
        <v>832</v>
      </c>
      <c r="B838" s="231"/>
      <c r="C838" s="7"/>
      <c r="D838" s="7"/>
      <c r="E838" s="7"/>
      <c r="F838" s="67"/>
      <c r="G838" s="79"/>
      <c r="H838" s="79"/>
      <c r="I838" s="75"/>
      <c r="J838" s="76"/>
      <c r="K838" s="76"/>
      <c r="L838" s="76"/>
      <c r="M838" s="76"/>
      <c r="N838" s="76"/>
      <c r="O838" s="76"/>
      <c r="P838" s="76"/>
      <c r="Q838" s="76"/>
      <c r="R838" s="76"/>
      <c r="S838" s="76"/>
      <c r="T838" s="76"/>
      <c r="U838" s="76"/>
      <c r="V838" s="76"/>
      <c r="W838" s="80"/>
      <c r="X838" s="69"/>
      <c r="Y838" s="25"/>
      <c r="Z838" s="25"/>
      <c r="AA838" s="8"/>
      <c r="AB838" s="28"/>
      <c r="AC838" s="23"/>
      <c r="AD838" s="8"/>
      <c r="AE838" s="8"/>
      <c r="AF838" s="25"/>
      <c r="AG838" s="6"/>
      <c r="AH838" s="23"/>
      <c r="AI838" s="173"/>
      <c r="AJ838" s="26"/>
      <c r="AK838" s="23"/>
      <c r="AL838" s="25"/>
      <c r="AM838" s="6"/>
      <c r="AN838" s="23"/>
      <c r="AO838" s="247"/>
      <c r="AP838" s="243" t="str">
        <f>IF(AD838="UI",VLOOKUP(AB838,'Convert Internation Units'!$A$2:$D$33,4,FALSE),IF(AB838="Penethamate hydroiodide",0.63,IF(AB838="Benzylpenicillin Procaine /
 Benzathine Penicillin",0.61,IF(AB838="Benzathine Penicillin",0.61,IF(AB838="Procaine benzylpenicillin",0.61,IF(AB838=Prodrug!E835,Prodrug!E835,Prodrug!E835))))))</f>
        <v/>
      </c>
      <c r="AQ838" s="240" t="str">
        <f>IFERROR((((Calculations!C835*Calculations!G835)/Calculations!E835)*'Data Entry'!X838),"")</f>
        <v/>
      </c>
      <c r="AR838" s="141" t="str">
        <f>IFERROR(VLOOKUP(AB838,Lists!$P$2:$Q$182,2,0),"")</f>
        <v/>
      </c>
      <c r="AS838" s="143" t="str">
        <f>IF(AI838="UI",VLOOKUP(AG838,'Convert Internation Units'!$A$2:$D$33,4,FALSE),IF(AG838="Penethamate hydroiodide",0.63,IF(AG838="Benzylpenicillin Procaine /
 Benzathine Penicillin",0.61,IF(AG838="Benzathine Penicillin",0.61,IF(AG838="Procaine benzylpenicillin",0.61,IF(AG838=Prodrug!F835,Prodrug!F835,Prodrug!F835))))))</f>
        <v/>
      </c>
      <c r="AT838" s="240" t="str">
        <f>IFERROR((((Calculations!K835*Calculations!G835)/Calculations!E835)*'Data Entry'!X838),"")</f>
        <v/>
      </c>
      <c r="AU838" s="146" t="str">
        <f>IFERROR(VLOOKUP(AG838,Lists!$P$2:$Q$182,2,0),"")</f>
        <v/>
      </c>
      <c r="AV838" s="143" t="str">
        <f>IF(AL838="UI",VLOOKUP(AJ838,'Convert Internation Units'!$A$2:$D$33,4,FALSE),IF(AJ838="Penethamate hydroiodide",0.63,IF(AJ838="Benzylpenicillin Procaine /
 Benzathine Penicillin",0.61,IF(AJ838="Benzathine Penicillin",0.61,IF(AJ838="Procaine benzylpenicillin",0.61,IF(AJ838=Prodrug!G835,Prodrug!G835,Prodrug!G835))))))</f>
        <v/>
      </c>
      <c r="AW838" s="240" t="str">
        <f>IFERROR((((Calculations!O835*Calculations!G835)/Calculations!E835)*'Data Entry'!X838),"")</f>
        <v/>
      </c>
      <c r="AX838" s="146" t="str">
        <f>IFERROR(VLOOKUP(AJ838,Lists!$P$2:$Q$182,2,0),"")</f>
        <v/>
      </c>
      <c r="AY838" s="143" t="str">
        <f>IF(AO838="UI",VLOOKUP(AM838,'Convert Internation Units'!$A$2:$D$33,4,FALSE),IF(AM838="Penethamate hydroiodide",0.63,IF(AM838="Benzylpenicillin Procaine /
 Benzathine Penicillin",0.61,IF(AM838="Benzathine Penicillin",0.61,IF(AM838="Procaine benzylpenicillin",0.61,IF(AM838=Prodrug!H835,Prodrug!H835,Prodrug!H835))))))</f>
        <v/>
      </c>
      <c r="AZ838" s="240" t="str">
        <f>IFERROR((((Calculations!S835*Calculations!G835)/Calculations!E835)*'Data Entry'!X838),"")</f>
        <v/>
      </c>
      <c r="BA838" s="146" t="str">
        <f>IFERROR(VLOOKUP(AM838,Lists!$P$2:$Q$182,2,0),"")</f>
        <v/>
      </c>
    </row>
    <row r="839" spans="1:53" s="5" customFormat="1">
      <c r="A839" s="116">
        <v>833</v>
      </c>
      <c r="B839" s="232"/>
      <c r="C839" s="105"/>
      <c r="D839" s="105"/>
      <c r="E839" s="105"/>
      <c r="F839" s="106"/>
      <c r="G839" s="107"/>
      <c r="H839" s="107"/>
      <c r="I839" s="108"/>
      <c r="J839" s="110"/>
      <c r="K839" s="110"/>
      <c r="L839" s="110"/>
      <c r="M839" s="110"/>
      <c r="N839" s="110"/>
      <c r="O839" s="110"/>
      <c r="P839" s="110"/>
      <c r="Q839" s="110"/>
      <c r="R839" s="110"/>
      <c r="S839" s="110"/>
      <c r="T839" s="110"/>
      <c r="U839" s="110"/>
      <c r="V839" s="110"/>
      <c r="W839" s="109"/>
      <c r="X839" s="111"/>
      <c r="Y839" s="112"/>
      <c r="Z839" s="112"/>
      <c r="AA839" s="113"/>
      <c r="AB839" s="114"/>
      <c r="AC839" s="115"/>
      <c r="AD839" s="113"/>
      <c r="AE839" s="113"/>
      <c r="AF839" s="112"/>
      <c r="AG839" s="116"/>
      <c r="AH839" s="115"/>
      <c r="AI839" s="174"/>
      <c r="AJ839" s="104"/>
      <c r="AK839" s="115"/>
      <c r="AL839" s="112"/>
      <c r="AM839" s="116"/>
      <c r="AN839" s="115"/>
      <c r="AO839" s="248"/>
      <c r="AP839" s="242" t="str">
        <f>IF(AD839="UI",VLOOKUP(AB839,'Convert Internation Units'!$A$2:$D$33,4,FALSE),IF(AB839="Penethamate hydroiodide",0.63,IF(AB839="Benzylpenicillin Procaine /
 Benzathine Penicillin",0.61,IF(AB839="Benzathine Penicillin",0.61,IF(AB839="Procaine benzylpenicillin",0.61,IF(AB839=Prodrug!E836,Prodrug!E836,Prodrug!E836))))))</f>
        <v/>
      </c>
      <c r="AQ839" s="239" t="str">
        <f>IFERROR((((Calculations!C836*Calculations!G836)/Calculations!E836)*'Data Entry'!X839),"")</f>
        <v/>
      </c>
      <c r="AR839" s="234" t="str">
        <f>IFERROR(VLOOKUP(AB839,Lists!$P$2:$Q$182,2,0),"")</f>
        <v/>
      </c>
      <c r="AS839" s="233" t="str">
        <f>IF(AI839="UI",VLOOKUP(AG839,'Convert Internation Units'!$A$2:$D$33,4,FALSE),IF(AG839="Penethamate hydroiodide",0.63,IF(AG839="Benzylpenicillin Procaine /
 Benzathine Penicillin",0.61,IF(AG839="Benzathine Penicillin",0.61,IF(AG839="Procaine benzylpenicillin",0.61,IF(AG839=Prodrug!F836,Prodrug!F836,Prodrug!F836))))))</f>
        <v/>
      </c>
      <c r="AT839" s="239" t="str">
        <f>IFERROR((((Calculations!K836*Calculations!G836)/Calculations!E836)*'Data Entry'!X839),"")</f>
        <v/>
      </c>
      <c r="AU839" s="235" t="str">
        <f>IFERROR(VLOOKUP(AG839,Lists!$P$2:$Q$182,2,0),"")</f>
        <v/>
      </c>
      <c r="AV839" s="233" t="str">
        <f>IF(AL839="UI",VLOOKUP(AJ839,'Convert Internation Units'!$A$2:$D$33,4,FALSE),IF(AJ839="Penethamate hydroiodide",0.63,IF(AJ839="Benzylpenicillin Procaine /
 Benzathine Penicillin",0.61,IF(AJ839="Benzathine Penicillin",0.61,IF(AJ839="Procaine benzylpenicillin",0.61,IF(AJ839=Prodrug!G836,Prodrug!G836,Prodrug!G836))))))</f>
        <v/>
      </c>
      <c r="AW839" s="239" t="str">
        <f>IFERROR((((Calculations!O836*Calculations!G836)/Calculations!E836)*'Data Entry'!X839),"")</f>
        <v/>
      </c>
      <c r="AX839" s="235" t="str">
        <f>IFERROR(VLOOKUP(AJ839,Lists!$P$2:$Q$182,2,0),"")</f>
        <v/>
      </c>
      <c r="AY839" s="233" t="str">
        <f>IF(AO839="UI",VLOOKUP(AM839,'Convert Internation Units'!$A$2:$D$33,4,FALSE),IF(AM839="Penethamate hydroiodide",0.63,IF(AM839="Benzylpenicillin Procaine /
 Benzathine Penicillin",0.61,IF(AM839="Benzathine Penicillin",0.61,IF(AM839="Procaine benzylpenicillin",0.61,IF(AM839=Prodrug!H836,Prodrug!H836,Prodrug!H836))))))</f>
        <v/>
      </c>
      <c r="AZ839" s="239" t="str">
        <f>IFERROR((((Calculations!S836*Calculations!G836)/Calculations!E836)*'Data Entry'!X839),"")</f>
        <v/>
      </c>
      <c r="BA839" s="235" t="str">
        <f>IFERROR(VLOOKUP(AM839,Lists!$P$2:$Q$182,2,0),"")</f>
        <v/>
      </c>
    </row>
    <row r="840" spans="1:53" s="5" customFormat="1">
      <c r="A840" s="6">
        <v>834</v>
      </c>
      <c r="B840" s="231"/>
      <c r="C840" s="7"/>
      <c r="D840" s="7"/>
      <c r="E840" s="7"/>
      <c r="F840" s="67"/>
      <c r="G840" s="79"/>
      <c r="H840" s="79"/>
      <c r="I840" s="75"/>
      <c r="J840" s="76"/>
      <c r="K840" s="76"/>
      <c r="L840" s="76"/>
      <c r="M840" s="76"/>
      <c r="N840" s="76"/>
      <c r="O840" s="76"/>
      <c r="P840" s="76"/>
      <c r="Q840" s="76"/>
      <c r="R840" s="76"/>
      <c r="S840" s="76"/>
      <c r="T840" s="76"/>
      <c r="U840" s="76"/>
      <c r="V840" s="76"/>
      <c r="W840" s="80"/>
      <c r="X840" s="69"/>
      <c r="Y840" s="25"/>
      <c r="Z840" s="25"/>
      <c r="AA840" s="8"/>
      <c r="AB840" s="28"/>
      <c r="AC840" s="23"/>
      <c r="AD840" s="8"/>
      <c r="AE840" s="8"/>
      <c r="AF840" s="25"/>
      <c r="AG840" s="6"/>
      <c r="AH840" s="23"/>
      <c r="AI840" s="173"/>
      <c r="AJ840" s="26"/>
      <c r="AK840" s="23"/>
      <c r="AL840" s="25"/>
      <c r="AM840" s="6"/>
      <c r="AN840" s="23"/>
      <c r="AO840" s="247"/>
      <c r="AP840" s="243" t="str">
        <f>IF(AD840="UI",VLOOKUP(AB840,'Convert Internation Units'!$A$2:$D$33,4,FALSE),IF(AB840="Penethamate hydroiodide",0.63,IF(AB840="Benzylpenicillin Procaine /
 Benzathine Penicillin",0.61,IF(AB840="Benzathine Penicillin",0.61,IF(AB840="Procaine benzylpenicillin",0.61,IF(AB840=Prodrug!E837,Prodrug!E837,Prodrug!E837))))))</f>
        <v/>
      </c>
      <c r="AQ840" s="240" t="str">
        <f>IFERROR((((Calculations!C837*Calculations!G837)/Calculations!E837)*'Data Entry'!X840),"")</f>
        <v/>
      </c>
      <c r="AR840" s="141" t="str">
        <f>IFERROR(VLOOKUP(AB840,Lists!$P$2:$Q$182,2,0),"")</f>
        <v/>
      </c>
      <c r="AS840" s="143" t="str">
        <f>IF(AI840="UI",VLOOKUP(AG840,'Convert Internation Units'!$A$2:$D$33,4,FALSE),IF(AG840="Penethamate hydroiodide",0.63,IF(AG840="Benzylpenicillin Procaine /
 Benzathine Penicillin",0.61,IF(AG840="Benzathine Penicillin",0.61,IF(AG840="Procaine benzylpenicillin",0.61,IF(AG840=Prodrug!F837,Prodrug!F837,Prodrug!F837))))))</f>
        <v/>
      </c>
      <c r="AT840" s="240" t="str">
        <f>IFERROR((((Calculations!K837*Calculations!G837)/Calculations!E837)*'Data Entry'!X840),"")</f>
        <v/>
      </c>
      <c r="AU840" s="146" t="str">
        <f>IFERROR(VLOOKUP(AG840,Lists!$P$2:$Q$182,2,0),"")</f>
        <v/>
      </c>
      <c r="AV840" s="143" t="str">
        <f>IF(AL840="UI",VLOOKUP(AJ840,'Convert Internation Units'!$A$2:$D$33,4,FALSE),IF(AJ840="Penethamate hydroiodide",0.63,IF(AJ840="Benzylpenicillin Procaine /
 Benzathine Penicillin",0.61,IF(AJ840="Benzathine Penicillin",0.61,IF(AJ840="Procaine benzylpenicillin",0.61,IF(AJ840=Prodrug!G837,Prodrug!G837,Prodrug!G837))))))</f>
        <v/>
      </c>
      <c r="AW840" s="240" t="str">
        <f>IFERROR((((Calculations!O837*Calculations!G837)/Calculations!E837)*'Data Entry'!X840),"")</f>
        <v/>
      </c>
      <c r="AX840" s="146" t="str">
        <f>IFERROR(VLOOKUP(AJ840,Lists!$P$2:$Q$182,2,0),"")</f>
        <v/>
      </c>
      <c r="AY840" s="143" t="str">
        <f>IF(AO840="UI",VLOOKUP(AM840,'Convert Internation Units'!$A$2:$D$33,4,FALSE),IF(AM840="Penethamate hydroiodide",0.63,IF(AM840="Benzylpenicillin Procaine /
 Benzathine Penicillin",0.61,IF(AM840="Benzathine Penicillin",0.61,IF(AM840="Procaine benzylpenicillin",0.61,IF(AM840=Prodrug!H837,Prodrug!H837,Prodrug!H837))))))</f>
        <v/>
      </c>
      <c r="AZ840" s="240" t="str">
        <f>IFERROR((((Calculations!S837*Calculations!G837)/Calculations!E837)*'Data Entry'!X840),"")</f>
        <v/>
      </c>
      <c r="BA840" s="146" t="str">
        <f>IFERROR(VLOOKUP(AM840,Lists!$P$2:$Q$182,2,0),"")</f>
        <v/>
      </c>
    </row>
    <row r="841" spans="1:53" s="5" customFormat="1">
      <c r="A841" s="116">
        <v>835</v>
      </c>
      <c r="B841" s="232"/>
      <c r="C841" s="105"/>
      <c r="D841" s="105"/>
      <c r="E841" s="105"/>
      <c r="F841" s="106"/>
      <c r="G841" s="107"/>
      <c r="H841" s="107"/>
      <c r="I841" s="108"/>
      <c r="J841" s="110"/>
      <c r="K841" s="110"/>
      <c r="L841" s="110"/>
      <c r="M841" s="110"/>
      <c r="N841" s="110"/>
      <c r="O841" s="110"/>
      <c r="P841" s="110"/>
      <c r="Q841" s="110"/>
      <c r="R841" s="110"/>
      <c r="S841" s="110"/>
      <c r="T841" s="110"/>
      <c r="U841" s="110"/>
      <c r="V841" s="110"/>
      <c r="W841" s="109"/>
      <c r="X841" s="111"/>
      <c r="Y841" s="112"/>
      <c r="Z841" s="112"/>
      <c r="AA841" s="113"/>
      <c r="AB841" s="114"/>
      <c r="AC841" s="115"/>
      <c r="AD841" s="113"/>
      <c r="AE841" s="113"/>
      <c r="AF841" s="112"/>
      <c r="AG841" s="116"/>
      <c r="AH841" s="115"/>
      <c r="AI841" s="174"/>
      <c r="AJ841" s="104"/>
      <c r="AK841" s="115"/>
      <c r="AL841" s="112"/>
      <c r="AM841" s="116"/>
      <c r="AN841" s="115"/>
      <c r="AO841" s="248"/>
      <c r="AP841" s="242" t="str">
        <f>IF(AD841="UI",VLOOKUP(AB841,'Convert Internation Units'!$A$2:$D$33,4,FALSE),IF(AB841="Penethamate hydroiodide",0.63,IF(AB841="Benzylpenicillin Procaine /
 Benzathine Penicillin",0.61,IF(AB841="Benzathine Penicillin",0.61,IF(AB841="Procaine benzylpenicillin",0.61,IF(AB841=Prodrug!E838,Prodrug!E838,Prodrug!E838))))))</f>
        <v/>
      </c>
      <c r="AQ841" s="239" t="str">
        <f>IFERROR((((Calculations!C838*Calculations!G838)/Calculations!E838)*'Data Entry'!X841),"")</f>
        <v/>
      </c>
      <c r="AR841" s="234" t="str">
        <f>IFERROR(VLOOKUP(AB841,Lists!$P$2:$Q$182,2,0),"")</f>
        <v/>
      </c>
      <c r="AS841" s="233" t="str">
        <f>IF(AI841="UI",VLOOKUP(AG841,'Convert Internation Units'!$A$2:$D$33,4,FALSE),IF(AG841="Penethamate hydroiodide",0.63,IF(AG841="Benzylpenicillin Procaine /
 Benzathine Penicillin",0.61,IF(AG841="Benzathine Penicillin",0.61,IF(AG841="Procaine benzylpenicillin",0.61,IF(AG841=Prodrug!F838,Prodrug!F838,Prodrug!F838))))))</f>
        <v/>
      </c>
      <c r="AT841" s="239" t="str">
        <f>IFERROR((((Calculations!K838*Calculations!G838)/Calculations!E838)*'Data Entry'!X841),"")</f>
        <v/>
      </c>
      <c r="AU841" s="235" t="str">
        <f>IFERROR(VLOOKUP(AG841,Lists!$P$2:$Q$182,2,0),"")</f>
        <v/>
      </c>
      <c r="AV841" s="233" t="str">
        <f>IF(AL841="UI",VLOOKUP(AJ841,'Convert Internation Units'!$A$2:$D$33,4,FALSE),IF(AJ841="Penethamate hydroiodide",0.63,IF(AJ841="Benzylpenicillin Procaine /
 Benzathine Penicillin",0.61,IF(AJ841="Benzathine Penicillin",0.61,IF(AJ841="Procaine benzylpenicillin",0.61,IF(AJ841=Prodrug!G838,Prodrug!G838,Prodrug!G838))))))</f>
        <v/>
      </c>
      <c r="AW841" s="239" t="str">
        <f>IFERROR((((Calculations!O838*Calculations!G838)/Calculations!E838)*'Data Entry'!X841),"")</f>
        <v/>
      </c>
      <c r="AX841" s="235" t="str">
        <f>IFERROR(VLOOKUP(AJ841,Lists!$P$2:$Q$182,2,0),"")</f>
        <v/>
      </c>
      <c r="AY841" s="233" t="str">
        <f>IF(AO841="UI",VLOOKUP(AM841,'Convert Internation Units'!$A$2:$D$33,4,FALSE),IF(AM841="Penethamate hydroiodide",0.63,IF(AM841="Benzylpenicillin Procaine /
 Benzathine Penicillin",0.61,IF(AM841="Benzathine Penicillin",0.61,IF(AM841="Procaine benzylpenicillin",0.61,IF(AM841=Prodrug!H838,Prodrug!H838,Prodrug!H838))))))</f>
        <v/>
      </c>
      <c r="AZ841" s="239" t="str">
        <f>IFERROR((((Calculations!S838*Calculations!G838)/Calculations!E838)*'Data Entry'!X841),"")</f>
        <v/>
      </c>
      <c r="BA841" s="235" t="str">
        <f>IFERROR(VLOOKUP(AM841,Lists!$P$2:$Q$182,2,0),"")</f>
        <v/>
      </c>
    </row>
    <row r="842" spans="1:53" s="5" customFormat="1">
      <c r="A842" s="6">
        <v>836</v>
      </c>
      <c r="B842" s="231"/>
      <c r="C842" s="7"/>
      <c r="D842" s="7"/>
      <c r="E842" s="7"/>
      <c r="F842" s="67"/>
      <c r="G842" s="79"/>
      <c r="H842" s="79"/>
      <c r="I842" s="75"/>
      <c r="J842" s="76"/>
      <c r="K842" s="76"/>
      <c r="L842" s="76"/>
      <c r="M842" s="76"/>
      <c r="N842" s="76"/>
      <c r="O842" s="76"/>
      <c r="P842" s="76"/>
      <c r="Q842" s="76"/>
      <c r="R842" s="76"/>
      <c r="S842" s="76"/>
      <c r="T842" s="76"/>
      <c r="U842" s="76"/>
      <c r="V842" s="76"/>
      <c r="W842" s="80"/>
      <c r="X842" s="69"/>
      <c r="Y842" s="25"/>
      <c r="Z842" s="25"/>
      <c r="AA842" s="8"/>
      <c r="AB842" s="28"/>
      <c r="AC842" s="23"/>
      <c r="AD842" s="8"/>
      <c r="AE842" s="8"/>
      <c r="AF842" s="25"/>
      <c r="AG842" s="6"/>
      <c r="AH842" s="23"/>
      <c r="AI842" s="173"/>
      <c r="AJ842" s="26"/>
      <c r="AK842" s="23"/>
      <c r="AL842" s="25"/>
      <c r="AM842" s="6"/>
      <c r="AN842" s="23"/>
      <c r="AO842" s="247"/>
      <c r="AP842" s="243" t="str">
        <f>IF(AD842="UI",VLOOKUP(AB842,'Convert Internation Units'!$A$2:$D$33,4,FALSE),IF(AB842="Penethamate hydroiodide",0.63,IF(AB842="Benzylpenicillin Procaine /
 Benzathine Penicillin",0.61,IF(AB842="Benzathine Penicillin",0.61,IF(AB842="Procaine benzylpenicillin",0.61,IF(AB842=Prodrug!E839,Prodrug!E839,Prodrug!E839))))))</f>
        <v/>
      </c>
      <c r="AQ842" s="240" t="str">
        <f>IFERROR((((Calculations!C839*Calculations!G839)/Calculations!E839)*'Data Entry'!X842),"")</f>
        <v/>
      </c>
      <c r="AR842" s="141" t="str">
        <f>IFERROR(VLOOKUP(AB842,Lists!$P$2:$Q$182,2,0),"")</f>
        <v/>
      </c>
      <c r="AS842" s="143" t="str">
        <f>IF(AI842="UI",VLOOKUP(AG842,'Convert Internation Units'!$A$2:$D$33,4,FALSE),IF(AG842="Penethamate hydroiodide",0.63,IF(AG842="Benzylpenicillin Procaine /
 Benzathine Penicillin",0.61,IF(AG842="Benzathine Penicillin",0.61,IF(AG842="Procaine benzylpenicillin",0.61,IF(AG842=Prodrug!F839,Prodrug!F839,Prodrug!F839))))))</f>
        <v/>
      </c>
      <c r="AT842" s="240" t="str">
        <f>IFERROR((((Calculations!K839*Calculations!G839)/Calculations!E839)*'Data Entry'!X842),"")</f>
        <v/>
      </c>
      <c r="AU842" s="146" t="str">
        <f>IFERROR(VLOOKUP(AG842,Lists!$P$2:$Q$182,2,0),"")</f>
        <v/>
      </c>
      <c r="AV842" s="143" t="str">
        <f>IF(AL842="UI",VLOOKUP(AJ842,'Convert Internation Units'!$A$2:$D$33,4,FALSE),IF(AJ842="Penethamate hydroiodide",0.63,IF(AJ842="Benzylpenicillin Procaine /
 Benzathine Penicillin",0.61,IF(AJ842="Benzathine Penicillin",0.61,IF(AJ842="Procaine benzylpenicillin",0.61,IF(AJ842=Prodrug!G839,Prodrug!G839,Prodrug!G839))))))</f>
        <v/>
      </c>
      <c r="AW842" s="240" t="str">
        <f>IFERROR((((Calculations!O839*Calculations!G839)/Calculations!E839)*'Data Entry'!X842),"")</f>
        <v/>
      </c>
      <c r="AX842" s="146" t="str">
        <f>IFERROR(VLOOKUP(AJ842,Lists!$P$2:$Q$182,2,0),"")</f>
        <v/>
      </c>
      <c r="AY842" s="143" t="str">
        <f>IF(AO842="UI",VLOOKUP(AM842,'Convert Internation Units'!$A$2:$D$33,4,FALSE),IF(AM842="Penethamate hydroiodide",0.63,IF(AM842="Benzylpenicillin Procaine /
 Benzathine Penicillin",0.61,IF(AM842="Benzathine Penicillin",0.61,IF(AM842="Procaine benzylpenicillin",0.61,IF(AM842=Prodrug!H839,Prodrug!H839,Prodrug!H839))))))</f>
        <v/>
      </c>
      <c r="AZ842" s="240" t="str">
        <f>IFERROR((((Calculations!S839*Calculations!G839)/Calculations!E839)*'Data Entry'!X842),"")</f>
        <v/>
      </c>
      <c r="BA842" s="146" t="str">
        <f>IFERROR(VLOOKUP(AM842,Lists!$P$2:$Q$182,2,0),"")</f>
        <v/>
      </c>
    </row>
    <row r="843" spans="1:53" s="5" customFormat="1">
      <c r="A843" s="116">
        <v>837</v>
      </c>
      <c r="B843" s="232"/>
      <c r="C843" s="105"/>
      <c r="D843" s="105"/>
      <c r="E843" s="105"/>
      <c r="F843" s="106"/>
      <c r="G843" s="107"/>
      <c r="H843" s="107"/>
      <c r="I843" s="108"/>
      <c r="J843" s="110"/>
      <c r="K843" s="110"/>
      <c r="L843" s="110"/>
      <c r="M843" s="110"/>
      <c r="N843" s="110"/>
      <c r="O843" s="110"/>
      <c r="P843" s="110"/>
      <c r="Q843" s="110"/>
      <c r="R843" s="110"/>
      <c r="S843" s="110"/>
      <c r="T843" s="110"/>
      <c r="U843" s="110"/>
      <c r="V843" s="110"/>
      <c r="W843" s="109"/>
      <c r="X843" s="111"/>
      <c r="Y843" s="112"/>
      <c r="Z843" s="112"/>
      <c r="AA843" s="113"/>
      <c r="AB843" s="114"/>
      <c r="AC843" s="115"/>
      <c r="AD843" s="113"/>
      <c r="AE843" s="113"/>
      <c r="AF843" s="112"/>
      <c r="AG843" s="116"/>
      <c r="AH843" s="115"/>
      <c r="AI843" s="174"/>
      <c r="AJ843" s="104"/>
      <c r="AK843" s="115"/>
      <c r="AL843" s="112"/>
      <c r="AM843" s="116"/>
      <c r="AN843" s="115"/>
      <c r="AO843" s="248"/>
      <c r="AP843" s="242" t="str">
        <f>IF(AD843="UI",VLOOKUP(AB843,'Convert Internation Units'!$A$2:$D$33,4,FALSE),IF(AB843="Penethamate hydroiodide",0.63,IF(AB843="Benzylpenicillin Procaine /
 Benzathine Penicillin",0.61,IF(AB843="Benzathine Penicillin",0.61,IF(AB843="Procaine benzylpenicillin",0.61,IF(AB843=Prodrug!E840,Prodrug!E840,Prodrug!E840))))))</f>
        <v/>
      </c>
      <c r="AQ843" s="239" t="str">
        <f>IFERROR((((Calculations!C840*Calculations!G840)/Calculations!E840)*'Data Entry'!X843),"")</f>
        <v/>
      </c>
      <c r="AR843" s="234" t="str">
        <f>IFERROR(VLOOKUP(AB843,Lists!$P$2:$Q$182,2,0),"")</f>
        <v/>
      </c>
      <c r="AS843" s="233" t="str">
        <f>IF(AI843="UI",VLOOKUP(AG843,'Convert Internation Units'!$A$2:$D$33,4,FALSE),IF(AG843="Penethamate hydroiodide",0.63,IF(AG843="Benzylpenicillin Procaine /
 Benzathine Penicillin",0.61,IF(AG843="Benzathine Penicillin",0.61,IF(AG843="Procaine benzylpenicillin",0.61,IF(AG843=Prodrug!F840,Prodrug!F840,Prodrug!F840))))))</f>
        <v/>
      </c>
      <c r="AT843" s="239" t="str">
        <f>IFERROR((((Calculations!K840*Calculations!G840)/Calculations!E840)*'Data Entry'!X843),"")</f>
        <v/>
      </c>
      <c r="AU843" s="235" t="str">
        <f>IFERROR(VLOOKUP(AG843,Lists!$P$2:$Q$182,2,0),"")</f>
        <v/>
      </c>
      <c r="AV843" s="233" t="str">
        <f>IF(AL843="UI",VLOOKUP(AJ843,'Convert Internation Units'!$A$2:$D$33,4,FALSE),IF(AJ843="Penethamate hydroiodide",0.63,IF(AJ843="Benzylpenicillin Procaine /
 Benzathine Penicillin",0.61,IF(AJ843="Benzathine Penicillin",0.61,IF(AJ843="Procaine benzylpenicillin",0.61,IF(AJ843=Prodrug!G840,Prodrug!G840,Prodrug!G840))))))</f>
        <v/>
      </c>
      <c r="AW843" s="239" t="str">
        <f>IFERROR((((Calculations!O840*Calculations!G840)/Calculations!E840)*'Data Entry'!X843),"")</f>
        <v/>
      </c>
      <c r="AX843" s="235" t="str">
        <f>IFERROR(VLOOKUP(AJ843,Lists!$P$2:$Q$182,2,0),"")</f>
        <v/>
      </c>
      <c r="AY843" s="233" t="str">
        <f>IF(AO843="UI",VLOOKUP(AM843,'Convert Internation Units'!$A$2:$D$33,4,FALSE),IF(AM843="Penethamate hydroiodide",0.63,IF(AM843="Benzylpenicillin Procaine /
 Benzathine Penicillin",0.61,IF(AM843="Benzathine Penicillin",0.61,IF(AM843="Procaine benzylpenicillin",0.61,IF(AM843=Prodrug!H840,Prodrug!H840,Prodrug!H840))))))</f>
        <v/>
      </c>
      <c r="AZ843" s="239" t="str">
        <f>IFERROR((((Calculations!S840*Calculations!G840)/Calculations!E840)*'Data Entry'!X843),"")</f>
        <v/>
      </c>
      <c r="BA843" s="235" t="str">
        <f>IFERROR(VLOOKUP(AM843,Lists!$P$2:$Q$182,2,0),"")</f>
        <v/>
      </c>
    </row>
    <row r="844" spans="1:53" s="5" customFormat="1">
      <c r="A844" s="6">
        <v>838</v>
      </c>
      <c r="B844" s="231"/>
      <c r="C844" s="7"/>
      <c r="D844" s="7"/>
      <c r="E844" s="7"/>
      <c r="F844" s="67"/>
      <c r="G844" s="79"/>
      <c r="H844" s="79"/>
      <c r="I844" s="75"/>
      <c r="J844" s="76"/>
      <c r="K844" s="76"/>
      <c r="L844" s="76"/>
      <c r="M844" s="76"/>
      <c r="N844" s="76"/>
      <c r="O844" s="76"/>
      <c r="P844" s="76"/>
      <c r="Q844" s="76"/>
      <c r="R844" s="76"/>
      <c r="S844" s="76"/>
      <c r="T844" s="76"/>
      <c r="U844" s="76"/>
      <c r="V844" s="76"/>
      <c r="W844" s="80"/>
      <c r="X844" s="69"/>
      <c r="Y844" s="25"/>
      <c r="Z844" s="25"/>
      <c r="AA844" s="8"/>
      <c r="AB844" s="28"/>
      <c r="AC844" s="23"/>
      <c r="AD844" s="8"/>
      <c r="AE844" s="8"/>
      <c r="AF844" s="25"/>
      <c r="AG844" s="6"/>
      <c r="AH844" s="23"/>
      <c r="AI844" s="173"/>
      <c r="AJ844" s="26"/>
      <c r="AK844" s="23"/>
      <c r="AL844" s="25"/>
      <c r="AM844" s="6"/>
      <c r="AN844" s="23"/>
      <c r="AO844" s="247"/>
      <c r="AP844" s="243" t="str">
        <f>IF(AD844="UI",VLOOKUP(AB844,'Convert Internation Units'!$A$2:$D$33,4,FALSE),IF(AB844="Penethamate hydroiodide",0.63,IF(AB844="Benzylpenicillin Procaine /
 Benzathine Penicillin",0.61,IF(AB844="Benzathine Penicillin",0.61,IF(AB844="Procaine benzylpenicillin",0.61,IF(AB844=Prodrug!E841,Prodrug!E841,Prodrug!E841))))))</f>
        <v/>
      </c>
      <c r="AQ844" s="240" t="str">
        <f>IFERROR((((Calculations!C841*Calculations!G841)/Calculations!E841)*'Data Entry'!X844),"")</f>
        <v/>
      </c>
      <c r="AR844" s="141" t="str">
        <f>IFERROR(VLOOKUP(AB844,Lists!$P$2:$Q$182,2,0),"")</f>
        <v/>
      </c>
      <c r="AS844" s="143" t="str">
        <f>IF(AI844="UI",VLOOKUP(AG844,'Convert Internation Units'!$A$2:$D$33,4,FALSE),IF(AG844="Penethamate hydroiodide",0.63,IF(AG844="Benzylpenicillin Procaine /
 Benzathine Penicillin",0.61,IF(AG844="Benzathine Penicillin",0.61,IF(AG844="Procaine benzylpenicillin",0.61,IF(AG844=Prodrug!F841,Prodrug!F841,Prodrug!F841))))))</f>
        <v/>
      </c>
      <c r="AT844" s="240" t="str">
        <f>IFERROR((((Calculations!K841*Calculations!G841)/Calculations!E841)*'Data Entry'!X844),"")</f>
        <v/>
      </c>
      <c r="AU844" s="146" t="str">
        <f>IFERROR(VLOOKUP(AG844,Lists!$P$2:$Q$182,2,0),"")</f>
        <v/>
      </c>
      <c r="AV844" s="143" t="str">
        <f>IF(AL844="UI",VLOOKUP(AJ844,'Convert Internation Units'!$A$2:$D$33,4,FALSE),IF(AJ844="Penethamate hydroiodide",0.63,IF(AJ844="Benzylpenicillin Procaine /
 Benzathine Penicillin",0.61,IF(AJ844="Benzathine Penicillin",0.61,IF(AJ844="Procaine benzylpenicillin",0.61,IF(AJ844=Prodrug!G841,Prodrug!G841,Prodrug!G841))))))</f>
        <v/>
      </c>
      <c r="AW844" s="240" t="str">
        <f>IFERROR((((Calculations!O841*Calculations!G841)/Calculations!E841)*'Data Entry'!X844),"")</f>
        <v/>
      </c>
      <c r="AX844" s="146" t="str">
        <f>IFERROR(VLOOKUP(AJ844,Lists!$P$2:$Q$182,2,0),"")</f>
        <v/>
      </c>
      <c r="AY844" s="143" t="str">
        <f>IF(AO844="UI",VLOOKUP(AM844,'Convert Internation Units'!$A$2:$D$33,4,FALSE),IF(AM844="Penethamate hydroiodide",0.63,IF(AM844="Benzylpenicillin Procaine /
 Benzathine Penicillin",0.61,IF(AM844="Benzathine Penicillin",0.61,IF(AM844="Procaine benzylpenicillin",0.61,IF(AM844=Prodrug!H841,Prodrug!H841,Prodrug!H841))))))</f>
        <v/>
      </c>
      <c r="AZ844" s="240" t="str">
        <f>IFERROR((((Calculations!S841*Calculations!G841)/Calculations!E841)*'Data Entry'!X844),"")</f>
        <v/>
      </c>
      <c r="BA844" s="146" t="str">
        <f>IFERROR(VLOOKUP(AM844,Lists!$P$2:$Q$182,2,0),"")</f>
        <v/>
      </c>
    </row>
    <row r="845" spans="1:53" s="5" customFormat="1">
      <c r="A845" s="116">
        <v>839</v>
      </c>
      <c r="B845" s="232"/>
      <c r="C845" s="105"/>
      <c r="D845" s="105"/>
      <c r="E845" s="105"/>
      <c r="F845" s="106"/>
      <c r="G845" s="107"/>
      <c r="H845" s="107"/>
      <c r="I845" s="108"/>
      <c r="J845" s="110"/>
      <c r="K845" s="110"/>
      <c r="L845" s="110"/>
      <c r="M845" s="110"/>
      <c r="N845" s="110"/>
      <c r="O845" s="110"/>
      <c r="P845" s="110"/>
      <c r="Q845" s="110"/>
      <c r="R845" s="110"/>
      <c r="S845" s="110"/>
      <c r="T845" s="110"/>
      <c r="U845" s="110"/>
      <c r="V845" s="110"/>
      <c r="W845" s="109"/>
      <c r="X845" s="111"/>
      <c r="Y845" s="112"/>
      <c r="Z845" s="112"/>
      <c r="AA845" s="113"/>
      <c r="AB845" s="114"/>
      <c r="AC845" s="115"/>
      <c r="AD845" s="113"/>
      <c r="AE845" s="113"/>
      <c r="AF845" s="112"/>
      <c r="AG845" s="116"/>
      <c r="AH845" s="115"/>
      <c r="AI845" s="174"/>
      <c r="AJ845" s="104"/>
      <c r="AK845" s="115"/>
      <c r="AL845" s="112"/>
      <c r="AM845" s="116"/>
      <c r="AN845" s="115"/>
      <c r="AO845" s="248"/>
      <c r="AP845" s="242" t="str">
        <f>IF(AD845="UI",VLOOKUP(AB845,'Convert Internation Units'!$A$2:$D$33,4,FALSE),IF(AB845="Penethamate hydroiodide",0.63,IF(AB845="Benzylpenicillin Procaine /
 Benzathine Penicillin",0.61,IF(AB845="Benzathine Penicillin",0.61,IF(AB845="Procaine benzylpenicillin",0.61,IF(AB845=Prodrug!E842,Prodrug!E842,Prodrug!E842))))))</f>
        <v/>
      </c>
      <c r="AQ845" s="239" t="str">
        <f>IFERROR((((Calculations!C842*Calculations!G842)/Calculations!E842)*'Data Entry'!X845),"")</f>
        <v/>
      </c>
      <c r="AR845" s="234" t="str">
        <f>IFERROR(VLOOKUP(AB845,Lists!$P$2:$Q$182,2,0),"")</f>
        <v/>
      </c>
      <c r="AS845" s="233" t="str">
        <f>IF(AI845="UI",VLOOKUP(AG845,'Convert Internation Units'!$A$2:$D$33,4,FALSE),IF(AG845="Penethamate hydroiodide",0.63,IF(AG845="Benzylpenicillin Procaine /
 Benzathine Penicillin",0.61,IF(AG845="Benzathine Penicillin",0.61,IF(AG845="Procaine benzylpenicillin",0.61,IF(AG845=Prodrug!F842,Prodrug!F842,Prodrug!F842))))))</f>
        <v/>
      </c>
      <c r="AT845" s="239" t="str">
        <f>IFERROR((((Calculations!K842*Calculations!G842)/Calculations!E842)*'Data Entry'!X845),"")</f>
        <v/>
      </c>
      <c r="AU845" s="235" t="str">
        <f>IFERROR(VLOOKUP(AG845,Lists!$P$2:$Q$182,2,0),"")</f>
        <v/>
      </c>
      <c r="AV845" s="233" t="str">
        <f>IF(AL845="UI",VLOOKUP(AJ845,'Convert Internation Units'!$A$2:$D$33,4,FALSE),IF(AJ845="Penethamate hydroiodide",0.63,IF(AJ845="Benzylpenicillin Procaine /
 Benzathine Penicillin",0.61,IF(AJ845="Benzathine Penicillin",0.61,IF(AJ845="Procaine benzylpenicillin",0.61,IF(AJ845=Prodrug!G842,Prodrug!G842,Prodrug!G842))))))</f>
        <v/>
      </c>
      <c r="AW845" s="239" t="str">
        <f>IFERROR((((Calculations!O842*Calculations!G842)/Calculations!E842)*'Data Entry'!X845),"")</f>
        <v/>
      </c>
      <c r="AX845" s="235" t="str">
        <f>IFERROR(VLOOKUP(AJ845,Lists!$P$2:$Q$182,2,0),"")</f>
        <v/>
      </c>
      <c r="AY845" s="233" t="str">
        <f>IF(AO845="UI",VLOOKUP(AM845,'Convert Internation Units'!$A$2:$D$33,4,FALSE),IF(AM845="Penethamate hydroiodide",0.63,IF(AM845="Benzylpenicillin Procaine /
 Benzathine Penicillin",0.61,IF(AM845="Benzathine Penicillin",0.61,IF(AM845="Procaine benzylpenicillin",0.61,IF(AM845=Prodrug!H842,Prodrug!H842,Prodrug!H842))))))</f>
        <v/>
      </c>
      <c r="AZ845" s="239" t="str">
        <f>IFERROR((((Calculations!S842*Calculations!G842)/Calculations!E842)*'Data Entry'!X845),"")</f>
        <v/>
      </c>
      <c r="BA845" s="235" t="str">
        <f>IFERROR(VLOOKUP(AM845,Lists!$P$2:$Q$182,2,0),"")</f>
        <v/>
      </c>
    </row>
    <row r="846" spans="1:53" s="5" customFormat="1">
      <c r="A846" s="6">
        <v>840</v>
      </c>
      <c r="B846" s="231"/>
      <c r="C846" s="7"/>
      <c r="D846" s="7"/>
      <c r="E846" s="7"/>
      <c r="F846" s="67"/>
      <c r="G846" s="79"/>
      <c r="H846" s="79"/>
      <c r="I846" s="75"/>
      <c r="J846" s="76"/>
      <c r="K846" s="76"/>
      <c r="L846" s="76"/>
      <c r="M846" s="76"/>
      <c r="N846" s="76"/>
      <c r="O846" s="76"/>
      <c r="P846" s="76"/>
      <c r="Q846" s="76"/>
      <c r="R846" s="76"/>
      <c r="S846" s="76"/>
      <c r="T846" s="76"/>
      <c r="U846" s="76"/>
      <c r="V846" s="76"/>
      <c r="W846" s="80"/>
      <c r="X846" s="69"/>
      <c r="Y846" s="25"/>
      <c r="Z846" s="25"/>
      <c r="AA846" s="8"/>
      <c r="AB846" s="28"/>
      <c r="AC846" s="23"/>
      <c r="AD846" s="8"/>
      <c r="AE846" s="8"/>
      <c r="AF846" s="25"/>
      <c r="AG846" s="6"/>
      <c r="AH846" s="23"/>
      <c r="AI846" s="173"/>
      <c r="AJ846" s="26"/>
      <c r="AK846" s="23"/>
      <c r="AL846" s="25"/>
      <c r="AM846" s="6"/>
      <c r="AN846" s="23"/>
      <c r="AO846" s="247"/>
      <c r="AP846" s="243" t="str">
        <f>IF(AD846="UI",VLOOKUP(AB846,'Convert Internation Units'!$A$2:$D$33,4,FALSE),IF(AB846="Penethamate hydroiodide",0.63,IF(AB846="Benzylpenicillin Procaine /
 Benzathine Penicillin",0.61,IF(AB846="Benzathine Penicillin",0.61,IF(AB846="Procaine benzylpenicillin",0.61,IF(AB846=Prodrug!E843,Prodrug!E843,Prodrug!E843))))))</f>
        <v/>
      </c>
      <c r="AQ846" s="240" t="str">
        <f>IFERROR((((Calculations!C843*Calculations!G843)/Calculations!E843)*'Data Entry'!X846),"")</f>
        <v/>
      </c>
      <c r="AR846" s="141" t="str">
        <f>IFERROR(VLOOKUP(AB846,Lists!$P$2:$Q$182,2,0),"")</f>
        <v/>
      </c>
      <c r="AS846" s="143" t="str">
        <f>IF(AI846="UI",VLOOKUP(AG846,'Convert Internation Units'!$A$2:$D$33,4,FALSE),IF(AG846="Penethamate hydroiodide",0.63,IF(AG846="Benzylpenicillin Procaine /
 Benzathine Penicillin",0.61,IF(AG846="Benzathine Penicillin",0.61,IF(AG846="Procaine benzylpenicillin",0.61,IF(AG846=Prodrug!F843,Prodrug!F843,Prodrug!F843))))))</f>
        <v/>
      </c>
      <c r="AT846" s="240" t="str">
        <f>IFERROR((((Calculations!K843*Calculations!G843)/Calculations!E843)*'Data Entry'!X846),"")</f>
        <v/>
      </c>
      <c r="AU846" s="146" t="str">
        <f>IFERROR(VLOOKUP(AG846,Lists!$P$2:$Q$182,2,0),"")</f>
        <v/>
      </c>
      <c r="AV846" s="143" t="str">
        <f>IF(AL846="UI",VLOOKUP(AJ846,'Convert Internation Units'!$A$2:$D$33,4,FALSE),IF(AJ846="Penethamate hydroiodide",0.63,IF(AJ846="Benzylpenicillin Procaine /
 Benzathine Penicillin",0.61,IF(AJ846="Benzathine Penicillin",0.61,IF(AJ846="Procaine benzylpenicillin",0.61,IF(AJ846=Prodrug!G843,Prodrug!G843,Prodrug!G843))))))</f>
        <v/>
      </c>
      <c r="AW846" s="240" t="str">
        <f>IFERROR((((Calculations!O843*Calculations!G843)/Calculations!E843)*'Data Entry'!X846),"")</f>
        <v/>
      </c>
      <c r="AX846" s="146" t="str">
        <f>IFERROR(VLOOKUP(AJ846,Lists!$P$2:$Q$182,2,0),"")</f>
        <v/>
      </c>
      <c r="AY846" s="143" t="str">
        <f>IF(AO846="UI",VLOOKUP(AM846,'Convert Internation Units'!$A$2:$D$33,4,FALSE),IF(AM846="Penethamate hydroiodide",0.63,IF(AM846="Benzylpenicillin Procaine /
 Benzathine Penicillin",0.61,IF(AM846="Benzathine Penicillin",0.61,IF(AM846="Procaine benzylpenicillin",0.61,IF(AM846=Prodrug!H843,Prodrug!H843,Prodrug!H843))))))</f>
        <v/>
      </c>
      <c r="AZ846" s="240" t="str">
        <f>IFERROR((((Calculations!S843*Calculations!G843)/Calculations!E843)*'Data Entry'!X846),"")</f>
        <v/>
      </c>
      <c r="BA846" s="146" t="str">
        <f>IFERROR(VLOOKUP(AM846,Lists!$P$2:$Q$182,2,0),"")</f>
        <v/>
      </c>
    </row>
    <row r="847" spans="1:53" s="5" customFormat="1">
      <c r="A847" s="116">
        <v>841</v>
      </c>
      <c r="B847" s="232"/>
      <c r="C847" s="105"/>
      <c r="D847" s="105"/>
      <c r="E847" s="105"/>
      <c r="F847" s="106"/>
      <c r="G847" s="107"/>
      <c r="H847" s="107"/>
      <c r="I847" s="108"/>
      <c r="J847" s="110"/>
      <c r="K847" s="110"/>
      <c r="L847" s="110"/>
      <c r="M847" s="110"/>
      <c r="N847" s="110"/>
      <c r="O847" s="110"/>
      <c r="P847" s="110"/>
      <c r="Q847" s="110"/>
      <c r="R847" s="110"/>
      <c r="S847" s="110"/>
      <c r="T847" s="110"/>
      <c r="U847" s="110"/>
      <c r="V847" s="110"/>
      <c r="W847" s="109"/>
      <c r="X847" s="111"/>
      <c r="Y847" s="112"/>
      <c r="Z847" s="112"/>
      <c r="AA847" s="113"/>
      <c r="AB847" s="114"/>
      <c r="AC847" s="115"/>
      <c r="AD847" s="113"/>
      <c r="AE847" s="113"/>
      <c r="AF847" s="112"/>
      <c r="AG847" s="116"/>
      <c r="AH847" s="115"/>
      <c r="AI847" s="174"/>
      <c r="AJ847" s="104"/>
      <c r="AK847" s="115"/>
      <c r="AL847" s="112"/>
      <c r="AM847" s="116"/>
      <c r="AN847" s="115"/>
      <c r="AO847" s="248"/>
      <c r="AP847" s="242" t="str">
        <f>IF(AD847="UI",VLOOKUP(AB847,'Convert Internation Units'!$A$2:$D$33,4,FALSE),IF(AB847="Penethamate hydroiodide",0.63,IF(AB847="Benzylpenicillin Procaine /
 Benzathine Penicillin",0.61,IF(AB847="Benzathine Penicillin",0.61,IF(AB847="Procaine benzylpenicillin",0.61,IF(AB847=Prodrug!E844,Prodrug!E844,Prodrug!E844))))))</f>
        <v/>
      </c>
      <c r="AQ847" s="239" t="str">
        <f>IFERROR((((Calculations!C844*Calculations!G844)/Calculations!E844)*'Data Entry'!X847),"")</f>
        <v/>
      </c>
      <c r="AR847" s="234" t="str">
        <f>IFERROR(VLOOKUP(AB847,Lists!$P$2:$Q$182,2,0),"")</f>
        <v/>
      </c>
      <c r="AS847" s="233" t="str">
        <f>IF(AI847="UI",VLOOKUP(AG847,'Convert Internation Units'!$A$2:$D$33,4,FALSE),IF(AG847="Penethamate hydroiodide",0.63,IF(AG847="Benzylpenicillin Procaine /
 Benzathine Penicillin",0.61,IF(AG847="Benzathine Penicillin",0.61,IF(AG847="Procaine benzylpenicillin",0.61,IF(AG847=Prodrug!F844,Prodrug!F844,Prodrug!F844))))))</f>
        <v/>
      </c>
      <c r="AT847" s="239" t="str">
        <f>IFERROR((((Calculations!K844*Calculations!G844)/Calculations!E844)*'Data Entry'!X847),"")</f>
        <v/>
      </c>
      <c r="AU847" s="235" t="str">
        <f>IFERROR(VLOOKUP(AG847,Lists!$P$2:$Q$182,2,0),"")</f>
        <v/>
      </c>
      <c r="AV847" s="233" t="str">
        <f>IF(AL847="UI",VLOOKUP(AJ847,'Convert Internation Units'!$A$2:$D$33,4,FALSE),IF(AJ847="Penethamate hydroiodide",0.63,IF(AJ847="Benzylpenicillin Procaine /
 Benzathine Penicillin",0.61,IF(AJ847="Benzathine Penicillin",0.61,IF(AJ847="Procaine benzylpenicillin",0.61,IF(AJ847=Prodrug!G844,Prodrug!G844,Prodrug!G844))))))</f>
        <v/>
      </c>
      <c r="AW847" s="239" t="str">
        <f>IFERROR((((Calculations!O844*Calculations!G844)/Calculations!E844)*'Data Entry'!X847),"")</f>
        <v/>
      </c>
      <c r="AX847" s="235" t="str">
        <f>IFERROR(VLOOKUP(AJ847,Lists!$P$2:$Q$182,2,0),"")</f>
        <v/>
      </c>
      <c r="AY847" s="233" t="str">
        <f>IF(AO847="UI",VLOOKUP(AM847,'Convert Internation Units'!$A$2:$D$33,4,FALSE),IF(AM847="Penethamate hydroiodide",0.63,IF(AM847="Benzylpenicillin Procaine /
 Benzathine Penicillin",0.61,IF(AM847="Benzathine Penicillin",0.61,IF(AM847="Procaine benzylpenicillin",0.61,IF(AM847=Prodrug!H844,Prodrug!H844,Prodrug!H844))))))</f>
        <v/>
      </c>
      <c r="AZ847" s="239" t="str">
        <f>IFERROR((((Calculations!S844*Calculations!G844)/Calculations!E844)*'Data Entry'!X847),"")</f>
        <v/>
      </c>
      <c r="BA847" s="235" t="str">
        <f>IFERROR(VLOOKUP(AM847,Lists!$P$2:$Q$182,2,0),"")</f>
        <v/>
      </c>
    </row>
    <row r="848" spans="1:53" s="5" customFormat="1">
      <c r="A848" s="6">
        <v>842</v>
      </c>
      <c r="B848" s="231"/>
      <c r="C848" s="7"/>
      <c r="D848" s="7"/>
      <c r="E848" s="7"/>
      <c r="F848" s="67"/>
      <c r="G848" s="79"/>
      <c r="H848" s="79"/>
      <c r="I848" s="75"/>
      <c r="J848" s="76"/>
      <c r="K848" s="76"/>
      <c r="L848" s="76"/>
      <c r="M848" s="76"/>
      <c r="N848" s="76"/>
      <c r="O848" s="76"/>
      <c r="P848" s="76"/>
      <c r="Q848" s="76"/>
      <c r="R848" s="76"/>
      <c r="S848" s="76"/>
      <c r="T848" s="76"/>
      <c r="U848" s="76"/>
      <c r="V848" s="76"/>
      <c r="W848" s="80"/>
      <c r="X848" s="69"/>
      <c r="Y848" s="25"/>
      <c r="Z848" s="25"/>
      <c r="AA848" s="8"/>
      <c r="AB848" s="28"/>
      <c r="AC848" s="23"/>
      <c r="AD848" s="8"/>
      <c r="AE848" s="8"/>
      <c r="AF848" s="25"/>
      <c r="AG848" s="6"/>
      <c r="AH848" s="23"/>
      <c r="AI848" s="173"/>
      <c r="AJ848" s="26"/>
      <c r="AK848" s="23"/>
      <c r="AL848" s="25"/>
      <c r="AM848" s="6"/>
      <c r="AN848" s="23"/>
      <c r="AO848" s="247"/>
      <c r="AP848" s="243" t="str">
        <f>IF(AD848="UI",VLOOKUP(AB848,'Convert Internation Units'!$A$2:$D$33,4,FALSE),IF(AB848="Penethamate hydroiodide",0.63,IF(AB848="Benzylpenicillin Procaine /
 Benzathine Penicillin",0.61,IF(AB848="Benzathine Penicillin",0.61,IF(AB848="Procaine benzylpenicillin",0.61,IF(AB848=Prodrug!E845,Prodrug!E845,Prodrug!E845))))))</f>
        <v/>
      </c>
      <c r="AQ848" s="240" t="str">
        <f>IFERROR((((Calculations!C845*Calculations!G845)/Calculations!E845)*'Data Entry'!X848),"")</f>
        <v/>
      </c>
      <c r="AR848" s="141" t="str">
        <f>IFERROR(VLOOKUP(AB848,Lists!$P$2:$Q$182,2,0),"")</f>
        <v/>
      </c>
      <c r="AS848" s="143" t="str">
        <f>IF(AI848="UI",VLOOKUP(AG848,'Convert Internation Units'!$A$2:$D$33,4,FALSE),IF(AG848="Penethamate hydroiodide",0.63,IF(AG848="Benzylpenicillin Procaine /
 Benzathine Penicillin",0.61,IF(AG848="Benzathine Penicillin",0.61,IF(AG848="Procaine benzylpenicillin",0.61,IF(AG848=Prodrug!F845,Prodrug!F845,Prodrug!F845))))))</f>
        <v/>
      </c>
      <c r="AT848" s="240" t="str">
        <f>IFERROR((((Calculations!K845*Calculations!G845)/Calculations!E845)*'Data Entry'!X848),"")</f>
        <v/>
      </c>
      <c r="AU848" s="146" t="str">
        <f>IFERROR(VLOOKUP(AG848,Lists!$P$2:$Q$182,2,0),"")</f>
        <v/>
      </c>
      <c r="AV848" s="143" t="str">
        <f>IF(AL848="UI",VLOOKUP(AJ848,'Convert Internation Units'!$A$2:$D$33,4,FALSE),IF(AJ848="Penethamate hydroiodide",0.63,IF(AJ848="Benzylpenicillin Procaine /
 Benzathine Penicillin",0.61,IF(AJ848="Benzathine Penicillin",0.61,IF(AJ848="Procaine benzylpenicillin",0.61,IF(AJ848=Prodrug!G845,Prodrug!G845,Prodrug!G845))))))</f>
        <v/>
      </c>
      <c r="AW848" s="240" t="str">
        <f>IFERROR((((Calculations!O845*Calculations!G845)/Calculations!E845)*'Data Entry'!X848),"")</f>
        <v/>
      </c>
      <c r="AX848" s="146" t="str">
        <f>IFERROR(VLOOKUP(AJ848,Lists!$P$2:$Q$182,2,0),"")</f>
        <v/>
      </c>
      <c r="AY848" s="143" t="str">
        <f>IF(AO848="UI",VLOOKUP(AM848,'Convert Internation Units'!$A$2:$D$33,4,FALSE),IF(AM848="Penethamate hydroiodide",0.63,IF(AM848="Benzylpenicillin Procaine /
 Benzathine Penicillin",0.61,IF(AM848="Benzathine Penicillin",0.61,IF(AM848="Procaine benzylpenicillin",0.61,IF(AM848=Prodrug!H845,Prodrug!H845,Prodrug!H845))))))</f>
        <v/>
      </c>
      <c r="AZ848" s="240" t="str">
        <f>IFERROR((((Calculations!S845*Calculations!G845)/Calculations!E845)*'Data Entry'!X848),"")</f>
        <v/>
      </c>
      <c r="BA848" s="146" t="str">
        <f>IFERROR(VLOOKUP(AM848,Lists!$P$2:$Q$182,2,0),"")</f>
        <v/>
      </c>
    </row>
    <row r="849" spans="1:53" s="5" customFormat="1">
      <c r="A849" s="116">
        <v>843</v>
      </c>
      <c r="B849" s="232"/>
      <c r="C849" s="105"/>
      <c r="D849" s="105"/>
      <c r="E849" s="105"/>
      <c r="F849" s="106"/>
      <c r="G849" s="107"/>
      <c r="H849" s="107"/>
      <c r="I849" s="108"/>
      <c r="J849" s="110"/>
      <c r="K849" s="110"/>
      <c r="L849" s="110"/>
      <c r="M849" s="110"/>
      <c r="N849" s="110"/>
      <c r="O849" s="110"/>
      <c r="P849" s="110"/>
      <c r="Q849" s="110"/>
      <c r="R849" s="110"/>
      <c r="S849" s="110"/>
      <c r="T849" s="110"/>
      <c r="U849" s="110"/>
      <c r="V849" s="110"/>
      <c r="W849" s="109"/>
      <c r="X849" s="111"/>
      <c r="Y849" s="112"/>
      <c r="Z849" s="112"/>
      <c r="AA849" s="113"/>
      <c r="AB849" s="114"/>
      <c r="AC849" s="115"/>
      <c r="AD849" s="113"/>
      <c r="AE849" s="113"/>
      <c r="AF849" s="112"/>
      <c r="AG849" s="116"/>
      <c r="AH849" s="115"/>
      <c r="AI849" s="174"/>
      <c r="AJ849" s="104"/>
      <c r="AK849" s="115"/>
      <c r="AL849" s="112"/>
      <c r="AM849" s="116"/>
      <c r="AN849" s="115"/>
      <c r="AO849" s="248"/>
      <c r="AP849" s="242" t="str">
        <f>IF(AD849="UI",VLOOKUP(AB849,'Convert Internation Units'!$A$2:$D$33,4,FALSE),IF(AB849="Penethamate hydroiodide",0.63,IF(AB849="Benzylpenicillin Procaine /
 Benzathine Penicillin",0.61,IF(AB849="Benzathine Penicillin",0.61,IF(AB849="Procaine benzylpenicillin",0.61,IF(AB849=Prodrug!E846,Prodrug!E846,Prodrug!E846))))))</f>
        <v/>
      </c>
      <c r="AQ849" s="239" t="str">
        <f>IFERROR((((Calculations!C846*Calculations!G846)/Calculations!E846)*'Data Entry'!X849),"")</f>
        <v/>
      </c>
      <c r="AR849" s="234" t="str">
        <f>IFERROR(VLOOKUP(AB849,Lists!$P$2:$Q$182,2,0),"")</f>
        <v/>
      </c>
      <c r="AS849" s="233" t="str">
        <f>IF(AI849="UI",VLOOKUP(AG849,'Convert Internation Units'!$A$2:$D$33,4,FALSE),IF(AG849="Penethamate hydroiodide",0.63,IF(AG849="Benzylpenicillin Procaine /
 Benzathine Penicillin",0.61,IF(AG849="Benzathine Penicillin",0.61,IF(AG849="Procaine benzylpenicillin",0.61,IF(AG849=Prodrug!F846,Prodrug!F846,Prodrug!F846))))))</f>
        <v/>
      </c>
      <c r="AT849" s="239" t="str">
        <f>IFERROR((((Calculations!K846*Calculations!G846)/Calculations!E846)*'Data Entry'!X849),"")</f>
        <v/>
      </c>
      <c r="AU849" s="235" t="str">
        <f>IFERROR(VLOOKUP(AG849,Lists!$P$2:$Q$182,2,0),"")</f>
        <v/>
      </c>
      <c r="AV849" s="233" t="str">
        <f>IF(AL849="UI",VLOOKUP(AJ849,'Convert Internation Units'!$A$2:$D$33,4,FALSE),IF(AJ849="Penethamate hydroiodide",0.63,IF(AJ849="Benzylpenicillin Procaine /
 Benzathine Penicillin",0.61,IF(AJ849="Benzathine Penicillin",0.61,IF(AJ849="Procaine benzylpenicillin",0.61,IF(AJ849=Prodrug!G846,Prodrug!G846,Prodrug!G846))))))</f>
        <v/>
      </c>
      <c r="AW849" s="239" t="str">
        <f>IFERROR((((Calculations!O846*Calculations!G846)/Calculations!E846)*'Data Entry'!X849),"")</f>
        <v/>
      </c>
      <c r="AX849" s="235" t="str">
        <f>IFERROR(VLOOKUP(AJ849,Lists!$P$2:$Q$182,2,0),"")</f>
        <v/>
      </c>
      <c r="AY849" s="233" t="str">
        <f>IF(AO849="UI",VLOOKUP(AM849,'Convert Internation Units'!$A$2:$D$33,4,FALSE),IF(AM849="Penethamate hydroiodide",0.63,IF(AM849="Benzylpenicillin Procaine /
 Benzathine Penicillin",0.61,IF(AM849="Benzathine Penicillin",0.61,IF(AM849="Procaine benzylpenicillin",0.61,IF(AM849=Prodrug!H846,Prodrug!H846,Prodrug!H846))))))</f>
        <v/>
      </c>
      <c r="AZ849" s="239" t="str">
        <f>IFERROR((((Calculations!S846*Calculations!G846)/Calculations!E846)*'Data Entry'!X849),"")</f>
        <v/>
      </c>
      <c r="BA849" s="235" t="str">
        <f>IFERROR(VLOOKUP(AM849,Lists!$P$2:$Q$182,2,0),"")</f>
        <v/>
      </c>
    </row>
    <row r="850" spans="1:53" s="5" customFormat="1">
      <c r="A850" s="6">
        <v>844</v>
      </c>
      <c r="B850" s="231"/>
      <c r="C850" s="7"/>
      <c r="D850" s="7"/>
      <c r="E850" s="7"/>
      <c r="F850" s="67"/>
      <c r="G850" s="79"/>
      <c r="H850" s="79"/>
      <c r="I850" s="75"/>
      <c r="J850" s="76"/>
      <c r="K850" s="76"/>
      <c r="L850" s="76"/>
      <c r="M850" s="76"/>
      <c r="N850" s="76"/>
      <c r="O850" s="76"/>
      <c r="P850" s="76"/>
      <c r="Q850" s="76"/>
      <c r="R850" s="76"/>
      <c r="S850" s="76"/>
      <c r="T850" s="76"/>
      <c r="U850" s="76"/>
      <c r="V850" s="76"/>
      <c r="W850" s="80"/>
      <c r="X850" s="69"/>
      <c r="Y850" s="25"/>
      <c r="Z850" s="25"/>
      <c r="AA850" s="8"/>
      <c r="AB850" s="28"/>
      <c r="AC850" s="23"/>
      <c r="AD850" s="8"/>
      <c r="AE850" s="8"/>
      <c r="AF850" s="25"/>
      <c r="AG850" s="6"/>
      <c r="AH850" s="23"/>
      <c r="AI850" s="173"/>
      <c r="AJ850" s="26"/>
      <c r="AK850" s="23"/>
      <c r="AL850" s="25"/>
      <c r="AM850" s="6"/>
      <c r="AN850" s="23"/>
      <c r="AO850" s="247"/>
      <c r="AP850" s="243" t="str">
        <f>IF(AD850="UI",VLOOKUP(AB850,'Convert Internation Units'!$A$2:$D$33,4,FALSE),IF(AB850="Penethamate hydroiodide",0.63,IF(AB850="Benzylpenicillin Procaine /
 Benzathine Penicillin",0.61,IF(AB850="Benzathine Penicillin",0.61,IF(AB850="Procaine benzylpenicillin",0.61,IF(AB850=Prodrug!E847,Prodrug!E847,Prodrug!E847))))))</f>
        <v/>
      </c>
      <c r="AQ850" s="240" t="str">
        <f>IFERROR((((Calculations!C847*Calculations!G847)/Calculations!E847)*'Data Entry'!X850),"")</f>
        <v/>
      </c>
      <c r="AR850" s="141" t="str">
        <f>IFERROR(VLOOKUP(AB850,Lists!$P$2:$Q$182,2,0),"")</f>
        <v/>
      </c>
      <c r="AS850" s="143" t="str">
        <f>IF(AI850="UI",VLOOKUP(AG850,'Convert Internation Units'!$A$2:$D$33,4,FALSE),IF(AG850="Penethamate hydroiodide",0.63,IF(AG850="Benzylpenicillin Procaine /
 Benzathine Penicillin",0.61,IF(AG850="Benzathine Penicillin",0.61,IF(AG850="Procaine benzylpenicillin",0.61,IF(AG850=Prodrug!F847,Prodrug!F847,Prodrug!F847))))))</f>
        <v/>
      </c>
      <c r="AT850" s="240" t="str">
        <f>IFERROR((((Calculations!K847*Calculations!G847)/Calculations!E847)*'Data Entry'!X850),"")</f>
        <v/>
      </c>
      <c r="AU850" s="146" t="str">
        <f>IFERROR(VLOOKUP(AG850,Lists!$P$2:$Q$182,2,0),"")</f>
        <v/>
      </c>
      <c r="AV850" s="143" t="str">
        <f>IF(AL850="UI",VLOOKUP(AJ850,'Convert Internation Units'!$A$2:$D$33,4,FALSE),IF(AJ850="Penethamate hydroiodide",0.63,IF(AJ850="Benzylpenicillin Procaine /
 Benzathine Penicillin",0.61,IF(AJ850="Benzathine Penicillin",0.61,IF(AJ850="Procaine benzylpenicillin",0.61,IF(AJ850=Prodrug!G847,Prodrug!G847,Prodrug!G847))))))</f>
        <v/>
      </c>
      <c r="AW850" s="240" t="str">
        <f>IFERROR((((Calculations!O847*Calculations!G847)/Calculations!E847)*'Data Entry'!X850),"")</f>
        <v/>
      </c>
      <c r="AX850" s="146" t="str">
        <f>IFERROR(VLOOKUP(AJ850,Lists!$P$2:$Q$182,2,0),"")</f>
        <v/>
      </c>
      <c r="AY850" s="143" t="str">
        <f>IF(AO850="UI",VLOOKUP(AM850,'Convert Internation Units'!$A$2:$D$33,4,FALSE),IF(AM850="Penethamate hydroiodide",0.63,IF(AM850="Benzylpenicillin Procaine /
 Benzathine Penicillin",0.61,IF(AM850="Benzathine Penicillin",0.61,IF(AM850="Procaine benzylpenicillin",0.61,IF(AM850=Prodrug!H847,Prodrug!H847,Prodrug!H847))))))</f>
        <v/>
      </c>
      <c r="AZ850" s="240" t="str">
        <f>IFERROR((((Calculations!S847*Calculations!G847)/Calculations!E847)*'Data Entry'!X850),"")</f>
        <v/>
      </c>
      <c r="BA850" s="146" t="str">
        <f>IFERROR(VLOOKUP(AM850,Lists!$P$2:$Q$182,2,0),"")</f>
        <v/>
      </c>
    </row>
    <row r="851" spans="1:53" s="5" customFormat="1">
      <c r="A851" s="116">
        <v>845</v>
      </c>
      <c r="B851" s="232"/>
      <c r="C851" s="105"/>
      <c r="D851" s="105"/>
      <c r="E851" s="105"/>
      <c r="F851" s="106"/>
      <c r="G851" s="107"/>
      <c r="H851" s="107"/>
      <c r="I851" s="108"/>
      <c r="J851" s="110"/>
      <c r="K851" s="110"/>
      <c r="L851" s="110"/>
      <c r="M851" s="110"/>
      <c r="N851" s="110"/>
      <c r="O851" s="110"/>
      <c r="P851" s="110"/>
      <c r="Q851" s="110"/>
      <c r="R851" s="110"/>
      <c r="S851" s="110"/>
      <c r="T851" s="110"/>
      <c r="U851" s="110"/>
      <c r="V851" s="110"/>
      <c r="W851" s="109"/>
      <c r="X851" s="111"/>
      <c r="Y851" s="112"/>
      <c r="Z851" s="112"/>
      <c r="AA851" s="113"/>
      <c r="AB851" s="114"/>
      <c r="AC851" s="115"/>
      <c r="AD851" s="113"/>
      <c r="AE851" s="113"/>
      <c r="AF851" s="112"/>
      <c r="AG851" s="116"/>
      <c r="AH851" s="115"/>
      <c r="AI851" s="174"/>
      <c r="AJ851" s="104"/>
      <c r="AK851" s="115"/>
      <c r="AL851" s="112"/>
      <c r="AM851" s="116"/>
      <c r="AN851" s="115"/>
      <c r="AO851" s="248"/>
      <c r="AP851" s="242" t="str">
        <f>IF(AD851="UI",VLOOKUP(AB851,'Convert Internation Units'!$A$2:$D$33,4,FALSE),IF(AB851="Penethamate hydroiodide",0.63,IF(AB851="Benzylpenicillin Procaine /
 Benzathine Penicillin",0.61,IF(AB851="Benzathine Penicillin",0.61,IF(AB851="Procaine benzylpenicillin",0.61,IF(AB851=Prodrug!E848,Prodrug!E848,Prodrug!E848))))))</f>
        <v/>
      </c>
      <c r="AQ851" s="239" t="str">
        <f>IFERROR((((Calculations!C848*Calculations!G848)/Calculations!E848)*'Data Entry'!X851),"")</f>
        <v/>
      </c>
      <c r="AR851" s="234" t="str">
        <f>IFERROR(VLOOKUP(AB851,Lists!$P$2:$Q$182,2,0),"")</f>
        <v/>
      </c>
      <c r="AS851" s="233" t="str">
        <f>IF(AI851="UI",VLOOKUP(AG851,'Convert Internation Units'!$A$2:$D$33,4,FALSE),IF(AG851="Penethamate hydroiodide",0.63,IF(AG851="Benzylpenicillin Procaine /
 Benzathine Penicillin",0.61,IF(AG851="Benzathine Penicillin",0.61,IF(AG851="Procaine benzylpenicillin",0.61,IF(AG851=Prodrug!F848,Prodrug!F848,Prodrug!F848))))))</f>
        <v/>
      </c>
      <c r="AT851" s="239" t="str">
        <f>IFERROR((((Calculations!K848*Calculations!G848)/Calculations!E848)*'Data Entry'!X851),"")</f>
        <v/>
      </c>
      <c r="AU851" s="235" t="str">
        <f>IFERROR(VLOOKUP(AG851,Lists!$P$2:$Q$182,2,0),"")</f>
        <v/>
      </c>
      <c r="AV851" s="233" t="str">
        <f>IF(AL851="UI",VLOOKUP(AJ851,'Convert Internation Units'!$A$2:$D$33,4,FALSE),IF(AJ851="Penethamate hydroiodide",0.63,IF(AJ851="Benzylpenicillin Procaine /
 Benzathine Penicillin",0.61,IF(AJ851="Benzathine Penicillin",0.61,IF(AJ851="Procaine benzylpenicillin",0.61,IF(AJ851=Prodrug!G848,Prodrug!G848,Prodrug!G848))))))</f>
        <v/>
      </c>
      <c r="AW851" s="239" t="str">
        <f>IFERROR((((Calculations!O848*Calculations!G848)/Calculations!E848)*'Data Entry'!X851),"")</f>
        <v/>
      </c>
      <c r="AX851" s="235" t="str">
        <f>IFERROR(VLOOKUP(AJ851,Lists!$P$2:$Q$182,2,0),"")</f>
        <v/>
      </c>
      <c r="AY851" s="233" t="str">
        <f>IF(AO851="UI",VLOOKUP(AM851,'Convert Internation Units'!$A$2:$D$33,4,FALSE),IF(AM851="Penethamate hydroiodide",0.63,IF(AM851="Benzylpenicillin Procaine /
 Benzathine Penicillin",0.61,IF(AM851="Benzathine Penicillin",0.61,IF(AM851="Procaine benzylpenicillin",0.61,IF(AM851=Prodrug!H848,Prodrug!H848,Prodrug!H848))))))</f>
        <v/>
      </c>
      <c r="AZ851" s="239" t="str">
        <f>IFERROR((((Calculations!S848*Calculations!G848)/Calculations!E848)*'Data Entry'!X851),"")</f>
        <v/>
      </c>
      <c r="BA851" s="235" t="str">
        <f>IFERROR(VLOOKUP(AM851,Lists!$P$2:$Q$182,2,0),"")</f>
        <v/>
      </c>
    </row>
    <row r="852" spans="1:53" s="5" customFormat="1">
      <c r="A852" s="6">
        <v>846</v>
      </c>
      <c r="B852" s="231"/>
      <c r="C852" s="7"/>
      <c r="D852" s="7"/>
      <c r="E852" s="7"/>
      <c r="F852" s="67"/>
      <c r="G852" s="79"/>
      <c r="H852" s="79"/>
      <c r="I852" s="75"/>
      <c r="J852" s="76"/>
      <c r="K852" s="76"/>
      <c r="L852" s="76"/>
      <c r="M852" s="76"/>
      <c r="N852" s="76"/>
      <c r="O852" s="76"/>
      <c r="P852" s="76"/>
      <c r="Q852" s="76"/>
      <c r="R852" s="76"/>
      <c r="S852" s="76"/>
      <c r="T852" s="76"/>
      <c r="U852" s="76"/>
      <c r="V852" s="76"/>
      <c r="W852" s="80"/>
      <c r="X852" s="69"/>
      <c r="Y852" s="25"/>
      <c r="Z852" s="25"/>
      <c r="AA852" s="8"/>
      <c r="AB852" s="28"/>
      <c r="AC852" s="23"/>
      <c r="AD852" s="8"/>
      <c r="AE852" s="8"/>
      <c r="AF852" s="25"/>
      <c r="AG852" s="6"/>
      <c r="AH852" s="23"/>
      <c r="AI852" s="173"/>
      <c r="AJ852" s="26"/>
      <c r="AK852" s="23"/>
      <c r="AL852" s="25"/>
      <c r="AM852" s="6"/>
      <c r="AN852" s="23"/>
      <c r="AO852" s="247"/>
      <c r="AP852" s="243" t="str">
        <f>IF(AD852="UI",VLOOKUP(AB852,'Convert Internation Units'!$A$2:$D$33,4,FALSE),IF(AB852="Penethamate hydroiodide",0.63,IF(AB852="Benzylpenicillin Procaine /
 Benzathine Penicillin",0.61,IF(AB852="Benzathine Penicillin",0.61,IF(AB852="Procaine benzylpenicillin",0.61,IF(AB852=Prodrug!E849,Prodrug!E849,Prodrug!E849))))))</f>
        <v/>
      </c>
      <c r="AQ852" s="240" t="str">
        <f>IFERROR((((Calculations!C849*Calculations!G849)/Calculations!E849)*'Data Entry'!X852),"")</f>
        <v/>
      </c>
      <c r="AR852" s="141" t="str">
        <f>IFERROR(VLOOKUP(AB852,Lists!$P$2:$Q$182,2,0),"")</f>
        <v/>
      </c>
      <c r="AS852" s="143" t="str">
        <f>IF(AI852="UI",VLOOKUP(AG852,'Convert Internation Units'!$A$2:$D$33,4,FALSE),IF(AG852="Penethamate hydroiodide",0.63,IF(AG852="Benzylpenicillin Procaine /
 Benzathine Penicillin",0.61,IF(AG852="Benzathine Penicillin",0.61,IF(AG852="Procaine benzylpenicillin",0.61,IF(AG852=Prodrug!F849,Prodrug!F849,Prodrug!F849))))))</f>
        <v/>
      </c>
      <c r="AT852" s="240" t="str">
        <f>IFERROR((((Calculations!K849*Calculations!G849)/Calculations!E849)*'Data Entry'!X852),"")</f>
        <v/>
      </c>
      <c r="AU852" s="146" t="str">
        <f>IFERROR(VLOOKUP(AG852,Lists!$P$2:$Q$182,2,0),"")</f>
        <v/>
      </c>
      <c r="AV852" s="143" t="str">
        <f>IF(AL852="UI",VLOOKUP(AJ852,'Convert Internation Units'!$A$2:$D$33,4,FALSE),IF(AJ852="Penethamate hydroiodide",0.63,IF(AJ852="Benzylpenicillin Procaine /
 Benzathine Penicillin",0.61,IF(AJ852="Benzathine Penicillin",0.61,IF(AJ852="Procaine benzylpenicillin",0.61,IF(AJ852=Prodrug!G849,Prodrug!G849,Prodrug!G849))))))</f>
        <v/>
      </c>
      <c r="AW852" s="240" t="str">
        <f>IFERROR((((Calculations!O849*Calculations!G849)/Calculations!E849)*'Data Entry'!X852),"")</f>
        <v/>
      </c>
      <c r="AX852" s="146" t="str">
        <f>IFERROR(VLOOKUP(AJ852,Lists!$P$2:$Q$182,2,0),"")</f>
        <v/>
      </c>
      <c r="AY852" s="143" t="str">
        <f>IF(AO852="UI",VLOOKUP(AM852,'Convert Internation Units'!$A$2:$D$33,4,FALSE),IF(AM852="Penethamate hydroiodide",0.63,IF(AM852="Benzylpenicillin Procaine /
 Benzathine Penicillin",0.61,IF(AM852="Benzathine Penicillin",0.61,IF(AM852="Procaine benzylpenicillin",0.61,IF(AM852=Prodrug!H849,Prodrug!H849,Prodrug!H849))))))</f>
        <v/>
      </c>
      <c r="AZ852" s="240" t="str">
        <f>IFERROR((((Calculations!S849*Calculations!G849)/Calculations!E849)*'Data Entry'!X852),"")</f>
        <v/>
      </c>
      <c r="BA852" s="146" t="str">
        <f>IFERROR(VLOOKUP(AM852,Lists!$P$2:$Q$182,2,0),"")</f>
        <v/>
      </c>
    </row>
    <row r="853" spans="1:53" s="5" customFormat="1">
      <c r="A853" s="116">
        <v>847</v>
      </c>
      <c r="B853" s="232"/>
      <c r="C853" s="105"/>
      <c r="D853" s="105"/>
      <c r="E853" s="105"/>
      <c r="F853" s="106"/>
      <c r="G853" s="107"/>
      <c r="H853" s="107"/>
      <c r="I853" s="108"/>
      <c r="J853" s="110"/>
      <c r="K853" s="110"/>
      <c r="L853" s="110"/>
      <c r="M853" s="110"/>
      <c r="N853" s="110"/>
      <c r="O853" s="110"/>
      <c r="P853" s="110"/>
      <c r="Q853" s="110"/>
      <c r="R853" s="110"/>
      <c r="S853" s="110"/>
      <c r="T853" s="110"/>
      <c r="U853" s="110"/>
      <c r="V853" s="110"/>
      <c r="W853" s="109"/>
      <c r="X853" s="111"/>
      <c r="Y853" s="112"/>
      <c r="Z853" s="112"/>
      <c r="AA853" s="113"/>
      <c r="AB853" s="114"/>
      <c r="AC853" s="115"/>
      <c r="AD853" s="113"/>
      <c r="AE853" s="113"/>
      <c r="AF853" s="112"/>
      <c r="AG853" s="116"/>
      <c r="AH853" s="115"/>
      <c r="AI853" s="174"/>
      <c r="AJ853" s="104"/>
      <c r="AK853" s="115"/>
      <c r="AL853" s="112"/>
      <c r="AM853" s="116"/>
      <c r="AN853" s="115"/>
      <c r="AO853" s="248"/>
      <c r="AP853" s="242" t="str">
        <f>IF(AD853="UI",VLOOKUP(AB853,'Convert Internation Units'!$A$2:$D$33,4,FALSE),IF(AB853="Penethamate hydroiodide",0.63,IF(AB853="Benzylpenicillin Procaine /
 Benzathine Penicillin",0.61,IF(AB853="Benzathine Penicillin",0.61,IF(AB853="Procaine benzylpenicillin",0.61,IF(AB853=Prodrug!E850,Prodrug!E850,Prodrug!E850))))))</f>
        <v/>
      </c>
      <c r="AQ853" s="239" t="str">
        <f>IFERROR((((Calculations!C850*Calculations!G850)/Calculations!E850)*'Data Entry'!X853),"")</f>
        <v/>
      </c>
      <c r="AR853" s="234" t="str">
        <f>IFERROR(VLOOKUP(AB853,Lists!$P$2:$Q$182,2,0),"")</f>
        <v/>
      </c>
      <c r="AS853" s="233" t="str">
        <f>IF(AI853="UI",VLOOKUP(AG853,'Convert Internation Units'!$A$2:$D$33,4,FALSE),IF(AG853="Penethamate hydroiodide",0.63,IF(AG853="Benzylpenicillin Procaine /
 Benzathine Penicillin",0.61,IF(AG853="Benzathine Penicillin",0.61,IF(AG853="Procaine benzylpenicillin",0.61,IF(AG853=Prodrug!F850,Prodrug!F850,Prodrug!F850))))))</f>
        <v/>
      </c>
      <c r="AT853" s="239" t="str">
        <f>IFERROR((((Calculations!K850*Calculations!G850)/Calculations!E850)*'Data Entry'!X853),"")</f>
        <v/>
      </c>
      <c r="AU853" s="235" t="str">
        <f>IFERROR(VLOOKUP(AG853,Lists!$P$2:$Q$182,2,0),"")</f>
        <v/>
      </c>
      <c r="AV853" s="233" t="str">
        <f>IF(AL853="UI",VLOOKUP(AJ853,'Convert Internation Units'!$A$2:$D$33,4,FALSE),IF(AJ853="Penethamate hydroiodide",0.63,IF(AJ853="Benzylpenicillin Procaine /
 Benzathine Penicillin",0.61,IF(AJ853="Benzathine Penicillin",0.61,IF(AJ853="Procaine benzylpenicillin",0.61,IF(AJ853=Prodrug!G850,Prodrug!G850,Prodrug!G850))))))</f>
        <v/>
      </c>
      <c r="AW853" s="239" t="str">
        <f>IFERROR((((Calculations!O850*Calculations!G850)/Calculations!E850)*'Data Entry'!X853),"")</f>
        <v/>
      </c>
      <c r="AX853" s="235" t="str">
        <f>IFERROR(VLOOKUP(AJ853,Lists!$P$2:$Q$182,2,0),"")</f>
        <v/>
      </c>
      <c r="AY853" s="233" t="str">
        <f>IF(AO853="UI",VLOOKUP(AM853,'Convert Internation Units'!$A$2:$D$33,4,FALSE),IF(AM853="Penethamate hydroiodide",0.63,IF(AM853="Benzylpenicillin Procaine /
 Benzathine Penicillin",0.61,IF(AM853="Benzathine Penicillin",0.61,IF(AM853="Procaine benzylpenicillin",0.61,IF(AM853=Prodrug!H850,Prodrug!H850,Prodrug!H850))))))</f>
        <v/>
      </c>
      <c r="AZ853" s="239" t="str">
        <f>IFERROR((((Calculations!S850*Calculations!G850)/Calculations!E850)*'Data Entry'!X853),"")</f>
        <v/>
      </c>
      <c r="BA853" s="235" t="str">
        <f>IFERROR(VLOOKUP(AM853,Lists!$P$2:$Q$182,2,0),"")</f>
        <v/>
      </c>
    </row>
    <row r="854" spans="1:53" s="5" customFormat="1">
      <c r="A854" s="6">
        <v>848</v>
      </c>
      <c r="B854" s="231"/>
      <c r="C854" s="7"/>
      <c r="D854" s="7"/>
      <c r="E854" s="7"/>
      <c r="F854" s="67"/>
      <c r="G854" s="79"/>
      <c r="H854" s="79"/>
      <c r="I854" s="75"/>
      <c r="J854" s="76"/>
      <c r="K854" s="76"/>
      <c r="L854" s="76"/>
      <c r="M854" s="76"/>
      <c r="N854" s="76"/>
      <c r="O854" s="76"/>
      <c r="P854" s="76"/>
      <c r="Q854" s="76"/>
      <c r="R854" s="76"/>
      <c r="S854" s="76"/>
      <c r="T854" s="76"/>
      <c r="U854" s="76"/>
      <c r="V854" s="76"/>
      <c r="W854" s="80"/>
      <c r="X854" s="69"/>
      <c r="Y854" s="25"/>
      <c r="Z854" s="25"/>
      <c r="AA854" s="8"/>
      <c r="AB854" s="28"/>
      <c r="AC854" s="23"/>
      <c r="AD854" s="8"/>
      <c r="AE854" s="8"/>
      <c r="AF854" s="25"/>
      <c r="AG854" s="6"/>
      <c r="AH854" s="23"/>
      <c r="AI854" s="173"/>
      <c r="AJ854" s="26"/>
      <c r="AK854" s="23"/>
      <c r="AL854" s="25"/>
      <c r="AM854" s="6"/>
      <c r="AN854" s="23"/>
      <c r="AO854" s="247"/>
      <c r="AP854" s="243" t="str">
        <f>IF(AD854="UI",VLOOKUP(AB854,'Convert Internation Units'!$A$2:$D$33,4,FALSE),IF(AB854="Penethamate hydroiodide",0.63,IF(AB854="Benzylpenicillin Procaine /
 Benzathine Penicillin",0.61,IF(AB854="Benzathine Penicillin",0.61,IF(AB854="Procaine benzylpenicillin",0.61,IF(AB854=Prodrug!E851,Prodrug!E851,Prodrug!E851))))))</f>
        <v/>
      </c>
      <c r="AQ854" s="240" t="str">
        <f>IFERROR((((Calculations!C851*Calculations!G851)/Calculations!E851)*'Data Entry'!X854),"")</f>
        <v/>
      </c>
      <c r="AR854" s="141" t="str">
        <f>IFERROR(VLOOKUP(AB854,Lists!$P$2:$Q$182,2,0),"")</f>
        <v/>
      </c>
      <c r="AS854" s="143" t="str">
        <f>IF(AI854="UI",VLOOKUP(AG854,'Convert Internation Units'!$A$2:$D$33,4,FALSE),IF(AG854="Penethamate hydroiodide",0.63,IF(AG854="Benzylpenicillin Procaine /
 Benzathine Penicillin",0.61,IF(AG854="Benzathine Penicillin",0.61,IF(AG854="Procaine benzylpenicillin",0.61,IF(AG854=Prodrug!F851,Prodrug!F851,Prodrug!F851))))))</f>
        <v/>
      </c>
      <c r="AT854" s="240" t="str">
        <f>IFERROR((((Calculations!K851*Calculations!G851)/Calculations!E851)*'Data Entry'!X854),"")</f>
        <v/>
      </c>
      <c r="AU854" s="146" t="str">
        <f>IFERROR(VLOOKUP(AG854,Lists!$P$2:$Q$182,2,0),"")</f>
        <v/>
      </c>
      <c r="AV854" s="143" t="str">
        <f>IF(AL854="UI",VLOOKUP(AJ854,'Convert Internation Units'!$A$2:$D$33,4,FALSE),IF(AJ854="Penethamate hydroiodide",0.63,IF(AJ854="Benzylpenicillin Procaine /
 Benzathine Penicillin",0.61,IF(AJ854="Benzathine Penicillin",0.61,IF(AJ854="Procaine benzylpenicillin",0.61,IF(AJ854=Prodrug!G851,Prodrug!G851,Prodrug!G851))))))</f>
        <v/>
      </c>
      <c r="AW854" s="240" t="str">
        <f>IFERROR((((Calculations!O851*Calculations!G851)/Calculations!E851)*'Data Entry'!X854),"")</f>
        <v/>
      </c>
      <c r="AX854" s="146" t="str">
        <f>IFERROR(VLOOKUP(AJ854,Lists!$P$2:$Q$182,2,0),"")</f>
        <v/>
      </c>
      <c r="AY854" s="143" t="str">
        <f>IF(AO854="UI",VLOOKUP(AM854,'Convert Internation Units'!$A$2:$D$33,4,FALSE),IF(AM854="Penethamate hydroiodide",0.63,IF(AM854="Benzylpenicillin Procaine /
 Benzathine Penicillin",0.61,IF(AM854="Benzathine Penicillin",0.61,IF(AM854="Procaine benzylpenicillin",0.61,IF(AM854=Prodrug!H851,Prodrug!H851,Prodrug!H851))))))</f>
        <v/>
      </c>
      <c r="AZ854" s="240" t="str">
        <f>IFERROR((((Calculations!S851*Calculations!G851)/Calculations!E851)*'Data Entry'!X854),"")</f>
        <v/>
      </c>
      <c r="BA854" s="146" t="str">
        <f>IFERROR(VLOOKUP(AM854,Lists!$P$2:$Q$182,2,0),"")</f>
        <v/>
      </c>
    </row>
    <row r="855" spans="1:53" s="5" customFormat="1">
      <c r="A855" s="116">
        <v>849</v>
      </c>
      <c r="B855" s="232"/>
      <c r="C855" s="105"/>
      <c r="D855" s="105"/>
      <c r="E855" s="105"/>
      <c r="F855" s="106"/>
      <c r="G855" s="107"/>
      <c r="H855" s="107"/>
      <c r="I855" s="108"/>
      <c r="J855" s="110"/>
      <c r="K855" s="110"/>
      <c r="L855" s="110"/>
      <c r="M855" s="110"/>
      <c r="N855" s="110"/>
      <c r="O855" s="110"/>
      <c r="P855" s="110"/>
      <c r="Q855" s="110"/>
      <c r="R855" s="110"/>
      <c r="S855" s="110"/>
      <c r="T855" s="110"/>
      <c r="U855" s="110"/>
      <c r="V855" s="110"/>
      <c r="W855" s="109"/>
      <c r="X855" s="111"/>
      <c r="Y855" s="112"/>
      <c r="Z855" s="112"/>
      <c r="AA855" s="113"/>
      <c r="AB855" s="114"/>
      <c r="AC855" s="115"/>
      <c r="AD855" s="113"/>
      <c r="AE855" s="113"/>
      <c r="AF855" s="112"/>
      <c r="AG855" s="116"/>
      <c r="AH855" s="115"/>
      <c r="AI855" s="174"/>
      <c r="AJ855" s="104"/>
      <c r="AK855" s="115"/>
      <c r="AL855" s="112"/>
      <c r="AM855" s="116"/>
      <c r="AN855" s="115"/>
      <c r="AO855" s="248"/>
      <c r="AP855" s="242" t="str">
        <f>IF(AD855="UI",VLOOKUP(AB855,'Convert Internation Units'!$A$2:$D$33,4,FALSE),IF(AB855="Penethamate hydroiodide",0.63,IF(AB855="Benzylpenicillin Procaine /
 Benzathine Penicillin",0.61,IF(AB855="Benzathine Penicillin",0.61,IF(AB855="Procaine benzylpenicillin",0.61,IF(AB855=Prodrug!E852,Prodrug!E852,Prodrug!E852))))))</f>
        <v/>
      </c>
      <c r="AQ855" s="239" t="str">
        <f>IFERROR((((Calculations!C852*Calculations!G852)/Calculations!E852)*'Data Entry'!X855),"")</f>
        <v/>
      </c>
      <c r="AR855" s="234" t="str">
        <f>IFERROR(VLOOKUP(AB855,Lists!$P$2:$Q$182,2,0),"")</f>
        <v/>
      </c>
      <c r="AS855" s="233" t="str">
        <f>IF(AI855="UI",VLOOKUP(AG855,'Convert Internation Units'!$A$2:$D$33,4,FALSE),IF(AG855="Penethamate hydroiodide",0.63,IF(AG855="Benzylpenicillin Procaine /
 Benzathine Penicillin",0.61,IF(AG855="Benzathine Penicillin",0.61,IF(AG855="Procaine benzylpenicillin",0.61,IF(AG855=Prodrug!F852,Prodrug!F852,Prodrug!F852))))))</f>
        <v/>
      </c>
      <c r="AT855" s="239" t="str">
        <f>IFERROR((((Calculations!K852*Calculations!G852)/Calculations!E852)*'Data Entry'!X855),"")</f>
        <v/>
      </c>
      <c r="AU855" s="235" t="str">
        <f>IFERROR(VLOOKUP(AG855,Lists!$P$2:$Q$182,2,0),"")</f>
        <v/>
      </c>
      <c r="AV855" s="233" t="str">
        <f>IF(AL855="UI",VLOOKUP(AJ855,'Convert Internation Units'!$A$2:$D$33,4,FALSE),IF(AJ855="Penethamate hydroiodide",0.63,IF(AJ855="Benzylpenicillin Procaine /
 Benzathine Penicillin",0.61,IF(AJ855="Benzathine Penicillin",0.61,IF(AJ855="Procaine benzylpenicillin",0.61,IF(AJ855=Prodrug!G852,Prodrug!G852,Prodrug!G852))))))</f>
        <v/>
      </c>
      <c r="AW855" s="239" t="str">
        <f>IFERROR((((Calculations!O852*Calculations!G852)/Calculations!E852)*'Data Entry'!X855),"")</f>
        <v/>
      </c>
      <c r="AX855" s="235" t="str">
        <f>IFERROR(VLOOKUP(AJ855,Lists!$P$2:$Q$182,2,0),"")</f>
        <v/>
      </c>
      <c r="AY855" s="233" t="str">
        <f>IF(AO855="UI",VLOOKUP(AM855,'Convert Internation Units'!$A$2:$D$33,4,FALSE),IF(AM855="Penethamate hydroiodide",0.63,IF(AM855="Benzylpenicillin Procaine /
 Benzathine Penicillin",0.61,IF(AM855="Benzathine Penicillin",0.61,IF(AM855="Procaine benzylpenicillin",0.61,IF(AM855=Prodrug!H852,Prodrug!H852,Prodrug!H852))))))</f>
        <v/>
      </c>
      <c r="AZ855" s="239" t="str">
        <f>IFERROR((((Calculations!S852*Calculations!G852)/Calculations!E852)*'Data Entry'!X855),"")</f>
        <v/>
      </c>
      <c r="BA855" s="235" t="str">
        <f>IFERROR(VLOOKUP(AM855,Lists!$P$2:$Q$182,2,0),"")</f>
        <v/>
      </c>
    </row>
    <row r="856" spans="1:53" s="5" customFormat="1">
      <c r="A856" s="6">
        <v>850</v>
      </c>
      <c r="B856" s="231"/>
      <c r="C856" s="7"/>
      <c r="D856" s="7"/>
      <c r="E856" s="7"/>
      <c r="F856" s="67"/>
      <c r="G856" s="79"/>
      <c r="H856" s="79"/>
      <c r="I856" s="75"/>
      <c r="J856" s="76"/>
      <c r="K856" s="76"/>
      <c r="L856" s="76"/>
      <c r="M856" s="76"/>
      <c r="N856" s="76"/>
      <c r="O856" s="76"/>
      <c r="P856" s="76"/>
      <c r="Q856" s="76"/>
      <c r="R856" s="76"/>
      <c r="S856" s="76"/>
      <c r="T856" s="76"/>
      <c r="U856" s="76"/>
      <c r="V856" s="76"/>
      <c r="W856" s="80"/>
      <c r="X856" s="69"/>
      <c r="Y856" s="25"/>
      <c r="Z856" s="25"/>
      <c r="AA856" s="8"/>
      <c r="AB856" s="28"/>
      <c r="AC856" s="23"/>
      <c r="AD856" s="8"/>
      <c r="AE856" s="8"/>
      <c r="AF856" s="25"/>
      <c r="AG856" s="6"/>
      <c r="AH856" s="23"/>
      <c r="AI856" s="173"/>
      <c r="AJ856" s="26"/>
      <c r="AK856" s="23"/>
      <c r="AL856" s="25"/>
      <c r="AM856" s="6"/>
      <c r="AN856" s="23"/>
      <c r="AO856" s="247"/>
      <c r="AP856" s="243" t="str">
        <f>IF(AD856="UI",VLOOKUP(AB856,'Convert Internation Units'!$A$2:$D$33,4,FALSE),IF(AB856="Penethamate hydroiodide",0.63,IF(AB856="Benzylpenicillin Procaine /
 Benzathine Penicillin",0.61,IF(AB856="Benzathine Penicillin",0.61,IF(AB856="Procaine benzylpenicillin",0.61,IF(AB856=Prodrug!E853,Prodrug!E853,Prodrug!E853))))))</f>
        <v/>
      </c>
      <c r="AQ856" s="240" t="str">
        <f>IFERROR((((Calculations!C853*Calculations!G853)/Calculations!E853)*'Data Entry'!X856),"")</f>
        <v/>
      </c>
      <c r="AR856" s="141" t="str">
        <f>IFERROR(VLOOKUP(AB856,Lists!$P$2:$Q$182,2,0),"")</f>
        <v/>
      </c>
      <c r="AS856" s="143" t="str">
        <f>IF(AI856="UI",VLOOKUP(AG856,'Convert Internation Units'!$A$2:$D$33,4,FALSE),IF(AG856="Penethamate hydroiodide",0.63,IF(AG856="Benzylpenicillin Procaine /
 Benzathine Penicillin",0.61,IF(AG856="Benzathine Penicillin",0.61,IF(AG856="Procaine benzylpenicillin",0.61,IF(AG856=Prodrug!F853,Prodrug!F853,Prodrug!F853))))))</f>
        <v/>
      </c>
      <c r="AT856" s="240" t="str">
        <f>IFERROR((((Calculations!K853*Calculations!G853)/Calculations!E853)*'Data Entry'!X856),"")</f>
        <v/>
      </c>
      <c r="AU856" s="146" t="str">
        <f>IFERROR(VLOOKUP(AG856,Lists!$P$2:$Q$182,2,0),"")</f>
        <v/>
      </c>
      <c r="AV856" s="143" t="str">
        <f>IF(AL856="UI",VLOOKUP(AJ856,'Convert Internation Units'!$A$2:$D$33,4,FALSE),IF(AJ856="Penethamate hydroiodide",0.63,IF(AJ856="Benzylpenicillin Procaine /
 Benzathine Penicillin",0.61,IF(AJ856="Benzathine Penicillin",0.61,IF(AJ856="Procaine benzylpenicillin",0.61,IF(AJ856=Prodrug!G853,Prodrug!G853,Prodrug!G853))))))</f>
        <v/>
      </c>
      <c r="AW856" s="240" t="str">
        <f>IFERROR((((Calculations!O853*Calculations!G853)/Calculations!E853)*'Data Entry'!X856),"")</f>
        <v/>
      </c>
      <c r="AX856" s="146" t="str">
        <f>IFERROR(VLOOKUP(AJ856,Lists!$P$2:$Q$182,2,0),"")</f>
        <v/>
      </c>
      <c r="AY856" s="143" t="str">
        <f>IF(AO856="UI",VLOOKUP(AM856,'Convert Internation Units'!$A$2:$D$33,4,FALSE),IF(AM856="Penethamate hydroiodide",0.63,IF(AM856="Benzylpenicillin Procaine /
 Benzathine Penicillin",0.61,IF(AM856="Benzathine Penicillin",0.61,IF(AM856="Procaine benzylpenicillin",0.61,IF(AM856=Prodrug!H853,Prodrug!H853,Prodrug!H853))))))</f>
        <v/>
      </c>
      <c r="AZ856" s="240" t="str">
        <f>IFERROR((((Calculations!S853*Calculations!G853)/Calculations!E853)*'Data Entry'!X856),"")</f>
        <v/>
      </c>
      <c r="BA856" s="146" t="str">
        <f>IFERROR(VLOOKUP(AM856,Lists!$P$2:$Q$182,2,0),"")</f>
        <v/>
      </c>
    </row>
    <row r="857" spans="1:53" s="5" customFormat="1">
      <c r="A857" s="116">
        <v>851</v>
      </c>
      <c r="B857" s="232"/>
      <c r="C857" s="105"/>
      <c r="D857" s="105"/>
      <c r="E857" s="105"/>
      <c r="F857" s="106"/>
      <c r="G857" s="107"/>
      <c r="H857" s="107"/>
      <c r="I857" s="108"/>
      <c r="J857" s="110"/>
      <c r="K857" s="110"/>
      <c r="L857" s="110"/>
      <c r="M857" s="110"/>
      <c r="N857" s="110"/>
      <c r="O857" s="110"/>
      <c r="P857" s="110"/>
      <c r="Q857" s="110"/>
      <c r="R857" s="110"/>
      <c r="S857" s="110"/>
      <c r="T857" s="110"/>
      <c r="U857" s="110"/>
      <c r="V857" s="110"/>
      <c r="W857" s="109"/>
      <c r="X857" s="111"/>
      <c r="Y857" s="112"/>
      <c r="Z857" s="112"/>
      <c r="AA857" s="113"/>
      <c r="AB857" s="114"/>
      <c r="AC857" s="115"/>
      <c r="AD857" s="113"/>
      <c r="AE857" s="113"/>
      <c r="AF857" s="112"/>
      <c r="AG857" s="116"/>
      <c r="AH857" s="115"/>
      <c r="AI857" s="174"/>
      <c r="AJ857" s="104"/>
      <c r="AK857" s="115"/>
      <c r="AL857" s="112"/>
      <c r="AM857" s="116"/>
      <c r="AN857" s="115"/>
      <c r="AO857" s="248"/>
      <c r="AP857" s="242" t="str">
        <f>IF(AD857="UI",VLOOKUP(AB857,'Convert Internation Units'!$A$2:$D$33,4,FALSE),IF(AB857="Penethamate hydroiodide",0.63,IF(AB857="Benzylpenicillin Procaine /
 Benzathine Penicillin",0.61,IF(AB857="Benzathine Penicillin",0.61,IF(AB857="Procaine benzylpenicillin",0.61,IF(AB857=Prodrug!E854,Prodrug!E854,Prodrug!E854))))))</f>
        <v/>
      </c>
      <c r="AQ857" s="239" t="str">
        <f>IFERROR((((Calculations!C854*Calculations!G854)/Calculations!E854)*'Data Entry'!X857),"")</f>
        <v/>
      </c>
      <c r="AR857" s="234" t="str">
        <f>IFERROR(VLOOKUP(AB857,Lists!$P$2:$Q$182,2,0),"")</f>
        <v/>
      </c>
      <c r="AS857" s="233" t="str">
        <f>IF(AI857="UI",VLOOKUP(AG857,'Convert Internation Units'!$A$2:$D$33,4,FALSE),IF(AG857="Penethamate hydroiodide",0.63,IF(AG857="Benzylpenicillin Procaine /
 Benzathine Penicillin",0.61,IF(AG857="Benzathine Penicillin",0.61,IF(AG857="Procaine benzylpenicillin",0.61,IF(AG857=Prodrug!F854,Prodrug!F854,Prodrug!F854))))))</f>
        <v/>
      </c>
      <c r="AT857" s="239" t="str">
        <f>IFERROR((((Calculations!K854*Calculations!G854)/Calculations!E854)*'Data Entry'!X857),"")</f>
        <v/>
      </c>
      <c r="AU857" s="235" t="str">
        <f>IFERROR(VLOOKUP(AG857,Lists!$P$2:$Q$182,2,0),"")</f>
        <v/>
      </c>
      <c r="AV857" s="233" t="str">
        <f>IF(AL857="UI",VLOOKUP(AJ857,'Convert Internation Units'!$A$2:$D$33,4,FALSE),IF(AJ857="Penethamate hydroiodide",0.63,IF(AJ857="Benzylpenicillin Procaine /
 Benzathine Penicillin",0.61,IF(AJ857="Benzathine Penicillin",0.61,IF(AJ857="Procaine benzylpenicillin",0.61,IF(AJ857=Prodrug!G854,Prodrug!G854,Prodrug!G854))))))</f>
        <v/>
      </c>
      <c r="AW857" s="239" t="str">
        <f>IFERROR((((Calculations!O854*Calculations!G854)/Calculations!E854)*'Data Entry'!X857),"")</f>
        <v/>
      </c>
      <c r="AX857" s="235" t="str">
        <f>IFERROR(VLOOKUP(AJ857,Lists!$P$2:$Q$182,2,0),"")</f>
        <v/>
      </c>
      <c r="AY857" s="233" t="str">
        <f>IF(AO857="UI",VLOOKUP(AM857,'Convert Internation Units'!$A$2:$D$33,4,FALSE),IF(AM857="Penethamate hydroiodide",0.63,IF(AM857="Benzylpenicillin Procaine /
 Benzathine Penicillin",0.61,IF(AM857="Benzathine Penicillin",0.61,IF(AM857="Procaine benzylpenicillin",0.61,IF(AM857=Prodrug!H854,Prodrug!H854,Prodrug!H854))))))</f>
        <v/>
      </c>
      <c r="AZ857" s="239" t="str">
        <f>IFERROR((((Calculations!S854*Calculations!G854)/Calculations!E854)*'Data Entry'!X857),"")</f>
        <v/>
      </c>
      <c r="BA857" s="235" t="str">
        <f>IFERROR(VLOOKUP(AM857,Lists!$P$2:$Q$182,2,0),"")</f>
        <v/>
      </c>
    </row>
    <row r="858" spans="1:53" s="5" customFormat="1">
      <c r="A858" s="6">
        <v>852</v>
      </c>
      <c r="B858" s="231"/>
      <c r="C858" s="7"/>
      <c r="D858" s="7"/>
      <c r="E858" s="7"/>
      <c r="F858" s="67"/>
      <c r="G858" s="79"/>
      <c r="H858" s="79"/>
      <c r="I858" s="75"/>
      <c r="J858" s="76"/>
      <c r="K858" s="76"/>
      <c r="L858" s="76"/>
      <c r="M858" s="76"/>
      <c r="N858" s="76"/>
      <c r="O858" s="76"/>
      <c r="P858" s="76"/>
      <c r="Q858" s="76"/>
      <c r="R858" s="76"/>
      <c r="S858" s="76"/>
      <c r="T858" s="76"/>
      <c r="U858" s="76"/>
      <c r="V858" s="76"/>
      <c r="W858" s="80"/>
      <c r="X858" s="69"/>
      <c r="Y858" s="25"/>
      <c r="Z858" s="25"/>
      <c r="AA858" s="8"/>
      <c r="AB858" s="28"/>
      <c r="AC858" s="23"/>
      <c r="AD858" s="8"/>
      <c r="AE858" s="8"/>
      <c r="AF858" s="25"/>
      <c r="AG858" s="6"/>
      <c r="AH858" s="23"/>
      <c r="AI858" s="173"/>
      <c r="AJ858" s="26"/>
      <c r="AK858" s="23"/>
      <c r="AL858" s="25"/>
      <c r="AM858" s="6"/>
      <c r="AN858" s="23"/>
      <c r="AO858" s="247"/>
      <c r="AP858" s="243" t="str">
        <f>IF(AD858="UI",VLOOKUP(AB858,'Convert Internation Units'!$A$2:$D$33,4,FALSE),IF(AB858="Penethamate hydroiodide",0.63,IF(AB858="Benzylpenicillin Procaine /
 Benzathine Penicillin",0.61,IF(AB858="Benzathine Penicillin",0.61,IF(AB858="Procaine benzylpenicillin",0.61,IF(AB858=Prodrug!E855,Prodrug!E855,Prodrug!E855))))))</f>
        <v/>
      </c>
      <c r="AQ858" s="240" t="str">
        <f>IFERROR((((Calculations!C855*Calculations!G855)/Calculations!E855)*'Data Entry'!X858),"")</f>
        <v/>
      </c>
      <c r="AR858" s="141" t="str">
        <f>IFERROR(VLOOKUP(AB858,Lists!$P$2:$Q$182,2,0),"")</f>
        <v/>
      </c>
      <c r="AS858" s="143" t="str">
        <f>IF(AI858="UI",VLOOKUP(AG858,'Convert Internation Units'!$A$2:$D$33,4,FALSE),IF(AG858="Penethamate hydroiodide",0.63,IF(AG858="Benzylpenicillin Procaine /
 Benzathine Penicillin",0.61,IF(AG858="Benzathine Penicillin",0.61,IF(AG858="Procaine benzylpenicillin",0.61,IF(AG858=Prodrug!F855,Prodrug!F855,Prodrug!F855))))))</f>
        <v/>
      </c>
      <c r="AT858" s="240" t="str">
        <f>IFERROR((((Calculations!K855*Calculations!G855)/Calculations!E855)*'Data Entry'!X858),"")</f>
        <v/>
      </c>
      <c r="AU858" s="146" t="str">
        <f>IFERROR(VLOOKUP(AG858,Lists!$P$2:$Q$182,2,0),"")</f>
        <v/>
      </c>
      <c r="AV858" s="143" t="str">
        <f>IF(AL858="UI",VLOOKUP(AJ858,'Convert Internation Units'!$A$2:$D$33,4,FALSE),IF(AJ858="Penethamate hydroiodide",0.63,IF(AJ858="Benzylpenicillin Procaine /
 Benzathine Penicillin",0.61,IF(AJ858="Benzathine Penicillin",0.61,IF(AJ858="Procaine benzylpenicillin",0.61,IF(AJ858=Prodrug!G855,Prodrug!G855,Prodrug!G855))))))</f>
        <v/>
      </c>
      <c r="AW858" s="240" t="str">
        <f>IFERROR((((Calculations!O855*Calculations!G855)/Calculations!E855)*'Data Entry'!X858),"")</f>
        <v/>
      </c>
      <c r="AX858" s="146" t="str">
        <f>IFERROR(VLOOKUP(AJ858,Lists!$P$2:$Q$182,2,0),"")</f>
        <v/>
      </c>
      <c r="AY858" s="143" t="str">
        <f>IF(AO858="UI",VLOOKUP(AM858,'Convert Internation Units'!$A$2:$D$33,4,FALSE),IF(AM858="Penethamate hydroiodide",0.63,IF(AM858="Benzylpenicillin Procaine /
 Benzathine Penicillin",0.61,IF(AM858="Benzathine Penicillin",0.61,IF(AM858="Procaine benzylpenicillin",0.61,IF(AM858=Prodrug!H855,Prodrug!H855,Prodrug!H855))))))</f>
        <v/>
      </c>
      <c r="AZ858" s="240" t="str">
        <f>IFERROR((((Calculations!S855*Calculations!G855)/Calculations!E855)*'Data Entry'!X858),"")</f>
        <v/>
      </c>
      <c r="BA858" s="146" t="str">
        <f>IFERROR(VLOOKUP(AM858,Lists!$P$2:$Q$182,2,0),"")</f>
        <v/>
      </c>
    </row>
    <row r="859" spans="1:53" s="5" customFormat="1">
      <c r="A859" s="116">
        <v>853</v>
      </c>
      <c r="B859" s="232"/>
      <c r="C859" s="105"/>
      <c r="D859" s="105"/>
      <c r="E859" s="105"/>
      <c r="F859" s="106"/>
      <c r="G859" s="107"/>
      <c r="H859" s="107"/>
      <c r="I859" s="108"/>
      <c r="J859" s="110"/>
      <c r="K859" s="110"/>
      <c r="L859" s="110"/>
      <c r="M859" s="110"/>
      <c r="N859" s="110"/>
      <c r="O859" s="110"/>
      <c r="P859" s="110"/>
      <c r="Q859" s="110"/>
      <c r="R859" s="110"/>
      <c r="S859" s="110"/>
      <c r="T859" s="110"/>
      <c r="U859" s="110"/>
      <c r="V859" s="110"/>
      <c r="W859" s="109"/>
      <c r="X859" s="111"/>
      <c r="Y859" s="112"/>
      <c r="Z859" s="112"/>
      <c r="AA859" s="113"/>
      <c r="AB859" s="114"/>
      <c r="AC859" s="115"/>
      <c r="AD859" s="113"/>
      <c r="AE859" s="113"/>
      <c r="AF859" s="112"/>
      <c r="AG859" s="116"/>
      <c r="AH859" s="115"/>
      <c r="AI859" s="174"/>
      <c r="AJ859" s="104"/>
      <c r="AK859" s="115"/>
      <c r="AL859" s="112"/>
      <c r="AM859" s="116"/>
      <c r="AN859" s="115"/>
      <c r="AO859" s="248"/>
      <c r="AP859" s="242" t="str">
        <f>IF(AD859="UI",VLOOKUP(AB859,'Convert Internation Units'!$A$2:$D$33,4,FALSE),IF(AB859="Penethamate hydroiodide",0.63,IF(AB859="Benzylpenicillin Procaine /
 Benzathine Penicillin",0.61,IF(AB859="Benzathine Penicillin",0.61,IF(AB859="Procaine benzylpenicillin",0.61,IF(AB859=Prodrug!E856,Prodrug!E856,Prodrug!E856))))))</f>
        <v/>
      </c>
      <c r="AQ859" s="239" t="str">
        <f>IFERROR((((Calculations!C856*Calculations!G856)/Calculations!E856)*'Data Entry'!X859),"")</f>
        <v/>
      </c>
      <c r="AR859" s="234" t="str">
        <f>IFERROR(VLOOKUP(AB859,Lists!$P$2:$Q$182,2,0),"")</f>
        <v/>
      </c>
      <c r="AS859" s="233" t="str">
        <f>IF(AI859="UI",VLOOKUP(AG859,'Convert Internation Units'!$A$2:$D$33,4,FALSE),IF(AG859="Penethamate hydroiodide",0.63,IF(AG859="Benzylpenicillin Procaine /
 Benzathine Penicillin",0.61,IF(AG859="Benzathine Penicillin",0.61,IF(AG859="Procaine benzylpenicillin",0.61,IF(AG859=Prodrug!F856,Prodrug!F856,Prodrug!F856))))))</f>
        <v/>
      </c>
      <c r="AT859" s="239" t="str">
        <f>IFERROR((((Calculations!K856*Calculations!G856)/Calculations!E856)*'Data Entry'!X859),"")</f>
        <v/>
      </c>
      <c r="AU859" s="235" t="str">
        <f>IFERROR(VLOOKUP(AG859,Lists!$P$2:$Q$182,2,0),"")</f>
        <v/>
      </c>
      <c r="AV859" s="233" t="str">
        <f>IF(AL859="UI",VLOOKUP(AJ859,'Convert Internation Units'!$A$2:$D$33,4,FALSE),IF(AJ859="Penethamate hydroiodide",0.63,IF(AJ859="Benzylpenicillin Procaine /
 Benzathine Penicillin",0.61,IF(AJ859="Benzathine Penicillin",0.61,IF(AJ859="Procaine benzylpenicillin",0.61,IF(AJ859=Prodrug!G856,Prodrug!G856,Prodrug!G856))))))</f>
        <v/>
      </c>
      <c r="AW859" s="239" t="str">
        <f>IFERROR((((Calculations!O856*Calculations!G856)/Calculations!E856)*'Data Entry'!X859),"")</f>
        <v/>
      </c>
      <c r="AX859" s="235" t="str">
        <f>IFERROR(VLOOKUP(AJ859,Lists!$P$2:$Q$182,2,0),"")</f>
        <v/>
      </c>
      <c r="AY859" s="233" t="str">
        <f>IF(AO859="UI",VLOOKUP(AM859,'Convert Internation Units'!$A$2:$D$33,4,FALSE),IF(AM859="Penethamate hydroiodide",0.63,IF(AM859="Benzylpenicillin Procaine /
 Benzathine Penicillin",0.61,IF(AM859="Benzathine Penicillin",0.61,IF(AM859="Procaine benzylpenicillin",0.61,IF(AM859=Prodrug!H856,Prodrug!H856,Prodrug!H856))))))</f>
        <v/>
      </c>
      <c r="AZ859" s="239" t="str">
        <f>IFERROR((((Calculations!S856*Calculations!G856)/Calculations!E856)*'Data Entry'!X859),"")</f>
        <v/>
      </c>
      <c r="BA859" s="235" t="str">
        <f>IFERROR(VLOOKUP(AM859,Lists!$P$2:$Q$182,2,0),"")</f>
        <v/>
      </c>
    </row>
    <row r="860" spans="1:53" s="5" customFormat="1">
      <c r="A860" s="6">
        <v>854</v>
      </c>
      <c r="B860" s="231"/>
      <c r="C860" s="7"/>
      <c r="D860" s="7"/>
      <c r="E860" s="7"/>
      <c r="F860" s="67"/>
      <c r="G860" s="79"/>
      <c r="H860" s="79"/>
      <c r="I860" s="75"/>
      <c r="J860" s="76"/>
      <c r="K860" s="76"/>
      <c r="L860" s="76"/>
      <c r="M860" s="76"/>
      <c r="N860" s="76"/>
      <c r="O860" s="76"/>
      <c r="P860" s="76"/>
      <c r="Q860" s="76"/>
      <c r="R860" s="76"/>
      <c r="S860" s="76"/>
      <c r="T860" s="76"/>
      <c r="U860" s="76"/>
      <c r="V860" s="76"/>
      <c r="W860" s="80"/>
      <c r="X860" s="69"/>
      <c r="Y860" s="25"/>
      <c r="Z860" s="25"/>
      <c r="AA860" s="8"/>
      <c r="AB860" s="28"/>
      <c r="AC860" s="23"/>
      <c r="AD860" s="8"/>
      <c r="AE860" s="8"/>
      <c r="AF860" s="25"/>
      <c r="AG860" s="6"/>
      <c r="AH860" s="23"/>
      <c r="AI860" s="173"/>
      <c r="AJ860" s="26"/>
      <c r="AK860" s="23"/>
      <c r="AL860" s="25"/>
      <c r="AM860" s="6"/>
      <c r="AN860" s="23"/>
      <c r="AO860" s="247"/>
      <c r="AP860" s="243" t="str">
        <f>IF(AD860="UI",VLOOKUP(AB860,'Convert Internation Units'!$A$2:$D$33,4,FALSE),IF(AB860="Penethamate hydroiodide",0.63,IF(AB860="Benzylpenicillin Procaine /
 Benzathine Penicillin",0.61,IF(AB860="Benzathine Penicillin",0.61,IF(AB860="Procaine benzylpenicillin",0.61,IF(AB860=Prodrug!E857,Prodrug!E857,Prodrug!E857))))))</f>
        <v/>
      </c>
      <c r="AQ860" s="240" t="str">
        <f>IFERROR((((Calculations!C857*Calculations!G857)/Calculations!E857)*'Data Entry'!X860),"")</f>
        <v/>
      </c>
      <c r="AR860" s="141" t="str">
        <f>IFERROR(VLOOKUP(AB860,Lists!$P$2:$Q$182,2,0),"")</f>
        <v/>
      </c>
      <c r="AS860" s="143" t="str">
        <f>IF(AI860="UI",VLOOKUP(AG860,'Convert Internation Units'!$A$2:$D$33,4,FALSE),IF(AG860="Penethamate hydroiodide",0.63,IF(AG860="Benzylpenicillin Procaine /
 Benzathine Penicillin",0.61,IF(AG860="Benzathine Penicillin",0.61,IF(AG860="Procaine benzylpenicillin",0.61,IF(AG860=Prodrug!F857,Prodrug!F857,Prodrug!F857))))))</f>
        <v/>
      </c>
      <c r="AT860" s="240" t="str">
        <f>IFERROR((((Calculations!K857*Calculations!G857)/Calculations!E857)*'Data Entry'!X860),"")</f>
        <v/>
      </c>
      <c r="AU860" s="146" t="str">
        <f>IFERROR(VLOOKUP(AG860,Lists!$P$2:$Q$182,2,0),"")</f>
        <v/>
      </c>
      <c r="AV860" s="143" t="str">
        <f>IF(AL860="UI",VLOOKUP(AJ860,'Convert Internation Units'!$A$2:$D$33,4,FALSE),IF(AJ860="Penethamate hydroiodide",0.63,IF(AJ860="Benzylpenicillin Procaine /
 Benzathine Penicillin",0.61,IF(AJ860="Benzathine Penicillin",0.61,IF(AJ860="Procaine benzylpenicillin",0.61,IF(AJ860=Prodrug!G857,Prodrug!G857,Prodrug!G857))))))</f>
        <v/>
      </c>
      <c r="AW860" s="240" t="str">
        <f>IFERROR((((Calculations!O857*Calculations!G857)/Calculations!E857)*'Data Entry'!X860),"")</f>
        <v/>
      </c>
      <c r="AX860" s="146" t="str">
        <f>IFERROR(VLOOKUP(AJ860,Lists!$P$2:$Q$182,2,0),"")</f>
        <v/>
      </c>
      <c r="AY860" s="143" t="str">
        <f>IF(AO860="UI",VLOOKUP(AM860,'Convert Internation Units'!$A$2:$D$33,4,FALSE),IF(AM860="Penethamate hydroiodide",0.63,IF(AM860="Benzylpenicillin Procaine /
 Benzathine Penicillin",0.61,IF(AM860="Benzathine Penicillin",0.61,IF(AM860="Procaine benzylpenicillin",0.61,IF(AM860=Prodrug!H857,Prodrug!H857,Prodrug!H857))))))</f>
        <v/>
      </c>
      <c r="AZ860" s="240" t="str">
        <f>IFERROR((((Calculations!S857*Calculations!G857)/Calculations!E857)*'Data Entry'!X860),"")</f>
        <v/>
      </c>
      <c r="BA860" s="146" t="str">
        <f>IFERROR(VLOOKUP(AM860,Lists!$P$2:$Q$182,2,0),"")</f>
        <v/>
      </c>
    </row>
    <row r="861" spans="1:53" s="5" customFormat="1">
      <c r="A861" s="116">
        <v>855</v>
      </c>
      <c r="B861" s="232"/>
      <c r="C861" s="105"/>
      <c r="D861" s="105"/>
      <c r="E861" s="105"/>
      <c r="F861" s="106"/>
      <c r="G861" s="107"/>
      <c r="H861" s="107"/>
      <c r="I861" s="108"/>
      <c r="J861" s="110"/>
      <c r="K861" s="110"/>
      <c r="L861" s="110"/>
      <c r="M861" s="110"/>
      <c r="N861" s="110"/>
      <c r="O861" s="110"/>
      <c r="P861" s="110"/>
      <c r="Q861" s="110"/>
      <c r="R861" s="110"/>
      <c r="S861" s="110"/>
      <c r="T861" s="110"/>
      <c r="U861" s="110"/>
      <c r="V861" s="110"/>
      <c r="W861" s="109"/>
      <c r="X861" s="111"/>
      <c r="Y861" s="112"/>
      <c r="Z861" s="112"/>
      <c r="AA861" s="113"/>
      <c r="AB861" s="114"/>
      <c r="AC861" s="115"/>
      <c r="AD861" s="113"/>
      <c r="AE861" s="113"/>
      <c r="AF861" s="112"/>
      <c r="AG861" s="116"/>
      <c r="AH861" s="115"/>
      <c r="AI861" s="174"/>
      <c r="AJ861" s="104"/>
      <c r="AK861" s="115"/>
      <c r="AL861" s="112"/>
      <c r="AM861" s="116"/>
      <c r="AN861" s="115"/>
      <c r="AO861" s="248"/>
      <c r="AP861" s="242" t="str">
        <f>IF(AD861="UI",VLOOKUP(AB861,'Convert Internation Units'!$A$2:$D$33,4,FALSE),IF(AB861="Penethamate hydroiodide",0.63,IF(AB861="Benzylpenicillin Procaine /
 Benzathine Penicillin",0.61,IF(AB861="Benzathine Penicillin",0.61,IF(AB861="Procaine benzylpenicillin",0.61,IF(AB861=Prodrug!E858,Prodrug!E858,Prodrug!E858))))))</f>
        <v/>
      </c>
      <c r="AQ861" s="239" t="str">
        <f>IFERROR((((Calculations!C858*Calculations!G858)/Calculations!E858)*'Data Entry'!X861),"")</f>
        <v/>
      </c>
      <c r="AR861" s="234" t="str">
        <f>IFERROR(VLOOKUP(AB861,Lists!$P$2:$Q$182,2,0),"")</f>
        <v/>
      </c>
      <c r="AS861" s="233" t="str">
        <f>IF(AI861="UI",VLOOKUP(AG861,'Convert Internation Units'!$A$2:$D$33,4,FALSE),IF(AG861="Penethamate hydroiodide",0.63,IF(AG861="Benzylpenicillin Procaine /
 Benzathine Penicillin",0.61,IF(AG861="Benzathine Penicillin",0.61,IF(AG861="Procaine benzylpenicillin",0.61,IF(AG861=Prodrug!F858,Prodrug!F858,Prodrug!F858))))))</f>
        <v/>
      </c>
      <c r="AT861" s="239" t="str">
        <f>IFERROR((((Calculations!K858*Calculations!G858)/Calculations!E858)*'Data Entry'!X861),"")</f>
        <v/>
      </c>
      <c r="AU861" s="235" t="str">
        <f>IFERROR(VLOOKUP(AG861,Lists!$P$2:$Q$182,2,0),"")</f>
        <v/>
      </c>
      <c r="AV861" s="233" t="str">
        <f>IF(AL861="UI",VLOOKUP(AJ861,'Convert Internation Units'!$A$2:$D$33,4,FALSE),IF(AJ861="Penethamate hydroiodide",0.63,IF(AJ861="Benzylpenicillin Procaine /
 Benzathine Penicillin",0.61,IF(AJ861="Benzathine Penicillin",0.61,IF(AJ861="Procaine benzylpenicillin",0.61,IF(AJ861=Prodrug!G858,Prodrug!G858,Prodrug!G858))))))</f>
        <v/>
      </c>
      <c r="AW861" s="239" t="str">
        <f>IFERROR((((Calculations!O858*Calculations!G858)/Calculations!E858)*'Data Entry'!X861),"")</f>
        <v/>
      </c>
      <c r="AX861" s="235" t="str">
        <f>IFERROR(VLOOKUP(AJ861,Lists!$P$2:$Q$182,2,0),"")</f>
        <v/>
      </c>
      <c r="AY861" s="233" t="str">
        <f>IF(AO861="UI",VLOOKUP(AM861,'Convert Internation Units'!$A$2:$D$33,4,FALSE),IF(AM861="Penethamate hydroiodide",0.63,IF(AM861="Benzylpenicillin Procaine /
 Benzathine Penicillin",0.61,IF(AM861="Benzathine Penicillin",0.61,IF(AM861="Procaine benzylpenicillin",0.61,IF(AM861=Prodrug!H858,Prodrug!H858,Prodrug!H858))))))</f>
        <v/>
      </c>
      <c r="AZ861" s="239" t="str">
        <f>IFERROR((((Calculations!S858*Calculations!G858)/Calculations!E858)*'Data Entry'!X861),"")</f>
        <v/>
      </c>
      <c r="BA861" s="235" t="str">
        <f>IFERROR(VLOOKUP(AM861,Lists!$P$2:$Q$182,2,0),"")</f>
        <v/>
      </c>
    </row>
    <row r="862" spans="1:53" s="5" customFormat="1">
      <c r="A862" s="6">
        <v>856</v>
      </c>
      <c r="B862" s="231"/>
      <c r="C862" s="7"/>
      <c r="D862" s="7"/>
      <c r="E862" s="7"/>
      <c r="F862" s="67"/>
      <c r="G862" s="79"/>
      <c r="H862" s="79"/>
      <c r="I862" s="75"/>
      <c r="J862" s="76"/>
      <c r="K862" s="76"/>
      <c r="L862" s="76"/>
      <c r="M862" s="76"/>
      <c r="N862" s="76"/>
      <c r="O862" s="76"/>
      <c r="P862" s="76"/>
      <c r="Q862" s="76"/>
      <c r="R862" s="76"/>
      <c r="S862" s="76"/>
      <c r="T862" s="76"/>
      <c r="U862" s="76"/>
      <c r="V862" s="76"/>
      <c r="W862" s="80"/>
      <c r="X862" s="69"/>
      <c r="Y862" s="25"/>
      <c r="Z862" s="25"/>
      <c r="AA862" s="8"/>
      <c r="AB862" s="28"/>
      <c r="AC862" s="23"/>
      <c r="AD862" s="8"/>
      <c r="AE862" s="8"/>
      <c r="AF862" s="25"/>
      <c r="AG862" s="6"/>
      <c r="AH862" s="23"/>
      <c r="AI862" s="173"/>
      <c r="AJ862" s="26"/>
      <c r="AK862" s="23"/>
      <c r="AL862" s="25"/>
      <c r="AM862" s="6"/>
      <c r="AN862" s="23"/>
      <c r="AO862" s="247"/>
      <c r="AP862" s="243" t="str">
        <f>IF(AD862="UI",VLOOKUP(AB862,'Convert Internation Units'!$A$2:$D$33,4,FALSE),IF(AB862="Penethamate hydroiodide",0.63,IF(AB862="Benzylpenicillin Procaine /
 Benzathine Penicillin",0.61,IF(AB862="Benzathine Penicillin",0.61,IF(AB862="Procaine benzylpenicillin",0.61,IF(AB862=Prodrug!E859,Prodrug!E859,Prodrug!E859))))))</f>
        <v/>
      </c>
      <c r="AQ862" s="240" t="str">
        <f>IFERROR((((Calculations!C859*Calculations!G859)/Calculations!E859)*'Data Entry'!X862),"")</f>
        <v/>
      </c>
      <c r="AR862" s="141" t="str">
        <f>IFERROR(VLOOKUP(AB862,Lists!$P$2:$Q$182,2,0),"")</f>
        <v/>
      </c>
      <c r="AS862" s="143" t="str">
        <f>IF(AI862="UI",VLOOKUP(AG862,'Convert Internation Units'!$A$2:$D$33,4,FALSE),IF(AG862="Penethamate hydroiodide",0.63,IF(AG862="Benzylpenicillin Procaine /
 Benzathine Penicillin",0.61,IF(AG862="Benzathine Penicillin",0.61,IF(AG862="Procaine benzylpenicillin",0.61,IF(AG862=Prodrug!F859,Prodrug!F859,Prodrug!F859))))))</f>
        <v/>
      </c>
      <c r="AT862" s="240" t="str">
        <f>IFERROR((((Calculations!K859*Calculations!G859)/Calculations!E859)*'Data Entry'!X862),"")</f>
        <v/>
      </c>
      <c r="AU862" s="146" t="str">
        <f>IFERROR(VLOOKUP(AG862,Lists!$P$2:$Q$182,2,0),"")</f>
        <v/>
      </c>
      <c r="AV862" s="143" t="str">
        <f>IF(AL862="UI",VLOOKUP(AJ862,'Convert Internation Units'!$A$2:$D$33,4,FALSE),IF(AJ862="Penethamate hydroiodide",0.63,IF(AJ862="Benzylpenicillin Procaine /
 Benzathine Penicillin",0.61,IF(AJ862="Benzathine Penicillin",0.61,IF(AJ862="Procaine benzylpenicillin",0.61,IF(AJ862=Prodrug!G859,Prodrug!G859,Prodrug!G859))))))</f>
        <v/>
      </c>
      <c r="AW862" s="240" t="str">
        <f>IFERROR((((Calculations!O859*Calculations!G859)/Calculations!E859)*'Data Entry'!X862),"")</f>
        <v/>
      </c>
      <c r="AX862" s="146" t="str">
        <f>IFERROR(VLOOKUP(AJ862,Lists!$P$2:$Q$182,2,0),"")</f>
        <v/>
      </c>
      <c r="AY862" s="143" t="str">
        <f>IF(AO862="UI",VLOOKUP(AM862,'Convert Internation Units'!$A$2:$D$33,4,FALSE),IF(AM862="Penethamate hydroiodide",0.63,IF(AM862="Benzylpenicillin Procaine /
 Benzathine Penicillin",0.61,IF(AM862="Benzathine Penicillin",0.61,IF(AM862="Procaine benzylpenicillin",0.61,IF(AM862=Prodrug!H859,Prodrug!H859,Prodrug!H859))))))</f>
        <v/>
      </c>
      <c r="AZ862" s="240" t="str">
        <f>IFERROR((((Calculations!S859*Calculations!G859)/Calculations!E859)*'Data Entry'!X862),"")</f>
        <v/>
      </c>
      <c r="BA862" s="146" t="str">
        <f>IFERROR(VLOOKUP(AM862,Lists!$P$2:$Q$182,2,0),"")</f>
        <v/>
      </c>
    </row>
    <row r="863" spans="1:53" s="5" customFormat="1">
      <c r="A863" s="116">
        <v>857</v>
      </c>
      <c r="B863" s="232"/>
      <c r="C863" s="105"/>
      <c r="D863" s="105"/>
      <c r="E863" s="105"/>
      <c r="F863" s="106"/>
      <c r="G863" s="107"/>
      <c r="H863" s="107"/>
      <c r="I863" s="108"/>
      <c r="J863" s="110"/>
      <c r="K863" s="110"/>
      <c r="L863" s="110"/>
      <c r="M863" s="110"/>
      <c r="N863" s="110"/>
      <c r="O863" s="110"/>
      <c r="P863" s="110"/>
      <c r="Q863" s="110"/>
      <c r="R863" s="110"/>
      <c r="S863" s="110"/>
      <c r="T863" s="110"/>
      <c r="U863" s="110"/>
      <c r="V863" s="110"/>
      <c r="W863" s="109"/>
      <c r="X863" s="111"/>
      <c r="Y863" s="112"/>
      <c r="Z863" s="112"/>
      <c r="AA863" s="113"/>
      <c r="AB863" s="114"/>
      <c r="AC863" s="115"/>
      <c r="AD863" s="113"/>
      <c r="AE863" s="113"/>
      <c r="AF863" s="112"/>
      <c r="AG863" s="116"/>
      <c r="AH863" s="115"/>
      <c r="AI863" s="174"/>
      <c r="AJ863" s="104"/>
      <c r="AK863" s="115"/>
      <c r="AL863" s="112"/>
      <c r="AM863" s="116"/>
      <c r="AN863" s="115"/>
      <c r="AO863" s="248"/>
      <c r="AP863" s="242" t="str">
        <f>IF(AD863="UI",VLOOKUP(AB863,'Convert Internation Units'!$A$2:$D$33,4,FALSE),IF(AB863="Penethamate hydroiodide",0.63,IF(AB863="Benzylpenicillin Procaine /
 Benzathine Penicillin",0.61,IF(AB863="Benzathine Penicillin",0.61,IF(AB863="Procaine benzylpenicillin",0.61,IF(AB863=Prodrug!E860,Prodrug!E860,Prodrug!E860))))))</f>
        <v/>
      </c>
      <c r="AQ863" s="239" t="str">
        <f>IFERROR((((Calculations!C860*Calculations!G860)/Calculations!E860)*'Data Entry'!X863),"")</f>
        <v/>
      </c>
      <c r="AR863" s="234" t="str">
        <f>IFERROR(VLOOKUP(AB863,Lists!$P$2:$Q$182,2,0),"")</f>
        <v/>
      </c>
      <c r="AS863" s="233" t="str">
        <f>IF(AI863="UI",VLOOKUP(AG863,'Convert Internation Units'!$A$2:$D$33,4,FALSE),IF(AG863="Penethamate hydroiodide",0.63,IF(AG863="Benzylpenicillin Procaine /
 Benzathine Penicillin",0.61,IF(AG863="Benzathine Penicillin",0.61,IF(AG863="Procaine benzylpenicillin",0.61,IF(AG863=Prodrug!F860,Prodrug!F860,Prodrug!F860))))))</f>
        <v/>
      </c>
      <c r="AT863" s="239" t="str">
        <f>IFERROR((((Calculations!K860*Calculations!G860)/Calculations!E860)*'Data Entry'!X863),"")</f>
        <v/>
      </c>
      <c r="AU863" s="235" t="str">
        <f>IFERROR(VLOOKUP(AG863,Lists!$P$2:$Q$182,2,0),"")</f>
        <v/>
      </c>
      <c r="AV863" s="233" t="str">
        <f>IF(AL863="UI",VLOOKUP(AJ863,'Convert Internation Units'!$A$2:$D$33,4,FALSE),IF(AJ863="Penethamate hydroiodide",0.63,IF(AJ863="Benzylpenicillin Procaine /
 Benzathine Penicillin",0.61,IF(AJ863="Benzathine Penicillin",0.61,IF(AJ863="Procaine benzylpenicillin",0.61,IF(AJ863=Prodrug!G860,Prodrug!G860,Prodrug!G860))))))</f>
        <v/>
      </c>
      <c r="AW863" s="239" t="str">
        <f>IFERROR((((Calculations!O860*Calculations!G860)/Calculations!E860)*'Data Entry'!X863),"")</f>
        <v/>
      </c>
      <c r="AX863" s="235" t="str">
        <f>IFERROR(VLOOKUP(AJ863,Lists!$P$2:$Q$182,2,0),"")</f>
        <v/>
      </c>
      <c r="AY863" s="233" t="str">
        <f>IF(AO863="UI",VLOOKUP(AM863,'Convert Internation Units'!$A$2:$D$33,4,FALSE),IF(AM863="Penethamate hydroiodide",0.63,IF(AM863="Benzylpenicillin Procaine /
 Benzathine Penicillin",0.61,IF(AM863="Benzathine Penicillin",0.61,IF(AM863="Procaine benzylpenicillin",0.61,IF(AM863=Prodrug!H860,Prodrug!H860,Prodrug!H860))))))</f>
        <v/>
      </c>
      <c r="AZ863" s="239" t="str">
        <f>IFERROR((((Calculations!S860*Calculations!G860)/Calculations!E860)*'Data Entry'!X863),"")</f>
        <v/>
      </c>
      <c r="BA863" s="235" t="str">
        <f>IFERROR(VLOOKUP(AM863,Lists!$P$2:$Q$182,2,0),"")</f>
        <v/>
      </c>
    </row>
    <row r="864" spans="1:53" s="5" customFormat="1">
      <c r="A864" s="6">
        <v>858</v>
      </c>
      <c r="B864" s="231"/>
      <c r="C864" s="7"/>
      <c r="D864" s="7"/>
      <c r="E864" s="7"/>
      <c r="F864" s="67"/>
      <c r="G864" s="79"/>
      <c r="H864" s="79"/>
      <c r="I864" s="75"/>
      <c r="J864" s="76"/>
      <c r="K864" s="76"/>
      <c r="L864" s="76"/>
      <c r="M864" s="76"/>
      <c r="N864" s="76"/>
      <c r="O864" s="76"/>
      <c r="P864" s="76"/>
      <c r="Q864" s="76"/>
      <c r="R864" s="76"/>
      <c r="S864" s="76"/>
      <c r="T864" s="76"/>
      <c r="U864" s="76"/>
      <c r="V864" s="76"/>
      <c r="W864" s="80"/>
      <c r="X864" s="69"/>
      <c r="Y864" s="25"/>
      <c r="Z864" s="25"/>
      <c r="AA864" s="8"/>
      <c r="AB864" s="28"/>
      <c r="AC864" s="23"/>
      <c r="AD864" s="8"/>
      <c r="AE864" s="8"/>
      <c r="AF864" s="25"/>
      <c r="AG864" s="6"/>
      <c r="AH864" s="23"/>
      <c r="AI864" s="173"/>
      <c r="AJ864" s="26"/>
      <c r="AK864" s="23"/>
      <c r="AL864" s="25"/>
      <c r="AM864" s="6"/>
      <c r="AN864" s="23"/>
      <c r="AO864" s="247"/>
      <c r="AP864" s="243" t="str">
        <f>IF(AD864="UI",VLOOKUP(AB864,'Convert Internation Units'!$A$2:$D$33,4,FALSE),IF(AB864="Penethamate hydroiodide",0.63,IF(AB864="Benzylpenicillin Procaine /
 Benzathine Penicillin",0.61,IF(AB864="Benzathine Penicillin",0.61,IF(AB864="Procaine benzylpenicillin",0.61,IF(AB864=Prodrug!E861,Prodrug!E861,Prodrug!E861))))))</f>
        <v/>
      </c>
      <c r="AQ864" s="240" t="str">
        <f>IFERROR((((Calculations!C861*Calculations!G861)/Calculations!E861)*'Data Entry'!X864),"")</f>
        <v/>
      </c>
      <c r="AR864" s="141" t="str">
        <f>IFERROR(VLOOKUP(AB864,Lists!$P$2:$Q$182,2,0),"")</f>
        <v/>
      </c>
      <c r="AS864" s="143" t="str">
        <f>IF(AI864="UI",VLOOKUP(AG864,'Convert Internation Units'!$A$2:$D$33,4,FALSE),IF(AG864="Penethamate hydroiodide",0.63,IF(AG864="Benzylpenicillin Procaine /
 Benzathine Penicillin",0.61,IF(AG864="Benzathine Penicillin",0.61,IF(AG864="Procaine benzylpenicillin",0.61,IF(AG864=Prodrug!F861,Prodrug!F861,Prodrug!F861))))))</f>
        <v/>
      </c>
      <c r="AT864" s="240" t="str">
        <f>IFERROR((((Calculations!K861*Calculations!G861)/Calculations!E861)*'Data Entry'!X864),"")</f>
        <v/>
      </c>
      <c r="AU864" s="146" t="str">
        <f>IFERROR(VLOOKUP(AG864,Lists!$P$2:$Q$182,2,0),"")</f>
        <v/>
      </c>
      <c r="AV864" s="143" t="str">
        <f>IF(AL864="UI",VLOOKUP(AJ864,'Convert Internation Units'!$A$2:$D$33,4,FALSE),IF(AJ864="Penethamate hydroiodide",0.63,IF(AJ864="Benzylpenicillin Procaine /
 Benzathine Penicillin",0.61,IF(AJ864="Benzathine Penicillin",0.61,IF(AJ864="Procaine benzylpenicillin",0.61,IF(AJ864=Prodrug!G861,Prodrug!G861,Prodrug!G861))))))</f>
        <v/>
      </c>
      <c r="AW864" s="240" t="str">
        <f>IFERROR((((Calculations!O861*Calculations!G861)/Calculations!E861)*'Data Entry'!X864),"")</f>
        <v/>
      </c>
      <c r="AX864" s="146" t="str">
        <f>IFERROR(VLOOKUP(AJ864,Lists!$P$2:$Q$182,2,0),"")</f>
        <v/>
      </c>
      <c r="AY864" s="143" t="str">
        <f>IF(AO864="UI",VLOOKUP(AM864,'Convert Internation Units'!$A$2:$D$33,4,FALSE),IF(AM864="Penethamate hydroiodide",0.63,IF(AM864="Benzylpenicillin Procaine /
 Benzathine Penicillin",0.61,IF(AM864="Benzathine Penicillin",0.61,IF(AM864="Procaine benzylpenicillin",0.61,IF(AM864=Prodrug!H861,Prodrug!H861,Prodrug!H861))))))</f>
        <v/>
      </c>
      <c r="AZ864" s="240" t="str">
        <f>IFERROR((((Calculations!S861*Calculations!G861)/Calculations!E861)*'Data Entry'!X864),"")</f>
        <v/>
      </c>
      <c r="BA864" s="146" t="str">
        <f>IFERROR(VLOOKUP(AM864,Lists!$P$2:$Q$182,2,0),"")</f>
        <v/>
      </c>
    </row>
    <row r="865" spans="1:53" s="5" customFormat="1">
      <c r="A865" s="116">
        <v>859</v>
      </c>
      <c r="B865" s="232"/>
      <c r="C865" s="105"/>
      <c r="D865" s="105"/>
      <c r="E865" s="105"/>
      <c r="F865" s="106"/>
      <c r="G865" s="107"/>
      <c r="H865" s="107"/>
      <c r="I865" s="108"/>
      <c r="J865" s="110"/>
      <c r="K865" s="110"/>
      <c r="L865" s="110"/>
      <c r="M865" s="110"/>
      <c r="N865" s="110"/>
      <c r="O865" s="110"/>
      <c r="P865" s="110"/>
      <c r="Q865" s="110"/>
      <c r="R865" s="110"/>
      <c r="S865" s="110"/>
      <c r="T865" s="110"/>
      <c r="U865" s="110"/>
      <c r="V865" s="110"/>
      <c r="W865" s="109"/>
      <c r="X865" s="111"/>
      <c r="Y865" s="112"/>
      <c r="Z865" s="112"/>
      <c r="AA865" s="113"/>
      <c r="AB865" s="114"/>
      <c r="AC865" s="115"/>
      <c r="AD865" s="113"/>
      <c r="AE865" s="113"/>
      <c r="AF865" s="112"/>
      <c r="AG865" s="116"/>
      <c r="AH865" s="115"/>
      <c r="AI865" s="174"/>
      <c r="AJ865" s="104"/>
      <c r="AK865" s="115"/>
      <c r="AL865" s="112"/>
      <c r="AM865" s="116"/>
      <c r="AN865" s="115"/>
      <c r="AO865" s="248"/>
      <c r="AP865" s="242" t="str">
        <f>IF(AD865="UI",VLOOKUP(AB865,'Convert Internation Units'!$A$2:$D$33,4,FALSE),IF(AB865="Penethamate hydroiodide",0.63,IF(AB865="Benzylpenicillin Procaine /
 Benzathine Penicillin",0.61,IF(AB865="Benzathine Penicillin",0.61,IF(AB865="Procaine benzylpenicillin",0.61,IF(AB865=Prodrug!E862,Prodrug!E862,Prodrug!E862))))))</f>
        <v/>
      </c>
      <c r="AQ865" s="239" t="str">
        <f>IFERROR((((Calculations!C862*Calculations!G862)/Calculations!E862)*'Data Entry'!X865),"")</f>
        <v/>
      </c>
      <c r="AR865" s="234" t="str">
        <f>IFERROR(VLOOKUP(AB865,Lists!$P$2:$Q$182,2,0),"")</f>
        <v/>
      </c>
      <c r="AS865" s="233" t="str">
        <f>IF(AI865="UI",VLOOKUP(AG865,'Convert Internation Units'!$A$2:$D$33,4,FALSE),IF(AG865="Penethamate hydroiodide",0.63,IF(AG865="Benzylpenicillin Procaine /
 Benzathine Penicillin",0.61,IF(AG865="Benzathine Penicillin",0.61,IF(AG865="Procaine benzylpenicillin",0.61,IF(AG865=Prodrug!F862,Prodrug!F862,Prodrug!F862))))))</f>
        <v/>
      </c>
      <c r="AT865" s="239" t="str">
        <f>IFERROR((((Calculations!K862*Calculations!G862)/Calculations!E862)*'Data Entry'!X865),"")</f>
        <v/>
      </c>
      <c r="AU865" s="235" t="str">
        <f>IFERROR(VLOOKUP(AG865,Lists!$P$2:$Q$182,2,0),"")</f>
        <v/>
      </c>
      <c r="AV865" s="233" t="str">
        <f>IF(AL865="UI",VLOOKUP(AJ865,'Convert Internation Units'!$A$2:$D$33,4,FALSE),IF(AJ865="Penethamate hydroiodide",0.63,IF(AJ865="Benzylpenicillin Procaine /
 Benzathine Penicillin",0.61,IF(AJ865="Benzathine Penicillin",0.61,IF(AJ865="Procaine benzylpenicillin",0.61,IF(AJ865=Prodrug!G862,Prodrug!G862,Prodrug!G862))))))</f>
        <v/>
      </c>
      <c r="AW865" s="239" t="str">
        <f>IFERROR((((Calculations!O862*Calculations!G862)/Calculations!E862)*'Data Entry'!X865),"")</f>
        <v/>
      </c>
      <c r="AX865" s="235" t="str">
        <f>IFERROR(VLOOKUP(AJ865,Lists!$P$2:$Q$182,2,0),"")</f>
        <v/>
      </c>
      <c r="AY865" s="233" t="str">
        <f>IF(AO865="UI",VLOOKUP(AM865,'Convert Internation Units'!$A$2:$D$33,4,FALSE),IF(AM865="Penethamate hydroiodide",0.63,IF(AM865="Benzylpenicillin Procaine /
 Benzathine Penicillin",0.61,IF(AM865="Benzathine Penicillin",0.61,IF(AM865="Procaine benzylpenicillin",0.61,IF(AM865=Prodrug!H862,Prodrug!H862,Prodrug!H862))))))</f>
        <v/>
      </c>
      <c r="AZ865" s="239" t="str">
        <f>IFERROR((((Calculations!S862*Calculations!G862)/Calculations!E862)*'Data Entry'!X865),"")</f>
        <v/>
      </c>
      <c r="BA865" s="235" t="str">
        <f>IFERROR(VLOOKUP(AM865,Lists!$P$2:$Q$182,2,0),"")</f>
        <v/>
      </c>
    </row>
    <row r="866" spans="1:53" s="5" customFormat="1">
      <c r="A866" s="6">
        <v>860</v>
      </c>
      <c r="B866" s="231"/>
      <c r="C866" s="7"/>
      <c r="D866" s="7"/>
      <c r="E866" s="7"/>
      <c r="F866" s="67"/>
      <c r="G866" s="79"/>
      <c r="H866" s="79"/>
      <c r="I866" s="75"/>
      <c r="J866" s="76"/>
      <c r="K866" s="76"/>
      <c r="L866" s="76"/>
      <c r="M866" s="76"/>
      <c r="N866" s="76"/>
      <c r="O866" s="76"/>
      <c r="P866" s="76"/>
      <c r="Q866" s="76"/>
      <c r="R866" s="76"/>
      <c r="S866" s="76"/>
      <c r="T866" s="76"/>
      <c r="U866" s="76"/>
      <c r="V866" s="76"/>
      <c r="W866" s="80"/>
      <c r="X866" s="69"/>
      <c r="Y866" s="25"/>
      <c r="Z866" s="25"/>
      <c r="AA866" s="8"/>
      <c r="AB866" s="28"/>
      <c r="AC866" s="23"/>
      <c r="AD866" s="8"/>
      <c r="AE866" s="8"/>
      <c r="AF866" s="25"/>
      <c r="AG866" s="6"/>
      <c r="AH866" s="23"/>
      <c r="AI866" s="173"/>
      <c r="AJ866" s="26"/>
      <c r="AK866" s="23"/>
      <c r="AL866" s="25"/>
      <c r="AM866" s="6"/>
      <c r="AN866" s="23"/>
      <c r="AO866" s="247"/>
      <c r="AP866" s="243" t="str">
        <f>IF(AD866="UI",VLOOKUP(AB866,'Convert Internation Units'!$A$2:$D$33,4,FALSE),IF(AB866="Penethamate hydroiodide",0.63,IF(AB866="Benzylpenicillin Procaine /
 Benzathine Penicillin",0.61,IF(AB866="Benzathine Penicillin",0.61,IF(AB866="Procaine benzylpenicillin",0.61,IF(AB866=Prodrug!E863,Prodrug!E863,Prodrug!E863))))))</f>
        <v/>
      </c>
      <c r="AQ866" s="240" t="str">
        <f>IFERROR((((Calculations!C863*Calculations!G863)/Calculations!E863)*'Data Entry'!X866),"")</f>
        <v/>
      </c>
      <c r="AR866" s="141" t="str">
        <f>IFERROR(VLOOKUP(AB866,Lists!$P$2:$Q$182,2,0),"")</f>
        <v/>
      </c>
      <c r="AS866" s="143" t="str">
        <f>IF(AI866="UI",VLOOKUP(AG866,'Convert Internation Units'!$A$2:$D$33,4,FALSE),IF(AG866="Penethamate hydroiodide",0.63,IF(AG866="Benzylpenicillin Procaine /
 Benzathine Penicillin",0.61,IF(AG866="Benzathine Penicillin",0.61,IF(AG866="Procaine benzylpenicillin",0.61,IF(AG866=Prodrug!F863,Prodrug!F863,Prodrug!F863))))))</f>
        <v/>
      </c>
      <c r="AT866" s="240" t="str">
        <f>IFERROR((((Calculations!K863*Calculations!G863)/Calculations!E863)*'Data Entry'!X866),"")</f>
        <v/>
      </c>
      <c r="AU866" s="146" t="str">
        <f>IFERROR(VLOOKUP(AG866,Lists!$P$2:$Q$182,2,0),"")</f>
        <v/>
      </c>
      <c r="AV866" s="143" t="str">
        <f>IF(AL866="UI",VLOOKUP(AJ866,'Convert Internation Units'!$A$2:$D$33,4,FALSE),IF(AJ866="Penethamate hydroiodide",0.63,IF(AJ866="Benzylpenicillin Procaine /
 Benzathine Penicillin",0.61,IF(AJ866="Benzathine Penicillin",0.61,IF(AJ866="Procaine benzylpenicillin",0.61,IF(AJ866=Prodrug!G863,Prodrug!G863,Prodrug!G863))))))</f>
        <v/>
      </c>
      <c r="AW866" s="240" t="str">
        <f>IFERROR((((Calculations!O863*Calculations!G863)/Calculations!E863)*'Data Entry'!X866),"")</f>
        <v/>
      </c>
      <c r="AX866" s="146" t="str">
        <f>IFERROR(VLOOKUP(AJ866,Lists!$P$2:$Q$182,2,0),"")</f>
        <v/>
      </c>
      <c r="AY866" s="143" t="str">
        <f>IF(AO866="UI",VLOOKUP(AM866,'Convert Internation Units'!$A$2:$D$33,4,FALSE),IF(AM866="Penethamate hydroiodide",0.63,IF(AM866="Benzylpenicillin Procaine /
 Benzathine Penicillin",0.61,IF(AM866="Benzathine Penicillin",0.61,IF(AM866="Procaine benzylpenicillin",0.61,IF(AM866=Prodrug!H863,Prodrug!H863,Prodrug!H863))))))</f>
        <v/>
      </c>
      <c r="AZ866" s="240" t="str">
        <f>IFERROR((((Calculations!S863*Calculations!G863)/Calculations!E863)*'Data Entry'!X866),"")</f>
        <v/>
      </c>
      <c r="BA866" s="146" t="str">
        <f>IFERROR(VLOOKUP(AM866,Lists!$P$2:$Q$182,2,0),"")</f>
        <v/>
      </c>
    </row>
    <row r="867" spans="1:53" s="5" customFormat="1">
      <c r="A867" s="116">
        <v>861</v>
      </c>
      <c r="B867" s="232"/>
      <c r="C867" s="105"/>
      <c r="D867" s="105"/>
      <c r="E867" s="105"/>
      <c r="F867" s="106"/>
      <c r="G867" s="107"/>
      <c r="H867" s="107"/>
      <c r="I867" s="108"/>
      <c r="J867" s="110"/>
      <c r="K867" s="110"/>
      <c r="L867" s="110"/>
      <c r="M867" s="110"/>
      <c r="N867" s="110"/>
      <c r="O867" s="110"/>
      <c r="P867" s="110"/>
      <c r="Q867" s="110"/>
      <c r="R867" s="110"/>
      <c r="S867" s="110"/>
      <c r="T867" s="110"/>
      <c r="U867" s="110"/>
      <c r="V867" s="110"/>
      <c r="W867" s="109"/>
      <c r="X867" s="111"/>
      <c r="Y867" s="112"/>
      <c r="Z867" s="112"/>
      <c r="AA867" s="113"/>
      <c r="AB867" s="114"/>
      <c r="AC867" s="115"/>
      <c r="AD867" s="113"/>
      <c r="AE867" s="113"/>
      <c r="AF867" s="112"/>
      <c r="AG867" s="116"/>
      <c r="AH867" s="115"/>
      <c r="AI867" s="174"/>
      <c r="AJ867" s="104"/>
      <c r="AK867" s="115"/>
      <c r="AL867" s="112"/>
      <c r="AM867" s="116"/>
      <c r="AN867" s="115"/>
      <c r="AO867" s="248"/>
      <c r="AP867" s="242" t="str">
        <f>IF(AD867="UI",VLOOKUP(AB867,'Convert Internation Units'!$A$2:$D$33,4,FALSE),IF(AB867="Penethamate hydroiodide",0.63,IF(AB867="Benzylpenicillin Procaine /
 Benzathine Penicillin",0.61,IF(AB867="Benzathine Penicillin",0.61,IF(AB867="Procaine benzylpenicillin",0.61,IF(AB867=Prodrug!E864,Prodrug!E864,Prodrug!E864))))))</f>
        <v/>
      </c>
      <c r="AQ867" s="239" t="str">
        <f>IFERROR((((Calculations!C864*Calculations!G864)/Calculations!E864)*'Data Entry'!X867),"")</f>
        <v/>
      </c>
      <c r="AR867" s="234" t="str">
        <f>IFERROR(VLOOKUP(AB867,Lists!$P$2:$Q$182,2,0),"")</f>
        <v/>
      </c>
      <c r="AS867" s="233" t="str">
        <f>IF(AI867="UI",VLOOKUP(AG867,'Convert Internation Units'!$A$2:$D$33,4,FALSE),IF(AG867="Penethamate hydroiodide",0.63,IF(AG867="Benzylpenicillin Procaine /
 Benzathine Penicillin",0.61,IF(AG867="Benzathine Penicillin",0.61,IF(AG867="Procaine benzylpenicillin",0.61,IF(AG867=Prodrug!F864,Prodrug!F864,Prodrug!F864))))))</f>
        <v/>
      </c>
      <c r="AT867" s="239" t="str">
        <f>IFERROR((((Calculations!K864*Calculations!G864)/Calculations!E864)*'Data Entry'!X867),"")</f>
        <v/>
      </c>
      <c r="AU867" s="235" t="str">
        <f>IFERROR(VLOOKUP(AG867,Lists!$P$2:$Q$182,2,0),"")</f>
        <v/>
      </c>
      <c r="AV867" s="233" t="str">
        <f>IF(AL867="UI",VLOOKUP(AJ867,'Convert Internation Units'!$A$2:$D$33,4,FALSE),IF(AJ867="Penethamate hydroiodide",0.63,IF(AJ867="Benzylpenicillin Procaine /
 Benzathine Penicillin",0.61,IF(AJ867="Benzathine Penicillin",0.61,IF(AJ867="Procaine benzylpenicillin",0.61,IF(AJ867=Prodrug!G864,Prodrug!G864,Prodrug!G864))))))</f>
        <v/>
      </c>
      <c r="AW867" s="239" t="str">
        <f>IFERROR((((Calculations!O864*Calculations!G864)/Calculations!E864)*'Data Entry'!X867),"")</f>
        <v/>
      </c>
      <c r="AX867" s="235" t="str">
        <f>IFERROR(VLOOKUP(AJ867,Lists!$P$2:$Q$182,2,0),"")</f>
        <v/>
      </c>
      <c r="AY867" s="233" t="str">
        <f>IF(AO867="UI",VLOOKUP(AM867,'Convert Internation Units'!$A$2:$D$33,4,FALSE),IF(AM867="Penethamate hydroiodide",0.63,IF(AM867="Benzylpenicillin Procaine /
 Benzathine Penicillin",0.61,IF(AM867="Benzathine Penicillin",0.61,IF(AM867="Procaine benzylpenicillin",0.61,IF(AM867=Prodrug!H864,Prodrug!H864,Prodrug!H864))))))</f>
        <v/>
      </c>
      <c r="AZ867" s="239" t="str">
        <f>IFERROR((((Calculations!S864*Calculations!G864)/Calculations!E864)*'Data Entry'!X867),"")</f>
        <v/>
      </c>
      <c r="BA867" s="235" t="str">
        <f>IFERROR(VLOOKUP(AM867,Lists!$P$2:$Q$182,2,0),"")</f>
        <v/>
      </c>
    </row>
    <row r="868" spans="1:53" s="5" customFormat="1">
      <c r="A868" s="6">
        <v>862</v>
      </c>
      <c r="B868" s="231"/>
      <c r="C868" s="7"/>
      <c r="D868" s="7"/>
      <c r="E868" s="7"/>
      <c r="F868" s="67"/>
      <c r="G868" s="79"/>
      <c r="H868" s="79"/>
      <c r="I868" s="75"/>
      <c r="J868" s="76"/>
      <c r="K868" s="76"/>
      <c r="L868" s="76"/>
      <c r="M868" s="76"/>
      <c r="N868" s="76"/>
      <c r="O868" s="76"/>
      <c r="P868" s="76"/>
      <c r="Q868" s="76"/>
      <c r="R868" s="76"/>
      <c r="S868" s="76"/>
      <c r="T868" s="76"/>
      <c r="U868" s="76"/>
      <c r="V868" s="76"/>
      <c r="W868" s="80"/>
      <c r="X868" s="69"/>
      <c r="Y868" s="25"/>
      <c r="Z868" s="25"/>
      <c r="AA868" s="8"/>
      <c r="AB868" s="28"/>
      <c r="AC868" s="23"/>
      <c r="AD868" s="8"/>
      <c r="AE868" s="8"/>
      <c r="AF868" s="25"/>
      <c r="AG868" s="6"/>
      <c r="AH868" s="23"/>
      <c r="AI868" s="173"/>
      <c r="AJ868" s="26"/>
      <c r="AK868" s="23"/>
      <c r="AL868" s="25"/>
      <c r="AM868" s="6"/>
      <c r="AN868" s="23"/>
      <c r="AO868" s="247"/>
      <c r="AP868" s="243" t="str">
        <f>IF(AD868="UI",VLOOKUP(AB868,'Convert Internation Units'!$A$2:$D$33,4,FALSE),IF(AB868="Penethamate hydroiodide",0.63,IF(AB868="Benzylpenicillin Procaine /
 Benzathine Penicillin",0.61,IF(AB868="Benzathine Penicillin",0.61,IF(AB868="Procaine benzylpenicillin",0.61,IF(AB868=Prodrug!E865,Prodrug!E865,Prodrug!E865))))))</f>
        <v/>
      </c>
      <c r="AQ868" s="240" t="str">
        <f>IFERROR((((Calculations!C865*Calculations!G865)/Calculations!E865)*'Data Entry'!X868),"")</f>
        <v/>
      </c>
      <c r="AR868" s="141" t="str">
        <f>IFERROR(VLOOKUP(AB868,Lists!$P$2:$Q$182,2,0),"")</f>
        <v/>
      </c>
      <c r="AS868" s="143" t="str">
        <f>IF(AI868="UI",VLOOKUP(AG868,'Convert Internation Units'!$A$2:$D$33,4,FALSE),IF(AG868="Penethamate hydroiodide",0.63,IF(AG868="Benzylpenicillin Procaine /
 Benzathine Penicillin",0.61,IF(AG868="Benzathine Penicillin",0.61,IF(AG868="Procaine benzylpenicillin",0.61,IF(AG868=Prodrug!F865,Prodrug!F865,Prodrug!F865))))))</f>
        <v/>
      </c>
      <c r="AT868" s="240" t="str">
        <f>IFERROR((((Calculations!K865*Calculations!G865)/Calculations!E865)*'Data Entry'!X868),"")</f>
        <v/>
      </c>
      <c r="AU868" s="146" t="str">
        <f>IFERROR(VLOOKUP(AG868,Lists!$P$2:$Q$182,2,0),"")</f>
        <v/>
      </c>
      <c r="AV868" s="143" t="str">
        <f>IF(AL868="UI",VLOOKUP(AJ868,'Convert Internation Units'!$A$2:$D$33,4,FALSE),IF(AJ868="Penethamate hydroiodide",0.63,IF(AJ868="Benzylpenicillin Procaine /
 Benzathine Penicillin",0.61,IF(AJ868="Benzathine Penicillin",0.61,IF(AJ868="Procaine benzylpenicillin",0.61,IF(AJ868=Prodrug!G865,Prodrug!G865,Prodrug!G865))))))</f>
        <v/>
      </c>
      <c r="AW868" s="240" t="str">
        <f>IFERROR((((Calculations!O865*Calculations!G865)/Calculations!E865)*'Data Entry'!X868),"")</f>
        <v/>
      </c>
      <c r="AX868" s="146" t="str">
        <f>IFERROR(VLOOKUP(AJ868,Lists!$P$2:$Q$182,2,0),"")</f>
        <v/>
      </c>
      <c r="AY868" s="143" t="str">
        <f>IF(AO868="UI",VLOOKUP(AM868,'Convert Internation Units'!$A$2:$D$33,4,FALSE),IF(AM868="Penethamate hydroiodide",0.63,IF(AM868="Benzylpenicillin Procaine /
 Benzathine Penicillin",0.61,IF(AM868="Benzathine Penicillin",0.61,IF(AM868="Procaine benzylpenicillin",0.61,IF(AM868=Prodrug!H865,Prodrug!H865,Prodrug!H865))))))</f>
        <v/>
      </c>
      <c r="AZ868" s="240" t="str">
        <f>IFERROR((((Calculations!S865*Calculations!G865)/Calculations!E865)*'Data Entry'!X868),"")</f>
        <v/>
      </c>
      <c r="BA868" s="146" t="str">
        <f>IFERROR(VLOOKUP(AM868,Lists!$P$2:$Q$182,2,0),"")</f>
        <v/>
      </c>
    </row>
    <row r="869" spans="1:53" s="5" customFormat="1">
      <c r="A869" s="116">
        <v>863</v>
      </c>
      <c r="B869" s="232"/>
      <c r="C869" s="105"/>
      <c r="D869" s="105"/>
      <c r="E869" s="105"/>
      <c r="F869" s="106"/>
      <c r="G869" s="107"/>
      <c r="H869" s="107"/>
      <c r="I869" s="108"/>
      <c r="J869" s="110"/>
      <c r="K869" s="110"/>
      <c r="L869" s="110"/>
      <c r="M869" s="110"/>
      <c r="N869" s="110"/>
      <c r="O869" s="110"/>
      <c r="P869" s="110"/>
      <c r="Q869" s="110"/>
      <c r="R869" s="110"/>
      <c r="S869" s="110"/>
      <c r="T869" s="110"/>
      <c r="U869" s="110"/>
      <c r="V869" s="110"/>
      <c r="W869" s="109"/>
      <c r="X869" s="111"/>
      <c r="Y869" s="112"/>
      <c r="Z869" s="112"/>
      <c r="AA869" s="113"/>
      <c r="AB869" s="114"/>
      <c r="AC869" s="115"/>
      <c r="AD869" s="113"/>
      <c r="AE869" s="113"/>
      <c r="AF869" s="112"/>
      <c r="AG869" s="116"/>
      <c r="AH869" s="115"/>
      <c r="AI869" s="174"/>
      <c r="AJ869" s="104"/>
      <c r="AK869" s="115"/>
      <c r="AL869" s="112"/>
      <c r="AM869" s="116"/>
      <c r="AN869" s="115"/>
      <c r="AO869" s="248"/>
      <c r="AP869" s="242" t="str">
        <f>IF(AD869="UI",VLOOKUP(AB869,'Convert Internation Units'!$A$2:$D$33,4,FALSE),IF(AB869="Penethamate hydroiodide",0.63,IF(AB869="Benzylpenicillin Procaine /
 Benzathine Penicillin",0.61,IF(AB869="Benzathine Penicillin",0.61,IF(AB869="Procaine benzylpenicillin",0.61,IF(AB869=Prodrug!E866,Prodrug!E866,Prodrug!E866))))))</f>
        <v/>
      </c>
      <c r="AQ869" s="239" t="str">
        <f>IFERROR((((Calculations!C866*Calculations!G866)/Calculations!E866)*'Data Entry'!X869),"")</f>
        <v/>
      </c>
      <c r="AR869" s="234" t="str">
        <f>IFERROR(VLOOKUP(AB869,Lists!$P$2:$Q$182,2,0),"")</f>
        <v/>
      </c>
      <c r="AS869" s="233" t="str">
        <f>IF(AI869="UI",VLOOKUP(AG869,'Convert Internation Units'!$A$2:$D$33,4,FALSE),IF(AG869="Penethamate hydroiodide",0.63,IF(AG869="Benzylpenicillin Procaine /
 Benzathine Penicillin",0.61,IF(AG869="Benzathine Penicillin",0.61,IF(AG869="Procaine benzylpenicillin",0.61,IF(AG869=Prodrug!F866,Prodrug!F866,Prodrug!F866))))))</f>
        <v/>
      </c>
      <c r="AT869" s="239" t="str">
        <f>IFERROR((((Calculations!K866*Calculations!G866)/Calculations!E866)*'Data Entry'!X869),"")</f>
        <v/>
      </c>
      <c r="AU869" s="235" t="str">
        <f>IFERROR(VLOOKUP(AG869,Lists!$P$2:$Q$182,2,0),"")</f>
        <v/>
      </c>
      <c r="AV869" s="233" t="str">
        <f>IF(AL869="UI",VLOOKUP(AJ869,'Convert Internation Units'!$A$2:$D$33,4,FALSE),IF(AJ869="Penethamate hydroiodide",0.63,IF(AJ869="Benzylpenicillin Procaine /
 Benzathine Penicillin",0.61,IF(AJ869="Benzathine Penicillin",0.61,IF(AJ869="Procaine benzylpenicillin",0.61,IF(AJ869=Prodrug!G866,Prodrug!G866,Prodrug!G866))))))</f>
        <v/>
      </c>
      <c r="AW869" s="239" t="str">
        <f>IFERROR((((Calculations!O866*Calculations!G866)/Calculations!E866)*'Data Entry'!X869),"")</f>
        <v/>
      </c>
      <c r="AX869" s="235" t="str">
        <f>IFERROR(VLOOKUP(AJ869,Lists!$P$2:$Q$182,2,0),"")</f>
        <v/>
      </c>
      <c r="AY869" s="233" t="str">
        <f>IF(AO869="UI",VLOOKUP(AM869,'Convert Internation Units'!$A$2:$D$33,4,FALSE),IF(AM869="Penethamate hydroiodide",0.63,IF(AM869="Benzylpenicillin Procaine /
 Benzathine Penicillin",0.61,IF(AM869="Benzathine Penicillin",0.61,IF(AM869="Procaine benzylpenicillin",0.61,IF(AM869=Prodrug!H866,Prodrug!H866,Prodrug!H866))))))</f>
        <v/>
      </c>
      <c r="AZ869" s="239" t="str">
        <f>IFERROR((((Calculations!S866*Calculations!G866)/Calculations!E866)*'Data Entry'!X869),"")</f>
        <v/>
      </c>
      <c r="BA869" s="235" t="str">
        <f>IFERROR(VLOOKUP(AM869,Lists!$P$2:$Q$182,2,0),"")</f>
        <v/>
      </c>
    </row>
    <row r="870" spans="1:53" s="5" customFormat="1">
      <c r="A870" s="6">
        <v>864</v>
      </c>
      <c r="B870" s="231"/>
      <c r="C870" s="7"/>
      <c r="D870" s="7"/>
      <c r="E870" s="7"/>
      <c r="F870" s="67"/>
      <c r="G870" s="79"/>
      <c r="H870" s="79"/>
      <c r="I870" s="75"/>
      <c r="J870" s="76"/>
      <c r="K870" s="76"/>
      <c r="L870" s="76"/>
      <c r="M870" s="76"/>
      <c r="N870" s="76"/>
      <c r="O870" s="76"/>
      <c r="P870" s="76"/>
      <c r="Q870" s="76"/>
      <c r="R870" s="76"/>
      <c r="S870" s="76"/>
      <c r="T870" s="76"/>
      <c r="U870" s="76"/>
      <c r="V870" s="76"/>
      <c r="W870" s="80"/>
      <c r="X870" s="69"/>
      <c r="Y870" s="25"/>
      <c r="Z870" s="25"/>
      <c r="AA870" s="8"/>
      <c r="AB870" s="28"/>
      <c r="AC870" s="23"/>
      <c r="AD870" s="8"/>
      <c r="AE870" s="8"/>
      <c r="AF870" s="25"/>
      <c r="AG870" s="6"/>
      <c r="AH870" s="23"/>
      <c r="AI870" s="173"/>
      <c r="AJ870" s="26"/>
      <c r="AK870" s="23"/>
      <c r="AL870" s="25"/>
      <c r="AM870" s="6"/>
      <c r="AN870" s="23"/>
      <c r="AO870" s="247"/>
      <c r="AP870" s="243" t="str">
        <f>IF(AD870="UI",VLOOKUP(AB870,'Convert Internation Units'!$A$2:$D$33,4,FALSE),IF(AB870="Penethamate hydroiodide",0.63,IF(AB870="Benzylpenicillin Procaine /
 Benzathine Penicillin",0.61,IF(AB870="Benzathine Penicillin",0.61,IF(AB870="Procaine benzylpenicillin",0.61,IF(AB870=Prodrug!E867,Prodrug!E867,Prodrug!E867))))))</f>
        <v/>
      </c>
      <c r="AQ870" s="240" t="str">
        <f>IFERROR((((Calculations!C867*Calculations!G867)/Calculations!E867)*'Data Entry'!X870),"")</f>
        <v/>
      </c>
      <c r="AR870" s="141" t="str">
        <f>IFERROR(VLOOKUP(AB870,Lists!$P$2:$Q$182,2,0),"")</f>
        <v/>
      </c>
      <c r="AS870" s="143" t="str">
        <f>IF(AI870="UI",VLOOKUP(AG870,'Convert Internation Units'!$A$2:$D$33,4,FALSE),IF(AG870="Penethamate hydroiodide",0.63,IF(AG870="Benzylpenicillin Procaine /
 Benzathine Penicillin",0.61,IF(AG870="Benzathine Penicillin",0.61,IF(AG870="Procaine benzylpenicillin",0.61,IF(AG870=Prodrug!F867,Prodrug!F867,Prodrug!F867))))))</f>
        <v/>
      </c>
      <c r="AT870" s="240" t="str">
        <f>IFERROR((((Calculations!K867*Calculations!G867)/Calculations!E867)*'Data Entry'!X870),"")</f>
        <v/>
      </c>
      <c r="AU870" s="146" t="str">
        <f>IFERROR(VLOOKUP(AG870,Lists!$P$2:$Q$182,2,0),"")</f>
        <v/>
      </c>
      <c r="AV870" s="143" t="str">
        <f>IF(AL870="UI",VLOOKUP(AJ870,'Convert Internation Units'!$A$2:$D$33,4,FALSE),IF(AJ870="Penethamate hydroiodide",0.63,IF(AJ870="Benzylpenicillin Procaine /
 Benzathine Penicillin",0.61,IF(AJ870="Benzathine Penicillin",0.61,IF(AJ870="Procaine benzylpenicillin",0.61,IF(AJ870=Prodrug!G867,Prodrug!G867,Prodrug!G867))))))</f>
        <v/>
      </c>
      <c r="AW870" s="240" t="str">
        <f>IFERROR((((Calculations!O867*Calculations!G867)/Calculations!E867)*'Data Entry'!X870),"")</f>
        <v/>
      </c>
      <c r="AX870" s="146" t="str">
        <f>IFERROR(VLOOKUP(AJ870,Lists!$P$2:$Q$182,2,0),"")</f>
        <v/>
      </c>
      <c r="AY870" s="143" t="str">
        <f>IF(AO870="UI",VLOOKUP(AM870,'Convert Internation Units'!$A$2:$D$33,4,FALSE),IF(AM870="Penethamate hydroiodide",0.63,IF(AM870="Benzylpenicillin Procaine /
 Benzathine Penicillin",0.61,IF(AM870="Benzathine Penicillin",0.61,IF(AM870="Procaine benzylpenicillin",0.61,IF(AM870=Prodrug!H867,Prodrug!H867,Prodrug!H867))))))</f>
        <v/>
      </c>
      <c r="AZ870" s="240" t="str">
        <f>IFERROR((((Calculations!S867*Calculations!G867)/Calculations!E867)*'Data Entry'!X870),"")</f>
        <v/>
      </c>
      <c r="BA870" s="146" t="str">
        <f>IFERROR(VLOOKUP(AM870,Lists!$P$2:$Q$182,2,0),"")</f>
        <v/>
      </c>
    </row>
    <row r="871" spans="1:53" s="5" customFormat="1">
      <c r="A871" s="116">
        <v>865</v>
      </c>
      <c r="B871" s="232"/>
      <c r="C871" s="105"/>
      <c r="D871" s="105"/>
      <c r="E871" s="105"/>
      <c r="F871" s="106"/>
      <c r="G871" s="107"/>
      <c r="H871" s="107"/>
      <c r="I871" s="108"/>
      <c r="J871" s="110"/>
      <c r="K871" s="110"/>
      <c r="L871" s="110"/>
      <c r="M871" s="110"/>
      <c r="N871" s="110"/>
      <c r="O871" s="110"/>
      <c r="P871" s="110"/>
      <c r="Q871" s="110"/>
      <c r="R871" s="110"/>
      <c r="S871" s="110"/>
      <c r="T871" s="110"/>
      <c r="U871" s="110"/>
      <c r="V871" s="110"/>
      <c r="W871" s="109"/>
      <c r="X871" s="111"/>
      <c r="Y871" s="112"/>
      <c r="Z871" s="112"/>
      <c r="AA871" s="113"/>
      <c r="AB871" s="114"/>
      <c r="AC871" s="115"/>
      <c r="AD871" s="113"/>
      <c r="AE871" s="113"/>
      <c r="AF871" s="112"/>
      <c r="AG871" s="116"/>
      <c r="AH871" s="115"/>
      <c r="AI871" s="174"/>
      <c r="AJ871" s="104"/>
      <c r="AK871" s="115"/>
      <c r="AL871" s="112"/>
      <c r="AM871" s="116"/>
      <c r="AN871" s="115"/>
      <c r="AO871" s="248"/>
      <c r="AP871" s="242" t="str">
        <f>IF(AD871="UI",VLOOKUP(AB871,'Convert Internation Units'!$A$2:$D$33,4,FALSE),IF(AB871="Penethamate hydroiodide",0.63,IF(AB871="Benzylpenicillin Procaine /
 Benzathine Penicillin",0.61,IF(AB871="Benzathine Penicillin",0.61,IF(AB871="Procaine benzylpenicillin",0.61,IF(AB871=Prodrug!E868,Prodrug!E868,Prodrug!E868))))))</f>
        <v/>
      </c>
      <c r="AQ871" s="239" t="str">
        <f>IFERROR((((Calculations!C868*Calculations!G868)/Calculations!E868)*'Data Entry'!X871),"")</f>
        <v/>
      </c>
      <c r="AR871" s="234" t="str">
        <f>IFERROR(VLOOKUP(AB871,Lists!$P$2:$Q$182,2,0),"")</f>
        <v/>
      </c>
      <c r="AS871" s="233" t="str">
        <f>IF(AI871="UI",VLOOKUP(AG871,'Convert Internation Units'!$A$2:$D$33,4,FALSE),IF(AG871="Penethamate hydroiodide",0.63,IF(AG871="Benzylpenicillin Procaine /
 Benzathine Penicillin",0.61,IF(AG871="Benzathine Penicillin",0.61,IF(AG871="Procaine benzylpenicillin",0.61,IF(AG871=Prodrug!F868,Prodrug!F868,Prodrug!F868))))))</f>
        <v/>
      </c>
      <c r="AT871" s="239" t="str">
        <f>IFERROR((((Calculations!K868*Calculations!G868)/Calculations!E868)*'Data Entry'!X871),"")</f>
        <v/>
      </c>
      <c r="AU871" s="235" t="str">
        <f>IFERROR(VLOOKUP(AG871,Lists!$P$2:$Q$182,2,0),"")</f>
        <v/>
      </c>
      <c r="AV871" s="233" t="str">
        <f>IF(AL871="UI",VLOOKUP(AJ871,'Convert Internation Units'!$A$2:$D$33,4,FALSE),IF(AJ871="Penethamate hydroiodide",0.63,IF(AJ871="Benzylpenicillin Procaine /
 Benzathine Penicillin",0.61,IF(AJ871="Benzathine Penicillin",0.61,IF(AJ871="Procaine benzylpenicillin",0.61,IF(AJ871=Prodrug!G868,Prodrug!G868,Prodrug!G868))))))</f>
        <v/>
      </c>
      <c r="AW871" s="239" t="str">
        <f>IFERROR((((Calculations!O868*Calculations!G868)/Calculations!E868)*'Data Entry'!X871),"")</f>
        <v/>
      </c>
      <c r="AX871" s="235" t="str">
        <f>IFERROR(VLOOKUP(AJ871,Lists!$P$2:$Q$182,2,0),"")</f>
        <v/>
      </c>
      <c r="AY871" s="233" t="str">
        <f>IF(AO871="UI",VLOOKUP(AM871,'Convert Internation Units'!$A$2:$D$33,4,FALSE),IF(AM871="Penethamate hydroiodide",0.63,IF(AM871="Benzylpenicillin Procaine /
 Benzathine Penicillin",0.61,IF(AM871="Benzathine Penicillin",0.61,IF(AM871="Procaine benzylpenicillin",0.61,IF(AM871=Prodrug!H868,Prodrug!H868,Prodrug!H868))))))</f>
        <v/>
      </c>
      <c r="AZ871" s="239" t="str">
        <f>IFERROR((((Calculations!S868*Calculations!G868)/Calculations!E868)*'Data Entry'!X871),"")</f>
        <v/>
      </c>
      <c r="BA871" s="235" t="str">
        <f>IFERROR(VLOOKUP(AM871,Lists!$P$2:$Q$182,2,0),"")</f>
        <v/>
      </c>
    </row>
    <row r="872" spans="1:53" s="5" customFormat="1">
      <c r="A872" s="6">
        <v>866</v>
      </c>
      <c r="B872" s="231"/>
      <c r="C872" s="7"/>
      <c r="D872" s="7"/>
      <c r="E872" s="7"/>
      <c r="F872" s="67"/>
      <c r="G872" s="79"/>
      <c r="H872" s="79"/>
      <c r="I872" s="75"/>
      <c r="J872" s="76"/>
      <c r="K872" s="76"/>
      <c r="L872" s="76"/>
      <c r="M872" s="76"/>
      <c r="N872" s="76"/>
      <c r="O872" s="76"/>
      <c r="P872" s="76"/>
      <c r="Q872" s="76"/>
      <c r="R872" s="76"/>
      <c r="S872" s="76"/>
      <c r="T872" s="76"/>
      <c r="U872" s="76"/>
      <c r="V872" s="76"/>
      <c r="W872" s="80"/>
      <c r="X872" s="69"/>
      <c r="Y872" s="25"/>
      <c r="Z872" s="25"/>
      <c r="AA872" s="8"/>
      <c r="AB872" s="28"/>
      <c r="AC872" s="23"/>
      <c r="AD872" s="8"/>
      <c r="AE872" s="8"/>
      <c r="AF872" s="25"/>
      <c r="AG872" s="6"/>
      <c r="AH872" s="23"/>
      <c r="AI872" s="173"/>
      <c r="AJ872" s="26"/>
      <c r="AK872" s="23"/>
      <c r="AL872" s="25"/>
      <c r="AM872" s="6"/>
      <c r="AN872" s="23"/>
      <c r="AO872" s="247"/>
      <c r="AP872" s="243" t="str">
        <f>IF(AD872="UI",VLOOKUP(AB872,'Convert Internation Units'!$A$2:$D$33,4,FALSE),IF(AB872="Penethamate hydroiodide",0.63,IF(AB872="Benzylpenicillin Procaine /
 Benzathine Penicillin",0.61,IF(AB872="Benzathine Penicillin",0.61,IF(AB872="Procaine benzylpenicillin",0.61,IF(AB872=Prodrug!E869,Prodrug!E869,Prodrug!E869))))))</f>
        <v/>
      </c>
      <c r="AQ872" s="240" t="str">
        <f>IFERROR((((Calculations!C869*Calculations!G869)/Calculations!E869)*'Data Entry'!X872),"")</f>
        <v/>
      </c>
      <c r="AR872" s="141" t="str">
        <f>IFERROR(VLOOKUP(AB872,Lists!$P$2:$Q$182,2,0),"")</f>
        <v/>
      </c>
      <c r="AS872" s="143" t="str">
        <f>IF(AI872="UI",VLOOKUP(AG872,'Convert Internation Units'!$A$2:$D$33,4,FALSE),IF(AG872="Penethamate hydroiodide",0.63,IF(AG872="Benzylpenicillin Procaine /
 Benzathine Penicillin",0.61,IF(AG872="Benzathine Penicillin",0.61,IF(AG872="Procaine benzylpenicillin",0.61,IF(AG872=Prodrug!F869,Prodrug!F869,Prodrug!F869))))))</f>
        <v/>
      </c>
      <c r="AT872" s="240" t="str">
        <f>IFERROR((((Calculations!K869*Calculations!G869)/Calculations!E869)*'Data Entry'!X872),"")</f>
        <v/>
      </c>
      <c r="AU872" s="146" t="str">
        <f>IFERROR(VLOOKUP(AG872,Lists!$P$2:$Q$182,2,0),"")</f>
        <v/>
      </c>
      <c r="AV872" s="143" t="str">
        <f>IF(AL872="UI",VLOOKUP(AJ872,'Convert Internation Units'!$A$2:$D$33,4,FALSE),IF(AJ872="Penethamate hydroiodide",0.63,IF(AJ872="Benzylpenicillin Procaine /
 Benzathine Penicillin",0.61,IF(AJ872="Benzathine Penicillin",0.61,IF(AJ872="Procaine benzylpenicillin",0.61,IF(AJ872=Prodrug!G869,Prodrug!G869,Prodrug!G869))))))</f>
        <v/>
      </c>
      <c r="AW872" s="240" t="str">
        <f>IFERROR((((Calculations!O869*Calculations!G869)/Calculations!E869)*'Data Entry'!X872),"")</f>
        <v/>
      </c>
      <c r="AX872" s="146" t="str">
        <f>IFERROR(VLOOKUP(AJ872,Lists!$P$2:$Q$182,2,0),"")</f>
        <v/>
      </c>
      <c r="AY872" s="143" t="str">
        <f>IF(AO872="UI",VLOOKUP(AM872,'Convert Internation Units'!$A$2:$D$33,4,FALSE),IF(AM872="Penethamate hydroiodide",0.63,IF(AM872="Benzylpenicillin Procaine /
 Benzathine Penicillin",0.61,IF(AM872="Benzathine Penicillin",0.61,IF(AM872="Procaine benzylpenicillin",0.61,IF(AM872=Prodrug!H869,Prodrug!H869,Prodrug!H869))))))</f>
        <v/>
      </c>
      <c r="AZ872" s="240" t="str">
        <f>IFERROR((((Calculations!S869*Calculations!G869)/Calculations!E869)*'Data Entry'!X872),"")</f>
        <v/>
      </c>
      <c r="BA872" s="146" t="str">
        <f>IFERROR(VLOOKUP(AM872,Lists!$P$2:$Q$182,2,0),"")</f>
        <v/>
      </c>
    </row>
    <row r="873" spans="1:53" s="5" customFormat="1">
      <c r="A873" s="116">
        <v>867</v>
      </c>
      <c r="B873" s="232"/>
      <c r="C873" s="105"/>
      <c r="D873" s="105"/>
      <c r="E873" s="105"/>
      <c r="F873" s="106"/>
      <c r="G873" s="107"/>
      <c r="H873" s="107"/>
      <c r="I873" s="108"/>
      <c r="J873" s="110"/>
      <c r="K873" s="110"/>
      <c r="L873" s="110"/>
      <c r="M873" s="110"/>
      <c r="N873" s="110"/>
      <c r="O873" s="110"/>
      <c r="P873" s="110"/>
      <c r="Q873" s="110"/>
      <c r="R873" s="110"/>
      <c r="S873" s="110"/>
      <c r="T873" s="110"/>
      <c r="U873" s="110"/>
      <c r="V873" s="110"/>
      <c r="W873" s="109"/>
      <c r="X873" s="111"/>
      <c r="Y873" s="112"/>
      <c r="Z873" s="112"/>
      <c r="AA873" s="113"/>
      <c r="AB873" s="114"/>
      <c r="AC873" s="115"/>
      <c r="AD873" s="113"/>
      <c r="AE873" s="113"/>
      <c r="AF873" s="112"/>
      <c r="AG873" s="116"/>
      <c r="AH873" s="115"/>
      <c r="AI873" s="174"/>
      <c r="AJ873" s="104"/>
      <c r="AK873" s="115"/>
      <c r="AL873" s="112"/>
      <c r="AM873" s="116"/>
      <c r="AN873" s="115"/>
      <c r="AO873" s="248"/>
      <c r="AP873" s="242" t="str">
        <f>IF(AD873="UI",VLOOKUP(AB873,'Convert Internation Units'!$A$2:$D$33,4,FALSE),IF(AB873="Penethamate hydroiodide",0.63,IF(AB873="Benzylpenicillin Procaine /
 Benzathine Penicillin",0.61,IF(AB873="Benzathine Penicillin",0.61,IF(AB873="Procaine benzylpenicillin",0.61,IF(AB873=Prodrug!E870,Prodrug!E870,Prodrug!E870))))))</f>
        <v/>
      </c>
      <c r="AQ873" s="239" t="str">
        <f>IFERROR((((Calculations!C870*Calculations!G870)/Calculations!E870)*'Data Entry'!X873),"")</f>
        <v/>
      </c>
      <c r="AR873" s="234" t="str">
        <f>IFERROR(VLOOKUP(AB873,Lists!$P$2:$Q$182,2,0),"")</f>
        <v/>
      </c>
      <c r="AS873" s="233" t="str">
        <f>IF(AI873="UI",VLOOKUP(AG873,'Convert Internation Units'!$A$2:$D$33,4,FALSE),IF(AG873="Penethamate hydroiodide",0.63,IF(AG873="Benzylpenicillin Procaine /
 Benzathine Penicillin",0.61,IF(AG873="Benzathine Penicillin",0.61,IF(AG873="Procaine benzylpenicillin",0.61,IF(AG873=Prodrug!F870,Prodrug!F870,Prodrug!F870))))))</f>
        <v/>
      </c>
      <c r="AT873" s="239" t="str">
        <f>IFERROR((((Calculations!K870*Calculations!G870)/Calculations!E870)*'Data Entry'!X873),"")</f>
        <v/>
      </c>
      <c r="AU873" s="235" t="str">
        <f>IFERROR(VLOOKUP(AG873,Lists!$P$2:$Q$182,2,0),"")</f>
        <v/>
      </c>
      <c r="AV873" s="233" t="str">
        <f>IF(AL873="UI",VLOOKUP(AJ873,'Convert Internation Units'!$A$2:$D$33,4,FALSE),IF(AJ873="Penethamate hydroiodide",0.63,IF(AJ873="Benzylpenicillin Procaine /
 Benzathine Penicillin",0.61,IF(AJ873="Benzathine Penicillin",0.61,IF(AJ873="Procaine benzylpenicillin",0.61,IF(AJ873=Prodrug!G870,Prodrug!G870,Prodrug!G870))))))</f>
        <v/>
      </c>
      <c r="AW873" s="239" t="str">
        <f>IFERROR((((Calculations!O870*Calculations!G870)/Calculations!E870)*'Data Entry'!X873),"")</f>
        <v/>
      </c>
      <c r="AX873" s="235" t="str">
        <f>IFERROR(VLOOKUP(AJ873,Lists!$P$2:$Q$182,2,0),"")</f>
        <v/>
      </c>
      <c r="AY873" s="233" t="str">
        <f>IF(AO873="UI",VLOOKUP(AM873,'Convert Internation Units'!$A$2:$D$33,4,FALSE),IF(AM873="Penethamate hydroiodide",0.63,IF(AM873="Benzylpenicillin Procaine /
 Benzathine Penicillin",0.61,IF(AM873="Benzathine Penicillin",0.61,IF(AM873="Procaine benzylpenicillin",0.61,IF(AM873=Prodrug!H870,Prodrug!H870,Prodrug!H870))))))</f>
        <v/>
      </c>
      <c r="AZ873" s="239" t="str">
        <f>IFERROR((((Calculations!S870*Calculations!G870)/Calculations!E870)*'Data Entry'!X873),"")</f>
        <v/>
      </c>
      <c r="BA873" s="235" t="str">
        <f>IFERROR(VLOOKUP(AM873,Lists!$P$2:$Q$182,2,0),"")</f>
        <v/>
      </c>
    </row>
    <row r="874" spans="1:53" s="5" customFormat="1">
      <c r="A874" s="6">
        <v>868</v>
      </c>
      <c r="B874" s="231"/>
      <c r="C874" s="7"/>
      <c r="D874" s="7"/>
      <c r="E874" s="7"/>
      <c r="F874" s="67"/>
      <c r="G874" s="79"/>
      <c r="H874" s="79"/>
      <c r="I874" s="75"/>
      <c r="J874" s="76"/>
      <c r="K874" s="76"/>
      <c r="L874" s="76"/>
      <c r="M874" s="76"/>
      <c r="N874" s="76"/>
      <c r="O874" s="76"/>
      <c r="P874" s="76"/>
      <c r="Q874" s="76"/>
      <c r="R874" s="76"/>
      <c r="S874" s="76"/>
      <c r="T874" s="76"/>
      <c r="U874" s="76"/>
      <c r="V874" s="76"/>
      <c r="W874" s="80"/>
      <c r="X874" s="69"/>
      <c r="Y874" s="25"/>
      <c r="Z874" s="25"/>
      <c r="AA874" s="8"/>
      <c r="AB874" s="28"/>
      <c r="AC874" s="23"/>
      <c r="AD874" s="8"/>
      <c r="AE874" s="8"/>
      <c r="AF874" s="25"/>
      <c r="AG874" s="6"/>
      <c r="AH874" s="23"/>
      <c r="AI874" s="173"/>
      <c r="AJ874" s="26"/>
      <c r="AK874" s="23"/>
      <c r="AL874" s="25"/>
      <c r="AM874" s="6"/>
      <c r="AN874" s="23"/>
      <c r="AO874" s="247"/>
      <c r="AP874" s="243" t="str">
        <f>IF(AD874="UI",VLOOKUP(AB874,'Convert Internation Units'!$A$2:$D$33,4,FALSE),IF(AB874="Penethamate hydroiodide",0.63,IF(AB874="Benzylpenicillin Procaine /
 Benzathine Penicillin",0.61,IF(AB874="Benzathine Penicillin",0.61,IF(AB874="Procaine benzylpenicillin",0.61,IF(AB874=Prodrug!E871,Prodrug!E871,Prodrug!E871))))))</f>
        <v/>
      </c>
      <c r="AQ874" s="240" t="str">
        <f>IFERROR((((Calculations!C871*Calculations!G871)/Calculations!E871)*'Data Entry'!X874),"")</f>
        <v/>
      </c>
      <c r="AR874" s="141" t="str">
        <f>IFERROR(VLOOKUP(AB874,Lists!$P$2:$Q$182,2,0),"")</f>
        <v/>
      </c>
      <c r="AS874" s="143" t="str">
        <f>IF(AI874="UI",VLOOKUP(AG874,'Convert Internation Units'!$A$2:$D$33,4,FALSE),IF(AG874="Penethamate hydroiodide",0.63,IF(AG874="Benzylpenicillin Procaine /
 Benzathine Penicillin",0.61,IF(AG874="Benzathine Penicillin",0.61,IF(AG874="Procaine benzylpenicillin",0.61,IF(AG874=Prodrug!F871,Prodrug!F871,Prodrug!F871))))))</f>
        <v/>
      </c>
      <c r="AT874" s="240" t="str">
        <f>IFERROR((((Calculations!K871*Calculations!G871)/Calculations!E871)*'Data Entry'!X874),"")</f>
        <v/>
      </c>
      <c r="AU874" s="146" t="str">
        <f>IFERROR(VLOOKUP(AG874,Lists!$P$2:$Q$182,2,0),"")</f>
        <v/>
      </c>
      <c r="AV874" s="143" t="str">
        <f>IF(AL874="UI",VLOOKUP(AJ874,'Convert Internation Units'!$A$2:$D$33,4,FALSE),IF(AJ874="Penethamate hydroiodide",0.63,IF(AJ874="Benzylpenicillin Procaine /
 Benzathine Penicillin",0.61,IF(AJ874="Benzathine Penicillin",0.61,IF(AJ874="Procaine benzylpenicillin",0.61,IF(AJ874=Prodrug!G871,Prodrug!G871,Prodrug!G871))))))</f>
        <v/>
      </c>
      <c r="AW874" s="240" t="str">
        <f>IFERROR((((Calculations!O871*Calculations!G871)/Calculations!E871)*'Data Entry'!X874),"")</f>
        <v/>
      </c>
      <c r="AX874" s="146" t="str">
        <f>IFERROR(VLOOKUP(AJ874,Lists!$P$2:$Q$182,2,0),"")</f>
        <v/>
      </c>
      <c r="AY874" s="143" t="str">
        <f>IF(AO874="UI",VLOOKUP(AM874,'Convert Internation Units'!$A$2:$D$33,4,FALSE),IF(AM874="Penethamate hydroiodide",0.63,IF(AM874="Benzylpenicillin Procaine /
 Benzathine Penicillin",0.61,IF(AM874="Benzathine Penicillin",0.61,IF(AM874="Procaine benzylpenicillin",0.61,IF(AM874=Prodrug!H871,Prodrug!H871,Prodrug!H871))))))</f>
        <v/>
      </c>
      <c r="AZ874" s="240" t="str">
        <f>IFERROR((((Calculations!S871*Calculations!G871)/Calculations!E871)*'Data Entry'!X874),"")</f>
        <v/>
      </c>
      <c r="BA874" s="146" t="str">
        <f>IFERROR(VLOOKUP(AM874,Lists!$P$2:$Q$182,2,0),"")</f>
        <v/>
      </c>
    </row>
    <row r="875" spans="1:53" s="5" customFormat="1">
      <c r="A875" s="116">
        <v>869</v>
      </c>
      <c r="B875" s="232"/>
      <c r="C875" s="105"/>
      <c r="D875" s="105"/>
      <c r="E875" s="105"/>
      <c r="F875" s="106"/>
      <c r="G875" s="107"/>
      <c r="H875" s="107"/>
      <c r="I875" s="108"/>
      <c r="J875" s="110"/>
      <c r="K875" s="110"/>
      <c r="L875" s="110"/>
      <c r="M875" s="110"/>
      <c r="N875" s="110"/>
      <c r="O875" s="110"/>
      <c r="P875" s="110"/>
      <c r="Q875" s="110"/>
      <c r="R875" s="110"/>
      <c r="S875" s="110"/>
      <c r="T875" s="110"/>
      <c r="U875" s="110"/>
      <c r="V875" s="110"/>
      <c r="W875" s="109"/>
      <c r="X875" s="111"/>
      <c r="Y875" s="112"/>
      <c r="Z875" s="112"/>
      <c r="AA875" s="113"/>
      <c r="AB875" s="114"/>
      <c r="AC875" s="115"/>
      <c r="AD875" s="113"/>
      <c r="AE875" s="113"/>
      <c r="AF875" s="112"/>
      <c r="AG875" s="116"/>
      <c r="AH875" s="115"/>
      <c r="AI875" s="174"/>
      <c r="AJ875" s="104"/>
      <c r="AK875" s="115"/>
      <c r="AL875" s="112"/>
      <c r="AM875" s="116"/>
      <c r="AN875" s="115"/>
      <c r="AO875" s="248"/>
      <c r="AP875" s="242" t="str">
        <f>IF(AD875="UI",VLOOKUP(AB875,'Convert Internation Units'!$A$2:$D$33,4,FALSE),IF(AB875="Penethamate hydroiodide",0.63,IF(AB875="Benzylpenicillin Procaine /
 Benzathine Penicillin",0.61,IF(AB875="Benzathine Penicillin",0.61,IF(AB875="Procaine benzylpenicillin",0.61,IF(AB875=Prodrug!E872,Prodrug!E872,Prodrug!E872))))))</f>
        <v/>
      </c>
      <c r="AQ875" s="239" t="str">
        <f>IFERROR((((Calculations!C872*Calculations!G872)/Calculations!E872)*'Data Entry'!X875),"")</f>
        <v/>
      </c>
      <c r="AR875" s="234" t="str">
        <f>IFERROR(VLOOKUP(AB875,Lists!$P$2:$Q$182,2,0),"")</f>
        <v/>
      </c>
      <c r="AS875" s="233" t="str">
        <f>IF(AI875="UI",VLOOKUP(AG875,'Convert Internation Units'!$A$2:$D$33,4,FALSE),IF(AG875="Penethamate hydroiodide",0.63,IF(AG875="Benzylpenicillin Procaine /
 Benzathine Penicillin",0.61,IF(AG875="Benzathine Penicillin",0.61,IF(AG875="Procaine benzylpenicillin",0.61,IF(AG875=Prodrug!F872,Prodrug!F872,Prodrug!F872))))))</f>
        <v/>
      </c>
      <c r="AT875" s="239" t="str">
        <f>IFERROR((((Calculations!K872*Calculations!G872)/Calculations!E872)*'Data Entry'!X875),"")</f>
        <v/>
      </c>
      <c r="AU875" s="235" t="str">
        <f>IFERROR(VLOOKUP(AG875,Lists!$P$2:$Q$182,2,0),"")</f>
        <v/>
      </c>
      <c r="AV875" s="233" t="str">
        <f>IF(AL875="UI",VLOOKUP(AJ875,'Convert Internation Units'!$A$2:$D$33,4,FALSE),IF(AJ875="Penethamate hydroiodide",0.63,IF(AJ875="Benzylpenicillin Procaine /
 Benzathine Penicillin",0.61,IF(AJ875="Benzathine Penicillin",0.61,IF(AJ875="Procaine benzylpenicillin",0.61,IF(AJ875=Prodrug!G872,Prodrug!G872,Prodrug!G872))))))</f>
        <v/>
      </c>
      <c r="AW875" s="239" t="str">
        <f>IFERROR((((Calculations!O872*Calculations!G872)/Calculations!E872)*'Data Entry'!X875),"")</f>
        <v/>
      </c>
      <c r="AX875" s="235" t="str">
        <f>IFERROR(VLOOKUP(AJ875,Lists!$P$2:$Q$182,2,0),"")</f>
        <v/>
      </c>
      <c r="AY875" s="233" t="str">
        <f>IF(AO875="UI",VLOOKUP(AM875,'Convert Internation Units'!$A$2:$D$33,4,FALSE),IF(AM875="Penethamate hydroiodide",0.63,IF(AM875="Benzylpenicillin Procaine /
 Benzathine Penicillin",0.61,IF(AM875="Benzathine Penicillin",0.61,IF(AM875="Procaine benzylpenicillin",0.61,IF(AM875=Prodrug!H872,Prodrug!H872,Prodrug!H872))))))</f>
        <v/>
      </c>
      <c r="AZ875" s="239" t="str">
        <f>IFERROR((((Calculations!S872*Calculations!G872)/Calculations!E872)*'Data Entry'!X875),"")</f>
        <v/>
      </c>
      <c r="BA875" s="235" t="str">
        <f>IFERROR(VLOOKUP(AM875,Lists!$P$2:$Q$182,2,0),"")</f>
        <v/>
      </c>
    </row>
    <row r="876" spans="1:53" s="5" customFormat="1">
      <c r="A876" s="6">
        <v>870</v>
      </c>
      <c r="B876" s="231"/>
      <c r="C876" s="7"/>
      <c r="D876" s="7"/>
      <c r="E876" s="7"/>
      <c r="F876" s="67"/>
      <c r="G876" s="79"/>
      <c r="H876" s="79"/>
      <c r="I876" s="75"/>
      <c r="J876" s="76"/>
      <c r="K876" s="76"/>
      <c r="L876" s="76"/>
      <c r="M876" s="76"/>
      <c r="N876" s="76"/>
      <c r="O876" s="76"/>
      <c r="P876" s="76"/>
      <c r="Q876" s="76"/>
      <c r="R876" s="76"/>
      <c r="S876" s="76"/>
      <c r="T876" s="76"/>
      <c r="U876" s="76"/>
      <c r="V876" s="76"/>
      <c r="W876" s="80"/>
      <c r="X876" s="69"/>
      <c r="Y876" s="25"/>
      <c r="Z876" s="25"/>
      <c r="AA876" s="8"/>
      <c r="AB876" s="28"/>
      <c r="AC876" s="23"/>
      <c r="AD876" s="8"/>
      <c r="AE876" s="8"/>
      <c r="AF876" s="25"/>
      <c r="AG876" s="6"/>
      <c r="AH876" s="23"/>
      <c r="AI876" s="173"/>
      <c r="AJ876" s="26"/>
      <c r="AK876" s="23"/>
      <c r="AL876" s="25"/>
      <c r="AM876" s="6"/>
      <c r="AN876" s="23"/>
      <c r="AO876" s="247"/>
      <c r="AP876" s="243" t="str">
        <f>IF(AD876="UI",VLOOKUP(AB876,'Convert Internation Units'!$A$2:$D$33,4,FALSE),IF(AB876="Penethamate hydroiodide",0.63,IF(AB876="Benzylpenicillin Procaine /
 Benzathine Penicillin",0.61,IF(AB876="Benzathine Penicillin",0.61,IF(AB876="Procaine benzylpenicillin",0.61,IF(AB876=Prodrug!E873,Prodrug!E873,Prodrug!E873))))))</f>
        <v/>
      </c>
      <c r="AQ876" s="240" t="str">
        <f>IFERROR((((Calculations!C873*Calculations!G873)/Calculations!E873)*'Data Entry'!X876),"")</f>
        <v/>
      </c>
      <c r="AR876" s="141" t="str">
        <f>IFERROR(VLOOKUP(AB876,Lists!$P$2:$Q$182,2,0),"")</f>
        <v/>
      </c>
      <c r="AS876" s="143" t="str">
        <f>IF(AI876="UI",VLOOKUP(AG876,'Convert Internation Units'!$A$2:$D$33,4,FALSE),IF(AG876="Penethamate hydroiodide",0.63,IF(AG876="Benzylpenicillin Procaine /
 Benzathine Penicillin",0.61,IF(AG876="Benzathine Penicillin",0.61,IF(AG876="Procaine benzylpenicillin",0.61,IF(AG876=Prodrug!F873,Prodrug!F873,Prodrug!F873))))))</f>
        <v/>
      </c>
      <c r="AT876" s="240" t="str">
        <f>IFERROR((((Calculations!K873*Calculations!G873)/Calculations!E873)*'Data Entry'!X876),"")</f>
        <v/>
      </c>
      <c r="AU876" s="146" t="str">
        <f>IFERROR(VLOOKUP(AG876,Lists!$P$2:$Q$182,2,0),"")</f>
        <v/>
      </c>
      <c r="AV876" s="143" t="str">
        <f>IF(AL876="UI",VLOOKUP(AJ876,'Convert Internation Units'!$A$2:$D$33,4,FALSE),IF(AJ876="Penethamate hydroiodide",0.63,IF(AJ876="Benzylpenicillin Procaine /
 Benzathine Penicillin",0.61,IF(AJ876="Benzathine Penicillin",0.61,IF(AJ876="Procaine benzylpenicillin",0.61,IF(AJ876=Prodrug!G873,Prodrug!G873,Prodrug!G873))))))</f>
        <v/>
      </c>
      <c r="AW876" s="240" t="str">
        <f>IFERROR((((Calculations!O873*Calculations!G873)/Calculations!E873)*'Data Entry'!X876),"")</f>
        <v/>
      </c>
      <c r="AX876" s="146" t="str">
        <f>IFERROR(VLOOKUP(AJ876,Lists!$P$2:$Q$182,2,0),"")</f>
        <v/>
      </c>
      <c r="AY876" s="143" t="str">
        <f>IF(AO876="UI",VLOOKUP(AM876,'Convert Internation Units'!$A$2:$D$33,4,FALSE),IF(AM876="Penethamate hydroiodide",0.63,IF(AM876="Benzylpenicillin Procaine /
 Benzathine Penicillin",0.61,IF(AM876="Benzathine Penicillin",0.61,IF(AM876="Procaine benzylpenicillin",0.61,IF(AM876=Prodrug!H873,Prodrug!H873,Prodrug!H873))))))</f>
        <v/>
      </c>
      <c r="AZ876" s="240" t="str">
        <f>IFERROR((((Calculations!S873*Calculations!G873)/Calculations!E873)*'Data Entry'!X876),"")</f>
        <v/>
      </c>
      <c r="BA876" s="146" t="str">
        <f>IFERROR(VLOOKUP(AM876,Lists!$P$2:$Q$182,2,0),"")</f>
        <v/>
      </c>
    </row>
    <row r="877" spans="1:53" s="5" customFormat="1">
      <c r="A877" s="116">
        <v>871</v>
      </c>
      <c r="B877" s="232"/>
      <c r="C877" s="105"/>
      <c r="D877" s="105"/>
      <c r="E877" s="105"/>
      <c r="F877" s="106"/>
      <c r="G877" s="107"/>
      <c r="H877" s="107"/>
      <c r="I877" s="108"/>
      <c r="J877" s="110"/>
      <c r="K877" s="110"/>
      <c r="L877" s="110"/>
      <c r="M877" s="110"/>
      <c r="N877" s="110"/>
      <c r="O877" s="110"/>
      <c r="P877" s="110"/>
      <c r="Q877" s="110"/>
      <c r="R877" s="110"/>
      <c r="S877" s="110"/>
      <c r="T877" s="110"/>
      <c r="U877" s="110"/>
      <c r="V877" s="110"/>
      <c r="W877" s="109"/>
      <c r="X877" s="111"/>
      <c r="Y877" s="112"/>
      <c r="Z877" s="112"/>
      <c r="AA877" s="113"/>
      <c r="AB877" s="114"/>
      <c r="AC877" s="115"/>
      <c r="AD877" s="113"/>
      <c r="AE877" s="113"/>
      <c r="AF877" s="112"/>
      <c r="AG877" s="116"/>
      <c r="AH877" s="115"/>
      <c r="AI877" s="174"/>
      <c r="AJ877" s="104"/>
      <c r="AK877" s="115"/>
      <c r="AL877" s="112"/>
      <c r="AM877" s="116"/>
      <c r="AN877" s="115"/>
      <c r="AO877" s="248"/>
      <c r="AP877" s="242" t="str">
        <f>IF(AD877="UI",VLOOKUP(AB877,'Convert Internation Units'!$A$2:$D$33,4,FALSE),IF(AB877="Penethamate hydroiodide",0.63,IF(AB877="Benzylpenicillin Procaine /
 Benzathine Penicillin",0.61,IF(AB877="Benzathine Penicillin",0.61,IF(AB877="Procaine benzylpenicillin",0.61,IF(AB877=Prodrug!E874,Prodrug!E874,Prodrug!E874))))))</f>
        <v/>
      </c>
      <c r="AQ877" s="239" t="str">
        <f>IFERROR((((Calculations!C874*Calculations!G874)/Calculations!E874)*'Data Entry'!X877),"")</f>
        <v/>
      </c>
      <c r="AR877" s="234" t="str">
        <f>IFERROR(VLOOKUP(AB877,Lists!$P$2:$Q$182,2,0),"")</f>
        <v/>
      </c>
      <c r="AS877" s="233" t="str">
        <f>IF(AI877="UI",VLOOKUP(AG877,'Convert Internation Units'!$A$2:$D$33,4,FALSE),IF(AG877="Penethamate hydroiodide",0.63,IF(AG877="Benzylpenicillin Procaine /
 Benzathine Penicillin",0.61,IF(AG877="Benzathine Penicillin",0.61,IF(AG877="Procaine benzylpenicillin",0.61,IF(AG877=Prodrug!F874,Prodrug!F874,Prodrug!F874))))))</f>
        <v/>
      </c>
      <c r="AT877" s="239" t="str">
        <f>IFERROR((((Calculations!K874*Calculations!G874)/Calculations!E874)*'Data Entry'!X877),"")</f>
        <v/>
      </c>
      <c r="AU877" s="235" t="str">
        <f>IFERROR(VLOOKUP(AG877,Lists!$P$2:$Q$182,2,0),"")</f>
        <v/>
      </c>
      <c r="AV877" s="233" t="str">
        <f>IF(AL877="UI",VLOOKUP(AJ877,'Convert Internation Units'!$A$2:$D$33,4,FALSE),IF(AJ877="Penethamate hydroiodide",0.63,IF(AJ877="Benzylpenicillin Procaine /
 Benzathine Penicillin",0.61,IF(AJ877="Benzathine Penicillin",0.61,IF(AJ877="Procaine benzylpenicillin",0.61,IF(AJ877=Prodrug!G874,Prodrug!G874,Prodrug!G874))))))</f>
        <v/>
      </c>
      <c r="AW877" s="239" t="str">
        <f>IFERROR((((Calculations!O874*Calculations!G874)/Calculations!E874)*'Data Entry'!X877),"")</f>
        <v/>
      </c>
      <c r="AX877" s="235" t="str">
        <f>IFERROR(VLOOKUP(AJ877,Lists!$P$2:$Q$182,2,0),"")</f>
        <v/>
      </c>
      <c r="AY877" s="233" t="str">
        <f>IF(AO877="UI",VLOOKUP(AM877,'Convert Internation Units'!$A$2:$D$33,4,FALSE),IF(AM877="Penethamate hydroiodide",0.63,IF(AM877="Benzylpenicillin Procaine /
 Benzathine Penicillin",0.61,IF(AM877="Benzathine Penicillin",0.61,IF(AM877="Procaine benzylpenicillin",0.61,IF(AM877=Prodrug!H874,Prodrug!H874,Prodrug!H874))))))</f>
        <v/>
      </c>
      <c r="AZ877" s="239" t="str">
        <f>IFERROR((((Calculations!S874*Calculations!G874)/Calculations!E874)*'Data Entry'!X877),"")</f>
        <v/>
      </c>
      <c r="BA877" s="235" t="str">
        <f>IFERROR(VLOOKUP(AM877,Lists!$P$2:$Q$182,2,0),"")</f>
        <v/>
      </c>
    </row>
    <row r="878" spans="1:53" s="5" customFormat="1">
      <c r="A878" s="6">
        <v>872</v>
      </c>
      <c r="B878" s="231"/>
      <c r="C878" s="7"/>
      <c r="D878" s="7"/>
      <c r="E878" s="7"/>
      <c r="F878" s="67"/>
      <c r="G878" s="79"/>
      <c r="H878" s="79"/>
      <c r="I878" s="75"/>
      <c r="J878" s="76"/>
      <c r="K878" s="76"/>
      <c r="L878" s="76"/>
      <c r="M878" s="76"/>
      <c r="N878" s="76"/>
      <c r="O878" s="76"/>
      <c r="P878" s="76"/>
      <c r="Q878" s="76"/>
      <c r="R878" s="76"/>
      <c r="S878" s="76"/>
      <c r="T878" s="76"/>
      <c r="U878" s="76"/>
      <c r="V878" s="76"/>
      <c r="W878" s="80"/>
      <c r="X878" s="69"/>
      <c r="Y878" s="25"/>
      <c r="Z878" s="25"/>
      <c r="AA878" s="8"/>
      <c r="AB878" s="28"/>
      <c r="AC878" s="23"/>
      <c r="AD878" s="8"/>
      <c r="AE878" s="8"/>
      <c r="AF878" s="25"/>
      <c r="AG878" s="6"/>
      <c r="AH878" s="23"/>
      <c r="AI878" s="173"/>
      <c r="AJ878" s="26"/>
      <c r="AK878" s="23"/>
      <c r="AL878" s="25"/>
      <c r="AM878" s="6"/>
      <c r="AN878" s="23"/>
      <c r="AO878" s="247"/>
      <c r="AP878" s="243" t="str">
        <f>IF(AD878="UI",VLOOKUP(AB878,'Convert Internation Units'!$A$2:$D$33,4,FALSE),IF(AB878="Penethamate hydroiodide",0.63,IF(AB878="Benzylpenicillin Procaine /
 Benzathine Penicillin",0.61,IF(AB878="Benzathine Penicillin",0.61,IF(AB878="Procaine benzylpenicillin",0.61,IF(AB878=Prodrug!E875,Prodrug!E875,Prodrug!E875))))))</f>
        <v/>
      </c>
      <c r="AQ878" s="240" t="str">
        <f>IFERROR((((Calculations!C875*Calculations!G875)/Calculations!E875)*'Data Entry'!X878),"")</f>
        <v/>
      </c>
      <c r="AR878" s="141" t="str">
        <f>IFERROR(VLOOKUP(AB878,Lists!$P$2:$Q$182,2,0),"")</f>
        <v/>
      </c>
      <c r="AS878" s="143" t="str">
        <f>IF(AI878="UI",VLOOKUP(AG878,'Convert Internation Units'!$A$2:$D$33,4,FALSE),IF(AG878="Penethamate hydroiodide",0.63,IF(AG878="Benzylpenicillin Procaine /
 Benzathine Penicillin",0.61,IF(AG878="Benzathine Penicillin",0.61,IF(AG878="Procaine benzylpenicillin",0.61,IF(AG878=Prodrug!F875,Prodrug!F875,Prodrug!F875))))))</f>
        <v/>
      </c>
      <c r="AT878" s="240" t="str">
        <f>IFERROR((((Calculations!K875*Calculations!G875)/Calculations!E875)*'Data Entry'!X878),"")</f>
        <v/>
      </c>
      <c r="AU878" s="146" t="str">
        <f>IFERROR(VLOOKUP(AG878,Lists!$P$2:$Q$182,2,0),"")</f>
        <v/>
      </c>
      <c r="AV878" s="143" t="str">
        <f>IF(AL878="UI",VLOOKUP(AJ878,'Convert Internation Units'!$A$2:$D$33,4,FALSE),IF(AJ878="Penethamate hydroiodide",0.63,IF(AJ878="Benzylpenicillin Procaine /
 Benzathine Penicillin",0.61,IF(AJ878="Benzathine Penicillin",0.61,IF(AJ878="Procaine benzylpenicillin",0.61,IF(AJ878=Prodrug!G875,Prodrug!G875,Prodrug!G875))))))</f>
        <v/>
      </c>
      <c r="AW878" s="240" t="str">
        <f>IFERROR((((Calculations!O875*Calculations!G875)/Calculations!E875)*'Data Entry'!X878),"")</f>
        <v/>
      </c>
      <c r="AX878" s="146" t="str">
        <f>IFERROR(VLOOKUP(AJ878,Lists!$P$2:$Q$182,2,0),"")</f>
        <v/>
      </c>
      <c r="AY878" s="143" t="str">
        <f>IF(AO878="UI",VLOOKUP(AM878,'Convert Internation Units'!$A$2:$D$33,4,FALSE),IF(AM878="Penethamate hydroiodide",0.63,IF(AM878="Benzylpenicillin Procaine /
 Benzathine Penicillin",0.61,IF(AM878="Benzathine Penicillin",0.61,IF(AM878="Procaine benzylpenicillin",0.61,IF(AM878=Prodrug!H875,Prodrug!H875,Prodrug!H875))))))</f>
        <v/>
      </c>
      <c r="AZ878" s="240" t="str">
        <f>IFERROR((((Calculations!S875*Calculations!G875)/Calculations!E875)*'Data Entry'!X878),"")</f>
        <v/>
      </c>
      <c r="BA878" s="146" t="str">
        <f>IFERROR(VLOOKUP(AM878,Lists!$P$2:$Q$182,2,0),"")</f>
        <v/>
      </c>
    </row>
    <row r="879" spans="1:53" s="5" customFormat="1">
      <c r="A879" s="116">
        <v>873</v>
      </c>
      <c r="B879" s="232"/>
      <c r="C879" s="105"/>
      <c r="D879" s="105"/>
      <c r="E879" s="105"/>
      <c r="F879" s="106"/>
      <c r="G879" s="107"/>
      <c r="H879" s="107"/>
      <c r="I879" s="108"/>
      <c r="J879" s="110"/>
      <c r="K879" s="110"/>
      <c r="L879" s="110"/>
      <c r="M879" s="110"/>
      <c r="N879" s="110"/>
      <c r="O879" s="110"/>
      <c r="P879" s="110"/>
      <c r="Q879" s="110"/>
      <c r="R879" s="110"/>
      <c r="S879" s="110"/>
      <c r="T879" s="110"/>
      <c r="U879" s="110"/>
      <c r="V879" s="110"/>
      <c r="W879" s="109"/>
      <c r="X879" s="111"/>
      <c r="Y879" s="112"/>
      <c r="Z879" s="112"/>
      <c r="AA879" s="113"/>
      <c r="AB879" s="114"/>
      <c r="AC879" s="115"/>
      <c r="AD879" s="113"/>
      <c r="AE879" s="113"/>
      <c r="AF879" s="112"/>
      <c r="AG879" s="116"/>
      <c r="AH879" s="115"/>
      <c r="AI879" s="174"/>
      <c r="AJ879" s="104"/>
      <c r="AK879" s="115"/>
      <c r="AL879" s="112"/>
      <c r="AM879" s="116"/>
      <c r="AN879" s="115"/>
      <c r="AO879" s="248"/>
      <c r="AP879" s="242" t="str">
        <f>IF(AD879="UI",VLOOKUP(AB879,'Convert Internation Units'!$A$2:$D$33,4,FALSE),IF(AB879="Penethamate hydroiodide",0.63,IF(AB879="Benzylpenicillin Procaine /
 Benzathine Penicillin",0.61,IF(AB879="Benzathine Penicillin",0.61,IF(AB879="Procaine benzylpenicillin",0.61,IF(AB879=Prodrug!E876,Prodrug!E876,Prodrug!E876))))))</f>
        <v/>
      </c>
      <c r="AQ879" s="239" t="str">
        <f>IFERROR((((Calculations!C876*Calculations!G876)/Calculations!E876)*'Data Entry'!X879),"")</f>
        <v/>
      </c>
      <c r="AR879" s="234" t="str">
        <f>IFERROR(VLOOKUP(AB879,Lists!$P$2:$Q$182,2,0),"")</f>
        <v/>
      </c>
      <c r="AS879" s="233" t="str">
        <f>IF(AI879="UI",VLOOKUP(AG879,'Convert Internation Units'!$A$2:$D$33,4,FALSE),IF(AG879="Penethamate hydroiodide",0.63,IF(AG879="Benzylpenicillin Procaine /
 Benzathine Penicillin",0.61,IF(AG879="Benzathine Penicillin",0.61,IF(AG879="Procaine benzylpenicillin",0.61,IF(AG879=Prodrug!F876,Prodrug!F876,Prodrug!F876))))))</f>
        <v/>
      </c>
      <c r="AT879" s="239" t="str">
        <f>IFERROR((((Calculations!K876*Calculations!G876)/Calculations!E876)*'Data Entry'!X879),"")</f>
        <v/>
      </c>
      <c r="AU879" s="235" t="str">
        <f>IFERROR(VLOOKUP(AG879,Lists!$P$2:$Q$182,2,0),"")</f>
        <v/>
      </c>
      <c r="AV879" s="233" t="str">
        <f>IF(AL879="UI",VLOOKUP(AJ879,'Convert Internation Units'!$A$2:$D$33,4,FALSE),IF(AJ879="Penethamate hydroiodide",0.63,IF(AJ879="Benzylpenicillin Procaine /
 Benzathine Penicillin",0.61,IF(AJ879="Benzathine Penicillin",0.61,IF(AJ879="Procaine benzylpenicillin",0.61,IF(AJ879=Prodrug!G876,Prodrug!G876,Prodrug!G876))))))</f>
        <v/>
      </c>
      <c r="AW879" s="239" t="str">
        <f>IFERROR((((Calculations!O876*Calculations!G876)/Calculations!E876)*'Data Entry'!X879),"")</f>
        <v/>
      </c>
      <c r="AX879" s="235" t="str">
        <f>IFERROR(VLOOKUP(AJ879,Lists!$P$2:$Q$182,2,0),"")</f>
        <v/>
      </c>
      <c r="AY879" s="233" t="str">
        <f>IF(AO879="UI",VLOOKUP(AM879,'Convert Internation Units'!$A$2:$D$33,4,FALSE),IF(AM879="Penethamate hydroiodide",0.63,IF(AM879="Benzylpenicillin Procaine /
 Benzathine Penicillin",0.61,IF(AM879="Benzathine Penicillin",0.61,IF(AM879="Procaine benzylpenicillin",0.61,IF(AM879=Prodrug!H876,Prodrug!H876,Prodrug!H876))))))</f>
        <v/>
      </c>
      <c r="AZ879" s="239" t="str">
        <f>IFERROR((((Calculations!S876*Calculations!G876)/Calculations!E876)*'Data Entry'!X879),"")</f>
        <v/>
      </c>
      <c r="BA879" s="235" t="str">
        <f>IFERROR(VLOOKUP(AM879,Lists!$P$2:$Q$182,2,0),"")</f>
        <v/>
      </c>
    </row>
    <row r="880" spans="1:53" s="5" customFormat="1">
      <c r="A880" s="6">
        <v>874</v>
      </c>
      <c r="B880" s="231"/>
      <c r="C880" s="7"/>
      <c r="D880" s="7"/>
      <c r="E880" s="7"/>
      <c r="F880" s="67"/>
      <c r="G880" s="79"/>
      <c r="H880" s="79"/>
      <c r="I880" s="75"/>
      <c r="J880" s="76"/>
      <c r="K880" s="76"/>
      <c r="L880" s="76"/>
      <c r="M880" s="76"/>
      <c r="N880" s="76"/>
      <c r="O880" s="76"/>
      <c r="P880" s="76"/>
      <c r="Q880" s="76"/>
      <c r="R880" s="76"/>
      <c r="S880" s="76"/>
      <c r="T880" s="76"/>
      <c r="U880" s="76"/>
      <c r="V880" s="76"/>
      <c r="W880" s="80"/>
      <c r="X880" s="69"/>
      <c r="Y880" s="25"/>
      <c r="Z880" s="25"/>
      <c r="AA880" s="8"/>
      <c r="AB880" s="28"/>
      <c r="AC880" s="23"/>
      <c r="AD880" s="8"/>
      <c r="AE880" s="8"/>
      <c r="AF880" s="25"/>
      <c r="AG880" s="6"/>
      <c r="AH880" s="23"/>
      <c r="AI880" s="173"/>
      <c r="AJ880" s="26"/>
      <c r="AK880" s="23"/>
      <c r="AL880" s="25"/>
      <c r="AM880" s="6"/>
      <c r="AN880" s="23"/>
      <c r="AO880" s="247"/>
      <c r="AP880" s="243" t="str">
        <f>IF(AD880="UI",VLOOKUP(AB880,'Convert Internation Units'!$A$2:$D$33,4,FALSE),IF(AB880="Penethamate hydroiodide",0.63,IF(AB880="Benzylpenicillin Procaine /
 Benzathine Penicillin",0.61,IF(AB880="Benzathine Penicillin",0.61,IF(AB880="Procaine benzylpenicillin",0.61,IF(AB880=Prodrug!E877,Prodrug!E877,Prodrug!E877))))))</f>
        <v/>
      </c>
      <c r="AQ880" s="240" t="str">
        <f>IFERROR((((Calculations!C877*Calculations!G877)/Calculations!E877)*'Data Entry'!X880),"")</f>
        <v/>
      </c>
      <c r="AR880" s="141" t="str">
        <f>IFERROR(VLOOKUP(AB880,Lists!$P$2:$Q$182,2,0),"")</f>
        <v/>
      </c>
      <c r="AS880" s="143" t="str">
        <f>IF(AI880="UI",VLOOKUP(AG880,'Convert Internation Units'!$A$2:$D$33,4,FALSE),IF(AG880="Penethamate hydroiodide",0.63,IF(AG880="Benzylpenicillin Procaine /
 Benzathine Penicillin",0.61,IF(AG880="Benzathine Penicillin",0.61,IF(AG880="Procaine benzylpenicillin",0.61,IF(AG880=Prodrug!F877,Prodrug!F877,Prodrug!F877))))))</f>
        <v/>
      </c>
      <c r="AT880" s="240" t="str">
        <f>IFERROR((((Calculations!K877*Calculations!G877)/Calculations!E877)*'Data Entry'!X880),"")</f>
        <v/>
      </c>
      <c r="AU880" s="146" t="str">
        <f>IFERROR(VLOOKUP(AG880,Lists!$P$2:$Q$182,2,0),"")</f>
        <v/>
      </c>
      <c r="AV880" s="143" t="str">
        <f>IF(AL880="UI",VLOOKUP(AJ880,'Convert Internation Units'!$A$2:$D$33,4,FALSE),IF(AJ880="Penethamate hydroiodide",0.63,IF(AJ880="Benzylpenicillin Procaine /
 Benzathine Penicillin",0.61,IF(AJ880="Benzathine Penicillin",0.61,IF(AJ880="Procaine benzylpenicillin",0.61,IF(AJ880=Prodrug!G877,Prodrug!G877,Prodrug!G877))))))</f>
        <v/>
      </c>
      <c r="AW880" s="240" t="str">
        <f>IFERROR((((Calculations!O877*Calculations!G877)/Calculations!E877)*'Data Entry'!X880),"")</f>
        <v/>
      </c>
      <c r="AX880" s="146" t="str">
        <f>IFERROR(VLOOKUP(AJ880,Lists!$P$2:$Q$182,2,0),"")</f>
        <v/>
      </c>
      <c r="AY880" s="143" t="str">
        <f>IF(AO880="UI",VLOOKUP(AM880,'Convert Internation Units'!$A$2:$D$33,4,FALSE),IF(AM880="Penethamate hydroiodide",0.63,IF(AM880="Benzylpenicillin Procaine /
 Benzathine Penicillin",0.61,IF(AM880="Benzathine Penicillin",0.61,IF(AM880="Procaine benzylpenicillin",0.61,IF(AM880=Prodrug!H877,Prodrug!H877,Prodrug!H877))))))</f>
        <v/>
      </c>
      <c r="AZ880" s="240" t="str">
        <f>IFERROR((((Calculations!S877*Calculations!G877)/Calculations!E877)*'Data Entry'!X880),"")</f>
        <v/>
      </c>
      <c r="BA880" s="146" t="str">
        <f>IFERROR(VLOOKUP(AM880,Lists!$P$2:$Q$182,2,0),"")</f>
        <v/>
      </c>
    </row>
    <row r="881" spans="1:53" s="5" customFormat="1">
      <c r="A881" s="116">
        <v>875</v>
      </c>
      <c r="B881" s="232"/>
      <c r="C881" s="105"/>
      <c r="D881" s="105"/>
      <c r="E881" s="105"/>
      <c r="F881" s="106"/>
      <c r="G881" s="107"/>
      <c r="H881" s="107"/>
      <c r="I881" s="108"/>
      <c r="J881" s="110"/>
      <c r="K881" s="110"/>
      <c r="L881" s="110"/>
      <c r="M881" s="110"/>
      <c r="N881" s="110"/>
      <c r="O881" s="110"/>
      <c r="P881" s="110"/>
      <c r="Q881" s="110"/>
      <c r="R881" s="110"/>
      <c r="S881" s="110"/>
      <c r="T881" s="110"/>
      <c r="U881" s="110"/>
      <c r="V881" s="110"/>
      <c r="W881" s="109"/>
      <c r="X881" s="111"/>
      <c r="Y881" s="112"/>
      <c r="Z881" s="112"/>
      <c r="AA881" s="113"/>
      <c r="AB881" s="114"/>
      <c r="AC881" s="115"/>
      <c r="AD881" s="113"/>
      <c r="AE881" s="113"/>
      <c r="AF881" s="112"/>
      <c r="AG881" s="116"/>
      <c r="AH881" s="115"/>
      <c r="AI881" s="174"/>
      <c r="AJ881" s="104"/>
      <c r="AK881" s="115"/>
      <c r="AL881" s="112"/>
      <c r="AM881" s="116"/>
      <c r="AN881" s="115"/>
      <c r="AO881" s="248"/>
      <c r="AP881" s="242" t="str">
        <f>IF(AD881="UI",VLOOKUP(AB881,'Convert Internation Units'!$A$2:$D$33,4,FALSE),IF(AB881="Penethamate hydroiodide",0.63,IF(AB881="Benzylpenicillin Procaine /
 Benzathine Penicillin",0.61,IF(AB881="Benzathine Penicillin",0.61,IF(AB881="Procaine benzylpenicillin",0.61,IF(AB881=Prodrug!E878,Prodrug!E878,Prodrug!E878))))))</f>
        <v/>
      </c>
      <c r="AQ881" s="239" t="str">
        <f>IFERROR((((Calculations!C878*Calculations!G878)/Calculations!E878)*'Data Entry'!X881),"")</f>
        <v/>
      </c>
      <c r="AR881" s="234" t="str">
        <f>IFERROR(VLOOKUP(AB881,Lists!$P$2:$Q$182,2,0),"")</f>
        <v/>
      </c>
      <c r="AS881" s="233" t="str">
        <f>IF(AI881="UI",VLOOKUP(AG881,'Convert Internation Units'!$A$2:$D$33,4,FALSE),IF(AG881="Penethamate hydroiodide",0.63,IF(AG881="Benzylpenicillin Procaine /
 Benzathine Penicillin",0.61,IF(AG881="Benzathine Penicillin",0.61,IF(AG881="Procaine benzylpenicillin",0.61,IF(AG881=Prodrug!F878,Prodrug!F878,Prodrug!F878))))))</f>
        <v/>
      </c>
      <c r="AT881" s="239" t="str">
        <f>IFERROR((((Calculations!K878*Calculations!G878)/Calculations!E878)*'Data Entry'!X881),"")</f>
        <v/>
      </c>
      <c r="AU881" s="235" t="str">
        <f>IFERROR(VLOOKUP(AG881,Lists!$P$2:$Q$182,2,0),"")</f>
        <v/>
      </c>
      <c r="AV881" s="233" t="str">
        <f>IF(AL881="UI",VLOOKUP(AJ881,'Convert Internation Units'!$A$2:$D$33,4,FALSE),IF(AJ881="Penethamate hydroiodide",0.63,IF(AJ881="Benzylpenicillin Procaine /
 Benzathine Penicillin",0.61,IF(AJ881="Benzathine Penicillin",0.61,IF(AJ881="Procaine benzylpenicillin",0.61,IF(AJ881=Prodrug!G878,Prodrug!G878,Prodrug!G878))))))</f>
        <v/>
      </c>
      <c r="AW881" s="239" t="str">
        <f>IFERROR((((Calculations!O878*Calculations!G878)/Calculations!E878)*'Data Entry'!X881),"")</f>
        <v/>
      </c>
      <c r="AX881" s="235" t="str">
        <f>IFERROR(VLOOKUP(AJ881,Lists!$P$2:$Q$182,2,0),"")</f>
        <v/>
      </c>
      <c r="AY881" s="233" t="str">
        <f>IF(AO881="UI",VLOOKUP(AM881,'Convert Internation Units'!$A$2:$D$33,4,FALSE),IF(AM881="Penethamate hydroiodide",0.63,IF(AM881="Benzylpenicillin Procaine /
 Benzathine Penicillin",0.61,IF(AM881="Benzathine Penicillin",0.61,IF(AM881="Procaine benzylpenicillin",0.61,IF(AM881=Prodrug!H878,Prodrug!H878,Prodrug!H878))))))</f>
        <v/>
      </c>
      <c r="AZ881" s="239" t="str">
        <f>IFERROR((((Calculations!S878*Calculations!G878)/Calculations!E878)*'Data Entry'!X881),"")</f>
        <v/>
      </c>
      <c r="BA881" s="235" t="str">
        <f>IFERROR(VLOOKUP(AM881,Lists!$P$2:$Q$182,2,0),"")</f>
        <v/>
      </c>
    </row>
    <row r="882" spans="1:53" s="5" customFormat="1">
      <c r="A882" s="6">
        <v>876</v>
      </c>
      <c r="B882" s="231"/>
      <c r="C882" s="7"/>
      <c r="D882" s="7"/>
      <c r="E882" s="7"/>
      <c r="F882" s="67"/>
      <c r="G882" s="79"/>
      <c r="H882" s="79"/>
      <c r="I882" s="75"/>
      <c r="J882" s="76"/>
      <c r="K882" s="76"/>
      <c r="L882" s="76"/>
      <c r="M882" s="76"/>
      <c r="N882" s="76"/>
      <c r="O882" s="76"/>
      <c r="P882" s="76"/>
      <c r="Q882" s="76"/>
      <c r="R882" s="76"/>
      <c r="S882" s="76"/>
      <c r="T882" s="76"/>
      <c r="U882" s="76"/>
      <c r="V882" s="76"/>
      <c r="W882" s="80"/>
      <c r="X882" s="69"/>
      <c r="Y882" s="25"/>
      <c r="Z882" s="25"/>
      <c r="AA882" s="8"/>
      <c r="AB882" s="28"/>
      <c r="AC882" s="23"/>
      <c r="AD882" s="8"/>
      <c r="AE882" s="8"/>
      <c r="AF882" s="25"/>
      <c r="AG882" s="6"/>
      <c r="AH882" s="23"/>
      <c r="AI882" s="173"/>
      <c r="AJ882" s="26"/>
      <c r="AK882" s="23"/>
      <c r="AL882" s="25"/>
      <c r="AM882" s="6"/>
      <c r="AN882" s="23"/>
      <c r="AO882" s="247"/>
      <c r="AP882" s="243" t="str">
        <f>IF(AD882="UI",VLOOKUP(AB882,'Convert Internation Units'!$A$2:$D$33,4,FALSE),IF(AB882="Penethamate hydroiodide",0.63,IF(AB882="Benzylpenicillin Procaine /
 Benzathine Penicillin",0.61,IF(AB882="Benzathine Penicillin",0.61,IF(AB882="Procaine benzylpenicillin",0.61,IF(AB882=Prodrug!E879,Prodrug!E879,Prodrug!E879))))))</f>
        <v/>
      </c>
      <c r="AQ882" s="240" t="str">
        <f>IFERROR((((Calculations!C879*Calculations!G879)/Calculations!E879)*'Data Entry'!X882),"")</f>
        <v/>
      </c>
      <c r="AR882" s="141" t="str">
        <f>IFERROR(VLOOKUP(AB882,Lists!$P$2:$Q$182,2,0),"")</f>
        <v/>
      </c>
      <c r="AS882" s="143" t="str">
        <f>IF(AI882="UI",VLOOKUP(AG882,'Convert Internation Units'!$A$2:$D$33,4,FALSE),IF(AG882="Penethamate hydroiodide",0.63,IF(AG882="Benzylpenicillin Procaine /
 Benzathine Penicillin",0.61,IF(AG882="Benzathine Penicillin",0.61,IF(AG882="Procaine benzylpenicillin",0.61,IF(AG882=Prodrug!F879,Prodrug!F879,Prodrug!F879))))))</f>
        <v/>
      </c>
      <c r="AT882" s="240" t="str">
        <f>IFERROR((((Calculations!K879*Calculations!G879)/Calculations!E879)*'Data Entry'!X882),"")</f>
        <v/>
      </c>
      <c r="AU882" s="146" t="str">
        <f>IFERROR(VLOOKUP(AG882,Lists!$P$2:$Q$182,2,0),"")</f>
        <v/>
      </c>
      <c r="AV882" s="143" t="str">
        <f>IF(AL882="UI",VLOOKUP(AJ882,'Convert Internation Units'!$A$2:$D$33,4,FALSE),IF(AJ882="Penethamate hydroiodide",0.63,IF(AJ882="Benzylpenicillin Procaine /
 Benzathine Penicillin",0.61,IF(AJ882="Benzathine Penicillin",0.61,IF(AJ882="Procaine benzylpenicillin",0.61,IF(AJ882=Prodrug!G879,Prodrug!G879,Prodrug!G879))))))</f>
        <v/>
      </c>
      <c r="AW882" s="240" t="str">
        <f>IFERROR((((Calculations!O879*Calculations!G879)/Calculations!E879)*'Data Entry'!X882),"")</f>
        <v/>
      </c>
      <c r="AX882" s="146" t="str">
        <f>IFERROR(VLOOKUP(AJ882,Lists!$P$2:$Q$182,2,0),"")</f>
        <v/>
      </c>
      <c r="AY882" s="143" t="str">
        <f>IF(AO882="UI",VLOOKUP(AM882,'Convert Internation Units'!$A$2:$D$33,4,FALSE),IF(AM882="Penethamate hydroiodide",0.63,IF(AM882="Benzylpenicillin Procaine /
 Benzathine Penicillin",0.61,IF(AM882="Benzathine Penicillin",0.61,IF(AM882="Procaine benzylpenicillin",0.61,IF(AM882=Prodrug!H879,Prodrug!H879,Prodrug!H879))))))</f>
        <v/>
      </c>
      <c r="AZ882" s="240" t="str">
        <f>IFERROR((((Calculations!S879*Calculations!G879)/Calculations!E879)*'Data Entry'!X882),"")</f>
        <v/>
      </c>
      <c r="BA882" s="146" t="str">
        <f>IFERROR(VLOOKUP(AM882,Lists!$P$2:$Q$182,2,0),"")</f>
        <v/>
      </c>
    </row>
    <row r="883" spans="1:53" s="5" customFormat="1">
      <c r="A883" s="116">
        <v>877</v>
      </c>
      <c r="B883" s="232"/>
      <c r="C883" s="105"/>
      <c r="D883" s="105"/>
      <c r="E883" s="105"/>
      <c r="F883" s="106"/>
      <c r="G883" s="107"/>
      <c r="H883" s="107"/>
      <c r="I883" s="108"/>
      <c r="J883" s="110"/>
      <c r="K883" s="110"/>
      <c r="L883" s="110"/>
      <c r="M883" s="110"/>
      <c r="N883" s="110"/>
      <c r="O883" s="110"/>
      <c r="P883" s="110"/>
      <c r="Q883" s="110"/>
      <c r="R883" s="110"/>
      <c r="S883" s="110"/>
      <c r="T883" s="110"/>
      <c r="U883" s="110"/>
      <c r="V883" s="110"/>
      <c r="W883" s="109"/>
      <c r="X883" s="111"/>
      <c r="Y883" s="112"/>
      <c r="Z883" s="112"/>
      <c r="AA883" s="113"/>
      <c r="AB883" s="114"/>
      <c r="AC883" s="115"/>
      <c r="AD883" s="113"/>
      <c r="AE883" s="113"/>
      <c r="AF883" s="112"/>
      <c r="AG883" s="116"/>
      <c r="AH883" s="115"/>
      <c r="AI883" s="174"/>
      <c r="AJ883" s="104"/>
      <c r="AK883" s="115"/>
      <c r="AL883" s="112"/>
      <c r="AM883" s="116"/>
      <c r="AN883" s="115"/>
      <c r="AO883" s="248"/>
      <c r="AP883" s="242" t="str">
        <f>IF(AD883="UI",VLOOKUP(AB883,'Convert Internation Units'!$A$2:$D$33,4,FALSE),IF(AB883="Penethamate hydroiodide",0.63,IF(AB883="Benzylpenicillin Procaine /
 Benzathine Penicillin",0.61,IF(AB883="Benzathine Penicillin",0.61,IF(AB883="Procaine benzylpenicillin",0.61,IF(AB883=Prodrug!E880,Prodrug!E880,Prodrug!E880))))))</f>
        <v/>
      </c>
      <c r="AQ883" s="239" t="str">
        <f>IFERROR((((Calculations!C880*Calculations!G880)/Calculations!E880)*'Data Entry'!X883),"")</f>
        <v/>
      </c>
      <c r="AR883" s="234" t="str">
        <f>IFERROR(VLOOKUP(AB883,Lists!$P$2:$Q$182,2,0),"")</f>
        <v/>
      </c>
      <c r="AS883" s="233" t="str">
        <f>IF(AI883="UI",VLOOKUP(AG883,'Convert Internation Units'!$A$2:$D$33,4,FALSE),IF(AG883="Penethamate hydroiodide",0.63,IF(AG883="Benzylpenicillin Procaine /
 Benzathine Penicillin",0.61,IF(AG883="Benzathine Penicillin",0.61,IF(AG883="Procaine benzylpenicillin",0.61,IF(AG883=Prodrug!F880,Prodrug!F880,Prodrug!F880))))))</f>
        <v/>
      </c>
      <c r="AT883" s="239" t="str">
        <f>IFERROR((((Calculations!K880*Calculations!G880)/Calculations!E880)*'Data Entry'!X883),"")</f>
        <v/>
      </c>
      <c r="AU883" s="235" t="str">
        <f>IFERROR(VLOOKUP(AG883,Lists!$P$2:$Q$182,2,0),"")</f>
        <v/>
      </c>
      <c r="AV883" s="233" t="str">
        <f>IF(AL883="UI",VLOOKUP(AJ883,'Convert Internation Units'!$A$2:$D$33,4,FALSE),IF(AJ883="Penethamate hydroiodide",0.63,IF(AJ883="Benzylpenicillin Procaine /
 Benzathine Penicillin",0.61,IF(AJ883="Benzathine Penicillin",0.61,IF(AJ883="Procaine benzylpenicillin",0.61,IF(AJ883=Prodrug!G880,Prodrug!G880,Prodrug!G880))))))</f>
        <v/>
      </c>
      <c r="AW883" s="239" t="str">
        <f>IFERROR((((Calculations!O880*Calculations!G880)/Calculations!E880)*'Data Entry'!X883),"")</f>
        <v/>
      </c>
      <c r="AX883" s="235" t="str">
        <f>IFERROR(VLOOKUP(AJ883,Lists!$P$2:$Q$182,2,0),"")</f>
        <v/>
      </c>
      <c r="AY883" s="233" t="str">
        <f>IF(AO883="UI",VLOOKUP(AM883,'Convert Internation Units'!$A$2:$D$33,4,FALSE),IF(AM883="Penethamate hydroiodide",0.63,IF(AM883="Benzylpenicillin Procaine /
 Benzathine Penicillin",0.61,IF(AM883="Benzathine Penicillin",0.61,IF(AM883="Procaine benzylpenicillin",0.61,IF(AM883=Prodrug!H880,Prodrug!H880,Prodrug!H880))))))</f>
        <v/>
      </c>
      <c r="AZ883" s="239" t="str">
        <f>IFERROR((((Calculations!S880*Calculations!G880)/Calculations!E880)*'Data Entry'!X883),"")</f>
        <v/>
      </c>
      <c r="BA883" s="235" t="str">
        <f>IFERROR(VLOOKUP(AM883,Lists!$P$2:$Q$182,2,0),"")</f>
        <v/>
      </c>
    </row>
    <row r="884" spans="1:53" s="5" customFormat="1">
      <c r="A884" s="6">
        <v>878</v>
      </c>
      <c r="B884" s="231"/>
      <c r="C884" s="7"/>
      <c r="D884" s="7"/>
      <c r="E884" s="7"/>
      <c r="F884" s="67"/>
      <c r="G884" s="79"/>
      <c r="H884" s="79"/>
      <c r="I884" s="75"/>
      <c r="J884" s="76"/>
      <c r="K884" s="76"/>
      <c r="L884" s="76"/>
      <c r="M884" s="76"/>
      <c r="N884" s="76"/>
      <c r="O884" s="76"/>
      <c r="P884" s="76"/>
      <c r="Q884" s="76"/>
      <c r="R884" s="76"/>
      <c r="S884" s="76"/>
      <c r="T884" s="76"/>
      <c r="U884" s="76"/>
      <c r="V884" s="76"/>
      <c r="W884" s="80"/>
      <c r="X884" s="69"/>
      <c r="Y884" s="25"/>
      <c r="Z884" s="25"/>
      <c r="AA884" s="8"/>
      <c r="AB884" s="28"/>
      <c r="AC884" s="23"/>
      <c r="AD884" s="8"/>
      <c r="AE884" s="8"/>
      <c r="AF884" s="25"/>
      <c r="AG884" s="6"/>
      <c r="AH884" s="23"/>
      <c r="AI884" s="173"/>
      <c r="AJ884" s="26"/>
      <c r="AK884" s="23"/>
      <c r="AL884" s="25"/>
      <c r="AM884" s="6"/>
      <c r="AN884" s="23"/>
      <c r="AO884" s="247"/>
      <c r="AP884" s="243" t="str">
        <f>IF(AD884="UI",VLOOKUP(AB884,'Convert Internation Units'!$A$2:$D$33,4,FALSE),IF(AB884="Penethamate hydroiodide",0.63,IF(AB884="Benzylpenicillin Procaine /
 Benzathine Penicillin",0.61,IF(AB884="Benzathine Penicillin",0.61,IF(AB884="Procaine benzylpenicillin",0.61,IF(AB884=Prodrug!E881,Prodrug!E881,Prodrug!E881))))))</f>
        <v/>
      </c>
      <c r="AQ884" s="240" t="str">
        <f>IFERROR((((Calculations!C881*Calculations!G881)/Calculations!E881)*'Data Entry'!X884),"")</f>
        <v/>
      </c>
      <c r="AR884" s="141" t="str">
        <f>IFERROR(VLOOKUP(AB884,Lists!$P$2:$Q$182,2,0),"")</f>
        <v/>
      </c>
      <c r="AS884" s="143" t="str">
        <f>IF(AI884="UI",VLOOKUP(AG884,'Convert Internation Units'!$A$2:$D$33,4,FALSE),IF(AG884="Penethamate hydroiodide",0.63,IF(AG884="Benzylpenicillin Procaine /
 Benzathine Penicillin",0.61,IF(AG884="Benzathine Penicillin",0.61,IF(AG884="Procaine benzylpenicillin",0.61,IF(AG884=Prodrug!F881,Prodrug!F881,Prodrug!F881))))))</f>
        <v/>
      </c>
      <c r="AT884" s="240" t="str">
        <f>IFERROR((((Calculations!K881*Calculations!G881)/Calculations!E881)*'Data Entry'!X884),"")</f>
        <v/>
      </c>
      <c r="AU884" s="146" t="str">
        <f>IFERROR(VLOOKUP(AG884,Lists!$P$2:$Q$182,2,0),"")</f>
        <v/>
      </c>
      <c r="AV884" s="143" t="str">
        <f>IF(AL884="UI",VLOOKUP(AJ884,'Convert Internation Units'!$A$2:$D$33,4,FALSE),IF(AJ884="Penethamate hydroiodide",0.63,IF(AJ884="Benzylpenicillin Procaine /
 Benzathine Penicillin",0.61,IF(AJ884="Benzathine Penicillin",0.61,IF(AJ884="Procaine benzylpenicillin",0.61,IF(AJ884=Prodrug!G881,Prodrug!G881,Prodrug!G881))))))</f>
        <v/>
      </c>
      <c r="AW884" s="240" t="str">
        <f>IFERROR((((Calculations!O881*Calculations!G881)/Calculations!E881)*'Data Entry'!X884),"")</f>
        <v/>
      </c>
      <c r="AX884" s="146" t="str">
        <f>IFERROR(VLOOKUP(AJ884,Lists!$P$2:$Q$182,2,0),"")</f>
        <v/>
      </c>
      <c r="AY884" s="143" t="str">
        <f>IF(AO884="UI",VLOOKUP(AM884,'Convert Internation Units'!$A$2:$D$33,4,FALSE),IF(AM884="Penethamate hydroiodide",0.63,IF(AM884="Benzylpenicillin Procaine /
 Benzathine Penicillin",0.61,IF(AM884="Benzathine Penicillin",0.61,IF(AM884="Procaine benzylpenicillin",0.61,IF(AM884=Prodrug!H881,Prodrug!H881,Prodrug!H881))))))</f>
        <v/>
      </c>
      <c r="AZ884" s="240" t="str">
        <f>IFERROR((((Calculations!S881*Calculations!G881)/Calculations!E881)*'Data Entry'!X884),"")</f>
        <v/>
      </c>
      <c r="BA884" s="146" t="str">
        <f>IFERROR(VLOOKUP(AM884,Lists!$P$2:$Q$182,2,0),"")</f>
        <v/>
      </c>
    </row>
    <row r="885" spans="1:53" s="5" customFormat="1">
      <c r="A885" s="116">
        <v>879</v>
      </c>
      <c r="B885" s="232"/>
      <c r="C885" s="105"/>
      <c r="D885" s="105"/>
      <c r="E885" s="105"/>
      <c r="F885" s="106"/>
      <c r="G885" s="107"/>
      <c r="H885" s="107"/>
      <c r="I885" s="108"/>
      <c r="J885" s="110"/>
      <c r="K885" s="110"/>
      <c r="L885" s="110"/>
      <c r="M885" s="110"/>
      <c r="N885" s="110"/>
      <c r="O885" s="110"/>
      <c r="P885" s="110"/>
      <c r="Q885" s="110"/>
      <c r="R885" s="110"/>
      <c r="S885" s="110"/>
      <c r="T885" s="110"/>
      <c r="U885" s="110"/>
      <c r="V885" s="110"/>
      <c r="W885" s="109"/>
      <c r="X885" s="111"/>
      <c r="Y885" s="112"/>
      <c r="Z885" s="112"/>
      <c r="AA885" s="113"/>
      <c r="AB885" s="114"/>
      <c r="AC885" s="115"/>
      <c r="AD885" s="113"/>
      <c r="AE885" s="113"/>
      <c r="AF885" s="112"/>
      <c r="AG885" s="116"/>
      <c r="AH885" s="115"/>
      <c r="AI885" s="174"/>
      <c r="AJ885" s="104"/>
      <c r="AK885" s="115"/>
      <c r="AL885" s="112"/>
      <c r="AM885" s="116"/>
      <c r="AN885" s="115"/>
      <c r="AO885" s="248"/>
      <c r="AP885" s="242" t="str">
        <f>IF(AD885="UI",VLOOKUP(AB885,'Convert Internation Units'!$A$2:$D$33,4,FALSE),IF(AB885="Penethamate hydroiodide",0.63,IF(AB885="Benzylpenicillin Procaine /
 Benzathine Penicillin",0.61,IF(AB885="Benzathine Penicillin",0.61,IF(AB885="Procaine benzylpenicillin",0.61,IF(AB885=Prodrug!E882,Prodrug!E882,Prodrug!E882))))))</f>
        <v/>
      </c>
      <c r="AQ885" s="239" t="str">
        <f>IFERROR((((Calculations!C882*Calculations!G882)/Calculations!E882)*'Data Entry'!X885),"")</f>
        <v/>
      </c>
      <c r="AR885" s="234" t="str">
        <f>IFERROR(VLOOKUP(AB885,Lists!$P$2:$Q$182,2,0),"")</f>
        <v/>
      </c>
      <c r="AS885" s="233" t="str">
        <f>IF(AI885="UI",VLOOKUP(AG885,'Convert Internation Units'!$A$2:$D$33,4,FALSE),IF(AG885="Penethamate hydroiodide",0.63,IF(AG885="Benzylpenicillin Procaine /
 Benzathine Penicillin",0.61,IF(AG885="Benzathine Penicillin",0.61,IF(AG885="Procaine benzylpenicillin",0.61,IF(AG885=Prodrug!F882,Prodrug!F882,Prodrug!F882))))))</f>
        <v/>
      </c>
      <c r="AT885" s="239" t="str">
        <f>IFERROR((((Calculations!K882*Calculations!G882)/Calculations!E882)*'Data Entry'!X885),"")</f>
        <v/>
      </c>
      <c r="AU885" s="235" t="str">
        <f>IFERROR(VLOOKUP(AG885,Lists!$P$2:$Q$182,2,0),"")</f>
        <v/>
      </c>
      <c r="AV885" s="233" t="str">
        <f>IF(AL885="UI",VLOOKUP(AJ885,'Convert Internation Units'!$A$2:$D$33,4,FALSE),IF(AJ885="Penethamate hydroiodide",0.63,IF(AJ885="Benzylpenicillin Procaine /
 Benzathine Penicillin",0.61,IF(AJ885="Benzathine Penicillin",0.61,IF(AJ885="Procaine benzylpenicillin",0.61,IF(AJ885=Prodrug!G882,Prodrug!G882,Prodrug!G882))))))</f>
        <v/>
      </c>
      <c r="AW885" s="239" t="str">
        <f>IFERROR((((Calculations!O882*Calculations!G882)/Calculations!E882)*'Data Entry'!X885),"")</f>
        <v/>
      </c>
      <c r="AX885" s="235" t="str">
        <f>IFERROR(VLOOKUP(AJ885,Lists!$P$2:$Q$182,2,0),"")</f>
        <v/>
      </c>
      <c r="AY885" s="233" t="str">
        <f>IF(AO885="UI",VLOOKUP(AM885,'Convert Internation Units'!$A$2:$D$33,4,FALSE),IF(AM885="Penethamate hydroiodide",0.63,IF(AM885="Benzylpenicillin Procaine /
 Benzathine Penicillin",0.61,IF(AM885="Benzathine Penicillin",0.61,IF(AM885="Procaine benzylpenicillin",0.61,IF(AM885=Prodrug!H882,Prodrug!H882,Prodrug!H882))))))</f>
        <v/>
      </c>
      <c r="AZ885" s="239" t="str">
        <f>IFERROR((((Calculations!S882*Calculations!G882)/Calculations!E882)*'Data Entry'!X885),"")</f>
        <v/>
      </c>
      <c r="BA885" s="235" t="str">
        <f>IFERROR(VLOOKUP(AM885,Lists!$P$2:$Q$182,2,0),"")</f>
        <v/>
      </c>
    </row>
    <row r="886" spans="1:53" s="5" customFormat="1">
      <c r="A886" s="6">
        <v>880</v>
      </c>
      <c r="B886" s="231"/>
      <c r="C886" s="7"/>
      <c r="D886" s="7"/>
      <c r="E886" s="7"/>
      <c r="F886" s="67"/>
      <c r="G886" s="79"/>
      <c r="H886" s="79"/>
      <c r="I886" s="75"/>
      <c r="J886" s="76"/>
      <c r="K886" s="76"/>
      <c r="L886" s="76"/>
      <c r="M886" s="76"/>
      <c r="N886" s="76"/>
      <c r="O886" s="76"/>
      <c r="P886" s="76"/>
      <c r="Q886" s="76"/>
      <c r="R886" s="76"/>
      <c r="S886" s="76"/>
      <c r="T886" s="76"/>
      <c r="U886" s="76"/>
      <c r="V886" s="76"/>
      <c r="W886" s="80"/>
      <c r="X886" s="69"/>
      <c r="Y886" s="25"/>
      <c r="Z886" s="25"/>
      <c r="AA886" s="8"/>
      <c r="AB886" s="28"/>
      <c r="AC886" s="23"/>
      <c r="AD886" s="8"/>
      <c r="AE886" s="8"/>
      <c r="AF886" s="25"/>
      <c r="AG886" s="6"/>
      <c r="AH886" s="23"/>
      <c r="AI886" s="173"/>
      <c r="AJ886" s="26"/>
      <c r="AK886" s="23"/>
      <c r="AL886" s="25"/>
      <c r="AM886" s="6"/>
      <c r="AN886" s="23"/>
      <c r="AO886" s="247"/>
      <c r="AP886" s="243" t="str">
        <f>IF(AD886="UI",VLOOKUP(AB886,'Convert Internation Units'!$A$2:$D$33,4,FALSE),IF(AB886="Penethamate hydroiodide",0.63,IF(AB886="Benzylpenicillin Procaine /
 Benzathine Penicillin",0.61,IF(AB886="Benzathine Penicillin",0.61,IF(AB886="Procaine benzylpenicillin",0.61,IF(AB886=Prodrug!E883,Prodrug!E883,Prodrug!E883))))))</f>
        <v/>
      </c>
      <c r="AQ886" s="240" t="str">
        <f>IFERROR((((Calculations!C883*Calculations!G883)/Calculations!E883)*'Data Entry'!X886),"")</f>
        <v/>
      </c>
      <c r="AR886" s="141" t="str">
        <f>IFERROR(VLOOKUP(AB886,Lists!$P$2:$Q$182,2,0),"")</f>
        <v/>
      </c>
      <c r="AS886" s="143" t="str">
        <f>IF(AI886="UI",VLOOKUP(AG886,'Convert Internation Units'!$A$2:$D$33,4,FALSE),IF(AG886="Penethamate hydroiodide",0.63,IF(AG886="Benzylpenicillin Procaine /
 Benzathine Penicillin",0.61,IF(AG886="Benzathine Penicillin",0.61,IF(AG886="Procaine benzylpenicillin",0.61,IF(AG886=Prodrug!F883,Prodrug!F883,Prodrug!F883))))))</f>
        <v/>
      </c>
      <c r="AT886" s="240" t="str">
        <f>IFERROR((((Calculations!K883*Calculations!G883)/Calculations!E883)*'Data Entry'!X886),"")</f>
        <v/>
      </c>
      <c r="AU886" s="146" t="str">
        <f>IFERROR(VLOOKUP(AG886,Lists!$P$2:$Q$182,2,0),"")</f>
        <v/>
      </c>
      <c r="AV886" s="143" t="str">
        <f>IF(AL886="UI",VLOOKUP(AJ886,'Convert Internation Units'!$A$2:$D$33,4,FALSE),IF(AJ886="Penethamate hydroiodide",0.63,IF(AJ886="Benzylpenicillin Procaine /
 Benzathine Penicillin",0.61,IF(AJ886="Benzathine Penicillin",0.61,IF(AJ886="Procaine benzylpenicillin",0.61,IF(AJ886=Prodrug!G883,Prodrug!G883,Prodrug!G883))))))</f>
        <v/>
      </c>
      <c r="AW886" s="240" t="str">
        <f>IFERROR((((Calculations!O883*Calculations!G883)/Calculations!E883)*'Data Entry'!X886),"")</f>
        <v/>
      </c>
      <c r="AX886" s="146" t="str">
        <f>IFERROR(VLOOKUP(AJ886,Lists!$P$2:$Q$182,2,0),"")</f>
        <v/>
      </c>
      <c r="AY886" s="143" t="str">
        <f>IF(AO886="UI",VLOOKUP(AM886,'Convert Internation Units'!$A$2:$D$33,4,FALSE),IF(AM886="Penethamate hydroiodide",0.63,IF(AM886="Benzylpenicillin Procaine /
 Benzathine Penicillin",0.61,IF(AM886="Benzathine Penicillin",0.61,IF(AM886="Procaine benzylpenicillin",0.61,IF(AM886=Prodrug!H883,Prodrug!H883,Prodrug!H883))))))</f>
        <v/>
      </c>
      <c r="AZ886" s="240" t="str">
        <f>IFERROR((((Calculations!S883*Calculations!G883)/Calculations!E883)*'Data Entry'!X886),"")</f>
        <v/>
      </c>
      <c r="BA886" s="146" t="str">
        <f>IFERROR(VLOOKUP(AM886,Lists!$P$2:$Q$182,2,0),"")</f>
        <v/>
      </c>
    </row>
    <row r="887" spans="1:53" s="5" customFormat="1">
      <c r="A887" s="116">
        <v>881</v>
      </c>
      <c r="B887" s="232"/>
      <c r="C887" s="105"/>
      <c r="D887" s="105"/>
      <c r="E887" s="105"/>
      <c r="F887" s="106"/>
      <c r="G887" s="107"/>
      <c r="H887" s="107"/>
      <c r="I887" s="108"/>
      <c r="J887" s="110"/>
      <c r="K887" s="110"/>
      <c r="L887" s="110"/>
      <c r="M887" s="110"/>
      <c r="N887" s="110"/>
      <c r="O887" s="110"/>
      <c r="P887" s="110"/>
      <c r="Q887" s="110"/>
      <c r="R887" s="110"/>
      <c r="S887" s="110"/>
      <c r="T887" s="110"/>
      <c r="U887" s="110"/>
      <c r="V887" s="110"/>
      <c r="W887" s="109"/>
      <c r="X887" s="111"/>
      <c r="Y887" s="112"/>
      <c r="Z887" s="112"/>
      <c r="AA887" s="113"/>
      <c r="AB887" s="114"/>
      <c r="AC887" s="115"/>
      <c r="AD887" s="113"/>
      <c r="AE887" s="113"/>
      <c r="AF887" s="112"/>
      <c r="AG887" s="116"/>
      <c r="AH887" s="115"/>
      <c r="AI887" s="174"/>
      <c r="AJ887" s="104"/>
      <c r="AK887" s="115"/>
      <c r="AL887" s="112"/>
      <c r="AM887" s="116"/>
      <c r="AN887" s="115"/>
      <c r="AO887" s="248"/>
      <c r="AP887" s="242" t="str">
        <f>IF(AD887="UI",VLOOKUP(AB887,'Convert Internation Units'!$A$2:$D$33,4,FALSE),IF(AB887="Penethamate hydroiodide",0.63,IF(AB887="Benzylpenicillin Procaine /
 Benzathine Penicillin",0.61,IF(AB887="Benzathine Penicillin",0.61,IF(AB887="Procaine benzylpenicillin",0.61,IF(AB887=Prodrug!E884,Prodrug!E884,Prodrug!E884))))))</f>
        <v/>
      </c>
      <c r="AQ887" s="239" t="str">
        <f>IFERROR((((Calculations!C884*Calculations!G884)/Calculations!E884)*'Data Entry'!X887),"")</f>
        <v/>
      </c>
      <c r="AR887" s="234" t="str">
        <f>IFERROR(VLOOKUP(AB887,Lists!$P$2:$Q$182,2,0),"")</f>
        <v/>
      </c>
      <c r="AS887" s="233" t="str">
        <f>IF(AI887="UI",VLOOKUP(AG887,'Convert Internation Units'!$A$2:$D$33,4,FALSE),IF(AG887="Penethamate hydroiodide",0.63,IF(AG887="Benzylpenicillin Procaine /
 Benzathine Penicillin",0.61,IF(AG887="Benzathine Penicillin",0.61,IF(AG887="Procaine benzylpenicillin",0.61,IF(AG887=Prodrug!F884,Prodrug!F884,Prodrug!F884))))))</f>
        <v/>
      </c>
      <c r="AT887" s="239" t="str">
        <f>IFERROR((((Calculations!K884*Calculations!G884)/Calculations!E884)*'Data Entry'!X887),"")</f>
        <v/>
      </c>
      <c r="AU887" s="235" t="str">
        <f>IFERROR(VLOOKUP(AG887,Lists!$P$2:$Q$182,2,0),"")</f>
        <v/>
      </c>
      <c r="AV887" s="233" t="str">
        <f>IF(AL887="UI",VLOOKUP(AJ887,'Convert Internation Units'!$A$2:$D$33,4,FALSE),IF(AJ887="Penethamate hydroiodide",0.63,IF(AJ887="Benzylpenicillin Procaine /
 Benzathine Penicillin",0.61,IF(AJ887="Benzathine Penicillin",0.61,IF(AJ887="Procaine benzylpenicillin",0.61,IF(AJ887=Prodrug!G884,Prodrug!G884,Prodrug!G884))))))</f>
        <v/>
      </c>
      <c r="AW887" s="239" t="str">
        <f>IFERROR((((Calculations!O884*Calculations!G884)/Calculations!E884)*'Data Entry'!X887),"")</f>
        <v/>
      </c>
      <c r="AX887" s="235" t="str">
        <f>IFERROR(VLOOKUP(AJ887,Lists!$P$2:$Q$182,2,0),"")</f>
        <v/>
      </c>
      <c r="AY887" s="233" t="str">
        <f>IF(AO887="UI",VLOOKUP(AM887,'Convert Internation Units'!$A$2:$D$33,4,FALSE),IF(AM887="Penethamate hydroiodide",0.63,IF(AM887="Benzylpenicillin Procaine /
 Benzathine Penicillin",0.61,IF(AM887="Benzathine Penicillin",0.61,IF(AM887="Procaine benzylpenicillin",0.61,IF(AM887=Prodrug!H884,Prodrug!H884,Prodrug!H884))))))</f>
        <v/>
      </c>
      <c r="AZ887" s="239" t="str">
        <f>IFERROR((((Calculations!S884*Calculations!G884)/Calculations!E884)*'Data Entry'!X887),"")</f>
        <v/>
      </c>
      <c r="BA887" s="235" t="str">
        <f>IFERROR(VLOOKUP(AM887,Lists!$P$2:$Q$182,2,0),"")</f>
        <v/>
      </c>
    </row>
    <row r="888" spans="1:53" s="5" customFormat="1">
      <c r="A888" s="6">
        <v>882</v>
      </c>
      <c r="B888" s="231"/>
      <c r="C888" s="7"/>
      <c r="D888" s="7"/>
      <c r="E888" s="7"/>
      <c r="F888" s="67"/>
      <c r="G888" s="79"/>
      <c r="H888" s="79"/>
      <c r="I888" s="75"/>
      <c r="J888" s="76"/>
      <c r="K888" s="76"/>
      <c r="L888" s="76"/>
      <c r="M888" s="76"/>
      <c r="N888" s="76"/>
      <c r="O888" s="76"/>
      <c r="P888" s="76"/>
      <c r="Q888" s="76"/>
      <c r="R888" s="76"/>
      <c r="S888" s="76"/>
      <c r="T888" s="76"/>
      <c r="U888" s="76"/>
      <c r="V888" s="76"/>
      <c r="W888" s="80"/>
      <c r="X888" s="69"/>
      <c r="Y888" s="25"/>
      <c r="Z888" s="25"/>
      <c r="AA888" s="8"/>
      <c r="AB888" s="28"/>
      <c r="AC888" s="23"/>
      <c r="AD888" s="8"/>
      <c r="AE888" s="8"/>
      <c r="AF888" s="25"/>
      <c r="AG888" s="6"/>
      <c r="AH888" s="23"/>
      <c r="AI888" s="173"/>
      <c r="AJ888" s="26"/>
      <c r="AK888" s="23"/>
      <c r="AL888" s="25"/>
      <c r="AM888" s="6"/>
      <c r="AN888" s="23"/>
      <c r="AO888" s="247"/>
      <c r="AP888" s="243" t="str">
        <f>IF(AD888="UI",VLOOKUP(AB888,'Convert Internation Units'!$A$2:$D$33,4,FALSE),IF(AB888="Penethamate hydroiodide",0.63,IF(AB888="Benzylpenicillin Procaine /
 Benzathine Penicillin",0.61,IF(AB888="Benzathine Penicillin",0.61,IF(AB888="Procaine benzylpenicillin",0.61,IF(AB888=Prodrug!E885,Prodrug!E885,Prodrug!E885))))))</f>
        <v/>
      </c>
      <c r="AQ888" s="240" t="str">
        <f>IFERROR((((Calculations!C885*Calculations!G885)/Calculations!E885)*'Data Entry'!X888),"")</f>
        <v/>
      </c>
      <c r="AR888" s="141" t="str">
        <f>IFERROR(VLOOKUP(AB888,Lists!$P$2:$Q$182,2,0),"")</f>
        <v/>
      </c>
      <c r="AS888" s="143" t="str">
        <f>IF(AI888="UI",VLOOKUP(AG888,'Convert Internation Units'!$A$2:$D$33,4,FALSE),IF(AG888="Penethamate hydroiodide",0.63,IF(AG888="Benzylpenicillin Procaine /
 Benzathine Penicillin",0.61,IF(AG888="Benzathine Penicillin",0.61,IF(AG888="Procaine benzylpenicillin",0.61,IF(AG888=Prodrug!F885,Prodrug!F885,Prodrug!F885))))))</f>
        <v/>
      </c>
      <c r="AT888" s="240" t="str">
        <f>IFERROR((((Calculations!K885*Calculations!G885)/Calculations!E885)*'Data Entry'!X888),"")</f>
        <v/>
      </c>
      <c r="AU888" s="146" t="str">
        <f>IFERROR(VLOOKUP(AG888,Lists!$P$2:$Q$182,2,0),"")</f>
        <v/>
      </c>
      <c r="AV888" s="143" t="str">
        <f>IF(AL888="UI",VLOOKUP(AJ888,'Convert Internation Units'!$A$2:$D$33,4,FALSE),IF(AJ888="Penethamate hydroiodide",0.63,IF(AJ888="Benzylpenicillin Procaine /
 Benzathine Penicillin",0.61,IF(AJ888="Benzathine Penicillin",0.61,IF(AJ888="Procaine benzylpenicillin",0.61,IF(AJ888=Prodrug!G885,Prodrug!G885,Prodrug!G885))))))</f>
        <v/>
      </c>
      <c r="AW888" s="240" t="str">
        <f>IFERROR((((Calculations!O885*Calculations!G885)/Calculations!E885)*'Data Entry'!X888),"")</f>
        <v/>
      </c>
      <c r="AX888" s="146" t="str">
        <f>IFERROR(VLOOKUP(AJ888,Lists!$P$2:$Q$182,2,0),"")</f>
        <v/>
      </c>
      <c r="AY888" s="143" t="str">
        <f>IF(AO888="UI",VLOOKUP(AM888,'Convert Internation Units'!$A$2:$D$33,4,FALSE),IF(AM888="Penethamate hydroiodide",0.63,IF(AM888="Benzylpenicillin Procaine /
 Benzathine Penicillin",0.61,IF(AM888="Benzathine Penicillin",0.61,IF(AM888="Procaine benzylpenicillin",0.61,IF(AM888=Prodrug!H885,Prodrug!H885,Prodrug!H885))))))</f>
        <v/>
      </c>
      <c r="AZ888" s="240" t="str">
        <f>IFERROR((((Calculations!S885*Calculations!G885)/Calculations!E885)*'Data Entry'!X888),"")</f>
        <v/>
      </c>
      <c r="BA888" s="146" t="str">
        <f>IFERROR(VLOOKUP(AM888,Lists!$P$2:$Q$182,2,0),"")</f>
        <v/>
      </c>
    </row>
    <row r="889" spans="1:53" s="5" customFormat="1">
      <c r="A889" s="116">
        <v>883</v>
      </c>
      <c r="B889" s="232"/>
      <c r="C889" s="105"/>
      <c r="D889" s="105"/>
      <c r="E889" s="105"/>
      <c r="F889" s="106"/>
      <c r="G889" s="107"/>
      <c r="H889" s="107"/>
      <c r="I889" s="108"/>
      <c r="J889" s="110"/>
      <c r="K889" s="110"/>
      <c r="L889" s="110"/>
      <c r="M889" s="110"/>
      <c r="N889" s="110"/>
      <c r="O889" s="110"/>
      <c r="P889" s="110"/>
      <c r="Q889" s="110"/>
      <c r="R889" s="110"/>
      <c r="S889" s="110"/>
      <c r="T889" s="110"/>
      <c r="U889" s="110"/>
      <c r="V889" s="110"/>
      <c r="W889" s="109"/>
      <c r="X889" s="111"/>
      <c r="Y889" s="112"/>
      <c r="Z889" s="112"/>
      <c r="AA889" s="113"/>
      <c r="AB889" s="114"/>
      <c r="AC889" s="115"/>
      <c r="AD889" s="113"/>
      <c r="AE889" s="113"/>
      <c r="AF889" s="112"/>
      <c r="AG889" s="116"/>
      <c r="AH889" s="115"/>
      <c r="AI889" s="174"/>
      <c r="AJ889" s="104"/>
      <c r="AK889" s="115"/>
      <c r="AL889" s="112"/>
      <c r="AM889" s="116"/>
      <c r="AN889" s="115"/>
      <c r="AO889" s="248"/>
      <c r="AP889" s="242" t="str">
        <f>IF(AD889="UI",VLOOKUP(AB889,'Convert Internation Units'!$A$2:$D$33,4,FALSE),IF(AB889="Penethamate hydroiodide",0.63,IF(AB889="Benzylpenicillin Procaine /
 Benzathine Penicillin",0.61,IF(AB889="Benzathine Penicillin",0.61,IF(AB889="Procaine benzylpenicillin",0.61,IF(AB889=Prodrug!E886,Prodrug!E886,Prodrug!E886))))))</f>
        <v/>
      </c>
      <c r="AQ889" s="239" t="str">
        <f>IFERROR((((Calculations!C886*Calculations!G886)/Calculations!E886)*'Data Entry'!X889),"")</f>
        <v/>
      </c>
      <c r="AR889" s="234" t="str">
        <f>IFERROR(VLOOKUP(AB889,Lists!$P$2:$Q$182,2,0),"")</f>
        <v/>
      </c>
      <c r="AS889" s="233" t="str">
        <f>IF(AI889="UI",VLOOKUP(AG889,'Convert Internation Units'!$A$2:$D$33,4,FALSE),IF(AG889="Penethamate hydroiodide",0.63,IF(AG889="Benzylpenicillin Procaine /
 Benzathine Penicillin",0.61,IF(AG889="Benzathine Penicillin",0.61,IF(AG889="Procaine benzylpenicillin",0.61,IF(AG889=Prodrug!F886,Prodrug!F886,Prodrug!F886))))))</f>
        <v/>
      </c>
      <c r="AT889" s="239" t="str">
        <f>IFERROR((((Calculations!K886*Calculations!G886)/Calculations!E886)*'Data Entry'!X889),"")</f>
        <v/>
      </c>
      <c r="AU889" s="235" t="str">
        <f>IFERROR(VLOOKUP(AG889,Lists!$P$2:$Q$182,2,0),"")</f>
        <v/>
      </c>
      <c r="AV889" s="233" t="str">
        <f>IF(AL889="UI",VLOOKUP(AJ889,'Convert Internation Units'!$A$2:$D$33,4,FALSE),IF(AJ889="Penethamate hydroiodide",0.63,IF(AJ889="Benzylpenicillin Procaine /
 Benzathine Penicillin",0.61,IF(AJ889="Benzathine Penicillin",0.61,IF(AJ889="Procaine benzylpenicillin",0.61,IF(AJ889=Prodrug!G886,Prodrug!G886,Prodrug!G886))))))</f>
        <v/>
      </c>
      <c r="AW889" s="239" t="str">
        <f>IFERROR((((Calculations!O886*Calculations!G886)/Calculations!E886)*'Data Entry'!X889),"")</f>
        <v/>
      </c>
      <c r="AX889" s="235" t="str">
        <f>IFERROR(VLOOKUP(AJ889,Lists!$P$2:$Q$182,2,0),"")</f>
        <v/>
      </c>
      <c r="AY889" s="233" t="str">
        <f>IF(AO889="UI",VLOOKUP(AM889,'Convert Internation Units'!$A$2:$D$33,4,FALSE),IF(AM889="Penethamate hydroiodide",0.63,IF(AM889="Benzylpenicillin Procaine /
 Benzathine Penicillin",0.61,IF(AM889="Benzathine Penicillin",0.61,IF(AM889="Procaine benzylpenicillin",0.61,IF(AM889=Prodrug!H886,Prodrug!H886,Prodrug!H886))))))</f>
        <v/>
      </c>
      <c r="AZ889" s="239" t="str">
        <f>IFERROR((((Calculations!S886*Calculations!G886)/Calculations!E886)*'Data Entry'!X889),"")</f>
        <v/>
      </c>
      <c r="BA889" s="235" t="str">
        <f>IFERROR(VLOOKUP(AM889,Lists!$P$2:$Q$182,2,0),"")</f>
        <v/>
      </c>
    </row>
    <row r="890" spans="1:53" s="5" customFormat="1">
      <c r="A890" s="6">
        <v>884</v>
      </c>
      <c r="B890" s="231"/>
      <c r="C890" s="7"/>
      <c r="D890" s="7"/>
      <c r="E890" s="7"/>
      <c r="F890" s="67"/>
      <c r="G890" s="79"/>
      <c r="H890" s="79"/>
      <c r="I890" s="75"/>
      <c r="J890" s="76"/>
      <c r="K890" s="76"/>
      <c r="L890" s="76"/>
      <c r="M890" s="76"/>
      <c r="N890" s="76"/>
      <c r="O890" s="76"/>
      <c r="P890" s="76"/>
      <c r="Q890" s="76"/>
      <c r="R890" s="76"/>
      <c r="S890" s="76"/>
      <c r="T890" s="76"/>
      <c r="U890" s="76"/>
      <c r="V890" s="76"/>
      <c r="W890" s="80"/>
      <c r="X890" s="69"/>
      <c r="Y890" s="25"/>
      <c r="Z890" s="25"/>
      <c r="AA890" s="8"/>
      <c r="AB890" s="28"/>
      <c r="AC890" s="23"/>
      <c r="AD890" s="8"/>
      <c r="AE890" s="8"/>
      <c r="AF890" s="25"/>
      <c r="AG890" s="6"/>
      <c r="AH890" s="23"/>
      <c r="AI890" s="173"/>
      <c r="AJ890" s="26"/>
      <c r="AK890" s="23"/>
      <c r="AL890" s="25"/>
      <c r="AM890" s="6"/>
      <c r="AN890" s="23"/>
      <c r="AO890" s="247"/>
      <c r="AP890" s="243" t="str">
        <f>IF(AD890="UI",VLOOKUP(AB890,'Convert Internation Units'!$A$2:$D$33,4,FALSE),IF(AB890="Penethamate hydroiodide",0.63,IF(AB890="Benzylpenicillin Procaine /
 Benzathine Penicillin",0.61,IF(AB890="Benzathine Penicillin",0.61,IF(AB890="Procaine benzylpenicillin",0.61,IF(AB890=Prodrug!E887,Prodrug!E887,Prodrug!E887))))))</f>
        <v/>
      </c>
      <c r="AQ890" s="240" t="str">
        <f>IFERROR((((Calculations!C887*Calculations!G887)/Calculations!E887)*'Data Entry'!X890),"")</f>
        <v/>
      </c>
      <c r="AR890" s="141" t="str">
        <f>IFERROR(VLOOKUP(AB890,Lists!$P$2:$Q$182,2,0),"")</f>
        <v/>
      </c>
      <c r="AS890" s="143" t="str">
        <f>IF(AI890="UI",VLOOKUP(AG890,'Convert Internation Units'!$A$2:$D$33,4,FALSE),IF(AG890="Penethamate hydroiodide",0.63,IF(AG890="Benzylpenicillin Procaine /
 Benzathine Penicillin",0.61,IF(AG890="Benzathine Penicillin",0.61,IF(AG890="Procaine benzylpenicillin",0.61,IF(AG890=Prodrug!F887,Prodrug!F887,Prodrug!F887))))))</f>
        <v/>
      </c>
      <c r="AT890" s="240" t="str">
        <f>IFERROR((((Calculations!K887*Calculations!G887)/Calculations!E887)*'Data Entry'!X890),"")</f>
        <v/>
      </c>
      <c r="AU890" s="146" t="str">
        <f>IFERROR(VLOOKUP(AG890,Lists!$P$2:$Q$182,2,0),"")</f>
        <v/>
      </c>
      <c r="AV890" s="143" t="str">
        <f>IF(AL890="UI",VLOOKUP(AJ890,'Convert Internation Units'!$A$2:$D$33,4,FALSE),IF(AJ890="Penethamate hydroiodide",0.63,IF(AJ890="Benzylpenicillin Procaine /
 Benzathine Penicillin",0.61,IF(AJ890="Benzathine Penicillin",0.61,IF(AJ890="Procaine benzylpenicillin",0.61,IF(AJ890=Prodrug!G887,Prodrug!G887,Prodrug!G887))))))</f>
        <v/>
      </c>
      <c r="AW890" s="240" t="str">
        <f>IFERROR((((Calculations!O887*Calculations!G887)/Calculations!E887)*'Data Entry'!X890),"")</f>
        <v/>
      </c>
      <c r="AX890" s="146" t="str">
        <f>IFERROR(VLOOKUP(AJ890,Lists!$P$2:$Q$182,2,0),"")</f>
        <v/>
      </c>
      <c r="AY890" s="143" t="str">
        <f>IF(AO890="UI",VLOOKUP(AM890,'Convert Internation Units'!$A$2:$D$33,4,FALSE),IF(AM890="Penethamate hydroiodide",0.63,IF(AM890="Benzylpenicillin Procaine /
 Benzathine Penicillin",0.61,IF(AM890="Benzathine Penicillin",0.61,IF(AM890="Procaine benzylpenicillin",0.61,IF(AM890=Prodrug!H887,Prodrug!H887,Prodrug!H887))))))</f>
        <v/>
      </c>
      <c r="AZ890" s="240" t="str">
        <f>IFERROR((((Calculations!S887*Calculations!G887)/Calculations!E887)*'Data Entry'!X890),"")</f>
        <v/>
      </c>
      <c r="BA890" s="146" t="str">
        <f>IFERROR(VLOOKUP(AM890,Lists!$P$2:$Q$182,2,0),"")</f>
        <v/>
      </c>
    </row>
    <row r="891" spans="1:53" s="5" customFormat="1">
      <c r="A891" s="116">
        <v>885</v>
      </c>
      <c r="B891" s="232"/>
      <c r="C891" s="105"/>
      <c r="D891" s="105"/>
      <c r="E891" s="105"/>
      <c r="F891" s="106"/>
      <c r="G891" s="107"/>
      <c r="H891" s="107"/>
      <c r="I891" s="108"/>
      <c r="J891" s="110"/>
      <c r="K891" s="110"/>
      <c r="L891" s="110"/>
      <c r="M891" s="110"/>
      <c r="N891" s="110"/>
      <c r="O891" s="110"/>
      <c r="P891" s="110"/>
      <c r="Q891" s="110"/>
      <c r="R891" s="110"/>
      <c r="S891" s="110"/>
      <c r="T891" s="110"/>
      <c r="U891" s="110"/>
      <c r="V891" s="110"/>
      <c r="W891" s="109"/>
      <c r="X891" s="111"/>
      <c r="Y891" s="112"/>
      <c r="Z891" s="112"/>
      <c r="AA891" s="113"/>
      <c r="AB891" s="114"/>
      <c r="AC891" s="115"/>
      <c r="AD891" s="113"/>
      <c r="AE891" s="113"/>
      <c r="AF891" s="112"/>
      <c r="AG891" s="116"/>
      <c r="AH891" s="115"/>
      <c r="AI891" s="174"/>
      <c r="AJ891" s="104"/>
      <c r="AK891" s="115"/>
      <c r="AL891" s="112"/>
      <c r="AM891" s="116"/>
      <c r="AN891" s="115"/>
      <c r="AO891" s="248"/>
      <c r="AP891" s="242" t="str">
        <f>IF(AD891="UI",VLOOKUP(AB891,'Convert Internation Units'!$A$2:$D$33,4,FALSE),IF(AB891="Penethamate hydroiodide",0.63,IF(AB891="Benzylpenicillin Procaine /
 Benzathine Penicillin",0.61,IF(AB891="Benzathine Penicillin",0.61,IF(AB891="Procaine benzylpenicillin",0.61,IF(AB891=Prodrug!E888,Prodrug!E888,Prodrug!E888))))))</f>
        <v/>
      </c>
      <c r="AQ891" s="239" t="str">
        <f>IFERROR((((Calculations!C888*Calculations!G888)/Calculations!E888)*'Data Entry'!X891),"")</f>
        <v/>
      </c>
      <c r="AR891" s="234" t="str">
        <f>IFERROR(VLOOKUP(AB891,Lists!$P$2:$Q$182,2,0),"")</f>
        <v/>
      </c>
      <c r="AS891" s="233" t="str">
        <f>IF(AI891="UI",VLOOKUP(AG891,'Convert Internation Units'!$A$2:$D$33,4,FALSE),IF(AG891="Penethamate hydroiodide",0.63,IF(AG891="Benzylpenicillin Procaine /
 Benzathine Penicillin",0.61,IF(AG891="Benzathine Penicillin",0.61,IF(AG891="Procaine benzylpenicillin",0.61,IF(AG891=Prodrug!F888,Prodrug!F888,Prodrug!F888))))))</f>
        <v/>
      </c>
      <c r="AT891" s="239" t="str">
        <f>IFERROR((((Calculations!K888*Calculations!G888)/Calculations!E888)*'Data Entry'!X891),"")</f>
        <v/>
      </c>
      <c r="AU891" s="235" t="str">
        <f>IFERROR(VLOOKUP(AG891,Lists!$P$2:$Q$182,2,0),"")</f>
        <v/>
      </c>
      <c r="AV891" s="233" t="str">
        <f>IF(AL891="UI",VLOOKUP(AJ891,'Convert Internation Units'!$A$2:$D$33,4,FALSE),IF(AJ891="Penethamate hydroiodide",0.63,IF(AJ891="Benzylpenicillin Procaine /
 Benzathine Penicillin",0.61,IF(AJ891="Benzathine Penicillin",0.61,IF(AJ891="Procaine benzylpenicillin",0.61,IF(AJ891=Prodrug!G888,Prodrug!G888,Prodrug!G888))))))</f>
        <v/>
      </c>
      <c r="AW891" s="239" t="str">
        <f>IFERROR((((Calculations!O888*Calculations!G888)/Calculations!E888)*'Data Entry'!X891),"")</f>
        <v/>
      </c>
      <c r="AX891" s="235" t="str">
        <f>IFERROR(VLOOKUP(AJ891,Lists!$P$2:$Q$182,2,0),"")</f>
        <v/>
      </c>
      <c r="AY891" s="233" t="str">
        <f>IF(AO891="UI",VLOOKUP(AM891,'Convert Internation Units'!$A$2:$D$33,4,FALSE),IF(AM891="Penethamate hydroiodide",0.63,IF(AM891="Benzylpenicillin Procaine /
 Benzathine Penicillin",0.61,IF(AM891="Benzathine Penicillin",0.61,IF(AM891="Procaine benzylpenicillin",0.61,IF(AM891=Prodrug!H888,Prodrug!H888,Prodrug!H888))))))</f>
        <v/>
      </c>
      <c r="AZ891" s="239" t="str">
        <f>IFERROR((((Calculations!S888*Calculations!G888)/Calculations!E888)*'Data Entry'!X891),"")</f>
        <v/>
      </c>
      <c r="BA891" s="235" t="str">
        <f>IFERROR(VLOOKUP(AM891,Lists!$P$2:$Q$182,2,0),"")</f>
        <v/>
      </c>
    </row>
    <row r="892" spans="1:53" s="5" customFormat="1">
      <c r="A892" s="6">
        <v>886</v>
      </c>
      <c r="B892" s="231"/>
      <c r="C892" s="7"/>
      <c r="D892" s="7"/>
      <c r="E892" s="7"/>
      <c r="F892" s="67"/>
      <c r="G892" s="79"/>
      <c r="H892" s="79"/>
      <c r="I892" s="75"/>
      <c r="J892" s="76"/>
      <c r="K892" s="76"/>
      <c r="L892" s="76"/>
      <c r="M892" s="76"/>
      <c r="N892" s="76"/>
      <c r="O892" s="76"/>
      <c r="P892" s="76"/>
      <c r="Q892" s="76"/>
      <c r="R892" s="76"/>
      <c r="S892" s="76"/>
      <c r="T892" s="76"/>
      <c r="U892" s="76"/>
      <c r="V892" s="76"/>
      <c r="W892" s="80"/>
      <c r="X892" s="69"/>
      <c r="Y892" s="25"/>
      <c r="Z892" s="25"/>
      <c r="AA892" s="8"/>
      <c r="AB892" s="28"/>
      <c r="AC892" s="23"/>
      <c r="AD892" s="8"/>
      <c r="AE892" s="8"/>
      <c r="AF892" s="25"/>
      <c r="AG892" s="6"/>
      <c r="AH892" s="23"/>
      <c r="AI892" s="173"/>
      <c r="AJ892" s="26"/>
      <c r="AK892" s="23"/>
      <c r="AL892" s="25"/>
      <c r="AM892" s="6"/>
      <c r="AN892" s="23"/>
      <c r="AO892" s="247"/>
      <c r="AP892" s="243" t="str">
        <f>IF(AD892="UI",VLOOKUP(AB892,'Convert Internation Units'!$A$2:$D$33,4,FALSE),IF(AB892="Penethamate hydroiodide",0.63,IF(AB892="Benzylpenicillin Procaine /
 Benzathine Penicillin",0.61,IF(AB892="Benzathine Penicillin",0.61,IF(AB892="Procaine benzylpenicillin",0.61,IF(AB892=Prodrug!E889,Prodrug!E889,Prodrug!E889))))))</f>
        <v/>
      </c>
      <c r="AQ892" s="240" t="str">
        <f>IFERROR((((Calculations!C889*Calculations!G889)/Calculations!E889)*'Data Entry'!X892),"")</f>
        <v/>
      </c>
      <c r="AR892" s="141" t="str">
        <f>IFERROR(VLOOKUP(AB892,Lists!$P$2:$Q$182,2,0),"")</f>
        <v/>
      </c>
      <c r="AS892" s="143" t="str">
        <f>IF(AI892="UI",VLOOKUP(AG892,'Convert Internation Units'!$A$2:$D$33,4,FALSE),IF(AG892="Penethamate hydroiodide",0.63,IF(AG892="Benzylpenicillin Procaine /
 Benzathine Penicillin",0.61,IF(AG892="Benzathine Penicillin",0.61,IF(AG892="Procaine benzylpenicillin",0.61,IF(AG892=Prodrug!F889,Prodrug!F889,Prodrug!F889))))))</f>
        <v/>
      </c>
      <c r="AT892" s="240" t="str">
        <f>IFERROR((((Calculations!K889*Calculations!G889)/Calculations!E889)*'Data Entry'!X892),"")</f>
        <v/>
      </c>
      <c r="AU892" s="146" t="str">
        <f>IFERROR(VLOOKUP(AG892,Lists!$P$2:$Q$182,2,0),"")</f>
        <v/>
      </c>
      <c r="AV892" s="143" t="str">
        <f>IF(AL892="UI",VLOOKUP(AJ892,'Convert Internation Units'!$A$2:$D$33,4,FALSE),IF(AJ892="Penethamate hydroiodide",0.63,IF(AJ892="Benzylpenicillin Procaine /
 Benzathine Penicillin",0.61,IF(AJ892="Benzathine Penicillin",0.61,IF(AJ892="Procaine benzylpenicillin",0.61,IF(AJ892=Prodrug!G889,Prodrug!G889,Prodrug!G889))))))</f>
        <v/>
      </c>
      <c r="AW892" s="240" t="str">
        <f>IFERROR((((Calculations!O889*Calculations!G889)/Calculations!E889)*'Data Entry'!X892),"")</f>
        <v/>
      </c>
      <c r="AX892" s="146" t="str">
        <f>IFERROR(VLOOKUP(AJ892,Lists!$P$2:$Q$182,2,0),"")</f>
        <v/>
      </c>
      <c r="AY892" s="143" t="str">
        <f>IF(AO892="UI",VLOOKUP(AM892,'Convert Internation Units'!$A$2:$D$33,4,FALSE),IF(AM892="Penethamate hydroiodide",0.63,IF(AM892="Benzylpenicillin Procaine /
 Benzathine Penicillin",0.61,IF(AM892="Benzathine Penicillin",0.61,IF(AM892="Procaine benzylpenicillin",0.61,IF(AM892=Prodrug!H889,Prodrug!H889,Prodrug!H889))))))</f>
        <v/>
      </c>
      <c r="AZ892" s="240" t="str">
        <f>IFERROR((((Calculations!S889*Calculations!G889)/Calculations!E889)*'Data Entry'!X892),"")</f>
        <v/>
      </c>
      <c r="BA892" s="146" t="str">
        <f>IFERROR(VLOOKUP(AM892,Lists!$P$2:$Q$182,2,0),"")</f>
        <v/>
      </c>
    </row>
    <row r="893" spans="1:53" s="5" customFormat="1">
      <c r="A893" s="116">
        <v>887</v>
      </c>
      <c r="B893" s="232"/>
      <c r="C893" s="105"/>
      <c r="D893" s="105"/>
      <c r="E893" s="105"/>
      <c r="F893" s="106"/>
      <c r="G893" s="107"/>
      <c r="H893" s="107"/>
      <c r="I893" s="108"/>
      <c r="J893" s="110"/>
      <c r="K893" s="110"/>
      <c r="L893" s="110"/>
      <c r="M893" s="110"/>
      <c r="N893" s="110"/>
      <c r="O893" s="110"/>
      <c r="P893" s="110"/>
      <c r="Q893" s="110"/>
      <c r="R893" s="110"/>
      <c r="S893" s="110"/>
      <c r="T893" s="110"/>
      <c r="U893" s="110"/>
      <c r="V893" s="110"/>
      <c r="W893" s="109"/>
      <c r="X893" s="111"/>
      <c r="Y893" s="112"/>
      <c r="Z893" s="112"/>
      <c r="AA893" s="113"/>
      <c r="AB893" s="114"/>
      <c r="AC893" s="115"/>
      <c r="AD893" s="113"/>
      <c r="AE893" s="113"/>
      <c r="AF893" s="112"/>
      <c r="AG893" s="116"/>
      <c r="AH893" s="115"/>
      <c r="AI893" s="174"/>
      <c r="AJ893" s="104"/>
      <c r="AK893" s="115"/>
      <c r="AL893" s="112"/>
      <c r="AM893" s="116"/>
      <c r="AN893" s="115"/>
      <c r="AO893" s="248"/>
      <c r="AP893" s="242" t="str">
        <f>IF(AD893="UI",VLOOKUP(AB893,'Convert Internation Units'!$A$2:$D$33,4,FALSE),IF(AB893="Penethamate hydroiodide",0.63,IF(AB893="Benzylpenicillin Procaine /
 Benzathine Penicillin",0.61,IF(AB893="Benzathine Penicillin",0.61,IF(AB893="Procaine benzylpenicillin",0.61,IF(AB893=Prodrug!E890,Prodrug!E890,Prodrug!E890))))))</f>
        <v/>
      </c>
      <c r="AQ893" s="239" t="str">
        <f>IFERROR((((Calculations!C890*Calculations!G890)/Calculations!E890)*'Data Entry'!X893),"")</f>
        <v/>
      </c>
      <c r="AR893" s="234" t="str">
        <f>IFERROR(VLOOKUP(AB893,Lists!$P$2:$Q$182,2,0),"")</f>
        <v/>
      </c>
      <c r="AS893" s="233" t="str">
        <f>IF(AI893="UI",VLOOKUP(AG893,'Convert Internation Units'!$A$2:$D$33,4,FALSE),IF(AG893="Penethamate hydroiodide",0.63,IF(AG893="Benzylpenicillin Procaine /
 Benzathine Penicillin",0.61,IF(AG893="Benzathine Penicillin",0.61,IF(AG893="Procaine benzylpenicillin",0.61,IF(AG893=Prodrug!F890,Prodrug!F890,Prodrug!F890))))))</f>
        <v/>
      </c>
      <c r="AT893" s="239" t="str">
        <f>IFERROR((((Calculations!K890*Calculations!G890)/Calculations!E890)*'Data Entry'!X893),"")</f>
        <v/>
      </c>
      <c r="AU893" s="235" t="str">
        <f>IFERROR(VLOOKUP(AG893,Lists!$P$2:$Q$182,2,0),"")</f>
        <v/>
      </c>
      <c r="AV893" s="233" t="str">
        <f>IF(AL893="UI",VLOOKUP(AJ893,'Convert Internation Units'!$A$2:$D$33,4,FALSE),IF(AJ893="Penethamate hydroiodide",0.63,IF(AJ893="Benzylpenicillin Procaine /
 Benzathine Penicillin",0.61,IF(AJ893="Benzathine Penicillin",0.61,IF(AJ893="Procaine benzylpenicillin",0.61,IF(AJ893=Prodrug!G890,Prodrug!G890,Prodrug!G890))))))</f>
        <v/>
      </c>
      <c r="AW893" s="239" t="str">
        <f>IFERROR((((Calculations!O890*Calculations!G890)/Calculations!E890)*'Data Entry'!X893),"")</f>
        <v/>
      </c>
      <c r="AX893" s="235" t="str">
        <f>IFERROR(VLOOKUP(AJ893,Lists!$P$2:$Q$182,2,0),"")</f>
        <v/>
      </c>
      <c r="AY893" s="233" t="str">
        <f>IF(AO893="UI",VLOOKUP(AM893,'Convert Internation Units'!$A$2:$D$33,4,FALSE),IF(AM893="Penethamate hydroiodide",0.63,IF(AM893="Benzylpenicillin Procaine /
 Benzathine Penicillin",0.61,IF(AM893="Benzathine Penicillin",0.61,IF(AM893="Procaine benzylpenicillin",0.61,IF(AM893=Prodrug!H890,Prodrug!H890,Prodrug!H890))))))</f>
        <v/>
      </c>
      <c r="AZ893" s="239" t="str">
        <f>IFERROR((((Calculations!S890*Calculations!G890)/Calculations!E890)*'Data Entry'!X893),"")</f>
        <v/>
      </c>
      <c r="BA893" s="235" t="str">
        <f>IFERROR(VLOOKUP(AM893,Lists!$P$2:$Q$182,2,0),"")</f>
        <v/>
      </c>
    </row>
    <row r="894" spans="1:53" s="5" customFormat="1">
      <c r="A894" s="6">
        <v>888</v>
      </c>
      <c r="B894" s="231"/>
      <c r="C894" s="7"/>
      <c r="D894" s="7"/>
      <c r="E894" s="7"/>
      <c r="F894" s="67"/>
      <c r="G894" s="79"/>
      <c r="H894" s="79"/>
      <c r="I894" s="75"/>
      <c r="J894" s="76"/>
      <c r="K894" s="76"/>
      <c r="L894" s="76"/>
      <c r="M894" s="76"/>
      <c r="N894" s="76"/>
      <c r="O894" s="76"/>
      <c r="P894" s="76"/>
      <c r="Q894" s="76"/>
      <c r="R894" s="76"/>
      <c r="S894" s="76"/>
      <c r="T894" s="76"/>
      <c r="U894" s="76"/>
      <c r="V894" s="76"/>
      <c r="W894" s="80"/>
      <c r="X894" s="69"/>
      <c r="Y894" s="25"/>
      <c r="Z894" s="25"/>
      <c r="AA894" s="8"/>
      <c r="AB894" s="28"/>
      <c r="AC894" s="23"/>
      <c r="AD894" s="8"/>
      <c r="AE894" s="8"/>
      <c r="AF894" s="25"/>
      <c r="AG894" s="6"/>
      <c r="AH894" s="23"/>
      <c r="AI894" s="173"/>
      <c r="AJ894" s="26"/>
      <c r="AK894" s="23"/>
      <c r="AL894" s="25"/>
      <c r="AM894" s="6"/>
      <c r="AN894" s="23"/>
      <c r="AO894" s="247"/>
      <c r="AP894" s="243" t="str">
        <f>IF(AD894="UI",VLOOKUP(AB894,'Convert Internation Units'!$A$2:$D$33,4,FALSE),IF(AB894="Penethamate hydroiodide",0.63,IF(AB894="Benzylpenicillin Procaine /
 Benzathine Penicillin",0.61,IF(AB894="Benzathine Penicillin",0.61,IF(AB894="Procaine benzylpenicillin",0.61,IF(AB894=Prodrug!E891,Prodrug!E891,Prodrug!E891))))))</f>
        <v/>
      </c>
      <c r="AQ894" s="240" t="str">
        <f>IFERROR((((Calculations!C891*Calculations!G891)/Calculations!E891)*'Data Entry'!X894),"")</f>
        <v/>
      </c>
      <c r="AR894" s="141" t="str">
        <f>IFERROR(VLOOKUP(AB894,Lists!$P$2:$Q$182,2,0),"")</f>
        <v/>
      </c>
      <c r="AS894" s="143" t="str">
        <f>IF(AI894="UI",VLOOKUP(AG894,'Convert Internation Units'!$A$2:$D$33,4,FALSE),IF(AG894="Penethamate hydroiodide",0.63,IF(AG894="Benzylpenicillin Procaine /
 Benzathine Penicillin",0.61,IF(AG894="Benzathine Penicillin",0.61,IF(AG894="Procaine benzylpenicillin",0.61,IF(AG894=Prodrug!F891,Prodrug!F891,Prodrug!F891))))))</f>
        <v/>
      </c>
      <c r="AT894" s="240" t="str">
        <f>IFERROR((((Calculations!K891*Calculations!G891)/Calculations!E891)*'Data Entry'!X894),"")</f>
        <v/>
      </c>
      <c r="AU894" s="146" t="str">
        <f>IFERROR(VLOOKUP(AG894,Lists!$P$2:$Q$182,2,0),"")</f>
        <v/>
      </c>
      <c r="AV894" s="143" t="str">
        <f>IF(AL894="UI",VLOOKUP(AJ894,'Convert Internation Units'!$A$2:$D$33,4,FALSE),IF(AJ894="Penethamate hydroiodide",0.63,IF(AJ894="Benzylpenicillin Procaine /
 Benzathine Penicillin",0.61,IF(AJ894="Benzathine Penicillin",0.61,IF(AJ894="Procaine benzylpenicillin",0.61,IF(AJ894=Prodrug!G891,Prodrug!G891,Prodrug!G891))))))</f>
        <v/>
      </c>
      <c r="AW894" s="240" t="str">
        <f>IFERROR((((Calculations!O891*Calculations!G891)/Calculations!E891)*'Data Entry'!X894),"")</f>
        <v/>
      </c>
      <c r="AX894" s="146" t="str">
        <f>IFERROR(VLOOKUP(AJ894,Lists!$P$2:$Q$182,2,0),"")</f>
        <v/>
      </c>
      <c r="AY894" s="143" t="str">
        <f>IF(AO894="UI",VLOOKUP(AM894,'Convert Internation Units'!$A$2:$D$33,4,FALSE),IF(AM894="Penethamate hydroiodide",0.63,IF(AM894="Benzylpenicillin Procaine /
 Benzathine Penicillin",0.61,IF(AM894="Benzathine Penicillin",0.61,IF(AM894="Procaine benzylpenicillin",0.61,IF(AM894=Prodrug!H891,Prodrug!H891,Prodrug!H891))))))</f>
        <v/>
      </c>
      <c r="AZ894" s="240" t="str">
        <f>IFERROR((((Calculations!S891*Calculations!G891)/Calculations!E891)*'Data Entry'!X894),"")</f>
        <v/>
      </c>
      <c r="BA894" s="146" t="str">
        <f>IFERROR(VLOOKUP(AM894,Lists!$P$2:$Q$182,2,0),"")</f>
        <v/>
      </c>
    </row>
    <row r="895" spans="1:53" s="5" customFormat="1">
      <c r="A895" s="116">
        <v>889</v>
      </c>
      <c r="B895" s="232"/>
      <c r="C895" s="105"/>
      <c r="D895" s="105"/>
      <c r="E895" s="105"/>
      <c r="F895" s="106"/>
      <c r="G895" s="107"/>
      <c r="H895" s="107"/>
      <c r="I895" s="108"/>
      <c r="J895" s="110"/>
      <c r="K895" s="110"/>
      <c r="L895" s="110"/>
      <c r="M895" s="110"/>
      <c r="N895" s="110"/>
      <c r="O895" s="110"/>
      <c r="P895" s="110"/>
      <c r="Q895" s="110"/>
      <c r="R895" s="110"/>
      <c r="S895" s="110"/>
      <c r="T895" s="110"/>
      <c r="U895" s="110"/>
      <c r="V895" s="110"/>
      <c r="W895" s="109"/>
      <c r="X895" s="111"/>
      <c r="Y895" s="112"/>
      <c r="Z895" s="112"/>
      <c r="AA895" s="113"/>
      <c r="AB895" s="114"/>
      <c r="AC895" s="115"/>
      <c r="AD895" s="113"/>
      <c r="AE895" s="113"/>
      <c r="AF895" s="112"/>
      <c r="AG895" s="116"/>
      <c r="AH895" s="115"/>
      <c r="AI895" s="174"/>
      <c r="AJ895" s="104"/>
      <c r="AK895" s="115"/>
      <c r="AL895" s="112"/>
      <c r="AM895" s="116"/>
      <c r="AN895" s="115"/>
      <c r="AO895" s="248"/>
      <c r="AP895" s="242" t="str">
        <f>IF(AD895="UI",VLOOKUP(AB895,'Convert Internation Units'!$A$2:$D$33,4,FALSE),IF(AB895="Penethamate hydroiodide",0.63,IF(AB895="Benzylpenicillin Procaine /
 Benzathine Penicillin",0.61,IF(AB895="Benzathine Penicillin",0.61,IF(AB895="Procaine benzylpenicillin",0.61,IF(AB895=Prodrug!E892,Prodrug!E892,Prodrug!E892))))))</f>
        <v/>
      </c>
      <c r="AQ895" s="239" t="str">
        <f>IFERROR((((Calculations!C892*Calculations!G892)/Calculations!E892)*'Data Entry'!X895),"")</f>
        <v/>
      </c>
      <c r="AR895" s="234" t="str">
        <f>IFERROR(VLOOKUP(AB895,Lists!$P$2:$Q$182,2,0),"")</f>
        <v/>
      </c>
      <c r="AS895" s="233" t="str">
        <f>IF(AI895="UI",VLOOKUP(AG895,'Convert Internation Units'!$A$2:$D$33,4,FALSE),IF(AG895="Penethamate hydroiodide",0.63,IF(AG895="Benzylpenicillin Procaine /
 Benzathine Penicillin",0.61,IF(AG895="Benzathine Penicillin",0.61,IF(AG895="Procaine benzylpenicillin",0.61,IF(AG895=Prodrug!F892,Prodrug!F892,Prodrug!F892))))))</f>
        <v/>
      </c>
      <c r="AT895" s="239" t="str">
        <f>IFERROR((((Calculations!K892*Calculations!G892)/Calculations!E892)*'Data Entry'!X895),"")</f>
        <v/>
      </c>
      <c r="AU895" s="235" t="str">
        <f>IFERROR(VLOOKUP(AG895,Lists!$P$2:$Q$182,2,0),"")</f>
        <v/>
      </c>
      <c r="AV895" s="233" t="str">
        <f>IF(AL895="UI",VLOOKUP(AJ895,'Convert Internation Units'!$A$2:$D$33,4,FALSE),IF(AJ895="Penethamate hydroiodide",0.63,IF(AJ895="Benzylpenicillin Procaine /
 Benzathine Penicillin",0.61,IF(AJ895="Benzathine Penicillin",0.61,IF(AJ895="Procaine benzylpenicillin",0.61,IF(AJ895=Prodrug!G892,Prodrug!G892,Prodrug!G892))))))</f>
        <v/>
      </c>
      <c r="AW895" s="239" t="str">
        <f>IFERROR((((Calculations!O892*Calculations!G892)/Calculations!E892)*'Data Entry'!X895),"")</f>
        <v/>
      </c>
      <c r="AX895" s="235" t="str">
        <f>IFERROR(VLOOKUP(AJ895,Lists!$P$2:$Q$182,2,0),"")</f>
        <v/>
      </c>
      <c r="AY895" s="233" t="str">
        <f>IF(AO895="UI",VLOOKUP(AM895,'Convert Internation Units'!$A$2:$D$33,4,FALSE),IF(AM895="Penethamate hydroiodide",0.63,IF(AM895="Benzylpenicillin Procaine /
 Benzathine Penicillin",0.61,IF(AM895="Benzathine Penicillin",0.61,IF(AM895="Procaine benzylpenicillin",0.61,IF(AM895=Prodrug!H892,Prodrug!H892,Prodrug!H892))))))</f>
        <v/>
      </c>
      <c r="AZ895" s="239" t="str">
        <f>IFERROR((((Calculations!S892*Calculations!G892)/Calculations!E892)*'Data Entry'!X895),"")</f>
        <v/>
      </c>
      <c r="BA895" s="235" t="str">
        <f>IFERROR(VLOOKUP(AM895,Lists!$P$2:$Q$182,2,0),"")</f>
        <v/>
      </c>
    </row>
    <row r="896" spans="1:53" s="5" customFormat="1">
      <c r="A896" s="6">
        <v>890</v>
      </c>
      <c r="B896" s="231"/>
      <c r="C896" s="7"/>
      <c r="D896" s="7"/>
      <c r="E896" s="7"/>
      <c r="F896" s="67"/>
      <c r="G896" s="79"/>
      <c r="H896" s="79"/>
      <c r="I896" s="75"/>
      <c r="J896" s="76"/>
      <c r="K896" s="76"/>
      <c r="L896" s="76"/>
      <c r="M896" s="76"/>
      <c r="N896" s="76"/>
      <c r="O896" s="76"/>
      <c r="P896" s="76"/>
      <c r="Q896" s="76"/>
      <c r="R896" s="76"/>
      <c r="S896" s="76"/>
      <c r="T896" s="76"/>
      <c r="U896" s="76"/>
      <c r="V896" s="76"/>
      <c r="W896" s="80"/>
      <c r="X896" s="69"/>
      <c r="Y896" s="25"/>
      <c r="Z896" s="25"/>
      <c r="AA896" s="8"/>
      <c r="AB896" s="28"/>
      <c r="AC896" s="23"/>
      <c r="AD896" s="8"/>
      <c r="AE896" s="8"/>
      <c r="AF896" s="25"/>
      <c r="AG896" s="6"/>
      <c r="AH896" s="23"/>
      <c r="AI896" s="173"/>
      <c r="AJ896" s="26"/>
      <c r="AK896" s="23"/>
      <c r="AL896" s="25"/>
      <c r="AM896" s="6"/>
      <c r="AN896" s="23"/>
      <c r="AO896" s="247"/>
      <c r="AP896" s="243" t="str">
        <f>IF(AD896="UI",VLOOKUP(AB896,'Convert Internation Units'!$A$2:$D$33,4,FALSE),IF(AB896="Penethamate hydroiodide",0.63,IF(AB896="Benzylpenicillin Procaine /
 Benzathine Penicillin",0.61,IF(AB896="Benzathine Penicillin",0.61,IF(AB896="Procaine benzylpenicillin",0.61,IF(AB896=Prodrug!E893,Prodrug!E893,Prodrug!E893))))))</f>
        <v/>
      </c>
      <c r="AQ896" s="240" t="str">
        <f>IFERROR((((Calculations!C893*Calculations!G893)/Calculations!E893)*'Data Entry'!X896),"")</f>
        <v/>
      </c>
      <c r="AR896" s="141" t="str">
        <f>IFERROR(VLOOKUP(AB896,Lists!$P$2:$Q$182,2,0),"")</f>
        <v/>
      </c>
      <c r="AS896" s="143" t="str">
        <f>IF(AI896="UI",VLOOKUP(AG896,'Convert Internation Units'!$A$2:$D$33,4,FALSE),IF(AG896="Penethamate hydroiodide",0.63,IF(AG896="Benzylpenicillin Procaine /
 Benzathine Penicillin",0.61,IF(AG896="Benzathine Penicillin",0.61,IF(AG896="Procaine benzylpenicillin",0.61,IF(AG896=Prodrug!F893,Prodrug!F893,Prodrug!F893))))))</f>
        <v/>
      </c>
      <c r="AT896" s="240" t="str">
        <f>IFERROR((((Calculations!K893*Calculations!G893)/Calculations!E893)*'Data Entry'!X896),"")</f>
        <v/>
      </c>
      <c r="AU896" s="146" t="str">
        <f>IFERROR(VLOOKUP(AG896,Lists!$P$2:$Q$182,2,0),"")</f>
        <v/>
      </c>
      <c r="AV896" s="143" t="str">
        <f>IF(AL896="UI",VLOOKUP(AJ896,'Convert Internation Units'!$A$2:$D$33,4,FALSE),IF(AJ896="Penethamate hydroiodide",0.63,IF(AJ896="Benzylpenicillin Procaine /
 Benzathine Penicillin",0.61,IF(AJ896="Benzathine Penicillin",0.61,IF(AJ896="Procaine benzylpenicillin",0.61,IF(AJ896=Prodrug!G893,Prodrug!G893,Prodrug!G893))))))</f>
        <v/>
      </c>
      <c r="AW896" s="240" t="str">
        <f>IFERROR((((Calculations!O893*Calculations!G893)/Calculations!E893)*'Data Entry'!X896),"")</f>
        <v/>
      </c>
      <c r="AX896" s="146" t="str">
        <f>IFERROR(VLOOKUP(AJ896,Lists!$P$2:$Q$182,2,0),"")</f>
        <v/>
      </c>
      <c r="AY896" s="143" t="str">
        <f>IF(AO896="UI",VLOOKUP(AM896,'Convert Internation Units'!$A$2:$D$33,4,FALSE),IF(AM896="Penethamate hydroiodide",0.63,IF(AM896="Benzylpenicillin Procaine /
 Benzathine Penicillin",0.61,IF(AM896="Benzathine Penicillin",0.61,IF(AM896="Procaine benzylpenicillin",0.61,IF(AM896=Prodrug!H893,Prodrug!H893,Prodrug!H893))))))</f>
        <v/>
      </c>
      <c r="AZ896" s="240" t="str">
        <f>IFERROR((((Calculations!S893*Calculations!G893)/Calculations!E893)*'Data Entry'!X896),"")</f>
        <v/>
      </c>
      <c r="BA896" s="146" t="str">
        <f>IFERROR(VLOOKUP(AM896,Lists!$P$2:$Q$182,2,0),"")</f>
        <v/>
      </c>
    </row>
    <row r="897" spans="1:53" s="5" customFormat="1">
      <c r="A897" s="116">
        <v>891</v>
      </c>
      <c r="B897" s="232"/>
      <c r="C897" s="105"/>
      <c r="D897" s="105"/>
      <c r="E897" s="105"/>
      <c r="F897" s="106"/>
      <c r="G897" s="107"/>
      <c r="H897" s="107"/>
      <c r="I897" s="108"/>
      <c r="J897" s="110"/>
      <c r="K897" s="110"/>
      <c r="L897" s="110"/>
      <c r="M897" s="110"/>
      <c r="N897" s="110"/>
      <c r="O897" s="110"/>
      <c r="P897" s="110"/>
      <c r="Q897" s="110"/>
      <c r="R897" s="110"/>
      <c r="S897" s="110"/>
      <c r="T897" s="110"/>
      <c r="U897" s="110"/>
      <c r="V897" s="110"/>
      <c r="W897" s="109"/>
      <c r="X897" s="111"/>
      <c r="Y897" s="112"/>
      <c r="Z897" s="112"/>
      <c r="AA897" s="113"/>
      <c r="AB897" s="114"/>
      <c r="AC897" s="115"/>
      <c r="AD897" s="113"/>
      <c r="AE897" s="113"/>
      <c r="AF897" s="112"/>
      <c r="AG897" s="116"/>
      <c r="AH897" s="115"/>
      <c r="AI897" s="174"/>
      <c r="AJ897" s="104"/>
      <c r="AK897" s="115"/>
      <c r="AL897" s="112"/>
      <c r="AM897" s="116"/>
      <c r="AN897" s="115"/>
      <c r="AO897" s="248"/>
      <c r="AP897" s="242" t="str">
        <f>IF(AD897="UI",VLOOKUP(AB897,'Convert Internation Units'!$A$2:$D$33,4,FALSE),IF(AB897="Penethamate hydroiodide",0.63,IF(AB897="Benzylpenicillin Procaine /
 Benzathine Penicillin",0.61,IF(AB897="Benzathine Penicillin",0.61,IF(AB897="Procaine benzylpenicillin",0.61,IF(AB897=Prodrug!E894,Prodrug!E894,Prodrug!E894))))))</f>
        <v/>
      </c>
      <c r="AQ897" s="239" t="str">
        <f>IFERROR((((Calculations!C894*Calculations!G894)/Calculations!E894)*'Data Entry'!X897),"")</f>
        <v/>
      </c>
      <c r="AR897" s="234" t="str">
        <f>IFERROR(VLOOKUP(AB897,Lists!$P$2:$Q$182,2,0),"")</f>
        <v/>
      </c>
      <c r="AS897" s="233" t="str">
        <f>IF(AI897="UI",VLOOKUP(AG897,'Convert Internation Units'!$A$2:$D$33,4,FALSE),IF(AG897="Penethamate hydroiodide",0.63,IF(AG897="Benzylpenicillin Procaine /
 Benzathine Penicillin",0.61,IF(AG897="Benzathine Penicillin",0.61,IF(AG897="Procaine benzylpenicillin",0.61,IF(AG897=Prodrug!F894,Prodrug!F894,Prodrug!F894))))))</f>
        <v/>
      </c>
      <c r="AT897" s="239" t="str">
        <f>IFERROR((((Calculations!K894*Calculations!G894)/Calculations!E894)*'Data Entry'!X897),"")</f>
        <v/>
      </c>
      <c r="AU897" s="235" t="str">
        <f>IFERROR(VLOOKUP(AG897,Lists!$P$2:$Q$182,2,0),"")</f>
        <v/>
      </c>
      <c r="AV897" s="233" t="str">
        <f>IF(AL897="UI",VLOOKUP(AJ897,'Convert Internation Units'!$A$2:$D$33,4,FALSE),IF(AJ897="Penethamate hydroiodide",0.63,IF(AJ897="Benzylpenicillin Procaine /
 Benzathine Penicillin",0.61,IF(AJ897="Benzathine Penicillin",0.61,IF(AJ897="Procaine benzylpenicillin",0.61,IF(AJ897=Prodrug!G894,Prodrug!G894,Prodrug!G894))))))</f>
        <v/>
      </c>
      <c r="AW897" s="239" t="str">
        <f>IFERROR((((Calculations!O894*Calculations!G894)/Calculations!E894)*'Data Entry'!X897),"")</f>
        <v/>
      </c>
      <c r="AX897" s="235" t="str">
        <f>IFERROR(VLOOKUP(AJ897,Lists!$P$2:$Q$182,2,0),"")</f>
        <v/>
      </c>
      <c r="AY897" s="233" t="str">
        <f>IF(AO897="UI",VLOOKUP(AM897,'Convert Internation Units'!$A$2:$D$33,4,FALSE),IF(AM897="Penethamate hydroiodide",0.63,IF(AM897="Benzylpenicillin Procaine /
 Benzathine Penicillin",0.61,IF(AM897="Benzathine Penicillin",0.61,IF(AM897="Procaine benzylpenicillin",0.61,IF(AM897=Prodrug!H894,Prodrug!H894,Prodrug!H894))))))</f>
        <v/>
      </c>
      <c r="AZ897" s="239" t="str">
        <f>IFERROR((((Calculations!S894*Calculations!G894)/Calculations!E894)*'Data Entry'!X897),"")</f>
        <v/>
      </c>
      <c r="BA897" s="235" t="str">
        <f>IFERROR(VLOOKUP(AM897,Lists!$P$2:$Q$182,2,0),"")</f>
        <v/>
      </c>
    </row>
    <row r="898" spans="1:53" s="5" customFormat="1">
      <c r="A898" s="6">
        <v>892</v>
      </c>
      <c r="B898" s="231"/>
      <c r="C898" s="7"/>
      <c r="D898" s="7"/>
      <c r="E898" s="7"/>
      <c r="F898" s="67"/>
      <c r="G898" s="79"/>
      <c r="H898" s="79"/>
      <c r="I898" s="75"/>
      <c r="J898" s="76"/>
      <c r="K898" s="76"/>
      <c r="L898" s="76"/>
      <c r="M898" s="76"/>
      <c r="N898" s="76"/>
      <c r="O898" s="76"/>
      <c r="P898" s="76"/>
      <c r="Q898" s="76"/>
      <c r="R898" s="76"/>
      <c r="S898" s="76"/>
      <c r="T898" s="76"/>
      <c r="U898" s="76"/>
      <c r="V898" s="76"/>
      <c r="W898" s="80"/>
      <c r="X898" s="69"/>
      <c r="Y898" s="25"/>
      <c r="Z898" s="25"/>
      <c r="AA898" s="8"/>
      <c r="AB898" s="28"/>
      <c r="AC898" s="23"/>
      <c r="AD898" s="8"/>
      <c r="AE898" s="8"/>
      <c r="AF898" s="25"/>
      <c r="AG898" s="6"/>
      <c r="AH898" s="23"/>
      <c r="AI898" s="173"/>
      <c r="AJ898" s="26"/>
      <c r="AK898" s="23"/>
      <c r="AL898" s="25"/>
      <c r="AM898" s="6"/>
      <c r="AN898" s="23"/>
      <c r="AO898" s="247"/>
      <c r="AP898" s="243" t="str">
        <f>IF(AD898="UI",VLOOKUP(AB898,'Convert Internation Units'!$A$2:$D$33,4,FALSE),IF(AB898="Penethamate hydroiodide",0.63,IF(AB898="Benzylpenicillin Procaine /
 Benzathine Penicillin",0.61,IF(AB898="Benzathine Penicillin",0.61,IF(AB898="Procaine benzylpenicillin",0.61,IF(AB898=Prodrug!E895,Prodrug!E895,Prodrug!E895))))))</f>
        <v/>
      </c>
      <c r="AQ898" s="240" t="str">
        <f>IFERROR((((Calculations!C895*Calculations!G895)/Calculations!E895)*'Data Entry'!X898),"")</f>
        <v/>
      </c>
      <c r="AR898" s="141" t="str">
        <f>IFERROR(VLOOKUP(AB898,Lists!$P$2:$Q$182,2,0),"")</f>
        <v/>
      </c>
      <c r="AS898" s="143" t="str">
        <f>IF(AI898="UI",VLOOKUP(AG898,'Convert Internation Units'!$A$2:$D$33,4,FALSE),IF(AG898="Penethamate hydroiodide",0.63,IF(AG898="Benzylpenicillin Procaine /
 Benzathine Penicillin",0.61,IF(AG898="Benzathine Penicillin",0.61,IF(AG898="Procaine benzylpenicillin",0.61,IF(AG898=Prodrug!F895,Prodrug!F895,Prodrug!F895))))))</f>
        <v/>
      </c>
      <c r="AT898" s="240" t="str">
        <f>IFERROR((((Calculations!K895*Calculations!G895)/Calculations!E895)*'Data Entry'!X898),"")</f>
        <v/>
      </c>
      <c r="AU898" s="146" t="str">
        <f>IFERROR(VLOOKUP(AG898,Lists!$P$2:$Q$182,2,0),"")</f>
        <v/>
      </c>
      <c r="AV898" s="143" t="str">
        <f>IF(AL898="UI",VLOOKUP(AJ898,'Convert Internation Units'!$A$2:$D$33,4,FALSE),IF(AJ898="Penethamate hydroiodide",0.63,IF(AJ898="Benzylpenicillin Procaine /
 Benzathine Penicillin",0.61,IF(AJ898="Benzathine Penicillin",0.61,IF(AJ898="Procaine benzylpenicillin",0.61,IF(AJ898=Prodrug!G895,Prodrug!G895,Prodrug!G895))))))</f>
        <v/>
      </c>
      <c r="AW898" s="240" t="str">
        <f>IFERROR((((Calculations!O895*Calculations!G895)/Calculations!E895)*'Data Entry'!X898),"")</f>
        <v/>
      </c>
      <c r="AX898" s="146" t="str">
        <f>IFERROR(VLOOKUP(AJ898,Lists!$P$2:$Q$182,2,0),"")</f>
        <v/>
      </c>
      <c r="AY898" s="143" t="str">
        <f>IF(AO898="UI",VLOOKUP(AM898,'Convert Internation Units'!$A$2:$D$33,4,FALSE),IF(AM898="Penethamate hydroiodide",0.63,IF(AM898="Benzylpenicillin Procaine /
 Benzathine Penicillin",0.61,IF(AM898="Benzathine Penicillin",0.61,IF(AM898="Procaine benzylpenicillin",0.61,IF(AM898=Prodrug!H895,Prodrug!H895,Prodrug!H895))))))</f>
        <v/>
      </c>
      <c r="AZ898" s="240" t="str">
        <f>IFERROR((((Calculations!S895*Calculations!G895)/Calculations!E895)*'Data Entry'!X898),"")</f>
        <v/>
      </c>
      <c r="BA898" s="146" t="str">
        <f>IFERROR(VLOOKUP(AM898,Lists!$P$2:$Q$182,2,0),"")</f>
        <v/>
      </c>
    </row>
    <row r="899" spans="1:53" s="5" customFormat="1">
      <c r="A899" s="116">
        <v>893</v>
      </c>
      <c r="B899" s="232"/>
      <c r="C899" s="105"/>
      <c r="D899" s="105"/>
      <c r="E899" s="105"/>
      <c r="F899" s="106"/>
      <c r="G899" s="107"/>
      <c r="H899" s="107"/>
      <c r="I899" s="108"/>
      <c r="J899" s="110"/>
      <c r="K899" s="110"/>
      <c r="L899" s="110"/>
      <c r="M899" s="110"/>
      <c r="N899" s="110"/>
      <c r="O899" s="110"/>
      <c r="P899" s="110"/>
      <c r="Q899" s="110"/>
      <c r="R899" s="110"/>
      <c r="S899" s="110"/>
      <c r="T899" s="110"/>
      <c r="U899" s="110"/>
      <c r="V899" s="110"/>
      <c r="W899" s="109"/>
      <c r="X899" s="111"/>
      <c r="Y899" s="112"/>
      <c r="Z899" s="112"/>
      <c r="AA899" s="113"/>
      <c r="AB899" s="114"/>
      <c r="AC899" s="115"/>
      <c r="AD899" s="113"/>
      <c r="AE899" s="113"/>
      <c r="AF899" s="112"/>
      <c r="AG899" s="116"/>
      <c r="AH899" s="115"/>
      <c r="AI899" s="174"/>
      <c r="AJ899" s="104"/>
      <c r="AK899" s="115"/>
      <c r="AL899" s="112"/>
      <c r="AM899" s="116"/>
      <c r="AN899" s="115"/>
      <c r="AO899" s="248"/>
      <c r="AP899" s="242" t="str">
        <f>IF(AD899="UI",VLOOKUP(AB899,'Convert Internation Units'!$A$2:$D$33,4,FALSE),IF(AB899="Penethamate hydroiodide",0.63,IF(AB899="Benzylpenicillin Procaine /
 Benzathine Penicillin",0.61,IF(AB899="Benzathine Penicillin",0.61,IF(AB899="Procaine benzylpenicillin",0.61,IF(AB899=Prodrug!E896,Prodrug!E896,Prodrug!E896))))))</f>
        <v/>
      </c>
      <c r="AQ899" s="239" t="str">
        <f>IFERROR((((Calculations!C896*Calculations!G896)/Calculations!E896)*'Data Entry'!X899),"")</f>
        <v/>
      </c>
      <c r="AR899" s="234" t="str">
        <f>IFERROR(VLOOKUP(AB899,Lists!$P$2:$Q$182,2,0),"")</f>
        <v/>
      </c>
      <c r="AS899" s="233" t="str">
        <f>IF(AI899="UI",VLOOKUP(AG899,'Convert Internation Units'!$A$2:$D$33,4,FALSE),IF(AG899="Penethamate hydroiodide",0.63,IF(AG899="Benzylpenicillin Procaine /
 Benzathine Penicillin",0.61,IF(AG899="Benzathine Penicillin",0.61,IF(AG899="Procaine benzylpenicillin",0.61,IF(AG899=Prodrug!F896,Prodrug!F896,Prodrug!F896))))))</f>
        <v/>
      </c>
      <c r="AT899" s="239" t="str">
        <f>IFERROR((((Calculations!K896*Calculations!G896)/Calculations!E896)*'Data Entry'!X899),"")</f>
        <v/>
      </c>
      <c r="AU899" s="235" t="str">
        <f>IFERROR(VLOOKUP(AG899,Lists!$P$2:$Q$182,2,0),"")</f>
        <v/>
      </c>
      <c r="AV899" s="233" t="str">
        <f>IF(AL899="UI",VLOOKUP(AJ899,'Convert Internation Units'!$A$2:$D$33,4,FALSE),IF(AJ899="Penethamate hydroiodide",0.63,IF(AJ899="Benzylpenicillin Procaine /
 Benzathine Penicillin",0.61,IF(AJ899="Benzathine Penicillin",0.61,IF(AJ899="Procaine benzylpenicillin",0.61,IF(AJ899=Prodrug!G896,Prodrug!G896,Prodrug!G896))))))</f>
        <v/>
      </c>
      <c r="AW899" s="239" t="str">
        <f>IFERROR((((Calculations!O896*Calculations!G896)/Calculations!E896)*'Data Entry'!X899),"")</f>
        <v/>
      </c>
      <c r="AX899" s="235" t="str">
        <f>IFERROR(VLOOKUP(AJ899,Lists!$P$2:$Q$182,2,0),"")</f>
        <v/>
      </c>
      <c r="AY899" s="233" t="str">
        <f>IF(AO899="UI",VLOOKUP(AM899,'Convert Internation Units'!$A$2:$D$33,4,FALSE),IF(AM899="Penethamate hydroiodide",0.63,IF(AM899="Benzylpenicillin Procaine /
 Benzathine Penicillin",0.61,IF(AM899="Benzathine Penicillin",0.61,IF(AM899="Procaine benzylpenicillin",0.61,IF(AM899=Prodrug!H896,Prodrug!H896,Prodrug!H896))))))</f>
        <v/>
      </c>
      <c r="AZ899" s="239" t="str">
        <f>IFERROR((((Calculations!S896*Calculations!G896)/Calculations!E896)*'Data Entry'!X899),"")</f>
        <v/>
      </c>
      <c r="BA899" s="235" t="str">
        <f>IFERROR(VLOOKUP(AM899,Lists!$P$2:$Q$182,2,0),"")</f>
        <v/>
      </c>
    </row>
    <row r="900" spans="1:53" s="5" customFormat="1">
      <c r="A900" s="6">
        <v>894</v>
      </c>
      <c r="B900" s="231"/>
      <c r="C900" s="7"/>
      <c r="D900" s="7"/>
      <c r="E900" s="7"/>
      <c r="F900" s="67"/>
      <c r="G900" s="79"/>
      <c r="H900" s="79"/>
      <c r="I900" s="75"/>
      <c r="J900" s="76"/>
      <c r="K900" s="76"/>
      <c r="L900" s="76"/>
      <c r="M900" s="76"/>
      <c r="N900" s="76"/>
      <c r="O900" s="76"/>
      <c r="P900" s="76"/>
      <c r="Q900" s="76"/>
      <c r="R900" s="76"/>
      <c r="S900" s="76"/>
      <c r="T900" s="76"/>
      <c r="U900" s="76"/>
      <c r="V900" s="76"/>
      <c r="W900" s="80"/>
      <c r="X900" s="69"/>
      <c r="Y900" s="25"/>
      <c r="Z900" s="25"/>
      <c r="AA900" s="8"/>
      <c r="AB900" s="28"/>
      <c r="AC900" s="23"/>
      <c r="AD900" s="8"/>
      <c r="AE900" s="8"/>
      <c r="AF900" s="25"/>
      <c r="AG900" s="6"/>
      <c r="AH900" s="23"/>
      <c r="AI900" s="173"/>
      <c r="AJ900" s="26"/>
      <c r="AK900" s="23"/>
      <c r="AL900" s="25"/>
      <c r="AM900" s="6"/>
      <c r="AN900" s="23"/>
      <c r="AO900" s="247"/>
      <c r="AP900" s="243" t="str">
        <f>IF(AD900="UI",VLOOKUP(AB900,'Convert Internation Units'!$A$2:$D$33,4,FALSE),IF(AB900="Penethamate hydroiodide",0.63,IF(AB900="Benzylpenicillin Procaine /
 Benzathine Penicillin",0.61,IF(AB900="Benzathine Penicillin",0.61,IF(AB900="Procaine benzylpenicillin",0.61,IF(AB900=Prodrug!E897,Prodrug!E897,Prodrug!E897))))))</f>
        <v/>
      </c>
      <c r="AQ900" s="240" t="str">
        <f>IFERROR((((Calculations!C897*Calculations!G897)/Calculations!E897)*'Data Entry'!X900),"")</f>
        <v/>
      </c>
      <c r="AR900" s="141" t="str">
        <f>IFERROR(VLOOKUP(AB900,Lists!$P$2:$Q$182,2,0),"")</f>
        <v/>
      </c>
      <c r="AS900" s="143" t="str">
        <f>IF(AI900="UI",VLOOKUP(AG900,'Convert Internation Units'!$A$2:$D$33,4,FALSE),IF(AG900="Penethamate hydroiodide",0.63,IF(AG900="Benzylpenicillin Procaine /
 Benzathine Penicillin",0.61,IF(AG900="Benzathine Penicillin",0.61,IF(AG900="Procaine benzylpenicillin",0.61,IF(AG900=Prodrug!F897,Prodrug!F897,Prodrug!F897))))))</f>
        <v/>
      </c>
      <c r="AT900" s="240" t="str">
        <f>IFERROR((((Calculations!K897*Calculations!G897)/Calculations!E897)*'Data Entry'!X900),"")</f>
        <v/>
      </c>
      <c r="AU900" s="146" t="str">
        <f>IFERROR(VLOOKUP(AG900,Lists!$P$2:$Q$182,2,0),"")</f>
        <v/>
      </c>
      <c r="AV900" s="143" t="str">
        <f>IF(AL900="UI",VLOOKUP(AJ900,'Convert Internation Units'!$A$2:$D$33,4,FALSE),IF(AJ900="Penethamate hydroiodide",0.63,IF(AJ900="Benzylpenicillin Procaine /
 Benzathine Penicillin",0.61,IF(AJ900="Benzathine Penicillin",0.61,IF(AJ900="Procaine benzylpenicillin",0.61,IF(AJ900=Prodrug!G897,Prodrug!G897,Prodrug!G897))))))</f>
        <v/>
      </c>
      <c r="AW900" s="240" t="str">
        <f>IFERROR((((Calculations!O897*Calculations!G897)/Calculations!E897)*'Data Entry'!X900),"")</f>
        <v/>
      </c>
      <c r="AX900" s="146" t="str">
        <f>IFERROR(VLOOKUP(AJ900,Lists!$P$2:$Q$182,2,0),"")</f>
        <v/>
      </c>
      <c r="AY900" s="143" t="str">
        <f>IF(AO900="UI",VLOOKUP(AM900,'Convert Internation Units'!$A$2:$D$33,4,FALSE),IF(AM900="Penethamate hydroiodide",0.63,IF(AM900="Benzylpenicillin Procaine /
 Benzathine Penicillin",0.61,IF(AM900="Benzathine Penicillin",0.61,IF(AM900="Procaine benzylpenicillin",0.61,IF(AM900=Prodrug!H897,Prodrug!H897,Prodrug!H897))))))</f>
        <v/>
      </c>
      <c r="AZ900" s="240" t="str">
        <f>IFERROR((((Calculations!S897*Calculations!G897)/Calculations!E897)*'Data Entry'!X900),"")</f>
        <v/>
      </c>
      <c r="BA900" s="146" t="str">
        <f>IFERROR(VLOOKUP(AM900,Lists!$P$2:$Q$182,2,0),"")</f>
        <v/>
      </c>
    </row>
    <row r="901" spans="1:53" s="5" customFormat="1">
      <c r="A901" s="116">
        <v>895</v>
      </c>
      <c r="B901" s="232"/>
      <c r="C901" s="105"/>
      <c r="D901" s="105"/>
      <c r="E901" s="105"/>
      <c r="F901" s="106"/>
      <c r="G901" s="107"/>
      <c r="H901" s="107"/>
      <c r="I901" s="108"/>
      <c r="J901" s="110"/>
      <c r="K901" s="110"/>
      <c r="L901" s="110"/>
      <c r="M901" s="110"/>
      <c r="N901" s="110"/>
      <c r="O901" s="110"/>
      <c r="P901" s="110"/>
      <c r="Q901" s="110"/>
      <c r="R901" s="110"/>
      <c r="S901" s="110"/>
      <c r="T901" s="110"/>
      <c r="U901" s="110"/>
      <c r="V901" s="110"/>
      <c r="W901" s="109"/>
      <c r="X901" s="111"/>
      <c r="Y901" s="112"/>
      <c r="Z901" s="112"/>
      <c r="AA901" s="113"/>
      <c r="AB901" s="114"/>
      <c r="AC901" s="115"/>
      <c r="AD901" s="113"/>
      <c r="AE901" s="113"/>
      <c r="AF901" s="112"/>
      <c r="AG901" s="116"/>
      <c r="AH901" s="115"/>
      <c r="AI901" s="174"/>
      <c r="AJ901" s="104"/>
      <c r="AK901" s="115"/>
      <c r="AL901" s="112"/>
      <c r="AM901" s="116"/>
      <c r="AN901" s="115"/>
      <c r="AO901" s="248"/>
      <c r="AP901" s="242" t="str">
        <f>IF(AD901="UI",VLOOKUP(AB901,'Convert Internation Units'!$A$2:$D$33,4,FALSE),IF(AB901="Penethamate hydroiodide",0.63,IF(AB901="Benzylpenicillin Procaine /
 Benzathine Penicillin",0.61,IF(AB901="Benzathine Penicillin",0.61,IF(AB901="Procaine benzylpenicillin",0.61,IF(AB901=Prodrug!E898,Prodrug!E898,Prodrug!E898))))))</f>
        <v/>
      </c>
      <c r="AQ901" s="239" t="str">
        <f>IFERROR((((Calculations!C898*Calculations!G898)/Calculations!E898)*'Data Entry'!X901),"")</f>
        <v/>
      </c>
      <c r="AR901" s="234" t="str">
        <f>IFERROR(VLOOKUP(AB901,Lists!$P$2:$Q$182,2,0),"")</f>
        <v/>
      </c>
      <c r="AS901" s="233" t="str">
        <f>IF(AI901="UI",VLOOKUP(AG901,'Convert Internation Units'!$A$2:$D$33,4,FALSE),IF(AG901="Penethamate hydroiodide",0.63,IF(AG901="Benzylpenicillin Procaine /
 Benzathine Penicillin",0.61,IF(AG901="Benzathine Penicillin",0.61,IF(AG901="Procaine benzylpenicillin",0.61,IF(AG901=Prodrug!F898,Prodrug!F898,Prodrug!F898))))))</f>
        <v/>
      </c>
      <c r="AT901" s="239" t="str">
        <f>IFERROR((((Calculations!K898*Calculations!G898)/Calculations!E898)*'Data Entry'!X901),"")</f>
        <v/>
      </c>
      <c r="AU901" s="235" t="str">
        <f>IFERROR(VLOOKUP(AG901,Lists!$P$2:$Q$182,2,0),"")</f>
        <v/>
      </c>
      <c r="AV901" s="233" t="str">
        <f>IF(AL901="UI",VLOOKUP(AJ901,'Convert Internation Units'!$A$2:$D$33,4,FALSE),IF(AJ901="Penethamate hydroiodide",0.63,IF(AJ901="Benzylpenicillin Procaine /
 Benzathine Penicillin",0.61,IF(AJ901="Benzathine Penicillin",0.61,IF(AJ901="Procaine benzylpenicillin",0.61,IF(AJ901=Prodrug!G898,Prodrug!G898,Prodrug!G898))))))</f>
        <v/>
      </c>
      <c r="AW901" s="239" t="str">
        <f>IFERROR((((Calculations!O898*Calculations!G898)/Calculations!E898)*'Data Entry'!X901),"")</f>
        <v/>
      </c>
      <c r="AX901" s="235" t="str">
        <f>IFERROR(VLOOKUP(AJ901,Lists!$P$2:$Q$182,2,0),"")</f>
        <v/>
      </c>
      <c r="AY901" s="233" t="str">
        <f>IF(AO901="UI",VLOOKUP(AM901,'Convert Internation Units'!$A$2:$D$33,4,FALSE),IF(AM901="Penethamate hydroiodide",0.63,IF(AM901="Benzylpenicillin Procaine /
 Benzathine Penicillin",0.61,IF(AM901="Benzathine Penicillin",0.61,IF(AM901="Procaine benzylpenicillin",0.61,IF(AM901=Prodrug!H898,Prodrug!H898,Prodrug!H898))))))</f>
        <v/>
      </c>
      <c r="AZ901" s="239" t="str">
        <f>IFERROR((((Calculations!S898*Calculations!G898)/Calculations!E898)*'Data Entry'!X901),"")</f>
        <v/>
      </c>
      <c r="BA901" s="235" t="str">
        <f>IFERROR(VLOOKUP(AM901,Lists!$P$2:$Q$182,2,0),"")</f>
        <v/>
      </c>
    </row>
    <row r="902" spans="1:53" s="5" customFormat="1">
      <c r="A902" s="6">
        <v>896</v>
      </c>
      <c r="B902" s="231"/>
      <c r="C902" s="7"/>
      <c r="D902" s="7"/>
      <c r="E902" s="7"/>
      <c r="F902" s="67"/>
      <c r="G902" s="79"/>
      <c r="H902" s="79"/>
      <c r="I902" s="75"/>
      <c r="J902" s="76"/>
      <c r="K902" s="76"/>
      <c r="L902" s="76"/>
      <c r="M902" s="76"/>
      <c r="N902" s="76"/>
      <c r="O902" s="76"/>
      <c r="P902" s="76"/>
      <c r="Q902" s="76"/>
      <c r="R902" s="76"/>
      <c r="S902" s="76"/>
      <c r="T902" s="76"/>
      <c r="U902" s="76"/>
      <c r="V902" s="76"/>
      <c r="W902" s="80"/>
      <c r="X902" s="69"/>
      <c r="Y902" s="25"/>
      <c r="Z902" s="25"/>
      <c r="AA902" s="8"/>
      <c r="AB902" s="28"/>
      <c r="AC902" s="23"/>
      <c r="AD902" s="8"/>
      <c r="AE902" s="8"/>
      <c r="AF902" s="25"/>
      <c r="AG902" s="6"/>
      <c r="AH902" s="23"/>
      <c r="AI902" s="173"/>
      <c r="AJ902" s="26"/>
      <c r="AK902" s="23"/>
      <c r="AL902" s="25"/>
      <c r="AM902" s="6"/>
      <c r="AN902" s="23"/>
      <c r="AO902" s="247"/>
      <c r="AP902" s="243" t="str">
        <f>IF(AD902="UI",VLOOKUP(AB902,'Convert Internation Units'!$A$2:$D$33,4,FALSE),IF(AB902="Penethamate hydroiodide",0.63,IF(AB902="Benzylpenicillin Procaine /
 Benzathine Penicillin",0.61,IF(AB902="Benzathine Penicillin",0.61,IF(AB902="Procaine benzylpenicillin",0.61,IF(AB902=Prodrug!E899,Prodrug!E899,Prodrug!E899))))))</f>
        <v/>
      </c>
      <c r="AQ902" s="240" t="str">
        <f>IFERROR((((Calculations!C899*Calculations!G899)/Calculations!E899)*'Data Entry'!X902),"")</f>
        <v/>
      </c>
      <c r="AR902" s="141" t="str">
        <f>IFERROR(VLOOKUP(AB902,Lists!$P$2:$Q$182,2,0),"")</f>
        <v/>
      </c>
      <c r="AS902" s="143" t="str">
        <f>IF(AI902="UI",VLOOKUP(AG902,'Convert Internation Units'!$A$2:$D$33,4,FALSE),IF(AG902="Penethamate hydroiodide",0.63,IF(AG902="Benzylpenicillin Procaine /
 Benzathine Penicillin",0.61,IF(AG902="Benzathine Penicillin",0.61,IF(AG902="Procaine benzylpenicillin",0.61,IF(AG902=Prodrug!F899,Prodrug!F899,Prodrug!F899))))))</f>
        <v/>
      </c>
      <c r="AT902" s="240" t="str">
        <f>IFERROR((((Calculations!K899*Calculations!G899)/Calculations!E899)*'Data Entry'!X902),"")</f>
        <v/>
      </c>
      <c r="AU902" s="146" t="str">
        <f>IFERROR(VLOOKUP(AG902,Lists!$P$2:$Q$182,2,0),"")</f>
        <v/>
      </c>
      <c r="AV902" s="143" t="str">
        <f>IF(AL902="UI",VLOOKUP(AJ902,'Convert Internation Units'!$A$2:$D$33,4,FALSE),IF(AJ902="Penethamate hydroiodide",0.63,IF(AJ902="Benzylpenicillin Procaine /
 Benzathine Penicillin",0.61,IF(AJ902="Benzathine Penicillin",0.61,IF(AJ902="Procaine benzylpenicillin",0.61,IF(AJ902=Prodrug!G899,Prodrug!G899,Prodrug!G899))))))</f>
        <v/>
      </c>
      <c r="AW902" s="240" t="str">
        <f>IFERROR((((Calculations!O899*Calculations!G899)/Calculations!E899)*'Data Entry'!X902),"")</f>
        <v/>
      </c>
      <c r="AX902" s="146" t="str">
        <f>IFERROR(VLOOKUP(AJ902,Lists!$P$2:$Q$182,2,0),"")</f>
        <v/>
      </c>
      <c r="AY902" s="143" t="str">
        <f>IF(AO902="UI",VLOOKUP(AM902,'Convert Internation Units'!$A$2:$D$33,4,FALSE),IF(AM902="Penethamate hydroiodide",0.63,IF(AM902="Benzylpenicillin Procaine /
 Benzathine Penicillin",0.61,IF(AM902="Benzathine Penicillin",0.61,IF(AM902="Procaine benzylpenicillin",0.61,IF(AM902=Prodrug!H899,Prodrug!H899,Prodrug!H899))))))</f>
        <v/>
      </c>
      <c r="AZ902" s="240" t="str">
        <f>IFERROR((((Calculations!S899*Calculations!G899)/Calculations!E899)*'Data Entry'!X902),"")</f>
        <v/>
      </c>
      <c r="BA902" s="146" t="str">
        <f>IFERROR(VLOOKUP(AM902,Lists!$P$2:$Q$182,2,0),"")</f>
        <v/>
      </c>
    </row>
    <row r="903" spans="1:53" s="5" customFormat="1">
      <c r="A903" s="116">
        <v>897</v>
      </c>
      <c r="B903" s="232"/>
      <c r="C903" s="105"/>
      <c r="D903" s="105"/>
      <c r="E903" s="105"/>
      <c r="F903" s="106"/>
      <c r="G903" s="107"/>
      <c r="H903" s="107"/>
      <c r="I903" s="108"/>
      <c r="J903" s="110"/>
      <c r="K903" s="110"/>
      <c r="L903" s="110"/>
      <c r="M903" s="110"/>
      <c r="N903" s="110"/>
      <c r="O903" s="110"/>
      <c r="P903" s="110"/>
      <c r="Q903" s="110"/>
      <c r="R903" s="110"/>
      <c r="S903" s="110"/>
      <c r="T903" s="110"/>
      <c r="U903" s="110"/>
      <c r="V903" s="110"/>
      <c r="W903" s="109"/>
      <c r="X903" s="111"/>
      <c r="Y903" s="112"/>
      <c r="Z903" s="112"/>
      <c r="AA903" s="113"/>
      <c r="AB903" s="114"/>
      <c r="AC903" s="115"/>
      <c r="AD903" s="113"/>
      <c r="AE903" s="113"/>
      <c r="AF903" s="112"/>
      <c r="AG903" s="116"/>
      <c r="AH903" s="115"/>
      <c r="AI903" s="174"/>
      <c r="AJ903" s="104"/>
      <c r="AK903" s="115"/>
      <c r="AL903" s="112"/>
      <c r="AM903" s="116"/>
      <c r="AN903" s="115"/>
      <c r="AO903" s="248"/>
      <c r="AP903" s="242" t="str">
        <f>IF(AD903="UI",VLOOKUP(AB903,'Convert Internation Units'!$A$2:$D$33,4,FALSE),IF(AB903="Penethamate hydroiodide",0.63,IF(AB903="Benzylpenicillin Procaine /
 Benzathine Penicillin",0.61,IF(AB903="Benzathine Penicillin",0.61,IF(AB903="Procaine benzylpenicillin",0.61,IF(AB903=Prodrug!E900,Prodrug!E900,Prodrug!E900))))))</f>
        <v/>
      </c>
      <c r="AQ903" s="239" t="str">
        <f>IFERROR((((Calculations!C900*Calculations!G900)/Calculations!E900)*'Data Entry'!X903),"")</f>
        <v/>
      </c>
      <c r="AR903" s="234" t="str">
        <f>IFERROR(VLOOKUP(AB903,Lists!$P$2:$Q$182,2,0),"")</f>
        <v/>
      </c>
      <c r="AS903" s="233" t="str">
        <f>IF(AI903="UI",VLOOKUP(AG903,'Convert Internation Units'!$A$2:$D$33,4,FALSE),IF(AG903="Penethamate hydroiodide",0.63,IF(AG903="Benzylpenicillin Procaine /
 Benzathine Penicillin",0.61,IF(AG903="Benzathine Penicillin",0.61,IF(AG903="Procaine benzylpenicillin",0.61,IF(AG903=Prodrug!F900,Prodrug!F900,Prodrug!F900))))))</f>
        <v/>
      </c>
      <c r="AT903" s="239" t="str">
        <f>IFERROR((((Calculations!K900*Calculations!G900)/Calculations!E900)*'Data Entry'!X903),"")</f>
        <v/>
      </c>
      <c r="AU903" s="235" t="str">
        <f>IFERROR(VLOOKUP(AG903,Lists!$P$2:$Q$182,2,0),"")</f>
        <v/>
      </c>
      <c r="AV903" s="233" t="str">
        <f>IF(AL903="UI",VLOOKUP(AJ903,'Convert Internation Units'!$A$2:$D$33,4,FALSE),IF(AJ903="Penethamate hydroiodide",0.63,IF(AJ903="Benzylpenicillin Procaine /
 Benzathine Penicillin",0.61,IF(AJ903="Benzathine Penicillin",0.61,IF(AJ903="Procaine benzylpenicillin",0.61,IF(AJ903=Prodrug!G900,Prodrug!G900,Prodrug!G900))))))</f>
        <v/>
      </c>
      <c r="AW903" s="239" t="str">
        <f>IFERROR((((Calculations!O900*Calculations!G900)/Calculations!E900)*'Data Entry'!X903),"")</f>
        <v/>
      </c>
      <c r="AX903" s="235" t="str">
        <f>IFERROR(VLOOKUP(AJ903,Lists!$P$2:$Q$182,2,0),"")</f>
        <v/>
      </c>
      <c r="AY903" s="233" t="str">
        <f>IF(AO903="UI",VLOOKUP(AM903,'Convert Internation Units'!$A$2:$D$33,4,FALSE),IF(AM903="Penethamate hydroiodide",0.63,IF(AM903="Benzylpenicillin Procaine /
 Benzathine Penicillin",0.61,IF(AM903="Benzathine Penicillin",0.61,IF(AM903="Procaine benzylpenicillin",0.61,IF(AM903=Prodrug!H900,Prodrug!H900,Prodrug!H900))))))</f>
        <v/>
      </c>
      <c r="AZ903" s="239" t="str">
        <f>IFERROR((((Calculations!S900*Calculations!G900)/Calculations!E900)*'Data Entry'!X903),"")</f>
        <v/>
      </c>
      <c r="BA903" s="235" t="str">
        <f>IFERROR(VLOOKUP(AM903,Lists!$P$2:$Q$182,2,0),"")</f>
        <v/>
      </c>
    </row>
    <row r="904" spans="1:53" s="5" customFormat="1">
      <c r="A904" s="6">
        <v>898</v>
      </c>
      <c r="B904" s="231"/>
      <c r="C904" s="7"/>
      <c r="D904" s="7"/>
      <c r="E904" s="7"/>
      <c r="F904" s="67"/>
      <c r="G904" s="79"/>
      <c r="H904" s="79"/>
      <c r="I904" s="75"/>
      <c r="J904" s="76"/>
      <c r="K904" s="76"/>
      <c r="L904" s="76"/>
      <c r="M904" s="76"/>
      <c r="N904" s="76"/>
      <c r="O904" s="76"/>
      <c r="P904" s="76"/>
      <c r="Q904" s="76"/>
      <c r="R904" s="76"/>
      <c r="S904" s="76"/>
      <c r="T904" s="76"/>
      <c r="U904" s="76"/>
      <c r="V904" s="76"/>
      <c r="W904" s="80"/>
      <c r="X904" s="69"/>
      <c r="Y904" s="25"/>
      <c r="Z904" s="25"/>
      <c r="AA904" s="8"/>
      <c r="AB904" s="28"/>
      <c r="AC904" s="23"/>
      <c r="AD904" s="8"/>
      <c r="AE904" s="8"/>
      <c r="AF904" s="25"/>
      <c r="AG904" s="6"/>
      <c r="AH904" s="23"/>
      <c r="AI904" s="173"/>
      <c r="AJ904" s="26"/>
      <c r="AK904" s="23"/>
      <c r="AL904" s="25"/>
      <c r="AM904" s="6"/>
      <c r="AN904" s="23"/>
      <c r="AO904" s="247"/>
      <c r="AP904" s="243" t="str">
        <f>IF(AD904="UI",VLOOKUP(AB904,'Convert Internation Units'!$A$2:$D$33,4,FALSE),IF(AB904="Penethamate hydroiodide",0.63,IF(AB904="Benzylpenicillin Procaine /
 Benzathine Penicillin",0.61,IF(AB904="Benzathine Penicillin",0.61,IF(AB904="Procaine benzylpenicillin",0.61,IF(AB904=Prodrug!E901,Prodrug!E901,Prodrug!E901))))))</f>
        <v/>
      </c>
      <c r="AQ904" s="240" t="str">
        <f>IFERROR((((Calculations!C901*Calculations!G901)/Calculations!E901)*'Data Entry'!X904),"")</f>
        <v/>
      </c>
      <c r="AR904" s="141" t="str">
        <f>IFERROR(VLOOKUP(AB904,Lists!$P$2:$Q$182,2,0),"")</f>
        <v/>
      </c>
      <c r="AS904" s="143" t="str">
        <f>IF(AI904="UI",VLOOKUP(AG904,'Convert Internation Units'!$A$2:$D$33,4,FALSE),IF(AG904="Penethamate hydroiodide",0.63,IF(AG904="Benzylpenicillin Procaine /
 Benzathine Penicillin",0.61,IF(AG904="Benzathine Penicillin",0.61,IF(AG904="Procaine benzylpenicillin",0.61,IF(AG904=Prodrug!F901,Prodrug!F901,Prodrug!F901))))))</f>
        <v/>
      </c>
      <c r="AT904" s="240" t="str">
        <f>IFERROR((((Calculations!K901*Calculations!G901)/Calculations!E901)*'Data Entry'!X904),"")</f>
        <v/>
      </c>
      <c r="AU904" s="146" t="str">
        <f>IFERROR(VLOOKUP(AG904,Lists!$P$2:$Q$182,2,0),"")</f>
        <v/>
      </c>
      <c r="AV904" s="143" t="str">
        <f>IF(AL904="UI",VLOOKUP(AJ904,'Convert Internation Units'!$A$2:$D$33,4,FALSE),IF(AJ904="Penethamate hydroiodide",0.63,IF(AJ904="Benzylpenicillin Procaine /
 Benzathine Penicillin",0.61,IF(AJ904="Benzathine Penicillin",0.61,IF(AJ904="Procaine benzylpenicillin",0.61,IF(AJ904=Prodrug!G901,Prodrug!G901,Prodrug!G901))))))</f>
        <v/>
      </c>
      <c r="AW904" s="240" t="str">
        <f>IFERROR((((Calculations!O901*Calculations!G901)/Calculations!E901)*'Data Entry'!X904),"")</f>
        <v/>
      </c>
      <c r="AX904" s="146" t="str">
        <f>IFERROR(VLOOKUP(AJ904,Lists!$P$2:$Q$182,2,0),"")</f>
        <v/>
      </c>
      <c r="AY904" s="143" t="str">
        <f>IF(AO904="UI",VLOOKUP(AM904,'Convert Internation Units'!$A$2:$D$33,4,FALSE),IF(AM904="Penethamate hydroiodide",0.63,IF(AM904="Benzylpenicillin Procaine /
 Benzathine Penicillin",0.61,IF(AM904="Benzathine Penicillin",0.61,IF(AM904="Procaine benzylpenicillin",0.61,IF(AM904=Prodrug!H901,Prodrug!H901,Prodrug!H901))))))</f>
        <v/>
      </c>
      <c r="AZ904" s="240" t="str">
        <f>IFERROR((((Calculations!S901*Calculations!G901)/Calculations!E901)*'Data Entry'!X904),"")</f>
        <v/>
      </c>
      <c r="BA904" s="146" t="str">
        <f>IFERROR(VLOOKUP(AM904,Lists!$P$2:$Q$182,2,0),"")</f>
        <v/>
      </c>
    </row>
    <row r="905" spans="1:53" s="5" customFormat="1">
      <c r="A905" s="116">
        <v>899</v>
      </c>
      <c r="B905" s="232"/>
      <c r="C905" s="105"/>
      <c r="D905" s="105"/>
      <c r="E905" s="105"/>
      <c r="F905" s="106"/>
      <c r="G905" s="107"/>
      <c r="H905" s="107"/>
      <c r="I905" s="108"/>
      <c r="J905" s="110"/>
      <c r="K905" s="110"/>
      <c r="L905" s="110"/>
      <c r="M905" s="110"/>
      <c r="N905" s="110"/>
      <c r="O905" s="110"/>
      <c r="P905" s="110"/>
      <c r="Q905" s="110"/>
      <c r="R905" s="110"/>
      <c r="S905" s="110"/>
      <c r="T905" s="110"/>
      <c r="U905" s="110"/>
      <c r="V905" s="110"/>
      <c r="W905" s="109"/>
      <c r="X905" s="111"/>
      <c r="Y905" s="112"/>
      <c r="Z905" s="112"/>
      <c r="AA905" s="113"/>
      <c r="AB905" s="114"/>
      <c r="AC905" s="115"/>
      <c r="AD905" s="113"/>
      <c r="AE905" s="113"/>
      <c r="AF905" s="112"/>
      <c r="AG905" s="116"/>
      <c r="AH905" s="115"/>
      <c r="AI905" s="174"/>
      <c r="AJ905" s="104"/>
      <c r="AK905" s="115"/>
      <c r="AL905" s="112"/>
      <c r="AM905" s="116"/>
      <c r="AN905" s="115"/>
      <c r="AO905" s="248"/>
      <c r="AP905" s="242" t="str">
        <f>IF(AD905="UI",VLOOKUP(AB905,'Convert Internation Units'!$A$2:$D$33,4,FALSE),IF(AB905="Penethamate hydroiodide",0.63,IF(AB905="Benzylpenicillin Procaine /
 Benzathine Penicillin",0.61,IF(AB905="Benzathine Penicillin",0.61,IF(AB905="Procaine benzylpenicillin",0.61,IF(AB905=Prodrug!E902,Prodrug!E902,Prodrug!E902))))))</f>
        <v/>
      </c>
      <c r="AQ905" s="239" t="str">
        <f>IFERROR((((Calculations!C902*Calculations!G902)/Calculations!E902)*'Data Entry'!X905),"")</f>
        <v/>
      </c>
      <c r="AR905" s="234" t="str">
        <f>IFERROR(VLOOKUP(AB905,Lists!$P$2:$Q$182,2,0),"")</f>
        <v/>
      </c>
      <c r="AS905" s="233" t="str">
        <f>IF(AI905="UI",VLOOKUP(AG905,'Convert Internation Units'!$A$2:$D$33,4,FALSE),IF(AG905="Penethamate hydroiodide",0.63,IF(AG905="Benzylpenicillin Procaine /
 Benzathine Penicillin",0.61,IF(AG905="Benzathine Penicillin",0.61,IF(AG905="Procaine benzylpenicillin",0.61,IF(AG905=Prodrug!F902,Prodrug!F902,Prodrug!F902))))))</f>
        <v/>
      </c>
      <c r="AT905" s="239" t="str">
        <f>IFERROR((((Calculations!K902*Calculations!G902)/Calculations!E902)*'Data Entry'!X905),"")</f>
        <v/>
      </c>
      <c r="AU905" s="235" t="str">
        <f>IFERROR(VLOOKUP(AG905,Lists!$P$2:$Q$182,2,0),"")</f>
        <v/>
      </c>
      <c r="AV905" s="233" t="str">
        <f>IF(AL905="UI",VLOOKUP(AJ905,'Convert Internation Units'!$A$2:$D$33,4,FALSE),IF(AJ905="Penethamate hydroiodide",0.63,IF(AJ905="Benzylpenicillin Procaine /
 Benzathine Penicillin",0.61,IF(AJ905="Benzathine Penicillin",0.61,IF(AJ905="Procaine benzylpenicillin",0.61,IF(AJ905=Prodrug!G902,Prodrug!G902,Prodrug!G902))))))</f>
        <v/>
      </c>
      <c r="AW905" s="239" t="str">
        <f>IFERROR((((Calculations!O902*Calculations!G902)/Calculations!E902)*'Data Entry'!X905),"")</f>
        <v/>
      </c>
      <c r="AX905" s="235" t="str">
        <f>IFERROR(VLOOKUP(AJ905,Lists!$P$2:$Q$182,2,0),"")</f>
        <v/>
      </c>
      <c r="AY905" s="233" t="str">
        <f>IF(AO905="UI",VLOOKUP(AM905,'Convert Internation Units'!$A$2:$D$33,4,FALSE),IF(AM905="Penethamate hydroiodide",0.63,IF(AM905="Benzylpenicillin Procaine /
 Benzathine Penicillin",0.61,IF(AM905="Benzathine Penicillin",0.61,IF(AM905="Procaine benzylpenicillin",0.61,IF(AM905=Prodrug!H902,Prodrug!H902,Prodrug!H902))))))</f>
        <v/>
      </c>
      <c r="AZ905" s="239" t="str">
        <f>IFERROR((((Calculations!S902*Calculations!G902)/Calculations!E902)*'Data Entry'!X905),"")</f>
        <v/>
      </c>
      <c r="BA905" s="235" t="str">
        <f>IFERROR(VLOOKUP(AM905,Lists!$P$2:$Q$182,2,0),"")</f>
        <v/>
      </c>
    </row>
    <row r="906" spans="1:53" s="5" customFormat="1">
      <c r="A906" s="6">
        <v>900</v>
      </c>
      <c r="B906" s="231"/>
      <c r="C906" s="7"/>
      <c r="D906" s="7"/>
      <c r="E906" s="7"/>
      <c r="F906" s="67"/>
      <c r="G906" s="79"/>
      <c r="H906" s="79"/>
      <c r="I906" s="75"/>
      <c r="J906" s="76"/>
      <c r="K906" s="76"/>
      <c r="L906" s="76"/>
      <c r="M906" s="76"/>
      <c r="N906" s="76"/>
      <c r="O906" s="76"/>
      <c r="P906" s="76"/>
      <c r="Q906" s="76"/>
      <c r="R906" s="76"/>
      <c r="S906" s="76"/>
      <c r="T906" s="76"/>
      <c r="U906" s="76"/>
      <c r="V906" s="76"/>
      <c r="W906" s="80"/>
      <c r="X906" s="69"/>
      <c r="Y906" s="25"/>
      <c r="Z906" s="25"/>
      <c r="AA906" s="8"/>
      <c r="AB906" s="28"/>
      <c r="AC906" s="23"/>
      <c r="AD906" s="8"/>
      <c r="AE906" s="8"/>
      <c r="AF906" s="25"/>
      <c r="AG906" s="6"/>
      <c r="AH906" s="23"/>
      <c r="AI906" s="173"/>
      <c r="AJ906" s="26"/>
      <c r="AK906" s="23"/>
      <c r="AL906" s="25"/>
      <c r="AM906" s="6"/>
      <c r="AN906" s="23"/>
      <c r="AO906" s="247"/>
      <c r="AP906" s="243" t="str">
        <f>IF(AD906="UI",VLOOKUP(AB906,'Convert Internation Units'!$A$2:$D$33,4,FALSE),IF(AB906="Penethamate hydroiodide",0.63,IF(AB906="Benzylpenicillin Procaine /
 Benzathine Penicillin",0.61,IF(AB906="Benzathine Penicillin",0.61,IF(AB906="Procaine benzylpenicillin",0.61,IF(AB906=Prodrug!E903,Prodrug!E903,Prodrug!E903))))))</f>
        <v/>
      </c>
      <c r="AQ906" s="240" t="str">
        <f>IFERROR((((Calculations!C903*Calculations!G903)/Calculations!E903)*'Data Entry'!X906),"")</f>
        <v/>
      </c>
      <c r="AR906" s="141" t="str">
        <f>IFERROR(VLOOKUP(AB906,Lists!$P$2:$Q$182,2,0),"")</f>
        <v/>
      </c>
      <c r="AS906" s="143" t="str">
        <f>IF(AI906="UI",VLOOKUP(AG906,'Convert Internation Units'!$A$2:$D$33,4,FALSE),IF(AG906="Penethamate hydroiodide",0.63,IF(AG906="Benzylpenicillin Procaine /
 Benzathine Penicillin",0.61,IF(AG906="Benzathine Penicillin",0.61,IF(AG906="Procaine benzylpenicillin",0.61,IF(AG906=Prodrug!F903,Prodrug!F903,Prodrug!F903))))))</f>
        <v/>
      </c>
      <c r="AT906" s="240" t="str">
        <f>IFERROR((((Calculations!K903*Calculations!G903)/Calculations!E903)*'Data Entry'!X906),"")</f>
        <v/>
      </c>
      <c r="AU906" s="146" t="str">
        <f>IFERROR(VLOOKUP(AG906,Lists!$P$2:$Q$182,2,0),"")</f>
        <v/>
      </c>
      <c r="AV906" s="143" t="str">
        <f>IF(AL906="UI",VLOOKUP(AJ906,'Convert Internation Units'!$A$2:$D$33,4,FALSE),IF(AJ906="Penethamate hydroiodide",0.63,IF(AJ906="Benzylpenicillin Procaine /
 Benzathine Penicillin",0.61,IF(AJ906="Benzathine Penicillin",0.61,IF(AJ906="Procaine benzylpenicillin",0.61,IF(AJ906=Prodrug!G903,Prodrug!G903,Prodrug!G903))))))</f>
        <v/>
      </c>
      <c r="AW906" s="240" t="str">
        <f>IFERROR((((Calculations!O903*Calculations!G903)/Calculations!E903)*'Data Entry'!X906),"")</f>
        <v/>
      </c>
      <c r="AX906" s="146" t="str">
        <f>IFERROR(VLOOKUP(AJ906,Lists!$P$2:$Q$182,2,0),"")</f>
        <v/>
      </c>
      <c r="AY906" s="143" t="str">
        <f>IF(AO906="UI",VLOOKUP(AM906,'Convert Internation Units'!$A$2:$D$33,4,FALSE),IF(AM906="Penethamate hydroiodide",0.63,IF(AM906="Benzylpenicillin Procaine /
 Benzathine Penicillin",0.61,IF(AM906="Benzathine Penicillin",0.61,IF(AM906="Procaine benzylpenicillin",0.61,IF(AM906=Prodrug!H903,Prodrug!H903,Prodrug!H903))))))</f>
        <v/>
      </c>
      <c r="AZ906" s="240" t="str">
        <f>IFERROR((((Calculations!S903*Calculations!G903)/Calculations!E903)*'Data Entry'!X906),"")</f>
        <v/>
      </c>
      <c r="BA906" s="146" t="str">
        <f>IFERROR(VLOOKUP(AM906,Lists!$P$2:$Q$182,2,0),"")</f>
        <v/>
      </c>
    </row>
    <row r="907" spans="1:53" s="5" customFormat="1">
      <c r="A907" s="116">
        <v>901</v>
      </c>
      <c r="B907" s="232"/>
      <c r="C907" s="105"/>
      <c r="D907" s="105"/>
      <c r="E907" s="105"/>
      <c r="F907" s="106"/>
      <c r="G907" s="107"/>
      <c r="H907" s="107"/>
      <c r="I907" s="108"/>
      <c r="J907" s="110"/>
      <c r="K907" s="110"/>
      <c r="L907" s="110"/>
      <c r="M907" s="110"/>
      <c r="N907" s="110"/>
      <c r="O907" s="110"/>
      <c r="P907" s="110"/>
      <c r="Q907" s="110"/>
      <c r="R907" s="110"/>
      <c r="S907" s="110"/>
      <c r="T907" s="110"/>
      <c r="U907" s="110"/>
      <c r="V907" s="110"/>
      <c r="W907" s="109"/>
      <c r="X907" s="111"/>
      <c r="Y907" s="112"/>
      <c r="Z907" s="112"/>
      <c r="AA907" s="113"/>
      <c r="AB907" s="114"/>
      <c r="AC907" s="115"/>
      <c r="AD907" s="113"/>
      <c r="AE907" s="113"/>
      <c r="AF907" s="112"/>
      <c r="AG907" s="116"/>
      <c r="AH907" s="115"/>
      <c r="AI907" s="174"/>
      <c r="AJ907" s="104"/>
      <c r="AK907" s="115"/>
      <c r="AL907" s="112"/>
      <c r="AM907" s="116"/>
      <c r="AN907" s="115"/>
      <c r="AO907" s="248"/>
      <c r="AP907" s="242" t="str">
        <f>IF(AD907="UI",VLOOKUP(AB907,'Convert Internation Units'!$A$2:$D$33,4,FALSE),IF(AB907="Penethamate hydroiodide",0.63,IF(AB907="Benzylpenicillin Procaine /
 Benzathine Penicillin",0.61,IF(AB907="Benzathine Penicillin",0.61,IF(AB907="Procaine benzylpenicillin",0.61,IF(AB907=Prodrug!E904,Prodrug!E904,Prodrug!E904))))))</f>
        <v/>
      </c>
      <c r="AQ907" s="239" t="str">
        <f>IFERROR((((Calculations!C904*Calculations!G904)/Calculations!E904)*'Data Entry'!X907),"")</f>
        <v/>
      </c>
      <c r="AR907" s="234" t="str">
        <f>IFERROR(VLOOKUP(AB907,Lists!$P$2:$Q$182,2,0),"")</f>
        <v/>
      </c>
      <c r="AS907" s="233" t="str">
        <f>IF(AI907="UI",VLOOKUP(AG907,'Convert Internation Units'!$A$2:$D$33,4,FALSE),IF(AG907="Penethamate hydroiodide",0.63,IF(AG907="Benzylpenicillin Procaine /
 Benzathine Penicillin",0.61,IF(AG907="Benzathine Penicillin",0.61,IF(AG907="Procaine benzylpenicillin",0.61,IF(AG907=Prodrug!F904,Prodrug!F904,Prodrug!F904))))))</f>
        <v/>
      </c>
      <c r="AT907" s="239" t="str">
        <f>IFERROR((((Calculations!K904*Calculations!G904)/Calculations!E904)*'Data Entry'!X907),"")</f>
        <v/>
      </c>
      <c r="AU907" s="235" t="str">
        <f>IFERROR(VLOOKUP(AG907,Lists!$P$2:$Q$182,2,0),"")</f>
        <v/>
      </c>
      <c r="AV907" s="233" t="str">
        <f>IF(AL907="UI",VLOOKUP(AJ907,'Convert Internation Units'!$A$2:$D$33,4,FALSE),IF(AJ907="Penethamate hydroiodide",0.63,IF(AJ907="Benzylpenicillin Procaine /
 Benzathine Penicillin",0.61,IF(AJ907="Benzathine Penicillin",0.61,IF(AJ907="Procaine benzylpenicillin",0.61,IF(AJ907=Prodrug!G904,Prodrug!G904,Prodrug!G904))))))</f>
        <v/>
      </c>
      <c r="AW907" s="239" t="str">
        <f>IFERROR((((Calculations!O904*Calculations!G904)/Calculations!E904)*'Data Entry'!X907),"")</f>
        <v/>
      </c>
      <c r="AX907" s="235" t="str">
        <f>IFERROR(VLOOKUP(AJ907,Lists!$P$2:$Q$182,2,0),"")</f>
        <v/>
      </c>
      <c r="AY907" s="233" t="str">
        <f>IF(AO907="UI",VLOOKUP(AM907,'Convert Internation Units'!$A$2:$D$33,4,FALSE),IF(AM907="Penethamate hydroiodide",0.63,IF(AM907="Benzylpenicillin Procaine /
 Benzathine Penicillin",0.61,IF(AM907="Benzathine Penicillin",0.61,IF(AM907="Procaine benzylpenicillin",0.61,IF(AM907=Prodrug!H904,Prodrug!H904,Prodrug!H904))))))</f>
        <v/>
      </c>
      <c r="AZ907" s="239" t="str">
        <f>IFERROR((((Calculations!S904*Calculations!G904)/Calculations!E904)*'Data Entry'!X907),"")</f>
        <v/>
      </c>
      <c r="BA907" s="235" t="str">
        <f>IFERROR(VLOOKUP(AM907,Lists!$P$2:$Q$182,2,0),"")</f>
        <v/>
      </c>
    </row>
    <row r="908" spans="1:53" s="5" customFormat="1">
      <c r="A908" s="6">
        <v>902</v>
      </c>
      <c r="B908" s="231"/>
      <c r="C908" s="7"/>
      <c r="D908" s="7"/>
      <c r="E908" s="7"/>
      <c r="F908" s="67"/>
      <c r="G908" s="79"/>
      <c r="H908" s="79"/>
      <c r="I908" s="75"/>
      <c r="J908" s="76"/>
      <c r="K908" s="76"/>
      <c r="L908" s="76"/>
      <c r="M908" s="76"/>
      <c r="N908" s="76"/>
      <c r="O908" s="76"/>
      <c r="P908" s="76"/>
      <c r="Q908" s="76"/>
      <c r="R908" s="76"/>
      <c r="S908" s="76"/>
      <c r="T908" s="76"/>
      <c r="U908" s="76"/>
      <c r="V908" s="76"/>
      <c r="W908" s="80"/>
      <c r="X908" s="69"/>
      <c r="Y908" s="25"/>
      <c r="Z908" s="25"/>
      <c r="AA908" s="8"/>
      <c r="AB908" s="28"/>
      <c r="AC908" s="23"/>
      <c r="AD908" s="8"/>
      <c r="AE908" s="8"/>
      <c r="AF908" s="25"/>
      <c r="AG908" s="6"/>
      <c r="AH908" s="23"/>
      <c r="AI908" s="173"/>
      <c r="AJ908" s="26"/>
      <c r="AK908" s="23"/>
      <c r="AL908" s="25"/>
      <c r="AM908" s="6"/>
      <c r="AN908" s="23"/>
      <c r="AO908" s="247"/>
      <c r="AP908" s="243" t="str">
        <f>IF(AD908="UI",VLOOKUP(AB908,'Convert Internation Units'!$A$2:$D$33,4,FALSE),IF(AB908="Penethamate hydroiodide",0.63,IF(AB908="Benzylpenicillin Procaine /
 Benzathine Penicillin",0.61,IF(AB908="Benzathine Penicillin",0.61,IF(AB908="Procaine benzylpenicillin",0.61,IF(AB908=Prodrug!E905,Prodrug!E905,Prodrug!E905))))))</f>
        <v/>
      </c>
      <c r="AQ908" s="240" t="str">
        <f>IFERROR((((Calculations!C905*Calculations!G905)/Calculations!E905)*'Data Entry'!X908),"")</f>
        <v/>
      </c>
      <c r="AR908" s="141" t="str">
        <f>IFERROR(VLOOKUP(AB908,Lists!$P$2:$Q$182,2,0),"")</f>
        <v/>
      </c>
      <c r="AS908" s="143" t="str">
        <f>IF(AI908="UI",VLOOKUP(AG908,'Convert Internation Units'!$A$2:$D$33,4,FALSE),IF(AG908="Penethamate hydroiodide",0.63,IF(AG908="Benzylpenicillin Procaine /
 Benzathine Penicillin",0.61,IF(AG908="Benzathine Penicillin",0.61,IF(AG908="Procaine benzylpenicillin",0.61,IF(AG908=Prodrug!F905,Prodrug!F905,Prodrug!F905))))))</f>
        <v/>
      </c>
      <c r="AT908" s="240" t="str">
        <f>IFERROR((((Calculations!K905*Calculations!G905)/Calculations!E905)*'Data Entry'!X908),"")</f>
        <v/>
      </c>
      <c r="AU908" s="146" t="str">
        <f>IFERROR(VLOOKUP(AG908,Lists!$P$2:$Q$182,2,0),"")</f>
        <v/>
      </c>
      <c r="AV908" s="143" t="str">
        <f>IF(AL908="UI",VLOOKUP(AJ908,'Convert Internation Units'!$A$2:$D$33,4,FALSE),IF(AJ908="Penethamate hydroiodide",0.63,IF(AJ908="Benzylpenicillin Procaine /
 Benzathine Penicillin",0.61,IF(AJ908="Benzathine Penicillin",0.61,IF(AJ908="Procaine benzylpenicillin",0.61,IF(AJ908=Prodrug!G905,Prodrug!G905,Prodrug!G905))))))</f>
        <v/>
      </c>
      <c r="AW908" s="240" t="str">
        <f>IFERROR((((Calculations!O905*Calculations!G905)/Calculations!E905)*'Data Entry'!X908),"")</f>
        <v/>
      </c>
      <c r="AX908" s="146" t="str">
        <f>IFERROR(VLOOKUP(AJ908,Lists!$P$2:$Q$182,2,0),"")</f>
        <v/>
      </c>
      <c r="AY908" s="143" t="str">
        <f>IF(AO908="UI",VLOOKUP(AM908,'Convert Internation Units'!$A$2:$D$33,4,FALSE),IF(AM908="Penethamate hydroiodide",0.63,IF(AM908="Benzylpenicillin Procaine /
 Benzathine Penicillin",0.61,IF(AM908="Benzathine Penicillin",0.61,IF(AM908="Procaine benzylpenicillin",0.61,IF(AM908=Prodrug!H905,Prodrug!H905,Prodrug!H905))))))</f>
        <v/>
      </c>
      <c r="AZ908" s="240" t="str">
        <f>IFERROR((((Calculations!S905*Calculations!G905)/Calculations!E905)*'Data Entry'!X908),"")</f>
        <v/>
      </c>
      <c r="BA908" s="146" t="str">
        <f>IFERROR(VLOOKUP(AM908,Lists!$P$2:$Q$182,2,0),"")</f>
        <v/>
      </c>
    </row>
    <row r="909" spans="1:53" s="5" customFormat="1">
      <c r="A909" s="116">
        <v>903</v>
      </c>
      <c r="B909" s="232"/>
      <c r="C909" s="105"/>
      <c r="D909" s="105"/>
      <c r="E909" s="105"/>
      <c r="F909" s="106"/>
      <c r="G909" s="107"/>
      <c r="H909" s="107"/>
      <c r="I909" s="108"/>
      <c r="J909" s="110"/>
      <c r="K909" s="110"/>
      <c r="L909" s="110"/>
      <c r="M909" s="110"/>
      <c r="N909" s="110"/>
      <c r="O909" s="110"/>
      <c r="P909" s="110"/>
      <c r="Q909" s="110"/>
      <c r="R909" s="110"/>
      <c r="S909" s="110"/>
      <c r="T909" s="110"/>
      <c r="U909" s="110"/>
      <c r="V909" s="110"/>
      <c r="W909" s="109"/>
      <c r="X909" s="111"/>
      <c r="Y909" s="112"/>
      <c r="Z909" s="112"/>
      <c r="AA909" s="113"/>
      <c r="AB909" s="114"/>
      <c r="AC909" s="115"/>
      <c r="AD909" s="113"/>
      <c r="AE909" s="113"/>
      <c r="AF909" s="112"/>
      <c r="AG909" s="116"/>
      <c r="AH909" s="115"/>
      <c r="AI909" s="174"/>
      <c r="AJ909" s="104"/>
      <c r="AK909" s="115"/>
      <c r="AL909" s="112"/>
      <c r="AM909" s="116"/>
      <c r="AN909" s="115"/>
      <c r="AO909" s="248"/>
      <c r="AP909" s="242" t="str">
        <f>IF(AD909="UI",VLOOKUP(AB909,'Convert Internation Units'!$A$2:$D$33,4,FALSE),IF(AB909="Penethamate hydroiodide",0.63,IF(AB909="Benzylpenicillin Procaine /
 Benzathine Penicillin",0.61,IF(AB909="Benzathine Penicillin",0.61,IF(AB909="Procaine benzylpenicillin",0.61,IF(AB909=Prodrug!E906,Prodrug!E906,Prodrug!E906))))))</f>
        <v/>
      </c>
      <c r="AQ909" s="239" t="str">
        <f>IFERROR((((Calculations!C906*Calculations!G906)/Calculations!E906)*'Data Entry'!X909),"")</f>
        <v/>
      </c>
      <c r="AR909" s="234" t="str">
        <f>IFERROR(VLOOKUP(AB909,Lists!$P$2:$Q$182,2,0),"")</f>
        <v/>
      </c>
      <c r="AS909" s="233" t="str">
        <f>IF(AI909="UI",VLOOKUP(AG909,'Convert Internation Units'!$A$2:$D$33,4,FALSE),IF(AG909="Penethamate hydroiodide",0.63,IF(AG909="Benzylpenicillin Procaine /
 Benzathine Penicillin",0.61,IF(AG909="Benzathine Penicillin",0.61,IF(AG909="Procaine benzylpenicillin",0.61,IF(AG909=Prodrug!F906,Prodrug!F906,Prodrug!F906))))))</f>
        <v/>
      </c>
      <c r="AT909" s="239" t="str">
        <f>IFERROR((((Calculations!K906*Calculations!G906)/Calculations!E906)*'Data Entry'!X909),"")</f>
        <v/>
      </c>
      <c r="AU909" s="235" t="str">
        <f>IFERROR(VLOOKUP(AG909,Lists!$P$2:$Q$182,2,0),"")</f>
        <v/>
      </c>
      <c r="AV909" s="233" t="str">
        <f>IF(AL909="UI",VLOOKUP(AJ909,'Convert Internation Units'!$A$2:$D$33,4,FALSE),IF(AJ909="Penethamate hydroiodide",0.63,IF(AJ909="Benzylpenicillin Procaine /
 Benzathine Penicillin",0.61,IF(AJ909="Benzathine Penicillin",0.61,IF(AJ909="Procaine benzylpenicillin",0.61,IF(AJ909=Prodrug!G906,Prodrug!G906,Prodrug!G906))))))</f>
        <v/>
      </c>
      <c r="AW909" s="239" t="str">
        <f>IFERROR((((Calculations!O906*Calculations!G906)/Calculations!E906)*'Data Entry'!X909),"")</f>
        <v/>
      </c>
      <c r="AX909" s="235" t="str">
        <f>IFERROR(VLOOKUP(AJ909,Lists!$P$2:$Q$182,2,0),"")</f>
        <v/>
      </c>
      <c r="AY909" s="233" t="str">
        <f>IF(AO909="UI",VLOOKUP(AM909,'Convert Internation Units'!$A$2:$D$33,4,FALSE),IF(AM909="Penethamate hydroiodide",0.63,IF(AM909="Benzylpenicillin Procaine /
 Benzathine Penicillin",0.61,IF(AM909="Benzathine Penicillin",0.61,IF(AM909="Procaine benzylpenicillin",0.61,IF(AM909=Prodrug!H906,Prodrug!H906,Prodrug!H906))))))</f>
        <v/>
      </c>
      <c r="AZ909" s="239" t="str">
        <f>IFERROR((((Calculations!S906*Calculations!G906)/Calculations!E906)*'Data Entry'!X909),"")</f>
        <v/>
      </c>
      <c r="BA909" s="235" t="str">
        <f>IFERROR(VLOOKUP(AM909,Lists!$P$2:$Q$182,2,0),"")</f>
        <v/>
      </c>
    </row>
    <row r="910" spans="1:53" s="5" customFormat="1">
      <c r="A910" s="6">
        <v>904</v>
      </c>
      <c r="B910" s="231"/>
      <c r="C910" s="7"/>
      <c r="D910" s="7"/>
      <c r="E910" s="7"/>
      <c r="F910" s="67"/>
      <c r="G910" s="79"/>
      <c r="H910" s="79"/>
      <c r="I910" s="75"/>
      <c r="J910" s="76"/>
      <c r="K910" s="76"/>
      <c r="L910" s="76"/>
      <c r="M910" s="76"/>
      <c r="N910" s="76"/>
      <c r="O910" s="76"/>
      <c r="P910" s="76"/>
      <c r="Q910" s="76"/>
      <c r="R910" s="76"/>
      <c r="S910" s="76"/>
      <c r="T910" s="76"/>
      <c r="U910" s="76"/>
      <c r="V910" s="76"/>
      <c r="W910" s="80"/>
      <c r="X910" s="69"/>
      <c r="Y910" s="25"/>
      <c r="Z910" s="25"/>
      <c r="AA910" s="8"/>
      <c r="AB910" s="28"/>
      <c r="AC910" s="23"/>
      <c r="AD910" s="8"/>
      <c r="AE910" s="8"/>
      <c r="AF910" s="25"/>
      <c r="AG910" s="6"/>
      <c r="AH910" s="23"/>
      <c r="AI910" s="173"/>
      <c r="AJ910" s="26"/>
      <c r="AK910" s="23"/>
      <c r="AL910" s="25"/>
      <c r="AM910" s="6"/>
      <c r="AN910" s="23"/>
      <c r="AO910" s="247"/>
      <c r="AP910" s="243" t="str">
        <f>IF(AD910="UI",VLOOKUP(AB910,'Convert Internation Units'!$A$2:$D$33,4,FALSE),IF(AB910="Penethamate hydroiodide",0.63,IF(AB910="Benzylpenicillin Procaine /
 Benzathine Penicillin",0.61,IF(AB910="Benzathine Penicillin",0.61,IF(AB910="Procaine benzylpenicillin",0.61,IF(AB910=Prodrug!E907,Prodrug!E907,Prodrug!E907))))))</f>
        <v/>
      </c>
      <c r="AQ910" s="240" t="str">
        <f>IFERROR((((Calculations!C907*Calculations!G907)/Calculations!E907)*'Data Entry'!X910),"")</f>
        <v/>
      </c>
      <c r="AR910" s="141" t="str">
        <f>IFERROR(VLOOKUP(AB910,Lists!$P$2:$Q$182,2,0),"")</f>
        <v/>
      </c>
      <c r="AS910" s="143" t="str">
        <f>IF(AI910="UI",VLOOKUP(AG910,'Convert Internation Units'!$A$2:$D$33,4,FALSE),IF(AG910="Penethamate hydroiodide",0.63,IF(AG910="Benzylpenicillin Procaine /
 Benzathine Penicillin",0.61,IF(AG910="Benzathine Penicillin",0.61,IF(AG910="Procaine benzylpenicillin",0.61,IF(AG910=Prodrug!F907,Prodrug!F907,Prodrug!F907))))))</f>
        <v/>
      </c>
      <c r="AT910" s="240" t="str">
        <f>IFERROR((((Calculations!K907*Calculations!G907)/Calculations!E907)*'Data Entry'!X910),"")</f>
        <v/>
      </c>
      <c r="AU910" s="146" t="str">
        <f>IFERROR(VLOOKUP(AG910,Lists!$P$2:$Q$182,2,0),"")</f>
        <v/>
      </c>
      <c r="AV910" s="143" t="str">
        <f>IF(AL910="UI",VLOOKUP(AJ910,'Convert Internation Units'!$A$2:$D$33,4,FALSE),IF(AJ910="Penethamate hydroiodide",0.63,IF(AJ910="Benzylpenicillin Procaine /
 Benzathine Penicillin",0.61,IF(AJ910="Benzathine Penicillin",0.61,IF(AJ910="Procaine benzylpenicillin",0.61,IF(AJ910=Prodrug!G907,Prodrug!G907,Prodrug!G907))))))</f>
        <v/>
      </c>
      <c r="AW910" s="240" t="str">
        <f>IFERROR((((Calculations!O907*Calculations!G907)/Calculations!E907)*'Data Entry'!X910),"")</f>
        <v/>
      </c>
      <c r="AX910" s="146" t="str">
        <f>IFERROR(VLOOKUP(AJ910,Lists!$P$2:$Q$182,2,0),"")</f>
        <v/>
      </c>
      <c r="AY910" s="143" t="str">
        <f>IF(AO910="UI",VLOOKUP(AM910,'Convert Internation Units'!$A$2:$D$33,4,FALSE),IF(AM910="Penethamate hydroiodide",0.63,IF(AM910="Benzylpenicillin Procaine /
 Benzathine Penicillin",0.61,IF(AM910="Benzathine Penicillin",0.61,IF(AM910="Procaine benzylpenicillin",0.61,IF(AM910=Prodrug!H907,Prodrug!H907,Prodrug!H907))))))</f>
        <v/>
      </c>
      <c r="AZ910" s="240" t="str">
        <f>IFERROR((((Calculations!S907*Calculations!G907)/Calculations!E907)*'Data Entry'!X910),"")</f>
        <v/>
      </c>
      <c r="BA910" s="146" t="str">
        <f>IFERROR(VLOOKUP(AM910,Lists!$P$2:$Q$182,2,0),"")</f>
        <v/>
      </c>
    </row>
    <row r="911" spans="1:53" s="5" customFormat="1">
      <c r="A911" s="116">
        <v>905</v>
      </c>
      <c r="B911" s="232"/>
      <c r="C911" s="105"/>
      <c r="D911" s="105"/>
      <c r="E911" s="105"/>
      <c r="F911" s="106"/>
      <c r="G911" s="107"/>
      <c r="H911" s="107"/>
      <c r="I911" s="108"/>
      <c r="J911" s="110"/>
      <c r="K911" s="110"/>
      <c r="L911" s="110"/>
      <c r="M911" s="110"/>
      <c r="N911" s="110"/>
      <c r="O911" s="110"/>
      <c r="P911" s="110"/>
      <c r="Q911" s="110"/>
      <c r="R911" s="110"/>
      <c r="S911" s="110"/>
      <c r="T911" s="110"/>
      <c r="U911" s="110"/>
      <c r="V911" s="110"/>
      <c r="W911" s="109"/>
      <c r="X911" s="111"/>
      <c r="Y911" s="112"/>
      <c r="Z911" s="112"/>
      <c r="AA911" s="113"/>
      <c r="AB911" s="114"/>
      <c r="AC911" s="115"/>
      <c r="AD911" s="113"/>
      <c r="AE911" s="113"/>
      <c r="AF911" s="112"/>
      <c r="AG911" s="116"/>
      <c r="AH911" s="115"/>
      <c r="AI911" s="174"/>
      <c r="AJ911" s="104"/>
      <c r="AK911" s="115"/>
      <c r="AL911" s="112"/>
      <c r="AM911" s="116"/>
      <c r="AN911" s="115"/>
      <c r="AO911" s="248"/>
      <c r="AP911" s="242" t="str">
        <f>IF(AD911="UI",VLOOKUP(AB911,'Convert Internation Units'!$A$2:$D$33,4,FALSE),IF(AB911="Penethamate hydroiodide",0.63,IF(AB911="Benzylpenicillin Procaine /
 Benzathine Penicillin",0.61,IF(AB911="Benzathine Penicillin",0.61,IF(AB911="Procaine benzylpenicillin",0.61,IF(AB911=Prodrug!E908,Prodrug!E908,Prodrug!E908))))))</f>
        <v/>
      </c>
      <c r="AQ911" s="239" t="str">
        <f>IFERROR((((Calculations!C908*Calculations!G908)/Calculations!E908)*'Data Entry'!X911),"")</f>
        <v/>
      </c>
      <c r="AR911" s="234" t="str">
        <f>IFERROR(VLOOKUP(AB911,Lists!$P$2:$Q$182,2,0),"")</f>
        <v/>
      </c>
      <c r="AS911" s="233" t="str">
        <f>IF(AI911="UI",VLOOKUP(AG911,'Convert Internation Units'!$A$2:$D$33,4,FALSE),IF(AG911="Penethamate hydroiodide",0.63,IF(AG911="Benzylpenicillin Procaine /
 Benzathine Penicillin",0.61,IF(AG911="Benzathine Penicillin",0.61,IF(AG911="Procaine benzylpenicillin",0.61,IF(AG911=Prodrug!F908,Prodrug!F908,Prodrug!F908))))))</f>
        <v/>
      </c>
      <c r="AT911" s="239" t="str">
        <f>IFERROR((((Calculations!K908*Calculations!G908)/Calculations!E908)*'Data Entry'!X911),"")</f>
        <v/>
      </c>
      <c r="AU911" s="235" t="str">
        <f>IFERROR(VLOOKUP(AG911,Lists!$P$2:$Q$182,2,0),"")</f>
        <v/>
      </c>
      <c r="AV911" s="233" t="str">
        <f>IF(AL911="UI",VLOOKUP(AJ911,'Convert Internation Units'!$A$2:$D$33,4,FALSE),IF(AJ911="Penethamate hydroiodide",0.63,IF(AJ911="Benzylpenicillin Procaine /
 Benzathine Penicillin",0.61,IF(AJ911="Benzathine Penicillin",0.61,IF(AJ911="Procaine benzylpenicillin",0.61,IF(AJ911=Prodrug!G908,Prodrug!G908,Prodrug!G908))))))</f>
        <v/>
      </c>
      <c r="AW911" s="239" t="str">
        <f>IFERROR((((Calculations!O908*Calculations!G908)/Calculations!E908)*'Data Entry'!X911),"")</f>
        <v/>
      </c>
      <c r="AX911" s="235" t="str">
        <f>IFERROR(VLOOKUP(AJ911,Lists!$P$2:$Q$182,2,0),"")</f>
        <v/>
      </c>
      <c r="AY911" s="233" t="str">
        <f>IF(AO911="UI",VLOOKUP(AM911,'Convert Internation Units'!$A$2:$D$33,4,FALSE),IF(AM911="Penethamate hydroiodide",0.63,IF(AM911="Benzylpenicillin Procaine /
 Benzathine Penicillin",0.61,IF(AM911="Benzathine Penicillin",0.61,IF(AM911="Procaine benzylpenicillin",0.61,IF(AM911=Prodrug!H908,Prodrug!H908,Prodrug!H908))))))</f>
        <v/>
      </c>
      <c r="AZ911" s="239" t="str">
        <f>IFERROR((((Calculations!S908*Calculations!G908)/Calculations!E908)*'Data Entry'!X911),"")</f>
        <v/>
      </c>
      <c r="BA911" s="235" t="str">
        <f>IFERROR(VLOOKUP(AM911,Lists!$P$2:$Q$182,2,0),"")</f>
        <v/>
      </c>
    </row>
    <row r="912" spans="1:53" s="5" customFormat="1">
      <c r="A912" s="6">
        <v>906</v>
      </c>
      <c r="B912" s="231"/>
      <c r="C912" s="7"/>
      <c r="D912" s="7"/>
      <c r="E912" s="7"/>
      <c r="F912" s="67"/>
      <c r="G912" s="79"/>
      <c r="H912" s="79"/>
      <c r="I912" s="75"/>
      <c r="J912" s="76"/>
      <c r="K912" s="76"/>
      <c r="L912" s="76"/>
      <c r="M912" s="76"/>
      <c r="N912" s="76"/>
      <c r="O912" s="76"/>
      <c r="P912" s="76"/>
      <c r="Q912" s="76"/>
      <c r="R912" s="76"/>
      <c r="S912" s="76"/>
      <c r="T912" s="76"/>
      <c r="U912" s="76"/>
      <c r="V912" s="76"/>
      <c r="W912" s="80"/>
      <c r="X912" s="69"/>
      <c r="Y912" s="25"/>
      <c r="Z912" s="25"/>
      <c r="AA912" s="8"/>
      <c r="AB912" s="28"/>
      <c r="AC912" s="23"/>
      <c r="AD912" s="8"/>
      <c r="AE912" s="8"/>
      <c r="AF912" s="25"/>
      <c r="AG912" s="6"/>
      <c r="AH912" s="23"/>
      <c r="AI912" s="173"/>
      <c r="AJ912" s="26"/>
      <c r="AK912" s="23"/>
      <c r="AL912" s="25"/>
      <c r="AM912" s="6"/>
      <c r="AN912" s="23"/>
      <c r="AO912" s="247"/>
      <c r="AP912" s="243" t="str">
        <f>IF(AD912="UI",VLOOKUP(AB912,'Convert Internation Units'!$A$2:$D$33,4,FALSE),IF(AB912="Penethamate hydroiodide",0.63,IF(AB912="Benzylpenicillin Procaine /
 Benzathine Penicillin",0.61,IF(AB912="Benzathine Penicillin",0.61,IF(AB912="Procaine benzylpenicillin",0.61,IF(AB912=Prodrug!E909,Prodrug!E909,Prodrug!E909))))))</f>
        <v/>
      </c>
      <c r="AQ912" s="240" t="str">
        <f>IFERROR((((Calculations!C909*Calculations!G909)/Calculations!E909)*'Data Entry'!X912),"")</f>
        <v/>
      </c>
      <c r="AR912" s="141" t="str">
        <f>IFERROR(VLOOKUP(AB912,Lists!$P$2:$Q$182,2,0),"")</f>
        <v/>
      </c>
      <c r="AS912" s="143" t="str">
        <f>IF(AI912="UI",VLOOKUP(AG912,'Convert Internation Units'!$A$2:$D$33,4,FALSE),IF(AG912="Penethamate hydroiodide",0.63,IF(AG912="Benzylpenicillin Procaine /
 Benzathine Penicillin",0.61,IF(AG912="Benzathine Penicillin",0.61,IF(AG912="Procaine benzylpenicillin",0.61,IF(AG912=Prodrug!F909,Prodrug!F909,Prodrug!F909))))))</f>
        <v/>
      </c>
      <c r="AT912" s="240" t="str">
        <f>IFERROR((((Calculations!K909*Calculations!G909)/Calculations!E909)*'Data Entry'!X912),"")</f>
        <v/>
      </c>
      <c r="AU912" s="146" t="str">
        <f>IFERROR(VLOOKUP(AG912,Lists!$P$2:$Q$182,2,0),"")</f>
        <v/>
      </c>
      <c r="AV912" s="143" t="str">
        <f>IF(AL912="UI",VLOOKUP(AJ912,'Convert Internation Units'!$A$2:$D$33,4,FALSE),IF(AJ912="Penethamate hydroiodide",0.63,IF(AJ912="Benzylpenicillin Procaine /
 Benzathine Penicillin",0.61,IF(AJ912="Benzathine Penicillin",0.61,IF(AJ912="Procaine benzylpenicillin",0.61,IF(AJ912=Prodrug!G909,Prodrug!G909,Prodrug!G909))))))</f>
        <v/>
      </c>
      <c r="AW912" s="240" t="str">
        <f>IFERROR((((Calculations!O909*Calculations!G909)/Calculations!E909)*'Data Entry'!X912),"")</f>
        <v/>
      </c>
      <c r="AX912" s="146" t="str">
        <f>IFERROR(VLOOKUP(AJ912,Lists!$P$2:$Q$182,2,0),"")</f>
        <v/>
      </c>
      <c r="AY912" s="143" t="str">
        <f>IF(AO912="UI",VLOOKUP(AM912,'Convert Internation Units'!$A$2:$D$33,4,FALSE),IF(AM912="Penethamate hydroiodide",0.63,IF(AM912="Benzylpenicillin Procaine /
 Benzathine Penicillin",0.61,IF(AM912="Benzathine Penicillin",0.61,IF(AM912="Procaine benzylpenicillin",0.61,IF(AM912=Prodrug!H909,Prodrug!H909,Prodrug!H909))))))</f>
        <v/>
      </c>
      <c r="AZ912" s="240" t="str">
        <f>IFERROR((((Calculations!S909*Calculations!G909)/Calculations!E909)*'Data Entry'!X912),"")</f>
        <v/>
      </c>
      <c r="BA912" s="146" t="str">
        <f>IFERROR(VLOOKUP(AM912,Lists!$P$2:$Q$182,2,0),"")</f>
        <v/>
      </c>
    </row>
    <row r="913" spans="1:53" s="5" customFormat="1">
      <c r="A913" s="116">
        <v>907</v>
      </c>
      <c r="B913" s="232"/>
      <c r="C913" s="105"/>
      <c r="D913" s="105"/>
      <c r="E913" s="105"/>
      <c r="F913" s="106"/>
      <c r="G913" s="107"/>
      <c r="H913" s="107"/>
      <c r="I913" s="108"/>
      <c r="J913" s="110"/>
      <c r="K913" s="110"/>
      <c r="L913" s="110"/>
      <c r="M913" s="110"/>
      <c r="N913" s="110"/>
      <c r="O913" s="110"/>
      <c r="P913" s="110"/>
      <c r="Q913" s="110"/>
      <c r="R913" s="110"/>
      <c r="S913" s="110"/>
      <c r="T913" s="110"/>
      <c r="U913" s="110"/>
      <c r="V913" s="110"/>
      <c r="W913" s="109"/>
      <c r="X913" s="111"/>
      <c r="Y913" s="112"/>
      <c r="Z913" s="112"/>
      <c r="AA913" s="113"/>
      <c r="AB913" s="114"/>
      <c r="AC913" s="115"/>
      <c r="AD913" s="113"/>
      <c r="AE913" s="113"/>
      <c r="AF913" s="112"/>
      <c r="AG913" s="116"/>
      <c r="AH913" s="115"/>
      <c r="AI913" s="174"/>
      <c r="AJ913" s="104"/>
      <c r="AK913" s="115"/>
      <c r="AL913" s="112"/>
      <c r="AM913" s="116"/>
      <c r="AN913" s="115"/>
      <c r="AO913" s="248"/>
      <c r="AP913" s="242" t="str">
        <f>IF(AD913="UI",VLOOKUP(AB913,'Convert Internation Units'!$A$2:$D$33,4,FALSE),IF(AB913="Penethamate hydroiodide",0.63,IF(AB913="Benzylpenicillin Procaine /
 Benzathine Penicillin",0.61,IF(AB913="Benzathine Penicillin",0.61,IF(AB913="Procaine benzylpenicillin",0.61,IF(AB913=Prodrug!E910,Prodrug!E910,Prodrug!E910))))))</f>
        <v/>
      </c>
      <c r="AQ913" s="239" t="str">
        <f>IFERROR((((Calculations!C910*Calculations!G910)/Calculations!E910)*'Data Entry'!X913),"")</f>
        <v/>
      </c>
      <c r="AR913" s="234" t="str">
        <f>IFERROR(VLOOKUP(AB913,Lists!$P$2:$Q$182,2,0),"")</f>
        <v/>
      </c>
      <c r="AS913" s="233" t="str">
        <f>IF(AI913="UI",VLOOKUP(AG913,'Convert Internation Units'!$A$2:$D$33,4,FALSE),IF(AG913="Penethamate hydroiodide",0.63,IF(AG913="Benzylpenicillin Procaine /
 Benzathine Penicillin",0.61,IF(AG913="Benzathine Penicillin",0.61,IF(AG913="Procaine benzylpenicillin",0.61,IF(AG913=Prodrug!F910,Prodrug!F910,Prodrug!F910))))))</f>
        <v/>
      </c>
      <c r="AT913" s="239" t="str">
        <f>IFERROR((((Calculations!K910*Calculations!G910)/Calculations!E910)*'Data Entry'!X913),"")</f>
        <v/>
      </c>
      <c r="AU913" s="235" t="str">
        <f>IFERROR(VLOOKUP(AG913,Lists!$P$2:$Q$182,2,0),"")</f>
        <v/>
      </c>
      <c r="AV913" s="233" t="str">
        <f>IF(AL913="UI",VLOOKUP(AJ913,'Convert Internation Units'!$A$2:$D$33,4,FALSE),IF(AJ913="Penethamate hydroiodide",0.63,IF(AJ913="Benzylpenicillin Procaine /
 Benzathine Penicillin",0.61,IF(AJ913="Benzathine Penicillin",0.61,IF(AJ913="Procaine benzylpenicillin",0.61,IF(AJ913=Prodrug!G910,Prodrug!G910,Prodrug!G910))))))</f>
        <v/>
      </c>
      <c r="AW913" s="239" t="str">
        <f>IFERROR((((Calculations!O910*Calculations!G910)/Calculations!E910)*'Data Entry'!X913),"")</f>
        <v/>
      </c>
      <c r="AX913" s="235" t="str">
        <f>IFERROR(VLOOKUP(AJ913,Lists!$P$2:$Q$182,2,0),"")</f>
        <v/>
      </c>
      <c r="AY913" s="233" t="str">
        <f>IF(AO913="UI",VLOOKUP(AM913,'Convert Internation Units'!$A$2:$D$33,4,FALSE),IF(AM913="Penethamate hydroiodide",0.63,IF(AM913="Benzylpenicillin Procaine /
 Benzathine Penicillin",0.61,IF(AM913="Benzathine Penicillin",0.61,IF(AM913="Procaine benzylpenicillin",0.61,IF(AM913=Prodrug!H910,Prodrug!H910,Prodrug!H910))))))</f>
        <v/>
      </c>
      <c r="AZ913" s="239" t="str">
        <f>IFERROR((((Calculations!S910*Calculations!G910)/Calculations!E910)*'Data Entry'!X913),"")</f>
        <v/>
      </c>
      <c r="BA913" s="235" t="str">
        <f>IFERROR(VLOOKUP(AM913,Lists!$P$2:$Q$182,2,0),"")</f>
        <v/>
      </c>
    </row>
    <row r="914" spans="1:53" s="5" customFormat="1">
      <c r="A914" s="6">
        <v>908</v>
      </c>
      <c r="B914" s="231"/>
      <c r="C914" s="7"/>
      <c r="D914" s="7"/>
      <c r="E914" s="7"/>
      <c r="F914" s="67"/>
      <c r="G914" s="79"/>
      <c r="H914" s="79"/>
      <c r="I914" s="75"/>
      <c r="J914" s="76"/>
      <c r="K914" s="76"/>
      <c r="L914" s="76"/>
      <c r="M914" s="76"/>
      <c r="N914" s="76"/>
      <c r="O914" s="76"/>
      <c r="P914" s="76"/>
      <c r="Q914" s="76"/>
      <c r="R914" s="76"/>
      <c r="S914" s="76"/>
      <c r="T914" s="76"/>
      <c r="U914" s="76"/>
      <c r="V914" s="76"/>
      <c r="W914" s="80"/>
      <c r="X914" s="69"/>
      <c r="Y914" s="25"/>
      <c r="Z914" s="25"/>
      <c r="AA914" s="8"/>
      <c r="AB914" s="28"/>
      <c r="AC914" s="23"/>
      <c r="AD914" s="8"/>
      <c r="AE914" s="8"/>
      <c r="AF914" s="25"/>
      <c r="AG914" s="6"/>
      <c r="AH914" s="23"/>
      <c r="AI914" s="173"/>
      <c r="AJ914" s="26"/>
      <c r="AK914" s="23"/>
      <c r="AL914" s="25"/>
      <c r="AM914" s="6"/>
      <c r="AN914" s="23"/>
      <c r="AO914" s="247"/>
      <c r="AP914" s="243" t="str">
        <f>IF(AD914="UI",VLOOKUP(AB914,'Convert Internation Units'!$A$2:$D$33,4,FALSE),IF(AB914="Penethamate hydroiodide",0.63,IF(AB914="Benzylpenicillin Procaine /
 Benzathine Penicillin",0.61,IF(AB914="Benzathine Penicillin",0.61,IF(AB914="Procaine benzylpenicillin",0.61,IF(AB914=Prodrug!E911,Prodrug!E911,Prodrug!E911))))))</f>
        <v/>
      </c>
      <c r="AQ914" s="240" t="str">
        <f>IFERROR((((Calculations!C911*Calculations!G911)/Calculations!E911)*'Data Entry'!X914),"")</f>
        <v/>
      </c>
      <c r="AR914" s="141" t="str">
        <f>IFERROR(VLOOKUP(AB914,Lists!$P$2:$Q$182,2,0),"")</f>
        <v/>
      </c>
      <c r="AS914" s="143" t="str">
        <f>IF(AI914="UI",VLOOKUP(AG914,'Convert Internation Units'!$A$2:$D$33,4,FALSE),IF(AG914="Penethamate hydroiodide",0.63,IF(AG914="Benzylpenicillin Procaine /
 Benzathine Penicillin",0.61,IF(AG914="Benzathine Penicillin",0.61,IF(AG914="Procaine benzylpenicillin",0.61,IF(AG914=Prodrug!F911,Prodrug!F911,Prodrug!F911))))))</f>
        <v/>
      </c>
      <c r="AT914" s="240" t="str">
        <f>IFERROR((((Calculations!K911*Calculations!G911)/Calculations!E911)*'Data Entry'!X914),"")</f>
        <v/>
      </c>
      <c r="AU914" s="146" t="str">
        <f>IFERROR(VLOOKUP(AG914,Lists!$P$2:$Q$182,2,0),"")</f>
        <v/>
      </c>
      <c r="AV914" s="143" t="str">
        <f>IF(AL914="UI",VLOOKUP(AJ914,'Convert Internation Units'!$A$2:$D$33,4,FALSE),IF(AJ914="Penethamate hydroiodide",0.63,IF(AJ914="Benzylpenicillin Procaine /
 Benzathine Penicillin",0.61,IF(AJ914="Benzathine Penicillin",0.61,IF(AJ914="Procaine benzylpenicillin",0.61,IF(AJ914=Prodrug!G911,Prodrug!G911,Prodrug!G911))))))</f>
        <v/>
      </c>
      <c r="AW914" s="240" t="str">
        <f>IFERROR((((Calculations!O911*Calculations!G911)/Calculations!E911)*'Data Entry'!X914),"")</f>
        <v/>
      </c>
      <c r="AX914" s="146" t="str">
        <f>IFERROR(VLOOKUP(AJ914,Lists!$P$2:$Q$182,2,0),"")</f>
        <v/>
      </c>
      <c r="AY914" s="143" t="str">
        <f>IF(AO914="UI",VLOOKUP(AM914,'Convert Internation Units'!$A$2:$D$33,4,FALSE),IF(AM914="Penethamate hydroiodide",0.63,IF(AM914="Benzylpenicillin Procaine /
 Benzathine Penicillin",0.61,IF(AM914="Benzathine Penicillin",0.61,IF(AM914="Procaine benzylpenicillin",0.61,IF(AM914=Prodrug!H911,Prodrug!H911,Prodrug!H911))))))</f>
        <v/>
      </c>
      <c r="AZ914" s="240" t="str">
        <f>IFERROR((((Calculations!S911*Calculations!G911)/Calculations!E911)*'Data Entry'!X914),"")</f>
        <v/>
      </c>
      <c r="BA914" s="146" t="str">
        <f>IFERROR(VLOOKUP(AM914,Lists!$P$2:$Q$182,2,0),"")</f>
        <v/>
      </c>
    </row>
    <row r="915" spans="1:53" s="5" customFormat="1">
      <c r="A915" s="116">
        <v>909</v>
      </c>
      <c r="B915" s="232"/>
      <c r="C915" s="105"/>
      <c r="D915" s="105"/>
      <c r="E915" s="105"/>
      <c r="F915" s="106"/>
      <c r="G915" s="107"/>
      <c r="H915" s="107"/>
      <c r="I915" s="108"/>
      <c r="J915" s="110"/>
      <c r="K915" s="110"/>
      <c r="L915" s="110"/>
      <c r="M915" s="110"/>
      <c r="N915" s="110"/>
      <c r="O915" s="110"/>
      <c r="P915" s="110"/>
      <c r="Q915" s="110"/>
      <c r="R915" s="110"/>
      <c r="S915" s="110"/>
      <c r="T915" s="110"/>
      <c r="U915" s="110"/>
      <c r="V915" s="110"/>
      <c r="W915" s="109"/>
      <c r="X915" s="111"/>
      <c r="Y915" s="112"/>
      <c r="Z915" s="112"/>
      <c r="AA915" s="113"/>
      <c r="AB915" s="114"/>
      <c r="AC915" s="115"/>
      <c r="AD915" s="113"/>
      <c r="AE915" s="113"/>
      <c r="AF915" s="112"/>
      <c r="AG915" s="116"/>
      <c r="AH915" s="115"/>
      <c r="AI915" s="174"/>
      <c r="AJ915" s="104"/>
      <c r="AK915" s="115"/>
      <c r="AL915" s="112"/>
      <c r="AM915" s="116"/>
      <c r="AN915" s="115"/>
      <c r="AO915" s="248"/>
      <c r="AP915" s="242" t="str">
        <f>IF(AD915="UI",VLOOKUP(AB915,'Convert Internation Units'!$A$2:$D$33,4,FALSE),IF(AB915="Penethamate hydroiodide",0.63,IF(AB915="Benzylpenicillin Procaine /
 Benzathine Penicillin",0.61,IF(AB915="Benzathine Penicillin",0.61,IF(AB915="Procaine benzylpenicillin",0.61,IF(AB915=Prodrug!E912,Prodrug!E912,Prodrug!E912))))))</f>
        <v/>
      </c>
      <c r="AQ915" s="239" t="str">
        <f>IFERROR((((Calculations!C912*Calculations!G912)/Calculations!E912)*'Data Entry'!X915),"")</f>
        <v/>
      </c>
      <c r="AR915" s="234" t="str">
        <f>IFERROR(VLOOKUP(AB915,Lists!$P$2:$Q$182,2,0),"")</f>
        <v/>
      </c>
      <c r="AS915" s="233" t="str">
        <f>IF(AI915="UI",VLOOKUP(AG915,'Convert Internation Units'!$A$2:$D$33,4,FALSE),IF(AG915="Penethamate hydroiodide",0.63,IF(AG915="Benzylpenicillin Procaine /
 Benzathine Penicillin",0.61,IF(AG915="Benzathine Penicillin",0.61,IF(AG915="Procaine benzylpenicillin",0.61,IF(AG915=Prodrug!F912,Prodrug!F912,Prodrug!F912))))))</f>
        <v/>
      </c>
      <c r="AT915" s="239" t="str">
        <f>IFERROR((((Calculations!K912*Calculations!G912)/Calculations!E912)*'Data Entry'!X915),"")</f>
        <v/>
      </c>
      <c r="AU915" s="235" t="str">
        <f>IFERROR(VLOOKUP(AG915,Lists!$P$2:$Q$182,2,0),"")</f>
        <v/>
      </c>
      <c r="AV915" s="233" t="str">
        <f>IF(AL915="UI",VLOOKUP(AJ915,'Convert Internation Units'!$A$2:$D$33,4,FALSE),IF(AJ915="Penethamate hydroiodide",0.63,IF(AJ915="Benzylpenicillin Procaine /
 Benzathine Penicillin",0.61,IF(AJ915="Benzathine Penicillin",0.61,IF(AJ915="Procaine benzylpenicillin",0.61,IF(AJ915=Prodrug!G912,Prodrug!G912,Prodrug!G912))))))</f>
        <v/>
      </c>
      <c r="AW915" s="239" t="str">
        <f>IFERROR((((Calculations!O912*Calculations!G912)/Calculations!E912)*'Data Entry'!X915),"")</f>
        <v/>
      </c>
      <c r="AX915" s="235" t="str">
        <f>IFERROR(VLOOKUP(AJ915,Lists!$P$2:$Q$182,2,0),"")</f>
        <v/>
      </c>
      <c r="AY915" s="233" t="str">
        <f>IF(AO915="UI",VLOOKUP(AM915,'Convert Internation Units'!$A$2:$D$33,4,FALSE),IF(AM915="Penethamate hydroiodide",0.63,IF(AM915="Benzylpenicillin Procaine /
 Benzathine Penicillin",0.61,IF(AM915="Benzathine Penicillin",0.61,IF(AM915="Procaine benzylpenicillin",0.61,IF(AM915=Prodrug!H912,Prodrug!H912,Prodrug!H912))))))</f>
        <v/>
      </c>
      <c r="AZ915" s="239" t="str">
        <f>IFERROR((((Calculations!S912*Calculations!G912)/Calculations!E912)*'Data Entry'!X915),"")</f>
        <v/>
      </c>
      <c r="BA915" s="235" t="str">
        <f>IFERROR(VLOOKUP(AM915,Lists!$P$2:$Q$182,2,0),"")</f>
        <v/>
      </c>
    </row>
    <row r="916" spans="1:53" s="5" customFormat="1">
      <c r="A916" s="6">
        <v>910</v>
      </c>
      <c r="B916" s="231"/>
      <c r="C916" s="7"/>
      <c r="D916" s="7"/>
      <c r="E916" s="7"/>
      <c r="F916" s="67"/>
      <c r="G916" s="79"/>
      <c r="H916" s="79"/>
      <c r="I916" s="75"/>
      <c r="J916" s="76"/>
      <c r="K916" s="76"/>
      <c r="L916" s="76"/>
      <c r="M916" s="76"/>
      <c r="N916" s="76"/>
      <c r="O916" s="76"/>
      <c r="P916" s="76"/>
      <c r="Q916" s="76"/>
      <c r="R916" s="76"/>
      <c r="S916" s="76"/>
      <c r="T916" s="76"/>
      <c r="U916" s="76"/>
      <c r="V916" s="76"/>
      <c r="W916" s="80"/>
      <c r="X916" s="69"/>
      <c r="Y916" s="25"/>
      <c r="Z916" s="25"/>
      <c r="AA916" s="8"/>
      <c r="AB916" s="28"/>
      <c r="AC916" s="23"/>
      <c r="AD916" s="8"/>
      <c r="AE916" s="8"/>
      <c r="AF916" s="25"/>
      <c r="AG916" s="6"/>
      <c r="AH916" s="23"/>
      <c r="AI916" s="173"/>
      <c r="AJ916" s="26"/>
      <c r="AK916" s="23"/>
      <c r="AL916" s="25"/>
      <c r="AM916" s="6"/>
      <c r="AN916" s="23"/>
      <c r="AO916" s="247"/>
      <c r="AP916" s="243" t="str">
        <f>IF(AD916="UI",VLOOKUP(AB916,'Convert Internation Units'!$A$2:$D$33,4,FALSE),IF(AB916="Penethamate hydroiodide",0.63,IF(AB916="Benzylpenicillin Procaine /
 Benzathine Penicillin",0.61,IF(AB916="Benzathine Penicillin",0.61,IF(AB916="Procaine benzylpenicillin",0.61,IF(AB916=Prodrug!E913,Prodrug!E913,Prodrug!E913))))))</f>
        <v/>
      </c>
      <c r="AQ916" s="240" t="str">
        <f>IFERROR((((Calculations!C913*Calculations!G913)/Calculations!E913)*'Data Entry'!X916),"")</f>
        <v/>
      </c>
      <c r="AR916" s="141" t="str">
        <f>IFERROR(VLOOKUP(AB916,Lists!$P$2:$Q$182,2,0),"")</f>
        <v/>
      </c>
      <c r="AS916" s="143" t="str">
        <f>IF(AI916="UI",VLOOKUP(AG916,'Convert Internation Units'!$A$2:$D$33,4,FALSE),IF(AG916="Penethamate hydroiodide",0.63,IF(AG916="Benzylpenicillin Procaine /
 Benzathine Penicillin",0.61,IF(AG916="Benzathine Penicillin",0.61,IF(AG916="Procaine benzylpenicillin",0.61,IF(AG916=Prodrug!F913,Prodrug!F913,Prodrug!F913))))))</f>
        <v/>
      </c>
      <c r="AT916" s="240" t="str">
        <f>IFERROR((((Calculations!K913*Calculations!G913)/Calculations!E913)*'Data Entry'!X916),"")</f>
        <v/>
      </c>
      <c r="AU916" s="146" t="str">
        <f>IFERROR(VLOOKUP(AG916,Lists!$P$2:$Q$182,2,0),"")</f>
        <v/>
      </c>
      <c r="AV916" s="143" t="str">
        <f>IF(AL916="UI",VLOOKUP(AJ916,'Convert Internation Units'!$A$2:$D$33,4,FALSE),IF(AJ916="Penethamate hydroiodide",0.63,IF(AJ916="Benzylpenicillin Procaine /
 Benzathine Penicillin",0.61,IF(AJ916="Benzathine Penicillin",0.61,IF(AJ916="Procaine benzylpenicillin",0.61,IF(AJ916=Prodrug!G913,Prodrug!G913,Prodrug!G913))))))</f>
        <v/>
      </c>
      <c r="AW916" s="240" t="str">
        <f>IFERROR((((Calculations!O913*Calculations!G913)/Calculations!E913)*'Data Entry'!X916),"")</f>
        <v/>
      </c>
      <c r="AX916" s="146" t="str">
        <f>IFERROR(VLOOKUP(AJ916,Lists!$P$2:$Q$182,2,0),"")</f>
        <v/>
      </c>
      <c r="AY916" s="143" t="str">
        <f>IF(AO916="UI",VLOOKUP(AM916,'Convert Internation Units'!$A$2:$D$33,4,FALSE),IF(AM916="Penethamate hydroiodide",0.63,IF(AM916="Benzylpenicillin Procaine /
 Benzathine Penicillin",0.61,IF(AM916="Benzathine Penicillin",0.61,IF(AM916="Procaine benzylpenicillin",0.61,IF(AM916=Prodrug!H913,Prodrug!H913,Prodrug!H913))))))</f>
        <v/>
      </c>
      <c r="AZ916" s="240" t="str">
        <f>IFERROR((((Calculations!S913*Calculations!G913)/Calculations!E913)*'Data Entry'!X916),"")</f>
        <v/>
      </c>
      <c r="BA916" s="146" t="str">
        <f>IFERROR(VLOOKUP(AM916,Lists!$P$2:$Q$182,2,0),"")</f>
        <v/>
      </c>
    </row>
    <row r="917" spans="1:53" s="5" customFormat="1">
      <c r="A917" s="116">
        <v>911</v>
      </c>
      <c r="B917" s="232"/>
      <c r="C917" s="105"/>
      <c r="D917" s="105"/>
      <c r="E917" s="105"/>
      <c r="F917" s="106"/>
      <c r="G917" s="107"/>
      <c r="H917" s="107"/>
      <c r="I917" s="108"/>
      <c r="J917" s="110"/>
      <c r="K917" s="110"/>
      <c r="L917" s="110"/>
      <c r="M917" s="110"/>
      <c r="N917" s="110"/>
      <c r="O917" s="110"/>
      <c r="P917" s="110"/>
      <c r="Q917" s="110"/>
      <c r="R917" s="110"/>
      <c r="S917" s="110"/>
      <c r="T917" s="110"/>
      <c r="U917" s="110"/>
      <c r="V917" s="110"/>
      <c r="W917" s="109"/>
      <c r="X917" s="111"/>
      <c r="Y917" s="112"/>
      <c r="Z917" s="112"/>
      <c r="AA917" s="113"/>
      <c r="AB917" s="114"/>
      <c r="AC917" s="115"/>
      <c r="AD917" s="113"/>
      <c r="AE917" s="113"/>
      <c r="AF917" s="112"/>
      <c r="AG917" s="116"/>
      <c r="AH917" s="115"/>
      <c r="AI917" s="174"/>
      <c r="AJ917" s="104"/>
      <c r="AK917" s="115"/>
      <c r="AL917" s="112"/>
      <c r="AM917" s="116"/>
      <c r="AN917" s="115"/>
      <c r="AO917" s="248"/>
      <c r="AP917" s="242" t="str">
        <f>IF(AD917="UI",VLOOKUP(AB917,'Convert Internation Units'!$A$2:$D$33,4,FALSE),IF(AB917="Penethamate hydroiodide",0.63,IF(AB917="Benzylpenicillin Procaine /
 Benzathine Penicillin",0.61,IF(AB917="Benzathine Penicillin",0.61,IF(AB917="Procaine benzylpenicillin",0.61,IF(AB917=Prodrug!E914,Prodrug!E914,Prodrug!E914))))))</f>
        <v/>
      </c>
      <c r="AQ917" s="239" t="str">
        <f>IFERROR((((Calculations!C914*Calculations!G914)/Calculations!E914)*'Data Entry'!X917),"")</f>
        <v/>
      </c>
      <c r="AR917" s="234" t="str">
        <f>IFERROR(VLOOKUP(AB917,Lists!$P$2:$Q$182,2,0),"")</f>
        <v/>
      </c>
      <c r="AS917" s="233" t="str">
        <f>IF(AI917="UI",VLOOKUP(AG917,'Convert Internation Units'!$A$2:$D$33,4,FALSE),IF(AG917="Penethamate hydroiodide",0.63,IF(AG917="Benzylpenicillin Procaine /
 Benzathine Penicillin",0.61,IF(AG917="Benzathine Penicillin",0.61,IF(AG917="Procaine benzylpenicillin",0.61,IF(AG917=Prodrug!F914,Prodrug!F914,Prodrug!F914))))))</f>
        <v/>
      </c>
      <c r="AT917" s="239" t="str">
        <f>IFERROR((((Calculations!K914*Calculations!G914)/Calculations!E914)*'Data Entry'!X917),"")</f>
        <v/>
      </c>
      <c r="AU917" s="235" t="str">
        <f>IFERROR(VLOOKUP(AG917,Lists!$P$2:$Q$182,2,0),"")</f>
        <v/>
      </c>
      <c r="AV917" s="233" t="str">
        <f>IF(AL917="UI",VLOOKUP(AJ917,'Convert Internation Units'!$A$2:$D$33,4,FALSE),IF(AJ917="Penethamate hydroiodide",0.63,IF(AJ917="Benzylpenicillin Procaine /
 Benzathine Penicillin",0.61,IF(AJ917="Benzathine Penicillin",0.61,IF(AJ917="Procaine benzylpenicillin",0.61,IF(AJ917=Prodrug!G914,Prodrug!G914,Prodrug!G914))))))</f>
        <v/>
      </c>
      <c r="AW917" s="239" t="str">
        <f>IFERROR((((Calculations!O914*Calculations!G914)/Calculations!E914)*'Data Entry'!X917),"")</f>
        <v/>
      </c>
      <c r="AX917" s="235" t="str">
        <f>IFERROR(VLOOKUP(AJ917,Lists!$P$2:$Q$182,2,0),"")</f>
        <v/>
      </c>
      <c r="AY917" s="233" t="str">
        <f>IF(AO917="UI",VLOOKUP(AM917,'Convert Internation Units'!$A$2:$D$33,4,FALSE),IF(AM917="Penethamate hydroiodide",0.63,IF(AM917="Benzylpenicillin Procaine /
 Benzathine Penicillin",0.61,IF(AM917="Benzathine Penicillin",0.61,IF(AM917="Procaine benzylpenicillin",0.61,IF(AM917=Prodrug!H914,Prodrug!H914,Prodrug!H914))))))</f>
        <v/>
      </c>
      <c r="AZ917" s="239" t="str">
        <f>IFERROR((((Calculations!S914*Calculations!G914)/Calculations!E914)*'Data Entry'!X917),"")</f>
        <v/>
      </c>
      <c r="BA917" s="235" t="str">
        <f>IFERROR(VLOOKUP(AM917,Lists!$P$2:$Q$182,2,0),"")</f>
        <v/>
      </c>
    </row>
    <row r="918" spans="1:53" s="5" customFormat="1">
      <c r="A918" s="6">
        <v>912</v>
      </c>
      <c r="B918" s="231"/>
      <c r="C918" s="7"/>
      <c r="D918" s="7"/>
      <c r="E918" s="7"/>
      <c r="F918" s="67"/>
      <c r="G918" s="79"/>
      <c r="H918" s="79"/>
      <c r="I918" s="75"/>
      <c r="J918" s="76"/>
      <c r="K918" s="76"/>
      <c r="L918" s="76"/>
      <c r="M918" s="76"/>
      <c r="N918" s="76"/>
      <c r="O918" s="76"/>
      <c r="P918" s="76"/>
      <c r="Q918" s="76"/>
      <c r="R918" s="76"/>
      <c r="S918" s="76"/>
      <c r="T918" s="76"/>
      <c r="U918" s="76"/>
      <c r="V918" s="76"/>
      <c r="W918" s="80"/>
      <c r="X918" s="69"/>
      <c r="Y918" s="25"/>
      <c r="Z918" s="25"/>
      <c r="AA918" s="8"/>
      <c r="AB918" s="28"/>
      <c r="AC918" s="23"/>
      <c r="AD918" s="8"/>
      <c r="AE918" s="8"/>
      <c r="AF918" s="25"/>
      <c r="AG918" s="6"/>
      <c r="AH918" s="23"/>
      <c r="AI918" s="173"/>
      <c r="AJ918" s="26"/>
      <c r="AK918" s="23"/>
      <c r="AL918" s="25"/>
      <c r="AM918" s="6"/>
      <c r="AN918" s="23"/>
      <c r="AO918" s="247"/>
      <c r="AP918" s="243" t="str">
        <f>IF(AD918="UI",VLOOKUP(AB918,'Convert Internation Units'!$A$2:$D$33,4,FALSE),IF(AB918="Penethamate hydroiodide",0.63,IF(AB918="Benzylpenicillin Procaine /
 Benzathine Penicillin",0.61,IF(AB918="Benzathine Penicillin",0.61,IF(AB918="Procaine benzylpenicillin",0.61,IF(AB918=Prodrug!E915,Prodrug!E915,Prodrug!E915))))))</f>
        <v/>
      </c>
      <c r="AQ918" s="240" t="str">
        <f>IFERROR((((Calculations!C915*Calculations!G915)/Calculations!E915)*'Data Entry'!X918),"")</f>
        <v/>
      </c>
      <c r="AR918" s="141" t="str">
        <f>IFERROR(VLOOKUP(AB918,Lists!$P$2:$Q$182,2,0),"")</f>
        <v/>
      </c>
      <c r="AS918" s="143" t="str">
        <f>IF(AI918="UI",VLOOKUP(AG918,'Convert Internation Units'!$A$2:$D$33,4,FALSE),IF(AG918="Penethamate hydroiodide",0.63,IF(AG918="Benzylpenicillin Procaine /
 Benzathine Penicillin",0.61,IF(AG918="Benzathine Penicillin",0.61,IF(AG918="Procaine benzylpenicillin",0.61,IF(AG918=Prodrug!F915,Prodrug!F915,Prodrug!F915))))))</f>
        <v/>
      </c>
      <c r="AT918" s="240" t="str">
        <f>IFERROR((((Calculations!K915*Calculations!G915)/Calculations!E915)*'Data Entry'!X918),"")</f>
        <v/>
      </c>
      <c r="AU918" s="146" t="str">
        <f>IFERROR(VLOOKUP(AG918,Lists!$P$2:$Q$182,2,0),"")</f>
        <v/>
      </c>
      <c r="AV918" s="143" t="str">
        <f>IF(AL918="UI",VLOOKUP(AJ918,'Convert Internation Units'!$A$2:$D$33,4,FALSE),IF(AJ918="Penethamate hydroiodide",0.63,IF(AJ918="Benzylpenicillin Procaine /
 Benzathine Penicillin",0.61,IF(AJ918="Benzathine Penicillin",0.61,IF(AJ918="Procaine benzylpenicillin",0.61,IF(AJ918=Prodrug!G915,Prodrug!G915,Prodrug!G915))))))</f>
        <v/>
      </c>
      <c r="AW918" s="240" t="str">
        <f>IFERROR((((Calculations!O915*Calculations!G915)/Calculations!E915)*'Data Entry'!X918),"")</f>
        <v/>
      </c>
      <c r="AX918" s="146" t="str">
        <f>IFERROR(VLOOKUP(AJ918,Lists!$P$2:$Q$182,2,0),"")</f>
        <v/>
      </c>
      <c r="AY918" s="143" t="str">
        <f>IF(AO918="UI",VLOOKUP(AM918,'Convert Internation Units'!$A$2:$D$33,4,FALSE),IF(AM918="Penethamate hydroiodide",0.63,IF(AM918="Benzylpenicillin Procaine /
 Benzathine Penicillin",0.61,IF(AM918="Benzathine Penicillin",0.61,IF(AM918="Procaine benzylpenicillin",0.61,IF(AM918=Prodrug!H915,Prodrug!H915,Prodrug!H915))))))</f>
        <v/>
      </c>
      <c r="AZ918" s="240" t="str">
        <f>IFERROR((((Calculations!S915*Calculations!G915)/Calculations!E915)*'Data Entry'!X918),"")</f>
        <v/>
      </c>
      <c r="BA918" s="146" t="str">
        <f>IFERROR(VLOOKUP(AM918,Lists!$P$2:$Q$182,2,0),"")</f>
        <v/>
      </c>
    </row>
    <row r="919" spans="1:53" s="5" customFormat="1">
      <c r="A919" s="116">
        <v>913</v>
      </c>
      <c r="B919" s="232"/>
      <c r="C919" s="105"/>
      <c r="D919" s="105"/>
      <c r="E919" s="105"/>
      <c r="F919" s="106"/>
      <c r="G919" s="107"/>
      <c r="H919" s="107"/>
      <c r="I919" s="108"/>
      <c r="J919" s="110"/>
      <c r="K919" s="110"/>
      <c r="L919" s="110"/>
      <c r="M919" s="110"/>
      <c r="N919" s="110"/>
      <c r="O919" s="110"/>
      <c r="P919" s="110"/>
      <c r="Q919" s="110"/>
      <c r="R919" s="110"/>
      <c r="S919" s="110"/>
      <c r="T919" s="110"/>
      <c r="U919" s="110"/>
      <c r="V919" s="110"/>
      <c r="W919" s="109"/>
      <c r="X919" s="111"/>
      <c r="Y919" s="112"/>
      <c r="Z919" s="112"/>
      <c r="AA919" s="113"/>
      <c r="AB919" s="114"/>
      <c r="AC919" s="115"/>
      <c r="AD919" s="113"/>
      <c r="AE919" s="113"/>
      <c r="AF919" s="112"/>
      <c r="AG919" s="116"/>
      <c r="AH919" s="115"/>
      <c r="AI919" s="174"/>
      <c r="AJ919" s="104"/>
      <c r="AK919" s="115"/>
      <c r="AL919" s="112"/>
      <c r="AM919" s="116"/>
      <c r="AN919" s="115"/>
      <c r="AO919" s="248"/>
      <c r="AP919" s="242" t="str">
        <f>IF(AD919="UI",VLOOKUP(AB919,'Convert Internation Units'!$A$2:$D$33,4,FALSE),IF(AB919="Penethamate hydroiodide",0.63,IF(AB919="Benzylpenicillin Procaine /
 Benzathine Penicillin",0.61,IF(AB919="Benzathine Penicillin",0.61,IF(AB919="Procaine benzylpenicillin",0.61,IF(AB919=Prodrug!E916,Prodrug!E916,Prodrug!E916))))))</f>
        <v/>
      </c>
      <c r="AQ919" s="239" t="str">
        <f>IFERROR((((Calculations!C916*Calculations!G916)/Calculations!E916)*'Data Entry'!X919),"")</f>
        <v/>
      </c>
      <c r="AR919" s="234" t="str">
        <f>IFERROR(VLOOKUP(AB919,Lists!$P$2:$Q$182,2,0),"")</f>
        <v/>
      </c>
      <c r="AS919" s="233" t="str">
        <f>IF(AI919="UI",VLOOKUP(AG919,'Convert Internation Units'!$A$2:$D$33,4,FALSE),IF(AG919="Penethamate hydroiodide",0.63,IF(AG919="Benzylpenicillin Procaine /
 Benzathine Penicillin",0.61,IF(AG919="Benzathine Penicillin",0.61,IF(AG919="Procaine benzylpenicillin",0.61,IF(AG919=Prodrug!F916,Prodrug!F916,Prodrug!F916))))))</f>
        <v/>
      </c>
      <c r="AT919" s="239" t="str">
        <f>IFERROR((((Calculations!K916*Calculations!G916)/Calculations!E916)*'Data Entry'!X919),"")</f>
        <v/>
      </c>
      <c r="AU919" s="235" t="str">
        <f>IFERROR(VLOOKUP(AG919,Lists!$P$2:$Q$182,2,0),"")</f>
        <v/>
      </c>
      <c r="AV919" s="233" t="str">
        <f>IF(AL919="UI",VLOOKUP(AJ919,'Convert Internation Units'!$A$2:$D$33,4,FALSE),IF(AJ919="Penethamate hydroiodide",0.63,IF(AJ919="Benzylpenicillin Procaine /
 Benzathine Penicillin",0.61,IF(AJ919="Benzathine Penicillin",0.61,IF(AJ919="Procaine benzylpenicillin",0.61,IF(AJ919=Prodrug!G916,Prodrug!G916,Prodrug!G916))))))</f>
        <v/>
      </c>
      <c r="AW919" s="239" t="str">
        <f>IFERROR((((Calculations!O916*Calculations!G916)/Calculations!E916)*'Data Entry'!X919),"")</f>
        <v/>
      </c>
      <c r="AX919" s="235" t="str">
        <f>IFERROR(VLOOKUP(AJ919,Lists!$P$2:$Q$182,2,0),"")</f>
        <v/>
      </c>
      <c r="AY919" s="233" t="str">
        <f>IF(AO919="UI",VLOOKUP(AM919,'Convert Internation Units'!$A$2:$D$33,4,FALSE),IF(AM919="Penethamate hydroiodide",0.63,IF(AM919="Benzylpenicillin Procaine /
 Benzathine Penicillin",0.61,IF(AM919="Benzathine Penicillin",0.61,IF(AM919="Procaine benzylpenicillin",0.61,IF(AM919=Prodrug!H916,Prodrug!H916,Prodrug!H916))))))</f>
        <v/>
      </c>
      <c r="AZ919" s="239" t="str">
        <f>IFERROR((((Calculations!S916*Calculations!G916)/Calculations!E916)*'Data Entry'!X919),"")</f>
        <v/>
      </c>
      <c r="BA919" s="235" t="str">
        <f>IFERROR(VLOOKUP(AM919,Lists!$P$2:$Q$182,2,0),"")</f>
        <v/>
      </c>
    </row>
    <row r="920" spans="1:53" s="5" customFormat="1">
      <c r="A920" s="6">
        <v>914</v>
      </c>
      <c r="B920" s="231"/>
      <c r="C920" s="7"/>
      <c r="D920" s="7"/>
      <c r="E920" s="7"/>
      <c r="F920" s="67"/>
      <c r="G920" s="79"/>
      <c r="H920" s="79"/>
      <c r="I920" s="75"/>
      <c r="J920" s="76"/>
      <c r="K920" s="76"/>
      <c r="L920" s="76"/>
      <c r="M920" s="76"/>
      <c r="N920" s="76"/>
      <c r="O920" s="76"/>
      <c r="P920" s="76"/>
      <c r="Q920" s="76"/>
      <c r="R920" s="76"/>
      <c r="S920" s="76"/>
      <c r="T920" s="76"/>
      <c r="U920" s="76"/>
      <c r="V920" s="76"/>
      <c r="W920" s="80"/>
      <c r="X920" s="69"/>
      <c r="Y920" s="25"/>
      <c r="Z920" s="25"/>
      <c r="AA920" s="8"/>
      <c r="AB920" s="28"/>
      <c r="AC920" s="23"/>
      <c r="AD920" s="8"/>
      <c r="AE920" s="8"/>
      <c r="AF920" s="25"/>
      <c r="AG920" s="6"/>
      <c r="AH920" s="23"/>
      <c r="AI920" s="173"/>
      <c r="AJ920" s="26"/>
      <c r="AK920" s="23"/>
      <c r="AL920" s="25"/>
      <c r="AM920" s="6"/>
      <c r="AN920" s="23"/>
      <c r="AO920" s="247"/>
      <c r="AP920" s="243" t="str">
        <f>IF(AD920="UI",VLOOKUP(AB920,'Convert Internation Units'!$A$2:$D$33,4,FALSE),IF(AB920="Penethamate hydroiodide",0.63,IF(AB920="Benzylpenicillin Procaine /
 Benzathine Penicillin",0.61,IF(AB920="Benzathine Penicillin",0.61,IF(AB920="Procaine benzylpenicillin",0.61,IF(AB920=Prodrug!E917,Prodrug!E917,Prodrug!E917))))))</f>
        <v/>
      </c>
      <c r="AQ920" s="240" t="str">
        <f>IFERROR((((Calculations!C917*Calculations!G917)/Calculations!E917)*'Data Entry'!X920),"")</f>
        <v/>
      </c>
      <c r="AR920" s="141" t="str">
        <f>IFERROR(VLOOKUP(AB920,Lists!$P$2:$Q$182,2,0),"")</f>
        <v/>
      </c>
      <c r="AS920" s="143" t="str">
        <f>IF(AI920="UI",VLOOKUP(AG920,'Convert Internation Units'!$A$2:$D$33,4,FALSE),IF(AG920="Penethamate hydroiodide",0.63,IF(AG920="Benzylpenicillin Procaine /
 Benzathine Penicillin",0.61,IF(AG920="Benzathine Penicillin",0.61,IF(AG920="Procaine benzylpenicillin",0.61,IF(AG920=Prodrug!F917,Prodrug!F917,Prodrug!F917))))))</f>
        <v/>
      </c>
      <c r="AT920" s="240" t="str">
        <f>IFERROR((((Calculations!K917*Calculations!G917)/Calculations!E917)*'Data Entry'!X920),"")</f>
        <v/>
      </c>
      <c r="AU920" s="146" t="str">
        <f>IFERROR(VLOOKUP(AG920,Lists!$P$2:$Q$182,2,0),"")</f>
        <v/>
      </c>
      <c r="AV920" s="143" t="str">
        <f>IF(AL920="UI",VLOOKUP(AJ920,'Convert Internation Units'!$A$2:$D$33,4,FALSE),IF(AJ920="Penethamate hydroiodide",0.63,IF(AJ920="Benzylpenicillin Procaine /
 Benzathine Penicillin",0.61,IF(AJ920="Benzathine Penicillin",0.61,IF(AJ920="Procaine benzylpenicillin",0.61,IF(AJ920=Prodrug!G917,Prodrug!G917,Prodrug!G917))))))</f>
        <v/>
      </c>
      <c r="AW920" s="240" t="str">
        <f>IFERROR((((Calculations!O917*Calculations!G917)/Calculations!E917)*'Data Entry'!X920),"")</f>
        <v/>
      </c>
      <c r="AX920" s="146" t="str">
        <f>IFERROR(VLOOKUP(AJ920,Lists!$P$2:$Q$182,2,0),"")</f>
        <v/>
      </c>
      <c r="AY920" s="143" t="str">
        <f>IF(AO920="UI",VLOOKUP(AM920,'Convert Internation Units'!$A$2:$D$33,4,FALSE),IF(AM920="Penethamate hydroiodide",0.63,IF(AM920="Benzylpenicillin Procaine /
 Benzathine Penicillin",0.61,IF(AM920="Benzathine Penicillin",0.61,IF(AM920="Procaine benzylpenicillin",0.61,IF(AM920=Prodrug!H917,Prodrug!H917,Prodrug!H917))))))</f>
        <v/>
      </c>
      <c r="AZ920" s="240" t="str">
        <f>IFERROR((((Calculations!S917*Calculations!G917)/Calculations!E917)*'Data Entry'!X920),"")</f>
        <v/>
      </c>
      <c r="BA920" s="146" t="str">
        <f>IFERROR(VLOOKUP(AM920,Lists!$P$2:$Q$182,2,0),"")</f>
        <v/>
      </c>
    </row>
    <row r="921" spans="1:53" s="5" customFormat="1">
      <c r="A921" s="116">
        <v>915</v>
      </c>
      <c r="B921" s="232"/>
      <c r="C921" s="105"/>
      <c r="D921" s="105"/>
      <c r="E921" s="105"/>
      <c r="F921" s="106"/>
      <c r="G921" s="107"/>
      <c r="H921" s="107"/>
      <c r="I921" s="108"/>
      <c r="J921" s="110"/>
      <c r="K921" s="110"/>
      <c r="L921" s="110"/>
      <c r="M921" s="110"/>
      <c r="N921" s="110"/>
      <c r="O921" s="110"/>
      <c r="P921" s="110"/>
      <c r="Q921" s="110"/>
      <c r="R921" s="110"/>
      <c r="S921" s="110"/>
      <c r="T921" s="110"/>
      <c r="U921" s="110"/>
      <c r="V921" s="110"/>
      <c r="W921" s="109"/>
      <c r="X921" s="111"/>
      <c r="Y921" s="112"/>
      <c r="Z921" s="112"/>
      <c r="AA921" s="113"/>
      <c r="AB921" s="114"/>
      <c r="AC921" s="115"/>
      <c r="AD921" s="113"/>
      <c r="AE921" s="113"/>
      <c r="AF921" s="112"/>
      <c r="AG921" s="116"/>
      <c r="AH921" s="115"/>
      <c r="AI921" s="174"/>
      <c r="AJ921" s="104"/>
      <c r="AK921" s="115"/>
      <c r="AL921" s="112"/>
      <c r="AM921" s="116"/>
      <c r="AN921" s="115"/>
      <c r="AO921" s="248"/>
      <c r="AP921" s="242" t="str">
        <f>IF(AD921="UI",VLOOKUP(AB921,'Convert Internation Units'!$A$2:$D$33,4,FALSE),IF(AB921="Penethamate hydroiodide",0.63,IF(AB921="Benzylpenicillin Procaine /
 Benzathine Penicillin",0.61,IF(AB921="Benzathine Penicillin",0.61,IF(AB921="Procaine benzylpenicillin",0.61,IF(AB921=Prodrug!E918,Prodrug!E918,Prodrug!E918))))))</f>
        <v/>
      </c>
      <c r="AQ921" s="239" t="str">
        <f>IFERROR((((Calculations!C918*Calculations!G918)/Calculations!E918)*'Data Entry'!X921),"")</f>
        <v/>
      </c>
      <c r="AR921" s="234" t="str">
        <f>IFERROR(VLOOKUP(AB921,Lists!$P$2:$Q$182,2,0),"")</f>
        <v/>
      </c>
      <c r="AS921" s="233" t="str">
        <f>IF(AI921="UI",VLOOKUP(AG921,'Convert Internation Units'!$A$2:$D$33,4,FALSE),IF(AG921="Penethamate hydroiodide",0.63,IF(AG921="Benzylpenicillin Procaine /
 Benzathine Penicillin",0.61,IF(AG921="Benzathine Penicillin",0.61,IF(AG921="Procaine benzylpenicillin",0.61,IF(AG921=Prodrug!F918,Prodrug!F918,Prodrug!F918))))))</f>
        <v/>
      </c>
      <c r="AT921" s="239" t="str">
        <f>IFERROR((((Calculations!K918*Calculations!G918)/Calculations!E918)*'Data Entry'!X921),"")</f>
        <v/>
      </c>
      <c r="AU921" s="235" t="str">
        <f>IFERROR(VLOOKUP(AG921,Lists!$P$2:$Q$182,2,0),"")</f>
        <v/>
      </c>
      <c r="AV921" s="233" t="str">
        <f>IF(AL921="UI",VLOOKUP(AJ921,'Convert Internation Units'!$A$2:$D$33,4,FALSE),IF(AJ921="Penethamate hydroiodide",0.63,IF(AJ921="Benzylpenicillin Procaine /
 Benzathine Penicillin",0.61,IF(AJ921="Benzathine Penicillin",0.61,IF(AJ921="Procaine benzylpenicillin",0.61,IF(AJ921=Prodrug!G918,Prodrug!G918,Prodrug!G918))))))</f>
        <v/>
      </c>
      <c r="AW921" s="239" t="str">
        <f>IFERROR((((Calculations!O918*Calculations!G918)/Calculations!E918)*'Data Entry'!X921),"")</f>
        <v/>
      </c>
      <c r="AX921" s="235" t="str">
        <f>IFERROR(VLOOKUP(AJ921,Lists!$P$2:$Q$182,2,0),"")</f>
        <v/>
      </c>
      <c r="AY921" s="233" t="str">
        <f>IF(AO921="UI",VLOOKUP(AM921,'Convert Internation Units'!$A$2:$D$33,4,FALSE),IF(AM921="Penethamate hydroiodide",0.63,IF(AM921="Benzylpenicillin Procaine /
 Benzathine Penicillin",0.61,IF(AM921="Benzathine Penicillin",0.61,IF(AM921="Procaine benzylpenicillin",0.61,IF(AM921=Prodrug!H918,Prodrug!H918,Prodrug!H918))))))</f>
        <v/>
      </c>
      <c r="AZ921" s="239" t="str">
        <f>IFERROR((((Calculations!S918*Calculations!G918)/Calculations!E918)*'Data Entry'!X921),"")</f>
        <v/>
      </c>
      <c r="BA921" s="235" t="str">
        <f>IFERROR(VLOOKUP(AM921,Lists!$P$2:$Q$182,2,0),"")</f>
        <v/>
      </c>
    </row>
    <row r="922" spans="1:53" s="5" customFormat="1">
      <c r="A922" s="6">
        <v>916</v>
      </c>
      <c r="B922" s="231"/>
      <c r="C922" s="7"/>
      <c r="D922" s="7"/>
      <c r="E922" s="7"/>
      <c r="F922" s="67"/>
      <c r="G922" s="79"/>
      <c r="H922" s="79"/>
      <c r="I922" s="75"/>
      <c r="J922" s="76"/>
      <c r="K922" s="76"/>
      <c r="L922" s="76"/>
      <c r="M922" s="76"/>
      <c r="N922" s="76"/>
      <c r="O922" s="76"/>
      <c r="P922" s="76"/>
      <c r="Q922" s="76"/>
      <c r="R922" s="76"/>
      <c r="S922" s="76"/>
      <c r="T922" s="76"/>
      <c r="U922" s="76"/>
      <c r="V922" s="76"/>
      <c r="W922" s="80"/>
      <c r="X922" s="69"/>
      <c r="Y922" s="25"/>
      <c r="Z922" s="25"/>
      <c r="AA922" s="8"/>
      <c r="AB922" s="28"/>
      <c r="AC922" s="23"/>
      <c r="AD922" s="8"/>
      <c r="AE922" s="8"/>
      <c r="AF922" s="25"/>
      <c r="AG922" s="6"/>
      <c r="AH922" s="23"/>
      <c r="AI922" s="173"/>
      <c r="AJ922" s="26"/>
      <c r="AK922" s="23"/>
      <c r="AL922" s="25"/>
      <c r="AM922" s="6"/>
      <c r="AN922" s="23"/>
      <c r="AO922" s="247"/>
      <c r="AP922" s="243" t="str">
        <f>IF(AD922="UI",VLOOKUP(AB922,'Convert Internation Units'!$A$2:$D$33,4,FALSE),IF(AB922="Penethamate hydroiodide",0.63,IF(AB922="Benzylpenicillin Procaine /
 Benzathine Penicillin",0.61,IF(AB922="Benzathine Penicillin",0.61,IF(AB922="Procaine benzylpenicillin",0.61,IF(AB922=Prodrug!E919,Prodrug!E919,Prodrug!E919))))))</f>
        <v/>
      </c>
      <c r="AQ922" s="240" t="str">
        <f>IFERROR((((Calculations!C919*Calculations!G919)/Calculations!E919)*'Data Entry'!X922),"")</f>
        <v/>
      </c>
      <c r="AR922" s="141" t="str">
        <f>IFERROR(VLOOKUP(AB922,Lists!$P$2:$Q$182,2,0),"")</f>
        <v/>
      </c>
      <c r="AS922" s="143" t="str">
        <f>IF(AI922="UI",VLOOKUP(AG922,'Convert Internation Units'!$A$2:$D$33,4,FALSE),IF(AG922="Penethamate hydroiodide",0.63,IF(AG922="Benzylpenicillin Procaine /
 Benzathine Penicillin",0.61,IF(AG922="Benzathine Penicillin",0.61,IF(AG922="Procaine benzylpenicillin",0.61,IF(AG922=Prodrug!F919,Prodrug!F919,Prodrug!F919))))))</f>
        <v/>
      </c>
      <c r="AT922" s="240" t="str">
        <f>IFERROR((((Calculations!K919*Calculations!G919)/Calculations!E919)*'Data Entry'!X922),"")</f>
        <v/>
      </c>
      <c r="AU922" s="146" t="str">
        <f>IFERROR(VLOOKUP(AG922,Lists!$P$2:$Q$182,2,0),"")</f>
        <v/>
      </c>
      <c r="AV922" s="143" t="str">
        <f>IF(AL922="UI",VLOOKUP(AJ922,'Convert Internation Units'!$A$2:$D$33,4,FALSE),IF(AJ922="Penethamate hydroiodide",0.63,IF(AJ922="Benzylpenicillin Procaine /
 Benzathine Penicillin",0.61,IF(AJ922="Benzathine Penicillin",0.61,IF(AJ922="Procaine benzylpenicillin",0.61,IF(AJ922=Prodrug!G919,Prodrug!G919,Prodrug!G919))))))</f>
        <v/>
      </c>
      <c r="AW922" s="240" t="str">
        <f>IFERROR((((Calculations!O919*Calculations!G919)/Calculations!E919)*'Data Entry'!X922),"")</f>
        <v/>
      </c>
      <c r="AX922" s="146" t="str">
        <f>IFERROR(VLOOKUP(AJ922,Lists!$P$2:$Q$182,2,0),"")</f>
        <v/>
      </c>
      <c r="AY922" s="143" t="str">
        <f>IF(AO922="UI",VLOOKUP(AM922,'Convert Internation Units'!$A$2:$D$33,4,FALSE),IF(AM922="Penethamate hydroiodide",0.63,IF(AM922="Benzylpenicillin Procaine /
 Benzathine Penicillin",0.61,IF(AM922="Benzathine Penicillin",0.61,IF(AM922="Procaine benzylpenicillin",0.61,IF(AM922=Prodrug!H919,Prodrug!H919,Prodrug!H919))))))</f>
        <v/>
      </c>
      <c r="AZ922" s="240" t="str">
        <f>IFERROR((((Calculations!S919*Calculations!G919)/Calculations!E919)*'Data Entry'!X922),"")</f>
        <v/>
      </c>
      <c r="BA922" s="146" t="str">
        <f>IFERROR(VLOOKUP(AM922,Lists!$P$2:$Q$182,2,0),"")</f>
        <v/>
      </c>
    </row>
    <row r="923" spans="1:53" s="5" customFormat="1">
      <c r="A923" s="116">
        <v>917</v>
      </c>
      <c r="B923" s="232"/>
      <c r="C923" s="105"/>
      <c r="D923" s="105"/>
      <c r="E923" s="105"/>
      <c r="F923" s="106"/>
      <c r="G923" s="107"/>
      <c r="H923" s="107"/>
      <c r="I923" s="108"/>
      <c r="J923" s="110"/>
      <c r="K923" s="110"/>
      <c r="L923" s="110"/>
      <c r="M923" s="110"/>
      <c r="N923" s="110"/>
      <c r="O923" s="110"/>
      <c r="P923" s="110"/>
      <c r="Q923" s="110"/>
      <c r="R923" s="110"/>
      <c r="S923" s="110"/>
      <c r="T923" s="110"/>
      <c r="U923" s="110"/>
      <c r="V923" s="110"/>
      <c r="W923" s="109"/>
      <c r="X923" s="111"/>
      <c r="Y923" s="112"/>
      <c r="Z923" s="112"/>
      <c r="AA923" s="113"/>
      <c r="AB923" s="114"/>
      <c r="AC923" s="115"/>
      <c r="AD923" s="113"/>
      <c r="AE923" s="113"/>
      <c r="AF923" s="112"/>
      <c r="AG923" s="116"/>
      <c r="AH923" s="115"/>
      <c r="AI923" s="174"/>
      <c r="AJ923" s="104"/>
      <c r="AK923" s="115"/>
      <c r="AL923" s="112"/>
      <c r="AM923" s="116"/>
      <c r="AN923" s="115"/>
      <c r="AO923" s="248"/>
      <c r="AP923" s="242" t="str">
        <f>IF(AD923="UI",VLOOKUP(AB923,'Convert Internation Units'!$A$2:$D$33,4,FALSE),IF(AB923="Penethamate hydroiodide",0.63,IF(AB923="Benzylpenicillin Procaine /
 Benzathine Penicillin",0.61,IF(AB923="Benzathine Penicillin",0.61,IF(AB923="Procaine benzylpenicillin",0.61,IF(AB923=Prodrug!E920,Prodrug!E920,Prodrug!E920))))))</f>
        <v/>
      </c>
      <c r="AQ923" s="239" t="str">
        <f>IFERROR((((Calculations!C920*Calculations!G920)/Calculations!E920)*'Data Entry'!X923),"")</f>
        <v/>
      </c>
      <c r="AR923" s="234" t="str">
        <f>IFERROR(VLOOKUP(AB923,Lists!$P$2:$Q$182,2,0),"")</f>
        <v/>
      </c>
      <c r="AS923" s="233" t="str">
        <f>IF(AI923="UI",VLOOKUP(AG923,'Convert Internation Units'!$A$2:$D$33,4,FALSE),IF(AG923="Penethamate hydroiodide",0.63,IF(AG923="Benzylpenicillin Procaine /
 Benzathine Penicillin",0.61,IF(AG923="Benzathine Penicillin",0.61,IF(AG923="Procaine benzylpenicillin",0.61,IF(AG923=Prodrug!F920,Prodrug!F920,Prodrug!F920))))))</f>
        <v/>
      </c>
      <c r="AT923" s="239" t="str">
        <f>IFERROR((((Calculations!K920*Calculations!G920)/Calculations!E920)*'Data Entry'!X923),"")</f>
        <v/>
      </c>
      <c r="AU923" s="235" t="str">
        <f>IFERROR(VLOOKUP(AG923,Lists!$P$2:$Q$182,2,0),"")</f>
        <v/>
      </c>
      <c r="AV923" s="233" t="str">
        <f>IF(AL923="UI",VLOOKUP(AJ923,'Convert Internation Units'!$A$2:$D$33,4,FALSE),IF(AJ923="Penethamate hydroiodide",0.63,IF(AJ923="Benzylpenicillin Procaine /
 Benzathine Penicillin",0.61,IF(AJ923="Benzathine Penicillin",0.61,IF(AJ923="Procaine benzylpenicillin",0.61,IF(AJ923=Prodrug!G920,Prodrug!G920,Prodrug!G920))))))</f>
        <v/>
      </c>
      <c r="AW923" s="239" t="str">
        <f>IFERROR((((Calculations!O920*Calculations!G920)/Calculations!E920)*'Data Entry'!X923),"")</f>
        <v/>
      </c>
      <c r="AX923" s="235" t="str">
        <f>IFERROR(VLOOKUP(AJ923,Lists!$P$2:$Q$182,2,0),"")</f>
        <v/>
      </c>
      <c r="AY923" s="233" t="str">
        <f>IF(AO923="UI",VLOOKUP(AM923,'Convert Internation Units'!$A$2:$D$33,4,FALSE),IF(AM923="Penethamate hydroiodide",0.63,IF(AM923="Benzylpenicillin Procaine /
 Benzathine Penicillin",0.61,IF(AM923="Benzathine Penicillin",0.61,IF(AM923="Procaine benzylpenicillin",0.61,IF(AM923=Prodrug!H920,Prodrug!H920,Prodrug!H920))))))</f>
        <v/>
      </c>
      <c r="AZ923" s="239" t="str">
        <f>IFERROR((((Calculations!S920*Calculations!G920)/Calculations!E920)*'Data Entry'!X923),"")</f>
        <v/>
      </c>
      <c r="BA923" s="235" t="str">
        <f>IFERROR(VLOOKUP(AM923,Lists!$P$2:$Q$182,2,0),"")</f>
        <v/>
      </c>
    </row>
    <row r="924" spans="1:53" s="5" customFormat="1">
      <c r="A924" s="6">
        <v>918</v>
      </c>
      <c r="B924" s="231"/>
      <c r="C924" s="7"/>
      <c r="D924" s="7"/>
      <c r="E924" s="7"/>
      <c r="F924" s="67"/>
      <c r="G924" s="79"/>
      <c r="H924" s="79"/>
      <c r="I924" s="75"/>
      <c r="J924" s="76"/>
      <c r="K924" s="76"/>
      <c r="L924" s="76"/>
      <c r="M924" s="76"/>
      <c r="N924" s="76"/>
      <c r="O924" s="76"/>
      <c r="P924" s="76"/>
      <c r="Q924" s="76"/>
      <c r="R924" s="76"/>
      <c r="S924" s="76"/>
      <c r="T924" s="76"/>
      <c r="U924" s="76"/>
      <c r="V924" s="76"/>
      <c r="W924" s="80"/>
      <c r="X924" s="69"/>
      <c r="Y924" s="25"/>
      <c r="Z924" s="25"/>
      <c r="AA924" s="8"/>
      <c r="AB924" s="28"/>
      <c r="AC924" s="23"/>
      <c r="AD924" s="8"/>
      <c r="AE924" s="8"/>
      <c r="AF924" s="25"/>
      <c r="AG924" s="6"/>
      <c r="AH924" s="23"/>
      <c r="AI924" s="173"/>
      <c r="AJ924" s="26"/>
      <c r="AK924" s="23"/>
      <c r="AL924" s="25"/>
      <c r="AM924" s="6"/>
      <c r="AN924" s="23"/>
      <c r="AO924" s="247"/>
      <c r="AP924" s="243" t="str">
        <f>IF(AD924="UI",VLOOKUP(AB924,'Convert Internation Units'!$A$2:$D$33,4,FALSE),IF(AB924="Penethamate hydroiodide",0.63,IF(AB924="Benzylpenicillin Procaine /
 Benzathine Penicillin",0.61,IF(AB924="Benzathine Penicillin",0.61,IF(AB924="Procaine benzylpenicillin",0.61,IF(AB924=Prodrug!E921,Prodrug!E921,Prodrug!E921))))))</f>
        <v/>
      </c>
      <c r="AQ924" s="240" t="str">
        <f>IFERROR((((Calculations!C921*Calculations!G921)/Calculations!E921)*'Data Entry'!X924),"")</f>
        <v/>
      </c>
      <c r="AR924" s="141" t="str">
        <f>IFERROR(VLOOKUP(AB924,Lists!$P$2:$Q$182,2,0),"")</f>
        <v/>
      </c>
      <c r="AS924" s="143" t="str">
        <f>IF(AI924="UI",VLOOKUP(AG924,'Convert Internation Units'!$A$2:$D$33,4,FALSE),IF(AG924="Penethamate hydroiodide",0.63,IF(AG924="Benzylpenicillin Procaine /
 Benzathine Penicillin",0.61,IF(AG924="Benzathine Penicillin",0.61,IF(AG924="Procaine benzylpenicillin",0.61,IF(AG924=Prodrug!F921,Prodrug!F921,Prodrug!F921))))))</f>
        <v/>
      </c>
      <c r="AT924" s="240" t="str">
        <f>IFERROR((((Calculations!K921*Calculations!G921)/Calculations!E921)*'Data Entry'!X924),"")</f>
        <v/>
      </c>
      <c r="AU924" s="146" t="str">
        <f>IFERROR(VLOOKUP(AG924,Lists!$P$2:$Q$182,2,0),"")</f>
        <v/>
      </c>
      <c r="AV924" s="143" t="str">
        <f>IF(AL924="UI",VLOOKUP(AJ924,'Convert Internation Units'!$A$2:$D$33,4,FALSE),IF(AJ924="Penethamate hydroiodide",0.63,IF(AJ924="Benzylpenicillin Procaine /
 Benzathine Penicillin",0.61,IF(AJ924="Benzathine Penicillin",0.61,IF(AJ924="Procaine benzylpenicillin",0.61,IF(AJ924=Prodrug!G921,Prodrug!G921,Prodrug!G921))))))</f>
        <v/>
      </c>
      <c r="AW924" s="240" t="str">
        <f>IFERROR((((Calculations!O921*Calculations!G921)/Calculations!E921)*'Data Entry'!X924),"")</f>
        <v/>
      </c>
      <c r="AX924" s="146" t="str">
        <f>IFERROR(VLOOKUP(AJ924,Lists!$P$2:$Q$182,2,0),"")</f>
        <v/>
      </c>
      <c r="AY924" s="143" t="str">
        <f>IF(AO924="UI",VLOOKUP(AM924,'Convert Internation Units'!$A$2:$D$33,4,FALSE),IF(AM924="Penethamate hydroiodide",0.63,IF(AM924="Benzylpenicillin Procaine /
 Benzathine Penicillin",0.61,IF(AM924="Benzathine Penicillin",0.61,IF(AM924="Procaine benzylpenicillin",0.61,IF(AM924=Prodrug!H921,Prodrug!H921,Prodrug!H921))))))</f>
        <v/>
      </c>
      <c r="AZ924" s="240" t="str">
        <f>IFERROR((((Calculations!S921*Calculations!G921)/Calculations!E921)*'Data Entry'!X924),"")</f>
        <v/>
      </c>
      <c r="BA924" s="146" t="str">
        <f>IFERROR(VLOOKUP(AM924,Lists!$P$2:$Q$182,2,0),"")</f>
        <v/>
      </c>
    </row>
    <row r="925" spans="1:53" s="5" customFormat="1">
      <c r="A925" s="116">
        <v>919</v>
      </c>
      <c r="B925" s="232"/>
      <c r="C925" s="105"/>
      <c r="D925" s="105"/>
      <c r="E925" s="105"/>
      <c r="F925" s="106"/>
      <c r="G925" s="107"/>
      <c r="H925" s="107"/>
      <c r="I925" s="108"/>
      <c r="J925" s="110"/>
      <c r="K925" s="110"/>
      <c r="L925" s="110"/>
      <c r="M925" s="110"/>
      <c r="N925" s="110"/>
      <c r="O925" s="110"/>
      <c r="P925" s="110"/>
      <c r="Q925" s="110"/>
      <c r="R925" s="110"/>
      <c r="S925" s="110"/>
      <c r="T925" s="110"/>
      <c r="U925" s="110"/>
      <c r="V925" s="110"/>
      <c r="W925" s="109"/>
      <c r="X925" s="111"/>
      <c r="Y925" s="112"/>
      <c r="Z925" s="112"/>
      <c r="AA925" s="113"/>
      <c r="AB925" s="114"/>
      <c r="AC925" s="115"/>
      <c r="AD925" s="113"/>
      <c r="AE925" s="113"/>
      <c r="AF925" s="112"/>
      <c r="AG925" s="116"/>
      <c r="AH925" s="115"/>
      <c r="AI925" s="174"/>
      <c r="AJ925" s="104"/>
      <c r="AK925" s="115"/>
      <c r="AL925" s="112"/>
      <c r="AM925" s="116"/>
      <c r="AN925" s="115"/>
      <c r="AO925" s="248"/>
      <c r="AP925" s="242" t="str">
        <f>IF(AD925="UI",VLOOKUP(AB925,'Convert Internation Units'!$A$2:$D$33,4,FALSE),IF(AB925="Penethamate hydroiodide",0.63,IF(AB925="Benzylpenicillin Procaine /
 Benzathine Penicillin",0.61,IF(AB925="Benzathine Penicillin",0.61,IF(AB925="Procaine benzylpenicillin",0.61,IF(AB925=Prodrug!E922,Prodrug!E922,Prodrug!E922))))))</f>
        <v/>
      </c>
      <c r="AQ925" s="239" t="str">
        <f>IFERROR((((Calculations!C922*Calculations!G922)/Calculations!E922)*'Data Entry'!X925),"")</f>
        <v/>
      </c>
      <c r="AR925" s="234" t="str">
        <f>IFERROR(VLOOKUP(AB925,Lists!$P$2:$Q$182,2,0),"")</f>
        <v/>
      </c>
      <c r="AS925" s="233" t="str">
        <f>IF(AI925="UI",VLOOKUP(AG925,'Convert Internation Units'!$A$2:$D$33,4,FALSE),IF(AG925="Penethamate hydroiodide",0.63,IF(AG925="Benzylpenicillin Procaine /
 Benzathine Penicillin",0.61,IF(AG925="Benzathine Penicillin",0.61,IF(AG925="Procaine benzylpenicillin",0.61,IF(AG925=Prodrug!F922,Prodrug!F922,Prodrug!F922))))))</f>
        <v/>
      </c>
      <c r="AT925" s="239" t="str">
        <f>IFERROR((((Calculations!K922*Calculations!G922)/Calculations!E922)*'Data Entry'!X925),"")</f>
        <v/>
      </c>
      <c r="AU925" s="235" t="str">
        <f>IFERROR(VLOOKUP(AG925,Lists!$P$2:$Q$182,2,0),"")</f>
        <v/>
      </c>
      <c r="AV925" s="233" t="str">
        <f>IF(AL925="UI",VLOOKUP(AJ925,'Convert Internation Units'!$A$2:$D$33,4,FALSE),IF(AJ925="Penethamate hydroiodide",0.63,IF(AJ925="Benzylpenicillin Procaine /
 Benzathine Penicillin",0.61,IF(AJ925="Benzathine Penicillin",0.61,IF(AJ925="Procaine benzylpenicillin",0.61,IF(AJ925=Prodrug!G922,Prodrug!G922,Prodrug!G922))))))</f>
        <v/>
      </c>
      <c r="AW925" s="239" t="str">
        <f>IFERROR((((Calculations!O922*Calculations!G922)/Calculations!E922)*'Data Entry'!X925),"")</f>
        <v/>
      </c>
      <c r="AX925" s="235" t="str">
        <f>IFERROR(VLOOKUP(AJ925,Lists!$P$2:$Q$182,2,0),"")</f>
        <v/>
      </c>
      <c r="AY925" s="233" t="str">
        <f>IF(AO925="UI",VLOOKUP(AM925,'Convert Internation Units'!$A$2:$D$33,4,FALSE),IF(AM925="Penethamate hydroiodide",0.63,IF(AM925="Benzylpenicillin Procaine /
 Benzathine Penicillin",0.61,IF(AM925="Benzathine Penicillin",0.61,IF(AM925="Procaine benzylpenicillin",0.61,IF(AM925=Prodrug!H922,Prodrug!H922,Prodrug!H922))))))</f>
        <v/>
      </c>
      <c r="AZ925" s="239" t="str">
        <f>IFERROR((((Calculations!S922*Calculations!G922)/Calculations!E922)*'Data Entry'!X925),"")</f>
        <v/>
      </c>
      <c r="BA925" s="235" t="str">
        <f>IFERROR(VLOOKUP(AM925,Lists!$P$2:$Q$182,2,0),"")</f>
        <v/>
      </c>
    </row>
    <row r="926" spans="1:53" s="5" customFormat="1">
      <c r="A926" s="6">
        <v>920</v>
      </c>
      <c r="B926" s="231"/>
      <c r="C926" s="7"/>
      <c r="D926" s="7"/>
      <c r="E926" s="7"/>
      <c r="F926" s="67"/>
      <c r="G926" s="79"/>
      <c r="H926" s="79"/>
      <c r="I926" s="75"/>
      <c r="J926" s="76"/>
      <c r="K926" s="76"/>
      <c r="L926" s="76"/>
      <c r="M926" s="76"/>
      <c r="N926" s="76"/>
      <c r="O926" s="76"/>
      <c r="P926" s="76"/>
      <c r="Q926" s="76"/>
      <c r="R926" s="76"/>
      <c r="S926" s="76"/>
      <c r="T926" s="76"/>
      <c r="U926" s="76"/>
      <c r="V926" s="76"/>
      <c r="W926" s="80"/>
      <c r="X926" s="69"/>
      <c r="Y926" s="25"/>
      <c r="Z926" s="25"/>
      <c r="AA926" s="8"/>
      <c r="AB926" s="28"/>
      <c r="AC926" s="23"/>
      <c r="AD926" s="8"/>
      <c r="AE926" s="8"/>
      <c r="AF926" s="25"/>
      <c r="AG926" s="6"/>
      <c r="AH926" s="23"/>
      <c r="AI926" s="173"/>
      <c r="AJ926" s="26"/>
      <c r="AK926" s="23"/>
      <c r="AL926" s="25"/>
      <c r="AM926" s="6"/>
      <c r="AN926" s="23"/>
      <c r="AO926" s="247"/>
      <c r="AP926" s="243" t="str">
        <f>IF(AD926="UI",VLOOKUP(AB926,'Convert Internation Units'!$A$2:$D$33,4,FALSE),IF(AB926="Penethamate hydroiodide",0.63,IF(AB926="Benzylpenicillin Procaine /
 Benzathine Penicillin",0.61,IF(AB926="Benzathine Penicillin",0.61,IF(AB926="Procaine benzylpenicillin",0.61,IF(AB926=Prodrug!E923,Prodrug!E923,Prodrug!E923))))))</f>
        <v/>
      </c>
      <c r="AQ926" s="240" t="str">
        <f>IFERROR((((Calculations!C923*Calculations!G923)/Calculations!E923)*'Data Entry'!X926),"")</f>
        <v/>
      </c>
      <c r="AR926" s="141" t="str">
        <f>IFERROR(VLOOKUP(AB926,Lists!$P$2:$Q$182,2,0),"")</f>
        <v/>
      </c>
      <c r="AS926" s="143" t="str">
        <f>IF(AI926="UI",VLOOKUP(AG926,'Convert Internation Units'!$A$2:$D$33,4,FALSE),IF(AG926="Penethamate hydroiodide",0.63,IF(AG926="Benzylpenicillin Procaine /
 Benzathine Penicillin",0.61,IF(AG926="Benzathine Penicillin",0.61,IF(AG926="Procaine benzylpenicillin",0.61,IF(AG926=Prodrug!F923,Prodrug!F923,Prodrug!F923))))))</f>
        <v/>
      </c>
      <c r="AT926" s="240" t="str">
        <f>IFERROR((((Calculations!K923*Calculations!G923)/Calculations!E923)*'Data Entry'!X926),"")</f>
        <v/>
      </c>
      <c r="AU926" s="146" t="str">
        <f>IFERROR(VLOOKUP(AG926,Lists!$P$2:$Q$182,2,0),"")</f>
        <v/>
      </c>
      <c r="AV926" s="143" t="str">
        <f>IF(AL926="UI",VLOOKUP(AJ926,'Convert Internation Units'!$A$2:$D$33,4,FALSE),IF(AJ926="Penethamate hydroiodide",0.63,IF(AJ926="Benzylpenicillin Procaine /
 Benzathine Penicillin",0.61,IF(AJ926="Benzathine Penicillin",0.61,IF(AJ926="Procaine benzylpenicillin",0.61,IF(AJ926=Prodrug!G923,Prodrug!G923,Prodrug!G923))))))</f>
        <v/>
      </c>
      <c r="AW926" s="240" t="str">
        <f>IFERROR((((Calculations!O923*Calculations!G923)/Calculations!E923)*'Data Entry'!X926),"")</f>
        <v/>
      </c>
      <c r="AX926" s="146" t="str">
        <f>IFERROR(VLOOKUP(AJ926,Lists!$P$2:$Q$182,2,0),"")</f>
        <v/>
      </c>
      <c r="AY926" s="143" t="str">
        <f>IF(AO926="UI",VLOOKUP(AM926,'Convert Internation Units'!$A$2:$D$33,4,FALSE),IF(AM926="Penethamate hydroiodide",0.63,IF(AM926="Benzylpenicillin Procaine /
 Benzathine Penicillin",0.61,IF(AM926="Benzathine Penicillin",0.61,IF(AM926="Procaine benzylpenicillin",0.61,IF(AM926=Prodrug!H923,Prodrug!H923,Prodrug!H923))))))</f>
        <v/>
      </c>
      <c r="AZ926" s="240" t="str">
        <f>IFERROR((((Calculations!S923*Calculations!G923)/Calculations!E923)*'Data Entry'!X926),"")</f>
        <v/>
      </c>
      <c r="BA926" s="146" t="str">
        <f>IFERROR(VLOOKUP(AM926,Lists!$P$2:$Q$182,2,0),"")</f>
        <v/>
      </c>
    </row>
    <row r="927" spans="1:53" s="5" customFormat="1">
      <c r="A927" s="116">
        <v>921</v>
      </c>
      <c r="B927" s="232"/>
      <c r="C927" s="105"/>
      <c r="D927" s="105"/>
      <c r="E927" s="105"/>
      <c r="F927" s="106"/>
      <c r="G927" s="107"/>
      <c r="H927" s="107"/>
      <c r="I927" s="108"/>
      <c r="J927" s="110"/>
      <c r="K927" s="110"/>
      <c r="L927" s="110"/>
      <c r="M927" s="110"/>
      <c r="N927" s="110"/>
      <c r="O927" s="110"/>
      <c r="P927" s="110"/>
      <c r="Q927" s="110"/>
      <c r="R927" s="110"/>
      <c r="S927" s="110"/>
      <c r="T927" s="110"/>
      <c r="U927" s="110"/>
      <c r="V927" s="110"/>
      <c r="W927" s="109"/>
      <c r="X927" s="111"/>
      <c r="Y927" s="112"/>
      <c r="Z927" s="112"/>
      <c r="AA927" s="113"/>
      <c r="AB927" s="114"/>
      <c r="AC927" s="115"/>
      <c r="AD927" s="113"/>
      <c r="AE927" s="113"/>
      <c r="AF927" s="112"/>
      <c r="AG927" s="116"/>
      <c r="AH927" s="115"/>
      <c r="AI927" s="174"/>
      <c r="AJ927" s="104"/>
      <c r="AK927" s="115"/>
      <c r="AL927" s="112"/>
      <c r="AM927" s="116"/>
      <c r="AN927" s="115"/>
      <c r="AO927" s="248"/>
      <c r="AP927" s="242" t="str">
        <f>IF(AD927="UI",VLOOKUP(AB927,'Convert Internation Units'!$A$2:$D$33,4,FALSE),IF(AB927="Penethamate hydroiodide",0.63,IF(AB927="Benzylpenicillin Procaine /
 Benzathine Penicillin",0.61,IF(AB927="Benzathine Penicillin",0.61,IF(AB927="Procaine benzylpenicillin",0.61,IF(AB927=Prodrug!E924,Prodrug!E924,Prodrug!E924))))))</f>
        <v/>
      </c>
      <c r="AQ927" s="239" t="str">
        <f>IFERROR((((Calculations!C924*Calculations!G924)/Calculations!E924)*'Data Entry'!X927),"")</f>
        <v/>
      </c>
      <c r="AR927" s="234" t="str">
        <f>IFERROR(VLOOKUP(AB927,Lists!$P$2:$Q$182,2,0),"")</f>
        <v/>
      </c>
      <c r="AS927" s="233" t="str">
        <f>IF(AI927="UI",VLOOKUP(AG927,'Convert Internation Units'!$A$2:$D$33,4,FALSE),IF(AG927="Penethamate hydroiodide",0.63,IF(AG927="Benzylpenicillin Procaine /
 Benzathine Penicillin",0.61,IF(AG927="Benzathine Penicillin",0.61,IF(AG927="Procaine benzylpenicillin",0.61,IF(AG927=Prodrug!F924,Prodrug!F924,Prodrug!F924))))))</f>
        <v/>
      </c>
      <c r="AT927" s="239" t="str">
        <f>IFERROR((((Calculations!K924*Calculations!G924)/Calculations!E924)*'Data Entry'!X927),"")</f>
        <v/>
      </c>
      <c r="AU927" s="235" t="str">
        <f>IFERROR(VLOOKUP(AG927,Lists!$P$2:$Q$182,2,0),"")</f>
        <v/>
      </c>
      <c r="AV927" s="233" t="str">
        <f>IF(AL927="UI",VLOOKUP(AJ927,'Convert Internation Units'!$A$2:$D$33,4,FALSE),IF(AJ927="Penethamate hydroiodide",0.63,IF(AJ927="Benzylpenicillin Procaine /
 Benzathine Penicillin",0.61,IF(AJ927="Benzathine Penicillin",0.61,IF(AJ927="Procaine benzylpenicillin",0.61,IF(AJ927=Prodrug!G924,Prodrug!G924,Prodrug!G924))))))</f>
        <v/>
      </c>
      <c r="AW927" s="239" t="str">
        <f>IFERROR((((Calculations!O924*Calculations!G924)/Calculations!E924)*'Data Entry'!X927),"")</f>
        <v/>
      </c>
      <c r="AX927" s="235" t="str">
        <f>IFERROR(VLOOKUP(AJ927,Lists!$P$2:$Q$182,2,0),"")</f>
        <v/>
      </c>
      <c r="AY927" s="233" t="str">
        <f>IF(AO927="UI",VLOOKUP(AM927,'Convert Internation Units'!$A$2:$D$33,4,FALSE),IF(AM927="Penethamate hydroiodide",0.63,IF(AM927="Benzylpenicillin Procaine /
 Benzathine Penicillin",0.61,IF(AM927="Benzathine Penicillin",0.61,IF(AM927="Procaine benzylpenicillin",0.61,IF(AM927=Prodrug!H924,Prodrug!H924,Prodrug!H924))))))</f>
        <v/>
      </c>
      <c r="AZ927" s="239" t="str">
        <f>IFERROR((((Calculations!S924*Calculations!G924)/Calculations!E924)*'Data Entry'!X927),"")</f>
        <v/>
      </c>
      <c r="BA927" s="235" t="str">
        <f>IFERROR(VLOOKUP(AM927,Lists!$P$2:$Q$182,2,0),"")</f>
        <v/>
      </c>
    </row>
    <row r="928" spans="1:53" s="5" customFormat="1">
      <c r="A928" s="6">
        <v>922</v>
      </c>
      <c r="B928" s="231"/>
      <c r="C928" s="7"/>
      <c r="D928" s="7"/>
      <c r="E928" s="7"/>
      <c r="F928" s="67"/>
      <c r="G928" s="79"/>
      <c r="H928" s="79"/>
      <c r="I928" s="75"/>
      <c r="J928" s="76"/>
      <c r="K928" s="76"/>
      <c r="L928" s="76"/>
      <c r="M928" s="76"/>
      <c r="N928" s="76"/>
      <c r="O928" s="76"/>
      <c r="P928" s="76"/>
      <c r="Q928" s="76"/>
      <c r="R928" s="76"/>
      <c r="S928" s="76"/>
      <c r="T928" s="76"/>
      <c r="U928" s="76"/>
      <c r="V928" s="76"/>
      <c r="W928" s="80"/>
      <c r="X928" s="69"/>
      <c r="Y928" s="25"/>
      <c r="Z928" s="25"/>
      <c r="AA928" s="8"/>
      <c r="AB928" s="28"/>
      <c r="AC928" s="23"/>
      <c r="AD928" s="8"/>
      <c r="AE928" s="8"/>
      <c r="AF928" s="25"/>
      <c r="AG928" s="6"/>
      <c r="AH928" s="23"/>
      <c r="AI928" s="173"/>
      <c r="AJ928" s="26"/>
      <c r="AK928" s="23"/>
      <c r="AL928" s="25"/>
      <c r="AM928" s="6"/>
      <c r="AN928" s="23"/>
      <c r="AO928" s="247"/>
      <c r="AP928" s="243" t="str">
        <f>IF(AD928="UI",VLOOKUP(AB928,'Convert Internation Units'!$A$2:$D$33,4,FALSE),IF(AB928="Penethamate hydroiodide",0.63,IF(AB928="Benzylpenicillin Procaine /
 Benzathine Penicillin",0.61,IF(AB928="Benzathine Penicillin",0.61,IF(AB928="Procaine benzylpenicillin",0.61,IF(AB928=Prodrug!E925,Prodrug!E925,Prodrug!E925))))))</f>
        <v/>
      </c>
      <c r="AQ928" s="240" t="str">
        <f>IFERROR((((Calculations!C925*Calculations!G925)/Calculations!E925)*'Data Entry'!X928),"")</f>
        <v/>
      </c>
      <c r="AR928" s="141" t="str">
        <f>IFERROR(VLOOKUP(AB928,Lists!$P$2:$Q$182,2,0),"")</f>
        <v/>
      </c>
      <c r="AS928" s="143" t="str">
        <f>IF(AI928="UI",VLOOKUP(AG928,'Convert Internation Units'!$A$2:$D$33,4,FALSE),IF(AG928="Penethamate hydroiodide",0.63,IF(AG928="Benzylpenicillin Procaine /
 Benzathine Penicillin",0.61,IF(AG928="Benzathine Penicillin",0.61,IF(AG928="Procaine benzylpenicillin",0.61,IF(AG928=Prodrug!F925,Prodrug!F925,Prodrug!F925))))))</f>
        <v/>
      </c>
      <c r="AT928" s="240" t="str">
        <f>IFERROR((((Calculations!K925*Calculations!G925)/Calculations!E925)*'Data Entry'!X928),"")</f>
        <v/>
      </c>
      <c r="AU928" s="146" t="str">
        <f>IFERROR(VLOOKUP(AG928,Lists!$P$2:$Q$182,2,0),"")</f>
        <v/>
      </c>
      <c r="AV928" s="143" t="str">
        <f>IF(AL928="UI",VLOOKUP(AJ928,'Convert Internation Units'!$A$2:$D$33,4,FALSE),IF(AJ928="Penethamate hydroiodide",0.63,IF(AJ928="Benzylpenicillin Procaine /
 Benzathine Penicillin",0.61,IF(AJ928="Benzathine Penicillin",0.61,IF(AJ928="Procaine benzylpenicillin",0.61,IF(AJ928=Prodrug!G925,Prodrug!G925,Prodrug!G925))))))</f>
        <v/>
      </c>
      <c r="AW928" s="240" t="str">
        <f>IFERROR((((Calculations!O925*Calculations!G925)/Calculations!E925)*'Data Entry'!X928),"")</f>
        <v/>
      </c>
      <c r="AX928" s="146" t="str">
        <f>IFERROR(VLOOKUP(AJ928,Lists!$P$2:$Q$182,2,0),"")</f>
        <v/>
      </c>
      <c r="AY928" s="143" t="str">
        <f>IF(AO928="UI",VLOOKUP(AM928,'Convert Internation Units'!$A$2:$D$33,4,FALSE),IF(AM928="Penethamate hydroiodide",0.63,IF(AM928="Benzylpenicillin Procaine /
 Benzathine Penicillin",0.61,IF(AM928="Benzathine Penicillin",0.61,IF(AM928="Procaine benzylpenicillin",0.61,IF(AM928=Prodrug!H925,Prodrug!H925,Prodrug!H925))))))</f>
        <v/>
      </c>
      <c r="AZ928" s="240" t="str">
        <f>IFERROR((((Calculations!S925*Calculations!G925)/Calculations!E925)*'Data Entry'!X928),"")</f>
        <v/>
      </c>
      <c r="BA928" s="146" t="str">
        <f>IFERROR(VLOOKUP(AM928,Lists!$P$2:$Q$182,2,0),"")</f>
        <v/>
      </c>
    </row>
    <row r="929" spans="1:53" s="5" customFormat="1">
      <c r="A929" s="116">
        <v>923</v>
      </c>
      <c r="B929" s="232"/>
      <c r="C929" s="105"/>
      <c r="D929" s="105"/>
      <c r="E929" s="105"/>
      <c r="F929" s="106"/>
      <c r="G929" s="107"/>
      <c r="H929" s="107"/>
      <c r="I929" s="108"/>
      <c r="J929" s="110"/>
      <c r="K929" s="110"/>
      <c r="L929" s="110"/>
      <c r="M929" s="110"/>
      <c r="N929" s="110"/>
      <c r="O929" s="110"/>
      <c r="P929" s="110"/>
      <c r="Q929" s="110"/>
      <c r="R929" s="110"/>
      <c r="S929" s="110"/>
      <c r="T929" s="110"/>
      <c r="U929" s="110"/>
      <c r="V929" s="110"/>
      <c r="W929" s="109"/>
      <c r="X929" s="111"/>
      <c r="Y929" s="112"/>
      <c r="Z929" s="112"/>
      <c r="AA929" s="113"/>
      <c r="AB929" s="114"/>
      <c r="AC929" s="115"/>
      <c r="AD929" s="113"/>
      <c r="AE929" s="113"/>
      <c r="AF929" s="112"/>
      <c r="AG929" s="116"/>
      <c r="AH929" s="115"/>
      <c r="AI929" s="174"/>
      <c r="AJ929" s="104"/>
      <c r="AK929" s="115"/>
      <c r="AL929" s="112"/>
      <c r="AM929" s="116"/>
      <c r="AN929" s="115"/>
      <c r="AO929" s="248"/>
      <c r="AP929" s="242" t="str">
        <f>IF(AD929="UI",VLOOKUP(AB929,'Convert Internation Units'!$A$2:$D$33,4,FALSE),IF(AB929="Penethamate hydroiodide",0.63,IF(AB929="Benzylpenicillin Procaine /
 Benzathine Penicillin",0.61,IF(AB929="Benzathine Penicillin",0.61,IF(AB929="Procaine benzylpenicillin",0.61,IF(AB929=Prodrug!E926,Prodrug!E926,Prodrug!E926))))))</f>
        <v/>
      </c>
      <c r="AQ929" s="239" t="str">
        <f>IFERROR((((Calculations!C926*Calculations!G926)/Calculations!E926)*'Data Entry'!X929),"")</f>
        <v/>
      </c>
      <c r="AR929" s="234" t="str">
        <f>IFERROR(VLOOKUP(AB929,Lists!$P$2:$Q$182,2,0),"")</f>
        <v/>
      </c>
      <c r="AS929" s="233" t="str">
        <f>IF(AI929="UI",VLOOKUP(AG929,'Convert Internation Units'!$A$2:$D$33,4,FALSE),IF(AG929="Penethamate hydroiodide",0.63,IF(AG929="Benzylpenicillin Procaine /
 Benzathine Penicillin",0.61,IF(AG929="Benzathine Penicillin",0.61,IF(AG929="Procaine benzylpenicillin",0.61,IF(AG929=Prodrug!F926,Prodrug!F926,Prodrug!F926))))))</f>
        <v/>
      </c>
      <c r="AT929" s="239" t="str">
        <f>IFERROR((((Calculations!K926*Calculations!G926)/Calculations!E926)*'Data Entry'!X929),"")</f>
        <v/>
      </c>
      <c r="AU929" s="235" t="str">
        <f>IFERROR(VLOOKUP(AG929,Lists!$P$2:$Q$182,2,0),"")</f>
        <v/>
      </c>
      <c r="AV929" s="233" t="str">
        <f>IF(AL929="UI",VLOOKUP(AJ929,'Convert Internation Units'!$A$2:$D$33,4,FALSE),IF(AJ929="Penethamate hydroiodide",0.63,IF(AJ929="Benzylpenicillin Procaine /
 Benzathine Penicillin",0.61,IF(AJ929="Benzathine Penicillin",0.61,IF(AJ929="Procaine benzylpenicillin",0.61,IF(AJ929=Prodrug!G926,Prodrug!G926,Prodrug!G926))))))</f>
        <v/>
      </c>
      <c r="AW929" s="239" t="str">
        <f>IFERROR((((Calculations!O926*Calculations!G926)/Calculations!E926)*'Data Entry'!X929),"")</f>
        <v/>
      </c>
      <c r="AX929" s="235" t="str">
        <f>IFERROR(VLOOKUP(AJ929,Lists!$P$2:$Q$182,2,0),"")</f>
        <v/>
      </c>
      <c r="AY929" s="233" t="str">
        <f>IF(AO929="UI",VLOOKUP(AM929,'Convert Internation Units'!$A$2:$D$33,4,FALSE),IF(AM929="Penethamate hydroiodide",0.63,IF(AM929="Benzylpenicillin Procaine /
 Benzathine Penicillin",0.61,IF(AM929="Benzathine Penicillin",0.61,IF(AM929="Procaine benzylpenicillin",0.61,IF(AM929=Prodrug!H926,Prodrug!H926,Prodrug!H926))))))</f>
        <v/>
      </c>
      <c r="AZ929" s="239" t="str">
        <f>IFERROR((((Calculations!S926*Calculations!G926)/Calculations!E926)*'Data Entry'!X929),"")</f>
        <v/>
      </c>
      <c r="BA929" s="235" t="str">
        <f>IFERROR(VLOOKUP(AM929,Lists!$P$2:$Q$182,2,0),"")</f>
        <v/>
      </c>
    </row>
    <row r="930" spans="1:53" s="5" customFormat="1">
      <c r="A930" s="6">
        <v>924</v>
      </c>
      <c r="B930" s="231"/>
      <c r="C930" s="7"/>
      <c r="D930" s="7"/>
      <c r="E930" s="7"/>
      <c r="F930" s="67"/>
      <c r="G930" s="79"/>
      <c r="H930" s="79"/>
      <c r="I930" s="75"/>
      <c r="J930" s="76"/>
      <c r="K930" s="76"/>
      <c r="L930" s="76"/>
      <c r="M930" s="76"/>
      <c r="N930" s="76"/>
      <c r="O930" s="76"/>
      <c r="P930" s="76"/>
      <c r="Q930" s="76"/>
      <c r="R930" s="76"/>
      <c r="S930" s="76"/>
      <c r="T930" s="76"/>
      <c r="U930" s="76"/>
      <c r="V930" s="76"/>
      <c r="W930" s="80"/>
      <c r="X930" s="69"/>
      <c r="Y930" s="25"/>
      <c r="Z930" s="25"/>
      <c r="AA930" s="8"/>
      <c r="AB930" s="28"/>
      <c r="AC930" s="23"/>
      <c r="AD930" s="8"/>
      <c r="AE930" s="8"/>
      <c r="AF930" s="25"/>
      <c r="AG930" s="6"/>
      <c r="AH930" s="23"/>
      <c r="AI930" s="173"/>
      <c r="AJ930" s="26"/>
      <c r="AK930" s="23"/>
      <c r="AL930" s="25"/>
      <c r="AM930" s="6"/>
      <c r="AN930" s="23"/>
      <c r="AO930" s="247"/>
      <c r="AP930" s="243" t="str">
        <f>IF(AD930="UI",VLOOKUP(AB930,'Convert Internation Units'!$A$2:$D$33,4,FALSE),IF(AB930="Penethamate hydroiodide",0.63,IF(AB930="Benzylpenicillin Procaine /
 Benzathine Penicillin",0.61,IF(AB930="Benzathine Penicillin",0.61,IF(AB930="Procaine benzylpenicillin",0.61,IF(AB930=Prodrug!E927,Prodrug!E927,Prodrug!E927))))))</f>
        <v/>
      </c>
      <c r="AQ930" s="240" t="str">
        <f>IFERROR((((Calculations!C927*Calculations!G927)/Calculations!E927)*'Data Entry'!X930),"")</f>
        <v/>
      </c>
      <c r="AR930" s="141" t="str">
        <f>IFERROR(VLOOKUP(AB930,Lists!$P$2:$Q$182,2,0),"")</f>
        <v/>
      </c>
      <c r="AS930" s="143" t="str">
        <f>IF(AI930="UI",VLOOKUP(AG930,'Convert Internation Units'!$A$2:$D$33,4,FALSE),IF(AG930="Penethamate hydroiodide",0.63,IF(AG930="Benzylpenicillin Procaine /
 Benzathine Penicillin",0.61,IF(AG930="Benzathine Penicillin",0.61,IF(AG930="Procaine benzylpenicillin",0.61,IF(AG930=Prodrug!F927,Prodrug!F927,Prodrug!F927))))))</f>
        <v/>
      </c>
      <c r="AT930" s="240" t="str">
        <f>IFERROR((((Calculations!K927*Calculations!G927)/Calculations!E927)*'Data Entry'!X930),"")</f>
        <v/>
      </c>
      <c r="AU930" s="146" t="str">
        <f>IFERROR(VLOOKUP(AG930,Lists!$P$2:$Q$182,2,0),"")</f>
        <v/>
      </c>
      <c r="AV930" s="143" t="str">
        <f>IF(AL930="UI",VLOOKUP(AJ930,'Convert Internation Units'!$A$2:$D$33,4,FALSE),IF(AJ930="Penethamate hydroiodide",0.63,IF(AJ930="Benzylpenicillin Procaine /
 Benzathine Penicillin",0.61,IF(AJ930="Benzathine Penicillin",0.61,IF(AJ930="Procaine benzylpenicillin",0.61,IF(AJ930=Prodrug!G927,Prodrug!G927,Prodrug!G927))))))</f>
        <v/>
      </c>
      <c r="AW930" s="240" t="str">
        <f>IFERROR((((Calculations!O927*Calculations!G927)/Calculations!E927)*'Data Entry'!X930),"")</f>
        <v/>
      </c>
      <c r="AX930" s="146" t="str">
        <f>IFERROR(VLOOKUP(AJ930,Lists!$P$2:$Q$182,2,0),"")</f>
        <v/>
      </c>
      <c r="AY930" s="143" t="str">
        <f>IF(AO930="UI",VLOOKUP(AM930,'Convert Internation Units'!$A$2:$D$33,4,FALSE),IF(AM930="Penethamate hydroiodide",0.63,IF(AM930="Benzylpenicillin Procaine /
 Benzathine Penicillin",0.61,IF(AM930="Benzathine Penicillin",0.61,IF(AM930="Procaine benzylpenicillin",0.61,IF(AM930=Prodrug!H927,Prodrug!H927,Prodrug!H927))))))</f>
        <v/>
      </c>
      <c r="AZ930" s="240" t="str">
        <f>IFERROR((((Calculations!S927*Calculations!G927)/Calculations!E927)*'Data Entry'!X930),"")</f>
        <v/>
      </c>
      <c r="BA930" s="146" t="str">
        <f>IFERROR(VLOOKUP(AM930,Lists!$P$2:$Q$182,2,0),"")</f>
        <v/>
      </c>
    </row>
    <row r="931" spans="1:53" s="5" customFormat="1">
      <c r="A931" s="116">
        <v>925</v>
      </c>
      <c r="B931" s="232"/>
      <c r="C931" s="105"/>
      <c r="D931" s="105"/>
      <c r="E931" s="105"/>
      <c r="F931" s="106"/>
      <c r="G931" s="107"/>
      <c r="H931" s="107"/>
      <c r="I931" s="108"/>
      <c r="J931" s="110"/>
      <c r="K931" s="110"/>
      <c r="L931" s="110"/>
      <c r="M931" s="110"/>
      <c r="N931" s="110"/>
      <c r="O931" s="110"/>
      <c r="P931" s="110"/>
      <c r="Q931" s="110"/>
      <c r="R931" s="110"/>
      <c r="S931" s="110"/>
      <c r="T931" s="110"/>
      <c r="U931" s="110"/>
      <c r="V931" s="110"/>
      <c r="W931" s="109"/>
      <c r="X931" s="111"/>
      <c r="Y931" s="112"/>
      <c r="Z931" s="112"/>
      <c r="AA931" s="113"/>
      <c r="AB931" s="114"/>
      <c r="AC931" s="115"/>
      <c r="AD931" s="113"/>
      <c r="AE931" s="113"/>
      <c r="AF931" s="112"/>
      <c r="AG931" s="116"/>
      <c r="AH931" s="115"/>
      <c r="AI931" s="174"/>
      <c r="AJ931" s="104"/>
      <c r="AK931" s="115"/>
      <c r="AL931" s="112"/>
      <c r="AM931" s="116"/>
      <c r="AN931" s="115"/>
      <c r="AO931" s="248"/>
      <c r="AP931" s="242" t="str">
        <f>IF(AD931="UI",VLOOKUP(AB931,'Convert Internation Units'!$A$2:$D$33,4,FALSE),IF(AB931="Penethamate hydroiodide",0.63,IF(AB931="Benzylpenicillin Procaine /
 Benzathine Penicillin",0.61,IF(AB931="Benzathine Penicillin",0.61,IF(AB931="Procaine benzylpenicillin",0.61,IF(AB931=Prodrug!E928,Prodrug!E928,Prodrug!E928))))))</f>
        <v/>
      </c>
      <c r="AQ931" s="239" t="str">
        <f>IFERROR((((Calculations!C928*Calculations!G928)/Calculations!E928)*'Data Entry'!X931),"")</f>
        <v/>
      </c>
      <c r="AR931" s="234" t="str">
        <f>IFERROR(VLOOKUP(AB931,Lists!$P$2:$Q$182,2,0),"")</f>
        <v/>
      </c>
      <c r="AS931" s="233" t="str">
        <f>IF(AI931="UI",VLOOKUP(AG931,'Convert Internation Units'!$A$2:$D$33,4,FALSE),IF(AG931="Penethamate hydroiodide",0.63,IF(AG931="Benzylpenicillin Procaine /
 Benzathine Penicillin",0.61,IF(AG931="Benzathine Penicillin",0.61,IF(AG931="Procaine benzylpenicillin",0.61,IF(AG931=Prodrug!F928,Prodrug!F928,Prodrug!F928))))))</f>
        <v/>
      </c>
      <c r="AT931" s="239" t="str">
        <f>IFERROR((((Calculations!K928*Calculations!G928)/Calculations!E928)*'Data Entry'!X931),"")</f>
        <v/>
      </c>
      <c r="AU931" s="235" t="str">
        <f>IFERROR(VLOOKUP(AG931,Lists!$P$2:$Q$182,2,0),"")</f>
        <v/>
      </c>
      <c r="AV931" s="233" t="str">
        <f>IF(AL931="UI",VLOOKUP(AJ931,'Convert Internation Units'!$A$2:$D$33,4,FALSE),IF(AJ931="Penethamate hydroiodide",0.63,IF(AJ931="Benzylpenicillin Procaine /
 Benzathine Penicillin",0.61,IF(AJ931="Benzathine Penicillin",0.61,IF(AJ931="Procaine benzylpenicillin",0.61,IF(AJ931=Prodrug!G928,Prodrug!G928,Prodrug!G928))))))</f>
        <v/>
      </c>
      <c r="AW931" s="239" t="str">
        <f>IFERROR((((Calculations!O928*Calculations!G928)/Calculations!E928)*'Data Entry'!X931),"")</f>
        <v/>
      </c>
      <c r="AX931" s="235" t="str">
        <f>IFERROR(VLOOKUP(AJ931,Lists!$P$2:$Q$182,2,0),"")</f>
        <v/>
      </c>
      <c r="AY931" s="233" t="str">
        <f>IF(AO931="UI",VLOOKUP(AM931,'Convert Internation Units'!$A$2:$D$33,4,FALSE),IF(AM931="Penethamate hydroiodide",0.63,IF(AM931="Benzylpenicillin Procaine /
 Benzathine Penicillin",0.61,IF(AM931="Benzathine Penicillin",0.61,IF(AM931="Procaine benzylpenicillin",0.61,IF(AM931=Prodrug!H928,Prodrug!H928,Prodrug!H928))))))</f>
        <v/>
      </c>
      <c r="AZ931" s="239" t="str">
        <f>IFERROR((((Calculations!S928*Calculations!G928)/Calculations!E928)*'Data Entry'!X931),"")</f>
        <v/>
      </c>
      <c r="BA931" s="235" t="str">
        <f>IFERROR(VLOOKUP(AM931,Lists!$P$2:$Q$182,2,0),"")</f>
        <v/>
      </c>
    </row>
    <row r="932" spans="1:53" s="5" customFormat="1">
      <c r="A932" s="6">
        <v>926</v>
      </c>
      <c r="B932" s="231"/>
      <c r="C932" s="7"/>
      <c r="D932" s="7"/>
      <c r="E932" s="7"/>
      <c r="F932" s="67"/>
      <c r="G932" s="79"/>
      <c r="H932" s="79"/>
      <c r="I932" s="75"/>
      <c r="J932" s="76"/>
      <c r="K932" s="76"/>
      <c r="L932" s="76"/>
      <c r="M932" s="76"/>
      <c r="N932" s="76"/>
      <c r="O932" s="76"/>
      <c r="P932" s="76"/>
      <c r="Q932" s="76"/>
      <c r="R932" s="76"/>
      <c r="S932" s="76"/>
      <c r="T932" s="76"/>
      <c r="U932" s="76"/>
      <c r="V932" s="76"/>
      <c r="W932" s="80"/>
      <c r="X932" s="69"/>
      <c r="Y932" s="25"/>
      <c r="Z932" s="25"/>
      <c r="AA932" s="8"/>
      <c r="AB932" s="28"/>
      <c r="AC932" s="23"/>
      <c r="AD932" s="8"/>
      <c r="AE932" s="8"/>
      <c r="AF932" s="25"/>
      <c r="AG932" s="6"/>
      <c r="AH932" s="23"/>
      <c r="AI932" s="173"/>
      <c r="AJ932" s="26"/>
      <c r="AK932" s="23"/>
      <c r="AL932" s="25"/>
      <c r="AM932" s="6"/>
      <c r="AN932" s="23"/>
      <c r="AO932" s="247"/>
      <c r="AP932" s="243" t="str">
        <f>IF(AD932="UI",VLOOKUP(AB932,'Convert Internation Units'!$A$2:$D$33,4,FALSE),IF(AB932="Penethamate hydroiodide",0.63,IF(AB932="Benzylpenicillin Procaine /
 Benzathine Penicillin",0.61,IF(AB932="Benzathine Penicillin",0.61,IF(AB932="Procaine benzylpenicillin",0.61,IF(AB932=Prodrug!E929,Prodrug!E929,Prodrug!E929))))))</f>
        <v/>
      </c>
      <c r="AQ932" s="240" t="str">
        <f>IFERROR((((Calculations!C929*Calculations!G929)/Calculations!E929)*'Data Entry'!X932),"")</f>
        <v/>
      </c>
      <c r="AR932" s="141" t="str">
        <f>IFERROR(VLOOKUP(AB932,Lists!$P$2:$Q$182,2,0),"")</f>
        <v/>
      </c>
      <c r="AS932" s="143" t="str">
        <f>IF(AI932="UI",VLOOKUP(AG932,'Convert Internation Units'!$A$2:$D$33,4,FALSE),IF(AG932="Penethamate hydroiodide",0.63,IF(AG932="Benzylpenicillin Procaine /
 Benzathine Penicillin",0.61,IF(AG932="Benzathine Penicillin",0.61,IF(AG932="Procaine benzylpenicillin",0.61,IF(AG932=Prodrug!F929,Prodrug!F929,Prodrug!F929))))))</f>
        <v/>
      </c>
      <c r="AT932" s="240" t="str">
        <f>IFERROR((((Calculations!K929*Calculations!G929)/Calculations!E929)*'Data Entry'!X932),"")</f>
        <v/>
      </c>
      <c r="AU932" s="146" t="str">
        <f>IFERROR(VLOOKUP(AG932,Lists!$P$2:$Q$182,2,0),"")</f>
        <v/>
      </c>
      <c r="AV932" s="143" t="str">
        <f>IF(AL932="UI",VLOOKUP(AJ932,'Convert Internation Units'!$A$2:$D$33,4,FALSE),IF(AJ932="Penethamate hydroiodide",0.63,IF(AJ932="Benzylpenicillin Procaine /
 Benzathine Penicillin",0.61,IF(AJ932="Benzathine Penicillin",0.61,IF(AJ932="Procaine benzylpenicillin",0.61,IF(AJ932=Prodrug!G929,Prodrug!G929,Prodrug!G929))))))</f>
        <v/>
      </c>
      <c r="AW932" s="240" t="str">
        <f>IFERROR((((Calculations!O929*Calculations!G929)/Calculations!E929)*'Data Entry'!X932),"")</f>
        <v/>
      </c>
      <c r="AX932" s="146" t="str">
        <f>IFERROR(VLOOKUP(AJ932,Lists!$P$2:$Q$182,2,0),"")</f>
        <v/>
      </c>
      <c r="AY932" s="143" t="str">
        <f>IF(AO932="UI",VLOOKUP(AM932,'Convert Internation Units'!$A$2:$D$33,4,FALSE),IF(AM932="Penethamate hydroiodide",0.63,IF(AM932="Benzylpenicillin Procaine /
 Benzathine Penicillin",0.61,IF(AM932="Benzathine Penicillin",0.61,IF(AM932="Procaine benzylpenicillin",0.61,IF(AM932=Prodrug!H929,Prodrug!H929,Prodrug!H929))))))</f>
        <v/>
      </c>
      <c r="AZ932" s="240" t="str">
        <f>IFERROR((((Calculations!S929*Calculations!G929)/Calculations!E929)*'Data Entry'!X932),"")</f>
        <v/>
      </c>
      <c r="BA932" s="146" t="str">
        <f>IFERROR(VLOOKUP(AM932,Lists!$P$2:$Q$182,2,0),"")</f>
        <v/>
      </c>
    </row>
    <row r="933" spans="1:53" s="5" customFormat="1">
      <c r="A933" s="116">
        <v>927</v>
      </c>
      <c r="B933" s="232"/>
      <c r="C933" s="105"/>
      <c r="D933" s="105"/>
      <c r="E933" s="105"/>
      <c r="F933" s="106"/>
      <c r="G933" s="107"/>
      <c r="H933" s="107"/>
      <c r="I933" s="108"/>
      <c r="J933" s="110"/>
      <c r="K933" s="110"/>
      <c r="L933" s="110"/>
      <c r="M933" s="110"/>
      <c r="N933" s="110"/>
      <c r="O933" s="110"/>
      <c r="P933" s="110"/>
      <c r="Q933" s="110"/>
      <c r="R933" s="110"/>
      <c r="S933" s="110"/>
      <c r="T933" s="110"/>
      <c r="U933" s="110"/>
      <c r="V933" s="110"/>
      <c r="W933" s="109"/>
      <c r="X933" s="111"/>
      <c r="Y933" s="112"/>
      <c r="Z933" s="112"/>
      <c r="AA933" s="113"/>
      <c r="AB933" s="114"/>
      <c r="AC933" s="115"/>
      <c r="AD933" s="113"/>
      <c r="AE933" s="113"/>
      <c r="AF933" s="112"/>
      <c r="AG933" s="116"/>
      <c r="AH933" s="115"/>
      <c r="AI933" s="174"/>
      <c r="AJ933" s="104"/>
      <c r="AK933" s="115"/>
      <c r="AL933" s="112"/>
      <c r="AM933" s="116"/>
      <c r="AN933" s="115"/>
      <c r="AO933" s="248"/>
      <c r="AP933" s="242" t="str">
        <f>IF(AD933="UI",VLOOKUP(AB933,'Convert Internation Units'!$A$2:$D$33,4,FALSE),IF(AB933="Penethamate hydroiodide",0.63,IF(AB933="Benzylpenicillin Procaine /
 Benzathine Penicillin",0.61,IF(AB933="Benzathine Penicillin",0.61,IF(AB933="Procaine benzylpenicillin",0.61,IF(AB933=Prodrug!E930,Prodrug!E930,Prodrug!E930))))))</f>
        <v/>
      </c>
      <c r="AQ933" s="239" t="str">
        <f>IFERROR((((Calculations!C930*Calculations!G930)/Calculations!E930)*'Data Entry'!X933),"")</f>
        <v/>
      </c>
      <c r="AR933" s="234" t="str">
        <f>IFERROR(VLOOKUP(AB933,Lists!$P$2:$Q$182,2,0),"")</f>
        <v/>
      </c>
      <c r="AS933" s="233" t="str">
        <f>IF(AI933="UI",VLOOKUP(AG933,'Convert Internation Units'!$A$2:$D$33,4,FALSE),IF(AG933="Penethamate hydroiodide",0.63,IF(AG933="Benzylpenicillin Procaine /
 Benzathine Penicillin",0.61,IF(AG933="Benzathine Penicillin",0.61,IF(AG933="Procaine benzylpenicillin",0.61,IF(AG933=Prodrug!F930,Prodrug!F930,Prodrug!F930))))))</f>
        <v/>
      </c>
      <c r="AT933" s="239" t="str">
        <f>IFERROR((((Calculations!K930*Calculations!G930)/Calculations!E930)*'Data Entry'!X933),"")</f>
        <v/>
      </c>
      <c r="AU933" s="235" t="str">
        <f>IFERROR(VLOOKUP(AG933,Lists!$P$2:$Q$182,2,0),"")</f>
        <v/>
      </c>
      <c r="AV933" s="233" t="str">
        <f>IF(AL933="UI",VLOOKUP(AJ933,'Convert Internation Units'!$A$2:$D$33,4,FALSE),IF(AJ933="Penethamate hydroiodide",0.63,IF(AJ933="Benzylpenicillin Procaine /
 Benzathine Penicillin",0.61,IF(AJ933="Benzathine Penicillin",0.61,IF(AJ933="Procaine benzylpenicillin",0.61,IF(AJ933=Prodrug!G930,Prodrug!G930,Prodrug!G930))))))</f>
        <v/>
      </c>
      <c r="AW933" s="239" t="str">
        <f>IFERROR((((Calculations!O930*Calculations!G930)/Calculations!E930)*'Data Entry'!X933),"")</f>
        <v/>
      </c>
      <c r="AX933" s="235" t="str">
        <f>IFERROR(VLOOKUP(AJ933,Lists!$P$2:$Q$182,2,0),"")</f>
        <v/>
      </c>
      <c r="AY933" s="233" t="str">
        <f>IF(AO933="UI",VLOOKUP(AM933,'Convert Internation Units'!$A$2:$D$33,4,FALSE),IF(AM933="Penethamate hydroiodide",0.63,IF(AM933="Benzylpenicillin Procaine /
 Benzathine Penicillin",0.61,IF(AM933="Benzathine Penicillin",0.61,IF(AM933="Procaine benzylpenicillin",0.61,IF(AM933=Prodrug!H930,Prodrug!H930,Prodrug!H930))))))</f>
        <v/>
      </c>
      <c r="AZ933" s="239" t="str">
        <f>IFERROR((((Calculations!S930*Calculations!G930)/Calculations!E930)*'Data Entry'!X933),"")</f>
        <v/>
      </c>
      <c r="BA933" s="235" t="str">
        <f>IFERROR(VLOOKUP(AM933,Lists!$P$2:$Q$182,2,0),"")</f>
        <v/>
      </c>
    </row>
    <row r="934" spans="1:53" s="5" customFormat="1">
      <c r="A934" s="6">
        <v>928</v>
      </c>
      <c r="B934" s="231"/>
      <c r="C934" s="7"/>
      <c r="D934" s="7"/>
      <c r="E934" s="7"/>
      <c r="F934" s="67"/>
      <c r="G934" s="79"/>
      <c r="H934" s="79"/>
      <c r="I934" s="75"/>
      <c r="J934" s="76"/>
      <c r="K934" s="76"/>
      <c r="L934" s="76"/>
      <c r="M934" s="76"/>
      <c r="N934" s="76"/>
      <c r="O934" s="76"/>
      <c r="P934" s="76"/>
      <c r="Q934" s="76"/>
      <c r="R934" s="76"/>
      <c r="S934" s="76"/>
      <c r="T934" s="76"/>
      <c r="U934" s="76"/>
      <c r="V934" s="76"/>
      <c r="W934" s="80"/>
      <c r="X934" s="69"/>
      <c r="Y934" s="25"/>
      <c r="Z934" s="25"/>
      <c r="AA934" s="8"/>
      <c r="AB934" s="28"/>
      <c r="AC934" s="23"/>
      <c r="AD934" s="8"/>
      <c r="AE934" s="8"/>
      <c r="AF934" s="25"/>
      <c r="AG934" s="6"/>
      <c r="AH934" s="23"/>
      <c r="AI934" s="173"/>
      <c r="AJ934" s="26"/>
      <c r="AK934" s="23"/>
      <c r="AL934" s="25"/>
      <c r="AM934" s="6"/>
      <c r="AN934" s="23"/>
      <c r="AO934" s="247"/>
      <c r="AP934" s="243" t="str">
        <f>IF(AD934="UI",VLOOKUP(AB934,'Convert Internation Units'!$A$2:$D$33,4,FALSE),IF(AB934="Penethamate hydroiodide",0.63,IF(AB934="Benzylpenicillin Procaine /
 Benzathine Penicillin",0.61,IF(AB934="Benzathine Penicillin",0.61,IF(AB934="Procaine benzylpenicillin",0.61,IF(AB934=Prodrug!E931,Prodrug!E931,Prodrug!E931))))))</f>
        <v/>
      </c>
      <c r="AQ934" s="240" t="str">
        <f>IFERROR((((Calculations!C931*Calculations!G931)/Calculations!E931)*'Data Entry'!X934),"")</f>
        <v/>
      </c>
      <c r="AR934" s="141" t="str">
        <f>IFERROR(VLOOKUP(AB934,Lists!$P$2:$Q$182,2,0),"")</f>
        <v/>
      </c>
      <c r="AS934" s="143" t="str">
        <f>IF(AI934="UI",VLOOKUP(AG934,'Convert Internation Units'!$A$2:$D$33,4,FALSE),IF(AG934="Penethamate hydroiodide",0.63,IF(AG934="Benzylpenicillin Procaine /
 Benzathine Penicillin",0.61,IF(AG934="Benzathine Penicillin",0.61,IF(AG934="Procaine benzylpenicillin",0.61,IF(AG934=Prodrug!F931,Prodrug!F931,Prodrug!F931))))))</f>
        <v/>
      </c>
      <c r="AT934" s="240" t="str">
        <f>IFERROR((((Calculations!K931*Calculations!G931)/Calculations!E931)*'Data Entry'!X934),"")</f>
        <v/>
      </c>
      <c r="AU934" s="146" t="str">
        <f>IFERROR(VLOOKUP(AG934,Lists!$P$2:$Q$182,2,0),"")</f>
        <v/>
      </c>
      <c r="AV934" s="143" t="str">
        <f>IF(AL934="UI",VLOOKUP(AJ934,'Convert Internation Units'!$A$2:$D$33,4,FALSE),IF(AJ934="Penethamate hydroiodide",0.63,IF(AJ934="Benzylpenicillin Procaine /
 Benzathine Penicillin",0.61,IF(AJ934="Benzathine Penicillin",0.61,IF(AJ934="Procaine benzylpenicillin",0.61,IF(AJ934=Prodrug!G931,Prodrug!G931,Prodrug!G931))))))</f>
        <v/>
      </c>
      <c r="AW934" s="240" t="str">
        <f>IFERROR((((Calculations!O931*Calculations!G931)/Calculations!E931)*'Data Entry'!X934),"")</f>
        <v/>
      </c>
      <c r="AX934" s="146" t="str">
        <f>IFERROR(VLOOKUP(AJ934,Lists!$P$2:$Q$182,2,0),"")</f>
        <v/>
      </c>
      <c r="AY934" s="143" t="str">
        <f>IF(AO934="UI",VLOOKUP(AM934,'Convert Internation Units'!$A$2:$D$33,4,FALSE),IF(AM934="Penethamate hydroiodide",0.63,IF(AM934="Benzylpenicillin Procaine /
 Benzathine Penicillin",0.61,IF(AM934="Benzathine Penicillin",0.61,IF(AM934="Procaine benzylpenicillin",0.61,IF(AM934=Prodrug!H931,Prodrug!H931,Prodrug!H931))))))</f>
        <v/>
      </c>
      <c r="AZ934" s="240" t="str">
        <f>IFERROR((((Calculations!S931*Calculations!G931)/Calculations!E931)*'Data Entry'!X934),"")</f>
        <v/>
      </c>
      <c r="BA934" s="146" t="str">
        <f>IFERROR(VLOOKUP(AM934,Lists!$P$2:$Q$182,2,0),"")</f>
        <v/>
      </c>
    </row>
    <row r="935" spans="1:53" s="5" customFormat="1">
      <c r="A935" s="116">
        <v>929</v>
      </c>
      <c r="B935" s="232"/>
      <c r="C935" s="105"/>
      <c r="D935" s="105"/>
      <c r="E935" s="105"/>
      <c r="F935" s="106"/>
      <c r="G935" s="107"/>
      <c r="H935" s="107"/>
      <c r="I935" s="108"/>
      <c r="J935" s="110"/>
      <c r="K935" s="110"/>
      <c r="L935" s="110"/>
      <c r="M935" s="110"/>
      <c r="N935" s="110"/>
      <c r="O935" s="110"/>
      <c r="P935" s="110"/>
      <c r="Q935" s="110"/>
      <c r="R935" s="110"/>
      <c r="S935" s="110"/>
      <c r="T935" s="110"/>
      <c r="U935" s="110"/>
      <c r="V935" s="110"/>
      <c r="W935" s="109"/>
      <c r="X935" s="111"/>
      <c r="Y935" s="112"/>
      <c r="Z935" s="112"/>
      <c r="AA935" s="113"/>
      <c r="AB935" s="114"/>
      <c r="AC935" s="115"/>
      <c r="AD935" s="113"/>
      <c r="AE935" s="113"/>
      <c r="AF935" s="112"/>
      <c r="AG935" s="116"/>
      <c r="AH935" s="115"/>
      <c r="AI935" s="174"/>
      <c r="AJ935" s="104"/>
      <c r="AK935" s="115"/>
      <c r="AL935" s="112"/>
      <c r="AM935" s="116"/>
      <c r="AN935" s="115"/>
      <c r="AO935" s="248"/>
      <c r="AP935" s="242" t="str">
        <f>IF(AD935="UI",VLOOKUP(AB935,'Convert Internation Units'!$A$2:$D$33,4,FALSE),IF(AB935="Penethamate hydroiodide",0.63,IF(AB935="Benzylpenicillin Procaine /
 Benzathine Penicillin",0.61,IF(AB935="Benzathine Penicillin",0.61,IF(AB935="Procaine benzylpenicillin",0.61,IF(AB935=Prodrug!E932,Prodrug!E932,Prodrug!E932))))))</f>
        <v/>
      </c>
      <c r="AQ935" s="239" t="str">
        <f>IFERROR((((Calculations!C932*Calculations!G932)/Calculations!E932)*'Data Entry'!X935),"")</f>
        <v/>
      </c>
      <c r="AR935" s="234" t="str">
        <f>IFERROR(VLOOKUP(AB935,Lists!$P$2:$Q$182,2,0),"")</f>
        <v/>
      </c>
      <c r="AS935" s="233" t="str">
        <f>IF(AI935="UI",VLOOKUP(AG935,'Convert Internation Units'!$A$2:$D$33,4,FALSE),IF(AG935="Penethamate hydroiodide",0.63,IF(AG935="Benzylpenicillin Procaine /
 Benzathine Penicillin",0.61,IF(AG935="Benzathine Penicillin",0.61,IF(AG935="Procaine benzylpenicillin",0.61,IF(AG935=Prodrug!F932,Prodrug!F932,Prodrug!F932))))))</f>
        <v/>
      </c>
      <c r="AT935" s="239" t="str">
        <f>IFERROR((((Calculations!K932*Calculations!G932)/Calculations!E932)*'Data Entry'!X935),"")</f>
        <v/>
      </c>
      <c r="AU935" s="235" t="str">
        <f>IFERROR(VLOOKUP(AG935,Lists!$P$2:$Q$182,2,0),"")</f>
        <v/>
      </c>
      <c r="AV935" s="233" t="str">
        <f>IF(AL935="UI",VLOOKUP(AJ935,'Convert Internation Units'!$A$2:$D$33,4,FALSE),IF(AJ935="Penethamate hydroiodide",0.63,IF(AJ935="Benzylpenicillin Procaine /
 Benzathine Penicillin",0.61,IF(AJ935="Benzathine Penicillin",0.61,IF(AJ935="Procaine benzylpenicillin",0.61,IF(AJ935=Prodrug!G932,Prodrug!G932,Prodrug!G932))))))</f>
        <v/>
      </c>
      <c r="AW935" s="239" t="str">
        <f>IFERROR((((Calculations!O932*Calculations!G932)/Calculations!E932)*'Data Entry'!X935),"")</f>
        <v/>
      </c>
      <c r="AX935" s="235" t="str">
        <f>IFERROR(VLOOKUP(AJ935,Lists!$P$2:$Q$182,2,0),"")</f>
        <v/>
      </c>
      <c r="AY935" s="233" t="str">
        <f>IF(AO935="UI",VLOOKUP(AM935,'Convert Internation Units'!$A$2:$D$33,4,FALSE),IF(AM935="Penethamate hydroiodide",0.63,IF(AM935="Benzylpenicillin Procaine /
 Benzathine Penicillin",0.61,IF(AM935="Benzathine Penicillin",0.61,IF(AM935="Procaine benzylpenicillin",0.61,IF(AM935=Prodrug!H932,Prodrug!H932,Prodrug!H932))))))</f>
        <v/>
      </c>
      <c r="AZ935" s="239" t="str">
        <f>IFERROR((((Calculations!S932*Calculations!G932)/Calculations!E932)*'Data Entry'!X935),"")</f>
        <v/>
      </c>
      <c r="BA935" s="235" t="str">
        <f>IFERROR(VLOOKUP(AM935,Lists!$P$2:$Q$182,2,0),"")</f>
        <v/>
      </c>
    </row>
    <row r="936" spans="1:53" s="5" customFormat="1">
      <c r="A936" s="6">
        <v>930</v>
      </c>
      <c r="B936" s="231"/>
      <c r="C936" s="7"/>
      <c r="D936" s="7"/>
      <c r="E936" s="7"/>
      <c r="F936" s="67"/>
      <c r="G936" s="79"/>
      <c r="H936" s="79"/>
      <c r="I936" s="75"/>
      <c r="J936" s="76"/>
      <c r="K936" s="76"/>
      <c r="L936" s="76"/>
      <c r="M936" s="76"/>
      <c r="N936" s="76"/>
      <c r="O936" s="76"/>
      <c r="P936" s="76"/>
      <c r="Q936" s="76"/>
      <c r="R936" s="76"/>
      <c r="S936" s="76"/>
      <c r="T936" s="76"/>
      <c r="U936" s="76"/>
      <c r="V936" s="76"/>
      <c r="W936" s="80"/>
      <c r="X936" s="69"/>
      <c r="Y936" s="25"/>
      <c r="Z936" s="25"/>
      <c r="AA936" s="8"/>
      <c r="AB936" s="28"/>
      <c r="AC936" s="23"/>
      <c r="AD936" s="8"/>
      <c r="AE936" s="8"/>
      <c r="AF936" s="25"/>
      <c r="AG936" s="6"/>
      <c r="AH936" s="23"/>
      <c r="AI936" s="173"/>
      <c r="AJ936" s="26"/>
      <c r="AK936" s="23"/>
      <c r="AL936" s="25"/>
      <c r="AM936" s="6"/>
      <c r="AN936" s="23"/>
      <c r="AO936" s="247"/>
      <c r="AP936" s="243" t="str">
        <f>IF(AD936="UI",VLOOKUP(AB936,'Convert Internation Units'!$A$2:$D$33,4,FALSE),IF(AB936="Penethamate hydroiodide",0.63,IF(AB936="Benzylpenicillin Procaine /
 Benzathine Penicillin",0.61,IF(AB936="Benzathine Penicillin",0.61,IF(AB936="Procaine benzylpenicillin",0.61,IF(AB936=Prodrug!E933,Prodrug!E933,Prodrug!E933))))))</f>
        <v/>
      </c>
      <c r="AQ936" s="240" t="str">
        <f>IFERROR((((Calculations!C933*Calculations!G933)/Calculations!E933)*'Data Entry'!X936),"")</f>
        <v/>
      </c>
      <c r="AR936" s="141" t="str">
        <f>IFERROR(VLOOKUP(AB936,Lists!$P$2:$Q$182,2,0),"")</f>
        <v/>
      </c>
      <c r="AS936" s="143" t="str">
        <f>IF(AI936="UI",VLOOKUP(AG936,'Convert Internation Units'!$A$2:$D$33,4,FALSE),IF(AG936="Penethamate hydroiodide",0.63,IF(AG936="Benzylpenicillin Procaine /
 Benzathine Penicillin",0.61,IF(AG936="Benzathine Penicillin",0.61,IF(AG936="Procaine benzylpenicillin",0.61,IF(AG936=Prodrug!F933,Prodrug!F933,Prodrug!F933))))))</f>
        <v/>
      </c>
      <c r="AT936" s="240" t="str">
        <f>IFERROR((((Calculations!K933*Calculations!G933)/Calculations!E933)*'Data Entry'!X936),"")</f>
        <v/>
      </c>
      <c r="AU936" s="146" t="str">
        <f>IFERROR(VLOOKUP(AG936,Lists!$P$2:$Q$182,2,0),"")</f>
        <v/>
      </c>
      <c r="AV936" s="143" t="str">
        <f>IF(AL936="UI",VLOOKUP(AJ936,'Convert Internation Units'!$A$2:$D$33,4,FALSE),IF(AJ936="Penethamate hydroiodide",0.63,IF(AJ936="Benzylpenicillin Procaine /
 Benzathine Penicillin",0.61,IF(AJ936="Benzathine Penicillin",0.61,IF(AJ936="Procaine benzylpenicillin",0.61,IF(AJ936=Prodrug!G933,Prodrug!G933,Prodrug!G933))))))</f>
        <v/>
      </c>
      <c r="AW936" s="240" t="str">
        <f>IFERROR((((Calculations!O933*Calculations!G933)/Calculations!E933)*'Data Entry'!X936),"")</f>
        <v/>
      </c>
      <c r="AX936" s="146" t="str">
        <f>IFERROR(VLOOKUP(AJ936,Lists!$P$2:$Q$182,2,0),"")</f>
        <v/>
      </c>
      <c r="AY936" s="143" t="str">
        <f>IF(AO936="UI",VLOOKUP(AM936,'Convert Internation Units'!$A$2:$D$33,4,FALSE),IF(AM936="Penethamate hydroiodide",0.63,IF(AM936="Benzylpenicillin Procaine /
 Benzathine Penicillin",0.61,IF(AM936="Benzathine Penicillin",0.61,IF(AM936="Procaine benzylpenicillin",0.61,IF(AM936=Prodrug!H933,Prodrug!H933,Prodrug!H933))))))</f>
        <v/>
      </c>
      <c r="AZ936" s="240" t="str">
        <f>IFERROR((((Calculations!S933*Calculations!G933)/Calculations!E933)*'Data Entry'!X936),"")</f>
        <v/>
      </c>
      <c r="BA936" s="146" t="str">
        <f>IFERROR(VLOOKUP(AM936,Lists!$P$2:$Q$182,2,0),"")</f>
        <v/>
      </c>
    </row>
    <row r="937" spans="1:53" s="5" customFormat="1">
      <c r="A937" s="116">
        <v>931</v>
      </c>
      <c r="B937" s="232"/>
      <c r="C937" s="105"/>
      <c r="D937" s="105"/>
      <c r="E937" s="105"/>
      <c r="F937" s="106"/>
      <c r="G937" s="107"/>
      <c r="H937" s="107"/>
      <c r="I937" s="108"/>
      <c r="J937" s="110"/>
      <c r="K937" s="110"/>
      <c r="L937" s="110"/>
      <c r="M937" s="110"/>
      <c r="N937" s="110"/>
      <c r="O937" s="110"/>
      <c r="P937" s="110"/>
      <c r="Q937" s="110"/>
      <c r="R937" s="110"/>
      <c r="S937" s="110"/>
      <c r="T937" s="110"/>
      <c r="U937" s="110"/>
      <c r="V937" s="110"/>
      <c r="W937" s="109"/>
      <c r="X937" s="111"/>
      <c r="Y937" s="112"/>
      <c r="Z937" s="112"/>
      <c r="AA937" s="113"/>
      <c r="AB937" s="114"/>
      <c r="AC937" s="115"/>
      <c r="AD937" s="113"/>
      <c r="AE937" s="113"/>
      <c r="AF937" s="112"/>
      <c r="AG937" s="116"/>
      <c r="AH937" s="115"/>
      <c r="AI937" s="174"/>
      <c r="AJ937" s="104"/>
      <c r="AK937" s="115"/>
      <c r="AL937" s="112"/>
      <c r="AM937" s="116"/>
      <c r="AN937" s="115"/>
      <c r="AO937" s="248"/>
      <c r="AP937" s="242" t="str">
        <f>IF(AD937="UI",VLOOKUP(AB937,'Convert Internation Units'!$A$2:$D$33,4,FALSE),IF(AB937="Penethamate hydroiodide",0.63,IF(AB937="Benzylpenicillin Procaine /
 Benzathine Penicillin",0.61,IF(AB937="Benzathine Penicillin",0.61,IF(AB937="Procaine benzylpenicillin",0.61,IF(AB937=Prodrug!E934,Prodrug!E934,Prodrug!E934))))))</f>
        <v/>
      </c>
      <c r="AQ937" s="239" t="str">
        <f>IFERROR((((Calculations!C934*Calculations!G934)/Calculations!E934)*'Data Entry'!X937),"")</f>
        <v/>
      </c>
      <c r="AR937" s="234" t="str">
        <f>IFERROR(VLOOKUP(AB937,Lists!$P$2:$Q$182,2,0),"")</f>
        <v/>
      </c>
      <c r="AS937" s="233" t="str">
        <f>IF(AI937="UI",VLOOKUP(AG937,'Convert Internation Units'!$A$2:$D$33,4,FALSE),IF(AG937="Penethamate hydroiodide",0.63,IF(AG937="Benzylpenicillin Procaine /
 Benzathine Penicillin",0.61,IF(AG937="Benzathine Penicillin",0.61,IF(AG937="Procaine benzylpenicillin",0.61,IF(AG937=Prodrug!F934,Prodrug!F934,Prodrug!F934))))))</f>
        <v/>
      </c>
      <c r="AT937" s="239" t="str">
        <f>IFERROR((((Calculations!K934*Calculations!G934)/Calculations!E934)*'Data Entry'!X937),"")</f>
        <v/>
      </c>
      <c r="AU937" s="235" t="str">
        <f>IFERROR(VLOOKUP(AG937,Lists!$P$2:$Q$182,2,0),"")</f>
        <v/>
      </c>
      <c r="AV937" s="233" t="str">
        <f>IF(AL937="UI",VLOOKUP(AJ937,'Convert Internation Units'!$A$2:$D$33,4,FALSE),IF(AJ937="Penethamate hydroiodide",0.63,IF(AJ937="Benzylpenicillin Procaine /
 Benzathine Penicillin",0.61,IF(AJ937="Benzathine Penicillin",0.61,IF(AJ937="Procaine benzylpenicillin",0.61,IF(AJ937=Prodrug!G934,Prodrug!G934,Prodrug!G934))))))</f>
        <v/>
      </c>
      <c r="AW937" s="239" t="str">
        <f>IFERROR((((Calculations!O934*Calculations!G934)/Calculations!E934)*'Data Entry'!X937),"")</f>
        <v/>
      </c>
      <c r="AX937" s="235" t="str">
        <f>IFERROR(VLOOKUP(AJ937,Lists!$P$2:$Q$182,2,0),"")</f>
        <v/>
      </c>
      <c r="AY937" s="233" t="str">
        <f>IF(AO937="UI",VLOOKUP(AM937,'Convert Internation Units'!$A$2:$D$33,4,FALSE),IF(AM937="Penethamate hydroiodide",0.63,IF(AM937="Benzylpenicillin Procaine /
 Benzathine Penicillin",0.61,IF(AM937="Benzathine Penicillin",0.61,IF(AM937="Procaine benzylpenicillin",0.61,IF(AM937=Prodrug!H934,Prodrug!H934,Prodrug!H934))))))</f>
        <v/>
      </c>
      <c r="AZ937" s="239" t="str">
        <f>IFERROR((((Calculations!S934*Calculations!G934)/Calculations!E934)*'Data Entry'!X937),"")</f>
        <v/>
      </c>
      <c r="BA937" s="235" t="str">
        <f>IFERROR(VLOOKUP(AM937,Lists!$P$2:$Q$182,2,0),"")</f>
        <v/>
      </c>
    </row>
    <row r="938" spans="1:53" s="5" customFormat="1">
      <c r="A938" s="6">
        <v>932</v>
      </c>
      <c r="B938" s="231"/>
      <c r="C938" s="7"/>
      <c r="D938" s="7"/>
      <c r="E938" s="7"/>
      <c r="F938" s="67"/>
      <c r="G938" s="79"/>
      <c r="H938" s="79"/>
      <c r="I938" s="75"/>
      <c r="J938" s="76"/>
      <c r="K938" s="76"/>
      <c r="L938" s="76"/>
      <c r="M938" s="76"/>
      <c r="N938" s="76"/>
      <c r="O938" s="76"/>
      <c r="P938" s="76"/>
      <c r="Q938" s="76"/>
      <c r="R938" s="76"/>
      <c r="S938" s="76"/>
      <c r="T938" s="76"/>
      <c r="U938" s="76"/>
      <c r="V938" s="76"/>
      <c r="W938" s="80"/>
      <c r="X938" s="69"/>
      <c r="Y938" s="25"/>
      <c r="Z938" s="25"/>
      <c r="AA938" s="8"/>
      <c r="AB938" s="28"/>
      <c r="AC938" s="23"/>
      <c r="AD938" s="8"/>
      <c r="AE938" s="8"/>
      <c r="AF938" s="25"/>
      <c r="AG938" s="6"/>
      <c r="AH938" s="23"/>
      <c r="AI938" s="173"/>
      <c r="AJ938" s="26"/>
      <c r="AK938" s="23"/>
      <c r="AL938" s="25"/>
      <c r="AM938" s="6"/>
      <c r="AN938" s="23"/>
      <c r="AO938" s="247"/>
      <c r="AP938" s="243" t="str">
        <f>IF(AD938="UI",VLOOKUP(AB938,'Convert Internation Units'!$A$2:$D$33,4,FALSE),IF(AB938="Penethamate hydroiodide",0.63,IF(AB938="Benzylpenicillin Procaine /
 Benzathine Penicillin",0.61,IF(AB938="Benzathine Penicillin",0.61,IF(AB938="Procaine benzylpenicillin",0.61,IF(AB938=Prodrug!E935,Prodrug!E935,Prodrug!E935))))))</f>
        <v/>
      </c>
      <c r="AQ938" s="240" t="str">
        <f>IFERROR((((Calculations!C935*Calculations!G935)/Calculations!E935)*'Data Entry'!X938),"")</f>
        <v/>
      </c>
      <c r="AR938" s="141" t="str">
        <f>IFERROR(VLOOKUP(AB938,Lists!$P$2:$Q$182,2,0),"")</f>
        <v/>
      </c>
      <c r="AS938" s="143" t="str">
        <f>IF(AI938="UI",VLOOKUP(AG938,'Convert Internation Units'!$A$2:$D$33,4,FALSE),IF(AG938="Penethamate hydroiodide",0.63,IF(AG938="Benzylpenicillin Procaine /
 Benzathine Penicillin",0.61,IF(AG938="Benzathine Penicillin",0.61,IF(AG938="Procaine benzylpenicillin",0.61,IF(AG938=Prodrug!F935,Prodrug!F935,Prodrug!F935))))))</f>
        <v/>
      </c>
      <c r="AT938" s="240" t="str">
        <f>IFERROR((((Calculations!K935*Calculations!G935)/Calculations!E935)*'Data Entry'!X938),"")</f>
        <v/>
      </c>
      <c r="AU938" s="146" t="str">
        <f>IFERROR(VLOOKUP(AG938,Lists!$P$2:$Q$182,2,0),"")</f>
        <v/>
      </c>
      <c r="AV938" s="143" t="str">
        <f>IF(AL938="UI",VLOOKUP(AJ938,'Convert Internation Units'!$A$2:$D$33,4,FALSE),IF(AJ938="Penethamate hydroiodide",0.63,IF(AJ938="Benzylpenicillin Procaine /
 Benzathine Penicillin",0.61,IF(AJ938="Benzathine Penicillin",0.61,IF(AJ938="Procaine benzylpenicillin",0.61,IF(AJ938=Prodrug!G935,Prodrug!G935,Prodrug!G935))))))</f>
        <v/>
      </c>
      <c r="AW938" s="240" t="str">
        <f>IFERROR((((Calculations!O935*Calculations!G935)/Calculations!E935)*'Data Entry'!X938),"")</f>
        <v/>
      </c>
      <c r="AX938" s="146" t="str">
        <f>IFERROR(VLOOKUP(AJ938,Lists!$P$2:$Q$182,2,0),"")</f>
        <v/>
      </c>
      <c r="AY938" s="143" t="str">
        <f>IF(AO938="UI",VLOOKUP(AM938,'Convert Internation Units'!$A$2:$D$33,4,FALSE),IF(AM938="Penethamate hydroiodide",0.63,IF(AM938="Benzylpenicillin Procaine /
 Benzathine Penicillin",0.61,IF(AM938="Benzathine Penicillin",0.61,IF(AM938="Procaine benzylpenicillin",0.61,IF(AM938=Prodrug!H935,Prodrug!H935,Prodrug!H935))))))</f>
        <v/>
      </c>
      <c r="AZ938" s="240" t="str">
        <f>IFERROR((((Calculations!S935*Calculations!G935)/Calculations!E935)*'Data Entry'!X938),"")</f>
        <v/>
      </c>
      <c r="BA938" s="146" t="str">
        <f>IFERROR(VLOOKUP(AM938,Lists!$P$2:$Q$182,2,0),"")</f>
        <v/>
      </c>
    </row>
    <row r="939" spans="1:53" s="5" customFormat="1">
      <c r="A939" s="116">
        <v>933</v>
      </c>
      <c r="B939" s="232"/>
      <c r="C939" s="105"/>
      <c r="D939" s="105"/>
      <c r="E939" s="105"/>
      <c r="F939" s="106"/>
      <c r="G939" s="107"/>
      <c r="H939" s="107"/>
      <c r="I939" s="108"/>
      <c r="J939" s="110"/>
      <c r="K939" s="110"/>
      <c r="L939" s="110"/>
      <c r="M939" s="110"/>
      <c r="N939" s="110"/>
      <c r="O939" s="110"/>
      <c r="P939" s="110"/>
      <c r="Q939" s="110"/>
      <c r="R939" s="110"/>
      <c r="S939" s="110"/>
      <c r="T939" s="110"/>
      <c r="U939" s="110"/>
      <c r="V939" s="110"/>
      <c r="W939" s="109"/>
      <c r="X939" s="111"/>
      <c r="Y939" s="112"/>
      <c r="Z939" s="112"/>
      <c r="AA939" s="113"/>
      <c r="AB939" s="114"/>
      <c r="AC939" s="115"/>
      <c r="AD939" s="113"/>
      <c r="AE939" s="113"/>
      <c r="AF939" s="112"/>
      <c r="AG939" s="116"/>
      <c r="AH939" s="115"/>
      <c r="AI939" s="174"/>
      <c r="AJ939" s="104"/>
      <c r="AK939" s="115"/>
      <c r="AL939" s="112"/>
      <c r="AM939" s="116"/>
      <c r="AN939" s="115"/>
      <c r="AO939" s="248"/>
      <c r="AP939" s="242" t="str">
        <f>IF(AD939="UI",VLOOKUP(AB939,'Convert Internation Units'!$A$2:$D$33,4,FALSE),IF(AB939="Penethamate hydroiodide",0.63,IF(AB939="Benzylpenicillin Procaine /
 Benzathine Penicillin",0.61,IF(AB939="Benzathine Penicillin",0.61,IF(AB939="Procaine benzylpenicillin",0.61,IF(AB939=Prodrug!E936,Prodrug!E936,Prodrug!E936))))))</f>
        <v/>
      </c>
      <c r="AQ939" s="239" t="str">
        <f>IFERROR((((Calculations!C936*Calculations!G936)/Calculations!E936)*'Data Entry'!X939),"")</f>
        <v/>
      </c>
      <c r="AR939" s="234" t="str">
        <f>IFERROR(VLOOKUP(AB939,Lists!$P$2:$Q$182,2,0),"")</f>
        <v/>
      </c>
      <c r="AS939" s="233" t="str">
        <f>IF(AI939="UI",VLOOKUP(AG939,'Convert Internation Units'!$A$2:$D$33,4,FALSE),IF(AG939="Penethamate hydroiodide",0.63,IF(AG939="Benzylpenicillin Procaine /
 Benzathine Penicillin",0.61,IF(AG939="Benzathine Penicillin",0.61,IF(AG939="Procaine benzylpenicillin",0.61,IF(AG939=Prodrug!F936,Prodrug!F936,Prodrug!F936))))))</f>
        <v/>
      </c>
      <c r="AT939" s="239" t="str">
        <f>IFERROR((((Calculations!K936*Calculations!G936)/Calculations!E936)*'Data Entry'!X939),"")</f>
        <v/>
      </c>
      <c r="AU939" s="235" t="str">
        <f>IFERROR(VLOOKUP(AG939,Lists!$P$2:$Q$182,2,0),"")</f>
        <v/>
      </c>
      <c r="AV939" s="233" t="str">
        <f>IF(AL939="UI",VLOOKUP(AJ939,'Convert Internation Units'!$A$2:$D$33,4,FALSE),IF(AJ939="Penethamate hydroiodide",0.63,IF(AJ939="Benzylpenicillin Procaine /
 Benzathine Penicillin",0.61,IF(AJ939="Benzathine Penicillin",0.61,IF(AJ939="Procaine benzylpenicillin",0.61,IF(AJ939=Prodrug!G936,Prodrug!G936,Prodrug!G936))))))</f>
        <v/>
      </c>
      <c r="AW939" s="239" t="str">
        <f>IFERROR((((Calculations!O936*Calculations!G936)/Calculations!E936)*'Data Entry'!X939),"")</f>
        <v/>
      </c>
      <c r="AX939" s="235" t="str">
        <f>IFERROR(VLOOKUP(AJ939,Lists!$P$2:$Q$182,2,0),"")</f>
        <v/>
      </c>
      <c r="AY939" s="233" t="str">
        <f>IF(AO939="UI",VLOOKUP(AM939,'Convert Internation Units'!$A$2:$D$33,4,FALSE),IF(AM939="Penethamate hydroiodide",0.63,IF(AM939="Benzylpenicillin Procaine /
 Benzathine Penicillin",0.61,IF(AM939="Benzathine Penicillin",0.61,IF(AM939="Procaine benzylpenicillin",0.61,IF(AM939=Prodrug!H936,Prodrug!H936,Prodrug!H936))))))</f>
        <v/>
      </c>
      <c r="AZ939" s="239" t="str">
        <f>IFERROR((((Calculations!S936*Calculations!G936)/Calculations!E936)*'Data Entry'!X939),"")</f>
        <v/>
      </c>
      <c r="BA939" s="235" t="str">
        <f>IFERROR(VLOOKUP(AM939,Lists!$P$2:$Q$182,2,0),"")</f>
        <v/>
      </c>
    </row>
    <row r="940" spans="1:53" s="5" customFormat="1">
      <c r="A940" s="6">
        <v>934</v>
      </c>
      <c r="B940" s="231"/>
      <c r="C940" s="7"/>
      <c r="D940" s="7"/>
      <c r="E940" s="7"/>
      <c r="F940" s="67"/>
      <c r="G940" s="79"/>
      <c r="H940" s="79"/>
      <c r="I940" s="75"/>
      <c r="J940" s="76"/>
      <c r="K940" s="76"/>
      <c r="L940" s="76"/>
      <c r="M940" s="76"/>
      <c r="N940" s="76"/>
      <c r="O940" s="76"/>
      <c r="P940" s="76"/>
      <c r="Q940" s="76"/>
      <c r="R940" s="76"/>
      <c r="S940" s="76"/>
      <c r="T940" s="76"/>
      <c r="U940" s="76"/>
      <c r="V940" s="76"/>
      <c r="W940" s="80"/>
      <c r="X940" s="69"/>
      <c r="Y940" s="25"/>
      <c r="Z940" s="25"/>
      <c r="AA940" s="8"/>
      <c r="AB940" s="28"/>
      <c r="AC940" s="23"/>
      <c r="AD940" s="8"/>
      <c r="AE940" s="8"/>
      <c r="AF940" s="25"/>
      <c r="AG940" s="6"/>
      <c r="AH940" s="23"/>
      <c r="AI940" s="173"/>
      <c r="AJ940" s="26"/>
      <c r="AK940" s="23"/>
      <c r="AL940" s="25"/>
      <c r="AM940" s="6"/>
      <c r="AN940" s="23"/>
      <c r="AO940" s="247"/>
      <c r="AP940" s="243" t="str">
        <f>IF(AD940="UI",VLOOKUP(AB940,'Convert Internation Units'!$A$2:$D$33,4,FALSE),IF(AB940="Penethamate hydroiodide",0.63,IF(AB940="Benzylpenicillin Procaine /
 Benzathine Penicillin",0.61,IF(AB940="Benzathine Penicillin",0.61,IF(AB940="Procaine benzylpenicillin",0.61,IF(AB940=Prodrug!E937,Prodrug!E937,Prodrug!E937))))))</f>
        <v/>
      </c>
      <c r="AQ940" s="240" t="str">
        <f>IFERROR((((Calculations!C937*Calculations!G937)/Calculations!E937)*'Data Entry'!X940),"")</f>
        <v/>
      </c>
      <c r="AR940" s="141" t="str">
        <f>IFERROR(VLOOKUP(AB940,Lists!$P$2:$Q$182,2,0),"")</f>
        <v/>
      </c>
      <c r="AS940" s="143" t="str">
        <f>IF(AI940="UI",VLOOKUP(AG940,'Convert Internation Units'!$A$2:$D$33,4,FALSE),IF(AG940="Penethamate hydroiodide",0.63,IF(AG940="Benzylpenicillin Procaine /
 Benzathine Penicillin",0.61,IF(AG940="Benzathine Penicillin",0.61,IF(AG940="Procaine benzylpenicillin",0.61,IF(AG940=Prodrug!F937,Prodrug!F937,Prodrug!F937))))))</f>
        <v/>
      </c>
      <c r="AT940" s="240" t="str">
        <f>IFERROR((((Calculations!K937*Calculations!G937)/Calculations!E937)*'Data Entry'!X940),"")</f>
        <v/>
      </c>
      <c r="AU940" s="146" t="str">
        <f>IFERROR(VLOOKUP(AG940,Lists!$P$2:$Q$182,2,0),"")</f>
        <v/>
      </c>
      <c r="AV940" s="143" t="str">
        <f>IF(AL940="UI",VLOOKUP(AJ940,'Convert Internation Units'!$A$2:$D$33,4,FALSE),IF(AJ940="Penethamate hydroiodide",0.63,IF(AJ940="Benzylpenicillin Procaine /
 Benzathine Penicillin",0.61,IF(AJ940="Benzathine Penicillin",0.61,IF(AJ940="Procaine benzylpenicillin",0.61,IF(AJ940=Prodrug!G937,Prodrug!G937,Prodrug!G937))))))</f>
        <v/>
      </c>
      <c r="AW940" s="240" t="str">
        <f>IFERROR((((Calculations!O937*Calculations!G937)/Calculations!E937)*'Data Entry'!X940),"")</f>
        <v/>
      </c>
      <c r="AX940" s="146" t="str">
        <f>IFERROR(VLOOKUP(AJ940,Lists!$P$2:$Q$182,2,0),"")</f>
        <v/>
      </c>
      <c r="AY940" s="143" t="str">
        <f>IF(AO940="UI",VLOOKUP(AM940,'Convert Internation Units'!$A$2:$D$33,4,FALSE),IF(AM940="Penethamate hydroiodide",0.63,IF(AM940="Benzylpenicillin Procaine /
 Benzathine Penicillin",0.61,IF(AM940="Benzathine Penicillin",0.61,IF(AM940="Procaine benzylpenicillin",0.61,IF(AM940=Prodrug!H937,Prodrug!H937,Prodrug!H937))))))</f>
        <v/>
      </c>
      <c r="AZ940" s="240" t="str">
        <f>IFERROR((((Calculations!S937*Calculations!G937)/Calculations!E937)*'Data Entry'!X940),"")</f>
        <v/>
      </c>
      <c r="BA940" s="146" t="str">
        <f>IFERROR(VLOOKUP(AM940,Lists!$P$2:$Q$182,2,0),"")</f>
        <v/>
      </c>
    </row>
    <row r="941" spans="1:53" s="5" customFormat="1">
      <c r="A941" s="116">
        <v>935</v>
      </c>
      <c r="B941" s="232"/>
      <c r="C941" s="105"/>
      <c r="D941" s="105"/>
      <c r="E941" s="105"/>
      <c r="F941" s="106"/>
      <c r="G941" s="107"/>
      <c r="H941" s="107"/>
      <c r="I941" s="108"/>
      <c r="J941" s="110"/>
      <c r="K941" s="110"/>
      <c r="L941" s="110"/>
      <c r="M941" s="110"/>
      <c r="N941" s="110"/>
      <c r="O941" s="110"/>
      <c r="P941" s="110"/>
      <c r="Q941" s="110"/>
      <c r="R941" s="110"/>
      <c r="S941" s="110"/>
      <c r="T941" s="110"/>
      <c r="U941" s="110"/>
      <c r="V941" s="110"/>
      <c r="W941" s="109"/>
      <c r="X941" s="111"/>
      <c r="Y941" s="112"/>
      <c r="Z941" s="112"/>
      <c r="AA941" s="113"/>
      <c r="AB941" s="114"/>
      <c r="AC941" s="115"/>
      <c r="AD941" s="113"/>
      <c r="AE941" s="113"/>
      <c r="AF941" s="112"/>
      <c r="AG941" s="116"/>
      <c r="AH941" s="115"/>
      <c r="AI941" s="174"/>
      <c r="AJ941" s="104"/>
      <c r="AK941" s="115"/>
      <c r="AL941" s="112"/>
      <c r="AM941" s="116"/>
      <c r="AN941" s="115"/>
      <c r="AO941" s="248"/>
      <c r="AP941" s="242" t="str">
        <f>IF(AD941="UI",VLOOKUP(AB941,'Convert Internation Units'!$A$2:$D$33,4,FALSE),IF(AB941="Penethamate hydroiodide",0.63,IF(AB941="Benzylpenicillin Procaine /
 Benzathine Penicillin",0.61,IF(AB941="Benzathine Penicillin",0.61,IF(AB941="Procaine benzylpenicillin",0.61,IF(AB941=Prodrug!E938,Prodrug!E938,Prodrug!E938))))))</f>
        <v/>
      </c>
      <c r="AQ941" s="239" t="str">
        <f>IFERROR((((Calculations!C938*Calculations!G938)/Calculations!E938)*'Data Entry'!X941),"")</f>
        <v/>
      </c>
      <c r="AR941" s="234" t="str">
        <f>IFERROR(VLOOKUP(AB941,Lists!$P$2:$Q$182,2,0),"")</f>
        <v/>
      </c>
      <c r="AS941" s="233" t="str">
        <f>IF(AI941="UI",VLOOKUP(AG941,'Convert Internation Units'!$A$2:$D$33,4,FALSE),IF(AG941="Penethamate hydroiodide",0.63,IF(AG941="Benzylpenicillin Procaine /
 Benzathine Penicillin",0.61,IF(AG941="Benzathine Penicillin",0.61,IF(AG941="Procaine benzylpenicillin",0.61,IF(AG941=Prodrug!F938,Prodrug!F938,Prodrug!F938))))))</f>
        <v/>
      </c>
      <c r="AT941" s="239" t="str">
        <f>IFERROR((((Calculations!K938*Calculations!G938)/Calculations!E938)*'Data Entry'!X941),"")</f>
        <v/>
      </c>
      <c r="AU941" s="235" t="str">
        <f>IFERROR(VLOOKUP(AG941,Lists!$P$2:$Q$182,2,0),"")</f>
        <v/>
      </c>
      <c r="AV941" s="233" t="str">
        <f>IF(AL941="UI",VLOOKUP(AJ941,'Convert Internation Units'!$A$2:$D$33,4,FALSE),IF(AJ941="Penethamate hydroiodide",0.63,IF(AJ941="Benzylpenicillin Procaine /
 Benzathine Penicillin",0.61,IF(AJ941="Benzathine Penicillin",0.61,IF(AJ941="Procaine benzylpenicillin",0.61,IF(AJ941=Prodrug!G938,Prodrug!G938,Prodrug!G938))))))</f>
        <v/>
      </c>
      <c r="AW941" s="239" t="str">
        <f>IFERROR((((Calculations!O938*Calculations!G938)/Calculations!E938)*'Data Entry'!X941),"")</f>
        <v/>
      </c>
      <c r="AX941" s="235" t="str">
        <f>IFERROR(VLOOKUP(AJ941,Lists!$P$2:$Q$182,2,0),"")</f>
        <v/>
      </c>
      <c r="AY941" s="233" t="str">
        <f>IF(AO941="UI",VLOOKUP(AM941,'Convert Internation Units'!$A$2:$D$33,4,FALSE),IF(AM941="Penethamate hydroiodide",0.63,IF(AM941="Benzylpenicillin Procaine /
 Benzathine Penicillin",0.61,IF(AM941="Benzathine Penicillin",0.61,IF(AM941="Procaine benzylpenicillin",0.61,IF(AM941=Prodrug!H938,Prodrug!H938,Prodrug!H938))))))</f>
        <v/>
      </c>
      <c r="AZ941" s="239" t="str">
        <f>IFERROR((((Calculations!S938*Calculations!G938)/Calculations!E938)*'Data Entry'!X941),"")</f>
        <v/>
      </c>
      <c r="BA941" s="235" t="str">
        <f>IFERROR(VLOOKUP(AM941,Lists!$P$2:$Q$182,2,0),"")</f>
        <v/>
      </c>
    </row>
    <row r="942" spans="1:53" s="5" customFormat="1">
      <c r="A942" s="6">
        <v>936</v>
      </c>
      <c r="B942" s="231"/>
      <c r="C942" s="7"/>
      <c r="D942" s="7"/>
      <c r="E942" s="7"/>
      <c r="F942" s="67"/>
      <c r="G942" s="79"/>
      <c r="H942" s="79"/>
      <c r="I942" s="75"/>
      <c r="J942" s="76"/>
      <c r="K942" s="76"/>
      <c r="L942" s="76"/>
      <c r="M942" s="76"/>
      <c r="N942" s="76"/>
      <c r="O942" s="76"/>
      <c r="P942" s="76"/>
      <c r="Q942" s="76"/>
      <c r="R942" s="76"/>
      <c r="S942" s="76"/>
      <c r="T942" s="76"/>
      <c r="U942" s="76"/>
      <c r="V942" s="76"/>
      <c r="W942" s="80"/>
      <c r="X942" s="69"/>
      <c r="Y942" s="25"/>
      <c r="Z942" s="25"/>
      <c r="AA942" s="8"/>
      <c r="AB942" s="28"/>
      <c r="AC942" s="23"/>
      <c r="AD942" s="8"/>
      <c r="AE942" s="8"/>
      <c r="AF942" s="25"/>
      <c r="AG942" s="6"/>
      <c r="AH942" s="23"/>
      <c r="AI942" s="173"/>
      <c r="AJ942" s="26"/>
      <c r="AK942" s="23"/>
      <c r="AL942" s="25"/>
      <c r="AM942" s="6"/>
      <c r="AN942" s="23"/>
      <c r="AO942" s="247"/>
      <c r="AP942" s="243" t="str">
        <f>IF(AD942="UI",VLOOKUP(AB942,'Convert Internation Units'!$A$2:$D$33,4,FALSE),IF(AB942="Penethamate hydroiodide",0.63,IF(AB942="Benzylpenicillin Procaine /
 Benzathine Penicillin",0.61,IF(AB942="Benzathine Penicillin",0.61,IF(AB942="Procaine benzylpenicillin",0.61,IF(AB942=Prodrug!E939,Prodrug!E939,Prodrug!E939))))))</f>
        <v/>
      </c>
      <c r="AQ942" s="240" t="str">
        <f>IFERROR((((Calculations!C939*Calculations!G939)/Calculations!E939)*'Data Entry'!X942),"")</f>
        <v/>
      </c>
      <c r="AR942" s="141" t="str">
        <f>IFERROR(VLOOKUP(AB942,Lists!$P$2:$Q$182,2,0),"")</f>
        <v/>
      </c>
      <c r="AS942" s="143" t="str">
        <f>IF(AI942="UI",VLOOKUP(AG942,'Convert Internation Units'!$A$2:$D$33,4,FALSE),IF(AG942="Penethamate hydroiodide",0.63,IF(AG942="Benzylpenicillin Procaine /
 Benzathine Penicillin",0.61,IF(AG942="Benzathine Penicillin",0.61,IF(AG942="Procaine benzylpenicillin",0.61,IF(AG942=Prodrug!F939,Prodrug!F939,Prodrug!F939))))))</f>
        <v/>
      </c>
      <c r="AT942" s="240" t="str">
        <f>IFERROR((((Calculations!K939*Calculations!G939)/Calculations!E939)*'Data Entry'!X942),"")</f>
        <v/>
      </c>
      <c r="AU942" s="146" t="str">
        <f>IFERROR(VLOOKUP(AG942,Lists!$P$2:$Q$182,2,0),"")</f>
        <v/>
      </c>
      <c r="AV942" s="143" t="str">
        <f>IF(AL942="UI",VLOOKUP(AJ942,'Convert Internation Units'!$A$2:$D$33,4,FALSE),IF(AJ942="Penethamate hydroiodide",0.63,IF(AJ942="Benzylpenicillin Procaine /
 Benzathine Penicillin",0.61,IF(AJ942="Benzathine Penicillin",0.61,IF(AJ942="Procaine benzylpenicillin",0.61,IF(AJ942=Prodrug!G939,Prodrug!G939,Prodrug!G939))))))</f>
        <v/>
      </c>
      <c r="AW942" s="240" t="str">
        <f>IFERROR((((Calculations!O939*Calculations!G939)/Calculations!E939)*'Data Entry'!X942),"")</f>
        <v/>
      </c>
      <c r="AX942" s="146" t="str">
        <f>IFERROR(VLOOKUP(AJ942,Lists!$P$2:$Q$182,2,0),"")</f>
        <v/>
      </c>
      <c r="AY942" s="143" t="str">
        <f>IF(AO942="UI",VLOOKUP(AM942,'Convert Internation Units'!$A$2:$D$33,4,FALSE),IF(AM942="Penethamate hydroiodide",0.63,IF(AM942="Benzylpenicillin Procaine /
 Benzathine Penicillin",0.61,IF(AM942="Benzathine Penicillin",0.61,IF(AM942="Procaine benzylpenicillin",0.61,IF(AM942=Prodrug!H939,Prodrug!H939,Prodrug!H939))))))</f>
        <v/>
      </c>
      <c r="AZ942" s="240" t="str">
        <f>IFERROR((((Calculations!S939*Calculations!G939)/Calculations!E939)*'Data Entry'!X942),"")</f>
        <v/>
      </c>
      <c r="BA942" s="146" t="str">
        <f>IFERROR(VLOOKUP(AM942,Lists!$P$2:$Q$182,2,0),"")</f>
        <v/>
      </c>
    </row>
    <row r="943" spans="1:53" s="5" customFormat="1">
      <c r="A943" s="116">
        <v>937</v>
      </c>
      <c r="B943" s="232"/>
      <c r="C943" s="105"/>
      <c r="D943" s="105"/>
      <c r="E943" s="105"/>
      <c r="F943" s="106"/>
      <c r="G943" s="107"/>
      <c r="H943" s="107"/>
      <c r="I943" s="108"/>
      <c r="J943" s="110"/>
      <c r="K943" s="110"/>
      <c r="L943" s="110"/>
      <c r="M943" s="110"/>
      <c r="N943" s="110"/>
      <c r="O943" s="110"/>
      <c r="P943" s="110"/>
      <c r="Q943" s="110"/>
      <c r="R943" s="110"/>
      <c r="S943" s="110"/>
      <c r="T943" s="110"/>
      <c r="U943" s="110"/>
      <c r="V943" s="110"/>
      <c r="W943" s="109"/>
      <c r="X943" s="111"/>
      <c r="Y943" s="112"/>
      <c r="Z943" s="112"/>
      <c r="AA943" s="113"/>
      <c r="AB943" s="114"/>
      <c r="AC943" s="115"/>
      <c r="AD943" s="113"/>
      <c r="AE943" s="113"/>
      <c r="AF943" s="112"/>
      <c r="AG943" s="116"/>
      <c r="AH943" s="115"/>
      <c r="AI943" s="174"/>
      <c r="AJ943" s="104"/>
      <c r="AK943" s="115"/>
      <c r="AL943" s="112"/>
      <c r="AM943" s="116"/>
      <c r="AN943" s="115"/>
      <c r="AO943" s="248"/>
      <c r="AP943" s="242" t="str">
        <f>IF(AD943="UI",VLOOKUP(AB943,'Convert Internation Units'!$A$2:$D$33,4,FALSE),IF(AB943="Penethamate hydroiodide",0.63,IF(AB943="Benzylpenicillin Procaine /
 Benzathine Penicillin",0.61,IF(AB943="Benzathine Penicillin",0.61,IF(AB943="Procaine benzylpenicillin",0.61,IF(AB943=Prodrug!E940,Prodrug!E940,Prodrug!E940))))))</f>
        <v/>
      </c>
      <c r="AQ943" s="239" t="str">
        <f>IFERROR((((Calculations!C940*Calculations!G940)/Calculations!E940)*'Data Entry'!X943),"")</f>
        <v/>
      </c>
      <c r="AR943" s="234" t="str">
        <f>IFERROR(VLOOKUP(AB943,Lists!$P$2:$Q$182,2,0),"")</f>
        <v/>
      </c>
      <c r="AS943" s="233" t="str">
        <f>IF(AI943="UI",VLOOKUP(AG943,'Convert Internation Units'!$A$2:$D$33,4,FALSE),IF(AG943="Penethamate hydroiodide",0.63,IF(AG943="Benzylpenicillin Procaine /
 Benzathine Penicillin",0.61,IF(AG943="Benzathine Penicillin",0.61,IF(AG943="Procaine benzylpenicillin",0.61,IF(AG943=Prodrug!F940,Prodrug!F940,Prodrug!F940))))))</f>
        <v/>
      </c>
      <c r="AT943" s="239" t="str">
        <f>IFERROR((((Calculations!K940*Calculations!G940)/Calculations!E940)*'Data Entry'!X943),"")</f>
        <v/>
      </c>
      <c r="AU943" s="235" t="str">
        <f>IFERROR(VLOOKUP(AG943,Lists!$P$2:$Q$182,2,0),"")</f>
        <v/>
      </c>
      <c r="AV943" s="233" t="str">
        <f>IF(AL943="UI",VLOOKUP(AJ943,'Convert Internation Units'!$A$2:$D$33,4,FALSE),IF(AJ943="Penethamate hydroiodide",0.63,IF(AJ943="Benzylpenicillin Procaine /
 Benzathine Penicillin",0.61,IF(AJ943="Benzathine Penicillin",0.61,IF(AJ943="Procaine benzylpenicillin",0.61,IF(AJ943=Prodrug!G940,Prodrug!G940,Prodrug!G940))))))</f>
        <v/>
      </c>
      <c r="AW943" s="239" t="str">
        <f>IFERROR((((Calculations!O940*Calculations!G940)/Calculations!E940)*'Data Entry'!X943),"")</f>
        <v/>
      </c>
      <c r="AX943" s="235" t="str">
        <f>IFERROR(VLOOKUP(AJ943,Lists!$P$2:$Q$182,2,0),"")</f>
        <v/>
      </c>
      <c r="AY943" s="233" t="str">
        <f>IF(AO943="UI",VLOOKUP(AM943,'Convert Internation Units'!$A$2:$D$33,4,FALSE),IF(AM943="Penethamate hydroiodide",0.63,IF(AM943="Benzylpenicillin Procaine /
 Benzathine Penicillin",0.61,IF(AM943="Benzathine Penicillin",0.61,IF(AM943="Procaine benzylpenicillin",0.61,IF(AM943=Prodrug!H940,Prodrug!H940,Prodrug!H940))))))</f>
        <v/>
      </c>
      <c r="AZ943" s="239" t="str">
        <f>IFERROR((((Calculations!S940*Calculations!G940)/Calculations!E940)*'Data Entry'!X943),"")</f>
        <v/>
      </c>
      <c r="BA943" s="235" t="str">
        <f>IFERROR(VLOOKUP(AM943,Lists!$P$2:$Q$182,2,0),"")</f>
        <v/>
      </c>
    </row>
    <row r="944" spans="1:53" s="5" customFormat="1">
      <c r="A944" s="6">
        <v>938</v>
      </c>
      <c r="B944" s="231"/>
      <c r="C944" s="7"/>
      <c r="D944" s="7"/>
      <c r="E944" s="7"/>
      <c r="F944" s="67"/>
      <c r="G944" s="79"/>
      <c r="H944" s="79"/>
      <c r="I944" s="75"/>
      <c r="J944" s="76"/>
      <c r="K944" s="76"/>
      <c r="L944" s="76"/>
      <c r="M944" s="76"/>
      <c r="N944" s="76"/>
      <c r="O944" s="76"/>
      <c r="P944" s="76"/>
      <c r="Q944" s="76"/>
      <c r="R944" s="76"/>
      <c r="S944" s="76"/>
      <c r="T944" s="76"/>
      <c r="U944" s="76"/>
      <c r="V944" s="76"/>
      <c r="W944" s="80"/>
      <c r="X944" s="69"/>
      <c r="Y944" s="25"/>
      <c r="Z944" s="25"/>
      <c r="AA944" s="8"/>
      <c r="AB944" s="28"/>
      <c r="AC944" s="23"/>
      <c r="AD944" s="8"/>
      <c r="AE944" s="8"/>
      <c r="AF944" s="25"/>
      <c r="AG944" s="6"/>
      <c r="AH944" s="23"/>
      <c r="AI944" s="173"/>
      <c r="AJ944" s="26"/>
      <c r="AK944" s="23"/>
      <c r="AL944" s="25"/>
      <c r="AM944" s="6"/>
      <c r="AN944" s="23"/>
      <c r="AO944" s="247"/>
      <c r="AP944" s="243" t="str">
        <f>IF(AD944="UI",VLOOKUP(AB944,'Convert Internation Units'!$A$2:$D$33,4,FALSE),IF(AB944="Penethamate hydroiodide",0.63,IF(AB944="Benzylpenicillin Procaine /
 Benzathine Penicillin",0.61,IF(AB944="Benzathine Penicillin",0.61,IF(AB944="Procaine benzylpenicillin",0.61,IF(AB944=Prodrug!E941,Prodrug!E941,Prodrug!E941))))))</f>
        <v/>
      </c>
      <c r="AQ944" s="240" t="str">
        <f>IFERROR((((Calculations!C941*Calculations!G941)/Calculations!E941)*'Data Entry'!X944),"")</f>
        <v/>
      </c>
      <c r="AR944" s="141" t="str">
        <f>IFERROR(VLOOKUP(AB944,Lists!$P$2:$Q$182,2,0),"")</f>
        <v/>
      </c>
      <c r="AS944" s="143" t="str">
        <f>IF(AI944="UI",VLOOKUP(AG944,'Convert Internation Units'!$A$2:$D$33,4,FALSE),IF(AG944="Penethamate hydroiodide",0.63,IF(AG944="Benzylpenicillin Procaine /
 Benzathine Penicillin",0.61,IF(AG944="Benzathine Penicillin",0.61,IF(AG944="Procaine benzylpenicillin",0.61,IF(AG944=Prodrug!F941,Prodrug!F941,Prodrug!F941))))))</f>
        <v/>
      </c>
      <c r="AT944" s="240" t="str">
        <f>IFERROR((((Calculations!K941*Calculations!G941)/Calculations!E941)*'Data Entry'!X944),"")</f>
        <v/>
      </c>
      <c r="AU944" s="146" t="str">
        <f>IFERROR(VLOOKUP(AG944,Lists!$P$2:$Q$182,2,0),"")</f>
        <v/>
      </c>
      <c r="AV944" s="143" t="str">
        <f>IF(AL944="UI",VLOOKUP(AJ944,'Convert Internation Units'!$A$2:$D$33,4,FALSE),IF(AJ944="Penethamate hydroiodide",0.63,IF(AJ944="Benzylpenicillin Procaine /
 Benzathine Penicillin",0.61,IF(AJ944="Benzathine Penicillin",0.61,IF(AJ944="Procaine benzylpenicillin",0.61,IF(AJ944=Prodrug!G941,Prodrug!G941,Prodrug!G941))))))</f>
        <v/>
      </c>
      <c r="AW944" s="240" t="str">
        <f>IFERROR((((Calculations!O941*Calculations!G941)/Calculations!E941)*'Data Entry'!X944),"")</f>
        <v/>
      </c>
      <c r="AX944" s="146" t="str">
        <f>IFERROR(VLOOKUP(AJ944,Lists!$P$2:$Q$182,2,0),"")</f>
        <v/>
      </c>
      <c r="AY944" s="143" t="str">
        <f>IF(AO944="UI",VLOOKUP(AM944,'Convert Internation Units'!$A$2:$D$33,4,FALSE),IF(AM944="Penethamate hydroiodide",0.63,IF(AM944="Benzylpenicillin Procaine /
 Benzathine Penicillin",0.61,IF(AM944="Benzathine Penicillin",0.61,IF(AM944="Procaine benzylpenicillin",0.61,IF(AM944=Prodrug!H941,Prodrug!H941,Prodrug!H941))))))</f>
        <v/>
      </c>
      <c r="AZ944" s="240" t="str">
        <f>IFERROR((((Calculations!S941*Calculations!G941)/Calculations!E941)*'Data Entry'!X944),"")</f>
        <v/>
      </c>
      <c r="BA944" s="146" t="str">
        <f>IFERROR(VLOOKUP(AM944,Lists!$P$2:$Q$182,2,0),"")</f>
        <v/>
      </c>
    </row>
    <row r="945" spans="1:53" s="5" customFormat="1">
      <c r="A945" s="116">
        <v>939</v>
      </c>
      <c r="B945" s="232"/>
      <c r="C945" s="105"/>
      <c r="D945" s="105"/>
      <c r="E945" s="105"/>
      <c r="F945" s="106"/>
      <c r="G945" s="107"/>
      <c r="H945" s="107"/>
      <c r="I945" s="108"/>
      <c r="J945" s="110"/>
      <c r="K945" s="110"/>
      <c r="L945" s="110"/>
      <c r="M945" s="110"/>
      <c r="N945" s="110"/>
      <c r="O945" s="110"/>
      <c r="P945" s="110"/>
      <c r="Q945" s="110"/>
      <c r="R945" s="110"/>
      <c r="S945" s="110"/>
      <c r="T945" s="110"/>
      <c r="U945" s="110"/>
      <c r="V945" s="110"/>
      <c r="W945" s="109"/>
      <c r="X945" s="111"/>
      <c r="Y945" s="112"/>
      <c r="Z945" s="112"/>
      <c r="AA945" s="113"/>
      <c r="AB945" s="114"/>
      <c r="AC945" s="115"/>
      <c r="AD945" s="113"/>
      <c r="AE945" s="113"/>
      <c r="AF945" s="112"/>
      <c r="AG945" s="116"/>
      <c r="AH945" s="115"/>
      <c r="AI945" s="174"/>
      <c r="AJ945" s="104"/>
      <c r="AK945" s="115"/>
      <c r="AL945" s="112"/>
      <c r="AM945" s="116"/>
      <c r="AN945" s="115"/>
      <c r="AO945" s="248"/>
      <c r="AP945" s="242" t="str">
        <f>IF(AD945="UI",VLOOKUP(AB945,'Convert Internation Units'!$A$2:$D$33,4,FALSE),IF(AB945="Penethamate hydroiodide",0.63,IF(AB945="Benzylpenicillin Procaine /
 Benzathine Penicillin",0.61,IF(AB945="Benzathine Penicillin",0.61,IF(AB945="Procaine benzylpenicillin",0.61,IF(AB945=Prodrug!E942,Prodrug!E942,Prodrug!E942))))))</f>
        <v/>
      </c>
      <c r="AQ945" s="239" t="str">
        <f>IFERROR((((Calculations!C942*Calculations!G942)/Calculations!E942)*'Data Entry'!X945),"")</f>
        <v/>
      </c>
      <c r="AR945" s="234" t="str">
        <f>IFERROR(VLOOKUP(AB945,Lists!$P$2:$Q$182,2,0),"")</f>
        <v/>
      </c>
      <c r="AS945" s="233" t="str">
        <f>IF(AI945="UI",VLOOKUP(AG945,'Convert Internation Units'!$A$2:$D$33,4,FALSE),IF(AG945="Penethamate hydroiodide",0.63,IF(AG945="Benzylpenicillin Procaine /
 Benzathine Penicillin",0.61,IF(AG945="Benzathine Penicillin",0.61,IF(AG945="Procaine benzylpenicillin",0.61,IF(AG945=Prodrug!F942,Prodrug!F942,Prodrug!F942))))))</f>
        <v/>
      </c>
      <c r="AT945" s="239" t="str">
        <f>IFERROR((((Calculations!K942*Calculations!G942)/Calculations!E942)*'Data Entry'!X945),"")</f>
        <v/>
      </c>
      <c r="AU945" s="235" t="str">
        <f>IFERROR(VLOOKUP(AG945,Lists!$P$2:$Q$182,2,0),"")</f>
        <v/>
      </c>
      <c r="AV945" s="233" t="str">
        <f>IF(AL945="UI",VLOOKUP(AJ945,'Convert Internation Units'!$A$2:$D$33,4,FALSE),IF(AJ945="Penethamate hydroiodide",0.63,IF(AJ945="Benzylpenicillin Procaine /
 Benzathine Penicillin",0.61,IF(AJ945="Benzathine Penicillin",0.61,IF(AJ945="Procaine benzylpenicillin",0.61,IF(AJ945=Prodrug!G942,Prodrug!G942,Prodrug!G942))))))</f>
        <v/>
      </c>
      <c r="AW945" s="239" t="str">
        <f>IFERROR((((Calculations!O942*Calculations!G942)/Calculations!E942)*'Data Entry'!X945),"")</f>
        <v/>
      </c>
      <c r="AX945" s="235" t="str">
        <f>IFERROR(VLOOKUP(AJ945,Lists!$P$2:$Q$182,2,0),"")</f>
        <v/>
      </c>
      <c r="AY945" s="233" t="str">
        <f>IF(AO945="UI",VLOOKUP(AM945,'Convert Internation Units'!$A$2:$D$33,4,FALSE),IF(AM945="Penethamate hydroiodide",0.63,IF(AM945="Benzylpenicillin Procaine /
 Benzathine Penicillin",0.61,IF(AM945="Benzathine Penicillin",0.61,IF(AM945="Procaine benzylpenicillin",0.61,IF(AM945=Prodrug!H942,Prodrug!H942,Prodrug!H942))))))</f>
        <v/>
      </c>
      <c r="AZ945" s="239" t="str">
        <f>IFERROR((((Calculations!S942*Calculations!G942)/Calculations!E942)*'Data Entry'!X945),"")</f>
        <v/>
      </c>
      <c r="BA945" s="235" t="str">
        <f>IFERROR(VLOOKUP(AM945,Lists!$P$2:$Q$182,2,0),"")</f>
        <v/>
      </c>
    </row>
    <row r="946" spans="1:53" s="5" customFormat="1">
      <c r="A946" s="6">
        <v>940</v>
      </c>
      <c r="B946" s="231"/>
      <c r="C946" s="7"/>
      <c r="D946" s="7"/>
      <c r="E946" s="7"/>
      <c r="F946" s="67"/>
      <c r="G946" s="79"/>
      <c r="H946" s="79"/>
      <c r="I946" s="75"/>
      <c r="J946" s="76"/>
      <c r="K946" s="76"/>
      <c r="L946" s="76"/>
      <c r="M946" s="76"/>
      <c r="N946" s="76"/>
      <c r="O946" s="76"/>
      <c r="P946" s="76"/>
      <c r="Q946" s="76"/>
      <c r="R946" s="76"/>
      <c r="S946" s="76"/>
      <c r="T946" s="76"/>
      <c r="U946" s="76"/>
      <c r="V946" s="76"/>
      <c r="W946" s="80"/>
      <c r="X946" s="69"/>
      <c r="Y946" s="25"/>
      <c r="Z946" s="25"/>
      <c r="AA946" s="8"/>
      <c r="AB946" s="28"/>
      <c r="AC946" s="23"/>
      <c r="AD946" s="8"/>
      <c r="AE946" s="8"/>
      <c r="AF946" s="25"/>
      <c r="AG946" s="6"/>
      <c r="AH946" s="23"/>
      <c r="AI946" s="173"/>
      <c r="AJ946" s="26"/>
      <c r="AK946" s="23"/>
      <c r="AL946" s="25"/>
      <c r="AM946" s="6"/>
      <c r="AN946" s="23"/>
      <c r="AO946" s="247"/>
      <c r="AP946" s="243" t="str">
        <f>IF(AD946="UI",VLOOKUP(AB946,'Convert Internation Units'!$A$2:$D$33,4,FALSE),IF(AB946="Penethamate hydroiodide",0.63,IF(AB946="Benzylpenicillin Procaine /
 Benzathine Penicillin",0.61,IF(AB946="Benzathine Penicillin",0.61,IF(AB946="Procaine benzylpenicillin",0.61,IF(AB946=Prodrug!E943,Prodrug!E943,Prodrug!E943))))))</f>
        <v/>
      </c>
      <c r="AQ946" s="240" t="str">
        <f>IFERROR((((Calculations!C943*Calculations!G943)/Calculations!E943)*'Data Entry'!X946),"")</f>
        <v/>
      </c>
      <c r="AR946" s="141" t="str">
        <f>IFERROR(VLOOKUP(AB946,Lists!$P$2:$Q$182,2,0),"")</f>
        <v/>
      </c>
      <c r="AS946" s="143" t="str">
        <f>IF(AI946="UI",VLOOKUP(AG946,'Convert Internation Units'!$A$2:$D$33,4,FALSE),IF(AG946="Penethamate hydroiodide",0.63,IF(AG946="Benzylpenicillin Procaine /
 Benzathine Penicillin",0.61,IF(AG946="Benzathine Penicillin",0.61,IF(AG946="Procaine benzylpenicillin",0.61,IF(AG946=Prodrug!F943,Prodrug!F943,Prodrug!F943))))))</f>
        <v/>
      </c>
      <c r="AT946" s="240" t="str">
        <f>IFERROR((((Calculations!K943*Calculations!G943)/Calculations!E943)*'Data Entry'!X946),"")</f>
        <v/>
      </c>
      <c r="AU946" s="146" t="str">
        <f>IFERROR(VLOOKUP(AG946,Lists!$P$2:$Q$182,2,0),"")</f>
        <v/>
      </c>
      <c r="AV946" s="143" t="str">
        <f>IF(AL946="UI",VLOOKUP(AJ946,'Convert Internation Units'!$A$2:$D$33,4,FALSE),IF(AJ946="Penethamate hydroiodide",0.63,IF(AJ946="Benzylpenicillin Procaine /
 Benzathine Penicillin",0.61,IF(AJ946="Benzathine Penicillin",0.61,IF(AJ946="Procaine benzylpenicillin",0.61,IF(AJ946=Prodrug!G943,Prodrug!G943,Prodrug!G943))))))</f>
        <v/>
      </c>
      <c r="AW946" s="240" t="str">
        <f>IFERROR((((Calculations!O943*Calculations!G943)/Calculations!E943)*'Data Entry'!X946),"")</f>
        <v/>
      </c>
      <c r="AX946" s="146" t="str">
        <f>IFERROR(VLOOKUP(AJ946,Lists!$P$2:$Q$182,2,0),"")</f>
        <v/>
      </c>
      <c r="AY946" s="143" t="str">
        <f>IF(AO946="UI",VLOOKUP(AM946,'Convert Internation Units'!$A$2:$D$33,4,FALSE),IF(AM946="Penethamate hydroiodide",0.63,IF(AM946="Benzylpenicillin Procaine /
 Benzathine Penicillin",0.61,IF(AM946="Benzathine Penicillin",0.61,IF(AM946="Procaine benzylpenicillin",0.61,IF(AM946=Prodrug!H943,Prodrug!H943,Prodrug!H943))))))</f>
        <v/>
      </c>
      <c r="AZ946" s="240" t="str">
        <f>IFERROR((((Calculations!S943*Calculations!G943)/Calculations!E943)*'Data Entry'!X946),"")</f>
        <v/>
      </c>
      <c r="BA946" s="146" t="str">
        <f>IFERROR(VLOOKUP(AM946,Lists!$P$2:$Q$182,2,0),"")</f>
        <v/>
      </c>
    </row>
    <row r="947" spans="1:53" s="5" customFormat="1">
      <c r="A947" s="116">
        <v>941</v>
      </c>
      <c r="B947" s="232"/>
      <c r="C947" s="105"/>
      <c r="D947" s="105"/>
      <c r="E947" s="105"/>
      <c r="F947" s="106"/>
      <c r="G947" s="107"/>
      <c r="H947" s="107"/>
      <c r="I947" s="108"/>
      <c r="J947" s="110"/>
      <c r="K947" s="110"/>
      <c r="L947" s="110"/>
      <c r="M947" s="110"/>
      <c r="N947" s="110"/>
      <c r="O947" s="110"/>
      <c r="P947" s="110"/>
      <c r="Q947" s="110"/>
      <c r="R947" s="110"/>
      <c r="S947" s="110"/>
      <c r="T947" s="110"/>
      <c r="U947" s="110"/>
      <c r="V947" s="110"/>
      <c r="W947" s="109"/>
      <c r="X947" s="111"/>
      <c r="Y947" s="112"/>
      <c r="Z947" s="112"/>
      <c r="AA947" s="113"/>
      <c r="AB947" s="114"/>
      <c r="AC947" s="115"/>
      <c r="AD947" s="113"/>
      <c r="AE947" s="113"/>
      <c r="AF947" s="112"/>
      <c r="AG947" s="116"/>
      <c r="AH947" s="115"/>
      <c r="AI947" s="174"/>
      <c r="AJ947" s="104"/>
      <c r="AK947" s="115"/>
      <c r="AL947" s="112"/>
      <c r="AM947" s="116"/>
      <c r="AN947" s="115"/>
      <c r="AO947" s="248"/>
      <c r="AP947" s="242" t="str">
        <f>IF(AD947="UI",VLOOKUP(AB947,'Convert Internation Units'!$A$2:$D$33,4,FALSE),IF(AB947="Penethamate hydroiodide",0.63,IF(AB947="Benzylpenicillin Procaine /
 Benzathine Penicillin",0.61,IF(AB947="Benzathine Penicillin",0.61,IF(AB947="Procaine benzylpenicillin",0.61,IF(AB947=Prodrug!E944,Prodrug!E944,Prodrug!E944))))))</f>
        <v/>
      </c>
      <c r="AQ947" s="239" t="str">
        <f>IFERROR((((Calculations!C944*Calculations!G944)/Calculations!E944)*'Data Entry'!X947),"")</f>
        <v/>
      </c>
      <c r="AR947" s="234" t="str">
        <f>IFERROR(VLOOKUP(AB947,Lists!$P$2:$Q$182,2,0),"")</f>
        <v/>
      </c>
      <c r="AS947" s="233" t="str">
        <f>IF(AI947="UI",VLOOKUP(AG947,'Convert Internation Units'!$A$2:$D$33,4,FALSE),IF(AG947="Penethamate hydroiodide",0.63,IF(AG947="Benzylpenicillin Procaine /
 Benzathine Penicillin",0.61,IF(AG947="Benzathine Penicillin",0.61,IF(AG947="Procaine benzylpenicillin",0.61,IF(AG947=Prodrug!F944,Prodrug!F944,Prodrug!F944))))))</f>
        <v/>
      </c>
      <c r="AT947" s="239" t="str">
        <f>IFERROR((((Calculations!K944*Calculations!G944)/Calculations!E944)*'Data Entry'!X947),"")</f>
        <v/>
      </c>
      <c r="AU947" s="235" t="str">
        <f>IFERROR(VLOOKUP(AG947,Lists!$P$2:$Q$182,2,0),"")</f>
        <v/>
      </c>
      <c r="AV947" s="233" t="str">
        <f>IF(AL947="UI",VLOOKUP(AJ947,'Convert Internation Units'!$A$2:$D$33,4,FALSE),IF(AJ947="Penethamate hydroiodide",0.63,IF(AJ947="Benzylpenicillin Procaine /
 Benzathine Penicillin",0.61,IF(AJ947="Benzathine Penicillin",0.61,IF(AJ947="Procaine benzylpenicillin",0.61,IF(AJ947=Prodrug!G944,Prodrug!G944,Prodrug!G944))))))</f>
        <v/>
      </c>
      <c r="AW947" s="239" t="str">
        <f>IFERROR((((Calculations!O944*Calculations!G944)/Calculations!E944)*'Data Entry'!X947),"")</f>
        <v/>
      </c>
      <c r="AX947" s="235" t="str">
        <f>IFERROR(VLOOKUP(AJ947,Lists!$P$2:$Q$182,2,0),"")</f>
        <v/>
      </c>
      <c r="AY947" s="233" t="str">
        <f>IF(AO947="UI",VLOOKUP(AM947,'Convert Internation Units'!$A$2:$D$33,4,FALSE),IF(AM947="Penethamate hydroiodide",0.63,IF(AM947="Benzylpenicillin Procaine /
 Benzathine Penicillin",0.61,IF(AM947="Benzathine Penicillin",0.61,IF(AM947="Procaine benzylpenicillin",0.61,IF(AM947=Prodrug!H944,Prodrug!H944,Prodrug!H944))))))</f>
        <v/>
      </c>
      <c r="AZ947" s="239" t="str">
        <f>IFERROR((((Calculations!S944*Calculations!G944)/Calculations!E944)*'Data Entry'!X947),"")</f>
        <v/>
      </c>
      <c r="BA947" s="235" t="str">
        <f>IFERROR(VLOOKUP(AM947,Lists!$P$2:$Q$182,2,0),"")</f>
        <v/>
      </c>
    </row>
    <row r="948" spans="1:53" s="5" customFormat="1">
      <c r="A948" s="6">
        <v>942</v>
      </c>
      <c r="B948" s="231"/>
      <c r="C948" s="7"/>
      <c r="D948" s="7"/>
      <c r="E948" s="7"/>
      <c r="F948" s="67"/>
      <c r="G948" s="79"/>
      <c r="H948" s="79"/>
      <c r="I948" s="75"/>
      <c r="J948" s="76"/>
      <c r="K948" s="76"/>
      <c r="L948" s="76"/>
      <c r="M948" s="76"/>
      <c r="N948" s="76"/>
      <c r="O948" s="76"/>
      <c r="P948" s="76"/>
      <c r="Q948" s="76"/>
      <c r="R948" s="76"/>
      <c r="S948" s="76"/>
      <c r="T948" s="76"/>
      <c r="U948" s="76"/>
      <c r="V948" s="76"/>
      <c r="W948" s="80"/>
      <c r="X948" s="69"/>
      <c r="Y948" s="25"/>
      <c r="Z948" s="25"/>
      <c r="AA948" s="8"/>
      <c r="AB948" s="28"/>
      <c r="AC948" s="23"/>
      <c r="AD948" s="8"/>
      <c r="AE948" s="8"/>
      <c r="AF948" s="25"/>
      <c r="AG948" s="6"/>
      <c r="AH948" s="23"/>
      <c r="AI948" s="173"/>
      <c r="AJ948" s="26"/>
      <c r="AK948" s="23"/>
      <c r="AL948" s="25"/>
      <c r="AM948" s="6"/>
      <c r="AN948" s="23"/>
      <c r="AO948" s="247"/>
      <c r="AP948" s="243" t="str">
        <f>IF(AD948="UI",VLOOKUP(AB948,'Convert Internation Units'!$A$2:$D$33,4,FALSE),IF(AB948="Penethamate hydroiodide",0.63,IF(AB948="Benzylpenicillin Procaine /
 Benzathine Penicillin",0.61,IF(AB948="Benzathine Penicillin",0.61,IF(AB948="Procaine benzylpenicillin",0.61,IF(AB948=Prodrug!E945,Prodrug!E945,Prodrug!E945))))))</f>
        <v/>
      </c>
      <c r="AQ948" s="240" t="str">
        <f>IFERROR((((Calculations!C945*Calculations!G945)/Calculations!E945)*'Data Entry'!X948),"")</f>
        <v/>
      </c>
      <c r="AR948" s="141" t="str">
        <f>IFERROR(VLOOKUP(AB948,Lists!$P$2:$Q$182,2,0),"")</f>
        <v/>
      </c>
      <c r="AS948" s="143" t="str">
        <f>IF(AI948="UI",VLOOKUP(AG948,'Convert Internation Units'!$A$2:$D$33,4,FALSE),IF(AG948="Penethamate hydroiodide",0.63,IF(AG948="Benzylpenicillin Procaine /
 Benzathine Penicillin",0.61,IF(AG948="Benzathine Penicillin",0.61,IF(AG948="Procaine benzylpenicillin",0.61,IF(AG948=Prodrug!F945,Prodrug!F945,Prodrug!F945))))))</f>
        <v/>
      </c>
      <c r="AT948" s="240" t="str">
        <f>IFERROR((((Calculations!K945*Calculations!G945)/Calculations!E945)*'Data Entry'!X948),"")</f>
        <v/>
      </c>
      <c r="AU948" s="146" t="str">
        <f>IFERROR(VLOOKUP(AG948,Lists!$P$2:$Q$182,2,0),"")</f>
        <v/>
      </c>
      <c r="AV948" s="143" t="str">
        <f>IF(AL948="UI",VLOOKUP(AJ948,'Convert Internation Units'!$A$2:$D$33,4,FALSE),IF(AJ948="Penethamate hydroiodide",0.63,IF(AJ948="Benzylpenicillin Procaine /
 Benzathine Penicillin",0.61,IF(AJ948="Benzathine Penicillin",0.61,IF(AJ948="Procaine benzylpenicillin",0.61,IF(AJ948=Prodrug!G945,Prodrug!G945,Prodrug!G945))))))</f>
        <v/>
      </c>
      <c r="AW948" s="240" t="str">
        <f>IFERROR((((Calculations!O945*Calculations!G945)/Calculations!E945)*'Data Entry'!X948),"")</f>
        <v/>
      </c>
      <c r="AX948" s="146" t="str">
        <f>IFERROR(VLOOKUP(AJ948,Lists!$P$2:$Q$182,2,0),"")</f>
        <v/>
      </c>
      <c r="AY948" s="143" t="str">
        <f>IF(AO948="UI",VLOOKUP(AM948,'Convert Internation Units'!$A$2:$D$33,4,FALSE),IF(AM948="Penethamate hydroiodide",0.63,IF(AM948="Benzylpenicillin Procaine /
 Benzathine Penicillin",0.61,IF(AM948="Benzathine Penicillin",0.61,IF(AM948="Procaine benzylpenicillin",0.61,IF(AM948=Prodrug!H945,Prodrug!H945,Prodrug!H945))))))</f>
        <v/>
      </c>
      <c r="AZ948" s="240" t="str">
        <f>IFERROR((((Calculations!S945*Calculations!G945)/Calculations!E945)*'Data Entry'!X948),"")</f>
        <v/>
      </c>
      <c r="BA948" s="146" t="str">
        <f>IFERROR(VLOOKUP(AM948,Lists!$P$2:$Q$182,2,0),"")</f>
        <v/>
      </c>
    </row>
    <row r="949" spans="1:53" s="5" customFormat="1">
      <c r="A949" s="116">
        <v>943</v>
      </c>
      <c r="B949" s="232"/>
      <c r="C949" s="105"/>
      <c r="D949" s="105"/>
      <c r="E949" s="105"/>
      <c r="F949" s="106"/>
      <c r="G949" s="107"/>
      <c r="H949" s="107"/>
      <c r="I949" s="108"/>
      <c r="J949" s="110"/>
      <c r="K949" s="110"/>
      <c r="L949" s="110"/>
      <c r="M949" s="110"/>
      <c r="N949" s="110"/>
      <c r="O949" s="110"/>
      <c r="P949" s="110"/>
      <c r="Q949" s="110"/>
      <c r="R949" s="110"/>
      <c r="S949" s="110"/>
      <c r="T949" s="110"/>
      <c r="U949" s="110"/>
      <c r="V949" s="110"/>
      <c r="W949" s="109"/>
      <c r="X949" s="111"/>
      <c r="Y949" s="112"/>
      <c r="Z949" s="112"/>
      <c r="AA949" s="113"/>
      <c r="AB949" s="114"/>
      <c r="AC949" s="115"/>
      <c r="AD949" s="113"/>
      <c r="AE949" s="113"/>
      <c r="AF949" s="112"/>
      <c r="AG949" s="116"/>
      <c r="AH949" s="115"/>
      <c r="AI949" s="174"/>
      <c r="AJ949" s="104"/>
      <c r="AK949" s="115"/>
      <c r="AL949" s="112"/>
      <c r="AM949" s="116"/>
      <c r="AN949" s="115"/>
      <c r="AO949" s="248"/>
      <c r="AP949" s="242" t="str">
        <f>IF(AD949="UI",VLOOKUP(AB949,'Convert Internation Units'!$A$2:$D$33,4,FALSE),IF(AB949="Penethamate hydroiodide",0.63,IF(AB949="Benzylpenicillin Procaine /
 Benzathine Penicillin",0.61,IF(AB949="Benzathine Penicillin",0.61,IF(AB949="Procaine benzylpenicillin",0.61,IF(AB949=Prodrug!E946,Prodrug!E946,Prodrug!E946))))))</f>
        <v/>
      </c>
      <c r="AQ949" s="239" t="str">
        <f>IFERROR((((Calculations!C946*Calculations!G946)/Calculations!E946)*'Data Entry'!X949),"")</f>
        <v/>
      </c>
      <c r="AR949" s="234" t="str">
        <f>IFERROR(VLOOKUP(AB949,Lists!$P$2:$Q$182,2,0),"")</f>
        <v/>
      </c>
      <c r="AS949" s="233" t="str">
        <f>IF(AI949="UI",VLOOKUP(AG949,'Convert Internation Units'!$A$2:$D$33,4,FALSE),IF(AG949="Penethamate hydroiodide",0.63,IF(AG949="Benzylpenicillin Procaine /
 Benzathine Penicillin",0.61,IF(AG949="Benzathine Penicillin",0.61,IF(AG949="Procaine benzylpenicillin",0.61,IF(AG949=Prodrug!F946,Prodrug!F946,Prodrug!F946))))))</f>
        <v/>
      </c>
      <c r="AT949" s="239" t="str">
        <f>IFERROR((((Calculations!K946*Calculations!G946)/Calculations!E946)*'Data Entry'!X949),"")</f>
        <v/>
      </c>
      <c r="AU949" s="235" t="str">
        <f>IFERROR(VLOOKUP(AG949,Lists!$P$2:$Q$182,2,0),"")</f>
        <v/>
      </c>
      <c r="AV949" s="233" t="str">
        <f>IF(AL949="UI",VLOOKUP(AJ949,'Convert Internation Units'!$A$2:$D$33,4,FALSE),IF(AJ949="Penethamate hydroiodide",0.63,IF(AJ949="Benzylpenicillin Procaine /
 Benzathine Penicillin",0.61,IF(AJ949="Benzathine Penicillin",0.61,IF(AJ949="Procaine benzylpenicillin",0.61,IF(AJ949=Prodrug!G946,Prodrug!G946,Prodrug!G946))))))</f>
        <v/>
      </c>
      <c r="AW949" s="239" t="str">
        <f>IFERROR((((Calculations!O946*Calculations!G946)/Calculations!E946)*'Data Entry'!X949),"")</f>
        <v/>
      </c>
      <c r="AX949" s="235" t="str">
        <f>IFERROR(VLOOKUP(AJ949,Lists!$P$2:$Q$182,2,0),"")</f>
        <v/>
      </c>
      <c r="AY949" s="233" t="str">
        <f>IF(AO949="UI",VLOOKUP(AM949,'Convert Internation Units'!$A$2:$D$33,4,FALSE),IF(AM949="Penethamate hydroiodide",0.63,IF(AM949="Benzylpenicillin Procaine /
 Benzathine Penicillin",0.61,IF(AM949="Benzathine Penicillin",0.61,IF(AM949="Procaine benzylpenicillin",0.61,IF(AM949=Prodrug!H946,Prodrug!H946,Prodrug!H946))))))</f>
        <v/>
      </c>
      <c r="AZ949" s="239" t="str">
        <f>IFERROR((((Calculations!S946*Calculations!G946)/Calculations!E946)*'Data Entry'!X949),"")</f>
        <v/>
      </c>
      <c r="BA949" s="235" t="str">
        <f>IFERROR(VLOOKUP(AM949,Lists!$P$2:$Q$182,2,0),"")</f>
        <v/>
      </c>
    </row>
    <row r="950" spans="1:53" s="5" customFormat="1">
      <c r="A950" s="6">
        <v>944</v>
      </c>
      <c r="B950" s="231"/>
      <c r="C950" s="7"/>
      <c r="D950" s="7"/>
      <c r="E950" s="7"/>
      <c r="F950" s="67"/>
      <c r="G950" s="79"/>
      <c r="H950" s="79"/>
      <c r="I950" s="75"/>
      <c r="J950" s="76"/>
      <c r="K950" s="76"/>
      <c r="L950" s="76"/>
      <c r="M950" s="76"/>
      <c r="N950" s="76"/>
      <c r="O950" s="76"/>
      <c r="P950" s="76"/>
      <c r="Q950" s="76"/>
      <c r="R950" s="76"/>
      <c r="S950" s="76"/>
      <c r="T950" s="76"/>
      <c r="U950" s="76"/>
      <c r="V950" s="76"/>
      <c r="W950" s="80"/>
      <c r="X950" s="69"/>
      <c r="Y950" s="25"/>
      <c r="Z950" s="25"/>
      <c r="AA950" s="8"/>
      <c r="AB950" s="28"/>
      <c r="AC950" s="23"/>
      <c r="AD950" s="8"/>
      <c r="AE950" s="8"/>
      <c r="AF950" s="25"/>
      <c r="AG950" s="6"/>
      <c r="AH950" s="23"/>
      <c r="AI950" s="173"/>
      <c r="AJ950" s="26"/>
      <c r="AK950" s="23"/>
      <c r="AL950" s="25"/>
      <c r="AM950" s="6"/>
      <c r="AN950" s="23"/>
      <c r="AO950" s="247"/>
      <c r="AP950" s="243" t="str">
        <f>IF(AD950="UI",VLOOKUP(AB950,'Convert Internation Units'!$A$2:$D$33,4,FALSE),IF(AB950="Penethamate hydroiodide",0.63,IF(AB950="Benzylpenicillin Procaine /
 Benzathine Penicillin",0.61,IF(AB950="Benzathine Penicillin",0.61,IF(AB950="Procaine benzylpenicillin",0.61,IF(AB950=Prodrug!E947,Prodrug!E947,Prodrug!E947))))))</f>
        <v/>
      </c>
      <c r="AQ950" s="240" t="str">
        <f>IFERROR((((Calculations!C947*Calculations!G947)/Calculations!E947)*'Data Entry'!X950),"")</f>
        <v/>
      </c>
      <c r="AR950" s="141" t="str">
        <f>IFERROR(VLOOKUP(AB950,Lists!$P$2:$Q$182,2,0),"")</f>
        <v/>
      </c>
      <c r="AS950" s="143" t="str">
        <f>IF(AI950="UI",VLOOKUP(AG950,'Convert Internation Units'!$A$2:$D$33,4,FALSE),IF(AG950="Penethamate hydroiodide",0.63,IF(AG950="Benzylpenicillin Procaine /
 Benzathine Penicillin",0.61,IF(AG950="Benzathine Penicillin",0.61,IF(AG950="Procaine benzylpenicillin",0.61,IF(AG950=Prodrug!F947,Prodrug!F947,Prodrug!F947))))))</f>
        <v/>
      </c>
      <c r="AT950" s="240" t="str">
        <f>IFERROR((((Calculations!K947*Calculations!G947)/Calculations!E947)*'Data Entry'!X950),"")</f>
        <v/>
      </c>
      <c r="AU950" s="146" t="str">
        <f>IFERROR(VLOOKUP(AG950,Lists!$P$2:$Q$182,2,0),"")</f>
        <v/>
      </c>
      <c r="AV950" s="143" t="str">
        <f>IF(AL950="UI",VLOOKUP(AJ950,'Convert Internation Units'!$A$2:$D$33,4,FALSE),IF(AJ950="Penethamate hydroiodide",0.63,IF(AJ950="Benzylpenicillin Procaine /
 Benzathine Penicillin",0.61,IF(AJ950="Benzathine Penicillin",0.61,IF(AJ950="Procaine benzylpenicillin",0.61,IF(AJ950=Prodrug!G947,Prodrug!G947,Prodrug!G947))))))</f>
        <v/>
      </c>
      <c r="AW950" s="240" t="str">
        <f>IFERROR((((Calculations!O947*Calculations!G947)/Calculations!E947)*'Data Entry'!X950),"")</f>
        <v/>
      </c>
      <c r="AX950" s="146" t="str">
        <f>IFERROR(VLOOKUP(AJ950,Lists!$P$2:$Q$182,2,0),"")</f>
        <v/>
      </c>
      <c r="AY950" s="143" t="str">
        <f>IF(AO950="UI",VLOOKUP(AM950,'Convert Internation Units'!$A$2:$D$33,4,FALSE),IF(AM950="Penethamate hydroiodide",0.63,IF(AM950="Benzylpenicillin Procaine /
 Benzathine Penicillin",0.61,IF(AM950="Benzathine Penicillin",0.61,IF(AM950="Procaine benzylpenicillin",0.61,IF(AM950=Prodrug!H947,Prodrug!H947,Prodrug!H947))))))</f>
        <v/>
      </c>
      <c r="AZ950" s="240" t="str">
        <f>IFERROR((((Calculations!S947*Calculations!G947)/Calculations!E947)*'Data Entry'!X950),"")</f>
        <v/>
      </c>
      <c r="BA950" s="146" t="str">
        <f>IFERROR(VLOOKUP(AM950,Lists!$P$2:$Q$182,2,0),"")</f>
        <v/>
      </c>
    </row>
    <row r="951" spans="1:53" s="5" customFormat="1">
      <c r="A951" s="116">
        <v>945</v>
      </c>
      <c r="B951" s="232"/>
      <c r="C951" s="105"/>
      <c r="D951" s="105"/>
      <c r="E951" s="105"/>
      <c r="F951" s="106"/>
      <c r="G951" s="107"/>
      <c r="H951" s="107"/>
      <c r="I951" s="108"/>
      <c r="J951" s="110"/>
      <c r="K951" s="110"/>
      <c r="L951" s="110"/>
      <c r="M951" s="110"/>
      <c r="N951" s="110"/>
      <c r="O951" s="110"/>
      <c r="P951" s="110"/>
      <c r="Q951" s="110"/>
      <c r="R951" s="110"/>
      <c r="S951" s="110"/>
      <c r="T951" s="110"/>
      <c r="U951" s="110"/>
      <c r="V951" s="110"/>
      <c r="W951" s="109"/>
      <c r="X951" s="111"/>
      <c r="Y951" s="112"/>
      <c r="Z951" s="112"/>
      <c r="AA951" s="113"/>
      <c r="AB951" s="114"/>
      <c r="AC951" s="115"/>
      <c r="AD951" s="113"/>
      <c r="AE951" s="113"/>
      <c r="AF951" s="112"/>
      <c r="AG951" s="116"/>
      <c r="AH951" s="115"/>
      <c r="AI951" s="174"/>
      <c r="AJ951" s="104"/>
      <c r="AK951" s="115"/>
      <c r="AL951" s="112"/>
      <c r="AM951" s="116"/>
      <c r="AN951" s="115"/>
      <c r="AO951" s="248"/>
      <c r="AP951" s="242" t="str">
        <f>IF(AD951="UI",VLOOKUP(AB951,'Convert Internation Units'!$A$2:$D$33,4,FALSE),IF(AB951="Penethamate hydroiodide",0.63,IF(AB951="Benzylpenicillin Procaine /
 Benzathine Penicillin",0.61,IF(AB951="Benzathine Penicillin",0.61,IF(AB951="Procaine benzylpenicillin",0.61,IF(AB951=Prodrug!E948,Prodrug!E948,Prodrug!E948))))))</f>
        <v/>
      </c>
      <c r="AQ951" s="239" t="str">
        <f>IFERROR((((Calculations!C948*Calculations!G948)/Calculations!E948)*'Data Entry'!X951),"")</f>
        <v/>
      </c>
      <c r="AR951" s="234" t="str">
        <f>IFERROR(VLOOKUP(AB951,Lists!$P$2:$Q$182,2,0),"")</f>
        <v/>
      </c>
      <c r="AS951" s="233" t="str">
        <f>IF(AI951="UI",VLOOKUP(AG951,'Convert Internation Units'!$A$2:$D$33,4,FALSE),IF(AG951="Penethamate hydroiodide",0.63,IF(AG951="Benzylpenicillin Procaine /
 Benzathine Penicillin",0.61,IF(AG951="Benzathine Penicillin",0.61,IF(AG951="Procaine benzylpenicillin",0.61,IF(AG951=Prodrug!F948,Prodrug!F948,Prodrug!F948))))))</f>
        <v/>
      </c>
      <c r="AT951" s="239" t="str">
        <f>IFERROR((((Calculations!K948*Calculations!G948)/Calculations!E948)*'Data Entry'!X951),"")</f>
        <v/>
      </c>
      <c r="AU951" s="235" t="str">
        <f>IFERROR(VLOOKUP(AG951,Lists!$P$2:$Q$182,2,0),"")</f>
        <v/>
      </c>
      <c r="AV951" s="233" t="str">
        <f>IF(AL951="UI",VLOOKUP(AJ951,'Convert Internation Units'!$A$2:$D$33,4,FALSE),IF(AJ951="Penethamate hydroiodide",0.63,IF(AJ951="Benzylpenicillin Procaine /
 Benzathine Penicillin",0.61,IF(AJ951="Benzathine Penicillin",0.61,IF(AJ951="Procaine benzylpenicillin",0.61,IF(AJ951=Prodrug!G948,Prodrug!G948,Prodrug!G948))))))</f>
        <v/>
      </c>
      <c r="AW951" s="239" t="str">
        <f>IFERROR((((Calculations!O948*Calculations!G948)/Calculations!E948)*'Data Entry'!X951),"")</f>
        <v/>
      </c>
      <c r="AX951" s="235" t="str">
        <f>IFERROR(VLOOKUP(AJ951,Lists!$P$2:$Q$182,2,0),"")</f>
        <v/>
      </c>
      <c r="AY951" s="233" t="str">
        <f>IF(AO951="UI",VLOOKUP(AM951,'Convert Internation Units'!$A$2:$D$33,4,FALSE),IF(AM951="Penethamate hydroiodide",0.63,IF(AM951="Benzylpenicillin Procaine /
 Benzathine Penicillin",0.61,IF(AM951="Benzathine Penicillin",0.61,IF(AM951="Procaine benzylpenicillin",0.61,IF(AM951=Prodrug!H948,Prodrug!H948,Prodrug!H948))))))</f>
        <v/>
      </c>
      <c r="AZ951" s="239" t="str">
        <f>IFERROR((((Calculations!S948*Calculations!G948)/Calculations!E948)*'Data Entry'!X951),"")</f>
        <v/>
      </c>
      <c r="BA951" s="235" t="str">
        <f>IFERROR(VLOOKUP(AM951,Lists!$P$2:$Q$182,2,0),"")</f>
        <v/>
      </c>
    </row>
    <row r="952" spans="1:53" s="5" customFormat="1">
      <c r="A952" s="6">
        <v>946</v>
      </c>
      <c r="B952" s="231"/>
      <c r="C952" s="7"/>
      <c r="D952" s="7"/>
      <c r="E952" s="7"/>
      <c r="F952" s="67"/>
      <c r="G952" s="79"/>
      <c r="H952" s="79"/>
      <c r="I952" s="75"/>
      <c r="J952" s="76"/>
      <c r="K952" s="76"/>
      <c r="L952" s="76"/>
      <c r="M952" s="76"/>
      <c r="N952" s="76"/>
      <c r="O952" s="76"/>
      <c r="P952" s="76"/>
      <c r="Q952" s="76"/>
      <c r="R952" s="76"/>
      <c r="S952" s="76"/>
      <c r="T952" s="76"/>
      <c r="U952" s="76"/>
      <c r="V952" s="76"/>
      <c r="W952" s="80"/>
      <c r="X952" s="69"/>
      <c r="Y952" s="25"/>
      <c r="Z952" s="25"/>
      <c r="AA952" s="8"/>
      <c r="AB952" s="28"/>
      <c r="AC952" s="23"/>
      <c r="AD952" s="8"/>
      <c r="AE952" s="8"/>
      <c r="AF952" s="25"/>
      <c r="AG952" s="6"/>
      <c r="AH952" s="23"/>
      <c r="AI952" s="173"/>
      <c r="AJ952" s="26"/>
      <c r="AK952" s="23"/>
      <c r="AL952" s="25"/>
      <c r="AM952" s="6"/>
      <c r="AN952" s="23"/>
      <c r="AO952" s="247"/>
      <c r="AP952" s="243" t="str">
        <f>IF(AD952="UI",VLOOKUP(AB952,'Convert Internation Units'!$A$2:$D$33,4,FALSE),IF(AB952="Penethamate hydroiodide",0.63,IF(AB952="Benzylpenicillin Procaine /
 Benzathine Penicillin",0.61,IF(AB952="Benzathine Penicillin",0.61,IF(AB952="Procaine benzylpenicillin",0.61,IF(AB952=Prodrug!E949,Prodrug!E949,Prodrug!E949))))))</f>
        <v/>
      </c>
      <c r="AQ952" s="240" t="str">
        <f>IFERROR((((Calculations!C949*Calculations!G949)/Calculations!E949)*'Data Entry'!X952),"")</f>
        <v/>
      </c>
      <c r="AR952" s="141" t="str">
        <f>IFERROR(VLOOKUP(AB952,Lists!$P$2:$Q$182,2,0),"")</f>
        <v/>
      </c>
      <c r="AS952" s="143" t="str">
        <f>IF(AI952="UI",VLOOKUP(AG952,'Convert Internation Units'!$A$2:$D$33,4,FALSE),IF(AG952="Penethamate hydroiodide",0.63,IF(AG952="Benzylpenicillin Procaine /
 Benzathine Penicillin",0.61,IF(AG952="Benzathine Penicillin",0.61,IF(AG952="Procaine benzylpenicillin",0.61,IF(AG952=Prodrug!F949,Prodrug!F949,Prodrug!F949))))))</f>
        <v/>
      </c>
      <c r="AT952" s="240" t="str">
        <f>IFERROR((((Calculations!K949*Calculations!G949)/Calculations!E949)*'Data Entry'!X952),"")</f>
        <v/>
      </c>
      <c r="AU952" s="146" t="str">
        <f>IFERROR(VLOOKUP(AG952,Lists!$P$2:$Q$182,2,0),"")</f>
        <v/>
      </c>
      <c r="AV952" s="143" t="str">
        <f>IF(AL952="UI",VLOOKUP(AJ952,'Convert Internation Units'!$A$2:$D$33,4,FALSE),IF(AJ952="Penethamate hydroiodide",0.63,IF(AJ952="Benzylpenicillin Procaine /
 Benzathine Penicillin",0.61,IF(AJ952="Benzathine Penicillin",0.61,IF(AJ952="Procaine benzylpenicillin",0.61,IF(AJ952=Prodrug!G949,Prodrug!G949,Prodrug!G949))))))</f>
        <v/>
      </c>
      <c r="AW952" s="240" t="str">
        <f>IFERROR((((Calculations!O949*Calculations!G949)/Calculations!E949)*'Data Entry'!X952),"")</f>
        <v/>
      </c>
      <c r="AX952" s="146" t="str">
        <f>IFERROR(VLOOKUP(AJ952,Lists!$P$2:$Q$182,2,0),"")</f>
        <v/>
      </c>
      <c r="AY952" s="143" t="str">
        <f>IF(AO952="UI",VLOOKUP(AM952,'Convert Internation Units'!$A$2:$D$33,4,FALSE),IF(AM952="Penethamate hydroiodide",0.63,IF(AM952="Benzylpenicillin Procaine /
 Benzathine Penicillin",0.61,IF(AM952="Benzathine Penicillin",0.61,IF(AM952="Procaine benzylpenicillin",0.61,IF(AM952=Prodrug!H949,Prodrug!H949,Prodrug!H949))))))</f>
        <v/>
      </c>
      <c r="AZ952" s="240" t="str">
        <f>IFERROR((((Calculations!S949*Calculations!G949)/Calculations!E949)*'Data Entry'!X952),"")</f>
        <v/>
      </c>
      <c r="BA952" s="146" t="str">
        <f>IFERROR(VLOOKUP(AM952,Lists!$P$2:$Q$182,2,0),"")</f>
        <v/>
      </c>
    </row>
    <row r="953" spans="1:53" s="5" customFormat="1">
      <c r="A953" s="116">
        <v>947</v>
      </c>
      <c r="B953" s="232"/>
      <c r="C953" s="105"/>
      <c r="D953" s="105"/>
      <c r="E953" s="105"/>
      <c r="F953" s="106"/>
      <c r="G953" s="107"/>
      <c r="H953" s="107"/>
      <c r="I953" s="108"/>
      <c r="J953" s="110"/>
      <c r="K953" s="110"/>
      <c r="L953" s="110"/>
      <c r="M953" s="110"/>
      <c r="N953" s="110"/>
      <c r="O953" s="110"/>
      <c r="P953" s="110"/>
      <c r="Q953" s="110"/>
      <c r="R953" s="110"/>
      <c r="S953" s="110"/>
      <c r="T953" s="110"/>
      <c r="U953" s="110"/>
      <c r="V953" s="110"/>
      <c r="W953" s="109"/>
      <c r="X953" s="111"/>
      <c r="Y953" s="112"/>
      <c r="Z953" s="112"/>
      <c r="AA953" s="113"/>
      <c r="AB953" s="114"/>
      <c r="AC953" s="115"/>
      <c r="AD953" s="113"/>
      <c r="AE953" s="113"/>
      <c r="AF953" s="112"/>
      <c r="AG953" s="116"/>
      <c r="AH953" s="115"/>
      <c r="AI953" s="174"/>
      <c r="AJ953" s="104"/>
      <c r="AK953" s="115"/>
      <c r="AL953" s="112"/>
      <c r="AM953" s="116"/>
      <c r="AN953" s="115"/>
      <c r="AO953" s="248"/>
      <c r="AP953" s="242" t="str">
        <f>IF(AD953="UI",VLOOKUP(AB953,'Convert Internation Units'!$A$2:$D$33,4,FALSE),IF(AB953="Penethamate hydroiodide",0.63,IF(AB953="Benzylpenicillin Procaine /
 Benzathine Penicillin",0.61,IF(AB953="Benzathine Penicillin",0.61,IF(AB953="Procaine benzylpenicillin",0.61,IF(AB953=Prodrug!E950,Prodrug!E950,Prodrug!E950))))))</f>
        <v/>
      </c>
      <c r="AQ953" s="239" t="str">
        <f>IFERROR((((Calculations!C950*Calculations!G950)/Calculations!E950)*'Data Entry'!X953),"")</f>
        <v/>
      </c>
      <c r="AR953" s="234" t="str">
        <f>IFERROR(VLOOKUP(AB953,Lists!$P$2:$Q$182,2,0),"")</f>
        <v/>
      </c>
      <c r="AS953" s="233" t="str">
        <f>IF(AI953="UI",VLOOKUP(AG953,'Convert Internation Units'!$A$2:$D$33,4,FALSE),IF(AG953="Penethamate hydroiodide",0.63,IF(AG953="Benzylpenicillin Procaine /
 Benzathine Penicillin",0.61,IF(AG953="Benzathine Penicillin",0.61,IF(AG953="Procaine benzylpenicillin",0.61,IF(AG953=Prodrug!F950,Prodrug!F950,Prodrug!F950))))))</f>
        <v/>
      </c>
      <c r="AT953" s="239" t="str">
        <f>IFERROR((((Calculations!K950*Calculations!G950)/Calculations!E950)*'Data Entry'!X953),"")</f>
        <v/>
      </c>
      <c r="AU953" s="235" t="str">
        <f>IFERROR(VLOOKUP(AG953,Lists!$P$2:$Q$182,2,0),"")</f>
        <v/>
      </c>
      <c r="AV953" s="233" t="str">
        <f>IF(AL953="UI",VLOOKUP(AJ953,'Convert Internation Units'!$A$2:$D$33,4,FALSE),IF(AJ953="Penethamate hydroiodide",0.63,IF(AJ953="Benzylpenicillin Procaine /
 Benzathine Penicillin",0.61,IF(AJ953="Benzathine Penicillin",0.61,IF(AJ953="Procaine benzylpenicillin",0.61,IF(AJ953=Prodrug!G950,Prodrug!G950,Prodrug!G950))))))</f>
        <v/>
      </c>
      <c r="AW953" s="239" t="str">
        <f>IFERROR((((Calculations!O950*Calculations!G950)/Calculations!E950)*'Data Entry'!X953),"")</f>
        <v/>
      </c>
      <c r="AX953" s="235" t="str">
        <f>IFERROR(VLOOKUP(AJ953,Lists!$P$2:$Q$182,2,0),"")</f>
        <v/>
      </c>
      <c r="AY953" s="233" t="str">
        <f>IF(AO953="UI",VLOOKUP(AM953,'Convert Internation Units'!$A$2:$D$33,4,FALSE),IF(AM953="Penethamate hydroiodide",0.63,IF(AM953="Benzylpenicillin Procaine /
 Benzathine Penicillin",0.61,IF(AM953="Benzathine Penicillin",0.61,IF(AM953="Procaine benzylpenicillin",0.61,IF(AM953=Prodrug!H950,Prodrug!H950,Prodrug!H950))))))</f>
        <v/>
      </c>
      <c r="AZ953" s="239" t="str">
        <f>IFERROR((((Calculations!S950*Calculations!G950)/Calculations!E950)*'Data Entry'!X953),"")</f>
        <v/>
      </c>
      <c r="BA953" s="235" t="str">
        <f>IFERROR(VLOOKUP(AM953,Lists!$P$2:$Q$182,2,0),"")</f>
        <v/>
      </c>
    </row>
    <row r="954" spans="1:53" s="5" customFormat="1">
      <c r="A954" s="6">
        <v>948</v>
      </c>
      <c r="B954" s="231"/>
      <c r="C954" s="7"/>
      <c r="D954" s="7"/>
      <c r="E954" s="7"/>
      <c r="F954" s="67"/>
      <c r="G954" s="79"/>
      <c r="H954" s="79"/>
      <c r="I954" s="75"/>
      <c r="J954" s="76"/>
      <c r="K954" s="76"/>
      <c r="L954" s="76"/>
      <c r="M954" s="76"/>
      <c r="N954" s="76"/>
      <c r="O954" s="76"/>
      <c r="P954" s="76"/>
      <c r="Q954" s="76"/>
      <c r="R954" s="76"/>
      <c r="S954" s="76"/>
      <c r="T954" s="76"/>
      <c r="U954" s="76"/>
      <c r="V954" s="76"/>
      <c r="W954" s="80"/>
      <c r="X954" s="69"/>
      <c r="Y954" s="25"/>
      <c r="Z954" s="25"/>
      <c r="AA954" s="8"/>
      <c r="AB954" s="28"/>
      <c r="AC954" s="23"/>
      <c r="AD954" s="8"/>
      <c r="AE954" s="8"/>
      <c r="AF954" s="25"/>
      <c r="AG954" s="6"/>
      <c r="AH954" s="23"/>
      <c r="AI954" s="173"/>
      <c r="AJ954" s="26"/>
      <c r="AK954" s="23"/>
      <c r="AL954" s="25"/>
      <c r="AM954" s="6"/>
      <c r="AN954" s="23"/>
      <c r="AO954" s="247"/>
      <c r="AP954" s="243" t="str">
        <f>IF(AD954="UI",VLOOKUP(AB954,'Convert Internation Units'!$A$2:$D$33,4,FALSE),IF(AB954="Penethamate hydroiodide",0.63,IF(AB954="Benzylpenicillin Procaine /
 Benzathine Penicillin",0.61,IF(AB954="Benzathine Penicillin",0.61,IF(AB954="Procaine benzylpenicillin",0.61,IF(AB954=Prodrug!E951,Prodrug!E951,Prodrug!E951))))))</f>
        <v/>
      </c>
      <c r="AQ954" s="240" t="str">
        <f>IFERROR((((Calculations!C951*Calculations!G951)/Calculations!E951)*'Data Entry'!X954),"")</f>
        <v/>
      </c>
      <c r="AR954" s="141" t="str">
        <f>IFERROR(VLOOKUP(AB954,Lists!$P$2:$Q$182,2,0),"")</f>
        <v/>
      </c>
      <c r="AS954" s="143" t="str">
        <f>IF(AI954="UI",VLOOKUP(AG954,'Convert Internation Units'!$A$2:$D$33,4,FALSE),IF(AG954="Penethamate hydroiodide",0.63,IF(AG954="Benzylpenicillin Procaine /
 Benzathine Penicillin",0.61,IF(AG954="Benzathine Penicillin",0.61,IF(AG954="Procaine benzylpenicillin",0.61,IF(AG954=Prodrug!F951,Prodrug!F951,Prodrug!F951))))))</f>
        <v/>
      </c>
      <c r="AT954" s="240" t="str">
        <f>IFERROR((((Calculations!K951*Calculations!G951)/Calculations!E951)*'Data Entry'!X954),"")</f>
        <v/>
      </c>
      <c r="AU954" s="146" t="str">
        <f>IFERROR(VLOOKUP(AG954,Lists!$P$2:$Q$182,2,0),"")</f>
        <v/>
      </c>
      <c r="AV954" s="143" t="str">
        <f>IF(AL954="UI",VLOOKUP(AJ954,'Convert Internation Units'!$A$2:$D$33,4,FALSE),IF(AJ954="Penethamate hydroiodide",0.63,IF(AJ954="Benzylpenicillin Procaine /
 Benzathine Penicillin",0.61,IF(AJ954="Benzathine Penicillin",0.61,IF(AJ954="Procaine benzylpenicillin",0.61,IF(AJ954=Prodrug!G951,Prodrug!G951,Prodrug!G951))))))</f>
        <v/>
      </c>
      <c r="AW954" s="240" t="str">
        <f>IFERROR((((Calculations!O951*Calculations!G951)/Calculations!E951)*'Data Entry'!X954),"")</f>
        <v/>
      </c>
      <c r="AX954" s="146" t="str">
        <f>IFERROR(VLOOKUP(AJ954,Lists!$P$2:$Q$182,2,0),"")</f>
        <v/>
      </c>
      <c r="AY954" s="143" t="str">
        <f>IF(AO954="UI",VLOOKUP(AM954,'Convert Internation Units'!$A$2:$D$33,4,FALSE),IF(AM954="Penethamate hydroiodide",0.63,IF(AM954="Benzylpenicillin Procaine /
 Benzathine Penicillin",0.61,IF(AM954="Benzathine Penicillin",0.61,IF(AM954="Procaine benzylpenicillin",0.61,IF(AM954=Prodrug!H951,Prodrug!H951,Prodrug!H951))))))</f>
        <v/>
      </c>
      <c r="AZ954" s="240" t="str">
        <f>IFERROR((((Calculations!S951*Calculations!G951)/Calculations!E951)*'Data Entry'!X954),"")</f>
        <v/>
      </c>
      <c r="BA954" s="146" t="str">
        <f>IFERROR(VLOOKUP(AM954,Lists!$P$2:$Q$182,2,0),"")</f>
        <v/>
      </c>
    </row>
    <row r="955" spans="1:53" s="5" customFormat="1">
      <c r="A955" s="116">
        <v>949</v>
      </c>
      <c r="B955" s="232"/>
      <c r="C955" s="105"/>
      <c r="D955" s="105"/>
      <c r="E955" s="105"/>
      <c r="F955" s="106"/>
      <c r="G955" s="107"/>
      <c r="H955" s="107"/>
      <c r="I955" s="108"/>
      <c r="J955" s="110"/>
      <c r="K955" s="110"/>
      <c r="L955" s="110"/>
      <c r="M955" s="110"/>
      <c r="N955" s="110"/>
      <c r="O955" s="110"/>
      <c r="P955" s="110"/>
      <c r="Q955" s="110"/>
      <c r="R955" s="110"/>
      <c r="S955" s="110"/>
      <c r="T955" s="110"/>
      <c r="U955" s="110"/>
      <c r="V955" s="110"/>
      <c r="W955" s="109"/>
      <c r="X955" s="111"/>
      <c r="Y955" s="112"/>
      <c r="Z955" s="112"/>
      <c r="AA955" s="113"/>
      <c r="AB955" s="114"/>
      <c r="AC955" s="115"/>
      <c r="AD955" s="113"/>
      <c r="AE955" s="113"/>
      <c r="AF955" s="112"/>
      <c r="AG955" s="116"/>
      <c r="AH955" s="115"/>
      <c r="AI955" s="174"/>
      <c r="AJ955" s="104"/>
      <c r="AK955" s="115"/>
      <c r="AL955" s="112"/>
      <c r="AM955" s="116"/>
      <c r="AN955" s="115"/>
      <c r="AO955" s="248"/>
      <c r="AP955" s="242" t="str">
        <f>IF(AD955="UI",VLOOKUP(AB955,'Convert Internation Units'!$A$2:$D$33,4,FALSE),IF(AB955="Penethamate hydroiodide",0.63,IF(AB955="Benzylpenicillin Procaine /
 Benzathine Penicillin",0.61,IF(AB955="Benzathine Penicillin",0.61,IF(AB955="Procaine benzylpenicillin",0.61,IF(AB955=Prodrug!E952,Prodrug!E952,Prodrug!E952))))))</f>
        <v/>
      </c>
      <c r="AQ955" s="239" t="str">
        <f>IFERROR((((Calculations!C952*Calculations!G952)/Calculations!E952)*'Data Entry'!X955),"")</f>
        <v/>
      </c>
      <c r="AR955" s="234" t="str">
        <f>IFERROR(VLOOKUP(AB955,Lists!$P$2:$Q$182,2,0),"")</f>
        <v/>
      </c>
      <c r="AS955" s="233" t="str">
        <f>IF(AI955="UI",VLOOKUP(AG955,'Convert Internation Units'!$A$2:$D$33,4,FALSE),IF(AG955="Penethamate hydroiodide",0.63,IF(AG955="Benzylpenicillin Procaine /
 Benzathine Penicillin",0.61,IF(AG955="Benzathine Penicillin",0.61,IF(AG955="Procaine benzylpenicillin",0.61,IF(AG955=Prodrug!F952,Prodrug!F952,Prodrug!F952))))))</f>
        <v/>
      </c>
      <c r="AT955" s="239" t="str">
        <f>IFERROR((((Calculations!K952*Calculations!G952)/Calculations!E952)*'Data Entry'!X955),"")</f>
        <v/>
      </c>
      <c r="AU955" s="235" t="str">
        <f>IFERROR(VLOOKUP(AG955,Lists!$P$2:$Q$182,2,0),"")</f>
        <v/>
      </c>
      <c r="AV955" s="233" t="str">
        <f>IF(AL955="UI",VLOOKUP(AJ955,'Convert Internation Units'!$A$2:$D$33,4,FALSE),IF(AJ955="Penethamate hydroiodide",0.63,IF(AJ955="Benzylpenicillin Procaine /
 Benzathine Penicillin",0.61,IF(AJ955="Benzathine Penicillin",0.61,IF(AJ955="Procaine benzylpenicillin",0.61,IF(AJ955=Prodrug!G952,Prodrug!G952,Prodrug!G952))))))</f>
        <v/>
      </c>
      <c r="AW955" s="239" t="str">
        <f>IFERROR((((Calculations!O952*Calculations!G952)/Calculations!E952)*'Data Entry'!X955),"")</f>
        <v/>
      </c>
      <c r="AX955" s="235" t="str">
        <f>IFERROR(VLOOKUP(AJ955,Lists!$P$2:$Q$182,2,0),"")</f>
        <v/>
      </c>
      <c r="AY955" s="233" t="str">
        <f>IF(AO955="UI",VLOOKUP(AM955,'Convert Internation Units'!$A$2:$D$33,4,FALSE),IF(AM955="Penethamate hydroiodide",0.63,IF(AM955="Benzylpenicillin Procaine /
 Benzathine Penicillin",0.61,IF(AM955="Benzathine Penicillin",0.61,IF(AM955="Procaine benzylpenicillin",0.61,IF(AM955=Prodrug!H952,Prodrug!H952,Prodrug!H952))))))</f>
        <v/>
      </c>
      <c r="AZ955" s="239" t="str">
        <f>IFERROR((((Calculations!S952*Calculations!G952)/Calculations!E952)*'Data Entry'!X955),"")</f>
        <v/>
      </c>
      <c r="BA955" s="235" t="str">
        <f>IFERROR(VLOOKUP(AM955,Lists!$P$2:$Q$182,2,0),"")</f>
        <v/>
      </c>
    </row>
    <row r="956" spans="1:53" s="5" customFormat="1">
      <c r="A956" s="6">
        <v>950</v>
      </c>
      <c r="B956" s="231"/>
      <c r="C956" s="7"/>
      <c r="D956" s="7"/>
      <c r="E956" s="7"/>
      <c r="F956" s="67"/>
      <c r="G956" s="79"/>
      <c r="H956" s="79"/>
      <c r="I956" s="75"/>
      <c r="J956" s="76"/>
      <c r="K956" s="76"/>
      <c r="L956" s="76"/>
      <c r="M956" s="76"/>
      <c r="N956" s="76"/>
      <c r="O956" s="76"/>
      <c r="P956" s="76"/>
      <c r="Q956" s="76"/>
      <c r="R956" s="76"/>
      <c r="S956" s="76"/>
      <c r="T956" s="76"/>
      <c r="U956" s="76"/>
      <c r="V956" s="76"/>
      <c r="W956" s="80"/>
      <c r="X956" s="69"/>
      <c r="Y956" s="25"/>
      <c r="Z956" s="25"/>
      <c r="AA956" s="8"/>
      <c r="AB956" s="28"/>
      <c r="AC956" s="23"/>
      <c r="AD956" s="8"/>
      <c r="AE956" s="8"/>
      <c r="AF956" s="25"/>
      <c r="AG956" s="6"/>
      <c r="AH956" s="23"/>
      <c r="AI956" s="173"/>
      <c r="AJ956" s="26"/>
      <c r="AK956" s="23"/>
      <c r="AL956" s="25"/>
      <c r="AM956" s="6"/>
      <c r="AN956" s="23"/>
      <c r="AO956" s="247"/>
      <c r="AP956" s="243" t="str">
        <f>IF(AD956="UI",VLOOKUP(AB956,'Convert Internation Units'!$A$2:$D$33,4,FALSE),IF(AB956="Penethamate hydroiodide",0.63,IF(AB956="Benzylpenicillin Procaine /
 Benzathine Penicillin",0.61,IF(AB956="Benzathine Penicillin",0.61,IF(AB956="Procaine benzylpenicillin",0.61,IF(AB956=Prodrug!E953,Prodrug!E953,Prodrug!E953))))))</f>
        <v/>
      </c>
      <c r="AQ956" s="240" t="str">
        <f>IFERROR((((Calculations!C953*Calculations!G953)/Calculations!E953)*'Data Entry'!X956),"")</f>
        <v/>
      </c>
      <c r="AR956" s="141" t="str">
        <f>IFERROR(VLOOKUP(AB956,Lists!$P$2:$Q$182,2,0),"")</f>
        <v/>
      </c>
      <c r="AS956" s="143" t="str">
        <f>IF(AI956="UI",VLOOKUP(AG956,'Convert Internation Units'!$A$2:$D$33,4,FALSE),IF(AG956="Penethamate hydroiodide",0.63,IF(AG956="Benzylpenicillin Procaine /
 Benzathine Penicillin",0.61,IF(AG956="Benzathine Penicillin",0.61,IF(AG956="Procaine benzylpenicillin",0.61,IF(AG956=Prodrug!F953,Prodrug!F953,Prodrug!F953))))))</f>
        <v/>
      </c>
      <c r="AT956" s="240" t="str">
        <f>IFERROR((((Calculations!K953*Calculations!G953)/Calculations!E953)*'Data Entry'!X956),"")</f>
        <v/>
      </c>
      <c r="AU956" s="146" t="str">
        <f>IFERROR(VLOOKUP(AG956,Lists!$P$2:$Q$182,2,0),"")</f>
        <v/>
      </c>
      <c r="AV956" s="143" t="str">
        <f>IF(AL956="UI",VLOOKUP(AJ956,'Convert Internation Units'!$A$2:$D$33,4,FALSE),IF(AJ956="Penethamate hydroiodide",0.63,IF(AJ956="Benzylpenicillin Procaine /
 Benzathine Penicillin",0.61,IF(AJ956="Benzathine Penicillin",0.61,IF(AJ956="Procaine benzylpenicillin",0.61,IF(AJ956=Prodrug!G953,Prodrug!G953,Prodrug!G953))))))</f>
        <v/>
      </c>
      <c r="AW956" s="240" t="str">
        <f>IFERROR((((Calculations!O953*Calculations!G953)/Calculations!E953)*'Data Entry'!X956),"")</f>
        <v/>
      </c>
      <c r="AX956" s="146" t="str">
        <f>IFERROR(VLOOKUP(AJ956,Lists!$P$2:$Q$182,2,0),"")</f>
        <v/>
      </c>
      <c r="AY956" s="143" t="str">
        <f>IF(AO956="UI",VLOOKUP(AM956,'Convert Internation Units'!$A$2:$D$33,4,FALSE),IF(AM956="Penethamate hydroiodide",0.63,IF(AM956="Benzylpenicillin Procaine /
 Benzathine Penicillin",0.61,IF(AM956="Benzathine Penicillin",0.61,IF(AM956="Procaine benzylpenicillin",0.61,IF(AM956=Prodrug!H953,Prodrug!H953,Prodrug!H953))))))</f>
        <v/>
      </c>
      <c r="AZ956" s="240" t="str">
        <f>IFERROR((((Calculations!S953*Calculations!G953)/Calculations!E953)*'Data Entry'!X956),"")</f>
        <v/>
      </c>
      <c r="BA956" s="146" t="str">
        <f>IFERROR(VLOOKUP(AM956,Lists!$P$2:$Q$182,2,0),"")</f>
        <v/>
      </c>
    </row>
    <row r="957" spans="1:53" s="5" customFormat="1">
      <c r="A957" s="116">
        <v>951</v>
      </c>
      <c r="B957" s="232"/>
      <c r="C957" s="105"/>
      <c r="D957" s="105"/>
      <c r="E957" s="105"/>
      <c r="F957" s="106"/>
      <c r="G957" s="107"/>
      <c r="H957" s="107"/>
      <c r="I957" s="108"/>
      <c r="J957" s="110"/>
      <c r="K957" s="110"/>
      <c r="L957" s="110"/>
      <c r="M957" s="110"/>
      <c r="N957" s="110"/>
      <c r="O957" s="110"/>
      <c r="P957" s="110"/>
      <c r="Q957" s="110"/>
      <c r="R957" s="110"/>
      <c r="S957" s="110"/>
      <c r="T957" s="110"/>
      <c r="U957" s="110"/>
      <c r="V957" s="110"/>
      <c r="W957" s="109"/>
      <c r="X957" s="111"/>
      <c r="Y957" s="112"/>
      <c r="Z957" s="112"/>
      <c r="AA957" s="113"/>
      <c r="AB957" s="114"/>
      <c r="AC957" s="115"/>
      <c r="AD957" s="113"/>
      <c r="AE957" s="113"/>
      <c r="AF957" s="112"/>
      <c r="AG957" s="116"/>
      <c r="AH957" s="115"/>
      <c r="AI957" s="174"/>
      <c r="AJ957" s="104"/>
      <c r="AK957" s="115"/>
      <c r="AL957" s="112"/>
      <c r="AM957" s="116"/>
      <c r="AN957" s="115"/>
      <c r="AO957" s="248"/>
      <c r="AP957" s="242" t="str">
        <f>IF(AD957="UI",VLOOKUP(AB957,'Convert Internation Units'!$A$2:$D$33,4,FALSE),IF(AB957="Penethamate hydroiodide",0.63,IF(AB957="Benzylpenicillin Procaine /
 Benzathine Penicillin",0.61,IF(AB957="Benzathine Penicillin",0.61,IF(AB957="Procaine benzylpenicillin",0.61,IF(AB957=Prodrug!E954,Prodrug!E954,Prodrug!E954))))))</f>
        <v/>
      </c>
      <c r="AQ957" s="239" t="str">
        <f>IFERROR((((Calculations!C954*Calculations!G954)/Calculations!E954)*'Data Entry'!X957),"")</f>
        <v/>
      </c>
      <c r="AR957" s="234" t="str">
        <f>IFERROR(VLOOKUP(AB957,Lists!$P$2:$Q$182,2,0),"")</f>
        <v/>
      </c>
      <c r="AS957" s="233" t="str">
        <f>IF(AI957="UI",VLOOKUP(AG957,'Convert Internation Units'!$A$2:$D$33,4,FALSE),IF(AG957="Penethamate hydroiodide",0.63,IF(AG957="Benzylpenicillin Procaine /
 Benzathine Penicillin",0.61,IF(AG957="Benzathine Penicillin",0.61,IF(AG957="Procaine benzylpenicillin",0.61,IF(AG957=Prodrug!F954,Prodrug!F954,Prodrug!F954))))))</f>
        <v/>
      </c>
      <c r="AT957" s="239" t="str">
        <f>IFERROR((((Calculations!K954*Calculations!G954)/Calculations!E954)*'Data Entry'!X957),"")</f>
        <v/>
      </c>
      <c r="AU957" s="235" t="str">
        <f>IFERROR(VLOOKUP(AG957,Lists!$P$2:$Q$182,2,0),"")</f>
        <v/>
      </c>
      <c r="AV957" s="233" t="str">
        <f>IF(AL957="UI",VLOOKUP(AJ957,'Convert Internation Units'!$A$2:$D$33,4,FALSE),IF(AJ957="Penethamate hydroiodide",0.63,IF(AJ957="Benzylpenicillin Procaine /
 Benzathine Penicillin",0.61,IF(AJ957="Benzathine Penicillin",0.61,IF(AJ957="Procaine benzylpenicillin",0.61,IF(AJ957=Prodrug!G954,Prodrug!G954,Prodrug!G954))))))</f>
        <v/>
      </c>
      <c r="AW957" s="239" t="str">
        <f>IFERROR((((Calculations!O954*Calculations!G954)/Calculations!E954)*'Data Entry'!X957),"")</f>
        <v/>
      </c>
      <c r="AX957" s="235" t="str">
        <f>IFERROR(VLOOKUP(AJ957,Lists!$P$2:$Q$182,2,0),"")</f>
        <v/>
      </c>
      <c r="AY957" s="233" t="str">
        <f>IF(AO957="UI",VLOOKUP(AM957,'Convert Internation Units'!$A$2:$D$33,4,FALSE),IF(AM957="Penethamate hydroiodide",0.63,IF(AM957="Benzylpenicillin Procaine /
 Benzathine Penicillin",0.61,IF(AM957="Benzathine Penicillin",0.61,IF(AM957="Procaine benzylpenicillin",0.61,IF(AM957=Prodrug!H954,Prodrug!H954,Prodrug!H954))))))</f>
        <v/>
      </c>
      <c r="AZ957" s="239" t="str">
        <f>IFERROR((((Calculations!S954*Calculations!G954)/Calculations!E954)*'Data Entry'!X957),"")</f>
        <v/>
      </c>
      <c r="BA957" s="235" t="str">
        <f>IFERROR(VLOOKUP(AM957,Lists!$P$2:$Q$182,2,0),"")</f>
        <v/>
      </c>
    </row>
    <row r="958" spans="1:53" s="5" customFormat="1">
      <c r="A958" s="6">
        <v>952</v>
      </c>
      <c r="B958" s="231"/>
      <c r="C958" s="7"/>
      <c r="D958" s="7"/>
      <c r="E958" s="7"/>
      <c r="F958" s="67"/>
      <c r="G958" s="79"/>
      <c r="H958" s="79"/>
      <c r="I958" s="75"/>
      <c r="J958" s="76"/>
      <c r="K958" s="76"/>
      <c r="L958" s="76"/>
      <c r="M958" s="76"/>
      <c r="N958" s="76"/>
      <c r="O958" s="76"/>
      <c r="P958" s="76"/>
      <c r="Q958" s="76"/>
      <c r="R958" s="76"/>
      <c r="S958" s="76"/>
      <c r="T958" s="76"/>
      <c r="U958" s="76"/>
      <c r="V958" s="76"/>
      <c r="W958" s="80"/>
      <c r="X958" s="69"/>
      <c r="Y958" s="25"/>
      <c r="Z958" s="25"/>
      <c r="AA958" s="8"/>
      <c r="AB958" s="28"/>
      <c r="AC958" s="23"/>
      <c r="AD958" s="8"/>
      <c r="AE958" s="8"/>
      <c r="AF958" s="25"/>
      <c r="AG958" s="6"/>
      <c r="AH958" s="23"/>
      <c r="AI958" s="173"/>
      <c r="AJ958" s="26"/>
      <c r="AK958" s="23"/>
      <c r="AL958" s="25"/>
      <c r="AM958" s="6"/>
      <c r="AN958" s="23"/>
      <c r="AO958" s="247"/>
      <c r="AP958" s="243" t="str">
        <f>IF(AD958="UI",VLOOKUP(AB958,'Convert Internation Units'!$A$2:$D$33,4,FALSE),IF(AB958="Penethamate hydroiodide",0.63,IF(AB958="Benzylpenicillin Procaine /
 Benzathine Penicillin",0.61,IF(AB958="Benzathine Penicillin",0.61,IF(AB958="Procaine benzylpenicillin",0.61,IF(AB958=Prodrug!E955,Prodrug!E955,Prodrug!E955))))))</f>
        <v/>
      </c>
      <c r="AQ958" s="240" t="str">
        <f>IFERROR((((Calculations!C955*Calculations!G955)/Calculations!E955)*'Data Entry'!X958),"")</f>
        <v/>
      </c>
      <c r="AR958" s="141" t="str">
        <f>IFERROR(VLOOKUP(AB958,Lists!$P$2:$Q$182,2,0),"")</f>
        <v/>
      </c>
      <c r="AS958" s="143" t="str">
        <f>IF(AI958="UI",VLOOKUP(AG958,'Convert Internation Units'!$A$2:$D$33,4,FALSE),IF(AG958="Penethamate hydroiodide",0.63,IF(AG958="Benzylpenicillin Procaine /
 Benzathine Penicillin",0.61,IF(AG958="Benzathine Penicillin",0.61,IF(AG958="Procaine benzylpenicillin",0.61,IF(AG958=Prodrug!F955,Prodrug!F955,Prodrug!F955))))))</f>
        <v/>
      </c>
      <c r="AT958" s="240" t="str">
        <f>IFERROR((((Calculations!K955*Calculations!G955)/Calculations!E955)*'Data Entry'!X958),"")</f>
        <v/>
      </c>
      <c r="AU958" s="146" t="str">
        <f>IFERROR(VLOOKUP(AG958,Lists!$P$2:$Q$182,2,0),"")</f>
        <v/>
      </c>
      <c r="AV958" s="143" t="str">
        <f>IF(AL958="UI",VLOOKUP(AJ958,'Convert Internation Units'!$A$2:$D$33,4,FALSE),IF(AJ958="Penethamate hydroiodide",0.63,IF(AJ958="Benzylpenicillin Procaine /
 Benzathine Penicillin",0.61,IF(AJ958="Benzathine Penicillin",0.61,IF(AJ958="Procaine benzylpenicillin",0.61,IF(AJ958=Prodrug!G955,Prodrug!G955,Prodrug!G955))))))</f>
        <v/>
      </c>
      <c r="AW958" s="240" t="str">
        <f>IFERROR((((Calculations!O955*Calculations!G955)/Calculations!E955)*'Data Entry'!X958),"")</f>
        <v/>
      </c>
      <c r="AX958" s="146" t="str">
        <f>IFERROR(VLOOKUP(AJ958,Lists!$P$2:$Q$182,2,0),"")</f>
        <v/>
      </c>
      <c r="AY958" s="143" t="str">
        <f>IF(AO958="UI",VLOOKUP(AM958,'Convert Internation Units'!$A$2:$D$33,4,FALSE),IF(AM958="Penethamate hydroiodide",0.63,IF(AM958="Benzylpenicillin Procaine /
 Benzathine Penicillin",0.61,IF(AM958="Benzathine Penicillin",0.61,IF(AM958="Procaine benzylpenicillin",0.61,IF(AM958=Prodrug!H955,Prodrug!H955,Prodrug!H955))))))</f>
        <v/>
      </c>
      <c r="AZ958" s="240" t="str">
        <f>IFERROR((((Calculations!S955*Calculations!G955)/Calculations!E955)*'Data Entry'!X958),"")</f>
        <v/>
      </c>
      <c r="BA958" s="146" t="str">
        <f>IFERROR(VLOOKUP(AM958,Lists!$P$2:$Q$182,2,0),"")</f>
        <v/>
      </c>
    </row>
    <row r="959" spans="1:53" s="5" customFormat="1">
      <c r="A959" s="116">
        <v>953</v>
      </c>
      <c r="B959" s="232"/>
      <c r="C959" s="105"/>
      <c r="D959" s="105"/>
      <c r="E959" s="105"/>
      <c r="F959" s="106"/>
      <c r="G959" s="107"/>
      <c r="H959" s="107"/>
      <c r="I959" s="108"/>
      <c r="J959" s="110"/>
      <c r="K959" s="110"/>
      <c r="L959" s="110"/>
      <c r="M959" s="110"/>
      <c r="N959" s="110"/>
      <c r="O959" s="110"/>
      <c r="P959" s="110"/>
      <c r="Q959" s="110"/>
      <c r="R959" s="110"/>
      <c r="S959" s="110"/>
      <c r="T959" s="110"/>
      <c r="U959" s="110"/>
      <c r="V959" s="110"/>
      <c r="W959" s="109"/>
      <c r="X959" s="111"/>
      <c r="Y959" s="112"/>
      <c r="Z959" s="112"/>
      <c r="AA959" s="113"/>
      <c r="AB959" s="114"/>
      <c r="AC959" s="115"/>
      <c r="AD959" s="113"/>
      <c r="AE959" s="113"/>
      <c r="AF959" s="112"/>
      <c r="AG959" s="116"/>
      <c r="AH959" s="115"/>
      <c r="AI959" s="174"/>
      <c r="AJ959" s="104"/>
      <c r="AK959" s="115"/>
      <c r="AL959" s="112"/>
      <c r="AM959" s="116"/>
      <c r="AN959" s="115"/>
      <c r="AO959" s="248"/>
      <c r="AP959" s="242" t="str">
        <f>IF(AD959="UI",VLOOKUP(AB959,'Convert Internation Units'!$A$2:$D$33,4,FALSE),IF(AB959="Penethamate hydroiodide",0.63,IF(AB959="Benzylpenicillin Procaine /
 Benzathine Penicillin",0.61,IF(AB959="Benzathine Penicillin",0.61,IF(AB959="Procaine benzylpenicillin",0.61,IF(AB959=Prodrug!E956,Prodrug!E956,Prodrug!E956))))))</f>
        <v/>
      </c>
      <c r="AQ959" s="239" t="str">
        <f>IFERROR((((Calculations!C956*Calculations!G956)/Calculations!E956)*'Data Entry'!X959),"")</f>
        <v/>
      </c>
      <c r="AR959" s="234" t="str">
        <f>IFERROR(VLOOKUP(AB959,Lists!$P$2:$Q$182,2,0),"")</f>
        <v/>
      </c>
      <c r="AS959" s="233" t="str">
        <f>IF(AI959="UI",VLOOKUP(AG959,'Convert Internation Units'!$A$2:$D$33,4,FALSE),IF(AG959="Penethamate hydroiodide",0.63,IF(AG959="Benzylpenicillin Procaine /
 Benzathine Penicillin",0.61,IF(AG959="Benzathine Penicillin",0.61,IF(AG959="Procaine benzylpenicillin",0.61,IF(AG959=Prodrug!F956,Prodrug!F956,Prodrug!F956))))))</f>
        <v/>
      </c>
      <c r="AT959" s="239" t="str">
        <f>IFERROR((((Calculations!K956*Calculations!G956)/Calculations!E956)*'Data Entry'!X959),"")</f>
        <v/>
      </c>
      <c r="AU959" s="235" t="str">
        <f>IFERROR(VLOOKUP(AG959,Lists!$P$2:$Q$182,2,0),"")</f>
        <v/>
      </c>
      <c r="AV959" s="233" t="str">
        <f>IF(AL959="UI",VLOOKUP(AJ959,'Convert Internation Units'!$A$2:$D$33,4,FALSE),IF(AJ959="Penethamate hydroiodide",0.63,IF(AJ959="Benzylpenicillin Procaine /
 Benzathine Penicillin",0.61,IF(AJ959="Benzathine Penicillin",0.61,IF(AJ959="Procaine benzylpenicillin",0.61,IF(AJ959=Prodrug!G956,Prodrug!G956,Prodrug!G956))))))</f>
        <v/>
      </c>
      <c r="AW959" s="239" t="str">
        <f>IFERROR((((Calculations!O956*Calculations!G956)/Calculations!E956)*'Data Entry'!X959),"")</f>
        <v/>
      </c>
      <c r="AX959" s="235" t="str">
        <f>IFERROR(VLOOKUP(AJ959,Lists!$P$2:$Q$182,2,0),"")</f>
        <v/>
      </c>
      <c r="AY959" s="233" t="str">
        <f>IF(AO959="UI",VLOOKUP(AM959,'Convert Internation Units'!$A$2:$D$33,4,FALSE),IF(AM959="Penethamate hydroiodide",0.63,IF(AM959="Benzylpenicillin Procaine /
 Benzathine Penicillin",0.61,IF(AM959="Benzathine Penicillin",0.61,IF(AM959="Procaine benzylpenicillin",0.61,IF(AM959=Prodrug!H956,Prodrug!H956,Prodrug!H956))))))</f>
        <v/>
      </c>
      <c r="AZ959" s="239" t="str">
        <f>IFERROR((((Calculations!S956*Calculations!G956)/Calculations!E956)*'Data Entry'!X959),"")</f>
        <v/>
      </c>
      <c r="BA959" s="235" t="str">
        <f>IFERROR(VLOOKUP(AM959,Lists!$P$2:$Q$182,2,0),"")</f>
        <v/>
      </c>
    </row>
    <row r="960" spans="1:53" s="5" customFormat="1">
      <c r="A960" s="6">
        <v>954</v>
      </c>
      <c r="B960" s="231"/>
      <c r="C960" s="7"/>
      <c r="D960" s="7"/>
      <c r="E960" s="7"/>
      <c r="F960" s="67"/>
      <c r="G960" s="79"/>
      <c r="H960" s="79"/>
      <c r="I960" s="75"/>
      <c r="J960" s="76"/>
      <c r="K960" s="76"/>
      <c r="L960" s="76"/>
      <c r="M960" s="76"/>
      <c r="N960" s="76"/>
      <c r="O960" s="76"/>
      <c r="P960" s="76"/>
      <c r="Q960" s="76"/>
      <c r="R960" s="76"/>
      <c r="S960" s="76"/>
      <c r="T960" s="76"/>
      <c r="U960" s="76"/>
      <c r="V960" s="76"/>
      <c r="W960" s="80"/>
      <c r="X960" s="69"/>
      <c r="Y960" s="25"/>
      <c r="Z960" s="25"/>
      <c r="AA960" s="8"/>
      <c r="AB960" s="28"/>
      <c r="AC960" s="23"/>
      <c r="AD960" s="8"/>
      <c r="AE960" s="8"/>
      <c r="AF960" s="25"/>
      <c r="AG960" s="6"/>
      <c r="AH960" s="23"/>
      <c r="AI960" s="173"/>
      <c r="AJ960" s="26"/>
      <c r="AK960" s="23"/>
      <c r="AL960" s="25"/>
      <c r="AM960" s="6"/>
      <c r="AN960" s="23"/>
      <c r="AO960" s="247"/>
      <c r="AP960" s="243" t="str">
        <f>IF(AD960="UI",VLOOKUP(AB960,'Convert Internation Units'!$A$2:$D$33,4,FALSE),IF(AB960="Penethamate hydroiodide",0.63,IF(AB960="Benzylpenicillin Procaine /
 Benzathine Penicillin",0.61,IF(AB960="Benzathine Penicillin",0.61,IF(AB960="Procaine benzylpenicillin",0.61,IF(AB960=Prodrug!E957,Prodrug!E957,Prodrug!E957))))))</f>
        <v/>
      </c>
      <c r="AQ960" s="240" t="str">
        <f>IFERROR((((Calculations!C957*Calculations!G957)/Calculations!E957)*'Data Entry'!X960),"")</f>
        <v/>
      </c>
      <c r="AR960" s="141" t="str">
        <f>IFERROR(VLOOKUP(AB960,Lists!$P$2:$Q$182,2,0),"")</f>
        <v/>
      </c>
      <c r="AS960" s="143" t="str">
        <f>IF(AI960="UI",VLOOKUP(AG960,'Convert Internation Units'!$A$2:$D$33,4,FALSE),IF(AG960="Penethamate hydroiodide",0.63,IF(AG960="Benzylpenicillin Procaine /
 Benzathine Penicillin",0.61,IF(AG960="Benzathine Penicillin",0.61,IF(AG960="Procaine benzylpenicillin",0.61,IF(AG960=Prodrug!F957,Prodrug!F957,Prodrug!F957))))))</f>
        <v/>
      </c>
      <c r="AT960" s="240" t="str">
        <f>IFERROR((((Calculations!K957*Calculations!G957)/Calculations!E957)*'Data Entry'!X960),"")</f>
        <v/>
      </c>
      <c r="AU960" s="146" t="str">
        <f>IFERROR(VLOOKUP(AG960,Lists!$P$2:$Q$182,2,0),"")</f>
        <v/>
      </c>
      <c r="AV960" s="143" t="str">
        <f>IF(AL960="UI",VLOOKUP(AJ960,'Convert Internation Units'!$A$2:$D$33,4,FALSE),IF(AJ960="Penethamate hydroiodide",0.63,IF(AJ960="Benzylpenicillin Procaine /
 Benzathine Penicillin",0.61,IF(AJ960="Benzathine Penicillin",0.61,IF(AJ960="Procaine benzylpenicillin",0.61,IF(AJ960=Prodrug!G957,Prodrug!G957,Prodrug!G957))))))</f>
        <v/>
      </c>
      <c r="AW960" s="240" t="str">
        <f>IFERROR((((Calculations!O957*Calculations!G957)/Calculations!E957)*'Data Entry'!X960),"")</f>
        <v/>
      </c>
      <c r="AX960" s="146" t="str">
        <f>IFERROR(VLOOKUP(AJ960,Lists!$P$2:$Q$182,2,0),"")</f>
        <v/>
      </c>
      <c r="AY960" s="143" t="str">
        <f>IF(AO960="UI",VLOOKUP(AM960,'Convert Internation Units'!$A$2:$D$33,4,FALSE),IF(AM960="Penethamate hydroiodide",0.63,IF(AM960="Benzylpenicillin Procaine /
 Benzathine Penicillin",0.61,IF(AM960="Benzathine Penicillin",0.61,IF(AM960="Procaine benzylpenicillin",0.61,IF(AM960=Prodrug!H957,Prodrug!H957,Prodrug!H957))))))</f>
        <v/>
      </c>
      <c r="AZ960" s="240" t="str">
        <f>IFERROR((((Calculations!S957*Calculations!G957)/Calculations!E957)*'Data Entry'!X960),"")</f>
        <v/>
      </c>
      <c r="BA960" s="146" t="str">
        <f>IFERROR(VLOOKUP(AM960,Lists!$P$2:$Q$182,2,0),"")</f>
        <v/>
      </c>
    </row>
    <row r="961" spans="1:53" s="5" customFormat="1">
      <c r="A961" s="116">
        <v>955</v>
      </c>
      <c r="B961" s="232"/>
      <c r="C961" s="105"/>
      <c r="D961" s="105"/>
      <c r="E961" s="105"/>
      <c r="F961" s="106"/>
      <c r="G961" s="107"/>
      <c r="H961" s="107"/>
      <c r="I961" s="108"/>
      <c r="J961" s="110"/>
      <c r="K961" s="110"/>
      <c r="L961" s="110"/>
      <c r="M961" s="110"/>
      <c r="N961" s="110"/>
      <c r="O961" s="110"/>
      <c r="P961" s="110"/>
      <c r="Q961" s="110"/>
      <c r="R961" s="110"/>
      <c r="S961" s="110"/>
      <c r="T961" s="110"/>
      <c r="U961" s="110"/>
      <c r="V961" s="110"/>
      <c r="W961" s="109"/>
      <c r="X961" s="111"/>
      <c r="Y961" s="112"/>
      <c r="Z961" s="112"/>
      <c r="AA961" s="113"/>
      <c r="AB961" s="114"/>
      <c r="AC961" s="115"/>
      <c r="AD961" s="113"/>
      <c r="AE961" s="113"/>
      <c r="AF961" s="112"/>
      <c r="AG961" s="116"/>
      <c r="AH961" s="115"/>
      <c r="AI961" s="174"/>
      <c r="AJ961" s="104"/>
      <c r="AK961" s="115"/>
      <c r="AL961" s="112"/>
      <c r="AM961" s="116"/>
      <c r="AN961" s="115"/>
      <c r="AO961" s="248"/>
      <c r="AP961" s="242" t="str">
        <f>IF(AD961="UI",VLOOKUP(AB961,'Convert Internation Units'!$A$2:$D$33,4,FALSE),IF(AB961="Penethamate hydroiodide",0.63,IF(AB961="Benzylpenicillin Procaine /
 Benzathine Penicillin",0.61,IF(AB961="Benzathine Penicillin",0.61,IF(AB961="Procaine benzylpenicillin",0.61,IF(AB961=Prodrug!E958,Prodrug!E958,Prodrug!E958))))))</f>
        <v/>
      </c>
      <c r="AQ961" s="239" t="str">
        <f>IFERROR((((Calculations!C958*Calculations!G958)/Calculations!E958)*'Data Entry'!X961),"")</f>
        <v/>
      </c>
      <c r="AR961" s="234" t="str">
        <f>IFERROR(VLOOKUP(AB961,Lists!$P$2:$Q$182,2,0),"")</f>
        <v/>
      </c>
      <c r="AS961" s="233" t="str">
        <f>IF(AI961="UI",VLOOKUP(AG961,'Convert Internation Units'!$A$2:$D$33,4,FALSE),IF(AG961="Penethamate hydroiodide",0.63,IF(AG961="Benzylpenicillin Procaine /
 Benzathine Penicillin",0.61,IF(AG961="Benzathine Penicillin",0.61,IF(AG961="Procaine benzylpenicillin",0.61,IF(AG961=Prodrug!F958,Prodrug!F958,Prodrug!F958))))))</f>
        <v/>
      </c>
      <c r="AT961" s="239" t="str">
        <f>IFERROR((((Calculations!K958*Calculations!G958)/Calculations!E958)*'Data Entry'!X961),"")</f>
        <v/>
      </c>
      <c r="AU961" s="235" t="str">
        <f>IFERROR(VLOOKUP(AG961,Lists!$P$2:$Q$182,2,0),"")</f>
        <v/>
      </c>
      <c r="AV961" s="233" t="str">
        <f>IF(AL961="UI",VLOOKUP(AJ961,'Convert Internation Units'!$A$2:$D$33,4,FALSE),IF(AJ961="Penethamate hydroiodide",0.63,IF(AJ961="Benzylpenicillin Procaine /
 Benzathine Penicillin",0.61,IF(AJ961="Benzathine Penicillin",0.61,IF(AJ961="Procaine benzylpenicillin",0.61,IF(AJ961=Prodrug!G958,Prodrug!G958,Prodrug!G958))))))</f>
        <v/>
      </c>
      <c r="AW961" s="239" t="str">
        <f>IFERROR((((Calculations!O958*Calculations!G958)/Calculations!E958)*'Data Entry'!X961),"")</f>
        <v/>
      </c>
      <c r="AX961" s="235" t="str">
        <f>IFERROR(VLOOKUP(AJ961,Lists!$P$2:$Q$182,2,0),"")</f>
        <v/>
      </c>
      <c r="AY961" s="233" t="str">
        <f>IF(AO961="UI",VLOOKUP(AM961,'Convert Internation Units'!$A$2:$D$33,4,FALSE),IF(AM961="Penethamate hydroiodide",0.63,IF(AM961="Benzylpenicillin Procaine /
 Benzathine Penicillin",0.61,IF(AM961="Benzathine Penicillin",0.61,IF(AM961="Procaine benzylpenicillin",0.61,IF(AM961=Prodrug!H958,Prodrug!H958,Prodrug!H958))))))</f>
        <v/>
      </c>
      <c r="AZ961" s="239" t="str">
        <f>IFERROR((((Calculations!S958*Calculations!G958)/Calculations!E958)*'Data Entry'!X961),"")</f>
        <v/>
      </c>
      <c r="BA961" s="235" t="str">
        <f>IFERROR(VLOOKUP(AM961,Lists!$P$2:$Q$182,2,0),"")</f>
        <v/>
      </c>
    </row>
    <row r="962" spans="1:53" s="5" customFormat="1">
      <c r="A962" s="6">
        <v>956</v>
      </c>
      <c r="B962" s="231"/>
      <c r="C962" s="7"/>
      <c r="D962" s="7"/>
      <c r="E962" s="7"/>
      <c r="F962" s="67"/>
      <c r="G962" s="79"/>
      <c r="H962" s="79"/>
      <c r="I962" s="75"/>
      <c r="J962" s="76"/>
      <c r="K962" s="76"/>
      <c r="L962" s="76"/>
      <c r="M962" s="76"/>
      <c r="N962" s="76"/>
      <c r="O962" s="76"/>
      <c r="P962" s="76"/>
      <c r="Q962" s="76"/>
      <c r="R962" s="76"/>
      <c r="S962" s="76"/>
      <c r="T962" s="76"/>
      <c r="U962" s="76"/>
      <c r="V962" s="76"/>
      <c r="W962" s="80"/>
      <c r="X962" s="69"/>
      <c r="Y962" s="25"/>
      <c r="Z962" s="25"/>
      <c r="AA962" s="8"/>
      <c r="AB962" s="28"/>
      <c r="AC962" s="23"/>
      <c r="AD962" s="8"/>
      <c r="AE962" s="8"/>
      <c r="AF962" s="25"/>
      <c r="AG962" s="6"/>
      <c r="AH962" s="23"/>
      <c r="AI962" s="173"/>
      <c r="AJ962" s="26"/>
      <c r="AK962" s="23"/>
      <c r="AL962" s="25"/>
      <c r="AM962" s="6"/>
      <c r="AN962" s="23"/>
      <c r="AO962" s="247"/>
      <c r="AP962" s="243" t="str">
        <f>IF(AD962="UI",VLOOKUP(AB962,'Convert Internation Units'!$A$2:$D$33,4,FALSE),IF(AB962="Penethamate hydroiodide",0.63,IF(AB962="Benzylpenicillin Procaine /
 Benzathine Penicillin",0.61,IF(AB962="Benzathine Penicillin",0.61,IF(AB962="Procaine benzylpenicillin",0.61,IF(AB962=Prodrug!E959,Prodrug!E959,Prodrug!E959))))))</f>
        <v/>
      </c>
      <c r="AQ962" s="240" t="str">
        <f>IFERROR((((Calculations!C959*Calculations!G959)/Calculations!E959)*'Data Entry'!X962),"")</f>
        <v/>
      </c>
      <c r="AR962" s="141" t="str">
        <f>IFERROR(VLOOKUP(AB962,Lists!$P$2:$Q$182,2,0),"")</f>
        <v/>
      </c>
      <c r="AS962" s="143" t="str">
        <f>IF(AI962="UI",VLOOKUP(AG962,'Convert Internation Units'!$A$2:$D$33,4,FALSE),IF(AG962="Penethamate hydroiodide",0.63,IF(AG962="Benzylpenicillin Procaine /
 Benzathine Penicillin",0.61,IF(AG962="Benzathine Penicillin",0.61,IF(AG962="Procaine benzylpenicillin",0.61,IF(AG962=Prodrug!F959,Prodrug!F959,Prodrug!F959))))))</f>
        <v/>
      </c>
      <c r="AT962" s="240" t="str">
        <f>IFERROR((((Calculations!K959*Calculations!G959)/Calculations!E959)*'Data Entry'!X962),"")</f>
        <v/>
      </c>
      <c r="AU962" s="146" t="str">
        <f>IFERROR(VLOOKUP(AG962,Lists!$P$2:$Q$182,2,0),"")</f>
        <v/>
      </c>
      <c r="AV962" s="143" t="str">
        <f>IF(AL962="UI",VLOOKUP(AJ962,'Convert Internation Units'!$A$2:$D$33,4,FALSE),IF(AJ962="Penethamate hydroiodide",0.63,IF(AJ962="Benzylpenicillin Procaine /
 Benzathine Penicillin",0.61,IF(AJ962="Benzathine Penicillin",0.61,IF(AJ962="Procaine benzylpenicillin",0.61,IF(AJ962=Prodrug!G959,Prodrug!G959,Prodrug!G959))))))</f>
        <v/>
      </c>
      <c r="AW962" s="240" t="str">
        <f>IFERROR((((Calculations!O959*Calculations!G959)/Calculations!E959)*'Data Entry'!X962),"")</f>
        <v/>
      </c>
      <c r="AX962" s="146" t="str">
        <f>IFERROR(VLOOKUP(AJ962,Lists!$P$2:$Q$182,2,0),"")</f>
        <v/>
      </c>
      <c r="AY962" s="143" t="str">
        <f>IF(AO962="UI",VLOOKUP(AM962,'Convert Internation Units'!$A$2:$D$33,4,FALSE),IF(AM962="Penethamate hydroiodide",0.63,IF(AM962="Benzylpenicillin Procaine /
 Benzathine Penicillin",0.61,IF(AM962="Benzathine Penicillin",0.61,IF(AM962="Procaine benzylpenicillin",0.61,IF(AM962=Prodrug!H959,Prodrug!H959,Prodrug!H959))))))</f>
        <v/>
      </c>
      <c r="AZ962" s="240" t="str">
        <f>IFERROR((((Calculations!S959*Calculations!G959)/Calculations!E959)*'Data Entry'!X962),"")</f>
        <v/>
      </c>
      <c r="BA962" s="146" t="str">
        <f>IFERROR(VLOOKUP(AM962,Lists!$P$2:$Q$182,2,0),"")</f>
        <v/>
      </c>
    </row>
    <row r="963" spans="1:53" s="5" customFormat="1">
      <c r="A963" s="116">
        <v>957</v>
      </c>
      <c r="B963" s="232"/>
      <c r="C963" s="105"/>
      <c r="D963" s="105"/>
      <c r="E963" s="105"/>
      <c r="F963" s="106"/>
      <c r="G963" s="107"/>
      <c r="H963" s="107"/>
      <c r="I963" s="108"/>
      <c r="J963" s="110"/>
      <c r="K963" s="110"/>
      <c r="L963" s="110"/>
      <c r="M963" s="110"/>
      <c r="N963" s="110"/>
      <c r="O963" s="110"/>
      <c r="P963" s="110"/>
      <c r="Q963" s="110"/>
      <c r="R963" s="110"/>
      <c r="S963" s="110"/>
      <c r="T963" s="110"/>
      <c r="U963" s="110"/>
      <c r="V963" s="110"/>
      <c r="W963" s="109"/>
      <c r="X963" s="111"/>
      <c r="Y963" s="112"/>
      <c r="Z963" s="112"/>
      <c r="AA963" s="113"/>
      <c r="AB963" s="114"/>
      <c r="AC963" s="115"/>
      <c r="AD963" s="113"/>
      <c r="AE963" s="113"/>
      <c r="AF963" s="112"/>
      <c r="AG963" s="116"/>
      <c r="AH963" s="115"/>
      <c r="AI963" s="174"/>
      <c r="AJ963" s="104"/>
      <c r="AK963" s="115"/>
      <c r="AL963" s="112"/>
      <c r="AM963" s="116"/>
      <c r="AN963" s="115"/>
      <c r="AO963" s="248"/>
      <c r="AP963" s="242" t="str">
        <f>IF(AD963="UI",VLOOKUP(AB963,'Convert Internation Units'!$A$2:$D$33,4,FALSE),IF(AB963="Penethamate hydroiodide",0.63,IF(AB963="Benzylpenicillin Procaine /
 Benzathine Penicillin",0.61,IF(AB963="Benzathine Penicillin",0.61,IF(AB963="Procaine benzylpenicillin",0.61,IF(AB963=Prodrug!E960,Prodrug!E960,Prodrug!E960))))))</f>
        <v/>
      </c>
      <c r="AQ963" s="239" t="str">
        <f>IFERROR((((Calculations!C960*Calculations!G960)/Calculations!E960)*'Data Entry'!X963),"")</f>
        <v/>
      </c>
      <c r="AR963" s="234" t="str">
        <f>IFERROR(VLOOKUP(AB963,Lists!$P$2:$Q$182,2,0),"")</f>
        <v/>
      </c>
      <c r="AS963" s="233" t="str">
        <f>IF(AI963="UI",VLOOKUP(AG963,'Convert Internation Units'!$A$2:$D$33,4,FALSE),IF(AG963="Penethamate hydroiodide",0.63,IF(AG963="Benzylpenicillin Procaine /
 Benzathine Penicillin",0.61,IF(AG963="Benzathine Penicillin",0.61,IF(AG963="Procaine benzylpenicillin",0.61,IF(AG963=Prodrug!F960,Prodrug!F960,Prodrug!F960))))))</f>
        <v/>
      </c>
      <c r="AT963" s="239" t="str">
        <f>IFERROR((((Calculations!K960*Calculations!G960)/Calculations!E960)*'Data Entry'!X963),"")</f>
        <v/>
      </c>
      <c r="AU963" s="235" t="str">
        <f>IFERROR(VLOOKUP(AG963,Lists!$P$2:$Q$182,2,0),"")</f>
        <v/>
      </c>
      <c r="AV963" s="233" t="str">
        <f>IF(AL963="UI",VLOOKUP(AJ963,'Convert Internation Units'!$A$2:$D$33,4,FALSE),IF(AJ963="Penethamate hydroiodide",0.63,IF(AJ963="Benzylpenicillin Procaine /
 Benzathine Penicillin",0.61,IF(AJ963="Benzathine Penicillin",0.61,IF(AJ963="Procaine benzylpenicillin",0.61,IF(AJ963=Prodrug!G960,Prodrug!G960,Prodrug!G960))))))</f>
        <v/>
      </c>
      <c r="AW963" s="239" t="str">
        <f>IFERROR((((Calculations!O960*Calculations!G960)/Calculations!E960)*'Data Entry'!X963),"")</f>
        <v/>
      </c>
      <c r="AX963" s="235" t="str">
        <f>IFERROR(VLOOKUP(AJ963,Lists!$P$2:$Q$182,2,0),"")</f>
        <v/>
      </c>
      <c r="AY963" s="233" t="str">
        <f>IF(AO963="UI",VLOOKUP(AM963,'Convert Internation Units'!$A$2:$D$33,4,FALSE),IF(AM963="Penethamate hydroiodide",0.63,IF(AM963="Benzylpenicillin Procaine /
 Benzathine Penicillin",0.61,IF(AM963="Benzathine Penicillin",0.61,IF(AM963="Procaine benzylpenicillin",0.61,IF(AM963=Prodrug!H960,Prodrug!H960,Prodrug!H960))))))</f>
        <v/>
      </c>
      <c r="AZ963" s="239" t="str">
        <f>IFERROR((((Calculations!S960*Calculations!G960)/Calculations!E960)*'Data Entry'!X963),"")</f>
        <v/>
      </c>
      <c r="BA963" s="235" t="str">
        <f>IFERROR(VLOOKUP(AM963,Lists!$P$2:$Q$182,2,0),"")</f>
        <v/>
      </c>
    </row>
    <row r="964" spans="1:53" s="5" customFormat="1">
      <c r="A964" s="6">
        <v>958</v>
      </c>
      <c r="B964" s="231"/>
      <c r="C964" s="7"/>
      <c r="D964" s="7"/>
      <c r="E964" s="7"/>
      <c r="F964" s="67"/>
      <c r="G964" s="79"/>
      <c r="H964" s="79"/>
      <c r="I964" s="75"/>
      <c r="J964" s="76"/>
      <c r="K964" s="76"/>
      <c r="L964" s="76"/>
      <c r="M964" s="76"/>
      <c r="N964" s="76"/>
      <c r="O964" s="76"/>
      <c r="P964" s="76"/>
      <c r="Q964" s="76"/>
      <c r="R964" s="76"/>
      <c r="S964" s="76"/>
      <c r="T964" s="76"/>
      <c r="U964" s="76"/>
      <c r="V964" s="76"/>
      <c r="W964" s="80"/>
      <c r="X964" s="69"/>
      <c r="Y964" s="25"/>
      <c r="Z964" s="25"/>
      <c r="AA964" s="8"/>
      <c r="AB964" s="28"/>
      <c r="AC964" s="23"/>
      <c r="AD964" s="8"/>
      <c r="AE964" s="8"/>
      <c r="AF964" s="25"/>
      <c r="AG964" s="6"/>
      <c r="AH964" s="23"/>
      <c r="AI964" s="173"/>
      <c r="AJ964" s="26"/>
      <c r="AK964" s="23"/>
      <c r="AL964" s="25"/>
      <c r="AM964" s="6"/>
      <c r="AN964" s="23"/>
      <c r="AO964" s="247"/>
      <c r="AP964" s="243" t="str">
        <f>IF(AD964="UI",VLOOKUP(AB964,'Convert Internation Units'!$A$2:$D$33,4,FALSE),IF(AB964="Penethamate hydroiodide",0.63,IF(AB964="Benzylpenicillin Procaine /
 Benzathine Penicillin",0.61,IF(AB964="Benzathine Penicillin",0.61,IF(AB964="Procaine benzylpenicillin",0.61,IF(AB964=Prodrug!E961,Prodrug!E961,Prodrug!E961))))))</f>
        <v/>
      </c>
      <c r="AQ964" s="240" t="str">
        <f>IFERROR((((Calculations!C961*Calculations!G961)/Calculations!E961)*'Data Entry'!X964),"")</f>
        <v/>
      </c>
      <c r="AR964" s="141" t="str">
        <f>IFERROR(VLOOKUP(AB964,Lists!$P$2:$Q$182,2,0),"")</f>
        <v/>
      </c>
      <c r="AS964" s="143" t="str">
        <f>IF(AI964="UI",VLOOKUP(AG964,'Convert Internation Units'!$A$2:$D$33,4,FALSE),IF(AG964="Penethamate hydroiodide",0.63,IF(AG964="Benzylpenicillin Procaine /
 Benzathine Penicillin",0.61,IF(AG964="Benzathine Penicillin",0.61,IF(AG964="Procaine benzylpenicillin",0.61,IF(AG964=Prodrug!F961,Prodrug!F961,Prodrug!F961))))))</f>
        <v/>
      </c>
      <c r="AT964" s="240" t="str">
        <f>IFERROR((((Calculations!K961*Calculations!G961)/Calculations!E961)*'Data Entry'!X964),"")</f>
        <v/>
      </c>
      <c r="AU964" s="146" t="str">
        <f>IFERROR(VLOOKUP(AG964,Lists!$P$2:$Q$182,2,0),"")</f>
        <v/>
      </c>
      <c r="AV964" s="143" t="str">
        <f>IF(AL964="UI",VLOOKUP(AJ964,'Convert Internation Units'!$A$2:$D$33,4,FALSE),IF(AJ964="Penethamate hydroiodide",0.63,IF(AJ964="Benzylpenicillin Procaine /
 Benzathine Penicillin",0.61,IF(AJ964="Benzathine Penicillin",0.61,IF(AJ964="Procaine benzylpenicillin",0.61,IF(AJ964=Prodrug!G961,Prodrug!G961,Prodrug!G961))))))</f>
        <v/>
      </c>
      <c r="AW964" s="240" t="str">
        <f>IFERROR((((Calculations!O961*Calculations!G961)/Calculations!E961)*'Data Entry'!X964),"")</f>
        <v/>
      </c>
      <c r="AX964" s="146" t="str">
        <f>IFERROR(VLOOKUP(AJ964,Lists!$P$2:$Q$182,2,0),"")</f>
        <v/>
      </c>
      <c r="AY964" s="143" t="str">
        <f>IF(AO964="UI",VLOOKUP(AM964,'Convert Internation Units'!$A$2:$D$33,4,FALSE),IF(AM964="Penethamate hydroiodide",0.63,IF(AM964="Benzylpenicillin Procaine /
 Benzathine Penicillin",0.61,IF(AM964="Benzathine Penicillin",0.61,IF(AM964="Procaine benzylpenicillin",0.61,IF(AM964=Prodrug!H961,Prodrug!H961,Prodrug!H961))))))</f>
        <v/>
      </c>
      <c r="AZ964" s="240" t="str">
        <f>IFERROR((((Calculations!S961*Calculations!G961)/Calculations!E961)*'Data Entry'!X964),"")</f>
        <v/>
      </c>
      <c r="BA964" s="146" t="str">
        <f>IFERROR(VLOOKUP(AM964,Lists!$P$2:$Q$182,2,0),"")</f>
        <v/>
      </c>
    </row>
    <row r="965" spans="1:53" s="5" customFormat="1">
      <c r="A965" s="116">
        <v>959</v>
      </c>
      <c r="B965" s="232"/>
      <c r="C965" s="105"/>
      <c r="D965" s="105"/>
      <c r="E965" s="105"/>
      <c r="F965" s="106"/>
      <c r="G965" s="107"/>
      <c r="H965" s="107"/>
      <c r="I965" s="108"/>
      <c r="J965" s="110"/>
      <c r="K965" s="110"/>
      <c r="L965" s="110"/>
      <c r="M965" s="110"/>
      <c r="N965" s="110"/>
      <c r="O965" s="110"/>
      <c r="P965" s="110"/>
      <c r="Q965" s="110"/>
      <c r="R965" s="110"/>
      <c r="S965" s="110"/>
      <c r="T965" s="110"/>
      <c r="U965" s="110"/>
      <c r="V965" s="110"/>
      <c r="W965" s="109"/>
      <c r="X965" s="111"/>
      <c r="Y965" s="112"/>
      <c r="Z965" s="112"/>
      <c r="AA965" s="113"/>
      <c r="AB965" s="114"/>
      <c r="AC965" s="115"/>
      <c r="AD965" s="113"/>
      <c r="AE965" s="113"/>
      <c r="AF965" s="112"/>
      <c r="AG965" s="116"/>
      <c r="AH965" s="115"/>
      <c r="AI965" s="174"/>
      <c r="AJ965" s="104"/>
      <c r="AK965" s="115"/>
      <c r="AL965" s="112"/>
      <c r="AM965" s="116"/>
      <c r="AN965" s="115"/>
      <c r="AO965" s="248"/>
      <c r="AP965" s="242" t="str">
        <f>IF(AD965="UI",VLOOKUP(AB965,'Convert Internation Units'!$A$2:$D$33,4,FALSE),IF(AB965="Penethamate hydroiodide",0.63,IF(AB965="Benzylpenicillin Procaine /
 Benzathine Penicillin",0.61,IF(AB965="Benzathine Penicillin",0.61,IF(AB965="Procaine benzylpenicillin",0.61,IF(AB965=Prodrug!E962,Prodrug!E962,Prodrug!E962))))))</f>
        <v/>
      </c>
      <c r="AQ965" s="239" t="str">
        <f>IFERROR((((Calculations!C962*Calculations!G962)/Calculations!E962)*'Data Entry'!X965),"")</f>
        <v/>
      </c>
      <c r="AR965" s="234" t="str">
        <f>IFERROR(VLOOKUP(AB965,Lists!$P$2:$Q$182,2,0),"")</f>
        <v/>
      </c>
      <c r="AS965" s="233" t="str">
        <f>IF(AI965="UI",VLOOKUP(AG965,'Convert Internation Units'!$A$2:$D$33,4,FALSE),IF(AG965="Penethamate hydroiodide",0.63,IF(AG965="Benzylpenicillin Procaine /
 Benzathine Penicillin",0.61,IF(AG965="Benzathine Penicillin",0.61,IF(AG965="Procaine benzylpenicillin",0.61,IF(AG965=Prodrug!F962,Prodrug!F962,Prodrug!F962))))))</f>
        <v/>
      </c>
      <c r="AT965" s="239" t="str">
        <f>IFERROR((((Calculations!K962*Calculations!G962)/Calculations!E962)*'Data Entry'!X965),"")</f>
        <v/>
      </c>
      <c r="AU965" s="235" t="str">
        <f>IFERROR(VLOOKUP(AG965,Lists!$P$2:$Q$182,2,0),"")</f>
        <v/>
      </c>
      <c r="AV965" s="233" t="str">
        <f>IF(AL965="UI",VLOOKUP(AJ965,'Convert Internation Units'!$A$2:$D$33,4,FALSE),IF(AJ965="Penethamate hydroiodide",0.63,IF(AJ965="Benzylpenicillin Procaine /
 Benzathine Penicillin",0.61,IF(AJ965="Benzathine Penicillin",0.61,IF(AJ965="Procaine benzylpenicillin",0.61,IF(AJ965=Prodrug!G962,Prodrug!G962,Prodrug!G962))))))</f>
        <v/>
      </c>
      <c r="AW965" s="239" t="str">
        <f>IFERROR((((Calculations!O962*Calculations!G962)/Calculations!E962)*'Data Entry'!X965),"")</f>
        <v/>
      </c>
      <c r="AX965" s="235" t="str">
        <f>IFERROR(VLOOKUP(AJ965,Lists!$P$2:$Q$182,2,0),"")</f>
        <v/>
      </c>
      <c r="AY965" s="233" t="str">
        <f>IF(AO965="UI",VLOOKUP(AM965,'Convert Internation Units'!$A$2:$D$33,4,FALSE),IF(AM965="Penethamate hydroiodide",0.63,IF(AM965="Benzylpenicillin Procaine /
 Benzathine Penicillin",0.61,IF(AM965="Benzathine Penicillin",0.61,IF(AM965="Procaine benzylpenicillin",0.61,IF(AM965=Prodrug!H962,Prodrug!H962,Prodrug!H962))))))</f>
        <v/>
      </c>
      <c r="AZ965" s="239" t="str">
        <f>IFERROR((((Calculations!S962*Calculations!G962)/Calculations!E962)*'Data Entry'!X965),"")</f>
        <v/>
      </c>
      <c r="BA965" s="235" t="str">
        <f>IFERROR(VLOOKUP(AM965,Lists!$P$2:$Q$182,2,0),"")</f>
        <v/>
      </c>
    </row>
    <row r="966" spans="1:53" s="5" customFormat="1">
      <c r="A966" s="6">
        <v>960</v>
      </c>
      <c r="B966" s="231"/>
      <c r="C966" s="7"/>
      <c r="D966" s="7"/>
      <c r="E966" s="7"/>
      <c r="F966" s="67"/>
      <c r="G966" s="79"/>
      <c r="H966" s="79"/>
      <c r="I966" s="75"/>
      <c r="J966" s="76"/>
      <c r="K966" s="76"/>
      <c r="L966" s="76"/>
      <c r="M966" s="76"/>
      <c r="N966" s="76"/>
      <c r="O966" s="76"/>
      <c r="P966" s="76"/>
      <c r="Q966" s="76"/>
      <c r="R966" s="76"/>
      <c r="S966" s="76"/>
      <c r="T966" s="76"/>
      <c r="U966" s="76"/>
      <c r="V966" s="76"/>
      <c r="W966" s="80"/>
      <c r="X966" s="69"/>
      <c r="Y966" s="25"/>
      <c r="Z966" s="25"/>
      <c r="AA966" s="8"/>
      <c r="AB966" s="28"/>
      <c r="AC966" s="23"/>
      <c r="AD966" s="8"/>
      <c r="AE966" s="8"/>
      <c r="AF966" s="25"/>
      <c r="AG966" s="6"/>
      <c r="AH966" s="23"/>
      <c r="AI966" s="173"/>
      <c r="AJ966" s="26"/>
      <c r="AK966" s="23"/>
      <c r="AL966" s="25"/>
      <c r="AM966" s="6"/>
      <c r="AN966" s="23"/>
      <c r="AO966" s="247"/>
      <c r="AP966" s="243" t="str">
        <f>IF(AD966="UI",VLOOKUP(AB966,'Convert Internation Units'!$A$2:$D$33,4,FALSE),IF(AB966="Penethamate hydroiodide",0.63,IF(AB966="Benzylpenicillin Procaine /
 Benzathine Penicillin",0.61,IF(AB966="Benzathine Penicillin",0.61,IF(AB966="Procaine benzylpenicillin",0.61,IF(AB966=Prodrug!E963,Prodrug!E963,Prodrug!E963))))))</f>
        <v/>
      </c>
      <c r="AQ966" s="240" t="str">
        <f>IFERROR((((Calculations!C963*Calculations!G963)/Calculations!E963)*'Data Entry'!X966),"")</f>
        <v/>
      </c>
      <c r="AR966" s="141" t="str">
        <f>IFERROR(VLOOKUP(AB966,Lists!$P$2:$Q$182,2,0),"")</f>
        <v/>
      </c>
      <c r="AS966" s="143" t="str">
        <f>IF(AI966="UI",VLOOKUP(AG966,'Convert Internation Units'!$A$2:$D$33,4,FALSE),IF(AG966="Penethamate hydroiodide",0.63,IF(AG966="Benzylpenicillin Procaine /
 Benzathine Penicillin",0.61,IF(AG966="Benzathine Penicillin",0.61,IF(AG966="Procaine benzylpenicillin",0.61,IF(AG966=Prodrug!F963,Prodrug!F963,Prodrug!F963))))))</f>
        <v/>
      </c>
      <c r="AT966" s="240" t="str">
        <f>IFERROR((((Calculations!K963*Calculations!G963)/Calculations!E963)*'Data Entry'!X966),"")</f>
        <v/>
      </c>
      <c r="AU966" s="146" t="str">
        <f>IFERROR(VLOOKUP(AG966,Lists!$P$2:$Q$182,2,0),"")</f>
        <v/>
      </c>
      <c r="AV966" s="143" t="str">
        <f>IF(AL966="UI",VLOOKUP(AJ966,'Convert Internation Units'!$A$2:$D$33,4,FALSE),IF(AJ966="Penethamate hydroiodide",0.63,IF(AJ966="Benzylpenicillin Procaine /
 Benzathine Penicillin",0.61,IF(AJ966="Benzathine Penicillin",0.61,IF(AJ966="Procaine benzylpenicillin",0.61,IF(AJ966=Prodrug!G963,Prodrug!G963,Prodrug!G963))))))</f>
        <v/>
      </c>
      <c r="AW966" s="240" t="str">
        <f>IFERROR((((Calculations!O963*Calculations!G963)/Calculations!E963)*'Data Entry'!X966),"")</f>
        <v/>
      </c>
      <c r="AX966" s="146" t="str">
        <f>IFERROR(VLOOKUP(AJ966,Lists!$P$2:$Q$182,2,0),"")</f>
        <v/>
      </c>
      <c r="AY966" s="143" t="str">
        <f>IF(AO966="UI",VLOOKUP(AM966,'Convert Internation Units'!$A$2:$D$33,4,FALSE),IF(AM966="Penethamate hydroiodide",0.63,IF(AM966="Benzylpenicillin Procaine /
 Benzathine Penicillin",0.61,IF(AM966="Benzathine Penicillin",0.61,IF(AM966="Procaine benzylpenicillin",0.61,IF(AM966=Prodrug!H963,Prodrug!H963,Prodrug!H963))))))</f>
        <v/>
      </c>
      <c r="AZ966" s="240" t="str">
        <f>IFERROR((((Calculations!S963*Calculations!G963)/Calculations!E963)*'Data Entry'!X966),"")</f>
        <v/>
      </c>
      <c r="BA966" s="146" t="str">
        <f>IFERROR(VLOOKUP(AM966,Lists!$P$2:$Q$182,2,0),"")</f>
        <v/>
      </c>
    </row>
    <row r="967" spans="1:53" s="5" customFormat="1">
      <c r="A967" s="116">
        <v>961</v>
      </c>
      <c r="B967" s="232"/>
      <c r="C967" s="105"/>
      <c r="D967" s="105"/>
      <c r="E967" s="105"/>
      <c r="F967" s="106"/>
      <c r="G967" s="107"/>
      <c r="H967" s="107"/>
      <c r="I967" s="108"/>
      <c r="J967" s="110"/>
      <c r="K967" s="110"/>
      <c r="L967" s="110"/>
      <c r="M967" s="110"/>
      <c r="N967" s="110"/>
      <c r="O967" s="110"/>
      <c r="P967" s="110"/>
      <c r="Q967" s="110"/>
      <c r="R967" s="110"/>
      <c r="S967" s="110"/>
      <c r="T967" s="110"/>
      <c r="U967" s="110"/>
      <c r="V967" s="110"/>
      <c r="W967" s="109"/>
      <c r="X967" s="111"/>
      <c r="Y967" s="112"/>
      <c r="Z967" s="112"/>
      <c r="AA967" s="113"/>
      <c r="AB967" s="114"/>
      <c r="AC967" s="115"/>
      <c r="AD967" s="113"/>
      <c r="AE967" s="113"/>
      <c r="AF967" s="112"/>
      <c r="AG967" s="116"/>
      <c r="AH967" s="115"/>
      <c r="AI967" s="174"/>
      <c r="AJ967" s="104"/>
      <c r="AK967" s="115"/>
      <c r="AL967" s="112"/>
      <c r="AM967" s="116"/>
      <c r="AN967" s="115"/>
      <c r="AO967" s="248"/>
      <c r="AP967" s="242" t="str">
        <f>IF(AD967="UI",VLOOKUP(AB967,'Convert Internation Units'!$A$2:$D$33,4,FALSE),IF(AB967="Penethamate hydroiodide",0.63,IF(AB967="Benzylpenicillin Procaine /
 Benzathine Penicillin",0.61,IF(AB967="Benzathine Penicillin",0.61,IF(AB967="Procaine benzylpenicillin",0.61,IF(AB967=Prodrug!E964,Prodrug!E964,Prodrug!E964))))))</f>
        <v/>
      </c>
      <c r="AQ967" s="239" t="str">
        <f>IFERROR((((Calculations!C964*Calculations!G964)/Calculations!E964)*'Data Entry'!X967),"")</f>
        <v/>
      </c>
      <c r="AR967" s="234" t="str">
        <f>IFERROR(VLOOKUP(AB967,Lists!$P$2:$Q$182,2,0),"")</f>
        <v/>
      </c>
      <c r="AS967" s="233" t="str">
        <f>IF(AI967="UI",VLOOKUP(AG967,'Convert Internation Units'!$A$2:$D$33,4,FALSE),IF(AG967="Penethamate hydroiodide",0.63,IF(AG967="Benzylpenicillin Procaine /
 Benzathine Penicillin",0.61,IF(AG967="Benzathine Penicillin",0.61,IF(AG967="Procaine benzylpenicillin",0.61,IF(AG967=Prodrug!F964,Prodrug!F964,Prodrug!F964))))))</f>
        <v/>
      </c>
      <c r="AT967" s="239" t="str">
        <f>IFERROR((((Calculations!K964*Calculations!G964)/Calculations!E964)*'Data Entry'!X967),"")</f>
        <v/>
      </c>
      <c r="AU967" s="235" t="str">
        <f>IFERROR(VLOOKUP(AG967,Lists!$P$2:$Q$182,2,0),"")</f>
        <v/>
      </c>
      <c r="AV967" s="233" t="str">
        <f>IF(AL967="UI",VLOOKUP(AJ967,'Convert Internation Units'!$A$2:$D$33,4,FALSE),IF(AJ967="Penethamate hydroiodide",0.63,IF(AJ967="Benzylpenicillin Procaine /
 Benzathine Penicillin",0.61,IF(AJ967="Benzathine Penicillin",0.61,IF(AJ967="Procaine benzylpenicillin",0.61,IF(AJ967=Prodrug!G964,Prodrug!G964,Prodrug!G964))))))</f>
        <v/>
      </c>
      <c r="AW967" s="239" t="str">
        <f>IFERROR((((Calculations!O964*Calculations!G964)/Calculations!E964)*'Data Entry'!X967),"")</f>
        <v/>
      </c>
      <c r="AX967" s="235" t="str">
        <f>IFERROR(VLOOKUP(AJ967,Lists!$P$2:$Q$182,2,0),"")</f>
        <v/>
      </c>
      <c r="AY967" s="233" t="str">
        <f>IF(AO967="UI",VLOOKUP(AM967,'Convert Internation Units'!$A$2:$D$33,4,FALSE),IF(AM967="Penethamate hydroiodide",0.63,IF(AM967="Benzylpenicillin Procaine /
 Benzathine Penicillin",0.61,IF(AM967="Benzathine Penicillin",0.61,IF(AM967="Procaine benzylpenicillin",0.61,IF(AM967=Prodrug!H964,Prodrug!H964,Prodrug!H964))))))</f>
        <v/>
      </c>
      <c r="AZ967" s="239" t="str">
        <f>IFERROR((((Calculations!S964*Calculations!G964)/Calculations!E964)*'Data Entry'!X967),"")</f>
        <v/>
      </c>
      <c r="BA967" s="235" t="str">
        <f>IFERROR(VLOOKUP(AM967,Lists!$P$2:$Q$182,2,0),"")</f>
        <v/>
      </c>
    </row>
    <row r="968" spans="1:53" s="5" customFormat="1">
      <c r="A968" s="6">
        <v>962</v>
      </c>
      <c r="B968" s="231"/>
      <c r="C968" s="7"/>
      <c r="D968" s="7"/>
      <c r="E968" s="7"/>
      <c r="F968" s="67"/>
      <c r="G968" s="79"/>
      <c r="H968" s="79"/>
      <c r="I968" s="75"/>
      <c r="J968" s="76"/>
      <c r="K968" s="76"/>
      <c r="L968" s="76"/>
      <c r="M968" s="76"/>
      <c r="N968" s="76"/>
      <c r="O968" s="76"/>
      <c r="P968" s="76"/>
      <c r="Q968" s="76"/>
      <c r="R968" s="76"/>
      <c r="S968" s="76"/>
      <c r="T968" s="76"/>
      <c r="U968" s="76"/>
      <c r="V968" s="76"/>
      <c r="W968" s="80"/>
      <c r="X968" s="69"/>
      <c r="Y968" s="25"/>
      <c r="Z968" s="25"/>
      <c r="AA968" s="8"/>
      <c r="AB968" s="28"/>
      <c r="AC968" s="23"/>
      <c r="AD968" s="8"/>
      <c r="AE968" s="8"/>
      <c r="AF968" s="25"/>
      <c r="AG968" s="6"/>
      <c r="AH968" s="23"/>
      <c r="AI968" s="173"/>
      <c r="AJ968" s="26"/>
      <c r="AK968" s="23"/>
      <c r="AL968" s="25"/>
      <c r="AM968" s="6"/>
      <c r="AN968" s="23"/>
      <c r="AO968" s="247"/>
      <c r="AP968" s="243" t="str">
        <f>IF(AD968="UI",VLOOKUP(AB968,'Convert Internation Units'!$A$2:$D$33,4,FALSE),IF(AB968="Penethamate hydroiodide",0.63,IF(AB968="Benzylpenicillin Procaine /
 Benzathine Penicillin",0.61,IF(AB968="Benzathine Penicillin",0.61,IF(AB968="Procaine benzylpenicillin",0.61,IF(AB968=Prodrug!E965,Prodrug!E965,Prodrug!E965))))))</f>
        <v/>
      </c>
      <c r="AQ968" s="240" t="str">
        <f>IFERROR((((Calculations!C965*Calculations!G965)/Calculations!E965)*'Data Entry'!X968),"")</f>
        <v/>
      </c>
      <c r="AR968" s="141" t="str">
        <f>IFERROR(VLOOKUP(AB968,Lists!$P$2:$Q$182,2,0),"")</f>
        <v/>
      </c>
      <c r="AS968" s="143" t="str">
        <f>IF(AI968="UI",VLOOKUP(AG968,'Convert Internation Units'!$A$2:$D$33,4,FALSE),IF(AG968="Penethamate hydroiodide",0.63,IF(AG968="Benzylpenicillin Procaine /
 Benzathine Penicillin",0.61,IF(AG968="Benzathine Penicillin",0.61,IF(AG968="Procaine benzylpenicillin",0.61,IF(AG968=Prodrug!F965,Prodrug!F965,Prodrug!F965))))))</f>
        <v/>
      </c>
      <c r="AT968" s="240" t="str">
        <f>IFERROR((((Calculations!K965*Calculations!G965)/Calculations!E965)*'Data Entry'!X968),"")</f>
        <v/>
      </c>
      <c r="AU968" s="146" t="str">
        <f>IFERROR(VLOOKUP(AG968,Lists!$P$2:$Q$182,2,0),"")</f>
        <v/>
      </c>
      <c r="AV968" s="143" t="str">
        <f>IF(AL968="UI",VLOOKUP(AJ968,'Convert Internation Units'!$A$2:$D$33,4,FALSE),IF(AJ968="Penethamate hydroiodide",0.63,IF(AJ968="Benzylpenicillin Procaine /
 Benzathine Penicillin",0.61,IF(AJ968="Benzathine Penicillin",0.61,IF(AJ968="Procaine benzylpenicillin",0.61,IF(AJ968=Prodrug!G965,Prodrug!G965,Prodrug!G965))))))</f>
        <v/>
      </c>
      <c r="AW968" s="240" t="str">
        <f>IFERROR((((Calculations!O965*Calculations!G965)/Calculations!E965)*'Data Entry'!X968),"")</f>
        <v/>
      </c>
      <c r="AX968" s="146" t="str">
        <f>IFERROR(VLOOKUP(AJ968,Lists!$P$2:$Q$182,2,0),"")</f>
        <v/>
      </c>
      <c r="AY968" s="143" t="str">
        <f>IF(AO968="UI",VLOOKUP(AM968,'Convert Internation Units'!$A$2:$D$33,4,FALSE),IF(AM968="Penethamate hydroiodide",0.63,IF(AM968="Benzylpenicillin Procaine /
 Benzathine Penicillin",0.61,IF(AM968="Benzathine Penicillin",0.61,IF(AM968="Procaine benzylpenicillin",0.61,IF(AM968=Prodrug!H965,Prodrug!H965,Prodrug!H965))))))</f>
        <v/>
      </c>
      <c r="AZ968" s="240" t="str">
        <f>IFERROR((((Calculations!S965*Calculations!G965)/Calculations!E965)*'Data Entry'!X968),"")</f>
        <v/>
      </c>
      <c r="BA968" s="146" t="str">
        <f>IFERROR(VLOOKUP(AM968,Lists!$P$2:$Q$182,2,0),"")</f>
        <v/>
      </c>
    </row>
    <row r="969" spans="1:53" s="5" customFormat="1">
      <c r="A969" s="116">
        <v>963</v>
      </c>
      <c r="B969" s="232"/>
      <c r="C969" s="105"/>
      <c r="D969" s="105"/>
      <c r="E969" s="105"/>
      <c r="F969" s="106"/>
      <c r="G969" s="107"/>
      <c r="H969" s="107"/>
      <c r="I969" s="108"/>
      <c r="J969" s="110"/>
      <c r="K969" s="110"/>
      <c r="L969" s="110"/>
      <c r="M969" s="110"/>
      <c r="N969" s="110"/>
      <c r="O969" s="110"/>
      <c r="P969" s="110"/>
      <c r="Q969" s="110"/>
      <c r="R969" s="110"/>
      <c r="S969" s="110"/>
      <c r="T969" s="110"/>
      <c r="U969" s="110"/>
      <c r="V969" s="110"/>
      <c r="W969" s="109"/>
      <c r="X969" s="111"/>
      <c r="Y969" s="112"/>
      <c r="Z969" s="112"/>
      <c r="AA969" s="113"/>
      <c r="AB969" s="114"/>
      <c r="AC969" s="115"/>
      <c r="AD969" s="113"/>
      <c r="AE969" s="113"/>
      <c r="AF969" s="112"/>
      <c r="AG969" s="116"/>
      <c r="AH969" s="115"/>
      <c r="AI969" s="174"/>
      <c r="AJ969" s="104"/>
      <c r="AK969" s="115"/>
      <c r="AL969" s="112"/>
      <c r="AM969" s="116"/>
      <c r="AN969" s="115"/>
      <c r="AO969" s="248"/>
      <c r="AP969" s="242" t="str">
        <f>IF(AD969="UI",VLOOKUP(AB969,'Convert Internation Units'!$A$2:$D$33,4,FALSE),IF(AB969="Penethamate hydroiodide",0.63,IF(AB969="Benzylpenicillin Procaine /
 Benzathine Penicillin",0.61,IF(AB969="Benzathine Penicillin",0.61,IF(AB969="Procaine benzylpenicillin",0.61,IF(AB969=Prodrug!E966,Prodrug!E966,Prodrug!E966))))))</f>
        <v/>
      </c>
      <c r="AQ969" s="239" t="str">
        <f>IFERROR((((Calculations!C966*Calculations!G966)/Calculations!E966)*'Data Entry'!X969),"")</f>
        <v/>
      </c>
      <c r="AR969" s="234" t="str">
        <f>IFERROR(VLOOKUP(AB969,Lists!$P$2:$Q$182,2,0),"")</f>
        <v/>
      </c>
      <c r="AS969" s="233" t="str">
        <f>IF(AI969="UI",VLOOKUP(AG969,'Convert Internation Units'!$A$2:$D$33,4,FALSE),IF(AG969="Penethamate hydroiodide",0.63,IF(AG969="Benzylpenicillin Procaine /
 Benzathine Penicillin",0.61,IF(AG969="Benzathine Penicillin",0.61,IF(AG969="Procaine benzylpenicillin",0.61,IF(AG969=Prodrug!F966,Prodrug!F966,Prodrug!F966))))))</f>
        <v/>
      </c>
      <c r="AT969" s="239" t="str">
        <f>IFERROR((((Calculations!K966*Calculations!G966)/Calculations!E966)*'Data Entry'!X969),"")</f>
        <v/>
      </c>
      <c r="AU969" s="235" t="str">
        <f>IFERROR(VLOOKUP(AG969,Lists!$P$2:$Q$182,2,0),"")</f>
        <v/>
      </c>
      <c r="AV969" s="233" t="str">
        <f>IF(AL969="UI",VLOOKUP(AJ969,'Convert Internation Units'!$A$2:$D$33,4,FALSE),IF(AJ969="Penethamate hydroiodide",0.63,IF(AJ969="Benzylpenicillin Procaine /
 Benzathine Penicillin",0.61,IF(AJ969="Benzathine Penicillin",0.61,IF(AJ969="Procaine benzylpenicillin",0.61,IF(AJ969=Prodrug!G966,Prodrug!G966,Prodrug!G966))))))</f>
        <v/>
      </c>
      <c r="AW969" s="239" t="str">
        <f>IFERROR((((Calculations!O966*Calculations!G966)/Calculations!E966)*'Data Entry'!X969),"")</f>
        <v/>
      </c>
      <c r="AX969" s="235" t="str">
        <f>IFERROR(VLOOKUP(AJ969,Lists!$P$2:$Q$182,2,0),"")</f>
        <v/>
      </c>
      <c r="AY969" s="233" t="str">
        <f>IF(AO969="UI",VLOOKUP(AM969,'Convert Internation Units'!$A$2:$D$33,4,FALSE),IF(AM969="Penethamate hydroiodide",0.63,IF(AM969="Benzylpenicillin Procaine /
 Benzathine Penicillin",0.61,IF(AM969="Benzathine Penicillin",0.61,IF(AM969="Procaine benzylpenicillin",0.61,IF(AM969=Prodrug!H966,Prodrug!H966,Prodrug!H966))))))</f>
        <v/>
      </c>
      <c r="AZ969" s="239" t="str">
        <f>IFERROR((((Calculations!S966*Calculations!G966)/Calculations!E966)*'Data Entry'!X969),"")</f>
        <v/>
      </c>
      <c r="BA969" s="235" t="str">
        <f>IFERROR(VLOOKUP(AM969,Lists!$P$2:$Q$182,2,0),"")</f>
        <v/>
      </c>
    </row>
    <row r="970" spans="1:53" s="5" customFormat="1">
      <c r="A970" s="6">
        <v>964</v>
      </c>
      <c r="B970" s="231"/>
      <c r="C970" s="7"/>
      <c r="D970" s="7"/>
      <c r="E970" s="7"/>
      <c r="F970" s="67"/>
      <c r="G970" s="79"/>
      <c r="H970" s="79"/>
      <c r="I970" s="75"/>
      <c r="J970" s="76"/>
      <c r="K970" s="76"/>
      <c r="L970" s="76"/>
      <c r="M970" s="76"/>
      <c r="N970" s="76"/>
      <c r="O970" s="76"/>
      <c r="P970" s="76"/>
      <c r="Q970" s="76"/>
      <c r="R970" s="76"/>
      <c r="S970" s="76"/>
      <c r="T970" s="76"/>
      <c r="U970" s="76"/>
      <c r="V970" s="76"/>
      <c r="W970" s="80"/>
      <c r="X970" s="69"/>
      <c r="Y970" s="25"/>
      <c r="Z970" s="25"/>
      <c r="AA970" s="8"/>
      <c r="AB970" s="28"/>
      <c r="AC970" s="23"/>
      <c r="AD970" s="8"/>
      <c r="AE970" s="8"/>
      <c r="AF970" s="25"/>
      <c r="AG970" s="6"/>
      <c r="AH970" s="23"/>
      <c r="AI970" s="173"/>
      <c r="AJ970" s="26"/>
      <c r="AK970" s="23"/>
      <c r="AL970" s="25"/>
      <c r="AM970" s="6"/>
      <c r="AN970" s="23"/>
      <c r="AO970" s="247"/>
      <c r="AP970" s="243" t="str">
        <f>IF(AD970="UI",VLOOKUP(AB970,'Convert Internation Units'!$A$2:$D$33,4,FALSE),IF(AB970="Penethamate hydroiodide",0.63,IF(AB970="Benzylpenicillin Procaine /
 Benzathine Penicillin",0.61,IF(AB970="Benzathine Penicillin",0.61,IF(AB970="Procaine benzylpenicillin",0.61,IF(AB970=Prodrug!E967,Prodrug!E967,Prodrug!E967))))))</f>
        <v/>
      </c>
      <c r="AQ970" s="240" t="str">
        <f>IFERROR((((Calculations!C967*Calculations!G967)/Calculations!E967)*'Data Entry'!X970),"")</f>
        <v/>
      </c>
      <c r="AR970" s="141" t="str">
        <f>IFERROR(VLOOKUP(AB970,Lists!$P$2:$Q$182,2,0),"")</f>
        <v/>
      </c>
      <c r="AS970" s="143" t="str">
        <f>IF(AI970="UI",VLOOKUP(AG970,'Convert Internation Units'!$A$2:$D$33,4,FALSE),IF(AG970="Penethamate hydroiodide",0.63,IF(AG970="Benzylpenicillin Procaine /
 Benzathine Penicillin",0.61,IF(AG970="Benzathine Penicillin",0.61,IF(AG970="Procaine benzylpenicillin",0.61,IF(AG970=Prodrug!F967,Prodrug!F967,Prodrug!F967))))))</f>
        <v/>
      </c>
      <c r="AT970" s="240" t="str">
        <f>IFERROR((((Calculations!K967*Calculations!G967)/Calculations!E967)*'Data Entry'!X970),"")</f>
        <v/>
      </c>
      <c r="AU970" s="146" t="str">
        <f>IFERROR(VLOOKUP(AG970,Lists!$P$2:$Q$182,2,0),"")</f>
        <v/>
      </c>
      <c r="AV970" s="143" t="str">
        <f>IF(AL970="UI",VLOOKUP(AJ970,'Convert Internation Units'!$A$2:$D$33,4,FALSE),IF(AJ970="Penethamate hydroiodide",0.63,IF(AJ970="Benzylpenicillin Procaine /
 Benzathine Penicillin",0.61,IF(AJ970="Benzathine Penicillin",0.61,IF(AJ970="Procaine benzylpenicillin",0.61,IF(AJ970=Prodrug!G967,Prodrug!G967,Prodrug!G967))))))</f>
        <v/>
      </c>
      <c r="AW970" s="240" t="str">
        <f>IFERROR((((Calculations!O967*Calculations!G967)/Calculations!E967)*'Data Entry'!X970),"")</f>
        <v/>
      </c>
      <c r="AX970" s="146" t="str">
        <f>IFERROR(VLOOKUP(AJ970,Lists!$P$2:$Q$182,2,0),"")</f>
        <v/>
      </c>
      <c r="AY970" s="143" t="str">
        <f>IF(AO970="UI",VLOOKUP(AM970,'Convert Internation Units'!$A$2:$D$33,4,FALSE),IF(AM970="Penethamate hydroiodide",0.63,IF(AM970="Benzylpenicillin Procaine /
 Benzathine Penicillin",0.61,IF(AM970="Benzathine Penicillin",0.61,IF(AM970="Procaine benzylpenicillin",0.61,IF(AM970=Prodrug!H967,Prodrug!H967,Prodrug!H967))))))</f>
        <v/>
      </c>
      <c r="AZ970" s="240" t="str">
        <f>IFERROR((((Calculations!S967*Calculations!G967)/Calculations!E967)*'Data Entry'!X970),"")</f>
        <v/>
      </c>
      <c r="BA970" s="146" t="str">
        <f>IFERROR(VLOOKUP(AM970,Lists!$P$2:$Q$182,2,0),"")</f>
        <v/>
      </c>
    </row>
    <row r="971" spans="1:53" s="5" customFormat="1">
      <c r="A971" s="116">
        <v>965</v>
      </c>
      <c r="B971" s="232"/>
      <c r="C971" s="105"/>
      <c r="D971" s="105"/>
      <c r="E971" s="105"/>
      <c r="F971" s="106"/>
      <c r="G971" s="107"/>
      <c r="H971" s="107"/>
      <c r="I971" s="108"/>
      <c r="J971" s="110"/>
      <c r="K971" s="110"/>
      <c r="L971" s="110"/>
      <c r="M971" s="110"/>
      <c r="N971" s="110"/>
      <c r="O971" s="110"/>
      <c r="P971" s="110"/>
      <c r="Q971" s="110"/>
      <c r="R971" s="110"/>
      <c r="S971" s="110"/>
      <c r="T971" s="110"/>
      <c r="U971" s="110"/>
      <c r="V971" s="110"/>
      <c r="W971" s="109"/>
      <c r="X971" s="111"/>
      <c r="Y971" s="112"/>
      <c r="Z971" s="112"/>
      <c r="AA971" s="113"/>
      <c r="AB971" s="114"/>
      <c r="AC971" s="115"/>
      <c r="AD971" s="113"/>
      <c r="AE971" s="113"/>
      <c r="AF971" s="112"/>
      <c r="AG971" s="116"/>
      <c r="AH971" s="115"/>
      <c r="AI971" s="174"/>
      <c r="AJ971" s="104"/>
      <c r="AK971" s="115"/>
      <c r="AL971" s="112"/>
      <c r="AM971" s="116"/>
      <c r="AN971" s="115"/>
      <c r="AO971" s="248"/>
      <c r="AP971" s="242" t="str">
        <f>IF(AD971="UI",VLOOKUP(AB971,'Convert Internation Units'!$A$2:$D$33,4,FALSE),IF(AB971="Penethamate hydroiodide",0.63,IF(AB971="Benzylpenicillin Procaine /
 Benzathine Penicillin",0.61,IF(AB971="Benzathine Penicillin",0.61,IF(AB971="Procaine benzylpenicillin",0.61,IF(AB971=Prodrug!E968,Prodrug!E968,Prodrug!E968))))))</f>
        <v/>
      </c>
      <c r="AQ971" s="239" t="str">
        <f>IFERROR((((Calculations!C968*Calculations!G968)/Calculations!E968)*'Data Entry'!X971),"")</f>
        <v/>
      </c>
      <c r="AR971" s="234" t="str">
        <f>IFERROR(VLOOKUP(AB971,Lists!$P$2:$Q$182,2,0),"")</f>
        <v/>
      </c>
      <c r="AS971" s="233" t="str">
        <f>IF(AI971="UI",VLOOKUP(AG971,'Convert Internation Units'!$A$2:$D$33,4,FALSE),IF(AG971="Penethamate hydroiodide",0.63,IF(AG971="Benzylpenicillin Procaine /
 Benzathine Penicillin",0.61,IF(AG971="Benzathine Penicillin",0.61,IF(AG971="Procaine benzylpenicillin",0.61,IF(AG971=Prodrug!F968,Prodrug!F968,Prodrug!F968))))))</f>
        <v/>
      </c>
      <c r="AT971" s="239" t="str">
        <f>IFERROR((((Calculations!K968*Calculations!G968)/Calculations!E968)*'Data Entry'!X971),"")</f>
        <v/>
      </c>
      <c r="AU971" s="235" t="str">
        <f>IFERROR(VLOOKUP(AG971,Lists!$P$2:$Q$182,2,0),"")</f>
        <v/>
      </c>
      <c r="AV971" s="233" t="str">
        <f>IF(AL971="UI",VLOOKUP(AJ971,'Convert Internation Units'!$A$2:$D$33,4,FALSE),IF(AJ971="Penethamate hydroiodide",0.63,IF(AJ971="Benzylpenicillin Procaine /
 Benzathine Penicillin",0.61,IF(AJ971="Benzathine Penicillin",0.61,IF(AJ971="Procaine benzylpenicillin",0.61,IF(AJ971=Prodrug!G968,Prodrug!G968,Prodrug!G968))))))</f>
        <v/>
      </c>
      <c r="AW971" s="239" t="str">
        <f>IFERROR((((Calculations!O968*Calculations!G968)/Calculations!E968)*'Data Entry'!X971),"")</f>
        <v/>
      </c>
      <c r="AX971" s="235" t="str">
        <f>IFERROR(VLOOKUP(AJ971,Lists!$P$2:$Q$182,2,0),"")</f>
        <v/>
      </c>
      <c r="AY971" s="233" t="str">
        <f>IF(AO971="UI",VLOOKUP(AM971,'Convert Internation Units'!$A$2:$D$33,4,FALSE),IF(AM971="Penethamate hydroiodide",0.63,IF(AM971="Benzylpenicillin Procaine /
 Benzathine Penicillin",0.61,IF(AM971="Benzathine Penicillin",0.61,IF(AM971="Procaine benzylpenicillin",0.61,IF(AM971=Prodrug!H968,Prodrug!H968,Prodrug!H968))))))</f>
        <v/>
      </c>
      <c r="AZ971" s="239" t="str">
        <f>IFERROR((((Calculations!S968*Calculations!G968)/Calculations!E968)*'Data Entry'!X971),"")</f>
        <v/>
      </c>
      <c r="BA971" s="235" t="str">
        <f>IFERROR(VLOOKUP(AM971,Lists!$P$2:$Q$182,2,0),"")</f>
        <v/>
      </c>
    </row>
    <row r="972" spans="1:53" s="5" customFormat="1">
      <c r="A972" s="6">
        <v>966</v>
      </c>
      <c r="B972" s="231"/>
      <c r="C972" s="7"/>
      <c r="D972" s="7"/>
      <c r="E972" s="7"/>
      <c r="F972" s="67"/>
      <c r="G972" s="79"/>
      <c r="H972" s="79"/>
      <c r="I972" s="75"/>
      <c r="J972" s="76"/>
      <c r="K972" s="76"/>
      <c r="L972" s="76"/>
      <c r="M972" s="76"/>
      <c r="N972" s="76"/>
      <c r="O972" s="76"/>
      <c r="P972" s="76"/>
      <c r="Q972" s="76"/>
      <c r="R972" s="76"/>
      <c r="S972" s="76"/>
      <c r="T972" s="76"/>
      <c r="U972" s="76"/>
      <c r="V972" s="76"/>
      <c r="W972" s="80"/>
      <c r="X972" s="69"/>
      <c r="Y972" s="25"/>
      <c r="Z972" s="25"/>
      <c r="AA972" s="8"/>
      <c r="AB972" s="28"/>
      <c r="AC972" s="23"/>
      <c r="AD972" s="8"/>
      <c r="AE972" s="8"/>
      <c r="AF972" s="25"/>
      <c r="AG972" s="6"/>
      <c r="AH972" s="23"/>
      <c r="AI972" s="173"/>
      <c r="AJ972" s="26"/>
      <c r="AK972" s="23"/>
      <c r="AL972" s="25"/>
      <c r="AM972" s="6"/>
      <c r="AN972" s="23"/>
      <c r="AO972" s="247"/>
      <c r="AP972" s="243" t="str">
        <f>IF(AD972="UI",VLOOKUP(AB972,'Convert Internation Units'!$A$2:$D$33,4,FALSE),IF(AB972="Penethamate hydroiodide",0.63,IF(AB972="Benzylpenicillin Procaine /
 Benzathine Penicillin",0.61,IF(AB972="Benzathine Penicillin",0.61,IF(AB972="Procaine benzylpenicillin",0.61,IF(AB972=Prodrug!E969,Prodrug!E969,Prodrug!E969))))))</f>
        <v/>
      </c>
      <c r="AQ972" s="240" t="str">
        <f>IFERROR((((Calculations!C969*Calculations!G969)/Calculations!E969)*'Data Entry'!X972),"")</f>
        <v/>
      </c>
      <c r="AR972" s="141" t="str">
        <f>IFERROR(VLOOKUP(AB972,Lists!$P$2:$Q$182,2,0),"")</f>
        <v/>
      </c>
      <c r="AS972" s="143" t="str">
        <f>IF(AI972="UI",VLOOKUP(AG972,'Convert Internation Units'!$A$2:$D$33,4,FALSE),IF(AG972="Penethamate hydroiodide",0.63,IF(AG972="Benzylpenicillin Procaine /
 Benzathine Penicillin",0.61,IF(AG972="Benzathine Penicillin",0.61,IF(AG972="Procaine benzylpenicillin",0.61,IF(AG972=Prodrug!F969,Prodrug!F969,Prodrug!F969))))))</f>
        <v/>
      </c>
      <c r="AT972" s="240" t="str">
        <f>IFERROR((((Calculations!K969*Calculations!G969)/Calculations!E969)*'Data Entry'!X972),"")</f>
        <v/>
      </c>
      <c r="AU972" s="146" t="str">
        <f>IFERROR(VLOOKUP(AG972,Lists!$P$2:$Q$182,2,0),"")</f>
        <v/>
      </c>
      <c r="AV972" s="143" t="str">
        <f>IF(AL972="UI",VLOOKUP(AJ972,'Convert Internation Units'!$A$2:$D$33,4,FALSE),IF(AJ972="Penethamate hydroiodide",0.63,IF(AJ972="Benzylpenicillin Procaine /
 Benzathine Penicillin",0.61,IF(AJ972="Benzathine Penicillin",0.61,IF(AJ972="Procaine benzylpenicillin",0.61,IF(AJ972=Prodrug!G969,Prodrug!G969,Prodrug!G969))))))</f>
        <v/>
      </c>
      <c r="AW972" s="240" t="str">
        <f>IFERROR((((Calculations!O969*Calculations!G969)/Calculations!E969)*'Data Entry'!X972),"")</f>
        <v/>
      </c>
      <c r="AX972" s="146" t="str">
        <f>IFERROR(VLOOKUP(AJ972,Lists!$P$2:$Q$182,2,0),"")</f>
        <v/>
      </c>
      <c r="AY972" s="143" t="str">
        <f>IF(AO972="UI",VLOOKUP(AM972,'Convert Internation Units'!$A$2:$D$33,4,FALSE),IF(AM972="Penethamate hydroiodide",0.63,IF(AM972="Benzylpenicillin Procaine /
 Benzathine Penicillin",0.61,IF(AM972="Benzathine Penicillin",0.61,IF(AM972="Procaine benzylpenicillin",0.61,IF(AM972=Prodrug!H969,Prodrug!H969,Prodrug!H969))))))</f>
        <v/>
      </c>
      <c r="AZ972" s="240" t="str">
        <f>IFERROR((((Calculations!S969*Calculations!G969)/Calculations!E969)*'Data Entry'!X972),"")</f>
        <v/>
      </c>
      <c r="BA972" s="146" t="str">
        <f>IFERROR(VLOOKUP(AM972,Lists!$P$2:$Q$182,2,0),"")</f>
        <v/>
      </c>
    </row>
    <row r="973" spans="1:53" s="5" customFormat="1">
      <c r="A973" s="116">
        <v>967</v>
      </c>
      <c r="B973" s="232"/>
      <c r="C973" s="105"/>
      <c r="D973" s="105"/>
      <c r="E973" s="105"/>
      <c r="F973" s="106"/>
      <c r="G973" s="107"/>
      <c r="H973" s="107"/>
      <c r="I973" s="108"/>
      <c r="J973" s="110"/>
      <c r="K973" s="110"/>
      <c r="L973" s="110"/>
      <c r="M973" s="110"/>
      <c r="N973" s="110"/>
      <c r="O973" s="110"/>
      <c r="P973" s="110"/>
      <c r="Q973" s="110"/>
      <c r="R973" s="110"/>
      <c r="S973" s="110"/>
      <c r="T973" s="110"/>
      <c r="U973" s="110"/>
      <c r="V973" s="110"/>
      <c r="W973" s="109"/>
      <c r="X973" s="111"/>
      <c r="Y973" s="112"/>
      <c r="Z973" s="112"/>
      <c r="AA973" s="113"/>
      <c r="AB973" s="114"/>
      <c r="AC973" s="115"/>
      <c r="AD973" s="113"/>
      <c r="AE973" s="113"/>
      <c r="AF973" s="112"/>
      <c r="AG973" s="116"/>
      <c r="AH973" s="115"/>
      <c r="AI973" s="174"/>
      <c r="AJ973" s="104"/>
      <c r="AK973" s="115"/>
      <c r="AL973" s="112"/>
      <c r="AM973" s="116"/>
      <c r="AN973" s="115"/>
      <c r="AO973" s="248"/>
      <c r="AP973" s="242" t="str">
        <f>IF(AD973="UI",VLOOKUP(AB973,'Convert Internation Units'!$A$2:$D$33,4,FALSE),IF(AB973="Penethamate hydroiodide",0.63,IF(AB973="Benzylpenicillin Procaine /
 Benzathine Penicillin",0.61,IF(AB973="Benzathine Penicillin",0.61,IF(AB973="Procaine benzylpenicillin",0.61,IF(AB973=Prodrug!E970,Prodrug!E970,Prodrug!E970))))))</f>
        <v/>
      </c>
      <c r="AQ973" s="239" t="str">
        <f>IFERROR((((Calculations!C970*Calculations!G970)/Calculations!E970)*'Data Entry'!X973),"")</f>
        <v/>
      </c>
      <c r="AR973" s="234" t="str">
        <f>IFERROR(VLOOKUP(AB973,Lists!$P$2:$Q$182,2,0),"")</f>
        <v/>
      </c>
      <c r="AS973" s="233" t="str">
        <f>IF(AI973="UI",VLOOKUP(AG973,'Convert Internation Units'!$A$2:$D$33,4,FALSE),IF(AG973="Penethamate hydroiodide",0.63,IF(AG973="Benzylpenicillin Procaine /
 Benzathine Penicillin",0.61,IF(AG973="Benzathine Penicillin",0.61,IF(AG973="Procaine benzylpenicillin",0.61,IF(AG973=Prodrug!F970,Prodrug!F970,Prodrug!F970))))))</f>
        <v/>
      </c>
      <c r="AT973" s="239" t="str">
        <f>IFERROR((((Calculations!K970*Calculations!G970)/Calculations!E970)*'Data Entry'!X973),"")</f>
        <v/>
      </c>
      <c r="AU973" s="235" t="str">
        <f>IFERROR(VLOOKUP(AG973,Lists!$P$2:$Q$182,2,0),"")</f>
        <v/>
      </c>
      <c r="AV973" s="233" t="str">
        <f>IF(AL973="UI",VLOOKUP(AJ973,'Convert Internation Units'!$A$2:$D$33,4,FALSE),IF(AJ973="Penethamate hydroiodide",0.63,IF(AJ973="Benzylpenicillin Procaine /
 Benzathine Penicillin",0.61,IF(AJ973="Benzathine Penicillin",0.61,IF(AJ973="Procaine benzylpenicillin",0.61,IF(AJ973=Prodrug!G970,Prodrug!G970,Prodrug!G970))))))</f>
        <v/>
      </c>
      <c r="AW973" s="239" t="str">
        <f>IFERROR((((Calculations!O970*Calculations!G970)/Calculations!E970)*'Data Entry'!X973),"")</f>
        <v/>
      </c>
      <c r="AX973" s="235" t="str">
        <f>IFERROR(VLOOKUP(AJ973,Lists!$P$2:$Q$182,2,0),"")</f>
        <v/>
      </c>
      <c r="AY973" s="233" t="str">
        <f>IF(AO973="UI",VLOOKUP(AM973,'Convert Internation Units'!$A$2:$D$33,4,FALSE),IF(AM973="Penethamate hydroiodide",0.63,IF(AM973="Benzylpenicillin Procaine /
 Benzathine Penicillin",0.61,IF(AM973="Benzathine Penicillin",0.61,IF(AM973="Procaine benzylpenicillin",0.61,IF(AM973=Prodrug!H970,Prodrug!H970,Prodrug!H970))))))</f>
        <v/>
      </c>
      <c r="AZ973" s="239" t="str">
        <f>IFERROR((((Calculations!S970*Calculations!G970)/Calculations!E970)*'Data Entry'!X973),"")</f>
        <v/>
      </c>
      <c r="BA973" s="235" t="str">
        <f>IFERROR(VLOOKUP(AM973,Lists!$P$2:$Q$182,2,0),"")</f>
        <v/>
      </c>
    </row>
    <row r="974" spans="1:53" s="5" customFormat="1">
      <c r="A974" s="6">
        <v>968</v>
      </c>
      <c r="B974" s="231"/>
      <c r="C974" s="7"/>
      <c r="D974" s="7"/>
      <c r="E974" s="7"/>
      <c r="F974" s="67"/>
      <c r="G974" s="79"/>
      <c r="H974" s="79"/>
      <c r="I974" s="75"/>
      <c r="J974" s="76"/>
      <c r="K974" s="76"/>
      <c r="L974" s="76"/>
      <c r="M974" s="76"/>
      <c r="N974" s="76"/>
      <c r="O974" s="76"/>
      <c r="P974" s="76"/>
      <c r="Q974" s="76"/>
      <c r="R974" s="76"/>
      <c r="S974" s="76"/>
      <c r="T974" s="76"/>
      <c r="U974" s="76"/>
      <c r="V974" s="76"/>
      <c r="W974" s="80"/>
      <c r="X974" s="69"/>
      <c r="Y974" s="25"/>
      <c r="Z974" s="25"/>
      <c r="AA974" s="8"/>
      <c r="AB974" s="28"/>
      <c r="AC974" s="23"/>
      <c r="AD974" s="8"/>
      <c r="AE974" s="8"/>
      <c r="AF974" s="25"/>
      <c r="AG974" s="6"/>
      <c r="AH974" s="23"/>
      <c r="AI974" s="173"/>
      <c r="AJ974" s="26"/>
      <c r="AK974" s="23"/>
      <c r="AL974" s="25"/>
      <c r="AM974" s="6"/>
      <c r="AN974" s="23"/>
      <c r="AO974" s="247"/>
      <c r="AP974" s="243" t="str">
        <f>IF(AD974="UI",VLOOKUP(AB974,'Convert Internation Units'!$A$2:$D$33,4,FALSE),IF(AB974="Penethamate hydroiodide",0.63,IF(AB974="Benzylpenicillin Procaine /
 Benzathine Penicillin",0.61,IF(AB974="Benzathine Penicillin",0.61,IF(AB974="Procaine benzylpenicillin",0.61,IF(AB974=Prodrug!E971,Prodrug!E971,Prodrug!E971))))))</f>
        <v/>
      </c>
      <c r="AQ974" s="240" t="str">
        <f>IFERROR((((Calculations!C971*Calculations!G971)/Calculations!E971)*'Data Entry'!X974),"")</f>
        <v/>
      </c>
      <c r="AR974" s="141" t="str">
        <f>IFERROR(VLOOKUP(AB974,Lists!$P$2:$Q$182,2,0),"")</f>
        <v/>
      </c>
      <c r="AS974" s="143" t="str">
        <f>IF(AI974="UI",VLOOKUP(AG974,'Convert Internation Units'!$A$2:$D$33,4,FALSE),IF(AG974="Penethamate hydroiodide",0.63,IF(AG974="Benzylpenicillin Procaine /
 Benzathine Penicillin",0.61,IF(AG974="Benzathine Penicillin",0.61,IF(AG974="Procaine benzylpenicillin",0.61,IF(AG974=Prodrug!F971,Prodrug!F971,Prodrug!F971))))))</f>
        <v/>
      </c>
      <c r="AT974" s="240" t="str">
        <f>IFERROR((((Calculations!K971*Calculations!G971)/Calculations!E971)*'Data Entry'!X974),"")</f>
        <v/>
      </c>
      <c r="AU974" s="146" t="str">
        <f>IFERROR(VLOOKUP(AG974,Lists!$P$2:$Q$182,2,0),"")</f>
        <v/>
      </c>
      <c r="AV974" s="143" t="str">
        <f>IF(AL974="UI",VLOOKUP(AJ974,'Convert Internation Units'!$A$2:$D$33,4,FALSE),IF(AJ974="Penethamate hydroiodide",0.63,IF(AJ974="Benzylpenicillin Procaine /
 Benzathine Penicillin",0.61,IF(AJ974="Benzathine Penicillin",0.61,IF(AJ974="Procaine benzylpenicillin",0.61,IF(AJ974=Prodrug!G971,Prodrug!G971,Prodrug!G971))))))</f>
        <v/>
      </c>
      <c r="AW974" s="240" t="str">
        <f>IFERROR((((Calculations!O971*Calculations!G971)/Calculations!E971)*'Data Entry'!X974),"")</f>
        <v/>
      </c>
      <c r="AX974" s="146" t="str">
        <f>IFERROR(VLOOKUP(AJ974,Lists!$P$2:$Q$182,2,0),"")</f>
        <v/>
      </c>
      <c r="AY974" s="143" t="str">
        <f>IF(AO974="UI",VLOOKUP(AM974,'Convert Internation Units'!$A$2:$D$33,4,FALSE),IF(AM974="Penethamate hydroiodide",0.63,IF(AM974="Benzylpenicillin Procaine /
 Benzathine Penicillin",0.61,IF(AM974="Benzathine Penicillin",0.61,IF(AM974="Procaine benzylpenicillin",0.61,IF(AM974=Prodrug!H971,Prodrug!H971,Prodrug!H971))))))</f>
        <v/>
      </c>
      <c r="AZ974" s="240" t="str">
        <f>IFERROR((((Calculations!S971*Calculations!G971)/Calculations!E971)*'Data Entry'!X974),"")</f>
        <v/>
      </c>
      <c r="BA974" s="146" t="str">
        <f>IFERROR(VLOOKUP(AM974,Lists!$P$2:$Q$182,2,0),"")</f>
        <v/>
      </c>
    </row>
    <row r="975" spans="1:53" s="5" customFormat="1">
      <c r="A975" s="116">
        <v>969</v>
      </c>
      <c r="B975" s="232"/>
      <c r="C975" s="105"/>
      <c r="D975" s="105"/>
      <c r="E975" s="105"/>
      <c r="F975" s="106"/>
      <c r="G975" s="107"/>
      <c r="H975" s="107"/>
      <c r="I975" s="108"/>
      <c r="J975" s="110"/>
      <c r="K975" s="110"/>
      <c r="L975" s="110"/>
      <c r="M975" s="110"/>
      <c r="N975" s="110"/>
      <c r="O975" s="110"/>
      <c r="P975" s="110"/>
      <c r="Q975" s="110"/>
      <c r="R975" s="110"/>
      <c r="S975" s="110"/>
      <c r="T975" s="110"/>
      <c r="U975" s="110"/>
      <c r="V975" s="110"/>
      <c r="W975" s="109"/>
      <c r="X975" s="111"/>
      <c r="Y975" s="112"/>
      <c r="Z975" s="112"/>
      <c r="AA975" s="113"/>
      <c r="AB975" s="114"/>
      <c r="AC975" s="115"/>
      <c r="AD975" s="113"/>
      <c r="AE975" s="113"/>
      <c r="AF975" s="112"/>
      <c r="AG975" s="116"/>
      <c r="AH975" s="115"/>
      <c r="AI975" s="174"/>
      <c r="AJ975" s="104"/>
      <c r="AK975" s="115"/>
      <c r="AL975" s="112"/>
      <c r="AM975" s="116"/>
      <c r="AN975" s="115"/>
      <c r="AO975" s="248"/>
      <c r="AP975" s="242" t="str">
        <f>IF(AD975="UI",VLOOKUP(AB975,'Convert Internation Units'!$A$2:$D$33,4,FALSE),IF(AB975="Penethamate hydroiodide",0.63,IF(AB975="Benzylpenicillin Procaine /
 Benzathine Penicillin",0.61,IF(AB975="Benzathine Penicillin",0.61,IF(AB975="Procaine benzylpenicillin",0.61,IF(AB975=Prodrug!E972,Prodrug!E972,Prodrug!E972))))))</f>
        <v/>
      </c>
      <c r="AQ975" s="239" t="str">
        <f>IFERROR((((Calculations!C972*Calculations!G972)/Calculations!E972)*'Data Entry'!X975),"")</f>
        <v/>
      </c>
      <c r="AR975" s="234" t="str">
        <f>IFERROR(VLOOKUP(AB975,Lists!$P$2:$Q$182,2,0),"")</f>
        <v/>
      </c>
      <c r="AS975" s="233" t="str">
        <f>IF(AI975="UI",VLOOKUP(AG975,'Convert Internation Units'!$A$2:$D$33,4,FALSE),IF(AG975="Penethamate hydroiodide",0.63,IF(AG975="Benzylpenicillin Procaine /
 Benzathine Penicillin",0.61,IF(AG975="Benzathine Penicillin",0.61,IF(AG975="Procaine benzylpenicillin",0.61,IF(AG975=Prodrug!F972,Prodrug!F972,Prodrug!F972))))))</f>
        <v/>
      </c>
      <c r="AT975" s="239" t="str">
        <f>IFERROR((((Calculations!K972*Calculations!G972)/Calculations!E972)*'Data Entry'!X975),"")</f>
        <v/>
      </c>
      <c r="AU975" s="235" t="str">
        <f>IFERROR(VLOOKUP(AG975,Lists!$P$2:$Q$182,2,0),"")</f>
        <v/>
      </c>
      <c r="AV975" s="233" t="str">
        <f>IF(AL975="UI",VLOOKUP(AJ975,'Convert Internation Units'!$A$2:$D$33,4,FALSE),IF(AJ975="Penethamate hydroiodide",0.63,IF(AJ975="Benzylpenicillin Procaine /
 Benzathine Penicillin",0.61,IF(AJ975="Benzathine Penicillin",0.61,IF(AJ975="Procaine benzylpenicillin",0.61,IF(AJ975=Prodrug!G972,Prodrug!G972,Prodrug!G972))))))</f>
        <v/>
      </c>
      <c r="AW975" s="239" t="str">
        <f>IFERROR((((Calculations!O972*Calculations!G972)/Calculations!E972)*'Data Entry'!X975),"")</f>
        <v/>
      </c>
      <c r="AX975" s="235" t="str">
        <f>IFERROR(VLOOKUP(AJ975,Lists!$P$2:$Q$182,2,0),"")</f>
        <v/>
      </c>
      <c r="AY975" s="233" t="str">
        <f>IF(AO975="UI",VLOOKUP(AM975,'Convert Internation Units'!$A$2:$D$33,4,FALSE),IF(AM975="Penethamate hydroiodide",0.63,IF(AM975="Benzylpenicillin Procaine /
 Benzathine Penicillin",0.61,IF(AM975="Benzathine Penicillin",0.61,IF(AM975="Procaine benzylpenicillin",0.61,IF(AM975=Prodrug!H972,Prodrug!H972,Prodrug!H972))))))</f>
        <v/>
      </c>
      <c r="AZ975" s="239" t="str">
        <f>IFERROR((((Calculations!S972*Calculations!G972)/Calculations!E972)*'Data Entry'!X975),"")</f>
        <v/>
      </c>
      <c r="BA975" s="235" t="str">
        <f>IFERROR(VLOOKUP(AM975,Lists!$P$2:$Q$182,2,0),"")</f>
        <v/>
      </c>
    </row>
    <row r="976" spans="1:53" s="5" customFormat="1">
      <c r="A976" s="6">
        <v>970</v>
      </c>
      <c r="B976" s="231"/>
      <c r="C976" s="7"/>
      <c r="D976" s="7"/>
      <c r="E976" s="7"/>
      <c r="F976" s="67"/>
      <c r="G976" s="79"/>
      <c r="H976" s="79"/>
      <c r="I976" s="75"/>
      <c r="J976" s="76"/>
      <c r="K976" s="76"/>
      <c r="L976" s="76"/>
      <c r="M976" s="76"/>
      <c r="N976" s="76"/>
      <c r="O976" s="76"/>
      <c r="P976" s="76"/>
      <c r="Q976" s="76"/>
      <c r="R976" s="76"/>
      <c r="S976" s="76"/>
      <c r="T976" s="76"/>
      <c r="U976" s="76"/>
      <c r="V976" s="76"/>
      <c r="W976" s="80"/>
      <c r="X976" s="69"/>
      <c r="Y976" s="25"/>
      <c r="Z976" s="25"/>
      <c r="AA976" s="8"/>
      <c r="AB976" s="28"/>
      <c r="AC976" s="23"/>
      <c r="AD976" s="8"/>
      <c r="AE976" s="8"/>
      <c r="AF976" s="25"/>
      <c r="AG976" s="6"/>
      <c r="AH976" s="23"/>
      <c r="AI976" s="173"/>
      <c r="AJ976" s="26"/>
      <c r="AK976" s="23"/>
      <c r="AL976" s="25"/>
      <c r="AM976" s="6"/>
      <c r="AN976" s="23"/>
      <c r="AO976" s="247"/>
      <c r="AP976" s="243" t="str">
        <f>IF(AD976="UI",VLOOKUP(AB976,'Convert Internation Units'!$A$2:$D$33,4,FALSE),IF(AB976="Penethamate hydroiodide",0.63,IF(AB976="Benzylpenicillin Procaine /
 Benzathine Penicillin",0.61,IF(AB976="Benzathine Penicillin",0.61,IF(AB976="Procaine benzylpenicillin",0.61,IF(AB976=Prodrug!E973,Prodrug!E973,Prodrug!E973))))))</f>
        <v/>
      </c>
      <c r="AQ976" s="240" t="str">
        <f>IFERROR((((Calculations!C973*Calculations!G973)/Calculations!E973)*'Data Entry'!X976),"")</f>
        <v/>
      </c>
      <c r="AR976" s="141" t="str">
        <f>IFERROR(VLOOKUP(AB976,Lists!$P$2:$Q$182,2,0),"")</f>
        <v/>
      </c>
      <c r="AS976" s="143" t="str">
        <f>IF(AI976="UI",VLOOKUP(AG976,'Convert Internation Units'!$A$2:$D$33,4,FALSE),IF(AG976="Penethamate hydroiodide",0.63,IF(AG976="Benzylpenicillin Procaine /
 Benzathine Penicillin",0.61,IF(AG976="Benzathine Penicillin",0.61,IF(AG976="Procaine benzylpenicillin",0.61,IF(AG976=Prodrug!F973,Prodrug!F973,Prodrug!F973))))))</f>
        <v/>
      </c>
      <c r="AT976" s="240" t="str">
        <f>IFERROR((((Calculations!K973*Calculations!G973)/Calculations!E973)*'Data Entry'!X976),"")</f>
        <v/>
      </c>
      <c r="AU976" s="146" t="str">
        <f>IFERROR(VLOOKUP(AG976,Lists!$P$2:$Q$182,2,0),"")</f>
        <v/>
      </c>
      <c r="AV976" s="143" t="str">
        <f>IF(AL976="UI",VLOOKUP(AJ976,'Convert Internation Units'!$A$2:$D$33,4,FALSE),IF(AJ976="Penethamate hydroiodide",0.63,IF(AJ976="Benzylpenicillin Procaine /
 Benzathine Penicillin",0.61,IF(AJ976="Benzathine Penicillin",0.61,IF(AJ976="Procaine benzylpenicillin",0.61,IF(AJ976=Prodrug!G973,Prodrug!G973,Prodrug!G973))))))</f>
        <v/>
      </c>
      <c r="AW976" s="240" t="str">
        <f>IFERROR((((Calculations!O973*Calculations!G973)/Calculations!E973)*'Data Entry'!X976),"")</f>
        <v/>
      </c>
      <c r="AX976" s="146" t="str">
        <f>IFERROR(VLOOKUP(AJ976,Lists!$P$2:$Q$182,2,0),"")</f>
        <v/>
      </c>
      <c r="AY976" s="143" t="str">
        <f>IF(AO976="UI",VLOOKUP(AM976,'Convert Internation Units'!$A$2:$D$33,4,FALSE),IF(AM976="Penethamate hydroiodide",0.63,IF(AM976="Benzylpenicillin Procaine /
 Benzathine Penicillin",0.61,IF(AM976="Benzathine Penicillin",0.61,IF(AM976="Procaine benzylpenicillin",0.61,IF(AM976=Prodrug!H973,Prodrug!H973,Prodrug!H973))))))</f>
        <v/>
      </c>
      <c r="AZ976" s="240" t="str">
        <f>IFERROR((((Calculations!S973*Calculations!G973)/Calculations!E973)*'Data Entry'!X976),"")</f>
        <v/>
      </c>
      <c r="BA976" s="146" t="str">
        <f>IFERROR(VLOOKUP(AM976,Lists!$P$2:$Q$182,2,0),"")</f>
        <v/>
      </c>
    </row>
    <row r="977" spans="1:53" s="5" customFormat="1">
      <c r="A977" s="116">
        <v>971</v>
      </c>
      <c r="B977" s="232"/>
      <c r="C977" s="105"/>
      <c r="D977" s="105"/>
      <c r="E977" s="105"/>
      <c r="F977" s="106"/>
      <c r="G977" s="107"/>
      <c r="H977" s="107"/>
      <c r="I977" s="108"/>
      <c r="J977" s="110"/>
      <c r="K977" s="110"/>
      <c r="L977" s="110"/>
      <c r="M977" s="110"/>
      <c r="N977" s="110"/>
      <c r="O977" s="110"/>
      <c r="P977" s="110"/>
      <c r="Q977" s="110"/>
      <c r="R977" s="110"/>
      <c r="S977" s="110"/>
      <c r="T977" s="110"/>
      <c r="U977" s="110"/>
      <c r="V977" s="110"/>
      <c r="W977" s="109"/>
      <c r="X977" s="111"/>
      <c r="Y977" s="112"/>
      <c r="Z977" s="112"/>
      <c r="AA977" s="113"/>
      <c r="AB977" s="114"/>
      <c r="AC977" s="115"/>
      <c r="AD977" s="113"/>
      <c r="AE977" s="113"/>
      <c r="AF977" s="112"/>
      <c r="AG977" s="116"/>
      <c r="AH977" s="115"/>
      <c r="AI977" s="174"/>
      <c r="AJ977" s="104"/>
      <c r="AK977" s="115"/>
      <c r="AL977" s="112"/>
      <c r="AM977" s="116"/>
      <c r="AN977" s="115"/>
      <c r="AO977" s="248"/>
      <c r="AP977" s="242" t="str">
        <f>IF(AD977="UI",VLOOKUP(AB977,'Convert Internation Units'!$A$2:$D$33,4,FALSE),IF(AB977="Penethamate hydroiodide",0.63,IF(AB977="Benzylpenicillin Procaine /
 Benzathine Penicillin",0.61,IF(AB977="Benzathine Penicillin",0.61,IF(AB977="Procaine benzylpenicillin",0.61,IF(AB977=Prodrug!E974,Prodrug!E974,Prodrug!E974))))))</f>
        <v/>
      </c>
      <c r="AQ977" s="239" t="str">
        <f>IFERROR((((Calculations!C974*Calculations!G974)/Calculations!E974)*'Data Entry'!X977),"")</f>
        <v/>
      </c>
      <c r="AR977" s="234" t="str">
        <f>IFERROR(VLOOKUP(AB977,Lists!$P$2:$Q$182,2,0),"")</f>
        <v/>
      </c>
      <c r="AS977" s="233" t="str">
        <f>IF(AI977="UI",VLOOKUP(AG977,'Convert Internation Units'!$A$2:$D$33,4,FALSE),IF(AG977="Penethamate hydroiodide",0.63,IF(AG977="Benzylpenicillin Procaine /
 Benzathine Penicillin",0.61,IF(AG977="Benzathine Penicillin",0.61,IF(AG977="Procaine benzylpenicillin",0.61,IF(AG977=Prodrug!F974,Prodrug!F974,Prodrug!F974))))))</f>
        <v/>
      </c>
      <c r="AT977" s="239" t="str">
        <f>IFERROR((((Calculations!K974*Calculations!G974)/Calculations!E974)*'Data Entry'!X977),"")</f>
        <v/>
      </c>
      <c r="AU977" s="235" t="str">
        <f>IFERROR(VLOOKUP(AG977,Lists!$P$2:$Q$182,2,0),"")</f>
        <v/>
      </c>
      <c r="AV977" s="233" t="str">
        <f>IF(AL977="UI",VLOOKUP(AJ977,'Convert Internation Units'!$A$2:$D$33,4,FALSE),IF(AJ977="Penethamate hydroiodide",0.63,IF(AJ977="Benzylpenicillin Procaine /
 Benzathine Penicillin",0.61,IF(AJ977="Benzathine Penicillin",0.61,IF(AJ977="Procaine benzylpenicillin",0.61,IF(AJ977=Prodrug!G974,Prodrug!G974,Prodrug!G974))))))</f>
        <v/>
      </c>
      <c r="AW977" s="239" t="str">
        <f>IFERROR((((Calculations!O974*Calculations!G974)/Calculations!E974)*'Data Entry'!X977),"")</f>
        <v/>
      </c>
      <c r="AX977" s="235" t="str">
        <f>IFERROR(VLOOKUP(AJ977,Lists!$P$2:$Q$182,2,0),"")</f>
        <v/>
      </c>
      <c r="AY977" s="233" t="str">
        <f>IF(AO977="UI",VLOOKUP(AM977,'Convert Internation Units'!$A$2:$D$33,4,FALSE),IF(AM977="Penethamate hydroiodide",0.63,IF(AM977="Benzylpenicillin Procaine /
 Benzathine Penicillin",0.61,IF(AM977="Benzathine Penicillin",0.61,IF(AM977="Procaine benzylpenicillin",0.61,IF(AM977=Prodrug!H974,Prodrug!H974,Prodrug!H974))))))</f>
        <v/>
      </c>
      <c r="AZ977" s="239" t="str">
        <f>IFERROR((((Calculations!S974*Calculations!G974)/Calculations!E974)*'Data Entry'!X977),"")</f>
        <v/>
      </c>
      <c r="BA977" s="235" t="str">
        <f>IFERROR(VLOOKUP(AM977,Lists!$P$2:$Q$182,2,0),"")</f>
        <v/>
      </c>
    </row>
    <row r="978" spans="1:53" s="5" customFormat="1">
      <c r="A978" s="6">
        <v>972</v>
      </c>
      <c r="B978" s="231"/>
      <c r="C978" s="7"/>
      <c r="D978" s="7"/>
      <c r="E978" s="7"/>
      <c r="F978" s="67"/>
      <c r="G978" s="79"/>
      <c r="H978" s="79"/>
      <c r="I978" s="75"/>
      <c r="J978" s="76"/>
      <c r="K978" s="76"/>
      <c r="L978" s="76"/>
      <c r="M978" s="76"/>
      <c r="N978" s="76"/>
      <c r="O978" s="76"/>
      <c r="P978" s="76"/>
      <c r="Q978" s="76"/>
      <c r="R978" s="76"/>
      <c r="S978" s="76"/>
      <c r="T978" s="76"/>
      <c r="U978" s="76"/>
      <c r="V978" s="76"/>
      <c r="W978" s="80"/>
      <c r="X978" s="69"/>
      <c r="Y978" s="25"/>
      <c r="Z978" s="25"/>
      <c r="AA978" s="8"/>
      <c r="AB978" s="28"/>
      <c r="AC978" s="23"/>
      <c r="AD978" s="8"/>
      <c r="AE978" s="8"/>
      <c r="AF978" s="25"/>
      <c r="AG978" s="6"/>
      <c r="AH978" s="23"/>
      <c r="AI978" s="173"/>
      <c r="AJ978" s="26"/>
      <c r="AK978" s="23"/>
      <c r="AL978" s="25"/>
      <c r="AM978" s="6"/>
      <c r="AN978" s="23"/>
      <c r="AO978" s="247"/>
      <c r="AP978" s="243" t="str">
        <f>IF(AD978="UI",VLOOKUP(AB978,'Convert Internation Units'!$A$2:$D$33,4,FALSE),IF(AB978="Penethamate hydroiodide",0.63,IF(AB978="Benzylpenicillin Procaine /
 Benzathine Penicillin",0.61,IF(AB978="Benzathine Penicillin",0.61,IF(AB978="Procaine benzylpenicillin",0.61,IF(AB978=Prodrug!E975,Prodrug!E975,Prodrug!E975))))))</f>
        <v/>
      </c>
      <c r="AQ978" s="240" t="str">
        <f>IFERROR((((Calculations!C975*Calculations!G975)/Calculations!E975)*'Data Entry'!X978),"")</f>
        <v/>
      </c>
      <c r="AR978" s="141" t="str">
        <f>IFERROR(VLOOKUP(AB978,Lists!$P$2:$Q$182,2,0),"")</f>
        <v/>
      </c>
      <c r="AS978" s="143" t="str">
        <f>IF(AI978="UI",VLOOKUP(AG978,'Convert Internation Units'!$A$2:$D$33,4,FALSE),IF(AG978="Penethamate hydroiodide",0.63,IF(AG978="Benzylpenicillin Procaine /
 Benzathine Penicillin",0.61,IF(AG978="Benzathine Penicillin",0.61,IF(AG978="Procaine benzylpenicillin",0.61,IF(AG978=Prodrug!F975,Prodrug!F975,Prodrug!F975))))))</f>
        <v/>
      </c>
      <c r="AT978" s="240" t="str">
        <f>IFERROR((((Calculations!K975*Calculations!G975)/Calculations!E975)*'Data Entry'!X978),"")</f>
        <v/>
      </c>
      <c r="AU978" s="146" t="str">
        <f>IFERROR(VLOOKUP(AG978,Lists!$P$2:$Q$182,2,0),"")</f>
        <v/>
      </c>
      <c r="AV978" s="143" t="str">
        <f>IF(AL978="UI",VLOOKUP(AJ978,'Convert Internation Units'!$A$2:$D$33,4,FALSE),IF(AJ978="Penethamate hydroiodide",0.63,IF(AJ978="Benzylpenicillin Procaine /
 Benzathine Penicillin",0.61,IF(AJ978="Benzathine Penicillin",0.61,IF(AJ978="Procaine benzylpenicillin",0.61,IF(AJ978=Prodrug!G975,Prodrug!G975,Prodrug!G975))))))</f>
        <v/>
      </c>
      <c r="AW978" s="240" t="str">
        <f>IFERROR((((Calculations!O975*Calculations!G975)/Calculations!E975)*'Data Entry'!X978),"")</f>
        <v/>
      </c>
      <c r="AX978" s="146" t="str">
        <f>IFERROR(VLOOKUP(AJ978,Lists!$P$2:$Q$182,2,0),"")</f>
        <v/>
      </c>
      <c r="AY978" s="143" t="str">
        <f>IF(AO978="UI",VLOOKUP(AM978,'Convert Internation Units'!$A$2:$D$33,4,FALSE),IF(AM978="Penethamate hydroiodide",0.63,IF(AM978="Benzylpenicillin Procaine /
 Benzathine Penicillin",0.61,IF(AM978="Benzathine Penicillin",0.61,IF(AM978="Procaine benzylpenicillin",0.61,IF(AM978=Prodrug!H975,Prodrug!H975,Prodrug!H975))))))</f>
        <v/>
      </c>
      <c r="AZ978" s="240" t="str">
        <f>IFERROR((((Calculations!S975*Calculations!G975)/Calculations!E975)*'Data Entry'!X978),"")</f>
        <v/>
      </c>
      <c r="BA978" s="146" t="str">
        <f>IFERROR(VLOOKUP(AM978,Lists!$P$2:$Q$182,2,0),"")</f>
        <v/>
      </c>
    </row>
    <row r="979" spans="1:53" s="5" customFormat="1">
      <c r="A979" s="116">
        <v>973</v>
      </c>
      <c r="B979" s="232"/>
      <c r="C979" s="105"/>
      <c r="D979" s="105"/>
      <c r="E979" s="105"/>
      <c r="F979" s="106"/>
      <c r="G979" s="107"/>
      <c r="H979" s="107"/>
      <c r="I979" s="108"/>
      <c r="J979" s="110"/>
      <c r="K979" s="110"/>
      <c r="L979" s="110"/>
      <c r="M979" s="110"/>
      <c r="N979" s="110"/>
      <c r="O979" s="110"/>
      <c r="P979" s="110"/>
      <c r="Q979" s="110"/>
      <c r="R979" s="110"/>
      <c r="S979" s="110"/>
      <c r="T979" s="110"/>
      <c r="U979" s="110"/>
      <c r="V979" s="110"/>
      <c r="W979" s="109"/>
      <c r="X979" s="111"/>
      <c r="Y979" s="112"/>
      <c r="Z979" s="112"/>
      <c r="AA979" s="113"/>
      <c r="AB979" s="114"/>
      <c r="AC979" s="115"/>
      <c r="AD979" s="113"/>
      <c r="AE979" s="113"/>
      <c r="AF979" s="112"/>
      <c r="AG979" s="116"/>
      <c r="AH979" s="115"/>
      <c r="AI979" s="174"/>
      <c r="AJ979" s="104"/>
      <c r="AK979" s="115"/>
      <c r="AL979" s="112"/>
      <c r="AM979" s="116"/>
      <c r="AN979" s="115"/>
      <c r="AO979" s="248"/>
      <c r="AP979" s="242" t="str">
        <f>IF(AD979="UI",VLOOKUP(AB979,'Convert Internation Units'!$A$2:$D$33,4,FALSE),IF(AB979="Penethamate hydroiodide",0.63,IF(AB979="Benzylpenicillin Procaine /
 Benzathine Penicillin",0.61,IF(AB979="Benzathine Penicillin",0.61,IF(AB979="Procaine benzylpenicillin",0.61,IF(AB979=Prodrug!E976,Prodrug!E976,Prodrug!E976))))))</f>
        <v/>
      </c>
      <c r="AQ979" s="239" t="str">
        <f>IFERROR((((Calculations!C976*Calculations!G976)/Calculations!E976)*'Data Entry'!X979),"")</f>
        <v/>
      </c>
      <c r="AR979" s="234" t="str">
        <f>IFERROR(VLOOKUP(AB979,Lists!$P$2:$Q$182,2,0),"")</f>
        <v/>
      </c>
      <c r="AS979" s="233" t="str">
        <f>IF(AI979="UI",VLOOKUP(AG979,'Convert Internation Units'!$A$2:$D$33,4,FALSE),IF(AG979="Penethamate hydroiodide",0.63,IF(AG979="Benzylpenicillin Procaine /
 Benzathine Penicillin",0.61,IF(AG979="Benzathine Penicillin",0.61,IF(AG979="Procaine benzylpenicillin",0.61,IF(AG979=Prodrug!F976,Prodrug!F976,Prodrug!F976))))))</f>
        <v/>
      </c>
      <c r="AT979" s="239" t="str">
        <f>IFERROR((((Calculations!K976*Calculations!G976)/Calculations!E976)*'Data Entry'!X979),"")</f>
        <v/>
      </c>
      <c r="AU979" s="235" t="str">
        <f>IFERROR(VLOOKUP(AG979,Lists!$P$2:$Q$182,2,0),"")</f>
        <v/>
      </c>
      <c r="AV979" s="233" t="str">
        <f>IF(AL979="UI",VLOOKUP(AJ979,'Convert Internation Units'!$A$2:$D$33,4,FALSE),IF(AJ979="Penethamate hydroiodide",0.63,IF(AJ979="Benzylpenicillin Procaine /
 Benzathine Penicillin",0.61,IF(AJ979="Benzathine Penicillin",0.61,IF(AJ979="Procaine benzylpenicillin",0.61,IF(AJ979=Prodrug!G976,Prodrug!G976,Prodrug!G976))))))</f>
        <v/>
      </c>
      <c r="AW979" s="239" t="str">
        <f>IFERROR((((Calculations!O976*Calculations!G976)/Calculations!E976)*'Data Entry'!X979),"")</f>
        <v/>
      </c>
      <c r="AX979" s="235" t="str">
        <f>IFERROR(VLOOKUP(AJ979,Lists!$P$2:$Q$182,2,0),"")</f>
        <v/>
      </c>
      <c r="AY979" s="233" t="str">
        <f>IF(AO979="UI",VLOOKUP(AM979,'Convert Internation Units'!$A$2:$D$33,4,FALSE),IF(AM979="Penethamate hydroiodide",0.63,IF(AM979="Benzylpenicillin Procaine /
 Benzathine Penicillin",0.61,IF(AM979="Benzathine Penicillin",0.61,IF(AM979="Procaine benzylpenicillin",0.61,IF(AM979=Prodrug!H976,Prodrug!H976,Prodrug!H976))))))</f>
        <v/>
      </c>
      <c r="AZ979" s="239" t="str">
        <f>IFERROR((((Calculations!S976*Calculations!G976)/Calculations!E976)*'Data Entry'!X979),"")</f>
        <v/>
      </c>
      <c r="BA979" s="235" t="str">
        <f>IFERROR(VLOOKUP(AM979,Lists!$P$2:$Q$182,2,0),"")</f>
        <v/>
      </c>
    </row>
    <row r="980" spans="1:53" s="5" customFormat="1">
      <c r="A980" s="6">
        <v>974</v>
      </c>
      <c r="B980" s="231"/>
      <c r="C980" s="7"/>
      <c r="D980" s="7"/>
      <c r="E980" s="7"/>
      <c r="F980" s="67"/>
      <c r="G980" s="79"/>
      <c r="H980" s="79"/>
      <c r="I980" s="75"/>
      <c r="J980" s="76"/>
      <c r="K980" s="76"/>
      <c r="L980" s="76"/>
      <c r="M980" s="76"/>
      <c r="N980" s="76"/>
      <c r="O980" s="76"/>
      <c r="P980" s="76"/>
      <c r="Q980" s="76"/>
      <c r="R980" s="76"/>
      <c r="S980" s="76"/>
      <c r="T980" s="76"/>
      <c r="U980" s="76"/>
      <c r="V980" s="76"/>
      <c r="W980" s="80"/>
      <c r="X980" s="69"/>
      <c r="Y980" s="25"/>
      <c r="Z980" s="25"/>
      <c r="AA980" s="8"/>
      <c r="AB980" s="28"/>
      <c r="AC980" s="23"/>
      <c r="AD980" s="8"/>
      <c r="AE980" s="8"/>
      <c r="AF980" s="25"/>
      <c r="AG980" s="6"/>
      <c r="AH980" s="23"/>
      <c r="AI980" s="173"/>
      <c r="AJ980" s="26"/>
      <c r="AK980" s="23"/>
      <c r="AL980" s="25"/>
      <c r="AM980" s="6"/>
      <c r="AN980" s="23"/>
      <c r="AO980" s="247"/>
      <c r="AP980" s="243" t="str">
        <f>IF(AD980="UI",VLOOKUP(AB980,'Convert Internation Units'!$A$2:$D$33,4,FALSE),IF(AB980="Penethamate hydroiodide",0.63,IF(AB980="Benzylpenicillin Procaine /
 Benzathine Penicillin",0.61,IF(AB980="Benzathine Penicillin",0.61,IF(AB980="Procaine benzylpenicillin",0.61,IF(AB980=Prodrug!E977,Prodrug!E977,Prodrug!E977))))))</f>
        <v/>
      </c>
      <c r="AQ980" s="240" t="str">
        <f>IFERROR((((Calculations!C977*Calculations!G977)/Calculations!E977)*'Data Entry'!X980),"")</f>
        <v/>
      </c>
      <c r="AR980" s="141" t="str">
        <f>IFERROR(VLOOKUP(AB980,Lists!$P$2:$Q$182,2,0),"")</f>
        <v/>
      </c>
      <c r="AS980" s="143" t="str">
        <f>IF(AI980="UI",VLOOKUP(AG980,'Convert Internation Units'!$A$2:$D$33,4,FALSE),IF(AG980="Penethamate hydroiodide",0.63,IF(AG980="Benzylpenicillin Procaine /
 Benzathine Penicillin",0.61,IF(AG980="Benzathine Penicillin",0.61,IF(AG980="Procaine benzylpenicillin",0.61,IF(AG980=Prodrug!F977,Prodrug!F977,Prodrug!F977))))))</f>
        <v/>
      </c>
      <c r="AT980" s="240" t="str">
        <f>IFERROR((((Calculations!K977*Calculations!G977)/Calculations!E977)*'Data Entry'!X980),"")</f>
        <v/>
      </c>
      <c r="AU980" s="146" t="str">
        <f>IFERROR(VLOOKUP(AG980,Lists!$P$2:$Q$182,2,0),"")</f>
        <v/>
      </c>
      <c r="AV980" s="143" t="str">
        <f>IF(AL980="UI",VLOOKUP(AJ980,'Convert Internation Units'!$A$2:$D$33,4,FALSE),IF(AJ980="Penethamate hydroiodide",0.63,IF(AJ980="Benzylpenicillin Procaine /
 Benzathine Penicillin",0.61,IF(AJ980="Benzathine Penicillin",0.61,IF(AJ980="Procaine benzylpenicillin",0.61,IF(AJ980=Prodrug!G977,Prodrug!G977,Prodrug!G977))))))</f>
        <v/>
      </c>
      <c r="AW980" s="240" t="str">
        <f>IFERROR((((Calculations!O977*Calculations!G977)/Calculations!E977)*'Data Entry'!X980),"")</f>
        <v/>
      </c>
      <c r="AX980" s="146" t="str">
        <f>IFERROR(VLOOKUP(AJ980,Lists!$P$2:$Q$182,2,0),"")</f>
        <v/>
      </c>
      <c r="AY980" s="143" t="str">
        <f>IF(AO980="UI",VLOOKUP(AM980,'Convert Internation Units'!$A$2:$D$33,4,FALSE),IF(AM980="Penethamate hydroiodide",0.63,IF(AM980="Benzylpenicillin Procaine /
 Benzathine Penicillin",0.61,IF(AM980="Benzathine Penicillin",0.61,IF(AM980="Procaine benzylpenicillin",0.61,IF(AM980=Prodrug!H977,Prodrug!H977,Prodrug!H977))))))</f>
        <v/>
      </c>
      <c r="AZ980" s="240" t="str">
        <f>IFERROR((((Calculations!S977*Calculations!G977)/Calculations!E977)*'Data Entry'!X980),"")</f>
        <v/>
      </c>
      <c r="BA980" s="146" t="str">
        <f>IFERROR(VLOOKUP(AM980,Lists!$P$2:$Q$182,2,0),"")</f>
        <v/>
      </c>
    </row>
    <row r="981" spans="1:53" s="5" customFormat="1">
      <c r="A981" s="116">
        <v>975</v>
      </c>
      <c r="B981" s="232"/>
      <c r="C981" s="105"/>
      <c r="D981" s="105"/>
      <c r="E981" s="105"/>
      <c r="F981" s="106"/>
      <c r="G981" s="107"/>
      <c r="H981" s="107"/>
      <c r="I981" s="108"/>
      <c r="J981" s="110"/>
      <c r="K981" s="110"/>
      <c r="L981" s="110"/>
      <c r="M981" s="110"/>
      <c r="N981" s="110"/>
      <c r="O981" s="110"/>
      <c r="P981" s="110"/>
      <c r="Q981" s="110"/>
      <c r="R981" s="110"/>
      <c r="S981" s="110"/>
      <c r="T981" s="110"/>
      <c r="U981" s="110"/>
      <c r="V981" s="110"/>
      <c r="W981" s="109"/>
      <c r="X981" s="111"/>
      <c r="Y981" s="112"/>
      <c r="Z981" s="112"/>
      <c r="AA981" s="113"/>
      <c r="AB981" s="114"/>
      <c r="AC981" s="115"/>
      <c r="AD981" s="113"/>
      <c r="AE981" s="113"/>
      <c r="AF981" s="112"/>
      <c r="AG981" s="116"/>
      <c r="AH981" s="115"/>
      <c r="AI981" s="174"/>
      <c r="AJ981" s="104"/>
      <c r="AK981" s="115"/>
      <c r="AL981" s="112"/>
      <c r="AM981" s="116"/>
      <c r="AN981" s="115"/>
      <c r="AO981" s="248"/>
      <c r="AP981" s="242" t="str">
        <f>IF(AD981="UI",VLOOKUP(AB981,'Convert Internation Units'!$A$2:$D$33,4,FALSE),IF(AB981="Penethamate hydroiodide",0.63,IF(AB981="Benzylpenicillin Procaine /
 Benzathine Penicillin",0.61,IF(AB981="Benzathine Penicillin",0.61,IF(AB981="Procaine benzylpenicillin",0.61,IF(AB981=Prodrug!E978,Prodrug!E978,Prodrug!E978))))))</f>
        <v/>
      </c>
      <c r="AQ981" s="239" t="str">
        <f>IFERROR((((Calculations!C978*Calculations!G978)/Calculations!E978)*'Data Entry'!X981),"")</f>
        <v/>
      </c>
      <c r="AR981" s="234" t="str">
        <f>IFERROR(VLOOKUP(AB981,Lists!$P$2:$Q$182,2,0),"")</f>
        <v/>
      </c>
      <c r="AS981" s="233" t="str">
        <f>IF(AI981="UI",VLOOKUP(AG981,'Convert Internation Units'!$A$2:$D$33,4,FALSE),IF(AG981="Penethamate hydroiodide",0.63,IF(AG981="Benzylpenicillin Procaine /
 Benzathine Penicillin",0.61,IF(AG981="Benzathine Penicillin",0.61,IF(AG981="Procaine benzylpenicillin",0.61,IF(AG981=Prodrug!F978,Prodrug!F978,Prodrug!F978))))))</f>
        <v/>
      </c>
      <c r="AT981" s="239" t="str">
        <f>IFERROR((((Calculations!K978*Calculations!G978)/Calculations!E978)*'Data Entry'!X981),"")</f>
        <v/>
      </c>
      <c r="AU981" s="235" t="str">
        <f>IFERROR(VLOOKUP(AG981,Lists!$P$2:$Q$182,2,0),"")</f>
        <v/>
      </c>
      <c r="AV981" s="233" t="str">
        <f>IF(AL981="UI",VLOOKUP(AJ981,'Convert Internation Units'!$A$2:$D$33,4,FALSE),IF(AJ981="Penethamate hydroiodide",0.63,IF(AJ981="Benzylpenicillin Procaine /
 Benzathine Penicillin",0.61,IF(AJ981="Benzathine Penicillin",0.61,IF(AJ981="Procaine benzylpenicillin",0.61,IF(AJ981=Prodrug!G978,Prodrug!G978,Prodrug!G978))))))</f>
        <v/>
      </c>
      <c r="AW981" s="239" t="str">
        <f>IFERROR((((Calculations!O978*Calculations!G978)/Calculations!E978)*'Data Entry'!X981),"")</f>
        <v/>
      </c>
      <c r="AX981" s="235" t="str">
        <f>IFERROR(VLOOKUP(AJ981,Lists!$P$2:$Q$182,2,0),"")</f>
        <v/>
      </c>
      <c r="AY981" s="233" t="str">
        <f>IF(AO981="UI",VLOOKUP(AM981,'Convert Internation Units'!$A$2:$D$33,4,FALSE),IF(AM981="Penethamate hydroiodide",0.63,IF(AM981="Benzylpenicillin Procaine /
 Benzathine Penicillin",0.61,IF(AM981="Benzathine Penicillin",0.61,IF(AM981="Procaine benzylpenicillin",0.61,IF(AM981=Prodrug!H978,Prodrug!H978,Prodrug!H978))))))</f>
        <v/>
      </c>
      <c r="AZ981" s="239" t="str">
        <f>IFERROR((((Calculations!S978*Calculations!G978)/Calculations!E978)*'Data Entry'!X981),"")</f>
        <v/>
      </c>
      <c r="BA981" s="235" t="str">
        <f>IFERROR(VLOOKUP(AM981,Lists!$P$2:$Q$182,2,0),"")</f>
        <v/>
      </c>
    </row>
    <row r="982" spans="1:53" s="5" customFormat="1">
      <c r="A982" s="6">
        <v>976</v>
      </c>
      <c r="B982" s="231"/>
      <c r="C982" s="7"/>
      <c r="D982" s="7"/>
      <c r="E982" s="7"/>
      <c r="F982" s="67"/>
      <c r="G982" s="79"/>
      <c r="H982" s="79"/>
      <c r="I982" s="75"/>
      <c r="J982" s="76"/>
      <c r="K982" s="76"/>
      <c r="L982" s="76"/>
      <c r="M982" s="76"/>
      <c r="N982" s="76"/>
      <c r="O982" s="76"/>
      <c r="P982" s="76"/>
      <c r="Q982" s="76"/>
      <c r="R982" s="76"/>
      <c r="S982" s="76"/>
      <c r="T982" s="76"/>
      <c r="U982" s="76"/>
      <c r="V982" s="76"/>
      <c r="W982" s="80"/>
      <c r="X982" s="69"/>
      <c r="Y982" s="25"/>
      <c r="Z982" s="25"/>
      <c r="AA982" s="8"/>
      <c r="AB982" s="28"/>
      <c r="AC982" s="23"/>
      <c r="AD982" s="8"/>
      <c r="AE982" s="8"/>
      <c r="AF982" s="25"/>
      <c r="AG982" s="6"/>
      <c r="AH982" s="23"/>
      <c r="AI982" s="173"/>
      <c r="AJ982" s="26"/>
      <c r="AK982" s="23"/>
      <c r="AL982" s="25"/>
      <c r="AM982" s="6"/>
      <c r="AN982" s="23"/>
      <c r="AO982" s="247"/>
      <c r="AP982" s="243" t="str">
        <f>IF(AD982="UI",VLOOKUP(AB982,'Convert Internation Units'!$A$2:$D$33,4,FALSE),IF(AB982="Penethamate hydroiodide",0.63,IF(AB982="Benzylpenicillin Procaine /
 Benzathine Penicillin",0.61,IF(AB982="Benzathine Penicillin",0.61,IF(AB982="Procaine benzylpenicillin",0.61,IF(AB982=Prodrug!E979,Prodrug!E979,Prodrug!E979))))))</f>
        <v/>
      </c>
      <c r="AQ982" s="240" t="str">
        <f>IFERROR((((Calculations!C979*Calculations!G979)/Calculations!E979)*'Data Entry'!X982),"")</f>
        <v/>
      </c>
      <c r="AR982" s="141" t="str">
        <f>IFERROR(VLOOKUP(AB982,Lists!$P$2:$Q$182,2,0),"")</f>
        <v/>
      </c>
      <c r="AS982" s="143" t="str">
        <f>IF(AI982="UI",VLOOKUP(AG982,'Convert Internation Units'!$A$2:$D$33,4,FALSE),IF(AG982="Penethamate hydroiodide",0.63,IF(AG982="Benzylpenicillin Procaine /
 Benzathine Penicillin",0.61,IF(AG982="Benzathine Penicillin",0.61,IF(AG982="Procaine benzylpenicillin",0.61,IF(AG982=Prodrug!F979,Prodrug!F979,Prodrug!F979))))))</f>
        <v/>
      </c>
      <c r="AT982" s="240" t="str">
        <f>IFERROR((((Calculations!K979*Calculations!G979)/Calculations!E979)*'Data Entry'!X982),"")</f>
        <v/>
      </c>
      <c r="AU982" s="146" t="str">
        <f>IFERROR(VLOOKUP(AG982,Lists!$P$2:$Q$182,2,0),"")</f>
        <v/>
      </c>
      <c r="AV982" s="143" t="str">
        <f>IF(AL982="UI",VLOOKUP(AJ982,'Convert Internation Units'!$A$2:$D$33,4,FALSE),IF(AJ982="Penethamate hydroiodide",0.63,IF(AJ982="Benzylpenicillin Procaine /
 Benzathine Penicillin",0.61,IF(AJ982="Benzathine Penicillin",0.61,IF(AJ982="Procaine benzylpenicillin",0.61,IF(AJ982=Prodrug!G979,Prodrug!G979,Prodrug!G979))))))</f>
        <v/>
      </c>
      <c r="AW982" s="240" t="str">
        <f>IFERROR((((Calculations!O979*Calculations!G979)/Calculations!E979)*'Data Entry'!X982),"")</f>
        <v/>
      </c>
      <c r="AX982" s="146" t="str">
        <f>IFERROR(VLOOKUP(AJ982,Lists!$P$2:$Q$182,2,0),"")</f>
        <v/>
      </c>
      <c r="AY982" s="143" t="str">
        <f>IF(AO982="UI",VLOOKUP(AM982,'Convert Internation Units'!$A$2:$D$33,4,FALSE),IF(AM982="Penethamate hydroiodide",0.63,IF(AM982="Benzylpenicillin Procaine /
 Benzathine Penicillin",0.61,IF(AM982="Benzathine Penicillin",0.61,IF(AM982="Procaine benzylpenicillin",0.61,IF(AM982=Prodrug!H979,Prodrug!H979,Prodrug!H979))))))</f>
        <v/>
      </c>
      <c r="AZ982" s="240" t="str">
        <f>IFERROR((((Calculations!S979*Calculations!G979)/Calculations!E979)*'Data Entry'!X982),"")</f>
        <v/>
      </c>
      <c r="BA982" s="146" t="str">
        <f>IFERROR(VLOOKUP(AM982,Lists!$P$2:$Q$182,2,0),"")</f>
        <v/>
      </c>
    </row>
    <row r="983" spans="1:53" s="5" customFormat="1">
      <c r="A983" s="116">
        <v>977</v>
      </c>
      <c r="B983" s="232"/>
      <c r="C983" s="105"/>
      <c r="D983" s="105"/>
      <c r="E983" s="105"/>
      <c r="F983" s="106"/>
      <c r="G983" s="107"/>
      <c r="H983" s="107"/>
      <c r="I983" s="108"/>
      <c r="J983" s="110"/>
      <c r="K983" s="110"/>
      <c r="L983" s="110"/>
      <c r="M983" s="110"/>
      <c r="N983" s="110"/>
      <c r="O983" s="110"/>
      <c r="P983" s="110"/>
      <c r="Q983" s="110"/>
      <c r="R983" s="110"/>
      <c r="S983" s="110"/>
      <c r="T983" s="110"/>
      <c r="U983" s="110"/>
      <c r="V983" s="110"/>
      <c r="W983" s="109"/>
      <c r="X983" s="111"/>
      <c r="Y983" s="112"/>
      <c r="Z983" s="112"/>
      <c r="AA983" s="113"/>
      <c r="AB983" s="114"/>
      <c r="AC983" s="115"/>
      <c r="AD983" s="113"/>
      <c r="AE983" s="113"/>
      <c r="AF983" s="112"/>
      <c r="AG983" s="116"/>
      <c r="AH983" s="115"/>
      <c r="AI983" s="174"/>
      <c r="AJ983" s="104"/>
      <c r="AK983" s="115"/>
      <c r="AL983" s="112"/>
      <c r="AM983" s="116"/>
      <c r="AN983" s="115"/>
      <c r="AO983" s="248"/>
      <c r="AP983" s="242" t="str">
        <f>IF(AD983="UI",VLOOKUP(AB983,'Convert Internation Units'!$A$2:$D$33,4,FALSE),IF(AB983="Penethamate hydroiodide",0.63,IF(AB983="Benzylpenicillin Procaine /
 Benzathine Penicillin",0.61,IF(AB983="Benzathine Penicillin",0.61,IF(AB983="Procaine benzylpenicillin",0.61,IF(AB983=Prodrug!E980,Prodrug!E980,Prodrug!E980))))))</f>
        <v/>
      </c>
      <c r="AQ983" s="239" t="str">
        <f>IFERROR((((Calculations!C980*Calculations!G980)/Calculations!E980)*'Data Entry'!X983),"")</f>
        <v/>
      </c>
      <c r="AR983" s="234" t="str">
        <f>IFERROR(VLOOKUP(AB983,Lists!$P$2:$Q$182,2,0),"")</f>
        <v/>
      </c>
      <c r="AS983" s="233" t="str">
        <f>IF(AI983="UI",VLOOKUP(AG983,'Convert Internation Units'!$A$2:$D$33,4,FALSE),IF(AG983="Penethamate hydroiodide",0.63,IF(AG983="Benzylpenicillin Procaine /
 Benzathine Penicillin",0.61,IF(AG983="Benzathine Penicillin",0.61,IF(AG983="Procaine benzylpenicillin",0.61,IF(AG983=Prodrug!F980,Prodrug!F980,Prodrug!F980))))))</f>
        <v/>
      </c>
      <c r="AT983" s="239" t="str">
        <f>IFERROR((((Calculations!K980*Calculations!G980)/Calculations!E980)*'Data Entry'!X983),"")</f>
        <v/>
      </c>
      <c r="AU983" s="235" t="str">
        <f>IFERROR(VLOOKUP(AG983,Lists!$P$2:$Q$182,2,0),"")</f>
        <v/>
      </c>
      <c r="AV983" s="233" t="str">
        <f>IF(AL983="UI",VLOOKUP(AJ983,'Convert Internation Units'!$A$2:$D$33,4,FALSE),IF(AJ983="Penethamate hydroiodide",0.63,IF(AJ983="Benzylpenicillin Procaine /
 Benzathine Penicillin",0.61,IF(AJ983="Benzathine Penicillin",0.61,IF(AJ983="Procaine benzylpenicillin",0.61,IF(AJ983=Prodrug!G980,Prodrug!G980,Prodrug!G980))))))</f>
        <v/>
      </c>
      <c r="AW983" s="239" t="str">
        <f>IFERROR((((Calculations!O980*Calculations!G980)/Calculations!E980)*'Data Entry'!X983),"")</f>
        <v/>
      </c>
      <c r="AX983" s="235" t="str">
        <f>IFERROR(VLOOKUP(AJ983,Lists!$P$2:$Q$182,2,0),"")</f>
        <v/>
      </c>
      <c r="AY983" s="233" t="str">
        <f>IF(AO983="UI",VLOOKUP(AM983,'Convert Internation Units'!$A$2:$D$33,4,FALSE),IF(AM983="Penethamate hydroiodide",0.63,IF(AM983="Benzylpenicillin Procaine /
 Benzathine Penicillin",0.61,IF(AM983="Benzathine Penicillin",0.61,IF(AM983="Procaine benzylpenicillin",0.61,IF(AM983=Prodrug!H980,Prodrug!H980,Prodrug!H980))))))</f>
        <v/>
      </c>
      <c r="AZ983" s="239" t="str">
        <f>IFERROR((((Calculations!S980*Calculations!G980)/Calculations!E980)*'Data Entry'!X983),"")</f>
        <v/>
      </c>
      <c r="BA983" s="235" t="str">
        <f>IFERROR(VLOOKUP(AM983,Lists!$P$2:$Q$182,2,0),"")</f>
        <v/>
      </c>
    </row>
    <row r="984" spans="1:53" s="5" customFormat="1">
      <c r="A984" s="6">
        <v>978</v>
      </c>
      <c r="B984" s="231"/>
      <c r="C984" s="7"/>
      <c r="D984" s="7"/>
      <c r="E984" s="7"/>
      <c r="F984" s="67"/>
      <c r="G984" s="79"/>
      <c r="H984" s="79"/>
      <c r="I984" s="75"/>
      <c r="J984" s="76"/>
      <c r="K984" s="76"/>
      <c r="L984" s="76"/>
      <c r="M984" s="76"/>
      <c r="N984" s="76"/>
      <c r="O984" s="76"/>
      <c r="P984" s="76"/>
      <c r="Q984" s="76"/>
      <c r="R984" s="76"/>
      <c r="S984" s="76"/>
      <c r="T984" s="76"/>
      <c r="U984" s="76"/>
      <c r="V984" s="76"/>
      <c r="W984" s="80"/>
      <c r="X984" s="69"/>
      <c r="Y984" s="25"/>
      <c r="Z984" s="25"/>
      <c r="AA984" s="8"/>
      <c r="AB984" s="28"/>
      <c r="AC984" s="23"/>
      <c r="AD984" s="8"/>
      <c r="AE984" s="8"/>
      <c r="AF984" s="25"/>
      <c r="AG984" s="6"/>
      <c r="AH984" s="23"/>
      <c r="AI984" s="173"/>
      <c r="AJ984" s="26"/>
      <c r="AK984" s="23"/>
      <c r="AL984" s="25"/>
      <c r="AM984" s="6"/>
      <c r="AN984" s="23"/>
      <c r="AO984" s="247"/>
      <c r="AP984" s="243" t="str">
        <f>IF(AD984="UI",VLOOKUP(AB984,'Convert Internation Units'!$A$2:$D$33,4,FALSE),IF(AB984="Penethamate hydroiodide",0.63,IF(AB984="Benzylpenicillin Procaine /
 Benzathine Penicillin",0.61,IF(AB984="Benzathine Penicillin",0.61,IF(AB984="Procaine benzylpenicillin",0.61,IF(AB984=Prodrug!E981,Prodrug!E981,Prodrug!E981))))))</f>
        <v/>
      </c>
      <c r="AQ984" s="240" t="str">
        <f>IFERROR((((Calculations!C981*Calculations!G981)/Calculations!E981)*'Data Entry'!X984),"")</f>
        <v/>
      </c>
      <c r="AR984" s="141" t="str">
        <f>IFERROR(VLOOKUP(AB984,Lists!$P$2:$Q$182,2,0),"")</f>
        <v/>
      </c>
      <c r="AS984" s="143" t="str">
        <f>IF(AI984="UI",VLOOKUP(AG984,'Convert Internation Units'!$A$2:$D$33,4,FALSE),IF(AG984="Penethamate hydroiodide",0.63,IF(AG984="Benzylpenicillin Procaine /
 Benzathine Penicillin",0.61,IF(AG984="Benzathine Penicillin",0.61,IF(AG984="Procaine benzylpenicillin",0.61,IF(AG984=Prodrug!F981,Prodrug!F981,Prodrug!F981))))))</f>
        <v/>
      </c>
      <c r="AT984" s="240" t="str">
        <f>IFERROR((((Calculations!K981*Calculations!G981)/Calculations!E981)*'Data Entry'!X984),"")</f>
        <v/>
      </c>
      <c r="AU984" s="146" t="str">
        <f>IFERROR(VLOOKUP(AG984,Lists!$P$2:$Q$182,2,0),"")</f>
        <v/>
      </c>
      <c r="AV984" s="143" t="str">
        <f>IF(AL984="UI",VLOOKUP(AJ984,'Convert Internation Units'!$A$2:$D$33,4,FALSE),IF(AJ984="Penethamate hydroiodide",0.63,IF(AJ984="Benzylpenicillin Procaine /
 Benzathine Penicillin",0.61,IF(AJ984="Benzathine Penicillin",0.61,IF(AJ984="Procaine benzylpenicillin",0.61,IF(AJ984=Prodrug!G981,Prodrug!G981,Prodrug!G981))))))</f>
        <v/>
      </c>
      <c r="AW984" s="240" t="str">
        <f>IFERROR((((Calculations!O981*Calculations!G981)/Calculations!E981)*'Data Entry'!X984),"")</f>
        <v/>
      </c>
      <c r="AX984" s="146" t="str">
        <f>IFERROR(VLOOKUP(AJ984,Lists!$P$2:$Q$182,2,0),"")</f>
        <v/>
      </c>
      <c r="AY984" s="143" t="str">
        <f>IF(AO984="UI",VLOOKUP(AM984,'Convert Internation Units'!$A$2:$D$33,4,FALSE),IF(AM984="Penethamate hydroiodide",0.63,IF(AM984="Benzylpenicillin Procaine /
 Benzathine Penicillin",0.61,IF(AM984="Benzathine Penicillin",0.61,IF(AM984="Procaine benzylpenicillin",0.61,IF(AM984=Prodrug!H981,Prodrug!H981,Prodrug!H981))))))</f>
        <v/>
      </c>
      <c r="AZ984" s="240" t="str">
        <f>IFERROR((((Calculations!S981*Calculations!G981)/Calculations!E981)*'Data Entry'!X984),"")</f>
        <v/>
      </c>
      <c r="BA984" s="146" t="str">
        <f>IFERROR(VLOOKUP(AM984,Lists!$P$2:$Q$182,2,0),"")</f>
        <v/>
      </c>
    </row>
    <row r="985" spans="1:53" s="5" customFormat="1">
      <c r="A985" s="116">
        <v>979</v>
      </c>
      <c r="B985" s="232"/>
      <c r="C985" s="105"/>
      <c r="D985" s="105"/>
      <c r="E985" s="105"/>
      <c r="F985" s="106"/>
      <c r="G985" s="107"/>
      <c r="H985" s="107"/>
      <c r="I985" s="108"/>
      <c r="J985" s="110"/>
      <c r="K985" s="110"/>
      <c r="L985" s="110"/>
      <c r="M985" s="110"/>
      <c r="N985" s="110"/>
      <c r="O985" s="110"/>
      <c r="P985" s="110"/>
      <c r="Q985" s="110"/>
      <c r="R985" s="110"/>
      <c r="S985" s="110"/>
      <c r="T985" s="110"/>
      <c r="U985" s="110"/>
      <c r="V985" s="110"/>
      <c r="W985" s="109"/>
      <c r="X985" s="111"/>
      <c r="Y985" s="112"/>
      <c r="Z985" s="112"/>
      <c r="AA985" s="113"/>
      <c r="AB985" s="114"/>
      <c r="AC985" s="115"/>
      <c r="AD985" s="113"/>
      <c r="AE985" s="113"/>
      <c r="AF985" s="112"/>
      <c r="AG985" s="116"/>
      <c r="AH985" s="115"/>
      <c r="AI985" s="174"/>
      <c r="AJ985" s="104"/>
      <c r="AK985" s="115"/>
      <c r="AL985" s="112"/>
      <c r="AM985" s="116"/>
      <c r="AN985" s="115"/>
      <c r="AO985" s="248"/>
      <c r="AP985" s="242" t="str">
        <f>IF(AD985="UI",VLOOKUP(AB985,'Convert Internation Units'!$A$2:$D$33,4,FALSE),IF(AB985="Penethamate hydroiodide",0.63,IF(AB985="Benzylpenicillin Procaine /
 Benzathine Penicillin",0.61,IF(AB985="Benzathine Penicillin",0.61,IF(AB985="Procaine benzylpenicillin",0.61,IF(AB985=Prodrug!E982,Prodrug!E982,Prodrug!E982))))))</f>
        <v/>
      </c>
      <c r="AQ985" s="239" t="str">
        <f>IFERROR((((Calculations!C982*Calculations!G982)/Calculations!E982)*'Data Entry'!X985),"")</f>
        <v/>
      </c>
      <c r="AR985" s="234" t="str">
        <f>IFERROR(VLOOKUP(AB985,Lists!$P$2:$Q$182,2,0),"")</f>
        <v/>
      </c>
      <c r="AS985" s="233" t="str">
        <f>IF(AI985="UI",VLOOKUP(AG985,'Convert Internation Units'!$A$2:$D$33,4,FALSE),IF(AG985="Penethamate hydroiodide",0.63,IF(AG985="Benzylpenicillin Procaine /
 Benzathine Penicillin",0.61,IF(AG985="Benzathine Penicillin",0.61,IF(AG985="Procaine benzylpenicillin",0.61,IF(AG985=Prodrug!F982,Prodrug!F982,Prodrug!F982))))))</f>
        <v/>
      </c>
      <c r="AT985" s="239" t="str">
        <f>IFERROR((((Calculations!K982*Calculations!G982)/Calculations!E982)*'Data Entry'!X985),"")</f>
        <v/>
      </c>
      <c r="AU985" s="235" t="str">
        <f>IFERROR(VLOOKUP(AG985,Lists!$P$2:$Q$182,2,0),"")</f>
        <v/>
      </c>
      <c r="AV985" s="233" t="str">
        <f>IF(AL985="UI",VLOOKUP(AJ985,'Convert Internation Units'!$A$2:$D$33,4,FALSE),IF(AJ985="Penethamate hydroiodide",0.63,IF(AJ985="Benzylpenicillin Procaine /
 Benzathine Penicillin",0.61,IF(AJ985="Benzathine Penicillin",0.61,IF(AJ985="Procaine benzylpenicillin",0.61,IF(AJ985=Prodrug!G982,Prodrug!G982,Prodrug!G982))))))</f>
        <v/>
      </c>
      <c r="AW985" s="239" t="str">
        <f>IFERROR((((Calculations!O982*Calculations!G982)/Calculations!E982)*'Data Entry'!X985),"")</f>
        <v/>
      </c>
      <c r="AX985" s="235" t="str">
        <f>IFERROR(VLOOKUP(AJ985,Lists!$P$2:$Q$182,2,0),"")</f>
        <v/>
      </c>
      <c r="AY985" s="233" t="str">
        <f>IF(AO985="UI",VLOOKUP(AM985,'Convert Internation Units'!$A$2:$D$33,4,FALSE),IF(AM985="Penethamate hydroiodide",0.63,IF(AM985="Benzylpenicillin Procaine /
 Benzathine Penicillin",0.61,IF(AM985="Benzathine Penicillin",0.61,IF(AM985="Procaine benzylpenicillin",0.61,IF(AM985=Prodrug!H982,Prodrug!H982,Prodrug!H982))))))</f>
        <v/>
      </c>
      <c r="AZ985" s="239" t="str">
        <f>IFERROR((((Calculations!S982*Calculations!G982)/Calculations!E982)*'Data Entry'!X985),"")</f>
        <v/>
      </c>
      <c r="BA985" s="235" t="str">
        <f>IFERROR(VLOOKUP(AM985,Lists!$P$2:$Q$182,2,0),"")</f>
        <v/>
      </c>
    </row>
    <row r="986" spans="1:53" s="5" customFormat="1">
      <c r="A986" s="6">
        <v>980</v>
      </c>
      <c r="B986" s="231"/>
      <c r="C986" s="7"/>
      <c r="D986" s="7"/>
      <c r="E986" s="7"/>
      <c r="F986" s="67"/>
      <c r="G986" s="79"/>
      <c r="H986" s="79"/>
      <c r="I986" s="75"/>
      <c r="J986" s="76"/>
      <c r="K986" s="76"/>
      <c r="L986" s="76"/>
      <c r="M986" s="76"/>
      <c r="N986" s="76"/>
      <c r="O986" s="76"/>
      <c r="P986" s="76"/>
      <c r="Q986" s="76"/>
      <c r="R986" s="76"/>
      <c r="S986" s="76"/>
      <c r="T986" s="76"/>
      <c r="U986" s="76"/>
      <c r="V986" s="76"/>
      <c r="W986" s="80"/>
      <c r="X986" s="69"/>
      <c r="Y986" s="25"/>
      <c r="Z986" s="25"/>
      <c r="AA986" s="8"/>
      <c r="AB986" s="28"/>
      <c r="AC986" s="23"/>
      <c r="AD986" s="8"/>
      <c r="AE986" s="8"/>
      <c r="AF986" s="25"/>
      <c r="AG986" s="6"/>
      <c r="AH986" s="23"/>
      <c r="AI986" s="173"/>
      <c r="AJ986" s="26"/>
      <c r="AK986" s="23"/>
      <c r="AL986" s="25"/>
      <c r="AM986" s="6"/>
      <c r="AN986" s="23"/>
      <c r="AO986" s="247"/>
      <c r="AP986" s="243" t="str">
        <f>IF(AD986="UI",VLOOKUP(AB986,'Convert Internation Units'!$A$2:$D$33,4,FALSE),IF(AB986="Penethamate hydroiodide",0.63,IF(AB986="Benzylpenicillin Procaine /
 Benzathine Penicillin",0.61,IF(AB986="Benzathine Penicillin",0.61,IF(AB986="Procaine benzylpenicillin",0.61,IF(AB986=Prodrug!E983,Prodrug!E983,Prodrug!E983))))))</f>
        <v/>
      </c>
      <c r="AQ986" s="240" t="str">
        <f>IFERROR((((Calculations!C983*Calculations!G983)/Calculations!E983)*'Data Entry'!X986),"")</f>
        <v/>
      </c>
      <c r="AR986" s="141" t="str">
        <f>IFERROR(VLOOKUP(AB986,Lists!$P$2:$Q$182,2,0),"")</f>
        <v/>
      </c>
      <c r="AS986" s="143" t="str">
        <f>IF(AI986="UI",VLOOKUP(AG986,'Convert Internation Units'!$A$2:$D$33,4,FALSE),IF(AG986="Penethamate hydroiodide",0.63,IF(AG986="Benzylpenicillin Procaine /
 Benzathine Penicillin",0.61,IF(AG986="Benzathine Penicillin",0.61,IF(AG986="Procaine benzylpenicillin",0.61,IF(AG986=Prodrug!F983,Prodrug!F983,Prodrug!F983))))))</f>
        <v/>
      </c>
      <c r="AT986" s="240" t="str">
        <f>IFERROR((((Calculations!K983*Calculations!G983)/Calculations!E983)*'Data Entry'!X986),"")</f>
        <v/>
      </c>
      <c r="AU986" s="146" t="str">
        <f>IFERROR(VLOOKUP(AG986,Lists!$P$2:$Q$182,2,0),"")</f>
        <v/>
      </c>
      <c r="AV986" s="143" t="str">
        <f>IF(AL986="UI",VLOOKUP(AJ986,'Convert Internation Units'!$A$2:$D$33,4,FALSE),IF(AJ986="Penethamate hydroiodide",0.63,IF(AJ986="Benzylpenicillin Procaine /
 Benzathine Penicillin",0.61,IF(AJ986="Benzathine Penicillin",0.61,IF(AJ986="Procaine benzylpenicillin",0.61,IF(AJ986=Prodrug!G983,Prodrug!G983,Prodrug!G983))))))</f>
        <v/>
      </c>
      <c r="AW986" s="240" t="str">
        <f>IFERROR((((Calculations!O983*Calculations!G983)/Calculations!E983)*'Data Entry'!X986),"")</f>
        <v/>
      </c>
      <c r="AX986" s="146" t="str">
        <f>IFERROR(VLOOKUP(AJ986,Lists!$P$2:$Q$182,2,0),"")</f>
        <v/>
      </c>
      <c r="AY986" s="143" t="str">
        <f>IF(AO986="UI",VLOOKUP(AM986,'Convert Internation Units'!$A$2:$D$33,4,FALSE),IF(AM986="Penethamate hydroiodide",0.63,IF(AM986="Benzylpenicillin Procaine /
 Benzathine Penicillin",0.61,IF(AM986="Benzathine Penicillin",0.61,IF(AM986="Procaine benzylpenicillin",0.61,IF(AM986=Prodrug!H983,Prodrug!H983,Prodrug!H983))))))</f>
        <v/>
      </c>
      <c r="AZ986" s="240" t="str">
        <f>IFERROR((((Calculations!S983*Calculations!G983)/Calculations!E983)*'Data Entry'!X986),"")</f>
        <v/>
      </c>
      <c r="BA986" s="146" t="str">
        <f>IFERROR(VLOOKUP(AM986,Lists!$P$2:$Q$182,2,0),"")</f>
        <v/>
      </c>
    </row>
    <row r="987" spans="1:53" s="5" customFormat="1">
      <c r="A987" s="116">
        <v>981</v>
      </c>
      <c r="B987" s="232"/>
      <c r="C987" s="105"/>
      <c r="D987" s="105"/>
      <c r="E987" s="105"/>
      <c r="F987" s="106"/>
      <c r="G987" s="107"/>
      <c r="H987" s="107"/>
      <c r="I987" s="108"/>
      <c r="J987" s="110"/>
      <c r="K987" s="110"/>
      <c r="L987" s="110"/>
      <c r="M987" s="110"/>
      <c r="N987" s="110"/>
      <c r="O987" s="110"/>
      <c r="P987" s="110"/>
      <c r="Q987" s="110"/>
      <c r="R987" s="110"/>
      <c r="S987" s="110"/>
      <c r="T987" s="110"/>
      <c r="U987" s="110"/>
      <c r="V987" s="110"/>
      <c r="W987" s="109"/>
      <c r="X987" s="111"/>
      <c r="Y987" s="112"/>
      <c r="Z987" s="112"/>
      <c r="AA987" s="113"/>
      <c r="AB987" s="114"/>
      <c r="AC987" s="115"/>
      <c r="AD987" s="113"/>
      <c r="AE987" s="113"/>
      <c r="AF987" s="112"/>
      <c r="AG987" s="116"/>
      <c r="AH987" s="115"/>
      <c r="AI987" s="174"/>
      <c r="AJ987" s="104"/>
      <c r="AK987" s="115"/>
      <c r="AL987" s="112"/>
      <c r="AM987" s="116"/>
      <c r="AN987" s="115"/>
      <c r="AO987" s="248"/>
      <c r="AP987" s="242" t="str">
        <f>IF(AD987="UI",VLOOKUP(AB987,'Convert Internation Units'!$A$2:$D$33,4,FALSE),IF(AB987="Penethamate hydroiodide",0.63,IF(AB987="Benzylpenicillin Procaine /
 Benzathine Penicillin",0.61,IF(AB987="Benzathine Penicillin",0.61,IF(AB987="Procaine benzylpenicillin",0.61,IF(AB987=Prodrug!E984,Prodrug!E984,Prodrug!E984))))))</f>
        <v/>
      </c>
      <c r="AQ987" s="239" t="str">
        <f>IFERROR((((Calculations!C984*Calculations!G984)/Calculations!E984)*'Data Entry'!X987),"")</f>
        <v/>
      </c>
      <c r="AR987" s="234" t="str">
        <f>IFERROR(VLOOKUP(AB987,Lists!$P$2:$Q$182,2,0),"")</f>
        <v/>
      </c>
      <c r="AS987" s="233" t="str">
        <f>IF(AI987="UI",VLOOKUP(AG987,'Convert Internation Units'!$A$2:$D$33,4,FALSE),IF(AG987="Penethamate hydroiodide",0.63,IF(AG987="Benzylpenicillin Procaine /
 Benzathine Penicillin",0.61,IF(AG987="Benzathine Penicillin",0.61,IF(AG987="Procaine benzylpenicillin",0.61,IF(AG987=Prodrug!F984,Prodrug!F984,Prodrug!F984))))))</f>
        <v/>
      </c>
      <c r="AT987" s="239" t="str">
        <f>IFERROR((((Calculations!K984*Calculations!G984)/Calculations!E984)*'Data Entry'!X987),"")</f>
        <v/>
      </c>
      <c r="AU987" s="235" t="str">
        <f>IFERROR(VLOOKUP(AG987,Lists!$P$2:$Q$182,2,0),"")</f>
        <v/>
      </c>
      <c r="AV987" s="233" t="str">
        <f>IF(AL987="UI",VLOOKUP(AJ987,'Convert Internation Units'!$A$2:$D$33,4,FALSE),IF(AJ987="Penethamate hydroiodide",0.63,IF(AJ987="Benzylpenicillin Procaine /
 Benzathine Penicillin",0.61,IF(AJ987="Benzathine Penicillin",0.61,IF(AJ987="Procaine benzylpenicillin",0.61,IF(AJ987=Prodrug!G984,Prodrug!G984,Prodrug!G984))))))</f>
        <v/>
      </c>
      <c r="AW987" s="239" t="str">
        <f>IFERROR((((Calculations!O984*Calculations!G984)/Calculations!E984)*'Data Entry'!X987),"")</f>
        <v/>
      </c>
      <c r="AX987" s="235" t="str">
        <f>IFERROR(VLOOKUP(AJ987,Lists!$P$2:$Q$182,2,0),"")</f>
        <v/>
      </c>
      <c r="AY987" s="233" t="str">
        <f>IF(AO987="UI",VLOOKUP(AM987,'Convert Internation Units'!$A$2:$D$33,4,FALSE),IF(AM987="Penethamate hydroiodide",0.63,IF(AM987="Benzylpenicillin Procaine /
 Benzathine Penicillin",0.61,IF(AM987="Benzathine Penicillin",0.61,IF(AM987="Procaine benzylpenicillin",0.61,IF(AM987=Prodrug!H984,Prodrug!H984,Prodrug!H984))))))</f>
        <v/>
      </c>
      <c r="AZ987" s="239" t="str">
        <f>IFERROR((((Calculations!S984*Calculations!G984)/Calculations!E984)*'Data Entry'!X987),"")</f>
        <v/>
      </c>
      <c r="BA987" s="235" t="str">
        <f>IFERROR(VLOOKUP(AM987,Lists!$P$2:$Q$182,2,0),"")</f>
        <v/>
      </c>
    </row>
    <row r="988" spans="1:53" s="5" customFormat="1">
      <c r="A988" s="6">
        <v>982</v>
      </c>
      <c r="B988" s="231"/>
      <c r="C988" s="7"/>
      <c r="D988" s="7"/>
      <c r="E988" s="7"/>
      <c r="F988" s="67"/>
      <c r="G988" s="79"/>
      <c r="H988" s="79"/>
      <c r="I988" s="75"/>
      <c r="J988" s="76"/>
      <c r="K988" s="76"/>
      <c r="L988" s="76"/>
      <c r="M988" s="76"/>
      <c r="N988" s="76"/>
      <c r="O988" s="76"/>
      <c r="P988" s="76"/>
      <c r="Q988" s="76"/>
      <c r="R988" s="76"/>
      <c r="S988" s="76"/>
      <c r="T988" s="76"/>
      <c r="U988" s="76"/>
      <c r="V988" s="76"/>
      <c r="W988" s="80"/>
      <c r="X988" s="69"/>
      <c r="Y988" s="25"/>
      <c r="Z988" s="25"/>
      <c r="AA988" s="8"/>
      <c r="AB988" s="28"/>
      <c r="AC988" s="23"/>
      <c r="AD988" s="8"/>
      <c r="AE988" s="8"/>
      <c r="AF988" s="25"/>
      <c r="AG988" s="6"/>
      <c r="AH988" s="23"/>
      <c r="AI988" s="173"/>
      <c r="AJ988" s="26"/>
      <c r="AK988" s="23"/>
      <c r="AL988" s="25"/>
      <c r="AM988" s="6"/>
      <c r="AN988" s="23"/>
      <c r="AO988" s="247"/>
      <c r="AP988" s="243" t="str">
        <f>IF(AD988="UI",VLOOKUP(AB988,'Convert Internation Units'!$A$2:$D$33,4,FALSE),IF(AB988="Penethamate hydroiodide",0.63,IF(AB988="Benzylpenicillin Procaine /
 Benzathine Penicillin",0.61,IF(AB988="Benzathine Penicillin",0.61,IF(AB988="Procaine benzylpenicillin",0.61,IF(AB988=Prodrug!E985,Prodrug!E985,Prodrug!E985))))))</f>
        <v/>
      </c>
      <c r="AQ988" s="240" t="str">
        <f>IFERROR((((Calculations!C985*Calculations!G985)/Calculations!E985)*'Data Entry'!X988),"")</f>
        <v/>
      </c>
      <c r="AR988" s="141" t="str">
        <f>IFERROR(VLOOKUP(AB988,Lists!$P$2:$Q$182,2,0),"")</f>
        <v/>
      </c>
      <c r="AS988" s="143" t="str">
        <f>IF(AI988="UI",VLOOKUP(AG988,'Convert Internation Units'!$A$2:$D$33,4,FALSE),IF(AG988="Penethamate hydroiodide",0.63,IF(AG988="Benzylpenicillin Procaine /
 Benzathine Penicillin",0.61,IF(AG988="Benzathine Penicillin",0.61,IF(AG988="Procaine benzylpenicillin",0.61,IF(AG988=Prodrug!F985,Prodrug!F985,Prodrug!F985))))))</f>
        <v/>
      </c>
      <c r="AT988" s="240" t="str">
        <f>IFERROR((((Calculations!K985*Calculations!G985)/Calculations!E985)*'Data Entry'!X988),"")</f>
        <v/>
      </c>
      <c r="AU988" s="146" t="str">
        <f>IFERROR(VLOOKUP(AG988,Lists!$P$2:$Q$182,2,0),"")</f>
        <v/>
      </c>
      <c r="AV988" s="143" t="str">
        <f>IF(AL988="UI",VLOOKUP(AJ988,'Convert Internation Units'!$A$2:$D$33,4,FALSE),IF(AJ988="Penethamate hydroiodide",0.63,IF(AJ988="Benzylpenicillin Procaine /
 Benzathine Penicillin",0.61,IF(AJ988="Benzathine Penicillin",0.61,IF(AJ988="Procaine benzylpenicillin",0.61,IF(AJ988=Prodrug!G985,Prodrug!G985,Prodrug!G985))))))</f>
        <v/>
      </c>
      <c r="AW988" s="240" t="str">
        <f>IFERROR((((Calculations!O985*Calculations!G985)/Calculations!E985)*'Data Entry'!X988),"")</f>
        <v/>
      </c>
      <c r="AX988" s="146" t="str">
        <f>IFERROR(VLOOKUP(AJ988,Lists!$P$2:$Q$182,2,0),"")</f>
        <v/>
      </c>
      <c r="AY988" s="143" t="str">
        <f>IF(AO988="UI",VLOOKUP(AM988,'Convert Internation Units'!$A$2:$D$33,4,FALSE),IF(AM988="Penethamate hydroiodide",0.63,IF(AM988="Benzylpenicillin Procaine /
 Benzathine Penicillin",0.61,IF(AM988="Benzathine Penicillin",0.61,IF(AM988="Procaine benzylpenicillin",0.61,IF(AM988=Prodrug!H985,Prodrug!H985,Prodrug!H985))))))</f>
        <v/>
      </c>
      <c r="AZ988" s="240" t="str">
        <f>IFERROR((((Calculations!S985*Calculations!G985)/Calculations!E985)*'Data Entry'!X988),"")</f>
        <v/>
      </c>
      <c r="BA988" s="146" t="str">
        <f>IFERROR(VLOOKUP(AM988,Lists!$P$2:$Q$182,2,0),"")</f>
        <v/>
      </c>
    </row>
    <row r="989" spans="1:53" s="5" customFormat="1">
      <c r="A989" s="116">
        <v>983</v>
      </c>
      <c r="B989" s="232"/>
      <c r="C989" s="105"/>
      <c r="D989" s="105"/>
      <c r="E989" s="105"/>
      <c r="F989" s="106"/>
      <c r="G989" s="107"/>
      <c r="H989" s="107"/>
      <c r="I989" s="108"/>
      <c r="J989" s="110"/>
      <c r="K989" s="110"/>
      <c r="L989" s="110"/>
      <c r="M989" s="110"/>
      <c r="N989" s="110"/>
      <c r="O989" s="110"/>
      <c r="P989" s="110"/>
      <c r="Q989" s="110"/>
      <c r="R989" s="110"/>
      <c r="S989" s="110"/>
      <c r="T989" s="110"/>
      <c r="U989" s="110"/>
      <c r="V989" s="110"/>
      <c r="W989" s="109"/>
      <c r="X989" s="111"/>
      <c r="Y989" s="112"/>
      <c r="Z989" s="112"/>
      <c r="AA989" s="113"/>
      <c r="AB989" s="114"/>
      <c r="AC989" s="115"/>
      <c r="AD989" s="113"/>
      <c r="AE989" s="113"/>
      <c r="AF989" s="112"/>
      <c r="AG989" s="116"/>
      <c r="AH989" s="115"/>
      <c r="AI989" s="174"/>
      <c r="AJ989" s="104"/>
      <c r="AK989" s="115"/>
      <c r="AL989" s="112"/>
      <c r="AM989" s="116"/>
      <c r="AN989" s="115"/>
      <c r="AO989" s="248"/>
      <c r="AP989" s="242" t="str">
        <f>IF(AD989="UI",VLOOKUP(AB989,'Convert Internation Units'!$A$2:$D$33,4,FALSE),IF(AB989="Penethamate hydroiodide",0.63,IF(AB989="Benzylpenicillin Procaine /
 Benzathine Penicillin",0.61,IF(AB989="Benzathine Penicillin",0.61,IF(AB989="Procaine benzylpenicillin",0.61,IF(AB989=Prodrug!E986,Prodrug!E986,Prodrug!E986))))))</f>
        <v/>
      </c>
      <c r="AQ989" s="239" t="str">
        <f>IFERROR((((Calculations!C986*Calculations!G986)/Calculations!E986)*'Data Entry'!X989),"")</f>
        <v/>
      </c>
      <c r="AR989" s="234" t="str">
        <f>IFERROR(VLOOKUP(AB989,Lists!$P$2:$Q$182,2,0),"")</f>
        <v/>
      </c>
      <c r="AS989" s="233" t="str">
        <f>IF(AI989="UI",VLOOKUP(AG989,'Convert Internation Units'!$A$2:$D$33,4,FALSE),IF(AG989="Penethamate hydroiodide",0.63,IF(AG989="Benzylpenicillin Procaine /
 Benzathine Penicillin",0.61,IF(AG989="Benzathine Penicillin",0.61,IF(AG989="Procaine benzylpenicillin",0.61,IF(AG989=Prodrug!F986,Prodrug!F986,Prodrug!F986))))))</f>
        <v/>
      </c>
      <c r="AT989" s="239" t="str">
        <f>IFERROR((((Calculations!K986*Calculations!G986)/Calculations!E986)*'Data Entry'!X989),"")</f>
        <v/>
      </c>
      <c r="AU989" s="235" t="str">
        <f>IFERROR(VLOOKUP(AG989,Lists!$P$2:$Q$182,2,0),"")</f>
        <v/>
      </c>
      <c r="AV989" s="233" t="str">
        <f>IF(AL989="UI",VLOOKUP(AJ989,'Convert Internation Units'!$A$2:$D$33,4,FALSE),IF(AJ989="Penethamate hydroiodide",0.63,IF(AJ989="Benzylpenicillin Procaine /
 Benzathine Penicillin",0.61,IF(AJ989="Benzathine Penicillin",0.61,IF(AJ989="Procaine benzylpenicillin",0.61,IF(AJ989=Prodrug!G986,Prodrug!G986,Prodrug!G986))))))</f>
        <v/>
      </c>
      <c r="AW989" s="239" t="str">
        <f>IFERROR((((Calculations!O986*Calculations!G986)/Calculations!E986)*'Data Entry'!X989),"")</f>
        <v/>
      </c>
      <c r="AX989" s="235" t="str">
        <f>IFERROR(VLOOKUP(AJ989,Lists!$P$2:$Q$182,2,0),"")</f>
        <v/>
      </c>
      <c r="AY989" s="233" t="str">
        <f>IF(AO989="UI",VLOOKUP(AM989,'Convert Internation Units'!$A$2:$D$33,4,FALSE),IF(AM989="Penethamate hydroiodide",0.63,IF(AM989="Benzylpenicillin Procaine /
 Benzathine Penicillin",0.61,IF(AM989="Benzathine Penicillin",0.61,IF(AM989="Procaine benzylpenicillin",0.61,IF(AM989=Prodrug!H986,Prodrug!H986,Prodrug!H986))))))</f>
        <v/>
      </c>
      <c r="AZ989" s="239" t="str">
        <f>IFERROR((((Calculations!S986*Calculations!G986)/Calculations!E986)*'Data Entry'!X989),"")</f>
        <v/>
      </c>
      <c r="BA989" s="235" t="str">
        <f>IFERROR(VLOOKUP(AM989,Lists!$P$2:$Q$182,2,0),"")</f>
        <v/>
      </c>
    </row>
    <row r="990" spans="1:53" s="5" customFormat="1">
      <c r="A990" s="6">
        <v>984</v>
      </c>
      <c r="B990" s="231"/>
      <c r="C990" s="7"/>
      <c r="D990" s="7"/>
      <c r="E990" s="7"/>
      <c r="F990" s="67"/>
      <c r="G990" s="79"/>
      <c r="H990" s="79"/>
      <c r="I990" s="75"/>
      <c r="J990" s="76"/>
      <c r="K990" s="76"/>
      <c r="L990" s="76"/>
      <c r="M990" s="76"/>
      <c r="N990" s="76"/>
      <c r="O990" s="76"/>
      <c r="P990" s="76"/>
      <c r="Q990" s="76"/>
      <c r="R990" s="76"/>
      <c r="S990" s="76"/>
      <c r="T990" s="76"/>
      <c r="U990" s="76"/>
      <c r="V990" s="76"/>
      <c r="W990" s="80"/>
      <c r="X990" s="69"/>
      <c r="Y990" s="25"/>
      <c r="Z990" s="25"/>
      <c r="AA990" s="8"/>
      <c r="AB990" s="28"/>
      <c r="AC990" s="23"/>
      <c r="AD990" s="8"/>
      <c r="AE990" s="8"/>
      <c r="AF990" s="25"/>
      <c r="AG990" s="6"/>
      <c r="AH990" s="23"/>
      <c r="AI990" s="173"/>
      <c r="AJ990" s="26"/>
      <c r="AK990" s="23"/>
      <c r="AL990" s="25"/>
      <c r="AM990" s="6"/>
      <c r="AN990" s="23"/>
      <c r="AO990" s="247"/>
      <c r="AP990" s="243" t="str">
        <f>IF(AD990="UI",VLOOKUP(AB990,'Convert Internation Units'!$A$2:$D$33,4,FALSE),IF(AB990="Penethamate hydroiodide",0.63,IF(AB990="Benzylpenicillin Procaine /
 Benzathine Penicillin",0.61,IF(AB990="Benzathine Penicillin",0.61,IF(AB990="Procaine benzylpenicillin",0.61,IF(AB990=Prodrug!E987,Prodrug!E987,Prodrug!E987))))))</f>
        <v/>
      </c>
      <c r="AQ990" s="240" t="str">
        <f>IFERROR((((Calculations!C987*Calculations!G987)/Calculations!E987)*'Data Entry'!X990),"")</f>
        <v/>
      </c>
      <c r="AR990" s="141" t="str">
        <f>IFERROR(VLOOKUP(AB990,Lists!$P$2:$Q$182,2,0),"")</f>
        <v/>
      </c>
      <c r="AS990" s="143" t="str">
        <f>IF(AI990="UI",VLOOKUP(AG990,'Convert Internation Units'!$A$2:$D$33,4,FALSE),IF(AG990="Penethamate hydroiodide",0.63,IF(AG990="Benzylpenicillin Procaine /
 Benzathine Penicillin",0.61,IF(AG990="Benzathine Penicillin",0.61,IF(AG990="Procaine benzylpenicillin",0.61,IF(AG990=Prodrug!F987,Prodrug!F987,Prodrug!F987))))))</f>
        <v/>
      </c>
      <c r="AT990" s="240" t="str">
        <f>IFERROR((((Calculations!K987*Calculations!G987)/Calculations!E987)*'Data Entry'!X990),"")</f>
        <v/>
      </c>
      <c r="AU990" s="146" t="str">
        <f>IFERROR(VLOOKUP(AG990,Lists!$P$2:$Q$182,2,0),"")</f>
        <v/>
      </c>
      <c r="AV990" s="143" t="str">
        <f>IF(AL990="UI",VLOOKUP(AJ990,'Convert Internation Units'!$A$2:$D$33,4,FALSE),IF(AJ990="Penethamate hydroiodide",0.63,IF(AJ990="Benzylpenicillin Procaine /
 Benzathine Penicillin",0.61,IF(AJ990="Benzathine Penicillin",0.61,IF(AJ990="Procaine benzylpenicillin",0.61,IF(AJ990=Prodrug!G987,Prodrug!G987,Prodrug!G987))))))</f>
        <v/>
      </c>
      <c r="AW990" s="240" t="str">
        <f>IFERROR((((Calculations!O987*Calculations!G987)/Calculations!E987)*'Data Entry'!X990),"")</f>
        <v/>
      </c>
      <c r="AX990" s="146" t="str">
        <f>IFERROR(VLOOKUP(AJ990,Lists!$P$2:$Q$182,2,0),"")</f>
        <v/>
      </c>
      <c r="AY990" s="143" t="str">
        <f>IF(AO990="UI",VLOOKUP(AM990,'Convert Internation Units'!$A$2:$D$33,4,FALSE),IF(AM990="Penethamate hydroiodide",0.63,IF(AM990="Benzylpenicillin Procaine /
 Benzathine Penicillin",0.61,IF(AM990="Benzathine Penicillin",0.61,IF(AM990="Procaine benzylpenicillin",0.61,IF(AM990=Prodrug!H987,Prodrug!H987,Prodrug!H987))))))</f>
        <v/>
      </c>
      <c r="AZ990" s="240" t="str">
        <f>IFERROR((((Calculations!S987*Calculations!G987)/Calculations!E987)*'Data Entry'!X990),"")</f>
        <v/>
      </c>
      <c r="BA990" s="146" t="str">
        <f>IFERROR(VLOOKUP(AM990,Lists!$P$2:$Q$182,2,0),"")</f>
        <v/>
      </c>
    </row>
    <row r="991" spans="1:53" s="5" customFormat="1">
      <c r="A991" s="116">
        <v>985</v>
      </c>
      <c r="B991" s="232"/>
      <c r="C991" s="105"/>
      <c r="D991" s="105"/>
      <c r="E991" s="105"/>
      <c r="F991" s="106"/>
      <c r="G991" s="107"/>
      <c r="H991" s="107"/>
      <c r="I991" s="108"/>
      <c r="J991" s="110"/>
      <c r="K991" s="110"/>
      <c r="L991" s="110"/>
      <c r="M991" s="110"/>
      <c r="N991" s="110"/>
      <c r="O991" s="110"/>
      <c r="P991" s="110"/>
      <c r="Q991" s="110"/>
      <c r="R991" s="110"/>
      <c r="S991" s="110"/>
      <c r="T991" s="110"/>
      <c r="U991" s="110"/>
      <c r="V991" s="110"/>
      <c r="W991" s="109"/>
      <c r="X991" s="111"/>
      <c r="Y991" s="112"/>
      <c r="Z991" s="112"/>
      <c r="AA991" s="113"/>
      <c r="AB991" s="114"/>
      <c r="AC991" s="115"/>
      <c r="AD991" s="113"/>
      <c r="AE991" s="113"/>
      <c r="AF991" s="112"/>
      <c r="AG991" s="116"/>
      <c r="AH991" s="115"/>
      <c r="AI991" s="174"/>
      <c r="AJ991" s="104"/>
      <c r="AK991" s="115"/>
      <c r="AL991" s="112"/>
      <c r="AM991" s="116"/>
      <c r="AN991" s="115"/>
      <c r="AO991" s="248"/>
      <c r="AP991" s="242" t="str">
        <f>IF(AD991="UI",VLOOKUP(AB991,'Convert Internation Units'!$A$2:$D$33,4,FALSE),IF(AB991="Penethamate hydroiodide",0.63,IF(AB991="Benzylpenicillin Procaine /
 Benzathine Penicillin",0.61,IF(AB991="Benzathine Penicillin",0.61,IF(AB991="Procaine benzylpenicillin",0.61,IF(AB991=Prodrug!E988,Prodrug!E988,Prodrug!E988))))))</f>
        <v/>
      </c>
      <c r="AQ991" s="239" t="str">
        <f>IFERROR((((Calculations!C988*Calculations!G988)/Calculations!E988)*'Data Entry'!X991),"")</f>
        <v/>
      </c>
      <c r="AR991" s="234" t="str">
        <f>IFERROR(VLOOKUP(AB991,Lists!$P$2:$Q$182,2,0),"")</f>
        <v/>
      </c>
      <c r="AS991" s="233" t="str">
        <f>IF(AI991="UI",VLOOKUP(AG991,'Convert Internation Units'!$A$2:$D$33,4,FALSE),IF(AG991="Penethamate hydroiodide",0.63,IF(AG991="Benzylpenicillin Procaine /
 Benzathine Penicillin",0.61,IF(AG991="Benzathine Penicillin",0.61,IF(AG991="Procaine benzylpenicillin",0.61,IF(AG991=Prodrug!F988,Prodrug!F988,Prodrug!F988))))))</f>
        <v/>
      </c>
      <c r="AT991" s="239" t="str">
        <f>IFERROR((((Calculations!K988*Calculations!G988)/Calculations!E988)*'Data Entry'!X991),"")</f>
        <v/>
      </c>
      <c r="AU991" s="235" t="str">
        <f>IFERROR(VLOOKUP(AG991,Lists!$P$2:$Q$182,2,0),"")</f>
        <v/>
      </c>
      <c r="AV991" s="233" t="str">
        <f>IF(AL991="UI",VLOOKUP(AJ991,'Convert Internation Units'!$A$2:$D$33,4,FALSE),IF(AJ991="Penethamate hydroiodide",0.63,IF(AJ991="Benzylpenicillin Procaine /
 Benzathine Penicillin",0.61,IF(AJ991="Benzathine Penicillin",0.61,IF(AJ991="Procaine benzylpenicillin",0.61,IF(AJ991=Prodrug!G988,Prodrug!G988,Prodrug!G988))))))</f>
        <v/>
      </c>
      <c r="AW991" s="239" t="str">
        <f>IFERROR((((Calculations!O988*Calculations!G988)/Calculations!E988)*'Data Entry'!X991),"")</f>
        <v/>
      </c>
      <c r="AX991" s="235" t="str">
        <f>IFERROR(VLOOKUP(AJ991,Lists!$P$2:$Q$182,2,0),"")</f>
        <v/>
      </c>
      <c r="AY991" s="233" t="str">
        <f>IF(AO991="UI",VLOOKUP(AM991,'Convert Internation Units'!$A$2:$D$33,4,FALSE),IF(AM991="Penethamate hydroiodide",0.63,IF(AM991="Benzylpenicillin Procaine /
 Benzathine Penicillin",0.61,IF(AM991="Benzathine Penicillin",0.61,IF(AM991="Procaine benzylpenicillin",0.61,IF(AM991=Prodrug!H988,Prodrug!H988,Prodrug!H988))))))</f>
        <v/>
      </c>
      <c r="AZ991" s="239" t="str">
        <f>IFERROR((((Calculations!S988*Calculations!G988)/Calculations!E988)*'Data Entry'!X991),"")</f>
        <v/>
      </c>
      <c r="BA991" s="235" t="str">
        <f>IFERROR(VLOOKUP(AM991,Lists!$P$2:$Q$182,2,0),"")</f>
        <v/>
      </c>
    </row>
    <row r="992" spans="1:53" s="5" customFormat="1">
      <c r="A992" s="6">
        <v>986</v>
      </c>
      <c r="B992" s="231"/>
      <c r="C992" s="7"/>
      <c r="D992" s="7"/>
      <c r="E992" s="7"/>
      <c r="F992" s="67"/>
      <c r="G992" s="79"/>
      <c r="H992" s="79"/>
      <c r="I992" s="75"/>
      <c r="J992" s="76"/>
      <c r="K992" s="76"/>
      <c r="L992" s="76"/>
      <c r="M992" s="76"/>
      <c r="N992" s="76"/>
      <c r="O992" s="76"/>
      <c r="P992" s="76"/>
      <c r="Q992" s="76"/>
      <c r="R992" s="76"/>
      <c r="S992" s="76"/>
      <c r="T992" s="76"/>
      <c r="U992" s="76"/>
      <c r="V992" s="76"/>
      <c r="W992" s="80"/>
      <c r="X992" s="69"/>
      <c r="Y992" s="25"/>
      <c r="Z992" s="25"/>
      <c r="AA992" s="8"/>
      <c r="AB992" s="28"/>
      <c r="AC992" s="23"/>
      <c r="AD992" s="8"/>
      <c r="AE992" s="8"/>
      <c r="AF992" s="25"/>
      <c r="AG992" s="6"/>
      <c r="AH992" s="23"/>
      <c r="AI992" s="173"/>
      <c r="AJ992" s="26"/>
      <c r="AK992" s="23"/>
      <c r="AL992" s="25"/>
      <c r="AM992" s="6"/>
      <c r="AN992" s="23"/>
      <c r="AO992" s="247"/>
      <c r="AP992" s="243" t="str">
        <f>IF(AD992="UI",VLOOKUP(AB992,'Convert Internation Units'!$A$2:$D$33,4,FALSE),IF(AB992="Penethamate hydroiodide",0.63,IF(AB992="Benzylpenicillin Procaine /
 Benzathine Penicillin",0.61,IF(AB992="Benzathine Penicillin",0.61,IF(AB992="Procaine benzylpenicillin",0.61,IF(AB992=Prodrug!E989,Prodrug!E989,Prodrug!E989))))))</f>
        <v/>
      </c>
      <c r="AQ992" s="240" t="str">
        <f>IFERROR((((Calculations!C989*Calculations!G989)/Calculations!E989)*'Data Entry'!X992),"")</f>
        <v/>
      </c>
      <c r="AR992" s="141" t="str">
        <f>IFERROR(VLOOKUP(AB992,Lists!$P$2:$Q$182,2,0),"")</f>
        <v/>
      </c>
      <c r="AS992" s="143" t="str">
        <f>IF(AI992="UI",VLOOKUP(AG992,'Convert Internation Units'!$A$2:$D$33,4,FALSE),IF(AG992="Penethamate hydroiodide",0.63,IF(AG992="Benzylpenicillin Procaine /
 Benzathine Penicillin",0.61,IF(AG992="Benzathine Penicillin",0.61,IF(AG992="Procaine benzylpenicillin",0.61,IF(AG992=Prodrug!F989,Prodrug!F989,Prodrug!F989))))))</f>
        <v/>
      </c>
      <c r="AT992" s="240" t="str">
        <f>IFERROR((((Calculations!K989*Calculations!G989)/Calculations!E989)*'Data Entry'!X992),"")</f>
        <v/>
      </c>
      <c r="AU992" s="146" t="str">
        <f>IFERROR(VLOOKUP(AG992,Lists!$P$2:$Q$182,2,0),"")</f>
        <v/>
      </c>
      <c r="AV992" s="143" t="str">
        <f>IF(AL992="UI",VLOOKUP(AJ992,'Convert Internation Units'!$A$2:$D$33,4,FALSE),IF(AJ992="Penethamate hydroiodide",0.63,IF(AJ992="Benzylpenicillin Procaine /
 Benzathine Penicillin",0.61,IF(AJ992="Benzathine Penicillin",0.61,IF(AJ992="Procaine benzylpenicillin",0.61,IF(AJ992=Prodrug!G989,Prodrug!G989,Prodrug!G989))))))</f>
        <v/>
      </c>
      <c r="AW992" s="240" t="str">
        <f>IFERROR((((Calculations!O989*Calculations!G989)/Calculations!E989)*'Data Entry'!X992),"")</f>
        <v/>
      </c>
      <c r="AX992" s="146" t="str">
        <f>IFERROR(VLOOKUP(AJ992,Lists!$P$2:$Q$182,2,0),"")</f>
        <v/>
      </c>
      <c r="AY992" s="143" t="str">
        <f>IF(AO992="UI",VLOOKUP(AM992,'Convert Internation Units'!$A$2:$D$33,4,FALSE),IF(AM992="Penethamate hydroiodide",0.63,IF(AM992="Benzylpenicillin Procaine /
 Benzathine Penicillin",0.61,IF(AM992="Benzathine Penicillin",0.61,IF(AM992="Procaine benzylpenicillin",0.61,IF(AM992=Prodrug!H989,Prodrug!H989,Prodrug!H989))))))</f>
        <v/>
      </c>
      <c r="AZ992" s="240" t="str">
        <f>IFERROR((((Calculations!S989*Calculations!G989)/Calculations!E989)*'Data Entry'!X992),"")</f>
        <v/>
      </c>
      <c r="BA992" s="146" t="str">
        <f>IFERROR(VLOOKUP(AM992,Lists!$P$2:$Q$182,2,0),"")</f>
        <v/>
      </c>
    </row>
    <row r="993" spans="1:53" s="5" customFormat="1">
      <c r="A993" s="116">
        <v>987</v>
      </c>
      <c r="B993" s="232"/>
      <c r="C993" s="105"/>
      <c r="D993" s="105"/>
      <c r="E993" s="105"/>
      <c r="F993" s="106"/>
      <c r="G993" s="107"/>
      <c r="H993" s="107"/>
      <c r="I993" s="108"/>
      <c r="J993" s="110"/>
      <c r="K993" s="110"/>
      <c r="L993" s="110"/>
      <c r="M993" s="110"/>
      <c r="N993" s="110"/>
      <c r="O993" s="110"/>
      <c r="P993" s="110"/>
      <c r="Q993" s="110"/>
      <c r="R993" s="110"/>
      <c r="S993" s="110"/>
      <c r="T993" s="110"/>
      <c r="U993" s="110"/>
      <c r="V993" s="110"/>
      <c r="W993" s="109"/>
      <c r="X993" s="111"/>
      <c r="Y993" s="112"/>
      <c r="Z993" s="112"/>
      <c r="AA993" s="113"/>
      <c r="AB993" s="114"/>
      <c r="AC993" s="115"/>
      <c r="AD993" s="113"/>
      <c r="AE993" s="113"/>
      <c r="AF993" s="112"/>
      <c r="AG993" s="116"/>
      <c r="AH993" s="115"/>
      <c r="AI993" s="174"/>
      <c r="AJ993" s="104"/>
      <c r="AK993" s="115"/>
      <c r="AL993" s="112"/>
      <c r="AM993" s="116"/>
      <c r="AN993" s="115"/>
      <c r="AO993" s="248"/>
      <c r="AP993" s="242" t="str">
        <f>IF(AD993="UI",VLOOKUP(AB993,'Convert Internation Units'!$A$2:$D$33,4,FALSE),IF(AB993="Penethamate hydroiodide",0.63,IF(AB993="Benzylpenicillin Procaine /
 Benzathine Penicillin",0.61,IF(AB993="Benzathine Penicillin",0.61,IF(AB993="Procaine benzylpenicillin",0.61,IF(AB993=Prodrug!E990,Prodrug!E990,Prodrug!E990))))))</f>
        <v/>
      </c>
      <c r="AQ993" s="239" t="str">
        <f>IFERROR((((Calculations!C990*Calculations!G990)/Calculations!E990)*'Data Entry'!X993),"")</f>
        <v/>
      </c>
      <c r="AR993" s="234" t="str">
        <f>IFERROR(VLOOKUP(AB993,Lists!$P$2:$Q$182,2,0),"")</f>
        <v/>
      </c>
      <c r="AS993" s="233" t="str">
        <f>IF(AI993="UI",VLOOKUP(AG993,'Convert Internation Units'!$A$2:$D$33,4,FALSE),IF(AG993="Penethamate hydroiodide",0.63,IF(AG993="Benzylpenicillin Procaine /
 Benzathine Penicillin",0.61,IF(AG993="Benzathine Penicillin",0.61,IF(AG993="Procaine benzylpenicillin",0.61,IF(AG993=Prodrug!F990,Prodrug!F990,Prodrug!F990))))))</f>
        <v/>
      </c>
      <c r="AT993" s="239" t="str">
        <f>IFERROR((((Calculations!K990*Calculations!G990)/Calculations!E990)*'Data Entry'!X993),"")</f>
        <v/>
      </c>
      <c r="AU993" s="235" t="str">
        <f>IFERROR(VLOOKUP(AG993,Lists!$P$2:$Q$182,2,0),"")</f>
        <v/>
      </c>
      <c r="AV993" s="233" t="str">
        <f>IF(AL993="UI",VLOOKUP(AJ993,'Convert Internation Units'!$A$2:$D$33,4,FALSE),IF(AJ993="Penethamate hydroiodide",0.63,IF(AJ993="Benzylpenicillin Procaine /
 Benzathine Penicillin",0.61,IF(AJ993="Benzathine Penicillin",0.61,IF(AJ993="Procaine benzylpenicillin",0.61,IF(AJ993=Prodrug!G990,Prodrug!G990,Prodrug!G990))))))</f>
        <v/>
      </c>
      <c r="AW993" s="239" t="str">
        <f>IFERROR((((Calculations!O990*Calculations!G990)/Calculations!E990)*'Data Entry'!X993),"")</f>
        <v/>
      </c>
      <c r="AX993" s="235" t="str">
        <f>IFERROR(VLOOKUP(AJ993,Lists!$P$2:$Q$182,2,0),"")</f>
        <v/>
      </c>
      <c r="AY993" s="233" t="str">
        <f>IF(AO993="UI",VLOOKUP(AM993,'Convert Internation Units'!$A$2:$D$33,4,FALSE),IF(AM993="Penethamate hydroiodide",0.63,IF(AM993="Benzylpenicillin Procaine /
 Benzathine Penicillin",0.61,IF(AM993="Benzathine Penicillin",0.61,IF(AM993="Procaine benzylpenicillin",0.61,IF(AM993=Prodrug!H990,Prodrug!H990,Prodrug!H990))))))</f>
        <v/>
      </c>
      <c r="AZ993" s="239" t="str">
        <f>IFERROR((((Calculations!S990*Calculations!G990)/Calculations!E990)*'Data Entry'!X993),"")</f>
        <v/>
      </c>
      <c r="BA993" s="235" t="str">
        <f>IFERROR(VLOOKUP(AM993,Lists!$P$2:$Q$182,2,0),"")</f>
        <v/>
      </c>
    </row>
    <row r="994" spans="1:53" s="5" customFormat="1">
      <c r="A994" s="6">
        <v>988</v>
      </c>
      <c r="B994" s="231"/>
      <c r="C994" s="7"/>
      <c r="D994" s="7"/>
      <c r="E994" s="7"/>
      <c r="F994" s="67"/>
      <c r="G994" s="79"/>
      <c r="H994" s="79"/>
      <c r="I994" s="75"/>
      <c r="J994" s="76"/>
      <c r="K994" s="76"/>
      <c r="L994" s="76"/>
      <c r="M994" s="76"/>
      <c r="N994" s="76"/>
      <c r="O994" s="76"/>
      <c r="P994" s="76"/>
      <c r="Q994" s="76"/>
      <c r="R994" s="76"/>
      <c r="S994" s="76"/>
      <c r="T994" s="76"/>
      <c r="U994" s="76"/>
      <c r="V994" s="76"/>
      <c r="W994" s="80"/>
      <c r="X994" s="69"/>
      <c r="Y994" s="25"/>
      <c r="Z994" s="25"/>
      <c r="AA994" s="8"/>
      <c r="AB994" s="28"/>
      <c r="AC994" s="23"/>
      <c r="AD994" s="8"/>
      <c r="AE994" s="8"/>
      <c r="AF994" s="25"/>
      <c r="AG994" s="6"/>
      <c r="AH994" s="23"/>
      <c r="AI994" s="173"/>
      <c r="AJ994" s="26"/>
      <c r="AK994" s="23"/>
      <c r="AL994" s="25"/>
      <c r="AM994" s="6"/>
      <c r="AN994" s="23"/>
      <c r="AO994" s="247"/>
      <c r="AP994" s="243" t="str">
        <f>IF(AD994="UI",VLOOKUP(AB994,'Convert Internation Units'!$A$2:$D$33,4,FALSE),IF(AB994="Penethamate hydroiodide",0.63,IF(AB994="Benzylpenicillin Procaine /
 Benzathine Penicillin",0.61,IF(AB994="Benzathine Penicillin",0.61,IF(AB994="Procaine benzylpenicillin",0.61,IF(AB994=Prodrug!E991,Prodrug!E991,Prodrug!E991))))))</f>
        <v/>
      </c>
      <c r="AQ994" s="240" t="str">
        <f>IFERROR((((Calculations!C991*Calculations!G991)/Calculations!E991)*'Data Entry'!X994),"")</f>
        <v/>
      </c>
      <c r="AR994" s="141" t="str">
        <f>IFERROR(VLOOKUP(AB994,Lists!$P$2:$Q$182,2,0),"")</f>
        <v/>
      </c>
      <c r="AS994" s="143" t="str">
        <f>IF(AI994="UI",VLOOKUP(AG994,'Convert Internation Units'!$A$2:$D$33,4,FALSE),IF(AG994="Penethamate hydroiodide",0.63,IF(AG994="Benzylpenicillin Procaine /
 Benzathine Penicillin",0.61,IF(AG994="Benzathine Penicillin",0.61,IF(AG994="Procaine benzylpenicillin",0.61,IF(AG994=Prodrug!F991,Prodrug!F991,Prodrug!F991))))))</f>
        <v/>
      </c>
      <c r="AT994" s="240" t="str">
        <f>IFERROR((((Calculations!K991*Calculations!G991)/Calculations!E991)*'Data Entry'!X994),"")</f>
        <v/>
      </c>
      <c r="AU994" s="146" t="str">
        <f>IFERROR(VLOOKUP(AG994,Lists!$P$2:$Q$182,2,0),"")</f>
        <v/>
      </c>
      <c r="AV994" s="143" t="str">
        <f>IF(AL994="UI",VLOOKUP(AJ994,'Convert Internation Units'!$A$2:$D$33,4,FALSE),IF(AJ994="Penethamate hydroiodide",0.63,IF(AJ994="Benzylpenicillin Procaine /
 Benzathine Penicillin",0.61,IF(AJ994="Benzathine Penicillin",0.61,IF(AJ994="Procaine benzylpenicillin",0.61,IF(AJ994=Prodrug!G991,Prodrug!G991,Prodrug!G991))))))</f>
        <v/>
      </c>
      <c r="AW994" s="240" t="str">
        <f>IFERROR((((Calculations!O991*Calculations!G991)/Calculations!E991)*'Data Entry'!X994),"")</f>
        <v/>
      </c>
      <c r="AX994" s="146" t="str">
        <f>IFERROR(VLOOKUP(AJ994,Lists!$P$2:$Q$182,2,0),"")</f>
        <v/>
      </c>
      <c r="AY994" s="143" t="str">
        <f>IF(AO994="UI",VLOOKUP(AM994,'Convert Internation Units'!$A$2:$D$33,4,FALSE),IF(AM994="Penethamate hydroiodide",0.63,IF(AM994="Benzylpenicillin Procaine /
 Benzathine Penicillin",0.61,IF(AM994="Benzathine Penicillin",0.61,IF(AM994="Procaine benzylpenicillin",0.61,IF(AM994=Prodrug!H991,Prodrug!H991,Prodrug!H991))))))</f>
        <v/>
      </c>
      <c r="AZ994" s="240" t="str">
        <f>IFERROR((((Calculations!S991*Calculations!G991)/Calculations!E991)*'Data Entry'!X994),"")</f>
        <v/>
      </c>
      <c r="BA994" s="146" t="str">
        <f>IFERROR(VLOOKUP(AM994,Lists!$P$2:$Q$182,2,0),"")</f>
        <v/>
      </c>
    </row>
    <row r="995" spans="1:53" s="5" customFormat="1">
      <c r="A995" s="116">
        <v>989</v>
      </c>
      <c r="B995" s="232"/>
      <c r="C995" s="105"/>
      <c r="D995" s="105"/>
      <c r="E995" s="105"/>
      <c r="F995" s="106"/>
      <c r="G995" s="107"/>
      <c r="H995" s="107"/>
      <c r="I995" s="108"/>
      <c r="J995" s="110"/>
      <c r="K995" s="110"/>
      <c r="L995" s="110"/>
      <c r="M995" s="110"/>
      <c r="N995" s="110"/>
      <c r="O995" s="110"/>
      <c r="P995" s="110"/>
      <c r="Q995" s="110"/>
      <c r="R995" s="110"/>
      <c r="S995" s="110"/>
      <c r="T995" s="110"/>
      <c r="U995" s="110"/>
      <c r="V995" s="110"/>
      <c r="W995" s="109"/>
      <c r="X995" s="111"/>
      <c r="Y995" s="112"/>
      <c r="Z995" s="112"/>
      <c r="AA995" s="113"/>
      <c r="AB995" s="114"/>
      <c r="AC995" s="115"/>
      <c r="AD995" s="113"/>
      <c r="AE995" s="113"/>
      <c r="AF995" s="112"/>
      <c r="AG995" s="116"/>
      <c r="AH995" s="115"/>
      <c r="AI995" s="174"/>
      <c r="AJ995" s="104"/>
      <c r="AK995" s="115"/>
      <c r="AL995" s="112"/>
      <c r="AM995" s="116"/>
      <c r="AN995" s="115"/>
      <c r="AO995" s="248"/>
      <c r="AP995" s="242" t="str">
        <f>IF(AD995="UI",VLOOKUP(AB995,'Convert Internation Units'!$A$2:$D$33,4,FALSE),IF(AB995="Penethamate hydroiodide",0.63,IF(AB995="Benzylpenicillin Procaine /
 Benzathine Penicillin",0.61,IF(AB995="Benzathine Penicillin",0.61,IF(AB995="Procaine benzylpenicillin",0.61,IF(AB995=Prodrug!E992,Prodrug!E992,Prodrug!E992))))))</f>
        <v/>
      </c>
      <c r="AQ995" s="239" t="str">
        <f>IFERROR((((Calculations!C992*Calculations!G992)/Calculations!E992)*'Data Entry'!X995),"")</f>
        <v/>
      </c>
      <c r="AR995" s="234" t="str">
        <f>IFERROR(VLOOKUP(AB995,Lists!$P$2:$Q$182,2,0),"")</f>
        <v/>
      </c>
      <c r="AS995" s="233" t="str">
        <f>IF(AI995="UI",VLOOKUP(AG995,'Convert Internation Units'!$A$2:$D$33,4,FALSE),IF(AG995="Penethamate hydroiodide",0.63,IF(AG995="Benzylpenicillin Procaine /
 Benzathine Penicillin",0.61,IF(AG995="Benzathine Penicillin",0.61,IF(AG995="Procaine benzylpenicillin",0.61,IF(AG995=Prodrug!F992,Prodrug!F992,Prodrug!F992))))))</f>
        <v/>
      </c>
      <c r="AT995" s="239" t="str">
        <f>IFERROR((((Calculations!K992*Calculations!G992)/Calculations!E992)*'Data Entry'!X995),"")</f>
        <v/>
      </c>
      <c r="AU995" s="235" t="str">
        <f>IFERROR(VLOOKUP(AG995,Lists!$P$2:$Q$182,2,0),"")</f>
        <v/>
      </c>
      <c r="AV995" s="233" t="str">
        <f>IF(AL995="UI",VLOOKUP(AJ995,'Convert Internation Units'!$A$2:$D$33,4,FALSE),IF(AJ995="Penethamate hydroiodide",0.63,IF(AJ995="Benzylpenicillin Procaine /
 Benzathine Penicillin",0.61,IF(AJ995="Benzathine Penicillin",0.61,IF(AJ995="Procaine benzylpenicillin",0.61,IF(AJ995=Prodrug!G992,Prodrug!G992,Prodrug!G992))))))</f>
        <v/>
      </c>
      <c r="AW995" s="239" t="str">
        <f>IFERROR((((Calculations!O992*Calculations!G992)/Calculations!E992)*'Data Entry'!X995),"")</f>
        <v/>
      </c>
      <c r="AX995" s="235" t="str">
        <f>IFERROR(VLOOKUP(AJ995,Lists!$P$2:$Q$182,2,0),"")</f>
        <v/>
      </c>
      <c r="AY995" s="233" t="str">
        <f>IF(AO995="UI",VLOOKUP(AM995,'Convert Internation Units'!$A$2:$D$33,4,FALSE),IF(AM995="Penethamate hydroiodide",0.63,IF(AM995="Benzylpenicillin Procaine /
 Benzathine Penicillin",0.61,IF(AM995="Benzathine Penicillin",0.61,IF(AM995="Procaine benzylpenicillin",0.61,IF(AM995=Prodrug!H992,Prodrug!H992,Prodrug!H992))))))</f>
        <v/>
      </c>
      <c r="AZ995" s="239" t="str">
        <f>IFERROR((((Calculations!S992*Calculations!G992)/Calculations!E992)*'Data Entry'!X995),"")</f>
        <v/>
      </c>
      <c r="BA995" s="235" t="str">
        <f>IFERROR(VLOOKUP(AM995,Lists!$P$2:$Q$182,2,0),"")</f>
        <v/>
      </c>
    </row>
    <row r="996" spans="1:53" s="5" customFormat="1">
      <c r="A996" s="6">
        <v>990</v>
      </c>
      <c r="B996" s="231"/>
      <c r="C996" s="7"/>
      <c r="D996" s="7"/>
      <c r="E996" s="7"/>
      <c r="F996" s="67"/>
      <c r="G996" s="79"/>
      <c r="H996" s="79"/>
      <c r="I996" s="75"/>
      <c r="J996" s="76"/>
      <c r="K996" s="76"/>
      <c r="L996" s="76"/>
      <c r="M996" s="76"/>
      <c r="N996" s="76"/>
      <c r="O996" s="76"/>
      <c r="P996" s="76"/>
      <c r="Q996" s="76"/>
      <c r="R996" s="76"/>
      <c r="S996" s="76"/>
      <c r="T996" s="76"/>
      <c r="U996" s="76"/>
      <c r="V996" s="76"/>
      <c r="W996" s="80"/>
      <c r="X996" s="69"/>
      <c r="Y996" s="25"/>
      <c r="Z996" s="25"/>
      <c r="AA996" s="8"/>
      <c r="AB996" s="28"/>
      <c r="AC996" s="23"/>
      <c r="AD996" s="8"/>
      <c r="AE996" s="8"/>
      <c r="AF996" s="25"/>
      <c r="AG996" s="6"/>
      <c r="AH996" s="23"/>
      <c r="AI996" s="173"/>
      <c r="AJ996" s="26"/>
      <c r="AK996" s="23"/>
      <c r="AL996" s="25"/>
      <c r="AM996" s="6"/>
      <c r="AN996" s="23"/>
      <c r="AO996" s="247"/>
      <c r="AP996" s="243" t="str">
        <f>IF(AD996="UI",VLOOKUP(AB996,'Convert Internation Units'!$A$2:$D$33,4,FALSE),IF(AB996="Penethamate hydroiodide",0.63,IF(AB996="Benzylpenicillin Procaine /
 Benzathine Penicillin",0.61,IF(AB996="Benzathine Penicillin",0.61,IF(AB996="Procaine benzylpenicillin",0.61,IF(AB996=Prodrug!E993,Prodrug!E993,Prodrug!E993))))))</f>
        <v/>
      </c>
      <c r="AQ996" s="240" t="str">
        <f>IFERROR((((Calculations!C993*Calculations!G993)/Calculations!E993)*'Data Entry'!X996),"")</f>
        <v/>
      </c>
      <c r="AR996" s="141" t="str">
        <f>IFERROR(VLOOKUP(AB996,Lists!$P$2:$Q$182,2,0),"")</f>
        <v/>
      </c>
      <c r="AS996" s="143" t="str">
        <f>IF(AI996="UI",VLOOKUP(AG996,'Convert Internation Units'!$A$2:$D$33,4,FALSE),IF(AG996="Penethamate hydroiodide",0.63,IF(AG996="Benzylpenicillin Procaine /
 Benzathine Penicillin",0.61,IF(AG996="Benzathine Penicillin",0.61,IF(AG996="Procaine benzylpenicillin",0.61,IF(AG996=Prodrug!F993,Prodrug!F993,Prodrug!F993))))))</f>
        <v/>
      </c>
      <c r="AT996" s="240" t="str">
        <f>IFERROR((((Calculations!K993*Calculations!G993)/Calculations!E993)*'Data Entry'!X996),"")</f>
        <v/>
      </c>
      <c r="AU996" s="146" t="str">
        <f>IFERROR(VLOOKUP(AG996,Lists!$P$2:$Q$182,2,0),"")</f>
        <v/>
      </c>
      <c r="AV996" s="143" t="str">
        <f>IF(AL996="UI",VLOOKUP(AJ996,'Convert Internation Units'!$A$2:$D$33,4,FALSE),IF(AJ996="Penethamate hydroiodide",0.63,IF(AJ996="Benzylpenicillin Procaine /
 Benzathine Penicillin",0.61,IF(AJ996="Benzathine Penicillin",0.61,IF(AJ996="Procaine benzylpenicillin",0.61,IF(AJ996=Prodrug!G993,Prodrug!G993,Prodrug!G993))))))</f>
        <v/>
      </c>
      <c r="AW996" s="240" t="str">
        <f>IFERROR((((Calculations!O993*Calculations!G993)/Calculations!E993)*'Data Entry'!X996),"")</f>
        <v/>
      </c>
      <c r="AX996" s="146" t="str">
        <f>IFERROR(VLOOKUP(AJ996,Lists!$P$2:$Q$182,2,0),"")</f>
        <v/>
      </c>
      <c r="AY996" s="143" t="str">
        <f>IF(AO996="UI",VLOOKUP(AM996,'Convert Internation Units'!$A$2:$D$33,4,FALSE),IF(AM996="Penethamate hydroiodide",0.63,IF(AM996="Benzylpenicillin Procaine /
 Benzathine Penicillin",0.61,IF(AM996="Benzathine Penicillin",0.61,IF(AM996="Procaine benzylpenicillin",0.61,IF(AM996=Prodrug!H993,Prodrug!H993,Prodrug!H993))))))</f>
        <v/>
      </c>
      <c r="AZ996" s="240" t="str">
        <f>IFERROR((((Calculations!S993*Calculations!G993)/Calculations!E993)*'Data Entry'!X996),"")</f>
        <v/>
      </c>
      <c r="BA996" s="146" t="str">
        <f>IFERROR(VLOOKUP(AM996,Lists!$P$2:$Q$182,2,0),"")</f>
        <v/>
      </c>
    </row>
    <row r="997" spans="1:53" s="5" customFormat="1">
      <c r="A997" s="116">
        <v>991</v>
      </c>
      <c r="B997" s="232"/>
      <c r="C997" s="105"/>
      <c r="D997" s="105"/>
      <c r="E997" s="105"/>
      <c r="F997" s="106"/>
      <c r="G997" s="107"/>
      <c r="H997" s="107"/>
      <c r="I997" s="108"/>
      <c r="J997" s="110"/>
      <c r="K997" s="110"/>
      <c r="L997" s="110"/>
      <c r="M997" s="110"/>
      <c r="N997" s="110"/>
      <c r="O997" s="110"/>
      <c r="P997" s="110"/>
      <c r="Q997" s="110"/>
      <c r="R997" s="110"/>
      <c r="S997" s="110"/>
      <c r="T997" s="110"/>
      <c r="U997" s="110"/>
      <c r="V997" s="110"/>
      <c r="W997" s="109"/>
      <c r="X997" s="111"/>
      <c r="Y997" s="112"/>
      <c r="Z997" s="112"/>
      <c r="AA997" s="113"/>
      <c r="AB997" s="114"/>
      <c r="AC997" s="115"/>
      <c r="AD997" s="113"/>
      <c r="AE997" s="113"/>
      <c r="AF997" s="112"/>
      <c r="AG997" s="116"/>
      <c r="AH997" s="115"/>
      <c r="AI997" s="174"/>
      <c r="AJ997" s="104"/>
      <c r="AK997" s="115"/>
      <c r="AL997" s="112"/>
      <c r="AM997" s="116"/>
      <c r="AN997" s="115"/>
      <c r="AO997" s="248"/>
      <c r="AP997" s="242" t="str">
        <f>IF(AD997="UI",VLOOKUP(AB997,'Convert Internation Units'!$A$2:$D$33,4,FALSE),IF(AB997="Penethamate hydroiodide",0.63,IF(AB997="Benzylpenicillin Procaine /
 Benzathine Penicillin",0.61,IF(AB997="Benzathine Penicillin",0.61,IF(AB997="Procaine benzylpenicillin",0.61,IF(AB997=Prodrug!E994,Prodrug!E994,Prodrug!E994))))))</f>
        <v/>
      </c>
      <c r="AQ997" s="239" t="str">
        <f>IFERROR((((Calculations!C994*Calculations!G994)/Calculations!E994)*'Data Entry'!X997),"")</f>
        <v/>
      </c>
      <c r="AR997" s="234" t="str">
        <f>IFERROR(VLOOKUP(AB997,Lists!$P$2:$Q$182,2,0),"")</f>
        <v/>
      </c>
      <c r="AS997" s="233" t="str">
        <f>IF(AI997="UI",VLOOKUP(AG997,'Convert Internation Units'!$A$2:$D$33,4,FALSE),IF(AG997="Penethamate hydroiodide",0.63,IF(AG997="Benzylpenicillin Procaine /
 Benzathine Penicillin",0.61,IF(AG997="Benzathine Penicillin",0.61,IF(AG997="Procaine benzylpenicillin",0.61,IF(AG997=Prodrug!F994,Prodrug!F994,Prodrug!F994))))))</f>
        <v/>
      </c>
      <c r="AT997" s="239" t="str">
        <f>IFERROR((((Calculations!K994*Calculations!G994)/Calculations!E994)*'Data Entry'!X997),"")</f>
        <v/>
      </c>
      <c r="AU997" s="235" t="str">
        <f>IFERROR(VLOOKUP(AG997,Lists!$P$2:$Q$182,2,0),"")</f>
        <v/>
      </c>
      <c r="AV997" s="233" t="str">
        <f>IF(AL997="UI",VLOOKUP(AJ997,'Convert Internation Units'!$A$2:$D$33,4,FALSE),IF(AJ997="Penethamate hydroiodide",0.63,IF(AJ997="Benzylpenicillin Procaine /
 Benzathine Penicillin",0.61,IF(AJ997="Benzathine Penicillin",0.61,IF(AJ997="Procaine benzylpenicillin",0.61,IF(AJ997=Prodrug!G994,Prodrug!G994,Prodrug!G994))))))</f>
        <v/>
      </c>
      <c r="AW997" s="239" t="str">
        <f>IFERROR((((Calculations!O994*Calculations!G994)/Calculations!E994)*'Data Entry'!X997),"")</f>
        <v/>
      </c>
      <c r="AX997" s="235" t="str">
        <f>IFERROR(VLOOKUP(AJ997,Lists!$P$2:$Q$182,2,0),"")</f>
        <v/>
      </c>
      <c r="AY997" s="233" t="str">
        <f>IF(AO997="UI",VLOOKUP(AM997,'Convert Internation Units'!$A$2:$D$33,4,FALSE),IF(AM997="Penethamate hydroiodide",0.63,IF(AM997="Benzylpenicillin Procaine /
 Benzathine Penicillin",0.61,IF(AM997="Benzathine Penicillin",0.61,IF(AM997="Procaine benzylpenicillin",0.61,IF(AM997=Prodrug!H994,Prodrug!H994,Prodrug!H994))))))</f>
        <v/>
      </c>
      <c r="AZ997" s="239" t="str">
        <f>IFERROR((((Calculations!S994*Calculations!G994)/Calculations!E994)*'Data Entry'!X997),"")</f>
        <v/>
      </c>
      <c r="BA997" s="235" t="str">
        <f>IFERROR(VLOOKUP(AM997,Lists!$P$2:$Q$182,2,0),"")</f>
        <v/>
      </c>
    </row>
    <row r="998" spans="1:53" s="5" customFormat="1">
      <c r="A998" s="6">
        <v>992</v>
      </c>
      <c r="B998" s="231"/>
      <c r="C998" s="7"/>
      <c r="D998" s="7"/>
      <c r="E998" s="7"/>
      <c r="F998" s="67"/>
      <c r="G998" s="79"/>
      <c r="H998" s="79"/>
      <c r="I998" s="75"/>
      <c r="J998" s="76"/>
      <c r="K998" s="76"/>
      <c r="L998" s="76"/>
      <c r="M998" s="76"/>
      <c r="N998" s="76"/>
      <c r="O998" s="76"/>
      <c r="P998" s="76"/>
      <c r="Q998" s="76"/>
      <c r="R998" s="76"/>
      <c r="S998" s="76"/>
      <c r="T998" s="76"/>
      <c r="U998" s="76"/>
      <c r="V998" s="76"/>
      <c r="W998" s="80"/>
      <c r="X998" s="69"/>
      <c r="Y998" s="25"/>
      <c r="Z998" s="25"/>
      <c r="AA998" s="8"/>
      <c r="AB998" s="28"/>
      <c r="AC998" s="23"/>
      <c r="AD998" s="8"/>
      <c r="AE998" s="8"/>
      <c r="AF998" s="25"/>
      <c r="AG998" s="6"/>
      <c r="AH998" s="23"/>
      <c r="AI998" s="173"/>
      <c r="AJ998" s="26"/>
      <c r="AK998" s="23"/>
      <c r="AL998" s="25"/>
      <c r="AM998" s="6"/>
      <c r="AN998" s="23"/>
      <c r="AO998" s="247"/>
      <c r="AP998" s="243" t="str">
        <f>IF(AD998="UI",VLOOKUP(AB998,'Convert Internation Units'!$A$2:$D$33,4,FALSE),IF(AB998="Penethamate hydroiodide",0.63,IF(AB998="Benzylpenicillin Procaine /
 Benzathine Penicillin",0.61,IF(AB998="Benzathine Penicillin",0.61,IF(AB998="Procaine benzylpenicillin",0.61,IF(AB998=Prodrug!E995,Prodrug!E995,Prodrug!E995))))))</f>
        <v/>
      </c>
      <c r="AQ998" s="240" t="str">
        <f>IFERROR((((Calculations!C995*Calculations!G995)/Calculations!E995)*'Data Entry'!X998),"")</f>
        <v/>
      </c>
      <c r="AR998" s="141" t="str">
        <f>IFERROR(VLOOKUP(AB998,Lists!$P$2:$Q$182,2,0),"")</f>
        <v/>
      </c>
      <c r="AS998" s="143" t="str">
        <f>IF(AI998="UI",VLOOKUP(AG998,'Convert Internation Units'!$A$2:$D$33,4,FALSE),IF(AG998="Penethamate hydroiodide",0.63,IF(AG998="Benzylpenicillin Procaine /
 Benzathine Penicillin",0.61,IF(AG998="Benzathine Penicillin",0.61,IF(AG998="Procaine benzylpenicillin",0.61,IF(AG998=Prodrug!F995,Prodrug!F995,Prodrug!F995))))))</f>
        <v/>
      </c>
      <c r="AT998" s="240" t="str">
        <f>IFERROR((((Calculations!K995*Calculations!G995)/Calculations!E995)*'Data Entry'!X998),"")</f>
        <v/>
      </c>
      <c r="AU998" s="146" t="str">
        <f>IFERROR(VLOOKUP(AG998,Lists!$P$2:$Q$182,2,0),"")</f>
        <v/>
      </c>
      <c r="AV998" s="143" t="str">
        <f>IF(AL998="UI",VLOOKUP(AJ998,'Convert Internation Units'!$A$2:$D$33,4,FALSE),IF(AJ998="Penethamate hydroiodide",0.63,IF(AJ998="Benzylpenicillin Procaine /
 Benzathine Penicillin",0.61,IF(AJ998="Benzathine Penicillin",0.61,IF(AJ998="Procaine benzylpenicillin",0.61,IF(AJ998=Prodrug!G995,Prodrug!G995,Prodrug!G995))))))</f>
        <v/>
      </c>
      <c r="AW998" s="240" t="str">
        <f>IFERROR((((Calculations!O995*Calculations!G995)/Calculations!E995)*'Data Entry'!X998),"")</f>
        <v/>
      </c>
      <c r="AX998" s="146" t="str">
        <f>IFERROR(VLOOKUP(AJ998,Lists!$P$2:$Q$182,2,0),"")</f>
        <v/>
      </c>
      <c r="AY998" s="143" t="str">
        <f>IF(AO998="UI",VLOOKUP(AM998,'Convert Internation Units'!$A$2:$D$33,4,FALSE),IF(AM998="Penethamate hydroiodide",0.63,IF(AM998="Benzylpenicillin Procaine /
 Benzathine Penicillin",0.61,IF(AM998="Benzathine Penicillin",0.61,IF(AM998="Procaine benzylpenicillin",0.61,IF(AM998=Prodrug!H995,Prodrug!H995,Prodrug!H995))))))</f>
        <v/>
      </c>
      <c r="AZ998" s="240" t="str">
        <f>IFERROR((((Calculations!S995*Calculations!G995)/Calculations!E995)*'Data Entry'!X998),"")</f>
        <v/>
      </c>
      <c r="BA998" s="146" t="str">
        <f>IFERROR(VLOOKUP(AM998,Lists!$P$2:$Q$182,2,0),"")</f>
        <v/>
      </c>
    </row>
    <row r="999" spans="1:53" s="5" customFormat="1">
      <c r="A999" s="116">
        <v>993</v>
      </c>
      <c r="B999" s="232"/>
      <c r="C999" s="105"/>
      <c r="D999" s="105"/>
      <c r="E999" s="105"/>
      <c r="F999" s="106"/>
      <c r="G999" s="107"/>
      <c r="H999" s="107"/>
      <c r="I999" s="108"/>
      <c r="J999" s="110"/>
      <c r="K999" s="110"/>
      <c r="L999" s="110"/>
      <c r="M999" s="110"/>
      <c r="N999" s="110"/>
      <c r="O999" s="110"/>
      <c r="P999" s="110"/>
      <c r="Q999" s="110"/>
      <c r="R999" s="110"/>
      <c r="S999" s="110"/>
      <c r="T999" s="110"/>
      <c r="U999" s="110"/>
      <c r="V999" s="110"/>
      <c r="W999" s="109"/>
      <c r="X999" s="111"/>
      <c r="Y999" s="112"/>
      <c r="Z999" s="112"/>
      <c r="AA999" s="113"/>
      <c r="AB999" s="114"/>
      <c r="AC999" s="115"/>
      <c r="AD999" s="113"/>
      <c r="AE999" s="113"/>
      <c r="AF999" s="112"/>
      <c r="AG999" s="116"/>
      <c r="AH999" s="115"/>
      <c r="AI999" s="174"/>
      <c r="AJ999" s="104"/>
      <c r="AK999" s="115"/>
      <c r="AL999" s="112"/>
      <c r="AM999" s="116"/>
      <c r="AN999" s="115"/>
      <c r="AO999" s="248"/>
      <c r="AP999" s="242" t="str">
        <f>IF(AD999="UI",VLOOKUP(AB999,'Convert Internation Units'!$A$2:$D$33,4,FALSE),IF(AB999="Penethamate hydroiodide",0.63,IF(AB999="Benzylpenicillin Procaine /
 Benzathine Penicillin",0.61,IF(AB999="Benzathine Penicillin",0.61,IF(AB999="Procaine benzylpenicillin",0.61,IF(AB999=Prodrug!E996,Prodrug!E996,Prodrug!E996))))))</f>
        <v/>
      </c>
      <c r="AQ999" s="239" t="str">
        <f>IFERROR((((Calculations!C996*Calculations!G996)/Calculations!E996)*'Data Entry'!X999),"")</f>
        <v/>
      </c>
      <c r="AR999" s="234" t="str">
        <f>IFERROR(VLOOKUP(AB999,Lists!$P$2:$Q$182,2,0),"")</f>
        <v/>
      </c>
      <c r="AS999" s="233" t="str">
        <f>IF(AI999="UI",VLOOKUP(AG999,'Convert Internation Units'!$A$2:$D$33,4,FALSE),IF(AG999="Penethamate hydroiodide",0.63,IF(AG999="Benzylpenicillin Procaine /
 Benzathine Penicillin",0.61,IF(AG999="Benzathine Penicillin",0.61,IF(AG999="Procaine benzylpenicillin",0.61,IF(AG999=Prodrug!F996,Prodrug!F996,Prodrug!F996))))))</f>
        <v/>
      </c>
      <c r="AT999" s="239" t="str">
        <f>IFERROR((((Calculations!K996*Calculations!G996)/Calculations!E996)*'Data Entry'!X999),"")</f>
        <v/>
      </c>
      <c r="AU999" s="235" t="str">
        <f>IFERROR(VLOOKUP(AG999,Lists!$P$2:$Q$182,2,0),"")</f>
        <v/>
      </c>
      <c r="AV999" s="233" t="str">
        <f>IF(AL999="UI",VLOOKUP(AJ999,'Convert Internation Units'!$A$2:$D$33,4,FALSE),IF(AJ999="Penethamate hydroiodide",0.63,IF(AJ999="Benzylpenicillin Procaine /
 Benzathine Penicillin",0.61,IF(AJ999="Benzathine Penicillin",0.61,IF(AJ999="Procaine benzylpenicillin",0.61,IF(AJ999=Prodrug!G996,Prodrug!G996,Prodrug!G996))))))</f>
        <v/>
      </c>
      <c r="AW999" s="239" t="str">
        <f>IFERROR((((Calculations!O996*Calculations!G996)/Calculations!E996)*'Data Entry'!X999),"")</f>
        <v/>
      </c>
      <c r="AX999" s="235" t="str">
        <f>IFERROR(VLOOKUP(AJ999,Lists!$P$2:$Q$182,2,0),"")</f>
        <v/>
      </c>
      <c r="AY999" s="233" t="str">
        <f>IF(AO999="UI",VLOOKUP(AM999,'Convert Internation Units'!$A$2:$D$33,4,FALSE),IF(AM999="Penethamate hydroiodide",0.63,IF(AM999="Benzylpenicillin Procaine /
 Benzathine Penicillin",0.61,IF(AM999="Benzathine Penicillin",0.61,IF(AM999="Procaine benzylpenicillin",0.61,IF(AM999=Prodrug!H996,Prodrug!H996,Prodrug!H996))))))</f>
        <v/>
      </c>
      <c r="AZ999" s="239" t="str">
        <f>IFERROR((((Calculations!S996*Calculations!G996)/Calculations!E996)*'Data Entry'!X999),"")</f>
        <v/>
      </c>
      <c r="BA999" s="235" t="str">
        <f>IFERROR(VLOOKUP(AM999,Lists!$P$2:$Q$182,2,0),"")</f>
        <v/>
      </c>
    </row>
    <row r="1000" spans="1:53" s="5" customFormat="1">
      <c r="A1000" s="6">
        <v>994</v>
      </c>
      <c r="B1000" s="231"/>
      <c r="C1000" s="7"/>
      <c r="D1000" s="7"/>
      <c r="E1000" s="7"/>
      <c r="F1000" s="67"/>
      <c r="G1000" s="79"/>
      <c r="H1000" s="79"/>
      <c r="I1000" s="75"/>
      <c r="J1000" s="76"/>
      <c r="K1000" s="76"/>
      <c r="L1000" s="76"/>
      <c r="M1000" s="76"/>
      <c r="N1000" s="76"/>
      <c r="O1000" s="76"/>
      <c r="P1000" s="76"/>
      <c r="Q1000" s="76"/>
      <c r="R1000" s="76"/>
      <c r="S1000" s="76"/>
      <c r="T1000" s="76"/>
      <c r="U1000" s="76"/>
      <c r="V1000" s="76"/>
      <c r="W1000" s="80"/>
      <c r="X1000" s="69"/>
      <c r="Y1000" s="25"/>
      <c r="Z1000" s="25"/>
      <c r="AA1000" s="8"/>
      <c r="AB1000" s="28"/>
      <c r="AC1000" s="23"/>
      <c r="AD1000" s="8"/>
      <c r="AE1000" s="8"/>
      <c r="AF1000" s="25"/>
      <c r="AG1000" s="6"/>
      <c r="AH1000" s="23"/>
      <c r="AI1000" s="173"/>
      <c r="AJ1000" s="26"/>
      <c r="AK1000" s="23"/>
      <c r="AL1000" s="25"/>
      <c r="AM1000" s="6"/>
      <c r="AN1000" s="23"/>
      <c r="AO1000" s="247"/>
      <c r="AP1000" s="243" t="str">
        <f>IF(AD1000="UI",VLOOKUP(AB1000,'Convert Internation Units'!$A$2:$D$33,4,FALSE),IF(AB1000="Penethamate hydroiodide",0.63,IF(AB1000="Benzylpenicillin Procaine /
 Benzathine Penicillin",0.61,IF(AB1000="Benzathine Penicillin",0.61,IF(AB1000="Procaine benzylpenicillin",0.61,IF(AB1000=Prodrug!E997,Prodrug!E997,Prodrug!E997))))))</f>
        <v/>
      </c>
      <c r="AQ1000" s="240" t="str">
        <f>IFERROR((((Calculations!C997*Calculations!G997)/Calculations!E997)*'Data Entry'!X1000),"")</f>
        <v/>
      </c>
      <c r="AR1000" s="141" t="str">
        <f>IFERROR(VLOOKUP(AB1000,Lists!$P$2:$Q$182,2,0),"")</f>
        <v/>
      </c>
      <c r="AS1000" s="143" t="str">
        <f>IF(AI1000="UI",VLOOKUP(AG1000,'Convert Internation Units'!$A$2:$D$33,4,FALSE),IF(AG1000="Penethamate hydroiodide",0.63,IF(AG1000="Benzylpenicillin Procaine /
 Benzathine Penicillin",0.61,IF(AG1000="Benzathine Penicillin",0.61,IF(AG1000="Procaine benzylpenicillin",0.61,IF(AG1000=Prodrug!F997,Prodrug!F997,Prodrug!F997))))))</f>
        <v/>
      </c>
      <c r="AT1000" s="240" t="str">
        <f>IFERROR((((Calculations!K997*Calculations!G997)/Calculations!E997)*'Data Entry'!X1000),"")</f>
        <v/>
      </c>
      <c r="AU1000" s="146" t="str">
        <f>IFERROR(VLOOKUP(AG1000,Lists!$P$2:$Q$182,2,0),"")</f>
        <v/>
      </c>
      <c r="AV1000" s="143" t="str">
        <f>IF(AL1000="UI",VLOOKUP(AJ1000,'Convert Internation Units'!$A$2:$D$33,4,FALSE),IF(AJ1000="Penethamate hydroiodide",0.63,IF(AJ1000="Benzylpenicillin Procaine /
 Benzathine Penicillin",0.61,IF(AJ1000="Benzathine Penicillin",0.61,IF(AJ1000="Procaine benzylpenicillin",0.61,IF(AJ1000=Prodrug!G997,Prodrug!G997,Prodrug!G997))))))</f>
        <v/>
      </c>
      <c r="AW1000" s="240" t="str">
        <f>IFERROR((((Calculations!O997*Calculations!G997)/Calculations!E997)*'Data Entry'!X1000),"")</f>
        <v/>
      </c>
      <c r="AX1000" s="146" t="str">
        <f>IFERROR(VLOOKUP(AJ1000,Lists!$P$2:$Q$182,2,0),"")</f>
        <v/>
      </c>
      <c r="AY1000" s="143" t="str">
        <f>IF(AO1000="UI",VLOOKUP(AM1000,'Convert Internation Units'!$A$2:$D$33,4,FALSE),IF(AM1000="Penethamate hydroiodide",0.63,IF(AM1000="Benzylpenicillin Procaine /
 Benzathine Penicillin",0.61,IF(AM1000="Benzathine Penicillin",0.61,IF(AM1000="Procaine benzylpenicillin",0.61,IF(AM1000=Prodrug!H997,Prodrug!H997,Prodrug!H997))))))</f>
        <v/>
      </c>
      <c r="AZ1000" s="240" t="str">
        <f>IFERROR((((Calculations!S997*Calculations!G997)/Calculations!E997)*'Data Entry'!X1000),"")</f>
        <v/>
      </c>
      <c r="BA1000" s="146" t="str">
        <f>IFERROR(VLOOKUP(AM1000,Lists!$P$2:$Q$182,2,0),"")</f>
        <v/>
      </c>
    </row>
    <row r="1001" spans="1:53" s="5" customFormat="1">
      <c r="A1001" s="116">
        <v>995</v>
      </c>
      <c r="B1001" s="232"/>
      <c r="C1001" s="105"/>
      <c r="D1001" s="105"/>
      <c r="E1001" s="105"/>
      <c r="F1001" s="106"/>
      <c r="G1001" s="107"/>
      <c r="H1001" s="107"/>
      <c r="I1001" s="108"/>
      <c r="J1001" s="110"/>
      <c r="K1001" s="110"/>
      <c r="L1001" s="110"/>
      <c r="M1001" s="110"/>
      <c r="N1001" s="110"/>
      <c r="O1001" s="110"/>
      <c r="P1001" s="110"/>
      <c r="Q1001" s="110"/>
      <c r="R1001" s="110"/>
      <c r="S1001" s="110"/>
      <c r="T1001" s="110"/>
      <c r="U1001" s="110"/>
      <c r="V1001" s="110"/>
      <c r="W1001" s="109"/>
      <c r="X1001" s="111"/>
      <c r="Y1001" s="112"/>
      <c r="Z1001" s="112"/>
      <c r="AA1001" s="113"/>
      <c r="AB1001" s="114"/>
      <c r="AC1001" s="115"/>
      <c r="AD1001" s="113"/>
      <c r="AE1001" s="113"/>
      <c r="AF1001" s="112"/>
      <c r="AG1001" s="116"/>
      <c r="AH1001" s="115"/>
      <c r="AI1001" s="174"/>
      <c r="AJ1001" s="104"/>
      <c r="AK1001" s="115"/>
      <c r="AL1001" s="112"/>
      <c r="AM1001" s="116"/>
      <c r="AN1001" s="115"/>
      <c r="AO1001" s="248"/>
      <c r="AP1001" s="242" t="str">
        <f>IF(AD1001="UI",VLOOKUP(AB1001,'Convert Internation Units'!$A$2:$D$33,4,FALSE),IF(AB1001="Penethamate hydroiodide",0.63,IF(AB1001="Benzylpenicillin Procaine /
 Benzathine Penicillin",0.61,IF(AB1001="Benzathine Penicillin",0.61,IF(AB1001="Procaine benzylpenicillin",0.61,IF(AB1001=Prodrug!E998,Prodrug!E998,Prodrug!E998))))))</f>
        <v/>
      </c>
      <c r="AQ1001" s="239" t="str">
        <f>IFERROR((((Calculations!C998*Calculations!G998)/Calculations!E998)*'Data Entry'!X1001),"")</f>
        <v/>
      </c>
      <c r="AR1001" s="234" t="str">
        <f>IFERROR(VLOOKUP(AB1001,Lists!$P$2:$Q$182,2,0),"")</f>
        <v/>
      </c>
      <c r="AS1001" s="233" t="str">
        <f>IF(AI1001="UI",VLOOKUP(AG1001,'Convert Internation Units'!$A$2:$D$33,4,FALSE),IF(AG1001="Penethamate hydroiodide",0.63,IF(AG1001="Benzylpenicillin Procaine /
 Benzathine Penicillin",0.61,IF(AG1001="Benzathine Penicillin",0.61,IF(AG1001="Procaine benzylpenicillin",0.61,IF(AG1001=Prodrug!F998,Prodrug!F998,Prodrug!F998))))))</f>
        <v/>
      </c>
      <c r="AT1001" s="239" t="str">
        <f>IFERROR((((Calculations!K998*Calculations!G998)/Calculations!E998)*'Data Entry'!X1001),"")</f>
        <v/>
      </c>
      <c r="AU1001" s="235" t="str">
        <f>IFERROR(VLOOKUP(AG1001,Lists!$P$2:$Q$182,2,0),"")</f>
        <v/>
      </c>
      <c r="AV1001" s="233" t="str">
        <f>IF(AL1001="UI",VLOOKUP(AJ1001,'Convert Internation Units'!$A$2:$D$33,4,FALSE),IF(AJ1001="Penethamate hydroiodide",0.63,IF(AJ1001="Benzylpenicillin Procaine /
 Benzathine Penicillin",0.61,IF(AJ1001="Benzathine Penicillin",0.61,IF(AJ1001="Procaine benzylpenicillin",0.61,IF(AJ1001=Prodrug!G998,Prodrug!G998,Prodrug!G998))))))</f>
        <v/>
      </c>
      <c r="AW1001" s="239" t="str">
        <f>IFERROR((((Calculations!O998*Calculations!G998)/Calculations!E998)*'Data Entry'!X1001),"")</f>
        <v/>
      </c>
      <c r="AX1001" s="235" t="str">
        <f>IFERROR(VLOOKUP(AJ1001,Lists!$P$2:$Q$182,2,0),"")</f>
        <v/>
      </c>
      <c r="AY1001" s="233" t="str">
        <f>IF(AO1001="UI",VLOOKUP(AM1001,'Convert Internation Units'!$A$2:$D$33,4,FALSE),IF(AM1001="Penethamate hydroiodide",0.63,IF(AM1001="Benzylpenicillin Procaine /
 Benzathine Penicillin",0.61,IF(AM1001="Benzathine Penicillin",0.61,IF(AM1001="Procaine benzylpenicillin",0.61,IF(AM1001=Prodrug!H998,Prodrug!H998,Prodrug!H998))))))</f>
        <v/>
      </c>
      <c r="AZ1001" s="239" t="str">
        <f>IFERROR((((Calculations!S998*Calculations!G998)/Calculations!E998)*'Data Entry'!X1001),"")</f>
        <v/>
      </c>
      <c r="BA1001" s="235" t="str">
        <f>IFERROR(VLOOKUP(AM1001,Lists!$P$2:$Q$182,2,0),"")</f>
        <v/>
      </c>
    </row>
    <row r="1002" spans="1:53" s="5" customFormat="1">
      <c r="A1002" s="6">
        <v>996</v>
      </c>
      <c r="B1002" s="231"/>
      <c r="C1002" s="7"/>
      <c r="D1002" s="7"/>
      <c r="E1002" s="7"/>
      <c r="F1002" s="67"/>
      <c r="G1002" s="79"/>
      <c r="H1002" s="79"/>
      <c r="I1002" s="75"/>
      <c r="J1002" s="76"/>
      <c r="K1002" s="76"/>
      <c r="L1002" s="76"/>
      <c r="M1002" s="76"/>
      <c r="N1002" s="76"/>
      <c r="O1002" s="76"/>
      <c r="P1002" s="76"/>
      <c r="Q1002" s="76"/>
      <c r="R1002" s="76"/>
      <c r="S1002" s="76"/>
      <c r="T1002" s="76"/>
      <c r="U1002" s="76"/>
      <c r="V1002" s="76"/>
      <c r="W1002" s="80"/>
      <c r="X1002" s="69"/>
      <c r="Y1002" s="25"/>
      <c r="Z1002" s="25"/>
      <c r="AA1002" s="8"/>
      <c r="AB1002" s="28"/>
      <c r="AC1002" s="23"/>
      <c r="AD1002" s="8"/>
      <c r="AE1002" s="8"/>
      <c r="AF1002" s="25"/>
      <c r="AG1002" s="6"/>
      <c r="AH1002" s="23"/>
      <c r="AI1002" s="173"/>
      <c r="AJ1002" s="26"/>
      <c r="AK1002" s="23"/>
      <c r="AL1002" s="25"/>
      <c r="AM1002" s="6"/>
      <c r="AN1002" s="23"/>
      <c r="AO1002" s="247"/>
      <c r="AP1002" s="243" t="str">
        <f>IF(AD1002="UI",VLOOKUP(AB1002,'Convert Internation Units'!$A$2:$D$33,4,FALSE),IF(AB1002="Penethamate hydroiodide",0.63,IF(AB1002="Benzylpenicillin Procaine /
 Benzathine Penicillin",0.61,IF(AB1002="Benzathine Penicillin",0.61,IF(AB1002="Procaine benzylpenicillin",0.61,IF(AB1002=Prodrug!E999,Prodrug!E999,Prodrug!E999))))))</f>
        <v/>
      </c>
      <c r="AQ1002" s="240" t="str">
        <f>IFERROR((((Calculations!C999*Calculations!G999)/Calculations!E999)*'Data Entry'!X1002),"")</f>
        <v/>
      </c>
      <c r="AR1002" s="141" t="str">
        <f>IFERROR(VLOOKUP(AB1002,Lists!$P$2:$Q$182,2,0),"")</f>
        <v/>
      </c>
      <c r="AS1002" s="143" t="str">
        <f>IF(AI1002="UI",VLOOKUP(AG1002,'Convert Internation Units'!$A$2:$D$33,4,FALSE),IF(AG1002="Penethamate hydroiodide",0.63,IF(AG1002="Benzylpenicillin Procaine /
 Benzathine Penicillin",0.61,IF(AG1002="Benzathine Penicillin",0.61,IF(AG1002="Procaine benzylpenicillin",0.61,IF(AG1002=Prodrug!F999,Prodrug!F999,Prodrug!F999))))))</f>
        <v/>
      </c>
      <c r="AT1002" s="240" t="str">
        <f>IFERROR((((Calculations!K999*Calculations!G999)/Calculations!E999)*'Data Entry'!X1002),"")</f>
        <v/>
      </c>
      <c r="AU1002" s="146" t="str">
        <f>IFERROR(VLOOKUP(AG1002,Lists!$P$2:$Q$182,2,0),"")</f>
        <v/>
      </c>
      <c r="AV1002" s="143" t="str">
        <f>IF(AL1002="UI",VLOOKUP(AJ1002,'Convert Internation Units'!$A$2:$D$33,4,FALSE),IF(AJ1002="Penethamate hydroiodide",0.63,IF(AJ1002="Benzylpenicillin Procaine /
 Benzathine Penicillin",0.61,IF(AJ1002="Benzathine Penicillin",0.61,IF(AJ1002="Procaine benzylpenicillin",0.61,IF(AJ1002=Prodrug!G999,Prodrug!G999,Prodrug!G999))))))</f>
        <v/>
      </c>
      <c r="AW1002" s="240" t="str">
        <f>IFERROR((((Calculations!O999*Calculations!G999)/Calculations!E999)*'Data Entry'!X1002),"")</f>
        <v/>
      </c>
      <c r="AX1002" s="146" t="str">
        <f>IFERROR(VLOOKUP(AJ1002,Lists!$P$2:$Q$182,2,0),"")</f>
        <v/>
      </c>
      <c r="AY1002" s="143" t="str">
        <f>IF(AO1002="UI",VLOOKUP(AM1002,'Convert Internation Units'!$A$2:$D$33,4,FALSE),IF(AM1002="Penethamate hydroiodide",0.63,IF(AM1002="Benzylpenicillin Procaine /
 Benzathine Penicillin",0.61,IF(AM1002="Benzathine Penicillin",0.61,IF(AM1002="Procaine benzylpenicillin",0.61,IF(AM1002=Prodrug!H999,Prodrug!H999,Prodrug!H999))))))</f>
        <v/>
      </c>
      <c r="AZ1002" s="240" t="str">
        <f>IFERROR((((Calculations!S999*Calculations!G999)/Calculations!E999)*'Data Entry'!X1002),"")</f>
        <v/>
      </c>
      <c r="BA1002" s="146" t="str">
        <f>IFERROR(VLOOKUP(AM1002,Lists!$P$2:$Q$182,2,0),"")</f>
        <v/>
      </c>
    </row>
    <row r="1003" spans="1:53" s="5" customFormat="1">
      <c r="A1003" s="116">
        <v>997</v>
      </c>
      <c r="B1003" s="232"/>
      <c r="C1003" s="105"/>
      <c r="D1003" s="105"/>
      <c r="E1003" s="105"/>
      <c r="F1003" s="106"/>
      <c r="G1003" s="107"/>
      <c r="H1003" s="107"/>
      <c r="I1003" s="108"/>
      <c r="J1003" s="110"/>
      <c r="K1003" s="110"/>
      <c r="L1003" s="110"/>
      <c r="M1003" s="110"/>
      <c r="N1003" s="110"/>
      <c r="O1003" s="110"/>
      <c r="P1003" s="110"/>
      <c r="Q1003" s="110"/>
      <c r="R1003" s="110"/>
      <c r="S1003" s="110"/>
      <c r="T1003" s="110"/>
      <c r="U1003" s="110"/>
      <c r="V1003" s="110"/>
      <c r="W1003" s="109"/>
      <c r="X1003" s="111"/>
      <c r="Y1003" s="112"/>
      <c r="Z1003" s="112"/>
      <c r="AA1003" s="113"/>
      <c r="AB1003" s="114"/>
      <c r="AC1003" s="115"/>
      <c r="AD1003" s="113"/>
      <c r="AE1003" s="113"/>
      <c r="AF1003" s="112"/>
      <c r="AG1003" s="116"/>
      <c r="AH1003" s="115"/>
      <c r="AI1003" s="174"/>
      <c r="AJ1003" s="104"/>
      <c r="AK1003" s="115"/>
      <c r="AL1003" s="112"/>
      <c r="AM1003" s="116"/>
      <c r="AN1003" s="115"/>
      <c r="AO1003" s="248"/>
      <c r="AP1003" s="242" t="str">
        <f>IF(AD1003="UI",VLOOKUP(AB1003,'Convert Internation Units'!$A$2:$D$33,4,FALSE),IF(AB1003="Penethamate hydroiodide",0.63,IF(AB1003="Benzylpenicillin Procaine /
 Benzathine Penicillin",0.61,IF(AB1003="Benzathine Penicillin",0.61,IF(AB1003="Procaine benzylpenicillin",0.61,IF(AB1003=Prodrug!E1000,Prodrug!E1000,Prodrug!E1000))))))</f>
        <v/>
      </c>
      <c r="AQ1003" s="239" t="str">
        <f>IFERROR((((Calculations!C1000*Calculations!G1000)/Calculations!E1000)*'Data Entry'!X1003),"")</f>
        <v/>
      </c>
      <c r="AR1003" s="234" t="str">
        <f>IFERROR(VLOOKUP(AB1003,Lists!$P$2:$Q$182,2,0),"")</f>
        <v/>
      </c>
      <c r="AS1003" s="233" t="str">
        <f>IF(AI1003="UI",VLOOKUP(AG1003,'Convert Internation Units'!$A$2:$D$33,4,FALSE),IF(AG1003="Penethamate hydroiodide",0.63,IF(AG1003="Benzylpenicillin Procaine /
 Benzathine Penicillin",0.61,IF(AG1003="Benzathine Penicillin",0.61,IF(AG1003="Procaine benzylpenicillin",0.61,IF(AG1003=Prodrug!F1000,Prodrug!F1000,Prodrug!F1000))))))</f>
        <v/>
      </c>
      <c r="AT1003" s="239" t="str">
        <f>IFERROR((((Calculations!K1000*Calculations!G1000)/Calculations!E1000)*'Data Entry'!X1003),"")</f>
        <v/>
      </c>
      <c r="AU1003" s="235" t="str">
        <f>IFERROR(VLOOKUP(AG1003,Lists!$P$2:$Q$182,2,0),"")</f>
        <v/>
      </c>
      <c r="AV1003" s="233" t="str">
        <f>IF(AL1003="UI",VLOOKUP(AJ1003,'Convert Internation Units'!$A$2:$D$33,4,FALSE),IF(AJ1003="Penethamate hydroiodide",0.63,IF(AJ1003="Benzylpenicillin Procaine /
 Benzathine Penicillin",0.61,IF(AJ1003="Benzathine Penicillin",0.61,IF(AJ1003="Procaine benzylpenicillin",0.61,IF(AJ1003=Prodrug!G1000,Prodrug!G1000,Prodrug!G1000))))))</f>
        <v/>
      </c>
      <c r="AW1003" s="239" t="str">
        <f>IFERROR((((Calculations!O1000*Calculations!G1000)/Calculations!E1000)*'Data Entry'!X1003),"")</f>
        <v/>
      </c>
      <c r="AX1003" s="235" t="str">
        <f>IFERROR(VLOOKUP(AJ1003,Lists!$P$2:$Q$182,2,0),"")</f>
        <v/>
      </c>
      <c r="AY1003" s="233" t="str">
        <f>IF(AO1003="UI",VLOOKUP(AM1003,'Convert Internation Units'!$A$2:$D$33,4,FALSE),IF(AM1003="Penethamate hydroiodide",0.63,IF(AM1003="Benzylpenicillin Procaine /
 Benzathine Penicillin",0.61,IF(AM1003="Benzathine Penicillin",0.61,IF(AM1003="Procaine benzylpenicillin",0.61,IF(AM1003=Prodrug!H1000,Prodrug!H1000,Prodrug!H1000))))))</f>
        <v/>
      </c>
      <c r="AZ1003" s="239" t="str">
        <f>IFERROR((((Calculations!S1000*Calculations!G1000)/Calculations!E1000)*'Data Entry'!X1003),"")</f>
        <v/>
      </c>
      <c r="BA1003" s="235" t="str">
        <f>IFERROR(VLOOKUP(AM1003,Lists!$P$2:$Q$182,2,0),"")</f>
        <v/>
      </c>
    </row>
    <row r="1004" spans="1:53" s="5" customFormat="1">
      <c r="A1004" s="6">
        <v>998</v>
      </c>
      <c r="B1004" s="231"/>
      <c r="C1004" s="7"/>
      <c r="D1004" s="7"/>
      <c r="E1004" s="7"/>
      <c r="F1004" s="67"/>
      <c r="G1004" s="79"/>
      <c r="H1004" s="79"/>
      <c r="I1004" s="75"/>
      <c r="J1004" s="76"/>
      <c r="K1004" s="76"/>
      <c r="L1004" s="76"/>
      <c r="M1004" s="76"/>
      <c r="N1004" s="76"/>
      <c r="O1004" s="76"/>
      <c r="P1004" s="76"/>
      <c r="Q1004" s="76"/>
      <c r="R1004" s="76"/>
      <c r="S1004" s="76"/>
      <c r="T1004" s="76"/>
      <c r="U1004" s="76"/>
      <c r="V1004" s="76"/>
      <c r="W1004" s="80"/>
      <c r="X1004" s="69"/>
      <c r="Y1004" s="25"/>
      <c r="Z1004" s="25"/>
      <c r="AA1004" s="8"/>
      <c r="AB1004" s="28"/>
      <c r="AC1004" s="23"/>
      <c r="AD1004" s="8"/>
      <c r="AE1004" s="8"/>
      <c r="AF1004" s="25"/>
      <c r="AG1004" s="6"/>
      <c r="AH1004" s="23"/>
      <c r="AI1004" s="173"/>
      <c r="AJ1004" s="26"/>
      <c r="AK1004" s="23"/>
      <c r="AL1004" s="25"/>
      <c r="AM1004" s="6"/>
      <c r="AN1004" s="23"/>
      <c r="AO1004" s="247"/>
      <c r="AP1004" s="243" t="str">
        <f>IF(AD1004="UI",VLOOKUP(AB1004,'Convert Internation Units'!$A$2:$D$33,4,FALSE),IF(AB1004="Penethamate hydroiodide",0.63,IF(AB1004="Benzylpenicillin Procaine /
 Benzathine Penicillin",0.61,IF(AB1004="Benzathine Penicillin",0.61,IF(AB1004="Procaine benzylpenicillin",0.61,IF(AB1004=Prodrug!E1001,Prodrug!E1001,Prodrug!E1001))))))</f>
        <v/>
      </c>
      <c r="AQ1004" s="240" t="str">
        <f>IFERROR((((Calculations!C1001*Calculations!G1001)/Calculations!E1001)*'Data Entry'!X1004),"")</f>
        <v/>
      </c>
      <c r="AR1004" s="141" t="str">
        <f>IFERROR(VLOOKUP(AB1004,Lists!$P$2:$Q$182,2,0),"")</f>
        <v/>
      </c>
      <c r="AS1004" s="143" t="str">
        <f>IF(AI1004="UI",VLOOKUP(AG1004,'Convert Internation Units'!$A$2:$D$33,4,FALSE),IF(AG1004="Penethamate hydroiodide",0.63,IF(AG1004="Benzylpenicillin Procaine /
 Benzathine Penicillin",0.61,IF(AG1004="Benzathine Penicillin",0.61,IF(AG1004="Procaine benzylpenicillin",0.61,IF(AG1004=Prodrug!F1001,Prodrug!F1001,Prodrug!F1001))))))</f>
        <v/>
      </c>
      <c r="AT1004" s="240" t="str">
        <f>IFERROR((((Calculations!K1001*Calculations!G1001)/Calculations!E1001)*'Data Entry'!X1004),"")</f>
        <v/>
      </c>
      <c r="AU1004" s="146" t="str">
        <f>IFERROR(VLOOKUP(AG1004,Lists!$P$2:$Q$182,2,0),"")</f>
        <v/>
      </c>
      <c r="AV1004" s="143" t="str">
        <f>IF(AL1004="UI",VLOOKUP(AJ1004,'Convert Internation Units'!$A$2:$D$33,4,FALSE),IF(AJ1004="Penethamate hydroiodide",0.63,IF(AJ1004="Benzylpenicillin Procaine /
 Benzathine Penicillin",0.61,IF(AJ1004="Benzathine Penicillin",0.61,IF(AJ1004="Procaine benzylpenicillin",0.61,IF(AJ1004=Prodrug!G1001,Prodrug!G1001,Prodrug!G1001))))))</f>
        <v/>
      </c>
      <c r="AW1004" s="240" t="str">
        <f>IFERROR((((Calculations!O1001*Calculations!G1001)/Calculations!E1001)*'Data Entry'!X1004),"")</f>
        <v/>
      </c>
      <c r="AX1004" s="146" t="str">
        <f>IFERROR(VLOOKUP(AJ1004,Lists!$P$2:$Q$182,2,0),"")</f>
        <v/>
      </c>
      <c r="AY1004" s="143" t="str">
        <f>IF(AO1004="UI",VLOOKUP(AM1004,'Convert Internation Units'!$A$2:$D$33,4,FALSE),IF(AM1004="Penethamate hydroiodide",0.63,IF(AM1004="Benzylpenicillin Procaine /
 Benzathine Penicillin",0.61,IF(AM1004="Benzathine Penicillin",0.61,IF(AM1004="Procaine benzylpenicillin",0.61,IF(AM1004=Prodrug!H1001,Prodrug!H1001,Prodrug!H1001))))))</f>
        <v/>
      </c>
      <c r="AZ1004" s="240" t="str">
        <f>IFERROR((((Calculations!S1001*Calculations!G1001)/Calculations!E1001)*'Data Entry'!X1004),"")</f>
        <v/>
      </c>
      <c r="BA1004" s="146" t="str">
        <f>IFERROR(VLOOKUP(AM1004,Lists!$P$2:$Q$182,2,0),"")</f>
        <v/>
      </c>
    </row>
    <row r="1005" spans="1:53" s="5" customFormat="1">
      <c r="A1005" s="116">
        <v>999</v>
      </c>
      <c r="B1005" s="232"/>
      <c r="C1005" s="105"/>
      <c r="D1005" s="105"/>
      <c r="E1005" s="105"/>
      <c r="F1005" s="106"/>
      <c r="G1005" s="107"/>
      <c r="H1005" s="107"/>
      <c r="I1005" s="108"/>
      <c r="J1005" s="110"/>
      <c r="K1005" s="110"/>
      <c r="L1005" s="110"/>
      <c r="M1005" s="110"/>
      <c r="N1005" s="110"/>
      <c r="O1005" s="110"/>
      <c r="P1005" s="110"/>
      <c r="Q1005" s="110"/>
      <c r="R1005" s="110"/>
      <c r="S1005" s="110"/>
      <c r="T1005" s="110"/>
      <c r="U1005" s="110"/>
      <c r="V1005" s="110"/>
      <c r="W1005" s="109"/>
      <c r="X1005" s="111"/>
      <c r="Y1005" s="112"/>
      <c r="Z1005" s="112"/>
      <c r="AA1005" s="113"/>
      <c r="AB1005" s="114"/>
      <c r="AC1005" s="115"/>
      <c r="AD1005" s="113"/>
      <c r="AE1005" s="113"/>
      <c r="AF1005" s="112"/>
      <c r="AG1005" s="116"/>
      <c r="AH1005" s="115"/>
      <c r="AI1005" s="174"/>
      <c r="AJ1005" s="104"/>
      <c r="AK1005" s="115"/>
      <c r="AL1005" s="112"/>
      <c r="AM1005" s="116"/>
      <c r="AN1005" s="115"/>
      <c r="AO1005" s="248"/>
      <c r="AP1005" s="242" t="str">
        <f>IF(AD1005="UI",VLOOKUP(AB1005,'Convert Internation Units'!$A$2:$D$33,4,FALSE),IF(AB1005="Penethamate hydroiodide",0.63,IF(AB1005="Benzylpenicillin Procaine /
 Benzathine Penicillin",0.61,IF(AB1005="Benzathine Penicillin",0.61,IF(AB1005="Procaine benzylpenicillin",0.61,IF(AB1005=Prodrug!E1002,Prodrug!E1002,Prodrug!E1002))))))</f>
        <v/>
      </c>
      <c r="AQ1005" s="239" t="str">
        <f>IFERROR((((Calculations!C1002*Calculations!G1002)/Calculations!E1002)*'Data Entry'!X1005),"")</f>
        <v/>
      </c>
      <c r="AR1005" s="234" t="str">
        <f>IFERROR(VLOOKUP(AB1005,Lists!$P$2:$Q$182,2,0),"")</f>
        <v/>
      </c>
      <c r="AS1005" s="233" t="str">
        <f>IF(AI1005="UI",VLOOKUP(AG1005,'Convert Internation Units'!$A$2:$D$33,4,FALSE),IF(AG1005="Penethamate hydroiodide",0.63,IF(AG1005="Benzylpenicillin Procaine /
 Benzathine Penicillin",0.61,IF(AG1005="Benzathine Penicillin",0.61,IF(AG1005="Procaine benzylpenicillin",0.61,IF(AG1005=Prodrug!F1002,Prodrug!F1002,Prodrug!F1002))))))</f>
        <v/>
      </c>
      <c r="AT1005" s="239" t="str">
        <f>IFERROR((((Calculations!K1002*Calculations!G1002)/Calculations!E1002)*'Data Entry'!X1005),"")</f>
        <v/>
      </c>
      <c r="AU1005" s="235" t="str">
        <f>IFERROR(VLOOKUP(AG1005,Lists!$P$2:$Q$182,2,0),"")</f>
        <v/>
      </c>
      <c r="AV1005" s="233" t="str">
        <f>IF(AL1005="UI",VLOOKUP(AJ1005,'Convert Internation Units'!$A$2:$D$33,4,FALSE),IF(AJ1005="Penethamate hydroiodide",0.63,IF(AJ1005="Benzylpenicillin Procaine /
 Benzathine Penicillin",0.61,IF(AJ1005="Benzathine Penicillin",0.61,IF(AJ1005="Procaine benzylpenicillin",0.61,IF(AJ1005=Prodrug!G1002,Prodrug!G1002,Prodrug!G1002))))))</f>
        <v/>
      </c>
      <c r="AW1005" s="239" t="str">
        <f>IFERROR((((Calculations!O1002*Calculations!G1002)/Calculations!E1002)*'Data Entry'!X1005),"")</f>
        <v/>
      </c>
      <c r="AX1005" s="235" t="str">
        <f>IFERROR(VLOOKUP(AJ1005,Lists!$P$2:$Q$182,2,0),"")</f>
        <v/>
      </c>
      <c r="AY1005" s="233" t="str">
        <f>IF(AO1005="UI",VLOOKUP(AM1005,'Convert Internation Units'!$A$2:$D$33,4,FALSE),IF(AM1005="Penethamate hydroiodide",0.63,IF(AM1005="Benzylpenicillin Procaine /
 Benzathine Penicillin",0.61,IF(AM1005="Benzathine Penicillin",0.61,IF(AM1005="Procaine benzylpenicillin",0.61,IF(AM1005=Prodrug!H1002,Prodrug!H1002,Prodrug!H1002))))))</f>
        <v/>
      </c>
      <c r="AZ1005" s="239" t="str">
        <f>IFERROR((((Calculations!S1002*Calculations!G1002)/Calculations!E1002)*'Data Entry'!X1005),"")</f>
        <v/>
      </c>
      <c r="BA1005" s="235" t="str">
        <f>IFERROR(VLOOKUP(AM1005,Lists!$P$2:$Q$182,2,0),"")</f>
        <v/>
      </c>
    </row>
    <row r="1006" spans="1:53" s="5" customFormat="1">
      <c r="A1006" s="6">
        <v>1000</v>
      </c>
      <c r="B1006" s="231"/>
      <c r="C1006" s="7"/>
      <c r="D1006" s="7"/>
      <c r="E1006" s="7"/>
      <c r="F1006" s="67"/>
      <c r="G1006" s="79"/>
      <c r="H1006" s="79"/>
      <c r="I1006" s="75"/>
      <c r="J1006" s="76"/>
      <c r="K1006" s="76"/>
      <c r="L1006" s="76"/>
      <c r="M1006" s="76"/>
      <c r="N1006" s="76"/>
      <c r="O1006" s="76"/>
      <c r="P1006" s="76"/>
      <c r="Q1006" s="76"/>
      <c r="R1006" s="76"/>
      <c r="S1006" s="76"/>
      <c r="T1006" s="76"/>
      <c r="U1006" s="76"/>
      <c r="V1006" s="76"/>
      <c r="W1006" s="80"/>
      <c r="X1006" s="69"/>
      <c r="Y1006" s="25"/>
      <c r="Z1006" s="25"/>
      <c r="AA1006" s="8"/>
      <c r="AB1006" s="28"/>
      <c r="AC1006" s="23"/>
      <c r="AD1006" s="8"/>
      <c r="AE1006" s="8"/>
      <c r="AF1006" s="25"/>
      <c r="AG1006" s="6"/>
      <c r="AH1006" s="23"/>
      <c r="AI1006" s="173"/>
      <c r="AJ1006" s="26"/>
      <c r="AK1006" s="23"/>
      <c r="AL1006" s="25"/>
      <c r="AM1006" s="6"/>
      <c r="AN1006" s="23"/>
      <c r="AO1006" s="247"/>
      <c r="AP1006" s="243" t="str">
        <f>IF(AD1006="UI",VLOOKUP(AB1006,'Convert Internation Units'!$A$2:$D$33,4,FALSE),IF(AB1006="Penethamate hydroiodide",0.63,IF(AB1006="Benzylpenicillin Procaine /
 Benzathine Penicillin",0.61,IF(AB1006="Benzathine Penicillin",0.61,IF(AB1006="Procaine benzylpenicillin",0.61,IF(AB1006=Prodrug!E1003,Prodrug!E1003,Prodrug!E1003))))))</f>
        <v/>
      </c>
      <c r="AQ1006" s="240" t="str">
        <f>IFERROR((((Calculations!C1003*Calculations!G1003)/Calculations!E1003)*'Data Entry'!X1006),"")</f>
        <v/>
      </c>
      <c r="AR1006" s="141" t="str">
        <f>IFERROR(VLOOKUP(AB1006,Lists!$P$2:$Q$182,2,0),"")</f>
        <v/>
      </c>
      <c r="AS1006" s="143" t="str">
        <f>IF(AI1006="UI",VLOOKUP(AG1006,'Convert Internation Units'!$A$2:$D$33,4,FALSE),IF(AG1006="Penethamate hydroiodide",0.63,IF(AG1006="Benzylpenicillin Procaine /
 Benzathine Penicillin",0.61,IF(AG1006="Benzathine Penicillin",0.61,IF(AG1006="Procaine benzylpenicillin",0.61,IF(AG1006=Prodrug!F1003,Prodrug!F1003,Prodrug!F1003))))))</f>
        <v/>
      </c>
      <c r="AT1006" s="240" t="str">
        <f>IFERROR((((Calculations!K1003*Calculations!G1003)/Calculations!E1003)*'Data Entry'!X1006),"")</f>
        <v/>
      </c>
      <c r="AU1006" s="146" t="str">
        <f>IFERROR(VLOOKUP(AG1006,Lists!$P$2:$Q$182,2,0),"")</f>
        <v/>
      </c>
      <c r="AV1006" s="143" t="str">
        <f>IF(AL1006="UI",VLOOKUP(AJ1006,'Convert Internation Units'!$A$2:$D$33,4,FALSE),IF(AJ1006="Penethamate hydroiodide",0.63,IF(AJ1006="Benzylpenicillin Procaine /
 Benzathine Penicillin",0.61,IF(AJ1006="Benzathine Penicillin",0.61,IF(AJ1006="Procaine benzylpenicillin",0.61,IF(AJ1006=Prodrug!G1003,Prodrug!G1003,Prodrug!G1003))))))</f>
        <v/>
      </c>
      <c r="AW1006" s="240" t="str">
        <f>IFERROR((((Calculations!O1003*Calculations!G1003)/Calculations!E1003)*'Data Entry'!X1006),"")</f>
        <v/>
      </c>
      <c r="AX1006" s="146" t="str">
        <f>IFERROR(VLOOKUP(AJ1006,Lists!$P$2:$Q$182,2,0),"")</f>
        <v/>
      </c>
      <c r="AY1006" s="143" t="str">
        <f>IF(AO1006="UI",VLOOKUP(AM1006,'Convert Internation Units'!$A$2:$D$33,4,FALSE),IF(AM1006="Penethamate hydroiodide",0.63,IF(AM1006="Benzylpenicillin Procaine /
 Benzathine Penicillin",0.61,IF(AM1006="Benzathine Penicillin",0.61,IF(AM1006="Procaine benzylpenicillin",0.61,IF(AM1006=Prodrug!H1003,Prodrug!H1003,Prodrug!H1003))))))</f>
        <v/>
      </c>
      <c r="AZ1006" s="240" t="str">
        <f>IFERROR((((Calculations!S1003*Calculations!G1003)/Calculations!E1003)*'Data Entry'!X1006),"")</f>
        <v/>
      </c>
      <c r="BA1006" s="146" t="str">
        <f>IFERROR(VLOOKUP(AM1006,Lists!$P$2:$Q$182,2,0),"")</f>
        <v/>
      </c>
    </row>
    <row r="1007" spans="1:53" s="5" customFormat="1">
      <c r="A1007" s="116">
        <v>1001</v>
      </c>
      <c r="B1007" s="232"/>
      <c r="C1007" s="105"/>
      <c r="D1007" s="105"/>
      <c r="E1007" s="105"/>
      <c r="F1007" s="106"/>
      <c r="G1007" s="107"/>
      <c r="H1007" s="107"/>
      <c r="I1007" s="108"/>
      <c r="J1007" s="110"/>
      <c r="K1007" s="110"/>
      <c r="L1007" s="110"/>
      <c r="M1007" s="110"/>
      <c r="N1007" s="110"/>
      <c r="O1007" s="110"/>
      <c r="P1007" s="110"/>
      <c r="Q1007" s="110"/>
      <c r="R1007" s="110"/>
      <c r="S1007" s="110"/>
      <c r="T1007" s="110"/>
      <c r="U1007" s="110"/>
      <c r="V1007" s="110"/>
      <c r="W1007" s="109"/>
      <c r="X1007" s="111"/>
      <c r="Y1007" s="112"/>
      <c r="Z1007" s="112"/>
      <c r="AA1007" s="113"/>
      <c r="AB1007" s="114"/>
      <c r="AC1007" s="115"/>
      <c r="AD1007" s="113"/>
      <c r="AE1007" s="113"/>
      <c r="AF1007" s="112"/>
      <c r="AG1007" s="116"/>
      <c r="AH1007" s="115"/>
      <c r="AI1007" s="174"/>
      <c r="AJ1007" s="104"/>
      <c r="AK1007" s="115"/>
      <c r="AL1007" s="112"/>
      <c r="AM1007" s="116"/>
      <c r="AN1007" s="115"/>
      <c r="AO1007" s="248"/>
      <c r="AP1007" s="242" t="str">
        <f>IF(AD1007="UI",VLOOKUP(AB1007,'Convert Internation Units'!$A$2:$D$33,4,FALSE),IF(AB1007="Penethamate hydroiodide",0.63,IF(AB1007="Benzylpenicillin Procaine /
 Benzathine Penicillin",0.61,IF(AB1007="Benzathine Penicillin",0.61,IF(AB1007="Procaine benzylpenicillin",0.61,IF(AB1007=Prodrug!E1004,Prodrug!E1004,Prodrug!E1004))))))</f>
        <v/>
      </c>
      <c r="AQ1007" s="239" t="str">
        <f>IFERROR((((Calculations!C1004*Calculations!G1004)/Calculations!E1004)*'Data Entry'!X1007),"")</f>
        <v/>
      </c>
      <c r="AR1007" s="234" t="str">
        <f>IFERROR(VLOOKUP(AB1007,Lists!$P$2:$Q$182,2,0),"")</f>
        <v/>
      </c>
      <c r="AS1007" s="233" t="str">
        <f>IF(AI1007="UI",VLOOKUP(AG1007,'Convert Internation Units'!$A$2:$D$33,4,FALSE),IF(AG1007="Penethamate hydroiodide",0.63,IF(AG1007="Benzylpenicillin Procaine /
 Benzathine Penicillin",0.61,IF(AG1007="Benzathine Penicillin",0.61,IF(AG1007="Procaine benzylpenicillin",0.61,IF(AG1007=Prodrug!F1004,Prodrug!F1004,Prodrug!F1004))))))</f>
        <v/>
      </c>
      <c r="AT1007" s="239" t="str">
        <f>IFERROR((((Calculations!K1004*Calculations!G1004)/Calculations!E1004)*'Data Entry'!X1007),"")</f>
        <v/>
      </c>
      <c r="AU1007" s="235" t="str">
        <f>IFERROR(VLOOKUP(AG1007,Lists!$P$2:$Q$182,2,0),"")</f>
        <v/>
      </c>
      <c r="AV1007" s="233" t="str">
        <f>IF(AL1007="UI",VLOOKUP(AJ1007,'Convert Internation Units'!$A$2:$D$33,4,FALSE),IF(AJ1007="Penethamate hydroiodide",0.63,IF(AJ1007="Benzylpenicillin Procaine /
 Benzathine Penicillin",0.61,IF(AJ1007="Benzathine Penicillin",0.61,IF(AJ1007="Procaine benzylpenicillin",0.61,IF(AJ1007=Prodrug!G1004,Prodrug!G1004,Prodrug!G1004))))))</f>
        <v/>
      </c>
      <c r="AW1007" s="239" t="str">
        <f>IFERROR((((Calculations!O1004*Calculations!G1004)/Calculations!E1004)*'Data Entry'!X1007),"")</f>
        <v/>
      </c>
      <c r="AX1007" s="235" t="str">
        <f>IFERROR(VLOOKUP(AJ1007,Lists!$P$2:$Q$182,2,0),"")</f>
        <v/>
      </c>
      <c r="AY1007" s="233" t="str">
        <f>IF(AO1007="UI",VLOOKUP(AM1007,'Convert Internation Units'!$A$2:$D$33,4,FALSE),IF(AM1007="Penethamate hydroiodide",0.63,IF(AM1007="Benzylpenicillin Procaine /
 Benzathine Penicillin",0.61,IF(AM1007="Benzathine Penicillin",0.61,IF(AM1007="Procaine benzylpenicillin",0.61,IF(AM1007=Prodrug!H1004,Prodrug!H1004,Prodrug!H1004))))))</f>
        <v/>
      </c>
      <c r="AZ1007" s="239" t="str">
        <f>IFERROR((((Calculations!S1004*Calculations!G1004)/Calculations!E1004)*'Data Entry'!X1007),"")</f>
        <v/>
      </c>
      <c r="BA1007" s="235" t="str">
        <f>IFERROR(VLOOKUP(AM1007,Lists!$P$2:$Q$182,2,0),"")</f>
        <v/>
      </c>
    </row>
    <row r="1008" spans="1:53" s="5" customFormat="1">
      <c r="A1008" s="6">
        <v>1002</v>
      </c>
      <c r="B1008" s="231"/>
      <c r="C1008" s="7"/>
      <c r="D1008" s="7"/>
      <c r="E1008" s="7"/>
      <c r="F1008" s="67"/>
      <c r="G1008" s="79"/>
      <c r="H1008" s="79"/>
      <c r="I1008" s="75"/>
      <c r="J1008" s="76"/>
      <c r="K1008" s="76"/>
      <c r="L1008" s="76"/>
      <c r="M1008" s="76"/>
      <c r="N1008" s="76"/>
      <c r="O1008" s="76"/>
      <c r="P1008" s="76"/>
      <c r="Q1008" s="76"/>
      <c r="R1008" s="76"/>
      <c r="S1008" s="76"/>
      <c r="T1008" s="76"/>
      <c r="U1008" s="76"/>
      <c r="V1008" s="76"/>
      <c r="W1008" s="80"/>
      <c r="X1008" s="69"/>
      <c r="Y1008" s="25"/>
      <c r="Z1008" s="25"/>
      <c r="AA1008" s="8"/>
      <c r="AB1008" s="28"/>
      <c r="AC1008" s="23"/>
      <c r="AD1008" s="8"/>
      <c r="AE1008" s="8"/>
      <c r="AF1008" s="25"/>
      <c r="AG1008" s="6"/>
      <c r="AH1008" s="23"/>
      <c r="AI1008" s="173"/>
      <c r="AJ1008" s="26"/>
      <c r="AK1008" s="23"/>
      <c r="AL1008" s="25"/>
      <c r="AM1008" s="6"/>
      <c r="AN1008" s="23"/>
      <c r="AO1008" s="247"/>
      <c r="AP1008" s="243" t="str">
        <f>IF(AD1008="UI",VLOOKUP(AB1008,'Convert Internation Units'!$A$2:$D$33,4,FALSE),IF(AB1008="Penethamate hydroiodide",0.63,IF(AB1008="Benzylpenicillin Procaine /
 Benzathine Penicillin",0.61,IF(AB1008="Benzathine Penicillin",0.61,IF(AB1008="Procaine benzylpenicillin",0.61,IF(AB1008=Prodrug!E1005,Prodrug!E1005,Prodrug!E1005))))))</f>
        <v/>
      </c>
      <c r="AQ1008" s="240" t="str">
        <f>IFERROR((((Calculations!C1005*Calculations!G1005)/Calculations!E1005)*'Data Entry'!X1008),"")</f>
        <v/>
      </c>
      <c r="AR1008" s="141" t="str">
        <f>IFERROR(VLOOKUP(AB1008,Lists!$P$2:$Q$182,2,0),"")</f>
        <v/>
      </c>
      <c r="AS1008" s="143" t="str">
        <f>IF(AI1008="UI",VLOOKUP(AG1008,'Convert Internation Units'!$A$2:$D$33,4,FALSE),IF(AG1008="Penethamate hydroiodide",0.63,IF(AG1008="Benzylpenicillin Procaine /
 Benzathine Penicillin",0.61,IF(AG1008="Benzathine Penicillin",0.61,IF(AG1008="Procaine benzylpenicillin",0.61,IF(AG1008=Prodrug!F1005,Prodrug!F1005,Prodrug!F1005))))))</f>
        <v/>
      </c>
      <c r="AT1008" s="240" t="str">
        <f>IFERROR((((Calculations!K1005*Calculations!G1005)/Calculations!E1005)*'Data Entry'!X1008),"")</f>
        <v/>
      </c>
      <c r="AU1008" s="146" t="str">
        <f>IFERROR(VLOOKUP(AG1008,Lists!$P$2:$Q$182,2,0),"")</f>
        <v/>
      </c>
      <c r="AV1008" s="143" t="str">
        <f>IF(AL1008="UI",VLOOKUP(AJ1008,'Convert Internation Units'!$A$2:$D$33,4,FALSE),IF(AJ1008="Penethamate hydroiodide",0.63,IF(AJ1008="Benzylpenicillin Procaine /
 Benzathine Penicillin",0.61,IF(AJ1008="Benzathine Penicillin",0.61,IF(AJ1008="Procaine benzylpenicillin",0.61,IF(AJ1008=Prodrug!G1005,Prodrug!G1005,Prodrug!G1005))))))</f>
        <v/>
      </c>
      <c r="AW1008" s="240" t="str">
        <f>IFERROR((((Calculations!O1005*Calculations!G1005)/Calculations!E1005)*'Data Entry'!X1008),"")</f>
        <v/>
      </c>
      <c r="AX1008" s="146" t="str">
        <f>IFERROR(VLOOKUP(AJ1008,Lists!$P$2:$Q$182,2,0),"")</f>
        <v/>
      </c>
      <c r="AY1008" s="143" t="str">
        <f>IF(AO1008="UI",VLOOKUP(AM1008,'Convert Internation Units'!$A$2:$D$33,4,FALSE),IF(AM1008="Penethamate hydroiodide",0.63,IF(AM1008="Benzylpenicillin Procaine /
 Benzathine Penicillin",0.61,IF(AM1008="Benzathine Penicillin",0.61,IF(AM1008="Procaine benzylpenicillin",0.61,IF(AM1008=Prodrug!H1005,Prodrug!H1005,Prodrug!H1005))))))</f>
        <v/>
      </c>
      <c r="AZ1008" s="240" t="str">
        <f>IFERROR((((Calculations!S1005*Calculations!G1005)/Calculations!E1005)*'Data Entry'!X1008),"")</f>
        <v/>
      </c>
      <c r="BA1008" s="146" t="str">
        <f>IFERROR(VLOOKUP(AM1008,Lists!$P$2:$Q$182,2,0),"")</f>
        <v/>
      </c>
    </row>
    <row r="1009" spans="1:53" s="5" customFormat="1">
      <c r="A1009" s="116">
        <v>1003</v>
      </c>
      <c r="B1009" s="232"/>
      <c r="C1009" s="105"/>
      <c r="D1009" s="105"/>
      <c r="E1009" s="105"/>
      <c r="F1009" s="106"/>
      <c r="G1009" s="107"/>
      <c r="H1009" s="107"/>
      <c r="I1009" s="108"/>
      <c r="J1009" s="110"/>
      <c r="K1009" s="110"/>
      <c r="L1009" s="110"/>
      <c r="M1009" s="110"/>
      <c r="N1009" s="110"/>
      <c r="O1009" s="110"/>
      <c r="P1009" s="110"/>
      <c r="Q1009" s="110"/>
      <c r="R1009" s="110"/>
      <c r="S1009" s="110"/>
      <c r="T1009" s="110"/>
      <c r="U1009" s="110"/>
      <c r="V1009" s="110"/>
      <c r="W1009" s="109"/>
      <c r="X1009" s="111"/>
      <c r="Y1009" s="112"/>
      <c r="Z1009" s="112"/>
      <c r="AA1009" s="113"/>
      <c r="AB1009" s="114"/>
      <c r="AC1009" s="115"/>
      <c r="AD1009" s="113"/>
      <c r="AE1009" s="113"/>
      <c r="AF1009" s="112"/>
      <c r="AG1009" s="116"/>
      <c r="AH1009" s="115"/>
      <c r="AI1009" s="174"/>
      <c r="AJ1009" s="104"/>
      <c r="AK1009" s="115"/>
      <c r="AL1009" s="112"/>
      <c r="AM1009" s="116"/>
      <c r="AN1009" s="115"/>
      <c r="AO1009" s="248"/>
      <c r="AP1009" s="242" t="str">
        <f>IF(AD1009="UI",VLOOKUP(AB1009,'Convert Internation Units'!$A$2:$D$33,4,FALSE),IF(AB1009="Penethamate hydroiodide",0.63,IF(AB1009="Benzylpenicillin Procaine /
 Benzathine Penicillin",0.61,IF(AB1009="Benzathine Penicillin",0.61,IF(AB1009="Procaine benzylpenicillin",0.61,IF(AB1009=Prodrug!E1006,Prodrug!E1006,Prodrug!E1006))))))</f>
        <v/>
      </c>
      <c r="AQ1009" s="239" t="str">
        <f>IFERROR((((Calculations!C1006*Calculations!G1006)/Calculations!E1006)*'Data Entry'!X1009),"")</f>
        <v/>
      </c>
      <c r="AR1009" s="234" t="str">
        <f>IFERROR(VLOOKUP(AB1009,Lists!$P$2:$Q$182,2,0),"")</f>
        <v/>
      </c>
      <c r="AS1009" s="233" t="str">
        <f>IF(AI1009="UI",VLOOKUP(AG1009,'Convert Internation Units'!$A$2:$D$33,4,FALSE),IF(AG1009="Penethamate hydroiodide",0.63,IF(AG1009="Benzylpenicillin Procaine /
 Benzathine Penicillin",0.61,IF(AG1009="Benzathine Penicillin",0.61,IF(AG1009="Procaine benzylpenicillin",0.61,IF(AG1009=Prodrug!F1006,Prodrug!F1006,Prodrug!F1006))))))</f>
        <v/>
      </c>
      <c r="AT1009" s="239" t="str">
        <f>IFERROR((((Calculations!K1006*Calculations!G1006)/Calculations!E1006)*'Data Entry'!X1009),"")</f>
        <v/>
      </c>
      <c r="AU1009" s="235" t="str">
        <f>IFERROR(VLOOKUP(AG1009,Lists!$P$2:$Q$182,2,0),"")</f>
        <v/>
      </c>
      <c r="AV1009" s="233" t="str">
        <f>IF(AL1009="UI",VLOOKUP(AJ1009,'Convert Internation Units'!$A$2:$D$33,4,FALSE),IF(AJ1009="Penethamate hydroiodide",0.63,IF(AJ1009="Benzylpenicillin Procaine /
 Benzathine Penicillin",0.61,IF(AJ1009="Benzathine Penicillin",0.61,IF(AJ1009="Procaine benzylpenicillin",0.61,IF(AJ1009=Prodrug!G1006,Prodrug!G1006,Prodrug!G1006))))))</f>
        <v/>
      </c>
      <c r="AW1009" s="239" t="str">
        <f>IFERROR((((Calculations!O1006*Calculations!G1006)/Calculations!E1006)*'Data Entry'!X1009),"")</f>
        <v/>
      </c>
      <c r="AX1009" s="235" t="str">
        <f>IFERROR(VLOOKUP(AJ1009,Lists!$P$2:$Q$182,2,0),"")</f>
        <v/>
      </c>
      <c r="AY1009" s="233" t="str">
        <f>IF(AO1009="UI",VLOOKUP(AM1009,'Convert Internation Units'!$A$2:$D$33,4,FALSE),IF(AM1009="Penethamate hydroiodide",0.63,IF(AM1009="Benzylpenicillin Procaine /
 Benzathine Penicillin",0.61,IF(AM1009="Benzathine Penicillin",0.61,IF(AM1009="Procaine benzylpenicillin",0.61,IF(AM1009=Prodrug!H1006,Prodrug!H1006,Prodrug!H1006))))))</f>
        <v/>
      </c>
      <c r="AZ1009" s="239" t="str">
        <f>IFERROR((((Calculations!S1006*Calculations!G1006)/Calculations!E1006)*'Data Entry'!X1009),"")</f>
        <v/>
      </c>
      <c r="BA1009" s="235" t="str">
        <f>IFERROR(VLOOKUP(AM1009,Lists!$P$2:$Q$182,2,0),"")</f>
        <v/>
      </c>
    </row>
    <row r="1010" spans="1:53" s="5" customFormat="1">
      <c r="A1010" s="6">
        <v>1004</v>
      </c>
      <c r="B1010" s="231"/>
      <c r="C1010" s="7"/>
      <c r="D1010" s="7"/>
      <c r="E1010" s="7"/>
      <c r="F1010" s="67"/>
      <c r="G1010" s="79"/>
      <c r="H1010" s="79"/>
      <c r="I1010" s="75"/>
      <c r="J1010" s="76"/>
      <c r="K1010" s="76"/>
      <c r="L1010" s="76"/>
      <c r="M1010" s="76"/>
      <c r="N1010" s="76"/>
      <c r="O1010" s="76"/>
      <c r="P1010" s="76"/>
      <c r="Q1010" s="76"/>
      <c r="R1010" s="76"/>
      <c r="S1010" s="76"/>
      <c r="T1010" s="76"/>
      <c r="U1010" s="76"/>
      <c r="V1010" s="76"/>
      <c r="W1010" s="80"/>
      <c r="X1010" s="69"/>
      <c r="Y1010" s="25"/>
      <c r="Z1010" s="25"/>
      <c r="AA1010" s="8"/>
      <c r="AB1010" s="28"/>
      <c r="AC1010" s="23"/>
      <c r="AD1010" s="8"/>
      <c r="AE1010" s="8"/>
      <c r="AF1010" s="25"/>
      <c r="AG1010" s="6"/>
      <c r="AH1010" s="23"/>
      <c r="AI1010" s="173"/>
      <c r="AJ1010" s="26"/>
      <c r="AK1010" s="23"/>
      <c r="AL1010" s="25"/>
      <c r="AM1010" s="6"/>
      <c r="AN1010" s="23"/>
      <c r="AO1010" s="247"/>
      <c r="AP1010" s="243" t="str">
        <f>IF(AD1010="UI",VLOOKUP(AB1010,'Convert Internation Units'!$A$2:$D$33,4,FALSE),IF(AB1010="Penethamate hydroiodide",0.63,IF(AB1010="Benzylpenicillin Procaine /
 Benzathine Penicillin",0.61,IF(AB1010="Benzathine Penicillin",0.61,IF(AB1010="Procaine benzylpenicillin",0.61,IF(AB1010=Prodrug!E1007,Prodrug!E1007,Prodrug!E1007))))))</f>
        <v/>
      </c>
      <c r="AQ1010" s="240" t="str">
        <f>IFERROR((((Calculations!C1007*Calculations!G1007)/Calculations!E1007)*'Data Entry'!X1010),"")</f>
        <v/>
      </c>
      <c r="AR1010" s="141" t="str">
        <f>IFERROR(VLOOKUP(AB1010,Lists!$P$2:$Q$182,2,0),"")</f>
        <v/>
      </c>
      <c r="AS1010" s="143" t="str">
        <f>IF(AI1010="UI",VLOOKUP(AG1010,'Convert Internation Units'!$A$2:$D$33,4,FALSE),IF(AG1010="Penethamate hydroiodide",0.63,IF(AG1010="Benzylpenicillin Procaine /
 Benzathine Penicillin",0.61,IF(AG1010="Benzathine Penicillin",0.61,IF(AG1010="Procaine benzylpenicillin",0.61,IF(AG1010=Prodrug!F1007,Prodrug!F1007,Prodrug!F1007))))))</f>
        <v/>
      </c>
      <c r="AT1010" s="240" t="str">
        <f>IFERROR((((Calculations!K1007*Calculations!G1007)/Calculations!E1007)*'Data Entry'!X1010),"")</f>
        <v/>
      </c>
      <c r="AU1010" s="146" t="str">
        <f>IFERROR(VLOOKUP(AG1010,Lists!$P$2:$Q$182,2,0),"")</f>
        <v/>
      </c>
      <c r="AV1010" s="143" t="str">
        <f>IF(AL1010="UI",VLOOKUP(AJ1010,'Convert Internation Units'!$A$2:$D$33,4,FALSE),IF(AJ1010="Penethamate hydroiodide",0.63,IF(AJ1010="Benzylpenicillin Procaine /
 Benzathine Penicillin",0.61,IF(AJ1010="Benzathine Penicillin",0.61,IF(AJ1010="Procaine benzylpenicillin",0.61,IF(AJ1010=Prodrug!G1007,Prodrug!G1007,Prodrug!G1007))))))</f>
        <v/>
      </c>
      <c r="AW1010" s="240" t="str">
        <f>IFERROR((((Calculations!O1007*Calculations!G1007)/Calculations!E1007)*'Data Entry'!X1010),"")</f>
        <v/>
      </c>
      <c r="AX1010" s="146" t="str">
        <f>IFERROR(VLOOKUP(AJ1010,Lists!$P$2:$Q$182,2,0),"")</f>
        <v/>
      </c>
      <c r="AY1010" s="143" t="str">
        <f>IF(AO1010="UI",VLOOKUP(AM1010,'Convert Internation Units'!$A$2:$D$33,4,FALSE),IF(AM1010="Penethamate hydroiodide",0.63,IF(AM1010="Benzylpenicillin Procaine /
 Benzathine Penicillin",0.61,IF(AM1010="Benzathine Penicillin",0.61,IF(AM1010="Procaine benzylpenicillin",0.61,IF(AM1010=Prodrug!H1007,Prodrug!H1007,Prodrug!H1007))))))</f>
        <v/>
      </c>
      <c r="AZ1010" s="240" t="str">
        <f>IFERROR((((Calculations!S1007*Calculations!G1007)/Calculations!E1007)*'Data Entry'!X1010),"")</f>
        <v/>
      </c>
      <c r="BA1010" s="146" t="str">
        <f>IFERROR(VLOOKUP(AM1010,Lists!$P$2:$Q$182,2,0),"")</f>
        <v/>
      </c>
    </row>
    <row r="1011" spans="1:53" s="5" customFormat="1">
      <c r="A1011" s="116">
        <v>1005</v>
      </c>
      <c r="B1011" s="232"/>
      <c r="C1011" s="105"/>
      <c r="D1011" s="105"/>
      <c r="E1011" s="105"/>
      <c r="F1011" s="106"/>
      <c r="G1011" s="107"/>
      <c r="H1011" s="107"/>
      <c r="I1011" s="108"/>
      <c r="J1011" s="110"/>
      <c r="K1011" s="110"/>
      <c r="L1011" s="110"/>
      <c r="M1011" s="110"/>
      <c r="N1011" s="110"/>
      <c r="O1011" s="110"/>
      <c r="P1011" s="110"/>
      <c r="Q1011" s="110"/>
      <c r="R1011" s="110"/>
      <c r="S1011" s="110"/>
      <c r="T1011" s="110"/>
      <c r="U1011" s="110"/>
      <c r="V1011" s="110"/>
      <c r="W1011" s="109"/>
      <c r="X1011" s="111"/>
      <c r="Y1011" s="112"/>
      <c r="Z1011" s="112"/>
      <c r="AA1011" s="113"/>
      <c r="AB1011" s="114"/>
      <c r="AC1011" s="115"/>
      <c r="AD1011" s="113"/>
      <c r="AE1011" s="113"/>
      <c r="AF1011" s="112"/>
      <c r="AG1011" s="116"/>
      <c r="AH1011" s="115"/>
      <c r="AI1011" s="174"/>
      <c r="AJ1011" s="104"/>
      <c r="AK1011" s="115"/>
      <c r="AL1011" s="112"/>
      <c r="AM1011" s="116"/>
      <c r="AN1011" s="115"/>
      <c r="AO1011" s="248"/>
      <c r="AP1011" s="242" t="str">
        <f>IF(AD1011="UI",VLOOKUP(AB1011,'Convert Internation Units'!$A$2:$D$33,4,FALSE),IF(AB1011="Penethamate hydroiodide",0.63,IF(AB1011="Benzylpenicillin Procaine /
 Benzathine Penicillin",0.61,IF(AB1011="Benzathine Penicillin",0.61,IF(AB1011="Procaine benzylpenicillin",0.61,IF(AB1011=Prodrug!E1008,Prodrug!E1008,Prodrug!E1008))))))</f>
        <v/>
      </c>
      <c r="AQ1011" s="239" t="str">
        <f>IFERROR((((Calculations!C1008*Calculations!G1008)/Calculations!E1008)*'Data Entry'!X1011),"")</f>
        <v/>
      </c>
      <c r="AR1011" s="234" t="str">
        <f>IFERROR(VLOOKUP(AB1011,Lists!$P$2:$Q$182,2,0),"")</f>
        <v/>
      </c>
      <c r="AS1011" s="233" t="str">
        <f>IF(AI1011="UI",VLOOKUP(AG1011,'Convert Internation Units'!$A$2:$D$33,4,FALSE),IF(AG1011="Penethamate hydroiodide",0.63,IF(AG1011="Benzylpenicillin Procaine /
 Benzathine Penicillin",0.61,IF(AG1011="Benzathine Penicillin",0.61,IF(AG1011="Procaine benzylpenicillin",0.61,IF(AG1011=Prodrug!F1008,Prodrug!F1008,Prodrug!F1008))))))</f>
        <v/>
      </c>
      <c r="AT1011" s="239" t="str">
        <f>IFERROR((((Calculations!K1008*Calculations!G1008)/Calculations!E1008)*'Data Entry'!X1011),"")</f>
        <v/>
      </c>
      <c r="AU1011" s="235" t="str">
        <f>IFERROR(VLOOKUP(AG1011,Lists!$P$2:$Q$182,2,0),"")</f>
        <v/>
      </c>
      <c r="AV1011" s="233" t="str">
        <f>IF(AL1011="UI",VLOOKUP(AJ1011,'Convert Internation Units'!$A$2:$D$33,4,FALSE),IF(AJ1011="Penethamate hydroiodide",0.63,IF(AJ1011="Benzylpenicillin Procaine /
 Benzathine Penicillin",0.61,IF(AJ1011="Benzathine Penicillin",0.61,IF(AJ1011="Procaine benzylpenicillin",0.61,IF(AJ1011=Prodrug!G1008,Prodrug!G1008,Prodrug!G1008))))))</f>
        <v/>
      </c>
      <c r="AW1011" s="239" t="str">
        <f>IFERROR((((Calculations!O1008*Calculations!G1008)/Calculations!E1008)*'Data Entry'!X1011),"")</f>
        <v/>
      </c>
      <c r="AX1011" s="235" t="str">
        <f>IFERROR(VLOOKUP(AJ1011,Lists!$P$2:$Q$182,2,0),"")</f>
        <v/>
      </c>
      <c r="AY1011" s="233" t="str">
        <f>IF(AO1011="UI",VLOOKUP(AM1011,'Convert Internation Units'!$A$2:$D$33,4,FALSE),IF(AM1011="Penethamate hydroiodide",0.63,IF(AM1011="Benzylpenicillin Procaine /
 Benzathine Penicillin",0.61,IF(AM1011="Benzathine Penicillin",0.61,IF(AM1011="Procaine benzylpenicillin",0.61,IF(AM1011=Prodrug!H1008,Prodrug!H1008,Prodrug!H1008))))))</f>
        <v/>
      </c>
      <c r="AZ1011" s="239" t="str">
        <f>IFERROR((((Calculations!S1008*Calculations!G1008)/Calculations!E1008)*'Data Entry'!X1011),"")</f>
        <v/>
      </c>
      <c r="BA1011" s="235" t="str">
        <f>IFERROR(VLOOKUP(AM1011,Lists!$P$2:$Q$182,2,0),"")</f>
        <v/>
      </c>
    </row>
    <row r="1012" spans="1:53" s="5" customFormat="1">
      <c r="A1012" s="6">
        <v>1006</v>
      </c>
      <c r="B1012" s="231"/>
      <c r="C1012" s="7"/>
      <c r="D1012" s="7"/>
      <c r="E1012" s="7"/>
      <c r="F1012" s="67"/>
      <c r="G1012" s="79"/>
      <c r="H1012" s="79"/>
      <c r="I1012" s="75"/>
      <c r="J1012" s="76"/>
      <c r="K1012" s="76"/>
      <c r="L1012" s="76"/>
      <c r="M1012" s="76"/>
      <c r="N1012" s="76"/>
      <c r="O1012" s="76"/>
      <c r="P1012" s="76"/>
      <c r="Q1012" s="76"/>
      <c r="R1012" s="76"/>
      <c r="S1012" s="76"/>
      <c r="T1012" s="76"/>
      <c r="U1012" s="76"/>
      <c r="V1012" s="76"/>
      <c r="W1012" s="80"/>
      <c r="X1012" s="69"/>
      <c r="Y1012" s="25"/>
      <c r="Z1012" s="25"/>
      <c r="AA1012" s="8"/>
      <c r="AB1012" s="28"/>
      <c r="AC1012" s="23"/>
      <c r="AD1012" s="8"/>
      <c r="AE1012" s="8"/>
      <c r="AF1012" s="25"/>
      <c r="AG1012" s="6"/>
      <c r="AH1012" s="23"/>
      <c r="AI1012" s="173"/>
      <c r="AJ1012" s="26"/>
      <c r="AK1012" s="23"/>
      <c r="AL1012" s="25"/>
      <c r="AM1012" s="6"/>
      <c r="AN1012" s="23"/>
      <c r="AO1012" s="247"/>
      <c r="AP1012" s="243" t="str">
        <f>IF(AD1012="UI",VLOOKUP(AB1012,'Convert Internation Units'!$A$2:$D$33,4,FALSE),IF(AB1012="Penethamate hydroiodide",0.63,IF(AB1012="Benzylpenicillin Procaine /
 Benzathine Penicillin",0.61,IF(AB1012="Benzathine Penicillin",0.61,IF(AB1012="Procaine benzylpenicillin",0.61,IF(AB1012=Prodrug!E1009,Prodrug!E1009,Prodrug!E1009))))))</f>
        <v/>
      </c>
      <c r="AQ1012" s="240" t="str">
        <f>IFERROR((((Calculations!C1009*Calculations!G1009)/Calculations!E1009)*'Data Entry'!X1012),"")</f>
        <v/>
      </c>
      <c r="AR1012" s="141" t="str">
        <f>IFERROR(VLOOKUP(AB1012,Lists!$P$2:$Q$182,2,0),"")</f>
        <v/>
      </c>
      <c r="AS1012" s="143" t="str">
        <f>IF(AI1012="UI",VLOOKUP(AG1012,'Convert Internation Units'!$A$2:$D$33,4,FALSE),IF(AG1012="Penethamate hydroiodide",0.63,IF(AG1012="Benzylpenicillin Procaine /
 Benzathine Penicillin",0.61,IF(AG1012="Benzathine Penicillin",0.61,IF(AG1012="Procaine benzylpenicillin",0.61,IF(AG1012=Prodrug!F1009,Prodrug!F1009,Prodrug!F1009))))))</f>
        <v/>
      </c>
      <c r="AT1012" s="240" t="str">
        <f>IFERROR((((Calculations!K1009*Calculations!G1009)/Calculations!E1009)*'Data Entry'!X1012),"")</f>
        <v/>
      </c>
      <c r="AU1012" s="146" t="str">
        <f>IFERROR(VLOOKUP(AG1012,Lists!$P$2:$Q$182,2,0),"")</f>
        <v/>
      </c>
      <c r="AV1012" s="143" t="str">
        <f>IF(AL1012="UI",VLOOKUP(AJ1012,'Convert Internation Units'!$A$2:$D$33,4,FALSE),IF(AJ1012="Penethamate hydroiodide",0.63,IF(AJ1012="Benzylpenicillin Procaine /
 Benzathine Penicillin",0.61,IF(AJ1012="Benzathine Penicillin",0.61,IF(AJ1012="Procaine benzylpenicillin",0.61,IF(AJ1012=Prodrug!G1009,Prodrug!G1009,Prodrug!G1009))))))</f>
        <v/>
      </c>
      <c r="AW1012" s="240" t="str">
        <f>IFERROR((((Calculations!O1009*Calculations!G1009)/Calculations!E1009)*'Data Entry'!X1012),"")</f>
        <v/>
      </c>
      <c r="AX1012" s="146" t="str">
        <f>IFERROR(VLOOKUP(AJ1012,Lists!$P$2:$Q$182,2,0),"")</f>
        <v/>
      </c>
      <c r="AY1012" s="143" t="str">
        <f>IF(AO1012="UI",VLOOKUP(AM1012,'Convert Internation Units'!$A$2:$D$33,4,FALSE),IF(AM1012="Penethamate hydroiodide",0.63,IF(AM1012="Benzylpenicillin Procaine /
 Benzathine Penicillin",0.61,IF(AM1012="Benzathine Penicillin",0.61,IF(AM1012="Procaine benzylpenicillin",0.61,IF(AM1012=Prodrug!H1009,Prodrug!H1009,Prodrug!H1009))))))</f>
        <v/>
      </c>
      <c r="AZ1012" s="240" t="str">
        <f>IFERROR((((Calculations!S1009*Calculations!G1009)/Calculations!E1009)*'Data Entry'!X1012),"")</f>
        <v/>
      </c>
      <c r="BA1012" s="146" t="str">
        <f>IFERROR(VLOOKUP(AM1012,Lists!$P$2:$Q$182,2,0),"")</f>
        <v/>
      </c>
    </row>
    <row r="1013" spans="1:53" s="5" customFormat="1">
      <c r="A1013" s="116">
        <v>1007</v>
      </c>
      <c r="B1013" s="232"/>
      <c r="C1013" s="105"/>
      <c r="D1013" s="105"/>
      <c r="E1013" s="105"/>
      <c r="F1013" s="106"/>
      <c r="G1013" s="107"/>
      <c r="H1013" s="107"/>
      <c r="I1013" s="108"/>
      <c r="J1013" s="110"/>
      <c r="K1013" s="110"/>
      <c r="L1013" s="110"/>
      <c r="M1013" s="110"/>
      <c r="N1013" s="110"/>
      <c r="O1013" s="110"/>
      <c r="P1013" s="110"/>
      <c r="Q1013" s="110"/>
      <c r="R1013" s="110"/>
      <c r="S1013" s="110"/>
      <c r="T1013" s="110"/>
      <c r="U1013" s="110"/>
      <c r="V1013" s="110"/>
      <c r="W1013" s="109"/>
      <c r="X1013" s="111"/>
      <c r="Y1013" s="112"/>
      <c r="Z1013" s="112"/>
      <c r="AA1013" s="113"/>
      <c r="AB1013" s="114"/>
      <c r="AC1013" s="115"/>
      <c r="AD1013" s="113"/>
      <c r="AE1013" s="113"/>
      <c r="AF1013" s="112"/>
      <c r="AG1013" s="116"/>
      <c r="AH1013" s="115"/>
      <c r="AI1013" s="174"/>
      <c r="AJ1013" s="104"/>
      <c r="AK1013" s="115"/>
      <c r="AL1013" s="112"/>
      <c r="AM1013" s="116"/>
      <c r="AN1013" s="115"/>
      <c r="AO1013" s="248"/>
      <c r="AP1013" s="242" t="str">
        <f>IF(AD1013="UI",VLOOKUP(AB1013,'Convert Internation Units'!$A$2:$D$33,4,FALSE),IF(AB1013="Penethamate hydroiodide",0.63,IF(AB1013="Benzylpenicillin Procaine /
 Benzathine Penicillin",0.61,IF(AB1013="Benzathine Penicillin",0.61,IF(AB1013="Procaine benzylpenicillin",0.61,IF(AB1013=Prodrug!E1010,Prodrug!E1010,Prodrug!E1010))))))</f>
        <v/>
      </c>
      <c r="AQ1013" s="239" t="str">
        <f>IFERROR((((Calculations!C1010*Calculations!G1010)/Calculations!E1010)*'Data Entry'!X1013),"")</f>
        <v/>
      </c>
      <c r="AR1013" s="234" t="str">
        <f>IFERROR(VLOOKUP(AB1013,Lists!$P$2:$Q$182,2,0),"")</f>
        <v/>
      </c>
      <c r="AS1013" s="233" t="str">
        <f>IF(AI1013="UI",VLOOKUP(AG1013,'Convert Internation Units'!$A$2:$D$33,4,FALSE),IF(AG1013="Penethamate hydroiodide",0.63,IF(AG1013="Benzylpenicillin Procaine /
 Benzathine Penicillin",0.61,IF(AG1013="Benzathine Penicillin",0.61,IF(AG1013="Procaine benzylpenicillin",0.61,IF(AG1013=Prodrug!F1010,Prodrug!F1010,Prodrug!F1010))))))</f>
        <v/>
      </c>
      <c r="AT1013" s="239" t="str">
        <f>IFERROR((((Calculations!K1010*Calculations!G1010)/Calculations!E1010)*'Data Entry'!X1013),"")</f>
        <v/>
      </c>
      <c r="AU1013" s="235" t="str">
        <f>IFERROR(VLOOKUP(AG1013,Lists!$P$2:$Q$182,2,0),"")</f>
        <v/>
      </c>
      <c r="AV1013" s="233" t="str">
        <f>IF(AL1013="UI",VLOOKUP(AJ1013,'Convert Internation Units'!$A$2:$D$33,4,FALSE),IF(AJ1013="Penethamate hydroiodide",0.63,IF(AJ1013="Benzylpenicillin Procaine /
 Benzathine Penicillin",0.61,IF(AJ1013="Benzathine Penicillin",0.61,IF(AJ1013="Procaine benzylpenicillin",0.61,IF(AJ1013=Prodrug!G1010,Prodrug!G1010,Prodrug!G1010))))))</f>
        <v/>
      </c>
      <c r="AW1013" s="239" t="str">
        <f>IFERROR((((Calculations!O1010*Calculations!G1010)/Calculations!E1010)*'Data Entry'!X1013),"")</f>
        <v/>
      </c>
      <c r="AX1013" s="235" t="str">
        <f>IFERROR(VLOOKUP(AJ1013,Lists!$P$2:$Q$182,2,0),"")</f>
        <v/>
      </c>
      <c r="AY1013" s="233" t="str">
        <f>IF(AO1013="UI",VLOOKUP(AM1013,'Convert Internation Units'!$A$2:$D$33,4,FALSE),IF(AM1013="Penethamate hydroiodide",0.63,IF(AM1013="Benzylpenicillin Procaine /
 Benzathine Penicillin",0.61,IF(AM1013="Benzathine Penicillin",0.61,IF(AM1013="Procaine benzylpenicillin",0.61,IF(AM1013=Prodrug!H1010,Prodrug!H1010,Prodrug!H1010))))))</f>
        <v/>
      </c>
      <c r="AZ1013" s="239" t="str">
        <f>IFERROR((((Calculations!S1010*Calculations!G1010)/Calculations!E1010)*'Data Entry'!X1013),"")</f>
        <v/>
      </c>
      <c r="BA1013" s="235" t="str">
        <f>IFERROR(VLOOKUP(AM1013,Lists!$P$2:$Q$182,2,0),"")</f>
        <v/>
      </c>
    </row>
    <row r="1014" spans="1:53" s="5" customFormat="1">
      <c r="A1014" s="6">
        <v>1008</v>
      </c>
      <c r="B1014" s="231"/>
      <c r="C1014" s="7"/>
      <c r="D1014" s="7"/>
      <c r="E1014" s="7"/>
      <c r="F1014" s="67"/>
      <c r="G1014" s="79"/>
      <c r="H1014" s="79"/>
      <c r="I1014" s="75"/>
      <c r="J1014" s="76"/>
      <c r="K1014" s="76"/>
      <c r="L1014" s="76"/>
      <c r="M1014" s="76"/>
      <c r="N1014" s="76"/>
      <c r="O1014" s="76"/>
      <c r="P1014" s="76"/>
      <c r="Q1014" s="76"/>
      <c r="R1014" s="76"/>
      <c r="S1014" s="76"/>
      <c r="T1014" s="76"/>
      <c r="U1014" s="76"/>
      <c r="V1014" s="76"/>
      <c r="W1014" s="80"/>
      <c r="X1014" s="69"/>
      <c r="Y1014" s="25"/>
      <c r="Z1014" s="25"/>
      <c r="AA1014" s="8"/>
      <c r="AB1014" s="28"/>
      <c r="AC1014" s="23"/>
      <c r="AD1014" s="8"/>
      <c r="AE1014" s="8"/>
      <c r="AF1014" s="25"/>
      <c r="AG1014" s="6"/>
      <c r="AH1014" s="23"/>
      <c r="AI1014" s="173"/>
      <c r="AJ1014" s="26"/>
      <c r="AK1014" s="23"/>
      <c r="AL1014" s="25"/>
      <c r="AM1014" s="6"/>
      <c r="AN1014" s="23"/>
      <c r="AO1014" s="247"/>
      <c r="AP1014" s="243" t="str">
        <f>IF(AD1014="UI",VLOOKUP(AB1014,'Convert Internation Units'!$A$2:$D$33,4,FALSE),IF(AB1014="Penethamate hydroiodide",0.63,IF(AB1014="Benzylpenicillin Procaine /
 Benzathine Penicillin",0.61,IF(AB1014="Benzathine Penicillin",0.61,IF(AB1014="Procaine benzylpenicillin",0.61,IF(AB1014=Prodrug!E1011,Prodrug!E1011,Prodrug!E1011))))))</f>
        <v/>
      </c>
      <c r="AQ1014" s="240" t="str">
        <f>IFERROR((((Calculations!C1011*Calculations!G1011)/Calculations!E1011)*'Data Entry'!X1014),"")</f>
        <v/>
      </c>
      <c r="AR1014" s="141" t="str">
        <f>IFERROR(VLOOKUP(AB1014,Lists!$P$2:$Q$182,2,0),"")</f>
        <v/>
      </c>
      <c r="AS1014" s="143" t="str">
        <f>IF(AI1014="UI",VLOOKUP(AG1014,'Convert Internation Units'!$A$2:$D$33,4,FALSE),IF(AG1014="Penethamate hydroiodide",0.63,IF(AG1014="Benzylpenicillin Procaine /
 Benzathine Penicillin",0.61,IF(AG1014="Benzathine Penicillin",0.61,IF(AG1014="Procaine benzylpenicillin",0.61,IF(AG1014=Prodrug!F1011,Prodrug!F1011,Prodrug!F1011))))))</f>
        <v/>
      </c>
      <c r="AT1014" s="240" t="str">
        <f>IFERROR((((Calculations!K1011*Calculations!G1011)/Calculations!E1011)*'Data Entry'!X1014),"")</f>
        <v/>
      </c>
      <c r="AU1014" s="146" t="str">
        <f>IFERROR(VLOOKUP(AG1014,Lists!$P$2:$Q$182,2,0),"")</f>
        <v/>
      </c>
      <c r="AV1014" s="143" t="str">
        <f>IF(AL1014="UI",VLOOKUP(AJ1014,'Convert Internation Units'!$A$2:$D$33,4,FALSE),IF(AJ1014="Penethamate hydroiodide",0.63,IF(AJ1014="Benzylpenicillin Procaine /
 Benzathine Penicillin",0.61,IF(AJ1014="Benzathine Penicillin",0.61,IF(AJ1014="Procaine benzylpenicillin",0.61,IF(AJ1014=Prodrug!G1011,Prodrug!G1011,Prodrug!G1011))))))</f>
        <v/>
      </c>
      <c r="AW1014" s="240" t="str">
        <f>IFERROR((((Calculations!O1011*Calculations!G1011)/Calculations!E1011)*'Data Entry'!X1014),"")</f>
        <v/>
      </c>
      <c r="AX1014" s="146" t="str">
        <f>IFERROR(VLOOKUP(AJ1014,Lists!$P$2:$Q$182,2,0),"")</f>
        <v/>
      </c>
      <c r="AY1014" s="143" t="str">
        <f>IF(AO1014="UI",VLOOKUP(AM1014,'Convert Internation Units'!$A$2:$D$33,4,FALSE),IF(AM1014="Penethamate hydroiodide",0.63,IF(AM1014="Benzylpenicillin Procaine /
 Benzathine Penicillin",0.61,IF(AM1014="Benzathine Penicillin",0.61,IF(AM1014="Procaine benzylpenicillin",0.61,IF(AM1014=Prodrug!H1011,Prodrug!H1011,Prodrug!H1011))))))</f>
        <v/>
      </c>
      <c r="AZ1014" s="240" t="str">
        <f>IFERROR((((Calculations!S1011*Calculations!G1011)/Calculations!E1011)*'Data Entry'!X1014),"")</f>
        <v/>
      </c>
      <c r="BA1014" s="146" t="str">
        <f>IFERROR(VLOOKUP(AM1014,Lists!$P$2:$Q$182,2,0),"")</f>
        <v/>
      </c>
    </row>
    <row r="1015" spans="1:53" s="5" customFormat="1">
      <c r="A1015" s="116">
        <v>1009</v>
      </c>
      <c r="B1015" s="232"/>
      <c r="C1015" s="105"/>
      <c r="D1015" s="105"/>
      <c r="E1015" s="105"/>
      <c r="F1015" s="106"/>
      <c r="G1015" s="107"/>
      <c r="H1015" s="107"/>
      <c r="I1015" s="108"/>
      <c r="J1015" s="110"/>
      <c r="K1015" s="110"/>
      <c r="L1015" s="110"/>
      <c r="M1015" s="110"/>
      <c r="N1015" s="110"/>
      <c r="O1015" s="110"/>
      <c r="P1015" s="110"/>
      <c r="Q1015" s="110"/>
      <c r="R1015" s="110"/>
      <c r="S1015" s="110"/>
      <c r="T1015" s="110"/>
      <c r="U1015" s="110"/>
      <c r="V1015" s="110"/>
      <c r="W1015" s="109"/>
      <c r="X1015" s="111"/>
      <c r="Y1015" s="112"/>
      <c r="Z1015" s="112"/>
      <c r="AA1015" s="113"/>
      <c r="AB1015" s="114"/>
      <c r="AC1015" s="115"/>
      <c r="AD1015" s="113"/>
      <c r="AE1015" s="113"/>
      <c r="AF1015" s="112"/>
      <c r="AG1015" s="116"/>
      <c r="AH1015" s="115"/>
      <c r="AI1015" s="174"/>
      <c r="AJ1015" s="104"/>
      <c r="AK1015" s="115"/>
      <c r="AL1015" s="112"/>
      <c r="AM1015" s="116"/>
      <c r="AN1015" s="115"/>
      <c r="AO1015" s="248"/>
      <c r="AP1015" s="242" t="str">
        <f>IF(AD1015="UI",VLOOKUP(AB1015,'Convert Internation Units'!$A$2:$D$33,4,FALSE),IF(AB1015="Penethamate hydroiodide",0.63,IF(AB1015="Benzylpenicillin Procaine /
 Benzathine Penicillin",0.61,IF(AB1015="Benzathine Penicillin",0.61,IF(AB1015="Procaine benzylpenicillin",0.61,IF(AB1015=Prodrug!E1012,Prodrug!E1012,Prodrug!E1012))))))</f>
        <v/>
      </c>
      <c r="AQ1015" s="239" t="str">
        <f>IFERROR((((Calculations!C1012*Calculations!G1012)/Calculations!E1012)*'Data Entry'!X1015),"")</f>
        <v/>
      </c>
      <c r="AR1015" s="234" t="str">
        <f>IFERROR(VLOOKUP(AB1015,Lists!$P$2:$Q$182,2,0),"")</f>
        <v/>
      </c>
      <c r="AS1015" s="233" t="str">
        <f>IF(AI1015="UI",VLOOKUP(AG1015,'Convert Internation Units'!$A$2:$D$33,4,FALSE),IF(AG1015="Penethamate hydroiodide",0.63,IF(AG1015="Benzylpenicillin Procaine /
 Benzathine Penicillin",0.61,IF(AG1015="Benzathine Penicillin",0.61,IF(AG1015="Procaine benzylpenicillin",0.61,IF(AG1015=Prodrug!F1012,Prodrug!F1012,Prodrug!F1012))))))</f>
        <v/>
      </c>
      <c r="AT1015" s="239" t="str">
        <f>IFERROR((((Calculations!K1012*Calculations!G1012)/Calculations!E1012)*'Data Entry'!X1015),"")</f>
        <v/>
      </c>
      <c r="AU1015" s="235" t="str">
        <f>IFERROR(VLOOKUP(AG1015,Lists!$P$2:$Q$182,2,0),"")</f>
        <v/>
      </c>
      <c r="AV1015" s="233" t="str">
        <f>IF(AL1015="UI",VLOOKUP(AJ1015,'Convert Internation Units'!$A$2:$D$33,4,FALSE),IF(AJ1015="Penethamate hydroiodide",0.63,IF(AJ1015="Benzylpenicillin Procaine /
 Benzathine Penicillin",0.61,IF(AJ1015="Benzathine Penicillin",0.61,IF(AJ1015="Procaine benzylpenicillin",0.61,IF(AJ1015=Prodrug!G1012,Prodrug!G1012,Prodrug!G1012))))))</f>
        <v/>
      </c>
      <c r="AW1015" s="239" t="str">
        <f>IFERROR((((Calculations!O1012*Calculations!G1012)/Calculations!E1012)*'Data Entry'!X1015),"")</f>
        <v/>
      </c>
      <c r="AX1015" s="235" t="str">
        <f>IFERROR(VLOOKUP(AJ1015,Lists!$P$2:$Q$182,2,0),"")</f>
        <v/>
      </c>
      <c r="AY1015" s="233" t="str">
        <f>IF(AO1015="UI",VLOOKUP(AM1015,'Convert Internation Units'!$A$2:$D$33,4,FALSE),IF(AM1015="Penethamate hydroiodide",0.63,IF(AM1015="Benzylpenicillin Procaine /
 Benzathine Penicillin",0.61,IF(AM1015="Benzathine Penicillin",0.61,IF(AM1015="Procaine benzylpenicillin",0.61,IF(AM1015=Prodrug!H1012,Prodrug!H1012,Prodrug!H1012))))))</f>
        <v/>
      </c>
      <c r="AZ1015" s="239" t="str">
        <f>IFERROR((((Calculations!S1012*Calculations!G1012)/Calculations!E1012)*'Data Entry'!X1015),"")</f>
        <v/>
      </c>
      <c r="BA1015" s="235" t="str">
        <f>IFERROR(VLOOKUP(AM1015,Lists!$P$2:$Q$182,2,0),"")</f>
        <v/>
      </c>
    </row>
    <row r="1016" spans="1:53" s="5" customFormat="1">
      <c r="A1016" s="6">
        <v>1010</v>
      </c>
      <c r="B1016" s="231"/>
      <c r="C1016" s="7"/>
      <c r="D1016" s="7"/>
      <c r="E1016" s="7"/>
      <c r="F1016" s="67"/>
      <c r="G1016" s="79"/>
      <c r="H1016" s="79"/>
      <c r="I1016" s="75"/>
      <c r="J1016" s="76"/>
      <c r="K1016" s="76"/>
      <c r="L1016" s="76"/>
      <c r="M1016" s="76"/>
      <c r="N1016" s="76"/>
      <c r="O1016" s="76"/>
      <c r="P1016" s="76"/>
      <c r="Q1016" s="76"/>
      <c r="R1016" s="76"/>
      <c r="S1016" s="76"/>
      <c r="T1016" s="76"/>
      <c r="U1016" s="76"/>
      <c r="V1016" s="76"/>
      <c r="W1016" s="80"/>
      <c r="X1016" s="69"/>
      <c r="Y1016" s="25"/>
      <c r="Z1016" s="25"/>
      <c r="AA1016" s="8"/>
      <c r="AB1016" s="28"/>
      <c r="AC1016" s="23"/>
      <c r="AD1016" s="8"/>
      <c r="AE1016" s="8"/>
      <c r="AF1016" s="25"/>
      <c r="AG1016" s="6"/>
      <c r="AH1016" s="23"/>
      <c r="AI1016" s="173"/>
      <c r="AJ1016" s="26"/>
      <c r="AK1016" s="23"/>
      <c r="AL1016" s="25"/>
      <c r="AM1016" s="6"/>
      <c r="AN1016" s="23"/>
      <c r="AO1016" s="247"/>
      <c r="AP1016" s="243" t="str">
        <f>IF(AD1016="UI",VLOOKUP(AB1016,'Convert Internation Units'!$A$2:$D$33,4,FALSE),IF(AB1016="Penethamate hydroiodide",0.63,IF(AB1016="Benzylpenicillin Procaine /
 Benzathine Penicillin",0.61,IF(AB1016="Benzathine Penicillin",0.61,IF(AB1016="Procaine benzylpenicillin",0.61,IF(AB1016=Prodrug!E1013,Prodrug!E1013,Prodrug!E1013))))))</f>
        <v/>
      </c>
      <c r="AQ1016" s="240" t="str">
        <f>IFERROR((((Calculations!C1013*Calculations!G1013)/Calculations!E1013)*'Data Entry'!X1016),"")</f>
        <v/>
      </c>
      <c r="AR1016" s="141" t="str">
        <f>IFERROR(VLOOKUP(AB1016,Lists!$P$2:$Q$182,2,0),"")</f>
        <v/>
      </c>
      <c r="AS1016" s="143" t="str">
        <f>IF(AI1016="UI",VLOOKUP(AG1016,'Convert Internation Units'!$A$2:$D$33,4,FALSE),IF(AG1016="Penethamate hydroiodide",0.63,IF(AG1016="Benzylpenicillin Procaine /
 Benzathine Penicillin",0.61,IF(AG1016="Benzathine Penicillin",0.61,IF(AG1016="Procaine benzylpenicillin",0.61,IF(AG1016=Prodrug!F1013,Prodrug!F1013,Prodrug!F1013))))))</f>
        <v/>
      </c>
      <c r="AT1016" s="240" t="str">
        <f>IFERROR((((Calculations!K1013*Calculations!G1013)/Calculations!E1013)*'Data Entry'!X1016),"")</f>
        <v/>
      </c>
      <c r="AU1016" s="146" t="str">
        <f>IFERROR(VLOOKUP(AG1016,Lists!$P$2:$Q$182,2,0),"")</f>
        <v/>
      </c>
      <c r="AV1016" s="143" t="str">
        <f>IF(AL1016="UI",VLOOKUP(AJ1016,'Convert Internation Units'!$A$2:$D$33,4,FALSE),IF(AJ1016="Penethamate hydroiodide",0.63,IF(AJ1016="Benzylpenicillin Procaine /
 Benzathine Penicillin",0.61,IF(AJ1016="Benzathine Penicillin",0.61,IF(AJ1016="Procaine benzylpenicillin",0.61,IF(AJ1016=Prodrug!G1013,Prodrug!G1013,Prodrug!G1013))))))</f>
        <v/>
      </c>
      <c r="AW1016" s="240" t="str">
        <f>IFERROR((((Calculations!O1013*Calculations!G1013)/Calculations!E1013)*'Data Entry'!X1016),"")</f>
        <v/>
      </c>
      <c r="AX1016" s="146" t="str">
        <f>IFERROR(VLOOKUP(AJ1016,Lists!$P$2:$Q$182,2,0),"")</f>
        <v/>
      </c>
      <c r="AY1016" s="143" t="str">
        <f>IF(AO1016="UI",VLOOKUP(AM1016,'Convert Internation Units'!$A$2:$D$33,4,FALSE),IF(AM1016="Penethamate hydroiodide",0.63,IF(AM1016="Benzylpenicillin Procaine /
 Benzathine Penicillin",0.61,IF(AM1016="Benzathine Penicillin",0.61,IF(AM1016="Procaine benzylpenicillin",0.61,IF(AM1016=Prodrug!H1013,Prodrug!H1013,Prodrug!H1013))))))</f>
        <v/>
      </c>
      <c r="AZ1016" s="240" t="str">
        <f>IFERROR((((Calculations!S1013*Calculations!G1013)/Calculations!E1013)*'Data Entry'!X1016),"")</f>
        <v/>
      </c>
      <c r="BA1016" s="146" t="str">
        <f>IFERROR(VLOOKUP(AM1016,Lists!$P$2:$Q$182,2,0),"")</f>
        <v/>
      </c>
    </row>
    <row r="1017" spans="1:53" s="5" customFormat="1">
      <c r="A1017" s="116">
        <v>1011</v>
      </c>
      <c r="B1017" s="232"/>
      <c r="C1017" s="105"/>
      <c r="D1017" s="105"/>
      <c r="E1017" s="105"/>
      <c r="F1017" s="106"/>
      <c r="G1017" s="107"/>
      <c r="H1017" s="107"/>
      <c r="I1017" s="108"/>
      <c r="J1017" s="110"/>
      <c r="K1017" s="110"/>
      <c r="L1017" s="110"/>
      <c r="M1017" s="110"/>
      <c r="N1017" s="110"/>
      <c r="O1017" s="110"/>
      <c r="P1017" s="110"/>
      <c r="Q1017" s="110"/>
      <c r="R1017" s="110"/>
      <c r="S1017" s="110"/>
      <c r="T1017" s="110"/>
      <c r="U1017" s="110"/>
      <c r="V1017" s="110"/>
      <c r="W1017" s="109"/>
      <c r="X1017" s="111"/>
      <c r="Y1017" s="112"/>
      <c r="Z1017" s="112"/>
      <c r="AA1017" s="113"/>
      <c r="AB1017" s="114"/>
      <c r="AC1017" s="115"/>
      <c r="AD1017" s="113"/>
      <c r="AE1017" s="113"/>
      <c r="AF1017" s="112"/>
      <c r="AG1017" s="116"/>
      <c r="AH1017" s="115"/>
      <c r="AI1017" s="174"/>
      <c r="AJ1017" s="104"/>
      <c r="AK1017" s="115"/>
      <c r="AL1017" s="112"/>
      <c r="AM1017" s="116"/>
      <c r="AN1017" s="115"/>
      <c r="AO1017" s="248"/>
      <c r="AP1017" s="242" t="str">
        <f>IF(AD1017="UI",VLOOKUP(AB1017,'Convert Internation Units'!$A$2:$D$33,4,FALSE),IF(AB1017="Penethamate hydroiodide",0.63,IF(AB1017="Benzylpenicillin Procaine /
 Benzathine Penicillin",0.61,IF(AB1017="Benzathine Penicillin",0.61,IF(AB1017="Procaine benzylpenicillin",0.61,IF(AB1017=Prodrug!E1014,Prodrug!E1014,Prodrug!E1014))))))</f>
        <v/>
      </c>
      <c r="AQ1017" s="239" t="str">
        <f>IFERROR((((Calculations!C1014*Calculations!G1014)/Calculations!E1014)*'Data Entry'!X1017),"")</f>
        <v/>
      </c>
      <c r="AR1017" s="234" t="str">
        <f>IFERROR(VLOOKUP(AB1017,Lists!$P$2:$Q$182,2,0),"")</f>
        <v/>
      </c>
      <c r="AS1017" s="233" t="str">
        <f>IF(AI1017="UI",VLOOKUP(AG1017,'Convert Internation Units'!$A$2:$D$33,4,FALSE),IF(AG1017="Penethamate hydroiodide",0.63,IF(AG1017="Benzylpenicillin Procaine /
 Benzathine Penicillin",0.61,IF(AG1017="Benzathine Penicillin",0.61,IF(AG1017="Procaine benzylpenicillin",0.61,IF(AG1017=Prodrug!F1014,Prodrug!F1014,Prodrug!F1014))))))</f>
        <v/>
      </c>
      <c r="AT1017" s="239" t="str">
        <f>IFERROR((((Calculations!K1014*Calculations!G1014)/Calculations!E1014)*'Data Entry'!X1017),"")</f>
        <v/>
      </c>
      <c r="AU1017" s="235" t="str">
        <f>IFERROR(VLOOKUP(AG1017,Lists!$P$2:$Q$182,2,0),"")</f>
        <v/>
      </c>
      <c r="AV1017" s="233" t="str">
        <f>IF(AL1017="UI",VLOOKUP(AJ1017,'Convert Internation Units'!$A$2:$D$33,4,FALSE),IF(AJ1017="Penethamate hydroiodide",0.63,IF(AJ1017="Benzylpenicillin Procaine /
 Benzathine Penicillin",0.61,IF(AJ1017="Benzathine Penicillin",0.61,IF(AJ1017="Procaine benzylpenicillin",0.61,IF(AJ1017=Prodrug!G1014,Prodrug!G1014,Prodrug!G1014))))))</f>
        <v/>
      </c>
      <c r="AW1017" s="239" t="str">
        <f>IFERROR((((Calculations!O1014*Calculations!G1014)/Calculations!E1014)*'Data Entry'!X1017),"")</f>
        <v/>
      </c>
      <c r="AX1017" s="235" t="str">
        <f>IFERROR(VLOOKUP(AJ1017,Lists!$P$2:$Q$182,2,0),"")</f>
        <v/>
      </c>
      <c r="AY1017" s="233" t="str">
        <f>IF(AO1017="UI",VLOOKUP(AM1017,'Convert Internation Units'!$A$2:$D$33,4,FALSE),IF(AM1017="Penethamate hydroiodide",0.63,IF(AM1017="Benzylpenicillin Procaine /
 Benzathine Penicillin",0.61,IF(AM1017="Benzathine Penicillin",0.61,IF(AM1017="Procaine benzylpenicillin",0.61,IF(AM1017=Prodrug!H1014,Prodrug!H1014,Prodrug!H1014))))))</f>
        <v/>
      </c>
      <c r="AZ1017" s="239" t="str">
        <f>IFERROR((((Calculations!S1014*Calculations!G1014)/Calculations!E1014)*'Data Entry'!X1017),"")</f>
        <v/>
      </c>
      <c r="BA1017" s="235" t="str">
        <f>IFERROR(VLOOKUP(AM1017,Lists!$P$2:$Q$182,2,0),"")</f>
        <v/>
      </c>
    </row>
    <row r="1018" spans="1:53" s="5" customFormat="1">
      <c r="A1018" s="6">
        <v>1012</v>
      </c>
      <c r="B1018" s="231"/>
      <c r="C1018" s="7"/>
      <c r="D1018" s="7"/>
      <c r="E1018" s="7"/>
      <c r="F1018" s="67"/>
      <c r="G1018" s="79"/>
      <c r="H1018" s="79"/>
      <c r="I1018" s="75"/>
      <c r="J1018" s="76"/>
      <c r="K1018" s="76"/>
      <c r="L1018" s="76"/>
      <c r="M1018" s="76"/>
      <c r="N1018" s="76"/>
      <c r="O1018" s="76"/>
      <c r="P1018" s="76"/>
      <c r="Q1018" s="76"/>
      <c r="R1018" s="76"/>
      <c r="S1018" s="76"/>
      <c r="T1018" s="76"/>
      <c r="U1018" s="76"/>
      <c r="V1018" s="76"/>
      <c r="W1018" s="80"/>
      <c r="X1018" s="69"/>
      <c r="Y1018" s="25"/>
      <c r="Z1018" s="25"/>
      <c r="AA1018" s="8"/>
      <c r="AB1018" s="28"/>
      <c r="AC1018" s="23"/>
      <c r="AD1018" s="8"/>
      <c r="AE1018" s="8"/>
      <c r="AF1018" s="25"/>
      <c r="AG1018" s="6"/>
      <c r="AH1018" s="23"/>
      <c r="AI1018" s="173"/>
      <c r="AJ1018" s="26"/>
      <c r="AK1018" s="23"/>
      <c r="AL1018" s="25"/>
      <c r="AM1018" s="6"/>
      <c r="AN1018" s="23"/>
      <c r="AO1018" s="247"/>
      <c r="AP1018" s="243" t="str">
        <f>IF(AD1018="UI",VLOOKUP(AB1018,'Convert Internation Units'!$A$2:$D$33,4,FALSE),IF(AB1018="Penethamate hydroiodide",0.63,IF(AB1018="Benzylpenicillin Procaine /
 Benzathine Penicillin",0.61,IF(AB1018="Benzathine Penicillin",0.61,IF(AB1018="Procaine benzylpenicillin",0.61,IF(AB1018=Prodrug!E1015,Prodrug!E1015,Prodrug!E1015))))))</f>
        <v/>
      </c>
      <c r="AQ1018" s="240" t="str">
        <f>IFERROR((((Calculations!C1015*Calculations!G1015)/Calculations!E1015)*'Data Entry'!X1018),"")</f>
        <v/>
      </c>
      <c r="AR1018" s="141" t="str">
        <f>IFERROR(VLOOKUP(AB1018,Lists!$P$2:$Q$182,2,0),"")</f>
        <v/>
      </c>
      <c r="AS1018" s="143" t="str">
        <f>IF(AI1018="UI",VLOOKUP(AG1018,'Convert Internation Units'!$A$2:$D$33,4,FALSE),IF(AG1018="Penethamate hydroiodide",0.63,IF(AG1018="Benzylpenicillin Procaine /
 Benzathine Penicillin",0.61,IF(AG1018="Benzathine Penicillin",0.61,IF(AG1018="Procaine benzylpenicillin",0.61,IF(AG1018=Prodrug!F1015,Prodrug!F1015,Prodrug!F1015))))))</f>
        <v/>
      </c>
      <c r="AT1018" s="240" t="str">
        <f>IFERROR((((Calculations!K1015*Calculations!G1015)/Calculations!E1015)*'Data Entry'!X1018),"")</f>
        <v/>
      </c>
      <c r="AU1018" s="146" t="str">
        <f>IFERROR(VLOOKUP(AG1018,Lists!$P$2:$Q$182,2,0),"")</f>
        <v/>
      </c>
      <c r="AV1018" s="143" t="str">
        <f>IF(AL1018="UI",VLOOKUP(AJ1018,'Convert Internation Units'!$A$2:$D$33,4,FALSE),IF(AJ1018="Penethamate hydroiodide",0.63,IF(AJ1018="Benzylpenicillin Procaine /
 Benzathine Penicillin",0.61,IF(AJ1018="Benzathine Penicillin",0.61,IF(AJ1018="Procaine benzylpenicillin",0.61,IF(AJ1018=Prodrug!G1015,Prodrug!G1015,Prodrug!G1015))))))</f>
        <v/>
      </c>
      <c r="AW1018" s="240" t="str">
        <f>IFERROR((((Calculations!O1015*Calculations!G1015)/Calculations!E1015)*'Data Entry'!X1018),"")</f>
        <v/>
      </c>
      <c r="AX1018" s="146" t="str">
        <f>IFERROR(VLOOKUP(AJ1018,Lists!$P$2:$Q$182,2,0),"")</f>
        <v/>
      </c>
      <c r="AY1018" s="143" t="str">
        <f>IF(AO1018="UI",VLOOKUP(AM1018,'Convert Internation Units'!$A$2:$D$33,4,FALSE),IF(AM1018="Penethamate hydroiodide",0.63,IF(AM1018="Benzylpenicillin Procaine /
 Benzathine Penicillin",0.61,IF(AM1018="Benzathine Penicillin",0.61,IF(AM1018="Procaine benzylpenicillin",0.61,IF(AM1018=Prodrug!H1015,Prodrug!H1015,Prodrug!H1015))))))</f>
        <v/>
      </c>
      <c r="AZ1018" s="240" t="str">
        <f>IFERROR((((Calculations!S1015*Calculations!G1015)/Calculations!E1015)*'Data Entry'!X1018),"")</f>
        <v/>
      </c>
      <c r="BA1018" s="146" t="str">
        <f>IFERROR(VLOOKUP(AM1018,Lists!$P$2:$Q$182,2,0),"")</f>
        <v/>
      </c>
    </row>
    <row r="1019" spans="1:53" s="5" customFormat="1">
      <c r="A1019" s="116">
        <v>1013</v>
      </c>
      <c r="B1019" s="232"/>
      <c r="C1019" s="105"/>
      <c r="D1019" s="105"/>
      <c r="E1019" s="105"/>
      <c r="F1019" s="106"/>
      <c r="G1019" s="107"/>
      <c r="H1019" s="107"/>
      <c r="I1019" s="108"/>
      <c r="J1019" s="110"/>
      <c r="K1019" s="110"/>
      <c r="L1019" s="110"/>
      <c r="M1019" s="110"/>
      <c r="N1019" s="110"/>
      <c r="O1019" s="110"/>
      <c r="P1019" s="110"/>
      <c r="Q1019" s="110"/>
      <c r="R1019" s="110"/>
      <c r="S1019" s="110"/>
      <c r="T1019" s="110"/>
      <c r="U1019" s="110"/>
      <c r="V1019" s="110"/>
      <c r="W1019" s="109"/>
      <c r="X1019" s="111"/>
      <c r="Y1019" s="112"/>
      <c r="Z1019" s="112"/>
      <c r="AA1019" s="113"/>
      <c r="AB1019" s="114"/>
      <c r="AC1019" s="115"/>
      <c r="AD1019" s="113"/>
      <c r="AE1019" s="113"/>
      <c r="AF1019" s="112"/>
      <c r="AG1019" s="116"/>
      <c r="AH1019" s="115"/>
      <c r="AI1019" s="174"/>
      <c r="AJ1019" s="104"/>
      <c r="AK1019" s="115"/>
      <c r="AL1019" s="112"/>
      <c r="AM1019" s="116"/>
      <c r="AN1019" s="115"/>
      <c r="AO1019" s="248"/>
      <c r="AP1019" s="242" t="str">
        <f>IF(AD1019="UI",VLOOKUP(AB1019,'Convert Internation Units'!$A$2:$D$33,4,FALSE),IF(AB1019="Penethamate hydroiodide",0.63,IF(AB1019="Benzylpenicillin Procaine /
 Benzathine Penicillin",0.61,IF(AB1019="Benzathine Penicillin",0.61,IF(AB1019="Procaine benzylpenicillin",0.61,IF(AB1019=Prodrug!E1016,Prodrug!E1016,Prodrug!E1016))))))</f>
        <v/>
      </c>
      <c r="AQ1019" s="239" t="str">
        <f>IFERROR((((Calculations!C1016*Calculations!G1016)/Calculations!E1016)*'Data Entry'!X1019),"")</f>
        <v/>
      </c>
      <c r="AR1019" s="234" t="str">
        <f>IFERROR(VLOOKUP(AB1019,Lists!$P$2:$Q$182,2,0),"")</f>
        <v/>
      </c>
      <c r="AS1019" s="233" t="str">
        <f>IF(AI1019="UI",VLOOKUP(AG1019,'Convert Internation Units'!$A$2:$D$33,4,FALSE),IF(AG1019="Penethamate hydroiodide",0.63,IF(AG1019="Benzylpenicillin Procaine /
 Benzathine Penicillin",0.61,IF(AG1019="Benzathine Penicillin",0.61,IF(AG1019="Procaine benzylpenicillin",0.61,IF(AG1019=Prodrug!F1016,Prodrug!F1016,Prodrug!F1016))))))</f>
        <v/>
      </c>
      <c r="AT1019" s="239" t="str">
        <f>IFERROR((((Calculations!K1016*Calculations!G1016)/Calculations!E1016)*'Data Entry'!X1019),"")</f>
        <v/>
      </c>
      <c r="AU1019" s="235" t="str">
        <f>IFERROR(VLOOKUP(AG1019,Lists!$P$2:$Q$182,2,0),"")</f>
        <v/>
      </c>
      <c r="AV1019" s="233" t="str">
        <f>IF(AL1019="UI",VLOOKUP(AJ1019,'Convert Internation Units'!$A$2:$D$33,4,FALSE),IF(AJ1019="Penethamate hydroiodide",0.63,IF(AJ1019="Benzylpenicillin Procaine /
 Benzathine Penicillin",0.61,IF(AJ1019="Benzathine Penicillin",0.61,IF(AJ1019="Procaine benzylpenicillin",0.61,IF(AJ1019=Prodrug!G1016,Prodrug!G1016,Prodrug!G1016))))))</f>
        <v/>
      </c>
      <c r="AW1019" s="239" t="str">
        <f>IFERROR((((Calculations!O1016*Calculations!G1016)/Calculations!E1016)*'Data Entry'!X1019),"")</f>
        <v/>
      </c>
      <c r="AX1019" s="235" t="str">
        <f>IFERROR(VLOOKUP(AJ1019,Lists!$P$2:$Q$182,2,0),"")</f>
        <v/>
      </c>
      <c r="AY1019" s="233" t="str">
        <f>IF(AO1019="UI",VLOOKUP(AM1019,'Convert Internation Units'!$A$2:$D$33,4,FALSE),IF(AM1019="Penethamate hydroiodide",0.63,IF(AM1019="Benzylpenicillin Procaine /
 Benzathine Penicillin",0.61,IF(AM1019="Benzathine Penicillin",0.61,IF(AM1019="Procaine benzylpenicillin",0.61,IF(AM1019=Prodrug!H1016,Prodrug!H1016,Prodrug!H1016))))))</f>
        <v/>
      </c>
      <c r="AZ1019" s="239" t="str">
        <f>IFERROR((((Calculations!S1016*Calculations!G1016)/Calculations!E1016)*'Data Entry'!X1019),"")</f>
        <v/>
      </c>
      <c r="BA1019" s="235" t="str">
        <f>IFERROR(VLOOKUP(AM1019,Lists!$P$2:$Q$182,2,0),"")</f>
        <v/>
      </c>
    </row>
    <row r="1020" spans="1:53" s="5" customFormat="1">
      <c r="A1020" s="6">
        <v>1014</v>
      </c>
      <c r="B1020" s="231"/>
      <c r="C1020" s="7"/>
      <c r="D1020" s="7"/>
      <c r="E1020" s="7"/>
      <c r="F1020" s="67"/>
      <c r="G1020" s="79"/>
      <c r="H1020" s="79"/>
      <c r="I1020" s="75"/>
      <c r="J1020" s="76"/>
      <c r="K1020" s="76"/>
      <c r="L1020" s="76"/>
      <c r="M1020" s="76"/>
      <c r="N1020" s="76"/>
      <c r="O1020" s="76"/>
      <c r="P1020" s="76"/>
      <c r="Q1020" s="76"/>
      <c r="R1020" s="76"/>
      <c r="S1020" s="76"/>
      <c r="T1020" s="76"/>
      <c r="U1020" s="76"/>
      <c r="V1020" s="76"/>
      <c r="W1020" s="80"/>
      <c r="X1020" s="69"/>
      <c r="Y1020" s="25"/>
      <c r="Z1020" s="25"/>
      <c r="AA1020" s="8"/>
      <c r="AB1020" s="28"/>
      <c r="AC1020" s="23"/>
      <c r="AD1020" s="8"/>
      <c r="AE1020" s="8"/>
      <c r="AF1020" s="25"/>
      <c r="AG1020" s="6"/>
      <c r="AH1020" s="23"/>
      <c r="AI1020" s="173"/>
      <c r="AJ1020" s="26"/>
      <c r="AK1020" s="23"/>
      <c r="AL1020" s="25"/>
      <c r="AM1020" s="6"/>
      <c r="AN1020" s="23"/>
      <c r="AO1020" s="247"/>
      <c r="AP1020" s="243" t="str">
        <f>IF(AD1020="UI",VLOOKUP(AB1020,'Convert Internation Units'!$A$2:$D$33,4,FALSE),IF(AB1020="Penethamate hydroiodide",0.63,IF(AB1020="Benzylpenicillin Procaine /
 Benzathine Penicillin",0.61,IF(AB1020="Benzathine Penicillin",0.61,IF(AB1020="Procaine benzylpenicillin",0.61,IF(AB1020=Prodrug!E1017,Prodrug!E1017,Prodrug!E1017))))))</f>
        <v/>
      </c>
      <c r="AQ1020" s="240" t="str">
        <f>IFERROR((((Calculations!C1017*Calculations!G1017)/Calculations!E1017)*'Data Entry'!X1020),"")</f>
        <v/>
      </c>
      <c r="AR1020" s="141" t="str">
        <f>IFERROR(VLOOKUP(AB1020,Lists!$P$2:$Q$182,2,0),"")</f>
        <v/>
      </c>
      <c r="AS1020" s="143" t="str">
        <f>IF(AI1020="UI",VLOOKUP(AG1020,'Convert Internation Units'!$A$2:$D$33,4,FALSE),IF(AG1020="Penethamate hydroiodide",0.63,IF(AG1020="Benzylpenicillin Procaine /
 Benzathine Penicillin",0.61,IF(AG1020="Benzathine Penicillin",0.61,IF(AG1020="Procaine benzylpenicillin",0.61,IF(AG1020=Prodrug!F1017,Prodrug!F1017,Prodrug!F1017))))))</f>
        <v/>
      </c>
      <c r="AT1020" s="240" t="str">
        <f>IFERROR((((Calculations!K1017*Calculations!G1017)/Calculations!E1017)*'Data Entry'!X1020),"")</f>
        <v/>
      </c>
      <c r="AU1020" s="146" t="str">
        <f>IFERROR(VLOOKUP(AG1020,Lists!$P$2:$Q$182,2,0),"")</f>
        <v/>
      </c>
      <c r="AV1020" s="143" t="str">
        <f>IF(AL1020="UI",VLOOKUP(AJ1020,'Convert Internation Units'!$A$2:$D$33,4,FALSE),IF(AJ1020="Penethamate hydroiodide",0.63,IF(AJ1020="Benzylpenicillin Procaine /
 Benzathine Penicillin",0.61,IF(AJ1020="Benzathine Penicillin",0.61,IF(AJ1020="Procaine benzylpenicillin",0.61,IF(AJ1020=Prodrug!G1017,Prodrug!G1017,Prodrug!G1017))))))</f>
        <v/>
      </c>
      <c r="AW1020" s="240" t="str">
        <f>IFERROR((((Calculations!O1017*Calculations!G1017)/Calculations!E1017)*'Data Entry'!X1020),"")</f>
        <v/>
      </c>
      <c r="AX1020" s="146" t="str">
        <f>IFERROR(VLOOKUP(AJ1020,Lists!$P$2:$Q$182,2,0),"")</f>
        <v/>
      </c>
      <c r="AY1020" s="143" t="str">
        <f>IF(AO1020="UI",VLOOKUP(AM1020,'Convert Internation Units'!$A$2:$D$33,4,FALSE),IF(AM1020="Penethamate hydroiodide",0.63,IF(AM1020="Benzylpenicillin Procaine /
 Benzathine Penicillin",0.61,IF(AM1020="Benzathine Penicillin",0.61,IF(AM1020="Procaine benzylpenicillin",0.61,IF(AM1020=Prodrug!H1017,Prodrug!H1017,Prodrug!H1017))))))</f>
        <v/>
      </c>
      <c r="AZ1020" s="240" t="str">
        <f>IFERROR((((Calculations!S1017*Calculations!G1017)/Calculations!E1017)*'Data Entry'!X1020),"")</f>
        <v/>
      </c>
      <c r="BA1020" s="146" t="str">
        <f>IFERROR(VLOOKUP(AM1020,Lists!$P$2:$Q$182,2,0),"")</f>
        <v/>
      </c>
    </row>
    <row r="1021" spans="1:53" s="5" customFormat="1">
      <c r="A1021" s="116">
        <v>1015</v>
      </c>
      <c r="B1021" s="232"/>
      <c r="C1021" s="105"/>
      <c r="D1021" s="105"/>
      <c r="E1021" s="105"/>
      <c r="F1021" s="106"/>
      <c r="G1021" s="107"/>
      <c r="H1021" s="107"/>
      <c r="I1021" s="108"/>
      <c r="J1021" s="110"/>
      <c r="K1021" s="110"/>
      <c r="L1021" s="110"/>
      <c r="M1021" s="110"/>
      <c r="N1021" s="110"/>
      <c r="O1021" s="110"/>
      <c r="P1021" s="110"/>
      <c r="Q1021" s="110"/>
      <c r="R1021" s="110"/>
      <c r="S1021" s="110"/>
      <c r="T1021" s="110"/>
      <c r="U1021" s="110"/>
      <c r="V1021" s="110"/>
      <c r="W1021" s="109"/>
      <c r="X1021" s="111"/>
      <c r="Y1021" s="112"/>
      <c r="Z1021" s="112"/>
      <c r="AA1021" s="113"/>
      <c r="AB1021" s="114"/>
      <c r="AC1021" s="115"/>
      <c r="AD1021" s="113"/>
      <c r="AE1021" s="113"/>
      <c r="AF1021" s="112"/>
      <c r="AG1021" s="116"/>
      <c r="AH1021" s="115"/>
      <c r="AI1021" s="174"/>
      <c r="AJ1021" s="104"/>
      <c r="AK1021" s="115"/>
      <c r="AL1021" s="112"/>
      <c r="AM1021" s="116"/>
      <c r="AN1021" s="115"/>
      <c r="AO1021" s="248"/>
      <c r="AP1021" s="242" t="str">
        <f>IF(AD1021="UI",VLOOKUP(AB1021,'Convert Internation Units'!$A$2:$D$33,4,FALSE),IF(AB1021="Penethamate hydroiodide",0.63,IF(AB1021="Benzylpenicillin Procaine /
 Benzathine Penicillin",0.61,IF(AB1021="Benzathine Penicillin",0.61,IF(AB1021="Procaine benzylpenicillin",0.61,IF(AB1021=Prodrug!E1018,Prodrug!E1018,Prodrug!E1018))))))</f>
        <v/>
      </c>
      <c r="AQ1021" s="239" t="str">
        <f>IFERROR((((Calculations!C1018*Calculations!G1018)/Calculations!E1018)*'Data Entry'!X1021),"")</f>
        <v/>
      </c>
      <c r="AR1021" s="234" t="str">
        <f>IFERROR(VLOOKUP(AB1021,Lists!$P$2:$Q$182,2,0),"")</f>
        <v/>
      </c>
      <c r="AS1021" s="233" t="str">
        <f>IF(AI1021="UI",VLOOKUP(AG1021,'Convert Internation Units'!$A$2:$D$33,4,FALSE),IF(AG1021="Penethamate hydroiodide",0.63,IF(AG1021="Benzylpenicillin Procaine /
 Benzathine Penicillin",0.61,IF(AG1021="Benzathine Penicillin",0.61,IF(AG1021="Procaine benzylpenicillin",0.61,IF(AG1021=Prodrug!F1018,Prodrug!F1018,Prodrug!F1018))))))</f>
        <v/>
      </c>
      <c r="AT1021" s="239" t="str">
        <f>IFERROR((((Calculations!K1018*Calculations!G1018)/Calculations!E1018)*'Data Entry'!X1021),"")</f>
        <v/>
      </c>
      <c r="AU1021" s="235" t="str">
        <f>IFERROR(VLOOKUP(AG1021,Lists!$P$2:$Q$182,2,0),"")</f>
        <v/>
      </c>
      <c r="AV1021" s="233" t="str">
        <f>IF(AL1021="UI",VLOOKUP(AJ1021,'Convert Internation Units'!$A$2:$D$33,4,FALSE),IF(AJ1021="Penethamate hydroiodide",0.63,IF(AJ1021="Benzylpenicillin Procaine /
 Benzathine Penicillin",0.61,IF(AJ1021="Benzathine Penicillin",0.61,IF(AJ1021="Procaine benzylpenicillin",0.61,IF(AJ1021=Prodrug!G1018,Prodrug!G1018,Prodrug!G1018))))))</f>
        <v/>
      </c>
      <c r="AW1021" s="239" t="str">
        <f>IFERROR((((Calculations!O1018*Calculations!G1018)/Calculations!E1018)*'Data Entry'!X1021),"")</f>
        <v/>
      </c>
      <c r="AX1021" s="235" t="str">
        <f>IFERROR(VLOOKUP(AJ1021,Lists!$P$2:$Q$182,2,0),"")</f>
        <v/>
      </c>
      <c r="AY1021" s="233" t="str">
        <f>IF(AO1021="UI",VLOOKUP(AM1021,'Convert Internation Units'!$A$2:$D$33,4,FALSE),IF(AM1021="Penethamate hydroiodide",0.63,IF(AM1021="Benzylpenicillin Procaine /
 Benzathine Penicillin",0.61,IF(AM1021="Benzathine Penicillin",0.61,IF(AM1021="Procaine benzylpenicillin",0.61,IF(AM1021=Prodrug!H1018,Prodrug!H1018,Prodrug!H1018))))))</f>
        <v/>
      </c>
      <c r="AZ1021" s="239" t="str">
        <f>IFERROR((((Calculations!S1018*Calculations!G1018)/Calculations!E1018)*'Data Entry'!X1021),"")</f>
        <v/>
      </c>
      <c r="BA1021" s="235" t="str">
        <f>IFERROR(VLOOKUP(AM1021,Lists!$P$2:$Q$182,2,0),"")</f>
        <v/>
      </c>
    </row>
    <row r="1022" spans="1:53" s="5" customFormat="1">
      <c r="A1022" s="6">
        <v>1016</v>
      </c>
      <c r="B1022" s="231"/>
      <c r="C1022" s="7"/>
      <c r="D1022" s="7"/>
      <c r="E1022" s="7"/>
      <c r="F1022" s="67"/>
      <c r="G1022" s="79"/>
      <c r="H1022" s="79"/>
      <c r="I1022" s="75"/>
      <c r="J1022" s="76"/>
      <c r="K1022" s="76"/>
      <c r="L1022" s="76"/>
      <c r="M1022" s="76"/>
      <c r="N1022" s="76"/>
      <c r="O1022" s="76"/>
      <c r="P1022" s="76"/>
      <c r="Q1022" s="76"/>
      <c r="R1022" s="76"/>
      <c r="S1022" s="76"/>
      <c r="T1022" s="76"/>
      <c r="U1022" s="76"/>
      <c r="V1022" s="76"/>
      <c r="W1022" s="80"/>
      <c r="X1022" s="69"/>
      <c r="Y1022" s="25"/>
      <c r="Z1022" s="25"/>
      <c r="AA1022" s="8"/>
      <c r="AB1022" s="28"/>
      <c r="AC1022" s="23"/>
      <c r="AD1022" s="8"/>
      <c r="AE1022" s="8"/>
      <c r="AF1022" s="25"/>
      <c r="AG1022" s="6"/>
      <c r="AH1022" s="23"/>
      <c r="AI1022" s="173"/>
      <c r="AJ1022" s="26"/>
      <c r="AK1022" s="23"/>
      <c r="AL1022" s="25"/>
      <c r="AM1022" s="6"/>
      <c r="AN1022" s="23"/>
      <c r="AO1022" s="247"/>
      <c r="AP1022" s="243" t="str">
        <f>IF(AD1022="UI",VLOOKUP(AB1022,'Convert Internation Units'!$A$2:$D$33,4,FALSE),IF(AB1022="Penethamate hydroiodide",0.63,IF(AB1022="Benzylpenicillin Procaine /
 Benzathine Penicillin",0.61,IF(AB1022="Benzathine Penicillin",0.61,IF(AB1022="Procaine benzylpenicillin",0.61,IF(AB1022=Prodrug!E1019,Prodrug!E1019,Prodrug!E1019))))))</f>
        <v/>
      </c>
      <c r="AQ1022" s="240" t="str">
        <f>IFERROR((((Calculations!C1019*Calculations!G1019)/Calculations!E1019)*'Data Entry'!X1022),"")</f>
        <v/>
      </c>
      <c r="AR1022" s="141" t="str">
        <f>IFERROR(VLOOKUP(AB1022,Lists!$P$2:$Q$182,2,0),"")</f>
        <v/>
      </c>
      <c r="AS1022" s="143" t="str">
        <f>IF(AI1022="UI",VLOOKUP(AG1022,'Convert Internation Units'!$A$2:$D$33,4,FALSE),IF(AG1022="Penethamate hydroiodide",0.63,IF(AG1022="Benzylpenicillin Procaine /
 Benzathine Penicillin",0.61,IF(AG1022="Benzathine Penicillin",0.61,IF(AG1022="Procaine benzylpenicillin",0.61,IF(AG1022=Prodrug!F1019,Prodrug!F1019,Prodrug!F1019))))))</f>
        <v/>
      </c>
      <c r="AT1022" s="240" t="str">
        <f>IFERROR((((Calculations!K1019*Calculations!G1019)/Calculations!E1019)*'Data Entry'!X1022),"")</f>
        <v/>
      </c>
      <c r="AU1022" s="146" t="str">
        <f>IFERROR(VLOOKUP(AG1022,Lists!$P$2:$Q$182,2,0),"")</f>
        <v/>
      </c>
      <c r="AV1022" s="143" t="str">
        <f>IF(AL1022="UI",VLOOKUP(AJ1022,'Convert Internation Units'!$A$2:$D$33,4,FALSE),IF(AJ1022="Penethamate hydroiodide",0.63,IF(AJ1022="Benzylpenicillin Procaine /
 Benzathine Penicillin",0.61,IF(AJ1022="Benzathine Penicillin",0.61,IF(AJ1022="Procaine benzylpenicillin",0.61,IF(AJ1022=Prodrug!G1019,Prodrug!G1019,Prodrug!G1019))))))</f>
        <v/>
      </c>
      <c r="AW1022" s="240" t="str">
        <f>IFERROR((((Calculations!O1019*Calculations!G1019)/Calculations!E1019)*'Data Entry'!X1022),"")</f>
        <v/>
      </c>
      <c r="AX1022" s="146" t="str">
        <f>IFERROR(VLOOKUP(AJ1022,Lists!$P$2:$Q$182,2,0),"")</f>
        <v/>
      </c>
      <c r="AY1022" s="143" t="str">
        <f>IF(AO1022="UI",VLOOKUP(AM1022,'Convert Internation Units'!$A$2:$D$33,4,FALSE),IF(AM1022="Penethamate hydroiodide",0.63,IF(AM1022="Benzylpenicillin Procaine /
 Benzathine Penicillin",0.61,IF(AM1022="Benzathine Penicillin",0.61,IF(AM1022="Procaine benzylpenicillin",0.61,IF(AM1022=Prodrug!H1019,Prodrug!H1019,Prodrug!H1019))))))</f>
        <v/>
      </c>
      <c r="AZ1022" s="240" t="str">
        <f>IFERROR((((Calculations!S1019*Calculations!G1019)/Calculations!E1019)*'Data Entry'!X1022),"")</f>
        <v/>
      </c>
      <c r="BA1022" s="146" t="str">
        <f>IFERROR(VLOOKUP(AM1022,Lists!$P$2:$Q$182,2,0),"")</f>
        <v/>
      </c>
    </row>
    <row r="1023" spans="1:53" s="5" customFormat="1">
      <c r="A1023" s="116">
        <v>1017</v>
      </c>
      <c r="B1023" s="232"/>
      <c r="C1023" s="105"/>
      <c r="D1023" s="105"/>
      <c r="E1023" s="105"/>
      <c r="F1023" s="106"/>
      <c r="G1023" s="107"/>
      <c r="H1023" s="107"/>
      <c r="I1023" s="108"/>
      <c r="J1023" s="110"/>
      <c r="K1023" s="110"/>
      <c r="L1023" s="110"/>
      <c r="M1023" s="110"/>
      <c r="N1023" s="110"/>
      <c r="O1023" s="110"/>
      <c r="P1023" s="110"/>
      <c r="Q1023" s="110"/>
      <c r="R1023" s="110"/>
      <c r="S1023" s="110"/>
      <c r="T1023" s="110"/>
      <c r="U1023" s="110"/>
      <c r="V1023" s="110"/>
      <c r="W1023" s="109"/>
      <c r="X1023" s="111"/>
      <c r="Y1023" s="112"/>
      <c r="Z1023" s="112"/>
      <c r="AA1023" s="113"/>
      <c r="AB1023" s="114"/>
      <c r="AC1023" s="115"/>
      <c r="AD1023" s="113"/>
      <c r="AE1023" s="113"/>
      <c r="AF1023" s="112"/>
      <c r="AG1023" s="116"/>
      <c r="AH1023" s="115"/>
      <c r="AI1023" s="174"/>
      <c r="AJ1023" s="104"/>
      <c r="AK1023" s="115"/>
      <c r="AL1023" s="112"/>
      <c r="AM1023" s="116"/>
      <c r="AN1023" s="115"/>
      <c r="AO1023" s="248"/>
      <c r="AP1023" s="242" t="str">
        <f>IF(AD1023="UI",VLOOKUP(AB1023,'Convert Internation Units'!$A$2:$D$33,4,FALSE),IF(AB1023="Penethamate hydroiodide",0.63,IF(AB1023="Benzylpenicillin Procaine /
 Benzathine Penicillin",0.61,IF(AB1023="Benzathine Penicillin",0.61,IF(AB1023="Procaine benzylpenicillin",0.61,IF(AB1023=Prodrug!E1020,Prodrug!E1020,Prodrug!E1020))))))</f>
        <v/>
      </c>
      <c r="AQ1023" s="239" t="str">
        <f>IFERROR((((Calculations!C1020*Calculations!G1020)/Calculations!E1020)*'Data Entry'!X1023),"")</f>
        <v/>
      </c>
      <c r="AR1023" s="234" t="str">
        <f>IFERROR(VLOOKUP(AB1023,Lists!$P$2:$Q$182,2,0),"")</f>
        <v/>
      </c>
      <c r="AS1023" s="233" t="str">
        <f>IF(AI1023="UI",VLOOKUP(AG1023,'Convert Internation Units'!$A$2:$D$33,4,FALSE),IF(AG1023="Penethamate hydroiodide",0.63,IF(AG1023="Benzylpenicillin Procaine /
 Benzathine Penicillin",0.61,IF(AG1023="Benzathine Penicillin",0.61,IF(AG1023="Procaine benzylpenicillin",0.61,IF(AG1023=Prodrug!F1020,Prodrug!F1020,Prodrug!F1020))))))</f>
        <v/>
      </c>
      <c r="AT1023" s="239" t="str">
        <f>IFERROR((((Calculations!K1020*Calculations!G1020)/Calculations!E1020)*'Data Entry'!X1023),"")</f>
        <v/>
      </c>
      <c r="AU1023" s="235" t="str">
        <f>IFERROR(VLOOKUP(AG1023,Lists!$P$2:$Q$182,2,0),"")</f>
        <v/>
      </c>
      <c r="AV1023" s="233" t="str">
        <f>IF(AL1023="UI",VLOOKUP(AJ1023,'Convert Internation Units'!$A$2:$D$33,4,FALSE),IF(AJ1023="Penethamate hydroiodide",0.63,IF(AJ1023="Benzylpenicillin Procaine /
 Benzathine Penicillin",0.61,IF(AJ1023="Benzathine Penicillin",0.61,IF(AJ1023="Procaine benzylpenicillin",0.61,IF(AJ1023=Prodrug!G1020,Prodrug!G1020,Prodrug!G1020))))))</f>
        <v/>
      </c>
      <c r="AW1023" s="239" t="str">
        <f>IFERROR((((Calculations!O1020*Calculations!G1020)/Calculations!E1020)*'Data Entry'!X1023),"")</f>
        <v/>
      </c>
      <c r="AX1023" s="235" t="str">
        <f>IFERROR(VLOOKUP(AJ1023,Lists!$P$2:$Q$182,2,0),"")</f>
        <v/>
      </c>
      <c r="AY1023" s="233" t="str">
        <f>IF(AO1023="UI",VLOOKUP(AM1023,'Convert Internation Units'!$A$2:$D$33,4,FALSE),IF(AM1023="Penethamate hydroiodide",0.63,IF(AM1023="Benzylpenicillin Procaine /
 Benzathine Penicillin",0.61,IF(AM1023="Benzathine Penicillin",0.61,IF(AM1023="Procaine benzylpenicillin",0.61,IF(AM1023=Prodrug!H1020,Prodrug!H1020,Prodrug!H1020))))))</f>
        <v/>
      </c>
      <c r="AZ1023" s="239" t="str">
        <f>IFERROR((((Calculations!S1020*Calculations!G1020)/Calculations!E1020)*'Data Entry'!X1023),"")</f>
        <v/>
      </c>
      <c r="BA1023" s="235" t="str">
        <f>IFERROR(VLOOKUP(AM1023,Lists!$P$2:$Q$182,2,0),"")</f>
        <v/>
      </c>
    </row>
    <row r="1024" spans="1:53" s="5" customFormat="1">
      <c r="A1024" s="6">
        <v>1018</v>
      </c>
      <c r="B1024" s="231"/>
      <c r="C1024" s="7"/>
      <c r="D1024" s="7"/>
      <c r="E1024" s="7"/>
      <c r="F1024" s="67"/>
      <c r="G1024" s="79"/>
      <c r="H1024" s="79"/>
      <c r="I1024" s="75"/>
      <c r="J1024" s="76"/>
      <c r="K1024" s="76"/>
      <c r="L1024" s="76"/>
      <c r="M1024" s="76"/>
      <c r="N1024" s="76"/>
      <c r="O1024" s="76"/>
      <c r="P1024" s="76"/>
      <c r="Q1024" s="76"/>
      <c r="R1024" s="76"/>
      <c r="S1024" s="76"/>
      <c r="T1024" s="76"/>
      <c r="U1024" s="76"/>
      <c r="V1024" s="76"/>
      <c r="W1024" s="80"/>
      <c r="X1024" s="69"/>
      <c r="Y1024" s="25"/>
      <c r="Z1024" s="25"/>
      <c r="AA1024" s="8"/>
      <c r="AB1024" s="28"/>
      <c r="AC1024" s="23"/>
      <c r="AD1024" s="8"/>
      <c r="AE1024" s="8"/>
      <c r="AF1024" s="25"/>
      <c r="AG1024" s="6"/>
      <c r="AH1024" s="23"/>
      <c r="AI1024" s="173"/>
      <c r="AJ1024" s="26"/>
      <c r="AK1024" s="23"/>
      <c r="AL1024" s="25"/>
      <c r="AM1024" s="6"/>
      <c r="AN1024" s="23"/>
      <c r="AO1024" s="247"/>
      <c r="AP1024" s="243" t="str">
        <f>IF(AD1024="UI",VLOOKUP(AB1024,'Convert Internation Units'!$A$2:$D$33,4,FALSE),IF(AB1024="Penethamate hydroiodide",0.63,IF(AB1024="Benzylpenicillin Procaine /
 Benzathine Penicillin",0.61,IF(AB1024="Benzathine Penicillin",0.61,IF(AB1024="Procaine benzylpenicillin",0.61,IF(AB1024=Prodrug!E1021,Prodrug!E1021,Prodrug!E1021))))))</f>
        <v/>
      </c>
      <c r="AQ1024" s="240" t="str">
        <f>IFERROR((((Calculations!C1021*Calculations!G1021)/Calculations!E1021)*'Data Entry'!X1024),"")</f>
        <v/>
      </c>
      <c r="AR1024" s="141" t="str">
        <f>IFERROR(VLOOKUP(AB1024,Lists!$P$2:$Q$182,2,0),"")</f>
        <v/>
      </c>
      <c r="AS1024" s="143" t="str">
        <f>IF(AI1024="UI",VLOOKUP(AG1024,'Convert Internation Units'!$A$2:$D$33,4,FALSE),IF(AG1024="Penethamate hydroiodide",0.63,IF(AG1024="Benzylpenicillin Procaine /
 Benzathine Penicillin",0.61,IF(AG1024="Benzathine Penicillin",0.61,IF(AG1024="Procaine benzylpenicillin",0.61,IF(AG1024=Prodrug!F1021,Prodrug!F1021,Prodrug!F1021))))))</f>
        <v/>
      </c>
      <c r="AT1024" s="240" t="str">
        <f>IFERROR((((Calculations!K1021*Calculations!G1021)/Calculations!E1021)*'Data Entry'!X1024),"")</f>
        <v/>
      </c>
      <c r="AU1024" s="146" t="str">
        <f>IFERROR(VLOOKUP(AG1024,Lists!$P$2:$Q$182,2,0),"")</f>
        <v/>
      </c>
      <c r="AV1024" s="143" t="str">
        <f>IF(AL1024="UI",VLOOKUP(AJ1024,'Convert Internation Units'!$A$2:$D$33,4,FALSE),IF(AJ1024="Penethamate hydroiodide",0.63,IF(AJ1024="Benzylpenicillin Procaine /
 Benzathine Penicillin",0.61,IF(AJ1024="Benzathine Penicillin",0.61,IF(AJ1024="Procaine benzylpenicillin",0.61,IF(AJ1024=Prodrug!G1021,Prodrug!G1021,Prodrug!G1021))))))</f>
        <v/>
      </c>
      <c r="AW1024" s="240" t="str">
        <f>IFERROR((((Calculations!O1021*Calculations!G1021)/Calculations!E1021)*'Data Entry'!X1024),"")</f>
        <v/>
      </c>
      <c r="AX1024" s="146" t="str">
        <f>IFERROR(VLOOKUP(AJ1024,Lists!$P$2:$Q$182,2,0),"")</f>
        <v/>
      </c>
      <c r="AY1024" s="143" t="str">
        <f>IF(AO1024="UI",VLOOKUP(AM1024,'Convert Internation Units'!$A$2:$D$33,4,FALSE),IF(AM1024="Penethamate hydroiodide",0.63,IF(AM1024="Benzylpenicillin Procaine /
 Benzathine Penicillin",0.61,IF(AM1024="Benzathine Penicillin",0.61,IF(AM1024="Procaine benzylpenicillin",0.61,IF(AM1024=Prodrug!H1021,Prodrug!H1021,Prodrug!H1021))))))</f>
        <v/>
      </c>
      <c r="AZ1024" s="240" t="str">
        <f>IFERROR((((Calculations!S1021*Calculations!G1021)/Calculations!E1021)*'Data Entry'!X1024),"")</f>
        <v/>
      </c>
      <c r="BA1024" s="146" t="str">
        <f>IFERROR(VLOOKUP(AM1024,Lists!$P$2:$Q$182,2,0),"")</f>
        <v/>
      </c>
    </row>
    <row r="1025" spans="1:53" s="5" customFormat="1">
      <c r="A1025" s="116">
        <v>1019</v>
      </c>
      <c r="B1025" s="232"/>
      <c r="C1025" s="105"/>
      <c r="D1025" s="105"/>
      <c r="E1025" s="105"/>
      <c r="F1025" s="106"/>
      <c r="G1025" s="107"/>
      <c r="H1025" s="107"/>
      <c r="I1025" s="108"/>
      <c r="J1025" s="110"/>
      <c r="K1025" s="110"/>
      <c r="L1025" s="110"/>
      <c r="M1025" s="110"/>
      <c r="N1025" s="110"/>
      <c r="O1025" s="110"/>
      <c r="P1025" s="110"/>
      <c r="Q1025" s="110"/>
      <c r="R1025" s="110"/>
      <c r="S1025" s="110"/>
      <c r="T1025" s="110"/>
      <c r="U1025" s="110"/>
      <c r="V1025" s="110"/>
      <c r="W1025" s="109"/>
      <c r="X1025" s="111"/>
      <c r="Y1025" s="112"/>
      <c r="Z1025" s="112"/>
      <c r="AA1025" s="113"/>
      <c r="AB1025" s="114"/>
      <c r="AC1025" s="115"/>
      <c r="AD1025" s="113"/>
      <c r="AE1025" s="113"/>
      <c r="AF1025" s="112"/>
      <c r="AG1025" s="116"/>
      <c r="AH1025" s="115"/>
      <c r="AI1025" s="174"/>
      <c r="AJ1025" s="104"/>
      <c r="AK1025" s="115"/>
      <c r="AL1025" s="112"/>
      <c r="AM1025" s="116"/>
      <c r="AN1025" s="115"/>
      <c r="AO1025" s="248"/>
      <c r="AP1025" s="242" t="str">
        <f>IF(AD1025="UI",VLOOKUP(AB1025,'Convert Internation Units'!$A$2:$D$33,4,FALSE),IF(AB1025="Penethamate hydroiodide",0.63,IF(AB1025="Benzylpenicillin Procaine /
 Benzathine Penicillin",0.61,IF(AB1025="Benzathine Penicillin",0.61,IF(AB1025="Procaine benzylpenicillin",0.61,IF(AB1025=Prodrug!E1022,Prodrug!E1022,Prodrug!E1022))))))</f>
        <v/>
      </c>
      <c r="AQ1025" s="239" t="str">
        <f>IFERROR((((Calculations!C1022*Calculations!G1022)/Calculations!E1022)*'Data Entry'!X1025),"")</f>
        <v/>
      </c>
      <c r="AR1025" s="234" t="str">
        <f>IFERROR(VLOOKUP(AB1025,Lists!$P$2:$Q$182,2,0),"")</f>
        <v/>
      </c>
      <c r="AS1025" s="233" t="str">
        <f>IF(AI1025="UI",VLOOKUP(AG1025,'Convert Internation Units'!$A$2:$D$33,4,FALSE),IF(AG1025="Penethamate hydroiodide",0.63,IF(AG1025="Benzylpenicillin Procaine /
 Benzathine Penicillin",0.61,IF(AG1025="Benzathine Penicillin",0.61,IF(AG1025="Procaine benzylpenicillin",0.61,IF(AG1025=Prodrug!F1022,Prodrug!F1022,Prodrug!F1022))))))</f>
        <v/>
      </c>
      <c r="AT1025" s="239" t="str">
        <f>IFERROR((((Calculations!K1022*Calculations!G1022)/Calculations!E1022)*'Data Entry'!X1025),"")</f>
        <v/>
      </c>
      <c r="AU1025" s="235" t="str">
        <f>IFERROR(VLOOKUP(AG1025,Lists!$P$2:$Q$182,2,0),"")</f>
        <v/>
      </c>
      <c r="AV1025" s="233" t="str">
        <f>IF(AL1025="UI",VLOOKUP(AJ1025,'Convert Internation Units'!$A$2:$D$33,4,FALSE),IF(AJ1025="Penethamate hydroiodide",0.63,IF(AJ1025="Benzylpenicillin Procaine /
 Benzathine Penicillin",0.61,IF(AJ1025="Benzathine Penicillin",0.61,IF(AJ1025="Procaine benzylpenicillin",0.61,IF(AJ1025=Prodrug!G1022,Prodrug!G1022,Prodrug!G1022))))))</f>
        <v/>
      </c>
      <c r="AW1025" s="239" t="str">
        <f>IFERROR((((Calculations!O1022*Calculations!G1022)/Calculations!E1022)*'Data Entry'!X1025),"")</f>
        <v/>
      </c>
      <c r="AX1025" s="235" t="str">
        <f>IFERROR(VLOOKUP(AJ1025,Lists!$P$2:$Q$182,2,0),"")</f>
        <v/>
      </c>
      <c r="AY1025" s="233" t="str">
        <f>IF(AO1025="UI",VLOOKUP(AM1025,'Convert Internation Units'!$A$2:$D$33,4,FALSE),IF(AM1025="Penethamate hydroiodide",0.63,IF(AM1025="Benzylpenicillin Procaine /
 Benzathine Penicillin",0.61,IF(AM1025="Benzathine Penicillin",0.61,IF(AM1025="Procaine benzylpenicillin",0.61,IF(AM1025=Prodrug!H1022,Prodrug!H1022,Prodrug!H1022))))))</f>
        <v/>
      </c>
      <c r="AZ1025" s="239" t="str">
        <f>IFERROR((((Calculations!S1022*Calculations!G1022)/Calculations!E1022)*'Data Entry'!X1025),"")</f>
        <v/>
      </c>
      <c r="BA1025" s="235" t="str">
        <f>IFERROR(VLOOKUP(AM1025,Lists!$P$2:$Q$182,2,0),"")</f>
        <v/>
      </c>
    </row>
    <row r="1026" spans="1:53" s="5" customFormat="1">
      <c r="A1026" s="6">
        <v>1020</v>
      </c>
      <c r="B1026" s="231"/>
      <c r="C1026" s="7"/>
      <c r="D1026" s="7"/>
      <c r="E1026" s="7"/>
      <c r="F1026" s="67"/>
      <c r="G1026" s="79"/>
      <c r="H1026" s="79"/>
      <c r="I1026" s="75"/>
      <c r="J1026" s="76"/>
      <c r="K1026" s="76"/>
      <c r="L1026" s="76"/>
      <c r="M1026" s="76"/>
      <c r="N1026" s="76"/>
      <c r="O1026" s="76"/>
      <c r="P1026" s="76"/>
      <c r="Q1026" s="76"/>
      <c r="R1026" s="76"/>
      <c r="S1026" s="76"/>
      <c r="T1026" s="76"/>
      <c r="U1026" s="76"/>
      <c r="V1026" s="76"/>
      <c r="W1026" s="80"/>
      <c r="X1026" s="69"/>
      <c r="Y1026" s="25"/>
      <c r="Z1026" s="25"/>
      <c r="AA1026" s="8"/>
      <c r="AB1026" s="28"/>
      <c r="AC1026" s="23"/>
      <c r="AD1026" s="8"/>
      <c r="AE1026" s="8"/>
      <c r="AF1026" s="25"/>
      <c r="AG1026" s="6"/>
      <c r="AH1026" s="23"/>
      <c r="AI1026" s="173"/>
      <c r="AJ1026" s="26"/>
      <c r="AK1026" s="23"/>
      <c r="AL1026" s="25"/>
      <c r="AM1026" s="6"/>
      <c r="AN1026" s="23"/>
      <c r="AO1026" s="247"/>
      <c r="AP1026" s="243" t="str">
        <f>IF(AD1026="UI",VLOOKUP(AB1026,'Convert Internation Units'!$A$2:$D$33,4,FALSE),IF(AB1026="Penethamate hydroiodide",0.63,IF(AB1026="Benzylpenicillin Procaine /
 Benzathine Penicillin",0.61,IF(AB1026="Benzathine Penicillin",0.61,IF(AB1026="Procaine benzylpenicillin",0.61,IF(AB1026=Prodrug!E1023,Prodrug!E1023,Prodrug!E1023))))))</f>
        <v/>
      </c>
      <c r="AQ1026" s="240" t="str">
        <f>IFERROR((((Calculations!C1023*Calculations!G1023)/Calculations!E1023)*'Data Entry'!X1026),"")</f>
        <v/>
      </c>
      <c r="AR1026" s="141" t="str">
        <f>IFERROR(VLOOKUP(AB1026,Lists!$P$2:$Q$182,2,0),"")</f>
        <v/>
      </c>
      <c r="AS1026" s="143" t="str">
        <f>IF(AI1026="UI",VLOOKUP(AG1026,'Convert Internation Units'!$A$2:$D$33,4,FALSE),IF(AG1026="Penethamate hydroiodide",0.63,IF(AG1026="Benzylpenicillin Procaine /
 Benzathine Penicillin",0.61,IF(AG1026="Benzathine Penicillin",0.61,IF(AG1026="Procaine benzylpenicillin",0.61,IF(AG1026=Prodrug!F1023,Prodrug!F1023,Prodrug!F1023))))))</f>
        <v/>
      </c>
      <c r="AT1026" s="240" t="str">
        <f>IFERROR((((Calculations!K1023*Calculations!G1023)/Calculations!E1023)*'Data Entry'!X1026),"")</f>
        <v/>
      </c>
      <c r="AU1026" s="146" t="str">
        <f>IFERROR(VLOOKUP(AG1026,Lists!$P$2:$Q$182,2,0),"")</f>
        <v/>
      </c>
      <c r="AV1026" s="143" t="str">
        <f>IF(AL1026="UI",VLOOKUP(AJ1026,'Convert Internation Units'!$A$2:$D$33,4,FALSE),IF(AJ1026="Penethamate hydroiodide",0.63,IF(AJ1026="Benzylpenicillin Procaine /
 Benzathine Penicillin",0.61,IF(AJ1026="Benzathine Penicillin",0.61,IF(AJ1026="Procaine benzylpenicillin",0.61,IF(AJ1026=Prodrug!G1023,Prodrug!G1023,Prodrug!G1023))))))</f>
        <v/>
      </c>
      <c r="AW1026" s="240" t="str">
        <f>IFERROR((((Calculations!O1023*Calculations!G1023)/Calculations!E1023)*'Data Entry'!X1026),"")</f>
        <v/>
      </c>
      <c r="AX1026" s="146" t="str">
        <f>IFERROR(VLOOKUP(AJ1026,Lists!$P$2:$Q$182,2,0),"")</f>
        <v/>
      </c>
      <c r="AY1026" s="143" t="str">
        <f>IF(AO1026="UI",VLOOKUP(AM1026,'Convert Internation Units'!$A$2:$D$33,4,FALSE),IF(AM1026="Penethamate hydroiodide",0.63,IF(AM1026="Benzylpenicillin Procaine /
 Benzathine Penicillin",0.61,IF(AM1026="Benzathine Penicillin",0.61,IF(AM1026="Procaine benzylpenicillin",0.61,IF(AM1026=Prodrug!H1023,Prodrug!H1023,Prodrug!H1023))))))</f>
        <v/>
      </c>
      <c r="AZ1026" s="240" t="str">
        <f>IFERROR((((Calculations!S1023*Calculations!G1023)/Calculations!E1023)*'Data Entry'!X1026),"")</f>
        <v/>
      </c>
      <c r="BA1026" s="146" t="str">
        <f>IFERROR(VLOOKUP(AM1026,Lists!$P$2:$Q$182,2,0),"")</f>
        <v/>
      </c>
    </row>
    <row r="1027" spans="1:53" s="5" customFormat="1">
      <c r="A1027" s="116">
        <v>1021</v>
      </c>
      <c r="B1027" s="232"/>
      <c r="C1027" s="105"/>
      <c r="D1027" s="105"/>
      <c r="E1027" s="105"/>
      <c r="F1027" s="106"/>
      <c r="G1027" s="107"/>
      <c r="H1027" s="107"/>
      <c r="I1027" s="108"/>
      <c r="J1027" s="110"/>
      <c r="K1027" s="110"/>
      <c r="L1027" s="110"/>
      <c r="M1027" s="110"/>
      <c r="N1027" s="110"/>
      <c r="O1027" s="110"/>
      <c r="P1027" s="110"/>
      <c r="Q1027" s="110"/>
      <c r="R1027" s="110"/>
      <c r="S1027" s="110"/>
      <c r="T1027" s="110"/>
      <c r="U1027" s="110"/>
      <c r="V1027" s="110"/>
      <c r="W1027" s="109"/>
      <c r="X1027" s="111"/>
      <c r="Y1027" s="112"/>
      <c r="Z1027" s="112"/>
      <c r="AA1027" s="113"/>
      <c r="AB1027" s="114"/>
      <c r="AC1027" s="115"/>
      <c r="AD1027" s="113"/>
      <c r="AE1027" s="113"/>
      <c r="AF1027" s="112"/>
      <c r="AG1027" s="116"/>
      <c r="AH1027" s="115"/>
      <c r="AI1027" s="174"/>
      <c r="AJ1027" s="104"/>
      <c r="AK1027" s="115"/>
      <c r="AL1027" s="112"/>
      <c r="AM1027" s="116"/>
      <c r="AN1027" s="115"/>
      <c r="AO1027" s="248"/>
      <c r="AP1027" s="242" t="str">
        <f>IF(AD1027="UI",VLOOKUP(AB1027,'Convert Internation Units'!$A$2:$D$33,4,FALSE),IF(AB1027="Penethamate hydroiodide",0.63,IF(AB1027="Benzylpenicillin Procaine /
 Benzathine Penicillin",0.61,IF(AB1027="Benzathine Penicillin",0.61,IF(AB1027="Procaine benzylpenicillin",0.61,IF(AB1027=Prodrug!E1024,Prodrug!E1024,Prodrug!E1024))))))</f>
        <v/>
      </c>
      <c r="AQ1027" s="239" t="str">
        <f>IFERROR((((Calculations!C1024*Calculations!G1024)/Calculations!E1024)*'Data Entry'!X1027),"")</f>
        <v/>
      </c>
      <c r="AR1027" s="234" t="str">
        <f>IFERROR(VLOOKUP(AB1027,Lists!$P$2:$Q$182,2,0),"")</f>
        <v/>
      </c>
      <c r="AS1027" s="233" t="str">
        <f>IF(AI1027="UI",VLOOKUP(AG1027,'Convert Internation Units'!$A$2:$D$33,4,FALSE),IF(AG1027="Penethamate hydroiodide",0.63,IF(AG1027="Benzylpenicillin Procaine /
 Benzathine Penicillin",0.61,IF(AG1027="Benzathine Penicillin",0.61,IF(AG1027="Procaine benzylpenicillin",0.61,IF(AG1027=Prodrug!F1024,Prodrug!F1024,Prodrug!F1024))))))</f>
        <v/>
      </c>
      <c r="AT1027" s="239" t="str">
        <f>IFERROR((((Calculations!K1024*Calculations!G1024)/Calculations!E1024)*'Data Entry'!X1027),"")</f>
        <v/>
      </c>
      <c r="AU1027" s="235" t="str">
        <f>IFERROR(VLOOKUP(AG1027,Lists!$P$2:$Q$182,2,0),"")</f>
        <v/>
      </c>
      <c r="AV1027" s="233" t="str">
        <f>IF(AL1027="UI",VLOOKUP(AJ1027,'Convert Internation Units'!$A$2:$D$33,4,FALSE),IF(AJ1027="Penethamate hydroiodide",0.63,IF(AJ1027="Benzylpenicillin Procaine /
 Benzathine Penicillin",0.61,IF(AJ1027="Benzathine Penicillin",0.61,IF(AJ1027="Procaine benzylpenicillin",0.61,IF(AJ1027=Prodrug!G1024,Prodrug!G1024,Prodrug!G1024))))))</f>
        <v/>
      </c>
      <c r="AW1027" s="239" t="str">
        <f>IFERROR((((Calculations!O1024*Calculations!G1024)/Calculations!E1024)*'Data Entry'!X1027),"")</f>
        <v/>
      </c>
      <c r="AX1027" s="235" t="str">
        <f>IFERROR(VLOOKUP(AJ1027,Lists!$P$2:$Q$182,2,0),"")</f>
        <v/>
      </c>
      <c r="AY1027" s="233" t="str">
        <f>IF(AO1027="UI",VLOOKUP(AM1027,'Convert Internation Units'!$A$2:$D$33,4,FALSE),IF(AM1027="Penethamate hydroiodide",0.63,IF(AM1027="Benzylpenicillin Procaine /
 Benzathine Penicillin",0.61,IF(AM1027="Benzathine Penicillin",0.61,IF(AM1027="Procaine benzylpenicillin",0.61,IF(AM1027=Prodrug!H1024,Prodrug!H1024,Prodrug!H1024))))))</f>
        <v/>
      </c>
      <c r="AZ1027" s="239" t="str">
        <f>IFERROR((((Calculations!S1024*Calculations!G1024)/Calculations!E1024)*'Data Entry'!X1027),"")</f>
        <v/>
      </c>
      <c r="BA1027" s="235" t="str">
        <f>IFERROR(VLOOKUP(AM1027,Lists!$P$2:$Q$182,2,0),"")</f>
        <v/>
      </c>
    </row>
    <row r="1028" spans="1:53" s="5" customFormat="1">
      <c r="A1028" s="6">
        <v>1022</v>
      </c>
      <c r="B1028" s="231"/>
      <c r="C1028" s="7"/>
      <c r="D1028" s="7"/>
      <c r="E1028" s="7"/>
      <c r="F1028" s="67"/>
      <c r="G1028" s="79"/>
      <c r="H1028" s="79"/>
      <c r="I1028" s="75"/>
      <c r="J1028" s="76"/>
      <c r="K1028" s="76"/>
      <c r="L1028" s="76"/>
      <c r="M1028" s="76"/>
      <c r="N1028" s="76"/>
      <c r="O1028" s="76"/>
      <c r="P1028" s="76"/>
      <c r="Q1028" s="76"/>
      <c r="R1028" s="76"/>
      <c r="S1028" s="76"/>
      <c r="T1028" s="76"/>
      <c r="U1028" s="76"/>
      <c r="V1028" s="76"/>
      <c r="W1028" s="80"/>
      <c r="X1028" s="69"/>
      <c r="Y1028" s="25"/>
      <c r="Z1028" s="25"/>
      <c r="AA1028" s="8"/>
      <c r="AB1028" s="28"/>
      <c r="AC1028" s="23"/>
      <c r="AD1028" s="8"/>
      <c r="AE1028" s="8"/>
      <c r="AF1028" s="25"/>
      <c r="AG1028" s="6"/>
      <c r="AH1028" s="23"/>
      <c r="AI1028" s="173"/>
      <c r="AJ1028" s="26"/>
      <c r="AK1028" s="23"/>
      <c r="AL1028" s="25"/>
      <c r="AM1028" s="6"/>
      <c r="AN1028" s="23"/>
      <c r="AO1028" s="247"/>
      <c r="AP1028" s="243" t="str">
        <f>IF(AD1028="UI",VLOOKUP(AB1028,'Convert Internation Units'!$A$2:$D$33,4,FALSE),IF(AB1028="Penethamate hydroiodide",0.63,IF(AB1028="Benzylpenicillin Procaine /
 Benzathine Penicillin",0.61,IF(AB1028="Benzathine Penicillin",0.61,IF(AB1028="Procaine benzylpenicillin",0.61,IF(AB1028=Prodrug!E1025,Prodrug!E1025,Prodrug!E1025))))))</f>
        <v/>
      </c>
      <c r="AQ1028" s="240" t="str">
        <f>IFERROR((((Calculations!C1025*Calculations!G1025)/Calculations!E1025)*'Data Entry'!X1028),"")</f>
        <v/>
      </c>
      <c r="AR1028" s="141" t="str">
        <f>IFERROR(VLOOKUP(AB1028,Lists!$P$2:$Q$182,2,0),"")</f>
        <v/>
      </c>
      <c r="AS1028" s="143" t="str">
        <f>IF(AI1028="UI",VLOOKUP(AG1028,'Convert Internation Units'!$A$2:$D$33,4,FALSE),IF(AG1028="Penethamate hydroiodide",0.63,IF(AG1028="Benzylpenicillin Procaine /
 Benzathine Penicillin",0.61,IF(AG1028="Benzathine Penicillin",0.61,IF(AG1028="Procaine benzylpenicillin",0.61,IF(AG1028=Prodrug!F1025,Prodrug!F1025,Prodrug!F1025))))))</f>
        <v/>
      </c>
      <c r="AT1028" s="240" t="str">
        <f>IFERROR((((Calculations!K1025*Calculations!G1025)/Calculations!E1025)*'Data Entry'!X1028),"")</f>
        <v/>
      </c>
      <c r="AU1028" s="146" t="str">
        <f>IFERROR(VLOOKUP(AG1028,Lists!$P$2:$Q$182,2,0),"")</f>
        <v/>
      </c>
      <c r="AV1028" s="143" t="str">
        <f>IF(AL1028="UI",VLOOKUP(AJ1028,'Convert Internation Units'!$A$2:$D$33,4,FALSE),IF(AJ1028="Penethamate hydroiodide",0.63,IF(AJ1028="Benzylpenicillin Procaine /
 Benzathine Penicillin",0.61,IF(AJ1028="Benzathine Penicillin",0.61,IF(AJ1028="Procaine benzylpenicillin",0.61,IF(AJ1028=Prodrug!G1025,Prodrug!G1025,Prodrug!G1025))))))</f>
        <v/>
      </c>
      <c r="AW1028" s="240" t="str">
        <f>IFERROR((((Calculations!O1025*Calculations!G1025)/Calculations!E1025)*'Data Entry'!X1028),"")</f>
        <v/>
      </c>
      <c r="AX1028" s="146" t="str">
        <f>IFERROR(VLOOKUP(AJ1028,Lists!$P$2:$Q$182,2,0),"")</f>
        <v/>
      </c>
      <c r="AY1028" s="143" t="str">
        <f>IF(AO1028="UI",VLOOKUP(AM1028,'Convert Internation Units'!$A$2:$D$33,4,FALSE),IF(AM1028="Penethamate hydroiodide",0.63,IF(AM1028="Benzylpenicillin Procaine /
 Benzathine Penicillin",0.61,IF(AM1028="Benzathine Penicillin",0.61,IF(AM1028="Procaine benzylpenicillin",0.61,IF(AM1028=Prodrug!H1025,Prodrug!H1025,Prodrug!H1025))))))</f>
        <v/>
      </c>
      <c r="AZ1028" s="240" t="str">
        <f>IFERROR((((Calculations!S1025*Calculations!G1025)/Calculations!E1025)*'Data Entry'!X1028),"")</f>
        <v/>
      </c>
      <c r="BA1028" s="146" t="str">
        <f>IFERROR(VLOOKUP(AM1028,Lists!$P$2:$Q$182,2,0),"")</f>
        <v/>
      </c>
    </row>
    <row r="1029" spans="1:53" s="5" customFormat="1">
      <c r="A1029" s="116">
        <v>1023</v>
      </c>
      <c r="B1029" s="232"/>
      <c r="C1029" s="105"/>
      <c r="D1029" s="105"/>
      <c r="E1029" s="105"/>
      <c r="F1029" s="106"/>
      <c r="G1029" s="107"/>
      <c r="H1029" s="107"/>
      <c r="I1029" s="108"/>
      <c r="J1029" s="110"/>
      <c r="K1029" s="110"/>
      <c r="L1029" s="110"/>
      <c r="M1029" s="110"/>
      <c r="N1029" s="110"/>
      <c r="O1029" s="110"/>
      <c r="P1029" s="110"/>
      <c r="Q1029" s="110"/>
      <c r="R1029" s="110"/>
      <c r="S1029" s="110"/>
      <c r="T1029" s="110"/>
      <c r="U1029" s="110"/>
      <c r="V1029" s="110"/>
      <c r="W1029" s="109"/>
      <c r="X1029" s="111"/>
      <c r="Y1029" s="112"/>
      <c r="Z1029" s="112"/>
      <c r="AA1029" s="113"/>
      <c r="AB1029" s="114"/>
      <c r="AC1029" s="115"/>
      <c r="AD1029" s="113"/>
      <c r="AE1029" s="113"/>
      <c r="AF1029" s="112"/>
      <c r="AG1029" s="116"/>
      <c r="AH1029" s="115"/>
      <c r="AI1029" s="174"/>
      <c r="AJ1029" s="104"/>
      <c r="AK1029" s="115"/>
      <c r="AL1029" s="112"/>
      <c r="AM1029" s="116"/>
      <c r="AN1029" s="115"/>
      <c r="AO1029" s="248"/>
      <c r="AP1029" s="242" t="str">
        <f>IF(AD1029="UI",VLOOKUP(AB1029,'Convert Internation Units'!$A$2:$D$33,4,FALSE),IF(AB1029="Penethamate hydroiodide",0.63,IF(AB1029="Benzylpenicillin Procaine /
 Benzathine Penicillin",0.61,IF(AB1029="Benzathine Penicillin",0.61,IF(AB1029="Procaine benzylpenicillin",0.61,IF(AB1029=Prodrug!E1026,Prodrug!E1026,Prodrug!E1026))))))</f>
        <v/>
      </c>
      <c r="AQ1029" s="239" t="str">
        <f>IFERROR((((Calculations!C1026*Calculations!G1026)/Calculations!E1026)*'Data Entry'!X1029),"")</f>
        <v/>
      </c>
      <c r="AR1029" s="234" t="str">
        <f>IFERROR(VLOOKUP(AB1029,Lists!$P$2:$Q$182,2,0),"")</f>
        <v/>
      </c>
      <c r="AS1029" s="233" t="str">
        <f>IF(AI1029="UI",VLOOKUP(AG1029,'Convert Internation Units'!$A$2:$D$33,4,FALSE),IF(AG1029="Penethamate hydroiodide",0.63,IF(AG1029="Benzylpenicillin Procaine /
 Benzathine Penicillin",0.61,IF(AG1029="Benzathine Penicillin",0.61,IF(AG1029="Procaine benzylpenicillin",0.61,IF(AG1029=Prodrug!F1026,Prodrug!F1026,Prodrug!F1026))))))</f>
        <v/>
      </c>
      <c r="AT1029" s="239" t="str">
        <f>IFERROR((((Calculations!K1026*Calculations!G1026)/Calculations!E1026)*'Data Entry'!X1029),"")</f>
        <v/>
      </c>
      <c r="AU1029" s="235" t="str">
        <f>IFERROR(VLOOKUP(AG1029,Lists!$P$2:$Q$182,2,0),"")</f>
        <v/>
      </c>
      <c r="AV1029" s="233" t="str">
        <f>IF(AL1029="UI",VLOOKUP(AJ1029,'Convert Internation Units'!$A$2:$D$33,4,FALSE),IF(AJ1029="Penethamate hydroiodide",0.63,IF(AJ1029="Benzylpenicillin Procaine /
 Benzathine Penicillin",0.61,IF(AJ1029="Benzathine Penicillin",0.61,IF(AJ1029="Procaine benzylpenicillin",0.61,IF(AJ1029=Prodrug!G1026,Prodrug!G1026,Prodrug!G1026))))))</f>
        <v/>
      </c>
      <c r="AW1029" s="239" t="str">
        <f>IFERROR((((Calculations!O1026*Calculations!G1026)/Calculations!E1026)*'Data Entry'!X1029),"")</f>
        <v/>
      </c>
      <c r="AX1029" s="235" t="str">
        <f>IFERROR(VLOOKUP(AJ1029,Lists!$P$2:$Q$182,2,0),"")</f>
        <v/>
      </c>
      <c r="AY1029" s="233" t="str">
        <f>IF(AO1029="UI",VLOOKUP(AM1029,'Convert Internation Units'!$A$2:$D$33,4,FALSE),IF(AM1029="Penethamate hydroiodide",0.63,IF(AM1029="Benzylpenicillin Procaine /
 Benzathine Penicillin",0.61,IF(AM1029="Benzathine Penicillin",0.61,IF(AM1029="Procaine benzylpenicillin",0.61,IF(AM1029=Prodrug!H1026,Prodrug!H1026,Prodrug!H1026))))))</f>
        <v/>
      </c>
      <c r="AZ1029" s="239" t="str">
        <f>IFERROR((((Calculations!S1026*Calculations!G1026)/Calculations!E1026)*'Data Entry'!X1029),"")</f>
        <v/>
      </c>
      <c r="BA1029" s="235" t="str">
        <f>IFERROR(VLOOKUP(AM1029,Lists!$P$2:$Q$182,2,0),"")</f>
        <v/>
      </c>
    </row>
    <row r="1030" spans="1:53" s="5" customFormat="1">
      <c r="A1030" s="6">
        <v>1024</v>
      </c>
      <c r="B1030" s="231"/>
      <c r="C1030" s="7"/>
      <c r="D1030" s="7"/>
      <c r="E1030" s="7"/>
      <c r="F1030" s="67"/>
      <c r="G1030" s="79"/>
      <c r="H1030" s="79"/>
      <c r="I1030" s="75"/>
      <c r="J1030" s="76"/>
      <c r="K1030" s="76"/>
      <c r="L1030" s="76"/>
      <c r="M1030" s="76"/>
      <c r="N1030" s="76"/>
      <c r="O1030" s="76"/>
      <c r="P1030" s="76"/>
      <c r="Q1030" s="76"/>
      <c r="R1030" s="76"/>
      <c r="S1030" s="76"/>
      <c r="T1030" s="76"/>
      <c r="U1030" s="76"/>
      <c r="V1030" s="76"/>
      <c r="W1030" s="80"/>
      <c r="X1030" s="69"/>
      <c r="Y1030" s="25"/>
      <c r="Z1030" s="25"/>
      <c r="AA1030" s="8"/>
      <c r="AB1030" s="28"/>
      <c r="AC1030" s="23"/>
      <c r="AD1030" s="8"/>
      <c r="AE1030" s="8"/>
      <c r="AF1030" s="25"/>
      <c r="AG1030" s="6"/>
      <c r="AH1030" s="23"/>
      <c r="AI1030" s="173"/>
      <c r="AJ1030" s="26"/>
      <c r="AK1030" s="23"/>
      <c r="AL1030" s="25"/>
      <c r="AM1030" s="6"/>
      <c r="AN1030" s="23"/>
      <c r="AO1030" s="247"/>
      <c r="AP1030" s="243" t="str">
        <f>IF(AD1030="UI",VLOOKUP(AB1030,'Convert Internation Units'!$A$2:$D$33,4,FALSE),IF(AB1030="Penethamate hydroiodide",0.63,IF(AB1030="Benzylpenicillin Procaine /
 Benzathine Penicillin",0.61,IF(AB1030="Benzathine Penicillin",0.61,IF(AB1030="Procaine benzylpenicillin",0.61,IF(AB1030=Prodrug!E1027,Prodrug!E1027,Prodrug!E1027))))))</f>
        <v/>
      </c>
      <c r="AQ1030" s="240" t="str">
        <f>IFERROR((((Calculations!C1027*Calculations!G1027)/Calculations!E1027)*'Data Entry'!X1030),"")</f>
        <v/>
      </c>
      <c r="AR1030" s="141" t="str">
        <f>IFERROR(VLOOKUP(AB1030,Lists!$P$2:$Q$182,2,0),"")</f>
        <v/>
      </c>
      <c r="AS1030" s="143" t="str">
        <f>IF(AI1030="UI",VLOOKUP(AG1030,'Convert Internation Units'!$A$2:$D$33,4,FALSE),IF(AG1030="Penethamate hydroiodide",0.63,IF(AG1030="Benzylpenicillin Procaine /
 Benzathine Penicillin",0.61,IF(AG1030="Benzathine Penicillin",0.61,IF(AG1030="Procaine benzylpenicillin",0.61,IF(AG1030=Prodrug!F1027,Prodrug!F1027,Prodrug!F1027))))))</f>
        <v/>
      </c>
      <c r="AT1030" s="240" t="str">
        <f>IFERROR((((Calculations!K1027*Calculations!G1027)/Calculations!E1027)*'Data Entry'!X1030),"")</f>
        <v/>
      </c>
      <c r="AU1030" s="146" t="str">
        <f>IFERROR(VLOOKUP(AG1030,Lists!$P$2:$Q$182,2,0),"")</f>
        <v/>
      </c>
      <c r="AV1030" s="143" t="str">
        <f>IF(AL1030="UI",VLOOKUP(AJ1030,'Convert Internation Units'!$A$2:$D$33,4,FALSE),IF(AJ1030="Penethamate hydroiodide",0.63,IF(AJ1030="Benzylpenicillin Procaine /
 Benzathine Penicillin",0.61,IF(AJ1030="Benzathine Penicillin",0.61,IF(AJ1030="Procaine benzylpenicillin",0.61,IF(AJ1030=Prodrug!G1027,Prodrug!G1027,Prodrug!G1027))))))</f>
        <v/>
      </c>
      <c r="AW1030" s="240" t="str">
        <f>IFERROR((((Calculations!O1027*Calculations!G1027)/Calculations!E1027)*'Data Entry'!X1030),"")</f>
        <v/>
      </c>
      <c r="AX1030" s="146" t="str">
        <f>IFERROR(VLOOKUP(AJ1030,Lists!$P$2:$Q$182,2,0),"")</f>
        <v/>
      </c>
      <c r="AY1030" s="143" t="str">
        <f>IF(AO1030="UI",VLOOKUP(AM1030,'Convert Internation Units'!$A$2:$D$33,4,FALSE),IF(AM1030="Penethamate hydroiodide",0.63,IF(AM1030="Benzylpenicillin Procaine /
 Benzathine Penicillin",0.61,IF(AM1030="Benzathine Penicillin",0.61,IF(AM1030="Procaine benzylpenicillin",0.61,IF(AM1030=Prodrug!H1027,Prodrug!H1027,Prodrug!H1027))))))</f>
        <v/>
      </c>
      <c r="AZ1030" s="240" t="str">
        <f>IFERROR((((Calculations!S1027*Calculations!G1027)/Calculations!E1027)*'Data Entry'!X1030),"")</f>
        <v/>
      </c>
      <c r="BA1030" s="146" t="str">
        <f>IFERROR(VLOOKUP(AM1030,Lists!$P$2:$Q$182,2,0),"")</f>
        <v/>
      </c>
    </row>
    <row r="1031" spans="1:53" s="5" customFormat="1">
      <c r="A1031" s="116">
        <v>1025</v>
      </c>
      <c r="B1031" s="232"/>
      <c r="C1031" s="105"/>
      <c r="D1031" s="105"/>
      <c r="E1031" s="105"/>
      <c r="F1031" s="106"/>
      <c r="G1031" s="107"/>
      <c r="H1031" s="107"/>
      <c r="I1031" s="108"/>
      <c r="J1031" s="110"/>
      <c r="K1031" s="110"/>
      <c r="L1031" s="110"/>
      <c r="M1031" s="110"/>
      <c r="N1031" s="110"/>
      <c r="O1031" s="110"/>
      <c r="P1031" s="110"/>
      <c r="Q1031" s="110"/>
      <c r="R1031" s="110"/>
      <c r="S1031" s="110"/>
      <c r="T1031" s="110"/>
      <c r="U1031" s="110"/>
      <c r="V1031" s="110"/>
      <c r="W1031" s="109"/>
      <c r="X1031" s="111"/>
      <c r="Y1031" s="112"/>
      <c r="Z1031" s="112"/>
      <c r="AA1031" s="113"/>
      <c r="AB1031" s="114"/>
      <c r="AC1031" s="115"/>
      <c r="AD1031" s="113"/>
      <c r="AE1031" s="113"/>
      <c r="AF1031" s="112"/>
      <c r="AG1031" s="116"/>
      <c r="AH1031" s="115"/>
      <c r="AI1031" s="174"/>
      <c r="AJ1031" s="104"/>
      <c r="AK1031" s="115"/>
      <c r="AL1031" s="112"/>
      <c r="AM1031" s="116"/>
      <c r="AN1031" s="115"/>
      <c r="AO1031" s="248"/>
      <c r="AP1031" s="242" t="str">
        <f>IF(AD1031="UI",VLOOKUP(AB1031,'Convert Internation Units'!$A$2:$D$33,4,FALSE),IF(AB1031="Penethamate hydroiodide",0.63,IF(AB1031="Benzylpenicillin Procaine /
 Benzathine Penicillin",0.61,IF(AB1031="Benzathine Penicillin",0.61,IF(AB1031="Procaine benzylpenicillin",0.61,IF(AB1031=Prodrug!E1028,Prodrug!E1028,Prodrug!E1028))))))</f>
        <v/>
      </c>
      <c r="AQ1031" s="239" t="str">
        <f>IFERROR((((Calculations!C1028*Calculations!G1028)/Calculations!E1028)*'Data Entry'!X1031),"")</f>
        <v/>
      </c>
      <c r="AR1031" s="234" t="str">
        <f>IFERROR(VLOOKUP(AB1031,Lists!$P$2:$Q$182,2,0),"")</f>
        <v/>
      </c>
      <c r="AS1031" s="233" t="str">
        <f>IF(AI1031="UI",VLOOKUP(AG1031,'Convert Internation Units'!$A$2:$D$33,4,FALSE),IF(AG1031="Penethamate hydroiodide",0.63,IF(AG1031="Benzylpenicillin Procaine /
 Benzathine Penicillin",0.61,IF(AG1031="Benzathine Penicillin",0.61,IF(AG1031="Procaine benzylpenicillin",0.61,IF(AG1031=Prodrug!F1028,Prodrug!F1028,Prodrug!F1028))))))</f>
        <v/>
      </c>
      <c r="AT1031" s="239" t="str">
        <f>IFERROR((((Calculations!K1028*Calculations!G1028)/Calculations!E1028)*'Data Entry'!X1031),"")</f>
        <v/>
      </c>
      <c r="AU1031" s="235" t="str">
        <f>IFERROR(VLOOKUP(AG1031,Lists!$P$2:$Q$182,2,0),"")</f>
        <v/>
      </c>
      <c r="AV1031" s="233" t="str">
        <f>IF(AL1031="UI",VLOOKUP(AJ1031,'Convert Internation Units'!$A$2:$D$33,4,FALSE),IF(AJ1031="Penethamate hydroiodide",0.63,IF(AJ1031="Benzylpenicillin Procaine /
 Benzathine Penicillin",0.61,IF(AJ1031="Benzathine Penicillin",0.61,IF(AJ1031="Procaine benzylpenicillin",0.61,IF(AJ1031=Prodrug!G1028,Prodrug!G1028,Prodrug!G1028))))))</f>
        <v/>
      </c>
      <c r="AW1031" s="239" t="str">
        <f>IFERROR((((Calculations!O1028*Calculations!G1028)/Calculations!E1028)*'Data Entry'!X1031),"")</f>
        <v/>
      </c>
      <c r="AX1031" s="235" t="str">
        <f>IFERROR(VLOOKUP(AJ1031,Lists!$P$2:$Q$182,2,0),"")</f>
        <v/>
      </c>
      <c r="AY1031" s="233" t="str">
        <f>IF(AO1031="UI",VLOOKUP(AM1031,'Convert Internation Units'!$A$2:$D$33,4,FALSE),IF(AM1031="Penethamate hydroiodide",0.63,IF(AM1031="Benzylpenicillin Procaine /
 Benzathine Penicillin",0.61,IF(AM1031="Benzathine Penicillin",0.61,IF(AM1031="Procaine benzylpenicillin",0.61,IF(AM1031=Prodrug!H1028,Prodrug!H1028,Prodrug!H1028))))))</f>
        <v/>
      </c>
      <c r="AZ1031" s="239" t="str">
        <f>IFERROR((((Calculations!S1028*Calculations!G1028)/Calculations!E1028)*'Data Entry'!X1031),"")</f>
        <v/>
      </c>
      <c r="BA1031" s="235" t="str">
        <f>IFERROR(VLOOKUP(AM1031,Lists!$P$2:$Q$182,2,0),"")</f>
        <v/>
      </c>
    </row>
    <row r="1032" spans="1:53" s="5" customFormat="1">
      <c r="A1032" s="6">
        <v>1026</v>
      </c>
      <c r="B1032" s="231"/>
      <c r="C1032" s="7"/>
      <c r="D1032" s="7"/>
      <c r="E1032" s="7"/>
      <c r="F1032" s="67"/>
      <c r="G1032" s="79"/>
      <c r="H1032" s="79"/>
      <c r="I1032" s="75"/>
      <c r="J1032" s="76"/>
      <c r="K1032" s="76"/>
      <c r="L1032" s="76"/>
      <c r="M1032" s="76"/>
      <c r="N1032" s="76"/>
      <c r="O1032" s="76"/>
      <c r="P1032" s="76"/>
      <c r="Q1032" s="76"/>
      <c r="R1032" s="76"/>
      <c r="S1032" s="76"/>
      <c r="T1032" s="76"/>
      <c r="U1032" s="76"/>
      <c r="V1032" s="76"/>
      <c r="W1032" s="80"/>
      <c r="X1032" s="69"/>
      <c r="Y1032" s="25"/>
      <c r="Z1032" s="25"/>
      <c r="AA1032" s="8"/>
      <c r="AB1032" s="28"/>
      <c r="AC1032" s="23"/>
      <c r="AD1032" s="8"/>
      <c r="AE1032" s="8"/>
      <c r="AF1032" s="25"/>
      <c r="AG1032" s="6"/>
      <c r="AH1032" s="23"/>
      <c r="AI1032" s="173"/>
      <c r="AJ1032" s="26"/>
      <c r="AK1032" s="23"/>
      <c r="AL1032" s="25"/>
      <c r="AM1032" s="6"/>
      <c r="AN1032" s="23"/>
      <c r="AO1032" s="247"/>
      <c r="AP1032" s="243" t="str">
        <f>IF(AD1032="UI",VLOOKUP(AB1032,'Convert Internation Units'!$A$2:$D$33,4,FALSE),IF(AB1032="Penethamate hydroiodide",0.63,IF(AB1032="Benzylpenicillin Procaine /
 Benzathine Penicillin",0.61,IF(AB1032="Benzathine Penicillin",0.61,IF(AB1032="Procaine benzylpenicillin",0.61,IF(AB1032=Prodrug!E1029,Prodrug!E1029,Prodrug!E1029))))))</f>
        <v/>
      </c>
      <c r="AQ1032" s="240" t="str">
        <f>IFERROR((((Calculations!C1029*Calculations!G1029)/Calculations!E1029)*'Data Entry'!X1032),"")</f>
        <v/>
      </c>
      <c r="AR1032" s="141" t="str">
        <f>IFERROR(VLOOKUP(AB1032,Lists!$P$2:$Q$182,2,0),"")</f>
        <v/>
      </c>
      <c r="AS1032" s="143" t="str">
        <f>IF(AI1032="UI",VLOOKUP(AG1032,'Convert Internation Units'!$A$2:$D$33,4,FALSE),IF(AG1032="Penethamate hydroiodide",0.63,IF(AG1032="Benzylpenicillin Procaine /
 Benzathine Penicillin",0.61,IF(AG1032="Benzathine Penicillin",0.61,IF(AG1032="Procaine benzylpenicillin",0.61,IF(AG1032=Prodrug!F1029,Prodrug!F1029,Prodrug!F1029))))))</f>
        <v/>
      </c>
      <c r="AT1032" s="240" t="str">
        <f>IFERROR((((Calculations!K1029*Calculations!G1029)/Calculations!E1029)*'Data Entry'!X1032),"")</f>
        <v/>
      </c>
      <c r="AU1032" s="146" t="str">
        <f>IFERROR(VLOOKUP(AG1032,Lists!$P$2:$Q$182,2,0),"")</f>
        <v/>
      </c>
      <c r="AV1032" s="143" t="str">
        <f>IF(AL1032="UI",VLOOKUP(AJ1032,'Convert Internation Units'!$A$2:$D$33,4,FALSE),IF(AJ1032="Penethamate hydroiodide",0.63,IF(AJ1032="Benzylpenicillin Procaine /
 Benzathine Penicillin",0.61,IF(AJ1032="Benzathine Penicillin",0.61,IF(AJ1032="Procaine benzylpenicillin",0.61,IF(AJ1032=Prodrug!G1029,Prodrug!G1029,Prodrug!G1029))))))</f>
        <v/>
      </c>
      <c r="AW1032" s="240" t="str">
        <f>IFERROR((((Calculations!O1029*Calculations!G1029)/Calculations!E1029)*'Data Entry'!X1032),"")</f>
        <v/>
      </c>
      <c r="AX1032" s="146" t="str">
        <f>IFERROR(VLOOKUP(AJ1032,Lists!$P$2:$Q$182,2,0),"")</f>
        <v/>
      </c>
      <c r="AY1032" s="143" t="str">
        <f>IF(AO1032="UI",VLOOKUP(AM1032,'Convert Internation Units'!$A$2:$D$33,4,FALSE),IF(AM1032="Penethamate hydroiodide",0.63,IF(AM1032="Benzylpenicillin Procaine /
 Benzathine Penicillin",0.61,IF(AM1032="Benzathine Penicillin",0.61,IF(AM1032="Procaine benzylpenicillin",0.61,IF(AM1032=Prodrug!H1029,Prodrug!H1029,Prodrug!H1029))))))</f>
        <v/>
      </c>
      <c r="AZ1032" s="240" t="str">
        <f>IFERROR((((Calculations!S1029*Calculations!G1029)/Calculations!E1029)*'Data Entry'!X1032),"")</f>
        <v/>
      </c>
      <c r="BA1032" s="146" t="str">
        <f>IFERROR(VLOOKUP(AM1032,Lists!$P$2:$Q$182,2,0),"")</f>
        <v/>
      </c>
    </row>
    <row r="1033" spans="1:53" s="5" customFormat="1">
      <c r="A1033" s="116">
        <v>1027</v>
      </c>
      <c r="B1033" s="232"/>
      <c r="C1033" s="105"/>
      <c r="D1033" s="105"/>
      <c r="E1033" s="105"/>
      <c r="F1033" s="106"/>
      <c r="G1033" s="107"/>
      <c r="H1033" s="107"/>
      <c r="I1033" s="108"/>
      <c r="J1033" s="110"/>
      <c r="K1033" s="110"/>
      <c r="L1033" s="110"/>
      <c r="M1033" s="110"/>
      <c r="N1033" s="110"/>
      <c r="O1033" s="110"/>
      <c r="P1033" s="110"/>
      <c r="Q1033" s="110"/>
      <c r="R1033" s="110"/>
      <c r="S1033" s="110"/>
      <c r="T1033" s="110"/>
      <c r="U1033" s="110"/>
      <c r="V1033" s="110"/>
      <c r="W1033" s="109"/>
      <c r="X1033" s="111"/>
      <c r="Y1033" s="112"/>
      <c r="Z1033" s="112"/>
      <c r="AA1033" s="113"/>
      <c r="AB1033" s="114"/>
      <c r="AC1033" s="115"/>
      <c r="AD1033" s="113"/>
      <c r="AE1033" s="113"/>
      <c r="AF1033" s="112"/>
      <c r="AG1033" s="116"/>
      <c r="AH1033" s="115"/>
      <c r="AI1033" s="174"/>
      <c r="AJ1033" s="104"/>
      <c r="AK1033" s="115"/>
      <c r="AL1033" s="112"/>
      <c r="AM1033" s="116"/>
      <c r="AN1033" s="115"/>
      <c r="AO1033" s="248"/>
      <c r="AP1033" s="242" t="str">
        <f>IF(AD1033="UI",VLOOKUP(AB1033,'Convert Internation Units'!$A$2:$D$33,4,FALSE),IF(AB1033="Penethamate hydroiodide",0.63,IF(AB1033="Benzylpenicillin Procaine /
 Benzathine Penicillin",0.61,IF(AB1033="Benzathine Penicillin",0.61,IF(AB1033="Procaine benzylpenicillin",0.61,IF(AB1033=Prodrug!E1030,Prodrug!E1030,Prodrug!E1030))))))</f>
        <v/>
      </c>
      <c r="AQ1033" s="239" t="str">
        <f>IFERROR((((Calculations!C1030*Calculations!G1030)/Calculations!E1030)*'Data Entry'!X1033),"")</f>
        <v/>
      </c>
      <c r="AR1033" s="234" t="str">
        <f>IFERROR(VLOOKUP(AB1033,Lists!$P$2:$Q$182,2,0),"")</f>
        <v/>
      </c>
      <c r="AS1033" s="233" t="str">
        <f>IF(AI1033="UI",VLOOKUP(AG1033,'Convert Internation Units'!$A$2:$D$33,4,FALSE),IF(AG1033="Penethamate hydroiodide",0.63,IF(AG1033="Benzylpenicillin Procaine /
 Benzathine Penicillin",0.61,IF(AG1033="Benzathine Penicillin",0.61,IF(AG1033="Procaine benzylpenicillin",0.61,IF(AG1033=Prodrug!F1030,Prodrug!F1030,Prodrug!F1030))))))</f>
        <v/>
      </c>
      <c r="AT1033" s="239" t="str">
        <f>IFERROR((((Calculations!K1030*Calculations!G1030)/Calculations!E1030)*'Data Entry'!X1033),"")</f>
        <v/>
      </c>
      <c r="AU1033" s="235" t="str">
        <f>IFERROR(VLOOKUP(AG1033,Lists!$P$2:$Q$182,2,0),"")</f>
        <v/>
      </c>
      <c r="AV1033" s="233" t="str">
        <f>IF(AL1033="UI",VLOOKUP(AJ1033,'Convert Internation Units'!$A$2:$D$33,4,FALSE),IF(AJ1033="Penethamate hydroiodide",0.63,IF(AJ1033="Benzylpenicillin Procaine /
 Benzathine Penicillin",0.61,IF(AJ1033="Benzathine Penicillin",0.61,IF(AJ1033="Procaine benzylpenicillin",0.61,IF(AJ1033=Prodrug!G1030,Prodrug!G1030,Prodrug!G1030))))))</f>
        <v/>
      </c>
      <c r="AW1033" s="239" t="str">
        <f>IFERROR((((Calculations!O1030*Calculations!G1030)/Calculations!E1030)*'Data Entry'!X1033),"")</f>
        <v/>
      </c>
      <c r="AX1033" s="235" t="str">
        <f>IFERROR(VLOOKUP(AJ1033,Lists!$P$2:$Q$182,2,0),"")</f>
        <v/>
      </c>
      <c r="AY1033" s="233" t="str">
        <f>IF(AO1033="UI",VLOOKUP(AM1033,'Convert Internation Units'!$A$2:$D$33,4,FALSE),IF(AM1033="Penethamate hydroiodide",0.63,IF(AM1033="Benzylpenicillin Procaine /
 Benzathine Penicillin",0.61,IF(AM1033="Benzathine Penicillin",0.61,IF(AM1033="Procaine benzylpenicillin",0.61,IF(AM1033=Prodrug!H1030,Prodrug!H1030,Prodrug!H1030))))))</f>
        <v/>
      </c>
      <c r="AZ1033" s="239" t="str">
        <f>IFERROR((((Calculations!S1030*Calculations!G1030)/Calculations!E1030)*'Data Entry'!X1033),"")</f>
        <v/>
      </c>
      <c r="BA1033" s="235" t="str">
        <f>IFERROR(VLOOKUP(AM1033,Lists!$P$2:$Q$182,2,0),"")</f>
        <v/>
      </c>
    </row>
    <row r="1034" spans="1:53" s="5" customFormat="1">
      <c r="A1034" s="6">
        <v>1028</v>
      </c>
      <c r="B1034" s="231"/>
      <c r="C1034" s="7"/>
      <c r="D1034" s="7"/>
      <c r="E1034" s="7"/>
      <c r="F1034" s="67"/>
      <c r="G1034" s="79"/>
      <c r="H1034" s="79"/>
      <c r="I1034" s="75"/>
      <c r="J1034" s="76"/>
      <c r="K1034" s="76"/>
      <c r="L1034" s="76"/>
      <c r="M1034" s="76"/>
      <c r="N1034" s="76"/>
      <c r="O1034" s="76"/>
      <c r="P1034" s="76"/>
      <c r="Q1034" s="76"/>
      <c r="R1034" s="76"/>
      <c r="S1034" s="76"/>
      <c r="T1034" s="76"/>
      <c r="U1034" s="76"/>
      <c r="V1034" s="76"/>
      <c r="W1034" s="80"/>
      <c r="X1034" s="69"/>
      <c r="Y1034" s="25"/>
      <c r="Z1034" s="25"/>
      <c r="AA1034" s="8"/>
      <c r="AB1034" s="28"/>
      <c r="AC1034" s="23"/>
      <c r="AD1034" s="8"/>
      <c r="AE1034" s="8"/>
      <c r="AF1034" s="25"/>
      <c r="AG1034" s="6"/>
      <c r="AH1034" s="23"/>
      <c r="AI1034" s="173"/>
      <c r="AJ1034" s="26"/>
      <c r="AK1034" s="23"/>
      <c r="AL1034" s="25"/>
      <c r="AM1034" s="6"/>
      <c r="AN1034" s="23"/>
      <c r="AO1034" s="247"/>
      <c r="AP1034" s="243" t="str">
        <f>IF(AD1034="UI",VLOOKUP(AB1034,'Convert Internation Units'!$A$2:$D$33,4,FALSE),IF(AB1034="Penethamate hydroiodide",0.63,IF(AB1034="Benzylpenicillin Procaine /
 Benzathine Penicillin",0.61,IF(AB1034="Benzathine Penicillin",0.61,IF(AB1034="Procaine benzylpenicillin",0.61,IF(AB1034=Prodrug!E1031,Prodrug!E1031,Prodrug!E1031))))))</f>
        <v/>
      </c>
      <c r="AQ1034" s="240" t="str">
        <f>IFERROR((((Calculations!C1031*Calculations!G1031)/Calculations!E1031)*'Data Entry'!X1034),"")</f>
        <v/>
      </c>
      <c r="AR1034" s="141" t="str">
        <f>IFERROR(VLOOKUP(AB1034,Lists!$P$2:$Q$182,2,0),"")</f>
        <v/>
      </c>
      <c r="AS1034" s="143" t="str">
        <f>IF(AI1034="UI",VLOOKUP(AG1034,'Convert Internation Units'!$A$2:$D$33,4,FALSE),IF(AG1034="Penethamate hydroiodide",0.63,IF(AG1034="Benzylpenicillin Procaine /
 Benzathine Penicillin",0.61,IF(AG1034="Benzathine Penicillin",0.61,IF(AG1034="Procaine benzylpenicillin",0.61,IF(AG1034=Prodrug!F1031,Prodrug!F1031,Prodrug!F1031))))))</f>
        <v/>
      </c>
      <c r="AT1034" s="240" t="str">
        <f>IFERROR((((Calculations!K1031*Calculations!G1031)/Calculations!E1031)*'Data Entry'!X1034),"")</f>
        <v/>
      </c>
      <c r="AU1034" s="146" t="str">
        <f>IFERROR(VLOOKUP(AG1034,Lists!$P$2:$Q$182,2,0),"")</f>
        <v/>
      </c>
      <c r="AV1034" s="143" t="str">
        <f>IF(AL1034="UI",VLOOKUP(AJ1034,'Convert Internation Units'!$A$2:$D$33,4,FALSE),IF(AJ1034="Penethamate hydroiodide",0.63,IF(AJ1034="Benzylpenicillin Procaine /
 Benzathine Penicillin",0.61,IF(AJ1034="Benzathine Penicillin",0.61,IF(AJ1034="Procaine benzylpenicillin",0.61,IF(AJ1034=Prodrug!G1031,Prodrug!G1031,Prodrug!G1031))))))</f>
        <v/>
      </c>
      <c r="AW1034" s="240" t="str">
        <f>IFERROR((((Calculations!O1031*Calculations!G1031)/Calculations!E1031)*'Data Entry'!X1034),"")</f>
        <v/>
      </c>
      <c r="AX1034" s="146" t="str">
        <f>IFERROR(VLOOKUP(AJ1034,Lists!$P$2:$Q$182,2,0),"")</f>
        <v/>
      </c>
      <c r="AY1034" s="143" t="str">
        <f>IF(AO1034="UI",VLOOKUP(AM1034,'Convert Internation Units'!$A$2:$D$33,4,FALSE),IF(AM1034="Penethamate hydroiodide",0.63,IF(AM1034="Benzylpenicillin Procaine /
 Benzathine Penicillin",0.61,IF(AM1034="Benzathine Penicillin",0.61,IF(AM1034="Procaine benzylpenicillin",0.61,IF(AM1034=Prodrug!H1031,Prodrug!H1031,Prodrug!H1031))))))</f>
        <v/>
      </c>
      <c r="AZ1034" s="240" t="str">
        <f>IFERROR((((Calculations!S1031*Calculations!G1031)/Calculations!E1031)*'Data Entry'!X1034),"")</f>
        <v/>
      </c>
      <c r="BA1034" s="146" t="str">
        <f>IFERROR(VLOOKUP(AM1034,Lists!$P$2:$Q$182,2,0),"")</f>
        <v/>
      </c>
    </row>
    <row r="1035" spans="1:53" s="5" customFormat="1">
      <c r="A1035" s="116">
        <v>1029</v>
      </c>
      <c r="B1035" s="232"/>
      <c r="C1035" s="105"/>
      <c r="D1035" s="105"/>
      <c r="E1035" s="105"/>
      <c r="F1035" s="106"/>
      <c r="G1035" s="107"/>
      <c r="H1035" s="107"/>
      <c r="I1035" s="108"/>
      <c r="J1035" s="110"/>
      <c r="K1035" s="110"/>
      <c r="L1035" s="110"/>
      <c r="M1035" s="110"/>
      <c r="N1035" s="110"/>
      <c r="O1035" s="110"/>
      <c r="P1035" s="110"/>
      <c r="Q1035" s="110"/>
      <c r="R1035" s="110"/>
      <c r="S1035" s="110"/>
      <c r="T1035" s="110"/>
      <c r="U1035" s="110"/>
      <c r="V1035" s="110"/>
      <c r="W1035" s="109"/>
      <c r="X1035" s="111"/>
      <c r="Y1035" s="112"/>
      <c r="Z1035" s="112"/>
      <c r="AA1035" s="113"/>
      <c r="AB1035" s="114"/>
      <c r="AC1035" s="115"/>
      <c r="AD1035" s="113"/>
      <c r="AE1035" s="113"/>
      <c r="AF1035" s="112"/>
      <c r="AG1035" s="116"/>
      <c r="AH1035" s="115"/>
      <c r="AI1035" s="174"/>
      <c r="AJ1035" s="104"/>
      <c r="AK1035" s="115"/>
      <c r="AL1035" s="112"/>
      <c r="AM1035" s="116"/>
      <c r="AN1035" s="115"/>
      <c r="AO1035" s="248"/>
      <c r="AP1035" s="242" t="str">
        <f>IF(AD1035="UI",VLOOKUP(AB1035,'Convert Internation Units'!$A$2:$D$33,4,FALSE),IF(AB1035="Penethamate hydroiodide",0.63,IF(AB1035="Benzylpenicillin Procaine /
 Benzathine Penicillin",0.61,IF(AB1035="Benzathine Penicillin",0.61,IF(AB1035="Procaine benzylpenicillin",0.61,IF(AB1035=Prodrug!E1032,Prodrug!E1032,Prodrug!E1032))))))</f>
        <v/>
      </c>
      <c r="AQ1035" s="239" t="str">
        <f>IFERROR((((Calculations!C1032*Calculations!G1032)/Calculations!E1032)*'Data Entry'!X1035),"")</f>
        <v/>
      </c>
      <c r="AR1035" s="234" t="str">
        <f>IFERROR(VLOOKUP(AB1035,Lists!$P$2:$Q$182,2,0),"")</f>
        <v/>
      </c>
      <c r="AS1035" s="233" t="str">
        <f>IF(AI1035="UI",VLOOKUP(AG1035,'Convert Internation Units'!$A$2:$D$33,4,FALSE),IF(AG1035="Penethamate hydroiodide",0.63,IF(AG1035="Benzylpenicillin Procaine /
 Benzathine Penicillin",0.61,IF(AG1035="Benzathine Penicillin",0.61,IF(AG1035="Procaine benzylpenicillin",0.61,IF(AG1035=Prodrug!F1032,Prodrug!F1032,Prodrug!F1032))))))</f>
        <v/>
      </c>
      <c r="AT1035" s="239" t="str">
        <f>IFERROR((((Calculations!K1032*Calculations!G1032)/Calculations!E1032)*'Data Entry'!X1035),"")</f>
        <v/>
      </c>
      <c r="AU1035" s="235" t="str">
        <f>IFERROR(VLOOKUP(AG1035,Lists!$P$2:$Q$182,2,0),"")</f>
        <v/>
      </c>
      <c r="AV1035" s="233" t="str">
        <f>IF(AL1035="UI",VLOOKUP(AJ1035,'Convert Internation Units'!$A$2:$D$33,4,FALSE),IF(AJ1035="Penethamate hydroiodide",0.63,IF(AJ1035="Benzylpenicillin Procaine /
 Benzathine Penicillin",0.61,IF(AJ1035="Benzathine Penicillin",0.61,IF(AJ1035="Procaine benzylpenicillin",0.61,IF(AJ1035=Prodrug!G1032,Prodrug!G1032,Prodrug!G1032))))))</f>
        <v/>
      </c>
      <c r="AW1035" s="239" t="str">
        <f>IFERROR((((Calculations!O1032*Calculations!G1032)/Calculations!E1032)*'Data Entry'!X1035),"")</f>
        <v/>
      </c>
      <c r="AX1035" s="235" t="str">
        <f>IFERROR(VLOOKUP(AJ1035,Lists!$P$2:$Q$182,2,0),"")</f>
        <v/>
      </c>
      <c r="AY1035" s="233" t="str">
        <f>IF(AO1035="UI",VLOOKUP(AM1035,'Convert Internation Units'!$A$2:$D$33,4,FALSE),IF(AM1035="Penethamate hydroiodide",0.63,IF(AM1035="Benzylpenicillin Procaine /
 Benzathine Penicillin",0.61,IF(AM1035="Benzathine Penicillin",0.61,IF(AM1035="Procaine benzylpenicillin",0.61,IF(AM1035=Prodrug!H1032,Prodrug!H1032,Prodrug!H1032))))))</f>
        <v/>
      </c>
      <c r="AZ1035" s="239" t="str">
        <f>IFERROR((((Calculations!S1032*Calculations!G1032)/Calculations!E1032)*'Data Entry'!X1035),"")</f>
        <v/>
      </c>
      <c r="BA1035" s="235" t="str">
        <f>IFERROR(VLOOKUP(AM1035,Lists!$P$2:$Q$182,2,0),"")</f>
        <v/>
      </c>
    </row>
    <row r="1036" spans="1:53" s="5" customFormat="1">
      <c r="A1036" s="6">
        <v>1030</v>
      </c>
      <c r="B1036" s="231"/>
      <c r="C1036" s="7"/>
      <c r="D1036" s="7"/>
      <c r="E1036" s="7"/>
      <c r="F1036" s="67"/>
      <c r="G1036" s="79"/>
      <c r="H1036" s="79"/>
      <c r="I1036" s="75"/>
      <c r="J1036" s="76"/>
      <c r="K1036" s="76"/>
      <c r="L1036" s="76"/>
      <c r="M1036" s="76"/>
      <c r="N1036" s="76"/>
      <c r="O1036" s="76"/>
      <c r="P1036" s="76"/>
      <c r="Q1036" s="76"/>
      <c r="R1036" s="76"/>
      <c r="S1036" s="76"/>
      <c r="T1036" s="76"/>
      <c r="U1036" s="76"/>
      <c r="V1036" s="76"/>
      <c r="W1036" s="80"/>
      <c r="X1036" s="69"/>
      <c r="Y1036" s="25"/>
      <c r="Z1036" s="25"/>
      <c r="AA1036" s="8"/>
      <c r="AB1036" s="28"/>
      <c r="AC1036" s="23"/>
      <c r="AD1036" s="8"/>
      <c r="AE1036" s="8"/>
      <c r="AF1036" s="25"/>
      <c r="AG1036" s="6"/>
      <c r="AH1036" s="23"/>
      <c r="AI1036" s="173"/>
      <c r="AJ1036" s="26"/>
      <c r="AK1036" s="23"/>
      <c r="AL1036" s="25"/>
      <c r="AM1036" s="6"/>
      <c r="AN1036" s="23"/>
      <c r="AO1036" s="247"/>
      <c r="AP1036" s="243" t="str">
        <f>IF(AD1036="UI",VLOOKUP(AB1036,'Convert Internation Units'!$A$2:$D$33,4,FALSE),IF(AB1036="Penethamate hydroiodide",0.63,IF(AB1036="Benzylpenicillin Procaine /
 Benzathine Penicillin",0.61,IF(AB1036="Benzathine Penicillin",0.61,IF(AB1036="Procaine benzylpenicillin",0.61,IF(AB1036=Prodrug!E1033,Prodrug!E1033,Prodrug!E1033))))))</f>
        <v/>
      </c>
      <c r="AQ1036" s="240" t="str">
        <f>IFERROR((((Calculations!C1033*Calculations!G1033)/Calculations!E1033)*'Data Entry'!X1036),"")</f>
        <v/>
      </c>
      <c r="AR1036" s="141" t="str">
        <f>IFERROR(VLOOKUP(AB1036,Lists!$P$2:$Q$182,2,0),"")</f>
        <v/>
      </c>
      <c r="AS1036" s="143" t="str">
        <f>IF(AI1036="UI",VLOOKUP(AG1036,'Convert Internation Units'!$A$2:$D$33,4,FALSE),IF(AG1036="Penethamate hydroiodide",0.63,IF(AG1036="Benzylpenicillin Procaine /
 Benzathine Penicillin",0.61,IF(AG1036="Benzathine Penicillin",0.61,IF(AG1036="Procaine benzylpenicillin",0.61,IF(AG1036=Prodrug!F1033,Prodrug!F1033,Prodrug!F1033))))))</f>
        <v/>
      </c>
      <c r="AT1036" s="240" t="str">
        <f>IFERROR((((Calculations!K1033*Calculations!G1033)/Calculations!E1033)*'Data Entry'!X1036),"")</f>
        <v/>
      </c>
      <c r="AU1036" s="146" t="str">
        <f>IFERROR(VLOOKUP(AG1036,Lists!$P$2:$Q$182,2,0),"")</f>
        <v/>
      </c>
      <c r="AV1036" s="143" t="str">
        <f>IF(AL1036="UI",VLOOKUP(AJ1036,'Convert Internation Units'!$A$2:$D$33,4,FALSE),IF(AJ1036="Penethamate hydroiodide",0.63,IF(AJ1036="Benzylpenicillin Procaine /
 Benzathine Penicillin",0.61,IF(AJ1036="Benzathine Penicillin",0.61,IF(AJ1036="Procaine benzylpenicillin",0.61,IF(AJ1036=Prodrug!G1033,Prodrug!G1033,Prodrug!G1033))))))</f>
        <v/>
      </c>
      <c r="AW1036" s="240" t="str">
        <f>IFERROR((((Calculations!O1033*Calculations!G1033)/Calculations!E1033)*'Data Entry'!X1036),"")</f>
        <v/>
      </c>
      <c r="AX1036" s="146" t="str">
        <f>IFERROR(VLOOKUP(AJ1036,Lists!$P$2:$Q$182,2,0),"")</f>
        <v/>
      </c>
      <c r="AY1036" s="143" t="str">
        <f>IF(AO1036="UI",VLOOKUP(AM1036,'Convert Internation Units'!$A$2:$D$33,4,FALSE),IF(AM1036="Penethamate hydroiodide",0.63,IF(AM1036="Benzylpenicillin Procaine /
 Benzathine Penicillin",0.61,IF(AM1036="Benzathine Penicillin",0.61,IF(AM1036="Procaine benzylpenicillin",0.61,IF(AM1036=Prodrug!H1033,Prodrug!H1033,Prodrug!H1033))))))</f>
        <v/>
      </c>
      <c r="AZ1036" s="240" t="str">
        <f>IFERROR((((Calculations!S1033*Calculations!G1033)/Calculations!E1033)*'Data Entry'!X1036),"")</f>
        <v/>
      </c>
      <c r="BA1036" s="146" t="str">
        <f>IFERROR(VLOOKUP(AM1036,Lists!$P$2:$Q$182,2,0),"")</f>
        <v/>
      </c>
    </row>
    <row r="1037" spans="1:53" s="5" customFormat="1">
      <c r="A1037" s="116">
        <v>1031</v>
      </c>
      <c r="B1037" s="232"/>
      <c r="C1037" s="105"/>
      <c r="D1037" s="105"/>
      <c r="E1037" s="105"/>
      <c r="F1037" s="106"/>
      <c r="G1037" s="107"/>
      <c r="H1037" s="107"/>
      <c r="I1037" s="108"/>
      <c r="J1037" s="110"/>
      <c r="K1037" s="110"/>
      <c r="L1037" s="110"/>
      <c r="M1037" s="110"/>
      <c r="N1037" s="110"/>
      <c r="O1037" s="110"/>
      <c r="P1037" s="110"/>
      <c r="Q1037" s="110"/>
      <c r="R1037" s="110"/>
      <c r="S1037" s="110"/>
      <c r="T1037" s="110"/>
      <c r="U1037" s="110"/>
      <c r="V1037" s="110"/>
      <c r="W1037" s="109"/>
      <c r="X1037" s="111"/>
      <c r="Y1037" s="112"/>
      <c r="Z1037" s="112"/>
      <c r="AA1037" s="113"/>
      <c r="AB1037" s="114"/>
      <c r="AC1037" s="115"/>
      <c r="AD1037" s="113"/>
      <c r="AE1037" s="113"/>
      <c r="AF1037" s="112"/>
      <c r="AG1037" s="116"/>
      <c r="AH1037" s="115"/>
      <c r="AI1037" s="174"/>
      <c r="AJ1037" s="104"/>
      <c r="AK1037" s="115"/>
      <c r="AL1037" s="112"/>
      <c r="AM1037" s="116"/>
      <c r="AN1037" s="115"/>
      <c r="AO1037" s="248"/>
      <c r="AP1037" s="242" t="str">
        <f>IF(AD1037="UI",VLOOKUP(AB1037,'Convert Internation Units'!$A$2:$D$33,4,FALSE),IF(AB1037="Penethamate hydroiodide",0.63,IF(AB1037="Benzylpenicillin Procaine /
 Benzathine Penicillin",0.61,IF(AB1037="Benzathine Penicillin",0.61,IF(AB1037="Procaine benzylpenicillin",0.61,IF(AB1037=Prodrug!E1034,Prodrug!E1034,Prodrug!E1034))))))</f>
        <v/>
      </c>
      <c r="AQ1037" s="239" t="str">
        <f>IFERROR((((Calculations!C1034*Calculations!G1034)/Calculations!E1034)*'Data Entry'!X1037),"")</f>
        <v/>
      </c>
      <c r="AR1037" s="234" t="str">
        <f>IFERROR(VLOOKUP(AB1037,Lists!$P$2:$Q$182,2,0),"")</f>
        <v/>
      </c>
      <c r="AS1037" s="233" t="str">
        <f>IF(AI1037="UI",VLOOKUP(AG1037,'Convert Internation Units'!$A$2:$D$33,4,FALSE),IF(AG1037="Penethamate hydroiodide",0.63,IF(AG1037="Benzylpenicillin Procaine /
 Benzathine Penicillin",0.61,IF(AG1037="Benzathine Penicillin",0.61,IF(AG1037="Procaine benzylpenicillin",0.61,IF(AG1037=Prodrug!F1034,Prodrug!F1034,Prodrug!F1034))))))</f>
        <v/>
      </c>
      <c r="AT1037" s="239" t="str">
        <f>IFERROR((((Calculations!K1034*Calculations!G1034)/Calculations!E1034)*'Data Entry'!X1037),"")</f>
        <v/>
      </c>
      <c r="AU1037" s="235" t="str">
        <f>IFERROR(VLOOKUP(AG1037,Lists!$P$2:$Q$182,2,0),"")</f>
        <v/>
      </c>
      <c r="AV1037" s="233" t="str">
        <f>IF(AL1037="UI",VLOOKUP(AJ1037,'Convert Internation Units'!$A$2:$D$33,4,FALSE),IF(AJ1037="Penethamate hydroiodide",0.63,IF(AJ1037="Benzylpenicillin Procaine /
 Benzathine Penicillin",0.61,IF(AJ1037="Benzathine Penicillin",0.61,IF(AJ1037="Procaine benzylpenicillin",0.61,IF(AJ1037=Prodrug!G1034,Prodrug!G1034,Prodrug!G1034))))))</f>
        <v/>
      </c>
      <c r="AW1037" s="239" t="str">
        <f>IFERROR((((Calculations!O1034*Calculations!G1034)/Calculations!E1034)*'Data Entry'!X1037),"")</f>
        <v/>
      </c>
      <c r="AX1037" s="235" t="str">
        <f>IFERROR(VLOOKUP(AJ1037,Lists!$P$2:$Q$182,2,0),"")</f>
        <v/>
      </c>
      <c r="AY1037" s="233" t="str">
        <f>IF(AO1037="UI",VLOOKUP(AM1037,'Convert Internation Units'!$A$2:$D$33,4,FALSE),IF(AM1037="Penethamate hydroiodide",0.63,IF(AM1037="Benzylpenicillin Procaine /
 Benzathine Penicillin",0.61,IF(AM1037="Benzathine Penicillin",0.61,IF(AM1037="Procaine benzylpenicillin",0.61,IF(AM1037=Prodrug!H1034,Prodrug!H1034,Prodrug!H1034))))))</f>
        <v/>
      </c>
      <c r="AZ1037" s="239" t="str">
        <f>IFERROR((((Calculations!S1034*Calculations!G1034)/Calculations!E1034)*'Data Entry'!X1037),"")</f>
        <v/>
      </c>
      <c r="BA1037" s="235" t="str">
        <f>IFERROR(VLOOKUP(AM1037,Lists!$P$2:$Q$182,2,0),"")</f>
        <v/>
      </c>
    </row>
    <row r="1038" spans="1:53" s="5" customFormat="1">
      <c r="A1038" s="6">
        <v>1032</v>
      </c>
      <c r="B1038" s="231"/>
      <c r="C1038" s="7"/>
      <c r="D1038" s="7"/>
      <c r="E1038" s="7"/>
      <c r="F1038" s="67"/>
      <c r="G1038" s="79"/>
      <c r="H1038" s="79"/>
      <c r="I1038" s="75"/>
      <c r="J1038" s="76"/>
      <c r="K1038" s="76"/>
      <c r="L1038" s="76"/>
      <c r="M1038" s="76"/>
      <c r="N1038" s="76"/>
      <c r="O1038" s="76"/>
      <c r="P1038" s="76"/>
      <c r="Q1038" s="76"/>
      <c r="R1038" s="76"/>
      <c r="S1038" s="76"/>
      <c r="T1038" s="76"/>
      <c r="U1038" s="76"/>
      <c r="V1038" s="76"/>
      <c r="W1038" s="80"/>
      <c r="X1038" s="69"/>
      <c r="Y1038" s="25"/>
      <c r="Z1038" s="25"/>
      <c r="AA1038" s="8"/>
      <c r="AB1038" s="28"/>
      <c r="AC1038" s="23"/>
      <c r="AD1038" s="8"/>
      <c r="AE1038" s="8"/>
      <c r="AF1038" s="25"/>
      <c r="AG1038" s="6"/>
      <c r="AH1038" s="23"/>
      <c r="AI1038" s="173"/>
      <c r="AJ1038" s="26"/>
      <c r="AK1038" s="23"/>
      <c r="AL1038" s="25"/>
      <c r="AM1038" s="6"/>
      <c r="AN1038" s="23"/>
      <c r="AO1038" s="247"/>
      <c r="AP1038" s="243" t="str">
        <f>IF(AD1038="UI",VLOOKUP(AB1038,'Convert Internation Units'!$A$2:$D$33,4,FALSE),IF(AB1038="Penethamate hydroiodide",0.63,IF(AB1038="Benzylpenicillin Procaine /
 Benzathine Penicillin",0.61,IF(AB1038="Benzathine Penicillin",0.61,IF(AB1038="Procaine benzylpenicillin",0.61,IF(AB1038=Prodrug!E1035,Prodrug!E1035,Prodrug!E1035))))))</f>
        <v/>
      </c>
      <c r="AQ1038" s="240" t="str">
        <f>IFERROR((((Calculations!C1035*Calculations!G1035)/Calculations!E1035)*'Data Entry'!X1038),"")</f>
        <v/>
      </c>
      <c r="AR1038" s="141" t="str">
        <f>IFERROR(VLOOKUP(AB1038,Lists!$P$2:$Q$182,2,0),"")</f>
        <v/>
      </c>
      <c r="AS1038" s="143" t="str">
        <f>IF(AI1038="UI",VLOOKUP(AG1038,'Convert Internation Units'!$A$2:$D$33,4,FALSE),IF(AG1038="Penethamate hydroiodide",0.63,IF(AG1038="Benzylpenicillin Procaine /
 Benzathine Penicillin",0.61,IF(AG1038="Benzathine Penicillin",0.61,IF(AG1038="Procaine benzylpenicillin",0.61,IF(AG1038=Prodrug!F1035,Prodrug!F1035,Prodrug!F1035))))))</f>
        <v/>
      </c>
      <c r="AT1038" s="240" t="str">
        <f>IFERROR((((Calculations!K1035*Calculations!G1035)/Calculations!E1035)*'Data Entry'!X1038),"")</f>
        <v/>
      </c>
      <c r="AU1038" s="146" t="str">
        <f>IFERROR(VLOOKUP(AG1038,Lists!$P$2:$Q$182,2,0),"")</f>
        <v/>
      </c>
      <c r="AV1038" s="143" t="str">
        <f>IF(AL1038="UI",VLOOKUP(AJ1038,'Convert Internation Units'!$A$2:$D$33,4,FALSE),IF(AJ1038="Penethamate hydroiodide",0.63,IF(AJ1038="Benzylpenicillin Procaine /
 Benzathine Penicillin",0.61,IF(AJ1038="Benzathine Penicillin",0.61,IF(AJ1038="Procaine benzylpenicillin",0.61,IF(AJ1038=Prodrug!G1035,Prodrug!G1035,Prodrug!G1035))))))</f>
        <v/>
      </c>
      <c r="AW1038" s="240" t="str">
        <f>IFERROR((((Calculations!O1035*Calculations!G1035)/Calculations!E1035)*'Data Entry'!X1038),"")</f>
        <v/>
      </c>
      <c r="AX1038" s="146" t="str">
        <f>IFERROR(VLOOKUP(AJ1038,Lists!$P$2:$Q$182,2,0),"")</f>
        <v/>
      </c>
      <c r="AY1038" s="143" t="str">
        <f>IF(AO1038="UI",VLOOKUP(AM1038,'Convert Internation Units'!$A$2:$D$33,4,FALSE),IF(AM1038="Penethamate hydroiodide",0.63,IF(AM1038="Benzylpenicillin Procaine /
 Benzathine Penicillin",0.61,IF(AM1038="Benzathine Penicillin",0.61,IF(AM1038="Procaine benzylpenicillin",0.61,IF(AM1038=Prodrug!H1035,Prodrug!H1035,Prodrug!H1035))))))</f>
        <v/>
      </c>
      <c r="AZ1038" s="240" t="str">
        <f>IFERROR((((Calculations!S1035*Calculations!G1035)/Calculations!E1035)*'Data Entry'!X1038),"")</f>
        <v/>
      </c>
      <c r="BA1038" s="146" t="str">
        <f>IFERROR(VLOOKUP(AM1038,Lists!$P$2:$Q$182,2,0),"")</f>
        <v/>
      </c>
    </row>
    <row r="1039" spans="1:53" s="5" customFormat="1">
      <c r="A1039" s="116">
        <v>1033</v>
      </c>
      <c r="B1039" s="232"/>
      <c r="C1039" s="105"/>
      <c r="D1039" s="105"/>
      <c r="E1039" s="105"/>
      <c r="F1039" s="106"/>
      <c r="G1039" s="107"/>
      <c r="H1039" s="107"/>
      <c r="I1039" s="108"/>
      <c r="J1039" s="110"/>
      <c r="K1039" s="110"/>
      <c r="L1039" s="110"/>
      <c r="M1039" s="110"/>
      <c r="N1039" s="110"/>
      <c r="O1039" s="110"/>
      <c r="P1039" s="110"/>
      <c r="Q1039" s="110"/>
      <c r="R1039" s="110"/>
      <c r="S1039" s="110"/>
      <c r="T1039" s="110"/>
      <c r="U1039" s="110"/>
      <c r="V1039" s="110"/>
      <c r="W1039" s="109"/>
      <c r="X1039" s="111"/>
      <c r="Y1039" s="112"/>
      <c r="Z1039" s="112"/>
      <c r="AA1039" s="113"/>
      <c r="AB1039" s="114"/>
      <c r="AC1039" s="115"/>
      <c r="AD1039" s="113"/>
      <c r="AE1039" s="113"/>
      <c r="AF1039" s="112"/>
      <c r="AG1039" s="116"/>
      <c r="AH1039" s="115"/>
      <c r="AI1039" s="174"/>
      <c r="AJ1039" s="104"/>
      <c r="AK1039" s="115"/>
      <c r="AL1039" s="112"/>
      <c r="AM1039" s="116"/>
      <c r="AN1039" s="115"/>
      <c r="AO1039" s="248"/>
      <c r="AP1039" s="242" t="str">
        <f>IF(AD1039="UI",VLOOKUP(AB1039,'Convert Internation Units'!$A$2:$D$33,4,FALSE),IF(AB1039="Penethamate hydroiodide",0.63,IF(AB1039="Benzylpenicillin Procaine /
 Benzathine Penicillin",0.61,IF(AB1039="Benzathine Penicillin",0.61,IF(AB1039="Procaine benzylpenicillin",0.61,IF(AB1039=Prodrug!E1036,Prodrug!E1036,Prodrug!E1036))))))</f>
        <v/>
      </c>
      <c r="AQ1039" s="239" t="str">
        <f>IFERROR((((Calculations!C1036*Calculations!G1036)/Calculations!E1036)*'Data Entry'!X1039),"")</f>
        <v/>
      </c>
      <c r="AR1039" s="234" t="str">
        <f>IFERROR(VLOOKUP(AB1039,Lists!$P$2:$Q$182,2,0),"")</f>
        <v/>
      </c>
      <c r="AS1039" s="233" t="str">
        <f>IF(AI1039="UI",VLOOKUP(AG1039,'Convert Internation Units'!$A$2:$D$33,4,FALSE),IF(AG1039="Penethamate hydroiodide",0.63,IF(AG1039="Benzylpenicillin Procaine /
 Benzathine Penicillin",0.61,IF(AG1039="Benzathine Penicillin",0.61,IF(AG1039="Procaine benzylpenicillin",0.61,IF(AG1039=Prodrug!F1036,Prodrug!F1036,Prodrug!F1036))))))</f>
        <v/>
      </c>
      <c r="AT1039" s="239" t="str">
        <f>IFERROR((((Calculations!K1036*Calculations!G1036)/Calculations!E1036)*'Data Entry'!X1039),"")</f>
        <v/>
      </c>
      <c r="AU1039" s="235" t="str">
        <f>IFERROR(VLOOKUP(AG1039,Lists!$P$2:$Q$182,2,0),"")</f>
        <v/>
      </c>
      <c r="AV1039" s="233" t="str">
        <f>IF(AL1039="UI",VLOOKUP(AJ1039,'Convert Internation Units'!$A$2:$D$33,4,FALSE),IF(AJ1039="Penethamate hydroiodide",0.63,IF(AJ1039="Benzylpenicillin Procaine /
 Benzathine Penicillin",0.61,IF(AJ1039="Benzathine Penicillin",0.61,IF(AJ1039="Procaine benzylpenicillin",0.61,IF(AJ1039=Prodrug!G1036,Prodrug!G1036,Prodrug!G1036))))))</f>
        <v/>
      </c>
      <c r="AW1039" s="239" t="str">
        <f>IFERROR((((Calculations!O1036*Calculations!G1036)/Calculations!E1036)*'Data Entry'!X1039),"")</f>
        <v/>
      </c>
      <c r="AX1039" s="235" t="str">
        <f>IFERROR(VLOOKUP(AJ1039,Lists!$P$2:$Q$182,2,0),"")</f>
        <v/>
      </c>
      <c r="AY1039" s="233" t="str">
        <f>IF(AO1039="UI",VLOOKUP(AM1039,'Convert Internation Units'!$A$2:$D$33,4,FALSE),IF(AM1039="Penethamate hydroiodide",0.63,IF(AM1039="Benzylpenicillin Procaine /
 Benzathine Penicillin",0.61,IF(AM1039="Benzathine Penicillin",0.61,IF(AM1039="Procaine benzylpenicillin",0.61,IF(AM1039=Prodrug!H1036,Prodrug!H1036,Prodrug!H1036))))))</f>
        <v/>
      </c>
      <c r="AZ1039" s="239" t="str">
        <f>IFERROR((((Calculations!S1036*Calculations!G1036)/Calculations!E1036)*'Data Entry'!X1039),"")</f>
        <v/>
      </c>
      <c r="BA1039" s="235" t="str">
        <f>IFERROR(VLOOKUP(AM1039,Lists!$P$2:$Q$182,2,0),"")</f>
        <v/>
      </c>
    </row>
    <row r="1040" spans="1:53" s="5" customFormat="1">
      <c r="A1040" s="6">
        <v>1034</v>
      </c>
      <c r="B1040" s="231"/>
      <c r="C1040" s="7"/>
      <c r="D1040" s="7"/>
      <c r="E1040" s="7"/>
      <c r="F1040" s="67"/>
      <c r="G1040" s="79"/>
      <c r="H1040" s="79"/>
      <c r="I1040" s="75"/>
      <c r="J1040" s="76"/>
      <c r="K1040" s="76"/>
      <c r="L1040" s="76"/>
      <c r="M1040" s="76"/>
      <c r="N1040" s="76"/>
      <c r="O1040" s="76"/>
      <c r="P1040" s="76"/>
      <c r="Q1040" s="76"/>
      <c r="R1040" s="76"/>
      <c r="S1040" s="76"/>
      <c r="T1040" s="76"/>
      <c r="U1040" s="76"/>
      <c r="V1040" s="76"/>
      <c r="W1040" s="80"/>
      <c r="X1040" s="69"/>
      <c r="Y1040" s="25"/>
      <c r="Z1040" s="25"/>
      <c r="AA1040" s="8"/>
      <c r="AB1040" s="28"/>
      <c r="AC1040" s="23"/>
      <c r="AD1040" s="8"/>
      <c r="AE1040" s="8"/>
      <c r="AF1040" s="25"/>
      <c r="AG1040" s="6"/>
      <c r="AH1040" s="23"/>
      <c r="AI1040" s="173"/>
      <c r="AJ1040" s="26"/>
      <c r="AK1040" s="23"/>
      <c r="AL1040" s="25"/>
      <c r="AM1040" s="6"/>
      <c r="AN1040" s="23"/>
      <c r="AO1040" s="247"/>
      <c r="AP1040" s="243" t="str">
        <f>IF(AD1040="UI",VLOOKUP(AB1040,'Convert Internation Units'!$A$2:$D$33,4,FALSE),IF(AB1040="Penethamate hydroiodide",0.63,IF(AB1040="Benzylpenicillin Procaine /
 Benzathine Penicillin",0.61,IF(AB1040="Benzathine Penicillin",0.61,IF(AB1040="Procaine benzylpenicillin",0.61,IF(AB1040=Prodrug!E1037,Prodrug!E1037,Prodrug!E1037))))))</f>
        <v/>
      </c>
      <c r="AQ1040" s="240" t="str">
        <f>IFERROR((((Calculations!C1037*Calculations!G1037)/Calculations!E1037)*'Data Entry'!X1040),"")</f>
        <v/>
      </c>
      <c r="AR1040" s="141" t="str">
        <f>IFERROR(VLOOKUP(AB1040,Lists!$P$2:$Q$182,2,0),"")</f>
        <v/>
      </c>
      <c r="AS1040" s="143" t="str">
        <f>IF(AI1040="UI",VLOOKUP(AG1040,'Convert Internation Units'!$A$2:$D$33,4,FALSE),IF(AG1040="Penethamate hydroiodide",0.63,IF(AG1040="Benzylpenicillin Procaine /
 Benzathine Penicillin",0.61,IF(AG1040="Benzathine Penicillin",0.61,IF(AG1040="Procaine benzylpenicillin",0.61,IF(AG1040=Prodrug!F1037,Prodrug!F1037,Prodrug!F1037))))))</f>
        <v/>
      </c>
      <c r="AT1040" s="240" t="str">
        <f>IFERROR((((Calculations!K1037*Calculations!G1037)/Calculations!E1037)*'Data Entry'!X1040),"")</f>
        <v/>
      </c>
      <c r="AU1040" s="146" t="str">
        <f>IFERROR(VLOOKUP(AG1040,Lists!$P$2:$Q$182,2,0),"")</f>
        <v/>
      </c>
      <c r="AV1040" s="143" t="str">
        <f>IF(AL1040="UI",VLOOKUP(AJ1040,'Convert Internation Units'!$A$2:$D$33,4,FALSE),IF(AJ1040="Penethamate hydroiodide",0.63,IF(AJ1040="Benzylpenicillin Procaine /
 Benzathine Penicillin",0.61,IF(AJ1040="Benzathine Penicillin",0.61,IF(AJ1040="Procaine benzylpenicillin",0.61,IF(AJ1040=Prodrug!G1037,Prodrug!G1037,Prodrug!G1037))))))</f>
        <v/>
      </c>
      <c r="AW1040" s="240" t="str">
        <f>IFERROR((((Calculations!O1037*Calculations!G1037)/Calculations!E1037)*'Data Entry'!X1040),"")</f>
        <v/>
      </c>
      <c r="AX1040" s="146" t="str">
        <f>IFERROR(VLOOKUP(AJ1040,Lists!$P$2:$Q$182,2,0),"")</f>
        <v/>
      </c>
      <c r="AY1040" s="143" t="str">
        <f>IF(AO1040="UI",VLOOKUP(AM1040,'Convert Internation Units'!$A$2:$D$33,4,FALSE),IF(AM1040="Penethamate hydroiodide",0.63,IF(AM1040="Benzylpenicillin Procaine /
 Benzathine Penicillin",0.61,IF(AM1040="Benzathine Penicillin",0.61,IF(AM1040="Procaine benzylpenicillin",0.61,IF(AM1040=Prodrug!H1037,Prodrug!H1037,Prodrug!H1037))))))</f>
        <v/>
      </c>
      <c r="AZ1040" s="240" t="str">
        <f>IFERROR((((Calculations!S1037*Calculations!G1037)/Calculations!E1037)*'Data Entry'!X1040),"")</f>
        <v/>
      </c>
      <c r="BA1040" s="146" t="str">
        <f>IFERROR(VLOOKUP(AM1040,Lists!$P$2:$Q$182,2,0),"")</f>
        <v/>
      </c>
    </row>
    <row r="1041" spans="1:53" s="5" customFormat="1">
      <c r="A1041" s="116">
        <v>1035</v>
      </c>
      <c r="B1041" s="232"/>
      <c r="C1041" s="105"/>
      <c r="D1041" s="105"/>
      <c r="E1041" s="105"/>
      <c r="F1041" s="106"/>
      <c r="G1041" s="107"/>
      <c r="H1041" s="107"/>
      <c r="I1041" s="108"/>
      <c r="J1041" s="110"/>
      <c r="K1041" s="110"/>
      <c r="L1041" s="110"/>
      <c r="M1041" s="110"/>
      <c r="N1041" s="110"/>
      <c r="O1041" s="110"/>
      <c r="P1041" s="110"/>
      <c r="Q1041" s="110"/>
      <c r="R1041" s="110"/>
      <c r="S1041" s="110"/>
      <c r="T1041" s="110"/>
      <c r="U1041" s="110"/>
      <c r="V1041" s="110"/>
      <c r="W1041" s="109"/>
      <c r="X1041" s="111"/>
      <c r="Y1041" s="112"/>
      <c r="Z1041" s="112"/>
      <c r="AA1041" s="113"/>
      <c r="AB1041" s="114"/>
      <c r="AC1041" s="115"/>
      <c r="AD1041" s="113"/>
      <c r="AE1041" s="113"/>
      <c r="AF1041" s="112"/>
      <c r="AG1041" s="116"/>
      <c r="AH1041" s="115"/>
      <c r="AI1041" s="174"/>
      <c r="AJ1041" s="104"/>
      <c r="AK1041" s="115"/>
      <c r="AL1041" s="112"/>
      <c r="AM1041" s="116"/>
      <c r="AN1041" s="115"/>
      <c r="AO1041" s="248"/>
      <c r="AP1041" s="242" t="str">
        <f>IF(AD1041="UI",VLOOKUP(AB1041,'Convert Internation Units'!$A$2:$D$33,4,FALSE),IF(AB1041="Penethamate hydroiodide",0.63,IF(AB1041="Benzylpenicillin Procaine /
 Benzathine Penicillin",0.61,IF(AB1041="Benzathine Penicillin",0.61,IF(AB1041="Procaine benzylpenicillin",0.61,IF(AB1041=Prodrug!E1038,Prodrug!E1038,Prodrug!E1038))))))</f>
        <v/>
      </c>
      <c r="AQ1041" s="239" t="str">
        <f>IFERROR((((Calculations!C1038*Calculations!G1038)/Calculations!E1038)*'Data Entry'!X1041),"")</f>
        <v/>
      </c>
      <c r="AR1041" s="234" t="str">
        <f>IFERROR(VLOOKUP(AB1041,Lists!$P$2:$Q$182,2,0),"")</f>
        <v/>
      </c>
      <c r="AS1041" s="233" t="str">
        <f>IF(AI1041="UI",VLOOKUP(AG1041,'Convert Internation Units'!$A$2:$D$33,4,FALSE),IF(AG1041="Penethamate hydroiodide",0.63,IF(AG1041="Benzylpenicillin Procaine /
 Benzathine Penicillin",0.61,IF(AG1041="Benzathine Penicillin",0.61,IF(AG1041="Procaine benzylpenicillin",0.61,IF(AG1041=Prodrug!F1038,Prodrug!F1038,Prodrug!F1038))))))</f>
        <v/>
      </c>
      <c r="AT1041" s="239" t="str">
        <f>IFERROR((((Calculations!K1038*Calculations!G1038)/Calculations!E1038)*'Data Entry'!X1041),"")</f>
        <v/>
      </c>
      <c r="AU1041" s="235" t="str">
        <f>IFERROR(VLOOKUP(AG1041,Lists!$P$2:$Q$182,2,0),"")</f>
        <v/>
      </c>
      <c r="AV1041" s="233" t="str">
        <f>IF(AL1041="UI",VLOOKUP(AJ1041,'Convert Internation Units'!$A$2:$D$33,4,FALSE),IF(AJ1041="Penethamate hydroiodide",0.63,IF(AJ1041="Benzylpenicillin Procaine /
 Benzathine Penicillin",0.61,IF(AJ1041="Benzathine Penicillin",0.61,IF(AJ1041="Procaine benzylpenicillin",0.61,IF(AJ1041=Prodrug!G1038,Prodrug!G1038,Prodrug!G1038))))))</f>
        <v/>
      </c>
      <c r="AW1041" s="239" t="str">
        <f>IFERROR((((Calculations!O1038*Calculations!G1038)/Calculations!E1038)*'Data Entry'!X1041),"")</f>
        <v/>
      </c>
      <c r="AX1041" s="235" t="str">
        <f>IFERROR(VLOOKUP(AJ1041,Lists!$P$2:$Q$182,2,0),"")</f>
        <v/>
      </c>
      <c r="AY1041" s="233" t="str">
        <f>IF(AO1041="UI",VLOOKUP(AM1041,'Convert Internation Units'!$A$2:$D$33,4,FALSE),IF(AM1041="Penethamate hydroiodide",0.63,IF(AM1041="Benzylpenicillin Procaine /
 Benzathine Penicillin",0.61,IF(AM1041="Benzathine Penicillin",0.61,IF(AM1041="Procaine benzylpenicillin",0.61,IF(AM1041=Prodrug!H1038,Prodrug!H1038,Prodrug!H1038))))))</f>
        <v/>
      </c>
      <c r="AZ1041" s="239" t="str">
        <f>IFERROR((((Calculations!S1038*Calculations!G1038)/Calculations!E1038)*'Data Entry'!X1041),"")</f>
        <v/>
      </c>
      <c r="BA1041" s="235" t="str">
        <f>IFERROR(VLOOKUP(AM1041,Lists!$P$2:$Q$182,2,0),"")</f>
        <v/>
      </c>
    </row>
    <row r="1042" spans="1:53" s="5" customFormat="1">
      <c r="A1042" s="6">
        <v>1036</v>
      </c>
      <c r="B1042" s="231"/>
      <c r="C1042" s="7"/>
      <c r="D1042" s="7"/>
      <c r="E1042" s="7"/>
      <c r="F1042" s="67"/>
      <c r="G1042" s="79"/>
      <c r="H1042" s="79"/>
      <c r="I1042" s="75"/>
      <c r="J1042" s="76"/>
      <c r="K1042" s="76"/>
      <c r="L1042" s="76"/>
      <c r="M1042" s="76"/>
      <c r="N1042" s="76"/>
      <c r="O1042" s="76"/>
      <c r="P1042" s="76"/>
      <c r="Q1042" s="76"/>
      <c r="R1042" s="76"/>
      <c r="S1042" s="76"/>
      <c r="T1042" s="76"/>
      <c r="U1042" s="76"/>
      <c r="V1042" s="76"/>
      <c r="W1042" s="80"/>
      <c r="X1042" s="69"/>
      <c r="Y1042" s="25"/>
      <c r="Z1042" s="25"/>
      <c r="AA1042" s="8"/>
      <c r="AB1042" s="28"/>
      <c r="AC1042" s="23"/>
      <c r="AD1042" s="8"/>
      <c r="AE1042" s="8"/>
      <c r="AF1042" s="25"/>
      <c r="AG1042" s="6"/>
      <c r="AH1042" s="23"/>
      <c r="AI1042" s="173"/>
      <c r="AJ1042" s="26"/>
      <c r="AK1042" s="23"/>
      <c r="AL1042" s="25"/>
      <c r="AM1042" s="6"/>
      <c r="AN1042" s="23"/>
      <c r="AO1042" s="247"/>
      <c r="AP1042" s="243" t="str">
        <f>IF(AD1042="UI",VLOOKUP(AB1042,'Convert Internation Units'!$A$2:$D$33,4,FALSE),IF(AB1042="Penethamate hydroiodide",0.63,IF(AB1042="Benzylpenicillin Procaine /
 Benzathine Penicillin",0.61,IF(AB1042="Benzathine Penicillin",0.61,IF(AB1042="Procaine benzylpenicillin",0.61,IF(AB1042=Prodrug!E1039,Prodrug!E1039,Prodrug!E1039))))))</f>
        <v/>
      </c>
      <c r="AQ1042" s="240" t="str">
        <f>IFERROR((((Calculations!C1039*Calculations!G1039)/Calculations!E1039)*'Data Entry'!X1042),"")</f>
        <v/>
      </c>
      <c r="AR1042" s="141" t="str">
        <f>IFERROR(VLOOKUP(AB1042,Lists!$P$2:$Q$182,2,0),"")</f>
        <v/>
      </c>
      <c r="AS1042" s="143" t="str">
        <f>IF(AI1042="UI",VLOOKUP(AG1042,'Convert Internation Units'!$A$2:$D$33,4,FALSE),IF(AG1042="Penethamate hydroiodide",0.63,IF(AG1042="Benzylpenicillin Procaine /
 Benzathine Penicillin",0.61,IF(AG1042="Benzathine Penicillin",0.61,IF(AG1042="Procaine benzylpenicillin",0.61,IF(AG1042=Prodrug!F1039,Prodrug!F1039,Prodrug!F1039))))))</f>
        <v/>
      </c>
      <c r="AT1042" s="240" t="str">
        <f>IFERROR((((Calculations!K1039*Calculations!G1039)/Calculations!E1039)*'Data Entry'!X1042),"")</f>
        <v/>
      </c>
      <c r="AU1042" s="146" t="str">
        <f>IFERROR(VLOOKUP(AG1042,Lists!$P$2:$Q$182,2,0),"")</f>
        <v/>
      </c>
      <c r="AV1042" s="143" t="str">
        <f>IF(AL1042="UI",VLOOKUP(AJ1042,'Convert Internation Units'!$A$2:$D$33,4,FALSE),IF(AJ1042="Penethamate hydroiodide",0.63,IF(AJ1042="Benzylpenicillin Procaine /
 Benzathine Penicillin",0.61,IF(AJ1042="Benzathine Penicillin",0.61,IF(AJ1042="Procaine benzylpenicillin",0.61,IF(AJ1042=Prodrug!G1039,Prodrug!G1039,Prodrug!G1039))))))</f>
        <v/>
      </c>
      <c r="AW1042" s="240" t="str">
        <f>IFERROR((((Calculations!O1039*Calculations!G1039)/Calculations!E1039)*'Data Entry'!X1042),"")</f>
        <v/>
      </c>
      <c r="AX1042" s="146" t="str">
        <f>IFERROR(VLOOKUP(AJ1042,Lists!$P$2:$Q$182,2,0),"")</f>
        <v/>
      </c>
      <c r="AY1042" s="143" t="str">
        <f>IF(AO1042="UI",VLOOKUP(AM1042,'Convert Internation Units'!$A$2:$D$33,4,FALSE),IF(AM1042="Penethamate hydroiodide",0.63,IF(AM1042="Benzylpenicillin Procaine /
 Benzathine Penicillin",0.61,IF(AM1042="Benzathine Penicillin",0.61,IF(AM1042="Procaine benzylpenicillin",0.61,IF(AM1042=Prodrug!H1039,Prodrug!H1039,Prodrug!H1039))))))</f>
        <v/>
      </c>
      <c r="AZ1042" s="240" t="str">
        <f>IFERROR((((Calculations!S1039*Calculations!G1039)/Calculations!E1039)*'Data Entry'!X1042),"")</f>
        <v/>
      </c>
      <c r="BA1042" s="146" t="str">
        <f>IFERROR(VLOOKUP(AM1042,Lists!$P$2:$Q$182,2,0),"")</f>
        <v/>
      </c>
    </row>
    <row r="1043" spans="1:53" s="5" customFormat="1">
      <c r="A1043" s="116">
        <v>1037</v>
      </c>
      <c r="B1043" s="232"/>
      <c r="C1043" s="105"/>
      <c r="D1043" s="105"/>
      <c r="E1043" s="105"/>
      <c r="F1043" s="106"/>
      <c r="G1043" s="107"/>
      <c r="H1043" s="107"/>
      <c r="I1043" s="108"/>
      <c r="J1043" s="110"/>
      <c r="K1043" s="110"/>
      <c r="L1043" s="110"/>
      <c r="M1043" s="110"/>
      <c r="N1043" s="110"/>
      <c r="O1043" s="110"/>
      <c r="P1043" s="110"/>
      <c r="Q1043" s="110"/>
      <c r="R1043" s="110"/>
      <c r="S1043" s="110"/>
      <c r="T1043" s="110"/>
      <c r="U1043" s="110"/>
      <c r="V1043" s="110"/>
      <c r="W1043" s="109"/>
      <c r="X1043" s="111"/>
      <c r="Y1043" s="112"/>
      <c r="Z1043" s="112"/>
      <c r="AA1043" s="113"/>
      <c r="AB1043" s="114"/>
      <c r="AC1043" s="115"/>
      <c r="AD1043" s="113"/>
      <c r="AE1043" s="113"/>
      <c r="AF1043" s="112"/>
      <c r="AG1043" s="116"/>
      <c r="AH1043" s="115"/>
      <c r="AI1043" s="174"/>
      <c r="AJ1043" s="104"/>
      <c r="AK1043" s="115"/>
      <c r="AL1043" s="112"/>
      <c r="AM1043" s="116"/>
      <c r="AN1043" s="115"/>
      <c r="AO1043" s="248"/>
      <c r="AP1043" s="242" t="str">
        <f>IF(AD1043="UI",VLOOKUP(AB1043,'Convert Internation Units'!$A$2:$D$33,4,FALSE),IF(AB1043="Penethamate hydroiodide",0.63,IF(AB1043="Benzylpenicillin Procaine /
 Benzathine Penicillin",0.61,IF(AB1043="Benzathine Penicillin",0.61,IF(AB1043="Procaine benzylpenicillin",0.61,IF(AB1043=Prodrug!E1040,Prodrug!E1040,Prodrug!E1040))))))</f>
        <v/>
      </c>
      <c r="AQ1043" s="239" t="str">
        <f>IFERROR((((Calculations!C1040*Calculations!G1040)/Calculations!E1040)*'Data Entry'!X1043),"")</f>
        <v/>
      </c>
      <c r="AR1043" s="234" t="str">
        <f>IFERROR(VLOOKUP(AB1043,Lists!$P$2:$Q$182,2,0),"")</f>
        <v/>
      </c>
      <c r="AS1043" s="233" t="str">
        <f>IF(AI1043="UI",VLOOKUP(AG1043,'Convert Internation Units'!$A$2:$D$33,4,FALSE),IF(AG1043="Penethamate hydroiodide",0.63,IF(AG1043="Benzylpenicillin Procaine /
 Benzathine Penicillin",0.61,IF(AG1043="Benzathine Penicillin",0.61,IF(AG1043="Procaine benzylpenicillin",0.61,IF(AG1043=Prodrug!F1040,Prodrug!F1040,Prodrug!F1040))))))</f>
        <v/>
      </c>
      <c r="AT1043" s="239" t="str">
        <f>IFERROR((((Calculations!K1040*Calculations!G1040)/Calculations!E1040)*'Data Entry'!X1043),"")</f>
        <v/>
      </c>
      <c r="AU1043" s="235" t="str">
        <f>IFERROR(VLOOKUP(AG1043,Lists!$P$2:$Q$182,2,0),"")</f>
        <v/>
      </c>
      <c r="AV1043" s="233" t="str">
        <f>IF(AL1043="UI",VLOOKUP(AJ1043,'Convert Internation Units'!$A$2:$D$33,4,FALSE),IF(AJ1043="Penethamate hydroiodide",0.63,IF(AJ1043="Benzylpenicillin Procaine /
 Benzathine Penicillin",0.61,IF(AJ1043="Benzathine Penicillin",0.61,IF(AJ1043="Procaine benzylpenicillin",0.61,IF(AJ1043=Prodrug!G1040,Prodrug!G1040,Prodrug!G1040))))))</f>
        <v/>
      </c>
      <c r="AW1043" s="239" t="str">
        <f>IFERROR((((Calculations!O1040*Calculations!G1040)/Calculations!E1040)*'Data Entry'!X1043),"")</f>
        <v/>
      </c>
      <c r="AX1043" s="235" t="str">
        <f>IFERROR(VLOOKUP(AJ1043,Lists!$P$2:$Q$182,2,0),"")</f>
        <v/>
      </c>
      <c r="AY1043" s="233" t="str">
        <f>IF(AO1043="UI",VLOOKUP(AM1043,'Convert Internation Units'!$A$2:$D$33,4,FALSE),IF(AM1043="Penethamate hydroiodide",0.63,IF(AM1043="Benzylpenicillin Procaine /
 Benzathine Penicillin",0.61,IF(AM1043="Benzathine Penicillin",0.61,IF(AM1043="Procaine benzylpenicillin",0.61,IF(AM1043=Prodrug!H1040,Prodrug!H1040,Prodrug!H1040))))))</f>
        <v/>
      </c>
      <c r="AZ1043" s="239" t="str">
        <f>IFERROR((((Calculations!S1040*Calculations!G1040)/Calculations!E1040)*'Data Entry'!X1043),"")</f>
        <v/>
      </c>
      <c r="BA1043" s="235" t="str">
        <f>IFERROR(VLOOKUP(AM1043,Lists!$P$2:$Q$182,2,0),"")</f>
        <v/>
      </c>
    </row>
    <row r="1044" spans="1:53" s="5" customFormat="1">
      <c r="A1044" s="6">
        <v>1038</v>
      </c>
      <c r="B1044" s="231"/>
      <c r="C1044" s="7"/>
      <c r="D1044" s="7"/>
      <c r="E1044" s="7"/>
      <c r="F1044" s="67"/>
      <c r="G1044" s="79"/>
      <c r="H1044" s="79"/>
      <c r="I1044" s="75"/>
      <c r="J1044" s="76"/>
      <c r="K1044" s="76"/>
      <c r="L1044" s="76"/>
      <c r="M1044" s="76"/>
      <c r="N1044" s="76"/>
      <c r="O1044" s="76"/>
      <c r="P1044" s="76"/>
      <c r="Q1044" s="76"/>
      <c r="R1044" s="76"/>
      <c r="S1044" s="76"/>
      <c r="T1044" s="76"/>
      <c r="U1044" s="76"/>
      <c r="V1044" s="76"/>
      <c r="W1044" s="80"/>
      <c r="X1044" s="69"/>
      <c r="Y1044" s="25"/>
      <c r="Z1044" s="25"/>
      <c r="AA1044" s="8"/>
      <c r="AB1044" s="28"/>
      <c r="AC1044" s="23"/>
      <c r="AD1044" s="8"/>
      <c r="AE1044" s="8"/>
      <c r="AF1044" s="25"/>
      <c r="AG1044" s="6"/>
      <c r="AH1044" s="23"/>
      <c r="AI1044" s="173"/>
      <c r="AJ1044" s="26"/>
      <c r="AK1044" s="23"/>
      <c r="AL1044" s="25"/>
      <c r="AM1044" s="6"/>
      <c r="AN1044" s="23"/>
      <c r="AO1044" s="247"/>
      <c r="AP1044" s="243" t="str">
        <f>IF(AD1044="UI",VLOOKUP(AB1044,'Convert Internation Units'!$A$2:$D$33,4,FALSE),IF(AB1044="Penethamate hydroiodide",0.63,IF(AB1044="Benzylpenicillin Procaine /
 Benzathine Penicillin",0.61,IF(AB1044="Benzathine Penicillin",0.61,IF(AB1044="Procaine benzylpenicillin",0.61,IF(AB1044=Prodrug!E1041,Prodrug!E1041,Prodrug!E1041))))))</f>
        <v/>
      </c>
      <c r="AQ1044" s="240" t="str">
        <f>IFERROR((((Calculations!C1041*Calculations!G1041)/Calculations!E1041)*'Data Entry'!X1044),"")</f>
        <v/>
      </c>
      <c r="AR1044" s="141" t="str">
        <f>IFERROR(VLOOKUP(AB1044,Lists!$P$2:$Q$182,2,0),"")</f>
        <v/>
      </c>
      <c r="AS1044" s="143" t="str">
        <f>IF(AI1044="UI",VLOOKUP(AG1044,'Convert Internation Units'!$A$2:$D$33,4,FALSE),IF(AG1044="Penethamate hydroiodide",0.63,IF(AG1044="Benzylpenicillin Procaine /
 Benzathine Penicillin",0.61,IF(AG1044="Benzathine Penicillin",0.61,IF(AG1044="Procaine benzylpenicillin",0.61,IF(AG1044=Prodrug!F1041,Prodrug!F1041,Prodrug!F1041))))))</f>
        <v/>
      </c>
      <c r="AT1044" s="240" t="str">
        <f>IFERROR((((Calculations!K1041*Calculations!G1041)/Calculations!E1041)*'Data Entry'!X1044),"")</f>
        <v/>
      </c>
      <c r="AU1044" s="146" t="str">
        <f>IFERROR(VLOOKUP(AG1044,Lists!$P$2:$Q$182,2,0),"")</f>
        <v/>
      </c>
      <c r="AV1044" s="143" t="str">
        <f>IF(AL1044="UI",VLOOKUP(AJ1044,'Convert Internation Units'!$A$2:$D$33,4,FALSE),IF(AJ1044="Penethamate hydroiodide",0.63,IF(AJ1044="Benzylpenicillin Procaine /
 Benzathine Penicillin",0.61,IF(AJ1044="Benzathine Penicillin",0.61,IF(AJ1044="Procaine benzylpenicillin",0.61,IF(AJ1044=Prodrug!G1041,Prodrug!G1041,Prodrug!G1041))))))</f>
        <v/>
      </c>
      <c r="AW1044" s="240" t="str">
        <f>IFERROR((((Calculations!O1041*Calculations!G1041)/Calculations!E1041)*'Data Entry'!X1044),"")</f>
        <v/>
      </c>
      <c r="AX1044" s="146" t="str">
        <f>IFERROR(VLOOKUP(AJ1044,Lists!$P$2:$Q$182,2,0),"")</f>
        <v/>
      </c>
      <c r="AY1044" s="143" t="str">
        <f>IF(AO1044="UI",VLOOKUP(AM1044,'Convert Internation Units'!$A$2:$D$33,4,FALSE),IF(AM1044="Penethamate hydroiodide",0.63,IF(AM1044="Benzylpenicillin Procaine /
 Benzathine Penicillin",0.61,IF(AM1044="Benzathine Penicillin",0.61,IF(AM1044="Procaine benzylpenicillin",0.61,IF(AM1044=Prodrug!H1041,Prodrug!H1041,Prodrug!H1041))))))</f>
        <v/>
      </c>
      <c r="AZ1044" s="240" t="str">
        <f>IFERROR((((Calculations!S1041*Calculations!G1041)/Calculations!E1041)*'Data Entry'!X1044),"")</f>
        <v/>
      </c>
      <c r="BA1044" s="146" t="str">
        <f>IFERROR(VLOOKUP(AM1044,Lists!$P$2:$Q$182,2,0),"")</f>
        <v/>
      </c>
    </row>
    <row r="1045" spans="1:53" s="5" customFormat="1">
      <c r="A1045" s="116">
        <v>1039</v>
      </c>
      <c r="B1045" s="232"/>
      <c r="C1045" s="105"/>
      <c r="D1045" s="105"/>
      <c r="E1045" s="105"/>
      <c r="F1045" s="106"/>
      <c r="G1045" s="107"/>
      <c r="H1045" s="107"/>
      <c r="I1045" s="108"/>
      <c r="J1045" s="110"/>
      <c r="K1045" s="110"/>
      <c r="L1045" s="110"/>
      <c r="M1045" s="110"/>
      <c r="N1045" s="110"/>
      <c r="O1045" s="110"/>
      <c r="P1045" s="110"/>
      <c r="Q1045" s="110"/>
      <c r="R1045" s="110"/>
      <c r="S1045" s="110"/>
      <c r="T1045" s="110"/>
      <c r="U1045" s="110"/>
      <c r="V1045" s="110"/>
      <c r="W1045" s="109"/>
      <c r="X1045" s="111"/>
      <c r="Y1045" s="112"/>
      <c r="Z1045" s="112"/>
      <c r="AA1045" s="113"/>
      <c r="AB1045" s="114"/>
      <c r="AC1045" s="115"/>
      <c r="AD1045" s="113"/>
      <c r="AE1045" s="113"/>
      <c r="AF1045" s="112"/>
      <c r="AG1045" s="116"/>
      <c r="AH1045" s="115"/>
      <c r="AI1045" s="174"/>
      <c r="AJ1045" s="104"/>
      <c r="AK1045" s="115"/>
      <c r="AL1045" s="112"/>
      <c r="AM1045" s="116"/>
      <c r="AN1045" s="115"/>
      <c r="AO1045" s="248"/>
      <c r="AP1045" s="242" t="str">
        <f>IF(AD1045="UI",VLOOKUP(AB1045,'Convert Internation Units'!$A$2:$D$33,4,FALSE),IF(AB1045="Penethamate hydroiodide",0.63,IF(AB1045="Benzylpenicillin Procaine /
 Benzathine Penicillin",0.61,IF(AB1045="Benzathine Penicillin",0.61,IF(AB1045="Procaine benzylpenicillin",0.61,IF(AB1045=Prodrug!E1042,Prodrug!E1042,Prodrug!E1042))))))</f>
        <v/>
      </c>
      <c r="AQ1045" s="239" t="str">
        <f>IFERROR((((Calculations!C1042*Calculations!G1042)/Calculations!E1042)*'Data Entry'!X1045),"")</f>
        <v/>
      </c>
      <c r="AR1045" s="234" t="str">
        <f>IFERROR(VLOOKUP(AB1045,Lists!$P$2:$Q$182,2,0),"")</f>
        <v/>
      </c>
      <c r="AS1045" s="233" t="str">
        <f>IF(AI1045="UI",VLOOKUP(AG1045,'Convert Internation Units'!$A$2:$D$33,4,FALSE),IF(AG1045="Penethamate hydroiodide",0.63,IF(AG1045="Benzylpenicillin Procaine /
 Benzathine Penicillin",0.61,IF(AG1045="Benzathine Penicillin",0.61,IF(AG1045="Procaine benzylpenicillin",0.61,IF(AG1045=Prodrug!F1042,Prodrug!F1042,Prodrug!F1042))))))</f>
        <v/>
      </c>
      <c r="AT1045" s="239" t="str">
        <f>IFERROR((((Calculations!K1042*Calculations!G1042)/Calculations!E1042)*'Data Entry'!X1045),"")</f>
        <v/>
      </c>
      <c r="AU1045" s="235" t="str">
        <f>IFERROR(VLOOKUP(AG1045,Lists!$P$2:$Q$182,2,0),"")</f>
        <v/>
      </c>
      <c r="AV1045" s="233" t="str">
        <f>IF(AL1045="UI",VLOOKUP(AJ1045,'Convert Internation Units'!$A$2:$D$33,4,FALSE),IF(AJ1045="Penethamate hydroiodide",0.63,IF(AJ1045="Benzylpenicillin Procaine /
 Benzathine Penicillin",0.61,IF(AJ1045="Benzathine Penicillin",0.61,IF(AJ1045="Procaine benzylpenicillin",0.61,IF(AJ1045=Prodrug!G1042,Prodrug!G1042,Prodrug!G1042))))))</f>
        <v/>
      </c>
      <c r="AW1045" s="239" t="str">
        <f>IFERROR((((Calculations!O1042*Calculations!G1042)/Calculations!E1042)*'Data Entry'!X1045),"")</f>
        <v/>
      </c>
      <c r="AX1045" s="235" t="str">
        <f>IFERROR(VLOOKUP(AJ1045,Lists!$P$2:$Q$182,2,0),"")</f>
        <v/>
      </c>
      <c r="AY1045" s="233" t="str">
        <f>IF(AO1045="UI",VLOOKUP(AM1045,'Convert Internation Units'!$A$2:$D$33,4,FALSE),IF(AM1045="Penethamate hydroiodide",0.63,IF(AM1045="Benzylpenicillin Procaine /
 Benzathine Penicillin",0.61,IF(AM1045="Benzathine Penicillin",0.61,IF(AM1045="Procaine benzylpenicillin",0.61,IF(AM1045=Prodrug!H1042,Prodrug!H1042,Prodrug!H1042))))))</f>
        <v/>
      </c>
      <c r="AZ1045" s="239" t="str">
        <f>IFERROR((((Calculations!S1042*Calculations!G1042)/Calculations!E1042)*'Data Entry'!X1045),"")</f>
        <v/>
      </c>
      <c r="BA1045" s="235" t="str">
        <f>IFERROR(VLOOKUP(AM1045,Lists!$P$2:$Q$182,2,0),"")</f>
        <v/>
      </c>
    </row>
    <row r="1046" spans="1:53" s="5" customFormat="1">
      <c r="A1046" s="6">
        <v>1040</v>
      </c>
      <c r="B1046" s="231"/>
      <c r="C1046" s="7"/>
      <c r="D1046" s="7"/>
      <c r="E1046" s="7"/>
      <c r="F1046" s="67"/>
      <c r="G1046" s="79"/>
      <c r="H1046" s="79"/>
      <c r="I1046" s="75"/>
      <c r="J1046" s="76"/>
      <c r="K1046" s="76"/>
      <c r="L1046" s="76"/>
      <c r="M1046" s="76"/>
      <c r="N1046" s="76"/>
      <c r="O1046" s="76"/>
      <c r="P1046" s="76"/>
      <c r="Q1046" s="76"/>
      <c r="R1046" s="76"/>
      <c r="S1046" s="76"/>
      <c r="T1046" s="76"/>
      <c r="U1046" s="76"/>
      <c r="V1046" s="76"/>
      <c r="W1046" s="80"/>
      <c r="X1046" s="69"/>
      <c r="Y1046" s="25"/>
      <c r="Z1046" s="25"/>
      <c r="AA1046" s="8"/>
      <c r="AB1046" s="28"/>
      <c r="AC1046" s="23"/>
      <c r="AD1046" s="8"/>
      <c r="AE1046" s="8"/>
      <c r="AF1046" s="25"/>
      <c r="AG1046" s="6"/>
      <c r="AH1046" s="23"/>
      <c r="AI1046" s="173"/>
      <c r="AJ1046" s="26"/>
      <c r="AK1046" s="23"/>
      <c r="AL1046" s="25"/>
      <c r="AM1046" s="6"/>
      <c r="AN1046" s="23"/>
      <c r="AO1046" s="247"/>
      <c r="AP1046" s="243" t="str">
        <f>IF(AD1046="UI",VLOOKUP(AB1046,'Convert Internation Units'!$A$2:$D$33,4,FALSE),IF(AB1046="Penethamate hydroiodide",0.63,IF(AB1046="Benzylpenicillin Procaine /
 Benzathine Penicillin",0.61,IF(AB1046="Benzathine Penicillin",0.61,IF(AB1046="Procaine benzylpenicillin",0.61,IF(AB1046=Prodrug!E1043,Prodrug!E1043,Prodrug!E1043))))))</f>
        <v/>
      </c>
      <c r="AQ1046" s="240" t="str">
        <f>IFERROR((((Calculations!C1043*Calculations!G1043)/Calculations!E1043)*'Data Entry'!X1046),"")</f>
        <v/>
      </c>
      <c r="AR1046" s="141" t="str">
        <f>IFERROR(VLOOKUP(AB1046,Lists!$P$2:$Q$182,2,0),"")</f>
        <v/>
      </c>
      <c r="AS1046" s="143" t="str">
        <f>IF(AI1046="UI",VLOOKUP(AG1046,'Convert Internation Units'!$A$2:$D$33,4,FALSE),IF(AG1046="Penethamate hydroiodide",0.63,IF(AG1046="Benzylpenicillin Procaine /
 Benzathine Penicillin",0.61,IF(AG1046="Benzathine Penicillin",0.61,IF(AG1046="Procaine benzylpenicillin",0.61,IF(AG1046=Prodrug!F1043,Prodrug!F1043,Prodrug!F1043))))))</f>
        <v/>
      </c>
      <c r="AT1046" s="240" t="str">
        <f>IFERROR((((Calculations!K1043*Calculations!G1043)/Calculations!E1043)*'Data Entry'!X1046),"")</f>
        <v/>
      </c>
      <c r="AU1046" s="146" t="str">
        <f>IFERROR(VLOOKUP(AG1046,Lists!$P$2:$Q$182,2,0),"")</f>
        <v/>
      </c>
      <c r="AV1046" s="143" t="str">
        <f>IF(AL1046="UI",VLOOKUP(AJ1046,'Convert Internation Units'!$A$2:$D$33,4,FALSE),IF(AJ1046="Penethamate hydroiodide",0.63,IF(AJ1046="Benzylpenicillin Procaine /
 Benzathine Penicillin",0.61,IF(AJ1046="Benzathine Penicillin",0.61,IF(AJ1046="Procaine benzylpenicillin",0.61,IF(AJ1046=Prodrug!G1043,Prodrug!G1043,Prodrug!G1043))))))</f>
        <v/>
      </c>
      <c r="AW1046" s="240" t="str">
        <f>IFERROR((((Calculations!O1043*Calculations!G1043)/Calculations!E1043)*'Data Entry'!X1046),"")</f>
        <v/>
      </c>
      <c r="AX1046" s="146" t="str">
        <f>IFERROR(VLOOKUP(AJ1046,Lists!$P$2:$Q$182,2,0),"")</f>
        <v/>
      </c>
      <c r="AY1046" s="143" t="str">
        <f>IF(AO1046="UI",VLOOKUP(AM1046,'Convert Internation Units'!$A$2:$D$33,4,FALSE),IF(AM1046="Penethamate hydroiodide",0.63,IF(AM1046="Benzylpenicillin Procaine /
 Benzathine Penicillin",0.61,IF(AM1046="Benzathine Penicillin",0.61,IF(AM1046="Procaine benzylpenicillin",0.61,IF(AM1046=Prodrug!H1043,Prodrug!H1043,Prodrug!H1043))))))</f>
        <v/>
      </c>
      <c r="AZ1046" s="240" t="str">
        <f>IFERROR((((Calculations!S1043*Calculations!G1043)/Calculations!E1043)*'Data Entry'!X1046),"")</f>
        <v/>
      </c>
      <c r="BA1046" s="146" t="str">
        <f>IFERROR(VLOOKUP(AM1046,Lists!$P$2:$Q$182,2,0),"")</f>
        <v/>
      </c>
    </row>
    <row r="1047" spans="1:53" s="5" customFormat="1">
      <c r="A1047" s="116">
        <v>1041</v>
      </c>
      <c r="B1047" s="232"/>
      <c r="C1047" s="105"/>
      <c r="D1047" s="105"/>
      <c r="E1047" s="105"/>
      <c r="F1047" s="106"/>
      <c r="G1047" s="107"/>
      <c r="H1047" s="107"/>
      <c r="I1047" s="108"/>
      <c r="J1047" s="110"/>
      <c r="K1047" s="110"/>
      <c r="L1047" s="110"/>
      <c r="M1047" s="110"/>
      <c r="N1047" s="110"/>
      <c r="O1047" s="110"/>
      <c r="P1047" s="110"/>
      <c r="Q1047" s="110"/>
      <c r="R1047" s="110"/>
      <c r="S1047" s="110"/>
      <c r="T1047" s="110"/>
      <c r="U1047" s="110"/>
      <c r="V1047" s="110"/>
      <c r="W1047" s="109"/>
      <c r="X1047" s="111"/>
      <c r="Y1047" s="112"/>
      <c r="Z1047" s="112"/>
      <c r="AA1047" s="113"/>
      <c r="AB1047" s="114"/>
      <c r="AC1047" s="115"/>
      <c r="AD1047" s="113"/>
      <c r="AE1047" s="113"/>
      <c r="AF1047" s="112"/>
      <c r="AG1047" s="116"/>
      <c r="AH1047" s="115"/>
      <c r="AI1047" s="174"/>
      <c r="AJ1047" s="104"/>
      <c r="AK1047" s="115"/>
      <c r="AL1047" s="112"/>
      <c r="AM1047" s="116"/>
      <c r="AN1047" s="115"/>
      <c r="AO1047" s="248"/>
      <c r="AP1047" s="242" t="str">
        <f>IF(AD1047="UI",VLOOKUP(AB1047,'Convert Internation Units'!$A$2:$D$33,4,FALSE),IF(AB1047="Penethamate hydroiodide",0.63,IF(AB1047="Benzylpenicillin Procaine /
 Benzathine Penicillin",0.61,IF(AB1047="Benzathine Penicillin",0.61,IF(AB1047="Procaine benzylpenicillin",0.61,IF(AB1047=Prodrug!E1044,Prodrug!E1044,Prodrug!E1044))))))</f>
        <v/>
      </c>
      <c r="AQ1047" s="239" t="str">
        <f>IFERROR((((Calculations!C1044*Calculations!G1044)/Calculations!E1044)*'Data Entry'!X1047),"")</f>
        <v/>
      </c>
      <c r="AR1047" s="234" t="str">
        <f>IFERROR(VLOOKUP(AB1047,Lists!$P$2:$Q$182,2,0),"")</f>
        <v/>
      </c>
      <c r="AS1047" s="233" t="str">
        <f>IF(AI1047="UI",VLOOKUP(AG1047,'Convert Internation Units'!$A$2:$D$33,4,FALSE),IF(AG1047="Penethamate hydroiodide",0.63,IF(AG1047="Benzylpenicillin Procaine /
 Benzathine Penicillin",0.61,IF(AG1047="Benzathine Penicillin",0.61,IF(AG1047="Procaine benzylpenicillin",0.61,IF(AG1047=Prodrug!F1044,Prodrug!F1044,Prodrug!F1044))))))</f>
        <v/>
      </c>
      <c r="AT1047" s="239" t="str">
        <f>IFERROR((((Calculations!K1044*Calculations!G1044)/Calculations!E1044)*'Data Entry'!X1047),"")</f>
        <v/>
      </c>
      <c r="AU1047" s="235" t="str">
        <f>IFERROR(VLOOKUP(AG1047,Lists!$P$2:$Q$182,2,0),"")</f>
        <v/>
      </c>
      <c r="AV1047" s="233" t="str">
        <f>IF(AL1047="UI",VLOOKUP(AJ1047,'Convert Internation Units'!$A$2:$D$33,4,FALSE),IF(AJ1047="Penethamate hydroiodide",0.63,IF(AJ1047="Benzylpenicillin Procaine /
 Benzathine Penicillin",0.61,IF(AJ1047="Benzathine Penicillin",0.61,IF(AJ1047="Procaine benzylpenicillin",0.61,IF(AJ1047=Prodrug!G1044,Prodrug!G1044,Prodrug!G1044))))))</f>
        <v/>
      </c>
      <c r="AW1047" s="239" t="str">
        <f>IFERROR((((Calculations!O1044*Calculations!G1044)/Calculations!E1044)*'Data Entry'!X1047),"")</f>
        <v/>
      </c>
      <c r="AX1047" s="235" t="str">
        <f>IFERROR(VLOOKUP(AJ1047,Lists!$P$2:$Q$182,2,0),"")</f>
        <v/>
      </c>
      <c r="AY1047" s="233" t="str">
        <f>IF(AO1047="UI",VLOOKUP(AM1047,'Convert Internation Units'!$A$2:$D$33,4,FALSE),IF(AM1047="Penethamate hydroiodide",0.63,IF(AM1047="Benzylpenicillin Procaine /
 Benzathine Penicillin",0.61,IF(AM1047="Benzathine Penicillin",0.61,IF(AM1047="Procaine benzylpenicillin",0.61,IF(AM1047=Prodrug!H1044,Prodrug!H1044,Prodrug!H1044))))))</f>
        <v/>
      </c>
      <c r="AZ1047" s="239" t="str">
        <f>IFERROR((((Calculations!S1044*Calculations!G1044)/Calculations!E1044)*'Data Entry'!X1047),"")</f>
        <v/>
      </c>
      <c r="BA1047" s="235" t="str">
        <f>IFERROR(VLOOKUP(AM1047,Lists!$P$2:$Q$182,2,0),"")</f>
        <v/>
      </c>
    </row>
    <row r="1048" spans="1:53" s="5" customFormat="1">
      <c r="A1048" s="6">
        <v>1042</v>
      </c>
      <c r="B1048" s="231"/>
      <c r="C1048" s="7"/>
      <c r="D1048" s="7"/>
      <c r="E1048" s="7"/>
      <c r="F1048" s="67"/>
      <c r="G1048" s="79"/>
      <c r="H1048" s="79"/>
      <c r="I1048" s="75"/>
      <c r="J1048" s="76"/>
      <c r="K1048" s="76"/>
      <c r="L1048" s="76"/>
      <c r="M1048" s="76"/>
      <c r="N1048" s="76"/>
      <c r="O1048" s="76"/>
      <c r="P1048" s="76"/>
      <c r="Q1048" s="76"/>
      <c r="R1048" s="76"/>
      <c r="S1048" s="76"/>
      <c r="T1048" s="76"/>
      <c r="U1048" s="76"/>
      <c r="V1048" s="76"/>
      <c r="W1048" s="80"/>
      <c r="X1048" s="69"/>
      <c r="Y1048" s="25"/>
      <c r="Z1048" s="25"/>
      <c r="AA1048" s="8"/>
      <c r="AB1048" s="28"/>
      <c r="AC1048" s="23"/>
      <c r="AD1048" s="8"/>
      <c r="AE1048" s="8"/>
      <c r="AF1048" s="25"/>
      <c r="AG1048" s="6"/>
      <c r="AH1048" s="23"/>
      <c r="AI1048" s="173"/>
      <c r="AJ1048" s="26"/>
      <c r="AK1048" s="23"/>
      <c r="AL1048" s="25"/>
      <c r="AM1048" s="6"/>
      <c r="AN1048" s="23"/>
      <c r="AO1048" s="247"/>
      <c r="AP1048" s="243" t="str">
        <f>IF(AD1048="UI",VLOOKUP(AB1048,'Convert Internation Units'!$A$2:$D$33,4,FALSE),IF(AB1048="Penethamate hydroiodide",0.63,IF(AB1048="Benzylpenicillin Procaine /
 Benzathine Penicillin",0.61,IF(AB1048="Benzathine Penicillin",0.61,IF(AB1048="Procaine benzylpenicillin",0.61,IF(AB1048=Prodrug!E1045,Prodrug!E1045,Prodrug!E1045))))))</f>
        <v/>
      </c>
      <c r="AQ1048" s="240" t="str">
        <f>IFERROR((((Calculations!C1045*Calculations!G1045)/Calculations!E1045)*'Data Entry'!X1048),"")</f>
        <v/>
      </c>
      <c r="AR1048" s="141" t="str">
        <f>IFERROR(VLOOKUP(AB1048,Lists!$P$2:$Q$182,2,0),"")</f>
        <v/>
      </c>
      <c r="AS1048" s="143" t="str">
        <f>IF(AI1048="UI",VLOOKUP(AG1048,'Convert Internation Units'!$A$2:$D$33,4,FALSE),IF(AG1048="Penethamate hydroiodide",0.63,IF(AG1048="Benzylpenicillin Procaine /
 Benzathine Penicillin",0.61,IF(AG1048="Benzathine Penicillin",0.61,IF(AG1048="Procaine benzylpenicillin",0.61,IF(AG1048=Prodrug!F1045,Prodrug!F1045,Prodrug!F1045))))))</f>
        <v/>
      </c>
      <c r="AT1048" s="240" t="str">
        <f>IFERROR((((Calculations!K1045*Calculations!G1045)/Calculations!E1045)*'Data Entry'!X1048),"")</f>
        <v/>
      </c>
      <c r="AU1048" s="146" t="str">
        <f>IFERROR(VLOOKUP(AG1048,Lists!$P$2:$Q$182,2,0),"")</f>
        <v/>
      </c>
      <c r="AV1048" s="143" t="str">
        <f>IF(AL1048="UI",VLOOKUP(AJ1048,'Convert Internation Units'!$A$2:$D$33,4,FALSE),IF(AJ1048="Penethamate hydroiodide",0.63,IF(AJ1048="Benzylpenicillin Procaine /
 Benzathine Penicillin",0.61,IF(AJ1048="Benzathine Penicillin",0.61,IF(AJ1048="Procaine benzylpenicillin",0.61,IF(AJ1048=Prodrug!G1045,Prodrug!G1045,Prodrug!G1045))))))</f>
        <v/>
      </c>
      <c r="AW1048" s="240" t="str">
        <f>IFERROR((((Calculations!O1045*Calculations!G1045)/Calculations!E1045)*'Data Entry'!X1048),"")</f>
        <v/>
      </c>
      <c r="AX1048" s="146" t="str">
        <f>IFERROR(VLOOKUP(AJ1048,Lists!$P$2:$Q$182,2,0),"")</f>
        <v/>
      </c>
      <c r="AY1048" s="143" t="str">
        <f>IF(AO1048="UI",VLOOKUP(AM1048,'Convert Internation Units'!$A$2:$D$33,4,FALSE),IF(AM1048="Penethamate hydroiodide",0.63,IF(AM1048="Benzylpenicillin Procaine /
 Benzathine Penicillin",0.61,IF(AM1048="Benzathine Penicillin",0.61,IF(AM1048="Procaine benzylpenicillin",0.61,IF(AM1048=Prodrug!H1045,Prodrug!H1045,Prodrug!H1045))))))</f>
        <v/>
      </c>
      <c r="AZ1048" s="240" t="str">
        <f>IFERROR((((Calculations!S1045*Calculations!G1045)/Calculations!E1045)*'Data Entry'!X1048),"")</f>
        <v/>
      </c>
      <c r="BA1048" s="146" t="str">
        <f>IFERROR(VLOOKUP(AM1048,Lists!$P$2:$Q$182,2,0),"")</f>
        <v/>
      </c>
    </row>
    <row r="1049" spans="1:53" s="5" customFormat="1">
      <c r="A1049" s="116">
        <v>1043</v>
      </c>
      <c r="B1049" s="232"/>
      <c r="C1049" s="105"/>
      <c r="D1049" s="105"/>
      <c r="E1049" s="105"/>
      <c r="F1049" s="106"/>
      <c r="G1049" s="107"/>
      <c r="H1049" s="107"/>
      <c r="I1049" s="108"/>
      <c r="J1049" s="110"/>
      <c r="K1049" s="110"/>
      <c r="L1049" s="110"/>
      <c r="M1049" s="110"/>
      <c r="N1049" s="110"/>
      <c r="O1049" s="110"/>
      <c r="P1049" s="110"/>
      <c r="Q1049" s="110"/>
      <c r="R1049" s="110"/>
      <c r="S1049" s="110"/>
      <c r="T1049" s="110"/>
      <c r="U1049" s="110"/>
      <c r="V1049" s="110"/>
      <c r="W1049" s="109"/>
      <c r="X1049" s="111"/>
      <c r="Y1049" s="112"/>
      <c r="Z1049" s="112"/>
      <c r="AA1049" s="113"/>
      <c r="AB1049" s="114"/>
      <c r="AC1049" s="115"/>
      <c r="AD1049" s="113"/>
      <c r="AE1049" s="113"/>
      <c r="AF1049" s="112"/>
      <c r="AG1049" s="116"/>
      <c r="AH1049" s="115"/>
      <c r="AI1049" s="174"/>
      <c r="AJ1049" s="104"/>
      <c r="AK1049" s="115"/>
      <c r="AL1049" s="112"/>
      <c r="AM1049" s="116"/>
      <c r="AN1049" s="115"/>
      <c r="AO1049" s="248"/>
      <c r="AP1049" s="242" t="str">
        <f>IF(AD1049="UI",VLOOKUP(AB1049,'Convert Internation Units'!$A$2:$D$33,4,FALSE),IF(AB1049="Penethamate hydroiodide",0.63,IF(AB1049="Benzylpenicillin Procaine /
 Benzathine Penicillin",0.61,IF(AB1049="Benzathine Penicillin",0.61,IF(AB1049="Procaine benzylpenicillin",0.61,IF(AB1049=Prodrug!E1046,Prodrug!E1046,Prodrug!E1046))))))</f>
        <v/>
      </c>
      <c r="AQ1049" s="239" t="str">
        <f>IFERROR((((Calculations!C1046*Calculations!G1046)/Calculations!E1046)*'Data Entry'!X1049),"")</f>
        <v/>
      </c>
      <c r="AR1049" s="234" t="str">
        <f>IFERROR(VLOOKUP(AB1049,Lists!$P$2:$Q$182,2,0),"")</f>
        <v/>
      </c>
      <c r="AS1049" s="233" t="str">
        <f>IF(AI1049="UI",VLOOKUP(AG1049,'Convert Internation Units'!$A$2:$D$33,4,FALSE),IF(AG1049="Penethamate hydroiodide",0.63,IF(AG1049="Benzylpenicillin Procaine /
 Benzathine Penicillin",0.61,IF(AG1049="Benzathine Penicillin",0.61,IF(AG1049="Procaine benzylpenicillin",0.61,IF(AG1049=Prodrug!F1046,Prodrug!F1046,Prodrug!F1046))))))</f>
        <v/>
      </c>
      <c r="AT1049" s="239" t="str">
        <f>IFERROR((((Calculations!K1046*Calculations!G1046)/Calculations!E1046)*'Data Entry'!X1049),"")</f>
        <v/>
      </c>
      <c r="AU1049" s="235" t="str">
        <f>IFERROR(VLOOKUP(AG1049,Lists!$P$2:$Q$182,2,0),"")</f>
        <v/>
      </c>
      <c r="AV1049" s="233" t="str">
        <f>IF(AL1049="UI",VLOOKUP(AJ1049,'Convert Internation Units'!$A$2:$D$33,4,FALSE),IF(AJ1049="Penethamate hydroiodide",0.63,IF(AJ1049="Benzylpenicillin Procaine /
 Benzathine Penicillin",0.61,IF(AJ1049="Benzathine Penicillin",0.61,IF(AJ1049="Procaine benzylpenicillin",0.61,IF(AJ1049=Prodrug!G1046,Prodrug!G1046,Prodrug!G1046))))))</f>
        <v/>
      </c>
      <c r="AW1049" s="239" t="str">
        <f>IFERROR((((Calculations!O1046*Calculations!G1046)/Calculations!E1046)*'Data Entry'!X1049),"")</f>
        <v/>
      </c>
      <c r="AX1049" s="235" t="str">
        <f>IFERROR(VLOOKUP(AJ1049,Lists!$P$2:$Q$182,2,0),"")</f>
        <v/>
      </c>
      <c r="AY1049" s="233" t="str">
        <f>IF(AO1049="UI",VLOOKUP(AM1049,'Convert Internation Units'!$A$2:$D$33,4,FALSE),IF(AM1049="Penethamate hydroiodide",0.63,IF(AM1049="Benzylpenicillin Procaine /
 Benzathine Penicillin",0.61,IF(AM1049="Benzathine Penicillin",0.61,IF(AM1049="Procaine benzylpenicillin",0.61,IF(AM1049=Prodrug!H1046,Prodrug!H1046,Prodrug!H1046))))))</f>
        <v/>
      </c>
      <c r="AZ1049" s="239" t="str">
        <f>IFERROR((((Calculations!S1046*Calculations!G1046)/Calculations!E1046)*'Data Entry'!X1049),"")</f>
        <v/>
      </c>
      <c r="BA1049" s="235" t="str">
        <f>IFERROR(VLOOKUP(AM1049,Lists!$P$2:$Q$182,2,0),"")</f>
        <v/>
      </c>
    </row>
    <row r="1050" spans="1:53" s="5" customFormat="1">
      <c r="A1050" s="6">
        <v>1044</v>
      </c>
      <c r="B1050" s="231"/>
      <c r="C1050" s="7"/>
      <c r="D1050" s="7"/>
      <c r="E1050" s="7"/>
      <c r="F1050" s="67"/>
      <c r="G1050" s="79"/>
      <c r="H1050" s="79"/>
      <c r="I1050" s="75"/>
      <c r="J1050" s="76"/>
      <c r="K1050" s="76"/>
      <c r="L1050" s="76"/>
      <c r="M1050" s="76"/>
      <c r="N1050" s="76"/>
      <c r="O1050" s="76"/>
      <c r="P1050" s="76"/>
      <c r="Q1050" s="76"/>
      <c r="R1050" s="76"/>
      <c r="S1050" s="76"/>
      <c r="T1050" s="76"/>
      <c r="U1050" s="76"/>
      <c r="V1050" s="76"/>
      <c r="W1050" s="80"/>
      <c r="X1050" s="69"/>
      <c r="Y1050" s="25"/>
      <c r="Z1050" s="25"/>
      <c r="AA1050" s="8"/>
      <c r="AB1050" s="28"/>
      <c r="AC1050" s="23"/>
      <c r="AD1050" s="8"/>
      <c r="AE1050" s="8"/>
      <c r="AF1050" s="25"/>
      <c r="AG1050" s="6"/>
      <c r="AH1050" s="23"/>
      <c r="AI1050" s="173"/>
      <c r="AJ1050" s="26"/>
      <c r="AK1050" s="23"/>
      <c r="AL1050" s="25"/>
      <c r="AM1050" s="6"/>
      <c r="AN1050" s="23"/>
      <c r="AO1050" s="247"/>
      <c r="AP1050" s="243" t="str">
        <f>IF(AD1050="UI",VLOOKUP(AB1050,'Convert Internation Units'!$A$2:$D$33,4,FALSE),IF(AB1050="Penethamate hydroiodide",0.63,IF(AB1050="Benzylpenicillin Procaine /
 Benzathine Penicillin",0.61,IF(AB1050="Benzathine Penicillin",0.61,IF(AB1050="Procaine benzylpenicillin",0.61,IF(AB1050=Prodrug!E1047,Prodrug!E1047,Prodrug!E1047))))))</f>
        <v/>
      </c>
      <c r="AQ1050" s="240" t="str">
        <f>IFERROR((((Calculations!C1047*Calculations!G1047)/Calculations!E1047)*'Data Entry'!X1050),"")</f>
        <v/>
      </c>
      <c r="AR1050" s="141" t="str">
        <f>IFERROR(VLOOKUP(AB1050,Lists!$P$2:$Q$182,2,0),"")</f>
        <v/>
      </c>
      <c r="AS1050" s="143" t="str">
        <f>IF(AI1050="UI",VLOOKUP(AG1050,'Convert Internation Units'!$A$2:$D$33,4,FALSE),IF(AG1050="Penethamate hydroiodide",0.63,IF(AG1050="Benzylpenicillin Procaine /
 Benzathine Penicillin",0.61,IF(AG1050="Benzathine Penicillin",0.61,IF(AG1050="Procaine benzylpenicillin",0.61,IF(AG1050=Prodrug!F1047,Prodrug!F1047,Prodrug!F1047))))))</f>
        <v/>
      </c>
      <c r="AT1050" s="240" t="str">
        <f>IFERROR((((Calculations!K1047*Calculations!G1047)/Calculations!E1047)*'Data Entry'!X1050),"")</f>
        <v/>
      </c>
      <c r="AU1050" s="146" t="str">
        <f>IFERROR(VLOOKUP(AG1050,Lists!$P$2:$Q$182,2,0),"")</f>
        <v/>
      </c>
      <c r="AV1050" s="143" t="str">
        <f>IF(AL1050="UI",VLOOKUP(AJ1050,'Convert Internation Units'!$A$2:$D$33,4,FALSE),IF(AJ1050="Penethamate hydroiodide",0.63,IF(AJ1050="Benzylpenicillin Procaine /
 Benzathine Penicillin",0.61,IF(AJ1050="Benzathine Penicillin",0.61,IF(AJ1050="Procaine benzylpenicillin",0.61,IF(AJ1050=Prodrug!G1047,Prodrug!G1047,Prodrug!G1047))))))</f>
        <v/>
      </c>
      <c r="AW1050" s="240" t="str">
        <f>IFERROR((((Calculations!O1047*Calculations!G1047)/Calculations!E1047)*'Data Entry'!X1050),"")</f>
        <v/>
      </c>
      <c r="AX1050" s="146" t="str">
        <f>IFERROR(VLOOKUP(AJ1050,Lists!$P$2:$Q$182,2,0),"")</f>
        <v/>
      </c>
      <c r="AY1050" s="143" t="str">
        <f>IF(AO1050="UI",VLOOKUP(AM1050,'Convert Internation Units'!$A$2:$D$33,4,FALSE),IF(AM1050="Penethamate hydroiodide",0.63,IF(AM1050="Benzylpenicillin Procaine /
 Benzathine Penicillin",0.61,IF(AM1050="Benzathine Penicillin",0.61,IF(AM1050="Procaine benzylpenicillin",0.61,IF(AM1050=Prodrug!H1047,Prodrug!H1047,Prodrug!H1047))))))</f>
        <v/>
      </c>
      <c r="AZ1050" s="240" t="str">
        <f>IFERROR((((Calculations!S1047*Calculations!G1047)/Calculations!E1047)*'Data Entry'!X1050),"")</f>
        <v/>
      </c>
      <c r="BA1050" s="146" t="str">
        <f>IFERROR(VLOOKUP(AM1050,Lists!$P$2:$Q$182,2,0),"")</f>
        <v/>
      </c>
    </row>
    <row r="1051" spans="1:53" s="5" customFormat="1">
      <c r="A1051" s="116">
        <v>1045</v>
      </c>
      <c r="B1051" s="232"/>
      <c r="C1051" s="105"/>
      <c r="D1051" s="105"/>
      <c r="E1051" s="105"/>
      <c r="F1051" s="106"/>
      <c r="G1051" s="107"/>
      <c r="H1051" s="107"/>
      <c r="I1051" s="108"/>
      <c r="J1051" s="110"/>
      <c r="K1051" s="110"/>
      <c r="L1051" s="110"/>
      <c r="M1051" s="110"/>
      <c r="N1051" s="110"/>
      <c r="O1051" s="110"/>
      <c r="P1051" s="110"/>
      <c r="Q1051" s="110"/>
      <c r="R1051" s="110"/>
      <c r="S1051" s="110"/>
      <c r="T1051" s="110"/>
      <c r="U1051" s="110"/>
      <c r="V1051" s="110"/>
      <c r="W1051" s="109"/>
      <c r="X1051" s="111"/>
      <c r="Y1051" s="112"/>
      <c r="Z1051" s="112"/>
      <c r="AA1051" s="113"/>
      <c r="AB1051" s="114"/>
      <c r="AC1051" s="115"/>
      <c r="AD1051" s="113"/>
      <c r="AE1051" s="113"/>
      <c r="AF1051" s="112"/>
      <c r="AG1051" s="116"/>
      <c r="AH1051" s="115"/>
      <c r="AI1051" s="174"/>
      <c r="AJ1051" s="104"/>
      <c r="AK1051" s="115"/>
      <c r="AL1051" s="112"/>
      <c r="AM1051" s="116"/>
      <c r="AN1051" s="115"/>
      <c r="AO1051" s="248"/>
      <c r="AP1051" s="242" t="str">
        <f>IF(AD1051="UI",VLOOKUP(AB1051,'Convert Internation Units'!$A$2:$D$33,4,FALSE),IF(AB1051="Penethamate hydroiodide",0.63,IF(AB1051="Benzylpenicillin Procaine /
 Benzathine Penicillin",0.61,IF(AB1051="Benzathine Penicillin",0.61,IF(AB1051="Procaine benzylpenicillin",0.61,IF(AB1051=Prodrug!E1048,Prodrug!E1048,Prodrug!E1048))))))</f>
        <v/>
      </c>
      <c r="AQ1051" s="239" t="str">
        <f>IFERROR((((Calculations!C1048*Calculations!G1048)/Calculations!E1048)*'Data Entry'!X1051),"")</f>
        <v/>
      </c>
      <c r="AR1051" s="234" t="str">
        <f>IFERROR(VLOOKUP(AB1051,Lists!$P$2:$Q$182,2,0),"")</f>
        <v/>
      </c>
      <c r="AS1051" s="233" t="str">
        <f>IF(AI1051="UI",VLOOKUP(AG1051,'Convert Internation Units'!$A$2:$D$33,4,FALSE),IF(AG1051="Penethamate hydroiodide",0.63,IF(AG1051="Benzylpenicillin Procaine /
 Benzathine Penicillin",0.61,IF(AG1051="Benzathine Penicillin",0.61,IF(AG1051="Procaine benzylpenicillin",0.61,IF(AG1051=Prodrug!F1048,Prodrug!F1048,Prodrug!F1048))))))</f>
        <v/>
      </c>
      <c r="AT1051" s="239" t="str">
        <f>IFERROR((((Calculations!K1048*Calculations!G1048)/Calculations!E1048)*'Data Entry'!X1051),"")</f>
        <v/>
      </c>
      <c r="AU1051" s="235" t="str">
        <f>IFERROR(VLOOKUP(AG1051,Lists!$P$2:$Q$182,2,0),"")</f>
        <v/>
      </c>
      <c r="AV1051" s="233" t="str">
        <f>IF(AL1051="UI",VLOOKUP(AJ1051,'Convert Internation Units'!$A$2:$D$33,4,FALSE),IF(AJ1051="Penethamate hydroiodide",0.63,IF(AJ1051="Benzylpenicillin Procaine /
 Benzathine Penicillin",0.61,IF(AJ1051="Benzathine Penicillin",0.61,IF(AJ1051="Procaine benzylpenicillin",0.61,IF(AJ1051=Prodrug!G1048,Prodrug!G1048,Prodrug!G1048))))))</f>
        <v/>
      </c>
      <c r="AW1051" s="239" t="str">
        <f>IFERROR((((Calculations!O1048*Calculations!G1048)/Calculations!E1048)*'Data Entry'!X1051),"")</f>
        <v/>
      </c>
      <c r="AX1051" s="235" t="str">
        <f>IFERROR(VLOOKUP(AJ1051,Lists!$P$2:$Q$182,2,0),"")</f>
        <v/>
      </c>
      <c r="AY1051" s="233" t="str">
        <f>IF(AO1051="UI",VLOOKUP(AM1051,'Convert Internation Units'!$A$2:$D$33,4,FALSE),IF(AM1051="Penethamate hydroiodide",0.63,IF(AM1051="Benzylpenicillin Procaine /
 Benzathine Penicillin",0.61,IF(AM1051="Benzathine Penicillin",0.61,IF(AM1051="Procaine benzylpenicillin",0.61,IF(AM1051=Prodrug!H1048,Prodrug!H1048,Prodrug!H1048))))))</f>
        <v/>
      </c>
      <c r="AZ1051" s="239" t="str">
        <f>IFERROR((((Calculations!S1048*Calculations!G1048)/Calculations!E1048)*'Data Entry'!X1051),"")</f>
        <v/>
      </c>
      <c r="BA1051" s="235" t="str">
        <f>IFERROR(VLOOKUP(AM1051,Lists!$P$2:$Q$182,2,0),"")</f>
        <v/>
      </c>
    </row>
    <row r="1052" spans="1:53" s="5" customFormat="1">
      <c r="A1052" s="6">
        <v>1046</v>
      </c>
      <c r="B1052" s="231"/>
      <c r="C1052" s="7"/>
      <c r="D1052" s="7"/>
      <c r="E1052" s="7"/>
      <c r="F1052" s="67"/>
      <c r="G1052" s="79"/>
      <c r="H1052" s="79"/>
      <c r="I1052" s="75"/>
      <c r="J1052" s="76"/>
      <c r="K1052" s="76"/>
      <c r="L1052" s="76"/>
      <c r="M1052" s="76"/>
      <c r="N1052" s="76"/>
      <c r="O1052" s="76"/>
      <c r="P1052" s="76"/>
      <c r="Q1052" s="76"/>
      <c r="R1052" s="76"/>
      <c r="S1052" s="76"/>
      <c r="T1052" s="76"/>
      <c r="U1052" s="76"/>
      <c r="V1052" s="76"/>
      <c r="W1052" s="80"/>
      <c r="X1052" s="69"/>
      <c r="Y1052" s="25"/>
      <c r="Z1052" s="25"/>
      <c r="AA1052" s="8"/>
      <c r="AB1052" s="28"/>
      <c r="AC1052" s="23"/>
      <c r="AD1052" s="8"/>
      <c r="AE1052" s="8"/>
      <c r="AF1052" s="25"/>
      <c r="AG1052" s="6"/>
      <c r="AH1052" s="23"/>
      <c r="AI1052" s="173"/>
      <c r="AJ1052" s="26"/>
      <c r="AK1052" s="23"/>
      <c r="AL1052" s="25"/>
      <c r="AM1052" s="6"/>
      <c r="AN1052" s="23"/>
      <c r="AO1052" s="247"/>
      <c r="AP1052" s="243" t="str">
        <f>IF(AD1052="UI",VLOOKUP(AB1052,'Convert Internation Units'!$A$2:$D$33,4,FALSE),IF(AB1052="Penethamate hydroiodide",0.63,IF(AB1052="Benzylpenicillin Procaine /
 Benzathine Penicillin",0.61,IF(AB1052="Benzathine Penicillin",0.61,IF(AB1052="Procaine benzylpenicillin",0.61,IF(AB1052=Prodrug!E1049,Prodrug!E1049,Prodrug!E1049))))))</f>
        <v/>
      </c>
      <c r="AQ1052" s="240" t="str">
        <f>IFERROR((((Calculations!C1049*Calculations!G1049)/Calculations!E1049)*'Data Entry'!X1052),"")</f>
        <v/>
      </c>
      <c r="AR1052" s="141" t="str">
        <f>IFERROR(VLOOKUP(AB1052,Lists!$P$2:$Q$182,2,0),"")</f>
        <v/>
      </c>
      <c r="AS1052" s="143" t="str">
        <f>IF(AI1052="UI",VLOOKUP(AG1052,'Convert Internation Units'!$A$2:$D$33,4,FALSE),IF(AG1052="Penethamate hydroiodide",0.63,IF(AG1052="Benzylpenicillin Procaine /
 Benzathine Penicillin",0.61,IF(AG1052="Benzathine Penicillin",0.61,IF(AG1052="Procaine benzylpenicillin",0.61,IF(AG1052=Prodrug!F1049,Prodrug!F1049,Prodrug!F1049))))))</f>
        <v/>
      </c>
      <c r="AT1052" s="240" t="str">
        <f>IFERROR((((Calculations!K1049*Calculations!G1049)/Calculations!E1049)*'Data Entry'!X1052),"")</f>
        <v/>
      </c>
      <c r="AU1052" s="146" t="str">
        <f>IFERROR(VLOOKUP(AG1052,Lists!$P$2:$Q$182,2,0),"")</f>
        <v/>
      </c>
      <c r="AV1052" s="143" t="str">
        <f>IF(AL1052="UI",VLOOKUP(AJ1052,'Convert Internation Units'!$A$2:$D$33,4,FALSE),IF(AJ1052="Penethamate hydroiodide",0.63,IF(AJ1052="Benzylpenicillin Procaine /
 Benzathine Penicillin",0.61,IF(AJ1052="Benzathine Penicillin",0.61,IF(AJ1052="Procaine benzylpenicillin",0.61,IF(AJ1052=Prodrug!G1049,Prodrug!G1049,Prodrug!G1049))))))</f>
        <v/>
      </c>
      <c r="AW1052" s="240" t="str">
        <f>IFERROR((((Calculations!O1049*Calculations!G1049)/Calculations!E1049)*'Data Entry'!X1052),"")</f>
        <v/>
      </c>
      <c r="AX1052" s="146" t="str">
        <f>IFERROR(VLOOKUP(AJ1052,Lists!$P$2:$Q$182,2,0),"")</f>
        <v/>
      </c>
      <c r="AY1052" s="143" t="str">
        <f>IF(AO1052="UI",VLOOKUP(AM1052,'Convert Internation Units'!$A$2:$D$33,4,FALSE),IF(AM1052="Penethamate hydroiodide",0.63,IF(AM1052="Benzylpenicillin Procaine /
 Benzathine Penicillin",0.61,IF(AM1052="Benzathine Penicillin",0.61,IF(AM1052="Procaine benzylpenicillin",0.61,IF(AM1052=Prodrug!H1049,Prodrug!H1049,Prodrug!H1049))))))</f>
        <v/>
      </c>
      <c r="AZ1052" s="240" t="str">
        <f>IFERROR((((Calculations!S1049*Calculations!G1049)/Calculations!E1049)*'Data Entry'!X1052),"")</f>
        <v/>
      </c>
      <c r="BA1052" s="146" t="str">
        <f>IFERROR(VLOOKUP(AM1052,Lists!$P$2:$Q$182,2,0),"")</f>
        <v/>
      </c>
    </row>
    <row r="1053" spans="1:53" s="5" customFormat="1">
      <c r="A1053" s="116">
        <v>1047</v>
      </c>
      <c r="B1053" s="232"/>
      <c r="C1053" s="105"/>
      <c r="D1053" s="105"/>
      <c r="E1053" s="105"/>
      <c r="F1053" s="106"/>
      <c r="G1053" s="107"/>
      <c r="H1053" s="107"/>
      <c r="I1053" s="108"/>
      <c r="J1053" s="110"/>
      <c r="K1053" s="110"/>
      <c r="L1053" s="110"/>
      <c r="M1053" s="110"/>
      <c r="N1053" s="110"/>
      <c r="O1053" s="110"/>
      <c r="P1053" s="110"/>
      <c r="Q1053" s="110"/>
      <c r="R1053" s="110"/>
      <c r="S1053" s="110"/>
      <c r="T1053" s="110"/>
      <c r="U1053" s="110"/>
      <c r="V1053" s="110"/>
      <c r="W1053" s="109"/>
      <c r="X1053" s="111"/>
      <c r="Y1053" s="112"/>
      <c r="Z1053" s="112"/>
      <c r="AA1053" s="113"/>
      <c r="AB1053" s="114"/>
      <c r="AC1053" s="115"/>
      <c r="AD1053" s="113"/>
      <c r="AE1053" s="113"/>
      <c r="AF1053" s="112"/>
      <c r="AG1053" s="116"/>
      <c r="AH1053" s="115"/>
      <c r="AI1053" s="174"/>
      <c r="AJ1053" s="104"/>
      <c r="AK1053" s="115"/>
      <c r="AL1053" s="112"/>
      <c r="AM1053" s="116"/>
      <c r="AN1053" s="115"/>
      <c r="AO1053" s="248"/>
      <c r="AP1053" s="242" t="str">
        <f>IF(AD1053="UI",VLOOKUP(AB1053,'Convert Internation Units'!$A$2:$D$33,4,FALSE),IF(AB1053="Penethamate hydroiodide",0.63,IF(AB1053="Benzylpenicillin Procaine /
 Benzathine Penicillin",0.61,IF(AB1053="Benzathine Penicillin",0.61,IF(AB1053="Procaine benzylpenicillin",0.61,IF(AB1053=Prodrug!E1050,Prodrug!E1050,Prodrug!E1050))))))</f>
        <v/>
      </c>
      <c r="AQ1053" s="239" t="str">
        <f>IFERROR((((Calculations!C1050*Calculations!G1050)/Calculations!E1050)*'Data Entry'!X1053),"")</f>
        <v/>
      </c>
      <c r="AR1053" s="234" t="str">
        <f>IFERROR(VLOOKUP(AB1053,Lists!$P$2:$Q$182,2,0),"")</f>
        <v/>
      </c>
      <c r="AS1053" s="233" t="str">
        <f>IF(AI1053="UI",VLOOKUP(AG1053,'Convert Internation Units'!$A$2:$D$33,4,FALSE),IF(AG1053="Penethamate hydroiodide",0.63,IF(AG1053="Benzylpenicillin Procaine /
 Benzathine Penicillin",0.61,IF(AG1053="Benzathine Penicillin",0.61,IF(AG1053="Procaine benzylpenicillin",0.61,IF(AG1053=Prodrug!F1050,Prodrug!F1050,Prodrug!F1050))))))</f>
        <v/>
      </c>
      <c r="AT1053" s="239" t="str">
        <f>IFERROR((((Calculations!K1050*Calculations!G1050)/Calculations!E1050)*'Data Entry'!X1053),"")</f>
        <v/>
      </c>
      <c r="AU1053" s="235" t="str">
        <f>IFERROR(VLOOKUP(AG1053,Lists!$P$2:$Q$182,2,0),"")</f>
        <v/>
      </c>
      <c r="AV1053" s="233" t="str">
        <f>IF(AL1053="UI",VLOOKUP(AJ1053,'Convert Internation Units'!$A$2:$D$33,4,FALSE),IF(AJ1053="Penethamate hydroiodide",0.63,IF(AJ1053="Benzylpenicillin Procaine /
 Benzathine Penicillin",0.61,IF(AJ1053="Benzathine Penicillin",0.61,IF(AJ1053="Procaine benzylpenicillin",0.61,IF(AJ1053=Prodrug!G1050,Prodrug!G1050,Prodrug!G1050))))))</f>
        <v/>
      </c>
      <c r="AW1053" s="239" t="str">
        <f>IFERROR((((Calculations!O1050*Calculations!G1050)/Calculations!E1050)*'Data Entry'!X1053),"")</f>
        <v/>
      </c>
      <c r="AX1053" s="235" t="str">
        <f>IFERROR(VLOOKUP(AJ1053,Lists!$P$2:$Q$182,2,0),"")</f>
        <v/>
      </c>
      <c r="AY1053" s="233" t="str">
        <f>IF(AO1053="UI",VLOOKUP(AM1053,'Convert Internation Units'!$A$2:$D$33,4,FALSE),IF(AM1053="Penethamate hydroiodide",0.63,IF(AM1053="Benzylpenicillin Procaine /
 Benzathine Penicillin",0.61,IF(AM1053="Benzathine Penicillin",0.61,IF(AM1053="Procaine benzylpenicillin",0.61,IF(AM1053=Prodrug!H1050,Prodrug!H1050,Prodrug!H1050))))))</f>
        <v/>
      </c>
      <c r="AZ1053" s="239" t="str">
        <f>IFERROR((((Calculations!S1050*Calculations!G1050)/Calculations!E1050)*'Data Entry'!X1053),"")</f>
        <v/>
      </c>
      <c r="BA1053" s="235" t="str">
        <f>IFERROR(VLOOKUP(AM1053,Lists!$P$2:$Q$182,2,0),"")</f>
        <v/>
      </c>
    </row>
    <row r="1054" spans="1:53" s="5" customFormat="1">
      <c r="A1054" s="6">
        <v>1048</v>
      </c>
      <c r="B1054" s="231"/>
      <c r="C1054" s="7"/>
      <c r="D1054" s="7"/>
      <c r="E1054" s="7"/>
      <c r="F1054" s="67"/>
      <c r="G1054" s="79"/>
      <c r="H1054" s="79"/>
      <c r="I1054" s="75"/>
      <c r="J1054" s="76"/>
      <c r="K1054" s="76"/>
      <c r="L1054" s="76"/>
      <c r="M1054" s="76"/>
      <c r="N1054" s="76"/>
      <c r="O1054" s="76"/>
      <c r="P1054" s="76"/>
      <c r="Q1054" s="76"/>
      <c r="R1054" s="76"/>
      <c r="S1054" s="76"/>
      <c r="T1054" s="76"/>
      <c r="U1054" s="76"/>
      <c r="V1054" s="76"/>
      <c r="W1054" s="80"/>
      <c r="X1054" s="69"/>
      <c r="Y1054" s="25"/>
      <c r="Z1054" s="25"/>
      <c r="AA1054" s="8"/>
      <c r="AB1054" s="28"/>
      <c r="AC1054" s="23"/>
      <c r="AD1054" s="8"/>
      <c r="AE1054" s="8"/>
      <c r="AF1054" s="25"/>
      <c r="AG1054" s="6"/>
      <c r="AH1054" s="23"/>
      <c r="AI1054" s="173"/>
      <c r="AJ1054" s="26"/>
      <c r="AK1054" s="23"/>
      <c r="AL1054" s="25"/>
      <c r="AM1054" s="6"/>
      <c r="AN1054" s="23"/>
      <c r="AO1054" s="247"/>
      <c r="AP1054" s="243" t="str">
        <f>IF(AD1054="UI",VLOOKUP(AB1054,'Convert Internation Units'!$A$2:$D$33,4,FALSE),IF(AB1054="Penethamate hydroiodide",0.63,IF(AB1054="Benzylpenicillin Procaine /
 Benzathine Penicillin",0.61,IF(AB1054="Benzathine Penicillin",0.61,IF(AB1054="Procaine benzylpenicillin",0.61,IF(AB1054=Prodrug!E1051,Prodrug!E1051,Prodrug!E1051))))))</f>
        <v/>
      </c>
      <c r="AQ1054" s="240" t="str">
        <f>IFERROR((((Calculations!C1051*Calculations!G1051)/Calculations!E1051)*'Data Entry'!X1054),"")</f>
        <v/>
      </c>
      <c r="AR1054" s="141" t="str">
        <f>IFERROR(VLOOKUP(AB1054,Lists!$P$2:$Q$182,2,0),"")</f>
        <v/>
      </c>
      <c r="AS1054" s="143" t="str">
        <f>IF(AI1054="UI",VLOOKUP(AG1054,'Convert Internation Units'!$A$2:$D$33,4,FALSE),IF(AG1054="Penethamate hydroiodide",0.63,IF(AG1054="Benzylpenicillin Procaine /
 Benzathine Penicillin",0.61,IF(AG1054="Benzathine Penicillin",0.61,IF(AG1054="Procaine benzylpenicillin",0.61,IF(AG1054=Prodrug!F1051,Prodrug!F1051,Prodrug!F1051))))))</f>
        <v/>
      </c>
      <c r="AT1054" s="240" t="str">
        <f>IFERROR((((Calculations!K1051*Calculations!G1051)/Calculations!E1051)*'Data Entry'!X1054),"")</f>
        <v/>
      </c>
      <c r="AU1054" s="146" t="str">
        <f>IFERROR(VLOOKUP(AG1054,Lists!$P$2:$Q$182,2,0),"")</f>
        <v/>
      </c>
      <c r="AV1054" s="143" t="str">
        <f>IF(AL1054="UI",VLOOKUP(AJ1054,'Convert Internation Units'!$A$2:$D$33,4,FALSE),IF(AJ1054="Penethamate hydroiodide",0.63,IF(AJ1054="Benzylpenicillin Procaine /
 Benzathine Penicillin",0.61,IF(AJ1054="Benzathine Penicillin",0.61,IF(AJ1054="Procaine benzylpenicillin",0.61,IF(AJ1054=Prodrug!G1051,Prodrug!G1051,Prodrug!G1051))))))</f>
        <v/>
      </c>
      <c r="AW1054" s="240" t="str">
        <f>IFERROR((((Calculations!O1051*Calculations!G1051)/Calculations!E1051)*'Data Entry'!X1054),"")</f>
        <v/>
      </c>
      <c r="AX1054" s="146" t="str">
        <f>IFERROR(VLOOKUP(AJ1054,Lists!$P$2:$Q$182,2,0),"")</f>
        <v/>
      </c>
      <c r="AY1054" s="143" t="str">
        <f>IF(AO1054="UI",VLOOKUP(AM1054,'Convert Internation Units'!$A$2:$D$33,4,FALSE),IF(AM1054="Penethamate hydroiodide",0.63,IF(AM1054="Benzylpenicillin Procaine /
 Benzathine Penicillin",0.61,IF(AM1054="Benzathine Penicillin",0.61,IF(AM1054="Procaine benzylpenicillin",0.61,IF(AM1054=Prodrug!H1051,Prodrug!H1051,Prodrug!H1051))))))</f>
        <v/>
      </c>
      <c r="AZ1054" s="240" t="str">
        <f>IFERROR((((Calculations!S1051*Calculations!G1051)/Calculations!E1051)*'Data Entry'!X1054),"")</f>
        <v/>
      </c>
      <c r="BA1054" s="146" t="str">
        <f>IFERROR(VLOOKUP(AM1054,Lists!$P$2:$Q$182,2,0),"")</f>
        <v/>
      </c>
    </row>
    <row r="1055" spans="1:53" s="5" customFormat="1">
      <c r="A1055" s="116">
        <v>1049</v>
      </c>
      <c r="B1055" s="232"/>
      <c r="C1055" s="105"/>
      <c r="D1055" s="105"/>
      <c r="E1055" s="105"/>
      <c r="F1055" s="106"/>
      <c r="G1055" s="107"/>
      <c r="H1055" s="107"/>
      <c r="I1055" s="108"/>
      <c r="J1055" s="110"/>
      <c r="K1055" s="110"/>
      <c r="L1055" s="110"/>
      <c r="M1055" s="110"/>
      <c r="N1055" s="110"/>
      <c r="O1055" s="110"/>
      <c r="P1055" s="110"/>
      <c r="Q1055" s="110"/>
      <c r="R1055" s="110"/>
      <c r="S1055" s="110"/>
      <c r="T1055" s="110"/>
      <c r="U1055" s="110"/>
      <c r="V1055" s="110"/>
      <c r="W1055" s="109"/>
      <c r="X1055" s="111"/>
      <c r="Y1055" s="112"/>
      <c r="Z1055" s="112"/>
      <c r="AA1055" s="113"/>
      <c r="AB1055" s="114"/>
      <c r="AC1055" s="115"/>
      <c r="AD1055" s="113"/>
      <c r="AE1055" s="113"/>
      <c r="AF1055" s="112"/>
      <c r="AG1055" s="116"/>
      <c r="AH1055" s="115"/>
      <c r="AI1055" s="174"/>
      <c r="AJ1055" s="104"/>
      <c r="AK1055" s="115"/>
      <c r="AL1055" s="112"/>
      <c r="AM1055" s="116"/>
      <c r="AN1055" s="115"/>
      <c r="AO1055" s="248"/>
      <c r="AP1055" s="242" t="str">
        <f>IF(AD1055="UI",VLOOKUP(AB1055,'Convert Internation Units'!$A$2:$D$33,4,FALSE),IF(AB1055="Penethamate hydroiodide",0.63,IF(AB1055="Benzylpenicillin Procaine /
 Benzathine Penicillin",0.61,IF(AB1055="Benzathine Penicillin",0.61,IF(AB1055="Procaine benzylpenicillin",0.61,IF(AB1055=Prodrug!E1052,Prodrug!E1052,Prodrug!E1052))))))</f>
        <v/>
      </c>
      <c r="AQ1055" s="239" t="str">
        <f>IFERROR((((Calculations!C1052*Calculations!G1052)/Calculations!E1052)*'Data Entry'!X1055),"")</f>
        <v/>
      </c>
      <c r="AR1055" s="234" t="str">
        <f>IFERROR(VLOOKUP(AB1055,Lists!$P$2:$Q$182,2,0),"")</f>
        <v/>
      </c>
      <c r="AS1055" s="233" t="str">
        <f>IF(AI1055="UI",VLOOKUP(AG1055,'Convert Internation Units'!$A$2:$D$33,4,FALSE),IF(AG1055="Penethamate hydroiodide",0.63,IF(AG1055="Benzylpenicillin Procaine /
 Benzathine Penicillin",0.61,IF(AG1055="Benzathine Penicillin",0.61,IF(AG1055="Procaine benzylpenicillin",0.61,IF(AG1055=Prodrug!F1052,Prodrug!F1052,Prodrug!F1052))))))</f>
        <v/>
      </c>
      <c r="AT1055" s="239" t="str">
        <f>IFERROR((((Calculations!K1052*Calculations!G1052)/Calculations!E1052)*'Data Entry'!X1055),"")</f>
        <v/>
      </c>
      <c r="AU1055" s="235" t="str">
        <f>IFERROR(VLOOKUP(AG1055,Lists!$P$2:$Q$182,2,0),"")</f>
        <v/>
      </c>
      <c r="AV1055" s="233" t="str">
        <f>IF(AL1055="UI",VLOOKUP(AJ1055,'Convert Internation Units'!$A$2:$D$33,4,FALSE),IF(AJ1055="Penethamate hydroiodide",0.63,IF(AJ1055="Benzylpenicillin Procaine /
 Benzathine Penicillin",0.61,IF(AJ1055="Benzathine Penicillin",0.61,IF(AJ1055="Procaine benzylpenicillin",0.61,IF(AJ1055=Prodrug!G1052,Prodrug!G1052,Prodrug!G1052))))))</f>
        <v/>
      </c>
      <c r="AW1055" s="239" t="str">
        <f>IFERROR((((Calculations!O1052*Calculations!G1052)/Calculations!E1052)*'Data Entry'!X1055),"")</f>
        <v/>
      </c>
      <c r="AX1055" s="235" t="str">
        <f>IFERROR(VLOOKUP(AJ1055,Lists!$P$2:$Q$182,2,0),"")</f>
        <v/>
      </c>
      <c r="AY1055" s="233" t="str">
        <f>IF(AO1055="UI",VLOOKUP(AM1055,'Convert Internation Units'!$A$2:$D$33,4,FALSE),IF(AM1055="Penethamate hydroiodide",0.63,IF(AM1055="Benzylpenicillin Procaine /
 Benzathine Penicillin",0.61,IF(AM1055="Benzathine Penicillin",0.61,IF(AM1055="Procaine benzylpenicillin",0.61,IF(AM1055=Prodrug!H1052,Prodrug!H1052,Prodrug!H1052))))))</f>
        <v/>
      </c>
      <c r="AZ1055" s="239" t="str">
        <f>IFERROR((((Calculations!S1052*Calculations!G1052)/Calculations!E1052)*'Data Entry'!X1055),"")</f>
        <v/>
      </c>
      <c r="BA1055" s="235" t="str">
        <f>IFERROR(VLOOKUP(AM1055,Lists!$P$2:$Q$182,2,0),"")</f>
        <v/>
      </c>
    </row>
    <row r="1056" spans="1:53" s="5" customFormat="1">
      <c r="A1056" s="6">
        <v>1050</v>
      </c>
      <c r="B1056" s="231"/>
      <c r="C1056" s="7"/>
      <c r="D1056" s="7"/>
      <c r="E1056" s="7"/>
      <c r="F1056" s="67"/>
      <c r="G1056" s="79"/>
      <c r="H1056" s="79"/>
      <c r="I1056" s="75"/>
      <c r="J1056" s="76"/>
      <c r="K1056" s="76"/>
      <c r="L1056" s="76"/>
      <c r="M1056" s="76"/>
      <c r="N1056" s="76"/>
      <c r="O1056" s="76"/>
      <c r="P1056" s="76"/>
      <c r="Q1056" s="76"/>
      <c r="R1056" s="76"/>
      <c r="S1056" s="76"/>
      <c r="T1056" s="76"/>
      <c r="U1056" s="76"/>
      <c r="V1056" s="76"/>
      <c r="W1056" s="80"/>
      <c r="X1056" s="69"/>
      <c r="Y1056" s="25"/>
      <c r="Z1056" s="25"/>
      <c r="AA1056" s="8"/>
      <c r="AB1056" s="28"/>
      <c r="AC1056" s="23"/>
      <c r="AD1056" s="8"/>
      <c r="AE1056" s="8"/>
      <c r="AF1056" s="25"/>
      <c r="AG1056" s="6"/>
      <c r="AH1056" s="23"/>
      <c r="AI1056" s="173"/>
      <c r="AJ1056" s="26"/>
      <c r="AK1056" s="23"/>
      <c r="AL1056" s="25"/>
      <c r="AM1056" s="6"/>
      <c r="AN1056" s="23"/>
      <c r="AO1056" s="247"/>
      <c r="AP1056" s="243" t="str">
        <f>IF(AD1056="UI",VLOOKUP(AB1056,'Convert Internation Units'!$A$2:$D$33,4,FALSE),IF(AB1056="Penethamate hydroiodide",0.63,IF(AB1056="Benzylpenicillin Procaine /
 Benzathine Penicillin",0.61,IF(AB1056="Benzathine Penicillin",0.61,IF(AB1056="Procaine benzylpenicillin",0.61,IF(AB1056=Prodrug!E1053,Prodrug!E1053,Prodrug!E1053))))))</f>
        <v/>
      </c>
      <c r="AQ1056" s="240" t="str">
        <f>IFERROR((((Calculations!C1053*Calculations!G1053)/Calculations!E1053)*'Data Entry'!X1056),"")</f>
        <v/>
      </c>
      <c r="AR1056" s="141" t="str">
        <f>IFERROR(VLOOKUP(AB1056,Lists!$P$2:$Q$182,2,0),"")</f>
        <v/>
      </c>
      <c r="AS1056" s="143" t="str">
        <f>IF(AI1056="UI",VLOOKUP(AG1056,'Convert Internation Units'!$A$2:$D$33,4,FALSE),IF(AG1056="Penethamate hydroiodide",0.63,IF(AG1056="Benzylpenicillin Procaine /
 Benzathine Penicillin",0.61,IF(AG1056="Benzathine Penicillin",0.61,IF(AG1056="Procaine benzylpenicillin",0.61,IF(AG1056=Prodrug!F1053,Prodrug!F1053,Prodrug!F1053))))))</f>
        <v/>
      </c>
      <c r="AT1056" s="240" t="str">
        <f>IFERROR((((Calculations!K1053*Calculations!G1053)/Calculations!E1053)*'Data Entry'!X1056),"")</f>
        <v/>
      </c>
      <c r="AU1056" s="146" t="str">
        <f>IFERROR(VLOOKUP(AG1056,Lists!$P$2:$Q$182,2,0),"")</f>
        <v/>
      </c>
      <c r="AV1056" s="143" t="str">
        <f>IF(AL1056="UI",VLOOKUP(AJ1056,'Convert Internation Units'!$A$2:$D$33,4,FALSE),IF(AJ1056="Penethamate hydroiodide",0.63,IF(AJ1056="Benzylpenicillin Procaine /
 Benzathine Penicillin",0.61,IF(AJ1056="Benzathine Penicillin",0.61,IF(AJ1056="Procaine benzylpenicillin",0.61,IF(AJ1056=Prodrug!G1053,Prodrug!G1053,Prodrug!G1053))))))</f>
        <v/>
      </c>
      <c r="AW1056" s="240" t="str">
        <f>IFERROR((((Calculations!O1053*Calculations!G1053)/Calculations!E1053)*'Data Entry'!X1056),"")</f>
        <v/>
      </c>
      <c r="AX1056" s="146" t="str">
        <f>IFERROR(VLOOKUP(AJ1056,Lists!$P$2:$Q$182,2,0),"")</f>
        <v/>
      </c>
      <c r="AY1056" s="143" t="str">
        <f>IF(AO1056="UI",VLOOKUP(AM1056,'Convert Internation Units'!$A$2:$D$33,4,FALSE),IF(AM1056="Penethamate hydroiodide",0.63,IF(AM1056="Benzylpenicillin Procaine /
 Benzathine Penicillin",0.61,IF(AM1056="Benzathine Penicillin",0.61,IF(AM1056="Procaine benzylpenicillin",0.61,IF(AM1056=Prodrug!H1053,Prodrug!H1053,Prodrug!H1053))))))</f>
        <v/>
      </c>
      <c r="AZ1056" s="240" t="str">
        <f>IFERROR((((Calculations!S1053*Calculations!G1053)/Calculations!E1053)*'Data Entry'!X1056),"")</f>
        <v/>
      </c>
      <c r="BA1056" s="146" t="str">
        <f>IFERROR(VLOOKUP(AM1056,Lists!$P$2:$Q$182,2,0),"")</f>
        <v/>
      </c>
    </row>
    <row r="1057" spans="1:53" s="5" customFormat="1">
      <c r="A1057" s="116">
        <v>1051</v>
      </c>
      <c r="B1057" s="232"/>
      <c r="C1057" s="105"/>
      <c r="D1057" s="105"/>
      <c r="E1057" s="105"/>
      <c r="F1057" s="106"/>
      <c r="G1057" s="107"/>
      <c r="H1057" s="107"/>
      <c r="I1057" s="108"/>
      <c r="J1057" s="110"/>
      <c r="K1057" s="110"/>
      <c r="L1057" s="110"/>
      <c r="M1057" s="110"/>
      <c r="N1057" s="110"/>
      <c r="O1057" s="110"/>
      <c r="P1057" s="110"/>
      <c r="Q1057" s="110"/>
      <c r="R1057" s="110"/>
      <c r="S1057" s="110"/>
      <c r="T1057" s="110"/>
      <c r="U1057" s="110"/>
      <c r="V1057" s="110"/>
      <c r="W1057" s="109"/>
      <c r="X1057" s="111"/>
      <c r="Y1057" s="112"/>
      <c r="Z1057" s="112"/>
      <c r="AA1057" s="113"/>
      <c r="AB1057" s="114"/>
      <c r="AC1057" s="115"/>
      <c r="AD1057" s="113"/>
      <c r="AE1057" s="113"/>
      <c r="AF1057" s="112"/>
      <c r="AG1057" s="116"/>
      <c r="AH1057" s="115"/>
      <c r="AI1057" s="174"/>
      <c r="AJ1057" s="104"/>
      <c r="AK1057" s="115"/>
      <c r="AL1057" s="112"/>
      <c r="AM1057" s="116"/>
      <c r="AN1057" s="115"/>
      <c r="AO1057" s="248"/>
      <c r="AP1057" s="242" t="str">
        <f>IF(AD1057="UI",VLOOKUP(AB1057,'Convert Internation Units'!$A$2:$D$33,4,FALSE),IF(AB1057="Penethamate hydroiodide",0.63,IF(AB1057="Benzylpenicillin Procaine /
 Benzathine Penicillin",0.61,IF(AB1057="Benzathine Penicillin",0.61,IF(AB1057="Procaine benzylpenicillin",0.61,IF(AB1057=Prodrug!E1054,Prodrug!E1054,Prodrug!E1054))))))</f>
        <v/>
      </c>
      <c r="AQ1057" s="239" t="str">
        <f>IFERROR((((Calculations!C1054*Calculations!G1054)/Calculations!E1054)*'Data Entry'!X1057),"")</f>
        <v/>
      </c>
      <c r="AR1057" s="234" t="str">
        <f>IFERROR(VLOOKUP(AB1057,Lists!$P$2:$Q$182,2,0),"")</f>
        <v/>
      </c>
      <c r="AS1057" s="233" t="str">
        <f>IF(AI1057="UI",VLOOKUP(AG1057,'Convert Internation Units'!$A$2:$D$33,4,FALSE),IF(AG1057="Penethamate hydroiodide",0.63,IF(AG1057="Benzylpenicillin Procaine /
 Benzathine Penicillin",0.61,IF(AG1057="Benzathine Penicillin",0.61,IF(AG1057="Procaine benzylpenicillin",0.61,IF(AG1057=Prodrug!F1054,Prodrug!F1054,Prodrug!F1054))))))</f>
        <v/>
      </c>
      <c r="AT1057" s="239" t="str">
        <f>IFERROR((((Calculations!K1054*Calculations!G1054)/Calculations!E1054)*'Data Entry'!X1057),"")</f>
        <v/>
      </c>
      <c r="AU1057" s="235" t="str">
        <f>IFERROR(VLOOKUP(AG1057,Lists!$P$2:$Q$182,2,0),"")</f>
        <v/>
      </c>
      <c r="AV1057" s="233" t="str">
        <f>IF(AL1057="UI",VLOOKUP(AJ1057,'Convert Internation Units'!$A$2:$D$33,4,FALSE),IF(AJ1057="Penethamate hydroiodide",0.63,IF(AJ1057="Benzylpenicillin Procaine /
 Benzathine Penicillin",0.61,IF(AJ1057="Benzathine Penicillin",0.61,IF(AJ1057="Procaine benzylpenicillin",0.61,IF(AJ1057=Prodrug!G1054,Prodrug!G1054,Prodrug!G1054))))))</f>
        <v/>
      </c>
      <c r="AW1057" s="239" t="str">
        <f>IFERROR((((Calculations!O1054*Calculations!G1054)/Calculations!E1054)*'Data Entry'!X1057),"")</f>
        <v/>
      </c>
      <c r="AX1057" s="235" t="str">
        <f>IFERROR(VLOOKUP(AJ1057,Lists!$P$2:$Q$182,2,0),"")</f>
        <v/>
      </c>
      <c r="AY1057" s="233" t="str">
        <f>IF(AO1057="UI",VLOOKUP(AM1057,'Convert Internation Units'!$A$2:$D$33,4,FALSE),IF(AM1057="Penethamate hydroiodide",0.63,IF(AM1057="Benzylpenicillin Procaine /
 Benzathine Penicillin",0.61,IF(AM1057="Benzathine Penicillin",0.61,IF(AM1057="Procaine benzylpenicillin",0.61,IF(AM1057=Prodrug!H1054,Prodrug!H1054,Prodrug!H1054))))))</f>
        <v/>
      </c>
      <c r="AZ1057" s="239" t="str">
        <f>IFERROR((((Calculations!S1054*Calculations!G1054)/Calculations!E1054)*'Data Entry'!X1057),"")</f>
        <v/>
      </c>
      <c r="BA1057" s="235" t="str">
        <f>IFERROR(VLOOKUP(AM1057,Lists!$P$2:$Q$182,2,0),"")</f>
        <v/>
      </c>
    </row>
    <row r="1058" spans="1:53" s="5" customFormat="1">
      <c r="A1058" s="6">
        <v>1052</v>
      </c>
      <c r="B1058" s="231"/>
      <c r="C1058" s="7"/>
      <c r="D1058" s="7"/>
      <c r="E1058" s="7"/>
      <c r="F1058" s="67"/>
      <c r="G1058" s="79"/>
      <c r="H1058" s="79"/>
      <c r="I1058" s="75"/>
      <c r="J1058" s="76"/>
      <c r="K1058" s="76"/>
      <c r="L1058" s="76"/>
      <c r="M1058" s="76"/>
      <c r="N1058" s="76"/>
      <c r="O1058" s="76"/>
      <c r="P1058" s="76"/>
      <c r="Q1058" s="76"/>
      <c r="R1058" s="76"/>
      <c r="S1058" s="76"/>
      <c r="T1058" s="76"/>
      <c r="U1058" s="76"/>
      <c r="V1058" s="76"/>
      <c r="W1058" s="80"/>
      <c r="X1058" s="69"/>
      <c r="Y1058" s="25"/>
      <c r="Z1058" s="25"/>
      <c r="AA1058" s="8"/>
      <c r="AB1058" s="28"/>
      <c r="AC1058" s="23"/>
      <c r="AD1058" s="8"/>
      <c r="AE1058" s="8"/>
      <c r="AF1058" s="25"/>
      <c r="AG1058" s="6"/>
      <c r="AH1058" s="23"/>
      <c r="AI1058" s="173"/>
      <c r="AJ1058" s="26"/>
      <c r="AK1058" s="23"/>
      <c r="AL1058" s="25"/>
      <c r="AM1058" s="6"/>
      <c r="AN1058" s="23"/>
      <c r="AO1058" s="247"/>
      <c r="AP1058" s="243" t="str">
        <f>IF(AD1058="UI",VLOOKUP(AB1058,'Convert Internation Units'!$A$2:$D$33,4,FALSE),IF(AB1058="Penethamate hydroiodide",0.63,IF(AB1058="Benzylpenicillin Procaine /
 Benzathine Penicillin",0.61,IF(AB1058="Benzathine Penicillin",0.61,IF(AB1058="Procaine benzylpenicillin",0.61,IF(AB1058=Prodrug!E1055,Prodrug!E1055,Prodrug!E1055))))))</f>
        <v/>
      </c>
      <c r="AQ1058" s="240" t="str">
        <f>IFERROR((((Calculations!C1055*Calculations!G1055)/Calculations!E1055)*'Data Entry'!X1058),"")</f>
        <v/>
      </c>
      <c r="AR1058" s="141" t="str">
        <f>IFERROR(VLOOKUP(AB1058,Lists!$P$2:$Q$182,2,0),"")</f>
        <v/>
      </c>
      <c r="AS1058" s="143" t="str">
        <f>IF(AI1058="UI",VLOOKUP(AG1058,'Convert Internation Units'!$A$2:$D$33,4,FALSE),IF(AG1058="Penethamate hydroiodide",0.63,IF(AG1058="Benzylpenicillin Procaine /
 Benzathine Penicillin",0.61,IF(AG1058="Benzathine Penicillin",0.61,IF(AG1058="Procaine benzylpenicillin",0.61,IF(AG1058=Prodrug!F1055,Prodrug!F1055,Prodrug!F1055))))))</f>
        <v/>
      </c>
      <c r="AT1058" s="240" t="str">
        <f>IFERROR((((Calculations!K1055*Calculations!G1055)/Calculations!E1055)*'Data Entry'!X1058),"")</f>
        <v/>
      </c>
      <c r="AU1058" s="146" t="str">
        <f>IFERROR(VLOOKUP(AG1058,Lists!$P$2:$Q$182,2,0),"")</f>
        <v/>
      </c>
      <c r="AV1058" s="143" t="str">
        <f>IF(AL1058="UI",VLOOKUP(AJ1058,'Convert Internation Units'!$A$2:$D$33,4,FALSE),IF(AJ1058="Penethamate hydroiodide",0.63,IF(AJ1058="Benzylpenicillin Procaine /
 Benzathine Penicillin",0.61,IF(AJ1058="Benzathine Penicillin",0.61,IF(AJ1058="Procaine benzylpenicillin",0.61,IF(AJ1058=Prodrug!G1055,Prodrug!G1055,Prodrug!G1055))))))</f>
        <v/>
      </c>
      <c r="AW1058" s="240" t="str">
        <f>IFERROR((((Calculations!O1055*Calculations!G1055)/Calculations!E1055)*'Data Entry'!X1058),"")</f>
        <v/>
      </c>
      <c r="AX1058" s="146" t="str">
        <f>IFERROR(VLOOKUP(AJ1058,Lists!$P$2:$Q$182,2,0),"")</f>
        <v/>
      </c>
      <c r="AY1058" s="143" t="str">
        <f>IF(AO1058="UI",VLOOKUP(AM1058,'Convert Internation Units'!$A$2:$D$33,4,FALSE),IF(AM1058="Penethamate hydroiodide",0.63,IF(AM1058="Benzylpenicillin Procaine /
 Benzathine Penicillin",0.61,IF(AM1058="Benzathine Penicillin",0.61,IF(AM1058="Procaine benzylpenicillin",0.61,IF(AM1058=Prodrug!H1055,Prodrug!H1055,Prodrug!H1055))))))</f>
        <v/>
      </c>
      <c r="AZ1058" s="240" t="str">
        <f>IFERROR((((Calculations!S1055*Calculations!G1055)/Calculations!E1055)*'Data Entry'!X1058),"")</f>
        <v/>
      </c>
      <c r="BA1058" s="146" t="str">
        <f>IFERROR(VLOOKUP(AM1058,Lists!$P$2:$Q$182,2,0),"")</f>
        <v/>
      </c>
    </row>
    <row r="1059" spans="1:53" s="5" customFormat="1">
      <c r="A1059" s="116">
        <v>1053</v>
      </c>
      <c r="B1059" s="232"/>
      <c r="C1059" s="105"/>
      <c r="D1059" s="105"/>
      <c r="E1059" s="105"/>
      <c r="F1059" s="106"/>
      <c r="G1059" s="107"/>
      <c r="H1059" s="107"/>
      <c r="I1059" s="108"/>
      <c r="J1059" s="110"/>
      <c r="K1059" s="110"/>
      <c r="L1059" s="110"/>
      <c r="M1059" s="110"/>
      <c r="N1059" s="110"/>
      <c r="O1059" s="110"/>
      <c r="P1059" s="110"/>
      <c r="Q1059" s="110"/>
      <c r="R1059" s="110"/>
      <c r="S1059" s="110"/>
      <c r="T1059" s="110"/>
      <c r="U1059" s="110"/>
      <c r="V1059" s="110"/>
      <c r="W1059" s="109"/>
      <c r="X1059" s="111"/>
      <c r="Y1059" s="112"/>
      <c r="Z1059" s="112"/>
      <c r="AA1059" s="113"/>
      <c r="AB1059" s="114"/>
      <c r="AC1059" s="115"/>
      <c r="AD1059" s="113"/>
      <c r="AE1059" s="113"/>
      <c r="AF1059" s="112"/>
      <c r="AG1059" s="116"/>
      <c r="AH1059" s="115"/>
      <c r="AI1059" s="174"/>
      <c r="AJ1059" s="104"/>
      <c r="AK1059" s="115"/>
      <c r="AL1059" s="112"/>
      <c r="AM1059" s="116"/>
      <c r="AN1059" s="115"/>
      <c r="AO1059" s="248"/>
      <c r="AP1059" s="242" t="str">
        <f>IF(AD1059="UI",VLOOKUP(AB1059,'Convert Internation Units'!$A$2:$D$33,4,FALSE),IF(AB1059="Penethamate hydroiodide",0.63,IF(AB1059="Benzylpenicillin Procaine /
 Benzathine Penicillin",0.61,IF(AB1059="Benzathine Penicillin",0.61,IF(AB1059="Procaine benzylpenicillin",0.61,IF(AB1059=Prodrug!E1056,Prodrug!E1056,Prodrug!E1056))))))</f>
        <v/>
      </c>
      <c r="AQ1059" s="239" t="str">
        <f>IFERROR((((Calculations!C1056*Calculations!G1056)/Calculations!E1056)*'Data Entry'!X1059),"")</f>
        <v/>
      </c>
      <c r="AR1059" s="234" t="str">
        <f>IFERROR(VLOOKUP(AB1059,Lists!$P$2:$Q$182,2,0),"")</f>
        <v/>
      </c>
      <c r="AS1059" s="233" t="str">
        <f>IF(AI1059="UI",VLOOKUP(AG1059,'Convert Internation Units'!$A$2:$D$33,4,FALSE),IF(AG1059="Penethamate hydroiodide",0.63,IF(AG1059="Benzylpenicillin Procaine /
 Benzathine Penicillin",0.61,IF(AG1059="Benzathine Penicillin",0.61,IF(AG1059="Procaine benzylpenicillin",0.61,IF(AG1059=Prodrug!F1056,Prodrug!F1056,Prodrug!F1056))))))</f>
        <v/>
      </c>
      <c r="AT1059" s="239" t="str">
        <f>IFERROR((((Calculations!K1056*Calculations!G1056)/Calculations!E1056)*'Data Entry'!X1059),"")</f>
        <v/>
      </c>
      <c r="AU1059" s="235" t="str">
        <f>IFERROR(VLOOKUP(AG1059,Lists!$P$2:$Q$182,2,0),"")</f>
        <v/>
      </c>
      <c r="AV1059" s="233" t="str">
        <f>IF(AL1059="UI",VLOOKUP(AJ1059,'Convert Internation Units'!$A$2:$D$33,4,FALSE),IF(AJ1059="Penethamate hydroiodide",0.63,IF(AJ1059="Benzylpenicillin Procaine /
 Benzathine Penicillin",0.61,IF(AJ1059="Benzathine Penicillin",0.61,IF(AJ1059="Procaine benzylpenicillin",0.61,IF(AJ1059=Prodrug!G1056,Prodrug!G1056,Prodrug!G1056))))))</f>
        <v/>
      </c>
      <c r="AW1059" s="239" t="str">
        <f>IFERROR((((Calculations!O1056*Calculations!G1056)/Calculations!E1056)*'Data Entry'!X1059),"")</f>
        <v/>
      </c>
      <c r="AX1059" s="235" t="str">
        <f>IFERROR(VLOOKUP(AJ1059,Lists!$P$2:$Q$182,2,0),"")</f>
        <v/>
      </c>
      <c r="AY1059" s="233" t="str">
        <f>IF(AO1059="UI",VLOOKUP(AM1059,'Convert Internation Units'!$A$2:$D$33,4,FALSE),IF(AM1059="Penethamate hydroiodide",0.63,IF(AM1059="Benzylpenicillin Procaine /
 Benzathine Penicillin",0.61,IF(AM1059="Benzathine Penicillin",0.61,IF(AM1059="Procaine benzylpenicillin",0.61,IF(AM1059=Prodrug!H1056,Prodrug!H1056,Prodrug!H1056))))))</f>
        <v/>
      </c>
      <c r="AZ1059" s="239" t="str">
        <f>IFERROR((((Calculations!S1056*Calculations!G1056)/Calculations!E1056)*'Data Entry'!X1059),"")</f>
        <v/>
      </c>
      <c r="BA1059" s="235" t="str">
        <f>IFERROR(VLOOKUP(AM1059,Lists!$P$2:$Q$182,2,0),"")</f>
        <v/>
      </c>
    </row>
    <row r="1060" spans="1:53" s="5" customFormat="1">
      <c r="A1060" s="6">
        <v>1054</v>
      </c>
      <c r="B1060" s="231"/>
      <c r="C1060" s="7"/>
      <c r="D1060" s="7"/>
      <c r="E1060" s="7"/>
      <c r="F1060" s="67"/>
      <c r="G1060" s="79"/>
      <c r="H1060" s="79"/>
      <c r="I1060" s="75"/>
      <c r="J1060" s="76"/>
      <c r="K1060" s="76"/>
      <c r="L1060" s="76"/>
      <c r="M1060" s="76"/>
      <c r="N1060" s="76"/>
      <c r="O1060" s="76"/>
      <c r="P1060" s="76"/>
      <c r="Q1060" s="76"/>
      <c r="R1060" s="76"/>
      <c r="S1060" s="76"/>
      <c r="T1060" s="76"/>
      <c r="U1060" s="76"/>
      <c r="V1060" s="76"/>
      <c r="W1060" s="80"/>
      <c r="X1060" s="69"/>
      <c r="Y1060" s="25"/>
      <c r="Z1060" s="25"/>
      <c r="AA1060" s="8"/>
      <c r="AB1060" s="28"/>
      <c r="AC1060" s="23"/>
      <c r="AD1060" s="8"/>
      <c r="AE1060" s="8"/>
      <c r="AF1060" s="25"/>
      <c r="AG1060" s="6"/>
      <c r="AH1060" s="23"/>
      <c r="AI1060" s="173"/>
      <c r="AJ1060" s="26"/>
      <c r="AK1060" s="23"/>
      <c r="AL1060" s="25"/>
      <c r="AM1060" s="6"/>
      <c r="AN1060" s="23"/>
      <c r="AO1060" s="247"/>
      <c r="AP1060" s="243" t="str">
        <f>IF(AD1060="UI",VLOOKUP(AB1060,'Convert Internation Units'!$A$2:$D$33,4,FALSE),IF(AB1060="Penethamate hydroiodide",0.63,IF(AB1060="Benzylpenicillin Procaine /
 Benzathine Penicillin",0.61,IF(AB1060="Benzathine Penicillin",0.61,IF(AB1060="Procaine benzylpenicillin",0.61,IF(AB1060=Prodrug!E1057,Prodrug!E1057,Prodrug!E1057))))))</f>
        <v/>
      </c>
      <c r="AQ1060" s="240" t="str">
        <f>IFERROR((((Calculations!C1057*Calculations!G1057)/Calculations!E1057)*'Data Entry'!X1060),"")</f>
        <v/>
      </c>
      <c r="AR1060" s="141" t="str">
        <f>IFERROR(VLOOKUP(AB1060,Lists!$P$2:$Q$182,2,0),"")</f>
        <v/>
      </c>
      <c r="AS1060" s="143" t="str">
        <f>IF(AI1060="UI",VLOOKUP(AG1060,'Convert Internation Units'!$A$2:$D$33,4,FALSE),IF(AG1060="Penethamate hydroiodide",0.63,IF(AG1060="Benzylpenicillin Procaine /
 Benzathine Penicillin",0.61,IF(AG1060="Benzathine Penicillin",0.61,IF(AG1060="Procaine benzylpenicillin",0.61,IF(AG1060=Prodrug!F1057,Prodrug!F1057,Prodrug!F1057))))))</f>
        <v/>
      </c>
      <c r="AT1060" s="240" t="str">
        <f>IFERROR((((Calculations!K1057*Calculations!G1057)/Calculations!E1057)*'Data Entry'!X1060),"")</f>
        <v/>
      </c>
      <c r="AU1060" s="146" t="str">
        <f>IFERROR(VLOOKUP(AG1060,Lists!$P$2:$Q$182,2,0),"")</f>
        <v/>
      </c>
      <c r="AV1060" s="143" t="str">
        <f>IF(AL1060="UI",VLOOKUP(AJ1060,'Convert Internation Units'!$A$2:$D$33,4,FALSE),IF(AJ1060="Penethamate hydroiodide",0.63,IF(AJ1060="Benzylpenicillin Procaine /
 Benzathine Penicillin",0.61,IF(AJ1060="Benzathine Penicillin",0.61,IF(AJ1060="Procaine benzylpenicillin",0.61,IF(AJ1060=Prodrug!G1057,Prodrug!G1057,Prodrug!G1057))))))</f>
        <v/>
      </c>
      <c r="AW1060" s="240" t="str">
        <f>IFERROR((((Calculations!O1057*Calculations!G1057)/Calculations!E1057)*'Data Entry'!X1060),"")</f>
        <v/>
      </c>
      <c r="AX1060" s="146" t="str">
        <f>IFERROR(VLOOKUP(AJ1060,Lists!$P$2:$Q$182,2,0),"")</f>
        <v/>
      </c>
      <c r="AY1060" s="143" t="str">
        <f>IF(AO1060="UI",VLOOKUP(AM1060,'Convert Internation Units'!$A$2:$D$33,4,FALSE),IF(AM1060="Penethamate hydroiodide",0.63,IF(AM1060="Benzylpenicillin Procaine /
 Benzathine Penicillin",0.61,IF(AM1060="Benzathine Penicillin",0.61,IF(AM1060="Procaine benzylpenicillin",0.61,IF(AM1060=Prodrug!H1057,Prodrug!H1057,Prodrug!H1057))))))</f>
        <v/>
      </c>
      <c r="AZ1060" s="240" t="str">
        <f>IFERROR((((Calculations!S1057*Calculations!G1057)/Calculations!E1057)*'Data Entry'!X1060),"")</f>
        <v/>
      </c>
      <c r="BA1060" s="146" t="str">
        <f>IFERROR(VLOOKUP(AM1060,Lists!$P$2:$Q$182,2,0),"")</f>
        <v/>
      </c>
    </row>
    <row r="1061" spans="1:53" s="5" customFormat="1">
      <c r="A1061" s="116">
        <v>1055</v>
      </c>
      <c r="B1061" s="232"/>
      <c r="C1061" s="105"/>
      <c r="D1061" s="105"/>
      <c r="E1061" s="105"/>
      <c r="F1061" s="106"/>
      <c r="G1061" s="107"/>
      <c r="H1061" s="107"/>
      <c r="I1061" s="108"/>
      <c r="J1061" s="110"/>
      <c r="K1061" s="110"/>
      <c r="L1061" s="110"/>
      <c r="M1061" s="110"/>
      <c r="N1061" s="110"/>
      <c r="O1061" s="110"/>
      <c r="P1061" s="110"/>
      <c r="Q1061" s="110"/>
      <c r="R1061" s="110"/>
      <c r="S1061" s="110"/>
      <c r="T1061" s="110"/>
      <c r="U1061" s="110"/>
      <c r="V1061" s="110"/>
      <c r="W1061" s="109"/>
      <c r="X1061" s="111"/>
      <c r="Y1061" s="112"/>
      <c r="Z1061" s="112"/>
      <c r="AA1061" s="113"/>
      <c r="AB1061" s="114"/>
      <c r="AC1061" s="115"/>
      <c r="AD1061" s="113"/>
      <c r="AE1061" s="113"/>
      <c r="AF1061" s="112"/>
      <c r="AG1061" s="116"/>
      <c r="AH1061" s="115"/>
      <c r="AI1061" s="174"/>
      <c r="AJ1061" s="104"/>
      <c r="AK1061" s="115"/>
      <c r="AL1061" s="112"/>
      <c r="AM1061" s="116"/>
      <c r="AN1061" s="115"/>
      <c r="AO1061" s="248"/>
      <c r="AP1061" s="242" t="str">
        <f>IF(AD1061="UI",VLOOKUP(AB1061,'Convert Internation Units'!$A$2:$D$33,4,FALSE),IF(AB1061="Penethamate hydroiodide",0.63,IF(AB1061="Benzylpenicillin Procaine /
 Benzathine Penicillin",0.61,IF(AB1061="Benzathine Penicillin",0.61,IF(AB1061="Procaine benzylpenicillin",0.61,IF(AB1061=Prodrug!E1058,Prodrug!E1058,Prodrug!E1058))))))</f>
        <v/>
      </c>
      <c r="AQ1061" s="239" t="str">
        <f>IFERROR((((Calculations!C1058*Calculations!G1058)/Calculations!E1058)*'Data Entry'!X1061),"")</f>
        <v/>
      </c>
      <c r="AR1061" s="234" t="str">
        <f>IFERROR(VLOOKUP(AB1061,Lists!$P$2:$Q$182,2,0),"")</f>
        <v/>
      </c>
      <c r="AS1061" s="233" t="str">
        <f>IF(AI1061="UI",VLOOKUP(AG1061,'Convert Internation Units'!$A$2:$D$33,4,FALSE),IF(AG1061="Penethamate hydroiodide",0.63,IF(AG1061="Benzylpenicillin Procaine /
 Benzathine Penicillin",0.61,IF(AG1061="Benzathine Penicillin",0.61,IF(AG1061="Procaine benzylpenicillin",0.61,IF(AG1061=Prodrug!F1058,Prodrug!F1058,Prodrug!F1058))))))</f>
        <v/>
      </c>
      <c r="AT1061" s="239" t="str">
        <f>IFERROR((((Calculations!K1058*Calculations!G1058)/Calculations!E1058)*'Data Entry'!X1061),"")</f>
        <v/>
      </c>
      <c r="AU1061" s="235" t="str">
        <f>IFERROR(VLOOKUP(AG1061,Lists!$P$2:$Q$182,2,0),"")</f>
        <v/>
      </c>
      <c r="AV1061" s="233" t="str">
        <f>IF(AL1061="UI",VLOOKUP(AJ1061,'Convert Internation Units'!$A$2:$D$33,4,FALSE),IF(AJ1061="Penethamate hydroiodide",0.63,IF(AJ1061="Benzylpenicillin Procaine /
 Benzathine Penicillin",0.61,IF(AJ1061="Benzathine Penicillin",0.61,IF(AJ1061="Procaine benzylpenicillin",0.61,IF(AJ1061=Prodrug!G1058,Prodrug!G1058,Prodrug!G1058))))))</f>
        <v/>
      </c>
      <c r="AW1061" s="239" t="str">
        <f>IFERROR((((Calculations!O1058*Calculations!G1058)/Calculations!E1058)*'Data Entry'!X1061),"")</f>
        <v/>
      </c>
      <c r="AX1061" s="235" t="str">
        <f>IFERROR(VLOOKUP(AJ1061,Lists!$P$2:$Q$182,2,0),"")</f>
        <v/>
      </c>
      <c r="AY1061" s="233" t="str">
        <f>IF(AO1061="UI",VLOOKUP(AM1061,'Convert Internation Units'!$A$2:$D$33,4,FALSE),IF(AM1061="Penethamate hydroiodide",0.63,IF(AM1061="Benzylpenicillin Procaine /
 Benzathine Penicillin",0.61,IF(AM1061="Benzathine Penicillin",0.61,IF(AM1061="Procaine benzylpenicillin",0.61,IF(AM1061=Prodrug!H1058,Prodrug!H1058,Prodrug!H1058))))))</f>
        <v/>
      </c>
      <c r="AZ1061" s="239" t="str">
        <f>IFERROR((((Calculations!S1058*Calculations!G1058)/Calculations!E1058)*'Data Entry'!X1061),"")</f>
        <v/>
      </c>
      <c r="BA1061" s="235" t="str">
        <f>IFERROR(VLOOKUP(AM1061,Lists!$P$2:$Q$182,2,0),"")</f>
        <v/>
      </c>
    </row>
    <row r="1062" spans="1:53" s="5" customFormat="1">
      <c r="A1062" s="6">
        <v>1056</v>
      </c>
      <c r="B1062" s="231"/>
      <c r="C1062" s="7"/>
      <c r="D1062" s="7"/>
      <c r="E1062" s="7"/>
      <c r="F1062" s="67"/>
      <c r="G1062" s="79"/>
      <c r="H1062" s="79"/>
      <c r="I1062" s="75"/>
      <c r="J1062" s="76"/>
      <c r="K1062" s="76"/>
      <c r="L1062" s="76"/>
      <c r="M1062" s="76"/>
      <c r="N1062" s="76"/>
      <c r="O1062" s="76"/>
      <c r="P1062" s="76"/>
      <c r="Q1062" s="76"/>
      <c r="R1062" s="76"/>
      <c r="S1062" s="76"/>
      <c r="T1062" s="76"/>
      <c r="U1062" s="76"/>
      <c r="V1062" s="76"/>
      <c r="W1062" s="80"/>
      <c r="X1062" s="69"/>
      <c r="Y1062" s="25"/>
      <c r="Z1062" s="25"/>
      <c r="AA1062" s="8"/>
      <c r="AB1062" s="28"/>
      <c r="AC1062" s="23"/>
      <c r="AD1062" s="8"/>
      <c r="AE1062" s="8"/>
      <c r="AF1062" s="25"/>
      <c r="AG1062" s="6"/>
      <c r="AH1062" s="23"/>
      <c r="AI1062" s="173"/>
      <c r="AJ1062" s="26"/>
      <c r="AK1062" s="23"/>
      <c r="AL1062" s="25"/>
      <c r="AM1062" s="6"/>
      <c r="AN1062" s="23"/>
      <c r="AO1062" s="247"/>
      <c r="AP1062" s="243" t="str">
        <f>IF(AD1062="UI",VLOOKUP(AB1062,'Convert Internation Units'!$A$2:$D$33,4,FALSE),IF(AB1062="Penethamate hydroiodide",0.63,IF(AB1062="Benzylpenicillin Procaine /
 Benzathine Penicillin",0.61,IF(AB1062="Benzathine Penicillin",0.61,IF(AB1062="Procaine benzylpenicillin",0.61,IF(AB1062=Prodrug!E1059,Prodrug!E1059,Prodrug!E1059))))))</f>
        <v/>
      </c>
      <c r="AQ1062" s="240" t="str">
        <f>IFERROR((((Calculations!C1059*Calculations!G1059)/Calculations!E1059)*'Data Entry'!X1062),"")</f>
        <v/>
      </c>
      <c r="AR1062" s="141" t="str">
        <f>IFERROR(VLOOKUP(AB1062,Lists!$P$2:$Q$182,2,0),"")</f>
        <v/>
      </c>
      <c r="AS1062" s="143" t="str">
        <f>IF(AI1062="UI",VLOOKUP(AG1062,'Convert Internation Units'!$A$2:$D$33,4,FALSE),IF(AG1062="Penethamate hydroiodide",0.63,IF(AG1062="Benzylpenicillin Procaine /
 Benzathine Penicillin",0.61,IF(AG1062="Benzathine Penicillin",0.61,IF(AG1062="Procaine benzylpenicillin",0.61,IF(AG1062=Prodrug!F1059,Prodrug!F1059,Prodrug!F1059))))))</f>
        <v/>
      </c>
      <c r="AT1062" s="240" t="str">
        <f>IFERROR((((Calculations!K1059*Calculations!G1059)/Calculations!E1059)*'Data Entry'!X1062),"")</f>
        <v/>
      </c>
      <c r="AU1062" s="146" t="str">
        <f>IFERROR(VLOOKUP(AG1062,Lists!$P$2:$Q$182,2,0),"")</f>
        <v/>
      </c>
      <c r="AV1062" s="143" t="str">
        <f>IF(AL1062="UI",VLOOKUP(AJ1062,'Convert Internation Units'!$A$2:$D$33,4,FALSE),IF(AJ1062="Penethamate hydroiodide",0.63,IF(AJ1062="Benzylpenicillin Procaine /
 Benzathine Penicillin",0.61,IF(AJ1062="Benzathine Penicillin",0.61,IF(AJ1062="Procaine benzylpenicillin",0.61,IF(AJ1062=Prodrug!G1059,Prodrug!G1059,Prodrug!G1059))))))</f>
        <v/>
      </c>
      <c r="AW1062" s="240" t="str">
        <f>IFERROR((((Calculations!O1059*Calculations!G1059)/Calculations!E1059)*'Data Entry'!X1062),"")</f>
        <v/>
      </c>
      <c r="AX1062" s="146" t="str">
        <f>IFERROR(VLOOKUP(AJ1062,Lists!$P$2:$Q$182,2,0),"")</f>
        <v/>
      </c>
      <c r="AY1062" s="143" t="str">
        <f>IF(AO1062="UI",VLOOKUP(AM1062,'Convert Internation Units'!$A$2:$D$33,4,FALSE),IF(AM1062="Penethamate hydroiodide",0.63,IF(AM1062="Benzylpenicillin Procaine /
 Benzathine Penicillin",0.61,IF(AM1062="Benzathine Penicillin",0.61,IF(AM1062="Procaine benzylpenicillin",0.61,IF(AM1062=Prodrug!H1059,Prodrug!H1059,Prodrug!H1059))))))</f>
        <v/>
      </c>
      <c r="AZ1062" s="240" t="str">
        <f>IFERROR((((Calculations!S1059*Calculations!G1059)/Calculations!E1059)*'Data Entry'!X1062),"")</f>
        <v/>
      </c>
      <c r="BA1062" s="146" t="str">
        <f>IFERROR(VLOOKUP(AM1062,Lists!$P$2:$Q$182,2,0),"")</f>
        <v/>
      </c>
    </row>
    <row r="1063" spans="1:53" s="5" customFormat="1">
      <c r="A1063" s="116">
        <v>1057</v>
      </c>
      <c r="B1063" s="232"/>
      <c r="C1063" s="105"/>
      <c r="D1063" s="105"/>
      <c r="E1063" s="105"/>
      <c r="F1063" s="106"/>
      <c r="G1063" s="107"/>
      <c r="H1063" s="107"/>
      <c r="I1063" s="108"/>
      <c r="J1063" s="110"/>
      <c r="K1063" s="110"/>
      <c r="L1063" s="110"/>
      <c r="M1063" s="110"/>
      <c r="N1063" s="110"/>
      <c r="O1063" s="110"/>
      <c r="P1063" s="110"/>
      <c r="Q1063" s="110"/>
      <c r="R1063" s="110"/>
      <c r="S1063" s="110"/>
      <c r="T1063" s="110"/>
      <c r="U1063" s="110"/>
      <c r="V1063" s="110"/>
      <c r="W1063" s="109"/>
      <c r="X1063" s="111"/>
      <c r="Y1063" s="112"/>
      <c r="Z1063" s="112"/>
      <c r="AA1063" s="113"/>
      <c r="AB1063" s="114"/>
      <c r="AC1063" s="115"/>
      <c r="AD1063" s="113"/>
      <c r="AE1063" s="113"/>
      <c r="AF1063" s="112"/>
      <c r="AG1063" s="116"/>
      <c r="AH1063" s="115"/>
      <c r="AI1063" s="174"/>
      <c r="AJ1063" s="104"/>
      <c r="AK1063" s="115"/>
      <c r="AL1063" s="112"/>
      <c r="AM1063" s="116"/>
      <c r="AN1063" s="115"/>
      <c r="AO1063" s="248"/>
      <c r="AP1063" s="242" t="str">
        <f>IF(AD1063="UI",VLOOKUP(AB1063,'Convert Internation Units'!$A$2:$D$33,4,FALSE),IF(AB1063="Penethamate hydroiodide",0.63,IF(AB1063="Benzylpenicillin Procaine /
 Benzathine Penicillin",0.61,IF(AB1063="Benzathine Penicillin",0.61,IF(AB1063="Procaine benzylpenicillin",0.61,IF(AB1063=Prodrug!E1060,Prodrug!E1060,Prodrug!E1060))))))</f>
        <v/>
      </c>
      <c r="AQ1063" s="239" t="str">
        <f>IFERROR((((Calculations!C1060*Calculations!G1060)/Calculations!E1060)*'Data Entry'!X1063),"")</f>
        <v/>
      </c>
      <c r="AR1063" s="234" t="str">
        <f>IFERROR(VLOOKUP(AB1063,Lists!$P$2:$Q$182,2,0),"")</f>
        <v/>
      </c>
      <c r="AS1063" s="233" t="str">
        <f>IF(AI1063="UI",VLOOKUP(AG1063,'Convert Internation Units'!$A$2:$D$33,4,FALSE),IF(AG1063="Penethamate hydroiodide",0.63,IF(AG1063="Benzylpenicillin Procaine /
 Benzathine Penicillin",0.61,IF(AG1063="Benzathine Penicillin",0.61,IF(AG1063="Procaine benzylpenicillin",0.61,IF(AG1063=Prodrug!F1060,Prodrug!F1060,Prodrug!F1060))))))</f>
        <v/>
      </c>
      <c r="AT1063" s="239" t="str">
        <f>IFERROR((((Calculations!K1060*Calculations!G1060)/Calculations!E1060)*'Data Entry'!X1063),"")</f>
        <v/>
      </c>
      <c r="AU1063" s="235" t="str">
        <f>IFERROR(VLOOKUP(AG1063,Lists!$P$2:$Q$182,2,0),"")</f>
        <v/>
      </c>
      <c r="AV1063" s="233" t="str">
        <f>IF(AL1063="UI",VLOOKUP(AJ1063,'Convert Internation Units'!$A$2:$D$33,4,FALSE),IF(AJ1063="Penethamate hydroiodide",0.63,IF(AJ1063="Benzylpenicillin Procaine /
 Benzathine Penicillin",0.61,IF(AJ1063="Benzathine Penicillin",0.61,IF(AJ1063="Procaine benzylpenicillin",0.61,IF(AJ1063=Prodrug!G1060,Prodrug!G1060,Prodrug!G1060))))))</f>
        <v/>
      </c>
      <c r="AW1063" s="239" t="str">
        <f>IFERROR((((Calculations!O1060*Calculations!G1060)/Calculations!E1060)*'Data Entry'!X1063),"")</f>
        <v/>
      </c>
      <c r="AX1063" s="235" t="str">
        <f>IFERROR(VLOOKUP(AJ1063,Lists!$P$2:$Q$182,2,0),"")</f>
        <v/>
      </c>
      <c r="AY1063" s="233" t="str">
        <f>IF(AO1063="UI",VLOOKUP(AM1063,'Convert Internation Units'!$A$2:$D$33,4,FALSE),IF(AM1063="Penethamate hydroiodide",0.63,IF(AM1063="Benzylpenicillin Procaine /
 Benzathine Penicillin",0.61,IF(AM1063="Benzathine Penicillin",0.61,IF(AM1063="Procaine benzylpenicillin",0.61,IF(AM1063=Prodrug!H1060,Prodrug!H1060,Prodrug!H1060))))))</f>
        <v/>
      </c>
      <c r="AZ1063" s="239" t="str">
        <f>IFERROR((((Calculations!S1060*Calculations!G1060)/Calculations!E1060)*'Data Entry'!X1063),"")</f>
        <v/>
      </c>
      <c r="BA1063" s="235" t="str">
        <f>IFERROR(VLOOKUP(AM1063,Lists!$P$2:$Q$182,2,0),"")</f>
        <v/>
      </c>
    </row>
    <row r="1064" spans="1:53" s="5" customFormat="1">
      <c r="A1064" s="6">
        <v>1058</v>
      </c>
      <c r="B1064" s="231"/>
      <c r="C1064" s="7"/>
      <c r="D1064" s="7"/>
      <c r="E1064" s="7"/>
      <c r="F1064" s="67"/>
      <c r="G1064" s="79"/>
      <c r="H1064" s="79"/>
      <c r="I1064" s="75"/>
      <c r="J1064" s="76"/>
      <c r="K1064" s="76"/>
      <c r="L1064" s="76"/>
      <c r="M1064" s="76"/>
      <c r="N1064" s="76"/>
      <c r="O1064" s="76"/>
      <c r="P1064" s="76"/>
      <c r="Q1064" s="76"/>
      <c r="R1064" s="76"/>
      <c r="S1064" s="76"/>
      <c r="T1064" s="76"/>
      <c r="U1064" s="76"/>
      <c r="V1064" s="76"/>
      <c r="W1064" s="80"/>
      <c r="X1064" s="69"/>
      <c r="Y1064" s="25"/>
      <c r="Z1064" s="25"/>
      <c r="AA1064" s="8"/>
      <c r="AB1064" s="28"/>
      <c r="AC1064" s="23"/>
      <c r="AD1064" s="8"/>
      <c r="AE1064" s="8"/>
      <c r="AF1064" s="25"/>
      <c r="AG1064" s="6"/>
      <c r="AH1064" s="23"/>
      <c r="AI1064" s="173"/>
      <c r="AJ1064" s="26"/>
      <c r="AK1064" s="23"/>
      <c r="AL1064" s="25"/>
      <c r="AM1064" s="6"/>
      <c r="AN1064" s="23"/>
      <c r="AO1064" s="247"/>
      <c r="AP1064" s="243" t="str">
        <f>IF(AD1064="UI",VLOOKUP(AB1064,'Convert Internation Units'!$A$2:$D$33,4,FALSE),IF(AB1064="Penethamate hydroiodide",0.63,IF(AB1064="Benzylpenicillin Procaine /
 Benzathine Penicillin",0.61,IF(AB1064="Benzathine Penicillin",0.61,IF(AB1064="Procaine benzylpenicillin",0.61,IF(AB1064=Prodrug!E1061,Prodrug!E1061,Prodrug!E1061))))))</f>
        <v/>
      </c>
      <c r="AQ1064" s="240" t="str">
        <f>IFERROR((((Calculations!C1061*Calculations!G1061)/Calculations!E1061)*'Data Entry'!X1064),"")</f>
        <v/>
      </c>
      <c r="AR1064" s="141" t="str">
        <f>IFERROR(VLOOKUP(AB1064,Lists!$P$2:$Q$182,2,0),"")</f>
        <v/>
      </c>
      <c r="AS1064" s="143" t="str">
        <f>IF(AI1064="UI",VLOOKUP(AG1064,'Convert Internation Units'!$A$2:$D$33,4,FALSE),IF(AG1064="Penethamate hydroiodide",0.63,IF(AG1064="Benzylpenicillin Procaine /
 Benzathine Penicillin",0.61,IF(AG1064="Benzathine Penicillin",0.61,IF(AG1064="Procaine benzylpenicillin",0.61,IF(AG1064=Prodrug!F1061,Prodrug!F1061,Prodrug!F1061))))))</f>
        <v/>
      </c>
      <c r="AT1064" s="240" t="str">
        <f>IFERROR((((Calculations!K1061*Calculations!G1061)/Calculations!E1061)*'Data Entry'!X1064),"")</f>
        <v/>
      </c>
      <c r="AU1064" s="146" t="str">
        <f>IFERROR(VLOOKUP(AG1064,Lists!$P$2:$Q$182,2,0),"")</f>
        <v/>
      </c>
      <c r="AV1064" s="143" t="str">
        <f>IF(AL1064="UI",VLOOKUP(AJ1064,'Convert Internation Units'!$A$2:$D$33,4,FALSE),IF(AJ1064="Penethamate hydroiodide",0.63,IF(AJ1064="Benzylpenicillin Procaine /
 Benzathine Penicillin",0.61,IF(AJ1064="Benzathine Penicillin",0.61,IF(AJ1064="Procaine benzylpenicillin",0.61,IF(AJ1064=Prodrug!G1061,Prodrug!G1061,Prodrug!G1061))))))</f>
        <v/>
      </c>
      <c r="AW1064" s="240" t="str">
        <f>IFERROR((((Calculations!O1061*Calculations!G1061)/Calculations!E1061)*'Data Entry'!X1064),"")</f>
        <v/>
      </c>
      <c r="AX1064" s="146" t="str">
        <f>IFERROR(VLOOKUP(AJ1064,Lists!$P$2:$Q$182,2,0),"")</f>
        <v/>
      </c>
      <c r="AY1064" s="143" t="str">
        <f>IF(AO1064="UI",VLOOKUP(AM1064,'Convert Internation Units'!$A$2:$D$33,4,FALSE),IF(AM1064="Penethamate hydroiodide",0.63,IF(AM1064="Benzylpenicillin Procaine /
 Benzathine Penicillin",0.61,IF(AM1064="Benzathine Penicillin",0.61,IF(AM1064="Procaine benzylpenicillin",0.61,IF(AM1064=Prodrug!H1061,Prodrug!H1061,Prodrug!H1061))))))</f>
        <v/>
      </c>
      <c r="AZ1064" s="240" t="str">
        <f>IFERROR((((Calculations!S1061*Calculations!G1061)/Calculations!E1061)*'Data Entry'!X1064),"")</f>
        <v/>
      </c>
      <c r="BA1064" s="146" t="str">
        <f>IFERROR(VLOOKUP(AM1064,Lists!$P$2:$Q$182,2,0),"")</f>
        <v/>
      </c>
    </row>
    <row r="1065" spans="1:53" s="5" customFormat="1">
      <c r="A1065" s="116">
        <v>1059</v>
      </c>
      <c r="B1065" s="232"/>
      <c r="C1065" s="105"/>
      <c r="D1065" s="105"/>
      <c r="E1065" s="105"/>
      <c r="F1065" s="106"/>
      <c r="G1065" s="107"/>
      <c r="H1065" s="107"/>
      <c r="I1065" s="108"/>
      <c r="J1065" s="110"/>
      <c r="K1065" s="110"/>
      <c r="L1065" s="110"/>
      <c r="M1065" s="110"/>
      <c r="N1065" s="110"/>
      <c r="O1065" s="110"/>
      <c r="P1065" s="110"/>
      <c r="Q1065" s="110"/>
      <c r="R1065" s="110"/>
      <c r="S1065" s="110"/>
      <c r="T1065" s="110"/>
      <c r="U1065" s="110"/>
      <c r="V1065" s="110"/>
      <c r="W1065" s="109"/>
      <c r="X1065" s="111"/>
      <c r="Y1065" s="112"/>
      <c r="Z1065" s="112"/>
      <c r="AA1065" s="113"/>
      <c r="AB1065" s="114"/>
      <c r="AC1065" s="115"/>
      <c r="AD1065" s="113"/>
      <c r="AE1065" s="113"/>
      <c r="AF1065" s="112"/>
      <c r="AG1065" s="116"/>
      <c r="AH1065" s="115"/>
      <c r="AI1065" s="174"/>
      <c r="AJ1065" s="104"/>
      <c r="AK1065" s="115"/>
      <c r="AL1065" s="112"/>
      <c r="AM1065" s="116"/>
      <c r="AN1065" s="115"/>
      <c r="AO1065" s="248"/>
      <c r="AP1065" s="242" t="str">
        <f>IF(AD1065="UI",VLOOKUP(AB1065,'Convert Internation Units'!$A$2:$D$33,4,FALSE),IF(AB1065="Penethamate hydroiodide",0.63,IF(AB1065="Benzylpenicillin Procaine /
 Benzathine Penicillin",0.61,IF(AB1065="Benzathine Penicillin",0.61,IF(AB1065="Procaine benzylpenicillin",0.61,IF(AB1065=Prodrug!E1062,Prodrug!E1062,Prodrug!E1062))))))</f>
        <v/>
      </c>
      <c r="AQ1065" s="239" t="str">
        <f>IFERROR((((Calculations!C1062*Calculations!G1062)/Calculations!E1062)*'Data Entry'!X1065),"")</f>
        <v/>
      </c>
      <c r="AR1065" s="234" t="str">
        <f>IFERROR(VLOOKUP(AB1065,Lists!$P$2:$Q$182,2,0),"")</f>
        <v/>
      </c>
      <c r="AS1065" s="233" t="str">
        <f>IF(AI1065="UI",VLOOKUP(AG1065,'Convert Internation Units'!$A$2:$D$33,4,FALSE),IF(AG1065="Penethamate hydroiodide",0.63,IF(AG1065="Benzylpenicillin Procaine /
 Benzathine Penicillin",0.61,IF(AG1065="Benzathine Penicillin",0.61,IF(AG1065="Procaine benzylpenicillin",0.61,IF(AG1065=Prodrug!F1062,Prodrug!F1062,Prodrug!F1062))))))</f>
        <v/>
      </c>
      <c r="AT1065" s="239" t="str">
        <f>IFERROR((((Calculations!K1062*Calculations!G1062)/Calculations!E1062)*'Data Entry'!X1065),"")</f>
        <v/>
      </c>
      <c r="AU1065" s="235" t="str">
        <f>IFERROR(VLOOKUP(AG1065,Lists!$P$2:$Q$182,2,0),"")</f>
        <v/>
      </c>
      <c r="AV1065" s="233" t="str">
        <f>IF(AL1065="UI",VLOOKUP(AJ1065,'Convert Internation Units'!$A$2:$D$33,4,FALSE),IF(AJ1065="Penethamate hydroiodide",0.63,IF(AJ1065="Benzylpenicillin Procaine /
 Benzathine Penicillin",0.61,IF(AJ1065="Benzathine Penicillin",0.61,IF(AJ1065="Procaine benzylpenicillin",0.61,IF(AJ1065=Prodrug!G1062,Prodrug!G1062,Prodrug!G1062))))))</f>
        <v/>
      </c>
      <c r="AW1065" s="239" t="str">
        <f>IFERROR((((Calculations!O1062*Calculations!G1062)/Calculations!E1062)*'Data Entry'!X1065),"")</f>
        <v/>
      </c>
      <c r="AX1065" s="235" t="str">
        <f>IFERROR(VLOOKUP(AJ1065,Lists!$P$2:$Q$182,2,0),"")</f>
        <v/>
      </c>
      <c r="AY1065" s="233" t="str">
        <f>IF(AO1065="UI",VLOOKUP(AM1065,'Convert Internation Units'!$A$2:$D$33,4,FALSE),IF(AM1065="Penethamate hydroiodide",0.63,IF(AM1065="Benzylpenicillin Procaine /
 Benzathine Penicillin",0.61,IF(AM1065="Benzathine Penicillin",0.61,IF(AM1065="Procaine benzylpenicillin",0.61,IF(AM1065=Prodrug!H1062,Prodrug!H1062,Prodrug!H1062))))))</f>
        <v/>
      </c>
      <c r="AZ1065" s="239" t="str">
        <f>IFERROR((((Calculations!S1062*Calculations!G1062)/Calculations!E1062)*'Data Entry'!X1065),"")</f>
        <v/>
      </c>
      <c r="BA1065" s="235" t="str">
        <f>IFERROR(VLOOKUP(AM1065,Lists!$P$2:$Q$182,2,0),"")</f>
        <v/>
      </c>
    </row>
    <row r="1066" spans="1:53" s="5" customFormat="1">
      <c r="A1066" s="6">
        <v>1060</v>
      </c>
      <c r="B1066" s="231"/>
      <c r="C1066" s="7"/>
      <c r="D1066" s="7"/>
      <c r="E1066" s="7"/>
      <c r="F1066" s="67"/>
      <c r="G1066" s="79"/>
      <c r="H1066" s="79"/>
      <c r="I1066" s="75"/>
      <c r="J1066" s="76"/>
      <c r="K1066" s="76"/>
      <c r="L1066" s="76"/>
      <c r="M1066" s="76"/>
      <c r="N1066" s="76"/>
      <c r="O1066" s="76"/>
      <c r="P1066" s="76"/>
      <c r="Q1066" s="76"/>
      <c r="R1066" s="76"/>
      <c r="S1066" s="76"/>
      <c r="T1066" s="76"/>
      <c r="U1066" s="76"/>
      <c r="V1066" s="76"/>
      <c r="W1066" s="80"/>
      <c r="X1066" s="69"/>
      <c r="Y1066" s="25"/>
      <c r="Z1066" s="25"/>
      <c r="AA1066" s="8"/>
      <c r="AB1066" s="28"/>
      <c r="AC1066" s="23"/>
      <c r="AD1066" s="8"/>
      <c r="AE1066" s="8"/>
      <c r="AF1066" s="25"/>
      <c r="AG1066" s="6"/>
      <c r="AH1066" s="23"/>
      <c r="AI1066" s="173"/>
      <c r="AJ1066" s="26"/>
      <c r="AK1066" s="23"/>
      <c r="AL1066" s="25"/>
      <c r="AM1066" s="6"/>
      <c r="AN1066" s="23"/>
      <c r="AO1066" s="247"/>
      <c r="AP1066" s="243" t="str">
        <f>IF(AD1066="UI",VLOOKUP(AB1066,'Convert Internation Units'!$A$2:$D$33,4,FALSE),IF(AB1066="Penethamate hydroiodide",0.63,IF(AB1066="Benzylpenicillin Procaine /
 Benzathine Penicillin",0.61,IF(AB1066="Benzathine Penicillin",0.61,IF(AB1066="Procaine benzylpenicillin",0.61,IF(AB1066=Prodrug!E1063,Prodrug!E1063,Prodrug!E1063))))))</f>
        <v/>
      </c>
      <c r="AQ1066" s="240" t="str">
        <f>IFERROR((((Calculations!C1063*Calculations!G1063)/Calculations!E1063)*'Data Entry'!X1066),"")</f>
        <v/>
      </c>
      <c r="AR1066" s="141" t="str">
        <f>IFERROR(VLOOKUP(AB1066,Lists!$P$2:$Q$182,2,0),"")</f>
        <v/>
      </c>
      <c r="AS1066" s="143" t="str">
        <f>IF(AI1066="UI",VLOOKUP(AG1066,'Convert Internation Units'!$A$2:$D$33,4,FALSE),IF(AG1066="Penethamate hydroiodide",0.63,IF(AG1066="Benzylpenicillin Procaine /
 Benzathine Penicillin",0.61,IF(AG1066="Benzathine Penicillin",0.61,IF(AG1066="Procaine benzylpenicillin",0.61,IF(AG1066=Prodrug!F1063,Prodrug!F1063,Prodrug!F1063))))))</f>
        <v/>
      </c>
      <c r="AT1066" s="240" t="str">
        <f>IFERROR((((Calculations!K1063*Calculations!G1063)/Calculations!E1063)*'Data Entry'!X1066),"")</f>
        <v/>
      </c>
      <c r="AU1066" s="146" t="str">
        <f>IFERROR(VLOOKUP(AG1066,Lists!$P$2:$Q$182,2,0),"")</f>
        <v/>
      </c>
      <c r="AV1066" s="143" t="str">
        <f>IF(AL1066="UI",VLOOKUP(AJ1066,'Convert Internation Units'!$A$2:$D$33,4,FALSE),IF(AJ1066="Penethamate hydroiodide",0.63,IF(AJ1066="Benzylpenicillin Procaine /
 Benzathine Penicillin",0.61,IF(AJ1066="Benzathine Penicillin",0.61,IF(AJ1066="Procaine benzylpenicillin",0.61,IF(AJ1066=Prodrug!G1063,Prodrug!G1063,Prodrug!G1063))))))</f>
        <v/>
      </c>
      <c r="AW1066" s="240" t="str">
        <f>IFERROR((((Calculations!O1063*Calculations!G1063)/Calculations!E1063)*'Data Entry'!X1066),"")</f>
        <v/>
      </c>
      <c r="AX1066" s="146" t="str">
        <f>IFERROR(VLOOKUP(AJ1066,Lists!$P$2:$Q$182,2,0),"")</f>
        <v/>
      </c>
      <c r="AY1066" s="143" t="str">
        <f>IF(AO1066="UI",VLOOKUP(AM1066,'Convert Internation Units'!$A$2:$D$33,4,FALSE),IF(AM1066="Penethamate hydroiodide",0.63,IF(AM1066="Benzylpenicillin Procaine /
 Benzathine Penicillin",0.61,IF(AM1066="Benzathine Penicillin",0.61,IF(AM1066="Procaine benzylpenicillin",0.61,IF(AM1066=Prodrug!H1063,Prodrug!H1063,Prodrug!H1063))))))</f>
        <v/>
      </c>
      <c r="AZ1066" s="240" t="str">
        <f>IFERROR((((Calculations!S1063*Calculations!G1063)/Calculations!E1063)*'Data Entry'!X1066),"")</f>
        <v/>
      </c>
      <c r="BA1066" s="146" t="str">
        <f>IFERROR(VLOOKUP(AM1066,Lists!$P$2:$Q$182,2,0),"")</f>
        <v/>
      </c>
    </row>
    <row r="1067" spans="1:53" s="5" customFormat="1">
      <c r="A1067" s="116">
        <v>1061</v>
      </c>
      <c r="B1067" s="232"/>
      <c r="C1067" s="105"/>
      <c r="D1067" s="105"/>
      <c r="E1067" s="105"/>
      <c r="F1067" s="106"/>
      <c r="G1067" s="107"/>
      <c r="H1067" s="107"/>
      <c r="I1067" s="108"/>
      <c r="J1067" s="110"/>
      <c r="K1067" s="110"/>
      <c r="L1067" s="110"/>
      <c r="M1067" s="110"/>
      <c r="N1067" s="110"/>
      <c r="O1067" s="110"/>
      <c r="P1067" s="110"/>
      <c r="Q1067" s="110"/>
      <c r="R1067" s="110"/>
      <c r="S1067" s="110"/>
      <c r="T1067" s="110"/>
      <c r="U1067" s="110"/>
      <c r="V1067" s="110"/>
      <c r="W1067" s="109"/>
      <c r="X1067" s="111"/>
      <c r="Y1067" s="112"/>
      <c r="Z1067" s="112"/>
      <c r="AA1067" s="113"/>
      <c r="AB1067" s="114"/>
      <c r="AC1067" s="115"/>
      <c r="AD1067" s="113"/>
      <c r="AE1067" s="113"/>
      <c r="AF1067" s="112"/>
      <c r="AG1067" s="116"/>
      <c r="AH1067" s="115"/>
      <c r="AI1067" s="174"/>
      <c r="AJ1067" s="104"/>
      <c r="AK1067" s="115"/>
      <c r="AL1067" s="112"/>
      <c r="AM1067" s="116"/>
      <c r="AN1067" s="115"/>
      <c r="AO1067" s="248"/>
      <c r="AP1067" s="242" t="str">
        <f>IF(AD1067="UI",VLOOKUP(AB1067,'Convert Internation Units'!$A$2:$D$33,4,FALSE),IF(AB1067="Penethamate hydroiodide",0.63,IF(AB1067="Benzylpenicillin Procaine /
 Benzathine Penicillin",0.61,IF(AB1067="Benzathine Penicillin",0.61,IF(AB1067="Procaine benzylpenicillin",0.61,IF(AB1067=Prodrug!E1064,Prodrug!E1064,Prodrug!E1064))))))</f>
        <v/>
      </c>
      <c r="AQ1067" s="239" t="str">
        <f>IFERROR((((Calculations!C1064*Calculations!G1064)/Calculations!E1064)*'Data Entry'!X1067),"")</f>
        <v/>
      </c>
      <c r="AR1067" s="234" t="str">
        <f>IFERROR(VLOOKUP(AB1067,Lists!$P$2:$Q$182,2,0),"")</f>
        <v/>
      </c>
      <c r="AS1067" s="233" t="str">
        <f>IF(AI1067="UI",VLOOKUP(AG1067,'Convert Internation Units'!$A$2:$D$33,4,FALSE),IF(AG1067="Penethamate hydroiodide",0.63,IF(AG1067="Benzylpenicillin Procaine /
 Benzathine Penicillin",0.61,IF(AG1067="Benzathine Penicillin",0.61,IF(AG1067="Procaine benzylpenicillin",0.61,IF(AG1067=Prodrug!F1064,Prodrug!F1064,Prodrug!F1064))))))</f>
        <v/>
      </c>
      <c r="AT1067" s="239" t="str">
        <f>IFERROR((((Calculations!K1064*Calculations!G1064)/Calculations!E1064)*'Data Entry'!X1067),"")</f>
        <v/>
      </c>
      <c r="AU1067" s="235" t="str">
        <f>IFERROR(VLOOKUP(AG1067,Lists!$P$2:$Q$182,2,0),"")</f>
        <v/>
      </c>
      <c r="AV1067" s="233" t="str">
        <f>IF(AL1067="UI",VLOOKUP(AJ1067,'Convert Internation Units'!$A$2:$D$33,4,FALSE),IF(AJ1067="Penethamate hydroiodide",0.63,IF(AJ1067="Benzylpenicillin Procaine /
 Benzathine Penicillin",0.61,IF(AJ1067="Benzathine Penicillin",0.61,IF(AJ1067="Procaine benzylpenicillin",0.61,IF(AJ1067=Prodrug!G1064,Prodrug!G1064,Prodrug!G1064))))))</f>
        <v/>
      </c>
      <c r="AW1067" s="239" t="str">
        <f>IFERROR((((Calculations!O1064*Calculations!G1064)/Calculations!E1064)*'Data Entry'!X1067),"")</f>
        <v/>
      </c>
      <c r="AX1067" s="235" t="str">
        <f>IFERROR(VLOOKUP(AJ1067,Lists!$P$2:$Q$182,2,0),"")</f>
        <v/>
      </c>
      <c r="AY1067" s="233" t="str">
        <f>IF(AO1067="UI",VLOOKUP(AM1067,'Convert Internation Units'!$A$2:$D$33,4,FALSE),IF(AM1067="Penethamate hydroiodide",0.63,IF(AM1067="Benzylpenicillin Procaine /
 Benzathine Penicillin",0.61,IF(AM1067="Benzathine Penicillin",0.61,IF(AM1067="Procaine benzylpenicillin",0.61,IF(AM1067=Prodrug!H1064,Prodrug!H1064,Prodrug!H1064))))))</f>
        <v/>
      </c>
      <c r="AZ1067" s="239" t="str">
        <f>IFERROR((((Calculations!S1064*Calculations!G1064)/Calculations!E1064)*'Data Entry'!X1067),"")</f>
        <v/>
      </c>
      <c r="BA1067" s="235" t="str">
        <f>IFERROR(VLOOKUP(AM1067,Lists!$P$2:$Q$182,2,0),"")</f>
        <v/>
      </c>
    </row>
    <row r="1068" spans="1:53" s="5" customFormat="1">
      <c r="A1068" s="6">
        <v>1062</v>
      </c>
      <c r="B1068" s="231"/>
      <c r="C1068" s="7"/>
      <c r="D1068" s="7"/>
      <c r="E1068" s="7"/>
      <c r="F1068" s="67"/>
      <c r="G1068" s="79"/>
      <c r="H1068" s="79"/>
      <c r="I1068" s="75"/>
      <c r="J1068" s="76"/>
      <c r="K1068" s="76"/>
      <c r="L1068" s="76"/>
      <c r="M1068" s="76"/>
      <c r="N1068" s="76"/>
      <c r="O1068" s="76"/>
      <c r="P1068" s="76"/>
      <c r="Q1068" s="76"/>
      <c r="R1068" s="76"/>
      <c r="S1068" s="76"/>
      <c r="T1068" s="76"/>
      <c r="U1068" s="76"/>
      <c r="V1068" s="76"/>
      <c r="W1068" s="80"/>
      <c r="X1068" s="69"/>
      <c r="Y1068" s="25"/>
      <c r="Z1068" s="25"/>
      <c r="AA1068" s="8"/>
      <c r="AB1068" s="28"/>
      <c r="AC1068" s="23"/>
      <c r="AD1068" s="8"/>
      <c r="AE1068" s="8"/>
      <c r="AF1068" s="25"/>
      <c r="AG1068" s="6"/>
      <c r="AH1068" s="23"/>
      <c r="AI1068" s="173"/>
      <c r="AJ1068" s="26"/>
      <c r="AK1068" s="23"/>
      <c r="AL1068" s="25"/>
      <c r="AM1068" s="6"/>
      <c r="AN1068" s="23"/>
      <c r="AO1068" s="247"/>
      <c r="AP1068" s="243" t="str">
        <f>IF(AD1068="UI",VLOOKUP(AB1068,'Convert Internation Units'!$A$2:$D$33,4,FALSE),IF(AB1068="Penethamate hydroiodide",0.63,IF(AB1068="Benzylpenicillin Procaine /
 Benzathine Penicillin",0.61,IF(AB1068="Benzathine Penicillin",0.61,IF(AB1068="Procaine benzylpenicillin",0.61,IF(AB1068=Prodrug!E1065,Prodrug!E1065,Prodrug!E1065))))))</f>
        <v/>
      </c>
      <c r="AQ1068" s="240" t="str">
        <f>IFERROR((((Calculations!C1065*Calculations!G1065)/Calculations!E1065)*'Data Entry'!X1068),"")</f>
        <v/>
      </c>
      <c r="AR1068" s="141" t="str">
        <f>IFERROR(VLOOKUP(AB1068,Lists!$P$2:$Q$182,2,0),"")</f>
        <v/>
      </c>
      <c r="AS1068" s="143" t="str">
        <f>IF(AI1068="UI",VLOOKUP(AG1068,'Convert Internation Units'!$A$2:$D$33,4,FALSE),IF(AG1068="Penethamate hydroiodide",0.63,IF(AG1068="Benzylpenicillin Procaine /
 Benzathine Penicillin",0.61,IF(AG1068="Benzathine Penicillin",0.61,IF(AG1068="Procaine benzylpenicillin",0.61,IF(AG1068=Prodrug!F1065,Prodrug!F1065,Prodrug!F1065))))))</f>
        <v/>
      </c>
      <c r="AT1068" s="240" t="str">
        <f>IFERROR((((Calculations!K1065*Calculations!G1065)/Calculations!E1065)*'Data Entry'!X1068),"")</f>
        <v/>
      </c>
      <c r="AU1068" s="146" t="str">
        <f>IFERROR(VLOOKUP(AG1068,Lists!$P$2:$Q$182,2,0),"")</f>
        <v/>
      </c>
      <c r="AV1068" s="143" t="str">
        <f>IF(AL1068="UI",VLOOKUP(AJ1068,'Convert Internation Units'!$A$2:$D$33,4,FALSE),IF(AJ1068="Penethamate hydroiodide",0.63,IF(AJ1068="Benzylpenicillin Procaine /
 Benzathine Penicillin",0.61,IF(AJ1068="Benzathine Penicillin",0.61,IF(AJ1068="Procaine benzylpenicillin",0.61,IF(AJ1068=Prodrug!G1065,Prodrug!G1065,Prodrug!G1065))))))</f>
        <v/>
      </c>
      <c r="AW1068" s="240" t="str">
        <f>IFERROR((((Calculations!O1065*Calculations!G1065)/Calculations!E1065)*'Data Entry'!X1068),"")</f>
        <v/>
      </c>
      <c r="AX1068" s="146" t="str">
        <f>IFERROR(VLOOKUP(AJ1068,Lists!$P$2:$Q$182,2,0),"")</f>
        <v/>
      </c>
      <c r="AY1068" s="143" t="str">
        <f>IF(AO1068="UI",VLOOKUP(AM1068,'Convert Internation Units'!$A$2:$D$33,4,FALSE),IF(AM1068="Penethamate hydroiodide",0.63,IF(AM1068="Benzylpenicillin Procaine /
 Benzathine Penicillin",0.61,IF(AM1068="Benzathine Penicillin",0.61,IF(AM1068="Procaine benzylpenicillin",0.61,IF(AM1068=Prodrug!H1065,Prodrug!H1065,Prodrug!H1065))))))</f>
        <v/>
      </c>
      <c r="AZ1068" s="240" t="str">
        <f>IFERROR((((Calculations!S1065*Calculations!G1065)/Calculations!E1065)*'Data Entry'!X1068),"")</f>
        <v/>
      </c>
      <c r="BA1068" s="146" t="str">
        <f>IFERROR(VLOOKUP(AM1068,Lists!$P$2:$Q$182,2,0),"")</f>
        <v/>
      </c>
    </row>
    <row r="1069" spans="1:53" s="5" customFormat="1">
      <c r="A1069" s="116">
        <v>1063</v>
      </c>
      <c r="B1069" s="232"/>
      <c r="C1069" s="105"/>
      <c r="D1069" s="105"/>
      <c r="E1069" s="105"/>
      <c r="F1069" s="106"/>
      <c r="G1069" s="107"/>
      <c r="H1069" s="107"/>
      <c r="I1069" s="108"/>
      <c r="J1069" s="110"/>
      <c r="K1069" s="110"/>
      <c r="L1069" s="110"/>
      <c r="M1069" s="110"/>
      <c r="N1069" s="110"/>
      <c r="O1069" s="110"/>
      <c r="P1069" s="110"/>
      <c r="Q1069" s="110"/>
      <c r="R1069" s="110"/>
      <c r="S1069" s="110"/>
      <c r="T1069" s="110"/>
      <c r="U1069" s="110"/>
      <c r="V1069" s="110"/>
      <c r="W1069" s="109"/>
      <c r="X1069" s="111"/>
      <c r="Y1069" s="112"/>
      <c r="Z1069" s="112"/>
      <c r="AA1069" s="113"/>
      <c r="AB1069" s="114"/>
      <c r="AC1069" s="115"/>
      <c r="AD1069" s="113"/>
      <c r="AE1069" s="113"/>
      <c r="AF1069" s="112"/>
      <c r="AG1069" s="116"/>
      <c r="AH1069" s="115"/>
      <c r="AI1069" s="174"/>
      <c r="AJ1069" s="104"/>
      <c r="AK1069" s="115"/>
      <c r="AL1069" s="112"/>
      <c r="AM1069" s="116"/>
      <c r="AN1069" s="115"/>
      <c r="AO1069" s="248"/>
      <c r="AP1069" s="242" t="str">
        <f>IF(AD1069="UI",VLOOKUP(AB1069,'Convert Internation Units'!$A$2:$D$33,4,FALSE),IF(AB1069="Penethamate hydroiodide",0.63,IF(AB1069="Benzylpenicillin Procaine /
 Benzathine Penicillin",0.61,IF(AB1069="Benzathine Penicillin",0.61,IF(AB1069="Procaine benzylpenicillin",0.61,IF(AB1069=Prodrug!E1066,Prodrug!E1066,Prodrug!E1066))))))</f>
        <v/>
      </c>
      <c r="AQ1069" s="239" t="str">
        <f>IFERROR((((Calculations!C1066*Calculations!G1066)/Calculations!E1066)*'Data Entry'!X1069),"")</f>
        <v/>
      </c>
      <c r="AR1069" s="234" t="str">
        <f>IFERROR(VLOOKUP(AB1069,Lists!$P$2:$Q$182,2,0),"")</f>
        <v/>
      </c>
      <c r="AS1069" s="233" t="str">
        <f>IF(AI1069="UI",VLOOKUP(AG1069,'Convert Internation Units'!$A$2:$D$33,4,FALSE),IF(AG1069="Penethamate hydroiodide",0.63,IF(AG1069="Benzylpenicillin Procaine /
 Benzathine Penicillin",0.61,IF(AG1069="Benzathine Penicillin",0.61,IF(AG1069="Procaine benzylpenicillin",0.61,IF(AG1069=Prodrug!F1066,Prodrug!F1066,Prodrug!F1066))))))</f>
        <v/>
      </c>
      <c r="AT1069" s="239" t="str">
        <f>IFERROR((((Calculations!K1066*Calculations!G1066)/Calculations!E1066)*'Data Entry'!X1069),"")</f>
        <v/>
      </c>
      <c r="AU1069" s="235" t="str">
        <f>IFERROR(VLOOKUP(AG1069,Lists!$P$2:$Q$182,2,0),"")</f>
        <v/>
      </c>
      <c r="AV1069" s="233" t="str">
        <f>IF(AL1069="UI",VLOOKUP(AJ1069,'Convert Internation Units'!$A$2:$D$33,4,FALSE),IF(AJ1069="Penethamate hydroiodide",0.63,IF(AJ1069="Benzylpenicillin Procaine /
 Benzathine Penicillin",0.61,IF(AJ1069="Benzathine Penicillin",0.61,IF(AJ1069="Procaine benzylpenicillin",0.61,IF(AJ1069=Prodrug!G1066,Prodrug!G1066,Prodrug!G1066))))))</f>
        <v/>
      </c>
      <c r="AW1069" s="239" t="str">
        <f>IFERROR((((Calculations!O1066*Calculations!G1066)/Calculations!E1066)*'Data Entry'!X1069),"")</f>
        <v/>
      </c>
      <c r="AX1069" s="235" t="str">
        <f>IFERROR(VLOOKUP(AJ1069,Lists!$P$2:$Q$182,2,0),"")</f>
        <v/>
      </c>
      <c r="AY1069" s="233" t="str">
        <f>IF(AO1069="UI",VLOOKUP(AM1069,'Convert Internation Units'!$A$2:$D$33,4,FALSE),IF(AM1069="Penethamate hydroiodide",0.63,IF(AM1069="Benzylpenicillin Procaine /
 Benzathine Penicillin",0.61,IF(AM1069="Benzathine Penicillin",0.61,IF(AM1069="Procaine benzylpenicillin",0.61,IF(AM1069=Prodrug!H1066,Prodrug!H1066,Prodrug!H1066))))))</f>
        <v/>
      </c>
      <c r="AZ1069" s="239" t="str">
        <f>IFERROR((((Calculations!S1066*Calculations!G1066)/Calculations!E1066)*'Data Entry'!X1069),"")</f>
        <v/>
      </c>
      <c r="BA1069" s="235" t="str">
        <f>IFERROR(VLOOKUP(AM1069,Lists!$P$2:$Q$182,2,0),"")</f>
        <v/>
      </c>
    </row>
    <row r="1070" spans="1:53" s="5" customFormat="1">
      <c r="A1070" s="6">
        <v>1064</v>
      </c>
      <c r="B1070" s="231"/>
      <c r="C1070" s="7"/>
      <c r="D1070" s="7"/>
      <c r="E1070" s="7"/>
      <c r="F1070" s="67"/>
      <c r="G1070" s="79"/>
      <c r="H1070" s="79"/>
      <c r="I1070" s="75"/>
      <c r="J1070" s="76"/>
      <c r="K1070" s="76"/>
      <c r="L1070" s="76"/>
      <c r="M1070" s="76"/>
      <c r="N1070" s="76"/>
      <c r="O1070" s="76"/>
      <c r="P1070" s="76"/>
      <c r="Q1070" s="76"/>
      <c r="R1070" s="76"/>
      <c r="S1070" s="76"/>
      <c r="T1070" s="76"/>
      <c r="U1070" s="76"/>
      <c r="V1070" s="76"/>
      <c r="W1070" s="80"/>
      <c r="X1070" s="69"/>
      <c r="Y1070" s="25"/>
      <c r="Z1070" s="25"/>
      <c r="AA1070" s="8"/>
      <c r="AB1070" s="28"/>
      <c r="AC1070" s="23"/>
      <c r="AD1070" s="8"/>
      <c r="AE1070" s="8"/>
      <c r="AF1070" s="25"/>
      <c r="AG1070" s="6"/>
      <c r="AH1070" s="23"/>
      <c r="AI1070" s="173"/>
      <c r="AJ1070" s="26"/>
      <c r="AK1070" s="23"/>
      <c r="AL1070" s="25"/>
      <c r="AM1070" s="6"/>
      <c r="AN1070" s="23"/>
      <c r="AO1070" s="247"/>
      <c r="AP1070" s="243" t="str">
        <f>IF(AD1070="UI",VLOOKUP(AB1070,'Convert Internation Units'!$A$2:$D$33,4,FALSE),IF(AB1070="Penethamate hydroiodide",0.63,IF(AB1070="Benzylpenicillin Procaine /
 Benzathine Penicillin",0.61,IF(AB1070="Benzathine Penicillin",0.61,IF(AB1070="Procaine benzylpenicillin",0.61,IF(AB1070=Prodrug!E1067,Prodrug!E1067,Prodrug!E1067))))))</f>
        <v/>
      </c>
      <c r="AQ1070" s="240" t="str">
        <f>IFERROR((((Calculations!C1067*Calculations!G1067)/Calculations!E1067)*'Data Entry'!X1070),"")</f>
        <v/>
      </c>
      <c r="AR1070" s="141" t="str">
        <f>IFERROR(VLOOKUP(AB1070,Lists!$P$2:$Q$182,2,0),"")</f>
        <v/>
      </c>
      <c r="AS1070" s="143" t="str">
        <f>IF(AI1070="UI",VLOOKUP(AG1070,'Convert Internation Units'!$A$2:$D$33,4,FALSE),IF(AG1070="Penethamate hydroiodide",0.63,IF(AG1070="Benzylpenicillin Procaine /
 Benzathine Penicillin",0.61,IF(AG1070="Benzathine Penicillin",0.61,IF(AG1070="Procaine benzylpenicillin",0.61,IF(AG1070=Prodrug!F1067,Prodrug!F1067,Prodrug!F1067))))))</f>
        <v/>
      </c>
      <c r="AT1070" s="240" t="str">
        <f>IFERROR((((Calculations!K1067*Calculations!G1067)/Calculations!E1067)*'Data Entry'!X1070),"")</f>
        <v/>
      </c>
      <c r="AU1070" s="146" t="str">
        <f>IFERROR(VLOOKUP(AG1070,Lists!$P$2:$Q$182,2,0),"")</f>
        <v/>
      </c>
      <c r="AV1070" s="143" t="str">
        <f>IF(AL1070="UI",VLOOKUP(AJ1070,'Convert Internation Units'!$A$2:$D$33,4,FALSE),IF(AJ1070="Penethamate hydroiodide",0.63,IF(AJ1070="Benzylpenicillin Procaine /
 Benzathine Penicillin",0.61,IF(AJ1070="Benzathine Penicillin",0.61,IF(AJ1070="Procaine benzylpenicillin",0.61,IF(AJ1070=Prodrug!G1067,Prodrug!G1067,Prodrug!G1067))))))</f>
        <v/>
      </c>
      <c r="AW1070" s="240" t="str">
        <f>IFERROR((((Calculations!O1067*Calculations!G1067)/Calculations!E1067)*'Data Entry'!X1070),"")</f>
        <v/>
      </c>
      <c r="AX1070" s="146" t="str">
        <f>IFERROR(VLOOKUP(AJ1070,Lists!$P$2:$Q$182,2,0),"")</f>
        <v/>
      </c>
      <c r="AY1070" s="143" t="str">
        <f>IF(AO1070="UI",VLOOKUP(AM1070,'Convert Internation Units'!$A$2:$D$33,4,FALSE),IF(AM1070="Penethamate hydroiodide",0.63,IF(AM1070="Benzylpenicillin Procaine /
 Benzathine Penicillin",0.61,IF(AM1070="Benzathine Penicillin",0.61,IF(AM1070="Procaine benzylpenicillin",0.61,IF(AM1070=Prodrug!H1067,Prodrug!H1067,Prodrug!H1067))))))</f>
        <v/>
      </c>
      <c r="AZ1070" s="240" t="str">
        <f>IFERROR((((Calculations!S1067*Calculations!G1067)/Calculations!E1067)*'Data Entry'!X1070),"")</f>
        <v/>
      </c>
      <c r="BA1070" s="146" t="str">
        <f>IFERROR(VLOOKUP(AM1070,Lists!$P$2:$Q$182,2,0),"")</f>
        <v/>
      </c>
    </row>
    <row r="1071" spans="1:53" s="5" customFormat="1">
      <c r="A1071" s="116">
        <v>1065</v>
      </c>
      <c r="B1071" s="232"/>
      <c r="C1071" s="105"/>
      <c r="D1071" s="105"/>
      <c r="E1071" s="105"/>
      <c r="F1071" s="106"/>
      <c r="G1071" s="107"/>
      <c r="H1071" s="107"/>
      <c r="I1071" s="108"/>
      <c r="J1071" s="110"/>
      <c r="K1071" s="110"/>
      <c r="L1071" s="110"/>
      <c r="M1071" s="110"/>
      <c r="N1071" s="110"/>
      <c r="O1071" s="110"/>
      <c r="P1071" s="110"/>
      <c r="Q1071" s="110"/>
      <c r="R1071" s="110"/>
      <c r="S1071" s="110"/>
      <c r="T1071" s="110"/>
      <c r="U1071" s="110"/>
      <c r="V1071" s="110"/>
      <c r="W1071" s="109"/>
      <c r="X1071" s="111"/>
      <c r="Y1071" s="112"/>
      <c r="Z1071" s="112"/>
      <c r="AA1071" s="113"/>
      <c r="AB1071" s="114"/>
      <c r="AC1071" s="115"/>
      <c r="AD1071" s="113"/>
      <c r="AE1071" s="113"/>
      <c r="AF1071" s="112"/>
      <c r="AG1071" s="116"/>
      <c r="AH1071" s="115"/>
      <c r="AI1071" s="174"/>
      <c r="AJ1071" s="104"/>
      <c r="AK1071" s="115"/>
      <c r="AL1071" s="112"/>
      <c r="AM1071" s="116"/>
      <c r="AN1071" s="115"/>
      <c r="AO1071" s="248"/>
      <c r="AP1071" s="242" t="str">
        <f>IF(AD1071="UI",VLOOKUP(AB1071,'Convert Internation Units'!$A$2:$D$33,4,FALSE),IF(AB1071="Penethamate hydroiodide",0.63,IF(AB1071="Benzylpenicillin Procaine /
 Benzathine Penicillin",0.61,IF(AB1071="Benzathine Penicillin",0.61,IF(AB1071="Procaine benzylpenicillin",0.61,IF(AB1071=Prodrug!E1068,Prodrug!E1068,Prodrug!E1068))))))</f>
        <v/>
      </c>
      <c r="AQ1071" s="239" t="str">
        <f>IFERROR((((Calculations!C1068*Calculations!G1068)/Calculations!E1068)*'Data Entry'!X1071),"")</f>
        <v/>
      </c>
      <c r="AR1071" s="234" t="str">
        <f>IFERROR(VLOOKUP(AB1071,Lists!$P$2:$Q$182,2,0),"")</f>
        <v/>
      </c>
      <c r="AS1071" s="233" t="str">
        <f>IF(AI1071="UI",VLOOKUP(AG1071,'Convert Internation Units'!$A$2:$D$33,4,FALSE),IF(AG1071="Penethamate hydroiodide",0.63,IF(AG1071="Benzylpenicillin Procaine /
 Benzathine Penicillin",0.61,IF(AG1071="Benzathine Penicillin",0.61,IF(AG1071="Procaine benzylpenicillin",0.61,IF(AG1071=Prodrug!F1068,Prodrug!F1068,Prodrug!F1068))))))</f>
        <v/>
      </c>
      <c r="AT1071" s="239" t="str">
        <f>IFERROR((((Calculations!K1068*Calculations!G1068)/Calculations!E1068)*'Data Entry'!X1071),"")</f>
        <v/>
      </c>
      <c r="AU1071" s="235" t="str">
        <f>IFERROR(VLOOKUP(AG1071,Lists!$P$2:$Q$182,2,0),"")</f>
        <v/>
      </c>
      <c r="AV1071" s="233" t="str">
        <f>IF(AL1071="UI",VLOOKUP(AJ1071,'Convert Internation Units'!$A$2:$D$33,4,FALSE),IF(AJ1071="Penethamate hydroiodide",0.63,IF(AJ1071="Benzylpenicillin Procaine /
 Benzathine Penicillin",0.61,IF(AJ1071="Benzathine Penicillin",0.61,IF(AJ1071="Procaine benzylpenicillin",0.61,IF(AJ1071=Prodrug!G1068,Prodrug!G1068,Prodrug!G1068))))))</f>
        <v/>
      </c>
      <c r="AW1071" s="239" t="str">
        <f>IFERROR((((Calculations!O1068*Calculations!G1068)/Calculations!E1068)*'Data Entry'!X1071),"")</f>
        <v/>
      </c>
      <c r="AX1071" s="235" t="str">
        <f>IFERROR(VLOOKUP(AJ1071,Lists!$P$2:$Q$182,2,0),"")</f>
        <v/>
      </c>
      <c r="AY1071" s="233" t="str">
        <f>IF(AO1071="UI",VLOOKUP(AM1071,'Convert Internation Units'!$A$2:$D$33,4,FALSE),IF(AM1071="Penethamate hydroiodide",0.63,IF(AM1071="Benzylpenicillin Procaine /
 Benzathine Penicillin",0.61,IF(AM1071="Benzathine Penicillin",0.61,IF(AM1071="Procaine benzylpenicillin",0.61,IF(AM1071=Prodrug!H1068,Prodrug!H1068,Prodrug!H1068))))))</f>
        <v/>
      </c>
      <c r="AZ1071" s="239" t="str">
        <f>IFERROR((((Calculations!S1068*Calculations!G1068)/Calculations!E1068)*'Data Entry'!X1071),"")</f>
        <v/>
      </c>
      <c r="BA1071" s="235" t="str">
        <f>IFERROR(VLOOKUP(AM1071,Lists!$P$2:$Q$182,2,0),"")</f>
        <v/>
      </c>
    </row>
    <row r="1072" spans="1:53" s="5" customFormat="1">
      <c r="A1072" s="6">
        <v>1066</v>
      </c>
      <c r="B1072" s="231"/>
      <c r="C1072" s="7"/>
      <c r="D1072" s="7"/>
      <c r="E1072" s="7"/>
      <c r="F1072" s="67"/>
      <c r="G1072" s="79"/>
      <c r="H1072" s="79"/>
      <c r="I1072" s="75"/>
      <c r="J1072" s="76"/>
      <c r="K1072" s="76"/>
      <c r="L1072" s="76"/>
      <c r="M1072" s="76"/>
      <c r="N1072" s="76"/>
      <c r="O1072" s="76"/>
      <c r="P1072" s="76"/>
      <c r="Q1072" s="76"/>
      <c r="R1072" s="76"/>
      <c r="S1072" s="76"/>
      <c r="T1072" s="76"/>
      <c r="U1072" s="76"/>
      <c r="V1072" s="76"/>
      <c r="W1072" s="80"/>
      <c r="X1072" s="69"/>
      <c r="Y1072" s="25"/>
      <c r="Z1072" s="25"/>
      <c r="AA1072" s="8"/>
      <c r="AB1072" s="28"/>
      <c r="AC1072" s="23"/>
      <c r="AD1072" s="8"/>
      <c r="AE1072" s="8"/>
      <c r="AF1072" s="25"/>
      <c r="AG1072" s="6"/>
      <c r="AH1072" s="23"/>
      <c r="AI1072" s="173"/>
      <c r="AJ1072" s="26"/>
      <c r="AK1072" s="23"/>
      <c r="AL1072" s="25"/>
      <c r="AM1072" s="6"/>
      <c r="AN1072" s="23"/>
      <c r="AO1072" s="247"/>
      <c r="AP1072" s="243" t="str">
        <f>IF(AD1072="UI",VLOOKUP(AB1072,'Convert Internation Units'!$A$2:$D$33,4,FALSE),IF(AB1072="Penethamate hydroiodide",0.63,IF(AB1072="Benzylpenicillin Procaine /
 Benzathine Penicillin",0.61,IF(AB1072="Benzathine Penicillin",0.61,IF(AB1072="Procaine benzylpenicillin",0.61,IF(AB1072=Prodrug!E1069,Prodrug!E1069,Prodrug!E1069))))))</f>
        <v/>
      </c>
      <c r="AQ1072" s="240" t="str">
        <f>IFERROR((((Calculations!C1069*Calculations!G1069)/Calculations!E1069)*'Data Entry'!X1072),"")</f>
        <v/>
      </c>
      <c r="AR1072" s="141" t="str">
        <f>IFERROR(VLOOKUP(AB1072,Lists!$P$2:$Q$182,2,0),"")</f>
        <v/>
      </c>
      <c r="AS1072" s="143" t="str">
        <f>IF(AI1072="UI",VLOOKUP(AG1072,'Convert Internation Units'!$A$2:$D$33,4,FALSE),IF(AG1072="Penethamate hydroiodide",0.63,IF(AG1072="Benzylpenicillin Procaine /
 Benzathine Penicillin",0.61,IF(AG1072="Benzathine Penicillin",0.61,IF(AG1072="Procaine benzylpenicillin",0.61,IF(AG1072=Prodrug!F1069,Prodrug!F1069,Prodrug!F1069))))))</f>
        <v/>
      </c>
      <c r="AT1072" s="240" t="str">
        <f>IFERROR((((Calculations!K1069*Calculations!G1069)/Calculations!E1069)*'Data Entry'!X1072),"")</f>
        <v/>
      </c>
      <c r="AU1072" s="146" t="str">
        <f>IFERROR(VLOOKUP(AG1072,Lists!$P$2:$Q$182,2,0),"")</f>
        <v/>
      </c>
      <c r="AV1072" s="143" t="str">
        <f>IF(AL1072="UI",VLOOKUP(AJ1072,'Convert Internation Units'!$A$2:$D$33,4,FALSE),IF(AJ1072="Penethamate hydroiodide",0.63,IF(AJ1072="Benzylpenicillin Procaine /
 Benzathine Penicillin",0.61,IF(AJ1072="Benzathine Penicillin",0.61,IF(AJ1072="Procaine benzylpenicillin",0.61,IF(AJ1072=Prodrug!G1069,Prodrug!G1069,Prodrug!G1069))))))</f>
        <v/>
      </c>
      <c r="AW1072" s="240" t="str">
        <f>IFERROR((((Calculations!O1069*Calculations!G1069)/Calculations!E1069)*'Data Entry'!X1072),"")</f>
        <v/>
      </c>
      <c r="AX1072" s="146" t="str">
        <f>IFERROR(VLOOKUP(AJ1072,Lists!$P$2:$Q$182,2,0),"")</f>
        <v/>
      </c>
      <c r="AY1072" s="143" t="str">
        <f>IF(AO1072="UI",VLOOKUP(AM1072,'Convert Internation Units'!$A$2:$D$33,4,FALSE),IF(AM1072="Penethamate hydroiodide",0.63,IF(AM1072="Benzylpenicillin Procaine /
 Benzathine Penicillin",0.61,IF(AM1072="Benzathine Penicillin",0.61,IF(AM1072="Procaine benzylpenicillin",0.61,IF(AM1072=Prodrug!H1069,Prodrug!H1069,Prodrug!H1069))))))</f>
        <v/>
      </c>
      <c r="AZ1072" s="240" t="str">
        <f>IFERROR((((Calculations!S1069*Calculations!G1069)/Calculations!E1069)*'Data Entry'!X1072),"")</f>
        <v/>
      </c>
      <c r="BA1072" s="146" t="str">
        <f>IFERROR(VLOOKUP(AM1072,Lists!$P$2:$Q$182,2,0),"")</f>
        <v/>
      </c>
    </row>
    <row r="1073" spans="1:53" s="5" customFormat="1">
      <c r="A1073" s="116">
        <v>1067</v>
      </c>
      <c r="B1073" s="232"/>
      <c r="C1073" s="105"/>
      <c r="D1073" s="105"/>
      <c r="E1073" s="105"/>
      <c r="F1073" s="106"/>
      <c r="G1073" s="107"/>
      <c r="H1073" s="107"/>
      <c r="I1073" s="108"/>
      <c r="J1073" s="110"/>
      <c r="K1073" s="110"/>
      <c r="L1073" s="110"/>
      <c r="M1073" s="110"/>
      <c r="N1073" s="110"/>
      <c r="O1073" s="110"/>
      <c r="P1073" s="110"/>
      <c r="Q1073" s="110"/>
      <c r="R1073" s="110"/>
      <c r="S1073" s="110"/>
      <c r="T1073" s="110"/>
      <c r="U1073" s="110"/>
      <c r="V1073" s="110"/>
      <c r="W1073" s="109"/>
      <c r="X1073" s="111"/>
      <c r="Y1073" s="112"/>
      <c r="Z1073" s="112"/>
      <c r="AA1073" s="113"/>
      <c r="AB1073" s="114"/>
      <c r="AC1073" s="115"/>
      <c r="AD1073" s="113"/>
      <c r="AE1073" s="113"/>
      <c r="AF1073" s="112"/>
      <c r="AG1073" s="116"/>
      <c r="AH1073" s="115"/>
      <c r="AI1073" s="174"/>
      <c r="AJ1073" s="104"/>
      <c r="AK1073" s="115"/>
      <c r="AL1073" s="112"/>
      <c r="AM1073" s="116"/>
      <c r="AN1073" s="115"/>
      <c r="AO1073" s="248"/>
      <c r="AP1073" s="242" t="str">
        <f>IF(AD1073="UI",VLOOKUP(AB1073,'Convert Internation Units'!$A$2:$D$33,4,FALSE),IF(AB1073="Penethamate hydroiodide",0.63,IF(AB1073="Benzylpenicillin Procaine /
 Benzathine Penicillin",0.61,IF(AB1073="Benzathine Penicillin",0.61,IF(AB1073="Procaine benzylpenicillin",0.61,IF(AB1073=Prodrug!E1070,Prodrug!E1070,Prodrug!E1070))))))</f>
        <v/>
      </c>
      <c r="AQ1073" s="239" t="str">
        <f>IFERROR((((Calculations!C1070*Calculations!G1070)/Calculations!E1070)*'Data Entry'!X1073),"")</f>
        <v/>
      </c>
      <c r="AR1073" s="234" t="str">
        <f>IFERROR(VLOOKUP(AB1073,Lists!$P$2:$Q$182,2,0),"")</f>
        <v/>
      </c>
      <c r="AS1073" s="233" t="str">
        <f>IF(AI1073="UI",VLOOKUP(AG1073,'Convert Internation Units'!$A$2:$D$33,4,FALSE),IF(AG1073="Penethamate hydroiodide",0.63,IF(AG1073="Benzylpenicillin Procaine /
 Benzathine Penicillin",0.61,IF(AG1073="Benzathine Penicillin",0.61,IF(AG1073="Procaine benzylpenicillin",0.61,IF(AG1073=Prodrug!F1070,Prodrug!F1070,Prodrug!F1070))))))</f>
        <v/>
      </c>
      <c r="AT1073" s="239" t="str">
        <f>IFERROR((((Calculations!K1070*Calculations!G1070)/Calculations!E1070)*'Data Entry'!X1073),"")</f>
        <v/>
      </c>
      <c r="AU1073" s="235" t="str">
        <f>IFERROR(VLOOKUP(AG1073,Lists!$P$2:$Q$182,2,0),"")</f>
        <v/>
      </c>
      <c r="AV1073" s="233" t="str">
        <f>IF(AL1073="UI",VLOOKUP(AJ1073,'Convert Internation Units'!$A$2:$D$33,4,FALSE),IF(AJ1073="Penethamate hydroiodide",0.63,IF(AJ1073="Benzylpenicillin Procaine /
 Benzathine Penicillin",0.61,IF(AJ1073="Benzathine Penicillin",0.61,IF(AJ1073="Procaine benzylpenicillin",0.61,IF(AJ1073=Prodrug!G1070,Prodrug!G1070,Prodrug!G1070))))))</f>
        <v/>
      </c>
      <c r="AW1073" s="239" t="str">
        <f>IFERROR((((Calculations!O1070*Calculations!G1070)/Calculations!E1070)*'Data Entry'!X1073),"")</f>
        <v/>
      </c>
      <c r="AX1073" s="235" t="str">
        <f>IFERROR(VLOOKUP(AJ1073,Lists!$P$2:$Q$182,2,0),"")</f>
        <v/>
      </c>
      <c r="AY1073" s="233" t="str">
        <f>IF(AO1073="UI",VLOOKUP(AM1073,'Convert Internation Units'!$A$2:$D$33,4,FALSE),IF(AM1073="Penethamate hydroiodide",0.63,IF(AM1073="Benzylpenicillin Procaine /
 Benzathine Penicillin",0.61,IF(AM1073="Benzathine Penicillin",0.61,IF(AM1073="Procaine benzylpenicillin",0.61,IF(AM1073=Prodrug!H1070,Prodrug!H1070,Prodrug!H1070))))))</f>
        <v/>
      </c>
      <c r="AZ1073" s="239" t="str">
        <f>IFERROR((((Calculations!S1070*Calculations!G1070)/Calculations!E1070)*'Data Entry'!X1073),"")</f>
        <v/>
      </c>
      <c r="BA1073" s="235" t="str">
        <f>IFERROR(VLOOKUP(AM1073,Lists!$P$2:$Q$182,2,0),"")</f>
        <v/>
      </c>
    </row>
    <row r="1074" spans="1:53" s="5" customFormat="1">
      <c r="A1074" s="6">
        <v>1068</v>
      </c>
      <c r="B1074" s="231"/>
      <c r="C1074" s="7"/>
      <c r="D1074" s="7"/>
      <c r="E1074" s="7"/>
      <c r="F1074" s="67"/>
      <c r="G1074" s="79"/>
      <c r="H1074" s="79"/>
      <c r="I1074" s="75"/>
      <c r="J1074" s="76"/>
      <c r="K1074" s="76"/>
      <c r="L1074" s="76"/>
      <c r="M1074" s="76"/>
      <c r="N1074" s="76"/>
      <c r="O1074" s="76"/>
      <c r="P1074" s="76"/>
      <c r="Q1074" s="76"/>
      <c r="R1074" s="76"/>
      <c r="S1074" s="76"/>
      <c r="T1074" s="76"/>
      <c r="U1074" s="76"/>
      <c r="V1074" s="76"/>
      <c r="W1074" s="80"/>
      <c r="X1074" s="69"/>
      <c r="Y1074" s="25"/>
      <c r="Z1074" s="25"/>
      <c r="AA1074" s="8"/>
      <c r="AB1074" s="28"/>
      <c r="AC1074" s="23"/>
      <c r="AD1074" s="8"/>
      <c r="AE1074" s="8"/>
      <c r="AF1074" s="25"/>
      <c r="AG1074" s="6"/>
      <c r="AH1074" s="23"/>
      <c r="AI1074" s="173"/>
      <c r="AJ1074" s="26"/>
      <c r="AK1074" s="23"/>
      <c r="AL1074" s="25"/>
      <c r="AM1074" s="6"/>
      <c r="AN1074" s="23"/>
      <c r="AO1074" s="247"/>
      <c r="AP1074" s="243" t="str">
        <f>IF(AD1074="UI",VLOOKUP(AB1074,'Convert Internation Units'!$A$2:$D$33,4,FALSE),IF(AB1074="Penethamate hydroiodide",0.63,IF(AB1074="Benzylpenicillin Procaine /
 Benzathine Penicillin",0.61,IF(AB1074="Benzathine Penicillin",0.61,IF(AB1074="Procaine benzylpenicillin",0.61,IF(AB1074=Prodrug!E1071,Prodrug!E1071,Prodrug!E1071))))))</f>
        <v/>
      </c>
      <c r="AQ1074" s="240" t="str">
        <f>IFERROR((((Calculations!C1071*Calculations!G1071)/Calculations!E1071)*'Data Entry'!X1074),"")</f>
        <v/>
      </c>
      <c r="AR1074" s="141" t="str">
        <f>IFERROR(VLOOKUP(AB1074,Lists!$P$2:$Q$182,2,0),"")</f>
        <v/>
      </c>
      <c r="AS1074" s="143" t="str">
        <f>IF(AI1074="UI",VLOOKUP(AG1074,'Convert Internation Units'!$A$2:$D$33,4,FALSE),IF(AG1074="Penethamate hydroiodide",0.63,IF(AG1074="Benzylpenicillin Procaine /
 Benzathine Penicillin",0.61,IF(AG1074="Benzathine Penicillin",0.61,IF(AG1074="Procaine benzylpenicillin",0.61,IF(AG1074=Prodrug!F1071,Prodrug!F1071,Prodrug!F1071))))))</f>
        <v/>
      </c>
      <c r="AT1074" s="240" t="str">
        <f>IFERROR((((Calculations!K1071*Calculations!G1071)/Calculations!E1071)*'Data Entry'!X1074),"")</f>
        <v/>
      </c>
      <c r="AU1074" s="146" t="str">
        <f>IFERROR(VLOOKUP(AG1074,Lists!$P$2:$Q$182,2,0),"")</f>
        <v/>
      </c>
      <c r="AV1074" s="143" t="str">
        <f>IF(AL1074="UI",VLOOKUP(AJ1074,'Convert Internation Units'!$A$2:$D$33,4,FALSE),IF(AJ1074="Penethamate hydroiodide",0.63,IF(AJ1074="Benzylpenicillin Procaine /
 Benzathine Penicillin",0.61,IF(AJ1074="Benzathine Penicillin",0.61,IF(AJ1074="Procaine benzylpenicillin",0.61,IF(AJ1074=Prodrug!G1071,Prodrug!G1071,Prodrug!G1071))))))</f>
        <v/>
      </c>
      <c r="AW1074" s="240" t="str">
        <f>IFERROR((((Calculations!O1071*Calculations!G1071)/Calculations!E1071)*'Data Entry'!X1074),"")</f>
        <v/>
      </c>
      <c r="AX1074" s="146" t="str">
        <f>IFERROR(VLOOKUP(AJ1074,Lists!$P$2:$Q$182,2,0),"")</f>
        <v/>
      </c>
      <c r="AY1074" s="143" t="str">
        <f>IF(AO1074="UI",VLOOKUP(AM1074,'Convert Internation Units'!$A$2:$D$33,4,FALSE),IF(AM1074="Penethamate hydroiodide",0.63,IF(AM1074="Benzylpenicillin Procaine /
 Benzathine Penicillin",0.61,IF(AM1074="Benzathine Penicillin",0.61,IF(AM1074="Procaine benzylpenicillin",0.61,IF(AM1074=Prodrug!H1071,Prodrug!H1071,Prodrug!H1071))))))</f>
        <v/>
      </c>
      <c r="AZ1074" s="240" t="str">
        <f>IFERROR((((Calculations!S1071*Calculations!G1071)/Calculations!E1071)*'Data Entry'!X1074),"")</f>
        <v/>
      </c>
      <c r="BA1074" s="146" t="str">
        <f>IFERROR(VLOOKUP(AM1074,Lists!$P$2:$Q$182,2,0),"")</f>
        <v/>
      </c>
    </row>
    <row r="1075" spans="1:53" s="5" customFormat="1">
      <c r="A1075" s="116">
        <v>1069</v>
      </c>
      <c r="B1075" s="232"/>
      <c r="C1075" s="105"/>
      <c r="D1075" s="105"/>
      <c r="E1075" s="105"/>
      <c r="F1075" s="106"/>
      <c r="G1075" s="107"/>
      <c r="H1075" s="107"/>
      <c r="I1075" s="108"/>
      <c r="J1075" s="110"/>
      <c r="K1075" s="110"/>
      <c r="L1075" s="110"/>
      <c r="M1075" s="110"/>
      <c r="N1075" s="110"/>
      <c r="O1075" s="110"/>
      <c r="P1075" s="110"/>
      <c r="Q1075" s="110"/>
      <c r="R1075" s="110"/>
      <c r="S1075" s="110"/>
      <c r="T1075" s="110"/>
      <c r="U1075" s="110"/>
      <c r="V1075" s="110"/>
      <c r="W1075" s="109"/>
      <c r="X1075" s="111"/>
      <c r="Y1075" s="112"/>
      <c r="Z1075" s="112"/>
      <c r="AA1075" s="113"/>
      <c r="AB1075" s="114"/>
      <c r="AC1075" s="115"/>
      <c r="AD1075" s="113"/>
      <c r="AE1075" s="113"/>
      <c r="AF1075" s="112"/>
      <c r="AG1075" s="116"/>
      <c r="AH1075" s="115"/>
      <c r="AI1075" s="174"/>
      <c r="AJ1075" s="104"/>
      <c r="AK1075" s="115"/>
      <c r="AL1075" s="112"/>
      <c r="AM1075" s="116"/>
      <c r="AN1075" s="115"/>
      <c r="AO1075" s="248"/>
      <c r="AP1075" s="242" t="str">
        <f>IF(AD1075="UI",VLOOKUP(AB1075,'Convert Internation Units'!$A$2:$D$33,4,FALSE),IF(AB1075="Penethamate hydroiodide",0.63,IF(AB1075="Benzylpenicillin Procaine /
 Benzathine Penicillin",0.61,IF(AB1075="Benzathine Penicillin",0.61,IF(AB1075="Procaine benzylpenicillin",0.61,IF(AB1075=Prodrug!E1072,Prodrug!E1072,Prodrug!E1072))))))</f>
        <v/>
      </c>
      <c r="AQ1075" s="239" t="str">
        <f>IFERROR((((Calculations!C1072*Calculations!G1072)/Calculations!E1072)*'Data Entry'!X1075),"")</f>
        <v/>
      </c>
      <c r="AR1075" s="234" t="str">
        <f>IFERROR(VLOOKUP(AB1075,Lists!$P$2:$Q$182,2,0),"")</f>
        <v/>
      </c>
      <c r="AS1075" s="233" t="str">
        <f>IF(AI1075="UI",VLOOKUP(AG1075,'Convert Internation Units'!$A$2:$D$33,4,FALSE),IF(AG1075="Penethamate hydroiodide",0.63,IF(AG1075="Benzylpenicillin Procaine /
 Benzathine Penicillin",0.61,IF(AG1075="Benzathine Penicillin",0.61,IF(AG1075="Procaine benzylpenicillin",0.61,IF(AG1075=Prodrug!F1072,Prodrug!F1072,Prodrug!F1072))))))</f>
        <v/>
      </c>
      <c r="AT1075" s="239" t="str">
        <f>IFERROR((((Calculations!K1072*Calculations!G1072)/Calculations!E1072)*'Data Entry'!X1075),"")</f>
        <v/>
      </c>
      <c r="AU1075" s="235" t="str">
        <f>IFERROR(VLOOKUP(AG1075,Lists!$P$2:$Q$182,2,0),"")</f>
        <v/>
      </c>
      <c r="AV1075" s="233" t="str">
        <f>IF(AL1075="UI",VLOOKUP(AJ1075,'Convert Internation Units'!$A$2:$D$33,4,FALSE),IF(AJ1075="Penethamate hydroiodide",0.63,IF(AJ1075="Benzylpenicillin Procaine /
 Benzathine Penicillin",0.61,IF(AJ1075="Benzathine Penicillin",0.61,IF(AJ1075="Procaine benzylpenicillin",0.61,IF(AJ1075=Prodrug!G1072,Prodrug!G1072,Prodrug!G1072))))))</f>
        <v/>
      </c>
      <c r="AW1075" s="239" t="str">
        <f>IFERROR((((Calculations!O1072*Calculations!G1072)/Calculations!E1072)*'Data Entry'!X1075),"")</f>
        <v/>
      </c>
      <c r="AX1075" s="235" t="str">
        <f>IFERROR(VLOOKUP(AJ1075,Lists!$P$2:$Q$182,2,0),"")</f>
        <v/>
      </c>
      <c r="AY1075" s="233" t="str">
        <f>IF(AO1075="UI",VLOOKUP(AM1075,'Convert Internation Units'!$A$2:$D$33,4,FALSE),IF(AM1075="Penethamate hydroiodide",0.63,IF(AM1075="Benzylpenicillin Procaine /
 Benzathine Penicillin",0.61,IF(AM1075="Benzathine Penicillin",0.61,IF(AM1075="Procaine benzylpenicillin",0.61,IF(AM1075=Prodrug!H1072,Prodrug!H1072,Prodrug!H1072))))))</f>
        <v/>
      </c>
      <c r="AZ1075" s="239" t="str">
        <f>IFERROR((((Calculations!S1072*Calculations!G1072)/Calculations!E1072)*'Data Entry'!X1075),"")</f>
        <v/>
      </c>
      <c r="BA1075" s="235" t="str">
        <f>IFERROR(VLOOKUP(AM1075,Lists!$P$2:$Q$182,2,0),"")</f>
        <v/>
      </c>
    </row>
    <row r="1076" spans="1:53" s="5" customFormat="1">
      <c r="A1076" s="6">
        <v>1070</v>
      </c>
      <c r="B1076" s="231"/>
      <c r="C1076" s="7"/>
      <c r="D1076" s="7"/>
      <c r="E1076" s="7"/>
      <c r="F1076" s="67"/>
      <c r="G1076" s="79"/>
      <c r="H1076" s="79"/>
      <c r="I1076" s="75"/>
      <c r="J1076" s="76"/>
      <c r="K1076" s="76"/>
      <c r="L1076" s="76"/>
      <c r="M1076" s="76"/>
      <c r="N1076" s="76"/>
      <c r="O1076" s="76"/>
      <c r="P1076" s="76"/>
      <c r="Q1076" s="76"/>
      <c r="R1076" s="76"/>
      <c r="S1076" s="76"/>
      <c r="T1076" s="76"/>
      <c r="U1076" s="76"/>
      <c r="V1076" s="76"/>
      <c r="W1076" s="80"/>
      <c r="X1076" s="69"/>
      <c r="Y1076" s="25"/>
      <c r="Z1076" s="25"/>
      <c r="AA1076" s="8"/>
      <c r="AB1076" s="28"/>
      <c r="AC1076" s="23"/>
      <c r="AD1076" s="8"/>
      <c r="AE1076" s="8"/>
      <c r="AF1076" s="25"/>
      <c r="AG1076" s="6"/>
      <c r="AH1076" s="23"/>
      <c r="AI1076" s="173"/>
      <c r="AJ1076" s="26"/>
      <c r="AK1076" s="23"/>
      <c r="AL1076" s="25"/>
      <c r="AM1076" s="6"/>
      <c r="AN1076" s="23"/>
      <c r="AO1076" s="247"/>
      <c r="AP1076" s="243" t="str">
        <f>IF(AD1076="UI",VLOOKUP(AB1076,'Convert Internation Units'!$A$2:$D$33,4,FALSE),IF(AB1076="Penethamate hydroiodide",0.63,IF(AB1076="Benzylpenicillin Procaine /
 Benzathine Penicillin",0.61,IF(AB1076="Benzathine Penicillin",0.61,IF(AB1076="Procaine benzylpenicillin",0.61,IF(AB1076=Prodrug!E1073,Prodrug!E1073,Prodrug!E1073))))))</f>
        <v/>
      </c>
      <c r="AQ1076" s="240" t="str">
        <f>IFERROR((((Calculations!C1073*Calculations!G1073)/Calculations!E1073)*'Data Entry'!X1076),"")</f>
        <v/>
      </c>
      <c r="AR1076" s="141" t="str">
        <f>IFERROR(VLOOKUP(AB1076,Lists!$P$2:$Q$182,2,0),"")</f>
        <v/>
      </c>
      <c r="AS1076" s="143" t="str">
        <f>IF(AI1076="UI",VLOOKUP(AG1076,'Convert Internation Units'!$A$2:$D$33,4,FALSE),IF(AG1076="Penethamate hydroiodide",0.63,IF(AG1076="Benzylpenicillin Procaine /
 Benzathine Penicillin",0.61,IF(AG1076="Benzathine Penicillin",0.61,IF(AG1076="Procaine benzylpenicillin",0.61,IF(AG1076=Prodrug!F1073,Prodrug!F1073,Prodrug!F1073))))))</f>
        <v/>
      </c>
      <c r="AT1076" s="240" t="str">
        <f>IFERROR((((Calculations!K1073*Calculations!G1073)/Calculations!E1073)*'Data Entry'!X1076),"")</f>
        <v/>
      </c>
      <c r="AU1076" s="146" t="str">
        <f>IFERROR(VLOOKUP(AG1076,Lists!$P$2:$Q$182,2,0),"")</f>
        <v/>
      </c>
      <c r="AV1076" s="143" t="str">
        <f>IF(AL1076="UI",VLOOKUP(AJ1076,'Convert Internation Units'!$A$2:$D$33,4,FALSE),IF(AJ1076="Penethamate hydroiodide",0.63,IF(AJ1076="Benzylpenicillin Procaine /
 Benzathine Penicillin",0.61,IF(AJ1076="Benzathine Penicillin",0.61,IF(AJ1076="Procaine benzylpenicillin",0.61,IF(AJ1076=Prodrug!G1073,Prodrug!G1073,Prodrug!G1073))))))</f>
        <v/>
      </c>
      <c r="AW1076" s="240" t="str">
        <f>IFERROR((((Calculations!O1073*Calculations!G1073)/Calculations!E1073)*'Data Entry'!X1076),"")</f>
        <v/>
      </c>
      <c r="AX1076" s="146" t="str">
        <f>IFERROR(VLOOKUP(AJ1076,Lists!$P$2:$Q$182,2,0),"")</f>
        <v/>
      </c>
      <c r="AY1076" s="143" t="str">
        <f>IF(AO1076="UI",VLOOKUP(AM1076,'Convert Internation Units'!$A$2:$D$33,4,FALSE),IF(AM1076="Penethamate hydroiodide",0.63,IF(AM1076="Benzylpenicillin Procaine /
 Benzathine Penicillin",0.61,IF(AM1076="Benzathine Penicillin",0.61,IF(AM1076="Procaine benzylpenicillin",0.61,IF(AM1076=Prodrug!H1073,Prodrug!H1073,Prodrug!H1073))))))</f>
        <v/>
      </c>
      <c r="AZ1076" s="240" t="str">
        <f>IFERROR((((Calculations!S1073*Calculations!G1073)/Calculations!E1073)*'Data Entry'!X1076),"")</f>
        <v/>
      </c>
      <c r="BA1076" s="146" t="str">
        <f>IFERROR(VLOOKUP(AM1076,Lists!$P$2:$Q$182,2,0),"")</f>
        <v/>
      </c>
    </row>
    <row r="1077" spans="1:53" s="5" customFormat="1">
      <c r="A1077" s="116">
        <v>1071</v>
      </c>
      <c r="B1077" s="232"/>
      <c r="C1077" s="105"/>
      <c r="D1077" s="105"/>
      <c r="E1077" s="105"/>
      <c r="F1077" s="106"/>
      <c r="G1077" s="107"/>
      <c r="H1077" s="107"/>
      <c r="I1077" s="108"/>
      <c r="J1077" s="110"/>
      <c r="K1077" s="110"/>
      <c r="L1077" s="110"/>
      <c r="M1077" s="110"/>
      <c r="N1077" s="110"/>
      <c r="O1077" s="110"/>
      <c r="P1077" s="110"/>
      <c r="Q1077" s="110"/>
      <c r="R1077" s="110"/>
      <c r="S1077" s="110"/>
      <c r="T1077" s="110"/>
      <c r="U1077" s="110"/>
      <c r="V1077" s="110"/>
      <c r="W1077" s="109"/>
      <c r="X1077" s="111"/>
      <c r="Y1077" s="112"/>
      <c r="Z1077" s="112"/>
      <c r="AA1077" s="113"/>
      <c r="AB1077" s="114"/>
      <c r="AC1077" s="115"/>
      <c r="AD1077" s="113"/>
      <c r="AE1077" s="113"/>
      <c r="AF1077" s="112"/>
      <c r="AG1077" s="116"/>
      <c r="AH1077" s="115"/>
      <c r="AI1077" s="174"/>
      <c r="AJ1077" s="104"/>
      <c r="AK1077" s="115"/>
      <c r="AL1077" s="112"/>
      <c r="AM1077" s="116"/>
      <c r="AN1077" s="115"/>
      <c r="AO1077" s="248"/>
      <c r="AP1077" s="242" t="str">
        <f>IF(AD1077="UI",VLOOKUP(AB1077,'Convert Internation Units'!$A$2:$D$33,4,FALSE),IF(AB1077="Penethamate hydroiodide",0.63,IF(AB1077="Benzylpenicillin Procaine /
 Benzathine Penicillin",0.61,IF(AB1077="Benzathine Penicillin",0.61,IF(AB1077="Procaine benzylpenicillin",0.61,IF(AB1077=Prodrug!E1074,Prodrug!E1074,Prodrug!E1074))))))</f>
        <v/>
      </c>
      <c r="AQ1077" s="239" t="str">
        <f>IFERROR((((Calculations!C1074*Calculations!G1074)/Calculations!E1074)*'Data Entry'!X1077),"")</f>
        <v/>
      </c>
      <c r="AR1077" s="234" t="str">
        <f>IFERROR(VLOOKUP(AB1077,Lists!$P$2:$Q$182,2,0),"")</f>
        <v/>
      </c>
      <c r="AS1077" s="233" t="str">
        <f>IF(AI1077="UI",VLOOKUP(AG1077,'Convert Internation Units'!$A$2:$D$33,4,FALSE),IF(AG1077="Penethamate hydroiodide",0.63,IF(AG1077="Benzylpenicillin Procaine /
 Benzathine Penicillin",0.61,IF(AG1077="Benzathine Penicillin",0.61,IF(AG1077="Procaine benzylpenicillin",0.61,IF(AG1077=Prodrug!F1074,Prodrug!F1074,Prodrug!F1074))))))</f>
        <v/>
      </c>
      <c r="AT1077" s="239" t="str">
        <f>IFERROR((((Calculations!K1074*Calculations!G1074)/Calculations!E1074)*'Data Entry'!X1077),"")</f>
        <v/>
      </c>
      <c r="AU1077" s="235" t="str">
        <f>IFERROR(VLOOKUP(AG1077,Lists!$P$2:$Q$182,2,0),"")</f>
        <v/>
      </c>
      <c r="AV1077" s="233" t="str">
        <f>IF(AL1077="UI",VLOOKUP(AJ1077,'Convert Internation Units'!$A$2:$D$33,4,FALSE),IF(AJ1077="Penethamate hydroiodide",0.63,IF(AJ1077="Benzylpenicillin Procaine /
 Benzathine Penicillin",0.61,IF(AJ1077="Benzathine Penicillin",0.61,IF(AJ1077="Procaine benzylpenicillin",0.61,IF(AJ1077=Prodrug!G1074,Prodrug!G1074,Prodrug!G1074))))))</f>
        <v/>
      </c>
      <c r="AW1077" s="239" t="str">
        <f>IFERROR((((Calculations!O1074*Calculations!G1074)/Calculations!E1074)*'Data Entry'!X1077),"")</f>
        <v/>
      </c>
      <c r="AX1077" s="235" t="str">
        <f>IFERROR(VLOOKUP(AJ1077,Lists!$P$2:$Q$182,2,0),"")</f>
        <v/>
      </c>
      <c r="AY1077" s="233" t="str">
        <f>IF(AO1077="UI",VLOOKUP(AM1077,'Convert Internation Units'!$A$2:$D$33,4,FALSE),IF(AM1077="Penethamate hydroiodide",0.63,IF(AM1077="Benzylpenicillin Procaine /
 Benzathine Penicillin",0.61,IF(AM1077="Benzathine Penicillin",0.61,IF(AM1077="Procaine benzylpenicillin",0.61,IF(AM1077=Prodrug!H1074,Prodrug!H1074,Prodrug!H1074))))))</f>
        <v/>
      </c>
      <c r="AZ1077" s="239" t="str">
        <f>IFERROR((((Calculations!S1074*Calculations!G1074)/Calculations!E1074)*'Data Entry'!X1077),"")</f>
        <v/>
      </c>
      <c r="BA1077" s="235" t="str">
        <f>IFERROR(VLOOKUP(AM1077,Lists!$P$2:$Q$182,2,0),"")</f>
        <v/>
      </c>
    </row>
    <row r="1078" spans="1:53" s="5" customFormat="1">
      <c r="A1078" s="6">
        <v>1072</v>
      </c>
      <c r="B1078" s="231"/>
      <c r="C1078" s="7"/>
      <c r="D1078" s="7"/>
      <c r="E1078" s="7"/>
      <c r="F1078" s="67"/>
      <c r="G1078" s="79"/>
      <c r="H1078" s="79"/>
      <c r="I1078" s="75"/>
      <c r="J1078" s="76"/>
      <c r="K1078" s="76"/>
      <c r="L1078" s="76"/>
      <c r="M1078" s="76"/>
      <c r="N1078" s="76"/>
      <c r="O1078" s="76"/>
      <c r="P1078" s="76"/>
      <c r="Q1078" s="76"/>
      <c r="R1078" s="76"/>
      <c r="S1078" s="76"/>
      <c r="T1078" s="76"/>
      <c r="U1078" s="76"/>
      <c r="V1078" s="76"/>
      <c r="W1078" s="80"/>
      <c r="X1078" s="69"/>
      <c r="Y1078" s="25"/>
      <c r="Z1078" s="25"/>
      <c r="AA1078" s="8"/>
      <c r="AB1078" s="28"/>
      <c r="AC1078" s="23"/>
      <c r="AD1078" s="8"/>
      <c r="AE1078" s="8"/>
      <c r="AF1078" s="25"/>
      <c r="AG1078" s="6"/>
      <c r="AH1078" s="23"/>
      <c r="AI1078" s="173"/>
      <c r="AJ1078" s="26"/>
      <c r="AK1078" s="23"/>
      <c r="AL1078" s="25"/>
      <c r="AM1078" s="6"/>
      <c r="AN1078" s="23"/>
      <c r="AO1078" s="247"/>
      <c r="AP1078" s="243" t="str">
        <f>IF(AD1078="UI",VLOOKUP(AB1078,'Convert Internation Units'!$A$2:$D$33,4,FALSE),IF(AB1078="Penethamate hydroiodide",0.63,IF(AB1078="Benzylpenicillin Procaine /
 Benzathine Penicillin",0.61,IF(AB1078="Benzathine Penicillin",0.61,IF(AB1078="Procaine benzylpenicillin",0.61,IF(AB1078=Prodrug!E1075,Prodrug!E1075,Prodrug!E1075))))))</f>
        <v/>
      </c>
      <c r="AQ1078" s="240" t="str">
        <f>IFERROR((((Calculations!C1075*Calculations!G1075)/Calculations!E1075)*'Data Entry'!X1078),"")</f>
        <v/>
      </c>
      <c r="AR1078" s="141" t="str">
        <f>IFERROR(VLOOKUP(AB1078,Lists!$P$2:$Q$182,2,0),"")</f>
        <v/>
      </c>
      <c r="AS1078" s="143" t="str">
        <f>IF(AI1078="UI",VLOOKUP(AG1078,'Convert Internation Units'!$A$2:$D$33,4,FALSE),IF(AG1078="Penethamate hydroiodide",0.63,IF(AG1078="Benzylpenicillin Procaine /
 Benzathine Penicillin",0.61,IF(AG1078="Benzathine Penicillin",0.61,IF(AG1078="Procaine benzylpenicillin",0.61,IF(AG1078=Prodrug!F1075,Prodrug!F1075,Prodrug!F1075))))))</f>
        <v/>
      </c>
      <c r="AT1078" s="240" t="str">
        <f>IFERROR((((Calculations!K1075*Calculations!G1075)/Calculations!E1075)*'Data Entry'!X1078),"")</f>
        <v/>
      </c>
      <c r="AU1078" s="146" t="str">
        <f>IFERROR(VLOOKUP(AG1078,Lists!$P$2:$Q$182,2,0),"")</f>
        <v/>
      </c>
      <c r="AV1078" s="143" t="str">
        <f>IF(AL1078="UI",VLOOKUP(AJ1078,'Convert Internation Units'!$A$2:$D$33,4,FALSE),IF(AJ1078="Penethamate hydroiodide",0.63,IF(AJ1078="Benzylpenicillin Procaine /
 Benzathine Penicillin",0.61,IF(AJ1078="Benzathine Penicillin",0.61,IF(AJ1078="Procaine benzylpenicillin",0.61,IF(AJ1078=Prodrug!G1075,Prodrug!G1075,Prodrug!G1075))))))</f>
        <v/>
      </c>
      <c r="AW1078" s="240" t="str">
        <f>IFERROR((((Calculations!O1075*Calculations!G1075)/Calculations!E1075)*'Data Entry'!X1078),"")</f>
        <v/>
      </c>
      <c r="AX1078" s="146" t="str">
        <f>IFERROR(VLOOKUP(AJ1078,Lists!$P$2:$Q$182,2,0),"")</f>
        <v/>
      </c>
      <c r="AY1078" s="143" t="str">
        <f>IF(AO1078="UI",VLOOKUP(AM1078,'Convert Internation Units'!$A$2:$D$33,4,FALSE),IF(AM1078="Penethamate hydroiodide",0.63,IF(AM1078="Benzylpenicillin Procaine /
 Benzathine Penicillin",0.61,IF(AM1078="Benzathine Penicillin",0.61,IF(AM1078="Procaine benzylpenicillin",0.61,IF(AM1078=Prodrug!H1075,Prodrug!H1075,Prodrug!H1075))))))</f>
        <v/>
      </c>
      <c r="AZ1078" s="240" t="str">
        <f>IFERROR((((Calculations!S1075*Calculations!G1075)/Calculations!E1075)*'Data Entry'!X1078),"")</f>
        <v/>
      </c>
      <c r="BA1078" s="146" t="str">
        <f>IFERROR(VLOOKUP(AM1078,Lists!$P$2:$Q$182,2,0),"")</f>
        <v/>
      </c>
    </row>
    <row r="1079" spans="1:53" s="5" customFormat="1">
      <c r="A1079" s="116">
        <v>1073</v>
      </c>
      <c r="B1079" s="232"/>
      <c r="C1079" s="105"/>
      <c r="D1079" s="105"/>
      <c r="E1079" s="105"/>
      <c r="F1079" s="106"/>
      <c r="G1079" s="107"/>
      <c r="H1079" s="107"/>
      <c r="I1079" s="108"/>
      <c r="J1079" s="110"/>
      <c r="K1079" s="110"/>
      <c r="L1079" s="110"/>
      <c r="M1079" s="110"/>
      <c r="N1079" s="110"/>
      <c r="O1079" s="110"/>
      <c r="P1079" s="110"/>
      <c r="Q1079" s="110"/>
      <c r="R1079" s="110"/>
      <c r="S1079" s="110"/>
      <c r="T1079" s="110"/>
      <c r="U1079" s="110"/>
      <c r="V1079" s="110"/>
      <c r="W1079" s="109"/>
      <c r="X1079" s="111"/>
      <c r="Y1079" s="112"/>
      <c r="Z1079" s="112"/>
      <c r="AA1079" s="113"/>
      <c r="AB1079" s="114"/>
      <c r="AC1079" s="115"/>
      <c r="AD1079" s="113"/>
      <c r="AE1079" s="113"/>
      <c r="AF1079" s="112"/>
      <c r="AG1079" s="116"/>
      <c r="AH1079" s="115"/>
      <c r="AI1079" s="174"/>
      <c r="AJ1079" s="104"/>
      <c r="AK1079" s="115"/>
      <c r="AL1079" s="112"/>
      <c r="AM1079" s="116"/>
      <c r="AN1079" s="115"/>
      <c r="AO1079" s="248"/>
      <c r="AP1079" s="242" t="str">
        <f>IF(AD1079="UI",VLOOKUP(AB1079,'Convert Internation Units'!$A$2:$D$33,4,FALSE),IF(AB1079="Penethamate hydroiodide",0.63,IF(AB1079="Benzylpenicillin Procaine /
 Benzathine Penicillin",0.61,IF(AB1079="Benzathine Penicillin",0.61,IF(AB1079="Procaine benzylpenicillin",0.61,IF(AB1079=Prodrug!E1076,Prodrug!E1076,Prodrug!E1076))))))</f>
        <v/>
      </c>
      <c r="AQ1079" s="239" t="str">
        <f>IFERROR((((Calculations!C1076*Calculations!G1076)/Calculations!E1076)*'Data Entry'!X1079),"")</f>
        <v/>
      </c>
      <c r="AR1079" s="234" t="str">
        <f>IFERROR(VLOOKUP(AB1079,Lists!$P$2:$Q$182,2,0),"")</f>
        <v/>
      </c>
      <c r="AS1079" s="233" t="str">
        <f>IF(AI1079="UI",VLOOKUP(AG1079,'Convert Internation Units'!$A$2:$D$33,4,FALSE),IF(AG1079="Penethamate hydroiodide",0.63,IF(AG1079="Benzylpenicillin Procaine /
 Benzathine Penicillin",0.61,IF(AG1079="Benzathine Penicillin",0.61,IF(AG1079="Procaine benzylpenicillin",0.61,IF(AG1079=Prodrug!F1076,Prodrug!F1076,Prodrug!F1076))))))</f>
        <v/>
      </c>
      <c r="AT1079" s="239" t="str">
        <f>IFERROR((((Calculations!K1076*Calculations!G1076)/Calculations!E1076)*'Data Entry'!X1079),"")</f>
        <v/>
      </c>
      <c r="AU1079" s="235" t="str">
        <f>IFERROR(VLOOKUP(AG1079,Lists!$P$2:$Q$182,2,0),"")</f>
        <v/>
      </c>
      <c r="AV1079" s="233" t="str">
        <f>IF(AL1079="UI",VLOOKUP(AJ1079,'Convert Internation Units'!$A$2:$D$33,4,FALSE),IF(AJ1079="Penethamate hydroiodide",0.63,IF(AJ1079="Benzylpenicillin Procaine /
 Benzathine Penicillin",0.61,IF(AJ1079="Benzathine Penicillin",0.61,IF(AJ1079="Procaine benzylpenicillin",0.61,IF(AJ1079=Prodrug!G1076,Prodrug!G1076,Prodrug!G1076))))))</f>
        <v/>
      </c>
      <c r="AW1079" s="239" t="str">
        <f>IFERROR((((Calculations!O1076*Calculations!G1076)/Calculations!E1076)*'Data Entry'!X1079),"")</f>
        <v/>
      </c>
      <c r="AX1079" s="235" t="str">
        <f>IFERROR(VLOOKUP(AJ1079,Lists!$P$2:$Q$182,2,0),"")</f>
        <v/>
      </c>
      <c r="AY1079" s="233" t="str">
        <f>IF(AO1079="UI",VLOOKUP(AM1079,'Convert Internation Units'!$A$2:$D$33,4,FALSE),IF(AM1079="Penethamate hydroiodide",0.63,IF(AM1079="Benzylpenicillin Procaine /
 Benzathine Penicillin",0.61,IF(AM1079="Benzathine Penicillin",0.61,IF(AM1079="Procaine benzylpenicillin",0.61,IF(AM1079=Prodrug!H1076,Prodrug!H1076,Prodrug!H1076))))))</f>
        <v/>
      </c>
      <c r="AZ1079" s="239" t="str">
        <f>IFERROR((((Calculations!S1076*Calculations!G1076)/Calculations!E1076)*'Data Entry'!X1079),"")</f>
        <v/>
      </c>
      <c r="BA1079" s="235" t="str">
        <f>IFERROR(VLOOKUP(AM1079,Lists!$P$2:$Q$182,2,0),"")</f>
        <v/>
      </c>
    </row>
    <row r="1080" spans="1:53" s="5" customFormat="1">
      <c r="A1080" s="6">
        <v>1074</v>
      </c>
      <c r="B1080" s="231"/>
      <c r="C1080" s="7"/>
      <c r="D1080" s="7"/>
      <c r="E1080" s="7"/>
      <c r="F1080" s="67"/>
      <c r="G1080" s="79"/>
      <c r="H1080" s="79"/>
      <c r="I1080" s="75"/>
      <c r="J1080" s="76"/>
      <c r="K1080" s="76"/>
      <c r="L1080" s="76"/>
      <c r="M1080" s="76"/>
      <c r="N1080" s="76"/>
      <c r="O1080" s="76"/>
      <c r="P1080" s="76"/>
      <c r="Q1080" s="76"/>
      <c r="R1080" s="76"/>
      <c r="S1080" s="76"/>
      <c r="T1080" s="76"/>
      <c r="U1080" s="76"/>
      <c r="V1080" s="76"/>
      <c r="W1080" s="80"/>
      <c r="X1080" s="69"/>
      <c r="Y1080" s="25"/>
      <c r="Z1080" s="25"/>
      <c r="AA1080" s="8"/>
      <c r="AB1080" s="28"/>
      <c r="AC1080" s="23"/>
      <c r="AD1080" s="8"/>
      <c r="AE1080" s="8"/>
      <c r="AF1080" s="25"/>
      <c r="AG1080" s="6"/>
      <c r="AH1080" s="23"/>
      <c r="AI1080" s="173"/>
      <c r="AJ1080" s="26"/>
      <c r="AK1080" s="23"/>
      <c r="AL1080" s="25"/>
      <c r="AM1080" s="6"/>
      <c r="AN1080" s="23"/>
      <c r="AO1080" s="247"/>
      <c r="AP1080" s="243" t="str">
        <f>IF(AD1080="UI",VLOOKUP(AB1080,'Convert Internation Units'!$A$2:$D$33,4,FALSE),IF(AB1080="Penethamate hydroiodide",0.63,IF(AB1080="Benzylpenicillin Procaine /
 Benzathine Penicillin",0.61,IF(AB1080="Benzathine Penicillin",0.61,IF(AB1080="Procaine benzylpenicillin",0.61,IF(AB1080=Prodrug!E1077,Prodrug!E1077,Prodrug!E1077))))))</f>
        <v/>
      </c>
      <c r="AQ1080" s="240" t="str">
        <f>IFERROR((((Calculations!C1077*Calculations!G1077)/Calculations!E1077)*'Data Entry'!X1080),"")</f>
        <v/>
      </c>
      <c r="AR1080" s="141" t="str">
        <f>IFERROR(VLOOKUP(AB1080,Lists!$P$2:$Q$182,2,0),"")</f>
        <v/>
      </c>
      <c r="AS1080" s="143" t="str">
        <f>IF(AI1080="UI",VLOOKUP(AG1080,'Convert Internation Units'!$A$2:$D$33,4,FALSE),IF(AG1080="Penethamate hydroiodide",0.63,IF(AG1080="Benzylpenicillin Procaine /
 Benzathine Penicillin",0.61,IF(AG1080="Benzathine Penicillin",0.61,IF(AG1080="Procaine benzylpenicillin",0.61,IF(AG1080=Prodrug!F1077,Prodrug!F1077,Prodrug!F1077))))))</f>
        <v/>
      </c>
      <c r="AT1080" s="240" t="str">
        <f>IFERROR((((Calculations!K1077*Calculations!G1077)/Calculations!E1077)*'Data Entry'!X1080),"")</f>
        <v/>
      </c>
      <c r="AU1080" s="146" t="str">
        <f>IFERROR(VLOOKUP(AG1080,Lists!$P$2:$Q$182,2,0),"")</f>
        <v/>
      </c>
      <c r="AV1080" s="143" t="str">
        <f>IF(AL1080="UI",VLOOKUP(AJ1080,'Convert Internation Units'!$A$2:$D$33,4,FALSE),IF(AJ1080="Penethamate hydroiodide",0.63,IF(AJ1080="Benzylpenicillin Procaine /
 Benzathine Penicillin",0.61,IF(AJ1080="Benzathine Penicillin",0.61,IF(AJ1080="Procaine benzylpenicillin",0.61,IF(AJ1080=Prodrug!G1077,Prodrug!G1077,Prodrug!G1077))))))</f>
        <v/>
      </c>
      <c r="AW1080" s="240" t="str">
        <f>IFERROR((((Calculations!O1077*Calculations!G1077)/Calculations!E1077)*'Data Entry'!X1080),"")</f>
        <v/>
      </c>
      <c r="AX1080" s="146" t="str">
        <f>IFERROR(VLOOKUP(AJ1080,Lists!$P$2:$Q$182,2,0),"")</f>
        <v/>
      </c>
      <c r="AY1080" s="143" t="str">
        <f>IF(AO1080="UI",VLOOKUP(AM1080,'Convert Internation Units'!$A$2:$D$33,4,FALSE),IF(AM1080="Penethamate hydroiodide",0.63,IF(AM1080="Benzylpenicillin Procaine /
 Benzathine Penicillin",0.61,IF(AM1080="Benzathine Penicillin",0.61,IF(AM1080="Procaine benzylpenicillin",0.61,IF(AM1080=Prodrug!H1077,Prodrug!H1077,Prodrug!H1077))))))</f>
        <v/>
      </c>
      <c r="AZ1080" s="240" t="str">
        <f>IFERROR((((Calculations!S1077*Calculations!G1077)/Calculations!E1077)*'Data Entry'!X1080),"")</f>
        <v/>
      </c>
      <c r="BA1080" s="146" t="str">
        <f>IFERROR(VLOOKUP(AM1080,Lists!$P$2:$Q$182,2,0),"")</f>
        <v/>
      </c>
    </row>
    <row r="1081" spans="1:53" s="5" customFormat="1">
      <c r="A1081" s="116">
        <v>1075</v>
      </c>
      <c r="B1081" s="232"/>
      <c r="C1081" s="105"/>
      <c r="D1081" s="105"/>
      <c r="E1081" s="105"/>
      <c r="F1081" s="106"/>
      <c r="G1081" s="107"/>
      <c r="H1081" s="107"/>
      <c r="I1081" s="108"/>
      <c r="J1081" s="110"/>
      <c r="K1081" s="110"/>
      <c r="L1081" s="110"/>
      <c r="M1081" s="110"/>
      <c r="N1081" s="110"/>
      <c r="O1081" s="110"/>
      <c r="P1081" s="110"/>
      <c r="Q1081" s="110"/>
      <c r="R1081" s="110"/>
      <c r="S1081" s="110"/>
      <c r="T1081" s="110"/>
      <c r="U1081" s="110"/>
      <c r="V1081" s="110"/>
      <c r="W1081" s="109"/>
      <c r="X1081" s="111"/>
      <c r="Y1081" s="112"/>
      <c r="Z1081" s="112"/>
      <c r="AA1081" s="113"/>
      <c r="AB1081" s="114"/>
      <c r="AC1081" s="115"/>
      <c r="AD1081" s="113"/>
      <c r="AE1081" s="113"/>
      <c r="AF1081" s="112"/>
      <c r="AG1081" s="116"/>
      <c r="AH1081" s="115"/>
      <c r="AI1081" s="174"/>
      <c r="AJ1081" s="104"/>
      <c r="AK1081" s="115"/>
      <c r="AL1081" s="112"/>
      <c r="AM1081" s="116"/>
      <c r="AN1081" s="115"/>
      <c r="AO1081" s="248"/>
      <c r="AP1081" s="242" t="str">
        <f>IF(AD1081="UI",VLOOKUP(AB1081,'Convert Internation Units'!$A$2:$D$33,4,FALSE),IF(AB1081="Penethamate hydroiodide",0.63,IF(AB1081="Benzylpenicillin Procaine /
 Benzathine Penicillin",0.61,IF(AB1081="Benzathine Penicillin",0.61,IF(AB1081="Procaine benzylpenicillin",0.61,IF(AB1081=Prodrug!E1078,Prodrug!E1078,Prodrug!E1078))))))</f>
        <v/>
      </c>
      <c r="AQ1081" s="239" t="str">
        <f>IFERROR((((Calculations!C1078*Calculations!G1078)/Calculations!E1078)*'Data Entry'!X1081),"")</f>
        <v/>
      </c>
      <c r="AR1081" s="234" t="str">
        <f>IFERROR(VLOOKUP(AB1081,Lists!$P$2:$Q$182,2,0),"")</f>
        <v/>
      </c>
      <c r="AS1081" s="233" t="str">
        <f>IF(AI1081="UI",VLOOKUP(AG1081,'Convert Internation Units'!$A$2:$D$33,4,FALSE),IF(AG1081="Penethamate hydroiodide",0.63,IF(AG1081="Benzylpenicillin Procaine /
 Benzathine Penicillin",0.61,IF(AG1081="Benzathine Penicillin",0.61,IF(AG1081="Procaine benzylpenicillin",0.61,IF(AG1081=Prodrug!F1078,Prodrug!F1078,Prodrug!F1078))))))</f>
        <v/>
      </c>
      <c r="AT1081" s="239" t="str">
        <f>IFERROR((((Calculations!K1078*Calculations!G1078)/Calculations!E1078)*'Data Entry'!X1081),"")</f>
        <v/>
      </c>
      <c r="AU1081" s="235" t="str">
        <f>IFERROR(VLOOKUP(AG1081,Lists!$P$2:$Q$182,2,0),"")</f>
        <v/>
      </c>
      <c r="AV1081" s="233" t="str">
        <f>IF(AL1081="UI",VLOOKUP(AJ1081,'Convert Internation Units'!$A$2:$D$33,4,FALSE),IF(AJ1081="Penethamate hydroiodide",0.63,IF(AJ1081="Benzylpenicillin Procaine /
 Benzathine Penicillin",0.61,IF(AJ1081="Benzathine Penicillin",0.61,IF(AJ1081="Procaine benzylpenicillin",0.61,IF(AJ1081=Prodrug!G1078,Prodrug!G1078,Prodrug!G1078))))))</f>
        <v/>
      </c>
      <c r="AW1081" s="239" t="str">
        <f>IFERROR((((Calculations!O1078*Calculations!G1078)/Calculations!E1078)*'Data Entry'!X1081),"")</f>
        <v/>
      </c>
      <c r="AX1081" s="235" t="str">
        <f>IFERROR(VLOOKUP(AJ1081,Lists!$P$2:$Q$182,2,0),"")</f>
        <v/>
      </c>
      <c r="AY1081" s="233" t="str">
        <f>IF(AO1081="UI",VLOOKUP(AM1081,'Convert Internation Units'!$A$2:$D$33,4,FALSE),IF(AM1081="Penethamate hydroiodide",0.63,IF(AM1081="Benzylpenicillin Procaine /
 Benzathine Penicillin",0.61,IF(AM1081="Benzathine Penicillin",0.61,IF(AM1081="Procaine benzylpenicillin",0.61,IF(AM1081=Prodrug!H1078,Prodrug!H1078,Prodrug!H1078))))))</f>
        <v/>
      </c>
      <c r="AZ1081" s="239" t="str">
        <f>IFERROR((((Calculations!S1078*Calculations!G1078)/Calculations!E1078)*'Data Entry'!X1081),"")</f>
        <v/>
      </c>
      <c r="BA1081" s="235" t="str">
        <f>IFERROR(VLOOKUP(AM1081,Lists!$P$2:$Q$182,2,0),"")</f>
        <v/>
      </c>
    </row>
    <row r="1082" spans="1:53" s="5" customFormat="1">
      <c r="A1082" s="6">
        <v>1076</v>
      </c>
      <c r="B1082" s="231"/>
      <c r="C1082" s="7"/>
      <c r="D1082" s="7"/>
      <c r="E1082" s="7"/>
      <c r="F1082" s="67"/>
      <c r="G1082" s="79"/>
      <c r="H1082" s="79"/>
      <c r="I1082" s="75"/>
      <c r="J1082" s="76"/>
      <c r="K1082" s="76"/>
      <c r="L1082" s="76"/>
      <c r="M1082" s="76"/>
      <c r="N1082" s="76"/>
      <c r="O1082" s="76"/>
      <c r="P1082" s="76"/>
      <c r="Q1082" s="76"/>
      <c r="R1082" s="76"/>
      <c r="S1082" s="76"/>
      <c r="T1082" s="76"/>
      <c r="U1082" s="76"/>
      <c r="V1082" s="76"/>
      <c r="W1082" s="80"/>
      <c r="X1082" s="69"/>
      <c r="Y1082" s="25"/>
      <c r="Z1082" s="25"/>
      <c r="AA1082" s="8"/>
      <c r="AB1082" s="28"/>
      <c r="AC1082" s="23"/>
      <c r="AD1082" s="8"/>
      <c r="AE1082" s="8"/>
      <c r="AF1082" s="25"/>
      <c r="AG1082" s="6"/>
      <c r="AH1082" s="23"/>
      <c r="AI1082" s="173"/>
      <c r="AJ1082" s="26"/>
      <c r="AK1082" s="23"/>
      <c r="AL1082" s="25"/>
      <c r="AM1082" s="6"/>
      <c r="AN1082" s="23"/>
      <c r="AO1082" s="247"/>
      <c r="AP1082" s="243" t="str">
        <f>IF(AD1082="UI",VLOOKUP(AB1082,'Convert Internation Units'!$A$2:$D$33,4,FALSE),IF(AB1082="Penethamate hydroiodide",0.63,IF(AB1082="Benzylpenicillin Procaine /
 Benzathine Penicillin",0.61,IF(AB1082="Benzathine Penicillin",0.61,IF(AB1082="Procaine benzylpenicillin",0.61,IF(AB1082=Prodrug!E1079,Prodrug!E1079,Prodrug!E1079))))))</f>
        <v/>
      </c>
      <c r="AQ1082" s="240" t="str">
        <f>IFERROR((((Calculations!C1079*Calculations!G1079)/Calculations!E1079)*'Data Entry'!X1082),"")</f>
        <v/>
      </c>
      <c r="AR1082" s="141" t="str">
        <f>IFERROR(VLOOKUP(AB1082,Lists!$P$2:$Q$182,2,0),"")</f>
        <v/>
      </c>
      <c r="AS1082" s="143" t="str">
        <f>IF(AI1082="UI",VLOOKUP(AG1082,'Convert Internation Units'!$A$2:$D$33,4,FALSE),IF(AG1082="Penethamate hydroiodide",0.63,IF(AG1082="Benzylpenicillin Procaine /
 Benzathine Penicillin",0.61,IF(AG1082="Benzathine Penicillin",0.61,IF(AG1082="Procaine benzylpenicillin",0.61,IF(AG1082=Prodrug!F1079,Prodrug!F1079,Prodrug!F1079))))))</f>
        <v/>
      </c>
      <c r="AT1082" s="240" t="str">
        <f>IFERROR((((Calculations!K1079*Calculations!G1079)/Calculations!E1079)*'Data Entry'!X1082),"")</f>
        <v/>
      </c>
      <c r="AU1082" s="146" t="str">
        <f>IFERROR(VLOOKUP(AG1082,Lists!$P$2:$Q$182,2,0),"")</f>
        <v/>
      </c>
      <c r="AV1082" s="143" t="str">
        <f>IF(AL1082="UI",VLOOKUP(AJ1082,'Convert Internation Units'!$A$2:$D$33,4,FALSE),IF(AJ1082="Penethamate hydroiodide",0.63,IF(AJ1082="Benzylpenicillin Procaine /
 Benzathine Penicillin",0.61,IF(AJ1082="Benzathine Penicillin",0.61,IF(AJ1082="Procaine benzylpenicillin",0.61,IF(AJ1082=Prodrug!G1079,Prodrug!G1079,Prodrug!G1079))))))</f>
        <v/>
      </c>
      <c r="AW1082" s="240" t="str">
        <f>IFERROR((((Calculations!O1079*Calculations!G1079)/Calculations!E1079)*'Data Entry'!X1082),"")</f>
        <v/>
      </c>
      <c r="AX1082" s="146" t="str">
        <f>IFERROR(VLOOKUP(AJ1082,Lists!$P$2:$Q$182,2,0),"")</f>
        <v/>
      </c>
      <c r="AY1082" s="143" t="str">
        <f>IF(AO1082="UI",VLOOKUP(AM1082,'Convert Internation Units'!$A$2:$D$33,4,FALSE),IF(AM1082="Penethamate hydroiodide",0.63,IF(AM1082="Benzylpenicillin Procaine /
 Benzathine Penicillin",0.61,IF(AM1082="Benzathine Penicillin",0.61,IF(AM1082="Procaine benzylpenicillin",0.61,IF(AM1082=Prodrug!H1079,Prodrug!H1079,Prodrug!H1079))))))</f>
        <v/>
      </c>
      <c r="AZ1082" s="240" t="str">
        <f>IFERROR((((Calculations!S1079*Calculations!G1079)/Calculations!E1079)*'Data Entry'!X1082),"")</f>
        <v/>
      </c>
      <c r="BA1082" s="146" t="str">
        <f>IFERROR(VLOOKUP(AM1082,Lists!$P$2:$Q$182,2,0),"")</f>
        <v/>
      </c>
    </row>
    <row r="1083" spans="1:53" s="5" customFormat="1">
      <c r="A1083" s="116">
        <v>1077</v>
      </c>
      <c r="B1083" s="232"/>
      <c r="C1083" s="105"/>
      <c r="D1083" s="105"/>
      <c r="E1083" s="105"/>
      <c r="F1083" s="106"/>
      <c r="G1083" s="107"/>
      <c r="H1083" s="107"/>
      <c r="I1083" s="108"/>
      <c r="J1083" s="110"/>
      <c r="K1083" s="110"/>
      <c r="L1083" s="110"/>
      <c r="M1083" s="110"/>
      <c r="N1083" s="110"/>
      <c r="O1083" s="110"/>
      <c r="P1083" s="110"/>
      <c r="Q1083" s="110"/>
      <c r="R1083" s="110"/>
      <c r="S1083" s="110"/>
      <c r="T1083" s="110"/>
      <c r="U1083" s="110"/>
      <c r="V1083" s="110"/>
      <c r="W1083" s="109"/>
      <c r="X1083" s="111"/>
      <c r="Y1083" s="112"/>
      <c r="Z1083" s="112"/>
      <c r="AA1083" s="113"/>
      <c r="AB1083" s="114"/>
      <c r="AC1083" s="115"/>
      <c r="AD1083" s="113"/>
      <c r="AE1083" s="113"/>
      <c r="AF1083" s="112"/>
      <c r="AG1083" s="116"/>
      <c r="AH1083" s="115"/>
      <c r="AI1083" s="174"/>
      <c r="AJ1083" s="104"/>
      <c r="AK1083" s="115"/>
      <c r="AL1083" s="112"/>
      <c r="AM1083" s="116"/>
      <c r="AN1083" s="115"/>
      <c r="AO1083" s="248"/>
      <c r="AP1083" s="242" t="str">
        <f>IF(AD1083="UI",VLOOKUP(AB1083,'Convert Internation Units'!$A$2:$D$33,4,FALSE),IF(AB1083="Penethamate hydroiodide",0.63,IF(AB1083="Benzylpenicillin Procaine /
 Benzathine Penicillin",0.61,IF(AB1083="Benzathine Penicillin",0.61,IF(AB1083="Procaine benzylpenicillin",0.61,IF(AB1083=Prodrug!E1080,Prodrug!E1080,Prodrug!E1080))))))</f>
        <v/>
      </c>
      <c r="AQ1083" s="239" t="str">
        <f>IFERROR((((Calculations!C1080*Calculations!G1080)/Calculations!E1080)*'Data Entry'!X1083),"")</f>
        <v/>
      </c>
      <c r="AR1083" s="234" t="str">
        <f>IFERROR(VLOOKUP(AB1083,Lists!$P$2:$Q$182,2,0),"")</f>
        <v/>
      </c>
      <c r="AS1083" s="233" t="str">
        <f>IF(AI1083="UI",VLOOKUP(AG1083,'Convert Internation Units'!$A$2:$D$33,4,FALSE),IF(AG1083="Penethamate hydroiodide",0.63,IF(AG1083="Benzylpenicillin Procaine /
 Benzathine Penicillin",0.61,IF(AG1083="Benzathine Penicillin",0.61,IF(AG1083="Procaine benzylpenicillin",0.61,IF(AG1083=Prodrug!F1080,Prodrug!F1080,Prodrug!F1080))))))</f>
        <v/>
      </c>
      <c r="AT1083" s="239" t="str">
        <f>IFERROR((((Calculations!K1080*Calculations!G1080)/Calculations!E1080)*'Data Entry'!X1083),"")</f>
        <v/>
      </c>
      <c r="AU1083" s="235" t="str">
        <f>IFERROR(VLOOKUP(AG1083,Lists!$P$2:$Q$182,2,0),"")</f>
        <v/>
      </c>
      <c r="AV1083" s="233" t="str">
        <f>IF(AL1083="UI",VLOOKUP(AJ1083,'Convert Internation Units'!$A$2:$D$33,4,FALSE),IF(AJ1083="Penethamate hydroiodide",0.63,IF(AJ1083="Benzylpenicillin Procaine /
 Benzathine Penicillin",0.61,IF(AJ1083="Benzathine Penicillin",0.61,IF(AJ1083="Procaine benzylpenicillin",0.61,IF(AJ1083=Prodrug!G1080,Prodrug!G1080,Prodrug!G1080))))))</f>
        <v/>
      </c>
      <c r="AW1083" s="239" t="str">
        <f>IFERROR((((Calculations!O1080*Calculations!G1080)/Calculations!E1080)*'Data Entry'!X1083),"")</f>
        <v/>
      </c>
      <c r="AX1083" s="235" t="str">
        <f>IFERROR(VLOOKUP(AJ1083,Lists!$P$2:$Q$182,2,0),"")</f>
        <v/>
      </c>
      <c r="AY1083" s="233" t="str">
        <f>IF(AO1083="UI",VLOOKUP(AM1083,'Convert Internation Units'!$A$2:$D$33,4,FALSE),IF(AM1083="Penethamate hydroiodide",0.63,IF(AM1083="Benzylpenicillin Procaine /
 Benzathine Penicillin",0.61,IF(AM1083="Benzathine Penicillin",0.61,IF(AM1083="Procaine benzylpenicillin",0.61,IF(AM1083=Prodrug!H1080,Prodrug!H1080,Prodrug!H1080))))))</f>
        <v/>
      </c>
      <c r="AZ1083" s="239" t="str">
        <f>IFERROR((((Calculations!S1080*Calculations!G1080)/Calculations!E1080)*'Data Entry'!X1083),"")</f>
        <v/>
      </c>
      <c r="BA1083" s="235" t="str">
        <f>IFERROR(VLOOKUP(AM1083,Lists!$P$2:$Q$182,2,0),"")</f>
        <v/>
      </c>
    </row>
    <row r="1084" spans="1:53" s="5" customFormat="1">
      <c r="A1084" s="6">
        <v>1078</v>
      </c>
      <c r="B1084" s="231"/>
      <c r="C1084" s="7"/>
      <c r="D1084" s="7"/>
      <c r="E1084" s="7"/>
      <c r="F1084" s="67"/>
      <c r="G1084" s="79"/>
      <c r="H1084" s="79"/>
      <c r="I1084" s="75"/>
      <c r="J1084" s="76"/>
      <c r="K1084" s="76"/>
      <c r="L1084" s="76"/>
      <c r="M1084" s="76"/>
      <c r="N1084" s="76"/>
      <c r="O1084" s="76"/>
      <c r="P1084" s="76"/>
      <c r="Q1084" s="76"/>
      <c r="R1084" s="76"/>
      <c r="S1084" s="76"/>
      <c r="T1084" s="76"/>
      <c r="U1084" s="76"/>
      <c r="V1084" s="76"/>
      <c r="W1084" s="80"/>
      <c r="X1084" s="69"/>
      <c r="Y1084" s="25"/>
      <c r="Z1084" s="25"/>
      <c r="AA1084" s="8"/>
      <c r="AB1084" s="28"/>
      <c r="AC1084" s="23"/>
      <c r="AD1084" s="8"/>
      <c r="AE1084" s="8"/>
      <c r="AF1084" s="25"/>
      <c r="AG1084" s="6"/>
      <c r="AH1084" s="23"/>
      <c r="AI1084" s="173"/>
      <c r="AJ1084" s="26"/>
      <c r="AK1084" s="23"/>
      <c r="AL1084" s="25"/>
      <c r="AM1084" s="6"/>
      <c r="AN1084" s="23"/>
      <c r="AO1084" s="247"/>
      <c r="AP1084" s="243" t="str">
        <f>IF(AD1084="UI",VLOOKUP(AB1084,'Convert Internation Units'!$A$2:$D$33,4,FALSE),IF(AB1084="Penethamate hydroiodide",0.63,IF(AB1084="Benzylpenicillin Procaine /
 Benzathine Penicillin",0.61,IF(AB1084="Benzathine Penicillin",0.61,IF(AB1084="Procaine benzylpenicillin",0.61,IF(AB1084=Prodrug!E1081,Prodrug!E1081,Prodrug!E1081))))))</f>
        <v/>
      </c>
      <c r="AQ1084" s="240" t="str">
        <f>IFERROR((((Calculations!C1081*Calculations!G1081)/Calculations!E1081)*'Data Entry'!X1084),"")</f>
        <v/>
      </c>
      <c r="AR1084" s="141" t="str">
        <f>IFERROR(VLOOKUP(AB1084,Lists!$P$2:$Q$182,2,0),"")</f>
        <v/>
      </c>
      <c r="AS1084" s="143" t="str">
        <f>IF(AI1084="UI",VLOOKUP(AG1084,'Convert Internation Units'!$A$2:$D$33,4,FALSE),IF(AG1084="Penethamate hydroiodide",0.63,IF(AG1084="Benzylpenicillin Procaine /
 Benzathine Penicillin",0.61,IF(AG1084="Benzathine Penicillin",0.61,IF(AG1084="Procaine benzylpenicillin",0.61,IF(AG1084=Prodrug!F1081,Prodrug!F1081,Prodrug!F1081))))))</f>
        <v/>
      </c>
      <c r="AT1084" s="240" t="str">
        <f>IFERROR((((Calculations!K1081*Calculations!G1081)/Calculations!E1081)*'Data Entry'!X1084),"")</f>
        <v/>
      </c>
      <c r="AU1084" s="146" t="str">
        <f>IFERROR(VLOOKUP(AG1084,Lists!$P$2:$Q$182,2,0),"")</f>
        <v/>
      </c>
      <c r="AV1084" s="143" t="str">
        <f>IF(AL1084="UI",VLOOKUP(AJ1084,'Convert Internation Units'!$A$2:$D$33,4,FALSE),IF(AJ1084="Penethamate hydroiodide",0.63,IF(AJ1084="Benzylpenicillin Procaine /
 Benzathine Penicillin",0.61,IF(AJ1084="Benzathine Penicillin",0.61,IF(AJ1084="Procaine benzylpenicillin",0.61,IF(AJ1084=Prodrug!G1081,Prodrug!G1081,Prodrug!G1081))))))</f>
        <v/>
      </c>
      <c r="AW1084" s="240" t="str">
        <f>IFERROR((((Calculations!O1081*Calculations!G1081)/Calculations!E1081)*'Data Entry'!X1084),"")</f>
        <v/>
      </c>
      <c r="AX1084" s="146" t="str">
        <f>IFERROR(VLOOKUP(AJ1084,Lists!$P$2:$Q$182,2,0),"")</f>
        <v/>
      </c>
      <c r="AY1084" s="143" t="str">
        <f>IF(AO1084="UI",VLOOKUP(AM1084,'Convert Internation Units'!$A$2:$D$33,4,FALSE),IF(AM1084="Penethamate hydroiodide",0.63,IF(AM1084="Benzylpenicillin Procaine /
 Benzathine Penicillin",0.61,IF(AM1084="Benzathine Penicillin",0.61,IF(AM1084="Procaine benzylpenicillin",0.61,IF(AM1084=Prodrug!H1081,Prodrug!H1081,Prodrug!H1081))))))</f>
        <v/>
      </c>
      <c r="AZ1084" s="240" t="str">
        <f>IFERROR((((Calculations!S1081*Calculations!G1081)/Calculations!E1081)*'Data Entry'!X1084),"")</f>
        <v/>
      </c>
      <c r="BA1084" s="146" t="str">
        <f>IFERROR(VLOOKUP(AM1084,Lists!$P$2:$Q$182,2,0),"")</f>
        <v/>
      </c>
    </row>
    <row r="1085" spans="1:53" s="5" customFormat="1">
      <c r="A1085" s="116">
        <v>1079</v>
      </c>
      <c r="B1085" s="232"/>
      <c r="C1085" s="105"/>
      <c r="D1085" s="105"/>
      <c r="E1085" s="105"/>
      <c r="F1085" s="106"/>
      <c r="G1085" s="107"/>
      <c r="H1085" s="107"/>
      <c r="I1085" s="108"/>
      <c r="J1085" s="110"/>
      <c r="K1085" s="110"/>
      <c r="L1085" s="110"/>
      <c r="M1085" s="110"/>
      <c r="N1085" s="110"/>
      <c r="O1085" s="110"/>
      <c r="P1085" s="110"/>
      <c r="Q1085" s="110"/>
      <c r="R1085" s="110"/>
      <c r="S1085" s="110"/>
      <c r="T1085" s="110"/>
      <c r="U1085" s="110"/>
      <c r="V1085" s="110"/>
      <c r="W1085" s="109"/>
      <c r="X1085" s="111"/>
      <c r="Y1085" s="112"/>
      <c r="Z1085" s="112"/>
      <c r="AA1085" s="113"/>
      <c r="AB1085" s="114"/>
      <c r="AC1085" s="115"/>
      <c r="AD1085" s="113"/>
      <c r="AE1085" s="113"/>
      <c r="AF1085" s="112"/>
      <c r="AG1085" s="116"/>
      <c r="AH1085" s="115"/>
      <c r="AI1085" s="174"/>
      <c r="AJ1085" s="104"/>
      <c r="AK1085" s="115"/>
      <c r="AL1085" s="112"/>
      <c r="AM1085" s="116"/>
      <c r="AN1085" s="115"/>
      <c r="AO1085" s="248"/>
      <c r="AP1085" s="242" t="str">
        <f>IF(AD1085="UI",VLOOKUP(AB1085,'Convert Internation Units'!$A$2:$D$33,4,FALSE),IF(AB1085="Penethamate hydroiodide",0.63,IF(AB1085="Benzylpenicillin Procaine /
 Benzathine Penicillin",0.61,IF(AB1085="Benzathine Penicillin",0.61,IF(AB1085="Procaine benzylpenicillin",0.61,IF(AB1085=Prodrug!E1082,Prodrug!E1082,Prodrug!E1082))))))</f>
        <v/>
      </c>
      <c r="AQ1085" s="239" t="str">
        <f>IFERROR((((Calculations!C1082*Calculations!G1082)/Calculations!E1082)*'Data Entry'!X1085),"")</f>
        <v/>
      </c>
      <c r="AR1085" s="234" t="str">
        <f>IFERROR(VLOOKUP(AB1085,Lists!$P$2:$Q$182,2,0),"")</f>
        <v/>
      </c>
      <c r="AS1085" s="233" t="str">
        <f>IF(AI1085="UI",VLOOKUP(AG1085,'Convert Internation Units'!$A$2:$D$33,4,FALSE),IF(AG1085="Penethamate hydroiodide",0.63,IF(AG1085="Benzylpenicillin Procaine /
 Benzathine Penicillin",0.61,IF(AG1085="Benzathine Penicillin",0.61,IF(AG1085="Procaine benzylpenicillin",0.61,IF(AG1085=Prodrug!F1082,Prodrug!F1082,Prodrug!F1082))))))</f>
        <v/>
      </c>
      <c r="AT1085" s="239" t="str">
        <f>IFERROR((((Calculations!K1082*Calculations!G1082)/Calculations!E1082)*'Data Entry'!X1085),"")</f>
        <v/>
      </c>
      <c r="AU1085" s="235" t="str">
        <f>IFERROR(VLOOKUP(AG1085,Lists!$P$2:$Q$182,2,0),"")</f>
        <v/>
      </c>
      <c r="AV1085" s="233" t="str">
        <f>IF(AL1085="UI",VLOOKUP(AJ1085,'Convert Internation Units'!$A$2:$D$33,4,FALSE),IF(AJ1085="Penethamate hydroiodide",0.63,IF(AJ1085="Benzylpenicillin Procaine /
 Benzathine Penicillin",0.61,IF(AJ1085="Benzathine Penicillin",0.61,IF(AJ1085="Procaine benzylpenicillin",0.61,IF(AJ1085=Prodrug!G1082,Prodrug!G1082,Prodrug!G1082))))))</f>
        <v/>
      </c>
      <c r="AW1085" s="239" t="str">
        <f>IFERROR((((Calculations!O1082*Calculations!G1082)/Calculations!E1082)*'Data Entry'!X1085),"")</f>
        <v/>
      </c>
      <c r="AX1085" s="235" t="str">
        <f>IFERROR(VLOOKUP(AJ1085,Lists!$P$2:$Q$182,2,0),"")</f>
        <v/>
      </c>
      <c r="AY1085" s="233" t="str">
        <f>IF(AO1085="UI",VLOOKUP(AM1085,'Convert Internation Units'!$A$2:$D$33,4,FALSE),IF(AM1085="Penethamate hydroiodide",0.63,IF(AM1085="Benzylpenicillin Procaine /
 Benzathine Penicillin",0.61,IF(AM1085="Benzathine Penicillin",0.61,IF(AM1085="Procaine benzylpenicillin",0.61,IF(AM1085=Prodrug!H1082,Prodrug!H1082,Prodrug!H1082))))))</f>
        <v/>
      </c>
      <c r="AZ1085" s="239" t="str">
        <f>IFERROR((((Calculations!S1082*Calculations!G1082)/Calculations!E1082)*'Data Entry'!X1085),"")</f>
        <v/>
      </c>
      <c r="BA1085" s="235" t="str">
        <f>IFERROR(VLOOKUP(AM1085,Lists!$P$2:$Q$182,2,0),"")</f>
        <v/>
      </c>
    </row>
    <row r="1086" spans="1:53" s="5" customFormat="1">
      <c r="A1086" s="6">
        <v>1080</v>
      </c>
      <c r="B1086" s="231"/>
      <c r="C1086" s="7"/>
      <c r="D1086" s="7"/>
      <c r="E1086" s="7"/>
      <c r="F1086" s="67"/>
      <c r="G1086" s="79"/>
      <c r="H1086" s="79"/>
      <c r="I1086" s="75"/>
      <c r="J1086" s="76"/>
      <c r="K1086" s="76"/>
      <c r="L1086" s="76"/>
      <c r="M1086" s="76"/>
      <c r="N1086" s="76"/>
      <c r="O1086" s="76"/>
      <c r="P1086" s="76"/>
      <c r="Q1086" s="76"/>
      <c r="R1086" s="76"/>
      <c r="S1086" s="76"/>
      <c r="T1086" s="76"/>
      <c r="U1086" s="76"/>
      <c r="V1086" s="76"/>
      <c r="W1086" s="80"/>
      <c r="X1086" s="69"/>
      <c r="Y1086" s="25"/>
      <c r="Z1086" s="25"/>
      <c r="AA1086" s="8"/>
      <c r="AB1086" s="28"/>
      <c r="AC1086" s="23"/>
      <c r="AD1086" s="8"/>
      <c r="AE1086" s="8"/>
      <c r="AF1086" s="25"/>
      <c r="AG1086" s="6"/>
      <c r="AH1086" s="23"/>
      <c r="AI1086" s="173"/>
      <c r="AJ1086" s="26"/>
      <c r="AK1086" s="23"/>
      <c r="AL1086" s="25"/>
      <c r="AM1086" s="6"/>
      <c r="AN1086" s="23"/>
      <c r="AO1086" s="247"/>
      <c r="AP1086" s="243" t="str">
        <f>IF(AD1086="UI",VLOOKUP(AB1086,'Convert Internation Units'!$A$2:$D$33,4,FALSE),IF(AB1086="Penethamate hydroiodide",0.63,IF(AB1086="Benzylpenicillin Procaine /
 Benzathine Penicillin",0.61,IF(AB1086="Benzathine Penicillin",0.61,IF(AB1086="Procaine benzylpenicillin",0.61,IF(AB1086=Prodrug!E1083,Prodrug!E1083,Prodrug!E1083))))))</f>
        <v/>
      </c>
      <c r="AQ1086" s="240" t="str">
        <f>IFERROR((((Calculations!C1083*Calculations!G1083)/Calculations!E1083)*'Data Entry'!X1086),"")</f>
        <v/>
      </c>
      <c r="AR1086" s="141" t="str">
        <f>IFERROR(VLOOKUP(AB1086,Lists!$P$2:$Q$182,2,0),"")</f>
        <v/>
      </c>
      <c r="AS1086" s="143" t="str">
        <f>IF(AI1086="UI",VLOOKUP(AG1086,'Convert Internation Units'!$A$2:$D$33,4,FALSE),IF(AG1086="Penethamate hydroiodide",0.63,IF(AG1086="Benzylpenicillin Procaine /
 Benzathine Penicillin",0.61,IF(AG1086="Benzathine Penicillin",0.61,IF(AG1086="Procaine benzylpenicillin",0.61,IF(AG1086=Prodrug!F1083,Prodrug!F1083,Prodrug!F1083))))))</f>
        <v/>
      </c>
      <c r="AT1086" s="240" t="str">
        <f>IFERROR((((Calculations!K1083*Calculations!G1083)/Calculations!E1083)*'Data Entry'!X1086),"")</f>
        <v/>
      </c>
      <c r="AU1086" s="146" t="str">
        <f>IFERROR(VLOOKUP(AG1086,Lists!$P$2:$Q$182,2,0),"")</f>
        <v/>
      </c>
      <c r="AV1086" s="143" t="str">
        <f>IF(AL1086="UI",VLOOKUP(AJ1086,'Convert Internation Units'!$A$2:$D$33,4,FALSE),IF(AJ1086="Penethamate hydroiodide",0.63,IF(AJ1086="Benzylpenicillin Procaine /
 Benzathine Penicillin",0.61,IF(AJ1086="Benzathine Penicillin",0.61,IF(AJ1086="Procaine benzylpenicillin",0.61,IF(AJ1086=Prodrug!G1083,Prodrug!G1083,Prodrug!G1083))))))</f>
        <v/>
      </c>
      <c r="AW1086" s="240" t="str">
        <f>IFERROR((((Calculations!O1083*Calculations!G1083)/Calculations!E1083)*'Data Entry'!X1086),"")</f>
        <v/>
      </c>
      <c r="AX1086" s="146" t="str">
        <f>IFERROR(VLOOKUP(AJ1086,Lists!$P$2:$Q$182,2,0),"")</f>
        <v/>
      </c>
      <c r="AY1086" s="143" t="str">
        <f>IF(AO1086="UI",VLOOKUP(AM1086,'Convert Internation Units'!$A$2:$D$33,4,FALSE),IF(AM1086="Penethamate hydroiodide",0.63,IF(AM1086="Benzylpenicillin Procaine /
 Benzathine Penicillin",0.61,IF(AM1086="Benzathine Penicillin",0.61,IF(AM1086="Procaine benzylpenicillin",0.61,IF(AM1086=Prodrug!H1083,Prodrug!H1083,Prodrug!H1083))))))</f>
        <v/>
      </c>
      <c r="AZ1086" s="240" t="str">
        <f>IFERROR((((Calculations!S1083*Calculations!G1083)/Calculations!E1083)*'Data Entry'!X1086),"")</f>
        <v/>
      </c>
      <c r="BA1086" s="146" t="str">
        <f>IFERROR(VLOOKUP(AM1086,Lists!$P$2:$Q$182,2,0),"")</f>
        <v/>
      </c>
    </row>
    <row r="1087" spans="1:53" s="5" customFormat="1">
      <c r="A1087" s="116">
        <v>1081</v>
      </c>
      <c r="B1087" s="232"/>
      <c r="C1087" s="105"/>
      <c r="D1087" s="105"/>
      <c r="E1087" s="105"/>
      <c r="F1087" s="106"/>
      <c r="G1087" s="107"/>
      <c r="H1087" s="107"/>
      <c r="I1087" s="108"/>
      <c r="J1087" s="110"/>
      <c r="K1087" s="110"/>
      <c r="L1087" s="110"/>
      <c r="M1087" s="110"/>
      <c r="N1087" s="110"/>
      <c r="O1087" s="110"/>
      <c r="P1087" s="110"/>
      <c r="Q1087" s="110"/>
      <c r="R1087" s="110"/>
      <c r="S1087" s="110"/>
      <c r="T1087" s="110"/>
      <c r="U1087" s="110"/>
      <c r="V1087" s="110"/>
      <c r="W1087" s="109"/>
      <c r="X1087" s="111"/>
      <c r="Y1087" s="112"/>
      <c r="Z1087" s="112"/>
      <c r="AA1087" s="113"/>
      <c r="AB1087" s="114"/>
      <c r="AC1087" s="115"/>
      <c r="AD1087" s="113"/>
      <c r="AE1087" s="113"/>
      <c r="AF1087" s="112"/>
      <c r="AG1087" s="116"/>
      <c r="AH1087" s="115"/>
      <c r="AI1087" s="174"/>
      <c r="AJ1087" s="104"/>
      <c r="AK1087" s="115"/>
      <c r="AL1087" s="112"/>
      <c r="AM1087" s="116"/>
      <c r="AN1087" s="115"/>
      <c r="AO1087" s="248"/>
      <c r="AP1087" s="242" t="str">
        <f>IF(AD1087="UI",VLOOKUP(AB1087,'Convert Internation Units'!$A$2:$D$33,4,FALSE),IF(AB1087="Penethamate hydroiodide",0.63,IF(AB1087="Benzylpenicillin Procaine /
 Benzathine Penicillin",0.61,IF(AB1087="Benzathine Penicillin",0.61,IF(AB1087="Procaine benzylpenicillin",0.61,IF(AB1087=Prodrug!E1084,Prodrug!E1084,Prodrug!E1084))))))</f>
        <v/>
      </c>
      <c r="AQ1087" s="239" t="str">
        <f>IFERROR((((Calculations!C1084*Calculations!G1084)/Calculations!E1084)*'Data Entry'!X1087),"")</f>
        <v/>
      </c>
      <c r="AR1087" s="234" t="str">
        <f>IFERROR(VLOOKUP(AB1087,Lists!$P$2:$Q$182,2,0),"")</f>
        <v/>
      </c>
      <c r="AS1087" s="233" t="str">
        <f>IF(AI1087="UI",VLOOKUP(AG1087,'Convert Internation Units'!$A$2:$D$33,4,FALSE),IF(AG1087="Penethamate hydroiodide",0.63,IF(AG1087="Benzylpenicillin Procaine /
 Benzathine Penicillin",0.61,IF(AG1087="Benzathine Penicillin",0.61,IF(AG1087="Procaine benzylpenicillin",0.61,IF(AG1087=Prodrug!F1084,Prodrug!F1084,Prodrug!F1084))))))</f>
        <v/>
      </c>
      <c r="AT1087" s="239" t="str">
        <f>IFERROR((((Calculations!K1084*Calculations!G1084)/Calculations!E1084)*'Data Entry'!X1087),"")</f>
        <v/>
      </c>
      <c r="AU1087" s="235" t="str">
        <f>IFERROR(VLOOKUP(AG1087,Lists!$P$2:$Q$182,2,0),"")</f>
        <v/>
      </c>
      <c r="AV1087" s="233" t="str">
        <f>IF(AL1087="UI",VLOOKUP(AJ1087,'Convert Internation Units'!$A$2:$D$33,4,FALSE),IF(AJ1087="Penethamate hydroiodide",0.63,IF(AJ1087="Benzylpenicillin Procaine /
 Benzathine Penicillin",0.61,IF(AJ1087="Benzathine Penicillin",0.61,IF(AJ1087="Procaine benzylpenicillin",0.61,IF(AJ1087=Prodrug!G1084,Prodrug!G1084,Prodrug!G1084))))))</f>
        <v/>
      </c>
      <c r="AW1087" s="239" t="str">
        <f>IFERROR((((Calculations!O1084*Calculations!G1084)/Calculations!E1084)*'Data Entry'!X1087),"")</f>
        <v/>
      </c>
      <c r="AX1087" s="235" t="str">
        <f>IFERROR(VLOOKUP(AJ1087,Lists!$P$2:$Q$182,2,0),"")</f>
        <v/>
      </c>
      <c r="AY1087" s="233" t="str">
        <f>IF(AO1087="UI",VLOOKUP(AM1087,'Convert Internation Units'!$A$2:$D$33,4,FALSE),IF(AM1087="Penethamate hydroiodide",0.63,IF(AM1087="Benzylpenicillin Procaine /
 Benzathine Penicillin",0.61,IF(AM1087="Benzathine Penicillin",0.61,IF(AM1087="Procaine benzylpenicillin",0.61,IF(AM1087=Prodrug!H1084,Prodrug!H1084,Prodrug!H1084))))))</f>
        <v/>
      </c>
      <c r="AZ1087" s="239" t="str">
        <f>IFERROR((((Calculations!S1084*Calculations!G1084)/Calculations!E1084)*'Data Entry'!X1087),"")</f>
        <v/>
      </c>
      <c r="BA1087" s="235" t="str">
        <f>IFERROR(VLOOKUP(AM1087,Lists!$P$2:$Q$182,2,0),"")</f>
        <v/>
      </c>
    </row>
    <row r="1088" spans="1:53" s="5" customFormat="1">
      <c r="A1088" s="6">
        <v>1082</v>
      </c>
      <c r="B1088" s="231"/>
      <c r="C1088" s="7"/>
      <c r="D1088" s="7"/>
      <c r="E1088" s="7"/>
      <c r="F1088" s="67"/>
      <c r="G1088" s="79"/>
      <c r="H1088" s="79"/>
      <c r="I1088" s="75"/>
      <c r="J1088" s="76"/>
      <c r="K1088" s="76"/>
      <c r="L1088" s="76"/>
      <c r="M1088" s="76"/>
      <c r="N1088" s="76"/>
      <c r="O1088" s="76"/>
      <c r="P1088" s="76"/>
      <c r="Q1088" s="76"/>
      <c r="R1088" s="76"/>
      <c r="S1088" s="76"/>
      <c r="T1088" s="76"/>
      <c r="U1088" s="76"/>
      <c r="V1088" s="76"/>
      <c r="W1088" s="80"/>
      <c r="X1088" s="69"/>
      <c r="Y1088" s="25"/>
      <c r="Z1088" s="25"/>
      <c r="AA1088" s="8"/>
      <c r="AB1088" s="28"/>
      <c r="AC1088" s="23"/>
      <c r="AD1088" s="8"/>
      <c r="AE1088" s="8"/>
      <c r="AF1088" s="25"/>
      <c r="AG1088" s="6"/>
      <c r="AH1088" s="23"/>
      <c r="AI1088" s="173"/>
      <c r="AJ1088" s="26"/>
      <c r="AK1088" s="23"/>
      <c r="AL1088" s="25"/>
      <c r="AM1088" s="6"/>
      <c r="AN1088" s="23"/>
      <c r="AO1088" s="247"/>
      <c r="AP1088" s="243" t="str">
        <f>IF(AD1088="UI",VLOOKUP(AB1088,'Convert Internation Units'!$A$2:$D$33,4,FALSE),IF(AB1088="Penethamate hydroiodide",0.63,IF(AB1088="Benzylpenicillin Procaine /
 Benzathine Penicillin",0.61,IF(AB1088="Benzathine Penicillin",0.61,IF(AB1088="Procaine benzylpenicillin",0.61,IF(AB1088=Prodrug!E1085,Prodrug!E1085,Prodrug!E1085))))))</f>
        <v/>
      </c>
      <c r="AQ1088" s="240" t="str">
        <f>IFERROR((((Calculations!C1085*Calculations!G1085)/Calculations!E1085)*'Data Entry'!X1088),"")</f>
        <v/>
      </c>
      <c r="AR1088" s="141" t="str">
        <f>IFERROR(VLOOKUP(AB1088,Lists!$P$2:$Q$182,2,0),"")</f>
        <v/>
      </c>
      <c r="AS1088" s="143" t="str">
        <f>IF(AI1088="UI",VLOOKUP(AG1088,'Convert Internation Units'!$A$2:$D$33,4,FALSE),IF(AG1088="Penethamate hydroiodide",0.63,IF(AG1088="Benzylpenicillin Procaine /
 Benzathine Penicillin",0.61,IF(AG1088="Benzathine Penicillin",0.61,IF(AG1088="Procaine benzylpenicillin",0.61,IF(AG1088=Prodrug!F1085,Prodrug!F1085,Prodrug!F1085))))))</f>
        <v/>
      </c>
      <c r="AT1088" s="240" t="str">
        <f>IFERROR((((Calculations!K1085*Calculations!G1085)/Calculations!E1085)*'Data Entry'!X1088),"")</f>
        <v/>
      </c>
      <c r="AU1088" s="146" t="str">
        <f>IFERROR(VLOOKUP(AG1088,Lists!$P$2:$Q$182,2,0),"")</f>
        <v/>
      </c>
      <c r="AV1088" s="143" t="str">
        <f>IF(AL1088="UI",VLOOKUP(AJ1088,'Convert Internation Units'!$A$2:$D$33,4,FALSE),IF(AJ1088="Penethamate hydroiodide",0.63,IF(AJ1088="Benzylpenicillin Procaine /
 Benzathine Penicillin",0.61,IF(AJ1088="Benzathine Penicillin",0.61,IF(AJ1088="Procaine benzylpenicillin",0.61,IF(AJ1088=Prodrug!G1085,Prodrug!G1085,Prodrug!G1085))))))</f>
        <v/>
      </c>
      <c r="AW1088" s="240" t="str">
        <f>IFERROR((((Calculations!O1085*Calculations!G1085)/Calculations!E1085)*'Data Entry'!X1088),"")</f>
        <v/>
      </c>
      <c r="AX1088" s="146" t="str">
        <f>IFERROR(VLOOKUP(AJ1088,Lists!$P$2:$Q$182,2,0),"")</f>
        <v/>
      </c>
      <c r="AY1088" s="143" t="str">
        <f>IF(AO1088="UI",VLOOKUP(AM1088,'Convert Internation Units'!$A$2:$D$33,4,FALSE),IF(AM1088="Penethamate hydroiodide",0.63,IF(AM1088="Benzylpenicillin Procaine /
 Benzathine Penicillin",0.61,IF(AM1088="Benzathine Penicillin",0.61,IF(AM1088="Procaine benzylpenicillin",0.61,IF(AM1088=Prodrug!H1085,Prodrug!H1085,Prodrug!H1085))))))</f>
        <v/>
      </c>
      <c r="AZ1088" s="240" t="str">
        <f>IFERROR((((Calculations!S1085*Calculations!G1085)/Calculations!E1085)*'Data Entry'!X1088),"")</f>
        <v/>
      </c>
      <c r="BA1088" s="146" t="str">
        <f>IFERROR(VLOOKUP(AM1088,Lists!$P$2:$Q$182,2,0),"")</f>
        <v/>
      </c>
    </row>
    <row r="1089" spans="1:53" s="5" customFormat="1">
      <c r="A1089" s="116">
        <v>1083</v>
      </c>
      <c r="B1089" s="232"/>
      <c r="C1089" s="105"/>
      <c r="D1089" s="105"/>
      <c r="E1089" s="105"/>
      <c r="F1089" s="106"/>
      <c r="G1089" s="107"/>
      <c r="H1089" s="107"/>
      <c r="I1089" s="108"/>
      <c r="J1089" s="110"/>
      <c r="K1089" s="110"/>
      <c r="L1089" s="110"/>
      <c r="M1089" s="110"/>
      <c r="N1089" s="110"/>
      <c r="O1089" s="110"/>
      <c r="P1089" s="110"/>
      <c r="Q1089" s="110"/>
      <c r="R1089" s="110"/>
      <c r="S1089" s="110"/>
      <c r="T1089" s="110"/>
      <c r="U1089" s="110"/>
      <c r="V1089" s="110"/>
      <c r="W1089" s="109"/>
      <c r="X1089" s="111"/>
      <c r="Y1089" s="112"/>
      <c r="Z1089" s="112"/>
      <c r="AA1089" s="113"/>
      <c r="AB1089" s="114"/>
      <c r="AC1089" s="115"/>
      <c r="AD1089" s="113"/>
      <c r="AE1089" s="113"/>
      <c r="AF1089" s="112"/>
      <c r="AG1089" s="116"/>
      <c r="AH1089" s="115"/>
      <c r="AI1089" s="174"/>
      <c r="AJ1089" s="104"/>
      <c r="AK1089" s="115"/>
      <c r="AL1089" s="112"/>
      <c r="AM1089" s="116"/>
      <c r="AN1089" s="115"/>
      <c r="AO1089" s="248"/>
      <c r="AP1089" s="242" t="str">
        <f>IF(AD1089="UI",VLOOKUP(AB1089,'Convert Internation Units'!$A$2:$D$33,4,FALSE),IF(AB1089="Penethamate hydroiodide",0.63,IF(AB1089="Benzylpenicillin Procaine /
 Benzathine Penicillin",0.61,IF(AB1089="Benzathine Penicillin",0.61,IF(AB1089="Procaine benzylpenicillin",0.61,IF(AB1089=Prodrug!E1086,Prodrug!E1086,Prodrug!E1086))))))</f>
        <v/>
      </c>
      <c r="AQ1089" s="239" t="str">
        <f>IFERROR((((Calculations!C1086*Calculations!G1086)/Calculations!E1086)*'Data Entry'!X1089),"")</f>
        <v/>
      </c>
      <c r="AR1089" s="234" t="str">
        <f>IFERROR(VLOOKUP(AB1089,Lists!$P$2:$Q$182,2,0),"")</f>
        <v/>
      </c>
      <c r="AS1089" s="233" t="str">
        <f>IF(AI1089="UI",VLOOKUP(AG1089,'Convert Internation Units'!$A$2:$D$33,4,FALSE),IF(AG1089="Penethamate hydroiodide",0.63,IF(AG1089="Benzylpenicillin Procaine /
 Benzathine Penicillin",0.61,IF(AG1089="Benzathine Penicillin",0.61,IF(AG1089="Procaine benzylpenicillin",0.61,IF(AG1089=Prodrug!F1086,Prodrug!F1086,Prodrug!F1086))))))</f>
        <v/>
      </c>
      <c r="AT1089" s="239" t="str">
        <f>IFERROR((((Calculations!K1086*Calculations!G1086)/Calculations!E1086)*'Data Entry'!X1089),"")</f>
        <v/>
      </c>
      <c r="AU1089" s="235" t="str">
        <f>IFERROR(VLOOKUP(AG1089,Lists!$P$2:$Q$182,2,0),"")</f>
        <v/>
      </c>
      <c r="AV1089" s="233" t="str">
        <f>IF(AL1089="UI",VLOOKUP(AJ1089,'Convert Internation Units'!$A$2:$D$33,4,FALSE),IF(AJ1089="Penethamate hydroiodide",0.63,IF(AJ1089="Benzylpenicillin Procaine /
 Benzathine Penicillin",0.61,IF(AJ1089="Benzathine Penicillin",0.61,IF(AJ1089="Procaine benzylpenicillin",0.61,IF(AJ1089=Prodrug!G1086,Prodrug!G1086,Prodrug!G1086))))))</f>
        <v/>
      </c>
      <c r="AW1089" s="239" t="str">
        <f>IFERROR((((Calculations!O1086*Calculations!G1086)/Calculations!E1086)*'Data Entry'!X1089),"")</f>
        <v/>
      </c>
      <c r="AX1089" s="235" t="str">
        <f>IFERROR(VLOOKUP(AJ1089,Lists!$P$2:$Q$182,2,0),"")</f>
        <v/>
      </c>
      <c r="AY1089" s="233" t="str">
        <f>IF(AO1089="UI",VLOOKUP(AM1089,'Convert Internation Units'!$A$2:$D$33,4,FALSE),IF(AM1089="Penethamate hydroiodide",0.63,IF(AM1089="Benzylpenicillin Procaine /
 Benzathine Penicillin",0.61,IF(AM1089="Benzathine Penicillin",0.61,IF(AM1089="Procaine benzylpenicillin",0.61,IF(AM1089=Prodrug!H1086,Prodrug!H1086,Prodrug!H1086))))))</f>
        <v/>
      </c>
      <c r="AZ1089" s="239" t="str">
        <f>IFERROR((((Calculations!S1086*Calculations!G1086)/Calculations!E1086)*'Data Entry'!X1089),"")</f>
        <v/>
      </c>
      <c r="BA1089" s="235" t="str">
        <f>IFERROR(VLOOKUP(AM1089,Lists!$P$2:$Q$182,2,0),"")</f>
        <v/>
      </c>
    </row>
    <row r="1090" spans="1:53" s="5" customFormat="1">
      <c r="A1090" s="6">
        <v>1084</v>
      </c>
      <c r="B1090" s="231"/>
      <c r="C1090" s="7"/>
      <c r="D1090" s="7"/>
      <c r="E1090" s="7"/>
      <c r="F1090" s="67"/>
      <c r="G1090" s="79"/>
      <c r="H1090" s="79"/>
      <c r="I1090" s="75"/>
      <c r="J1090" s="76"/>
      <c r="K1090" s="76"/>
      <c r="L1090" s="76"/>
      <c r="M1090" s="76"/>
      <c r="N1090" s="76"/>
      <c r="O1090" s="76"/>
      <c r="P1090" s="76"/>
      <c r="Q1090" s="76"/>
      <c r="R1090" s="76"/>
      <c r="S1090" s="76"/>
      <c r="T1090" s="76"/>
      <c r="U1090" s="76"/>
      <c r="V1090" s="76"/>
      <c r="W1090" s="80"/>
      <c r="X1090" s="69"/>
      <c r="Y1090" s="25"/>
      <c r="Z1090" s="25"/>
      <c r="AA1090" s="8"/>
      <c r="AB1090" s="28"/>
      <c r="AC1090" s="23"/>
      <c r="AD1090" s="8"/>
      <c r="AE1090" s="8"/>
      <c r="AF1090" s="25"/>
      <c r="AG1090" s="6"/>
      <c r="AH1090" s="23"/>
      <c r="AI1090" s="173"/>
      <c r="AJ1090" s="26"/>
      <c r="AK1090" s="23"/>
      <c r="AL1090" s="25"/>
      <c r="AM1090" s="6"/>
      <c r="AN1090" s="23"/>
      <c r="AO1090" s="247"/>
      <c r="AP1090" s="243" t="str">
        <f>IF(AD1090="UI",VLOOKUP(AB1090,'Convert Internation Units'!$A$2:$D$33,4,FALSE),IF(AB1090="Penethamate hydroiodide",0.63,IF(AB1090="Benzylpenicillin Procaine /
 Benzathine Penicillin",0.61,IF(AB1090="Benzathine Penicillin",0.61,IF(AB1090="Procaine benzylpenicillin",0.61,IF(AB1090=Prodrug!E1087,Prodrug!E1087,Prodrug!E1087))))))</f>
        <v/>
      </c>
      <c r="AQ1090" s="240" t="str">
        <f>IFERROR((((Calculations!C1087*Calculations!G1087)/Calculations!E1087)*'Data Entry'!X1090),"")</f>
        <v/>
      </c>
      <c r="AR1090" s="141" t="str">
        <f>IFERROR(VLOOKUP(AB1090,Lists!$P$2:$Q$182,2,0),"")</f>
        <v/>
      </c>
      <c r="AS1090" s="143" t="str">
        <f>IF(AI1090="UI",VLOOKUP(AG1090,'Convert Internation Units'!$A$2:$D$33,4,FALSE),IF(AG1090="Penethamate hydroiodide",0.63,IF(AG1090="Benzylpenicillin Procaine /
 Benzathine Penicillin",0.61,IF(AG1090="Benzathine Penicillin",0.61,IF(AG1090="Procaine benzylpenicillin",0.61,IF(AG1090=Prodrug!F1087,Prodrug!F1087,Prodrug!F1087))))))</f>
        <v/>
      </c>
      <c r="AT1090" s="240" t="str">
        <f>IFERROR((((Calculations!K1087*Calculations!G1087)/Calculations!E1087)*'Data Entry'!X1090),"")</f>
        <v/>
      </c>
      <c r="AU1090" s="146" t="str">
        <f>IFERROR(VLOOKUP(AG1090,Lists!$P$2:$Q$182,2,0),"")</f>
        <v/>
      </c>
      <c r="AV1090" s="143" t="str">
        <f>IF(AL1090="UI",VLOOKUP(AJ1090,'Convert Internation Units'!$A$2:$D$33,4,FALSE),IF(AJ1090="Penethamate hydroiodide",0.63,IF(AJ1090="Benzylpenicillin Procaine /
 Benzathine Penicillin",0.61,IF(AJ1090="Benzathine Penicillin",0.61,IF(AJ1090="Procaine benzylpenicillin",0.61,IF(AJ1090=Prodrug!G1087,Prodrug!G1087,Prodrug!G1087))))))</f>
        <v/>
      </c>
      <c r="AW1090" s="240" t="str">
        <f>IFERROR((((Calculations!O1087*Calculations!G1087)/Calculations!E1087)*'Data Entry'!X1090),"")</f>
        <v/>
      </c>
      <c r="AX1090" s="146" t="str">
        <f>IFERROR(VLOOKUP(AJ1090,Lists!$P$2:$Q$182,2,0),"")</f>
        <v/>
      </c>
      <c r="AY1090" s="143" t="str">
        <f>IF(AO1090="UI",VLOOKUP(AM1090,'Convert Internation Units'!$A$2:$D$33,4,FALSE),IF(AM1090="Penethamate hydroiodide",0.63,IF(AM1090="Benzylpenicillin Procaine /
 Benzathine Penicillin",0.61,IF(AM1090="Benzathine Penicillin",0.61,IF(AM1090="Procaine benzylpenicillin",0.61,IF(AM1090=Prodrug!H1087,Prodrug!H1087,Prodrug!H1087))))))</f>
        <v/>
      </c>
      <c r="AZ1090" s="240" t="str">
        <f>IFERROR((((Calculations!S1087*Calculations!G1087)/Calculations!E1087)*'Data Entry'!X1090),"")</f>
        <v/>
      </c>
      <c r="BA1090" s="146" t="str">
        <f>IFERROR(VLOOKUP(AM1090,Lists!$P$2:$Q$182,2,0),"")</f>
        <v/>
      </c>
    </row>
    <row r="1091" spans="1:53" s="5" customFormat="1">
      <c r="A1091" s="116">
        <v>1085</v>
      </c>
      <c r="B1091" s="232"/>
      <c r="C1091" s="105"/>
      <c r="D1091" s="105"/>
      <c r="E1091" s="105"/>
      <c r="F1091" s="106"/>
      <c r="G1091" s="107"/>
      <c r="H1091" s="107"/>
      <c r="I1091" s="108"/>
      <c r="J1091" s="110"/>
      <c r="K1091" s="110"/>
      <c r="L1091" s="110"/>
      <c r="M1091" s="110"/>
      <c r="N1091" s="110"/>
      <c r="O1091" s="110"/>
      <c r="P1091" s="110"/>
      <c r="Q1091" s="110"/>
      <c r="R1091" s="110"/>
      <c r="S1091" s="110"/>
      <c r="T1091" s="110"/>
      <c r="U1091" s="110"/>
      <c r="V1091" s="110"/>
      <c r="W1091" s="109"/>
      <c r="X1091" s="111"/>
      <c r="Y1091" s="112"/>
      <c r="Z1091" s="112"/>
      <c r="AA1091" s="113"/>
      <c r="AB1091" s="114"/>
      <c r="AC1091" s="115"/>
      <c r="AD1091" s="113"/>
      <c r="AE1091" s="113"/>
      <c r="AF1091" s="112"/>
      <c r="AG1091" s="116"/>
      <c r="AH1091" s="115"/>
      <c r="AI1091" s="174"/>
      <c r="AJ1091" s="104"/>
      <c r="AK1091" s="115"/>
      <c r="AL1091" s="112"/>
      <c r="AM1091" s="116"/>
      <c r="AN1091" s="115"/>
      <c r="AO1091" s="248"/>
      <c r="AP1091" s="242" t="str">
        <f>IF(AD1091="UI",VLOOKUP(AB1091,'Convert Internation Units'!$A$2:$D$33,4,FALSE),IF(AB1091="Penethamate hydroiodide",0.63,IF(AB1091="Benzylpenicillin Procaine /
 Benzathine Penicillin",0.61,IF(AB1091="Benzathine Penicillin",0.61,IF(AB1091="Procaine benzylpenicillin",0.61,IF(AB1091=Prodrug!E1088,Prodrug!E1088,Prodrug!E1088))))))</f>
        <v/>
      </c>
      <c r="AQ1091" s="239" t="str">
        <f>IFERROR((((Calculations!C1088*Calculations!G1088)/Calculations!E1088)*'Data Entry'!X1091),"")</f>
        <v/>
      </c>
      <c r="AR1091" s="234" t="str">
        <f>IFERROR(VLOOKUP(AB1091,Lists!$P$2:$Q$182,2,0),"")</f>
        <v/>
      </c>
      <c r="AS1091" s="233" t="str">
        <f>IF(AI1091="UI",VLOOKUP(AG1091,'Convert Internation Units'!$A$2:$D$33,4,FALSE),IF(AG1091="Penethamate hydroiodide",0.63,IF(AG1091="Benzylpenicillin Procaine /
 Benzathine Penicillin",0.61,IF(AG1091="Benzathine Penicillin",0.61,IF(AG1091="Procaine benzylpenicillin",0.61,IF(AG1091=Prodrug!F1088,Prodrug!F1088,Prodrug!F1088))))))</f>
        <v/>
      </c>
      <c r="AT1091" s="239" t="str">
        <f>IFERROR((((Calculations!K1088*Calculations!G1088)/Calculations!E1088)*'Data Entry'!X1091),"")</f>
        <v/>
      </c>
      <c r="AU1091" s="235" t="str">
        <f>IFERROR(VLOOKUP(AG1091,Lists!$P$2:$Q$182,2,0),"")</f>
        <v/>
      </c>
      <c r="AV1091" s="233" t="str">
        <f>IF(AL1091="UI",VLOOKUP(AJ1091,'Convert Internation Units'!$A$2:$D$33,4,FALSE),IF(AJ1091="Penethamate hydroiodide",0.63,IF(AJ1091="Benzylpenicillin Procaine /
 Benzathine Penicillin",0.61,IF(AJ1091="Benzathine Penicillin",0.61,IF(AJ1091="Procaine benzylpenicillin",0.61,IF(AJ1091=Prodrug!G1088,Prodrug!G1088,Prodrug!G1088))))))</f>
        <v/>
      </c>
      <c r="AW1091" s="239" t="str">
        <f>IFERROR((((Calculations!O1088*Calculations!G1088)/Calculations!E1088)*'Data Entry'!X1091),"")</f>
        <v/>
      </c>
      <c r="AX1091" s="235" t="str">
        <f>IFERROR(VLOOKUP(AJ1091,Lists!$P$2:$Q$182,2,0),"")</f>
        <v/>
      </c>
      <c r="AY1091" s="233" t="str">
        <f>IF(AO1091="UI",VLOOKUP(AM1091,'Convert Internation Units'!$A$2:$D$33,4,FALSE),IF(AM1091="Penethamate hydroiodide",0.63,IF(AM1091="Benzylpenicillin Procaine /
 Benzathine Penicillin",0.61,IF(AM1091="Benzathine Penicillin",0.61,IF(AM1091="Procaine benzylpenicillin",0.61,IF(AM1091=Prodrug!H1088,Prodrug!H1088,Prodrug!H1088))))))</f>
        <v/>
      </c>
      <c r="AZ1091" s="239" t="str">
        <f>IFERROR((((Calculations!S1088*Calculations!G1088)/Calculations!E1088)*'Data Entry'!X1091),"")</f>
        <v/>
      </c>
      <c r="BA1091" s="235" t="str">
        <f>IFERROR(VLOOKUP(AM1091,Lists!$P$2:$Q$182,2,0),"")</f>
        <v/>
      </c>
    </row>
    <row r="1092" spans="1:53" s="5" customFormat="1">
      <c r="A1092" s="6">
        <v>1086</v>
      </c>
      <c r="B1092" s="231"/>
      <c r="C1092" s="7"/>
      <c r="D1092" s="7"/>
      <c r="E1092" s="7"/>
      <c r="F1092" s="67"/>
      <c r="G1092" s="79"/>
      <c r="H1092" s="79"/>
      <c r="I1092" s="75"/>
      <c r="J1092" s="76"/>
      <c r="K1092" s="76"/>
      <c r="L1092" s="76"/>
      <c r="M1092" s="76"/>
      <c r="N1092" s="76"/>
      <c r="O1092" s="76"/>
      <c r="P1092" s="76"/>
      <c r="Q1092" s="76"/>
      <c r="R1092" s="76"/>
      <c r="S1092" s="76"/>
      <c r="T1092" s="76"/>
      <c r="U1092" s="76"/>
      <c r="V1092" s="76"/>
      <c r="W1092" s="80"/>
      <c r="X1092" s="69"/>
      <c r="Y1092" s="25"/>
      <c r="Z1092" s="25"/>
      <c r="AA1092" s="8"/>
      <c r="AB1092" s="28"/>
      <c r="AC1092" s="23"/>
      <c r="AD1092" s="8"/>
      <c r="AE1092" s="8"/>
      <c r="AF1092" s="25"/>
      <c r="AG1092" s="6"/>
      <c r="AH1092" s="23"/>
      <c r="AI1092" s="173"/>
      <c r="AJ1092" s="26"/>
      <c r="AK1092" s="23"/>
      <c r="AL1092" s="25"/>
      <c r="AM1092" s="6"/>
      <c r="AN1092" s="23"/>
      <c r="AO1092" s="247"/>
      <c r="AP1092" s="243" t="str">
        <f>IF(AD1092="UI",VLOOKUP(AB1092,'Convert Internation Units'!$A$2:$D$33,4,FALSE),IF(AB1092="Penethamate hydroiodide",0.63,IF(AB1092="Benzylpenicillin Procaine /
 Benzathine Penicillin",0.61,IF(AB1092="Benzathine Penicillin",0.61,IF(AB1092="Procaine benzylpenicillin",0.61,IF(AB1092=Prodrug!E1089,Prodrug!E1089,Prodrug!E1089))))))</f>
        <v/>
      </c>
      <c r="AQ1092" s="240" t="str">
        <f>IFERROR((((Calculations!C1089*Calculations!G1089)/Calculations!E1089)*'Data Entry'!X1092),"")</f>
        <v/>
      </c>
      <c r="AR1092" s="141" t="str">
        <f>IFERROR(VLOOKUP(AB1092,Lists!$P$2:$Q$182,2,0),"")</f>
        <v/>
      </c>
      <c r="AS1092" s="143" t="str">
        <f>IF(AI1092="UI",VLOOKUP(AG1092,'Convert Internation Units'!$A$2:$D$33,4,FALSE),IF(AG1092="Penethamate hydroiodide",0.63,IF(AG1092="Benzylpenicillin Procaine /
 Benzathine Penicillin",0.61,IF(AG1092="Benzathine Penicillin",0.61,IF(AG1092="Procaine benzylpenicillin",0.61,IF(AG1092=Prodrug!F1089,Prodrug!F1089,Prodrug!F1089))))))</f>
        <v/>
      </c>
      <c r="AT1092" s="240" t="str">
        <f>IFERROR((((Calculations!K1089*Calculations!G1089)/Calculations!E1089)*'Data Entry'!X1092),"")</f>
        <v/>
      </c>
      <c r="AU1092" s="146" t="str">
        <f>IFERROR(VLOOKUP(AG1092,Lists!$P$2:$Q$182,2,0),"")</f>
        <v/>
      </c>
      <c r="AV1092" s="143" t="str">
        <f>IF(AL1092="UI",VLOOKUP(AJ1092,'Convert Internation Units'!$A$2:$D$33,4,FALSE),IF(AJ1092="Penethamate hydroiodide",0.63,IF(AJ1092="Benzylpenicillin Procaine /
 Benzathine Penicillin",0.61,IF(AJ1092="Benzathine Penicillin",0.61,IF(AJ1092="Procaine benzylpenicillin",0.61,IF(AJ1092=Prodrug!G1089,Prodrug!G1089,Prodrug!G1089))))))</f>
        <v/>
      </c>
      <c r="AW1092" s="240" t="str">
        <f>IFERROR((((Calculations!O1089*Calculations!G1089)/Calculations!E1089)*'Data Entry'!X1092),"")</f>
        <v/>
      </c>
      <c r="AX1092" s="146" t="str">
        <f>IFERROR(VLOOKUP(AJ1092,Lists!$P$2:$Q$182,2,0),"")</f>
        <v/>
      </c>
      <c r="AY1092" s="143" t="str">
        <f>IF(AO1092="UI",VLOOKUP(AM1092,'Convert Internation Units'!$A$2:$D$33,4,FALSE),IF(AM1092="Penethamate hydroiodide",0.63,IF(AM1092="Benzylpenicillin Procaine /
 Benzathine Penicillin",0.61,IF(AM1092="Benzathine Penicillin",0.61,IF(AM1092="Procaine benzylpenicillin",0.61,IF(AM1092=Prodrug!H1089,Prodrug!H1089,Prodrug!H1089))))))</f>
        <v/>
      </c>
      <c r="AZ1092" s="240" t="str">
        <f>IFERROR((((Calculations!S1089*Calculations!G1089)/Calculations!E1089)*'Data Entry'!X1092),"")</f>
        <v/>
      </c>
      <c r="BA1092" s="146" t="str">
        <f>IFERROR(VLOOKUP(AM1092,Lists!$P$2:$Q$182,2,0),"")</f>
        <v/>
      </c>
    </row>
    <row r="1093" spans="1:53" s="5" customFormat="1">
      <c r="A1093" s="116">
        <v>1087</v>
      </c>
      <c r="B1093" s="232"/>
      <c r="C1093" s="105"/>
      <c r="D1093" s="105"/>
      <c r="E1093" s="105"/>
      <c r="F1093" s="106"/>
      <c r="G1093" s="107"/>
      <c r="H1093" s="107"/>
      <c r="I1093" s="108"/>
      <c r="J1093" s="110"/>
      <c r="K1093" s="110"/>
      <c r="L1093" s="110"/>
      <c r="M1093" s="110"/>
      <c r="N1093" s="110"/>
      <c r="O1093" s="110"/>
      <c r="P1093" s="110"/>
      <c r="Q1093" s="110"/>
      <c r="R1093" s="110"/>
      <c r="S1093" s="110"/>
      <c r="T1093" s="110"/>
      <c r="U1093" s="110"/>
      <c r="V1093" s="110"/>
      <c r="W1093" s="109"/>
      <c r="X1093" s="111"/>
      <c r="Y1093" s="112"/>
      <c r="Z1093" s="112"/>
      <c r="AA1093" s="113"/>
      <c r="AB1093" s="114"/>
      <c r="AC1093" s="115"/>
      <c r="AD1093" s="113"/>
      <c r="AE1093" s="113"/>
      <c r="AF1093" s="112"/>
      <c r="AG1093" s="116"/>
      <c r="AH1093" s="115"/>
      <c r="AI1093" s="174"/>
      <c r="AJ1093" s="104"/>
      <c r="AK1093" s="115"/>
      <c r="AL1093" s="112"/>
      <c r="AM1093" s="116"/>
      <c r="AN1093" s="115"/>
      <c r="AO1093" s="248"/>
      <c r="AP1093" s="242" t="str">
        <f>IF(AD1093="UI",VLOOKUP(AB1093,'Convert Internation Units'!$A$2:$D$33,4,FALSE),IF(AB1093="Penethamate hydroiodide",0.63,IF(AB1093="Benzylpenicillin Procaine /
 Benzathine Penicillin",0.61,IF(AB1093="Benzathine Penicillin",0.61,IF(AB1093="Procaine benzylpenicillin",0.61,IF(AB1093=Prodrug!E1090,Prodrug!E1090,Prodrug!E1090))))))</f>
        <v/>
      </c>
      <c r="AQ1093" s="239" t="str">
        <f>IFERROR((((Calculations!C1090*Calculations!G1090)/Calculations!E1090)*'Data Entry'!X1093),"")</f>
        <v/>
      </c>
      <c r="AR1093" s="234" t="str">
        <f>IFERROR(VLOOKUP(AB1093,Lists!$P$2:$Q$182,2,0),"")</f>
        <v/>
      </c>
      <c r="AS1093" s="233" t="str">
        <f>IF(AI1093="UI",VLOOKUP(AG1093,'Convert Internation Units'!$A$2:$D$33,4,FALSE),IF(AG1093="Penethamate hydroiodide",0.63,IF(AG1093="Benzylpenicillin Procaine /
 Benzathine Penicillin",0.61,IF(AG1093="Benzathine Penicillin",0.61,IF(AG1093="Procaine benzylpenicillin",0.61,IF(AG1093=Prodrug!F1090,Prodrug!F1090,Prodrug!F1090))))))</f>
        <v/>
      </c>
      <c r="AT1093" s="239" t="str">
        <f>IFERROR((((Calculations!K1090*Calculations!G1090)/Calculations!E1090)*'Data Entry'!X1093),"")</f>
        <v/>
      </c>
      <c r="AU1093" s="235" t="str">
        <f>IFERROR(VLOOKUP(AG1093,Lists!$P$2:$Q$182,2,0),"")</f>
        <v/>
      </c>
      <c r="AV1093" s="233" t="str">
        <f>IF(AL1093="UI",VLOOKUP(AJ1093,'Convert Internation Units'!$A$2:$D$33,4,FALSE),IF(AJ1093="Penethamate hydroiodide",0.63,IF(AJ1093="Benzylpenicillin Procaine /
 Benzathine Penicillin",0.61,IF(AJ1093="Benzathine Penicillin",0.61,IF(AJ1093="Procaine benzylpenicillin",0.61,IF(AJ1093=Prodrug!G1090,Prodrug!G1090,Prodrug!G1090))))))</f>
        <v/>
      </c>
      <c r="AW1093" s="239" t="str">
        <f>IFERROR((((Calculations!O1090*Calculations!G1090)/Calculations!E1090)*'Data Entry'!X1093),"")</f>
        <v/>
      </c>
      <c r="AX1093" s="235" t="str">
        <f>IFERROR(VLOOKUP(AJ1093,Lists!$P$2:$Q$182,2,0),"")</f>
        <v/>
      </c>
      <c r="AY1093" s="233" t="str">
        <f>IF(AO1093="UI",VLOOKUP(AM1093,'Convert Internation Units'!$A$2:$D$33,4,FALSE),IF(AM1093="Penethamate hydroiodide",0.63,IF(AM1093="Benzylpenicillin Procaine /
 Benzathine Penicillin",0.61,IF(AM1093="Benzathine Penicillin",0.61,IF(AM1093="Procaine benzylpenicillin",0.61,IF(AM1093=Prodrug!H1090,Prodrug!H1090,Prodrug!H1090))))))</f>
        <v/>
      </c>
      <c r="AZ1093" s="239" t="str">
        <f>IFERROR((((Calculations!S1090*Calculations!G1090)/Calculations!E1090)*'Data Entry'!X1093),"")</f>
        <v/>
      </c>
      <c r="BA1093" s="235" t="str">
        <f>IFERROR(VLOOKUP(AM1093,Lists!$P$2:$Q$182,2,0),"")</f>
        <v/>
      </c>
    </row>
    <row r="1094" spans="1:53" s="5" customFormat="1">
      <c r="A1094" s="6">
        <v>1088</v>
      </c>
      <c r="B1094" s="231"/>
      <c r="C1094" s="7"/>
      <c r="D1094" s="7"/>
      <c r="E1094" s="7"/>
      <c r="F1094" s="67"/>
      <c r="G1094" s="79"/>
      <c r="H1094" s="79"/>
      <c r="I1094" s="75"/>
      <c r="J1094" s="76"/>
      <c r="K1094" s="76"/>
      <c r="L1094" s="76"/>
      <c r="M1094" s="76"/>
      <c r="N1094" s="76"/>
      <c r="O1094" s="76"/>
      <c r="P1094" s="76"/>
      <c r="Q1094" s="76"/>
      <c r="R1094" s="76"/>
      <c r="S1094" s="76"/>
      <c r="T1094" s="76"/>
      <c r="U1094" s="76"/>
      <c r="V1094" s="76"/>
      <c r="W1094" s="80"/>
      <c r="X1094" s="69"/>
      <c r="Y1094" s="25"/>
      <c r="Z1094" s="25"/>
      <c r="AA1094" s="8"/>
      <c r="AB1094" s="28"/>
      <c r="AC1094" s="23"/>
      <c r="AD1094" s="8"/>
      <c r="AE1094" s="8"/>
      <c r="AF1094" s="25"/>
      <c r="AG1094" s="6"/>
      <c r="AH1094" s="23"/>
      <c r="AI1094" s="173"/>
      <c r="AJ1094" s="26"/>
      <c r="AK1094" s="23"/>
      <c r="AL1094" s="25"/>
      <c r="AM1094" s="6"/>
      <c r="AN1094" s="23"/>
      <c r="AO1094" s="247"/>
      <c r="AP1094" s="243" t="str">
        <f>IF(AD1094="UI",VLOOKUP(AB1094,'Convert Internation Units'!$A$2:$D$33,4,FALSE),IF(AB1094="Penethamate hydroiodide",0.63,IF(AB1094="Benzylpenicillin Procaine /
 Benzathine Penicillin",0.61,IF(AB1094="Benzathine Penicillin",0.61,IF(AB1094="Procaine benzylpenicillin",0.61,IF(AB1094=Prodrug!E1091,Prodrug!E1091,Prodrug!E1091))))))</f>
        <v/>
      </c>
      <c r="AQ1094" s="240" t="str">
        <f>IFERROR((((Calculations!C1091*Calculations!G1091)/Calculations!E1091)*'Data Entry'!X1094),"")</f>
        <v/>
      </c>
      <c r="AR1094" s="141" t="str">
        <f>IFERROR(VLOOKUP(AB1094,Lists!$P$2:$Q$182,2,0),"")</f>
        <v/>
      </c>
      <c r="AS1094" s="143" t="str">
        <f>IF(AI1094="UI",VLOOKUP(AG1094,'Convert Internation Units'!$A$2:$D$33,4,FALSE),IF(AG1094="Penethamate hydroiodide",0.63,IF(AG1094="Benzylpenicillin Procaine /
 Benzathine Penicillin",0.61,IF(AG1094="Benzathine Penicillin",0.61,IF(AG1094="Procaine benzylpenicillin",0.61,IF(AG1094=Prodrug!F1091,Prodrug!F1091,Prodrug!F1091))))))</f>
        <v/>
      </c>
      <c r="AT1094" s="240" t="str">
        <f>IFERROR((((Calculations!K1091*Calculations!G1091)/Calculations!E1091)*'Data Entry'!X1094),"")</f>
        <v/>
      </c>
      <c r="AU1094" s="146" t="str">
        <f>IFERROR(VLOOKUP(AG1094,Lists!$P$2:$Q$182,2,0),"")</f>
        <v/>
      </c>
      <c r="AV1094" s="143" t="str">
        <f>IF(AL1094="UI",VLOOKUP(AJ1094,'Convert Internation Units'!$A$2:$D$33,4,FALSE),IF(AJ1094="Penethamate hydroiodide",0.63,IF(AJ1094="Benzylpenicillin Procaine /
 Benzathine Penicillin",0.61,IF(AJ1094="Benzathine Penicillin",0.61,IF(AJ1094="Procaine benzylpenicillin",0.61,IF(AJ1094=Prodrug!G1091,Prodrug!G1091,Prodrug!G1091))))))</f>
        <v/>
      </c>
      <c r="AW1094" s="240" t="str">
        <f>IFERROR((((Calculations!O1091*Calculations!G1091)/Calculations!E1091)*'Data Entry'!X1094),"")</f>
        <v/>
      </c>
      <c r="AX1094" s="146" t="str">
        <f>IFERROR(VLOOKUP(AJ1094,Lists!$P$2:$Q$182,2,0),"")</f>
        <v/>
      </c>
      <c r="AY1094" s="143" t="str">
        <f>IF(AO1094="UI",VLOOKUP(AM1094,'Convert Internation Units'!$A$2:$D$33,4,FALSE),IF(AM1094="Penethamate hydroiodide",0.63,IF(AM1094="Benzylpenicillin Procaine /
 Benzathine Penicillin",0.61,IF(AM1094="Benzathine Penicillin",0.61,IF(AM1094="Procaine benzylpenicillin",0.61,IF(AM1094=Prodrug!H1091,Prodrug!H1091,Prodrug!H1091))))))</f>
        <v/>
      </c>
      <c r="AZ1094" s="240" t="str">
        <f>IFERROR((((Calculations!S1091*Calculations!G1091)/Calculations!E1091)*'Data Entry'!X1094),"")</f>
        <v/>
      </c>
      <c r="BA1094" s="146" t="str">
        <f>IFERROR(VLOOKUP(AM1094,Lists!$P$2:$Q$182,2,0),"")</f>
        <v/>
      </c>
    </row>
    <row r="1095" spans="1:53" s="5" customFormat="1">
      <c r="A1095" s="116">
        <v>1089</v>
      </c>
      <c r="B1095" s="232"/>
      <c r="C1095" s="105"/>
      <c r="D1095" s="105"/>
      <c r="E1095" s="105"/>
      <c r="F1095" s="106"/>
      <c r="G1095" s="107"/>
      <c r="H1095" s="107"/>
      <c r="I1095" s="108"/>
      <c r="J1095" s="110"/>
      <c r="K1095" s="110"/>
      <c r="L1095" s="110"/>
      <c r="M1095" s="110"/>
      <c r="N1095" s="110"/>
      <c r="O1095" s="110"/>
      <c r="P1095" s="110"/>
      <c r="Q1095" s="110"/>
      <c r="R1095" s="110"/>
      <c r="S1095" s="110"/>
      <c r="T1095" s="110"/>
      <c r="U1095" s="110"/>
      <c r="V1095" s="110"/>
      <c r="W1095" s="109"/>
      <c r="X1095" s="111"/>
      <c r="Y1095" s="112"/>
      <c r="Z1095" s="112"/>
      <c r="AA1095" s="113"/>
      <c r="AB1095" s="114"/>
      <c r="AC1095" s="115"/>
      <c r="AD1095" s="113"/>
      <c r="AE1095" s="113"/>
      <c r="AF1095" s="112"/>
      <c r="AG1095" s="116"/>
      <c r="AH1095" s="115"/>
      <c r="AI1095" s="174"/>
      <c r="AJ1095" s="104"/>
      <c r="AK1095" s="115"/>
      <c r="AL1095" s="112"/>
      <c r="AM1095" s="116"/>
      <c r="AN1095" s="115"/>
      <c r="AO1095" s="248"/>
      <c r="AP1095" s="242" t="str">
        <f>IF(AD1095="UI",VLOOKUP(AB1095,'Convert Internation Units'!$A$2:$D$33,4,FALSE),IF(AB1095="Penethamate hydroiodide",0.63,IF(AB1095="Benzylpenicillin Procaine /
 Benzathine Penicillin",0.61,IF(AB1095="Benzathine Penicillin",0.61,IF(AB1095="Procaine benzylpenicillin",0.61,IF(AB1095=Prodrug!E1092,Prodrug!E1092,Prodrug!E1092))))))</f>
        <v/>
      </c>
      <c r="AQ1095" s="239" t="str">
        <f>IFERROR((((Calculations!C1092*Calculations!G1092)/Calculations!E1092)*'Data Entry'!X1095),"")</f>
        <v/>
      </c>
      <c r="AR1095" s="234" t="str">
        <f>IFERROR(VLOOKUP(AB1095,Lists!$P$2:$Q$182,2,0),"")</f>
        <v/>
      </c>
      <c r="AS1095" s="233" t="str">
        <f>IF(AI1095="UI",VLOOKUP(AG1095,'Convert Internation Units'!$A$2:$D$33,4,FALSE),IF(AG1095="Penethamate hydroiodide",0.63,IF(AG1095="Benzylpenicillin Procaine /
 Benzathine Penicillin",0.61,IF(AG1095="Benzathine Penicillin",0.61,IF(AG1095="Procaine benzylpenicillin",0.61,IF(AG1095=Prodrug!F1092,Prodrug!F1092,Prodrug!F1092))))))</f>
        <v/>
      </c>
      <c r="AT1095" s="239" t="str">
        <f>IFERROR((((Calculations!K1092*Calculations!G1092)/Calculations!E1092)*'Data Entry'!X1095),"")</f>
        <v/>
      </c>
      <c r="AU1095" s="235" t="str">
        <f>IFERROR(VLOOKUP(AG1095,Lists!$P$2:$Q$182,2,0),"")</f>
        <v/>
      </c>
      <c r="AV1095" s="233" t="str">
        <f>IF(AL1095="UI",VLOOKUP(AJ1095,'Convert Internation Units'!$A$2:$D$33,4,FALSE),IF(AJ1095="Penethamate hydroiodide",0.63,IF(AJ1095="Benzylpenicillin Procaine /
 Benzathine Penicillin",0.61,IF(AJ1095="Benzathine Penicillin",0.61,IF(AJ1095="Procaine benzylpenicillin",0.61,IF(AJ1095=Prodrug!G1092,Prodrug!G1092,Prodrug!G1092))))))</f>
        <v/>
      </c>
      <c r="AW1095" s="239" t="str">
        <f>IFERROR((((Calculations!O1092*Calculations!G1092)/Calculations!E1092)*'Data Entry'!X1095),"")</f>
        <v/>
      </c>
      <c r="AX1095" s="235" t="str">
        <f>IFERROR(VLOOKUP(AJ1095,Lists!$P$2:$Q$182,2,0),"")</f>
        <v/>
      </c>
      <c r="AY1095" s="233" t="str">
        <f>IF(AO1095="UI",VLOOKUP(AM1095,'Convert Internation Units'!$A$2:$D$33,4,FALSE),IF(AM1095="Penethamate hydroiodide",0.63,IF(AM1095="Benzylpenicillin Procaine /
 Benzathine Penicillin",0.61,IF(AM1095="Benzathine Penicillin",0.61,IF(AM1095="Procaine benzylpenicillin",0.61,IF(AM1095=Prodrug!H1092,Prodrug!H1092,Prodrug!H1092))))))</f>
        <v/>
      </c>
      <c r="AZ1095" s="239" t="str">
        <f>IFERROR((((Calculations!S1092*Calculations!G1092)/Calculations!E1092)*'Data Entry'!X1095),"")</f>
        <v/>
      </c>
      <c r="BA1095" s="235" t="str">
        <f>IFERROR(VLOOKUP(AM1095,Lists!$P$2:$Q$182,2,0),"")</f>
        <v/>
      </c>
    </row>
    <row r="1096" spans="1:53" s="5" customFormat="1">
      <c r="A1096" s="6">
        <v>1090</v>
      </c>
      <c r="B1096" s="231"/>
      <c r="C1096" s="7"/>
      <c r="D1096" s="7"/>
      <c r="E1096" s="7"/>
      <c r="F1096" s="67"/>
      <c r="G1096" s="79"/>
      <c r="H1096" s="79"/>
      <c r="I1096" s="75"/>
      <c r="J1096" s="76"/>
      <c r="K1096" s="76"/>
      <c r="L1096" s="76"/>
      <c r="M1096" s="76"/>
      <c r="N1096" s="76"/>
      <c r="O1096" s="76"/>
      <c r="P1096" s="76"/>
      <c r="Q1096" s="76"/>
      <c r="R1096" s="76"/>
      <c r="S1096" s="76"/>
      <c r="T1096" s="76"/>
      <c r="U1096" s="76"/>
      <c r="V1096" s="76"/>
      <c r="W1096" s="80"/>
      <c r="X1096" s="69"/>
      <c r="Y1096" s="25"/>
      <c r="Z1096" s="25"/>
      <c r="AA1096" s="8"/>
      <c r="AB1096" s="28"/>
      <c r="AC1096" s="23"/>
      <c r="AD1096" s="8"/>
      <c r="AE1096" s="8"/>
      <c r="AF1096" s="25"/>
      <c r="AG1096" s="6"/>
      <c r="AH1096" s="23"/>
      <c r="AI1096" s="173"/>
      <c r="AJ1096" s="26"/>
      <c r="AK1096" s="23"/>
      <c r="AL1096" s="25"/>
      <c r="AM1096" s="6"/>
      <c r="AN1096" s="23"/>
      <c r="AO1096" s="247"/>
      <c r="AP1096" s="243" t="str">
        <f>IF(AD1096="UI",VLOOKUP(AB1096,'Convert Internation Units'!$A$2:$D$33,4,FALSE),IF(AB1096="Penethamate hydroiodide",0.63,IF(AB1096="Benzylpenicillin Procaine /
 Benzathine Penicillin",0.61,IF(AB1096="Benzathine Penicillin",0.61,IF(AB1096="Procaine benzylpenicillin",0.61,IF(AB1096=Prodrug!E1093,Prodrug!E1093,Prodrug!E1093))))))</f>
        <v/>
      </c>
      <c r="AQ1096" s="240" t="str">
        <f>IFERROR((((Calculations!C1093*Calculations!G1093)/Calculations!E1093)*'Data Entry'!X1096),"")</f>
        <v/>
      </c>
      <c r="AR1096" s="141" t="str">
        <f>IFERROR(VLOOKUP(AB1096,Lists!$P$2:$Q$182,2,0),"")</f>
        <v/>
      </c>
      <c r="AS1096" s="143" t="str">
        <f>IF(AI1096="UI",VLOOKUP(AG1096,'Convert Internation Units'!$A$2:$D$33,4,FALSE),IF(AG1096="Penethamate hydroiodide",0.63,IF(AG1096="Benzylpenicillin Procaine /
 Benzathine Penicillin",0.61,IF(AG1096="Benzathine Penicillin",0.61,IF(AG1096="Procaine benzylpenicillin",0.61,IF(AG1096=Prodrug!F1093,Prodrug!F1093,Prodrug!F1093))))))</f>
        <v/>
      </c>
      <c r="AT1096" s="240" t="str">
        <f>IFERROR((((Calculations!K1093*Calculations!G1093)/Calculations!E1093)*'Data Entry'!X1096),"")</f>
        <v/>
      </c>
      <c r="AU1096" s="146" t="str">
        <f>IFERROR(VLOOKUP(AG1096,Lists!$P$2:$Q$182,2,0),"")</f>
        <v/>
      </c>
      <c r="AV1096" s="143" t="str">
        <f>IF(AL1096="UI",VLOOKUP(AJ1096,'Convert Internation Units'!$A$2:$D$33,4,FALSE),IF(AJ1096="Penethamate hydroiodide",0.63,IF(AJ1096="Benzylpenicillin Procaine /
 Benzathine Penicillin",0.61,IF(AJ1096="Benzathine Penicillin",0.61,IF(AJ1096="Procaine benzylpenicillin",0.61,IF(AJ1096=Prodrug!G1093,Prodrug!G1093,Prodrug!G1093))))))</f>
        <v/>
      </c>
      <c r="AW1096" s="240" t="str">
        <f>IFERROR((((Calculations!O1093*Calculations!G1093)/Calculations!E1093)*'Data Entry'!X1096),"")</f>
        <v/>
      </c>
      <c r="AX1096" s="146" t="str">
        <f>IFERROR(VLOOKUP(AJ1096,Lists!$P$2:$Q$182,2,0),"")</f>
        <v/>
      </c>
      <c r="AY1096" s="143" t="str">
        <f>IF(AO1096="UI",VLOOKUP(AM1096,'Convert Internation Units'!$A$2:$D$33,4,FALSE),IF(AM1096="Penethamate hydroiodide",0.63,IF(AM1096="Benzylpenicillin Procaine /
 Benzathine Penicillin",0.61,IF(AM1096="Benzathine Penicillin",0.61,IF(AM1096="Procaine benzylpenicillin",0.61,IF(AM1096=Prodrug!H1093,Prodrug!H1093,Prodrug!H1093))))))</f>
        <v/>
      </c>
      <c r="AZ1096" s="240" t="str">
        <f>IFERROR((((Calculations!S1093*Calculations!G1093)/Calculations!E1093)*'Data Entry'!X1096),"")</f>
        <v/>
      </c>
      <c r="BA1096" s="146" t="str">
        <f>IFERROR(VLOOKUP(AM1096,Lists!$P$2:$Q$182,2,0),"")</f>
        <v/>
      </c>
    </row>
    <row r="1097" spans="1:53" s="5" customFormat="1">
      <c r="A1097" s="116">
        <v>1091</v>
      </c>
      <c r="B1097" s="232"/>
      <c r="C1097" s="105"/>
      <c r="D1097" s="105"/>
      <c r="E1097" s="105"/>
      <c r="F1097" s="106"/>
      <c r="G1097" s="107"/>
      <c r="H1097" s="107"/>
      <c r="I1097" s="108"/>
      <c r="J1097" s="110"/>
      <c r="K1097" s="110"/>
      <c r="L1097" s="110"/>
      <c r="M1097" s="110"/>
      <c r="N1097" s="110"/>
      <c r="O1097" s="110"/>
      <c r="P1097" s="110"/>
      <c r="Q1097" s="110"/>
      <c r="R1097" s="110"/>
      <c r="S1097" s="110"/>
      <c r="T1097" s="110"/>
      <c r="U1097" s="110"/>
      <c r="V1097" s="110"/>
      <c r="W1097" s="109"/>
      <c r="X1097" s="111"/>
      <c r="Y1097" s="112"/>
      <c r="Z1097" s="112"/>
      <c r="AA1097" s="113"/>
      <c r="AB1097" s="114"/>
      <c r="AC1097" s="115"/>
      <c r="AD1097" s="113"/>
      <c r="AE1097" s="113"/>
      <c r="AF1097" s="112"/>
      <c r="AG1097" s="116"/>
      <c r="AH1097" s="115"/>
      <c r="AI1097" s="174"/>
      <c r="AJ1097" s="104"/>
      <c r="AK1097" s="115"/>
      <c r="AL1097" s="112"/>
      <c r="AM1097" s="116"/>
      <c r="AN1097" s="115"/>
      <c r="AO1097" s="248"/>
      <c r="AP1097" s="242" t="str">
        <f>IF(AD1097="UI",VLOOKUP(AB1097,'Convert Internation Units'!$A$2:$D$33,4,FALSE),IF(AB1097="Penethamate hydroiodide",0.63,IF(AB1097="Benzylpenicillin Procaine /
 Benzathine Penicillin",0.61,IF(AB1097="Benzathine Penicillin",0.61,IF(AB1097="Procaine benzylpenicillin",0.61,IF(AB1097=Prodrug!E1094,Prodrug!E1094,Prodrug!E1094))))))</f>
        <v/>
      </c>
      <c r="AQ1097" s="239" t="str">
        <f>IFERROR((((Calculations!C1094*Calculations!G1094)/Calculations!E1094)*'Data Entry'!X1097),"")</f>
        <v/>
      </c>
      <c r="AR1097" s="234" t="str">
        <f>IFERROR(VLOOKUP(AB1097,Lists!$P$2:$Q$182,2,0),"")</f>
        <v/>
      </c>
      <c r="AS1097" s="233" t="str">
        <f>IF(AI1097="UI",VLOOKUP(AG1097,'Convert Internation Units'!$A$2:$D$33,4,FALSE),IF(AG1097="Penethamate hydroiodide",0.63,IF(AG1097="Benzylpenicillin Procaine /
 Benzathine Penicillin",0.61,IF(AG1097="Benzathine Penicillin",0.61,IF(AG1097="Procaine benzylpenicillin",0.61,IF(AG1097=Prodrug!F1094,Prodrug!F1094,Prodrug!F1094))))))</f>
        <v/>
      </c>
      <c r="AT1097" s="239" t="str">
        <f>IFERROR((((Calculations!K1094*Calculations!G1094)/Calculations!E1094)*'Data Entry'!X1097),"")</f>
        <v/>
      </c>
      <c r="AU1097" s="235" t="str">
        <f>IFERROR(VLOOKUP(AG1097,Lists!$P$2:$Q$182,2,0),"")</f>
        <v/>
      </c>
      <c r="AV1097" s="233" t="str">
        <f>IF(AL1097="UI",VLOOKUP(AJ1097,'Convert Internation Units'!$A$2:$D$33,4,FALSE),IF(AJ1097="Penethamate hydroiodide",0.63,IF(AJ1097="Benzylpenicillin Procaine /
 Benzathine Penicillin",0.61,IF(AJ1097="Benzathine Penicillin",0.61,IF(AJ1097="Procaine benzylpenicillin",0.61,IF(AJ1097=Prodrug!G1094,Prodrug!G1094,Prodrug!G1094))))))</f>
        <v/>
      </c>
      <c r="AW1097" s="239" t="str">
        <f>IFERROR((((Calculations!O1094*Calculations!G1094)/Calculations!E1094)*'Data Entry'!X1097),"")</f>
        <v/>
      </c>
      <c r="AX1097" s="235" t="str">
        <f>IFERROR(VLOOKUP(AJ1097,Lists!$P$2:$Q$182,2,0),"")</f>
        <v/>
      </c>
      <c r="AY1097" s="233" t="str">
        <f>IF(AO1097="UI",VLOOKUP(AM1097,'Convert Internation Units'!$A$2:$D$33,4,FALSE),IF(AM1097="Penethamate hydroiodide",0.63,IF(AM1097="Benzylpenicillin Procaine /
 Benzathine Penicillin",0.61,IF(AM1097="Benzathine Penicillin",0.61,IF(AM1097="Procaine benzylpenicillin",0.61,IF(AM1097=Prodrug!H1094,Prodrug!H1094,Prodrug!H1094))))))</f>
        <v/>
      </c>
      <c r="AZ1097" s="239" t="str">
        <f>IFERROR((((Calculations!S1094*Calculations!G1094)/Calculations!E1094)*'Data Entry'!X1097),"")</f>
        <v/>
      </c>
      <c r="BA1097" s="235" t="str">
        <f>IFERROR(VLOOKUP(AM1097,Lists!$P$2:$Q$182,2,0),"")</f>
        <v/>
      </c>
    </row>
    <row r="1098" spans="1:53" s="5" customFormat="1">
      <c r="A1098" s="6">
        <v>1092</v>
      </c>
      <c r="B1098" s="231"/>
      <c r="C1098" s="7"/>
      <c r="D1098" s="7"/>
      <c r="E1098" s="7"/>
      <c r="F1098" s="67"/>
      <c r="G1098" s="79"/>
      <c r="H1098" s="79"/>
      <c r="I1098" s="75"/>
      <c r="J1098" s="76"/>
      <c r="K1098" s="76"/>
      <c r="L1098" s="76"/>
      <c r="M1098" s="76"/>
      <c r="N1098" s="76"/>
      <c r="O1098" s="76"/>
      <c r="P1098" s="76"/>
      <c r="Q1098" s="76"/>
      <c r="R1098" s="76"/>
      <c r="S1098" s="76"/>
      <c r="T1098" s="76"/>
      <c r="U1098" s="76"/>
      <c r="V1098" s="76"/>
      <c r="W1098" s="80"/>
      <c r="X1098" s="69"/>
      <c r="Y1098" s="25"/>
      <c r="Z1098" s="25"/>
      <c r="AA1098" s="8"/>
      <c r="AB1098" s="28"/>
      <c r="AC1098" s="23"/>
      <c r="AD1098" s="8"/>
      <c r="AE1098" s="8"/>
      <c r="AF1098" s="25"/>
      <c r="AG1098" s="6"/>
      <c r="AH1098" s="23"/>
      <c r="AI1098" s="173"/>
      <c r="AJ1098" s="26"/>
      <c r="AK1098" s="23"/>
      <c r="AL1098" s="25"/>
      <c r="AM1098" s="6"/>
      <c r="AN1098" s="23"/>
      <c r="AO1098" s="247"/>
      <c r="AP1098" s="243" t="str">
        <f>IF(AD1098="UI",VLOOKUP(AB1098,'Convert Internation Units'!$A$2:$D$33,4,FALSE),IF(AB1098="Penethamate hydroiodide",0.63,IF(AB1098="Benzylpenicillin Procaine /
 Benzathine Penicillin",0.61,IF(AB1098="Benzathine Penicillin",0.61,IF(AB1098="Procaine benzylpenicillin",0.61,IF(AB1098=Prodrug!E1095,Prodrug!E1095,Prodrug!E1095))))))</f>
        <v/>
      </c>
      <c r="AQ1098" s="240" t="str">
        <f>IFERROR((((Calculations!C1095*Calculations!G1095)/Calculations!E1095)*'Data Entry'!X1098),"")</f>
        <v/>
      </c>
      <c r="AR1098" s="141" t="str">
        <f>IFERROR(VLOOKUP(AB1098,Lists!$P$2:$Q$182,2,0),"")</f>
        <v/>
      </c>
      <c r="AS1098" s="143" t="str">
        <f>IF(AI1098="UI",VLOOKUP(AG1098,'Convert Internation Units'!$A$2:$D$33,4,FALSE),IF(AG1098="Penethamate hydroiodide",0.63,IF(AG1098="Benzylpenicillin Procaine /
 Benzathine Penicillin",0.61,IF(AG1098="Benzathine Penicillin",0.61,IF(AG1098="Procaine benzylpenicillin",0.61,IF(AG1098=Prodrug!F1095,Prodrug!F1095,Prodrug!F1095))))))</f>
        <v/>
      </c>
      <c r="AT1098" s="240" t="str">
        <f>IFERROR((((Calculations!K1095*Calculations!G1095)/Calculations!E1095)*'Data Entry'!X1098),"")</f>
        <v/>
      </c>
      <c r="AU1098" s="146" t="str">
        <f>IFERROR(VLOOKUP(AG1098,Lists!$P$2:$Q$182,2,0),"")</f>
        <v/>
      </c>
      <c r="AV1098" s="143" t="str">
        <f>IF(AL1098="UI",VLOOKUP(AJ1098,'Convert Internation Units'!$A$2:$D$33,4,FALSE),IF(AJ1098="Penethamate hydroiodide",0.63,IF(AJ1098="Benzylpenicillin Procaine /
 Benzathine Penicillin",0.61,IF(AJ1098="Benzathine Penicillin",0.61,IF(AJ1098="Procaine benzylpenicillin",0.61,IF(AJ1098=Prodrug!G1095,Prodrug!G1095,Prodrug!G1095))))))</f>
        <v/>
      </c>
      <c r="AW1098" s="240" t="str">
        <f>IFERROR((((Calculations!O1095*Calculations!G1095)/Calculations!E1095)*'Data Entry'!X1098),"")</f>
        <v/>
      </c>
      <c r="AX1098" s="146" t="str">
        <f>IFERROR(VLOOKUP(AJ1098,Lists!$P$2:$Q$182,2,0),"")</f>
        <v/>
      </c>
      <c r="AY1098" s="143" t="str">
        <f>IF(AO1098="UI",VLOOKUP(AM1098,'Convert Internation Units'!$A$2:$D$33,4,FALSE),IF(AM1098="Penethamate hydroiodide",0.63,IF(AM1098="Benzylpenicillin Procaine /
 Benzathine Penicillin",0.61,IF(AM1098="Benzathine Penicillin",0.61,IF(AM1098="Procaine benzylpenicillin",0.61,IF(AM1098=Prodrug!H1095,Prodrug!H1095,Prodrug!H1095))))))</f>
        <v/>
      </c>
      <c r="AZ1098" s="240" t="str">
        <f>IFERROR((((Calculations!S1095*Calculations!G1095)/Calculations!E1095)*'Data Entry'!X1098),"")</f>
        <v/>
      </c>
      <c r="BA1098" s="146" t="str">
        <f>IFERROR(VLOOKUP(AM1098,Lists!$P$2:$Q$182,2,0),"")</f>
        <v/>
      </c>
    </row>
    <row r="1099" spans="1:53" s="5" customFormat="1">
      <c r="A1099" s="116">
        <v>1093</v>
      </c>
      <c r="B1099" s="232"/>
      <c r="C1099" s="105"/>
      <c r="D1099" s="105"/>
      <c r="E1099" s="105"/>
      <c r="F1099" s="106"/>
      <c r="G1099" s="107"/>
      <c r="H1099" s="107"/>
      <c r="I1099" s="108"/>
      <c r="J1099" s="110"/>
      <c r="K1099" s="110"/>
      <c r="L1099" s="110"/>
      <c r="M1099" s="110"/>
      <c r="N1099" s="110"/>
      <c r="O1099" s="110"/>
      <c r="P1099" s="110"/>
      <c r="Q1099" s="110"/>
      <c r="R1099" s="110"/>
      <c r="S1099" s="110"/>
      <c r="T1099" s="110"/>
      <c r="U1099" s="110"/>
      <c r="V1099" s="110"/>
      <c r="W1099" s="109"/>
      <c r="X1099" s="111"/>
      <c r="Y1099" s="112"/>
      <c r="Z1099" s="112"/>
      <c r="AA1099" s="113"/>
      <c r="AB1099" s="114"/>
      <c r="AC1099" s="115"/>
      <c r="AD1099" s="113"/>
      <c r="AE1099" s="113"/>
      <c r="AF1099" s="112"/>
      <c r="AG1099" s="116"/>
      <c r="AH1099" s="115"/>
      <c r="AI1099" s="174"/>
      <c r="AJ1099" s="104"/>
      <c r="AK1099" s="115"/>
      <c r="AL1099" s="112"/>
      <c r="AM1099" s="116"/>
      <c r="AN1099" s="115"/>
      <c r="AO1099" s="248"/>
      <c r="AP1099" s="242" t="str">
        <f>IF(AD1099="UI",VLOOKUP(AB1099,'Convert Internation Units'!$A$2:$D$33,4,FALSE),IF(AB1099="Penethamate hydroiodide",0.63,IF(AB1099="Benzylpenicillin Procaine /
 Benzathine Penicillin",0.61,IF(AB1099="Benzathine Penicillin",0.61,IF(AB1099="Procaine benzylpenicillin",0.61,IF(AB1099=Prodrug!E1096,Prodrug!E1096,Prodrug!E1096))))))</f>
        <v/>
      </c>
      <c r="AQ1099" s="239" t="str">
        <f>IFERROR((((Calculations!C1096*Calculations!G1096)/Calculations!E1096)*'Data Entry'!X1099),"")</f>
        <v/>
      </c>
      <c r="AR1099" s="234" t="str">
        <f>IFERROR(VLOOKUP(AB1099,Lists!$P$2:$Q$182,2,0),"")</f>
        <v/>
      </c>
      <c r="AS1099" s="233" t="str">
        <f>IF(AI1099="UI",VLOOKUP(AG1099,'Convert Internation Units'!$A$2:$D$33,4,FALSE),IF(AG1099="Penethamate hydroiodide",0.63,IF(AG1099="Benzylpenicillin Procaine /
 Benzathine Penicillin",0.61,IF(AG1099="Benzathine Penicillin",0.61,IF(AG1099="Procaine benzylpenicillin",0.61,IF(AG1099=Prodrug!F1096,Prodrug!F1096,Prodrug!F1096))))))</f>
        <v/>
      </c>
      <c r="AT1099" s="239" t="str">
        <f>IFERROR((((Calculations!K1096*Calculations!G1096)/Calculations!E1096)*'Data Entry'!X1099),"")</f>
        <v/>
      </c>
      <c r="AU1099" s="235" t="str">
        <f>IFERROR(VLOOKUP(AG1099,Lists!$P$2:$Q$182,2,0),"")</f>
        <v/>
      </c>
      <c r="AV1099" s="233" t="str">
        <f>IF(AL1099="UI",VLOOKUP(AJ1099,'Convert Internation Units'!$A$2:$D$33,4,FALSE),IF(AJ1099="Penethamate hydroiodide",0.63,IF(AJ1099="Benzylpenicillin Procaine /
 Benzathine Penicillin",0.61,IF(AJ1099="Benzathine Penicillin",0.61,IF(AJ1099="Procaine benzylpenicillin",0.61,IF(AJ1099=Prodrug!G1096,Prodrug!G1096,Prodrug!G1096))))))</f>
        <v/>
      </c>
      <c r="AW1099" s="239" t="str">
        <f>IFERROR((((Calculations!O1096*Calculations!G1096)/Calculations!E1096)*'Data Entry'!X1099),"")</f>
        <v/>
      </c>
      <c r="AX1099" s="235" t="str">
        <f>IFERROR(VLOOKUP(AJ1099,Lists!$P$2:$Q$182,2,0),"")</f>
        <v/>
      </c>
      <c r="AY1099" s="233" t="str">
        <f>IF(AO1099="UI",VLOOKUP(AM1099,'Convert Internation Units'!$A$2:$D$33,4,FALSE),IF(AM1099="Penethamate hydroiodide",0.63,IF(AM1099="Benzylpenicillin Procaine /
 Benzathine Penicillin",0.61,IF(AM1099="Benzathine Penicillin",0.61,IF(AM1099="Procaine benzylpenicillin",0.61,IF(AM1099=Prodrug!H1096,Prodrug!H1096,Prodrug!H1096))))))</f>
        <v/>
      </c>
      <c r="AZ1099" s="239" t="str">
        <f>IFERROR((((Calculations!S1096*Calculations!G1096)/Calculations!E1096)*'Data Entry'!X1099),"")</f>
        <v/>
      </c>
      <c r="BA1099" s="235" t="str">
        <f>IFERROR(VLOOKUP(AM1099,Lists!$P$2:$Q$182,2,0),"")</f>
        <v/>
      </c>
    </row>
    <row r="1100" spans="1:53" s="5" customFormat="1">
      <c r="A1100" s="6">
        <v>1094</v>
      </c>
      <c r="B1100" s="231"/>
      <c r="C1100" s="7"/>
      <c r="D1100" s="7"/>
      <c r="E1100" s="7"/>
      <c r="F1100" s="67"/>
      <c r="G1100" s="79"/>
      <c r="H1100" s="79"/>
      <c r="I1100" s="75"/>
      <c r="J1100" s="76"/>
      <c r="K1100" s="76"/>
      <c r="L1100" s="76"/>
      <c r="M1100" s="76"/>
      <c r="N1100" s="76"/>
      <c r="O1100" s="76"/>
      <c r="P1100" s="76"/>
      <c r="Q1100" s="76"/>
      <c r="R1100" s="76"/>
      <c r="S1100" s="76"/>
      <c r="T1100" s="76"/>
      <c r="U1100" s="76"/>
      <c r="V1100" s="76"/>
      <c r="W1100" s="80"/>
      <c r="X1100" s="69"/>
      <c r="Y1100" s="25"/>
      <c r="Z1100" s="25"/>
      <c r="AA1100" s="8"/>
      <c r="AB1100" s="28"/>
      <c r="AC1100" s="23"/>
      <c r="AD1100" s="8"/>
      <c r="AE1100" s="8"/>
      <c r="AF1100" s="25"/>
      <c r="AG1100" s="6"/>
      <c r="AH1100" s="23"/>
      <c r="AI1100" s="173"/>
      <c r="AJ1100" s="26"/>
      <c r="AK1100" s="23"/>
      <c r="AL1100" s="25"/>
      <c r="AM1100" s="6"/>
      <c r="AN1100" s="23"/>
      <c r="AO1100" s="247"/>
      <c r="AP1100" s="243" t="str">
        <f>IF(AD1100="UI",VLOOKUP(AB1100,'Convert Internation Units'!$A$2:$D$33,4,FALSE),IF(AB1100="Penethamate hydroiodide",0.63,IF(AB1100="Benzylpenicillin Procaine /
 Benzathine Penicillin",0.61,IF(AB1100="Benzathine Penicillin",0.61,IF(AB1100="Procaine benzylpenicillin",0.61,IF(AB1100=Prodrug!E1097,Prodrug!E1097,Prodrug!E1097))))))</f>
        <v/>
      </c>
      <c r="AQ1100" s="240" t="str">
        <f>IFERROR((((Calculations!C1097*Calculations!G1097)/Calculations!E1097)*'Data Entry'!X1100),"")</f>
        <v/>
      </c>
      <c r="AR1100" s="141" t="str">
        <f>IFERROR(VLOOKUP(AB1100,Lists!$P$2:$Q$182,2,0),"")</f>
        <v/>
      </c>
      <c r="AS1100" s="143" t="str">
        <f>IF(AI1100="UI",VLOOKUP(AG1100,'Convert Internation Units'!$A$2:$D$33,4,FALSE),IF(AG1100="Penethamate hydroiodide",0.63,IF(AG1100="Benzylpenicillin Procaine /
 Benzathine Penicillin",0.61,IF(AG1100="Benzathine Penicillin",0.61,IF(AG1100="Procaine benzylpenicillin",0.61,IF(AG1100=Prodrug!F1097,Prodrug!F1097,Prodrug!F1097))))))</f>
        <v/>
      </c>
      <c r="AT1100" s="240" t="str">
        <f>IFERROR((((Calculations!K1097*Calculations!G1097)/Calculations!E1097)*'Data Entry'!X1100),"")</f>
        <v/>
      </c>
      <c r="AU1100" s="146" t="str">
        <f>IFERROR(VLOOKUP(AG1100,Lists!$P$2:$Q$182,2,0),"")</f>
        <v/>
      </c>
      <c r="AV1100" s="143" t="str">
        <f>IF(AL1100="UI",VLOOKUP(AJ1100,'Convert Internation Units'!$A$2:$D$33,4,FALSE),IF(AJ1100="Penethamate hydroiodide",0.63,IF(AJ1100="Benzylpenicillin Procaine /
 Benzathine Penicillin",0.61,IF(AJ1100="Benzathine Penicillin",0.61,IF(AJ1100="Procaine benzylpenicillin",0.61,IF(AJ1100=Prodrug!G1097,Prodrug!G1097,Prodrug!G1097))))))</f>
        <v/>
      </c>
      <c r="AW1100" s="240" t="str">
        <f>IFERROR((((Calculations!O1097*Calculations!G1097)/Calculations!E1097)*'Data Entry'!X1100),"")</f>
        <v/>
      </c>
      <c r="AX1100" s="146" t="str">
        <f>IFERROR(VLOOKUP(AJ1100,Lists!$P$2:$Q$182,2,0),"")</f>
        <v/>
      </c>
      <c r="AY1100" s="143" t="str">
        <f>IF(AO1100="UI",VLOOKUP(AM1100,'Convert Internation Units'!$A$2:$D$33,4,FALSE),IF(AM1100="Penethamate hydroiodide",0.63,IF(AM1100="Benzylpenicillin Procaine /
 Benzathine Penicillin",0.61,IF(AM1100="Benzathine Penicillin",0.61,IF(AM1100="Procaine benzylpenicillin",0.61,IF(AM1100=Prodrug!H1097,Prodrug!H1097,Prodrug!H1097))))))</f>
        <v/>
      </c>
      <c r="AZ1100" s="240" t="str">
        <f>IFERROR((((Calculations!S1097*Calculations!G1097)/Calculations!E1097)*'Data Entry'!X1100),"")</f>
        <v/>
      </c>
      <c r="BA1100" s="146" t="str">
        <f>IFERROR(VLOOKUP(AM1100,Lists!$P$2:$Q$182,2,0),"")</f>
        <v/>
      </c>
    </row>
    <row r="1101" spans="1:53" s="5" customFormat="1">
      <c r="A1101" s="116">
        <v>1095</v>
      </c>
      <c r="B1101" s="232"/>
      <c r="C1101" s="105"/>
      <c r="D1101" s="105"/>
      <c r="E1101" s="105"/>
      <c r="F1101" s="106"/>
      <c r="G1101" s="107"/>
      <c r="H1101" s="107"/>
      <c r="I1101" s="108"/>
      <c r="J1101" s="110"/>
      <c r="K1101" s="110"/>
      <c r="L1101" s="110"/>
      <c r="M1101" s="110"/>
      <c r="N1101" s="110"/>
      <c r="O1101" s="110"/>
      <c r="P1101" s="110"/>
      <c r="Q1101" s="110"/>
      <c r="R1101" s="110"/>
      <c r="S1101" s="110"/>
      <c r="T1101" s="110"/>
      <c r="U1101" s="110"/>
      <c r="V1101" s="110"/>
      <c r="W1101" s="109"/>
      <c r="X1101" s="111"/>
      <c r="Y1101" s="112"/>
      <c r="Z1101" s="112"/>
      <c r="AA1101" s="113"/>
      <c r="AB1101" s="114"/>
      <c r="AC1101" s="115"/>
      <c r="AD1101" s="113"/>
      <c r="AE1101" s="113"/>
      <c r="AF1101" s="112"/>
      <c r="AG1101" s="116"/>
      <c r="AH1101" s="115"/>
      <c r="AI1101" s="174"/>
      <c r="AJ1101" s="104"/>
      <c r="AK1101" s="115"/>
      <c r="AL1101" s="112"/>
      <c r="AM1101" s="116"/>
      <c r="AN1101" s="115"/>
      <c r="AO1101" s="248"/>
      <c r="AP1101" s="242" t="str">
        <f>IF(AD1101="UI",VLOOKUP(AB1101,'Convert Internation Units'!$A$2:$D$33,4,FALSE),IF(AB1101="Penethamate hydroiodide",0.63,IF(AB1101="Benzylpenicillin Procaine /
 Benzathine Penicillin",0.61,IF(AB1101="Benzathine Penicillin",0.61,IF(AB1101="Procaine benzylpenicillin",0.61,IF(AB1101=Prodrug!E1098,Prodrug!E1098,Prodrug!E1098))))))</f>
        <v/>
      </c>
      <c r="AQ1101" s="239" t="str">
        <f>IFERROR((((Calculations!C1098*Calculations!G1098)/Calculations!E1098)*'Data Entry'!X1101),"")</f>
        <v/>
      </c>
      <c r="AR1101" s="234" t="str">
        <f>IFERROR(VLOOKUP(AB1101,Lists!$P$2:$Q$182,2,0),"")</f>
        <v/>
      </c>
      <c r="AS1101" s="233" t="str">
        <f>IF(AI1101="UI",VLOOKUP(AG1101,'Convert Internation Units'!$A$2:$D$33,4,FALSE),IF(AG1101="Penethamate hydroiodide",0.63,IF(AG1101="Benzylpenicillin Procaine /
 Benzathine Penicillin",0.61,IF(AG1101="Benzathine Penicillin",0.61,IF(AG1101="Procaine benzylpenicillin",0.61,IF(AG1101=Prodrug!F1098,Prodrug!F1098,Prodrug!F1098))))))</f>
        <v/>
      </c>
      <c r="AT1101" s="239" t="str">
        <f>IFERROR((((Calculations!K1098*Calculations!G1098)/Calculations!E1098)*'Data Entry'!X1101),"")</f>
        <v/>
      </c>
      <c r="AU1101" s="235" t="str">
        <f>IFERROR(VLOOKUP(AG1101,Lists!$P$2:$Q$182,2,0),"")</f>
        <v/>
      </c>
      <c r="AV1101" s="233" t="str">
        <f>IF(AL1101="UI",VLOOKUP(AJ1101,'Convert Internation Units'!$A$2:$D$33,4,FALSE),IF(AJ1101="Penethamate hydroiodide",0.63,IF(AJ1101="Benzylpenicillin Procaine /
 Benzathine Penicillin",0.61,IF(AJ1101="Benzathine Penicillin",0.61,IF(AJ1101="Procaine benzylpenicillin",0.61,IF(AJ1101=Prodrug!G1098,Prodrug!G1098,Prodrug!G1098))))))</f>
        <v/>
      </c>
      <c r="AW1101" s="239" t="str">
        <f>IFERROR((((Calculations!O1098*Calculations!G1098)/Calculations!E1098)*'Data Entry'!X1101),"")</f>
        <v/>
      </c>
      <c r="AX1101" s="235" t="str">
        <f>IFERROR(VLOOKUP(AJ1101,Lists!$P$2:$Q$182,2,0),"")</f>
        <v/>
      </c>
      <c r="AY1101" s="233" t="str">
        <f>IF(AO1101="UI",VLOOKUP(AM1101,'Convert Internation Units'!$A$2:$D$33,4,FALSE),IF(AM1101="Penethamate hydroiodide",0.63,IF(AM1101="Benzylpenicillin Procaine /
 Benzathine Penicillin",0.61,IF(AM1101="Benzathine Penicillin",0.61,IF(AM1101="Procaine benzylpenicillin",0.61,IF(AM1101=Prodrug!H1098,Prodrug!H1098,Prodrug!H1098))))))</f>
        <v/>
      </c>
      <c r="AZ1101" s="239" t="str">
        <f>IFERROR((((Calculations!S1098*Calculations!G1098)/Calculations!E1098)*'Data Entry'!X1101),"")</f>
        <v/>
      </c>
      <c r="BA1101" s="235" t="str">
        <f>IFERROR(VLOOKUP(AM1101,Lists!$P$2:$Q$182,2,0),"")</f>
        <v/>
      </c>
    </row>
    <row r="1102" spans="1:53" s="5" customFormat="1">
      <c r="A1102" s="6">
        <v>1096</v>
      </c>
      <c r="B1102" s="231"/>
      <c r="C1102" s="7"/>
      <c r="D1102" s="7"/>
      <c r="E1102" s="7"/>
      <c r="F1102" s="67"/>
      <c r="G1102" s="79"/>
      <c r="H1102" s="79"/>
      <c r="I1102" s="75"/>
      <c r="J1102" s="76"/>
      <c r="K1102" s="76"/>
      <c r="L1102" s="76"/>
      <c r="M1102" s="76"/>
      <c r="N1102" s="76"/>
      <c r="O1102" s="76"/>
      <c r="P1102" s="76"/>
      <c r="Q1102" s="76"/>
      <c r="R1102" s="76"/>
      <c r="S1102" s="76"/>
      <c r="T1102" s="76"/>
      <c r="U1102" s="76"/>
      <c r="V1102" s="76"/>
      <c r="W1102" s="80"/>
      <c r="X1102" s="69"/>
      <c r="Y1102" s="25"/>
      <c r="Z1102" s="25"/>
      <c r="AA1102" s="8"/>
      <c r="AB1102" s="28"/>
      <c r="AC1102" s="23"/>
      <c r="AD1102" s="8"/>
      <c r="AE1102" s="8"/>
      <c r="AF1102" s="25"/>
      <c r="AG1102" s="6"/>
      <c r="AH1102" s="23"/>
      <c r="AI1102" s="173"/>
      <c r="AJ1102" s="26"/>
      <c r="AK1102" s="23"/>
      <c r="AL1102" s="25"/>
      <c r="AM1102" s="6"/>
      <c r="AN1102" s="23"/>
      <c r="AO1102" s="247"/>
      <c r="AP1102" s="243" t="str">
        <f>IF(AD1102="UI",VLOOKUP(AB1102,'Convert Internation Units'!$A$2:$D$33,4,FALSE),IF(AB1102="Penethamate hydroiodide",0.63,IF(AB1102="Benzylpenicillin Procaine /
 Benzathine Penicillin",0.61,IF(AB1102="Benzathine Penicillin",0.61,IF(AB1102="Procaine benzylpenicillin",0.61,IF(AB1102=Prodrug!E1099,Prodrug!E1099,Prodrug!E1099))))))</f>
        <v/>
      </c>
      <c r="AQ1102" s="240" t="str">
        <f>IFERROR((((Calculations!C1099*Calculations!G1099)/Calculations!E1099)*'Data Entry'!X1102),"")</f>
        <v/>
      </c>
      <c r="AR1102" s="141" t="str">
        <f>IFERROR(VLOOKUP(AB1102,Lists!$P$2:$Q$182,2,0),"")</f>
        <v/>
      </c>
      <c r="AS1102" s="143" t="str">
        <f>IF(AI1102="UI",VLOOKUP(AG1102,'Convert Internation Units'!$A$2:$D$33,4,FALSE),IF(AG1102="Penethamate hydroiodide",0.63,IF(AG1102="Benzylpenicillin Procaine /
 Benzathine Penicillin",0.61,IF(AG1102="Benzathine Penicillin",0.61,IF(AG1102="Procaine benzylpenicillin",0.61,IF(AG1102=Prodrug!F1099,Prodrug!F1099,Prodrug!F1099))))))</f>
        <v/>
      </c>
      <c r="AT1102" s="240" t="str">
        <f>IFERROR((((Calculations!K1099*Calculations!G1099)/Calculations!E1099)*'Data Entry'!X1102),"")</f>
        <v/>
      </c>
      <c r="AU1102" s="146" t="str">
        <f>IFERROR(VLOOKUP(AG1102,Lists!$P$2:$Q$182,2,0),"")</f>
        <v/>
      </c>
      <c r="AV1102" s="143" t="str">
        <f>IF(AL1102="UI",VLOOKUP(AJ1102,'Convert Internation Units'!$A$2:$D$33,4,FALSE),IF(AJ1102="Penethamate hydroiodide",0.63,IF(AJ1102="Benzylpenicillin Procaine /
 Benzathine Penicillin",0.61,IF(AJ1102="Benzathine Penicillin",0.61,IF(AJ1102="Procaine benzylpenicillin",0.61,IF(AJ1102=Prodrug!G1099,Prodrug!G1099,Prodrug!G1099))))))</f>
        <v/>
      </c>
      <c r="AW1102" s="240" t="str">
        <f>IFERROR((((Calculations!O1099*Calculations!G1099)/Calculations!E1099)*'Data Entry'!X1102),"")</f>
        <v/>
      </c>
      <c r="AX1102" s="146" t="str">
        <f>IFERROR(VLOOKUP(AJ1102,Lists!$P$2:$Q$182,2,0),"")</f>
        <v/>
      </c>
      <c r="AY1102" s="143" t="str">
        <f>IF(AO1102="UI",VLOOKUP(AM1102,'Convert Internation Units'!$A$2:$D$33,4,FALSE),IF(AM1102="Penethamate hydroiodide",0.63,IF(AM1102="Benzylpenicillin Procaine /
 Benzathine Penicillin",0.61,IF(AM1102="Benzathine Penicillin",0.61,IF(AM1102="Procaine benzylpenicillin",0.61,IF(AM1102=Prodrug!H1099,Prodrug!H1099,Prodrug!H1099))))))</f>
        <v/>
      </c>
      <c r="AZ1102" s="240" t="str">
        <f>IFERROR((((Calculations!S1099*Calculations!G1099)/Calculations!E1099)*'Data Entry'!X1102),"")</f>
        <v/>
      </c>
      <c r="BA1102" s="146" t="str">
        <f>IFERROR(VLOOKUP(AM1102,Lists!$P$2:$Q$182,2,0),"")</f>
        <v/>
      </c>
    </row>
    <row r="1103" spans="1:53" s="5" customFormat="1">
      <c r="A1103" s="116">
        <v>1097</v>
      </c>
      <c r="B1103" s="232"/>
      <c r="C1103" s="105"/>
      <c r="D1103" s="105"/>
      <c r="E1103" s="105"/>
      <c r="F1103" s="106"/>
      <c r="G1103" s="107"/>
      <c r="H1103" s="107"/>
      <c r="I1103" s="108"/>
      <c r="J1103" s="110"/>
      <c r="K1103" s="110"/>
      <c r="L1103" s="110"/>
      <c r="M1103" s="110"/>
      <c r="N1103" s="110"/>
      <c r="O1103" s="110"/>
      <c r="P1103" s="110"/>
      <c r="Q1103" s="110"/>
      <c r="R1103" s="110"/>
      <c r="S1103" s="110"/>
      <c r="T1103" s="110"/>
      <c r="U1103" s="110"/>
      <c r="V1103" s="110"/>
      <c r="W1103" s="109"/>
      <c r="X1103" s="111"/>
      <c r="Y1103" s="112"/>
      <c r="Z1103" s="112"/>
      <c r="AA1103" s="113"/>
      <c r="AB1103" s="114"/>
      <c r="AC1103" s="115"/>
      <c r="AD1103" s="113"/>
      <c r="AE1103" s="113"/>
      <c r="AF1103" s="112"/>
      <c r="AG1103" s="116"/>
      <c r="AH1103" s="115"/>
      <c r="AI1103" s="174"/>
      <c r="AJ1103" s="104"/>
      <c r="AK1103" s="115"/>
      <c r="AL1103" s="112"/>
      <c r="AM1103" s="116"/>
      <c r="AN1103" s="115"/>
      <c r="AO1103" s="248"/>
      <c r="AP1103" s="242" t="str">
        <f>IF(AD1103="UI",VLOOKUP(AB1103,'Convert Internation Units'!$A$2:$D$33,4,FALSE),IF(AB1103="Penethamate hydroiodide",0.63,IF(AB1103="Benzylpenicillin Procaine /
 Benzathine Penicillin",0.61,IF(AB1103="Benzathine Penicillin",0.61,IF(AB1103="Procaine benzylpenicillin",0.61,IF(AB1103=Prodrug!E1100,Prodrug!E1100,Prodrug!E1100))))))</f>
        <v/>
      </c>
      <c r="AQ1103" s="239" t="str">
        <f>IFERROR((((Calculations!C1100*Calculations!G1100)/Calculations!E1100)*'Data Entry'!X1103),"")</f>
        <v/>
      </c>
      <c r="AR1103" s="234" t="str">
        <f>IFERROR(VLOOKUP(AB1103,Lists!$P$2:$Q$182,2,0),"")</f>
        <v/>
      </c>
      <c r="AS1103" s="233" t="str">
        <f>IF(AI1103="UI",VLOOKUP(AG1103,'Convert Internation Units'!$A$2:$D$33,4,FALSE),IF(AG1103="Penethamate hydroiodide",0.63,IF(AG1103="Benzylpenicillin Procaine /
 Benzathine Penicillin",0.61,IF(AG1103="Benzathine Penicillin",0.61,IF(AG1103="Procaine benzylpenicillin",0.61,IF(AG1103=Prodrug!F1100,Prodrug!F1100,Prodrug!F1100))))))</f>
        <v/>
      </c>
      <c r="AT1103" s="239" t="str">
        <f>IFERROR((((Calculations!K1100*Calculations!G1100)/Calculations!E1100)*'Data Entry'!X1103),"")</f>
        <v/>
      </c>
      <c r="AU1103" s="235" t="str">
        <f>IFERROR(VLOOKUP(AG1103,Lists!$P$2:$Q$182,2,0),"")</f>
        <v/>
      </c>
      <c r="AV1103" s="233" t="str">
        <f>IF(AL1103="UI",VLOOKUP(AJ1103,'Convert Internation Units'!$A$2:$D$33,4,FALSE),IF(AJ1103="Penethamate hydroiodide",0.63,IF(AJ1103="Benzylpenicillin Procaine /
 Benzathine Penicillin",0.61,IF(AJ1103="Benzathine Penicillin",0.61,IF(AJ1103="Procaine benzylpenicillin",0.61,IF(AJ1103=Prodrug!G1100,Prodrug!G1100,Prodrug!G1100))))))</f>
        <v/>
      </c>
      <c r="AW1103" s="239" t="str">
        <f>IFERROR((((Calculations!O1100*Calculations!G1100)/Calculations!E1100)*'Data Entry'!X1103),"")</f>
        <v/>
      </c>
      <c r="AX1103" s="235" t="str">
        <f>IFERROR(VLOOKUP(AJ1103,Lists!$P$2:$Q$182,2,0),"")</f>
        <v/>
      </c>
      <c r="AY1103" s="233" t="str">
        <f>IF(AO1103="UI",VLOOKUP(AM1103,'Convert Internation Units'!$A$2:$D$33,4,FALSE),IF(AM1103="Penethamate hydroiodide",0.63,IF(AM1103="Benzylpenicillin Procaine /
 Benzathine Penicillin",0.61,IF(AM1103="Benzathine Penicillin",0.61,IF(AM1103="Procaine benzylpenicillin",0.61,IF(AM1103=Prodrug!H1100,Prodrug!H1100,Prodrug!H1100))))))</f>
        <v/>
      </c>
      <c r="AZ1103" s="239" t="str">
        <f>IFERROR((((Calculations!S1100*Calculations!G1100)/Calculations!E1100)*'Data Entry'!X1103),"")</f>
        <v/>
      </c>
      <c r="BA1103" s="235" t="str">
        <f>IFERROR(VLOOKUP(AM1103,Lists!$P$2:$Q$182,2,0),"")</f>
        <v/>
      </c>
    </row>
    <row r="1104" spans="1:53" s="5" customFormat="1">
      <c r="A1104" s="6">
        <v>1098</v>
      </c>
      <c r="B1104" s="231"/>
      <c r="C1104" s="7"/>
      <c r="D1104" s="7"/>
      <c r="E1104" s="7"/>
      <c r="F1104" s="67"/>
      <c r="G1104" s="79"/>
      <c r="H1104" s="79"/>
      <c r="I1104" s="75"/>
      <c r="J1104" s="76"/>
      <c r="K1104" s="76"/>
      <c r="L1104" s="76"/>
      <c r="M1104" s="76"/>
      <c r="N1104" s="76"/>
      <c r="O1104" s="76"/>
      <c r="P1104" s="76"/>
      <c r="Q1104" s="76"/>
      <c r="R1104" s="76"/>
      <c r="S1104" s="76"/>
      <c r="T1104" s="76"/>
      <c r="U1104" s="76"/>
      <c r="V1104" s="76"/>
      <c r="W1104" s="80"/>
      <c r="X1104" s="69"/>
      <c r="Y1104" s="25"/>
      <c r="Z1104" s="25"/>
      <c r="AA1104" s="8"/>
      <c r="AB1104" s="28"/>
      <c r="AC1104" s="23"/>
      <c r="AD1104" s="8"/>
      <c r="AE1104" s="8"/>
      <c r="AF1104" s="25"/>
      <c r="AG1104" s="6"/>
      <c r="AH1104" s="23"/>
      <c r="AI1104" s="173"/>
      <c r="AJ1104" s="26"/>
      <c r="AK1104" s="23"/>
      <c r="AL1104" s="25"/>
      <c r="AM1104" s="6"/>
      <c r="AN1104" s="23"/>
      <c r="AO1104" s="247"/>
      <c r="AP1104" s="243" t="str">
        <f>IF(AD1104="UI",VLOOKUP(AB1104,'Convert Internation Units'!$A$2:$D$33,4,FALSE),IF(AB1104="Penethamate hydroiodide",0.63,IF(AB1104="Benzylpenicillin Procaine /
 Benzathine Penicillin",0.61,IF(AB1104="Benzathine Penicillin",0.61,IF(AB1104="Procaine benzylpenicillin",0.61,IF(AB1104=Prodrug!E1101,Prodrug!E1101,Prodrug!E1101))))))</f>
        <v/>
      </c>
      <c r="AQ1104" s="240" t="str">
        <f>IFERROR((((Calculations!C1101*Calculations!G1101)/Calculations!E1101)*'Data Entry'!X1104),"")</f>
        <v/>
      </c>
      <c r="AR1104" s="141" t="str">
        <f>IFERROR(VLOOKUP(AB1104,Lists!$P$2:$Q$182,2,0),"")</f>
        <v/>
      </c>
      <c r="AS1104" s="143" t="str">
        <f>IF(AI1104="UI",VLOOKUP(AG1104,'Convert Internation Units'!$A$2:$D$33,4,FALSE),IF(AG1104="Penethamate hydroiodide",0.63,IF(AG1104="Benzylpenicillin Procaine /
 Benzathine Penicillin",0.61,IF(AG1104="Benzathine Penicillin",0.61,IF(AG1104="Procaine benzylpenicillin",0.61,IF(AG1104=Prodrug!F1101,Prodrug!F1101,Prodrug!F1101))))))</f>
        <v/>
      </c>
      <c r="AT1104" s="240" t="str">
        <f>IFERROR((((Calculations!K1101*Calculations!G1101)/Calculations!E1101)*'Data Entry'!X1104),"")</f>
        <v/>
      </c>
      <c r="AU1104" s="146" t="str">
        <f>IFERROR(VLOOKUP(AG1104,Lists!$P$2:$Q$182,2,0),"")</f>
        <v/>
      </c>
      <c r="AV1104" s="143" t="str">
        <f>IF(AL1104="UI",VLOOKUP(AJ1104,'Convert Internation Units'!$A$2:$D$33,4,FALSE),IF(AJ1104="Penethamate hydroiodide",0.63,IF(AJ1104="Benzylpenicillin Procaine /
 Benzathine Penicillin",0.61,IF(AJ1104="Benzathine Penicillin",0.61,IF(AJ1104="Procaine benzylpenicillin",0.61,IF(AJ1104=Prodrug!G1101,Prodrug!G1101,Prodrug!G1101))))))</f>
        <v/>
      </c>
      <c r="AW1104" s="240" t="str">
        <f>IFERROR((((Calculations!O1101*Calculations!G1101)/Calculations!E1101)*'Data Entry'!X1104),"")</f>
        <v/>
      </c>
      <c r="AX1104" s="146" t="str">
        <f>IFERROR(VLOOKUP(AJ1104,Lists!$P$2:$Q$182,2,0),"")</f>
        <v/>
      </c>
      <c r="AY1104" s="143" t="str">
        <f>IF(AO1104="UI",VLOOKUP(AM1104,'Convert Internation Units'!$A$2:$D$33,4,FALSE),IF(AM1104="Penethamate hydroiodide",0.63,IF(AM1104="Benzylpenicillin Procaine /
 Benzathine Penicillin",0.61,IF(AM1104="Benzathine Penicillin",0.61,IF(AM1104="Procaine benzylpenicillin",0.61,IF(AM1104=Prodrug!H1101,Prodrug!H1101,Prodrug!H1101))))))</f>
        <v/>
      </c>
      <c r="AZ1104" s="240" t="str">
        <f>IFERROR((((Calculations!S1101*Calculations!G1101)/Calculations!E1101)*'Data Entry'!X1104),"")</f>
        <v/>
      </c>
      <c r="BA1104" s="146" t="str">
        <f>IFERROR(VLOOKUP(AM1104,Lists!$P$2:$Q$182,2,0),"")</f>
        <v/>
      </c>
    </row>
    <row r="1105" spans="1:53" s="5" customFormat="1">
      <c r="A1105" s="116">
        <v>1099</v>
      </c>
      <c r="B1105" s="232"/>
      <c r="C1105" s="105"/>
      <c r="D1105" s="105"/>
      <c r="E1105" s="105"/>
      <c r="F1105" s="106"/>
      <c r="G1105" s="107"/>
      <c r="H1105" s="107"/>
      <c r="I1105" s="108"/>
      <c r="J1105" s="110"/>
      <c r="K1105" s="110"/>
      <c r="L1105" s="110"/>
      <c r="M1105" s="110"/>
      <c r="N1105" s="110"/>
      <c r="O1105" s="110"/>
      <c r="P1105" s="110"/>
      <c r="Q1105" s="110"/>
      <c r="R1105" s="110"/>
      <c r="S1105" s="110"/>
      <c r="T1105" s="110"/>
      <c r="U1105" s="110"/>
      <c r="V1105" s="110"/>
      <c r="W1105" s="109"/>
      <c r="X1105" s="111"/>
      <c r="Y1105" s="112"/>
      <c r="Z1105" s="112"/>
      <c r="AA1105" s="113"/>
      <c r="AB1105" s="114"/>
      <c r="AC1105" s="115"/>
      <c r="AD1105" s="113"/>
      <c r="AE1105" s="113"/>
      <c r="AF1105" s="112"/>
      <c r="AG1105" s="116"/>
      <c r="AH1105" s="115"/>
      <c r="AI1105" s="174"/>
      <c r="AJ1105" s="104"/>
      <c r="AK1105" s="115"/>
      <c r="AL1105" s="112"/>
      <c r="AM1105" s="116"/>
      <c r="AN1105" s="115"/>
      <c r="AO1105" s="248"/>
      <c r="AP1105" s="242" t="str">
        <f>IF(AD1105="UI",VLOOKUP(AB1105,'Convert Internation Units'!$A$2:$D$33,4,FALSE),IF(AB1105="Penethamate hydroiodide",0.63,IF(AB1105="Benzylpenicillin Procaine /
 Benzathine Penicillin",0.61,IF(AB1105="Benzathine Penicillin",0.61,IF(AB1105="Procaine benzylpenicillin",0.61,IF(AB1105=Prodrug!E1102,Prodrug!E1102,Prodrug!E1102))))))</f>
        <v/>
      </c>
      <c r="AQ1105" s="239" t="str">
        <f>IFERROR((((Calculations!C1102*Calculations!G1102)/Calculations!E1102)*'Data Entry'!X1105),"")</f>
        <v/>
      </c>
      <c r="AR1105" s="234" t="str">
        <f>IFERROR(VLOOKUP(AB1105,Lists!$P$2:$Q$182,2,0),"")</f>
        <v/>
      </c>
      <c r="AS1105" s="233" t="str">
        <f>IF(AI1105="UI",VLOOKUP(AG1105,'Convert Internation Units'!$A$2:$D$33,4,FALSE),IF(AG1105="Penethamate hydroiodide",0.63,IF(AG1105="Benzylpenicillin Procaine /
 Benzathine Penicillin",0.61,IF(AG1105="Benzathine Penicillin",0.61,IF(AG1105="Procaine benzylpenicillin",0.61,IF(AG1105=Prodrug!F1102,Prodrug!F1102,Prodrug!F1102))))))</f>
        <v/>
      </c>
      <c r="AT1105" s="239" t="str">
        <f>IFERROR((((Calculations!K1102*Calculations!G1102)/Calculations!E1102)*'Data Entry'!X1105),"")</f>
        <v/>
      </c>
      <c r="AU1105" s="235" t="str">
        <f>IFERROR(VLOOKUP(AG1105,Lists!$P$2:$Q$182,2,0),"")</f>
        <v/>
      </c>
      <c r="AV1105" s="233" t="str">
        <f>IF(AL1105="UI",VLOOKUP(AJ1105,'Convert Internation Units'!$A$2:$D$33,4,FALSE),IF(AJ1105="Penethamate hydroiodide",0.63,IF(AJ1105="Benzylpenicillin Procaine /
 Benzathine Penicillin",0.61,IF(AJ1105="Benzathine Penicillin",0.61,IF(AJ1105="Procaine benzylpenicillin",0.61,IF(AJ1105=Prodrug!G1102,Prodrug!G1102,Prodrug!G1102))))))</f>
        <v/>
      </c>
      <c r="AW1105" s="239" t="str">
        <f>IFERROR((((Calculations!O1102*Calculations!G1102)/Calculations!E1102)*'Data Entry'!X1105),"")</f>
        <v/>
      </c>
      <c r="AX1105" s="235" t="str">
        <f>IFERROR(VLOOKUP(AJ1105,Lists!$P$2:$Q$182,2,0),"")</f>
        <v/>
      </c>
      <c r="AY1105" s="233" t="str">
        <f>IF(AO1105="UI",VLOOKUP(AM1105,'Convert Internation Units'!$A$2:$D$33,4,FALSE),IF(AM1105="Penethamate hydroiodide",0.63,IF(AM1105="Benzylpenicillin Procaine /
 Benzathine Penicillin",0.61,IF(AM1105="Benzathine Penicillin",0.61,IF(AM1105="Procaine benzylpenicillin",0.61,IF(AM1105=Prodrug!H1102,Prodrug!H1102,Prodrug!H1102))))))</f>
        <v/>
      </c>
      <c r="AZ1105" s="239" t="str">
        <f>IFERROR((((Calculations!S1102*Calculations!G1102)/Calculations!E1102)*'Data Entry'!X1105),"")</f>
        <v/>
      </c>
      <c r="BA1105" s="235" t="str">
        <f>IFERROR(VLOOKUP(AM1105,Lists!$P$2:$Q$182,2,0),"")</f>
        <v/>
      </c>
    </row>
    <row r="1106" spans="1:53" s="5" customFormat="1">
      <c r="A1106" s="6">
        <v>1100</v>
      </c>
      <c r="B1106" s="231"/>
      <c r="C1106" s="7"/>
      <c r="D1106" s="7"/>
      <c r="E1106" s="7"/>
      <c r="F1106" s="67"/>
      <c r="G1106" s="79"/>
      <c r="H1106" s="79"/>
      <c r="I1106" s="75"/>
      <c r="J1106" s="76"/>
      <c r="K1106" s="76"/>
      <c r="L1106" s="76"/>
      <c r="M1106" s="76"/>
      <c r="N1106" s="76"/>
      <c r="O1106" s="76"/>
      <c r="P1106" s="76"/>
      <c r="Q1106" s="76"/>
      <c r="R1106" s="76"/>
      <c r="S1106" s="76"/>
      <c r="T1106" s="76"/>
      <c r="U1106" s="76"/>
      <c r="V1106" s="76"/>
      <c r="W1106" s="80"/>
      <c r="X1106" s="69"/>
      <c r="Y1106" s="25"/>
      <c r="Z1106" s="25"/>
      <c r="AA1106" s="8"/>
      <c r="AB1106" s="28"/>
      <c r="AC1106" s="23"/>
      <c r="AD1106" s="8"/>
      <c r="AE1106" s="8"/>
      <c r="AF1106" s="25"/>
      <c r="AG1106" s="6"/>
      <c r="AH1106" s="23"/>
      <c r="AI1106" s="173"/>
      <c r="AJ1106" s="26"/>
      <c r="AK1106" s="23"/>
      <c r="AL1106" s="25"/>
      <c r="AM1106" s="6"/>
      <c r="AN1106" s="23"/>
      <c r="AO1106" s="247"/>
      <c r="AP1106" s="243" t="str">
        <f>IF(AD1106="UI",VLOOKUP(AB1106,'Convert Internation Units'!$A$2:$D$33,4,FALSE),IF(AB1106="Penethamate hydroiodide",0.63,IF(AB1106="Benzylpenicillin Procaine /
 Benzathine Penicillin",0.61,IF(AB1106="Benzathine Penicillin",0.61,IF(AB1106="Procaine benzylpenicillin",0.61,IF(AB1106=Prodrug!E1103,Prodrug!E1103,Prodrug!E1103))))))</f>
        <v/>
      </c>
      <c r="AQ1106" s="240" t="str">
        <f>IFERROR((((Calculations!C1103*Calculations!G1103)/Calculations!E1103)*'Data Entry'!X1106),"")</f>
        <v/>
      </c>
      <c r="AR1106" s="141" t="str">
        <f>IFERROR(VLOOKUP(AB1106,Lists!$P$2:$Q$182,2,0),"")</f>
        <v/>
      </c>
      <c r="AS1106" s="143" t="str">
        <f>IF(AI1106="UI",VLOOKUP(AG1106,'Convert Internation Units'!$A$2:$D$33,4,FALSE),IF(AG1106="Penethamate hydroiodide",0.63,IF(AG1106="Benzylpenicillin Procaine /
 Benzathine Penicillin",0.61,IF(AG1106="Benzathine Penicillin",0.61,IF(AG1106="Procaine benzylpenicillin",0.61,IF(AG1106=Prodrug!F1103,Prodrug!F1103,Prodrug!F1103))))))</f>
        <v/>
      </c>
      <c r="AT1106" s="240" t="str">
        <f>IFERROR((((Calculations!K1103*Calculations!G1103)/Calculations!E1103)*'Data Entry'!X1106),"")</f>
        <v/>
      </c>
      <c r="AU1106" s="146" t="str">
        <f>IFERROR(VLOOKUP(AG1106,Lists!$P$2:$Q$182,2,0),"")</f>
        <v/>
      </c>
      <c r="AV1106" s="143" t="str">
        <f>IF(AL1106="UI",VLOOKUP(AJ1106,'Convert Internation Units'!$A$2:$D$33,4,FALSE),IF(AJ1106="Penethamate hydroiodide",0.63,IF(AJ1106="Benzylpenicillin Procaine /
 Benzathine Penicillin",0.61,IF(AJ1106="Benzathine Penicillin",0.61,IF(AJ1106="Procaine benzylpenicillin",0.61,IF(AJ1106=Prodrug!G1103,Prodrug!G1103,Prodrug!G1103))))))</f>
        <v/>
      </c>
      <c r="AW1106" s="240" t="str">
        <f>IFERROR((((Calculations!O1103*Calculations!G1103)/Calculations!E1103)*'Data Entry'!X1106),"")</f>
        <v/>
      </c>
      <c r="AX1106" s="146" t="str">
        <f>IFERROR(VLOOKUP(AJ1106,Lists!$P$2:$Q$182,2,0),"")</f>
        <v/>
      </c>
      <c r="AY1106" s="143" t="str">
        <f>IF(AO1106="UI",VLOOKUP(AM1106,'Convert Internation Units'!$A$2:$D$33,4,FALSE),IF(AM1106="Penethamate hydroiodide",0.63,IF(AM1106="Benzylpenicillin Procaine /
 Benzathine Penicillin",0.61,IF(AM1106="Benzathine Penicillin",0.61,IF(AM1106="Procaine benzylpenicillin",0.61,IF(AM1106=Prodrug!H1103,Prodrug!H1103,Prodrug!H1103))))))</f>
        <v/>
      </c>
      <c r="AZ1106" s="240" t="str">
        <f>IFERROR((((Calculations!S1103*Calculations!G1103)/Calculations!E1103)*'Data Entry'!X1106),"")</f>
        <v/>
      </c>
      <c r="BA1106" s="146" t="str">
        <f>IFERROR(VLOOKUP(AM1106,Lists!$P$2:$Q$182,2,0),"")</f>
        <v/>
      </c>
    </row>
    <row r="1107" spans="1:53" s="5" customFormat="1">
      <c r="A1107" s="116">
        <v>1101</v>
      </c>
      <c r="B1107" s="232"/>
      <c r="C1107" s="105"/>
      <c r="D1107" s="105"/>
      <c r="E1107" s="105"/>
      <c r="F1107" s="106"/>
      <c r="G1107" s="107"/>
      <c r="H1107" s="107"/>
      <c r="I1107" s="108"/>
      <c r="J1107" s="110"/>
      <c r="K1107" s="110"/>
      <c r="L1107" s="110"/>
      <c r="M1107" s="110"/>
      <c r="N1107" s="110"/>
      <c r="O1107" s="110"/>
      <c r="P1107" s="110"/>
      <c r="Q1107" s="110"/>
      <c r="R1107" s="110"/>
      <c r="S1107" s="110"/>
      <c r="T1107" s="110"/>
      <c r="U1107" s="110"/>
      <c r="V1107" s="110"/>
      <c r="W1107" s="109"/>
      <c r="X1107" s="111"/>
      <c r="Y1107" s="112"/>
      <c r="Z1107" s="112"/>
      <c r="AA1107" s="113"/>
      <c r="AB1107" s="114"/>
      <c r="AC1107" s="115"/>
      <c r="AD1107" s="113"/>
      <c r="AE1107" s="113"/>
      <c r="AF1107" s="112"/>
      <c r="AG1107" s="116"/>
      <c r="AH1107" s="115"/>
      <c r="AI1107" s="174"/>
      <c r="AJ1107" s="104"/>
      <c r="AK1107" s="115"/>
      <c r="AL1107" s="112"/>
      <c r="AM1107" s="116"/>
      <c r="AN1107" s="115"/>
      <c r="AO1107" s="248"/>
      <c r="AP1107" s="242" t="str">
        <f>IF(AD1107="UI",VLOOKUP(AB1107,'Convert Internation Units'!$A$2:$D$33,4,FALSE),IF(AB1107="Penethamate hydroiodide",0.63,IF(AB1107="Benzylpenicillin Procaine /
 Benzathine Penicillin",0.61,IF(AB1107="Benzathine Penicillin",0.61,IF(AB1107="Procaine benzylpenicillin",0.61,IF(AB1107=Prodrug!E1104,Prodrug!E1104,Prodrug!E1104))))))</f>
        <v/>
      </c>
      <c r="AQ1107" s="239" t="str">
        <f>IFERROR((((Calculations!C1104*Calculations!G1104)/Calculations!E1104)*'Data Entry'!X1107),"")</f>
        <v/>
      </c>
      <c r="AR1107" s="234" t="str">
        <f>IFERROR(VLOOKUP(AB1107,Lists!$P$2:$Q$182,2,0),"")</f>
        <v/>
      </c>
      <c r="AS1107" s="233" t="str">
        <f>IF(AI1107="UI",VLOOKUP(AG1107,'Convert Internation Units'!$A$2:$D$33,4,FALSE),IF(AG1107="Penethamate hydroiodide",0.63,IF(AG1107="Benzylpenicillin Procaine /
 Benzathine Penicillin",0.61,IF(AG1107="Benzathine Penicillin",0.61,IF(AG1107="Procaine benzylpenicillin",0.61,IF(AG1107=Prodrug!F1104,Prodrug!F1104,Prodrug!F1104))))))</f>
        <v/>
      </c>
      <c r="AT1107" s="239" t="str">
        <f>IFERROR((((Calculations!K1104*Calculations!G1104)/Calculations!E1104)*'Data Entry'!X1107),"")</f>
        <v/>
      </c>
      <c r="AU1107" s="235" t="str">
        <f>IFERROR(VLOOKUP(AG1107,Lists!$P$2:$Q$182,2,0),"")</f>
        <v/>
      </c>
      <c r="AV1107" s="233" t="str">
        <f>IF(AL1107="UI",VLOOKUP(AJ1107,'Convert Internation Units'!$A$2:$D$33,4,FALSE),IF(AJ1107="Penethamate hydroiodide",0.63,IF(AJ1107="Benzylpenicillin Procaine /
 Benzathine Penicillin",0.61,IF(AJ1107="Benzathine Penicillin",0.61,IF(AJ1107="Procaine benzylpenicillin",0.61,IF(AJ1107=Prodrug!G1104,Prodrug!G1104,Prodrug!G1104))))))</f>
        <v/>
      </c>
      <c r="AW1107" s="239" t="str">
        <f>IFERROR((((Calculations!O1104*Calculations!G1104)/Calculations!E1104)*'Data Entry'!X1107),"")</f>
        <v/>
      </c>
      <c r="AX1107" s="235" t="str">
        <f>IFERROR(VLOOKUP(AJ1107,Lists!$P$2:$Q$182,2,0),"")</f>
        <v/>
      </c>
      <c r="AY1107" s="233" t="str">
        <f>IF(AO1107="UI",VLOOKUP(AM1107,'Convert Internation Units'!$A$2:$D$33,4,FALSE),IF(AM1107="Penethamate hydroiodide",0.63,IF(AM1107="Benzylpenicillin Procaine /
 Benzathine Penicillin",0.61,IF(AM1107="Benzathine Penicillin",0.61,IF(AM1107="Procaine benzylpenicillin",0.61,IF(AM1107=Prodrug!H1104,Prodrug!H1104,Prodrug!H1104))))))</f>
        <v/>
      </c>
      <c r="AZ1107" s="239" t="str">
        <f>IFERROR((((Calculations!S1104*Calculations!G1104)/Calculations!E1104)*'Data Entry'!X1107),"")</f>
        <v/>
      </c>
      <c r="BA1107" s="235" t="str">
        <f>IFERROR(VLOOKUP(AM1107,Lists!$P$2:$Q$182,2,0),"")</f>
        <v/>
      </c>
    </row>
    <row r="1108" spans="1:53" s="5" customFormat="1">
      <c r="A1108" s="6">
        <v>1102</v>
      </c>
      <c r="B1108" s="231"/>
      <c r="C1108" s="7"/>
      <c r="D1108" s="7"/>
      <c r="E1108" s="7"/>
      <c r="F1108" s="67"/>
      <c r="G1108" s="79"/>
      <c r="H1108" s="79"/>
      <c r="I1108" s="75"/>
      <c r="J1108" s="76"/>
      <c r="K1108" s="76"/>
      <c r="L1108" s="76"/>
      <c r="M1108" s="76"/>
      <c r="N1108" s="76"/>
      <c r="O1108" s="76"/>
      <c r="P1108" s="76"/>
      <c r="Q1108" s="76"/>
      <c r="R1108" s="76"/>
      <c r="S1108" s="76"/>
      <c r="T1108" s="76"/>
      <c r="U1108" s="76"/>
      <c r="V1108" s="76"/>
      <c r="W1108" s="80"/>
      <c r="X1108" s="69"/>
      <c r="Y1108" s="25"/>
      <c r="Z1108" s="25"/>
      <c r="AA1108" s="8"/>
      <c r="AB1108" s="28"/>
      <c r="AC1108" s="23"/>
      <c r="AD1108" s="8"/>
      <c r="AE1108" s="8"/>
      <c r="AF1108" s="25"/>
      <c r="AG1108" s="6"/>
      <c r="AH1108" s="23"/>
      <c r="AI1108" s="173"/>
      <c r="AJ1108" s="26"/>
      <c r="AK1108" s="23"/>
      <c r="AL1108" s="25"/>
      <c r="AM1108" s="6"/>
      <c r="AN1108" s="23"/>
      <c r="AO1108" s="247"/>
      <c r="AP1108" s="243" t="str">
        <f>IF(AD1108="UI",VLOOKUP(AB1108,'Convert Internation Units'!$A$2:$D$33,4,FALSE),IF(AB1108="Penethamate hydroiodide",0.63,IF(AB1108="Benzylpenicillin Procaine /
 Benzathine Penicillin",0.61,IF(AB1108="Benzathine Penicillin",0.61,IF(AB1108="Procaine benzylpenicillin",0.61,IF(AB1108=Prodrug!E1105,Prodrug!E1105,Prodrug!E1105))))))</f>
        <v/>
      </c>
      <c r="AQ1108" s="240" t="str">
        <f>IFERROR((((Calculations!C1105*Calculations!G1105)/Calculations!E1105)*'Data Entry'!X1108),"")</f>
        <v/>
      </c>
      <c r="AR1108" s="141" t="str">
        <f>IFERROR(VLOOKUP(AB1108,Lists!$P$2:$Q$182,2,0),"")</f>
        <v/>
      </c>
      <c r="AS1108" s="143" t="str">
        <f>IF(AI1108="UI",VLOOKUP(AG1108,'Convert Internation Units'!$A$2:$D$33,4,FALSE),IF(AG1108="Penethamate hydroiodide",0.63,IF(AG1108="Benzylpenicillin Procaine /
 Benzathine Penicillin",0.61,IF(AG1108="Benzathine Penicillin",0.61,IF(AG1108="Procaine benzylpenicillin",0.61,IF(AG1108=Prodrug!F1105,Prodrug!F1105,Prodrug!F1105))))))</f>
        <v/>
      </c>
      <c r="AT1108" s="240" t="str">
        <f>IFERROR((((Calculations!K1105*Calculations!G1105)/Calculations!E1105)*'Data Entry'!X1108),"")</f>
        <v/>
      </c>
      <c r="AU1108" s="146" t="str">
        <f>IFERROR(VLOOKUP(AG1108,Lists!$P$2:$Q$182,2,0),"")</f>
        <v/>
      </c>
      <c r="AV1108" s="143" t="str">
        <f>IF(AL1108="UI",VLOOKUP(AJ1108,'Convert Internation Units'!$A$2:$D$33,4,FALSE),IF(AJ1108="Penethamate hydroiodide",0.63,IF(AJ1108="Benzylpenicillin Procaine /
 Benzathine Penicillin",0.61,IF(AJ1108="Benzathine Penicillin",0.61,IF(AJ1108="Procaine benzylpenicillin",0.61,IF(AJ1108=Prodrug!G1105,Prodrug!G1105,Prodrug!G1105))))))</f>
        <v/>
      </c>
      <c r="AW1108" s="240" t="str">
        <f>IFERROR((((Calculations!O1105*Calculations!G1105)/Calculations!E1105)*'Data Entry'!X1108),"")</f>
        <v/>
      </c>
      <c r="AX1108" s="146" t="str">
        <f>IFERROR(VLOOKUP(AJ1108,Lists!$P$2:$Q$182,2,0),"")</f>
        <v/>
      </c>
      <c r="AY1108" s="143" t="str">
        <f>IF(AO1108="UI",VLOOKUP(AM1108,'Convert Internation Units'!$A$2:$D$33,4,FALSE),IF(AM1108="Penethamate hydroiodide",0.63,IF(AM1108="Benzylpenicillin Procaine /
 Benzathine Penicillin",0.61,IF(AM1108="Benzathine Penicillin",0.61,IF(AM1108="Procaine benzylpenicillin",0.61,IF(AM1108=Prodrug!H1105,Prodrug!H1105,Prodrug!H1105))))))</f>
        <v/>
      </c>
      <c r="AZ1108" s="240" t="str">
        <f>IFERROR((((Calculations!S1105*Calculations!G1105)/Calculations!E1105)*'Data Entry'!X1108),"")</f>
        <v/>
      </c>
      <c r="BA1108" s="146" t="str">
        <f>IFERROR(VLOOKUP(AM1108,Lists!$P$2:$Q$182,2,0),"")</f>
        <v/>
      </c>
    </row>
    <row r="1109" spans="1:53" s="5" customFormat="1">
      <c r="A1109" s="116">
        <v>1103</v>
      </c>
      <c r="B1109" s="232"/>
      <c r="C1109" s="105"/>
      <c r="D1109" s="105"/>
      <c r="E1109" s="105"/>
      <c r="F1109" s="106"/>
      <c r="G1109" s="107"/>
      <c r="H1109" s="107"/>
      <c r="I1109" s="108"/>
      <c r="J1109" s="110"/>
      <c r="K1109" s="110"/>
      <c r="L1109" s="110"/>
      <c r="M1109" s="110"/>
      <c r="N1109" s="110"/>
      <c r="O1109" s="110"/>
      <c r="P1109" s="110"/>
      <c r="Q1109" s="110"/>
      <c r="R1109" s="110"/>
      <c r="S1109" s="110"/>
      <c r="T1109" s="110"/>
      <c r="U1109" s="110"/>
      <c r="V1109" s="110"/>
      <c r="W1109" s="109"/>
      <c r="X1109" s="111"/>
      <c r="Y1109" s="112"/>
      <c r="Z1109" s="112"/>
      <c r="AA1109" s="113"/>
      <c r="AB1109" s="114"/>
      <c r="AC1109" s="115"/>
      <c r="AD1109" s="113"/>
      <c r="AE1109" s="113"/>
      <c r="AF1109" s="112"/>
      <c r="AG1109" s="116"/>
      <c r="AH1109" s="115"/>
      <c r="AI1109" s="174"/>
      <c r="AJ1109" s="104"/>
      <c r="AK1109" s="115"/>
      <c r="AL1109" s="112"/>
      <c r="AM1109" s="116"/>
      <c r="AN1109" s="115"/>
      <c r="AO1109" s="248"/>
      <c r="AP1109" s="242" t="str">
        <f>IF(AD1109="UI",VLOOKUP(AB1109,'Convert Internation Units'!$A$2:$D$33,4,FALSE),IF(AB1109="Penethamate hydroiodide",0.63,IF(AB1109="Benzylpenicillin Procaine /
 Benzathine Penicillin",0.61,IF(AB1109="Benzathine Penicillin",0.61,IF(AB1109="Procaine benzylpenicillin",0.61,IF(AB1109=Prodrug!E1106,Prodrug!E1106,Prodrug!E1106))))))</f>
        <v/>
      </c>
      <c r="AQ1109" s="239" t="str">
        <f>IFERROR((((Calculations!C1106*Calculations!G1106)/Calculations!E1106)*'Data Entry'!X1109),"")</f>
        <v/>
      </c>
      <c r="AR1109" s="234" t="str">
        <f>IFERROR(VLOOKUP(AB1109,Lists!$P$2:$Q$182,2,0),"")</f>
        <v/>
      </c>
      <c r="AS1109" s="233" t="str">
        <f>IF(AI1109="UI",VLOOKUP(AG1109,'Convert Internation Units'!$A$2:$D$33,4,FALSE),IF(AG1109="Penethamate hydroiodide",0.63,IF(AG1109="Benzylpenicillin Procaine /
 Benzathine Penicillin",0.61,IF(AG1109="Benzathine Penicillin",0.61,IF(AG1109="Procaine benzylpenicillin",0.61,IF(AG1109=Prodrug!F1106,Prodrug!F1106,Prodrug!F1106))))))</f>
        <v/>
      </c>
      <c r="AT1109" s="239" t="str">
        <f>IFERROR((((Calculations!K1106*Calculations!G1106)/Calculations!E1106)*'Data Entry'!X1109),"")</f>
        <v/>
      </c>
      <c r="AU1109" s="235" t="str">
        <f>IFERROR(VLOOKUP(AG1109,Lists!$P$2:$Q$182,2,0),"")</f>
        <v/>
      </c>
      <c r="AV1109" s="233" t="str">
        <f>IF(AL1109="UI",VLOOKUP(AJ1109,'Convert Internation Units'!$A$2:$D$33,4,FALSE),IF(AJ1109="Penethamate hydroiodide",0.63,IF(AJ1109="Benzylpenicillin Procaine /
 Benzathine Penicillin",0.61,IF(AJ1109="Benzathine Penicillin",0.61,IF(AJ1109="Procaine benzylpenicillin",0.61,IF(AJ1109=Prodrug!G1106,Prodrug!G1106,Prodrug!G1106))))))</f>
        <v/>
      </c>
      <c r="AW1109" s="239" t="str">
        <f>IFERROR((((Calculations!O1106*Calculations!G1106)/Calculations!E1106)*'Data Entry'!X1109),"")</f>
        <v/>
      </c>
      <c r="AX1109" s="235" t="str">
        <f>IFERROR(VLOOKUP(AJ1109,Lists!$P$2:$Q$182,2,0),"")</f>
        <v/>
      </c>
      <c r="AY1109" s="233" t="str">
        <f>IF(AO1109="UI",VLOOKUP(AM1109,'Convert Internation Units'!$A$2:$D$33,4,FALSE),IF(AM1109="Penethamate hydroiodide",0.63,IF(AM1109="Benzylpenicillin Procaine /
 Benzathine Penicillin",0.61,IF(AM1109="Benzathine Penicillin",0.61,IF(AM1109="Procaine benzylpenicillin",0.61,IF(AM1109=Prodrug!H1106,Prodrug!H1106,Prodrug!H1106))))))</f>
        <v/>
      </c>
      <c r="AZ1109" s="239" t="str">
        <f>IFERROR((((Calculations!S1106*Calculations!G1106)/Calculations!E1106)*'Data Entry'!X1109),"")</f>
        <v/>
      </c>
      <c r="BA1109" s="235" t="str">
        <f>IFERROR(VLOOKUP(AM1109,Lists!$P$2:$Q$182,2,0),"")</f>
        <v/>
      </c>
    </row>
    <row r="1110" spans="1:53" s="5" customFormat="1">
      <c r="A1110" s="6">
        <v>1104</v>
      </c>
      <c r="B1110" s="231"/>
      <c r="C1110" s="7"/>
      <c r="D1110" s="7"/>
      <c r="E1110" s="7"/>
      <c r="F1110" s="67"/>
      <c r="G1110" s="79"/>
      <c r="H1110" s="79"/>
      <c r="I1110" s="75"/>
      <c r="J1110" s="76"/>
      <c r="K1110" s="76"/>
      <c r="L1110" s="76"/>
      <c r="M1110" s="76"/>
      <c r="N1110" s="76"/>
      <c r="O1110" s="76"/>
      <c r="P1110" s="76"/>
      <c r="Q1110" s="76"/>
      <c r="R1110" s="76"/>
      <c r="S1110" s="76"/>
      <c r="T1110" s="76"/>
      <c r="U1110" s="76"/>
      <c r="V1110" s="76"/>
      <c r="W1110" s="80"/>
      <c r="X1110" s="69"/>
      <c r="Y1110" s="25"/>
      <c r="Z1110" s="25"/>
      <c r="AA1110" s="8"/>
      <c r="AB1110" s="28"/>
      <c r="AC1110" s="23"/>
      <c r="AD1110" s="8"/>
      <c r="AE1110" s="8"/>
      <c r="AF1110" s="25"/>
      <c r="AG1110" s="6"/>
      <c r="AH1110" s="23"/>
      <c r="AI1110" s="173"/>
      <c r="AJ1110" s="26"/>
      <c r="AK1110" s="23"/>
      <c r="AL1110" s="25"/>
      <c r="AM1110" s="6"/>
      <c r="AN1110" s="23"/>
      <c r="AO1110" s="247"/>
      <c r="AP1110" s="243" t="str">
        <f>IF(AD1110="UI",VLOOKUP(AB1110,'Convert Internation Units'!$A$2:$D$33,4,FALSE),IF(AB1110="Penethamate hydroiodide",0.63,IF(AB1110="Benzylpenicillin Procaine /
 Benzathine Penicillin",0.61,IF(AB1110="Benzathine Penicillin",0.61,IF(AB1110="Procaine benzylpenicillin",0.61,IF(AB1110=Prodrug!E1107,Prodrug!E1107,Prodrug!E1107))))))</f>
        <v/>
      </c>
      <c r="AQ1110" s="240" t="str">
        <f>IFERROR((((Calculations!C1107*Calculations!G1107)/Calculations!E1107)*'Data Entry'!X1110),"")</f>
        <v/>
      </c>
      <c r="AR1110" s="141" t="str">
        <f>IFERROR(VLOOKUP(AB1110,Lists!$P$2:$Q$182,2,0),"")</f>
        <v/>
      </c>
      <c r="AS1110" s="143" t="str">
        <f>IF(AI1110="UI",VLOOKUP(AG1110,'Convert Internation Units'!$A$2:$D$33,4,FALSE),IF(AG1110="Penethamate hydroiodide",0.63,IF(AG1110="Benzylpenicillin Procaine /
 Benzathine Penicillin",0.61,IF(AG1110="Benzathine Penicillin",0.61,IF(AG1110="Procaine benzylpenicillin",0.61,IF(AG1110=Prodrug!F1107,Prodrug!F1107,Prodrug!F1107))))))</f>
        <v/>
      </c>
      <c r="AT1110" s="240" t="str">
        <f>IFERROR((((Calculations!K1107*Calculations!G1107)/Calculations!E1107)*'Data Entry'!X1110),"")</f>
        <v/>
      </c>
      <c r="AU1110" s="146" t="str">
        <f>IFERROR(VLOOKUP(AG1110,Lists!$P$2:$Q$182,2,0),"")</f>
        <v/>
      </c>
      <c r="AV1110" s="143" t="str">
        <f>IF(AL1110="UI",VLOOKUP(AJ1110,'Convert Internation Units'!$A$2:$D$33,4,FALSE),IF(AJ1110="Penethamate hydroiodide",0.63,IF(AJ1110="Benzylpenicillin Procaine /
 Benzathine Penicillin",0.61,IF(AJ1110="Benzathine Penicillin",0.61,IF(AJ1110="Procaine benzylpenicillin",0.61,IF(AJ1110=Prodrug!G1107,Prodrug!G1107,Prodrug!G1107))))))</f>
        <v/>
      </c>
      <c r="AW1110" s="240" t="str">
        <f>IFERROR((((Calculations!O1107*Calculations!G1107)/Calculations!E1107)*'Data Entry'!X1110),"")</f>
        <v/>
      </c>
      <c r="AX1110" s="146" t="str">
        <f>IFERROR(VLOOKUP(AJ1110,Lists!$P$2:$Q$182,2,0),"")</f>
        <v/>
      </c>
      <c r="AY1110" s="143" t="str">
        <f>IF(AO1110="UI",VLOOKUP(AM1110,'Convert Internation Units'!$A$2:$D$33,4,FALSE),IF(AM1110="Penethamate hydroiodide",0.63,IF(AM1110="Benzylpenicillin Procaine /
 Benzathine Penicillin",0.61,IF(AM1110="Benzathine Penicillin",0.61,IF(AM1110="Procaine benzylpenicillin",0.61,IF(AM1110=Prodrug!H1107,Prodrug!H1107,Prodrug!H1107))))))</f>
        <v/>
      </c>
      <c r="AZ1110" s="240" t="str">
        <f>IFERROR((((Calculations!S1107*Calculations!G1107)/Calculations!E1107)*'Data Entry'!X1110),"")</f>
        <v/>
      </c>
      <c r="BA1110" s="146" t="str">
        <f>IFERROR(VLOOKUP(AM1110,Lists!$P$2:$Q$182,2,0),"")</f>
        <v/>
      </c>
    </row>
    <row r="1111" spans="1:53" s="5" customFormat="1">
      <c r="A1111" s="116">
        <v>1105</v>
      </c>
      <c r="B1111" s="232"/>
      <c r="C1111" s="105"/>
      <c r="D1111" s="105"/>
      <c r="E1111" s="105"/>
      <c r="F1111" s="106"/>
      <c r="G1111" s="107"/>
      <c r="H1111" s="107"/>
      <c r="I1111" s="108"/>
      <c r="J1111" s="110"/>
      <c r="K1111" s="110"/>
      <c r="L1111" s="110"/>
      <c r="M1111" s="110"/>
      <c r="N1111" s="110"/>
      <c r="O1111" s="110"/>
      <c r="P1111" s="110"/>
      <c r="Q1111" s="110"/>
      <c r="R1111" s="110"/>
      <c r="S1111" s="110"/>
      <c r="T1111" s="110"/>
      <c r="U1111" s="110"/>
      <c r="V1111" s="110"/>
      <c r="W1111" s="109"/>
      <c r="X1111" s="111"/>
      <c r="Y1111" s="112"/>
      <c r="Z1111" s="112"/>
      <c r="AA1111" s="113"/>
      <c r="AB1111" s="114"/>
      <c r="AC1111" s="115"/>
      <c r="AD1111" s="113"/>
      <c r="AE1111" s="113"/>
      <c r="AF1111" s="112"/>
      <c r="AG1111" s="116"/>
      <c r="AH1111" s="115"/>
      <c r="AI1111" s="174"/>
      <c r="AJ1111" s="104"/>
      <c r="AK1111" s="115"/>
      <c r="AL1111" s="112"/>
      <c r="AM1111" s="116"/>
      <c r="AN1111" s="115"/>
      <c r="AO1111" s="248"/>
      <c r="AP1111" s="242" t="str">
        <f>IF(AD1111="UI",VLOOKUP(AB1111,'Convert Internation Units'!$A$2:$D$33,4,FALSE),IF(AB1111="Penethamate hydroiodide",0.63,IF(AB1111="Benzylpenicillin Procaine /
 Benzathine Penicillin",0.61,IF(AB1111="Benzathine Penicillin",0.61,IF(AB1111="Procaine benzylpenicillin",0.61,IF(AB1111=Prodrug!E1108,Prodrug!E1108,Prodrug!E1108))))))</f>
        <v/>
      </c>
      <c r="AQ1111" s="239" t="str">
        <f>IFERROR((((Calculations!C1108*Calculations!G1108)/Calculations!E1108)*'Data Entry'!X1111),"")</f>
        <v/>
      </c>
      <c r="AR1111" s="234" t="str">
        <f>IFERROR(VLOOKUP(AB1111,Lists!$P$2:$Q$182,2,0),"")</f>
        <v/>
      </c>
      <c r="AS1111" s="233" t="str">
        <f>IF(AI1111="UI",VLOOKUP(AG1111,'Convert Internation Units'!$A$2:$D$33,4,FALSE),IF(AG1111="Penethamate hydroiodide",0.63,IF(AG1111="Benzylpenicillin Procaine /
 Benzathine Penicillin",0.61,IF(AG1111="Benzathine Penicillin",0.61,IF(AG1111="Procaine benzylpenicillin",0.61,IF(AG1111=Prodrug!F1108,Prodrug!F1108,Prodrug!F1108))))))</f>
        <v/>
      </c>
      <c r="AT1111" s="239" t="str">
        <f>IFERROR((((Calculations!K1108*Calculations!G1108)/Calculations!E1108)*'Data Entry'!X1111),"")</f>
        <v/>
      </c>
      <c r="AU1111" s="235" t="str">
        <f>IFERROR(VLOOKUP(AG1111,Lists!$P$2:$Q$182,2,0),"")</f>
        <v/>
      </c>
      <c r="AV1111" s="233" t="str">
        <f>IF(AL1111="UI",VLOOKUP(AJ1111,'Convert Internation Units'!$A$2:$D$33,4,FALSE),IF(AJ1111="Penethamate hydroiodide",0.63,IF(AJ1111="Benzylpenicillin Procaine /
 Benzathine Penicillin",0.61,IF(AJ1111="Benzathine Penicillin",0.61,IF(AJ1111="Procaine benzylpenicillin",0.61,IF(AJ1111=Prodrug!G1108,Prodrug!G1108,Prodrug!G1108))))))</f>
        <v/>
      </c>
      <c r="AW1111" s="239" t="str">
        <f>IFERROR((((Calculations!O1108*Calculations!G1108)/Calculations!E1108)*'Data Entry'!X1111),"")</f>
        <v/>
      </c>
      <c r="AX1111" s="235" t="str">
        <f>IFERROR(VLOOKUP(AJ1111,Lists!$P$2:$Q$182,2,0),"")</f>
        <v/>
      </c>
      <c r="AY1111" s="233" t="str">
        <f>IF(AO1111="UI",VLOOKUP(AM1111,'Convert Internation Units'!$A$2:$D$33,4,FALSE),IF(AM1111="Penethamate hydroiodide",0.63,IF(AM1111="Benzylpenicillin Procaine /
 Benzathine Penicillin",0.61,IF(AM1111="Benzathine Penicillin",0.61,IF(AM1111="Procaine benzylpenicillin",0.61,IF(AM1111=Prodrug!H1108,Prodrug!H1108,Prodrug!H1108))))))</f>
        <v/>
      </c>
      <c r="AZ1111" s="239" t="str">
        <f>IFERROR((((Calculations!S1108*Calculations!G1108)/Calculations!E1108)*'Data Entry'!X1111),"")</f>
        <v/>
      </c>
      <c r="BA1111" s="235" t="str">
        <f>IFERROR(VLOOKUP(AM1111,Lists!$P$2:$Q$182,2,0),"")</f>
        <v/>
      </c>
    </row>
    <row r="1112" spans="1:53" s="5" customFormat="1">
      <c r="A1112" s="6">
        <v>1106</v>
      </c>
      <c r="B1112" s="231"/>
      <c r="C1112" s="7"/>
      <c r="D1112" s="7"/>
      <c r="E1112" s="7"/>
      <c r="F1112" s="67"/>
      <c r="G1112" s="79"/>
      <c r="H1112" s="79"/>
      <c r="I1112" s="75"/>
      <c r="J1112" s="76"/>
      <c r="K1112" s="76"/>
      <c r="L1112" s="76"/>
      <c r="M1112" s="76"/>
      <c r="N1112" s="76"/>
      <c r="O1112" s="76"/>
      <c r="P1112" s="76"/>
      <c r="Q1112" s="76"/>
      <c r="R1112" s="76"/>
      <c r="S1112" s="76"/>
      <c r="T1112" s="76"/>
      <c r="U1112" s="76"/>
      <c r="V1112" s="76"/>
      <c r="W1112" s="80"/>
      <c r="X1112" s="69"/>
      <c r="Y1112" s="25"/>
      <c r="Z1112" s="25"/>
      <c r="AA1112" s="8"/>
      <c r="AB1112" s="28"/>
      <c r="AC1112" s="23"/>
      <c r="AD1112" s="8"/>
      <c r="AE1112" s="8"/>
      <c r="AF1112" s="25"/>
      <c r="AG1112" s="6"/>
      <c r="AH1112" s="23"/>
      <c r="AI1112" s="173"/>
      <c r="AJ1112" s="26"/>
      <c r="AK1112" s="23"/>
      <c r="AL1112" s="25"/>
      <c r="AM1112" s="6"/>
      <c r="AN1112" s="23"/>
      <c r="AO1112" s="247"/>
      <c r="AP1112" s="243" t="str">
        <f>IF(AD1112="UI",VLOOKUP(AB1112,'Convert Internation Units'!$A$2:$D$33,4,FALSE),IF(AB1112="Penethamate hydroiodide",0.63,IF(AB1112="Benzylpenicillin Procaine /
 Benzathine Penicillin",0.61,IF(AB1112="Benzathine Penicillin",0.61,IF(AB1112="Procaine benzylpenicillin",0.61,IF(AB1112=Prodrug!E1109,Prodrug!E1109,Prodrug!E1109))))))</f>
        <v/>
      </c>
      <c r="AQ1112" s="240" t="str">
        <f>IFERROR((((Calculations!C1109*Calculations!G1109)/Calculations!E1109)*'Data Entry'!X1112),"")</f>
        <v/>
      </c>
      <c r="AR1112" s="141" t="str">
        <f>IFERROR(VLOOKUP(AB1112,Lists!$P$2:$Q$182,2,0),"")</f>
        <v/>
      </c>
      <c r="AS1112" s="143" t="str">
        <f>IF(AI1112="UI",VLOOKUP(AG1112,'Convert Internation Units'!$A$2:$D$33,4,FALSE),IF(AG1112="Penethamate hydroiodide",0.63,IF(AG1112="Benzylpenicillin Procaine /
 Benzathine Penicillin",0.61,IF(AG1112="Benzathine Penicillin",0.61,IF(AG1112="Procaine benzylpenicillin",0.61,IF(AG1112=Prodrug!F1109,Prodrug!F1109,Prodrug!F1109))))))</f>
        <v/>
      </c>
      <c r="AT1112" s="240" t="str">
        <f>IFERROR((((Calculations!K1109*Calculations!G1109)/Calculations!E1109)*'Data Entry'!X1112),"")</f>
        <v/>
      </c>
      <c r="AU1112" s="146" t="str">
        <f>IFERROR(VLOOKUP(AG1112,Lists!$P$2:$Q$182,2,0),"")</f>
        <v/>
      </c>
      <c r="AV1112" s="143" t="str">
        <f>IF(AL1112="UI",VLOOKUP(AJ1112,'Convert Internation Units'!$A$2:$D$33,4,FALSE),IF(AJ1112="Penethamate hydroiodide",0.63,IF(AJ1112="Benzylpenicillin Procaine /
 Benzathine Penicillin",0.61,IF(AJ1112="Benzathine Penicillin",0.61,IF(AJ1112="Procaine benzylpenicillin",0.61,IF(AJ1112=Prodrug!G1109,Prodrug!G1109,Prodrug!G1109))))))</f>
        <v/>
      </c>
      <c r="AW1112" s="240" t="str">
        <f>IFERROR((((Calculations!O1109*Calculations!G1109)/Calculations!E1109)*'Data Entry'!X1112),"")</f>
        <v/>
      </c>
      <c r="AX1112" s="146" t="str">
        <f>IFERROR(VLOOKUP(AJ1112,Lists!$P$2:$Q$182,2,0),"")</f>
        <v/>
      </c>
      <c r="AY1112" s="143" t="str">
        <f>IF(AO1112="UI",VLOOKUP(AM1112,'Convert Internation Units'!$A$2:$D$33,4,FALSE),IF(AM1112="Penethamate hydroiodide",0.63,IF(AM1112="Benzylpenicillin Procaine /
 Benzathine Penicillin",0.61,IF(AM1112="Benzathine Penicillin",0.61,IF(AM1112="Procaine benzylpenicillin",0.61,IF(AM1112=Prodrug!H1109,Prodrug!H1109,Prodrug!H1109))))))</f>
        <v/>
      </c>
      <c r="AZ1112" s="240" t="str">
        <f>IFERROR((((Calculations!S1109*Calculations!G1109)/Calculations!E1109)*'Data Entry'!X1112),"")</f>
        <v/>
      </c>
      <c r="BA1112" s="146" t="str">
        <f>IFERROR(VLOOKUP(AM1112,Lists!$P$2:$Q$182,2,0),"")</f>
        <v/>
      </c>
    </row>
    <row r="1113" spans="1:53" s="5" customFormat="1">
      <c r="A1113" s="116">
        <v>1107</v>
      </c>
      <c r="B1113" s="232"/>
      <c r="C1113" s="105"/>
      <c r="D1113" s="105"/>
      <c r="E1113" s="105"/>
      <c r="F1113" s="106"/>
      <c r="G1113" s="107"/>
      <c r="H1113" s="107"/>
      <c r="I1113" s="108"/>
      <c r="J1113" s="110"/>
      <c r="K1113" s="110"/>
      <c r="L1113" s="110"/>
      <c r="M1113" s="110"/>
      <c r="N1113" s="110"/>
      <c r="O1113" s="110"/>
      <c r="P1113" s="110"/>
      <c r="Q1113" s="110"/>
      <c r="R1113" s="110"/>
      <c r="S1113" s="110"/>
      <c r="T1113" s="110"/>
      <c r="U1113" s="110"/>
      <c r="V1113" s="110"/>
      <c r="W1113" s="109"/>
      <c r="X1113" s="111"/>
      <c r="Y1113" s="112"/>
      <c r="Z1113" s="112"/>
      <c r="AA1113" s="113"/>
      <c r="AB1113" s="114"/>
      <c r="AC1113" s="115"/>
      <c r="AD1113" s="113"/>
      <c r="AE1113" s="113"/>
      <c r="AF1113" s="112"/>
      <c r="AG1113" s="116"/>
      <c r="AH1113" s="115"/>
      <c r="AI1113" s="174"/>
      <c r="AJ1113" s="104"/>
      <c r="AK1113" s="115"/>
      <c r="AL1113" s="112"/>
      <c r="AM1113" s="116"/>
      <c r="AN1113" s="115"/>
      <c r="AO1113" s="248"/>
      <c r="AP1113" s="242" t="str">
        <f>IF(AD1113="UI",VLOOKUP(AB1113,'Convert Internation Units'!$A$2:$D$33,4,FALSE),IF(AB1113="Penethamate hydroiodide",0.63,IF(AB1113="Benzylpenicillin Procaine /
 Benzathine Penicillin",0.61,IF(AB1113="Benzathine Penicillin",0.61,IF(AB1113="Procaine benzylpenicillin",0.61,IF(AB1113=Prodrug!E1110,Prodrug!E1110,Prodrug!E1110))))))</f>
        <v/>
      </c>
      <c r="AQ1113" s="239" t="str">
        <f>IFERROR((((Calculations!C1110*Calculations!G1110)/Calculations!E1110)*'Data Entry'!X1113),"")</f>
        <v/>
      </c>
      <c r="AR1113" s="234" t="str">
        <f>IFERROR(VLOOKUP(AB1113,Lists!$P$2:$Q$182,2,0),"")</f>
        <v/>
      </c>
      <c r="AS1113" s="233" t="str">
        <f>IF(AI1113="UI",VLOOKUP(AG1113,'Convert Internation Units'!$A$2:$D$33,4,FALSE),IF(AG1113="Penethamate hydroiodide",0.63,IF(AG1113="Benzylpenicillin Procaine /
 Benzathine Penicillin",0.61,IF(AG1113="Benzathine Penicillin",0.61,IF(AG1113="Procaine benzylpenicillin",0.61,IF(AG1113=Prodrug!F1110,Prodrug!F1110,Prodrug!F1110))))))</f>
        <v/>
      </c>
      <c r="AT1113" s="239" t="str">
        <f>IFERROR((((Calculations!K1110*Calculations!G1110)/Calculations!E1110)*'Data Entry'!X1113),"")</f>
        <v/>
      </c>
      <c r="AU1113" s="235" t="str">
        <f>IFERROR(VLOOKUP(AG1113,Lists!$P$2:$Q$182,2,0),"")</f>
        <v/>
      </c>
      <c r="AV1113" s="233" t="str">
        <f>IF(AL1113="UI",VLOOKUP(AJ1113,'Convert Internation Units'!$A$2:$D$33,4,FALSE),IF(AJ1113="Penethamate hydroiodide",0.63,IF(AJ1113="Benzylpenicillin Procaine /
 Benzathine Penicillin",0.61,IF(AJ1113="Benzathine Penicillin",0.61,IF(AJ1113="Procaine benzylpenicillin",0.61,IF(AJ1113=Prodrug!G1110,Prodrug!G1110,Prodrug!G1110))))))</f>
        <v/>
      </c>
      <c r="AW1113" s="239" t="str">
        <f>IFERROR((((Calculations!O1110*Calculations!G1110)/Calculations!E1110)*'Data Entry'!X1113),"")</f>
        <v/>
      </c>
      <c r="AX1113" s="235" t="str">
        <f>IFERROR(VLOOKUP(AJ1113,Lists!$P$2:$Q$182,2,0),"")</f>
        <v/>
      </c>
      <c r="AY1113" s="233" t="str">
        <f>IF(AO1113="UI",VLOOKUP(AM1113,'Convert Internation Units'!$A$2:$D$33,4,FALSE),IF(AM1113="Penethamate hydroiodide",0.63,IF(AM1113="Benzylpenicillin Procaine /
 Benzathine Penicillin",0.61,IF(AM1113="Benzathine Penicillin",0.61,IF(AM1113="Procaine benzylpenicillin",0.61,IF(AM1113=Prodrug!H1110,Prodrug!H1110,Prodrug!H1110))))))</f>
        <v/>
      </c>
      <c r="AZ1113" s="239" t="str">
        <f>IFERROR((((Calculations!S1110*Calculations!G1110)/Calculations!E1110)*'Data Entry'!X1113),"")</f>
        <v/>
      </c>
      <c r="BA1113" s="235" t="str">
        <f>IFERROR(VLOOKUP(AM1113,Lists!$P$2:$Q$182,2,0),"")</f>
        <v/>
      </c>
    </row>
    <row r="1114" spans="1:53" s="5" customFormat="1">
      <c r="A1114" s="6">
        <v>1108</v>
      </c>
      <c r="B1114" s="231"/>
      <c r="C1114" s="7"/>
      <c r="D1114" s="7"/>
      <c r="E1114" s="7"/>
      <c r="F1114" s="67"/>
      <c r="G1114" s="79"/>
      <c r="H1114" s="79"/>
      <c r="I1114" s="75"/>
      <c r="J1114" s="76"/>
      <c r="K1114" s="76"/>
      <c r="L1114" s="76"/>
      <c r="M1114" s="76"/>
      <c r="N1114" s="76"/>
      <c r="O1114" s="76"/>
      <c r="P1114" s="76"/>
      <c r="Q1114" s="76"/>
      <c r="R1114" s="76"/>
      <c r="S1114" s="76"/>
      <c r="T1114" s="76"/>
      <c r="U1114" s="76"/>
      <c r="V1114" s="76"/>
      <c r="W1114" s="80"/>
      <c r="X1114" s="69"/>
      <c r="Y1114" s="25"/>
      <c r="Z1114" s="25"/>
      <c r="AA1114" s="8"/>
      <c r="AB1114" s="28"/>
      <c r="AC1114" s="23"/>
      <c r="AD1114" s="8"/>
      <c r="AE1114" s="8"/>
      <c r="AF1114" s="25"/>
      <c r="AG1114" s="6"/>
      <c r="AH1114" s="23"/>
      <c r="AI1114" s="173"/>
      <c r="AJ1114" s="26"/>
      <c r="AK1114" s="23"/>
      <c r="AL1114" s="25"/>
      <c r="AM1114" s="6"/>
      <c r="AN1114" s="23"/>
      <c r="AO1114" s="247"/>
      <c r="AP1114" s="243" t="str">
        <f>IF(AD1114="UI",VLOOKUP(AB1114,'Convert Internation Units'!$A$2:$D$33,4,FALSE),IF(AB1114="Penethamate hydroiodide",0.63,IF(AB1114="Benzylpenicillin Procaine /
 Benzathine Penicillin",0.61,IF(AB1114="Benzathine Penicillin",0.61,IF(AB1114="Procaine benzylpenicillin",0.61,IF(AB1114=Prodrug!E1111,Prodrug!E1111,Prodrug!E1111))))))</f>
        <v/>
      </c>
      <c r="AQ1114" s="240" t="str">
        <f>IFERROR((((Calculations!C1111*Calculations!G1111)/Calculations!E1111)*'Data Entry'!X1114),"")</f>
        <v/>
      </c>
      <c r="AR1114" s="141" t="str">
        <f>IFERROR(VLOOKUP(AB1114,Lists!$P$2:$Q$182,2,0),"")</f>
        <v/>
      </c>
      <c r="AS1114" s="143" t="str">
        <f>IF(AI1114="UI",VLOOKUP(AG1114,'Convert Internation Units'!$A$2:$D$33,4,FALSE),IF(AG1114="Penethamate hydroiodide",0.63,IF(AG1114="Benzylpenicillin Procaine /
 Benzathine Penicillin",0.61,IF(AG1114="Benzathine Penicillin",0.61,IF(AG1114="Procaine benzylpenicillin",0.61,IF(AG1114=Prodrug!F1111,Prodrug!F1111,Prodrug!F1111))))))</f>
        <v/>
      </c>
      <c r="AT1114" s="240" t="str">
        <f>IFERROR((((Calculations!K1111*Calculations!G1111)/Calculations!E1111)*'Data Entry'!X1114),"")</f>
        <v/>
      </c>
      <c r="AU1114" s="146" t="str">
        <f>IFERROR(VLOOKUP(AG1114,Lists!$P$2:$Q$182,2,0),"")</f>
        <v/>
      </c>
      <c r="AV1114" s="143" t="str">
        <f>IF(AL1114="UI",VLOOKUP(AJ1114,'Convert Internation Units'!$A$2:$D$33,4,FALSE),IF(AJ1114="Penethamate hydroiodide",0.63,IF(AJ1114="Benzylpenicillin Procaine /
 Benzathine Penicillin",0.61,IF(AJ1114="Benzathine Penicillin",0.61,IF(AJ1114="Procaine benzylpenicillin",0.61,IF(AJ1114=Prodrug!G1111,Prodrug!G1111,Prodrug!G1111))))))</f>
        <v/>
      </c>
      <c r="AW1114" s="240" t="str">
        <f>IFERROR((((Calculations!O1111*Calculations!G1111)/Calculations!E1111)*'Data Entry'!X1114),"")</f>
        <v/>
      </c>
      <c r="AX1114" s="146" t="str">
        <f>IFERROR(VLOOKUP(AJ1114,Lists!$P$2:$Q$182,2,0),"")</f>
        <v/>
      </c>
      <c r="AY1114" s="143" t="str">
        <f>IF(AO1114="UI",VLOOKUP(AM1114,'Convert Internation Units'!$A$2:$D$33,4,FALSE),IF(AM1114="Penethamate hydroiodide",0.63,IF(AM1114="Benzylpenicillin Procaine /
 Benzathine Penicillin",0.61,IF(AM1114="Benzathine Penicillin",0.61,IF(AM1114="Procaine benzylpenicillin",0.61,IF(AM1114=Prodrug!H1111,Prodrug!H1111,Prodrug!H1111))))))</f>
        <v/>
      </c>
      <c r="AZ1114" s="240" t="str">
        <f>IFERROR((((Calculations!S1111*Calculations!G1111)/Calculations!E1111)*'Data Entry'!X1114),"")</f>
        <v/>
      </c>
      <c r="BA1114" s="146" t="str">
        <f>IFERROR(VLOOKUP(AM1114,Lists!$P$2:$Q$182,2,0),"")</f>
        <v/>
      </c>
    </row>
    <row r="1115" spans="1:53" s="5" customFormat="1">
      <c r="A1115" s="116">
        <v>1109</v>
      </c>
      <c r="B1115" s="232"/>
      <c r="C1115" s="105"/>
      <c r="D1115" s="105"/>
      <c r="E1115" s="105"/>
      <c r="F1115" s="106"/>
      <c r="G1115" s="107"/>
      <c r="H1115" s="107"/>
      <c r="I1115" s="108"/>
      <c r="J1115" s="110"/>
      <c r="K1115" s="110"/>
      <c r="L1115" s="110"/>
      <c r="M1115" s="110"/>
      <c r="N1115" s="110"/>
      <c r="O1115" s="110"/>
      <c r="P1115" s="110"/>
      <c r="Q1115" s="110"/>
      <c r="R1115" s="110"/>
      <c r="S1115" s="110"/>
      <c r="T1115" s="110"/>
      <c r="U1115" s="110"/>
      <c r="V1115" s="110"/>
      <c r="W1115" s="109"/>
      <c r="X1115" s="111"/>
      <c r="Y1115" s="112"/>
      <c r="Z1115" s="112"/>
      <c r="AA1115" s="113"/>
      <c r="AB1115" s="114"/>
      <c r="AC1115" s="115"/>
      <c r="AD1115" s="113"/>
      <c r="AE1115" s="113"/>
      <c r="AF1115" s="112"/>
      <c r="AG1115" s="116"/>
      <c r="AH1115" s="115"/>
      <c r="AI1115" s="174"/>
      <c r="AJ1115" s="104"/>
      <c r="AK1115" s="115"/>
      <c r="AL1115" s="112"/>
      <c r="AM1115" s="116"/>
      <c r="AN1115" s="115"/>
      <c r="AO1115" s="248"/>
      <c r="AP1115" s="242" t="str">
        <f>IF(AD1115="UI",VLOOKUP(AB1115,'Convert Internation Units'!$A$2:$D$33,4,FALSE),IF(AB1115="Penethamate hydroiodide",0.63,IF(AB1115="Benzylpenicillin Procaine /
 Benzathine Penicillin",0.61,IF(AB1115="Benzathine Penicillin",0.61,IF(AB1115="Procaine benzylpenicillin",0.61,IF(AB1115=Prodrug!E1112,Prodrug!E1112,Prodrug!E1112))))))</f>
        <v/>
      </c>
      <c r="AQ1115" s="239" t="str">
        <f>IFERROR((((Calculations!C1112*Calculations!G1112)/Calculations!E1112)*'Data Entry'!X1115),"")</f>
        <v/>
      </c>
      <c r="AR1115" s="234" t="str">
        <f>IFERROR(VLOOKUP(AB1115,Lists!$P$2:$Q$182,2,0),"")</f>
        <v/>
      </c>
      <c r="AS1115" s="233" t="str">
        <f>IF(AI1115="UI",VLOOKUP(AG1115,'Convert Internation Units'!$A$2:$D$33,4,FALSE),IF(AG1115="Penethamate hydroiodide",0.63,IF(AG1115="Benzylpenicillin Procaine /
 Benzathine Penicillin",0.61,IF(AG1115="Benzathine Penicillin",0.61,IF(AG1115="Procaine benzylpenicillin",0.61,IF(AG1115=Prodrug!F1112,Prodrug!F1112,Prodrug!F1112))))))</f>
        <v/>
      </c>
      <c r="AT1115" s="239" t="str">
        <f>IFERROR((((Calculations!K1112*Calculations!G1112)/Calculations!E1112)*'Data Entry'!X1115),"")</f>
        <v/>
      </c>
      <c r="AU1115" s="235" t="str">
        <f>IFERROR(VLOOKUP(AG1115,Lists!$P$2:$Q$182,2,0),"")</f>
        <v/>
      </c>
      <c r="AV1115" s="233" t="str">
        <f>IF(AL1115="UI",VLOOKUP(AJ1115,'Convert Internation Units'!$A$2:$D$33,4,FALSE),IF(AJ1115="Penethamate hydroiodide",0.63,IF(AJ1115="Benzylpenicillin Procaine /
 Benzathine Penicillin",0.61,IF(AJ1115="Benzathine Penicillin",0.61,IF(AJ1115="Procaine benzylpenicillin",0.61,IF(AJ1115=Prodrug!G1112,Prodrug!G1112,Prodrug!G1112))))))</f>
        <v/>
      </c>
      <c r="AW1115" s="239" t="str">
        <f>IFERROR((((Calculations!O1112*Calculations!G1112)/Calculations!E1112)*'Data Entry'!X1115),"")</f>
        <v/>
      </c>
      <c r="AX1115" s="235" t="str">
        <f>IFERROR(VLOOKUP(AJ1115,Lists!$P$2:$Q$182,2,0),"")</f>
        <v/>
      </c>
      <c r="AY1115" s="233" t="str">
        <f>IF(AO1115="UI",VLOOKUP(AM1115,'Convert Internation Units'!$A$2:$D$33,4,FALSE),IF(AM1115="Penethamate hydroiodide",0.63,IF(AM1115="Benzylpenicillin Procaine /
 Benzathine Penicillin",0.61,IF(AM1115="Benzathine Penicillin",0.61,IF(AM1115="Procaine benzylpenicillin",0.61,IF(AM1115=Prodrug!H1112,Prodrug!H1112,Prodrug!H1112))))))</f>
        <v/>
      </c>
      <c r="AZ1115" s="239" t="str">
        <f>IFERROR((((Calculations!S1112*Calculations!G1112)/Calculations!E1112)*'Data Entry'!X1115),"")</f>
        <v/>
      </c>
      <c r="BA1115" s="235" t="str">
        <f>IFERROR(VLOOKUP(AM1115,Lists!$P$2:$Q$182,2,0),"")</f>
        <v/>
      </c>
    </row>
    <row r="1116" spans="1:53" s="5" customFormat="1">
      <c r="A1116" s="6">
        <v>1110</v>
      </c>
      <c r="B1116" s="231"/>
      <c r="C1116" s="7"/>
      <c r="D1116" s="7"/>
      <c r="E1116" s="7"/>
      <c r="F1116" s="67"/>
      <c r="G1116" s="79"/>
      <c r="H1116" s="79"/>
      <c r="I1116" s="75"/>
      <c r="J1116" s="76"/>
      <c r="K1116" s="76"/>
      <c r="L1116" s="76"/>
      <c r="M1116" s="76"/>
      <c r="N1116" s="76"/>
      <c r="O1116" s="76"/>
      <c r="P1116" s="76"/>
      <c r="Q1116" s="76"/>
      <c r="R1116" s="76"/>
      <c r="S1116" s="76"/>
      <c r="T1116" s="76"/>
      <c r="U1116" s="76"/>
      <c r="V1116" s="76"/>
      <c r="W1116" s="80"/>
      <c r="X1116" s="69"/>
      <c r="Y1116" s="25"/>
      <c r="Z1116" s="25"/>
      <c r="AA1116" s="8"/>
      <c r="AB1116" s="28"/>
      <c r="AC1116" s="23"/>
      <c r="AD1116" s="8"/>
      <c r="AE1116" s="8"/>
      <c r="AF1116" s="25"/>
      <c r="AG1116" s="6"/>
      <c r="AH1116" s="23"/>
      <c r="AI1116" s="173"/>
      <c r="AJ1116" s="26"/>
      <c r="AK1116" s="23"/>
      <c r="AL1116" s="25"/>
      <c r="AM1116" s="6"/>
      <c r="AN1116" s="23"/>
      <c r="AO1116" s="247"/>
      <c r="AP1116" s="243" t="str">
        <f>IF(AD1116="UI",VLOOKUP(AB1116,'Convert Internation Units'!$A$2:$D$33,4,FALSE),IF(AB1116="Penethamate hydroiodide",0.63,IF(AB1116="Benzylpenicillin Procaine /
 Benzathine Penicillin",0.61,IF(AB1116="Benzathine Penicillin",0.61,IF(AB1116="Procaine benzylpenicillin",0.61,IF(AB1116=Prodrug!E1113,Prodrug!E1113,Prodrug!E1113))))))</f>
        <v/>
      </c>
      <c r="AQ1116" s="240" t="str">
        <f>IFERROR((((Calculations!C1113*Calculations!G1113)/Calculations!E1113)*'Data Entry'!X1116),"")</f>
        <v/>
      </c>
      <c r="AR1116" s="141" t="str">
        <f>IFERROR(VLOOKUP(AB1116,Lists!$P$2:$Q$182,2,0),"")</f>
        <v/>
      </c>
      <c r="AS1116" s="143" t="str">
        <f>IF(AI1116="UI",VLOOKUP(AG1116,'Convert Internation Units'!$A$2:$D$33,4,FALSE),IF(AG1116="Penethamate hydroiodide",0.63,IF(AG1116="Benzylpenicillin Procaine /
 Benzathine Penicillin",0.61,IF(AG1116="Benzathine Penicillin",0.61,IF(AG1116="Procaine benzylpenicillin",0.61,IF(AG1116=Prodrug!F1113,Prodrug!F1113,Prodrug!F1113))))))</f>
        <v/>
      </c>
      <c r="AT1116" s="240" t="str">
        <f>IFERROR((((Calculations!K1113*Calculations!G1113)/Calculations!E1113)*'Data Entry'!X1116),"")</f>
        <v/>
      </c>
      <c r="AU1116" s="146" t="str">
        <f>IFERROR(VLOOKUP(AG1116,Lists!$P$2:$Q$182,2,0),"")</f>
        <v/>
      </c>
      <c r="AV1116" s="143" t="str">
        <f>IF(AL1116="UI",VLOOKUP(AJ1116,'Convert Internation Units'!$A$2:$D$33,4,FALSE),IF(AJ1116="Penethamate hydroiodide",0.63,IF(AJ1116="Benzylpenicillin Procaine /
 Benzathine Penicillin",0.61,IF(AJ1116="Benzathine Penicillin",0.61,IF(AJ1116="Procaine benzylpenicillin",0.61,IF(AJ1116=Prodrug!G1113,Prodrug!G1113,Prodrug!G1113))))))</f>
        <v/>
      </c>
      <c r="AW1116" s="240" t="str">
        <f>IFERROR((((Calculations!O1113*Calculations!G1113)/Calculations!E1113)*'Data Entry'!X1116),"")</f>
        <v/>
      </c>
      <c r="AX1116" s="146" t="str">
        <f>IFERROR(VLOOKUP(AJ1116,Lists!$P$2:$Q$182,2,0),"")</f>
        <v/>
      </c>
      <c r="AY1116" s="143" t="str">
        <f>IF(AO1116="UI",VLOOKUP(AM1116,'Convert Internation Units'!$A$2:$D$33,4,FALSE),IF(AM1116="Penethamate hydroiodide",0.63,IF(AM1116="Benzylpenicillin Procaine /
 Benzathine Penicillin",0.61,IF(AM1116="Benzathine Penicillin",0.61,IF(AM1116="Procaine benzylpenicillin",0.61,IF(AM1116=Prodrug!H1113,Prodrug!H1113,Prodrug!H1113))))))</f>
        <v/>
      </c>
      <c r="AZ1116" s="240" t="str">
        <f>IFERROR((((Calculations!S1113*Calculations!G1113)/Calculations!E1113)*'Data Entry'!X1116),"")</f>
        <v/>
      </c>
      <c r="BA1116" s="146" t="str">
        <f>IFERROR(VLOOKUP(AM1116,Lists!$P$2:$Q$182,2,0),"")</f>
        <v/>
      </c>
    </row>
    <row r="1117" spans="1:53" s="5" customFormat="1">
      <c r="A1117" s="116">
        <v>1111</v>
      </c>
      <c r="B1117" s="232"/>
      <c r="C1117" s="105"/>
      <c r="D1117" s="105"/>
      <c r="E1117" s="105"/>
      <c r="F1117" s="106"/>
      <c r="G1117" s="107"/>
      <c r="H1117" s="107"/>
      <c r="I1117" s="108"/>
      <c r="J1117" s="110"/>
      <c r="K1117" s="110"/>
      <c r="L1117" s="110"/>
      <c r="M1117" s="110"/>
      <c r="N1117" s="110"/>
      <c r="O1117" s="110"/>
      <c r="P1117" s="110"/>
      <c r="Q1117" s="110"/>
      <c r="R1117" s="110"/>
      <c r="S1117" s="110"/>
      <c r="T1117" s="110"/>
      <c r="U1117" s="110"/>
      <c r="V1117" s="110"/>
      <c r="W1117" s="109"/>
      <c r="X1117" s="111"/>
      <c r="Y1117" s="112"/>
      <c r="Z1117" s="112"/>
      <c r="AA1117" s="113"/>
      <c r="AB1117" s="114"/>
      <c r="AC1117" s="115"/>
      <c r="AD1117" s="113"/>
      <c r="AE1117" s="113"/>
      <c r="AF1117" s="112"/>
      <c r="AG1117" s="116"/>
      <c r="AH1117" s="115"/>
      <c r="AI1117" s="174"/>
      <c r="AJ1117" s="104"/>
      <c r="AK1117" s="115"/>
      <c r="AL1117" s="112"/>
      <c r="AM1117" s="116"/>
      <c r="AN1117" s="115"/>
      <c r="AO1117" s="248"/>
      <c r="AP1117" s="242" t="str">
        <f>IF(AD1117="UI",VLOOKUP(AB1117,'Convert Internation Units'!$A$2:$D$33,4,FALSE),IF(AB1117="Penethamate hydroiodide",0.63,IF(AB1117="Benzylpenicillin Procaine /
 Benzathine Penicillin",0.61,IF(AB1117="Benzathine Penicillin",0.61,IF(AB1117="Procaine benzylpenicillin",0.61,IF(AB1117=Prodrug!E1114,Prodrug!E1114,Prodrug!E1114))))))</f>
        <v/>
      </c>
      <c r="AQ1117" s="239" t="str">
        <f>IFERROR((((Calculations!C1114*Calculations!G1114)/Calculations!E1114)*'Data Entry'!X1117),"")</f>
        <v/>
      </c>
      <c r="AR1117" s="234" t="str">
        <f>IFERROR(VLOOKUP(AB1117,Lists!$P$2:$Q$182,2,0),"")</f>
        <v/>
      </c>
      <c r="AS1117" s="233" t="str">
        <f>IF(AI1117="UI",VLOOKUP(AG1117,'Convert Internation Units'!$A$2:$D$33,4,FALSE),IF(AG1117="Penethamate hydroiodide",0.63,IF(AG1117="Benzylpenicillin Procaine /
 Benzathine Penicillin",0.61,IF(AG1117="Benzathine Penicillin",0.61,IF(AG1117="Procaine benzylpenicillin",0.61,IF(AG1117=Prodrug!F1114,Prodrug!F1114,Prodrug!F1114))))))</f>
        <v/>
      </c>
      <c r="AT1117" s="239" t="str">
        <f>IFERROR((((Calculations!K1114*Calculations!G1114)/Calculations!E1114)*'Data Entry'!X1117),"")</f>
        <v/>
      </c>
      <c r="AU1117" s="235" t="str">
        <f>IFERROR(VLOOKUP(AG1117,Lists!$P$2:$Q$182,2,0),"")</f>
        <v/>
      </c>
      <c r="AV1117" s="233" t="str">
        <f>IF(AL1117="UI",VLOOKUP(AJ1117,'Convert Internation Units'!$A$2:$D$33,4,FALSE),IF(AJ1117="Penethamate hydroiodide",0.63,IF(AJ1117="Benzylpenicillin Procaine /
 Benzathine Penicillin",0.61,IF(AJ1117="Benzathine Penicillin",0.61,IF(AJ1117="Procaine benzylpenicillin",0.61,IF(AJ1117=Prodrug!G1114,Prodrug!G1114,Prodrug!G1114))))))</f>
        <v/>
      </c>
      <c r="AW1117" s="239" t="str">
        <f>IFERROR((((Calculations!O1114*Calculations!G1114)/Calculations!E1114)*'Data Entry'!X1117),"")</f>
        <v/>
      </c>
      <c r="AX1117" s="235" t="str">
        <f>IFERROR(VLOOKUP(AJ1117,Lists!$P$2:$Q$182,2,0),"")</f>
        <v/>
      </c>
      <c r="AY1117" s="233" t="str">
        <f>IF(AO1117="UI",VLOOKUP(AM1117,'Convert Internation Units'!$A$2:$D$33,4,FALSE),IF(AM1117="Penethamate hydroiodide",0.63,IF(AM1117="Benzylpenicillin Procaine /
 Benzathine Penicillin",0.61,IF(AM1117="Benzathine Penicillin",0.61,IF(AM1117="Procaine benzylpenicillin",0.61,IF(AM1117=Prodrug!H1114,Prodrug!H1114,Prodrug!H1114))))))</f>
        <v/>
      </c>
      <c r="AZ1117" s="239" t="str">
        <f>IFERROR((((Calculations!S1114*Calculations!G1114)/Calculations!E1114)*'Data Entry'!X1117),"")</f>
        <v/>
      </c>
      <c r="BA1117" s="235" t="str">
        <f>IFERROR(VLOOKUP(AM1117,Lists!$P$2:$Q$182,2,0),"")</f>
        <v/>
      </c>
    </row>
    <row r="1118" spans="1:53" s="5" customFormat="1">
      <c r="A1118" s="6">
        <v>1112</v>
      </c>
      <c r="B1118" s="231"/>
      <c r="C1118" s="7"/>
      <c r="D1118" s="7"/>
      <c r="E1118" s="7"/>
      <c r="F1118" s="67"/>
      <c r="G1118" s="79"/>
      <c r="H1118" s="79"/>
      <c r="I1118" s="75"/>
      <c r="J1118" s="76"/>
      <c r="K1118" s="76"/>
      <c r="L1118" s="76"/>
      <c r="M1118" s="76"/>
      <c r="N1118" s="76"/>
      <c r="O1118" s="76"/>
      <c r="P1118" s="76"/>
      <c r="Q1118" s="76"/>
      <c r="R1118" s="76"/>
      <c r="S1118" s="76"/>
      <c r="T1118" s="76"/>
      <c r="U1118" s="76"/>
      <c r="V1118" s="76"/>
      <c r="W1118" s="80"/>
      <c r="X1118" s="69"/>
      <c r="Y1118" s="25"/>
      <c r="Z1118" s="25"/>
      <c r="AA1118" s="8"/>
      <c r="AB1118" s="28"/>
      <c r="AC1118" s="23"/>
      <c r="AD1118" s="8"/>
      <c r="AE1118" s="8"/>
      <c r="AF1118" s="25"/>
      <c r="AG1118" s="6"/>
      <c r="AH1118" s="23"/>
      <c r="AI1118" s="173"/>
      <c r="AJ1118" s="26"/>
      <c r="AK1118" s="23"/>
      <c r="AL1118" s="25"/>
      <c r="AM1118" s="6"/>
      <c r="AN1118" s="23"/>
      <c r="AO1118" s="247"/>
      <c r="AP1118" s="243" t="str">
        <f>IF(AD1118="UI",VLOOKUP(AB1118,'Convert Internation Units'!$A$2:$D$33,4,FALSE),IF(AB1118="Penethamate hydroiodide",0.63,IF(AB1118="Benzylpenicillin Procaine /
 Benzathine Penicillin",0.61,IF(AB1118="Benzathine Penicillin",0.61,IF(AB1118="Procaine benzylpenicillin",0.61,IF(AB1118=Prodrug!E1115,Prodrug!E1115,Prodrug!E1115))))))</f>
        <v/>
      </c>
      <c r="AQ1118" s="240" t="str">
        <f>IFERROR((((Calculations!C1115*Calculations!G1115)/Calculations!E1115)*'Data Entry'!X1118),"")</f>
        <v/>
      </c>
      <c r="AR1118" s="141" t="str">
        <f>IFERROR(VLOOKUP(AB1118,Lists!$P$2:$Q$182,2,0),"")</f>
        <v/>
      </c>
      <c r="AS1118" s="143" t="str">
        <f>IF(AI1118="UI",VLOOKUP(AG1118,'Convert Internation Units'!$A$2:$D$33,4,FALSE),IF(AG1118="Penethamate hydroiodide",0.63,IF(AG1118="Benzylpenicillin Procaine /
 Benzathine Penicillin",0.61,IF(AG1118="Benzathine Penicillin",0.61,IF(AG1118="Procaine benzylpenicillin",0.61,IF(AG1118=Prodrug!F1115,Prodrug!F1115,Prodrug!F1115))))))</f>
        <v/>
      </c>
      <c r="AT1118" s="240" t="str">
        <f>IFERROR((((Calculations!K1115*Calculations!G1115)/Calculations!E1115)*'Data Entry'!X1118),"")</f>
        <v/>
      </c>
      <c r="AU1118" s="146" t="str">
        <f>IFERROR(VLOOKUP(AG1118,Lists!$P$2:$Q$182,2,0),"")</f>
        <v/>
      </c>
      <c r="AV1118" s="143" t="str">
        <f>IF(AL1118="UI",VLOOKUP(AJ1118,'Convert Internation Units'!$A$2:$D$33,4,FALSE),IF(AJ1118="Penethamate hydroiodide",0.63,IF(AJ1118="Benzylpenicillin Procaine /
 Benzathine Penicillin",0.61,IF(AJ1118="Benzathine Penicillin",0.61,IF(AJ1118="Procaine benzylpenicillin",0.61,IF(AJ1118=Prodrug!G1115,Prodrug!G1115,Prodrug!G1115))))))</f>
        <v/>
      </c>
      <c r="AW1118" s="240" t="str">
        <f>IFERROR((((Calculations!O1115*Calculations!G1115)/Calculations!E1115)*'Data Entry'!X1118),"")</f>
        <v/>
      </c>
      <c r="AX1118" s="146" t="str">
        <f>IFERROR(VLOOKUP(AJ1118,Lists!$P$2:$Q$182,2,0),"")</f>
        <v/>
      </c>
      <c r="AY1118" s="143" t="str">
        <f>IF(AO1118="UI",VLOOKUP(AM1118,'Convert Internation Units'!$A$2:$D$33,4,FALSE),IF(AM1118="Penethamate hydroiodide",0.63,IF(AM1118="Benzylpenicillin Procaine /
 Benzathine Penicillin",0.61,IF(AM1118="Benzathine Penicillin",0.61,IF(AM1118="Procaine benzylpenicillin",0.61,IF(AM1118=Prodrug!H1115,Prodrug!H1115,Prodrug!H1115))))))</f>
        <v/>
      </c>
      <c r="AZ1118" s="240" t="str">
        <f>IFERROR((((Calculations!S1115*Calculations!G1115)/Calculations!E1115)*'Data Entry'!X1118),"")</f>
        <v/>
      </c>
      <c r="BA1118" s="146" t="str">
        <f>IFERROR(VLOOKUP(AM1118,Lists!$P$2:$Q$182,2,0),"")</f>
        <v/>
      </c>
    </row>
    <row r="1119" spans="1:53" s="5" customFormat="1">
      <c r="A1119" s="116">
        <v>1113</v>
      </c>
      <c r="B1119" s="232"/>
      <c r="C1119" s="105"/>
      <c r="D1119" s="105"/>
      <c r="E1119" s="105"/>
      <c r="F1119" s="106"/>
      <c r="G1119" s="107"/>
      <c r="H1119" s="107"/>
      <c r="I1119" s="108"/>
      <c r="J1119" s="110"/>
      <c r="K1119" s="110"/>
      <c r="L1119" s="110"/>
      <c r="M1119" s="110"/>
      <c r="N1119" s="110"/>
      <c r="O1119" s="110"/>
      <c r="P1119" s="110"/>
      <c r="Q1119" s="110"/>
      <c r="R1119" s="110"/>
      <c r="S1119" s="110"/>
      <c r="T1119" s="110"/>
      <c r="U1119" s="110"/>
      <c r="V1119" s="110"/>
      <c r="W1119" s="109"/>
      <c r="X1119" s="111"/>
      <c r="Y1119" s="112"/>
      <c r="Z1119" s="112"/>
      <c r="AA1119" s="113"/>
      <c r="AB1119" s="114"/>
      <c r="AC1119" s="115"/>
      <c r="AD1119" s="113"/>
      <c r="AE1119" s="113"/>
      <c r="AF1119" s="112"/>
      <c r="AG1119" s="116"/>
      <c r="AH1119" s="115"/>
      <c r="AI1119" s="174"/>
      <c r="AJ1119" s="104"/>
      <c r="AK1119" s="115"/>
      <c r="AL1119" s="112"/>
      <c r="AM1119" s="116"/>
      <c r="AN1119" s="115"/>
      <c r="AO1119" s="248"/>
      <c r="AP1119" s="242" t="str">
        <f>IF(AD1119="UI",VLOOKUP(AB1119,'Convert Internation Units'!$A$2:$D$33,4,FALSE),IF(AB1119="Penethamate hydroiodide",0.63,IF(AB1119="Benzylpenicillin Procaine /
 Benzathine Penicillin",0.61,IF(AB1119="Benzathine Penicillin",0.61,IF(AB1119="Procaine benzylpenicillin",0.61,IF(AB1119=Prodrug!E1116,Prodrug!E1116,Prodrug!E1116))))))</f>
        <v/>
      </c>
      <c r="AQ1119" s="239" t="str">
        <f>IFERROR((((Calculations!C1116*Calculations!G1116)/Calculations!E1116)*'Data Entry'!X1119),"")</f>
        <v/>
      </c>
      <c r="AR1119" s="234" t="str">
        <f>IFERROR(VLOOKUP(AB1119,Lists!$P$2:$Q$182,2,0),"")</f>
        <v/>
      </c>
      <c r="AS1119" s="233" t="str">
        <f>IF(AI1119="UI",VLOOKUP(AG1119,'Convert Internation Units'!$A$2:$D$33,4,FALSE),IF(AG1119="Penethamate hydroiodide",0.63,IF(AG1119="Benzylpenicillin Procaine /
 Benzathine Penicillin",0.61,IF(AG1119="Benzathine Penicillin",0.61,IF(AG1119="Procaine benzylpenicillin",0.61,IF(AG1119=Prodrug!F1116,Prodrug!F1116,Prodrug!F1116))))))</f>
        <v/>
      </c>
      <c r="AT1119" s="239" t="str">
        <f>IFERROR((((Calculations!K1116*Calculations!G1116)/Calculations!E1116)*'Data Entry'!X1119),"")</f>
        <v/>
      </c>
      <c r="AU1119" s="235" t="str">
        <f>IFERROR(VLOOKUP(AG1119,Lists!$P$2:$Q$182,2,0),"")</f>
        <v/>
      </c>
      <c r="AV1119" s="233" t="str">
        <f>IF(AL1119="UI",VLOOKUP(AJ1119,'Convert Internation Units'!$A$2:$D$33,4,FALSE),IF(AJ1119="Penethamate hydroiodide",0.63,IF(AJ1119="Benzylpenicillin Procaine /
 Benzathine Penicillin",0.61,IF(AJ1119="Benzathine Penicillin",0.61,IF(AJ1119="Procaine benzylpenicillin",0.61,IF(AJ1119=Prodrug!G1116,Prodrug!G1116,Prodrug!G1116))))))</f>
        <v/>
      </c>
      <c r="AW1119" s="239" t="str">
        <f>IFERROR((((Calculations!O1116*Calculations!G1116)/Calculations!E1116)*'Data Entry'!X1119),"")</f>
        <v/>
      </c>
      <c r="AX1119" s="235" t="str">
        <f>IFERROR(VLOOKUP(AJ1119,Lists!$P$2:$Q$182,2,0),"")</f>
        <v/>
      </c>
      <c r="AY1119" s="233" t="str">
        <f>IF(AO1119="UI",VLOOKUP(AM1119,'Convert Internation Units'!$A$2:$D$33,4,FALSE),IF(AM1119="Penethamate hydroiodide",0.63,IF(AM1119="Benzylpenicillin Procaine /
 Benzathine Penicillin",0.61,IF(AM1119="Benzathine Penicillin",0.61,IF(AM1119="Procaine benzylpenicillin",0.61,IF(AM1119=Prodrug!H1116,Prodrug!H1116,Prodrug!H1116))))))</f>
        <v/>
      </c>
      <c r="AZ1119" s="239" t="str">
        <f>IFERROR((((Calculations!S1116*Calculations!G1116)/Calculations!E1116)*'Data Entry'!X1119),"")</f>
        <v/>
      </c>
      <c r="BA1119" s="235" t="str">
        <f>IFERROR(VLOOKUP(AM1119,Lists!$P$2:$Q$182,2,0),"")</f>
        <v/>
      </c>
    </row>
    <row r="1120" spans="1:53" s="5" customFormat="1">
      <c r="A1120" s="6">
        <v>1114</v>
      </c>
      <c r="B1120" s="231"/>
      <c r="C1120" s="7"/>
      <c r="D1120" s="7"/>
      <c r="E1120" s="7"/>
      <c r="F1120" s="67"/>
      <c r="G1120" s="79"/>
      <c r="H1120" s="79"/>
      <c r="I1120" s="75"/>
      <c r="J1120" s="76"/>
      <c r="K1120" s="76"/>
      <c r="L1120" s="76"/>
      <c r="M1120" s="76"/>
      <c r="N1120" s="76"/>
      <c r="O1120" s="76"/>
      <c r="P1120" s="76"/>
      <c r="Q1120" s="76"/>
      <c r="R1120" s="76"/>
      <c r="S1120" s="76"/>
      <c r="T1120" s="76"/>
      <c r="U1120" s="76"/>
      <c r="V1120" s="76"/>
      <c r="W1120" s="80"/>
      <c r="X1120" s="69"/>
      <c r="Y1120" s="25"/>
      <c r="Z1120" s="25"/>
      <c r="AA1120" s="8"/>
      <c r="AB1120" s="28"/>
      <c r="AC1120" s="23"/>
      <c r="AD1120" s="8"/>
      <c r="AE1120" s="8"/>
      <c r="AF1120" s="25"/>
      <c r="AG1120" s="6"/>
      <c r="AH1120" s="23"/>
      <c r="AI1120" s="173"/>
      <c r="AJ1120" s="26"/>
      <c r="AK1120" s="23"/>
      <c r="AL1120" s="25"/>
      <c r="AM1120" s="6"/>
      <c r="AN1120" s="23"/>
      <c r="AO1120" s="247"/>
      <c r="AP1120" s="243" t="str">
        <f>IF(AD1120="UI",VLOOKUP(AB1120,'Convert Internation Units'!$A$2:$D$33,4,FALSE),IF(AB1120="Penethamate hydroiodide",0.63,IF(AB1120="Benzylpenicillin Procaine /
 Benzathine Penicillin",0.61,IF(AB1120="Benzathine Penicillin",0.61,IF(AB1120="Procaine benzylpenicillin",0.61,IF(AB1120=Prodrug!E1117,Prodrug!E1117,Prodrug!E1117))))))</f>
        <v/>
      </c>
      <c r="AQ1120" s="240" t="str">
        <f>IFERROR((((Calculations!C1117*Calculations!G1117)/Calculations!E1117)*'Data Entry'!X1120),"")</f>
        <v/>
      </c>
      <c r="AR1120" s="141" t="str">
        <f>IFERROR(VLOOKUP(AB1120,Lists!$P$2:$Q$182,2,0),"")</f>
        <v/>
      </c>
      <c r="AS1120" s="143" t="str">
        <f>IF(AI1120="UI",VLOOKUP(AG1120,'Convert Internation Units'!$A$2:$D$33,4,FALSE),IF(AG1120="Penethamate hydroiodide",0.63,IF(AG1120="Benzylpenicillin Procaine /
 Benzathine Penicillin",0.61,IF(AG1120="Benzathine Penicillin",0.61,IF(AG1120="Procaine benzylpenicillin",0.61,IF(AG1120=Prodrug!F1117,Prodrug!F1117,Prodrug!F1117))))))</f>
        <v/>
      </c>
      <c r="AT1120" s="240" t="str">
        <f>IFERROR((((Calculations!K1117*Calculations!G1117)/Calculations!E1117)*'Data Entry'!X1120),"")</f>
        <v/>
      </c>
      <c r="AU1120" s="146" t="str">
        <f>IFERROR(VLOOKUP(AG1120,Lists!$P$2:$Q$182,2,0),"")</f>
        <v/>
      </c>
      <c r="AV1120" s="143" t="str">
        <f>IF(AL1120="UI",VLOOKUP(AJ1120,'Convert Internation Units'!$A$2:$D$33,4,FALSE),IF(AJ1120="Penethamate hydroiodide",0.63,IF(AJ1120="Benzylpenicillin Procaine /
 Benzathine Penicillin",0.61,IF(AJ1120="Benzathine Penicillin",0.61,IF(AJ1120="Procaine benzylpenicillin",0.61,IF(AJ1120=Prodrug!G1117,Prodrug!G1117,Prodrug!G1117))))))</f>
        <v/>
      </c>
      <c r="AW1120" s="240" t="str">
        <f>IFERROR((((Calculations!O1117*Calculations!G1117)/Calculations!E1117)*'Data Entry'!X1120),"")</f>
        <v/>
      </c>
      <c r="AX1120" s="146" t="str">
        <f>IFERROR(VLOOKUP(AJ1120,Lists!$P$2:$Q$182,2,0),"")</f>
        <v/>
      </c>
      <c r="AY1120" s="143" t="str">
        <f>IF(AO1120="UI",VLOOKUP(AM1120,'Convert Internation Units'!$A$2:$D$33,4,FALSE),IF(AM1120="Penethamate hydroiodide",0.63,IF(AM1120="Benzylpenicillin Procaine /
 Benzathine Penicillin",0.61,IF(AM1120="Benzathine Penicillin",0.61,IF(AM1120="Procaine benzylpenicillin",0.61,IF(AM1120=Prodrug!H1117,Prodrug!H1117,Prodrug!H1117))))))</f>
        <v/>
      </c>
      <c r="AZ1120" s="240" t="str">
        <f>IFERROR((((Calculations!S1117*Calculations!G1117)/Calculations!E1117)*'Data Entry'!X1120),"")</f>
        <v/>
      </c>
      <c r="BA1120" s="146" t="str">
        <f>IFERROR(VLOOKUP(AM1120,Lists!$P$2:$Q$182,2,0),"")</f>
        <v/>
      </c>
    </row>
    <row r="1121" spans="1:53" s="5" customFormat="1">
      <c r="A1121" s="116">
        <v>1115</v>
      </c>
      <c r="B1121" s="232"/>
      <c r="C1121" s="105"/>
      <c r="D1121" s="105"/>
      <c r="E1121" s="105"/>
      <c r="F1121" s="106"/>
      <c r="G1121" s="107"/>
      <c r="H1121" s="107"/>
      <c r="I1121" s="108"/>
      <c r="J1121" s="110"/>
      <c r="K1121" s="110"/>
      <c r="L1121" s="110"/>
      <c r="M1121" s="110"/>
      <c r="N1121" s="110"/>
      <c r="O1121" s="110"/>
      <c r="P1121" s="110"/>
      <c r="Q1121" s="110"/>
      <c r="R1121" s="110"/>
      <c r="S1121" s="110"/>
      <c r="T1121" s="110"/>
      <c r="U1121" s="110"/>
      <c r="V1121" s="110"/>
      <c r="W1121" s="109"/>
      <c r="X1121" s="111"/>
      <c r="Y1121" s="112"/>
      <c r="Z1121" s="112"/>
      <c r="AA1121" s="113"/>
      <c r="AB1121" s="114"/>
      <c r="AC1121" s="115"/>
      <c r="AD1121" s="113"/>
      <c r="AE1121" s="113"/>
      <c r="AF1121" s="112"/>
      <c r="AG1121" s="116"/>
      <c r="AH1121" s="115"/>
      <c r="AI1121" s="174"/>
      <c r="AJ1121" s="104"/>
      <c r="AK1121" s="115"/>
      <c r="AL1121" s="112"/>
      <c r="AM1121" s="116"/>
      <c r="AN1121" s="115"/>
      <c r="AO1121" s="248"/>
      <c r="AP1121" s="242" t="str">
        <f>IF(AD1121="UI",VLOOKUP(AB1121,'Convert Internation Units'!$A$2:$D$33,4,FALSE),IF(AB1121="Penethamate hydroiodide",0.63,IF(AB1121="Benzylpenicillin Procaine /
 Benzathine Penicillin",0.61,IF(AB1121="Benzathine Penicillin",0.61,IF(AB1121="Procaine benzylpenicillin",0.61,IF(AB1121=Prodrug!E1118,Prodrug!E1118,Prodrug!E1118))))))</f>
        <v/>
      </c>
      <c r="AQ1121" s="239" t="str">
        <f>IFERROR((((Calculations!C1118*Calculations!G1118)/Calculations!E1118)*'Data Entry'!X1121),"")</f>
        <v/>
      </c>
      <c r="AR1121" s="234" t="str">
        <f>IFERROR(VLOOKUP(AB1121,Lists!$P$2:$Q$182,2,0),"")</f>
        <v/>
      </c>
      <c r="AS1121" s="233" t="str">
        <f>IF(AI1121="UI",VLOOKUP(AG1121,'Convert Internation Units'!$A$2:$D$33,4,FALSE),IF(AG1121="Penethamate hydroiodide",0.63,IF(AG1121="Benzylpenicillin Procaine /
 Benzathine Penicillin",0.61,IF(AG1121="Benzathine Penicillin",0.61,IF(AG1121="Procaine benzylpenicillin",0.61,IF(AG1121=Prodrug!F1118,Prodrug!F1118,Prodrug!F1118))))))</f>
        <v/>
      </c>
      <c r="AT1121" s="239" t="str">
        <f>IFERROR((((Calculations!K1118*Calculations!G1118)/Calculations!E1118)*'Data Entry'!X1121),"")</f>
        <v/>
      </c>
      <c r="AU1121" s="235" t="str">
        <f>IFERROR(VLOOKUP(AG1121,Lists!$P$2:$Q$182,2,0),"")</f>
        <v/>
      </c>
      <c r="AV1121" s="233" t="str">
        <f>IF(AL1121="UI",VLOOKUP(AJ1121,'Convert Internation Units'!$A$2:$D$33,4,FALSE),IF(AJ1121="Penethamate hydroiodide",0.63,IF(AJ1121="Benzylpenicillin Procaine /
 Benzathine Penicillin",0.61,IF(AJ1121="Benzathine Penicillin",0.61,IF(AJ1121="Procaine benzylpenicillin",0.61,IF(AJ1121=Prodrug!G1118,Prodrug!G1118,Prodrug!G1118))))))</f>
        <v/>
      </c>
      <c r="AW1121" s="239" t="str">
        <f>IFERROR((((Calculations!O1118*Calculations!G1118)/Calculations!E1118)*'Data Entry'!X1121),"")</f>
        <v/>
      </c>
      <c r="AX1121" s="235" t="str">
        <f>IFERROR(VLOOKUP(AJ1121,Lists!$P$2:$Q$182,2,0),"")</f>
        <v/>
      </c>
      <c r="AY1121" s="233" t="str">
        <f>IF(AO1121="UI",VLOOKUP(AM1121,'Convert Internation Units'!$A$2:$D$33,4,FALSE),IF(AM1121="Penethamate hydroiodide",0.63,IF(AM1121="Benzylpenicillin Procaine /
 Benzathine Penicillin",0.61,IF(AM1121="Benzathine Penicillin",0.61,IF(AM1121="Procaine benzylpenicillin",0.61,IF(AM1121=Prodrug!H1118,Prodrug!H1118,Prodrug!H1118))))))</f>
        <v/>
      </c>
      <c r="AZ1121" s="239" t="str">
        <f>IFERROR((((Calculations!S1118*Calculations!G1118)/Calculations!E1118)*'Data Entry'!X1121),"")</f>
        <v/>
      </c>
      <c r="BA1121" s="235" t="str">
        <f>IFERROR(VLOOKUP(AM1121,Lists!$P$2:$Q$182,2,0),"")</f>
        <v/>
      </c>
    </row>
    <row r="1122" spans="1:53" s="5" customFormat="1">
      <c r="A1122" s="6">
        <v>1116</v>
      </c>
      <c r="B1122" s="231"/>
      <c r="C1122" s="7"/>
      <c r="D1122" s="7"/>
      <c r="E1122" s="7"/>
      <c r="F1122" s="67"/>
      <c r="G1122" s="79"/>
      <c r="H1122" s="79"/>
      <c r="I1122" s="75"/>
      <c r="J1122" s="76"/>
      <c r="K1122" s="76"/>
      <c r="L1122" s="76"/>
      <c r="M1122" s="76"/>
      <c r="N1122" s="76"/>
      <c r="O1122" s="76"/>
      <c r="P1122" s="76"/>
      <c r="Q1122" s="76"/>
      <c r="R1122" s="76"/>
      <c r="S1122" s="76"/>
      <c r="T1122" s="76"/>
      <c r="U1122" s="76"/>
      <c r="V1122" s="76"/>
      <c r="W1122" s="80"/>
      <c r="X1122" s="69"/>
      <c r="Y1122" s="25"/>
      <c r="Z1122" s="25"/>
      <c r="AA1122" s="8"/>
      <c r="AB1122" s="28"/>
      <c r="AC1122" s="23"/>
      <c r="AD1122" s="8"/>
      <c r="AE1122" s="8"/>
      <c r="AF1122" s="25"/>
      <c r="AG1122" s="6"/>
      <c r="AH1122" s="23"/>
      <c r="AI1122" s="173"/>
      <c r="AJ1122" s="26"/>
      <c r="AK1122" s="23"/>
      <c r="AL1122" s="25"/>
      <c r="AM1122" s="6"/>
      <c r="AN1122" s="23"/>
      <c r="AO1122" s="247"/>
      <c r="AP1122" s="243" t="str">
        <f>IF(AD1122="UI",VLOOKUP(AB1122,'Convert Internation Units'!$A$2:$D$33,4,FALSE),IF(AB1122="Penethamate hydroiodide",0.63,IF(AB1122="Benzylpenicillin Procaine /
 Benzathine Penicillin",0.61,IF(AB1122="Benzathine Penicillin",0.61,IF(AB1122="Procaine benzylpenicillin",0.61,IF(AB1122=Prodrug!E1119,Prodrug!E1119,Prodrug!E1119))))))</f>
        <v/>
      </c>
      <c r="AQ1122" s="240" t="str">
        <f>IFERROR((((Calculations!C1119*Calculations!G1119)/Calculations!E1119)*'Data Entry'!X1122),"")</f>
        <v/>
      </c>
      <c r="AR1122" s="141" t="str">
        <f>IFERROR(VLOOKUP(AB1122,Lists!$P$2:$Q$182,2,0),"")</f>
        <v/>
      </c>
      <c r="AS1122" s="143" t="str">
        <f>IF(AI1122="UI",VLOOKUP(AG1122,'Convert Internation Units'!$A$2:$D$33,4,FALSE),IF(AG1122="Penethamate hydroiodide",0.63,IF(AG1122="Benzylpenicillin Procaine /
 Benzathine Penicillin",0.61,IF(AG1122="Benzathine Penicillin",0.61,IF(AG1122="Procaine benzylpenicillin",0.61,IF(AG1122=Prodrug!F1119,Prodrug!F1119,Prodrug!F1119))))))</f>
        <v/>
      </c>
      <c r="AT1122" s="240" t="str">
        <f>IFERROR((((Calculations!K1119*Calculations!G1119)/Calculations!E1119)*'Data Entry'!X1122),"")</f>
        <v/>
      </c>
      <c r="AU1122" s="146" t="str">
        <f>IFERROR(VLOOKUP(AG1122,Lists!$P$2:$Q$182,2,0),"")</f>
        <v/>
      </c>
      <c r="AV1122" s="143" t="str">
        <f>IF(AL1122="UI",VLOOKUP(AJ1122,'Convert Internation Units'!$A$2:$D$33,4,FALSE),IF(AJ1122="Penethamate hydroiodide",0.63,IF(AJ1122="Benzylpenicillin Procaine /
 Benzathine Penicillin",0.61,IF(AJ1122="Benzathine Penicillin",0.61,IF(AJ1122="Procaine benzylpenicillin",0.61,IF(AJ1122=Prodrug!G1119,Prodrug!G1119,Prodrug!G1119))))))</f>
        <v/>
      </c>
      <c r="AW1122" s="240" t="str">
        <f>IFERROR((((Calculations!O1119*Calculations!G1119)/Calculations!E1119)*'Data Entry'!X1122),"")</f>
        <v/>
      </c>
      <c r="AX1122" s="146" t="str">
        <f>IFERROR(VLOOKUP(AJ1122,Lists!$P$2:$Q$182,2,0),"")</f>
        <v/>
      </c>
      <c r="AY1122" s="143" t="str">
        <f>IF(AO1122="UI",VLOOKUP(AM1122,'Convert Internation Units'!$A$2:$D$33,4,FALSE),IF(AM1122="Penethamate hydroiodide",0.63,IF(AM1122="Benzylpenicillin Procaine /
 Benzathine Penicillin",0.61,IF(AM1122="Benzathine Penicillin",0.61,IF(AM1122="Procaine benzylpenicillin",0.61,IF(AM1122=Prodrug!H1119,Prodrug!H1119,Prodrug!H1119))))))</f>
        <v/>
      </c>
      <c r="AZ1122" s="240" t="str">
        <f>IFERROR((((Calculations!S1119*Calculations!G1119)/Calculations!E1119)*'Data Entry'!X1122),"")</f>
        <v/>
      </c>
      <c r="BA1122" s="146" t="str">
        <f>IFERROR(VLOOKUP(AM1122,Lists!$P$2:$Q$182,2,0),"")</f>
        <v/>
      </c>
    </row>
    <row r="1123" spans="1:53" s="5" customFormat="1">
      <c r="A1123" s="116">
        <v>1117</v>
      </c>
      <c r="B1123" s="232"/>
      <c r="C1123" s="105"/>
      <c r="D1123" s="105"/>
      <c r="E1123" s="105"/>
      <c r="F1123" s="106"/>
      <c r="G1123" s="107"/>
      <c r="H1123" s="107"/>
      <c r="I1123" s="108"/>
      <c r="J1123" s="110"/>
      <c r="K1123" s="110"/>
      <c r="L1123" s="110"/>
      <c r="M1123" s="110"/>
      <c r="N1123" s="110"/>
      <c r="O1123" s="110"/>
      <c r="P1123" s="110"/>
      <c r="Q1123" s="110"/>
      <c r="R1123" s="110"/>
      <c r="S1123" s="110"/>
      <c r="T1123" s="110"/>
      <c r="U1123" s="110"/>
      <c r="V1123" s="110"/>
      <c r="W1123" s="109"/>
      <c r="X1123" s="111"/>
      <c r="Y1123" s="112"/>
      <c r="Z1123" s="112"/>
      <c r="AA1123" s="113"/>
      <c r="AB1123" s="114"/>
      <c r="AC1123" s="115"/>
      <c r="AD1123" s="113"/>
      <c r="AE1123" s="113"/>
      <c r="AF1123" s="112"/>
      <c r="AG1123" s="116"/>
      <c r="AH1123" s="115"/>
      <c r="AI1123" s="174"/>
      <c r="AJ1123" s="104"/>
      <c r="AK1123" s="115"/>
      <c r="AL1123" s="112"/>
      <c r="AM1123" s="116"/>
      <c r="AN1123" s="115"/>
      <c r="AO1123" s="248"/>
      <c r="AP1123" s="242" t="str">
        <f>IF(AD1123="UI",VLOOKUP(AB1123,'Convert Internation Units'!$A$2:$D$33,4,FALSE),IF(AB1123="Penethamate hydroiodide",0.63,IF(AB1123="Benzylpenicillin Procaine /
 Benzathine Penicillin",0.61,IF(AB1123="Benzathine Penicillin",0.61,IF(AB1123="Procaine benzylpenicillin",0.61,IF(AB1123=Prodrug!E1120,Prodrug!E1120,Prodrug!E1120))))))</f>
        <v/>
      </c>
      <c r="AQ1123" s="239" t="str">
        <f>IFERROR((((Calculations!C1120*Calculations!G1120)/Calculations!E1120)*'Data Entry'!X1123),"")</f>
        <v/>
      </c>
      <c r="AR1123" s="234" t="str">
        <f>IFERROR(VLOOKUP(AB1123,Lists!$P$2:$Q$182,2,0),"")</f>
        <v/>
      </c>
      <c r="AS1123" s="233" t="str">
        <f>IF(AI1123="UI",VLOOKUP(AG1123,'Convert Internation Units'!$A$2:$D$33,4,FALSE),IF(AG1123="Penethamate hydroiodide",0.63,IF(AG1123="Benzylpenicillin Procaine /
 Benzathine Penicillin",0.61,IF(AG1123="Benzathine Penicillin",0.61,IF(AG1123="Procaine benzylpenicillin",0.61,IF(AG1123=Prodrug!F1120,Prodrug!F1120,Prodrug!F1120))))))</f>
        <v/>
      </c>
      <c r="AT1123" s="239" t="str">
        <f>IFERROR((((Calculations!K1120*Calculations!G1120)/Calculations!E1120)*'Data Entry'!X1123),"")</f>
        <v/>
      </c>
      <c r="AU1123" s="235" t="str">
        <f>IFERROR(VLOOKUP(AG1123,Lists!$P$2:$Q$182,2,0),"")</f>
        <v/>
      </c>
      <c r="AV1123" s="233" t="str">
        <f>IF(AL1123="UI",VLOOKUP(AJ1123,'Convert Internation Units'!$A$2:$D$33,4,FALSE),IF(AJ1123="Penethamate hydroiodide",0.63,IF(AJ1123="Benzylpenicillin Procaine /
 Benzathine Penicillin",0.61,IF(AJ1123="Benzathine Penicillin",0.61,IF(AJ1123="Procaine benzylpenicillin",0.61,IF(AJ1123=Prodrug!G1120,Prodrug!G1120,Prodrug!G1120))))))</f>
        <v/>
      </c>
      <c r="AW1123" s="239" t="str">
        <f>IFERROR((((Calculations!O1120*Calculations!G1120)/Calculations!E1120)*'Data Entry'!X1123),"")</f>
        <v/>
      </c>
      <c r="AX1123" s="235" t="str">
        <f>IFERROR(VLOOKUP(AJ1123,Lists!$P$2:$Q$182,2,0),"")</f>
        <v/>
      </c>
      <c r="AY1123" s="233" t="str">
        <f>IF(AO1123="UI",VLOOKUP(AM1123,'Convert Internation Units'!$A$2:$D$33,4,FALSE),IF(AM1123="Penethamate hydroiodide",0.63,IF(AM1123="Benzylpenicillin Procaine /
 Benzathine Penicillin",0.61,IF(AM1123="Benzathine Penicillin",0.61,IF(AM1123="Procaine benzylpenicillin",0.61,IF(AM1123=Prodrug!H1120,Prodrug!H1120,Prodrug!H1120))))))</f>
        <v/>
      </c>
      <c r="AZ1123" s="239" t="str">
        <f>IFERROR((((Calculations!S1120*Calculations!G1120)/Calculations!E1120)*'Data Entry'!X1123),"")</f>
        <v/>
      </c>
      <c r="BA1123" s="235" t="str">
        <f>IFERROR(VLOOKUP(AM1123,Lists!$P$2:$Q$182,2,0),"")</f>
        <v/>
      </c>
    </row>
    <row r="1124" spans="1:53" s="5" customFormat="1">
      <c r="A1124" s="6">
        <v>1118</v>
      </c>
      <c r="B1124" s="231"/>
      <c r="C1124" s="7"/>
      <c r="D1124" s="7"/>
      <c r="E1124" s="7"/>
      <c r="F1124" s="67"/>
      <c r="G1124" s="79"/>
      <c r="H1124" s="79"/>
      <c r="I1124" s="75"/>
      <c r="J1124" s="76"/>
      <c r="K1124" s="76"/>
      <c r="L1124" s="76"/>
      <c r="M1124" s="76"/>
      <c r="N1124" s="76"/>
      <c r="O1124" s="76"/>
      <c r="P1124" s="76"/>
      <c r="Q1124" s="76"/>
      <c r="R1124" s="76"/>
      <c r="S1124" s="76"/>
      <c r="T1124" s="76"/>
      <c r="U1124" s="76"/>
      <c r="V1124" s="76"/>
      <c r="W1124" s="80"/>
      <c r="X1124" s="69"/>
      <c r="Y1124" s="25"/>
      <c r="Z1124" s="25"/>
      <c r="AA1124" s="8"/>
      <c r="AB1124" s="28"/>
      <c r="AC1124" s="23"/>
      <c r="AD1124" s="8"/>
      <c r="AE1124" s="8"/>
      <c r="AF1124" s="25"/>
      <c r="AG1124" s="6"/>
      <c r="AH1124" s="23"/>
      <c r="AI1124" s="173"/>
      <c r="AJ1124" s="26"/>
      <c r="AK1124" s="23"/>
      <c r="AL1124" s="25"/>
      <c r="AM1124" s="6"/>
      <c r="AN1124" s="23"/>
      <c r="AO1124" s="247"/>
      <c r="AP1124" s="243" t="str">
        <f>IF(AD1124="UI",VLOOKUP(AB1124,'Convert Internation Units'!$A$2:$D$33,4,FALSE),IF(AB1124="Penethamate hydroiodide",0.63,IF(AB1124="Benzylpenicillin Procaine /
 Benzathine Penicillin",0.61,IF(AB1124="Benzathine Penicillin",0.61,IF(AB1124="Procaine benzylpenicillin",0.61,IF(AB1124=Prodrug!E1121,Prodrug!E1121,Prodrug!E1121))))))</f>
        <v/>
      </c>
      <c r="AQ1124" s="240" t="str">
        <f>IFERROR((((Calculations!C1121*Calculations!G1121)/Calculations!E1121)*'Data Entry'!X1124),"")</f>
        <v/>
      </c>
      <c r="AR1124" s="141" t="str">
        <f>IFERROR(VLOOKUP(AB1124,Lists!$P$2:$Q$182,2,0),"")</f>
        <v/>
      </c>
      <c r="AS1124" s="143" t="str">
        <f>IF(AI1124="UI",VLOOKUP(AG1124,'Convert Internation Units'!$A$2:$D$33,4,FALSE),IF(AG1124="Penethamate hydroiodide",0.63,IF(AG1124="Benzylpenicillin Procaine /
 Benzathine Penicillin",0.61,IF(AG1124="Benzathine Penicillin",0.61,IF(AG1124="Procaine benzylpenicillin",0.61,IF(AG1124=Prodrug!F1121,Prodrug!F1121,Prodrug!F1121))))))</f>
        <v/>
      </c>
      <c r="AT1124" s="240" t="str">
        <f>IFERROR((((Calculations!K1121*Calculations!G1121)/Calculations!E1121)*'Data Entry'!X1124),"")</f>
        <v/>
      </c>
      <c r="AU1124" s="146" t="str">
        <f>IFERROR(VLOOKUP(AG1124,Lists!$P$2:$Q$182,2,0),"")</f>
        <v/>
      </c>
      <c r="AV1124" s="143" t="str">
        <f>IF(AL1124="UI",VLOOKUP(AJ1124,'Convert Internation Units'!$A$2:$D$33,4,FALSE),IF(AJ1124="Penethamate hydroiodide",0.63,IF(AJ1124="Benzylpenicillin Procaine /
 Benzathine Penicillin",0.61,IF(AJ1124="Benzathine Penicillin",0.61,IF(AJ1124="Procaine benzylpenicillin",0.61,IF(AJ1124=Prodrug!G1121,Prodrug!G1121,Prodrug!G1121))))))</f>
        <v/>
      </c>
      <c r="AW1124" s="240" t="str">
        <f>IFERROR((((Calculations!O1121*Calculations!G1121)/Calculations!E1121)*'Data Entry'!X1124),"")</f>
        <v/>
      </c>
      <c r="AX1124" s="146" t="str">
        <f>IFERROR(VLOOKUP(AJ1124,Lists!$P$2:$Q$182,2,0),"")</f>
        <v/>
      </c>
      <c r="AY1124" s="143" t="str">
        <f>IF(AO1124="UI",VLOOKUP(AM1124,'Convert Internation Units'!$A$2:$D$33,4,FALSE),IF(AM1124="Penethamate hydroiodide",0.63,IF(AM1124="Benzylpenicillin Procaine /
 Benzathine Penicillin",0.61,IF(AM1124="Benzathine Penicillin",0.61,IF(AM1124="Procaine benzylpenicillin",0.61,IF(AM1124=Prodrug!H1121,Prodrug!H1121,Prodrug!H1121))))))</f>
        <v/>
      </c>
      <c r="AZ1124" s="240" t="str">
        <f>IFERROR((((Calculations!S1121*Calculations!G1121)/Calculations!E1121)*'Data Entry'!X1124),"")</f>
        <v/>
      </c>
      <c r="BA1124" s="146" t="str">
        <f>IFERROR(VLOOKUP(AM1124,Lists!$P$2:$Q$182,2,0),"")</f>
        <v/>
      </c>
    </row>
    <row r="1125" spans="1:53" s="5" customFormat="1">
      <c r="A1125" s="116">
        <v>1119</v>
      </c>
      <c r="B1125" s="232"/>
      <c r="C1125" s="105"/>
      <c r="D1125" s="105"/>
      <c r="E1125" s="105"/>
      <c r="F1125" s="106"/>
      <c r="G1125" s="107"/>
      <c r="H1125" s="107"/>
      <c r="I1125" s="108"/>
      <c r="J1125" s="110"/>
      <c r="K1125" s="110"/>
      <c r="L1125" s="110"/>
      <c r="M1125" s="110"/>
      <c r="N1125" s="110"/>
      <c r="O1125" s="110"/>
      <c r="P1125" s="110"/>
      <c r="Q1125" s="110"/>
      <c r="R1125" s="110"/>
      <c r="S1125" s="110"/>
      <c r="T1125" s="110"/>
      <c r="U1125" s="110"/>
      <c r="V1125" s="110"/>
      <c r="W1125" s="109"/>
      <c r="X1125" s="111"/>
      <c r="Y1125" s="112"/>
      <c r="Z1125" s="112"/>
      <c r="AA1125" s="113"/>
      <c r="AB1125" s="114"/>
      <c r="AC1125" s="115"/>
      <c r="AD1125" s="113"/>
      <c r="AE1125" s="113"/>
      <c r="AF1125" s="112"/>
      <c r="AG1125" s="116"/>
      <c r="AH1125" s="115"/>
      <c r="AI1125" s="174"/>
      <c r="AJ1125" s="104"/>
      <c r="AK1125" s="115"/>
      <c r="AL1125" s="112"/>
      <c r="AM1125" s="116"/>
      <c r="AN1125" s="115"/>
      <c r="AO1125" s="248"/>
      <c r="AP1125" s="242" t="str">
        <f>IF(AD1125="UI",VLOOKUP(AB1125,'Convert Internation Units'!$A$2:$D$33,4,FALSE),IF(AB1125="Penethamate hydroiodide",0.63,IF(AB1125="Benzylpenicillin Procaine /
 Benzathine Penicillin",0.61,IF(AB1125="Benzathine Penicillin",0.61,IF(AB1125="Procaine benzylpenicillin",0.61,IF(AB1125=Prodrug!E1122,Prodrug!E1122,Prodrug!E1122))))))</f>
        <v/>
      </c>
      <c r="AQ1125" s="239" t="str">
        <f>IFERROR((((Calculations!C1122*Calculations!G1122)/Calculations!E1122)*'Data Entry'!X1125),"")</f>
        <v/>
      </c>
      <c r="AR1125" s="234" t="str">
        <f>IFERROR(VLOOKUP(AB1125,Lists!$P$2:$Q$182,2,0),"")</f>
        <v/>
      </c>
      <c r="AS1125" s="233" t="str">
        <f>IF(AI1125="UI",VLOOKUP(AG1125,'Convert Internation Units'!$A$2:$D$33,4,FALSE),IF(AG1125="Penethamate hydroiodide",0.63,IF(AG1125="Benzylpenicillin Procaine /
 Benzathine Penicillin",0.61,IF(AG1125="Benzathine Penicillin",0.61,IF(AG1125="Procaine benzylpenicillin",0.61,IF(AG1125=Prodrug!F1122,Prodrug!F1122,Prodrug!F1122))))))</f>
        <v/>
      </c>
      <c r="AT1125" s="239" t="str">
        <f>IFERROR((((Calculations!K1122*Calculations!G1122)/Calculations!E1122)*'Data Entry'!X1125),"")</f>
        <v/>
      </c>
      <c r="AU1125" s="235" t="str">
        <f>IFERROR(VLOOKUP(AG1125,Lists!$P$2:$Q$182,2,0),"")</f>
        <v/>
      </c>
      <c r="AV1125" s="233" t="str">
        <f>IF(AL1125="UI",VLOOKUP(AJ1125,'Convert Internation Units'!$A$2:$D$33,4,FALSE),IF(AJ1125="Penethamate hydroiodide",0.63,IF(AJ1125="Benzylpenicillin Procaine /
 Benzathine Penicillin",0.61,IF(AJ1125="Benzathine Penicillin",0.61,IF(AJ1125="Procaine benzylpenicillin",0.61,IF(AJ1125=Prodrug!G1122,Prodrug!G1122,Prodrug!G1122))))))</f>
        <v/>
      </c>
      <c r="AW1125" s="239" t="str">
        <f>IFERROR((((Calculations!O1122*Calculations!G1122)/Calculations!E1122)*'Data Entry'!X1125),"")</f>
        <v/>
      </c>
      <c r="AX1125" s="235" t="str">
        <f>IFERROR(VLOOKUP(AJ1125,Lists!$P$2:$Q$182,2,0),"")</f>
        <v/>
      </c>
      <c r="AY1125" s="233" t="str">
        <f>IF(AO1125="UI",VLOOKUP(AM1125,'Convert Internation Units'!$A$2:$D$33,4,FALSE),IF(AM1125="Penethamate hydroiodide",0.63,IF(AM1125="Benzylpenicillin Procaine /
 Benzathine Penicillin",0.61,IF(AM1125="Benzathine Penicillin",0.61,IF(AM1125="Procaine benzylpenicillin",0.61,IF(AM1125=Prodrug!H1122,Prodrug!H1122,Prodrug!H1122))))))</f>
        <v/>
      </c>
      <c r="AZ1125" s="239" t="str">
        <f>IFERROR((((Calculations!S1122*Calculations!G1122)/Calculations!E1122)*'Data Entry'!X1125),"")</f>
        <v/>
      </c>
      <c r="BA1125" s="235" t="str">
        <f>IFERROR(VLOOKUP(AM1125,Lists!$P$2:$Q$182,2,0),"")</f>
        <v/>
      </c>
    </row>
    <row r="1126" spans="1:53" s="5" customFormat="1">
      <c r="A1126" s="6">
        <v>1120</v>
      </c>
      <c r="B1126" s="231"/>
      <c r="C1126" s="7"/>
      <c r="D1126" s="7"/>
      <c r="E1126" s="7"/>
      <c r="F1126" s="67"/>
      <c r="G1126" s="79"/>
      <c r="H1126" s="79"/>
      <c r="I1126" s="75"/>
      <c r="J1126" s="76"/>
      <c r="K1126" s="76"/>
      <c r="L1126" s="76"/>
      <c r="M1126" s="76"/>
      <c r="N1126" s="76"/>
      <c r="O1126" s="76"/>
      <c r="P1126" s="76"/>
      <c r="Q1126" s="76"/>
      <c r="R1126" s="76"/>
      <c r="S1126" s="76"/>
      <c r="T1126" s="76"/>
      <c r="U1126" s="76"/>
      <c r="V1126" s="76"/>
      <c r="W1126" s="80"/>
      <c r="X1126" s="69"/>
      <c r="Y1126" s="25"/>
      <c r="Z1126" s="25"/>
      <c r="AA1126" s="8"/>
      <c r="AB1126" s="28"/>
      <c r="AC1126" s="23"/>
      <c r="AD1126" s="8"/>
      <c r="AE1126" s="8"/>
      <c r="AF1126" s="25"/>
      <c r="AG1126" s="6"/>
      <c r="AH1126" s="23"/>
      <c r="AI1126" s="173"/>
      <c r="AJ1126" s="26"/>
      <c r="AK1126" s="23"/>
      <c r="AL1126" s="25"/>
      <c r="AM1126" s="6"/>
      <c r="AN1126" s="23"/>
      <c r="AO1126" s="247"/>
      <c r="AP1126" s="243" t="str">
        <f>IF(AD1126="UI",VLOOKUP(AB1126,'Convert Internation Units'!$A$2:$D$33,4,FALSE),IF(AB1126="Penethamate hydroiodide",0.63,IF(AB1126="Benzylpenicillin Procaine /
 Benzathine Penicillin",0.61,IF(AB1126="Benzathine Penicillin",0.61,IF(AB1126="Procaine benzylpenicillin",0.61,IF(AB1126=Prodrug!E1123,Prodrug!E1123,Prodrug!E1123))))))</f>
        <v/>
      </c>
      <c r="AQ1126" s="240" t="str">
        <f>IFERROR((((Calculations!C1123*Calculations!G1123)/Calculations!E1123)*'Data Entry'!X1126),"")</f>
        <v/>
      </c>
      <c r="AR1126" s="141" t="str">
        <f>IFERROR(VLOOKUP(AB1126,Lists!$P$2:$Q$182,2,0),"")</f>
        <v/>
      </c>
      <c r="AS1126" s="143" t="str">
        <f>IF(AI1126="UI",VLOOKUP(AG1126,'Convert Internation Units'!$A$2:$D$33,4,FALSE),IF(AG1126="Penethamate hydroiodide",0.63,IF(AG1126="Benzylpenicillin Procaine /
 Benzathine Penicillin",0.61,IF(AG1126="Benzathine Penicillin",0.61,IF(AG1126="Procaine benzylpenicillin",0.61,IF(AG1126=Prodrug!F1123,Prodrug!F1123,Prodrug!F1123))))))</f>
        <v/>
      </c>
      <c r="AT1126" s="240" t="str">
        <f>IFERROR((((Calculations!K1123*Calculations!G1123)/Calculations!E1123)*'Data Entry'!X1126),"")</f>
        <v/>
      </c>
      <c r="AU1126" s="146" t="str">
        <f>IFERROR(VLOOKUP(AG1126,Lists!$P$2:$Q$182,2,0),"")</f>
        <v/>
      </c>
      <c r="AV1126" s="143" t="str">
        <f>IF(AL1126="UI",VLOOKUP(AJ1126,'Convert Internation Units'!$A$2:$D$33,4,FALSE),IF(AJ1126="Penethamate hydroiodide",0.63,IF(AJ1126="Benzylpenicillin Procaine /
 Benzathine Penicillin",0.61,IF(AJ1126="Benzathine Penicillin",0.61,IF(AJ1126="Procaine benzylpenicillin",0.61,IF(AJ1126=Prodrug!G1123,Prodrug!G1123,Prodrug!G1123))))))</f>
        <v/>
      </c>
      <c r="AW1126" s="240" t="str">
        <f>IFERROR((((Calculations!O1123*Calculations!G1123)/Calculations!E1123)*'Data Entry'!X1126),"")</f>
        <v/>
      </c>
      <c r="AX1126" s="146" t="str">
        <f>IFERROR(VLOOKUP(AJ1126,Lists!$P$2:$Q$182,2,0),"")</f>
        <v/>
      </c>
      <c r="AY1126" s="143" t="str">
        <f>IF(AO1126="UI",VLOOKUP(AM1126,'Convert Internation Units'!$A$2:$D$33,4,FALSE),IF(AM1126="Penethamate hydroiodide",0.63,IF(AM1126="Benzylpenicillin Procaine /
 Benzathine Penicillin",0.61,IF(AM1126="Benzathine Penicillin",0.61,IF(AM1126="Procaine benzylpenicillin",0.61,IF(AM1126=Prodrug!H1123,Prodrug!H1123,Prodrug!H1123))))))</f>
        <v/>
      </c>
      <c r="AZ1126" s="240" t="str">
        <f>IFERROR((((Calculations!S1123*Calculations!G1123)/Calculations!E1123)*'Data Entry'!X1126),"")</f>
        <v/>
      </c>
      <c r="BA1126" s="146" t="str">
        <f>IFERROR(VLOOKUP(AM1126,Lists!$P$2:$Q$182,2,0),"")</f>
        <v/>
      </c>
    </row>
    <row r="1127" spans="1:53" s="5" customFormat="1">
      <c r="A1127" s="116">
        <v>1121</v>
      </c>
      <c r="B1127" s="232"/>
      <c r="C1127" s="105"/>
      <c r="D1127" s="105"/>
      <c r="E1127" s="105"/>
      <c r="F1127" s="106"/>
      <c r="G1127" s="107"/>
      <c r="H1127" s="107"/>
      <c r="I1127" s="108"/>
      <c r="J1127" s="110"/>
      <c r="K1127" s="110"/>
      <c r="L1127" s="110"/>
      <c r="M1127" s="110"/>
      <c r="N1127" s="110"/>
      <c r="O1127" s="110"/>
      <c r="P1127" s="110"/>
      <c r="Q1127" s="110"/>
      <c r="R1127" s="110"/>
      <c r="S1127" s="110"/>
      <c r="T1127" s="110"/>
      <c r="U1127" s="110"/>
      <c r="V1127" s="110"/>
      <c r="W1127" s="109"/>
      <c r="X1127" s="111"/>
      <c r="Y1127" s="112"/>
      <c r="Z1127" s="112"/>
      <c r="AA1127" s="113"/>
      <c r="AB1127" s="114"/>
      <c r="AC1127" s="115"/>
      <c r="AD1127" s="113"/>
      <c r="AE1127" s="113"/>
      <c r="AF1127" s="112"/>
      <c r="AG1127" s="116"/>
      <c r="AH1127" s="115"/>
      <c r="AI1127" s="174"/>
      <c r="AJ1127" s="104"/>
      <c r="AK1127" s="115"/>
      <c r="AL1127" s="112"/>
      <c r="AM1127" s="116"/>
      <c r="AN1127" s="115"/>
      <c r="AO1127" s="248"/>
      <c r="AP1127" s="242" t="str">
        <f>IF(AD1127="UI",VLOOKUP(AB1127,'Convert Internation Units'!$A$2:$D$33,4,FALSE),IF(AB1127="Penethamate hydroiodide",0.63,IF(AB1127="Benzylpenicillin Procaine /
 Benzathine Penicillin",0.61,IF(AB1127="Benzathine Penicillin",0.61,IF(AB1127="Procaine benzylpenicillin",0.61,IF(AB1127=Prodrug!E1124,Prodrug!E1124,Prodrug!E1124))))))</f>
        <v/>
      </c>
      <c r="AQ1127" s="239" t="str">
        <f>IFERROR((((Calculations!C1124*Calculations!G1124)/Calculations!E1124)*'Data Entry'!X1127),"")</f>
        <v/>
      </c>
      <c r="AR1127" s="234" t="str">
        <f>IFERROR(VLOOKUP(AB1127,Lists!$P$2:$Q$182,2,0),"")</f>
        <v/>
      </c>
      <c r="AS1127" s="233" t="str">
        <f>IF(AI1127="UI",VLOOKUP(AG1127,'Convert Internation Units'!$A$2:$D$33,4,FALSE),IF(AG1127="Penethamate hydroiodide",0.63,IF(AG1127="Benzylpenicillin Procaine /
 Benzathine Penicillin",0.61,IF(AG1127="Benzathine Penicillin",0.61,IF(AG1127="Procaine benzylpenicillin",0.61,IF(AG1127=Prodrug!F1124,Prodrug!F1124,Prodrug!F1124))))))</f>
        <v/>
      </c>
      <c r="AT1127" s="239" t="str">
        <f>IFERROR((((Calculations!K1124*Calculations!G1124)/Calculations!E1124)*'Data Entry'!X1127),"")</f>
        <v/>
      </c>
      <c r="AU1127" s="235" t="str">
        <f>IFERROR(VLOOKUP(AG1127,Lists!$P$2:$Q$182,2,0),"")</f>
        <v/>
      </c>
      <c r="AV1127" s="233" t="str">
        <f>IF(AL1127="UI",VLOOKUP(AJ1127,'Convert Internation Units'!$A$2:$D$33,4,FALSE),IF(AJ1127="Penethamate hydroiodide",0.63,IF(AJ1127="Benzylpenicillin Procaine /
 Benzathine Penicillin",0.61,IF(AJ1127="Benzathine Penicillin",0.61,IF(AJ1127="Procaine benzylpenicillin",0.61,IF(AJ1127=Prodrug!G1124,Prodrug!G1124,Prodrug!G1124))))))</f>
        <v/>
      </c>
      <c r="AW1127" s="239" t="str">
        <f>IFERROR((((Calculations!O1124*Calculations!G1124)/Calculations!E1124)*'Data Entry'!X1127),"")</f>
        <v/>
      </c>
      <c r="AX1127" s="235" t="str">
        <f>IFERROR(VLOOKUP(AJ1127,Lists!$P$2:$Q$182,2,0),"")</f>
        <v/>
      </c>
      <c r="AY1127" s="233" t="str">
        <f>IF(AO1127="UI",VLOOKUP(AM1127,'Convert Internation Units'!$A$2:$D$33,4,FALSE),IF(AM1127="Penethamate hydroiodide",0.63,IF(AM1127="Benzylpenicillin Procaine /
 Benzathine Penicillin",0.61,IF(AM1127="Benzathine Penicillin",0.61,IF(AM1127="Procaine benzylpenicillin",0.61,IF(AM1127=Prodrug!H1124,Prodrug!H1124,Prodrug!H1124))))))</f>
        <v/>
      </c>
      <c r="AZ1127" s="239" t="str">
        <f>IFERROR((((Calculations!S1124*Calculations!G1124)/Calculations!E1124)*'Data Entry'!X1127),"")</f>
        <v/>
      </c>
      <c r="BA1127" s="235" t="str">
        <f>IFERROR(VLOOKUP(AM1127,Lists!$P$2:$Q$182,2,0),"")</f>
        <v/>
      </c>
    </row>
    <row r="1128" spans="1:53" s="5" customFormat="1">
      <c r="A1128" s="6">
        <v>1122</v>
      </c>
      <c r="B1128" s="231"/>
      <c r="C1128" s="7"/>
      <c r="D1128" s="7"/>
      <c r="E1128" s="7"/>
      <c r="F1128" s="67"/>
      <c r="G1128" s="79"/>
      <c r="H1128" s="79"/>
      <c r="I1128" s="75"/>
      <c r="J1128" s="76"/>
      <c r="K1128" s="76"/>
      <c r="L1128" s="76"/>
      <c r="M1128" s="76"/>
      <c r="N1128" s="76"/>
      <c r="O1128" s="76"/>
      <c r="P1128" s="76"/>
      <c r="Q1128" s="76"/>
      <c r="R1128" s="76"/>
      <c r="S1128" s="76"/>
      <c r="T1128" s="76"/>
      <c r="U1128" s="76"/>
      <c r="V1128" s="76"/>
      <c r="W1128" s="80"/>
      <c r="X1128" s="69"/>
      <c r="Y1128" s="25"/>
      <c r="Z1128" s="25"/>
      <c r="AA1128" s="8"/>
      <c r="AB1128" s="28"/>
      <c r="AC1128" s="23"/>
      <c r="AD1128" s="8"/>
      <c r="AE1128" s="8"/>
      <c r="AF1128" s="25"/>
      <c r="AG1128" s="6"/>
      <c r="AH1128" s="23"/>
      <c r="AI1128" s="173"/>
      <c r="AJ1128" s="26"/>
      <c r="AK1128" s="23"/>
      <c r="AL1128" s="25"/>
      <c r="AM1128" s="6"/>
      <c r="AN1128" s="23"/>
      <c r="AO1128" s="247"/>
      <c r="AP1128" s="243" t="str">
        <f>IF(AD1128="UI",VLOOKUP(AB1128,'Convert Internation Units'!$A$2:$D$33,4,FALSE),IF(AB1128="Penethamate hydroiodide",0.63,IF(AB1128="Benzylpenicillin Procaine /
 Benzathine Penicillin",0.61,IF(AB1128="Benzathine Penicillin",0.61,IF(AB1128="Procaine benzylpenicillin",0.61,IF(AB1128=Prodrug!E1125,Prodrug!E1125,Prodrug!E1125))))))</f>
        <v/>
      </c>
      <c r="AQ1128" s="240" t="str">
        <f>IFERROR((((Calculations!C1125*Calculations!G1125)/Calculations!E1125)*'Data Entry'!X1128),"")</f>
        <v/>
      </c>
      <c r="AR1128" s="141" t="str">
        <f>IFERROR(VLOOKUP(AB1128,Lists!$P$2:$Q$182,2,0),"")</f>
        <v/>
      </c>
      <c r="AS1128" s="143" t="str">
        <f>IF(AI1128="UI",VLOOKUP(AG1128,'Convert Internation Units'!$A$2:$D$33,4,FALSE),IF(AG1128="Penethamate hydroiodide",0.63,IF(AG1128="Benzylpenicillin Procaine /
 Benzathine Penicillin",0.61,IF(AG1128="Benzathine Penicillin",0.61,IF(AG1128="Procaine benzylpenicillin",0.61,IF(AG1128=Prodrug!F1125,Prodrug!F1125,Prodrug!F1125))))))</f>
        <v/>
      </c>
      <c r="AT1128" s="240" t="str">
        <f>IFERROR((((Calculations!K1125*Calculations!G1125)/Calculations!E1125)*'Data Entry'!X1128),"")</f>
        <v/>
      </c>
      <c r="AU1128" s="146" t="str">
        <f>IFERROR(VLOOKUP(AG1128,Lists!$P$2:$Q$182,2,0),"")</f>
        <v/>
      </c>
      <c r="AV1128" s="143" t="str">
        <f>IF(AL1128="UI",VLOOKUP(AJ1128,'Convert Internation Units'!$A$2:$D$33,4,FALSE),IF(AJ1128="Penethamate hydroiodide",0.63,IF(AJ1128="Benzylpenicillin Procaine /
 Benzathine Penicillin",0.61,IF(AJ1128="Benzathine Penicillin",0.61,IF(AJ1128="Procaine benzylpenicillin",0.61,IF(AJ1128=Prodrug!G1125,Prodrug!G1125,Prodrug!G1125))))))</f>
        <v/>
      </c>
      <c r="AW1128" s="240" t="str">
        <f>IFERROR((((Calculations!O1125*Calculations!G1125)/Calculations!E1125)*'Data Entry'!X1128),"")</f>
        <v/>
      </c>
      <c r="AX1128" s="146" t="str">
        <f>IFERROR(VLOOKUP(AJ1128,Lists!$P$2:$Q$182,2,0),"")</f>
        <v/>
      </c>
      <c r="AY1128" s="143" t="str">
        <f>IF(AO1128="UI",VLOOKUP(AM1128,'Convert Internation Units'!$A$2:$D$33,4,FALSE),IF(AM1128="Penethamate hydroiodide",0.63,IF(AM1128="Benzylpenicillin Procaine /
 Benzathine Penicillin",0.61,IF(AM1128="Benzathine Penicillin",0.61,IF(AM1128="Procaine benzylpenicillin",0.61,IF(AM1128=Prodrug!H1125,Prodrug!H1125,Prodrug!H1125))))))</f>
        <v/>
      </c>
      <c r="AZ1128" s="240" t="str">
        <f>IFERROR((((Calculations!S1125*Calculations!G1125)/Calculations!E1125)*'Data Entry'!X1128),"")</f>
        <v/>
      </c>
      <c r="BA1128" s="146" t="str">
        <f>IFERROR(VLOOKUP(AM1128,Lists!$P$2:$Q$182,2,0),"")</f>
        <v/>
      </c>
    </row>
    <row r="1129" spans="1:53" s="5" customFormat="1">
      <c r="A1129" s="116">
        <v>1123</v>
      </c>
      <c r="B1129" s="232"/>
      <c r="C1129" s="105"/>
      <c r="D1129" s="105"/>
      <c r="E1129" s="105"/>
      <c r="F1129" s="106"/>
      <c r="G1129" s="107"/>
      <c r="H1129" s="107"/>
      <c r="I1129" s="108"/>
      <c r="J1129" s="110"/>
      <c r="K1129" s="110"/>
      <c r="L1129" s="110"/>
      <c r="M1129" s="110"/>
      <c r="N1129" s="110"/>
      <c r="O1129" s="110"/>
      <c r="P1129" s="110"/>
      <c r="Q1129" s="110"/>
      <c r="R1129" s="110"/>
      <c r="S1129" s="110"/>
      <c r="T1129" s="110"/>
      <c r="U1129" s="110"/>
      <c r="V1129" s="110"/>
      <c r="W1129" s="109"/>
      <c r="X1129" s="111"/>
      <c r="Y1129" s="112"/>
      <c r="Z1129" s="112"/>
      <c r="AA1129" s="113"/>
      <c r="AB1129" s="114"/>
      <c r="AC1129" s="115"/>
      <c r="AD1129" s="113"/>
      <c r="AE1129" s="113"/>
      <c r="AF1129" s="112"/>
      <c r="AG1129" s="116"/>
      <c r="AH1129" s="115"/>
      <c r="AI1129" s="174"/>
      <c r="AJ1129" s="104"/>
      <c r="AK1129" s="115"/>
      <c r="AL1129" s="112"/>
      <c r="AM1129" s="116"/>
      <c r="AN1129" s="115"/>
      <c r="AO1129" s="248"/>
      <c r="AP1129" s="242" t="str">
        <f>IF(AD1129="UI",VLOOKUP(AB1129,'Convert Internation Units'!$A$2:$D$33,4,FALSE),IF(AB1129="Penethamate hydroiodide",0.63,IF(AB1129="Benzylpenicillin Procaine /
 Benzathine Penicillin",0.61,IF(AB1129="Benzathine Penicillin",0.61,IF(AB1129="Procaine benzylpenicillin",0.61,IF(AB1129=Prodrug!E1126,Prodrug!E1126,Prodrug!E1126))))))</f>
        <v/>
      </c>
      <c r="AQ1129" s="239" t="str">
        <f>IFERROR((((Calculations!C1126*Calculations!G1126)/Calculations!E1126)*'Data Entry'!X1129),"")</f>
        <v/>
      </c>
      <c r="AR1129" s="234" t="str">
        <f>IFERROR(VLOOKUP(AB1129,Lists!$P$2:$Q$182,2,0),"")</f>
        <v/>
      </c>
      <c r="AS1129" s="233" t="str">
        <f>IF(AI1129="UI",VLOOKUP(AG1129,'Convert Internation Units'!$A$2:$D$33,4,FALSE),IF(AG1129="Penethamate hydroiodide",0.63,IF(AG1129="Benzylpenicillin Procaine /
 Benzathine Penicillin",0.61,IF(AG1129="Benzathine Penicillin",0.61,IF(AG1129="Procaine benzylpenicillin",0.61,IF(AG1129=Prodrug!F1126,Prodrug!F1126,Prodrug!F1126))))))</f>
        <v/>
      </c>
      <c r="AT1129" s="239" t="str">
        <f>IFERROR((((Calculations!K1126*Calculations!G1126)/Calculations!E1126)*'Data Entry'!X1129),"")</f>
        <v/>
      </c>
      <c r="AU1129" s="235" t="str">
        <f>IFERROR(VLOOKUP(AG1129,Lists!$P$2:$Q$182,2,0),"")</f>
        <v/>
      </c>
      <c r="AV1129" s="233" t="str">
        <f>IF(AL1129="UI",VLOOKUP(AJ1129,'Convert Internation Units'!$A$2:$D$33,4,FALSE),IF(AJ1129="Penethamate hydroiodide",0.63,IF(AJ1129="Benzylpenicillin Procaine /
 Benzathine Penicillin",0.61,IF(AJ1129="Benzathine Penicillin",0.61,IF(AJ1129="Procaine benzylpenicillin",0.61,IF(AJ1129=Prodrug!G1126,Prodrug!G1126,Prodrug!G1126))))))</f>
        <v/>
      </c>
      <c r="AW1129" s="239" t="str">
        <f>IFERROR((((Calculations!O1126*Calculations!G1126)/Calculations!E1126)*'Data Entry'!X1129),"")</f>
        <v/>
      </c>
      <c r="AX1129" s="235" t="str">
        <f>IFERROR(VLOOKUP(AJ1129,Lists!$P$2:$Q$182,2,0),"")</f>
        <v/>
      </c>
      <c r="AY1129" s="233" t="str">
        <f>IF(AO1129="UI",VLOOKUP(AM1129,'Convert Internation Units'!$A$2:$D$33,4,FALSE),IF(AM1129="Penethamate hydroiodide",0.63,IF(AM1129="Benzylpenicillin Procaine /
 Benzathine Penicillin",0.61,IF(AM1129="Benzathine Penicillin",0.61,IF(AM1129="Procaine benzylpenicillin",0.61,IF(AM1129=Prodrug!H1126,Prodrug!H1126,Prodrug!H1126))))))</f>
        <v/>
      </c>
      <c r="AZ1129" s="239" t="str">
        <f>IFERROR((((Calculations!S1126*Calculations!G1126)/Calculations!E1126)*'Data Entry'!X1129),"")</f>
        <v/>
      </c>
      <c r="BA1129" s="235" t="str">
        <f>IFERROR(VLOOKUP(AM1129,Lists!$P$2:$Q$182,2,0),"")</f>
        <v/>
      </c>
    </row>
    <row r="1130" spans="1:53" s="5" customFormat="1">
      <c r="A1130" s="6">
        <v>1124</v>
      </c>
      <c r="B1130" s="231"/>
      <c r="C1130" s="7"/>
      <c r="D1130" s="7"/>
      <c r="E1130" s="7"/>
      <c r="F1130" s="67"/>
      <c r="G1130" s="79"/>
      <c r="H1130" s="79"/>
      <c r="I1130" s="75"/>
      <c r="J1130" s="76"/>
      <c r="K1130" s="76"/>
      <c r="L1130" s="76"/>
      <c r="M1130" s="76"/>
      <c r="N1130" s="76"/>
      <c r="O1130" s="76"/>
      <c r="P1130" s="76"/>
      <c r="Q1130" s="76"/>
      <c r="R1130" s="76"/>
      <c r="S1130" s="76"/>
      <c r="T1130" s="76"/>
      <c r="U1130" s="76"/>
      <c r="V1130" s="76"/>
      <c r="W1130" s="80"/>
      <c r="X1130" s="69"/>
      <c r="Y1130" s="25"/>
      <c r="Z1130" s="25"/>
      <c r="AA1130" s="8"/>
      <c r="AB1130" s="28"/>
      <c r="AC1130" s="23"/>
      <c r="AD1130" s="8"/>
      <c r="AE1130" s="8"/>
      <c r="AF1130" s="25"/>
      <c r="AG1130" s="6"/>
      <c r="AH1130" s="23"/>
      <c r="AI1130" s="173"/>
      <c r="AJ1130" s="26"/>
      <c r="AK1130" s="23"/>
      <c r="AL1130" s="25"/>
      <c r="AM1130" s="6"/>
      <c r="AN1130" s="23"/>
      <c r="AO1130" s="247"/>
      <c r="AP1130" s="243" t="str">
        <f>IF(AD1130="UI",VLOOKUP(AB1130,'Convert Internation Units'!$A$2:$D$33,4,FALSE),IF(AB1130="Penethamate hydroiodide",0.63,IF(AB1130="Benzylpenicillin Procaine /
 Benzathine Penicillin",0.61,IF(AB1130="Benzathine Penicillin",0.61,IF(AB1130="Procaine benzylpenicillin",0.61,IF(AB1130=Prodrug!E1127,Prodrug!E1127,Prodrug!E1127))))))</f>
        <v/>
      </c>
      <c r="AQ1130" s="240" t="str">
        <f>IFERROR((((Calculations!C1127*Calculations!G1127)/Calculations!E1127)*'Data Entry'!X1130),"")</f>
        <v/>
      </c>
      <c r="AR1130" s="141" t="str">
        <f>IFERROR(VLOOKUP(AB1130,Lists!$P$2:$Q$182,2,0),"")</f>
        <v/>
      </c>
      <c r="AS1130" s="143" t="str">
        <f>IF(AI1130="UI",VLOOKUP(AG1130,'Convert Internation Units'!$A$2:$D$33,4,FALSE),IF(AG1130="Penethamate hydroiodide",0.63,IF(AG1130="Benzylpenicillin Procaine /
 Benzathine Penicillin",0.61,IF(AG1130="Benzathine Penicillin",0.61,IF(AG1130="Procaine benzylpenicillin",0.61,IF(AG1130=Prodrug!F1127,Prodrug!F1127,Prodrug!F1127))))))</f>
        <v/>
      </c>
      <c r="AT1130" s="240" t="str">
        <f>IFERROR((((Calculations!K1127*Calculations!G1127)/Calculations!E1127)*'Data Entry'!X1130),"")</f>
        <v/>
      </c>
      <c r="AU1130" s="146" t="str">
        <f>IFERROR(VLOOKUP(AG1130,Lists!$P$2:$Q$182,2,0),"")</f>
        <v/>
      </c>
      <c r="AV1130" s="143" t="str">
        <f>IF(AL1130="UI",VLOOKUP(AJ1130,'Convert Internation Units'!$A$2:$D$33,4,FALSE),IF(AJ1130="Penethamate hydroiodide",0.63,IF(AJ1130="Benzylpenicillin Procaine /
 Benzathine Penicillin",0.61,IF(AJ1130="Benzathine Penicillin",0.61,IF(AJ1130="Procaine benzylpenicillin",0.61,IF(AJ1130=Prodrug!G1127,Prodrug!G1127,Prodrug!G1127))))))</f>
        <v/>
      </c>
      <c r="AW1130" s="240" t="str">
        <f>IFERROR((((Calculations!O1127*Calculations!G1127)/Calculations!E1127)*'Data Entry'!X1130),"")</f>
        <v/>
      </c>
      <c r="AX1130" s="146" t="str">
        <f>IFERROR(VLOOKUP(AJ1130,Lists!$P$2:$Q$182,2,0),"")</f>
        <v/>
      </c>
      <c r="AY1130" s="143" t="str">
        <f>IF(AO1130="UI",VLOOKUP(AM1130,'Convert Internation Units'!$A$2:$D$33,4,FALSE),IF(AM1130="Penethamate hydroiodide",0.63,IF(AM1130="Benzylpenicillin Procaine /
 Benzathine Penicillin",0.61,IF(AM1130="Benzathine Penicillin",0.61,IF(AM1130="Procaine benzylpenicillin",0.61,IF(AM1130=Prodrug!H1127,Prodrug!H1127,Prodrug!H1127))))))</f>
        <v/>
      </c>
      <c r="AZ1130" s="240" t="str">
        <f>IFERROR((((Calculations!S1127*Calculations!G1127)/Calculations!E1127)*'Data Entry'!X1130),"")</f>
        <v/>
      </c>
      <c r="BA1130" s="146" t="str">
        <f>IFERROR(VLOOKUP(AM1130,Lists!$P$2:$Q$182,2,0),"")</f>
        <v/>
      </c>
    </row>
    <row r="1131" spans="1:53" s="5" customFormat="1">
      <c r="A1131" s="116">
        <v>1125</v>
      </c>
      <c r="B1131" s="232"/>
      <c r="C1131" s="105"/>
      <c r="D1131" s="105"/>
      <c r="E1131" s="105"/>
      <c r="F1131" s="106"/>
      <c r="G1131" s="107"/>
      <c r="H1131" s="107"/>
      <c r="I1131" s="108"/>
      <c r="J1131" s="110"/>
      <c r="K1131" s="110"/>
      <c r="L1131" s="110"/>
      <c r="M1131" s="110"/>
      <c r="N1131" s="110"/>
      <c r="O1131" s="110"/>
      <c r="P1131" s="110"/>
      <c r="Q1131" s="110"/>
      <c r="R1131" s="110"/>
      <c r="S1131" s="110"/>
      <c r="T1131" s="110"/>
      <c r="U1131" s="110"/>
      <c r="V1131" s="110"/>
      <c r="W1131" s="109"/>
      <c r="X1131" s="111"/>
      <c r="Y1131" s="112"/>
      <c r="Z1131" s="112"/>
      <c r="AA1131" s="113"/>
      <c r="AB1131" s="114"/>
      <c r="AC1131" s="115"/>
      <c r="AD1131" s="113"/>
      <c r="AE1131" s="113"/>
      <c r="AF1131" s="112"/>
      <c r="AG1131" s="116"/>
      <c r="AH1131" s="115"/>
      <c r="AI1131" s="174"/>
      <c r="AJ1131" s="104"/>
      <c r="AK1131" s="115"/>
      <c r="AL1131" s="112"/>
      <c r="AM1131" s="116"/>
      <c r="AN1131" s="115"/>
      <c r="AO1131" s="248"/>
      <c r="AP1131" s="242" t="str">
        <f>IF(AD1131="UI",VLOOKUP(AB1131,'Convert Internation Units'!$A$2:$D$33,4,FALSE),IF(AB1131="Penethamate hydroiodide",0.63,IF(AB1131="Benzylpenicillin Procaine /
 Benzathine Penicillin",0.61,IF(AB1131="Benzathine Penicillin",0.61,IF(AB1131="Procaine benzylpenicillin",0.61,IF(AB1131=Prodrug!E1128,Prodrug!E1128,Prodrug!E1128))))))</f>
        <v/>
      </c>
      <c r="AQ1131" s="239" t="str">
        <f>IFERROR((((Calculations!C1128*Calculations!G1128)/Calculations!E1128)*'Data Entry'!X1131),"")</f>
        <v/>
      </c>
      <c r="AR1131" s="234" t="str">
        <f>IFERROR(VLOOKUP(AB1131,Lists!$P$2:$Q$182,2,0),"")</f>
        <v/>
      </c>
      <c r="AS1131" s="233" t="str">
        <f>IF(AI1131="UI",VLOOKUP(AG1131,'Convert Internation Units'!$A$2:$D$33,4,FALSE),IF(AG1131="Penethamate hydroiodide",0.63,IF(AG1131="Benzylpenicillin Procaine /
 Benzathine Penicillin",0.61,IF(AG1131="Benzathine Penicillin",0.61,IF(AG1131="Procaine benzylpenicillin",0.61,IF(AG1131=Prodrug!F1128,Prodrug!F1128,Prodrug!F1128))))))</f>
        <v/>
      </c>
      <c r="AT1131" s="239" t="str">
        <f>IFERROR((((Calculations!K1128*Calculations!G1128)/Calculations!E1128)*'Data Entry'!X1131),"")</f>
        <v/>
      </c>
      <c r="AU1131" s="235" t="str">
        <f>IFERROR(VLOOKUP(AG1131,Lists!$P$2:$Q$182,2,0),"")</f>
        <v/>
      </c>
      <c r="AV1131" s="233" t="str">
        <f>IF(AL1131="UI",VLOOKUP(AJ1131,'Convert Internation Units'!$A$2:$D$33,4,FALSE),IF(AJ1131="Penethamate hydroiodide",0.63,IF(AJ1131="Benzylpenicillin Procaine /
 Benzathine Penicillin",0.61,IF(AJ1131="Benzathine Penicillin",0.61,IF(AJ1131="Procaine benzylpenicillin",0.61,IF(AJ1131=Prodrug!G1128,Prodrug!G1128,Prodrug!G1128))))))</f>
        <v/>
      </c>
      <c r="AW1131" s="239" t="str">
        <f>IFERROR((((Calculations!O1128*Calculations!G1128)/Calculations!E1128)*'Data Entry'!X1131),"")</f>
        <v/>
      </c>
      <c r="AX1131" s="235" t="str">
        <f>IFERROR(VLOOKUP(AJ1131,Lists!$P$2:$Q$182,2,0),"")</f>
        <v/>
      </c>
      <c r="AY1131" s="233" t="str">
        <f>IF(AO1131="UI",VLOOKUP(AM1131,'Convert Internation Units'!$A$2:$D$33,4,FALSE),IF(AM1131="Penethamate hydroiodide",0.63,IF(AM1131="Benzylpenicillin Procaine /
 Benzathine Penicillin",0.61,IF(AM1131="Benzathine Penicillin",0.61,IF(AM1131="Procaine benzylpenicillin",0.61,IF(AM1131=Prodrug!H1128,Prodrug!H1128,Prodrug!H1128))))))</f>
        <v/>
      </c>
      <c r="AZ1131" s="239" t="str">
        <f>IFERROR((((Calculations!S1128*Calculations!G1128)/Calculations!E1128)*'Data Entry'!X1131),"")</f>
        <v/>
      </c>
      <c r="BA1131" s="235" t="str">
        <f>IFERROR(VLOOKUP(AM1131,Lists!$P$2:$Q$182,2,0),"")</f>
        <v/>
      </c>
    </row>
    <row r="1132" spans="1:53" s="5" customFormat="1">
      <c r="A1132" s="6">
        <v>1126</v>
      </c>
      <c r="B1132" s="231"/>
      <c r="C1132" s="7"/>
      <c r="D1132" s="7"/>
      <c r="E1132" s="7"/>
      <c r="F1132" s="67"/>
      <c r="G1132" s="79"/>
      <c r="H1132" s="79"/>
      <c r="I1132" s="75"/>
      <c r="J1132" s="76"/>
      <c r="K1132" s="76"/>
      <c r="L1132" s="76"/>
      <c r="M1132" s="76"/>
      <c r="N1132" s="76"/>
      <c r="O1132" s="76"/>
      <c r="P1132" s="76"/>
      <c r="Q1132" s="76"/>
      <c r="R1132" s="76"/>
      <c r="S1132" s="76"/>
      <c r="T1132" s="76"/>
      <c r="U1132" s="76"/>
      <c r="V1132" s="76"/>
      <c r="W1132" s="80"/>
      <c r="X1132" s="69"/>
      <c r="Y1132" s="25"/>
      <c r="Z1132" s="25"/>
      <c r="AA1132" s="8"/>
      <c r="AB1132" s="28"/>
      <c r="AC1132" s="23"/>
      <c r="AD1132" s="8"/>
      <c r="AE1132" s="8"/>
      <c r="AF1132" s="25"/>
      <c r="AG1132" s="6"/>
      <c r="AH1132" s="23"/>
      <c r="AI1132" s="173"/>
      <c r="AJ1132" s="26"/>
      <c r="AK1132" s="23"/>
      <c r="AL1132" s="25"/>
      <c r="AM1132" s="6"/>
      <c r="AN1132" s="23"/>
      <c r="AO1132" s="247"/>
      <c r="AP1132" s="243" t="str">
        <f>IF(AD1132="UI",VLOOKUP(AB1132,'Convert Internation Units'!$A$2:$D$33,4,FALSE),IF(AB1132="Penethamate hydroiodide",0.63,IF(AB1132="Benzylpenicillin Procaine /
 Benzathine Penicillin",0.61,IF(AB1132="Benzathine Penicillin",0.61,IF(AB1132="Procaine benzylpenicillin",0.61,IF(AB1132=Prodrug!E1129,Prodrug!E1129,Prodrug!E1129))))))</f>
        <v/>
      </c>
      <c r="AQ1132" s="240" t="str">
        <f>IFERROR((((Calculations!C1129*Calculations!G1129)/Calculations!E1129)*'Data Entry'!X1132),"")</f>
        <v/>
      </c>
      <c r="AR1132" s="141" t="str">
        <f>IFERROR(VLOOKUP(AB1132,Lists!$P$2:$Q$182,2,0),"")</f>
        <v/>
      </c>
      <c r="AS1132" s="143" t="str">
        <f>IF(AI1132="UI",VLOOKUP(AG1132,'Convert Internation Units'!$A$2:$D$33,4,FALSE),IF(AG1132="Penethamate hydroiodide",0.63,IF(AG1132="Benzylpenicillin Procaine /
 Benzathine Penicillin",0.61,IF(AG1132="Benzathine Penicillin",0.61,IF(AG1132="Procaine benzylpenicillin",0.61,IF(AG1132=Prodrug!F1129,Prodrug!F1129,Prodrug!F1129))))))</f>
        <v/>
      </c>
      <c r="AT1132" s="240" t="str">
        <f>IFERROR((((Calculations!K1129*Calculations!G1129)/Calculations!E1129)*'Data Entry'!X1132),"")</f>
        <v/>
      </c>
      <c r="AU1132" s="146" t="str">
        <f>IFERROR(VLOOKUP(AG1132,Lists!$P$2:$Q$182,2,0),"")</f>
        <v/>
      </c>
      <c r="AV1132" s="143" t="str">
        <f>IF(AL1132="UI",VLOOKUP(AJ1132,'Convert Internation Units'!$A$2:$D$33,4,FALSE),IF(AJ1132="Penethamate hydroiodide",0.63,IF(AJ1132="Benzylpenicillin Procaine /
 Benzathine Penicillin",0.61,IF(AJ1132="Benzathine Penicillin",0.61,IF(AJ1132="Procaine benzylpenicillin",0.61,IF(AJ1132=Prodrug!G1129,Prodrug!G1129,Prodrug!G1129))))))</f>
        <v/>
      </c>
      <c r="AW1132" s="240" t="str">
        <f>IFERROR((((Calculations!O1129*Calculations!G1129)/Calculations!E1129)*'Data Entry'!X1132),"")</f>
        <v/>
      </c>
      <c r="AX1132" s="146" t="str">
        <f>IFERROR(VLOOKUP(AJ1132,Lists!$P$2:$Q$182,2,0),"")</f>
        <v/>
      </c>
      <c r="AY1132" s="143" t="str">
        <f>IF(AO1132="UI",VLOOKUP(AM1132,'Convert Internation Units'!$A$2:$D$33,4,FALSE),IF(AM1132="Penethamate hydroiodide",0.63,IF(AM1132="Benzylpenicillin Procaine /
 Benzathine Penicillin",0.61,IF(AM1132="Benzathine Penicillin",0.61,IF(AM1132="Procaine benzylpenicillin",0.61,IF(AM1132=Prodrug!H1129,Prodrug!H1129,Prodrug!H1129))))))</f>
        <v/>
      </c>
      <c r="AZ1132" s="240" t="str">
        <f>IFERROR((((Calculations!S1129*Calculations!G1129)/Calculations!E1129)*'Data Entry'!X1132),"")</f>
        <v/>
      </c>
      <c r="BA1132" s="146" t="str">
        <f>IFERROR(VLOOKUP(AM1132,Lists!$P$2:$Q$182,2,0),"")</f>
        <v/>
      </c>
    </row>
    <row r="1133" spans="1:53" s="5" customFormat="1">
      <c r="A1133" s="116">
        <v>1127</v>
      </c>
      <c r="B1133" s="232"/>
      <c r="C1133" s="105"/>
      <c r="D1133" s="105"/>
      <c r="E1133" s="105"/>
      <c r="F1133" s="106"/>
      <c r="G1133" s="107"/>
      <c r="H1133" s="107"/>
      <c r="I1133" s="108"/>
      <c r="J1133" s="110"/>
      <c r="K1133" s="110"/>
      <c r="L1133" s="110"/>
      <c r="M1133" s="110"/>
      <c r="N1133" s="110"/>
      <c r="O1133" s="110"/>
      <c r="P1133" s="110"/>
      <c r="Q1133" s="110"/>
      <c r="R1133" s="110"/>
      <c r="S1133" s="110"/>
      <c r="T1133" s="110"/>
      <c r="U1133" s="110"/>
      <c r="V1133" s="110"/>
      <c r="W1133" s="109"/>
      <c r="X1133" s="111"/>
      <c r="Y1133" s="112"/>
      <c r="Z1133" s="112"/>
      <c r="AA1133" s="113"/>
      <c r="AB1133" s="114"/>
      <c r="AC1133" s="115"/>
      <c r="AD1133" s="113"/>
      <c r="AE1133" s="113"/>
      <c r="AF1133" s="112"/>
      <c r="AG1133" s="116"/>
      <c r="AH1133" s="115"/>
      <c r="AI1133" s="174"/>
      <c r="AJ1133" s="104"/>
      <c r="AK1133" s="115"/>
      <c r="AL1133" s="112"/>
      <c r="AM1133" s="116"/>
      <c r="AN1133" s="115"/>
      <c r="AO1133" s="248"/>
      <c r="AP1133" s="242" t="str">
        <f>IF(AD1133="UI",VLOOKUP(AB1133,'Convert Internation Units'!$A$2:$D$33,4,FALSE),IF(AB1133="Penethamate hydroiodide",0.63,IF(AB1133="Benzylpenicillin Procaine /
 Benzathine Penicillin",0.61,IF(AB1133="Benzathine Penicillin",0.61,IF(AB1133="Procaine benzylpenicillin",0.61,IF(AB1133=Prodrug!E1130,Prodrug!E1130,Prodrug!E1130))))))</f>
        <v/>
      </c>
      <c r="AQ1133" s="239" t="str">
        <f>IFERROR((((Calculations!C1130*Calculations!G1130)/Calculations!E1130)*'Data Entry'!X1133),"")</f>
        <v/>
      </c>
      <c r="AR1133" s="234" t="str">
        <f>IFERROR(VLOOKUP(AB1133,Lists!$P$2:$Q$182,2,0),"")</f>
        <v/>
      </c>
      <c r="AS1133" s="233" t="str">
        <f>IF(AI1133="UI",VLOOKUP(AG1133,'Convert Internation Units'!$A$2:$D$33,4,FALSE),IF(AG1133="Penethamate hydroiodide",0.63,IF(AG1133="Benzylpenicillin Procaine /
 Benzathine Penicillin",0.61,IF(AG1133="Benzathine Penicillin",0.61,IF(AG1133="Procaine benzylpenicillin",0.61,IF(AG1133=Prodrug!F1130,Prodrug!F1130,Prodrug!F1130))))))</f>
        <v/>
      </c>
      <c r="AT1133" s="239" t="str">
        <f>IFERROR((((Calculations!K1130*Calculations!G1130)/Calculations!E1130)*'Data Entry'!X1133),"")</f>
        <v/>
      </c>
      <c r="AU1133" s="235" t="str">
        <f>IFERROR(VLOOKUP(AG1133,Lists!$P$2:$Q$182,2,0),"")</f>
        <v/>
      </c>
      <c r="AV1133" s="233" t="str">
        <f>IF(AL1133="UI",VLOOKUP(AJ1133,'Convert Internation Units'!$A$2:$D$33,4,FALSE),IF(AJ1133="Penethamate hydroiodide",0.63,IF(AJ1133="Benzylpenicillin Procaine /
 Benzathine Penicillin",0.61,IF(AJ1133="Benzathine Penicillin",0.61,IF(AJ1133="Procaine benzylpenicillin",0.61,IF(AJ1133=Prodrug!G1130,Prodrug!G1130,Prodrug!G1130))))))</f>
        <v/>
      </c>
      <c r="AW1133" s="239" t="str">
        <f>IFERROR((((Calculations!O1130*Calculations!G1130)/Calculations!E1130)*'Data Entry'!X1133),"")</f>
        <v/>
      </c>
      <c r="AX1133" s="235" t="str">
        <f>IFERROR(VLOOKUP(AJ1133,Lists!$P$2:$Q$182,2,0),"")</f>
        <v/>
      </c>
      <c r="AY1133" s="233" t="str">
        <f>IF(AO1133="UI",VLOOKUP(AM1133,'Convert Internation Units'!$A$2:$D$33,4,FALSE),IF(AM1133="Penethamate hydroiodide",0.63,IF(AM1133="Benzylpenicillin Procaine /
 Benzathine Penicillin",0.61,IF(AM1133="Benzathine Penicillin",0.61,IF(AM1133="Procaine benzylpenicillin",0.61,IF(AM1133=Prodrug!H1130,Prodrug!H1130,Prodrug!H1130))))))</f>
        <v/>
      </c>
      <c r="AZ1133" s="239" t="str">
        <f>IFERROR((((Calculations!S1130*Calculations!G1130)/Calculations!E1130)*'Data Entry'!X1133),"")</f>
        <v/>
      </c>
      <c r="BA1133" s="235" t="str">
        <f>IFERROR(VLOOKUP(AM1133,Lists!$P$2:$Q$182,2,0),"")</f>
        <v/>
      </c>
    </row>
    <row r="1134" spans="1:53" s="5" customFormat="1">
      <c r="A1134" s="6">
        <v>1128</v>
      </c>
      <c r="B1134" s="231"/>
      <c r="C1134" s="7"/>
      <c r="D1134" s="7"/>
      <c r="E1134" s="7"/>
      <c r="F1134" s="67"/>
      <c r="G1134" s="79"/>
      <c r="H1134" s="79"/>
      <c r="I1134" s="75"/>
      <c r="J1134" s="76"/>
      <c r="K1134" s="76"/>
      <c r="L1134" s="76"/>
      <c r="M1134" s="76"/>
      <c r="N1134" s="76"/>
      <c r="O1134" s="76"/>
      <c r="P1134" s="76"/>
      <c r="Q1134" s="76"/>
      <c r="R1134" s="76"/>
      <c r="S1134" s="76"/>
      <c r="T1134" s="76"/>
      <c r="U1134" s="76"/>
      <c r="V1134" s="76"/>
      <c r="W1134" s="80"/>
      <c r="X1134" s="69"/>
      <c r="Y1134" s="25"/>
      <c r="Z1134" s="25"/>
      <c r="AA1134" s="8"/>
      <c r="AB1134" s="28"/>
      <c r="AC1134" s="23"/>
      <c r="AD1134" s="8"/>
      <c r="AE1134" s="8"/>
      <c r="AF1134" s="25"/>
      <c r="AG1134" s="6"/>
      <c r="AH1134" s="23"/>
      <c r="AI1134" s="173"/>
      <c r="AJ1134" s="26"/>
      <c r="AK1134" s="23"/>
      <c r="AL1134" s="25"/>
      <c r="AM1134" s="6"/>
      <c r="AN1134" s="23"/>
      <c r="AO1134" s="247"/>
      <c r="AP1134" s="243" t="str">
        <f>IF(AD1134="UI",VLOOKUP(AB1134,'Convert Internation Units'!$A$2:$D$33,4,FALSE),IF(AB1134="Penethamate hydroiodide",0.63,IF(AB1134="Benzylpenicillin Procaine /
 Benzathine Penicillin",0.61,IF(AB1134="Benzathine Penicillin",0.61,IF(AB1134="Procaine benzylpenicillin",0.61,IF(AB1134=Prodrug!E1131,Prodrug!E1131,Prodrug!E1131))))))</f>
        <v/>
      </c>
      <c r="AQ1134" s="240" t="str">
        <f>IFERROR((((Calculations!C1131*Calculations!G1131)/Calculations!E1131)*'Data Entry'!X1134),"")</f>
        <v/>
      </c>
      <c r="AR1134" s="141" t="str">
        <f>IFERROR(VLOOKUP(AB1134,Lists!$P$2:$Q$182,2,0),"")</f>
        <v/>
      </c>
      <c r="AS1134" s="143" t="str">
        <f>IF(AI1134="UI",VLOOKUP(AG1134,'Convert Internation Units'!$A$2:$D$33,4,FALSE),IF(AG1134="Penethamate hydroiodide",0.63,IF(AG1134="Benzylpenicillin Procaine /
 Benzathine Penicillin",0.61,IF(AG1134="Benzathine Penicillin",0.61,IF(AG1134="Procaine benzylpenicillin",0.61,IF(AG1134=Prodrug!F1131,Prodrug!F1131,Prodrug!F1131))))))</f>
        <v/>
      </c>
      <c r="AT1134" s="240" t="str">
        <f>IFERROR((((Calculations!K1131*Calculations!G1131)/Calculations!E1131)*'Data Entry'!X1134),"")</f>
        <v/>
      </c>
      <c r="AU1134" s="146" t="str">
        <f>IFERROR(VLOOKUP(AG1134,Lists!$P$2:$Q$182,2,0),"")</f>
        <v/>
      </c>
      <c r="AV1134" s="143" t="str">
        <f>IF(AL1134="UI",VLOOKUP(AJ1134,'Convert Internation Units'!$A$2:$D$33,4,FALSE),IF(AJ1134="Penethamate hydroiodide",0.63,IF(AJ1134="Benzylpenicillin Procaine /
 Benzathine Penicillin",0.61,IF(AJ1134="Benzathine Penicillin",0.61,IF(AJ1134="Procaine benzylpenicillin",0.61,IF(AJ1134=Prodrug!G1131,Prodrug!G1131,Prodrug!G1131))))))</f>
        <v/>
      </c>
      <c r="AW1134" s="240" t="str">
        <f>IFERROR((((Calculations!O1131*Calculations!G1131)/Calculations!E1131)*'Data Entry'!X1134),"")</f>
        <v/>
      </c>
      <c r="AX1134" s="146" t="str">
        <f>IFERROR(VLOOKUP(AJ1134,Lists!$P$2:$Q$182,2,0),"")</f>
        <v/>
      </c>
      <c r="AY1134" s="143" t="str">
        <f>IF(AO1134="UI",VLOOKUP(AM1134,'Convert Internation Units'!$A$2:$D$33,4,FALSE),IF(AM1134="Penethamate hydroiodide",0.63,IF(AM1134="Benzylpenicillin Procaine /
 Benzathine Penicillin",0.61,IF(AM1134="Benzathine Penicillin",0.61,IF(AM1134="Procaine benzylpenicillin",0.61,IF(AM1134=Prodrug!H1131,Prodrug!H1131,Prodrug!H1131))))))</f>
        <v/>
      </c>
      <c r="AZ1134" s="240" t="str">
        <f>IFERROR((((Calculations!S1131*Calculations!G1131)/Calculations!E1131)*'Data Entry'!X1134),"")</f>
        <v/>
      </c>
      <c r="BA1134" s="146" t="str">
        <f>IFERROR(VLOOKUP(AM1134,Lists!$P$2:$Q$182,2,0),"")</f>
        <v/>
      </c>
    </row>
    <row r="1135" spans="1:53" s="5" customFormat="1">
      <c r="A1135" s="116">
        <v>1129</v>
      </c>
      <c r="B1135" s="232"/>
      <c r="C1135" s="105"/>
      <c r="D1135" s="105"/>
      <c r="E1135" s="105"/>
      <c r="F1135" s="106"/>
      <c r="G1135" s="107"/>
      <c r="H1135" s="107"/>
      <c r="I1135" s="108"/>
      <c r="J1135" s="110"/>
      <c r="K1135" s="110"/>
      <c r="L1135" s="110"/>
      <c r="M1135" s="110"/>
      <c r="N1135" s="110"/>
      <c r="O1135" s="110"/>
      <c r="P1135" s="110"/>
      <c r="Q1135" s="110"/>
      <c r="R1135" s="110"/>
      <c r="S1135" s="110"/>
      <c r="T1135" s="110"/>
      <c r="U1135" s="110"/>
      <c r="V1135" s="110"/>
      <c r="W1135" s="109"/>
      <c r="X1135" s="111"/>
      <c r="Y1135" s="112"/>
      <c r="Z1135" s="112"/>
      <c r="AA1135" s="113"/>
      <c r="AB1135" s="114"/>
      <c r="AC1135" s="115"/>
      <c r="AD1135" s="113"/>
      <c r="AE1135" s="113"/>
      <c r="AF1135" s="112"/>
      <c r="AG1135" s="116"/>
      <c r="AH1135" s="115"/>
      <c r="AI1135" s="174"/>
      <c r="AJ1135" s="104"/>
      <c r="AK1135" s="115"/>
      <c r="AL1135" s="112"/>
      <c r="AM1135" s="116"/>
      <c r="AN1135" s="115"/>
      <c r="AO1135" s="248"/>
      <c r="AP1135" s="242" t="str">
        <f>IF(AD1135="UI",VLOOKUP(AB1135,'Convert Internation Units'!$A$2:$D$33,4,FALSE),IF(AB1135="Penethamate hydroiodide",0.63,IF(AB1135="Benzylpenicillin Procaine /
 Benzathine Penicillin",0.61,IF(AB1135="Benzathine Penicillin",0.61,IF(AB1135="Procaine benzylpenicillin",0.61,IF(AB1135=Prodrug!E1132,Prodrug!E1132,Prodrug!E1132))))))</f>
        <v/>
      </c>
      <c r="AQ1135" s="239" t="str">
        <f>IFERROR((((Calculations!C1132*Calculations!G1132)/Calculations!E1132)*'Data Entry'!X1135),"")</f>
        <v/>
      </c>
      <c r="AR1135" s="234" t="str">
        <f>IFERROR(VLOOKUP(AB1135,Lists!$P$2:$Q$182,2,0),"")</f>
        <v/>
      </c>
      <c r="AS1135" s="233" t="str">
        <f>IF(AI1135="UI",VLOOKUP(AG1135,'Convert Internation Units'!$A$2:$D$33,4,FALSE),IF(AG1135="Penethamate hydroiodide",0.63,IF(AG1135="Benzylpenicillin Procaine /
 Benzathine Penicillin",0.61,IF(AG1135="Benzathine Penicillin",0.61,IF(AG1135="Procaine benzylpenicillin",0.61,IF(AG1135=Prodrug!F1132,Prodrug!F1132,Prodrug!F1132))))))</f>
        <v/>
      </c>
      <c r="AT1135" s="239" t="str">
        <f>IFERROR((((Calculations!K1132*Calculations!G1132)/Calculations!E1132)*'Data Entry'!X1135),"")</f>
        <v/>
      </c>
      <c r="AU1135" s="235" t="str">
        <f>IFERROR(VLOOKUP(AG1135,Lists!$P$2:$Q$182,2,0),"")</f>
        <v/>
      </c>
      <c r="AV1135" s="233" t="str">
        <f>IF(AL1135="UI",VLOOKUP(AJ1135,'Convert Internation Units'!$A$2:$D$33,4,FALSE),IF(AJ1135="Penethamate hydroiodide",0.63,IF(AJ1135="Benzylpenicillin Procaine /
 Benzathine Penicillin",0.61,IF(AJ1135="Benzathine Penicillin",0.61,IF(AJ1135="Procaine benzylpenicillin",0.61,IF(AJ1135=Prodrug!G1132,Prodrug!G1132,Prodrug!G1132))))))</f>
        <v/>
      </c>
      <c r="AW1135" s="239" t="str">
        <f>IFERROR((((Calculations!O1132*Calculations!G1132)/Calculations!E1132)*'Data Entry'!X1135),"")</f>
        <v/>
      </c>
      <c r="AX1135" s="235" t="str">
        <f>IFERROR(VLOOKUP(AJ1135,Lists!$P$2:$Q$182,2,0),"")</f>
        <v/>
      </c>
      <c r="AY1135" s="233" t="str">
        <f>IF(AO1135="UI",VLOOKUP(AM1135,'Convert Internation Units'!$A$2:$D$33,4,FALSE),IF(AM1135="Penethamate hydroiodide",0.63,IF(AM1135="Benzylpenicillin Procaine /
 Benzathine Penicillin",0.61,IF(AM1135="Benzathine Penicillin",0.61,IF(AM1135="Procaine benzylpenicillin",0.61,IF(AM1135=Prodrug!H1132,Prodrug!H1132,Prodrug!H1132))))))</f>
        <v/>
      </c>
      <c r="AZ1135" s="239" t="str">
        <f>IFERROR((((Calculations!S1132*Calculations!G1132)/Calculations!E1132)*'Data Entry'!X1135),"")</f>
        <v/>
      </c>
      <c r="BA1135" s="235" t="str">
        <f>IFERROR(VLOOKUP(AM1135,Lists!$P$2:$Q$182,2,0),"")</f>
        <v/>
      </c>
    </row>
    <row r="1136" spans="1:53" s="5" customFormat="1">
      <c r="A1136" s="6">
        <v>1130</v>
      </c>
      <c r="B1136" s="231"/>
      <c r="C1136" s="7"/>
      <c r="D1136" s="7"/>
      <c r="E1136" s="7"/>
      <c r="F1136" s="67"/>
      <c r="G1136" s="79"/>
      <c r="H1136" s="79"/>
      <c r="I1136" s="75"/>
      <c r="J1136" s="76"/>
      <c r="K1136" s="76"/>
      <c r="L1136" s="76"/>
      <c r="M1136" s="76"/>
      <c r="N1136" s="76"/>
      <c r="O1136" s="76"/>
      <c r="P1136" s="76"/>
      <c r="Q1136" s="76"/>
      <c r="R1136" s="76"/>
      <c r="S1136" s="76"/>
      <c r="T1136" s="76"/>
      <c r="U1136" s="76"/>
      <c r="V1136" s="76"/>
      <c r="W1136" s="80"/>
      <c r="X1136" s="69"/>
      <c r="Y1136" s="25"/>
      <c r="Z1136" s="25"/>
      <c r="AA1136" s="8"/>
      <c r="AB1136" s="28"/>
      <c r="AC1136" s="23"/>
      <c r="AD1136" s="8"/>
      <c r="AE1136" s="8"/>
      <c r="AF1136" s="25"/>
      <c r="AG1136" s="6"/>
      <c r="AH1136" s="23"/>
      <c r="AI1136" s="173"/>
      <c r="AJ1136" s="26"/>
      <c r="AK1136" s="23"/>
      <c r="AL1136" s="25"/>
      <c r="AM1136" s="6"/>
      <c r="AN1136" s="23"/>
      <c r="AO1136" s="247"/>
      <c r="AP1136" s="243" t="str">
        <f>IF(AD1136="UI",VLOOKUP(AB1136,'Convert Internation Units'!$A$2:$D$33,4,FALSE),IF(AB1136="Penethamate hydroiodide",0.63,IF(AB1136="Benzylpenicillin Procaine /
 Benzathine Penicillin",0.61,IF(AB1136="Benzathine Penicillin",0.61,IF(AB1136="Procaine benzylpenicillin",0.61,IF(AB1136=Prodrug!E1133,Prodrug!E1133,Prodrug!E1133))))))</f>
        <v/>
      </c>
      <c r="AQ1136" s="240" t="str">
        <f>IFERROR((((Calculations!C1133*Calculations!G1133)/Calculations!E1133)*'Data Entry'!X1136),"")</f>
        <v/>
      </c>
      <c r="AR1136" s="141" t="str">
        <f>IFERROR(VLOOKUP(AB1136,Lists!$P$2:$Q$182,2,0),"")</f>
        <v/>
      </c>
      <c r="AS1136" s="143" t="str">
        <f>IF(AI1136="UI",VLOOKUP(AG1136,'Convert Internation Units'!$A$2:$D$33,4,FALSE),IF(AG1136="Penethamate hydroiodide",0.63,IF(AG1136="Benzylpenicillin Procaine /
 Benzathine Penicillin",0.61,IF(AG1136="Benzathine Penicillin",0.61,IF(AG1136="Procaine benzylpenicillin",0.61,IF(AG1136=Prodrug!F1133,Prodrug!F1133,Prodrug!F1133))))))</f>
        <v/>
      </c>
      <c r="AT1136" s="240" t="str">
        <f>IFERROR((((Calculations!K1133*Calculations!G1133)/Calculations!E1133)*'Data Entry'!X1136),"")</f>
        <v/>
      </c>
      <c r="AU1136" s="146" t="str">
        <f>IFERROR(VLOOKUP(AG1136,Lists!$P$2:$Q$182,2,0),"")</f>
        <v/>
      </c>
      <c r="AV1136" s="143" t="str">
        <f>IF(AL1136="UI",VLOOKUP(AJ1136,'Convert Internation Units'!$A$2:$D$33,4,FALSE),IF(AJ1136="Penethamate hydroiodide",0.63,IF(AJ1136="Benzylpenicillin Procaine /
 Benzathine Penicillin",0.61,IF(AJ1136="Benzathine Penicillin",0.61,IF(AJ1136="Procaine benzylpenicillin",0.61,IF(AJ1136=Prodrug!G1133,Prodrug!G1133,Prodrug!G1133))))))</f>
        <v/>
      </c>
      <c r="AW1136" s="240" t="str">
        <f>IFERROR((((Calculations!O1133*Calculations!G1133)/Calculations!E1133)*'Data Entry'!X1136),"")</f>
        <v/>
      </c>
      <c r="AX1136" s="146" t="str">
        <f>IFERROR(VLOOKUP(AJ1136,Lists!$P$2:$Q$182,2,0),"")</f>
        <v/>
      </c>
      <c r="AY1136" s="143" t="str">
        <f>IF(AO1136="UI",VLOOKUP(AM1136,'Convert Internation Units'!$A$2:$D$33,4,FALSE),IF(AM1136="Penethamate hydroiodide",0.63,IF(AM1136="Benzylpenicillin Procaine /
 Benzathine Penicillin",0.61,IF(AM1136="Benzathine Penicillin",0.61,IF(AM1136="Procaine benzylpenicillin",0.61,IF(AM1136=Prodrug!H1133,Prodrug!H1133,Prodrug!H1133))))))</f>
        <v/>
      </c>
      <c r="AZ1136" s="240" t="str">
        <f>IFERROR((((Calculations!S1133*Calculations!G1133)/Calculations!E1133)*'Data Entry'!X1136),"")</f>
        <v/>
      </c>
      <c r="BA1136" s="146" t="str">
        <f>IFERROR(VLOOKUP(AM1136,Lists!$P$2:$Q$182,2,0),"")</f>
        <v/>
      </c>
    </row>
    <row r="1137" spans="1:53" s="5" customFormat="1">
      <c r="A1137" s="116">
        <v>1131</v>
      </c>
      <c r="B1137" s="232"/>
      <c r="C1137" s="105"/>
      <c r="D1137" s="105"/>
      <c r="E1137" s="105"/>
      <c r="F1137" s="106"/>
      <c r="G1137" s="107"/>
      <c r="H1137" s="107"/>
      <c r="I1137" s="108"/>
      <c r="J1137" s="110"/>
      <c r="K1137" s="110"/>
      <c r="L1137" s="110"/>
      <c r="M1137" s="110"/>
      <c r="N1137" s="110"/>
      <c r="O1137" s="110"/>
      <c r="P1137" s="110"/>
      <c r="Q1137" s="110"/>
      <c r="R1137" s="110"/>
      <c r="S1137" s="110"/>
      <c r="T1137" s="110"/>
      <c r="U1137" s="110"/>
      <c r="V1137" s="110"/>
      <c r="W1137" s="109"/>
      <c r="X1137" s="111"/>
      <c r="Y1137" s="112"/>
      <c r="Z1137" s="112"/>
      <c r="AA1137" s="113"/>
      <c r="AB1137" s="114"/>
      <c r="AC1137" s="115"/>
      <c r="AD1137" s="113"/>
      <c r="AE1137" s="113"/>
      <c r="AF1137" s="112"/>
      <c r="AG1137" s="116"/>
      <c r="AH1137" s="115"/>
      <c r="AI1137" s="174"/>
      <c r="AJ1137" s="104"/>
      <c r="AK1137" s="115"/>
      <c r="AL1137" s="112"/>
      <c r="AM1137" s="116"/>
      <c r="AN1137" s="115"/>
      <c r="AO1137" s="248"/>
      <c r="AP1137" s="242" t="str">
        <f>IF(AD1137="UI",VLOOKUP(AB1137,'Convert Internation Units'!$A$2:$D$33,4,FALSE),IF(AB1137="Penethamate hydroiodide",0.63,IF(AB1137="Benzylpenicillin Procaine /
 Benzathine Penicillin",0.61,IF(AB1137="Benzathine Penicillin",0.61,IF(AB1137="Procaine benzylpenicillin",0.61,IF(AB1137=Prodrug!E1134,Prodrug!E1134,Prodrug!E1134))))))</f>
        <v/>
      </c>
      <c r="AQ1137" s="239" t="str">
        <f>IFERROR((((Calculations!C1134*Calculations!G1134)/Calculations!E1134)*'Data Entry'!X1137),"")</f>
        <v/>
      </c>
      <c r="AR1137" s="234" t="str">
        <f>IFERROR(VLOOKUP(AB1137,Lists!$P$2:$Q$182,2,0),"")</f>
        <v/>
      </c>
      <c r="AS1137" s="233" t="str">
        <f>IF(AI1137="UI",VLOOKUP(AG1137,'Convert Internation Units'!$A$2:$D$33,4,FALSE),IF(AG1137="Penethamate hydroiodide",0.63,IF(AG1137="Benzylpenicillin Procaine /
 Benzathine Penicillin",0.61,IF(AG1137="Benzathine Penicillin",0.61,IF(AG1137="Procaine benzylpenicillin",0.61,IF(AG1137=Prodrug!F1134,Prodrug!F1134,Prodrug!F1134))))))</f>
        <v/>
      </c>
      <c r="AT1137" s="239" t="str">
        <f>IFERROR((((Calculations!K1134*Calculations!G1134)/Calculations!E1134)*'Data Entry'!X1137),"")</f>
        <v/>
      </c>
      <c r="AU1137" s="235" t="str">
        <f>IFERROR(VLOOKUP(AG1137,Lists!$P$2:$Q$182,2,0),"")</f>
        <v/>
      </c>
      <c r="AV1137" s="233" t="str">
        <f>IF(AL1137="UI",VLOOKUP(AJ1137,'Convert Internation Units'!$A$2:$D$33,4,FALSE),IF(AJ1137="Penethamate hydroiodide",0.63,IF(AJ1137="Benzylpenicillin Procaine /
 Benzathine Penicillin",0.61,IF(AJ1137="Benzathine Penicillin",0.61,IF(AJ1137="Procaine benzylpenicillin",0.61,IF(AJ1137=Prodrug!G1134,Prodrug!G1134,Prodrug!G1134))))))</f>
        <v/>
      </c>
      <c r="AW1137" s="239" t="str">
        <f>IFERROR((((Calculations!O1134*Calculations!G1134)/Calculations!E1134)*'Data Entry'!X1137),"")</f>
        <v/>
      </c>
      <c r="AX1137" s="235" t="str">
        <f>IFERROR(VLOOKUP(AJ1137,Lists!$P$2:$Q$182,2,0),"")</f>
        <v/>
      </c>
      <c r="AY1137" s="233" t="str">
        <f>IF(AO1137="UI",VLOOKUP(AM1137,'Convert Internation Units'!$A$2:$D$33,4,FALSE),IF(AM1137="Penethamate hydroiodide",0.63,IF(AM1137="Benzylpenicillin Procaine /
 Benzathine Penicillin",0.61,IF(AM1137="Benzathine Penicillin",0.61,IF(AM1137="Procaine benzylpenicillin",0.61,IF(AM1137=Prodrug!H1134,Prodrug!H1134,Prodrug!H1134))))))</f>
        <v/>
      </c>
      <c r="AZ1137" s="239" t="str">
        <f>IFERROR((((Calculations!S1134*Calculations!G1134)/Calculations!E1134)*'Data Entry'!X1137),"")</f>
        <v/>
      </c>
      <c r="BA1137" s="235" t="str">
        <f>IFERROR(VLOOKUP(AM1137,Lists!$P$2:$Q$182,2,0),"")</f>
        <v/>
      </c>
    </row>
    <row r="1138" spans="1:53" s="5" customFormat="1">
      <c r="A1138" s="6">
        <v>1132</v>
      </c>
      <c r="B1138" s="231"/>
      <c r="C1138" s="7"/>
      <c r="D1138" s="7"/>
      <c r="E1138" s="7"/>
      <c r="F1138" s="67"/>
      <c r="G1138" s="79"/>
      <c r="H1138" s="79"/>
      <c r="I1138" s="75"/>
      <c r="J1138" s="76"/>
      <c r="K1138" s="76"/>
      <c r="L1138" s="76"/>
      <c r="M1138" s="76"/>
      <c r="N1138" s="76"/>
      <c r="O1138" s="76"/>
      <c r="P1138" s="76"/>
      <c r="Q1138" s="76"/>
      <c r="R1138" s="76"/>
      <c r="S1138" s="76"/>
      <c r="T1138" s="76"/>
      <c r="U1138" s="76"/>
      <c r="V1138" s="76"/>
      <c r="W1138" s="80"/>
      <c r="X1138" s="69"/>
      <c r="Y1138" s="25"/>
      <c r="Z1138" s="25"/>
      <c r="AA1138" s="8"/>
      <c r="AB1138" s="28"/>
      <c r="AC1138" s="23"/>
      <c r="AD1138" s="8"/>
      <c r="AE1138" s="8"/>
      <c r="AF1138" s="25"/>
      <c r="AG1138" s="6"/>
      <c r="AH1138" s="23"/>
      <c r="AI1138" s="173"/>
      <c r="AJ1138" s="26"/>
      <c r="AK1138" s="23"/>
      <c r="AL1138" s="25"/>
      <c r="AM1138" s="6"/>
      <c r="AN1138" s="23"/>
      <c r="AO1138" s="247"/>
      <c r="AP1138" s="243" t="str">
        <f>IF(AD1138="UI",VLOOKUP(AB1138,'Convert Internation Units'!$A$2:$D$33,4,FALSE),IF(AB1138="Penethamate hydroiodide",0.63,IF(AB1138="Benzylpenicillin Procaine /
 Benzathine Penicillin",0.61,IF(AB1138="Benzathine Penicillin",0.61,IF(AB1138="Procaine benzylpenicillin",0.61,IF(AB1138=Prodrug!E1135,Prodrug!E1135,Prodrug!E1135))))))</f>
        <v/>
      </c>
      <c r="AQ1138" s="240" t="str">
        <f>IFERROR((((Calculations!C1135*Calculations!G1135)/Calculations!E1135)*'Data Entry'!X1138),"")</f>
        <v/>
      </c>
      <c r="AR1138" s="141" t="str">
        <f>IFERROR(VLOOKUP(AB1138,Lists!$P$2:$Q$182,2,0),"")</f>
        <v/>
      </c>
      <c r="AS1138" s="143" t="str">
        <f>IF(AI1138="UI",VLOOKUP(AG1138,'Convert Internation Units'!$A$2:$D$33,4,FALSE),IF(AG1138="Penethamate hydroiodide",0.63,IF(AG1138="Benzylpenicillin Procaine /
 Benzathine Penicillin",0.61,IF(AG1138="Benzathine Penicillin",0.61,IF(AG1138="Procaine benzylpenicillin",0.61,IF(AG1138=Prodrug!F1135,Prodrug!F1135,Prodrug!F1135))))))</f>
        <v/>
      </c>
      <c r="AT1138" s="240" t="str">
        <f>IFERROR((((Calculations!K1135*Calculations!G1135)/Calculations!E1135)*'Data Entry'!X1138),"")</f>
        <v/>
      </c>
      <c r="AU1138" s="146" t="str">
        <f>IFERROR(VLOOKUP(AG1138,Lists!$P$2:$Q$182,2,0),"")</f>
        <v/>
      </c>
      <c r="AV1138" s="143" t="str">
        <f>IF(AL1138="UI",VLOOKUP(AJ1138,'Convert Internation Units'!$A$2:$D$33,4,FALSE),IF(AJ1138="Penethamate hydroiodide",0.63,IF(AJ1138="Benzylpenicillin Procaine /
 Benzathine Penicillin",0.61,IF(AJ1138="Benzathine Penicillin",0.61,IF(AJ1138="Procaine benzylpenicillin",0.61,IF(AJ1138=Prodrug!G1135,Prodrug!G1135,Prodrug!G1135))))))</f>
        <v/>
      </c>
      <c r="AW1138" s="240" t="str">
        <f>IFERROR((((Calculations!O1135*Calculations!G1135)/Calculations!E1135)*'Data Entry'!X1138),"")</f>
        <v/>
      </c>
      <c r="AX1138" s="146" t="str">
        <f>IFERROR(VLOOKUP(AJ1138,Lists!$P$2:$Q$182,2,0),"")</f>
        <v/>
      </c>
      <c r="AY1138" s="143" t="str">
        <f>IF(AO1138="UI",VLOOKUP(AM1138,'Convert Internation Units'!$A$2:$D$33,4,FALSE),IF(AM1138="Penethamate hydroiodide",0.63,IF(AM1138="Benzylpenicillin Procaine /
 Benzathine Penicillin",0.61,IF(AM1138="Benzathine Penicillin",0.61,IF(AM1138="Procaine benzylpenicillin",0.61,IF(AM1138=Prodrug!H1135,Prodrug!H1135,Prodrug!H1135))))))</f>
        <v/>
      </c>
      <c r="AZ1138" s="240" t="str">
        <f>IFERROR((((Calculations!S1135*Calculations!G1135)/Calculations!E1135)*'Data Entry'!X1138),"")</f>
        <v/>
      </c>
      <c r="BA1138" s="146" t="str">
        <f>IFERROR(VLOOKUP(AM1138,Lists!$P$2:$Q$182,2,0),"")</f>
        <v/>
      </c>
    </row>
    <row r="1139" spans="1:53" s="5" customFormat="1">
      <c r="A1139" s="116">
        <v>1133</v>
      </c>
      <c r="B1139" s="232"/>
      <c r="C1139" s="105"/>
      <c r="D1139" s="105"/>
      <c r="E1139" s="105"/>
      <c r="F1139" s="106"/>
      <c r="G1139" s="107"/>
      <c r="H1139" s="107"/>
      <c r="I1139" s="108"/>
      <c r="J1139" s="110"/>
      <c r="K1139" s="110"/>
      <c r="L1139" s="110"/>
      <c r="M1139" s="110"/>
      <c r="N1139" s="110"/>
      <c r="O1139" s="110"/>
      <c r="P1139" s="110"/>
      <c r="Q1139" s="110"/>
      <c r="R1139" s="110"/>
      <c r="S1139" s="110"/>
      <c r="T1139" s="110"/>
      <c r="U1139" s="110"/>
      <c r="V1139" s="110"/>
      <c r="W1139" s="109"/>
      <c r="X1139" s="111"/>
      <c r="Y1139" s="112"/>
      <c r="Z1139" s="112"/>
      <c r="AA1139" s="113"/>
      <c r="AB1139" s="114"/>
      <c r="AC1139" s="115"/>
      <c r="AD1139" s="113"/>
      <c r="AE1139" s="113"/>
      <c r="AF1139" s="112"/>
      <c r="AG1139" s="116"/>
      <c r="AH1139" s="115"/>
      <c r="AI1139" s="174"/>
      <c r="AJ1139" s="104"/>
      <c r="AK1139" s="115"/>
      <c r="AL1139" s="112"/>
      <c r="AM1139" s="116"/>
      <c r="AN1139" s="115"/>
      <c r="AO1139" s="248"/>
      <c r="AP1139" s="242" t="str">
        <f>IF(AD1139="UI",VLOOKUP(AB1139,'Convert Internation Units'!$A$2:$D$33,4,FALSE),IF(AB1139="Penethamate hydroiodide",0.63,IF(AB1139="Benzylpenicillin Procaine /
 Benzathine Penicillin",0.61,IF(AB1139="Benzathine Penicillin",0.61,IF(AB1139="Procaine benzylpenicillin",0.61,IF(AB1139=Prodrug!E1136,Prodrug!E1136,Prodrug!E1136))))))</f>
        <v/>
      </c>
      <c r="AQ1139" s="239" t="str">
        <f>IFERROR((((Calculations!C1136*Calculations!G1136)/Calculations!E1136)*'Data Entry'!X1139),"")</f>
        <v/>
      </c>
      <c r="AR1139" s="234" t="str">
        <f>IFERROR(VLOOKUP(AB1139,Lists!$P$2:$Q$182,2,0),"")</f>
        <v/>
      </c>
      <c r="AS1139" s="233" t="str">
        <f>IF(AI1139="UI",VLOOKUP(AG1139,'Convert Internation Units'!$A$2:$D$33,4,FALSE),IF(AG1139="Penethamate hydroiodide",0.63,IF(AG1139="Benzylpenicillin Procaine /
 Benzathine Penicillin",0.61,IF(AG1139="Benzathine Penicillin",0.61,IF(AG1139="Procaine benzylpenicillin",0.61,IF(AG1139=Prodrug!F1136,Prodrug!F1136,Prodrug!F1136))))))</f>
        <v/>
      </c>
      <c r="AT1139" s="239" t="str">
        <f>IFERROR((((Calculations!K1136*Calculations!G1136)/Calculations!E1136)*'Data Entry'!X1139),"")</f>
        <v/>
      </c>
      <c r="AU1139" s="235" t="str">
        <f>IFERROR(VLOOKUP(AG1139,Lists!$P$2:$Q$182,2,0),"")</f>
        <v/>
      </c>
      <c r="AV1139" s="233" t="str">
        <f>IF(AL1139="UI",VLOOKUP(AJ1139,'Convert Internation Units'!$A$2:$D$33,4,FALSE),IF(AJ1139="Penethamate hydroiodide",0.63,IF(AJ1139="Benzylpenicillin Procaine /
 Benzathine Penicillin",0.61,IF(AJ1139="Benzathine Penicillin",0.61,IF(AJ1139="Procaine benzylpenicillin",0.61,IF(AJ1139=Prodrug!G1136,Prodrug!G1136,Prodrug!G1136))))))</f>
        <v/>
      </c>
      <c r="AW1139" s="239" t="str">
        <f>IFERROR((((Calculations!O1136*Calculations!G1136)/Calculations!E1136)*'Data Entry'!X1139),"")</f>
        <v/>
      </c>
      <c r="AX1139" s="235" t="str">
        <f>IFERROR(VLOOKUP(AJ1139,Lists!$P$2:$Q$182,2,0),"")</f>
        <v/>
      </c>
      <c r="AY1139" s="233" t="str">
        <f>IF(AO1139="UI",VLOOKUP(AM1139,'Convert Internation Units'!$A$2:$D$33,4,FALSE),IF(AM1139="Penethamate hydroiodide",0.63,IF(AM1139="Benzylpenicillin Procaine /
 Benzathine Penicillin",0.61,IF(AM1139="Benzathine Penicillin",0.61,IF(AM1139="Procaine benzylpenicillin",0.61,IF(AM1139=Prodrug!H1136,Prodrug!H1136,Prodrug!H1136))))))</f>
        <v/>
      </c>
      <c r="AZ1139" s="239" t="str">
        <f>IFERROR((((Calculations!S1136*Calculations!G1136)/Calculations!E1136)*'Data Entry'!X1139),"")</f>
        <v/>
      </c>
      <c r="BA1139" s="235" t="str">
        <f>IFERROR(VLOOKUP(AM1139,Lists!$P$2:$Q$182,2,0),"")</f>
        <v/>
      </c>
    </row>
    <row r="1140" spans="1:53" s="5" customFormat="1">
      <c r="A1140" s="6">
        <v>1134</v>
      </c>
      <c r="B1140" s="231"/>
      <c r="C1140" s="7"/>
      <c r="D1140" s="7"/>
      <c r="E1140" s="7"/>
      <c r="F1140" s="67"/>
      <c r="G1140" s="79"/>
      <c r="H1140" s="79"/>
      <c r="I1140" s="75"/>
      <c r="J1140" s="76"/>
      <c r="K1140" s="76"/>
      <c r="L1140" s="76"/>
      <c r="M1140" s="76"/>
      <c r="N1140" s="76"/>
      <c r="O1140" s="76"/>
      <c r="P1140" s="76"/>
      <c r="Q1140" s="76"/>
      <c r="R1140" s="76"/>
      <c r="S1140" s="76"/>
      <c r="T1140" s="76"/>
      <c r="U1140" s="76"/>
      <c r="V1140" s="76"/>
      <c r="W1140" s="80"/>
      <c r="X1140" s="69"/>
      <c r="Y1140" s="25"/>
      <c r="Z1140" s="25"/>
      <c r="AA1140" s="8"/>
      <c r="AB1140" s="28"/>
      <c r="AC1140" s="23"/>
      <c r="AD1140" s="8"/>
      <c r="AE1140" s="8"/>
      <c r="AF1140" s="25"/>
      <c r="AG1140" s="6"/>
      <c r="AH1140" s="23"/>
      <c r="AI1140" s="173"/>
      <c r="AJ1140" s="26"/>
      <c r="AK1140" s="23"/>
      <c r="AL1140" s="25"/>
      <c r="AM1140" s="6"/>
      <c r="AN1140" s="23"/>
      <c r="AO1140" s="247"/>
      <c r="AP1140" s="243" t="str">
        <f>IF(AD1140="UI",VLOOKUP(AB1140,'Convert Internation Units'!$A$2:$D$33,4,FALSE),IF(AB1140="Penethamate hydroiodide",0.63,IF(AB1140="Benzylpenicillin Procaine /
 Benzathine Penicillin",0.61,IF(AB1140="Benzathine Penicillin",0.61,IF(AB1140="Procaine benzylpenicillin",0.61,IF(AB1140=Prodrug!E1137,Prodrug!E1137,Prodrug!E1137))))))</f>
        <v/>
      </c>
      <c r="AQ1140" s="240" t="str">
        <f>IFERROR((((Calculations!C1137*Calculations!G1137)/Calculations!E1137)*'Data Entry'!X1140),"")</f>
        <v/>
      </c>
      <c r="AR1140" s="141" t="str">
        <f>IFERROR(VLOOKUP(AB1140,Lists!$P$2:$Q$182,2,0),"")</f>
        <v/>
      </c>
      <c r="AS1140" s="143" t="str">
        <f>IF(AI1140="UI",VLOOKUP(AG1140,'Convert Internation Units'!$A$2:$D$33,4,FALSE),IF(AG1140="Penethamate hydroiodide",0.63,IF(AG1140="Benzylpenicillin Procaine /
 Benzathine Penicillin",0.61,IF(AG1140="Benzathine Penicillin",0.61,IF(AG1140="Procaine benzylpenicillin",0.61,IF(AG1140=Prodrug!F1137,Prodrug!F1137,Prodrug!F1137))))))</f>
        <v/>
      </c>
      <c r="AT1140" s="240" t="str">
        <f>IFERROR((((Calculations!K1137*Calculations!G1137)/Calculations!E1137)*'Data Entry'!X1140),"")</f>
        <v/>
      </c>
      <c r="AU1140" s="146" t="str">
        <f>IFERROR(VLOOKUP(AG1140,Lists!$P$2:$Q$182,2,0),"")</f>
        <v/>
      </c>
      <c r="AV1140" s="143" t="str">
        <f>IF(AL1140="UI",VLOOKUP(AJ1140,'Convert Internation Units'!$A$2:$D$33,4,FALSE),IF(AJ1140="Penethamate hydroiodide",0.63,IF(AJ1140="Benzylpenicillin Procaine /
 Benzathine Penicillin",0.61,IF(AJ1140="Benzathine Penicillin",0.61,IF(AJ1140="Procaine benzylpenicillin",0.61,IF(AJ1140=Prodrug!G1137,Prodrug!G1137,Prodrug!G1137))))))</f>
        <v/>
      </c>
      <c r="AW1140" s="240" t="str">
        <f>IFERROR((((Calculations!O1137*Calculations!G1137)/Calculations!E1137)*'Data Entry'!X1140),"")</f>
        <v/>
      </c>
      <c r="AX1140" s="146" t="str">
        <f>IFERROR(VLOOKUP(AJ1140,Lists!$P$2:$Q$182,2,0),"")</f>
        <v/>
      </c>
      <c r="AY1140" s="143" t="str">
        <f>IF(AO1140="UI",VLOOKUP(AM1140,'Convert Internation Units'!$A$2:$D$33,4,FALSE),IF(AM1140="Penethamate hydroiodide",0.63,IF(AM1140="Benzylpenicillin Procaine /
 Benzathine Penicillin",0.61,IF(AM1140="Benzathine Penicillin",0.61,IF(AM1140="Procaine benzylpenicillin",0.61,IF(AM1140=Prodrug!H1137,Prodrug!H1137,Prodrug!H1137))))))</f>
        <v/>
      </c>
      <c r="AZ1140" s="240" t="str">
        <f>IFERROR((((Calculations!S1137*Calculations!G1137)/Calculations!E1137)*'Data Entry'!X1140),"")</f>
        <v/>
      </c>
      <c r="BA1140" s="146" t="str">
        <f>IFERROR(VLOOKUP(AM1140,Lists!$P$2:$Q$182,2,0),"")</f>
        <v/>
      </c>
    </row>
    <row r="1141" spans="1:53" s="5" customFormat="1">
      <c r="A1141" s="116">
        <v>1135</v>
      </c>
      <c r="B1141" s="232"/>
      <c r="C1141" s="105"/>
      <c r="D1141" s="105"/>
      <c r="E1141" s="105"/>
      <c r="F1141" s="106"/>
      <c r="G1141" s="107"/>
      <c r="H1141" s="107"/>
      <c r="I1141" s="108"/>
      <c r="J1141" s="110"/>
      <c r="K1141" s="110"/>
      <c r="L1141" s="110"/>
      <c r="M1141" s="110"/>
      <c r="N1141" s="110"/>
      <c r="O1141" s="110"/>
      <c r="P1141" s="110"/>
      <c r="Q1141" s="110"/>
      <c r="R1141" s="110"/>
      <c r="S1141" s="110"/>
      <c r="T1141" s="110"/>
      <c r="U1141" s="110"/>
      <c r="V1141" s="110"/>
      <c r="W1141" s="109"/>
      <c r="X1141" s="111"/>
      <c r="Y1141" s="112"/>
      <c r="Z1141" s="112"/>
      <c r="AA1141" s="113"/>
      <c r="AB1141" s="114"/>
      <c r="AC1141" s="115"/>
      <c r="AD1141" s="113"/>
      <c r="AE1141" s="113"/>
      <c r="AF1141" s="112"/>
      <c r="AG1141" s="116"/>
      <c r="AH1141" s="115"/>
      <c r="AI1141" s="174"/>
      <c r="AJ1141" s="104"/>
      <c r="AK1141" s="115"/>
      <c r="AL1141" s="112"/>
      <c r="AM1141" s="116"/>
      <c r="AN1141" s="115"/>
      <c r="AO1141" s="248"/>
      <c r="AP1141" s="242" t="str">
        <f>IF(AD1141="UI",VLOOKUP(AB1141,'Convert Internation Units'!$A$2:$D$33,4,FALSE),IF(AB1141="Penethamate hydroiodide",0.63,IF(AB1141="Benzylpenicillin Procaine /
 Benzathine Penicillin",0.61,IF(AB1141="Benzathine Penicillin",0.61,IF(AB1141="Procaine benzylpenicillin",0.61,IF(AB1141=Prodrug!E1138,Prodrug!E1138,Prodrug!E1138))))))</f>
        <v/>
      </c>
      <c r="AQ1141" s="239" t="str">
        <f>IFERROR((((Calculations!C1138*Calculations!G1138)/Calculations!E1138)*'Data Entry'!X1141),"")</f>
        <v/>
      </c>
      <c r="AR1141" s="234" t="str">
        <f>IFERROR(VLOOKUP(AB1141,Lists!$P$2:$Q$182,2,0),"")</f>
        <v/>
      </c>
      <c r="AS1141" s="233" t="str">
        <f>IF(AI1141="UI",VLOOKUP(AG1141,'Convert Internation Units'!$A$2:$D$33,4,FALSE),IF(AG1141="Penethamate hydroiodide",0.63,IF(AG1141="Benzylpenicillin Procaine /
 Benzathine Penicillin",0.61,IF(AG1141="Benzathine Penicillin",0.61,IF(AG1141="Procaine benzylpenicillin",0.61,IF(AG1141=Prodrug!F1138,Prodrug!F1138,Prodrug!F1138))))))</f>
        <v/>
      </c>
      <c r="AT1141" s="239" t="str">
        <f>IFERROR((((Calculations!K1138*Calculations!G1138)/Calculations!E1138)*'Data Entry'!X1141),"")</f>
        <v/>
      </c>
      <c r="AU1141" s="235" t="str">
        <f>IFERROR(VLOOKUP(AG1141,Lists!$P$2:$Q$182,2,0),"")</f>
        <v/>
      </c>
      <c r="AV1141" s="233" t="str">
        <f>IF(AL1141="UI",VLOOKUP(AJ1141,'Convert Internation Units'!$A$2:$D$33,4,FALSE),IF(AJ1141="Penethamate hydroiodide",0.63,IF(AJ1141="Benzylpenicillin Procaine /
 Benzathine Penicillin",0.61,IF(AJ1141="Benzathine Penicillin",0.61,IF(AJ1141="Procaine benzylpenicillin",0.61,IF(AJ1141=Prodrug!G1138,Prodrug!G1138,Prodrug!G1138))))))</f>
        <v/>
      </c>
      <c r="AW1141" s="239" t="str">
        <f>IFERROR((((Calculations!O1138*Calculations!G1138)/Calculations!E1138)*'Data Entry'!X1141),"")</f>
        <v/>
      </c>
      <c r="AX1141" s="235" t="str">
        <f>IFERROR(VLOOKUP(AJ1141,Lists!$P$2:$Q$182,2,0),"")</f>
        <v/>
      </c>
      <c r="AY1141" s="233" t="str">
        <f>IF(AO1141="UI",VLOOKUP(AM1141,'Convert Internation Units'!$A$2:$D$33,4,FALSE),IF(AM1141="Penethamate hydroiodide",0.63,IF(AM1141="Benzylpenicillin Procaine /
 Benzathine Penicillin",0.61,IF(AM1141="Benzathine Penicillin",0.61,IF(AM1141="Procaine benzylpenicillin",0.61,IF(AM1141=Prodrug!H1138,Prodrug!H1138,Prodrug!H1138))))))</f>
        <v/>
      </c>
      <c r="AZ1141" s="239" t="str">
        <f>IFERROR((((Calculations!S1138*Calculations!G1138)/Calculations!E1138)*'Data Entry'!X1141),"")</f>
        <v/>
      </c>
      <c r="BA1141" s="235" t="str">
        <f>IFERROR(VLOOKUP(AM1141,Lists!$P$2:$Q$182,2,0),"")</f>
        <v/>
      </c>
    </row>
    <row r="1142" spans="1:53" s="5" customFormat="1">
      <c r="A1142" s="6">
        <v>1136</v>
      </c>
      <c r="B1142" s="231"/>
      <c r="C1142" s="7"/>
      <c r="D1142" s="7"/>
      <c r="E1142" s="7"/>
      <c r="F1142" s="67"/>
      <c r="G1142" s="79"/>
      <c r="H1142" s="79"/>
      <c r="I1142" s="75"/>
      <c r="J1142" s="76"/>
      <c r="K1142" s="76"/>
      <c r="L1142" s="76"/>
      <c r="M1142" s="76"/>
      <c r="N1142" s="76"/>
      <c r="O1142" s="76"/>
      <c r="P1142" s="76"/>
      <c r="Q1142" s="76"/>
      <c r="R1142" s="76"/>
      <c r="S1142" s="76"/>
      <c r="T1142" s="76"/>
      <c r="U1142" s="76"/>
      <c r="V1142" s="76"/>
      <c r="W1142" s="80"/>
      <c r="X1142" s="69"/>
      <c r="Y1142" s="25"/>
      <c r="Z1142" s="25"/>
      <c r="AA1142" s="8"/>
      <c r="AB1142" s="28"/>
      <c r="AC1142" s="23"/>
      <c r="AD1142" s="8"/>
      <c r="AE1142" s="8"/>
      <c r="AF1142" s="25"/>
      <c r="AG1142" s="6"/>
      <c r="AH1142" s="23"/>
      <c r="AI1142" s="173"/>
      <c r="AJ1142" s="26"/>
      <c r="AK1142" s="23"/>
      <c r="AL1142" s="25"/>
      <c r="AM1142" s="6"/>
      <c r="AN1142" s="23"/>
      <c r="AO1142" s="247"/>
      <c r="AP1142" s="243" t="str">
        <f>IF(AD1142="UI",VLOOKUP(AB1142,'Convert Internation Units'!$A$2:$D$33,4,FALSE),IF(AB1142="Penethamate hydroiodide",0.63,IF(AB1142="Benzylpenicillin Procaine /
 Benzathine Penicillin",0.61,IF(AB1142="Benzathine Penicillin",0.61,IF(AB1142="Procaine benzylpenicillin",0.61,IF(AB1142=Prodrug!E1139,Prodrug!E1139,Prodrug!E1139))))))</f>
        <v/>
      </c>
      <c r="AQ1142" s="240" t="str">
        <f>IFERROR((((Calculations!C1139*Calculations!G1139)/Calculations!E1139)*'Data Entry'!X1142),"")</f>
        <v/>
      </c>
      <c r="AR1142" s="141" t="str">
        <f>IFERROR(VLOOKUP(AB1142,Lists!$P$2:$Q$182,2,0),"")</f>
        <v/>
      </c>
      <c r="AS1142" s="143" t="str">
        <f>IF(AI1142="UI",VLOOKUP(AG1142,'Convert Internation Units'!$A$2:$D$33,4,FALSE),IF(AG1142="Penethamate hydroiodide",0.63,IF(AG1142="Benzylpenicillin Procaine /
 Benzathine Penicillin",0.61,IF(AG1142="Benzathine Penicillin",0.61,IF(AG1142="Procaine benzylpenicillin",0.61,IF(AG1142=Prodrug!F1139,Prodrug!F1139,Prodrug!F1139))))))</f>
        <v/>
      </c>
      <c r="AT1142" s="240" t="str">
        <f>IFERROR((((Calculations!K1139*Calculations!G1139)/Calculations!E1139)*'Data Entry'!X1142),"")</f>
        <v/>
      </c>
      <c r="AU1142" s="146" t="str">
        <f>IFERROR(VLOOKUP(AG1142,Lists!$P$2:$Q$182,2,0),"")</f>
        <v/>
      </c>
      <c r="AV1142" s="143" t="str">
        <f>IF(AL1142="UI",VLOOKUP(AJ1142,'Convert Internation Units'!$A$2:$D$33,4,FALSE),IF(AJ1142="Penethamate hydroiodide",0.63,IF(AJ1142="Benzylpenicillin Procaine /
 Benzathine Penicillin",0.61,IF(AJ1142="Benzathine Penicillin",0.61,IF(AJ1142="Procaine benzylpenicillin",0.61,IF(AJ1142=Prodrug!G1139,Prodrug!G1139,Prodrug!G1139))))))</f>
        <v/>
      </c>
      <c r="AW1142" s="240" t="str">
        <f>IFERROR((((Calculations!O1139*Calculations!G1139)/Calculations!E1139)*'Data Entry'!X1142),"")</f>
        <v/>
      </c>
      <c r="AX1142" s="146" t="str">
        <f>IFERROR(VLOOKUP(AJ1142,Lists!$P$2:$Q$182,2,0),"")</f>
        <v/>
      </c>
      <c r="AY1142" s="143" t="str">
        <f>IF(AO1142="UI",VLOOKUP(AM1142,'Convert Internation Units'!$A$2:$D$33,4,FALSE),IF(AM1142="Penethamate hydroiodide",0.63,IF(AM1142="Benzylpenicillin Procaine /
 Benzathine Penicillin",0.61,IF(AM1142="Benzathine Penicillin",0.61,IF(AM1142="Procaine benzylpenicillin",0.61,IF(AM1142=Prodrug!H1139,Prodrug!H1139,Prodrug!H1139))))))</f>
        <v/>
      </c>
      <c r="AZ1142" s="240" t="str">
        <f>IFERROR((((Calculations!S1139*Calculations!G1139)/Calculations!E1139)*'Data Entry'!X1142),"")</f>
        <v/>
      </c>
      <c r="BA1142" s="146" t="str">
        <f>IFERROR(VLOOKUP(AM1142,Lists!$P$2:$Q$182,2,0),"")</f>
        <v/>
      </c>
    </row>
    <row r="1143" spans="1:53" s="5" customFormat="1">
      <c r="A1143" s="116">
        <v>1137</v>
      </c>
      <c r="B1143" s="232"/>
      <c r="C1143" s="105"/>
      <c r="D1143" s="105"/>
      <c r="E1143" s="105"/>
      <c r="F1143" s="106"/>
      <c r="G1143" s="107"/>
      <c r="H1143" s="107"/>
      <c r="I1143" s="108"/>
      <c r="J1143" s="110"/>
      <c r="K1143" s="110"/>
      <c r="L1143" s="110"/>
      <c r="M1143" s="110"/>
      <c r="N1143" s="110"/>
      <c r="O1143" s="110"/>
      <c r="P1143" s="110"/>
      <c r="Q1143" s="110"/>
      <c r="R1143" s="110"/>
      <c r="S1143" s="110"/>
      <c r="T1143" s="110"/>
      <c r="U1143" s="110"/>
      <c r="V1143" s="110"/>
      <c r="W1143" s="109"/>
      <c r="X1143" s="111"/>
      <c r="Y1143" s="112"/>
      <c r="Z1143" s="112"/>
      <c r="AA1143" s="113"/>
      <c r="AB1143" s="114"/>
      <c r="AC1143" s="115"/>
      <c r="AD1143" s="113"/>
      <c r="AE1143" s="113"/>
      <c r="AF1143" s="112"/>
      <c r="AG1143" s="116"/>
      <c r="AH1143" s="115"/>
      <c r="AI1143" s="174"/>
      <c r="AJ1143" s="104"/>
      <c r="AK1143" s="115"/>
      <c r="AL1143" s="112"/>
      <c r="AM1143" s="116"/>
      <c r="AN1143" s="115"/>
      <c r="AO1143" s="248"/>
      <c r="AP1143" s="242" t="str">
        <f>IF(AD1143="UI",VLOOKUP(AB1143,'Convert Internation Units'!$A$2:$D$33,4,FALSE),IF(AB1143="Penethamate hydroiodide",0.63,IF(AB1143="Benzylpenicillin Procaine /
 Benzathine Penicillin",0.61,IF(AB1143="Benzathine Penicillin",0.61,IF(AB1143="Procaine benzylpenicillin",0.61,IF(AB1143=Prodrug!E1140,Prodrug!E1140,Prodrug!E1140))))))</f>
        <v/>
      </c>
      <c r="AQ1143" s="239" t="str">
        <f>IFERROR((((Calculations!C1140*Calculations!G1140)/Calculations!E1140)*'Data Entry'!X1143),"")</f>
        <v/>
      </c>
      <c r="AR1143" s="234" t="str">
        <f>IFERROR(VLOOKUP(AB1143,Lists!$P$2:$Q$182,2,0),"")</f>
        <v/>
      </c>
      <c r="AS1143" s="233" t="str">
        <f>IF(AI1143="UI",VLOOKUP(AG1143,'Convert Internation Units'!$A$2:$D$33,4,FALSE),IF(AG1143="Penethamate hydroiodide",0.63,IF(AG1143="Benzylpenicillin Procaine /
 Benzathine Penicillin",0.61,IF(AG1143="Benzathine Penicillin",0.61,IF(AG1143="Procaine benzylpenicillin",0.61,IF(AG1143=Prodrug!F1140,Prodrug!F1140,Prodrug!F1140))))))</f>
        <v/>
      </c>
      <c r="AT1143" s="239" t="str">
        <f>IFERROR((((Calculations!K1140*Calculations!G1140)/Calculations!E1140)*'Data Entry'!X1143),"")</f>
        <v/>
      </c>
      <c r="AU1143" s="235" t="str">
        <f>IFERROR(VLOOKUP(AG1143,Lists!$P$2:$Q$182,2,0),"")</f>
        <v/>
      </c>
      <c r="AV1143" s="233" t="str">
        <f>IF(AL1143="UI",VLOOKUP(AJ1143,'Convert Internation Units'!$A$2:$D$33,4,FALSE),IF(AJ1143="Penethamate hydroiodide",0.63,IF(AJ1143="Benzylpenicillin Procaine /
 Benzathine Penicillin",0.61,IF(AJ1143="Benzathine Penicillin",0.61,IF(AJ1143="Procaine benzylpenicillin",0.61,IF(AJ1143=Prodrug!G1140,Prodrug!G1140,Prodrug!G1140))))))</f>
        <v/>
      </c>
      <c r="AW1143" s="239" t="str">
        <f>IFERROR((((Calculations!O1140*Calculations!G1140)/Calculations!E1140)*'Data Entry'!X1143),"")</f>
        <v/>
      </c>
      <c r="AX1143" s="235" t="str">
        <f>IFERROR(VLOOKUP(AJ1143,Lists!$P$2:$Q$182,2,0),"")</f>
        <v/>
      </c>
      <c r="AY1143" s="233" t="str">
        <f>IF(AO1143="UI",VLOOKUP(AM1143,'Convert Internation Units'!$A$2:$D$33,4,FALSE),IF(AM1143="Penethamate hydroiodide",0.63,IF(AM1143="Benzylpenicillin Procaine /
 Benzathine Penicillin",0.61,IF(AM1143="Benzathine Penicillin",0.61,IF(AM1143="Procaine benzylpenicillin",0.61,IF(AM1143=Prodrug!H1140,Prodrug!H1140,Prodrug!H1140))))))</f>
        <v/>
      </c>
      <c r="AZ1143" s="239" t="str">
        <f>IFERROR((((Calculations!S1140*Calculations!G1140)/Calculations!E1140)*'Data Entry'!X1143),"")</f>
        <v/>
      </c>
      <c r="BA1143" s="235" t="str">
        <f>IFERROR(VLOOKUP(AM1143,Lists!$P$2:$Q$182,2,0),"")</f>
        <v/>
      </c>
    </row>
    <row r="1144" spans="1:53" s="5" customFormat="1">
      <c r="A1144" s="6">
        <v>1138</v>
      </c>
      <c r="B1144" s="231"/>
      <c r="C1144" s="7"/>
      <c r="D1144" s="7"/>
      <c r="E1144" s="7"/>
      <c r="F1144" s="67"/>
      <c r="G1144" s="79"/>
      <c r="H1144" s="79"/>
      <c r="I1144" s="75"/>
      <c r="J1144" s="76"/>
      <c r="K1144" s="76"/>
      <c r="L1144" s="76"/>
      <c r="M1144" s="76"/>
      <c r="N1144" s="76"/>
      <c r="O1144" s="76"/>
      <c r="P1144" s="76"/>
      <c r="Q1144" s="76"/>
      <c r="R1144" s="76"/>
      <c r="S1144" s="76"/>
      <c r="T1144" s="76"/>
      <c r="U1144" s="76"/>
      <c r="V1144" s="76"/>
      <c r="W1144" s="80"/>
      <c r="X1144" s="69"/>
      <c r="Y1144" s="25"/>
      <c r="Z1144" s="25"/>
      <c r="AA1144" s="8"/>
      <c r="AB1144" s="28"/>
      <c r="AC1144" s="23"/>
      <c r="AD1144" s="8"/>
      <c r="AE1144" s="8"/>
      <c r="AF1144" s="25"/>
      <c r="AG1144" s="6"/>
      <c r="AH1144" s="23"/>
      <c r="AI1144" s="173"/>
      <c r="AJ1144" s="26"/>
      <c r="AK1144" s="23"/>
      <c r="AL1144" s="25"/>
      <c r="AM1144" s="6"/>
      <c r="AN1144" s="23"/>
      <c r="AO1144" s="247"/>
      <c r="AP1144" s="243" t="str">
        <f>IF(AD1144="UI",VLOOKUP(AB1144,'Convert Internation Units'!$A$2:$D$33,4,FALSE),IF(AB1144="Penethamate hydroiodide",0.63,IF(AB1144="Benzylpenicillin Procaine /
 Benzathine Penicillin",0.61,IF(AB1144="Benzathine Penicillin",0.61,IF(AB1144="Procaine benzylpenicillin",0.61,IF(AB1144=Prodrug!E1141,Prodrug!E1141,Prodrug!E1141))))))</f>
        <v/>
      </c>
      <c r="AQ1144" s="240" t="str">
        <f>IFERROR((((Calculations!C1141*Calculations!G1141)/Calculations!E1141)*'Data Entry'!X1144),"")</f>
        <v/>
      </c>
      <c r="AR1144" s="141" t="str">
        <f>IFERROR(VLOOKUP(AB1144,Lists!$P$2:$Q$182,2,0),"")</f>
        <v/>
      </c>
      <c r="AS1144" s="143" t="str">
        <f>IF(AI1144="UI",VLOOKUP(AG1144,'Convert Internation Units'!$A$2:$D$33,4,FALSE),IF(AG1144="Penethamate hydroiodide",0.63,IF(AG1144="Benzylpenicillin Procaine /
 Benzathine Penicillin",0.61,IF(AG1144="Benzathine Penicillin",0.61,IF(AG1144="Procaine benzylpenicillin",0.61,IF(AG1144=Prodrug!F1141,Prodrug!F1141,Prodrug!F1141))))))</f>
        <v/>
      </c>
      <c r="AT1144" s="240" t="str">
        <f>IFERROR((((Calculations!K1141*Calculations!G1141)/Calculations!E1141)*'Data Entry'!X1144),"")</f>
        <v/>
      </c>
      <c r="AU1144" s="146" t="str">
        <f>IFERROR(VLOOKUP(AG1144,Lists!$P$2:$Q$182,2,0),"")</f>
        <v/>
      </c>
      <c r="AV1144" s="143" t="str">
        <f>IF(AL1144="UI",VLOOKUP(AJ1144,'Convert Internation Units'!$A$2:$D$33,4,FALSE),IF(AJ1144="Penethamate hydroiodide",0.63,IF(AJ1144="Benzylpenicillin Procaine /
 Benzathine Penicillin",0.61,IF(AJ1144="Benzathine Penicillin",0.61,IF(AJ1144="Procaine benzylpenicillin",0.61,IF(AJ1144=Prodrug!G1141,Prodrug!G1141,Prodrug!G1141))))))</f>
        <v/>
      </c>
      <c r="AW1144" s="240" t="str">
        <f>IFERROR((((Calculations!O1141*Calculations!G1141)/Calculations!E1141)*'Data Entry'!X1144),"")</f>
        <v/>
      </c>
      <c r="AX1144" s="146" t="str">
        <f>IFERROR(VLOOKUP(AJ1144,Lists!$P$2:$Q$182,2,0),"")</f>
        <v/>
      </c>
      <c r="AY1144" s="143" t="str">
        <f>IF(AO1144="UI",VLOOKUP(AM1144,'Convert Internation Units'!$A$2:$D$33,4,FALSE),IF(AM1144="Penethamate hydroiodide",0.63,IF(AM1144="Benzylpenicillin Procaine /
 Benzathine Penicillin",0.61,IF(AM1144="Benzathine Penicillin",0.61,IF(AM1144="Procaine benzylpenicillin",0.61,IF(AM1144=Prodrug!H1141,Prodrug!H1141,Prodrug!H1141))))))</f>
        <v/>
      </c>
      <c r="AZ1144" s="240" t="str">
        <f>IFERROR((((Calculations!S1141*Calculations!G1141)/Calculations!E1141)*'Data Entry'!X1144),"")</f>
        <v/>
      </c>
      <c r="BA1144" s="146" t="str">
        <f>IFERROR(VLOOKUP(AM1144,Lists!$P$2:$Q$182,2,0),"")</f>
        <v/>
      </c>
    </row>
    <row r="1145" spans="1:53" s="5" customFormat="1">
      <c r="A1145" s="116">
        <v>1139</v>
      </c>
      <c r="B1145" s="232"/>
      <c r="C1145" s="105"/>
      <c r="D1145" s="105"/>
      <c r="E1145" s="105"/>
      <c r="F1145" s="106"/>
      <c r="G1145" s="107"/>
      <c r="H1145" s="107"/>
      <c r="I1145" s="108"/>
      <c r="J1145" s="110"/>
      <c r="K1145" s="110"/>
      <c r="L1145" s="110"/>
      <c r="M1145" s="110"/>
      <c r="N1145" s="110"/>
      <c r="O1145" s="110"/>
      <c r="P1145" s="110"/>
      <c r="Q1145" s="110"/>
      <c r="R1145" s="110"/>
      <c r="S1145" s="110"/>
      <c r="T1145" s="110"/>
      <c r="U1145" s="110"/>
      <c r="V1145" s="110"/>
      <c r="W1145" s="109"/>
      <c r="X1145" s="111"/>
      <c r="Y1145" s="112"/>
      <c r="Z1145" s="112"/>
      <c r="AA1145" s="113"/>
      <c r="AB1145" s="114"/>
      <c r="AC1145" s="115"/>
      <c r="AD1145" s="113"/>
      <c r="AE1145" s="113"/>
      <c r="AF1145" s="112"/>
      <c r="AG1145" s="116"/>
      <c r="AH1145" s="115"/>
      <c r="AI1145" s="174"/>
      <c r="AJ1145" s="104"/>
      <c r="AK1145" s="115"/>
      <c r="AL1145" s="112"/>
      <c r="AM1145" s="116"/>
      <c r="AN1145" s="115"/>
      <c r="AO1145" s="248"/>
      <c r="AP1145" s="242" t="str">
        <f>IF(AD1145="UI",VLOOKUP(AB1145,'Convert Internation Units'!$A$2:$D$33,4,FALSE),IF(AB1145="Penethamate hydroiodide",0.63,IF(AB1145="Benzylpenicillin Procaine /
 Benzathine Penicillin",0.61,IF(AB1145="Benzathine Penicillin",0.61,IF(AB1145="Procaine benzylpenicillin",0.61,IF(AB1145=Prodrug!E1142,Prodrug!E1142,Prodrug!E1142))))))</f>
        <v/>
      </c>
      <c r="AQ1145" s="239" t="str">
        <f>IFERROR((((Calculations!C1142*Calculations!G1142)/Calculations!E1142)*'Data Entry'!X1145),"")</f>
        <v/>
      </c>
      <c r="AR1145" s="234" t="str">
        <f>IFERROR(VLOOKUP(AB1145,Lists!$P$2:$Q$182,2,0),"")</f>
        <v/>
      </c>
      <c r="AS1145" s="233" t="str">
        <f>IF(AI1145="UI",VLOOKUP(AG1145,'Convert Internation Units'!$A$2:$D$33,4,FALSE),IF(AG1145="Penethamate hydroiodide",0.63,IF(AG1145="Benzylpenicillin Procaine /
 Benzathine Penicillin",0.61,IF(AG1145="Benzathine Penicillin",0.61,IF(AG1145="Procaine benzylpenicillin",0.61,IF(AG1145=Prodrug!F1142,Prodrug!F1142,Prodrug!F1142))))))</f>
        <v/>
      </c>
      <c r="AT1145" s="239" t="str">
        <f>IFERROR((((Calculations!K1142*Calculations!G1142)/Calculations!E1142)*'Data Entry'!X1145),"")</f>
        <v/>
      </c>
      <c r="AU1145" s="235" t="str">
        <f>IFERROR(VLOOKUP(AG1145,Lists!$P$2:$Q$182,2,0),"")</f>
        <v/>
      </c>
      <c r="AV1145" s="233" t="str">
        <f>IF(AL1145="UI",VLOOKUP(AJ1145,'Convert Internation Units'!$A$2:$D$33,4,FALSE),IF(AJ1145="Penethamate hydroiodide",0.63,IF(AJ1145="Benzylpenicillin Procaine /
 Benzathine Penicillin",0.61,IF(AJ1145="Benzathine Penicillin",0.61,IF(AJ1145="Procaine benzylpenicillin",0.61,IF(AJ1145=Prodrug!G1142,Prodrug!G1142,Prodrug!G1142))))))</f>
        <v/>
      </c>
      <c r="AW1145" s="239" t="str">
        <f>IFERROR((((Calculations!O1142*Calculations!G1142)/Calculations!E1142)*'Data Entry'!X1145),"")</f>
        <v/>
      </c>
      <c r="AX1145" s="235" t="str">
        <f>IFERROR(VLOOKUP(AJ1145,Lists!$P$2:$Q$182,2,0),"")</f>
        <v/>
      </c>
      <c r="AY1145" s="233" t="str">
        <f>IF(AO1145="UI",VLOOKUP(AM1145,'Convert Internation Units'!$A$2:$D$33,4,FALSE),IF(AM1145="Penethamate hydroiodide",0.63,IF(AM1145="Benzylpenicillin Procaine /
 Benzathine Penicillin",0.61,IF(AM1145="Benzathine Penicillin",0.61,IF(AM1145="Procaine benzylpenicillin",0.61,IF(AM1145=Prodrug!H1142,Prodrug!H1142,Prodrug!H1142))))))</f>
        <v/>
      </c>
      <c r="AZ1145" s="239" t="str">
        <f>IFERROR((((Calculations!S1142*Calculations!G1142)/Calculations!E1142)*'Data Entry'!X1145),"")</f>
        <v/>
      </c>
      <c r="BA1145" s="235" t="str">
        <f>IFERROR(VLOOKUP(AM1145,Lists!$P$2:$Q$182,2,0),"")</f>
        <v/>
      </c>
    </row>
    <row r="1146" spans="1:53" s="5" customFormat="1">
      <c r="A1146" s="6">
        <v>1140</v>
      </c>
      <c r="B1146" s="231"/>
      <c r="C1146" s="7"/>
      <c r="D1146" s="7"/>
      <c r="E1146" s="7"/>
      <c r="F1146" s="67"/>
      <c r="G1146" s="79"/>
      <c r="H1146" s="79"/>
      <c r="I1146" s="75"/>
      <c r="J1146" s="76"/>
      <c r="K1146" s="76"/>
      <c r="L1146" s="76"/>
      <c r="M1146" s="76"/>
      <c r="N1146" s="76"/>
      <c r="O1146" s="76"/>
      <c r="P1146" s="76"/>
      <c r="Q1146" s="76"/>
      <c r="R1146" s="76"/>
      <c r="S1146" s="76"/>
      <c r="T1146" s="76"/>
      <c r="U1146" s="76"/>
      <c r="V1146" s="76"/>
      <c r="W1146" s="80"/>
      <c r="X1146" s="69"/>
      <c r="Y1146" s="25"/>
      <c r="Z1146" s="25"/>
      <c r="AA1146" s="8"/>
      <c r="AB1146" s="28"/>
      <c r="AC1146" s="23"/>
      <c r="AD1146" s="8"/>
      <c r="AE1146" s="8"/>
      <c r="AF1146" s="25"/>
      <c r="AG1146" s="6"/>
      <c r="AH1146" s="23"/>
      <c r="AI1146" s="173"/>
      <c r="AJ1146" s="26"/>
      <c r="AK1146" s="23"/>
      <c r="AL1146" s="25"/>
      <c r="AM1146" s="6"/>
      <c r="AN1146" s="23"/>
      <c r="AO1146" s="247"/>
      <c r="AP1146" s="243" t="str">
        <f>IF(AD1146="UI",VLOOKUP(AB1146,'Convert Internation Units'!$A$2:$D$33,4,FALSE),IF(AB1146="Penethamate hydroiodide",0.63,IF(AB1146="Benzylpenicillin Procaine /
 Benzathine Penicillin",0.61,IF(AB1146="Benzathine Penicillin",0.61,IF(AB1146="Procaine benzylpenicillin",0.61,IF(AB1146=Prodrug!E1143,Prodrug!E1143,Prodrug!E1143))))))</f>
        <v/>
      </c>
      <c r="AQ1146" s="240" t="str">
        <f>IFERROR((((Calculations!C1143*Calculations!G1143)/Calculations!E1143)*'Data Entry'!X1146),"")</f>
        <v/>
      </c>
      <c r="AR1146" s="141" t="str">
        <f>IFERROR(VLOOKUP(AB1146,Lists!$P$2:$Q$182,2,0),"")</f>
        <v/>
      </c>
      <c r="AS1146" s="143" t="str">
        <f>IF(AI1146="UI",VLOOKUP(AG1146,'Convert Internation Units'!$A$2:$D$33,4,FALSE),IF(AG1146="Penethamate hydroiodide",0.63,IF(AG1146="Benzylpenicillin Procaine /
 Benzathine Penicillin",0.61,IF(AG1146="Benzathine Penicillin",0.61,IF(AG1146="Procaine benzylpenicillin",0.61,IF(AG1146=Prodrug!F1143,Prodrug!F1143,Prodrug!F1143))))))</f>
        <v/>
      </c>
      <c r="AT1146" s="240" t="str">
        <f>IFERROR((((Calculations!K1143*Calculations!G1143)/Calculations!E1143)*'Data Entry'!X1146),"")</f>
        <v/>
      </c>
      <c r="AU1146" s="146" t="str">
        <f>IFERROR(VLOOKUP(AG1146,Lists!$P$2:$Q$182,2,0),"")</f>
        <v/>
      </c>
      <c r="AV1146" s="143" t="str">
        <f>IF(AL1146="UI",VLOOKUP(AJ1146,'Convert Internation Units'!$A$2:$D$33,4,FALSE),IF(AJ1146="Penethamate hydroiodide",0.63,IF(AJ1146="Benzylpenicillin Procaine /
 Benzathine Penicillin",0.61,IF(AJ1146="Benzathine Penicillin",0.61,IF(AJ1146="Procaine benzylpenicillin",0.61,IF(AJ1146=Prodrug!G1143,Prodrug!G1143,Prodrug!G1143))))))</f>
        <v/>
      </c>
      <c r="AW1146" s="240" t="str">
        <f>IFERROR((((Calculations!O1143*Calculations!G1143)/Calculations!E1143)*'Data Entry'!X1146),"")</f>
        <v/>
      </c>
      <c r="AX1146" s="146" t="str">
        <f>IFERROR(VLOOKUP(AJ1146,Lists!$P$2:$Q$182,2,0),"")</f>
        <v/>
      </c>
      <c r="AY1146" s="143" t="str">
        <f>IF(AO1146="UI",VLOOKUP(AM1146,'Convert Internation Units'!$A$2:$D$33,4,FALSE),IF(AM1146="Penethamate hydroiodide",0.63,IF(AM1146="Benzylpenicillin Procaine /
 Benzathine Penicillin",0.61,IF(AM1146="Benzathine Penicillin",0.61,IF(AM1146="Procaine benzylpenicillin",0.61,IF(AM1146=Prodrug!H1143,Prodrug!H1143,Prodrug!H1143))))))</f>
        <v/>
      </c>
      <c r="AZ1146" s="240" t="str">
        <f>IFERROR((((Calculations!S1143*Calculations!G1143)/Calculations!E1143)*'Data Entry'!X1146),"")</f>
        <v/>
      </c>
      <c r="BA1146" s="146" t="str">
        <f>IFERROR(VLOOKUP(AM1146,Lists!$P$2:$Q$182,2,0),"")</f>
        <v/>
      </c>
    </row>
    <row r="1147" spans="1:53" s="5" customFormat="1">
      <c r="A1147" s="116">
        <v>1141</v>
      </c>
      <c r="B1147" s="232"/>
      <c r="C1147" s="105"/>
      <c r="D1147" s="105"/>
      <c r="E1147" s="105"/>
      <c r="F1147" s="106"/>
      <c r="G1147" s="107"/>
      <c r="H1147" s="107"/>
      <c r="I1147" s="108"/>
      <c r="J1147" s="110"/>
      <c r="K1147" s="110"/>
      <c r="L1147" s="110"/>
      <c r="M1147" s="110"/>
      <c r="N1147" s="110"/>
      <c r="O1147" s="110"/>
      <c r="P1147" s="110"/>
      <c r="Q1147" s="110"/>
      <c r="R1147" s="110"/>
      <c r="S1147" s="110"/>
      <c r="T1147" s="110"/>
      <c r="U1147" s="110"/>
      <c r="V1147" s="110"/>
      <c r="W1147" s="109"/>
      <c r="X1147" s="111"/>
      <c r="Y1147" s="112"/>
      <c r="Z1147" s="112"/>
      <c r="AA1147" s="113"/>
      <c r="AB1147" s="114"/>
      <c r="AC1147" s="115"/>
      <c r="AD1147" s="113"/>
      <c r="AE1147" s="113"/>
      <c r="AF1147" s="112"/>
      <c r="AG1147" s="116"/>
      <c r="AH1147" s="115"/>
      <c r="AI1147" s="174"/>
      <c r="AJ1147" s="104"/>
      <c r="AK1147" s="115"/>
      <c r="AL1147" s="112"/>
      <c r="AM1147" s="116"/>
      <c r="AN1147" s="115"/>
      <c r="AO1147" s="248"/>
      <c r="AP1147" s="242" t="str">
        <f>IF(AD1147="UI",VLOOKUP(AB1147,'Convert Internation Units'!$A$2:$D$33,4,FALSE),IF(AB1147="Penethamate hydroiodide",0.63,IF(AB1147="Benzylpenicillin Procaine /
 Benzathine Penicillin",0.61,IF(AB1147="Benzathine Penicillin",0.61,IF(AB1147="Procaine benzylpenicillin",0.61,IF(AB1147=Prodrug!E1144,Prodrug!E1144,Prodrug!E1144))))))</f>
        <v/>
      </c>
      <c r="AQ1147" s="239" t="str">
        <f>IFERROR((((Calculations!C1144*Calculations!G1144)/Calculations!E1144)*'Data Entry'!X1147),"")</f>
        <v/>
      </c>
      <c r="AR1147" s="234" t="str">
        <f>IFERROR(VLOOKUP(AB1147,Lists!$P$2:$Q$182,2,0),"")</f>
        <v/>
      </c>
      <c r="AS1147" s="233" t="str">
        <f>IF(AI1147="UI",VLOOKUP(AG1147,'Convert Internation Units'!$A$2:$D$33,4,FALSE),IF(AG1147="Penethamate hydroiodide",0.63,IF(AG1147="Benzylpenicillin Procaine /
 Benzathine Penicillin",0.61,IF(AG1147="Benzathine Penicillin",0.61,IF(AG1147="Procaine benzylpenicillin",0.61,IF(AG1147=Prodrug!F1144,Prodrug!F1144,Prodrug!F1144))))))</f>
        <v/>
      </c>
      <c r="AT1147" s="239" t="str">
        <f>IFERROR((((Calculations!K1144*Calculations!G1144)/Calculations!E1144)*'Data Entry'!X1147),"")</f>
        <v/>
      </c>
      <c r="AU1147" s="235" t="str">
        <f>IFERROR(VLOOKUP(AG1147,Lists!$P$2:$Q$182,2,0),"")</f>
        <v/>
      </c>
      <c r="AV1147" s="233" t="str">
        <f>IF(AL1147="UI",VLOOKUP(AJ1147,'Convert Internation Units'!$A$2:$D$33,4,FALSE),IF(AJ1147="Penethamate hydroiodide",0.63,IF(AJ1147="Benzylpenicillin Procaine /
 Benzathine Penicillin",0.61,IF(AJ1147="Benzathine Penicillin",0.61,IF(AJ1147="Procaine benzylpenicillin",0.61,IF(AJ1147=Prodrug!G1144,Prodrug!G1144,Prodrug!G1144))))))</f>
        <v/>
      </c>
      <c r="AW1147" s="239" t="str">
        <f>IFERROR((((Calculations!O1144*Calculations!G1144)/Calculations!E1144)*'Data Entry'!X1147),"")</f>
        <v/>
      </c>
      <c r="AX1147" s="235" t="str">
        <f>IFERROR(VLOOKUP(AJ1147,Lists!$P$2:$Q$182,2,0),"")</f>
        <v/>
      </c>
      <c r="AY1147" s="233" t="str">
        <f>IF(AO1147="UI",VLOOKUP(AM1147,'Convert Internation Units'!$A$2:$D$33,4,FALSE),IF(AM1147="Penethamate hydroiodide",0.63,IF(AM1147="Benzylpenicillin Procaine /
 Benzathine Penicillin",0.61,IF(AM1147="Benzathine Penicillin",0.61,IF(AM1147="Procaine benzylpenicillin",0.61,IF(AM1147=Prodrug!H1144,Prodrug!H1144,Prodrug!H1144))))))</f>
        <v/>
      </c>
      <c r="AZ1147" s="239" t="str">
        <f>IFERROR((((Calculations!S1144*Calculations!G1144)/Calculations!E1144)*'Data Entry'!X1147),"")</f>
        <v/>
      </c>
      <c r="BA1147" s="235" t="str">
        <f>IFERROR(VLOOKUP(AM1147,Lists!$P$2:$Q$182,2,0),"")</f>
        <v/>
      </c>
    </row>
    <row r="1148" spans="1:53" s="5" customFormat="1">
      <c r="A1148" s="6">
        <v>1142</v>
      </c>
      <c r="B1148" s="231"/>
      <c r="C1148" s="7"/>
      <c r="D1148" s="7"/>
      <c r="E1148" s="7"/>
      <c r="F1148" s="67"/>
      <c r="G1148" s="79"/>
      <c r="H1148" s="79"/>
      <c r="I1148" s="75"/>
      <c r="J1148" s="76"/>
      <c r="K1148" s="76"/>
      <c r="L1148" s="76"/>
      <c r="M1148" s="76"/>
      <c r="N1148" s="76"/>
      <c r="O1148" s="76"/>
      <c r="P1148" s="76"/>
      <c r="Q1148" s="76"/>
      <c r="R1148" s="76"/>
      <c r="S1148" s="76"/>
      <c r="T1148" s="76"/>
      <c r="U1148" s="76"/>
      <c r="V1148" s="76"/>
      <c r="W1148" s="80"/>
      <c r="X1148" s="69"/>
      <c r="Y1148" s="25"/>
      <c r="Z1148" s="25"/>
      <c r="AA1148" s="8"/>
      <c r="AB1148" s="28"/>
      <c r="AC1148" s="23"/>
      <c r="AD1148" s="8"/>
      <c r="AE1148" s="8"/>
      <c r="AF1148" s="25"/>
      <c r="AG1148" s="6"/>
      <c r="AH1148" s="23"/>
      <c r="AI1148" s="173"/>
      <c r="AJ1148" s="26"/>
      <c r="AK1148" s="23"/>
      <c r="AL1148" s="25"/>
      <c r="AM1148" s="6"/>
      <c r="AN1148" s="23"/>
      <c r="AO1148" s="247"/>
      <c r="AP1148" s="243" t="str">
        <f>IF(AD1148="UI",VLOOKUP(AB1148,'Convert Internation Units'!$A$2:$D$33,4,FALSE),IF(AB1148="Penethamate hydroiodide",0.63,IF(AB1148="Benzylpenicillin Procaine /
 Benzathine Penicillin",0.61,IF(AB1148="Benzathine Penicillin",0.61,IF(AB1148="Procaine benzylpenicillin",0.61,IF(AB1148=Prodrug!E1145,Prodrug!E1145,Prodrug!E1145))))))</f>
        <v/>
      </c>
      <c r="AQ1148" s="240" t="str">
        <f>IFERROR((((Calculations!C1145*Calculations!G1145)/Calculations!E1145)*'Data Entry'!X1148),"")</f>
        <v/>
      </c>
      <c r="AR1148" s="141" t="str">
        <f>IFERROR(VLOOKUP(AB1148,Lists!$P$2:$Q$182,2,0),"")</f>
        <v/>
      </c>
      <c r="AS1148" s="143" t="str">
        <f>IF(AI1148="UI",VLOOKUP(AG1148,'Convert Internation Units'!$A$2:$D$33,4,FALSE),IF(AG1148="Penethamate hydroiodide",0.63,IF(AG1148="Benzylpenicillin Procaine /
 Benzathine Penicillin",0.61,IF(AG1148="Benzathine Penicillin",0.61,IF(AG1148="Procaine benzylpenicillin",0.61,IF(AG1148=Prodrug!F1145,Prodrug!F1145,Prodrug!F1145))))))</f>
        <v/>
      </c>
      <c r="AT1148" s="240" t="str">
        <f>IFERROR((((Calculations!K1145*Calculations!G1145)/Calculations!E1145)*'Data Entry'!X1148),"")</f>
        <v/>
      </c>
      <c r="AU1148" s="146" t="str">
        <f>IFERROR(VLOOKUP(AG1148,Lists!$P$2:$Q$182,2,0),"")</f>
        <v/>
      </c>
      <c r="AV1148" s="143" t="str">
        <f>IF(AL1148="UI",VLOOKUP(AJ1148,'Convert Internation Units'!$A$2:$D$33,4,FALSE),IF(AJ1148="Penethamate hydroiodide",0.63,IF(AJ1148="Benzylpenicillin Procaine /
 Benzathine Penicillin",0.61,IF(AJ1148="Benzathine Penicillin",0.61,IF(AJ1148="Procaine benzylpenicillin",0.61,IF(AJ1148=Prodrug!G1145,Prodrug!G1145,Prodrug!G1145))))))</f>
        <v/>
      </c>
      <c r="AW1148" s="240" t="str">
        <f>IFERROR((((Calculations!O1145*Calculations!G1145)/Calculations!E1145)*'Data Entry'!X1148),"")</f>
        <v/>
      </c>
      <c r="AX1148" s="146" t="str">
        <f>IFERROR(VLOOKUP(AJ1148,Lists!$P$2:$Q$182,2,0),"")</f>
        <v/>
      </c>
      <c r="AY1148" s="143" t="str">
        <f>IF(AO1148="UI",VLOOKUP(AM1148,'Convert Internation Units'!$A$2:$D$33,4,FALSE),IF(AM1148="Penethamate hydroiodide",0.63,IF(AM1148="Benzylpenicillin Procaine /
 Benzathine Penicillin",0.61,IF(AM1148="Benzathine Penicillin",0.61,IF(AM1148="Procaine benzylpenicillin",0.61,IF(AM1148=Prodrug!H1145,Prodrug!H1145,Prodrug!H1145))))))</f>
        <v/>
      </c>
      <c r="AZ1148" s="240" t="str">
        <f>IFERROR((((Calculations!S1145*Calculations!G1145)/Calculations!E1145)*'Data Entry'!X1148),"")</f>
        <v/>
      </c>
      <c r="BA1148" s="146" t="str">
        <f>IFERROR(VLOOKUP(AM1148,Lists!$P$2:$Q$182,2,0),"")</f>
        <v/>
      </c>
    </row>
    <row r="1149" spans="1:53" s="5" customFormat="1">
      <c r="A1149" s="116">
        <v>1143</v>
      </c>
      <c r="B1149" s="232"/>
      <c r="C1149" s="105"/>
      <c r="D1149" s="105"/>
      <c r="E1149" s="105"/>
      <c r="F1149" s="106"/>
      <c r="G1149" s="107"/>
      <c r="H1149" s="107"/>
      <c r="I1149" s="108"/>
      <c r="J1149" s="110"/>
      <c r="K1149" s="110"/>
      <c r="L1149" s="110"/>
      <c r="M1149" s="110"/>
      <c r="N1149" s="110"/>
      <c r="O1149" s="110"/>
      <c r="P1149" s="110"/>
      <c r="Q1149" s="110"/>
      <c r="R1149" s="110"/>
      <c r="S1149" s="110"/>
      <c r="T1149" s="110"/>
      <c r="U1149" s="110"/>
      <c r="V1149" s="110"/>
      <c r="W1149" s="109"/>
      <c r="X1149" s="111"/>
      <c r="Y1149" s="112"/>
      <c r="Z1149" s="112"/>
      <c r="AA1149" s="113"/>
      <c r="AB1149" s="114"/>
      <c r="AC1149" s="115"/>
      <c r="AD1149" s="113"/>
      <c r="AE1149" s="113"/>
      <c r="AF1149" s="112"/>
      <c r="AG1149" s="116"/>
      <c r="AH1149" s="115"/>
      <c r="AI1149" s="174"/>
      <c r="AJ1149" s="104"/>
      <c r="AK1149" s="115"/>
      <c r="AL1149" s="112"/>
      <c r="AM1149" s="116"/>
      <c r="AN1149" s="115"/>
      <c r="AO1149" s="248"/>
      <c r="AP1149" s="242" t="str">
        <f>IF(AD1149="UI",VLOOKUP(AB1149,'Convert Internation Units'!$A$2:$D$33,4,FALSE),IF(AB1149="Penethamate hydroiodide",0.63,IF(AB1149="Benzylpenicillin Procaine /
 Benzathine Penicillin",0.61,IF(AB1149="Benzathine Penicillin",0.61,IF(AB1149="Procaine benzylpenicillin",0.61,IF(AB1149=Prodrug!E1146,Prodrug!E1146,Prodrug!E1146))))))</f>
        <v/>
      </c>
      <c r="AQ1149" s="239" t="str">
        <f>IFERROR((((Calculations!C1146*Calculations!G1146)/Calculations!E1146)*'Data Entry'!X1149),"")</f>
        <v/>
      </c>
      <c r="AR1149" s="234" t="str">
        <f>IFERROR(VLOOKUP(AB1149,Lists!$P$2:$Q$182,2,0),"")</f>
        <v/>
      </c>
      <c r="AS1149" s="233" t="str">
        <f>IF(AI1149="UI",VLOOKUP(AG1149,'Convert Internation Units'!$A$2:$D$33,4,FALSE),IF(AG1149="Penethamate hydroiodide",0.63,IF(AG1149="Benzylpenicillin Procaine /
 Benzathine Penicillin",0.61,IF(AG1149="Benzathine Penicillin",0.61,IF(AG1149="Procaine benzylpenicillin",0.61,IF(AG1149=Prodrug!F1146,Prodrug!F1146,Prodrug!F1146))))))</f>
        <v/>
      </c>
      <c r="AT1149" s="239" t="str">
        <f>IFERROR((((Calculations!K1146*Calculations!G1146)/Calculations!E1146)*'Data Entry'!X1149),"")</f>
        <v/>
      </c>
      <c r="AU1149" s="235" t="str">
        <f>IFERROR(VLOOKUP(AG1149,Lists!$P$2:$Q$182,2,0),"")</f>
        <v/>
      </c>
      <c r="AV1149" s="233" t="str">
        <f>IF(AL1149="UI",VLOOKUP(AJ1149,'Convert Internation Units'!$A$2:$D$33,4,FALSE),IF(AJ1149="Penethamate hydroiodide",0.63,IF(AJ1149="Benzylpenicillin Procaine /
 Benzathine Penicillin",0.61,IF(AJ1149="Benzathine Penicillin",0.61,IF(AJ1149="Procaine benzylpenicillin",0.61,IF(AJ1149=Prodrug!G1146,Prodrug!G1146,Prodrug!G1146))))))</f>
        <v/>
      </c>
      <c r="AW1149" s="239" t="str">
        <f>IFERROR((((Calculations!O1146*Calculations!G1146)/Calculations!E1146)*'Data Entry'!X1149),"")</f>
        <v/>
      </c>
      <c r="AX1149" s="235" t="str">
        <f>IFERROR(VLOOKUP(AJ1149,Lists!$P$2:$Q$182,2,0),"")</f>
        <v/>
      </c>
      <c r="AY1149" s="233" t="str">
        <f>IF(AO1149="UI",VLOOKUP(AM1149,'Convert Internation Units'!$A$2:$D$33,4,FALSE),IF(AM1149="Penethamate hydroiodide",0.63,IF(AM1149="Benzylpenicillin Procaine /
 Benzathine Penicillin",0.61,IF(AM1149="Benzathine Penicillin",0.61,IF(AM1149="Procaine benzylpenicillin",0.61,IF(AM1149=Prodrug!H1146,Prodrug!H1146,Prodrug!H1146))))))</f>
        <v/>
      </c>
      <c r="AZ1149" s="239" t="str">
        <f>IFERROR((((Calculations!S1146*Calculations!G1146)/Calculations!E1146)*'Data Entry'!X1149),"")</f>
        <v/>
      </c>
      <c r="BA1149" s="235" t="str">
        <f>IFERROR(VLOOKUP(AM1149,Lists!$P$2:$Q$182,2,0),"")</f>
        <v/>
      </c>
    </row>
    <row r="1150" spans="1:53" s="5" customFormat="1">
      <c r="A1150" s="6">
        <v>1144</v>
      </c>
      <c r="B1150" s="231"/>
      <c r="C1150" s="7"/>
      <c r="D1150" s="7"/>
      <c r="E1150" s="7"/>
      <c r="F1150" s="67"/>
      <c r="G1150" s="79"/>
      <c r="H1150" s="79"/>
      <c r="I1150" s="75"/>
      <c r="J1150" s="76"/>
      <c r="K1150" s="76"/>
      <c r="L1150" s="76"/>
      <c r="M1150" s="76"/>
      <c r="N1150" s="76"/>
      <c r="O1150" s="76"/>
      <c r="P1150" s="76"/>
      <c r="Q1150" s="76"/>
      <c r="R1150" s="76"/>
      <c r="S1150" s="76"/>
      <c r="T1150" s="76"/>
      <c r="U1150" s="76"/>
      <c r="V1150" s="76"/>
      <c r="W1150" s="80"/>
      <c r="X1150" s="69"/>
      <c r="Y1150" s="25"/>
      <c r="Z1150" s="25"/>
      <c r="AA1150" s="8"/>
      <c r="AB1150" s="28"/>
      <c r="AC1150" s="23"/>
      <c r="AD1150" s="8"/>
      <c r="AE1150" s="8"/>
      <c r="AF1150" s="25"/>
      <c r="AG1150" s="6"/>
      <c r="AH1150" s="23"/>
      <c r="AI1150" s="173"/>
      <c r="AJ1150" s="26"/>
      <c r="AK1150" s="23"/>
      <c r="AL1150" s="25"/>
      <c r="AM1150" s="6"/>
      <c r="AN1150" s="23"/>
      <c r="AO1150" s="247"/>
      <c r="AP1150" s="243" t="str">
        <f>IF(AD1150="UI",VLOOKUP(AB1150,'Convert Internation Units'!$A$2:$D$33,4,FALSE),IF(AB1150="Penethamate hydroiodide",0.63,IF(AB1150="Benzylpenicillin Procaine /
 Benzathine Penicillin",0.61,IF(AB1150="Benzathine Penicillin",0.61,IF(AB1150="Procaine benzylpenicillin",0.61,IF(AB1150=Prodrug!E1147,Prodrug!E1147,Prodrug!E1147))))))</f>
        <v/>
      </c>
      <c r="AQ1150" s="240" t="str">
        <f>IFERROR((((Calculations!C1147*Calculations!G1147)/Calculations!E1147)*'Data Entry'!X1150),"")</f>
        <v/>
      </c>
      <c r="AR1150" s="141" t="str">
        <f>IFERROR(VLOOKUP(AB1150,Lists!$P$2:$Q$182,2,0),"")</f>
        <v/>
      </c>
      <c r="AS1150" s="143" t="str">
        <f>IF(AI1150="UI",VLOOKUP(AG1150,'Convert Internation Units'!$A$2:$D$33,4,FALSE),IF(AG1150="Penethamate hydroiodide",0.63,IF(AG1150="Benzylpenicillin Procaine /
 Benzathine Penicillin",0.61,IF(AG1150="Benzathine Penicillin",0.61,IF(AG1150="Procaine benzylpenicillin",0.61,IF(AG1150=Prodrug!F1147,Prodrug!F1147,Prodrug!F1147))))))</f>
        <v/>
      </c>
      <c r="AT1150" s="240" t="str">
        <f>IFERROR((((Calculations!K1147*Calculations!G1147)/Calculations!E1147)*'Data Entry'!X1150),"")</f>
        <v/>
      </c>
      <c r="AU1150" s="146" t="str">
        <f>IFERROR(VLOOKUP(AG1150,Lists!$P$2:$Q$182,2,0),"")</f>
        <v/>
      </c>
      <c r="AV1150" s="143" t="str">
        <f>IF(AL1150="UI",VLOOKUP(AJ1150,'Convert Internation Units'!$A$2:$D$33,4,FALSE),IF(AJ1150="Penethamate hydroiodide",0.63,IF(AJ1150="Benzylpenicillin Procaine /
 Benzathine Penicillin",0.61,IF(AJ1150="Benzathine Penicillin",0.61,IF(AJ1150="Procaine benzylpenicillin",0.61,IF(AJ1150=Prodrug!G1147,Prodrug!G1147,Prodrug!G1147))))))</f>
        <v/>
      </c>
      <c r="AW1150" s="240" t="str">
        <f>IFERROR((((Calculations!O1147*Calculations!G1147)/Calculations!E1147)*'Data Entry'!X1150),"")</f>
        <v/>
      </c>
      <c r="AX1150" s="146" t="str">
        <f>IFERROR(VLOOKUP(AJ1150,Lists!$P$2:$Q$182,2,0),"")</f>
        <v/>
      </c>
      <c r="AY1150" s="143" t="str">
        <f>IF(AO1150="UI",VLOOKUP(AM1150,'Convert Internation Units'!$A$2:$D$33,4,FALSE),IF(AM1150="Penethamate hydroiodide",0.63,IF(AM1150="Benzylpenicillin Procaine /
 Benzathine Penicillin",0.61,IF(AM1150="Benzathine Penicillin",0.61,IF(AM1150="Procaine benzylpenicillin",0.61,IF(AM1150=Prodrug!H1147,Prodrug!H1147,Prodrug!H1147))))))</f>
        <v/>
      </c>
      <c r="AZ1150" s="240" t="str">
        <f>IFERROR((((Calculations!S1147*Calculations!G1147)/Calculations!E1147)*'Data Entry'!X1150),"")</f>
        <v/>
      </c>
      <c r="BA1150" s="146" t="str">
        <f>IFERROR(VLOOKUP(AM1150,Lists!$P$2:$Q$182,2,0),"")</f>
        <v/>
      </c>
    </row>
    <row r="1151" spans="1:53" s="5" customFormat="1">
      <c r="A1151" s="116">
        <v>1145</v>
      </c>
      <c r="B1151" s="232"/>
      <c r="C1151" s="105"/>
      <c r="D1151" s="105"/>
      <c r="E1151" s="105"/>
      <c r="F1151" s="106"/>
      <c r="G1151" s="107"/>
      <c r="H1151" s="107"/>
      <c r="I1151" s="108"/>
      <c r="J1151" s="110"/>
      <c r="K1151" s="110"/>
      <c r="L1151" s="110"/>
      <c r="M1151" s="110"/>
      <c r="N1151" s="110"/>
      <c r="O1151" s="110"/>
      <c r="P1151" s="110"/>
      <c r="Q1151" s="110"/>
      <c r="R1151" s="110"/>
      <c r="S1151" s="110"/>
      <c r="T1151" s="110"/>
      <c r="U1151" s="110"/>
      <c r="V1151" s="110"/>
      <c r="W1151" s="109"/>
      <c r="X1151" s="111"/>
      <c r="Y1151" s="112"/>
      <c r="Z1151" s="112"/>
      <c r="AA1151" s="113"/>
      <c r="AB1151" s="114"/>
      <c r="AC1151" s="115"/>
      <c r="AD1151" s="113"/>
      <c r="AE1151" s="113"/>
      <c r="AF1151" s="112"/>
      <c r="AG1151" s="116"/>
      <c r="AH1151" s="115"/>
      <c r="AI1151" s="174"/>
      <c r="AJ1151" s="104"/>
      <c r="AK1151" s="115"/>
      <c r="AL1151" s="112"/>
      <c r="AM1151" s="116"/>
      <c r="AN1151" s="115"/>
      <c r="AO1151" s="248"/>
      <c r="AP1151" s="242" t="str">
        <f>IF(AD1151="UI",VLOOKUP(AB1151,'Convert Internation Units'!$A$2:$D$33,4,FALSE),IF(AB1151="Penethamate hydroiodide",0.63,IF(AB1151="Benzylpenicillin Procaine /
 Benzathine Penicillin",0.61,IF(AB1151="Benzathine Penicillin",0.61,IF(AB1151="Procaine benzylpenicillin",0.61,IF(AB1151=Prodrug!E1148,Prodrug!E1148,Prodrug!E1148))))))</f>
        <v/>
      </c>
      <c r="AQ1151" s="239" t="str">
        <f>IFERROR((((Calculations!C1148*Calculations!G1148)/Calculations!E1148)*'Data Entry'!X1151),"")</f>
        <v/>
      </c>
      <c r="AR1151" s="234" t="str">
        <f>IFERROR(VLOOKUP(AB1151,Lists!$P$2:$Q$182,2,0),"")</f>
        <v/>
      </c>
      <c r="AS1151" s="233" t="str">
        <f>IF(AI1151="UI",VLOOKUP(AG1151,'Convert Internation Units'!$A$2:$D$33,4,FALSE),IF(AG1151="Penethamate hydroiodide",0.63,IF(AG1151="Benzylpenicillin Procaine /
 Benzathine Penicillin",0.61,IF(AG1151="Benzathine Penicillin",0.61,IF(AG1151="Procaine benzylpenicillin",0.61,IF(AG1151=Prodrug!F1148,Prodrug!F1148,Prodrug!F1148))))))</f>
        <v/>
      </c>
      <c r="AT1151" s="239" t="str">
        <f>IFERROR((((Calculations!K1148*Calculations!G1148)/Calculations!E1148)*'Data Entry'!X1151),"")</f>
        <v/>
      </c>
      <c r="AU1151" s="235" t="str">
        <f>IFERROR(VLOOKUP(AG1151,Lists!$P$2:$Q$182,2,0),"")</f>
        <v/>
      </c>
      <c r="AV1151" s="233" t="str">
        <f>IF(AL1151="UI",VLOOKUP(AJ1151,'Convert Internation Units'!$A$2:$D$33,4,FALSE),IF(AJ1151="Penethamate hydroiodide",0.63,IF(AJ1151="Benzylpenicillin Procaine /
 Benzathine Penicillin",0.61,IF(AJ1151="Benzathine Penicillin",0.61,IF(AJ1151="Procaine benzylpenicillin",0.61,IF(AJ1151=Prodrug!G1148,Prodrug!G1148,Prodrug!G1148))))))</f>
        <v/>
      </c>
      <c r="AW1151" s="239" t="str">
        <f>IFERROR((((Calculations!O1148*Calculations!G1148)/Calculations!E1148)*'Data Entry'!X1151),"")</f>
        <v/>
      </c>
      <c r="AX1151" s="235" t="str">
        <f>IFERROR(VLOOKUP(AJ1151,Lists!$P$2:$Q$182,2,0),"")</f>
        <v/>
      </c>
      <c r="AY1151" s="233" t="str">
        <f>IF(AO1151="UI",VLOOKUP(AM1151,'Convert Internation Units'!$A$2:$D$33,4,FALSE),IF(AM1151="Penethamate hydroiodide",0.63,IF(AM1151="Benzylpenicillin Procaine /
 Benzathine Penicillin",0.61,IF(AM1151="Benzathine Penicillin",0.61,IF(AM1151="Procaine benzylpenicillin",0.61,IF(AM1151=Prodrug!H1148,Prodrug!H1148,Prodrug!H1148))))))</f>
        <v/>
      </c>
      <c r="AZ1151" s="239" t="str">
        <f>IFERROR((((Calculations!S1148*Calculations!G1148)/Calculations!E1148)*'Data Entry'!X1151),"")</f>
        <v/>
      </c>
      <c r="BA1151" s="235" t="str">
        <f>IFERROR(VLOOKUP(AM1151,Lists!$P$2:$Q$182,2,0),"")</f>
        <v/>
      </c>
    </row>
    <row r="1152" spans="1:53" s="5" customFormat="1">
      <c r="A1152" s="6">
        <v>1146</v>
      </c>
      <c r="B1152" s="231"/>
      <c r="C1152" s="7"/>
      <c r="D1152" s="7"/>
      <c r="E1152" s="7"/>
      <c r="F1152" s="67"/>
      <c r="G1152" s="79"/>
      <c r="H1152" s="79"/>
      <c r="I1152" s="75"/>
      <c r="J1152" s="76"/>
      <c r="K1152" s="76"/>
      <c r="L1152" s="76"/>
      <c r="M1152" s="76"/>
      <c r="N1152" s="76"/>
      <c r="O1152" s="76"/>
      <c r="P1152" s="76"/>
      <c r="Q1152" s="76"/>
      <c r="R1152" s="76"/>
      <c r="S1152" s="76"/>
      <c r="T1152" s="76"/>
      <c r="U1152" s="76"/>
      <c r="V1152" s="76"/>
      <c r="W1152" s="80"/>
      <c r="X1152" s="69"/>
      <c r="Y1152" s="25"/>
      <c r="Z1152" s="25"/>
      <c r="AA1152" s="8"/>
      <c r="AB1152" s="28"/>
      <c r="AC1152" s="23"/>
      <c r="AD1152" s="8"/>
      <c r="AE1152" s="8"/>
      <c r="AF1152" s="25"/>
      <c r="AG1152" s="6"/>
      <c r="AH1152" s="23"/>
      <c r="AI1152" s="173"/>
      <c r="AJ1152" s="26"/>
      <c r="AK1152" s="23"/>
      <c r="AL1152" s="25"/>
      <c r="AM1152" s="6"/>
      <c r="AN1152" s="23"/>
      <c r="AO1152" s="247"/>
      <c r="AP1152" s="243" t="str">
        <f>IF(AD1152="UI",VLOOKUP(AB1152,'Convert Internation Units'!$A$2:$D$33,4,FALSE),IF(AB1152="Penethamate hydroiodide",0.63,IF(AB1152="Benzylpenicillin Procaine /
 Benzathine Penicillin",0.61,IF(AB1152="Benzathine Penicillin",0.61,IF(AB1152="Procaine benzylpenicillin",0.61,IF(AB1152=Prodrug!E1149,Prodrug!E1149,Prodrug!E1149))))))</f>
        <v/>
      </c>
      <c r="AQ1152" s="240" t="str">
        <f>IFERROR((((Calculations!C1149*Calculations!G1149)/Calculations!E1149)*'Data Entry'!X1152),"")</f>
        <v/>
      </c>
      <c r="AR1152" s="141" t="str">
        <f>IFERROR(VLOOKUP(AB1152,Lists!$P$2:$Q$182,2,0),"")</f>
        <v/>
      </c>
      <c r="AS1152" s="143" t="str">
        <f>IF(AI1152="UI",VLOOKUP(AG1152,'Convert Internation Units'!$A$2:$D$33,4,FALSE),IF(AG1152="Penethamate hydroiodide",0.63,IF(AG1152="Benzylpenicillin Procaine /
 Benzathine Penicillin",0.61,IF(AG1152="Benzathine Penicillin",0.61,IF(AG1152="Procaine benzylpenicillin",0.61,IF(AG1152=Prodrug!F1149,Prodrug!F1149,Prodrug!F1149))))))</f>
        <v/>
      </c>
      <c r="AT1152" s="240" t="str">
        <f>IFERROR((((Calculations!K1149*Calculations!G1149)/Calculations!E1149)*'Data Entry'!X1152),"")</f>
        <v/>
      </c>
      <c r="AU1152" s="146" t="str">
        <f>IFERROR(VLOOKUP(AG1152,Lists!$P$2:$Q$182,2,0),"")</f>
        <v/>
      </c>
      <c r="AV1152" s="143" t="str">
        <f>IF(AL1152="UI",VLOOKUP(AJ1152,'Convert Internation Units'!$A$2:$D$33,4,FALSE),IF(AJ1152="Penethamate hydroiodide",0.63,IF(AJ1152="Benzylpenicillin Procaine /
 Benzathine Penicillin",0.61,IF(AJ1152="Benzathine Penicillin",0.61,IF(AJ1152="Procaine benzylpenicillin",0.61,IF(AJ1152=Prodrug!G1149,Prodrug!G1149,Prodrug!G1149))))))</f>
        <v/>
      </c>
      <c r="AW1152" s="240" t="str">
        <f>IFERROR((((Calculations!O1149*Calculations!G1149)/Calculations!E1149)*'Data Entry'!X1152),"")</f>
        <v/>
      </c>
      <c r="AX1152" s="146" t="str">
        <f>IFERROR(VLOOKUP(AJ1152,Lists!$P$2:$Q$182,2,0),"")</f>
        <v/>
      </c>
      <c r="AY1152" s="143" t="str">
        <f>IF(AO1152="UI",VLOOKUP(AM1152,'Convert Internation Units'!$A$2:$D$33,4,FALSE),IF(AM1152="Penethamate hydroiodide",0.63,IF(AM1152="Benzylpenicillin Procaine /
 Benzathine Penicillin",0.61,IF(AM1152="Benzathine Penicillin",0.61,IF(AM1152="Procaine benzylpenicillin",0.61,IF(AM1152=Prodrug!H1149,Prodrug!H1149,Prodrug!H1149))))))</f>
        <v/>
      </c>
      <c r="AZ1152" s="240" t="str">
        <f>IFERROR((((Calculations!S1149*Calculations!G1149)/Calculations!E1149)*'Data Entry'!X1152),"")</f>
        <v/>
      </c>
      <c r="BA1152" s="146" t="str">
        <f>IFERROR(VLOOKUP(AM1152,Lists!$P$2:$Q$182,2,0),"")</f>
        <v/>
      </c>
    </row>
    <row r="1153" spans="1:53" s="5" customFormat="1">
      <c r="A1153" s="116">
        <v>1147</v>
      </c>
      <c r="B1153" s="232"/>
      <c r="C1153" s="105"/>
      <c r="D1153" s="105"/>
      <c r="E1153" s="105"/>
      <c r="F1153" s="106"/>
      <c r="G1153" s="107"/>
      <c r="H1153" s="107"/>
      <c r="I1153" s="108"/>
      <c r="J1153" s="110"/>
      <c r="K1153" s="110"/>
      <c r="L1153" s="110"/>
      <c r="M1153" s="110"/>
      <c r="N1153" s="110"/>
      <c r="O1153" s="110"/>
      <c r="P1153" s="110"/>
      <c r="Q1153" s="110"/>
      <c r="R1153" s="110"/>
      <c r="S1153" s="110"/>
      <c r="T1153" s="110"/>
      <c r="U1153" s="110"/>
      <c r="V1153" s="110"/>
      <c r="W1153" s="109"/>
      <c r="X1153" s="111"/>
      <c r="Y1153" s="112"/>
      <c r="Z1153" s="112"/>
      <c r="AA1153" s="113"/>
      <c r="AB1153" s="114"/>
      <c r="AC1153" s="115"/>
      <c r="AD1153" s="113"/>
      <c r="AE1153" s="113"/>
      <c r="AF1153" s="112"/>
      <c r="AG1153" s="116"/>
      <c r="AH1153" s="115"/>
      <c r="AI1153" s="174"/>
      <c r="AJ1153" s="104"/>
      <c r="AK1153" s="115"/>
      <c r="AL1153" s="112"/>
      <c r="AM1153" s="116"/>
      <c r="AN1153" s="115"/>
      <c r="AO1153" s="248"/>
      <c r="AP1153" s="242" t="str">
        <f>IF(AD1153="UI",VLOOKUP(AB1153,'Convert Internation Units'!$A$2:$D$33,4,FALSE),IF(AB1153="Penethamate hydroiodide",0.63,IF(AB1153="Benzylpenicillin Procaine /
 Benzathine Penicillin",0.61,IF(AB1153="Benzathine Penicillin",0.61,IF(AB1153="Procaine benzylpenicillin",0.61,IF(AB1153=Prodrug!E1150,Prodrug!E1150,Prodrug!E1150))))))</f>
        <v/>
      </c>
      <c r="AQ1153" s="239" t="str">
        <f>IFERROR((((Calculations!C1150*Calculations!G1150)/Calculations!E1150)*'Data Entry'!X1153),"")</f>
        <v/>
      </c>
      <c r="AR1153" s="234" t="str">
        <f>IFERROR(VLOOKUP(AB1153,Lists!$P$2:$Q$182,2,0),"")</f>
        <v/>
      </c>
      <c r="AS1153" s="233" t="str">
        <f>IF(AI1153="UI",VLOOKUP(AG1153,'Convert Internation Units'!$A$2:$D$33,4,FALSE),IF(AG1153="Penethamate hydroiodide",0.63,IF(AG1153="Benzylpenicillin Procaine /
 Benzathine Penicillin",0.61,IF(AG1153="Benzathine Penicillin",0.61,IF(AG1153="Procaine benzylpenicillin",0.61,IF(AG1153=Prodrug!F1150,Prodrug!F1150,Prodrug!F1150))))))</f>
        <v/>
      </c>
      <c r="AT1153" s="239" t="str">
        <f>IFERROR((((Calculations!K1150*Calculations!G1150)/Calculations!E1150)*'Data Entry'!X1153),"")</f>
        <v/>
      </c>
      <c r="AU1153" s="235" t="str">
        <f>IFERROR(VLOOKUP(AG1153,Lists!$P$2:$Q$182,2,0),"")</f>
        <v/>
      </c>
      <c r="AV1153" s="233" t="str">
        <f>IF(AL1153="UI",VLOOKUP(AJ1153,'Convert Internation Units'!$A$2:$D$33,4,FALSE),IF(AJ1153="Penethamate hydroiodide",0.63,IF(AJ1153="Benzylpenicillin Procaine /
 Benzathine Penicillin",0.61,IF(AJ1153="Benzathine Penicillin",0.61,IF(AJ1153="Procaine benzylpenicillin",0.61,IF(AJ1153=Prodrug!G1150,Prodrug!G1150,Prodrug!G1150))))))</f>
        <v/>
      </c>
      <c r="AW1153" s="239" t="str">
        <f>IFERROR((((Calculations!O1150*Calculations!G1150)/Calculations!E1150)*'Data Entry'!X1153),"")</f>
        <v/>
      </c>
      <c r="AX1153" s="235" t="str">
        <f>IFERROR(VLOOKUP(AJ1153,Lists!$P$2:$Q$182,2,0),"")</f>
        <v/>
      </c>
      <c r="AY1153" s="233" t="str">
        <f>IF(AO1153="UI",VLOOKUP(AM1153,'Convert Internation Units'!$A$2:$D$33,4,FALSE),IF(AM1153="Penethamate hydroiodide",0.63,IF(AM1153="Benzylpenicillin Procaine /
 Benzathine Penicillin",0.61,IF(AM1153="Benzathine Penicillin",0.61,IF(AM1153="Procaine benzylpenicillin",0.61,IF(AM1153=Prodrug!H1150,Prodrug!H1150,Prodrug!H1150))))))</f>
        <v/>
      </c>
      <c r="AZ1153" s="239" t="str">
        <f>IFERROR((((Calculations!S1150*Calculations!G1150)/Calculations!E1150)*'Data Entry'!X1153),"")</f>
        <v/>
      </c>
      <c r="BA1153" s="235" t="str">
        <f>IFERROR(VLOOKUP(AM1153,Lists!$P$2:$Q$182,2,0),"")</f>
        <v/>
      </c>
    </row>
    <row r="1154" spans="1:53" s="5" customFormat="1">
      <c r="A1154" s="6">
        <v>1148</v>
      </c>
      <c r="B1154" s="231"/>
      <c r="C1154" s="7"/>
      <c r="D1154" s="7"/>
      <c r="E1154" s="7"/>
      <c r="F1154" s="67"/>
      <c r="G1154" s="79"/>
      <c r="H1154" s="79"/>
      <c r="I1154" s="75"/>
      <c r="J1154" s="76"/>
      <c r="K1154" s="76"/>
      <c r="L1154" s="76"/>
      <c r="M1154" s="76"/>
      <c r="N1154" s="76"/>
      <c r="O1154" s="76"/>
      <c r="P1154" s="76"/>
      <c r="Q1154" s="76"/>
      <c r="R1154" s="76"/>
      <c r="S1154" s="76"/>
      <c r="T1154" s="76"/>
      <c r="U1154" s="76"/>
      <c r="V1154" s="76"/>
      <c r="W1154" s="80"/>
      <c r="X1154" s="69"/>
      <c r="Y1154" s="25"/>
      <c r="Z1154" s="25"/>
      <c r="AA1154" s="8"/>
      <c r="AB1154" s="28"/>
      <c r="AC1154" s="23"/>
      <c r="AD1154" s="8"/>
      <c r="AE1154" s="8"/>
      <c r="AF1154" s="25"/>
      <c r="AG1154" s="6"/>
      <c r="AH1154" s="23"/>
      <c r="AI1154" s="173"/>
      <c r="AJ1154" s="26"/>
      <c r="AK1154" s="23"/>
      <c r="AL1154" s="25"/>
      <c r="AM1154" s="6"/>
      <c r="AN1154" s="23"/>
      <c r="AO1154" s="247"/>
      <c r="AP1154" s="243" t="str">
        <f>IF(AD1154="UI",VLOOKUP(AB1154,'Convert Internation Units'!$A$2:$D$33,4,FALSE),IF(AB1154="Penethamate hydroiodide",0.63,IF(AB1154="Benzylpenicillin Procaine /
 Benzathine Penicillin",0.61,IF(AB1154="Benzathine Penicillin",0.61,IF(AB1154="Procaine benzylpenicillin",0.61,IF(AB1154=Prodrug!E1151,Prodrug!E1151,Prodrug!E1151))))))</f>
        <v/>
      </c>
      <c r="AQ1154" s="240" t="str">
        <f>IFERROR((((Calculations!C1151*Calculations!G1151)/Calculations!E1151)*'Data Entry'!X1154),"")</f>
        <v/>
      </c>
      <c r="AR1154" s="141" t="str">
        <f>IFERROR(VLOOKUP(AB1154,Lists!$P$2:$Q$182,2,0),"")</f>
        <v/>
      </c>
      <c r="AS1154" s="143" t="str">
        <f>IF(AI1154="UI",VLOOKUP(AG1154,'Convert Internation Units'!$A$2:$D$33,4,FALSE),IF(AG1154="Penethamate hydroiodide",0.63,IF(AG1154="Benzylpenicillin Procaine /
 Benzathine Penicillin",0.61,IF(AG1154="Benzathine Penicillin",0.61,IF(AG1154="Procaine benzylpenicillin",0.61,IF(AG1154=Prodrug!F1151,Prodrug!F1151,Prodrug!F1151))))))</f>
        <v/>
      </c>
      <c r="AT1154" s="240" t="str">
        <f>IFERROR((((Calculations!K1151*Calculations!G1151)/Calculations!E1151)*'Data Entry'!X1154),"")</f>
        <v/>
      </c>
      <c r="AU1154" s="146" t="str">
        <f>IFERROR(VLOOKUP(AG1154,Lists!$P$2:$Q$182,2,0),"")</f>
        <v/>
      </c>
      <c r="AV1154" s="143" t="str">
        <f>IF(AL1154="UI",VLOOKUP(AJ1154,'Convert Internation Units'!$A$2:$D$33,4,FALSE),IF(AJ1154="Penethamate hydroiodide",0.63,IF(AJ1154="Benzylpenicillin Procaine /
 Benzathine Penicillin",0.61,IF(AJ1154="Benzathine Penicillin",0.61,IF(AJ1154="Procaine benzylpenicillin",0.61,IF(AJ1154=Prodrug!G1151,Prodrug!G1151,Prodrug!G1151))))))</f>
        <v/>
      </c>
      <c r="AW1154" s="240" t="str">
        <f>IFERROR((((Calculations!O1151*Calculations!G1151)/Calculations!E1151)*'Data Entry'!X1154),"")</f>
        <v/>
      </c>
      <c r="AX1154" s="146" t="str">
        <f>IFERROR(VLOOKUP(AJ1154,Lists!$P$2:$Q$182,2,0),"")</f>
        <v/>
      </c>
      <c r="AY1154" s="143" t="str">
        <f>IF(AO1154="UI",VLOOKUP(AM1154,'Convert Internation Units'!$A$2:$D$33,4,FALSE),IF(AM1154="Penethamate hydroiodide",0.63,IF(AM1154="Benzylpenicillin Procaine /
 Benzathine Penicillin",0.61,IF(AM1154="Benzathine Penicillin",0.61,IF(AM1154="Procaine benzylpenicillin",0.61,IF(AM1154=Prodrug!H1151,Prodrug!H1151,Prodrug!H1151))))))</f>
        <v/>
      </c>
      <c r="AZ1154" s="240" t="str">
        <f>IFERROR((((Calculations!S1151*Calculations!G1151)/Calculations!E1151)*'Data Entry'!X1154),"")</f>
        <v/>
      </c>
      <c r="BA1154" s="146" t="str">
        <f>IFERROR(VLOOKUP(AM1154,Lists!$P$2:$Q$182,2,0),"")</f>
        <v/>
      </c>
    </row>
    <row r="1155" spans="1:53" s="5" customFormat="1">
      <c r="A1155" s="116">
        <v>1149</v>
      </c>
      <c r="B1155" s="232"/>
      <c r="C1155" s="105"/>
      <c r="D1155" s="105"/>
      <c r="E1155" s="105"/>
      <c r="F1155" s="106"/>
      <c r="G1155" s="107"/>
      <c r="H1155" s="107"/>
      <c r="I1155" s="108"/>
      <c r="J1155" s="110"/>
      <c r="K1155" s="110"/>
      <c r="L1155" s="110"/>
      <c r="M1155" s="110"/>
      <c r="N1155" s="110"/>
      <c r="O1155" s="110"/>
      <c r="P1155" s="110"/>
      <c r="Q1155" s="110"/>
      <c r="R1155" s="110"/>
      <c r="S1155" s="110"/>
      <c r="T1155" s="110"/>
      <c r="U1155" s="110"/>
      <c r="V1155" s="110"/>
      <c r="W1155" s="109"/>
      <c r="X1155" s="111"/>
      <c r="Y1155" s="112"/>
      <c r="Z1155" s="112"/>
      <c r="AA1155" s="113"/>
      <c r="AB1155" s="114"/>
      <c r="AC1155" s="115"/>
      <c r="AD1155" s="113"/>
      <c r="AE1155" s="113"/>
      <c r="AF1155" s="112"/>
      <c r="AG1155" s="116"/>
      <c r="AH1155" s="115"/>
      <c r="AI1155" s="174"/>
      <c r="AJ1155" s="104"/>
      <c r="AK1155" s="115"/>
      <c r="AL1155" s="112"/>
      <c r="AM1155" s="116"/>
      <c r="AN1155" s="115"/>
      <c r="AO1155" s="248"/>
      <c r="AP1155" s="242" t="str">
        <f>IF(AD1155="UI",VLOOKUP(AB1155,'Convert Internation Units'!$A$2:$D$33,4,FALSE),IF(AB1155="Penethamate hydroiodide",0.63,IF(AB1155="Benzylpenicillin Procaine /
 Benzathine Penicillin",0.61,IF(AB1155="Benzathine Penicillin",0.61,IF(AB1155="Procaine benzylpenicillin",0.61,IF(AB1155=Prodrug!E1152,Prodrug!E1152,Prodrug!E1152))))))</f>
        <v/>
      </c>
      <c r="AQ1155" s="239" t="str">
        <f>IFERROR((((Calculations!C1152*Calculations!G1152)/Calculations!E1152)*'Data Entry'!X1155),"")</f>
        <v/>
      </c>
      <c r="AR1155" s="234" t="str">
        <f>IFERROR(VLOOKUP(AB1155,Lists!$P$2:$Q$182,2,0),"")</f>
        <v/>
      </c>
      <c r="AS1155" s="233" t="str">
        <f>IF(AI1155="UI",VLOOKUP(AG1155,'Convert Internation Units'!$A$2:$D$33,4,FALSE),IF(AG1155="Penethamate hydroiodide",0.63,IF(AG1155="Benzylpenicillin Procaine /
 Benzathine Penicillin",0.61,IF(AG1155="Benzathine Penicillin",0.61,IF(AG1155="Procaine benzylpenicillin",0.61,IF(AG1155=Prodrug!F1152,Prodrug!F1152,Prodrug!F1152))))))</f>
        <v/>
      </c>
      <c r="AT1155" s="239" t="str">
        <f>IFERROR((((Calculations!K1152*Calculations!G1152)/Calculations!E1152)*'Data Entry'!X1155),"")</f>
        <v/>
      </c>
      <c r="AU1155" s="235" t="str">
        <f>IFERROR(VLOOKUP(AG1155,Lists!$P$2:$Q$182,2,0),"")</f>
        <v/>
      </c>
      <c r="AV1155" s="233" t="str">
        <f>IF(AL1155="UI",VLOOKUP(AJ1155,'Convert Internation Units'!$A$2:$D$33,4,FALSE),IF(AJ1155="Penethamate hydroiodide",0.63,IF(AJ1155="Benzylpenicillin Procaine /
 Benzathine Penicillin",0.61,IF(AJ1155="Benzathine Penicillin",0.61,IF(AJ1155="Procaine benzylpenicillin",0.61,IF(AJ1155=Prodrug!G1152,Prodrug!G1152,Prodrug!G1152))))))</f>
        <v/>
      </c>
      <c r="AW1155" s="239" t="str">
        <f>IFERROR((((Calculations!O1152*Calculations!G1152)/Calculations!E1152)*'Data Entry'!X1155),"")</f>
        <v/>
      </c>
      <c r="AX1155" s="235" t="str">
        <f>IFERROR(VLOOKUP(AJ1155,Lists!$P$2:$Q$182,2,0),"")</f>
        <v/>
      </c>
      <c r="AY1155" s="233" t="str">
        <f>IF(AO1155="UI",VLOOKUP(AM1155,'Convert Internation Units'!$A$2:$D$33,4,FALSE),IF(AM1155="Penethamate hydroiodide",0.63,IF(AM1155="Benzylpenicillin Procaine /
 Benzathine Penicillin",0.61,IF(AM1155="Benzathine Penicillin",0.61,IF(AM1155="Procaine benzylpenicillin",0.61,IF(AM1155=Prodrug!H1152,Prodrug!H1152,Prodrug!H1152))))))</f>
        <v/>
      </c>
      <c r="AZ1155" s="239" t="str">
        <f>IFERROR((((Calculations!S1152*Calculations!G1152)/Calculations!E1152)*'Data Entry'!X1155),"")</f>
        <v/>
      </c>
      <c r="BA1155" s="235" t="str">
        <f>IFERROR(VLOOKUP(AM1155,Lists!$P$2:$Q$182,2,0),"")</f>
        <v/>
      </c>
    </row>
    <row r="1156" spans="1:53" s="5" customFormat="1">
      <c r="A1156" s="6">
        <v>1150</v>
      </c>
      <c r="B1156" s="231"/>
      <c r="C1156" s="7"/>
      <c r="D1156" s="7"/>
      <c r="E1156" s="7"/>
      <c r="F1156" s="67"/>
      <c r="G1156" s="79"/>
      <c r="H1156" s="79"/>
      <c r="I1156" s="75"/>
      <c r="J1156" s="76"/>
      <c r="K1156" s="76"/>
      <c r="L1156" s="76"/>
      <c r="M1156" s="76"/>
      <c r="N1156" s="76"/>
      <c r="O1156" s="76"/>
      <c r="P1156" s="76"/>
      <c r="Q1156" s="76"/>
      <c r="R1156" s="76"/>
      <c r="S1156" s="76"/>
      <c r="T1156" s="76"/>
      <c r="U1156" s="76"/>
      <c r="V1156" s="76"/>
      <c r="W1156" s="80"/>
      <c r="X1156" s="69"/>
      <c r="Y1156" s="25"/>
      <c r="Z1156" s="25"/>
      <c r="AA1156" s="8"/>
      <c r="AB1156" s="28"/>
      <c r="AC1156" s="23"/>
      <c r="AD1156" s="8"/>
      <c r="AE1156" s="8"/>
      <c r="AF1156" s="25"/>
      <c r="AG1156" s="6"/>
      <c r="AH1156" s="23"/>
      <c r="AI1156" s="173"/>
      <c r="AJ1156" s="26"/>
      <c r="AK1156" s="23"/>
      <c r="AL1156" s="25"/>
      <c r="AM1156" s="6"/>
      <c r="AN1156" s="23"/>
      <c r="AO1156" s="247"/>
      <c r="AP1156" s="243" t="str">
        <f>IF(AD1156="UI",VLOOKUP(AB1156,'Convert Internation Units'!$A$2:$D$33,4,FALSE),IF(AB1156="Penethamate hydroiodide",0.63,IF(AB1156="Benzylpenicillin Procaine /
 Benzathine Penicillin",0.61,IF(AB1156="Benzathine Penicillin",0.61,IF(AB1156="Procaine benzylpenicillin",0.61,IF(AB1156=Prodrug!E1153,Prodrug!E1153,Prodrug!E1153))))))</f>
        <v/>
      </c>
      <c r="AQ1156" s="240" t="str">
        <f>IFERROR((((Calculations!C1153*Calculations!G1153)/Calculations!E1153)*'Data Entry'!X1156),"")</f>
        <v/>
      </c>
      <c r="AR1156" s="141" t="str">
        <f>IFERROR(VLOOKUP(AB1156,Lists!$P$2:$Q$182,2,0),"")</f>
        <v/>
      </c>
      <c r="AS1156" s="143" t="str">
        <f>IF(AI1156="UI",VLOOKUP(AG1156,'Convert Internation Units'!$A$2:$D$33,4,FALSE),IF(AG1156="Penethamate hydroiodide",0.63,IF(AG1156="Benzylpenicillin Procaine /
 Benzathine Penicillin",0.61,IF(AG1156="Benzathine Penicillin",0.61,IF(AG1156="Procaine benzylpenicillin",0.61,IF(AG1156=Prodrug!F1153,Prodrug!F1153,Prodrug!F1153))))))</f>
        <v/>
      </c>
      <c r="AT1156" s="240" t="str">
        <f>IFERROR((((Calculations!K1153*Calculations!G1153)/Calculations!E1153)*'Data Entry'!X1156),"")</f>
        <v/>
      </c>
      <c r="AU1156" s="146" t="str">
        <f>IFERROR(VLOOKUP(AG1156,Lists!$P$2:$Q$182,2,0),"")</f>
        <v/>
      </c>
      <c r="AV1156" s="143" t="str">
        <f>IF(AL1156="UI",VLOOKUP(AJ1156,'Convert Internation Units'!$A$2:$D$33,4,FALSE),IF(AJ1156="Penethamate hydroiodide",0.63,IF(AJ1156="Benzylpenicillin Procaine /
 Benzathine Penicillin",0.61,IF(AJ1156="Benzathine Penicillin",0.61,IF(AJ1156="Procaine benzylpenicillin",0.61,IF(AJ1156=Prodrug!G1153,Prodrug!G1153,Prodrug!G1153))))))</f>
        <v/>
      </c>
      <c r="AW1156" s="240" t="str">
        <f>IFERROR((((Calculations!O1153*Calculations!G1153)/Calculations!E1153)*'Data Entry'!X1156),"")</f>
        <v/>
      </c>
      <c r="AX1156" s="146" t="str">
        <f>IFERROR(VLOOKUP(AJ1156,Lists!$P$2:$Q$182,2,0),"")</f>
        <v/>
      </c>
      <c r="AY1156" s="143" t="str">
        <f>IF(AO1156="UI",VLOOKUP(AM1156,'Convert Internation Units'!$A$2:$D$33,4,FALSE),IF(AM1156="Penethamate hydroiodide",0.63,IF(AM1156="Benzylpenicillin Procaine /
 Benzathine Penicillin",0.61,IF(AM1156="Benzathine Penicillin",0.61,IF(AM1156="Procaine benzylpenicillin",0.61,IF(AM1156=Prodrug!H1153,Prodrug!H1153,Prodrug!H1153))))))</f>
        <v/>
      </c>
      <c r="AZ1156" s="240" t="str">
        <f>IFERROR((((Calculations!S1153*Calculations!G1153)/Calculations!E1153)*'Data Entry'!X1156),"")</f>
        <v/>
      </c>
      <c r="BA1156" s="146" t="str">
        <f>IFERROR(VLOOKUP(AM1156,Lists!$P$2:$Q$182,2,0),"")</f>
        <v/>
      </c>
    </row>
    <row r="1157" spans="1:53" s="5" customFormat="1">
      <c r="A1157" s="116">
        <v>1151</v>
      </c>
      <c r="B1157" s="232"/>
      <c r="C1157" s="105"/>
      <c r="D1157" s="105"/>
      <c r="E1157" s="105"/>
      <c r="F1157" s="106"/>
      <c r="G1157" s="107"/>
      <c r="H1157" s="107"/>
      <c r="I1157" s="108"/>
      <c r="J1157" s="110"/>
      <c r="K1157" s="110"/>
      <c r="L1157" s="110"/>
      <c r="M1157" s="110"/>
      <c r="N1157" s="110"/>
      <c r="O1157" s="110"/>
      <c r="P1157" s="110"/>
      <c r="Q1157" s="110"/>
      <c r="R1157" s="110"/>
      <c r="S1157" s="110"/>
      <c r="T1157" s="110"/>
      <c r="U1157" s="110"/>
      <c r="V1157" s="110"/>
      <c r="W1157" s="109"/>
      <c r="X1157" s="111"/>
      <c r="Y1157" s="112"/>
      <c r="Z1157" s="112"/>
      <c r="AA1157" s="113"/>
      <c r="AB1157" s="114"/>
      <c r="AC1157" s="115"/>
      <c r="AD1157" s="113"/>
      <c r="AE1157" s="113"/>
      <c r="AF1157" s="112"/>
      <c r="AG1157" s="116"/>
      <c r="AH1157" s="115"/>
      <c r="AI1157" s="174"/>
      <c r="AJ1157" s="104"/>
      <c r="AK1157" s="115"/>
      <c r="AL1157" s="112"/>
      <c r="AM1157" s="116"/>
      <c r="AN1157" s="115"/>
      <c r="AO1157" s="248"/>
      <c r="AP1157" s="242" t="str">
        <f>IF(AD1157="UI",VLOOKUP(AB1157,'Convert Internation Units'!$A$2:$D$33,4,FALSE),IF(AB1157="Penethamate hydroiodide",0.63,IF(AB1157="Benzylpenicillin Procaine /
 Benzathine Penicillin",0.61,IF(AB1157="Benzathine Penicillin",0.61,IF(AB1157="Procaine benzylpenicillin",0.61,IF(AB1157=Prodrug!E1154,Prodrug!E1154,Prodrug!E1154))))))</f>
        <v/>
      </c>
      <c r="AQ1157" s="239" t="str">
        <f>IFERROR((((Calculations!C1154*Calculations!G1154)/Calculations!E1154)*'Data Entry'!X1157),"")</f>
        <v/>
      </c>
      <c r="AR1157" s="234" t="str">
        <f>IFERROR(VLOOKUP(AB1157,Lists!$P$2:$Q$182,2,0),"")</f>
        <v/>
      </c>
      <c r="AS1157" s="233" t="str">
        <f>IF(AI1157="UI",VLOOKUP(AG1157,'Convert Internation Units'!$A$2:$D$33,4,FALSE),IF(AG1157="Penethamate hydroiodide",0.63,IF(AG1157="Benzylpenicillin Procaine /
 Benzathine Penicillin",0.61,IF(AG1157="Benzathine Penicillin",0.61,IF(AG1157="Procaine benzylpenicillin",0.61,IF(AG1157=Prodrug!F1154,Prodrug!F1154,Prodrug!F1154))))))</f>
        <v/>
      </c>
      <c r="AT1157" s="239" t="str">
        <f>IFERROR((((Calculations!K1154*Calculations!G1154)/Calculations!E1154)*'Data Entry'!X1157),"")</f>
        <v/>
      </c>
      <c r="AU1157" s="235" t="str">
        <f>IFERROR(VLOOKUP(AG1157,Lists!$P$2:$Q$182,2,0),"")</f>
        <v/>
      </c>
      <c r="AV1157" s="233" t="str">
        <f>IF(AL1157="UI",VLOOKUP(AJ1157,'Convert Internation Units'!$A$2:$D$33,4,FALSE),IF(AJ1157="Penethamate hydroiodide",0.63,IF(AJ1157="Benzylpenicillin Procaine /
 Benzathine Penicillin",0.61,IF(AJ1157="Benzathine Penicillin",0.61,IF(AJ1157="Procaine benzylpenicillin",0.61,IF(AJ1157=Prodrug!G1154,Prodrug!G1154,Prodrug!G1154))))))</f>
        <v/>
      </c>
      <c r="AW1157" s="239" t="str">
        <f>IFERROR((((Calculations!O1154*Calculations!G1154)/Calculations!E1154)*'Data Entry'!X1157),"")</f>
        <v/>
      </c>
      <c r="AX1157" s="235" t="str">
        <f>IFERROR(VLOOKUP(AJ1157,Lists!$P$2:$Q$182,2,0),"")</f>
        <v/>
      </c>
      <c r="AY1157" s="233" t="str">
        <f>IF(AO1157="UI",VLOOKUP(AM1157,'Convert Internation Units'!$A$2:$D$33,4,FALSE),IF(AM1157="Penethamate hydroiodide",0.63,IF(AM1157="Benzylpenicillin Procaine /
 Benzathine Penicillin",0.61,IF(AM1157="Benzathine Penicillin",0.61,IF(AM1157="Procaine benzylpenicillin",0.61,IF(AM1157=Prodrug!H1154,Prodrug!H1154,Prodrug!H1154))))))</f>
        <v/>
      </c>
      <c r="AZ1157" s="239" t="str">
        <f>IFERROR((((Calculations!S1154*Calculations!G1154)/Calculations!E1154)*'Data Entry'!X1157),"")</f>
        <v/>
      </c>
      <c r="BA1157" s="235" t="str">
        <f>IFERROR(VLOOKUP(AM1157,Lists!$P$2:$Q$182,2,0),"")</f>
        <v/>
      </c>
    </row>
    <row r="1158" spans="1:53" s="5" customFormat="1">
      <c r="A1158" s="6">
        <v>1152</v>
      </c>
      <c r="B1158" s="231"/>
      <c r="C1158" s="7"/>
      <c r="D1158" s="7"/>
      <c r="E1158" s="7"/>
      <c r="F1158" s="67"/>
      <c r="G1158" s="79"/>
      <c r="H1158" s="79"/>
      <c r="I1158" s="75"/>
      <c r="J1158" s="76"/>
      <c r="K1158" s="76"/>
      <c r="L1158" s="76"/>
      <c r="M1158" s="76"/>
      <c r="N1158" s="76"/>
      <c r="O1158" s="76"/>
      <c r="P1158" s="76"/>
      <c r="Q1158" s="76"/>
      <c r="R1158" s="76"/>
      <c r="S1158" s="76"/>
      <c r="T1158" s="76"/>
      <c r="U1158" s="76"/>
      <c r="V1158" s="76"/>
      <c r="W1158" s="80"/>
      <c r="X1158" s="69"/>
      <c r="Y1158" s="25"/>
      <c r="Z1158" s="25"/>
      <c r="AA1158" s="8"/>
      <c r="AB1158" s="28"/>
      <c r="AC1158" s="23"/>
      <c r="AD1158" s="8"/>
      <c r="AE1158" s="8"/>
      <c r="AF1158" s="25"/>
      <c r="AG1158" s="6"/>
      <c r="AH1158" s="23"/>
      <c r="AI1158" s="173"/>
      <c r="AJ1158" s="26"/>
      <c r="AK1158" s="23"/>
      <c r="AL1158" s="25"/>
      <c r="AM1158" s="6"/>
      <c r="AN1158" s="23"/>
      <c r="AO1158" s="247"/>
      <c r="AP1158" s="243" t="str">
        <f>IF(AD1158="UI",VLOOKUP(AB1158,'Convert Internation Units'!$A$2:$D$33,4,FALSE),IF(AB1158="Penethamate hydroiodide",0.63,IF(AB1158="Benzylpenicillin Procaine /
 Benzathine Penicillin",0.61,IF(AB1158="Benzathine Penicillin",0.61,IF(AB1158="Procaine benzylpenicillin",0.61,IF(AB1158=Prodrug!E1155,Prodrug!E1155,Prodrug!E1155))))))</f>
        <v/>
      </c>
      <c r="AQ1158" s="240" t="str">
        <f>IFERROR((((Calculations!C1155*Calculations!G1155)/Calculations!E1155)*'Data Entry'!X1158),"")</f>
        <v/>
      </c>
      <c r="AR1158" s="141" t="str">
        <f>IFERROR(VLOOKUP(AB1158,Lists!$P$2:$Q$182,2,0),"")</f>
        <v/>
      </c>
      <c r="AS1158" s="143" t="str">
        <f>IF(AI1158="UI",VLOOKUP(AG1158,'Convert Internation Units'!$A$2:$D$33,4,FALSE),IF(AG1158="Penethamate hydroiodide",0.63,IF(AG1158="Benzylpenicillin Procaine /
 Benzathine Penicillin",0.61,IF(AG1158="Benzathine Penicillin",0.61,IF(AG1158="Procaine benzylpenicillin",0.61,IF(AG1158=Prodrug!F1155,Prodrug!F1155,Prodrug!F1155))))))</f>
        <v/>
      </c>
      <c r="AT1158" s="240" t="str">
        <f>IFERROR((((Calculations!K1155*Calculations!G1155)/Calculations!E1155)*'Data Entry'!X1158),"")</f>
        <v/>
      </c>
      <c r="AU1158" s="146" t="str">
        <f>IFERROR(VLOOKUP(AG1158,Lists!$P$2:$Q$182,2,0),"")</f>
        <v/>
      </c>
      <c r="AV1158" s="143" t="str">
        <f>IF(AL1158="UI",VLOOKUP(AJ1158,'Convert Internation Units'!$A$2:$D$33,4,FALSE),IF(AJ1158="Penethamate hydroiodide",0.63,IF(AJ1158="Benzylpenicillin Procaine /
 Benzathine Penicillin",0.61,IF(AJ1158="Benzathine Penicillin",0.61,IF(AJ1158="Procaine benzylpenicillin",0.61,IF(AJ1158=Prodrug!G1155,Prodrug!G1155,Prodrug!G1155))))))</f>
        <v/>
      </c>
      <c r="AW1158" s="240" t="str">
        <f>IFERROR((((Calculations!O1155*Calculations!G1155)/Calculations!E1155)*'Data Entry'!X1158),"")</f>
        <v/>
      </c>
      <c r="AX1158" s="146" t="str">
        <f>IFERROR(VLOOKUP(AJ1158,Lists!$P$2:$Q$182,2,0),"")</f>
        <v/>
      </c>
      <c r="AY1158" s="143" t="str">
        <f>IF(AO1158="UI",VLOOKUP(AM1158,'Convert Internation Units'!$A$2:$D$33,4,FALSE),IF(AM1158="Penethamate hydroiodide",0.63,IF(AM1158="Benzylpenicillin Procaine /
 Benzathine Penicillin",0.61,IF(AM1158="Benzathine Penicillin",0.61,IF(AM1158="Procaine benzylpenicillin",0.61,IF(AM1158=Prodrug!H1155,Prodrug!H1155,Prodrug!H1155))))))</f>
        <v/>
      </c>
      <c r="AZ1158" s="240" t="str">
        <f>IFERROR((((Calculations!S1155*Calculations!G1155)/Calculations!E1155)*'Data Entry'!X1158),"")</f>
        <v/>
      </c>
      <c r="BA1158" s="146" t="str">
        <f>IFERROR(VLOOKUP(AM1158,Lists!$P$2:$Q$182,2,0),"")</f>
        <v/>
      </c>
    </row>
    <row r="1159" spans="1:53" s="5" customFormat="1">
      <c r="A1159" s="116">
        <v>1153</v>
      </c>
      <c r="B1159" s="232"/>
      <c r="C1159" s="105"/>
      <c r="D1159" s="105"/>
      <c r="E1159" s="105"/>
      <c r="F1159" s="106"/>
      <c r="G1159" s="107"/>
      <c r="H1159" s="107"/>
      <c r="I1159" s="108"/>
      <c r="J1159" s="110"/>
      <c r="K1159" s="110"/>
      <c r="L1159" s="110"/>
      <c r="M1159" s="110"/>
      <c r="N1159" s="110"/>
      <c r="O1159" s="110"/>
      <c r="P1159" s="110"/>
      <c r="Q1159" s="110"/>
      <c r="R1159" s="110"/>
      <c r="S1159" s="110"/>
      <c r="T1159" s="110"/>
      <c r="U1159" s="110"/>
      <c r="V1159" s="110"/>
      <c r="W1159" s="109"/>
      <c r="X1159" s="111"/>
      <c r="Y1159" s="112"/>
      <c r="Z1159" s="112"/>
      <c r="AA1159" s="113"/>
      <c r="AB1159" s="114"/>
      <c r="AC1159" s="115"/>
      <c r="AD1159" s="113"/>
      <c r="AE1159" s="113"/>
      <c r="AF1159" s="112"/>
      <c r="AG1159" s="116"/>
      <c r="AH1159" s="115"/>
      <c r="AI1159" s="174"/>
      <c r="AJ1159" s="104"/>
      <c r="AK1159" s="115"/>
      <c r="AL1159" s="112"/>
      <c r="AM1159" s="116"/>
      <c r="AN1159" s="115"/>
      <c r="AO1159" s="248"/>
      <c r="AP1159" s="242" t="str">
        <f>IF(AD1159="UI",VLOOKUP(AB1159,'Convert Internation Units'!$A$2:$D$33,4,FALSE),IF(AB1159="Penethamate hydroiodide",0.63,IF(AB1159="Benzylpenicillin Procaine /
 Benzathine Penicillin",0.61,IF(AB1159="Benzathine Penicillin",0.61,IF(AB1159="Procaine benzylpenicillin",0.61,IF(AB1159=Prodrug!E1156,Prodrug!E1156,Prodrug!E1156))))))</f>
        <v/>
      </c>
      <c r="AQ1159" s="239" t="str">
        <f>IFERROR((((Calculations!C1156*Calculations!G1156)/Calculations!E1156)*'Data Entry'!X1159),"")</f>
        <v/>
      </c>
      <c r="AR1159" s="234" t="str">
        <f>IFERROR(VLOOKUP(AB1159,Lists!$P$2:$Q$182,2,0),"")</f>
        <v/>
      </c>
      <c r="AS1159" s="233" t="str">
        <f>IF(AI1159="UI",VLOOKUP(AG1159,'Convert Internation Units'!$A$2:$D$33,4,FALSE),IF(AG1159="Penethamate hydroiodide",0.63,IF(AG1159="Benzylpenicillin Procaine /
 Benzathine Penicillin",0.61,IF(AG1159="Benzathine Penicillin",0.61,IF(AG1159="Procaine benzylpenicillin",0.61,IF(AG1159=Prodrug!F1156,Prodrug!F1156,Prodrug!F1156))))))</f>
        <v/>
      </c>
      <c r="AT1159" s="239" t="str">
        <f>IFERROR((((Calculations!K1156*Calculations!G1156)/Calculations!E1156)*'Data Entry'!X1159),"")</f>
        <v/>
      </c>
      <c r="AU1159" s="235" t="str">
        <f>IFERROR(VLOOKUP(AG1159,Lists!$P$2:$Q$182,2,0),"")</f>
        <v/>
      </c>
      <c r="AV1159" s="233" t="str">
        <f>IF(AL1159="UI",VLOOKUP(AJ1159,'Convert Internation Units'!$A$2:$D$33,4,FALSE),IF(AJ1159="Penethamate hydroiodide",0.63,IF(AJ1159="Benzylpenicillin Procaine /
 Benzathine Penicillin",0.61,IF(AJ1159="Benzathine Penicillin",0.61,IF(AJ1159="Procaine benzylpenicillin",0.61,IF(AJ1159=Prodrug!G1156,Prodrug!G1156,Prodrug!G1156))))))</f>
        <v/>
      </c>
      <c r="AW1159" s="239" t="str">
        <f>IFERROR((((Calculations!O1156*Calculations!G1156)/Calculations!E1156)*'Data Entry'!X1159),"")</f>
        <v/>
      </c>
      <c r="AX1159" s="235" t="str">
        <f>IFERROR(VLOOKUP(AJ1159,Lists!$P$2:$Q$182,2,0),"")</f>
        <v/>
      </c>
      <c r="AY1159" s="233" t="str">
        <f>IF(AO1159="UI",VLOOKUP(AM1159,'Convert Internation Units'!$A$2:$D$33,4,FALSE),IF(AM1159="Penethamate hydroiodide",0.63,IF(AM1159="Benzylpenicillin Procaine /
 Benzathine Penicillin",0.61,IF(AM1159="Benzathine Penicillin",0.61,IF(AM1159="Procaine benzylpenicillin",0.61,IF(AM1159=Prodrug!H1156,Prodrug!H1156,Prodrug!H1156))))))</f>
        <v/>
      </c>
      <c r="AZ1159" s="239" t="str">
        <f>IFERROR((((Calculations!S1156*Calculations!G1156)/Calculations!E1156)*'Data Entry'!X1159),"")</f>
        <v/>
      </c>
      <c r="BA1159" s="235" t="str">
        <f>IFERROR(VLOOKUP(AM1159,Lists!$P$2:$Q$182,2,0),"")</f>
        <v/>
      </c>
    </row>
    <row r="1160" spans="1:53" s="5" customFormat="1">
      <c r="A1160" s="6">
        <v>1154</v>
      </c>
      <c r="B1160" s="231"/>
      <c r="C1160" s="7"/>
      <c r="D1160" s="7"/>
      <c r="E1160" s="7"/>
      <c r="F1160" s="67"/>
      <c r="G1160" s="79"/>
      <c r="H1160" s="79"/>
      <c r="I1160" s="75"/>
      <c r="J1160" s="76"/>
      <c r="K1160" s="76"/>
      <c r="L1160" s="76"/>
      <c r="M1160" s="76"/>
      <c r="N1160" s="76"/>
      <c r="O1160" s="76"/>
      <c r="P1160" s="76"/>
      <c r="Q1160" s="76"/>
      <c r="R1160" s="76"/>
      <c r="S1160" s="76"/>
      <c r="T1160" s="76"/>
      <c r="U1160" s="76"/>
      <c r="V1160" s="76"/>
      <c r="W1160" s="80"/>
      <c r="X1160" s="69"/>
      <c r="Y1160" s="25"/>
      <c r="Z1160" s="25"/>
      <c r="AA1160" s="8"/>
      <c r="AB1160" s="28"/>
      <c r="AC1160" s="23"/>
      <c r="AD1160" s="8"/>
      <c r="AE1160" s="8"/>
      <c r="AF1160" s="25"/>
      <c r="AG1160" s="6"/>
      <c r="AH1160" s="23"/>
      <c r="AI1160" s="173"/>
      <c r="AJ1160" s="26"/>
      <c r="AK1160" s="23"/>
      <c r="AL1160" s="25"/>
      <c r="AM1160" s="6"/>
      <c r="AN1160" s="23"/>
      <c r="AO1160" s="247"/>
      <c r="AP1160" s="243" t="str">
        <f>IF(AD1160="UI",VLOOKUP(AB1160,'Convert Internation Units'!$A$2:$D$33,4,FALSE),IF(AB1160="Penethamate hydroiodide",0.63,IF(AB1160="Benzylpenicillin Procaine /
 Benzathine Penicillin",0.61,IF(AB1160="Benzathine Penicillin",0.61,IF(AB1160="Procaine benzylpenicillin",0.61,IF(AB1160=Prodrug!E1157,Prodrug!E1157,Prodrug!E1157))))))</f>
        <v/>
      </c>
      <c r="AQ1160" s="240" t="str">
        <f>IFERROR((((Calculations!C1157*Calculations!G1157)/Calculations!E1157)*'Data Entry'!X1160),"")</f>
        <v/>
      </c>
      <c r="AR1160" s="141" t="str">
        <f>IFERROR(VLOOKUP(AB1160,Lists!$P$2:$Q$182,2,0),"")</f>
        <v/>
      </c>
      <c r="AS1160" s="143" t="str">
        <f>IF(AI1160="UI",VLOOKUP(AG1160,'Convert Internation Units'!$A$2:$D$33,4,FALSE),IF(AG1160="Penethamate hydroiodide",0.63,IF(AG1160="Benzylpenicillin Procaine /
 Benzathine Penicillin",0.61,IF(AG1160="Benzathine Penicillin",0.61,IF(AG1160="Procaine benzylpenicillin",0.61,IF(AG1160=Prodrug!F1157,Prodrug!F1157,Prodrug!F1157))))))</f>
        <v/>
      </c>
      <c r="AT1160" s="240" t="str">
        <f>IFERROR((((Calculations!K1157*Calculations!G1157)/Calculations!E1157)*'Data Entry'!X1160),"")</f>
        <v/>
      </c>
      <c r="AU1160" s="146" t="str">
        <f>IFERROR(VLOOKUP(AG1160,Lists!$P$2:$Q$182,2,0),"")</f>
        <v/>
      </c>
      <c r="AV1160" s="143" t="str">
        <f>IF(AL1160="UI",VLOOKUP(AJ1160,'Convert Internation Units'!$A$2:$D$33,4,FALSE),IF(AJ1160="Penethamate hydroiodide",0.63,IF(AJ1160="Benzylpenicillin Procaine /
 Benzathine Penicillin",0.61,IF(AJ1160="Benzathine Penicillin",0.61,IF(AJ1160="Procaine benzylpenicillin",0.61,IF(AJ1160=Prodrug!G1157,Prodrug!G1157,Prodrug!G1157))))))</f>
        <v/>
      </c>
      <c r="AW1160" s="240" t="str">
        <f>IFERROR((((Calculations!O1157*Calculations!G1157)/Calculations!E1157)*'Data Entry'!X1160),"")</f>
        <v/>
      </c>
      <c r="AX1160" s="146" t="str">
        <f>IFERROR(VLOOKUP(AJ1160,Lists!$P$2:$Q$182,2,0),"")</f>
        <v/>
      </c>
      <c r="AY1160" s="143" t="str">
        <f>IF(AO1160="UI",VLOOKUP(AM1160,'Convert Internation Units'!$A$2:$D$33,4,FALSE),IF(AM1160="Penethamate hydroiodide",0.63,IF(AM1160="Benzylpenicillin Procaine /
 Benzathine Penicillin",0.61,IF(AM1160="Benzathine Penicillin",0.61,IF(AM1160="Procaine benzylpenicillin",0.61,IF(AM1160=Prodrug!H1157,Prodrug!H1157,Prodrug!H1157))))))</f>
        <v/>
      </c>
      <c r="AZ1160" s="240" t="str">
        <f>IFERROR((((Calculations!S1157*Calculations!G1157)/Calculations!E1157)*'Data Entry'!X1160),"")</f>
        <v/>
      </c>
      <c r="BA1160" s="146" t="str">
        <f>IFERROR(VLOOKUP(AM1160,Lists!$P$2:$Q$182,2,0),"")</f>
        <v/>
      </c>
    </row>
    <row r="1161" spans="1:53" s="5" customFormat="1">
      <c r="A1161" s="116">
        <v>1155</v>
      </c>
      <c r="B1161" s="232"/>
      <c r="C1161" s="105"/>
      <c r="D1161" s="105"/>
      <c r="E1161" s="105"/>
      <c r="F1161" s="106"/>
      <c r="G1161" s="107"/>
      <c r="H1161" s="107"/>
      <c r="I1161" s="108"/>
      <c r="J1161" s="110"/>
      <c r="K1161" s="110"/>
      <c r="L1161" s="110"/>
      <c r="M1161" s="110"/>
      <c r="N1161" s="110"/>
      <c r="O1161" s="110"/>
      <c r="P1161" s="110"/>
      <c r="Q1161" s="110"/>
      <c r="R1161" s="110"/>
      <c r="S1161" s="110"/>
      <c r="T1161" s="110"/>
      <c r="U1161" s="110"/>
      <c r="V1161" s="110"/>
      <c r="W1161" s="109"/>
      <c r="X1161" s="111"/>
      <c r="Y1161" s="112"/>
      <c r="Z1161" s="112"/>
      <c r="AA1161" s="113"/>
      <c r="AB1161" s="114"/>
      <c r="AC1161" s="115"/>
      <c r="AD1161" s="113"/>
      <c r="AE1161" s="113"/>
      <c r="AF1161" s="112"/>
      <c r="AG1161" s="116"/>
      <c r="AH1161" s="115"/>
      <c r="AI1161" s="174"/>
      <c r="AJ1161" s="104"/>
      <c r="AK1161" s="115"/>
      <c r="AL1161" s="112"/>
      <c r="AM1161" s="116"/>
      <c r="AN1161" s="115"/>
      <c r="AO1161" s="248"/>
      <c r="AP1161" s="242" t="str">
        <f>IF(AD1161="UI",VLOOKUP(AB1161,'Convert Internation Units'!$A$2:$D$33,4,FALSE),IF(AB1161="Penethamate hydroiodide",0.63,IF(AB1161="Benzylpenicillin Procaine /
 Benzathine Penicillin",0.61,IF(AB1161="Benzathine Penicillin",0.61,IF(AB1161="Procaine benzylpenicillin",0.61,IF(AB1161=Prodrug!E1158,Prodrug!E1158,Prodrug!E1158))))))</f>
        <v/>
      </c>
      <c r="AQ1161" s="239" t="str">
        <f>IFERROR((((Calculations!C1158*Calculations!G1158)/Calculations!E1158)*'Data Entry'!X1161),"")</f>
        <v/>
      </c>
      <c r="AR1161" s="234" t="str">
        <f>IFERROR(VLOOKUP(AB1161,Lists!$P$2:$Q$182,2,0),"")</f>
        <v/>
      </c>
      <c r="AS1161" s="233" t="str">
        <f>IF(AI1161="UI",VLOOKUP(AG1161,'Convert Internation Units'!$A$2:$D$33,4,FALSE),IF(AG1161="Penethamate hydroiodide",0.63,IF(AG1161="Benzylpenicillin Procaine /
 Benzathine Penicillin",0.61,IF(AG1161="Benzathine Penicillin",0.61,IF(AG1161="Procaine benzylpenicillin",0.61,IF(AG1161=Prodrug!F1158,Prodrug!F1158,Prodrug!F1158))))))</f>
        <v/>
      </c>
      <c r="AT1161" s="239" t="str">
        <f>IFERROR((((Calculations!K1158*Calculations!G1158)/Calculations!E1158)*'Data Entry'!X1161),"")</f>
        <v/>
      </c>
      <c r="AU1161" s="235" t="str">
        <f>IFERROR(VLOOKUP(AG1161,Lists!$P$2:$Q$182,2,0),"")</f>
        <v/>
      </c>
      <c r="AV1161" s="233" t="str">
        <f>IF(AL1161="UI",VLOOKUP(AJ1161,'Convert Internation Units'!$A$2:$D$33,4,FALSE),IF(AJ1161="Penethamate hydroiodide",0.63,IF(AJ1161="Benzylpenicillin Procaine /
 Benzathine Penicillin",0.61,IF(AJ1161="Benzathine Penicillin",0.61,IF(AJ1161="Procaine benzylpenicillin",0.61,IF(AJ1161=Prodrug!G1158,Prodrug!G1158,Prodrug!G1158))))))</f>
        <v/>
      </c>
      <c r="AW1161" s="239" t="str">
        <f>IFERROR((((Calculations!O1158*Calculations!G1158)/Calculations!E1158)*'Data Entry'!X1161),"")</f>
        <v/>
      </c>
      <c r="AX1161" s="235" t="str">
        <f>IFERROR(VLOOKUP(AJ1161,Lists!$P$2:$Q$182,2,0),"")</f>
        <v/>
      </c>
      <c r="AY1161" s="233" t="str">
        <f>IF(AO1161="UI",VLOOKUP(AM1161,'Convert Internation Units'!$A$2:$D$33,4,FALSE),IF(AM1161="Penethamate hydroiodide",0.63,IF(AM1161="Benzylpenicillin Procaine /
 Benzathine Penicillin",0.61,IF(AM1161="Benzathine Penicillin",0.61,IF(AM1161="Procaine benzylpenicillin",0.61,IF(AM1161=Prodrug!H1158,Prodrug!H1158,Prodrug!H1158))))))</f>
        <v/>
      </c>
      <c r="AZ1161" s="239" t="str">
        <f>IFERROR((((Calculations!S1158*Calculations!G1158)/Calculations!E1158)*'Data Entry'!X1161),"")</f>
        <v/>
      </c>
      <c r="BA1161" s="235" t="str">
        <f>IFERROR(VLOOKUP(AM1161,Lists!$P$2:$Q$182,2,0),"")</f>
        <v/>
      </c>
    </row>
    <row r="1162" spans="1:53" s="5" customFormat="1">
      <c r="A1162" s="6">
        <v>1156</v>
      </c>
      <c r="B1162" s="231"/>
      <c r="C1162" s="7"/>
      <c r="D1162" s="7"/>
      <c r="E1162" s="7"/>
      <c r="F1162" s="67"/>
      <c r="G1162" s="79"/>
      <c r="H1162" s="79"/>
      <c r="I1162" s="75"/>
      <c r="J1162" s="76"/>
      <c r="K1162" s="76"/>
      <c r="L1162" s="76"/>
      <c r="M1162" s="76"/>
      <c r="N1162" s="76"/>
      <c r="O1162" s="76"/>
      <c r="P1162" s="76"/>
      <c r="Q1162" s="76"/>
      <c r="R1162" s="76"/>
      <c r="S1162" s="76"/>
      <c r="T1162" s="76"/>
      <c r="U1162" s="76"/>
      <c r="V1162" s="76"/>
      <c r="W1162" s="80"/>
      <c r="X1162" s="69"/>
      <c r="Y1162" s="25"/>
      <c r="Z1162" s="25"/>
      <c r="AA1162" s="8"/>
      <c r="AB1162" s="28"/>
      <c r="AC1162" s="23"/>
      <c r="AD1162" s="8"/>
      <c r="AE1162" s="8"/>
      <c r="AF1162" s="25"/>
      <c r="AG1162" s="6"/>
      <c r="AH1162" s="23"/>
      <c r="AI1162" s="173"/>
      <c r="AJ1162" s="26"/>
      <c r="AK1162" s="23"/>
      <c r="AL1162" s="25"/>
      <c r="AM1162" s="6"/>
      <c r="AN1162" s="23"/>
      <c r="AO1162" s="247"/>
      <c r="AP1162" s="243" t="str">
        <f>IF(AD1162="UI",VLOOKUP(AB1162,'Convert Internation Units'!$A$2:$D$33,4,FALSE),IF(AB1162="Penethamate hydroiodide",0.63,IF(AB1162="Benzylpenicillin Procaine /
 Benzathine Penicillin",0.61,IF(AB1162="Benzathine Penicillin",0.61,IF(AB1162="Procaine benzylpenicillin",0.61,IF(AB1162=Prodrug!E1159,Prodrug!E1159,Prodrug!E1159))))))</f>
        <v/>
      </c>
      <c r="AQ1162" s="240" t="str">
        <f>IFERROR((((Calculations!C1159*Calculations!G1159)/Calculations!E1159)*'Data Entry'!X1162),"")</f>
        <v/>
      </c>
      <c r="AR1162" s="141" t="str">
        <f>IFERROR(VLOOKUP(AB1162,Lists!$P$2:$Q$182,2,0),"")</f>
        <v/>
      </c>
      <c r="AS1162" s="143" t="str">
        <f>IF(AI1162="UI",VLOOKUP(AG1162,'Convert Internation Units'!$A$2:$D$33,4,FALSE),IF(AG1162="Penethamate hydroiodide",0.63,IF(AG1162="Benzylpenicillin Procaine /
 Benzathine Penicillin",0.61,IF(AG1162="Benzathine Penicillin",0.61,IF(AG1162="Procaine benzylpenicillin",0.61,IF(AG1162=Prodrug!F1159,Prodrug!F1159,Prodrug!F1159))))))</f>
        <v/>
      </c>
      <c r="AT1162" s="240" t="str">
        <f>IFERROR((((Calculations!K1159*Calculations!G1159)/Calculations!E1159)*'Data Entry'!X1162),"")</f>
        <v/>
      </c>
      <c r="AU1162" s="146" t="str">
        <f>IFERROR(VLOOKUP(AG1162,Lists!$P$2:$Q$182,2,0),"")</f>
        <v/>
      </c>
      <c r="AV1162" s="143" t="str">
        <f>IF(AL1162="UI",VLOOKUP(AJ1162,'Convert Internation Units'!$A$2:$D$33,4,FALSE),IF(AJ1162="Penethamate hydroiodide",0.63,IF(AJ1162="Benzylpenicillin Procaine /
 Benzathine Penicillin",0.61,IF(AJ1162="Benzathine Penicillin",0.61,IF(AJ1162="Procaine benzylpenicillin",0.61,IF(AJ1162=Prodrug!G1159,Prodrug!G1159,Prodrug!G1159))))))</f>
        <v/>
      </c>
      <c r="AW1162" s="240" t="str">
        <f>IFERROR((((Calculations!O1159*Calculations!G1159)/Calculations!E1159)*'Data Entry'!X1162),"")</f>
        <v/>
      </c>
      <c r="AX1162" s="146" t="str">
        <f>IFERROR(VLOOKUP(AJ1162,Lists!$P$2:$Q$182,2,0),"")</f>
        <v/>
      </c>
      <c r="AY1162" s="143" t="str">
        <f>IF(AO1162="UI",VLOOKUP(AM1162,'Convert Internation Units'!$A$2:$D$33,4,FALSE),IF(AM1162="Penethamate hydroiodide",0.63,IF(AM1162="Benzylpenicillin Procaine /
 Benzathine Penicillin",0.61,IF(AM1162="Benzathine Penicillin",0.61,IF(AM1162="Procaine benzylpenicillin",0.61,IF(AM1162=Prodrug!H1159,Prodrug!H1159,Prodrug!H1159))))))</f>
        <v/>
      </c>
      <c r="AZ1162" s="240" t="str">
        <f>IFERROR((((Calculations!S1159*Calculations!G1159)/Calculations!E1159)*'Data Entry'!X1162),"")</f>
        <v/>
      </c>
      <c r="BA1162" s="146" t="str">
        <f>IFERROR(VLOOKUP(AM1162,Lists!$P$2:$Q$182,2,0),"")</f>
        <v/>
      </c>
    </row>
    <row r="1163" spans="1:53" s="5" customFormat="1">
      <c r="A1163" s="116">
        <v>1157</v>
      </c>
      <c r="B1163" s="232"/>
      <c r="C1163" s="105"/>
      <c r="D1163" s="105"/>
      <c r="E1163" s="105"/>
      <c r="F1163" s="106"/>
      <c r="G1163" s="107"/>
      <c r="H1163" s="107"/>
      <c r="I1163" s="108"/>
      <c r="J1163" s="110"/>
      <c r="K1163" s="110"/>
      <c r="L1163" s="110"/>
      <c r="M1163" s="110"/>
      <c r="N1163" s="110"/>
      <c r="O1163" s="110"/>
      <c r="P1163" s="110"/>
      <c r="Q1163" s="110"/>
      <c r="R1163" s="110"/>
      <c r="S1163" s="110"/>
      <c r="T1163" s="110"/>
      <c r="U1163" s="110"/>
      <c r="V1163" s="110"/>
      <c r="W1163" s="109"/>
      <c r="X1163" s="111"/>
      <c r="Y1163" s="112"/>
      <c r="Z1163" s="112"/>
      <c r="AA1163" s="113"/>
      <c r="AB1163" s="114"/>
      <c r="AC1163" s="115"/>
      <c r="AD1163" s="113"/>
      <c r="AE1163" s="113"/>
      <c r="AF1163" s="112"/>
      <c r="AG1163" s="116"/>
      <c r="AH1163" s="115"/>
      <c r="AI1163" s="174"/>
      <c r="AJ1163" s="104"/>
      <c r="AK1163" s="115"/>
      <c r="AL1163" s="112"/>
      <c r="AM1163" s="116"/>
      <c r="AN1163" s="115"/>
      <c r="AO1163" s="248"/>
      <c r="AP1163" s="242" t="str">
        <f>IF(AD1163="UI",VLOOKUP(AB1163,'Convert Internation Units'!$A$2:$D$33,4,FALSE),IF(AB1163="Penethamate hydroiodide",0.63,IF(AB1163="Benzylpenicillin Procaine /
 Benzathine Penicillin",0.61,IF(AB1163="Benzathine Penicillin",0.61,IF(AB1163="Procaine benzylpenicillin",0.61,IF(AB1163=Prodrug!E1160,Prodrug!E1160,Prodrug!E1160))))))</f>
        <v/>
      </c>
      <c r="AQ1163" s="239" t="str">
        <f>IFERROR((((Calculations!C1160*Calculations!G1160)/Calculations!E1160)*'Data Entry'!X1163),"")</f>
        <v/>
      </c>
      <c r="AR1163" s="234" t="str">
        <f>IFERROR(VLOOKUP(AB1163,Lists!$P$2:$Q$182,2,0),"")</f>
        <v/>
      </c>
      <c r="AS1163" s="233" t="str">
        <f>IF(AI1163="UI",VLOOKUP(AG1163,'Convert Internation Units'!$A$2:$D$33,4,FALSE),IF(AG1163="Penethamate hydroiodide",0.63,IF(AG1163="Benzylpenicillin Procaine /
 Benzathine Penicillin",0.61,IF(AG1163="Benzathine Penicillin",0.61,IF(AG1163="Procaine benzylpenicillin",0.61,IF(AG1163=Prodrug!F1160,Prodrug!F1160,Prodrug!F1160))))))</f>
        <v/>
      </c>
      <c r="AT1163" s="239" t="str">
        <f>IFERROR((((Calculations!K1160*Calculations!G1160)/Calculations!E1160)*'Data Entry'!X1163),"")</f>
        <v/>
      </c>
      <c r="AU1163" s="235" t="str">
        <f>IFERROR(VLOOKUP(AG1163,Lists!$P$2:$Q$182,2,0),"")</f>
        <v/>
      </c>
      <c r="AV1163" s="233" t="str">
        <f>IF(AL1163="UI",VLOOKUP(AJ1163,'Convert Internation Units'!$A$2:$D$33,4,FALSE),IF(AJ1163="Penethamate hydroiodide",0.63,IF(AJ1163="Benzylpenicillin Procaine /
 Benzathine Penicillin",0.61,IF(AJ1163="Benzathine Penicillin",0.61,IF(AJ1163="Procaine benzylpenicillin",0.61,IF(AJ1163=Prodrug!G1160,Prodrug!G1160,Prodrug!G1160))))))</f>
        <v/>
      </c>
      <c r="AW1163" s="239" t="str">
        <f>IFERROR((((Calculations!O1160*Calculations!G1160)/Calculations!E1160)*'Data Entry'!X1163),"")</f>
        <v/>
      </c>
      <c r="AX1163" s="235" t="str">
        <f>IFERROR(VLOOKUP(AJ1163,Lists!$P$2:$Q$182,2,0),"")</f>
        <v/>
      </c>
      <c r="AY1163" s="233" t="str">
        <f>IF(AO1163="UI",VLOOKUP(AM1163,'Convert Internation Units'!$A$2:$D$33,4,FALSE),IF(AM1163="Penethamate hydroiodide",0.63,IF(AM1163="Benzylpenicillin Procaine /
 Benzathine Penicillin",0.61,IF(AM1163="Benzathine Penicillin",0.61,IF(AM1163="Procaine benzylpenicillin",0.61,IF(AM1163=Prodrug!H1160,Prodrug!H1160,Prodrug!H1160))))))</f>
        <v/>
      </c>
      <c r="AZ1163" s="239" t="str">
        <f>IFERROR((((Calculations!S1160*Calculations!G1160)/Calculations!E1160)*'Data Entry'!X1163),"")</f>
        <v/>
      </c>
      <c r="BA1163" s="235" t="str">
        <f>IFERROR(VLOOKUP(AM1163,Lists!$P$2:$Q$182,2,0),"")</f>
        <v/>
      </c>
    </row>
    <row r="1164" spans="1:53" s="5" customFormat="1">
      <c r="A1164" s="6">
        <v>1158</v>
      </c>
      <c r="B1164" s="231"/>
      <c r="C1164" s="7"/>
      <c r="D1164" s="7"/>
      <c r="E1164" s="7"/>
      <c r="F1164" s="67"/>
      <c r="G1164" s="79"/>
      <c r="H1164" s="79"/>
      <c r="I1164" s="75"/>
      <c r="J1164" s="76"/>
      <c r="K1164" s="76"/>
      <c r="L1164" s="76"/>
      <c r="M1164" s="76"/>
      <c r="N1164" s="76"/>
      <c r="O1164" s="76"/>
      <c r="P1164" s="76"/>
      <c r="Q1164" s="76"/>
      <c r="R1164" s="76"/>
      <c r="S1164" s="76"/>
      <c r="T1164" s="76"/>
      <c r="U1164" s="76"/>
      <c r="V1164" s="76"/>
      <c r="W1164" s="80"/>
      <c r="X1164" s="69"/>
      <c r="Y1164" s="25"/>
      <c r="Z1164" s="25"/>
      <c r="AA1164" s="8"/>
      <c r="AB1164" s="28"/>
      <c r="AC1164" s="23"/>
      <c r="AD1164" s="8"/>
      <c r="AE1164" s="8"/>
      <c r="AF1164" s="25"/>
      <c r="AG1164" s="6"/>
      <c r="AH1164" s="23"/>
      <c r="AI1164" s="173"/>
      <c r="AJ1164" s="26"/>
      <c r="AK1164" s="23"/>
      <c r="AL1164" s="25"/>
      <c r="AM1164" s="6"/>
      <c r="AN1164" s="23"/>
      <c r="AO1164" s="247"/>
      <c r="AP1164" s="243" t="str">
        <f>IF(AD1164="UI",VLOOKUP(AB1164,'Convert Internation Units'!$A$2:$D$33,4,FALSE),IF(AB1164="Penethamate hydroiodide",0.63,IF(AB1164="Benzylpenicillin Procaine /
 Benzathine Penicillin",0.61,IF(AB1164="Benzathine Penicillin",0.61,IF(AB1164="Procaine benzylpenicillin",0.61,IF(AB1164=Prodrug!E1161,Prodrug!E1161,Prodrug!E1161))))))</f>
        <v/>
      </c>
      <c r="AQ1164" s="240" t="str">
        <f>IFERROR((((Calculations!C1161*Calculations!G1161)/Calculations!E1161)*'Data Entry'!X1164),"")</f>
        <v/>
      </c>
      <c r="AR1164" s="141" t="str">
        <f>IFERROR(VLOOKUP(AB1164,Lists!$P$2:$Q$182,2,0),"")</f>
        <v/>
      </c>
      <c r="AS1164" s="143" t="str">
        <f>IF(AI1164="UI",VLOOKUP(AG1164,'Convert Internation Units'!$A$2:$D$33,4,FALSE),IF(AG1164="Penethamate hydroiodide",0.63,IF(AG1164="Benzylpenicillin Procaine /
 Benzathine Penicillin",0.61,IF(AG1164="Benzathine Penicillin",0.61,IF(AG1164="Procaine benzylpenicillin",0.61,IF(AG1164=Prodrug!F1161,Prodrug!F1161,Prodrug!F1161))))))</f>
        <v/>
      </c>
      <c r="AT1164" s="240" t="str">
        <f>IFERROR((((Calculations!K1161*Calculations!G1161)/Calculations!E1161)*'Data Entry'!X1164),"")</f>
        <v/>
      </c>
      <c r="AU1164" s="146" t="str">
        <f>IFERROR(VLOOKUP(AG1164,Lists!$P$2:$Q$182,2,0),"")</f>
        <v/>
      </c>
      <c r="AV1164" s="143" t="str">
        <f>IF(AL1164="UI",VLOOKUP(AJ1164,'Convert Internation Units'!$A$2:$D$33,4,FALSE),IF(AJ1164="Penethamate hydroiodide",0.63,IF(AJ1164="Benzylpenicillin Procaine /
 Benzathine Penicillin",0.61,IF(AJ1164="Benzathine Penicillin",0.61,IF(AJ1164="Procaine benzylpenicillin",0.61,IF(AJ1164=Prodrug!G1161,Prodrug!G1161,Prodrug!G1161))))))</f>
        <v/>
      </c>
      <c r="AW1164" s="240" t="str">
        <f>IFERROR((((Calculations!O1161*Calculations!G1161)/Calculations!E1161)*'Data Entry'!X1164),"")</f>
        <v/>
      </c>
      <c r="AX1164" s="146" t="str">
        <f>IFERROR(VLOOKUP(AJ1164,Lists!$P$2:$Q$182,2,0),"")</f>
        <v/>
      </c>
      <c r="AY1164" s="143" t="str">
        <f>IF(AO1164="UI",VLOOKUP(AM1164,'Convert Internation Units'!$A$2:$D$33,4,FALSE),IF(AM1164="Penethamate hydroiodide",0.63,IF(AM1164="Benzylpenicillin Procaine /
 Benzathine Penicillin",0.61,IF(AM1164="Benzathine Penicillin",0.61,IF(AM1164="Procaine benzylpenicillin",0.61,IF(AM1164=Prodrug!H1161,Prodrug!H1161,Prodrug!H1161))))))</f>
        <v/>
      </c>
      <c r="AZ1164" s="240" t="str">
        <f>IFERROR((((Calculations!S1161*Calculations!G1161)/Calculations!E1161)*'Data Entry'!X1164),"")</f>
        <v/>
      </c>
      <c r="BA1164" s="146" t="str">
        <f>IFERROR(VLOOKUP(AM1164,Lists!$P$2:$Q$182,2,0),"")</f>
        <v/>
      </c>
    </row>
    <row r="1165" spans="1:53" s="5" customFormat="1">
      <c r="A1165" s="116">
        <v>1159</v>
      </c>
      <c r="B1165" s="232"/>
      <c r="C1165" s="105"/>
      <c r="D1165" s="105"/>
      <c r="E1165" s="105"/>
      <c r="F1165" s="106"/>
      <c r="G1165" s="107"/>
      <c r="H1165" s="107"/>
      <c r="I1165" s="108"/>
      <c r="J1165" s="110"/>
      <c r="K1165" s="110"/>
      <c r="L1165" s="110"/>
      <c r="M1165" s="110"/>
      <c r="N1165" s="110"/>
      <c r="O1165" s="110"/>
      <c r="P1165" s="110"/>
      <c r="Q1165" s="110"/>
      <c r="R1165" s="110"/>
      <c r="S1165" s="110"/>
      <c r="T1165" s="110"/>
      <c r="U1165" s="110"/>
      <c r="V1165" s="110"/>
      <c r="W1165" s="109"/>
      <c r="X1165" s="111"/>
      <c r="Y1165" s="112"/>
      <c r="Z1165" s="112"/>
      <c r="AA1165" s="113"/>
      <c r="AB1165" s="114"/>
      <c r="AC1165" s="115"/>
      <c r="AD1165" s="113"/>
      <c r="AE1165" s="113"/>
      <c r="AF1165" s="112"/>
      <c r="AG1165" s="116"/>
      <c r="AH1165" s="115"/>
      <c r="AI1165" s="174"/>
      <c r="AJ1165" s="104"/>
      <c r="AK1165" s="115"/>
      <c r="AL1165" s="112"/>
      <c r="AM1165" s="116"/>
      <c r="AN1165" s="115"/>
      <c r="AO1165" s="248"/>
      <c r="AP1165" s="242" t="str">
        <f>IF(AD1165="UI",VLOOKUP(AB1165,'Convert Internation Units'!$A$2:$D$33,4,FALSE),IF(AB1165="Penethamate hydroiodide",0.63,IF(AB1165="Benzylpenicillin Procaine /
 Benzathine Penicillin",0.61,IF(AB1165="Benzathine Penicillin",0.61,IF(AB1165="Procaine benzylpenicillin",0.61,IF(AB1165=Prodrug!E1162,Prodrug!E1162,Prodrug!E1162))))))</f>
        <v/>
      </c>
      <c r="AQ1165" s="239" t="str">
        <f>IFERROR((((Calculations!C1162*Calculations!G1162)/Calculations!E1162)*'Data Entry'!X1165),"")</f>
        <v/>
      </c>
      <c r="AR1165" s="234" t="str">
        <f>IFERROR(VLOOKUP(AB1165,Lists!$P$2:$Q$182,2,0),"")</f>
        <v/>
      </c>
      <c r="AS1165" s="233" t="str">
        <f>IF(AI1165="UI",VLOOKUP(AG1165,'Convert Internation Units'!$A$2:$D$33,4,FALSE),IF(AG1165="Penethamate hydroiodide",0.63,IF(AG1165="Benzylpenicillin Procaine /
 Benzathine Penicillin",0.61,IF(AG1165="Benzathine Penicillin",0.61,IF(AG1165="Procaine benzylpenicillin",0.61,IF(AG1165=Prodrug!F1162,Prodrug!F1162,Prodrug!F1162))))))</f>
        <v/>
      </c>
      <c r="AT1165" s="239" t="str">
        <f>IFERROR((((Calculations!K1162*Calculations!G1162)/Calculations!E1162)*'Data Entry'!X1165),"")</f>
        <v/>
      </c>
      <c r="AU1165" s="235" t="str">
        <f>IFERROR(VLOOKUP(AG1165,Lists!$P$2:$Q$182,2,0),"")</f>
        <v/>
      </c>
      <c r="AV1165" s="233" t="str">
        <f>IF(AL1165="UI",VLOOKUP(AJ1165,'Convert Internation Units'!$A$2:$D$33,4,FALSE),IF(AJ1165="Penethamate hydroiodide",0.63,IF(AJ1165="Benzylpenicillin Procaine /
 Benzathine Penicillin",0.61,IF(AJ1165="Benzathine Penicillin",0.61,IF(AJ1165="Procaine benzylpenicillin",0.61,IF(AJ1165=Prodrug!G1162,Prodrug!G1162,Prodrug!G1162))))))</f>
        <v/>
      </c>
      <c r="AW1165" s="239" t="str">
        <f>IFERROR((((Calculations!O1162*Calculations!G1162)/Calculations!E1162)*'Data Entry'!X1165),"")</f>
        <v/>
      </c>
      <c r="AX1165" s="235" t="str">
        <f>IFERROR(VLOOKUP(AJ1165,Lists!$P$2:$Q$182,2,0),"")</f>
        <v/>
      </c>
      <c r="AY1165" s="233" t="str">
        <f>IF(AO1165="UI",VLOOKUP(AM1165,'Convert Internation Units'!$A$2:$D$33,4,FALSE),IF(AM1165="Penethamate hydroiodide",0.63,IF(AM1165="Benzylpenicillin Procaine /
 Benzathine Penicillin",0.61,IF(AM1165="Benzathine Penicillin",0.61,IF(AM1165="Procaine benzylpenicillin",0.61,IF(AM1165=Prodrug!H1162,Prodrug!H1162,Prodrug!H1162))))))</f>
        <v/>
      </c>
      <c r="AZ1165" s="239" t="str">
        <f>IFERROR((((Calculations!S1162*Calculations!G1162)/Calculations!E1162)*'Data Entry'!X1165),"")</f>
        <v/>
      </c>
      <c r="BA1165" s="235" t="str">
        <f>IFERROR(VLOOKUP(AM1165,Lists!$P$2:$Q$182,2,0),"")</f>
        <v/>
      </c>
    </row>
    <row r="1166" spans="1:53" s="5" customFormat="1">
      <c r="A1166" s="6">
        <v>1160</v>
      </c>
      <c r="B1166" s="231"/>
      <c r="C1166" s="7"/>
      <c r="D1166" s="7"/>
      <c r="E1166" s="7"/>
      <c r="F1166" s="67"/>
      <c r="G1166" s="79"/>
      <c r="H1166" s="79"/>
      <c r="I1166" s="75"/>
      <c r="J1166" s="76"/>
      <c r="K1166" s="76"/>
      <c r="L1166" s="76"/>
      <c r="M1166" s="76"/>
      <c r="N1166" s="76"/>
      <c r="O1166" s="76"/>
      <c r="P1166" s="76"/>
      <c r="Q1166" s="76"/>
      <c r="R1166" s="76"/>
      <c r="S1166" s="76"/>
      <c r="T1166" s="76"/>
      <c r="U1166" s="76"/>
      <c r="V1166" s="76"/>
      <c r="W1166" s="80"/>
      <c r="X1166" s="69"/>
      <c r="Y1166" s="25"/>
      <c r="Z1166" s="25"/>
      <c r="AA1166" s="8"/>
      <c r="AB1166" s="28"/>
      <c r="AC1166" s="23"/>
      <c r="AD1166" s="8"/>
      <c r="AE1166" s="8"/>
      <c r="AF1166" s="25"/>
      <c r="AG1166" s="6"/>
      <c r="AH1166" s="23"/>
      <c r="AI1166" s="173"/>
      <c r="AJ1166" s="26"/>
      <c r="AK1166" s="23"/>
      <c r="AL1166" s="25"/>
      <c r="AM1166" s="6"/>
      <c r="AN1166" s="23"/>
      <c r="AO1166" s="247"/>
      <c r="AP1166" s="243" t="str">
        <f>IF(AD1166="UI",VLOOKUP(AB1166,'Convert Internation Units'!$A$2:$D$33,4,FALSE),IF(AB1166="Penethamate hydroiodide",0.63,IF(AB1166="Benzylpenicillin Procaine /
 Benzathine Penicillin",0.61,IF(AB1166="Benzathine Penicillin",0.61,IF(AB1166="Procaine benzylpenicillin",0.61,IF(AB1166=Prodrug!E1163,Prodrug!E1163,Prodrug!E1163))))))</f>
        <v/>
      </c>
      <c r="AQ1166" s="240" t="str">
        <f>IFERROR((((Calculations!C1163*Calculations!G1163)/Calculations!E1163)*'Data Entry'!X1166),"")</f>
        <v/>
      </c>
      <c r="AR1166" s="141" t="str">
        <f>IFERROR(VLOOKUP(AB1166,Lists!$P$2:$Q$182,2,0),"")</f>
        <v/>
      </c>
      <c r="AS1166" s="143" t="str">
        <f>IF(AI1166="UI",VLOOKUP(AG1166,'Convert Internation Units'!$A$2:$D$33,4,FALSE),IF(AG1166="Penethamate hydroiodide",0.63,IF(AG1166="Benzylpenicillin Procaine /
 Benzathine Penicillin",0.61,IF(AG1166="Benzathine Penicillin",0.61,IF(AG1166="Procaine benzylpenicillin",0.61,IF(AG1166=Prodrug!F1163,Prodrug!F1163,Prodrug!F1163))))))</f>
        <v/>
      </c>
      <c r="AT1166" s="240" t="str">
        <f>IFERROR((((Calculations!K1163*Calculations!G1163)/Calculations!E1163)*'Data Entry'!X1166),"")</f>
        <v/>
      </c>
      <c r="AU1166" s="146" t="str">
        <f>IFERROR(VLOOKUP(AG1166,Lists!$P$2:$Q$182,2,0),"")</f>
        <v/>
      </c>
      <c r="AV1166" s="143" t="str">
        <f>IF(AL1166="UI",VLOOKUP(AJ1166,'Convert Internation Units'!$A$2:$D$33,4,FALSE),IF(AJ1166="Penethamate hydroiodide",0.63,IF(AJ1166="Benzylpenicillin Procaine /
 Benzathine Penicillin",0.61,IF(AJ1166="Benzathine Penicillin",0.61,IF(AJ1166="Procaine benzylpenicillin",0.61,IF(AJ1166=Prodrug!G1163,Prodrug!G1163,Prodrug!G1163))))))</f>
        <v/>
      </c>
      <c r="AW1166" s="240" t="str">
        <f>IFERROR((((Calculations!O1163*Calculations!G1163)/Calculations!E1163)*'Data Entry'!X1166),"")</f>
        <v/>
      </c>
      <c r="AX1166" s="146" t="str">
        <f>IFERROR(VLOOKUP(AJ1166,Lists!$P$2:$Q$182,2,0),"")</f>
        <v/>
      </c>
      <c r="AY1166" s="143" t="str">
        <f>IF(AO1166="UI",VLOOKUP(AM1166,'Convert Internation Units'!$A$2:$D$33,4,FALSE),IF(AM1166="Penethamate hydroiodide",0.63,IF(AM1166="Benzylpenicillin Procaine /
 Benzathine Penicillin",0.61,IF(AM1166="Benzathine Penicillin",0.61,IF(AM1166="Procaine benzylpenicillin",0.61,IF(AM1166=Prodrug!H1163,Prodrug!H1163,Prodrug!H1163))))))</f>
        <v/>
      </c>
      <c r="AZ1166" s="240" t="str">
        <f>IFERROR((((Calculations!S1163*Calculations!G1163)/Calculations!E1163)*'Data Entry'!X1166),"")</f>
        <v/>
      </c>
      <c r="BA1166" s="146" t="str">
        <f>IFERROR(VLOOKUP(AM1166,Lists!$P$2:$Q$182,2,0),"")</f>
        <v/>
      </c>
    </row>
    <row r="1167" spans="1:53" s="5" customFormat="1">
      <c r="A1167" s="116">
        <v>1161</v>
      </c>
      <c r="B1167" s="232"/>
      <c r="C1167" s="105"/>
      <c r="D1167" s="105"/>
      <c r="E1167" s="105"/>
      <c r="F1167" s="106"/>
      <c r="G1167" s="107"/>
      <c r="H1167" s="107"/>
      <c r="I1167" s="108"/>
      <c r="J1167" s="110"/>
      <c r="K1167" s="110"/>
      <c r="L1167" s="110"/>
      <c r="M1167" s="110"/>
      <c r="N1167" s="110"/>
      <c r="O1167" s="110"/>
      <c r="P1167" s="110"/>
      <c r="Q1167" s="110"/>
      <c r="R1167" s="110"/>
      <c r="S1167" s="110"/>
      <c r="T1167" s="110"/>
      <c r="U1167" s="110"/>
      <c r="V1167" s="110"/>
      <c r="W1167" s="109"/>
      <c r="X1167" s="111"/>
      <c r="Y1167" s="112"/>
      <c r="Z1167" s="112"/>
      <c r="AA1167" s="113"/>
      <c r="AB1167" s="114"/>
      <c r="AC1167" s="115"/>
      <c r="AD1167" s="113"/>
      <c r="AE1167" s="113"/>
      <c r="AF1167" s="112"/>
      <c r="AG1167" s="116"/>
      <c r="AH1167" s="115"/>
      <c r="AI1167" s="174"/>
      <c r="AJ1167" s="104"/>
      <c r="AK1167" s="115"/>
      <c r="AL1167" s="112"/>
      <c r="AM1167" s="116"/>
      <c r="AN1167" s="115"/>
      <c r="AO1167" s="248"/>
      <c r="AP1167" s="242" t="str">
        <f>IF(AD1167="UI",VLOOKUP(AB1167,'Convert Internation Units'!$A$2:$D$33,4,FALSE),IF(AB1167="Penethamate hydroiodide",0.63,IF(AB1167="Benzylpenicillin Procaine /
 Benzathine Penicillin",0.61,IF(AB1167="Benzathine Penicillin",0.61,IF(AB1167="Procaine benzylpenicillin",0.61,IF(AB1167=Prodrug!E1164,Prodrug!E1164,Prodrug!E1164))))))</f>
        <v/>
      </c>
      <c r="AQ1167" s="239" t="str">
        <f>IFERROR((((Calculations!C1164*Calculations!G1164)/Calculations!E1164)*'Data Entry'!X1167),"")</f>
        <v/>
      </c>
      <c r="AR1167" s="234" t="str">
        <f>IFERROR(VLOOKUP(AB1167,Lists!$P$2:$Q$182,2,0),"")</f>
        <v/>
      </c>
      <c r="AS1167" s="233" t="str">
        <f>IF(AI1167="UI",VLOOKUP(AG1167,'Convert Internation Units'!$A$2:$D$33,4,FALSE),IF(AG1167="Penethamate hydroiodide",0.63,IF(AG1167="Benzylpenicillin Procaine /
 Benzathine Penicillin",0.61,IF(AG1167="Benzathine Penicillin",0.61,IF(AG1167="Procaine benzylpenicillin",0.61,IF(AG1167=Prodrug!F1164,Prodrug!F1164,Prodrug!F1164))))))</f>
        <v/>
      </c>
      <c r="AT1167" s="239" t="str">
        <f>IFERROR((((Calculations!K1164*Calculations!G1164)/Calculations!E1164)*'Data Entry'!X1167),"")</f>
        <v/>
      </c>
      <c r="AU1167" s="235" t="str">
        <f>IFERROR(VLOOKUP(AG1167,Lists!$P$2:$Q$182,2,0),"")</f>
        <v/>
      </c>
      <c r="AV1167" s="233" t="str">
        <f>IF(AL1167="UI",VLOOKUP(AJ1167,'Convert Internation Units'!$A$2:$D$33,4,FALSE),IF(AJ1167="Penethamate hydroiodide",0.63,IF(AJ1167="Benzylpenicillin Procaine /
 Benzathine Penicillin",0.61,IF(AJ1167="Benzathine Penicillin",0.61,IF(AJ1167="Procaine benzylpenicillin",0.61,IF(AJ1167=Prodrug!G1164,Prodrug!G1164,Prodrug!G1164))))))</f>
        <v/>
      </c>
      <c r="AW1167" s="239" t="str">
        <f>IFERROR((((Calculations!O1164*Calculations!G1164)/Calculations!E1164)*'Data Entry'!X1167),"")</f>
        <v/>
      </c>
      <c r="AX1167" s="235" t="str">
        <f>IFERROR(VLOOKUP(AJ1167,Lists!$P$2:$Q$182,2,0),"")</f>
        <v/>
      </c>
      <c r="AY1167" s="233" t="str">
        <f>IF(AO1167="UI",VLOOKUP(AM1167,'Convert Internation Units'!$A$2:$D$33,4,FALSE),IF(AM1167="Penethamate hydroiodide",0.63,IF(AM1167="Benzylpenicillin Procaine /
 Benzathine Penicillin",0.61,IF(AM1167="Benzathine Penicillin",0.61,IF(AM1167="Procaine benzylpenicillin",0.61,IF(AM1167=Prodrug!H1164,Prodrug!H1164,Prodrug!H1164))))))</f>
        <v/>
      </c>
      <c r="AZ1167" s="239" t="str">
        <f>IFERROR((((Calculations!S1164*Calculations!G1164)/Calculations!E1164)*'Data Entry'!X1167),"")</f>
        <v/>
      </c>
      <c r="BA1167" s="235" t="str">
        <f>IFERROR(VLOOKUP(AM1167,Lists!$P$2:$Q$182,2,0),"")</f>
        <v/>
      </c>
    </row>
    <row r="1168" spans="1:53" s="5" customFormat="1">
      <c r="A1168" s="6">
        <v>1162</v>
      </c>
      <c r="B1168" s="231"/>
      <c r="C1168" s="7"/>
      <c r="D1168" s="7"/>
      <c r="E1168" s="7"/>
      <c r="F1168" s="67"/>
      <c r="G1168" s="79"/>
      <c r="H1168" s="79"/>
      <c r="I1168" s="75"/>
      <c r="J1168" s="76"/>
      <c r="K1168" s="76"/>
      <c r="L1168" s="76"/>
      <c r="M1168" s="76"/>
      <c r="N1168" s="76"/>
      <c r="O1168" s="76"/>
      <c r="P1168" s="76"/>
      <c r="Q1168" s="76"/>
      <c r="R1168" s="76"/>
      <c r="S1168" s="76"/>
      <c r="T1168" s="76"/>
      <c r="U1168" s="76"/>
      <c r="V1168" s="76"/>
      <c r="W1168" s="80"/>
      <c r="X1168" s="69"/>
      <c r="Y1168" s="25"/>
      <c r="Z1168" s="25"/>
      <c r="AA1168" s="8"/>
      <c r="AB1168" s="28"/>
      <c r="AC1168" s="23"/>
      <c r="AD1168" s="8"/>
      <c r="AE1168" s="8"/>
      <c r="AF1168" s="25"/>
      <c r="AG1168" s="6"/>
      <c r="AH1168" s="23"/>
      <c r="AI1168" s="173"/>
      <c r="AJ1168" s="26"/>
      <c r="AK1168" s="23"/>
      <c r="AL1168" s="25"/>
      <c r="AM1168" s="6"/>
      <c r="AN1168" s="23"/>
      <c r="AO1168" s="247"/>
      <c r="AP1168" s="243" t="str">
        <f>IF(AD1168="UI",VLOOKUP(AB1168,'Convert Internation Units'!$A$2:$D$33,4,FALSE),IF(AB1168="Penethamate hydroiodide",0.63,IF(AB1168="Benzylpenicillin Procaine /
 Benzathine Penicillin",0.61,IF(AB1168="Benzathine Penicillin",0.61,IF(AB1168="Procaine benzylpenicillin",0.61,IF(AB1168=Prodrug!E1165,Prodrug!E1165,Prodrug!E1165))))))</f>
        <v/>
      </c>
      <c r="AQ1168" s="240" t="str">
        <f>IFERROR((((Calculations!C1165*Calculations!G1165)/Calculations!E1165)*'Data Entry'!X1168),"")</f>
        <v/>
      </c>
      <c r="AR1168" s="141" t="str">
        <f>IFERROR(VLOOKUP(AB1168,Lists!$P$2:$Q$182,2,0),"")</f>
        <v/>
      </c>
      <c r="AS1168" s="143" t="str">
        <f>IF(AI1168="UI",VLOOKUP(AG1168,'Convert Internation Units'!$A$2:$D$33,4,FALSE),IF(AG1168="Penethamate hydroiodide",0.63,IF(AG1168="Benzylpenicillin Procaine /
 Benzathine Penicillin",0.61,IF(AG1168="Benzathine Penicillin",0.61,IF(AG1168="Procaine benzylpenicillin",0.61,IF(AG1168=Prodrug!F1165,Prodrug!F1165,Prodrug!F1165))))))</f>
        <v/>
      </c>
      <c r="AT1168" s="240" t="str">
        <f>IFERROR((((Calculations!K1165*Calculations!G1165)/Calculations!E1165)*'Data Entry'!X1168),"")</f>
        <v/>
      </c>
      <c r="AU1168" s="146" t="str">
        <f>IFERROR(VLOOKUP(AG1168,Lists!$P$2:$Q$182,2,0),"")</f>
        <v/>
      </c>
      <c r="AV1168" s="143" t="str">
        <f>IF(AL1168="UI",VLOOKUP(AJ1168,'Convert Internation Units'!$A$2:$D$33,4,FALSE),IF(AJ1168="Penethamate hydroiodide",0.63,IF(AJ1168="Benzylpenicillin Procaine /
 Benzathine Penicillin",0.61,IF(AJ1168="Benzathine Penicillin",0.61,IF(AJ1168="Procaine benzylpenicillin",0.61,IF(AJ1168=Prodrug!G1165,Prodrug!G1165,Prodrug!G1165))))))</f>
        <v/>
      </c>
      <c r="AW1168" s="240" t="str">
        <f>IFERROR((((Calculations!O1165*Calculations!G1165)/Calculations!E1165)*'Data Entry'!X1168),"")</f>
        <v/>
      </c>
      <c r="AX1168" s="146" t="str">
        <f>IFERROR(VLOOKUP(AJ1168,Lists!$P$2:$Q$182,2,0),"")</f>
        <v/>
      </c>
      <c r="AY1168" s="143" t="str">
        <f>IF(AO1168="UI",VLOOKUP(AM1168,'Convert Internation Units'!$A$2:$D$33,4,FALSE),IF(AM1168="Penethamate hydroiodide",0.63,IF(AM1168="Benzylpenicillin Procaine /
 Benzathine Penicillin",0.61,IF(AM1168="Benzathine Penicillin",0.61,IF(AM1168="Procaine benzylpenicillin",0.61,IF(AM1168=Prodrug!H1165,Prodrug!H1165,Prodrug!H1165))))))</f>
        <v/>
      </c>
      <c r="AZ1168" s="240" t="str">
        <f>IFERROR((((Calculations!S1165*Calculations!G1165)/Calculations!E1165)*'Data Entry'!X1168),"")</f>
        <v/>
      </c>
      <c r="BA1168" s="146" t="str">
        <f>IFERROR(VLOOKUP(AM1168,Lists!$P$2:$Q$182,2,0),"")</f>
        <v/>
      </c>
    </row>
    <row r="1169" spans="1:53" s="5" customFormat="1">
      <c r="A1169" s="116">
        <v>1163</v>
      </c>
      <c r="B1169" s="232"/>
      <c r="C1169" s="105"/>
      <c r="D1169" s="105"/>
      <c r="E1169" s="105"/>
      <c r="F1169" s="106"/>
      <c r="G1169" s="107"/>
      <c r="H1169" s="107"/>
      <c r="I1169" s="108"/>
      <c r="J1169" s="110"/>
      <c r="K1169" s="110"/>
      <c r="L1169" s="110"/>
      <c r="M1169" s="110"/>
      <c r="N1169" s="110"/>
      <c r="O1169" s="110"/>
      <c r="P1169" s="110"/>
      <c r="Q1169" s="110"/>
      <c r="R1169" s="110"/>
      <c r="S1169" s="110"/>
      <c r="T1169" s="110"/>
      <c r="U1169" s="110"/>
      <c r="V1169" s="110"/>
      <c r="W1169" s="109"/>
      <c r="X1169" s="111"/>
      <c r="Y1169" s="112"/>
      <c r="Z1169" s="112"/>
      <c r="AA1169" s="113"/>
      <c r="AB1169" s="114"/>
      <c r="AC1169" s="115"/>
      <c r="AD1169" s="113"/>
      <c r="AE1169" s="113"/>
      <c r="AF1169" s="112"/>
      <c r="AG1169" s="116"/>
      <c r="AH1169" s="115"/>
      <c r="AI1169" s="174"/>
      <c r="AJ1169" s="104"/>
      <c r="AK1169" s="115"/>
      <c r="AL1169" s="112"/>
      <c r="AM1169" s="116"/>
      <c r="AN1169" s="115"/>
      <c r="AO1169" s="248"/>
      <c r="AP1169" s="242" t="str">
        <f>IF(AD1169="UI",VLOOKUP(AB1169,'Convert Internation Units'!$A$2:$D$33,4,FALSE),IF(AB1169="Penethamate hydroiodide",0.63,IF(AB1169="Benzylpenicillin Procaine /
 Benzathine Penicillin",0.61,IF(AB1169="Benzathine Penicillin",0.61,IF(AB1169="Procaine benzylpenicillin",0.61,IF(AB1169=Prodrug!E1166,Prodrug!E1166,Prodrug!E1166))))))</f>
        <v/>
      </c>
      <c r="AQ1169" s="239" t="str">
        <f>IFERROR((((Calculations!C1166*Calculations!G1166)/Calculations!E1166)*'Data Entry'!X1169),"")</f>
        <v/>
      </c>
      <c r="AR1169" s="234" t="str">
        <f>IFERROR(VLOOKUP(AB1169,Lists!$P$2:$Q$182,2,0),"")</f>
        <v/>
      </c>
      <c r="AS1169" s="233" t="str">
        <f>IF(AI1169="UI",VLOOKUP(AG1169,'Convert Internation Units'!$A$2:$D$33,4,FALSE),IF(AG1169="Penethamate hydroiodide",0.63,IF(AG1169="Benzylpenicillin Procaine /
 Benzathine Penicillin",0.61,IF(AG1169="Benzathine Penicillin",0.61,IF(AG1169="Procaine benzylpenicillin",0.61,IF(AG1169=Prodrug!F1166,Prodrug!F1166,Prodrug!F1166))))))</f>
        <v/>
      </c>
      <c r="AT1169" s="239" t="str">
        <f>IFERROR((((Calculations!K1166*Calculations!G1166)/Calculations!E1166)*'Data Entry'!X1169),"")</f>
        <v/>
      </c>
      <c r="AU1169" s="235" t="str">
        <f>IFERROR(VLOOKUP(AG1169,Lists!$P$2:$Q$182,2,0),"")</f>
        <v/>
      </c>
      <c r="AV1169" s="233" t="str">
        <f>IF(AL1169="UI",VLOOKUP(AJ1169,'Convert Internation Units'!$A$2:$D$33,4,FALSE),IF(AJ1169="Penethamate hydroiodide",0.63,IF(AJ1169="Benzylpenicillin Procaine /
 Benzathine Penicillin",0.61,IF(AJ1169="Benzathine Penicillin",0.61,IF(AJ1169="Procaine benzylpenicillin",0.61,IF(AJ1169=Prodrug!G1166,Prodrug!G1166,Prodrug!G1166))))))</f>
        <v/>
      </c>
      <c r="AW1169" s="239" t="str">
        <f>IFERROR((((Calculations!O1166*Calculations!G1166)/Calculations!E1166)*'Data Entry'!X1169),"")</f>
        <v/>
      </c>
      <c r="AX1169" s="235" t="str">
        <f>IFERROR(VLOOKUP(AJ1169,Lists!$P$2:$Q$182,2,0),"")</f>
        <v/>
      </c>
      <c r="AY1169" s="233" t="str">
        <f>IF(AO1169="UI",VLOOKUP(AM1169,'Convert Internation Units'!$A$2:$D$33,4,FALSE),IF(AM1169="Penethamate hydroiodide",0.63,IF(AM1169="Benzylpenicillin Procaine /
 Benzathine Penicillin",0.61,IF(AM1169="Benzathine Penicillin",0.61,IF(AM1169="Procaine benzylpenicillin",0.61,IF(AM1169=Prodrug!H1166,Prodrug!H1166,Prodrug!H1166))))))</f>
        <v/>
      </c>
      <c r="AZ1169" s="239" t="str">
        <f>IFERROR((((Calculations!S1166*Calculations!G1166)/Calculations!E1166)*'Data Entry'!X1169),"")</f>
        <v/>
      </c>
      <c r="BA1169" s="235" t="str">
        <f>IFERROR(VLOOKUP(AM1169,Lists!$P$2:$Q$182,2,0),"")</f>
        <v/>
      </c>
    </row>
    <row r="1170" spans="1:53" s="5" customFormat="1">
      <c r="A1170" s="6">
        <v>1164</v>
      </c>
      <c r="B1170" s="231"/>
      <c r="C1170" s="7"/>
      <c r="D1170" s="7"/>
      <c r="E1170" s="7"/>
      <c r="F1170" s="67"/>
      <c r="G1170" s="79"/>
      <c r="H1170" s="79"/>
      <c r="I1170" s="75"/>
      <c r="J1170" s="76"/>
      <c r="K1170" s="76"/>
      <c r="L1170" s="76"/>
      <c r="M1170" s="76"/>
      <c r="N1170" s="76"/>
      <c r="O1170" s="76"/>
      <c r="P1170" s="76"/>
      <c r="Q1170" s="76"/>
      <c r="R1170" s="76"/>
      <c r="S1170" s="76"/>
      <c r="T1170" s="76"/>
      <c r="U1170" s="76"/>
      <c r="V1170" s="76"/>
      <c r="W1170" s="80"/>
      <c r="X1170" s="69"/>
      <c r="Y1170" s="25"/>
      <c r="Z1170" s="25"/>
      <c r="AA1170" s="8"/>
      <c r="AB1170" s="28"/>
      <c r="AC1170" s="23"/>
      <c r="AD1170" s="8"/>
      <c r="AE1170" s="8"/>
      <c r="AF1170" s="25"/>
      <c r="AG1170" s="6"/>
      <c r="AH1170" s="23"/>
      <c r="AI1170" s="173"/>
      <c r="AJ1170" s="26"/>
      <c r="AK1170" s="23"/>
      <c r="AL1170" s="25"/>
      <c r="AM1170" s="6"/>
      <c r="AN1170" s="23"/>
      <c r="AO1170" s="247"/>
      <c r="AP1170" s="243" t="str">
        <f>IF(AD1170="UI",VLOOKUP(AB1170,'Convert Internation Units'!$A$2:$D$33,4,FALSE),IF(AB1170="Penethamate hydroiodide",0.63,IF(AB1170="Benzylpenicillin Procaine /
 Benzathine Penicillin",0.61,IF(AB1170="Benzathine Penicillin",0.61,IF(AB1170="Procaine benzylpenicillin",0.61,IF(AB1170=Prodrug!E1167,Prodrug!E1167,Prodrug!E1167))))))</f>
        <v/>
      </c>
      <c r="AQ1170" s="240" t="str">
        <f>IFERROR((((Calculations!C1167*Calculations!G1167)/Calculations!E1167)*'Data Entry'!X1170),"")</f>
        <v/>
      </c>
      <c r="AR1170" s="141" t="str">
        <f>IFERROR(VLOOKUP(AB1170,Lists!$P$2:$Q$182,2,0),"")</f>
        <v/>
      </c>
      <c r="AS1170" s="143" t="str">
        <f>IF(AI1170="UI",VLOOKUP(AG1170,'Convert Internation Units'!$A$2:$D$33,4,FALSE),IF(AG1170="Penethamate hydroiodide",0.63,IF(AG1170="Benzylpenicillin Procaine /
 Benzathine Penicillin",0.61,IF(AG1170="Benzathine Penicillin",0.61,IF(AG1170="Procaine benzylpenicillin",0.61,IF(AG1170=Prodrug!F1167,Prodrug!F1167,Prodrug!F1167))))))</f>
        <v/>
      </c>
      <c r="AT1170" s="240" t="str">
        <f>IFERROR((((Calculations!K1167*Calculations!G1167)/Calculations!E1167)*'Data Entry'!X1170),"")</f>
        <v/>
      </c>
      <c r="AU1170" s="146" t="str">
        <f>IFERROR(VLOOKUP(AG1170,Lists!$P$2:$Q$182,2,0),"")</f>
        <v/>
      </c>
      <c r="AV1170" s="143" t="str">
        <f>IF(AL1170="UI",VLOOKUP(AJ1170,'Convert Internation Units'!$A$2:$D$33,4,FALSE),IF(AJ1170="Penethamate hydroiodide",0.63,IF(AJ1170="Benzylpenicillin Procaine /
 Benzathine Penicillin",0.61,IF(AJ1170="Benzathine Penicillin",0.61,IF(AJ1170="Procaine benzylpenicillin",0.61,IF(AJ1170=Prodrug!G1167,Prodrug!G1167,Prodrug!G1167))))))</f>
        <v/>
      </c>
      <c r="AW1170" s="240" t="str">
        <f>IFERROR((((Calculations!O1167*Calculations!G1167)/Calculations!E1167)*'Data Entry'!X1170),"")</f>
        <v/>
      </c>
      <c r="AX1170" s="146" t="str">
        <f>IFERROR(VLOOKUP(AJ1170,Lists!$P$2:$Q$182,2,0),"")</f>
        <v/>
      </c>
      <c r="AY1170" s="143" t="str">
        <f>IF(AO1170="UI",VLOOKUP(AM1170,'Convert Internation Units'!$A$2:$D$33,4,FALSE),IF(AM1170="Penethamate hydroiodide",0.63,IF(AM1170="Benzylpenicillin Procaine /
 Benzathine Penicillin",0.61,IF(AM1170="Benzathine Penicillin",0.61,IF(AM1170="Procaine benzylpenicillin",0.61,IF(AM1170=Prodrug!H1167,Prodrug!H1167,Prodrug!H1167))))))</f>
        <v/>
      </c>
      <c r="AZ1170" s="240" t="str">
        <f>IFERROR((((Calculations!S1167*Calculations!G1167)/Calculations!E1167)*'Data Entry'!X1170),"")</f>
        <v/>
      </c>
      <c r="BA1170" s="146" t="str">
        <f>IFERROR(VLOOKUP(AM1170,Lists!$P$2:$Q$182,2,0),"")</f>
        <v/>
      </c>
    </row>
    <row r="1171" spans="1:53" s="5" customFormat="1">
      <c r="A1171" s="116">
        <v>1165</v>
      </c>
      <c r="B1171" s="232"/>
      <c r="C1171" s="105"/>
      <c r="D1171" s="105"/>
      <c r="E1171" s="105"/>
      <c r="F1171" s="106"/>
      <c r="G1171" s="107"/>
      <c r="H1171" s="107"/>
      <c r="I1171" s="108"/>
      <c r="J1171" s="110"/>
      <c r="K1171" s="110"/>
      <c r="L1171" s="110"/>
      <c r="M1171" s="110"/>
      <c r="N1171" s="110"/>
      <c r="O1171" s="110"/>
      <c r="P1171" s="110"/>
      <c r="Q1171" s="110"/>
      <c r="R1171" s="110"/>
      <c r="S1171" s="110"/>
      <c r="T1171" s="110"/>
      <c r="U1171" s="110"/>
      <c r="V1171" s="110"/>
      <c r="W1171" s="109"/>
      <c r="X1171" s="111"/>
      <c r="Y1171" s="112"/>
      <c r="Z1171" s="112"/>
      <c r="AA1171" s="113"/>
      <c r="AB1171" s="114"/>
      <c r="AC1171" s="115"/>
      <c r="AD1171" s="113"/>
      <c r="AE1171" s="113"/>
      <c r="AF1171" s="112"/>
      <c r="AG1171" s="116"/>
      <c r="AH1171" s="115"/>
      <c r="AI1171" s="174"/>
      <c r="AJ1171" s="104"/>
      <c r="AK1171" s="115"/>
      <c r="AL1171" s="112"/>
      <c r="AM1171" s="116"/>
      <c r="AN1171" s="115"/>
      <c r="AO1171" s="248"/>
      <c r="AP1171" s="242" t="str">
        <f>IF(AD1171="UI",VLOOKUP(AB1171,'Convert Internation Units'!$A$2:$D$33,4,FALSE),IF(AB1171="Penethamate hydroiodide",0.63,IF(AB1171="Benzylpenicillin Procaine /
 Benzathine Penicillin",0.61,IF(AB1171="Benzathine Penicillin",0.61,IF(AB1171="Procaine benzylpenicillin",0.61,IF(AB1171=Prodrug!E1168,Prodrug!E1168,Prodrug!E1168))))))</f>
        <v/>
      </c>
      <c r="AQ1171" s="239" t="str">
        <f>IFERROR((((Calculations!C1168*Calculations!G1168)/Calculations!E1168)*'Data Entry'!X1171),"")</f>
        <v/>
      </c>
      <c r="AR1171" s="234" t="str">
        <f>IFERROR(VLOOKUP(AB1171,Lists!$P$2:$Q$182,2,0),"")</f>
        <v/>
      </c>
      <c r="AS1171" s="233" t="str">
        <f>IF(AI1171="UI",VLOOKUP(AG1171,'Convert Internation Units'!$A$2:$D$33,4,FALSE),IF(AG1171="Penethamate hydroiodide",0.63,IF(AG1171="Benzylpenicillin Procaine /
 Benzathine Penicillin",0.61,IF(AG1171="Benzathine Penicillin",0.61,IF(AG1171="Procaine benzylpenicillin",0.61,IF(AG1171=Prodrug!F1168,Prodrug!F1168,Prodrug!F1168))))))</f>
        <v/>
      </c>
      <c r="AT1171" s="239" t="str">
        <f>IFERROR((((Calculations!K1168*Calculations!G1168)/Calculations!E1168)*'Data Entry'!X1171),"")</f>
        <v/>
      </c>
      <c r="AU1171" s="235" t="str">
        <f>IFERROR(VLOOKUP(AG1171,Lists!$P$2:$Q$182,2,0),"")</f>
        <v/>
      </c>
      <c r="AV1171" s="233" t="str">
        <f>IF(AL1171="UI",VLOOKUP(AJ1171,'Convert Internation Units'!$A$2:$D$33,4,FALSE),IF(AJ1171="Penethamate hydroiodide",0.63,IF(AJ1171="Benzylpenicillin Procaine /
 Benzathine Penicillin",0.61,IF(AJ1171="Benzathine Penicillin",0.61,IF(AJ1171="Procaine benzylpenicillin",0.61,IF(AJ1171=Prodrug!G1168,Prodrug!G1168,Prodrug!G1168))))))</f>
        <v/>
      </c>
      <c r="AW1171" s="239" t="str">
        <f>IFERROR((((Calculations!O1168*Calculations!G1168)/Calculations!E1168)*'Data Entry'!X1171),"")</f>
        <v/>
      </c>
      <c r="AX1171" s="235" t="str">
        <f>IFERROR(VLOOKUP(AJ1171,Lists!$P$2:$Q$182,2,0),"")</f>
        <v/>
      </c>
      <c r="AY1171" s="233" t="str">
        <f>IF(AO1171="UI",VLOOKUP(AM1171,'Convert Internation Units'!$A$2:$D$33,4,FALSE),IF(AM1171="Penethamate hydroiodide",0.63,IF(AM1171="Benzylpenicillin Procaine /
 Benzathine Penicillin",0.61,IF(AM1171="Benzathine Penicillin",0.61,IF(AM1171="Procaine benzylpenicillin",0.61,IF(AM1171=Prodrug!H1168,Prodrug!H1168,Prodrug!H1168))))))</f>
        <v/>
      </c>
      <c r="AZ1171" s="239" t="str">
        <f>IFERROR((((Calculations!S1168*Calculations!G1168)/Calculations!E1168)*'Data Entry'!X1171),"")</f>
        <v/>
      </c>
      <c r="BA1171" s="235" t="str">
        <f>IFERROR(VLOOKUP(AM1171,Lists!$P$2:$Q$182,2,0),"")</f>
        <v/>
      </c>
    </row>
    <row r="1172" spans="1:53" s="5" customFormat="1">
      <c r="A1172" s="6">
        <v>1166</v>
      </c>
      <c r="B1172" s="231"/>
      <c r="C1172" s="7"/>
      <c r="D1172" s="7"/>
      <c r="E1172" s="7"/>
      <c r="F1172" s="67"/>
      <c r="G1172" s="79"/>
      <c r="H1172" s="79"/>
      <c r="I1172" s="75"/>
      <c r="J1172" s="76"/>
      <c r="K1172" s="76"/>
      <c r="L1172" s="76"/>
      <c r="M1172" s="76"/>
      <c r="N1172" s="76"/>
      <c r="O1172" s="76"/>
      <c r="P1172" s="76"/>
      <c r="Q1172" s="76"/>
      <c r="R1172" s="76"/>
      <c r="S1172" s="76"/>
      <c r="T1172" s="76"/>
      <c r="U1172" s="76"/>
      <c r="V1172" s="76"/>
      <c r="W1172" s="80"/>
      <c r="X1172" s="69"/>
      <c r="Y1172" s="25"/>
      <c r="Z1172" s="25"/>
      <c r="AA1172" s="8"/>
      <c r="AB1172" s="28"/>
      <c r="AC1172" s="23"/>
      <c r="AD1172" s="8"/>
      <c r="AE1172" s="8"/>
      <c r="AF1172" s="25"/>
      <c r="AG1172" s="6"/>
      <c r="AH1172" s="23"/>
      <c r="AI1172" s="173"/>
      <c r="AJ1172" s="26"/>
      <c r="AK1172" s="23"/>
      <c r="AL1172" s="25"/>
      <c r="AM1172" s="6"/>
      <c r="AN1172" s="23"/>
      <c r="AO1172" s="247"/>
      <c r="AP1172" s="243" t="str">
        <f>IF(AD1172="UI",VLOOKUP(AB1172,'Convert Internation Units'!$A$2:$D$33,4,FALSE),IF(AB1172="Penethamate hydroiodide",0.63,IF(AB1172="Benzylpenicillin Procaine /
 Benzathine Penicillin",0.61,IF(AB1172="Benzathine Penicillin",0.61,IF(AB1172="Procaine benzylpenicillin",0.61,IF(AB1172=Prodrug!E1169,Prodrug!E1169,Prodrug!E1169))))))</f>
        <v/>
      </c>
      <c r="AQ1172" s="240" t="str">
        <f>IFERROR((((Calculations!C1169*Calculations!G1169)/Calculations!E1169)*'Data Entry'!X1172),"")</f>
        <v/>
      </c>
      <c r="AR1172" s="141" t="str">
        <f>IFERROR(VLOOKUP(AB1172,Lists!$P$2:$Q$182,2,0),"")</f>
        <v/>
      </c>
      <c r="AS1172" s="143" t="str">
        <f>IF(AI1172="UI",VLOOKUP(AG1172,'Convert Internation Units'!$A$2:$D$33,4,FALSE),IF(AG1172="Penethamate hydroiodide",0.63,IF(AG1172="Benzylpenicillin Procaine /
 Benzathine Penicillin",0.61,IF(AG1172="Benzathine Penicillin",0.61,IF(AG1172="Procaine benzylpenicillin",0.61,IF(AG1172=Prodrug!F1169,Prodrug!F1169,Prodrug!F1169))))))</f>
        <v/>
      </c>
      <c r="AT1172" s="240" t="str">
        <f>IFERROR((((Calculations!K1169*Calculations!G1169)/Calculations!E1169)*'Data Entry'!X1172),"")</f>
        <v/>
      </c>
      <c r="AU1172" s="146" t="str">
        <f>IFERROR(VLOOKUP(AG1172,Lists!$P$2:$Q$182,2,0),"")</f>
        <v/>
      </c>
      <c r="AV1172" s="143" t="str">
        <f>IF(AL1172="UI",VLOOKUP(AJ1172,'Convert Internation Units'!$A$2:$D$33,4,FALSE),IF(AJ1172="Penethamate hydroiodide",0.63,IF(AJ1172="Benzylpenicillin Procaine /
 Benzathine Penicillin",0.61,IF(AJ1172="Benzathine Penicillin",0.61,IF(AJ1172="Procaine benzylpenicillin",0.61,IF(AJ1172=Prodrug!G1169,Prodrug!G1169,Prodrug!G1169))))))</f>
        <v/>
      </c>
      <c r="AW1172" s="240" t="str">
        <f>IFERROR((((Calculations!O1169*Calculations!G1169)/Calculations!E1169)*'Data Entry'!X1172),"")</f>
        <v/>
      </c>
      <c r="AX1172" s="146" t="str">
        <f>IFERROR(VLOOKUP(AJ1172,Lists!$P$2:$Q$182,2,0),"")</f>
        <v/>
      </c>
      <c r="AY1172" s="143" t="str">
        <f>IF(AO1172="UI",VLOOKUP(AM1172,'Convert Internation Units'!$A$2:$D$33,4,FALSE),IF(AM1172="Penethamate hydroiodide",0.63,IF(AM1172="Benzylpenicillin Procaine /
 Benzathine Penicillin",0.61,IF(AM1172="Benzathine Penicillin",0.61,IF(AM1172="Procaine benzylpenicillin",0.61,IF(AM1172=Prodrug!H1169,Prodrug!H1169,Prodrug!H1169))))))</f>
        <v/>
      </c>
      <c r="AZ1172" s="240" t="str">
        <f>IFERROR((((Calculations!S1169*Calculations!G1169)/Calculations!E1169)*'Data Entry'!X1172),"")</f>
        <v/>
      </c>
      <c r="BA1172" s="146" t="str">
        <f>IFERROR(VLOOKUP(AM1172,Lists!$P$2:$Q$182,2,0),"")</f>
        <v/>
      </c>
    </row>
    <row r="1173" spans="1:53" s="5" customFormat="1">
      <c r="A1173" s="116">
        <v>1167</v>
      </c>
      <c r="B1173" s="232"/>
      <c r="C1173" s="105"/>
      <c r="D1173" s="105"/>
      <c r="E1173" s="105"/>
      <c r="F1173" s="106"/>
      <c r="G1173" s="107"/>
      <c r="H1173" s="107"/>
      <c r="I1173" s="108"/>
      <c r="J1173" s="110"/>
      <c r="K1173" s="110"/>
      <c r="L1173" s="110"/>
      <c r="M1173" s="110"/>
      <c r="N1173" s="110"/>
      <c r="O1173" s="110"/>
      <c r="P1173" s="110"/>
      <c r="Q1173" s="110"/>
      <c r="R1173" s="110"/>
      <c r="S1173" s="110"/>
      <c r="T1173" s="110"/>
      <c r="U1173" s="110"/>
      <c r="V1173" s="110"/>
      <c r="W1173" s="109"/>
      <c r="X1173" s="111"/>
      <c r="Y1173" s="112"/>
      <c r="Z1173" s="112"/>
      <c r="AA1173" s="113"/>
      <c r="AB1173" s="114"/>
      <c r="AC1173" s="115"/>
      <c r="AD1173" s="113"/>
      <c r="AE1173" s="113"/>
      <c r="AF1173" s="112"/>
      <c r="AG1173" s="116"/>
      <c r="AH1173" s="115"/>
      <c r="AI1173" s="174"/>
      <c r="AJ1173" s="104"/>
      <c r="AK1173" s="115"/>
      <c r="AL1173" s="112"/>
      <c r="AM1173" s="116"/>
      <c r="AN1173" s="115"/>
      <c r="AO1173" s="248"/>
      <c r="AP1173" s="242" t="str">
        <f>IF(AD1173="UI",VLOOKUP(AB1173,'Convert Internation Units'!$A$2:$D$33,4,FALSE),IF(AB1173="Penethamate hydroiodide",0.63,IF(AB1173="Benzylpenicillin Procaine /
 Benzathine Penicillin",0.61,IF(AB1173="Benzathine Penicillin",0.61,IF(AB1173="Procaine benzylpenicillin",0.61,IF(AB1173=Prodrug!E1170,Prodrug!E1170,Prodrug!E1170))))))</f>
        <v/>
      </c>
      <c r="AQ1173" s="239" t="str">
        <f>IFERROR((((Calculations!C1170*Calculations!G1170)/Calculations!E1170)*'Data Entry'!X1173),"")</f>
        <v/>
      </c>
      <c r="AR1173" s="234" t="str">
        <f>IFERROR(VLOOKUP(AB1173,Lists!$P$2:$Q$182,2,0),"")</f>
        <v/>
      </c>
      <c r="AS1173" s="233" t="str">
        <f>IF(AI1173="UI",VLOOKUP(AG1173,'Convert Internation Units'!$A$2:$D$33,4,FALSE),IF(AG1173="Penethamate hydroiodide",0.63,IF(AG1173="Benzylpenicillin Procaine /
 Benzathine Penicillin",0.61,IF(AG1173="Benzathine Penicillin",0.61,IF(AG1173="Procaine benzylpenicillin",0.61,IF(AG1173=Prodrug!F1170,Prodrug!F1170,Prodrug!F1170))))))</f>
        <v/>
      </c>
      <c r="AT1173" s="239" t="str">
        <f>IFERROR((((Calculations!K1170*Calculations!G1170)/Calculations!E1170)*'Data Entry'!X1173),"")</f>
        <v/>
      </c>
      <c r="AU1173" s="235" t="str">
        <f>IFERROR(VLOOKUP(AG1173,Lists!$P$2:$Q$182,2,0),"")</f>
        <v/>
      </c>
      <c r="AV1173" s="233" t="str">
        <f>IF(AL1173="UI",VLOOKUP(AJ1173,'Convert Internation Units'!$A$2:$D$33,4,FALSE),IF(AJ1173="Penethamate hydroiodide",0.63,IF(AJ1173="Benzylpenicillin Procaine /
 Benzathine Penicillin",0.61,IF(AJ1173="Benzathine Penicillin",0.61,IF(AJ1173="Procaine benzylpenicillin",0.61,IF(AJ1173=Prodrug!G1170,Prodrug!G1170,Prodrug!G1170))))))</f>
        <v/>
      </c>
      <c r="AW1173" s="239" t="str">
        <f>IFERROR((((Calculations!O1170*Calculations!G1170)/Calculations!E1170)*'Data Entry'!X1173),"")</f>
        <v/>
      </c>
      <c r="AX1173" s="235" t="str">
        <f>IFERROR(VLOOKUP(AJ1173,Lists!$P$2:$Q$182,2,0),"")</f>
        <v/>
      </c>
      <c r="AY1173" s="233" t="str">
        <f>IF(AO1173="UI",VLOOKUP(AM1173,'Convert Internation Units'!$A$2:$D$33,4,FALSE),IF(AM1173="Penethamate hydroiodide",0.63,IF(AM1173="Benzylpenicillin Procaine /
 Benzathine Penicillin",0.61,IF(AM1173="Benzathine Penicillin",0.61,IF(AM1173="Procaine benzylpenicillin",0.61,IF(AM1173=Prodrug!H1170,Prodrug!H1170,Prodrug!H1170))))))</f>
        <v/>
      </c>
      <c r="AZ1173" s="239" t="str">
        <f>IFERROR((((Calculations!S1170*Calculations!G1170)/Calculations!E1170)*'Data Entry'!X1173),"")</f>
        <v/>
      </c>
      <c r="BA1173" s="235" t="str">
        <f>IFERROR(VLOOKUP(AM1173,Lists!$P$2:$Q$182,2,0),"")</f>
        <v/>
      </c>
    </row>
    <row r="1174" spans="1:53" s="5" customFormat="1">
      <c r="A1174" s="6">
        <v>1168</v>
      </c>
      <c r="B1174" s="231"/>
      <c r="C1174" s="7"/>
      <c r="D1174" s="7"/>
      <c r="E1174" s="7"/>
      <c r="F1174" s="67"/>
      <c r="G1174" s="79"/>
      <c r="H1174" s="79"/>
      <c r="I1174" s="75"/>
      <c r="J1174" s="76"/>
      <c r="K1174" s="76"/>
      <c r="L1174" s="76"/>
      <c r="M1174" s="76"/>
      <c r="N1174" s="76"/>
      <c r="O1174" s="76"/>
      <c r="P1174" s="76"/>
      <c r="Q1174" s="76"/>
      <c r="R1174" s="76"/>
      <c r="S1174" s="76"/>
      <c r="T1174" s="76"/>
      <c r="U1174" s="76"/>
      <c r="V1174" s="76"/>
      <c r="W1174" s="80"/>
      <c r="X1174" s="69"/>
      <c r="Y1174" s="25"/>
      <c r="Z1174" s="25"/>
      <c r="AA1174" s="8"/>
      <c r="AB1174" s="28"/>
      <c r="AC1174" s="23"/>
      <c r="AD1174" s="8"/>
      <c r="AE1174" s="8"/>
      <c r="AF1174" s="25"/>
      <c r="AG1174" s="6"/>
      <c r="AH1174" s="23"/>
      <c r="AI1174" s="173"/>
      <c r="AJ1174" s="26"/>
      <c r="AK1174" s="23"/>
      <c r="AL1174" s="25"/>
      <c r="AM1174" s="6"/>
      <c r="AN1174" s="23"/>
      <c r="AO1174" s="247"/>
      <c r="AP1174" s="243" t="str">
        <f>IF(AD1174="UI",VLOOKUP(AB1174,'Convert Internation Units'!$A$2:$D$33,4,FALSE),IF(AB1174="Penethamate hydroiodide",0.63,IF(AB1174="Benzylpenicillin Procaine /
 Benzathine Penicillin",0.61,IF(AB1174="Benzathine Penicillin",0.61,IF(AB1174="Procaine benzylpenicillin",0.61,IF(AB1174=Prodrug!E1171,Prodrug!E1171,Prodrug!E1171))))))</f>
        <v/>
      </c>
      <c r="AQ1174" s="240" t="str">
        <f>IFERROR((((Calculations!C1171*Calculations!G1171)/Calculations!E1171)*'Data Entry'!X1174),"")</f>
        <v/>
      </c>
      <c r="AR1174" s="141" t="str">
        <f>IFERROR(VLOOKUP(AB1174,Lists!$P$2:$Q$182,2,0),"")</f>
        <v/>
      </c>
      <c r="AS1174" s="143" t="str">
        <f>IF(AI1174="UI",VLOOKUP(AG1174,'Convert Internation Units'!$A$2:$D$33,4,FALSE),IF(AG1174="Penethamate hydroiodide",0.63,IF(AG1174="Benzylpenicillin Procaine /
 Benzathine Penicillin",0.61,IF(AG1174="Benzathine Penicillin",0.61,IF(AG1174="Procaine benzylpenicillin",0.61,IF(AG1174=Prodrug!F1171,Prodrug!F1171,Prodrug!F1171))))))</f>
        <v/>
      </c>
      <c r="AT1174" s="240" t="str">
        <f>IFERROR((((Calculations!K1171*Calculations!G1171)/Calculations!E1171)*'Data Entry'!X1174),"")</f>
        <v/>
      </c>
      <c r="AU1174" s="146" t="str">
        <f>IFERROR(VLOOKUP(AG1174,Lists!$P$2:$Q$182,2,0),"")</f>
        <v/>
      </c>
      <c r="AV1174" s="143" t="str">
        <f>IF(AL1174="UI",VLOOKUP(AJ1174,'Convert Internation Units'!$A$2:$D$33,4,FALSE),IF(AJ1174="Penethamate hydroiodide",0.63,IF(AJ1174="Benzylpenicillin Procaine /
 Benzathine Penicillin",0.61,IF(AJ1174="Benzathine Penicillin",0.61,IF(AJ1174="Procaine benzylpenicillin",0.61,IF(AJ1174=Prodrug!G1171,Prodrug!G1171,Prodrug!G1171))))))</f>
        <v/>
      </c>
      <c r="AW1174" s="240" t="str">
        <f>IFERROR((((Calculations!O1171*Calculations!G1171)/Calculations!E1171)*'Data Entry'!X1174),"")</f>
        <v/>
      </c>
      <c r="AX1174" s="146" t="str">
        <f>IFERROR(VLOOKUP(AJ1174,Lists!$P$2:$Q$182,2,0),"")</f>
        <v/>
      </c>
      <c r="AY1174" s="143" t="str">
        <f>IF(AO1174="UI",VLOOKUP(AM1174,'Convert Internation Units'!$A$2:$D$33,4,FALSE),IF(AM1174="Penethamate hydroiodide",0.63,IF(AM1174="Benzylpenicillin Procaine /
 Benzathine Penicillin",0.61,IF(AM1174="Benzathine Penicillin",0.61,IF(AM1174="Procaine benzylpenicillin",0.61,IF(AM1174=Prodrug!H1171,Prodrug!H1171,Prodrug!H1171))))))</f>
        <v/>
      </c>
      <c r="AZ1174" s="240" t="str">
        <f>IFERROR((((Calculations!S1171*Calculations!G1171)/Calculations!E1171)*'Data Entry'!X1174),"")</f>
        <v/>
      </c>
      <c r="BA1174" s="146" t="str">
        <f>IFERROR(VLOOKUP(AM1174,Lists!$P$2:$Q$182,2,0),"")</f>
        <v/>
      </c>
    </row>
    <row r="1175" spans="1:53" s="5" customFormat="1">
      <c r="A1175" s="116">
        <v>1169</v>
      </c>
      <c r="B1175" s="232"/>
      <c r="C1175" s="105"/>
      <c r="D1175" s="105"/>
      <c r="E1175" s="105"/>
      <c r="F1175" s="106"/>
      <c r="G1175" s="107"/>
      <c r="H1175" s="107"/>
      <c r="I1175" s="108"/>
      <c r="J1175" s="110"/>
      <c r="K1175" s="110"/>
      <c r="L1175" s="110"/>
      <c r="M1175" s="110"/>
      <c r="N1175" s="110"/>
      <c r="O1175" s="110"/>
      <c r="P1175" s="110"/>
      <c r="Q1175" s="110"/>
      <c r="R1175" s="110"/>
      <c r="S1175" s="110"/>
      <c r="T1175" s="110"/>
      <c r="U1175" s="110"/>
      <c r="V1175" s="110"/>
      <c r="W1175" s="109"/>
      <c r="X1175" s="111"/>
      <c r="Y1175" s="112"/>
      <c r="Z1175" s="112"/>
      <c r="AA1175" s="113"/>
      <c r="AB1175" s="114"/>
      <c r="AC1175" s="115"/>
      <c r="AD1175" s="113"/>
      <c r="AE1175" s="113"/>
      <c r="AF1175" s="112"/>
      <c r="AG1175" s="116"/>
      <c r="AH1175" s="115"/>
      <c r="AI1175" s="174"/>
      <c r="AJ1175" s="104"/>
      <c r="AK1175" s="115"/>
      <c r="AL1175" s="112"/>
      <c r="AM1175" s="116"/>
      <c r="AN1175" s="115"/>
      <c r="AO1175" s="248"/>
      <c r="AP1175" s="242" t="str">
        <f>IF(AD1175="UI",VLOOKUP(AB1175,'Convert Internation Units'!$A$2:$D$33,4,FALSE),IF(AB1175="Penethamate hydroiodide",0.63,IF(AB1175="Benzylpenicillin Procaine /
 Benzathine Penicillin",0.61,IF(AB1175="Benzathine Penicillin",0.61,IF(AB1175="Procaine benzylpenicillin",0.61,IF(AB1175=Prodrug!E1172,Prodrug!E1172,Prodrug!E1172))))))</f>
        <v/>
      </c>
      <c r="AQ1175" s="239" t="str">
        <f>IFERROR((((Calculations!C1172*Calculations!G1172)/Calculations!E1172)*'Data Entry'!X1175),"")</f>
        <v/>
      </c>
      <c r="AR1175" s="234" t="str">
        <f>IFERROR(VLOOKUP(AB1175,Lists!$P$2:$Q$182,2,0),"")</f>
        <v/>
      </c>
      <c r="AS1175" s="233" t="str">
        <f>IF(AI1175="UI",VLOOKUP(AG1175,'Convert Internation Units'!$A$2:$D$33,4,FALSE),IF(AG1175="Penethamate hydroiodide",0.63,IF(AG1175="Benzylpenicillin Procaine /
 Benzathine Penicillin",0.61,IF(AG1175="Benzathine Penicillin",0.61,IF(AG1175="Procaine benzylpenicillin",0.61,IF(AG1175=Prodrug!F1172,Prodrug!F1172,Prodrug!F1172))))))</f>
        <v/>
      </c>
      <c r="AT1175" s="239" t="str">
        <f>IFERROR((((Calculations!K1172*Calculations!G1172)/Calculations!E1172)*'Data Entry'!X1175),"")</f>
        <v/>
      </c>
      <c r="AU1175" s="235" t="str">
        <f>IFERROR(VLOOKUP(AG1175,Lists!$P$2:$Q$182,2,0),"")</f>
        <v/>
      </c>
      <c r="AV1175" s="233" t="str">
        <f>IF(AL1175="UI",VLOOKUP(AJ1175,'Convert Internation Units'!$A$2:$D$33,4,FALSE),IF(AJ1175="Penethamate hydroiodide",0.63,IF(AJ1175="Benzylpenicillin Procaine /
 Benzathine Penicillin",0.61,IF(AJ1175="Benzathine Penicillin",0.61,IF(AJ1175="Procaine benzylpenicillin",0.61,IF(AJ1175=Prodrug!G1172,Prodrug!G1172,Prodrug!G1172))))))</f>
        <v/>
      </c>
      <c r="AW1175" s="239" t="str">
        <f>IFERROR((((Calculations!O1172*Calculations!G1172)/Calculations!E1172)*'Data Entry'!X1175),"")</f>
        <v/>
      </c>
      <c r="AX1175" s="235" t="str">
        <f>IFERROR(VLOOKUP(AJ1175,Lists!$P$2:$Q$182,2,0),"")</f>
        <v/>
      </c>
      <c r="AY1175" s="233" t="str">
        <f>IF(AO1175="UI",VLOOKUP(AM1175,'Convert Internation Units'!$A$2:$D$33,4,FALSE),IF(AM1175="Penethamate hydroiodide",0.63,IF(AM1175="Benzylpenicillin Procaine /
 Benzathine Penicillin",0.61,IF(AM1175="Benzathine Penicillin",0.61,IF(AM1175="Procaine benzylpenicillin",0.61,IF(AM1175=Prodrug!H1172,Prodrug!H1172,Prodrug!H1172))))))</f>
        <v/>
      </c>
      <c r="AZ1175" s="239" t="str">
        <f>IFERROR((((Calculations!S1172*Calculations!G1172)/Calculations!E1172)*'Data Entry'!X1175),"")</f>
        <v/>
      </c>
      <c r="BA1175" s="235" t="str">
        <f>IFERROR(VLOOKUP(AM1175,Lists!$P$2:$Q$182,2,0),"")</f>
        <v/>
      </c>
    </row>
    <row r="1176" spans="1:53" s="5" customFormat="1">
      <c r="A1176" s="6">
        <v>1170</v>
      </c>
      <c r="B1176" s="231"/>
      <c r="C1176" s="7"/>
      <c r="D1176" s="7"/>
      <c r="E1176" s="7"/>
      <c r="F1176" s="67"/>
      <c r="G1176" s="79"/>
      <c r="H1176" s="79"/>
      <c r="I1176" s="75"/>
      <c r="J1176" s="76"/>
      <c r="K1176" s="76"/>
      <c r="L1176" s="76"/>
      <c r="M1176" s="76"/>
      <c r="N1176" s="76"/>
      <c r="O1176" s="76"/>
      <c r="P1176" s="76"/>
      <c r="Q1176" s="76"/>
      <c r="R1176" s="76"/>
      <c r="S1176" s="76"/>
      <c r="T1176" s="76"/>
      <c r="U1176" s="76"/>
      <c r="V1176" s="76"/>
      <c r="W1176" s="80"/>
      <c r="X1176" s="69"/>
      <c r="Y1176" s="25"/>
      <c r="Z1176" s="25"/>
      <c r="AA1176" s="8"/>
      <c r="AB1176" s="28"/>
      <c r="AC1176" s="23"/>
      <c r="AD1176" s="8"/>
      <c r="AE1176" s="8"/>
      <c r="AF1176" s="25"/>
      <c r="AG1176" s="6"/>
      <c r="AH1176" s="23"/>
      <c r="AI1176" s="173"/>
      <c r="AJ1176" s="26"/>
      <c r="AK1176" s="23"/>
      <c r="AL1176" s="25"/>
      <c r="AM1176" s="6"/>
      <c r="AN1176" s="23"/>
      <c r="AO1176" s="247"/>
      <c r="AP1176" s="243" t="str">
        <f>IF(AD1176="UI",VLOOKUP(AB1176,'Convert Internation Units'!$A$2:$D$33,4,FALSE),IF(AB1176="Penethamate hydroiodide",0.63,IF(AB1176="Benzylpenicillin Procaine /
 Benzathine Penicillin",0.61,IF(AB1176="Benzathine Penicillin",0.61,IF(AB1176="Procaine benzylpenicillin",0.61,IF(AB1176=Prodrug!E1173,Prodrug!E1173,Prodrug!E1173))))))</f>
        <v/>
      </c>
      <c r="AQ1176" s="240" t="str">
        <f>IFERROR((((Calculations!C1173*Calculations!G1173)/Calculations!E1173)*'Data Entry'!X1176),"")</f>
        <v/>
      </c>
      <c r="AR1176" s="141" t="str">
        <f>IFERROR(VLOOKUP(AB1176,Lists!$P$2:$Q$182,2,0),"")</f>
        <v/>
      </c>
      <c r="AS1176" s="143" t="str">
        <f>IF(AI1176="UI",VLOOKUP(AG1176,'Convert Internation Units'!$A$2:$D$33,4,FALSE),IF(AG1176="Penethamate hydroiodide",0.63,IF(AG1176="Benzylpenicillin Procaine /
 Benzathine Penicillin",0.61,IF(AG1176="Benzathine Penicillin",0.61,IF(AG1176="Procaine benzylpenicillin",0.61,IF(AG1176=Prodrug!F1173,Prodrug!F1173,Prodrug!F1173))))))</f>
        <v/>
      </c>
      <c r="AT1176" s="240" t="str">
        <f>IFERROR((((Calculations!K1173*Calculations!G1173)/Calculations!E1173)*'Data Entry'!X1176),"")</f>
        <v/>
      </c>
      <c r="AU1176" s="146" t="str">
        <f>IFERROR(VLOOKUP(AG1176,Lists!$P$2:$Q$182,2,0),"")</f>
        <v/>
      </c>
      <c r="AV1176" s="143" t="str">
        <f>IF(AL1176="UI",VLOOKUP(AJ1176,'Convert Internation Units'!$A$2:$D$33,4,FALSE),IF(AJ1176="Penethamate hydroiodide",0.63,IF(AJ1176="Benzylpenicillin Procaine /
 Benzathine Penicillin",0.61,IF(AJ1176="Benzathine Penicillin",0.61,IF(AJ1176="Procaine benzylpenicillin",0.61,IF(AJ1176=Prodrug!G1173,Prodrug!G1173,Prodrug!G1173))))))</f>
        <v/>
      </c>
      <c r="AW1176" s="240" t="str">
        <f>IFERROR((((Calculations!O1173*Calculations!G1173)/Calculations!E1173)*'Data Entry'!X1176),"")</f>
        <v/>
      </c>
      <c r="AX1176" s="146" t="str">
        <f>IFERROR(VLOOKUP(AJ1176,Lists!$P$2:$Q$182,2,0),"")</f>
        <v/>
      </c>
      <c r="AY1176" s="143" t="str">
        <f>IF(AO1176="UI",VLOOKUP(AM1176,'Convert Internation Units'!$A$2:$D$33,4,FALSE),IF(AM1176="Penethamate hydroiodide",0.63,IF(AM1176="Benzylpenicillin Procaine /
 Benzathine Penicillin",0.61,IF(AM1176="Benzathine Penicillin",0.61,IF(AM1176="Procaine benzylpenicillin",0.61,IF(AM1176=Prodrug!H1173,Prodrug!H1173,Prodrug!H1173))))))</f>
        <v/>
      </c>
      <c r="AZ1176" s="240" t="str">
        <f>IFERROR((((Calculations!S1173*Calculations!G1173)/Calculations!E1173)*'Data Entry'!X1176),"")</f>
        <v/>
      </c>
      <c r="BA1176" s="146" t="str">
        <f>IFERROR(VLOOKUP(AM1176,Lists!$P$2:$Q$182,2,0),"")</f>
        <v/>
      </c>
    </row>
    <row r="1177" spans="1:53" s="5" customFormat="1">
      <c r="A1177" s="116">
        <v>1171</v>
      </c>
      <c r="B1177" s="232"/>
      <c r="C1177" s="105"/>
      <c r="D1177" s="105"/>
      <c r="E1177" s="105"/>
      <c r="F1177" s="106"/>
      <c r="G1177" s="107"/>
      <c r="H1177" s="107"/>
      <c r="I1177" s="108"/>
      <c r="J1177" s="110"/>
      <c r="K1177" s="110"/>
      <c r="L1177" s="110"/>
      <c r="M1177" s="110"/>
      <c r="N1177" s="110"/>
      <c r="O1177" s="110"/>
      <c r="P1177" s="110"/>
      <c r="Q1177" s="110"/>
      <c r="R1177" s="110"/>
      <c r="S1177" s="110"/>
      <c r="T1177" s="110"/>
      <c r="U1177" s="110"/>
      <c r="V1177" s="110"/>
      <c r="W1177" s="109"/>
      <c r="X1177" s="111"/>
      <c r="Y1177" s="112"/>
      <c r="Z1177" s="112"/>
      <c r="AA1177" s="113"/>
      <c r="AB1177" s="114"/>
      <c r="AC1177" s="115"/>
      <c r="AD1177" s="113"/>
      <c r="AE1177" s="113"/>
      <c r="AF1177" s="112"/>
      <c r="AG1177" s="116"/>
      <c r="AH1177" s="115"/>
      <c r="AI1177" s="174"/>
      <c r="AJ1177" s="104"/>
      <c r="AK1177" s="115"/>
      <c r="AL1177" s="112"/>
      <c r="AM1177" s="116"/>
      <c r="AN1177" s="115"/>
      <c r="AO1177" s="248"/>
      <c r="AP1177" s="242" t="str">
        <f>IF(AD1177="UI",VLOOKUP(AB1177,'Convert Internation Units'!$A$2:$D$33,4,FALSE),IF(AB1177="Penethamate hydroiodide",0.63,IF(AB1177="Benzylpenicillin Procaine /
 Benzathine Penicillin",0.61,IF(AB1177="Benzathine Penicillin",0.61,IF(AB1177="Procaine benzylpenicillin",0.61,IF(AB1177=Prodrug!E1174,Prodrug!E1174,Prodrug!E1174))))))</f>
        <v/>
      </c>
      <c r="AQ1177" s="239" t="str">
        <f>IFERROR((((Calculations!C1174*Calculations!G1174)/Calculations!E1174)*'Data Entry'!X1177),"")</f>
        <v/>
      </c>
      <c r="AR1177" s="234" t="str">
        <f>IFERROR(VLOOKUP(AB1177,Lists!$P$2:$Q$182,2,0),"")</f>
        <v/>
      </c>
      <c r="AS1177" s="233" t="str">
        <f>IF(AI1177="UI",VLOOKUP(AG1177,'Convert Internation Units'!$A$2:$D$33,4,FALSE),IF(AG1177="Penethamate hydroiodide",0.63,IF(AG1177="Benzylpenicillin Procaine /
 Benzathine Penicillin",0.61,IF(AG1177="Benzathine Penicillin",0.61,IF(AG1177="Procaine benzylpenicillin",0.61,IF(AG1177=Prodrug!F1174,Prodrug!F1174,Prodrug!F1174))))))</f>
        <v/>
      </c>
      <c r="AT1177" s="239" t="str">
        <f>IFERROR((((Calculations!K1174*Calculations!G1174)/Calculations!E1174)*'Data Entry'!X1177),"")</f>
        <v/>
      </c>
      <c r="AU1177" s="235" t="str">
        <f>IFERROR(VLOOKUP(AG1177,Lists!$P$2:$Q$182,2,0),"")</f>
        <v/>
      </c>
      <c r="AV1177" s="233" t="str">
        <f>IF(AL1177="UI",VLOOKUP(AJ1177,'Convert Internation Units'!$A$2:$D$33,4,FALSE),IF(AJ1177="Penethamate hydroiodide",0.63,IF(AJ1177="Benzylpenicillin Procaine /
 Benzathine Penicillin",0.61,IF(AJ1177="Benzathine Penicillin",0.61,IF(AJ1177="Procaine benzylpenicillin",0.61,IF(AJ1177=Prodrug!G1174,Prodrug!G1174,Prodrug!G1174))))))</f>
        <v/>
      </c>
      <c r="AW1177" s="239" t="str">
        <f>IFERROR((((Calculations!O1174*Calculations!G1174)/Calculations!E1174)*'Data Entry'!X1177),"")</f>
        <v/>
      </c>
      <c r="AX1177" s="235" t="str">
        <f>IFERROR(VLOOKUP(AJ1177,Lists!$P$2:$Q$182,2,0),"")</f>
        <v/>
      </c>
      <c r="AY1177" s="233" t="str">
        <f>IF(AO1177="UI",VLOOKUP(AM1177,'Convert Internation Units'!$A$2:$D$33,4,FALSE),IF(AM1177="Penethamate hydroiodide",0.63,IF(AM1177="Benzylpenicillin Procaine /
 Benzathine Penicillin",0.61,IF(AM1177="Benzathine Penicillin",0.61,IF(AM1177="Procaine benzylpenicillin",0.61,IF(AM1177=Prodrug!H1174,Prodrug!H1174,Prodrug!H1174))))))</f>
        <v/>
      </c>
      <c r="AZ1177" s="239" t="str">
        <f>IFERROR((((Calculations!S1174*Calculations!G1174)/Calculations!E1174)*'Data Entry'!X1177),"")</f>
        <v/>
      </c>
      <c r="BA1177" s="235" t="str">
        <f>IFERROR(VLOOKUP(AM1177,Lists!$P$2:$Q$182,2,0),"")</f>
        <v/>
      </c>
    </row>
    <row r="1178" spans="1:53" s="5" customFormat="1">
      <c r="A1178" s="6">
        <v>1172</v>
      </c>
      <c r="B1178" s="231"/>
      <c r="C1178" s="7"/>
      <c r="D1178" s="7"/>
      <c r="E1178" s="7"/>
      <c r="F1178" s="67"/>
      <c r="G1178" s="79"/>
      <c r="H1178" s="79"/>
      <c r="I1178" s="75"/>
      <c r="J1178" s="76"/>
      <c r="K1178" s="76"/>
      <c r="L1178" s="76"/>
      <c r="M1178" s="76"/>
      <c r="N1178" s="76"/>
      <c r="O1178" s="76"/>
      <c r="P1178" s="76"/>
      <c r="Q1178" s="76"/>
      <c r="R1178" s="76"/>
      <c r="S1178" s="76"/>
      <c r="T1178" s="76"/>
      <c r="U1178" s="76"/>
      <c r="V1178" s="76"/>
      <c r="W1178" s="80"/>
      <c r="X1178" s="69"/>
      <c r="Y1178" s="25"/>
      <c r="Z1178" s="25"/>
      <c r="AA1178" s="8"/>
      <c r="AB1178" s="28"/>
      <c r="AC1178" s="23"/>
      <c r="AD1178" s="8"/>
      <c r="AE1178" s="8"/>
      <c r="AF1178" s="25"/>
      <c r="AG1178" s="6"/>
      <c r="AH1178" s="23"/>
      <c r="AI1178" s="173"/>
      <c r="AJ1178" s="26"/>
      <c r="AK1178" s="23"/>
      <c r="AL1178" s="25"/>
      <c r="AM1178" s="6"/>
      <c r="AN1178" s="23"/>
      <c r="AO1178" s="247"/>
      <c r="AP1178" s="243" t="str">
        <f>IF(AD1178="UI",VLOOKUP(AB1178,'Convert Internation Units'!$A$2:$D$33,4,FALSE),IF(AB1178="Penethamate hydroiodide",0.63,IF(AB1178="Benzylpenicillin Procaine /
 Benzathine Penicillin",0.61,IF(AB1178="Benzathine Penicillin",0.61,IF(AB1178="Procaine benzylpenicillin",0.61,IF(AB1178=Prodrug!E1175,Prodrug!E1175,Prodrug!E1175))))))</f>
        <v/>
      </c>
      <c r="AQ1178" s="240" t="str">
        <f>IFERROR((((Calculations!C1175*Calculations!G1175)/Calculations!E1175)*'Data Entry'!X1178),"")</f>
        <v/>
      </c>
      <c r="AR1178" s="141" t="str">
        <f>IFERROR(VLOOKUP(AB1178,Lists!$P$2:$Q$182,2,0),"")</f>
        <v/>
      </c>
      <c r="AS1178" s="143" t="str">
        <f>IF(AI1178="UI",VLOOKUP(AG1178,'Convert Internation Units'!$A$2:$D$33,4,FALSE),IF(AG1178="Penethamate hydroiodide",0.63,IF(AG1178="Benzylpenicillin Procaine /
 Benzathine Penicillin",0.61,IF(AG1178="Benzathine Penicillin",0.61,IF(AG1178="Procaine benzylpenicillin",0.61,IF(AG1178=Prodrug!F1175,Prodrug!F1175,Prodrug!F1175))))))</f>
        <v/>
      </c>
      <c r="AT1178" s="240" t="str">
        <f>IFERROR((((Calculations!K1175*Calculations!G1175)/Calculations!E1175)*'Data Entry'!X1178),"")</f>
        <v/>
      </c>
      <c r="AU1178" s="146" t="str">
        <f>IFERROR(VLOOKUP(AG1178,Lists!$P$2:$Q$182,2,0),"")</f>
        <v/>
      </c>
      <c r="AV1178" s="143" t="str">
        <f>IF(AL1178="UI",VLOOKUP(AJ1178,'Convert Internation Units'!$A$2:$D$33,4,FALSE),IF(AJ1178="Penethamate hydroiodide",0.63,IF(AJ1178="Benzylpenicillin Procaine /
 Benzathine Penicillin",0.61,IF(AJ1178="Benzathine Penicillin",0.61,IF(AJ1178="Procaine benzylpenicillin",0.61,IF(AJ1178=Prodrug!G1175,Prodrug!G1175,Prodrug!G1175))))))</f>
        <v/>
      </c>
      <c r="AW1178" s="240" t="str">
        <f>IFERROR((((Calculations!O1175*Calculations!G1175)/Calculations!E1175)*'Data Entry'!X1178),"")</f>
        <v/>
      </c>
      <c r="AX1178" s="146" t="str">
        <f>IFERROR(VLOOKUP(AJ1178,Lists!$P$2:$Q$182,2,0),"")</f>
        <v/>
      </c>
      <c r="AY1178" s="143" t="str">
        <f>IF(AO1178="UI",VLOOKUP(AM1178,'Convert Internation Units'!$A$2:$D$33,4,FALSE),IF(AM1178="Penethamate hydroiodide",0.63,IF(AM1178="Benzylpenicillin Procaine /
 Benzathine Penicillin",0.61,IF(AM1178="Benzathine Penicillin",0.61,IF(AM1178="Procaine benzylpenicillin",0.61,IF(AM1178=Prodrug!H1175,Prodrug!H1175,Prodrug!H1175))))))</f>
        <v/>
      </c>
      <c r="AZ1178" s="240" t="str">
        <f>IFERROR((((Calculations!S1175*Calculations!G1175)/Calculations!E1175)*'Data Entry'!X1178),"")</f>
        <v/>
      </c>
      <c r="BA1178" s="146" t="str">
        <f>IFERROR(VLOOKUP(AM1178,Lists!$P$2:$Q$182,2,0),"")</f>
        <v/>
      </c>
    </row>
    <row r="1179" spans="1:53" s="5" customFormat="1">
      <c r="A1179" s="116">
        <v>1173</v>
      </c>
      <c r="B1179" s="232"/>
      <c r="C1179" s="105"/>
      <c r="D1179" s="105"/>
      <c r="E1179" s="105"/>
      <c r="F1179" s="106"/>
      <c r="G1179" s="107"/>
      <c r="H1179" s="107"/>
      <c r="I1179" s="108"/>
      <c r="J1179" s="110"/>
      <c r="K1179" s="110"/>
      <c r="L1179" s="110"/>
      <c r="M1179" s="110"/>
      <c r="N1179" s="110"/>
      <c r="O1179" s="110"/>
      <c r="P1179" s="110"/>
      <c r="Q1179" s="110"/>
      <c r="R1179" s="110"/>
      <c r="S1179" s="110"/>
      <c r="T1179" s="110"/>
      <c r="U1179" s="110"/>
      <c r="V1179" s="110"/>
      <c r="W1179" s="109"/>
      <c r="X1179" s="111"/>
      <c r="Y1179" s="112"/>
      <c r="Z1179" s="112"/>
      <c r="AA1179" s="113"/>
      <c r="AB1179" s="114"/>
      <c r="AC1179" s="115"/>
      <c r="AD1179" s="113"/>
      <c r="AE1179" s="113"/>
      <c r="AF1179" s="112"/>
      <c r="AG1179" s="116"/>
      <c r="AH1179" s="115"/>
      <c r="AI1179" s="174"/>
      <c r="AJ1179" s="104"/>
      <c r="AK1179" s="115"/>
      <c r="AL1179" s="112"/>
      <c r="AM1179" s="116"/>
      <c r="AN1179" s="115"/>
      <c r="AO1179" s="248"/>
      <c r="AP1179" s="242" t="str">
        <f>IF(AD1179="UI",VLOOKUP(AB1179,'Convert Internation Units'!$A$2:$D$33,4,FALSE),IF(AB1179="Penethamate hydroiodide",0.63,IF(AB1179="Benzylpenicillin Procaine /
 Benzathine Penicillin",0.61,IF(AB1179="Benzathine Penicillin",0.61,IF(AB1179="Procaine benzylpenicillin",0.61,IF(AB1179=Prodrug!E1176,Prodrug!E1176,Prodrug!E1176))))))</f>
        <v/>
      </c>
      <c r="AQ1179" s="239" t="str">
        <f>IFERROR((((Calculations!C1176*Calculations!G1176)/Calculations!E1176)*'Data Entry'!X1179),"")</f>
        <v/>
      </c>
      <c r="AR1179" s="234" t="str">
        <f>IFERROR(VLOOKUP(AB1179,Lists!$P$2:$Q$182,2,0),"")</f>
        <v/>
      </c>
      <c r="AS1179" s="233" t="str">
        <f>IF(AI1179="UI",VLOOKUP(AG1179,'Convert Internation Units'!$A$2:$D$33,4,FALSE),IF(AG1179="Penethamate hydroiodide",0.63,IF(AG1179="Benzylpenicillin Procaine /
 Benzathine Penicillin",0.61,IF(AG1179="Benzathine Penicillin",0.61,IF(AG1179="Procaine benzylpenicillin",0.61,IF(AG1179=Prodrug!F1176,Prodrug!F1176,Prodrug!F1176))))))</f>
        <v/>
      </c>
      <c r="AT1179" s="239" t="str">
        <f>IFERROR((((Calculations!K1176*Calculations!G1176)/Calculations!E1176)*'Data Entry'!X1179),"")</f>
        <v/>
      </c>
      <c r="AU1179" s="235" t="str">
        <f>IFERROR(VLOOKUP(AG1179,Lists!$P$2:$Q$182,2,0),"")</f>
        <v/>
      </c>
      <c r="AV1179" s="233" t="str">
        <f>IF(AL1179="UI",VLOOKUP(AJ1179,'Convert Internation Units'!$A$2:$D$33,4,FALSE),IF(AJ1179="Penethamate hydroiodide",0.63,IF(AJ1179="Benzylpenicillin Procaine /
 Benzathine Penicillin",0.61,IF(AJ1179="Benzathine Penicillin",0.61,IF(AJ1179="Procaine benzylpenicillin",0.61,IF(AJ1179=Prodrug!G1176,Prodrug!G1176,Prodrug!G1176))))))</f>
        <v/>
      </c>
      <c r="AW1179" s="239" t="str">
        <f>IFERROR((((Calculations!O1176*Calculations!G1176)/Calculations!E1176)*'Data Entry'!X1179),"")</f>
        <v/>
      </c>
      <c r="AX1179" s="235" t="str">
        <f>IFERROR(VLOOKUP(AJ1179,Lists!$P$2:$Q$182,2,0),"")</f>
        <v/>
      </c>
      <c r="AY1179" s="233" t="str">
        <f>IF(AO1179="UI",VLOOKUP(AM1179,'Convert Internation Units'!$A$2:$D$33,4,FALSE),IF(AM1179="Penethamate hydroiodide",0.63,IF(AM1179="Benzylpenicillin Procaine /
 Benzathine Penicillin",0.61,IF(AM1179="Benzathine Penicillin",0.61,IF(AM1179="Procaine benzylpenicillin",0.61,IF(AM1179=Prodrug!H1176,Prodrug!H1176,Prodrug!H1176))))))</f>
        <v/>
      </c>
      <c r="AZ1179" s="239" t="str">
        <f>IFERROR((((Calculations!S1176*Calculations!G1176)/Calculations!E1176)*'Data Entry'!X1179),"")</f>
        <v/>
      </c>
      <c r="BA1179" s="235" t="str">
        <f>IFERROR(VLOOKUP(AM1179,Lists!$P$2:$Q$182,2,0),"")</f>
        <v/>
      </c>
    </row>
    <row r="1180" spans="1:53" s="5" customFormat="1">
      <c r="A1180" s="6">
        <v>1174</v>
      </c>
      <c r="B1180" s="231"/>
      <c r="C1180" s="7"/>
      <c r="D1180" s="7"/>
      <c r="E1180" s="7"/>
      <c r="F1180" s="67"/>
      <c r="G1180" s="79"/>
      <c r="H1180" s="79"/>
      <c r="I1180" s="75"/>
      <c r="J1180" s="76"/>
      <c r="K1180" s="76"/>
      <c r="L1180" s="76"/>
      <c r="M1180" s="76"/>
      <c r="N1180" s="76"/>
      <c r="O1180" s="76"/>
      <c r="P1180" s="76"/>
      <c r="Q1180" s="76"/>
      <c r="R1180" s="76"/>
      <c r="S1180" s="76"/>
      <c r="T1180" s="76"/>
      <c r="U1180" s="76"/>
      <c r="V1180" s="76"/>
      <c r="W1180" s="80"/>
      <c r="X1180" s="69"/>
      <c r="Y1180" s="25"/>
      <c r="Z1180" s="25"/>
      <c r="AA1180" s="8"/>
      <c r="AB1180" s="28"/>
      <c r="AC1180" s="23"/>
      <c r="AD1180" s="8"/>
      <c r="AE1180" s="8"/>
      <c r="AF1180" s="25"/>
      <c r="AG1180" s="6"/>
      <c r="AH1180" s="23"/>
      <c r="AI1180" s="173"/>
      <c r="AJ1180" s="26"/>
      <c r="AK1180" s="23"/>
      <c r="AL1180" s="25"/>
      <c r="AM1180" s="6"/>
      <c r="AN1180" s="23"/>
      <c r="AO1180" s="247"/>
      <c r="AP1180" s="243" t="str">
        <f>IF(AD1180="UI",VLOOKUP(AB1180,'Convert Internation Units'!$A$2:$D$33,4,FALSE),IF(AB1180="Penethamate hydroiodide",0.63,IF(AB1180="Benzylpenicillin Procaine /
 Benzathine Penicillin",0.61,IF(AB1180="Benzathine Penicillin",0.61,IF(AB1180="Procaine benzylpenicillin",0.61,IF(AB1180=Prodrug!E1177,Prodrug!E1177,Prodrug!E1177))))))</f>
        <v/>
      </c>
      <c r="AQ1180" s="240" t="str">
        <f>IFERROR((((Calculations!C1177*Calculations!G1177)/Calculations!E1177)*'Data Entry'!X1180),"")</f>
        <v/>
      </c>
      <c r="AR1180" s="141" t="str">
        <f>IFERROR(VLOOKUP(AB1180,Lists!$P$2:$Q$182,2,0),"")</f>
        <v/>
      </c>
      <c r="AS1180" s="143" t="str">
        <f>IF(AI1180="UI",VLOOKUP(AG1180,'Convert Internation Units'!$A$2:$D$33,4,FALSE),IF(AG1180="Penethamate hydroiodide",0.63,IF(AG1180="Benzylpenicillin Procaine /
 Benzathine Penicillin",0.61,IF(AG1180="Benzathine Penicillin",0.61,IF(AG1180="Procaine benzylpenicillin",0.61,IF(AG1180=Prodrug!F1177,Prodrug!F1177,Prodrug!F1177))))))</f>
        <v/>
      </c>
      <c r="AT1180" s="240" t="str">
        <f>IFERROR((((Calculations!K1177*Calculations!G1177)/Calculations!E1177)*'Data Entry'!X1180),"")</f>
        <v/>
      </c>
      <c r="AU1180" s="146" t="str">
        <f>IFERROR(VLOOKUP(AG1180,Lists!$P$2:$Q$182,2,0),"")</f>
        <v/>
      </c>
      <c r="AV1180" s="143" t="str">
        <f>IF(AL1180="UI",VLOOKUP(AJ1180,'Convert Internation Units'!$A$2:$D$33,4,FALSE),IF(AJ1180="Penethamate hydroiodide",0.63,IF(AJ1180="Benzylpenicillin Procaine /
 Benzathine Penicillin",0.61,IF(AJ1180="Benzathine Penicillin",0.61,IF(AJ1180="Procaine benzylpenicillin",0.61,IF(AJ1180=Prodrug!G1177,Prodrug!G1177,Prodrug!G1177))))))</f>
        <v/>
      </c>
      <c r="AW1180" s="240" t="str">
        <f>IFERROR((((Calculations!O1177*Calculations!G1177)/Calculations!E1177)*'Data Entry'!X1180),"")</f>
        <v/>
      </c>
      <c r="AX1180" s="146" t="str">
        <f>IFERROR(VLOOKUP(AJ1180,Lists!$P$2:$Q$182,2,0),"")</f>
        <v/>
      </c>
      <c r="AY1180" s="143" t="str">
        <f>IF(AO1180="UI",VLOOKUP(AM1180,'Convert Internation Units'!$A$2:$D$33,4,FALSE),IF(AM1180="Penethamate hydroiodide",0.63,IF(AM1180="Benzylpenicillin Procaine /
 Benzathine Penicillin",0.61,IF(AM1180="Benzathine Penicillin",0.61,IF(AM1180="Procaine benzylpenicillin",0.61,IF(AM1180=Prodrug!H1177,Prodrug!H1177,Prodrug!H1177))))))</f>
        <v/>
      </c>
      <c r="AZ1180" s="240" t="str">
        <f>IFERROR((((Calculations!S1177*Calculations!G1177)/Calculations!E1177)*'Data Entry'!X1180),"")</f>
        <v/>
      </c>
      <c r="BA1180" s="146" t="str">
        <f>IFERROR(VLOOKUP(AM1180,Lists!$P$2:$Q$182,2,0),"")</f>
        <v/>
      </c>
    </row>
    <row r="1181" spans="1:53" s="5" customFormat="1">
      <c r="A1181" s="116">
        <v>1175</v>
      </c>
      <c r="B1181" s="232"/>
      <c r="C1181" s="105"/>
      <c r="D1181" s="105"/>
      <c r="E1181" s="105"/>
      <c r="F1181" s="106"/>
      <c r="G1181" s="107"/>
      <c r="H1181" s="107"/>
      <c r="I1181" s="108"/>
      <c r="J1181" s="110"/>
      <c r="K1181" s="110"/>
      <c r="L1181" s="110"/>
      <c r="M1181" s="110"/>
      <c r="N1181" s="110"/>
      <c r="O1181" s="110"/>
      <c r="P1181" s="110"/>
      <c r="Q1181" s="110"/>
      <c r="R1181" s="110"/>
      <c r="S1181" s="110"/>
      <c r="T1181" s="110"/>
      <c r="U1181" s="110"/>
      <c r="V1181" s="110"/>
      <c r="W1181" s="109"/>
      <c r="X1181" s="111"/>
      <c r="Y1181" s="112"/>
      <c r="Z1181" s="112"/>
      <c r="AA1181" s="113"/>
      <c r="AB1181" s="114"/>
      <c r="AC1181" s="115"/>
      <c r="AD1181" s="113"/>
      <c r="AE1181" s="113"/>
      <c r="AF1181" s="112"/>
      <c r="AG1181" s="116"/>
      <c r="AH1181" s="115"/>
      <c r="AI1181" s="174"/>
      <c r="AJ1181" s="104"/>
      <c r="AK1181" s="115"/>
      <c r="AL1181" s="112"/>
      <c r="AM1181" s="116"/>
      <c r="AN1181" s="115"/>
      <c r="AO1181" s="248"/>
      <c r="AP1181" s="242" t="str">
        <f>IF(AD1181="UI",VLOOKUP(AB1181,'Convert Internation Units'!$A$2:$D$33,4,FALSE),IF(AB1181="Penethamate hydroiodide",0.63,IF(AB1181="Benzylpenicillin Procaine /
 Benzathine Penicillin",0.61,IF(AB1181="Benzathine Penicillin",0.61,IF(AB1181="Procaine benzylpenicillin",0.61,IF(AB1181=Prodrug!E1178,Prodrug!E1178,Prodrug!E1178))))))</f>
        <v/>
      </c>
      <c r="AQ1181" s="239" t="str">
        <f>IFERROR((((Calculations!C1178*Calculations!G1178)/Calculations!E1178)*'Data Entry'!X1181),"")</f>
        <v/>
      </c>
      <c r="AR1181" s="234" t="str">
        <f>IFERROR(VLOOKUP(AB1181,Lists!$P$2:$Q$182,2,0),"")</f>
        <v/>
      </c>
      <c r="AS1181" s="233" t="str">
        <f>IF(AI1181="UI",VLOOKUP(AG1181,'Convert Internation Units'!$A$2:$D$33,4,FALSE),IF(AG1181="Penethamate hydroiodide",0.63,IF(AG1181="Benzylpenicillin Procaine /
 Benzathine Penicillin",0.61,IF(AG1181="Benzathine Penicillin",0.61,IF(AG1181="Procaine benzylpenicillin",0.61,IF(AG1181=Prodrug!F1178,Prodrug!F1178,Prodrug!F1178))))))</f>
        <v/>
      </c>
      <c r="AT1181" s="239" t="str">
        <f>IFERROR((((Calculations!K1178*Calculations!G1178)/Calculations!E1178)*'Data Entry'!X1181),"")</f>
        <v/>
      </c>
      <c r="AU1181" s="235" t="str">
        <f>IFERROR(VLOOKUP(AG1181,Lists!$P$2:$Q$182,2,0),"")</f>
        <v/>
      </c>
      <c r="AV1181" s="233" t="str">
        <f>IF(AL1181="UI",VLOOKUP(AJ1181,'Convert Internation Units'!$A$2:$D$33,4,FALSE),IF(AJ1181="Penethamate hydroiodide",0.63,IF(AJ1181="Benzylpenicillin Procaine /
 Benzathine Penicillin",0.61,IF(AJ1181="Benzathine Penicillin",0.61,IF(AJ1181="Procaine benzylpenicillin",0.61,IF(AJ1181=Prodrug!G1178,Prodrug!G1178,Prodrug!G1178))))))</f>
        <v/>
      </c>
      <c r="AW1181" s="239" t="str">
        <f>IFERROR((((Calculations!O1178*Calculations!G1178)/Calculations!E1178)*'Data Entry'!X1181),"")</f>
        <v/>
      </c>
      <c r="AX1181" s="235" t="str">
        <f>IFERROR(VLOOKUP(AJ1181,Lists!$P$2:$Q$182,2,0),"")</f>
        <v/>
      </c>
      <c r="AY1181" s="233" t="str">
        <f>IF(AO1181="UI",VLOOKUP(AM1181,'Convert Internation Units'!$A$2:$D$33,4,FALSE),IF(AM1181="Penethamate hydroiodide",0.63,IF(AM1181="Benzylpenicillin Procaine /
 Benzathine Penicillin",0.61,IF(AM1181="Benzathine Penicillin",0.61,IF(AM1181="Procaine benzylpenicillin",0.61,IF(AM1181=Prodrug!H1178,Prodrug!H1178,Prodrug!H1178))))))</f>
        <v/>
      </c>
      <c r="AZ1181" s="239" t="str">
        <f>IFERROR((((Calculations!S1178*Calculations!G1178)/Calculations!E1178)*'Data Entry'!X1181),"")</f>
        <v/>
      </c>
      <c r="BA1181" s="235" t="str">
        <f>IFERROR(VLOOKUP(AM1181,Lists!$P$2:$Q$182,2,0),"")</f>
        <v/>
      </c>
    </row>
    <row r="1182" spans="1:53" s="5" customFormat="1">
      <c r="A1182" s="6">
        <v>1176</v>
      </c>
      <c r="B1182" s="231"/>
      <c r="C1182" s="7"/>
      <c r="D1182" s="7"/>
      <c r="E1182" s="7"/>
      <c r="F1182" s="67"/>
      <c r="G1182" s="79"/>
      <c r="H1182" s="79"/>
      <c r="I1182" s="75"/>
      <c r="J1182" s="76"/>
      <c r="K1182" s="76"/>
      <c r="L1182" s="76"/>
      <c r="M1182" s="76"/>
      <c r="N1182" s="76"/>
      <c r="O1182" s="76"/>
      <c r="P1182" s="76"/>
      <c r="Q1182" s="76"/>
      <c r="R1182" s="76"/>
      <c r="S1182" s="76"/>
      <c r="T1182" s="76"/>
      <c r="U1182" s="76"/>
      <c r="V1182" s="76"/>
      <c r="W1182" s="80"/>
      <c r="X1182" s="69"/>
      <c r="Y1182" s="25"/>
      <c r="Z1182" s="25"/>
      <c r="AA1182" s="8"/>
      <c r="AB1182" s="28"/>
      <c r="AC1182" s="23"/>
      <c r="AD1182" s="8"/>
      <c r="AE1182" s="8"/>
      <c r="AF1182" s="25"/>
      <c r="AG1182" s="6"/>
      <c r="AH1182" s="23"/>
      <c r="AI1182" s="173"/>
      <c r="AJ1182" s="26"/>
      <c r="AK1182" s="23"/>
      <c r="AL1182" s="25"/>
      <c r="AM1182" s="6"/>
      <c r="AN1182" s="23"/>
      <c r="AO1182" s="247"/>
      <c r="AP1182" s="243" t="str">
        <f>IF(AD1182="UI",VLOOKUP(AB1182,'Convert Internation Units'!$A$2:$D$33,4,FALSE),IF(AB1182="Penethamate hydroiodide",0.63,IF(AB1182="Benzylpenicillin Procaine /
 Benzathine Penicillin",0.61,IF(AB1182="Benzathine Penicillin",0.61,IF(AB1182="Procaine benzylpenicillin",0.61,IF(AB1182=Prodrug!E1179,Prodrug!E1179,Prodrug!E1179))))))</f>
        <v/>
      </c>
      <c r="AQ1182" s="240" t="str">
        <f>IFERROR((((Calculations!C1179*Calculations!G1179)/Calculations!E1179)*'Data Entry'!X1182),"")</f>
        <v/>
      </c>
      <c r="AR1182" s="141" t="str">
        <f>IFERROR(VLOOKUP(AB1182,Lists!$P$2:$Q$182,2,0),"")</f>
        <v/>
      </c>
      <c r="AS1182" s="143" t="str">
        <f>IF(AI1182="UI",VLOOKUP(AG1182,'Convert Internation Units'!$A$2:$D$33,4,FALSE),IF(AG1182="Penethamate hydroiodide",0.63,IF(AG1182="Benzylpenicillin Procaine /
 Benzathine Penicillin",0.61,IF(AG1182="Benzathine Penicillin",0.61,IF(AG1182="Procaine benzylpenicillin",0.61,IF(AG1182=Prodrug!F1179,Prodrug!F1179,Prodrug!F1179))))))</f>
        <v/>
      </c>
      <c r="AT1182" s="240" t="str">
        <f>IFERROR((((Calculations!K1179*Calculations!G1179)/Calculations!E1179)*'Data Entry'!X1182),"")</f>
        <v/>
      </c>
      <c r="AU1182" s="146" t="str">
        <f>IFERROR(VLOOKUP(AG1182,Lists!$P$2:$Q$182,2,0),"")</f>
        <v/>
      </c>
      <c r="AV1182" s="143" t="str">
        <f>IF(AL1182="UI",VLOOKUP(AJ1182,'Convert Internation Units'!$A$2:$D$33,4,FALSE),IF(AJ1182="Penethamate hydroiodide",0.63,IF(AJ1182="Benzylpenicillin Procaine /
 Benzathine Penicillin",0.61,IF(AJ1182="Benzathine Penicillin",0.61,IF(AJ1182="Procaine benzylpenicillin",0.61,IF(AJ1182=Prodrug!G1179,Prodrug!G1179,Prodrug!G1179))))))</f>
        <v/>
      </c>
      <c r="AW1182" s="240" t="str">
        <f>IFERROR((((Calculations!O1179*Calculations!G1179)/Calculations!E1179)*'Data Entry'!X1182),"")</f>
        <v/>
      </c>
      <c r="AX1182" s="146" t="str">
        <f>IFERROR(VLOOKUP(AJ1182,Lists!$P$2:$Q$182,2,0),"")</f>
        <v/>
      </c>
      <c r="AY1182" s="143" t="str">
        <f>IF(AO1182="UI",VLOOKUP(AM1182,'Convert Internation Units'!$A$2:$D$33,4,FALSE),IF(AM1182="Penethamate hydroiodide",0.63,IF(AM1182="Benzylpenicillin Procaine /
 Benzathine Penicillin",0.61,IF(AM1182="Benzathine Penicillin",0.61,IF(AM1182="Procaine benzylpenicillin",0.61,IF(AM1182=Prodrug!H1179,Prodrug!H1179,Prodrug!H1179))))))</f>
        <v/>
      </c>
      <c r="AZ1182" s="240" t="str">
        <f>IFERROR((((Calculations!S1179*Calculations!G1179)/Calculations!E1179)*'Data Entry'!X1182),"")</f>
        <v/>
      </c>
      <c r="BA1182" s="146" t="str">
        <f>IFERROR(VLOOKUP(AM1182,Lists!$P$2:$Q$182,2,0),"")</f>
        <v/>
      </c>
    </row>
    <row r="1183" spans="1:53" s="5" customFormat="1">
      <c r="A1183" s="116">
        <v>1177</v>
      </c>
      <c r="B1183" s="232"/>
      <c r="C1183" s="105"/>
      <c r="D1183" s="105"/>
      <c r="E1183" s="105"/>
      <c r="F1183" s="106"/>
      <c r="G1183" s="107"/>
      <c r="H1183" s="107"/>
      <c r="I1183" s="108"/>
      <c r="J1183" s="110"/>
      <c r="K1183" s="110"/>
      <c r="L1183" s="110"/>
      <c r="M1183" s="110"/>
      <c r="N1183" s="110"/>
      <c r="O1183" s="110"/>
      <c r="P1183" s="110"/>
      <c r="Q1183" s="110"/>
      <c r="R1183" s="110"/>
      <c r="S1183" s="110"/>
      <c r="T1183" s="110"/>
      <c r="U1183" s="110"/>
      <c r="V1183" s="110"/>
      <c r="W1183" s="109"/>
      <c r="X1183" s="111"/>
      <c r="Y1183" s="112"/>
      <c r="Z1183" s="112"/>
      <c r="AA1183" s="113"/>
      <c r="AB1183" s="114"/>
      <c r="AC1183" s="115"/>
      <c r="AD1183" s="113"/>
      <c r="AE1183" s="113"/>
      <c r="AF1183" s="112"/>
      <c r="AG1183" s="116"/>
      <c r="AH1183" s="115"/>
      <c r="AI1183" s="174"/>
      <c r="AJ1183" s="104"/>
      <c r="AK1183" s="115"/>
      <c r="AL1183" s="112"/>
      <c r="AM1183" s="116"/>
      <c r="AN1183" s="115"/>
      <c r="AO1183" s="248"/>
      <c r="AP1183" s="242" t="str">
        <f>IF(AD1183="UI",VLOOKUP(AB1183,'Convert Internation Units'!$A$2:$D$33,4,FALSE),IF(AB1183="Penethamate hydroiodide",0.63,IF(AB1183="Benzylpenicillin Procaine /
 Benzathine Penicillin",0.61,IF(AB1183="Benzathine Penicillin",0.61,IF(AB1183="Procaine benzylpenicillin",0.61,IF(AB1183=Prodrug!E1180,Prodrug!E1180,Prodrug!E1180))))))</f>
        <v/>
      </c>
      <c r="AQ1183" s="239" t="str">
        <f>IFERROR((((Calculations!C1180*Calculations!G1180)/Calculations!E1180)*'Data Entry'!X1183),"")</f>
        <v/>
      </c>
      <c r="AR1183" s="234" t="str">
        <f>IFERROR(VLOOKUP(AB1183,Lists!$P$2:$Q$182,2,0),"")</f>
        <v/>
      </c>
      <c r="AS1183" s="233" t="str">
        <f>IF(AI1183="UI",VLOOKUP(AG1183,'Convert Internation Units'!$A$2:$D$33,4,FALSE),IF(AG1183="Penethamate hydroiodide",0.63,IF(AG1183="Benzylpenicillin Procaine /
 Benzathine Penicillin",0.61,IF(AG1183="Benzathine Penicillin",0.61,IF(AG1183="Procaine benzylpenicillin",0.61,IF(AG1183=Prodrug!F1180,Prodrug!F1180,Prodrug!F1180))))))</f>
        <v/>
      </c>
      <c r="AT1183" s="239" t="str">
        <f>IFERROR((((Calculations!K1180*Calculations!G1180)/Calculations!E1180)*'Data Entry'!X1183),"")</f>
        <v/>
      </c>
      <c r="AU1183" s="235" t="str">
        <f>IFERROR(VLOOKUP(AG1183,Lists!$P$2:$Q$182,2,0),"")</f>
        <v/>
      </c>
      <c r="AV1183" s="233" t="str">
        <f>IF(AL1183="UI",VLOOKUP(AJ1183,'Convert Internation Units'!$A$2:$D$33,4,FALSE),IF(AJ1183="Penethamate hydroiodide",0.63,IF(AJ1183="Benzylpenicillin Procaine /
 Benzathine Penicillin",0.61,IF(AJ1183="Benzathine Penicillin",0.61,IF(AJ1183="Procaine benzylpenicillin",0.61,IF(AJ1183=Prodrug!G1180,Prodrug!G1180,Prodrug!G1180))))))</f>
        <v/>
      </c>
      <c r="AW1183" s="239" t="str">
        <f>IFERROR((((Calculations!O1180*Calculations!G1180)/Calculations!E1180)*'Data Entry'!X1183),"")</f>
        <v/>
      </c>
      <c r="AX1183" s="235" t="str">
        <f>IFERROR(VLOOKUP(AJ1183,Lists!$P$2:$Q$182,2,0),"")</f>
        <v/>
      </c>
      <c r="AY1183" s="233" t="str">
        <f>IF(AO1183="UI",VLOOKUP(AM1183,'Convert Internation Units'!$A$2:$D$33,4,FALSE),IF(AM1183="Penethamate hydroiodide",0.63,IF(AM1183="Benzylpenicillin Procaine /
 Benzathine Penicillin",0.61,IF(AM1183="Benzathine Penicillin",0.61,IF(AM1183="Procaine benzylpenicillin",0.61,IF(AM1183=Prodrug!H1180,Prodrug!H1180,Prodrug!H1180))))))</f>
        <v/>
      </c>
      <c r="AZ1183" s="239" t="str">
        <f>IFERROR((((Calculations!S1180*Calculations!G1180)/Calculations!E1180)*'Data Entry'!X1183),"")</f>
        <v/>
      </c>
      <c r="BA1183" s="235" t="str">
        <f>IFERROR(VLOOKUP(AM1183,Lists!$P$2:$Q$182,2,0),"")</f>
        <v/>
      </c>
    </row>
    <row r="1184" spans="1:53" s="5" customFormat="1">
      <c r="A1184" s="6">
        <v>1178</v>
      </c>
      <c r="B1184" s="231"/>
      <c r="C1184" s="7"/>
      <c r="D1184" s="7"/>
      <c r="E1184" s="7"/>
      <c r="F1184" s="67"/>
      <c r="G1184" s="79"/>
      <c r="H1184" s="79"/>
      <c r="I1184" s="75"/>
      <c r="J1184" s="76"/>
      <c r="K1184" s="76"/>
      <c r="L1184" s="76"/>
      <c r="M1184" s="76"/>
      <c r="N1184" s="76"/>
      <c r="O1184" s="76"/>
      <c r="P1184" s="76"/>
      <c r="Q1184" s="76"/>
      <c r="R1184" s="76"/>
      <c r="S1184" s="76"/>
      <c r="T1184" s="76"/>
      <c r="U1184" s="76"/>
      <c r="V1184" s="76"/>
      <c r="W1184" s="80"/>
      <c r="X1184" s="69"/>
      <c r="Y1184" s="25"/>
      <c r="Z1184" s="25"/>
      <c r="AA1184" s="8"/>
      <c r="AB1184" s="28"/>
      <c r="AC1184" s="23"/>
      <c r="AD1184" s="8"/>
      <c r="AE1184" s="8"/>
      <c r="AF1184" s="25"/>
      <c r="AG1184" s="6"/>
      <c r="AH1184" s="23"/>
      <c r="AI1184" s="173"/>
      <c r="AJ1184" s="26"/>
      <c r="AK1184" s="23"/>
      <c r="AL1184" s="25"/>
      <c r="AM1184" s="6"/>
      <c r="AN1184" s="23"/>
      <c r="AO1184" s="247"/>
      <c r="AP1184" s="243" t="str">
        <f>IF(AD1184="UI",VLOOKUP(AB1184,'Convert Internation Units'!$A$2:$D$33,4,FALSE),IF(AB1184="Penethamate hydroiodide",0.63,IF(AB1184="Benzylpenicillin Procaine /
 Benzathine Penicillin",0.61,IF(AB1184="Benzathine Penicillin",0.61,IF(AB1184="Procaine benzylpenicillin",0.61,IF(AB1184=Prodrug!E1181,Prodrug!E1181,Prodrug!E1181))))))</f>
        <v/>
      </c>
      <c r="AQ1184" s="240" t="str">
        <f>IFERROR((((Calculations!C1181*Calculations!G1181)/Calculations!E1181)*'Data Entry'!X1184),"")</f>
        <v/>
      </c>
      <c r="AR1184" s="141" t="str">
        <f>IFERROR(VLOOKUP(AB1184,Lists!$P$2:$Q$182,2,0),"")</f>
        <v/>
      </c>
      <c r="AS1184" s="143" t="str">
        <f>IF(AI1184="UI",VLOOKUP(AG1184,'Convert Internation Units'!$A$2:$D$33,4,FALSE),IF(AG1184="Penethamate hydroiodide",0.63,IF(AG1184="Benzylpenicillin Procaine /
 Benzathine Penicillin",0.61,IF(AG1184="Benzathine Penicillin",0.61,IF(AG1184="Procaine benzylpenicillin",0.61,IF(AG1184=Prodrug!F1181,Prodrug!F1181,Prodrug!F1181))))))</f>
        <v/>
      </c>
      <c r="AT1184" s="240" t="str">
        <f>IFERROR((((Calculations!K1181*Calculations!G1181)/Calculations!E1181)*'Data Entry'!X1184),"")</f>
        <v/>
      </c>
      <c r="AU1184" s="146" t="str">
        <f>IFERROR(VLOOKUP(AG1184,Lists!$P$2:$Q$182,2,0),"")</f>
        <v/>
      </c>
      <c r="AV1184" s="143" t="str">
        <f>IF(AL1184="UI",VLOOKUP(AJ1184,'Convert Internation Units'!$A$2:$D$33,4,FALSE),IF(AJ1184="Penethamate hydroiodide",0.63,IF(AJ1184="Benzylpenicillin Procaine /
 Benzathine Penicillin",0.61,IF(AJ1184="Benzathine Penicillin",0.61,IF(AJ1184="Procaine benzylpenicillin",0.61,IF(AJ1184=Prodrug!G1181,Prodrug!G1181,Prodrug!G1181))))))</f>
        <v/>
      </c>
      <c r="AW1184" s="240" t="str">
        <f>IFERROR((((Calculations!O1181*Calculations!G1181)/Calculations!E1181)*'Data Entry'!X1184),"")</f>
        <v/>
      </c>
      <c r="AX1184" s="146" t="str">
        <f>IFERROR(VLOOKUP(AJ1184,Lists!$P$2:$Q$182,2,0),"")</f>
        <v/>
      </c>
      <c r="AY1184" s="143" t="str">
        <f>IF(AO1184="UI",VLOOKUP(AM1184,'Convert Internation Units'!$A$2:$D$33,4,FALSE),IF(AM1184="Penethamate hydroiodide",0.63,IF(AM1184="Benzylpenicillin Procaine /
 Benzathine Penicillin",0.61,IF(AM1184="Benzathine Penicillin",0.61,IF(AM1184="Procaine benzylpenicillin",0.61,IF(AM1184=Prodrug!H1181,Prodrug!H1181,Prodrug!H1181))))))</f>
        <v/>
      </c>
      <c r="AZ1184" s="240" t="str">
        <f>IFERROR((((Calculations!S1181*Calculations!G1181)/Calculations!E1181)*'Data Entry'!X1184),"")</f>
        <v/>
      </c>
      <c r="BA1184" s="146" t="str">
        <f>IFERROR(VLOOKUP(AM1184,Lists!$P$2:$Q$182,2,0),"")</f>
        <v/>
      </c>
    </row>
    <row r="1185" spans="1:53" s="5" customFormat="1">
      <c r="A1185" s="116">
        <v>1179</v>
      </c>
      <c r="B1185" s="232"/>
      <c r="C1185" s="105"/>
      <c r="D1185" s="105"/>
      <c r="E1185" s="105"/>
      <c r="F1185" s="106"/>
      <c r="G1185" s="107"/>
      <c r="H1185" s="107"/>
      <c r="I1185" s="108"/>
      <c r="J1185" s="110"/>
      <c r="K1185" s="110"/>
      <c r="L1185" s="110"/>
      <c r="M1185" s="110"/>
      <c r="N1185" s="110"/>
      <c r="O1185" s="110"/>
      <c r="P1185" s="110"/>
      <c r="Q1185" s="110"/>
      <c r="R1185" s="110"/>
      <c r="S1185" s="110"/>
      <c r="T1185" s="110"/>
      <c r="U1185" s="110"/>
      <c r="V1185" s="110"/>
      <c r="W1185" s="109"/>
      <c r="X1185" s="111"/>
      <c r="Y1185" s="112"/>
      <c r="Z1185" s="112"/>
      <c r="AA1185" s="113"/>
      <c r="AB1185" s="114"/>
      <c r="AC1185" s="115"/>
      <c r="AD1185" s="113"/>
      <c r="AE1185" s="113"/>
      <c r="AF1185" s="112"/>
      <c r="AG1185" s="116"/>
      <c r="AH1185" s="115"/>
      <c r="AI1185" s="174"/>
      <c r="AJ1185" s="104"/>
      <c r="AK1185" s="115"/>
      <c r="AL1185" s="112"/>
      <c r="AM1185" s="116"/>
      <c r="AN1185" s="115"/>
      <c r="AO1185" s="248"/>
      <c r="AP1185" s="242" t="str">
        <f>IF(AD1185="UI",VLOOKUP(AB1185,'Convert Internation Units'!$A$2:$D$33,4,FALSE),IF(AB1185="Penethamate hydroiodide",0.63,IF(AB1185="Benzylpenicillin Procaine /
 Benzathine Penicillin",0.61,IF(AB1185="Benzathine Penicillin",0.61,IF(AB1185="Procaine benzylpenicillin",0.61,IF(AB1185=Prodrug!E1182,Prodrug!E1182,Prodrug!E1182))))))</f>
        <v/>
      </c>
      <c r="AQ1185" s="239" t="str">
        <f>IFERROR((((Calculations!C1182*Calculations!G1182)/Calculations!E1182)*'Data Entry'!X1185),"")</f>
        <v/>
      </c>
      <c r="AR1185" s="234" t="str">
        <f>IFERROR(VLOOKUP(AB1185,Lists!$P$2:$Q$182,2,0),"")</f>
        <v/>
      </c>
      <c r="AS1185" s="233" t="str">
        <f>IF(AI1185="UI",VLOOKUP(AG1185,'Convert Internation Units'!$A$2:$D$33,4,FALSE),IF(AG1185="Penethamate hydroiodide",0.63,IF(AG1185="Benzylpenicillin Procaine /
 Benzathine Penicillin",0.61,IF(AG1185="Benzathine Penicillin",0.61,IF(AG1185="Procaine benzylpenicillin",0.61,IF(AG1185=Prodrug!F1182,Prodrug!F1182,Prodrug!F1182))))))</f>
        <v/>
      </c>
      <c r="AT1185" s="239" t="str">
        <f>IFERROR((((Calculations!K1182*Calculations!G1182)/Calculations!E1182)*'Data Entry'!X1185),"")</f>
        <v/>
      </c>
      <c r="AU1185" s="235" t="str">
        <f>IFERROR(VLOOKUP(AG1185,Lists!$P$2:$Q$182,2,0),"")</f>
        <v/>
      </c>
      <c r="AV1185" s="233" t="str">
        <f>IF(AL1185="UI",VLOOKUP(AJ1185,'Convert Internation Units'!$A$2:$D$33,4,FALSE),IF(AJ1185="Penethamate hydroiodide",0.63,IF(AJ1185="Benzylpenicillin Procaine /
 Benzathine Penicillin",0.61,IF(AJ1185="Benzathine Penicillin",0.61,IF(AJ1185="Procaine benzylpenicillin",0.61,IF(AJ1185=Prodrug!G1182,Prodrug!G1182,Prodrug!G1182))))))</f>
        <v/>
      </c>
      <c r="AW1185" s="239" t="str">
        <f>IFERROR((((Calculations!O1182*Calculations!G1182)/Calculations!E1182)*'Data Entry'!X1185),"")</f>
        <v/>
      </c>
      <c r="AX1185" s="235" t="str">
        <f>IFERROR(VLOOKUP(AJ1185,Lists!$P$2:$Q$182,2,0),"")</f>
        <v/>
      </c>
      <c r="AY1185" s="233" t="str">
        <f>IF(AO1185="UI",VLOOKUP(AM1185,'Convert Internation Units'!$A$2:$D$33,4,FALSE),IF(AM1185="Penethamate hydroiodide",0.63,IF(AM1185="Benzylpenicillin Procaine /
 Benzathine Penicillin",0.61,IF(AM1185="Benzathine Penicillin",0.61,IF(AM1185="Procaine benzylpenicillin",0.61,IF(AM1185=Prodrug!H1182,Prodrug!H1182,Prodrug!H1182))))))</f>
        <v/>
      </c>
      <c r="AZ1185" s="239" t="str">
        <f>IFERROR((((Calculations!S1182*Calculations!G1182)/Calculations!E1182)*'Data Entry'!X1185),"")</f>
        <v/>
      </c>
      <c r="BA1185" s="235" t="str">
        <f>IFERROR(VLOOKUP(AM1185,Lists!$P$2:$Q$182,2,0),"")</f>
        <v/>
      </c>
    </row>
    <row r="1186" spans="1:53" s="5" customFormat="1">
      <c r="A1186" s="6">
        <v>1180</v>
      </c>
      <c r="B1186" s="231"/>
      <c r="C1186" s="7"/>
      <c r="D1186" s="7"/>
      <c r="E1186" s="7"/>
      <c r="F1186" s="67"/>
      <c r="G1186" s="79"/>
      <c r="H1186" s="79"/>
      <c r="I1186" s="75"/>
      <c r="J1186" s="76"/>
      <c r="K1186" s="76"/>
      <c r="L1186" s="76"/>
      <c r="M1186" s="76"/>
      <c r="N1186" s="76"/>
      <c r="O1186" s="76"/>
      <c r="P1186" s="76"/>
      <c r="Q1186" s="76"/>
      <c r="R1186" s="76"/>
      <c r="S1186" s="76"/>
      <c r="T1186" s="76"/>
      <c r="U1186" s="76"/>
      <c r="V1186" s="76"/>
      <c r="W1186" s="80"/>
      <c r="X1186" s="69"/>
      <c r="Y1186" s="25"/>
      <c r="Z1186" s="25"/>
      <c r="AA1186" s="8"/>
      <c r="AB1186" s="28"/>
      <c r="AC1186" s="23"/>
      <c r="AD1186" s="8"/>
      <c r="AE1186" s="8"/>
      <c r="AF1186" s="25"/>
      <c r="AG1186" s="6"/>
      <c r="AH1186" s="23"/>
      <c r="AI1186" s="173"/>
      <c r="AJ1186" s="26"/>
      <c r="AK1186" s="23"/>
      <c r="AL1186" s="25"/>
      <c r="AM1186" s="6"/>
      <c r="AN1186" s="23"/>
      <c r="AO1186" s="247"/>
      <c r="AP1186" s="243" t="str">
        <f>IF(AD1186="UI",VLOOKUP(AB1186,'Convert Internation Units'!$A$2:$D$33,4,FALSE),IF(AB1186="Penethamate hydroiodide",0.63,IF(AB1186="Benzylpenicillin Procaine /
 Benzathine Penicillin",0.61,IF(AB1186="Benzathine Penicillin",0.61,IF(AB1186="Procaine benzylpenicillin",0.61,IF(AB1186=Prodrug!E1183,Prodrug!E1183,Prodrug!E1183))))))</f>
        <v/>
      </c>
      <c r="AQ1186" s="240" t="str">
        <f>IFERROR((((Calculations!C1183*Calculations!G1183)/Calculations!E1183)*'Data Entry'!X1186),"")</f>
        <v/>
      </c>
      <c r="AR1186" s="141" t="str">
        <f>IFERROR(VLOOKUP(AB1186,Lists!$P$2:$Q$182,2,0),"")</f>
        <v/>
      </c>
      <c r="AS1186" s="143" t="str">
        <f>IF(AI1186="UI",VLOOKUP(AG1186,'Convert Internation Units'!$A$2:$D$33,4,FALSE),IF(AG1186="Penethamate hydroiodide",0.63,IF(AG1186="Benzylpenicillin Procaine /
 Benzathine Penicillin",0.61,IF(AG1186="Benzathine Penicillin",0.61,IF(AG1186="Procaine benzylpenicillin",0.61,IF(AG1186=Prodrug!F1183,Prodrug!F1183,Prodrug!F1183))))))</f>
        <v/>
      </c>
      <c r="AT1186" s="240" t="str">
        <f>IFERROR((((Calculations!K1183*Calculations!G1183)/Calculations!E1183)*'Data Entry'!X1186),"")</f>
        <v/>
      </c>
      <c r="AU1186" s="146" t="str">
        <f>IFERROR(VLOOKUP(AG1186,Lists!$P$2:$Q$182,2,0),"")</f>
        <v/>
      </c>
      <c r="AV1186" s="143" t="str">
        <f>IF(AL1186="UI",VLOOKUP(AJ1186,'Convert Internation Units'!$A$2:$D$33,4,FALSE),IF(AJ1186="Penethamate hydroiodide",0.63,IF(AJ1186="Benzylpenicillin Procaine /
 Benzathine Penicillin",0.61,IF(AJ1186="Benzathine Penicillin",0.61,IF(AJ1186="Procaine benzylpenicillin",0.61,IF(AJ1186=Prodrug!G1183,Prodrug!G1183,Prodrug!G1183))))))</f>
        <v/>
      </c>
      <c r="AW1186" s="240" t="str">
        <f>IFERROR((((Calculations!O1183*Calculations!G1183)/Calculations!E1183)*'Data Entry'!X1186),"")</f>
        <v/>
      </c>
      <c r="AX1186" s="146" t="str">
        <f>IFERROR(VLOOKUP(AJ1186,Lists!$P$2:$Q$182,2,0),"")</f>
        <v/>
      </c>
      <c r="AY1186" s="143" t="str">
        <f>IF(AO1186="UI",VLOOKUP(AM1186,'Convert Internation Units'!$A$2:$D$33,4,FALSE),IF(AM1186="Penethamate hydroiodide",0.63,IF(AM1186="Benzylpenicillin Procaine /
 Benzathine Penicillin",0.61,IF(AM1186="Benzathine Penicillin",0.61,IF(AM1186="Procaine benzylpenicillin",0.61,IF(AM1186=Prodrug!H1183,Prodrug!H1183,Prodrug!H1183))))))</f>
        <v/>
      </c>
      <c r="AZ1186" s="240" t="str">
        <f>IFERROR((((Calculations!S1183*Calculations!G1183)/Calculations!E1183)*'Data Entry'!X1186),"")</f>
        <v/>
      </c>
      <c r="BA1186" s="146" t="str">
        <f>IFERROR(VLOOKUP(AM1186,Lists!$P$2:$Q$182,2,0),"")</f>
        <v/>
      </c>
    </row>
    <row r="1187" spans="1:53" s="5" customFormat="1">
      <c r="A1187" s="116">
        <v>1181</v>
      </c>
      <c r="B1187" s="232"/>
      <c r="C1187" s="105"/>
      <c r="D1187" s="105"/>
      <c r="E1187" s="105"/>
      <c r="F1187" s="106"/>
      <c r="G1187" s="107"/>
      <c r="H1187" s="107"/>
      <c r="I1187" s="108"/>
      <c r="J1187" s="110"/>
      <c r="K1187" s="110"/>
      <c r="L1187" s="110"/>
      <c r="M1187" s="110"/>
      <c r="N1187" s="110"/>
      <c r="O1187" s="110"/>
      <c r="P1187" s="110"/>
      <c r="Q1187" s="110"/>
      <c r="R1187" s="110"/>
      <c r="S1187" s="110"/>
      <c r="T1187" s="110"/>
      <c r="U1187" s="110"/>
      <c r="V1187" s="110"/>
      <c r="W1187" s="109"/>
      <c r="X1187" s="111"/>
      <c r="Y1187" s="112"/>
      <c r="Z1187" s="112"/>
      <c r="AA1187" s="113"/>
      <c r="AB1187" s="114"/>
      <c r="AC1187" s="115"/>
      <c r="AD1187" s="113"/>
      <c r="AE1187" s="113"/>
      <c r="AF1187" s="112"/>
      <c r="AG1187" s="116"/>
      <c r="AH1187" s="115"/>
      <c r="AI1187" s="174"/>
      <c r="AJ1187" s="104"/>
      <c r="AK1187" s="115"/>
      <c r="AL1187" s="112"/>
      <c r="AM1187" s="116"/>
      <c r="AN1187" s="115"/>
      <c r="AO1187" s="248"/>
      <c r="AP1187" s="242" t="str">
        <f>IF(AD1187="UI",VLOOKUP(AB1187,'Convert Internation Units'!$A$2:$D$33,4,FALSE),IF(AB1187="Penethamate hydroiodide",0.63,IF(AB1187="Benzylpenicillin Procaine /
 Benzathine Penicillin",0.61,IF(AB1187="Benzathine Penicillin",0.61,IF(AB1187="Procaine benzylpenicillin",0.61,IF(AB1187=Prodrug!E1184,Prodrug!E1184,Prodrug!E1184))))))</f>
        <v/>
      </c>
      <c r="AQ1187" s="239" t="str">
        <f>IFERROR((((Calculations!C1184*Calculations!G1184)/Calculations!E1184)*'Data Entry'!X1187),"")</f>
        <v/>
      </c>
      <c r="AR1187" s="234" t="str">
        <f>IFERROR(VLOOKUP(AB1187,Lists!$P$2:$Q$182,2,0),"")</f>
        <v/>
      </c>
      <c r="AS1187" s="233" t="str">
        <f>IF(AI1187="UI",VLOOKUP(AG1187,'Convert Internation Units'!$A$2:$D$33,4,FALSE),IF(AG1187="Penethamate hydroiodide",0.63,IF(AG1187="Benzylpenicillin Procaine /
 Benzathine Penicillin",0.61,IF(AG1187="Benzathine Penicillin",0.61,IF(AG1187="Procaine benzylpenicillin",0.61,IF(AG1187=Prodrug!F1184,Prodrug!F1184,Prodrug!F1184))))))</f>
        <v/>
      </c>
      <c r="AT1187" s="239" t="str">
        <f>IFERROR((((Calculations!K1184*Calculations!G1184)/Calculations!E1184)*'Data Entry'!X1187),"")</f>
        <v/>
      </c>
      <c r="AU1187" s="235" t="str">
        <f>IFERROR(VLOOKUP(AG1187,Lists!$P$2:$Q$182,2,0),"")</f>
        <v/>
      </c>
      <c r="AV1187" s="233" t="str">
        <f>IF(AL1187="UI",VLOOKUP(AJ1187,'Convert Internation Units'!$A$2:$D$33,4,FALSE),IF(AJ1187="Penethamate hydroiodide",0.63,IF(AJ1187="Benzylpenicillin Procaine /
 Benzathine Penicillin",0.61,IF(AJ1187="Benzathine Penicillin",0.61,IF(AJ1187="Procaine benzylpenicillin",0.61,IF(AJ1187=Prodrug!G1184,Prodrug!G1184,Prodrug!G1184))))))</f>
        <v/>
      </c>
      <c r="AW1187" s="239" t="str">
        <f>IFERROR((((Calculations!O1184*Calculations!G1184)/Calculations!E1184)*'Data Entry'!X1187),"")</f>
        <v/>
      </c>
      <c r="AX1187" s="235" t="str">
        <f>IFERROR(VLOOKUP(AJ1187,Lists!$P$2:$Q$182,2,0),"")</f>
        <v/>
      </c>
      <c r="AY1187" s="233" t="str">
        <f>IF(AO1187="UI",VLOOKUP(AM1187,'Convert Internation Units'!$A$2:$D$33,4,FALSE),IF(AM1187="Penethamate hydroiodide",0.63,IF(AM1187="Benzylpenicillin Procaine /
 Benzathine Penicillin",0.61,IF(AM1187="Benzathine Penicillin",0.61,IF(AM1187="Procaine benzylpenicillin",0.61,IF(AM1187=Prodrug!H1184,Prodrug!H1184,Prodrug!H1184))))))</f>
        <v/>
      </c>
      <c r="AZ1187" s="239" t="str">
        <f>IFERROR((((Calculations!S1184*Calculations!G1184)/Calculations!E1184)*'Data Entry'!X1187),"")</f>
        <v/>
      </c>
      <c r="BA1187" s="235" t="str">
        <f>IFERROR(VLOOKUP(AM1187,Lists!$P$2:$Q$182,2,0),"")</f>
        <v/>
      </c>
    </row>
    <row r="1188" spans="1:53" s="5" customFormat="1">
      <c r="A1188" s="6">
        <v>1182</v>
      </c>
      <c r="B1188" s="231"/>
      <c r="C1188" s="7"/>
      <c r="D1188" s="7"/>
      <c r="E1188" s="7"/>
      <c r="F1188" s="67"/>
      <c r="G1188" s="79"/>
      <c r="H1188" s="79"/>
      <c r="I1188" s="75"/>
      <c r="J1188" s="76"/>
      <c r="K1188" s="76"/>
      <c r="L1188" s="76"/>
      <c r="M1188" s="76"/>
      <c r="N1188" s="76"/>
      <c r="O1188" s="76"/>
      <c r="P1188" s="76"/>
      <c r="Q1188" s="76"/>
      <c r="R1188" s="76"/>
      <c r="S1188" s="76"/>
      <c r="T1188" s="76"/>
      <c r="U1188" s="76"/>
      <c r="V1188" s="76"/>
      <c r="W1188" s="80"/>
      <c r="X1188" s="69"/>
      <c r="Y1188" s="25"/>
      <c r="Z1188" s="25"/>
      <c r="AA1188" s="8"/>
      <c r="AB1188" s="28"/>
      <c r="AC1188" s="23"/>
      <c r="AD1188" s="8"/>
      <c r="AE1188" s="8"/>
      <c r="AF1188" s="25"/>
      <c r="AG1188" s="6"/>
      <c r="AH1188" s="23"/>
      <c r="AI1188" s="173"/>
      <c r="AJ1188" s="26"/>
      <c r="AK1188" s="23"/>
      <c r="AL1188" s="25"/>
      <c r="AM1188" s="6"/>
      <c r="AN1188" s="23"/>
      <c r="AO1188" s="247"/>
      <c r="AP1188" s="243" t="str">
        <f>IF(AD1188="UI",VLOOKUP(AB1188,'Convert Internation Units'!$A$2:$D$33,4,FALSE),IF(AB1188="Penethamate hydroiodide",0.63,IF(AB1188="Benzylpenicillin Procaine /
 Benzathine Penicillin",0.61,IF(AB1188="Benzathine Penicillin",0.61,IF(AB1188="Procaine benzylpenicillin",0.61,IF(AB1188=Prodrug!E1185,Prodrug!E1185,Prodrug!E1185))))))</f>
        <v/>
      </c>
      <c r="AQ1188" s="240" t="str">
        <f>IFERROR((((Calculations!C1185*Calculations!G1185)/Calculations!E1185)*'Data Entry'!X1188),"")</f>
        <v/>
      </c>
      <c r="AR1188" s="141" t="str">
        <f>IFERROR(VLOOKUP(AB1188,Lists!$P$2:$Q$182,2,0),"")</f>
        <v/>
      </c>
      <c r="AS1188" s="143" t="str">
        <f>IF(AI1188="UI",VLOOKUP(AG1188,'Convert Internation Units'!$A$2:$D$33,4,FALSE),IF(AG1188="Penethamate hydroiodide",0.63,IF(AG1188="Benzylpenicillin Procaine /
 Benzathine Penicillin",0.61,IF(AG1188="Benzathine Penicillin",0.61,IF(AG1188="Procaine benzylpenicillin",0.61,IF(AG1188=Prodrug!F1185,Prodrug!F1185,Prodrug!F1185))))))</f>
        <v/>
      </c>
      <c r="AT1188" s="240" t="str">
        <f>IFERROR((((Calculations!K1185*Calculations!G1185)/Calculations!E1185)*'Data Entry'!X1188),"")</f>
        <v/>
      </c>
      <c r="AU1188" s="146" t="str">
        <f>IFERROR(VLOOKUP(AG1188,Lists!$P$2:$Q$182,2,0),"")</f>
        <v/>
      </c>
      <c r="AV1188" s="143" t="str">
        <f>IF(AL1188="UI",VLOOKUP(AJ1188,'Convert Internation Units'!$A$2:$D$33,4,FALSE),IF(AJ1188="Penethamate hydroiodide",0.63,IF(AJ1188="Benzylpenicillin Procaine /
 Benzathine Penicillin",0.61,IF(AJ1188="Benzathine Penicillin",0.61,IF(AJ1188="Procaine benzylpenicillin",0.61,IF(AJ1188=Prodrug!G1185,Prodrug!G1185,Prodrug!G1185))))))</f>
        <v/>
      </c>
      <c r="AW1188" s="240" t="str">
        <f>IFERROR((((Calculations!O1185*Calculations!G1185)/Calculations!E1185)*'Data Entry'!X1188),"")</f>
        <v/>
      </c>
      <c r="AX1188" s="146" t="str">
        <f>IFERROR(VLOOKUP(AJ1188,Lists!$P$2:$Q$182,2,0),"")</f>
        <v/>
      </c>
      <c r="AY1188" s="143" t="str">
        <f>IF(AO1188="UI",VLOOKUP(AM1188,'Convert Internation Units'!$A$2:$D$33,4,FALSE),IF(AM1188="Penethamate hydroiodide",0.63,IF(AM1188="Benzylpenicillin Procaine /
 Benzathine Penicillin",0.61,IF(AM1188="Benzathine Penicillin",0.61,IF(AM1188="Procaine benzylpenicillin",0.61,IF(AM1188=Prodrug!H1185,Prodrug!H1185,Prodrug!H1185))))))</f>
        <v/>
      </c>
      <c r="AZ1188" s="240" t="str">
        <f>IFERROR((((Calculations!S1185*Calculations!G1185)/Calculations!E1185)*'Data Entry'!X1188),"")</f>
        <v/>
      </c>
      <c r="BA1188" s="146" t="str">
        <f>IFERROR(VLOOKUP(AM1188,Lists!$P$2:$Q$182,2,0),"")</f>
        <v/>
      </c>
    </row>
    <row r="1189" spans="1:53" s="5" customFormat="1">
      <c r="A1189" s="116">
        <v>1183</v>
      </c>
      <c r="B1189" s="232"/>
      <c r="C1189" s="105"/>
      <c r="D1189" s="105"/>
      <c r="E1189" s="105"/>
      <c r="F1189" s="106"/>
      <c r="G1189" s="107"/>
      <c r="H1189" s="107"/>
      <c r="I1189" s="108"/>
      <c r="J1189" s="110"/>
      <c r="K1189" s="110"/>
      <c r="L1189" s="110"/>
      <c r="M1189" s="110"/>
      <c r="N1189" s="110"/>
      <c r="O1189" s="110"/>
      <c r="P1189" s="110"/>
      <c r="Q1189" s="110"/>
      <c r="R1189" s="110"/>
      <c r="S1189" s="110"/>
      <c r="T1189" s="110"/>
      <c r="U1189" s="110"/>
      <c r="V1189" s="110"/>
      <c r="W1189" s="109"/>
      <c r="X1189" s="111"/>
      <c r="Y1189" s="112"/>
      <c r="Z1189" s="112"/>
      <c r="AA1189" s="113"/>
      <c r="AB1189" s="114"/>
      <c r="AC1189" s="115"/>
      <c r="AD1189" s="113"/>
      <c r="AE1189" s="113"/>
      <c r="AF1189" s="112"/>
      <c r="AG1189" s="116"/>
      <c r="AH1189" s="115"/>
      <c r="AI1189" s="174"/>
      <c r="AJ1189" s="104"/>
      <c r="AK1189" s="115"/>
      <c r="AL1189" s="112"/>
      <c r="AM1189" s="116"/>
      <c r="AN1189" s="115"/>
      <c r="AO1189" s="248"/>
      <c r="AP1189" s="242" t="str">
        <f>IF(AD1189="UI",VLOOKUP(AB1189,'Convert Internation Units'!$A$2:$D$33,4,FALSE),IF(AB1189="Penethamate hydroiodide",0.63,IF(AB1189="Benzylpenicillin Procaine /
 Benzathine Penicillin",0.61,IF(AB1189="Benzathine Penicillin",0.61,IF(AB1189="Procaine benzylpenicillin",0.61,IF(AB1189=Prodrug!E1186,Prodrug!E1186,Prodrug!E1186))))))</f>
        <v/>
      </c>
      <c r="AQ1189" s="239" t="str">
        <f>IFERROR((((Calculations!C1186*Calculations!G1186)/Calculations!E1186)*'Data Entry'!X1189),"")</f>
        <v/>
      </c>
      <c r="AR1189" s="234" t="str">
        <f>IFERROR(VLOOKUP(AB1189,Lists!$P$2:$Q$182,2,0),"")</f>
        <v/>
      </c>
      <c r="AS1189" s="233" t="str">
        <f>IF(AI1189="UI",VLOOKUP(AG1189,'Convert Internation Units'!$A$2:$D$33,4,FALSE),IF(AG1189="Penethamate hydroiodide",0.63,IF(AG1189="Benzylpenicillin Procaine /
 Benzathine Penicillin",0.61,IF(AG1189="Benzathine Penicillin",0.61,IF(AG1189="Procaine benzylpenicillin",0.61,IF(AG1189=Prodrug!F1186,Prodrug!F1186,Prodrug!F1186))))))</f>
        <v/>
      </c>
      <c r="AT1189" s="239" t="str">
        <f>IFERROR((((Calculations!K1186*Calculations!G1186)/Calculations!E1186)*'Data Entry'!X1189),"")</f>
        <v/>
      </c>
      <c r="AU1189" s="235" t="str">
        <f>IFERROR(VLOOKUP(AG1189,Lists!$P$2:$Q$182,2,0),"")</f>
        <v/>
      </c>
      <c r="AV1189" s="233" t="str">
        <f>IF(AL1189="UI",VLOOKUP(AJ1189,'Convert Internation Units'!$A$2:$D$33,4,FALSE),IF(AJ1189="Penethamate hydroiodide",0.63,IF(AJ1189="Benzylpenicillin Procaine /
 Benzathine Penicillin",0.61,IF(AJ1189="Benzathine Penicillin",0.61,IF(AJ1189="Procaine benzylpenicillin",0.61,IF(AJ1189=Prodrug!G1186,Prodrug!G1186,Prodrug!G1186))))))</f>
        <v/>
      </c>
      <c r="AW1189" s="239" t="str">
        <f>IFERROR((((Calculations!O1186*Calculations!G1186)/Calculations!E1186)*'Data Entry'!X1189),"")</f>
        <v/>
      </c>
      <c r="AX1189" s="235" t="str">
        <f>IFERROR(VLOOKUP(AJ1189,Lists!$P$2:$Q$182,2,0),"")</f>
        <v/>
      </c>
      <c r="AY1189" s="233" t="str">
        <f>IF(AO1189="UI",VLOOKUP(AM1189,'Convert Internation Units'!$A$2:$D$33,4,FALSE),IF(AM1189="Penethamate hydroiodide",0.63,IF(AM1189="Benzylpenicillin Procaine /
 Benzathine Penicillin",0.61,IF(AM1189="Benzathine Penicillin",0.61,IF(AM1189="Procaine benzylpenicillin",0.61,IF(AM1189=Prodrug!H1186,Prodrug!H1186,Prodrug!H1186))))))</f>
        <v/>
      </c>
      <c r="AZ1189" s="239" t="str">
        <f>IFERROR((((Calculations!S1186*Calculations!G1186)/Calculations!E1186)*'Data Entry'!X1189),"")</f>
        <v/>
      </c>
      <c r="BA1189" s="235" t="str">
        <f>IFERROR(VLOOKUP(AM1189,Lists!$P$2:$Q$182,2,0),"")</f>
        <v/>
      </c>
    </row>
    <row r="1190" spans="1:53" s="5" customFormat="1">
      <c r="A1190" s="6">
        <v>1184</v>
      </c>
      <c r="B1190" s="231"/>
      <c r="C1190" s="7"/>
      <c r="D1190" s="7"/>
      <c r="E1190" s="7"/>
      <c r="F1190" s="67"/>
      <c r="G1190" s="79"/>
      <c r="H1190" s="79"/>
      <c r="I1190" s="75"/>
      <c r="J1190" s="76"/>
      <c r="K1190" s="76"/>
      <c r="L1190" s="76"/>
      <c r="M1190" s="76"/>
      <c r="N1190" s="76"/>
      <c r="O1190" s="76"/>
      <c r="P1190" s="76"/>
      <c r="Q1190" s="76"/>
      <c r="R1190" s="76"/>
      <c r="S1190" s="76"/>
      <c r="T1190" s="76"/>
      <c r="U1190" s="76"/>
      <c r="V1190" s="76"/>
      <c r="W1190" s="80"/>
      <c r="X1190" s="69"/>
      <c r="Y1190" s="25"/>
      <c r="Z1190" s="25"/>
      <c r="AA1190" s="8"/>
      <c r="AB1190" s="28"/>
      <c r="AC1190" s="23"/>
      <c r="AD1190" s="8"/>
      <c r="AE1190" s="8"/>
      <c r="AF1190" s="25"/>
      <c r="AG1190" s="6"/>
      <c r="AH1190" s="23"/>
      <c r="AI1190" s="173"/>
      <c r="AJ1190" s="26"/>
      <c r="AK1190" s="23"/>
      <c r="AL1190" s="25"/>
      <c r="AM1190" s="6"/>
      <c r="AN1190" s="23"/>
      <c r="AO1190" s="247"/>
      <c r="AP1190" s="243" t="str">
        <f>IF(AD1190="UI",VLOOKUP(AB1190,'Convert Internation Units'!$A$2:$D$33,4,FALSE),IF(AB1190="Penethamate hydroiodide",0.63,IF(AB1190="Benzylpenicillin Procaine /
 Benzathine Penicillin",0.61,IF(AB1190="Benzathine Penicillin",0.61,IF(AB1190="Procaine benzylpenicillin",0.61,IF(AB1190=Prodrug!E1187,Prodrug!E1187,Prodrug!E1187))))))</f>
        <v/>
      </c>
      <c r="AQ1190" s="240" t="str">
        <f>IFERROR((((Calculations!C1187*Calculations!G1187)/Calculations!E1187)*'Data Entry'!X1190),"")</f>
        <v/>
      </c>
      <c r="AR1190" s="141" t="str">
        <f>IFERROR(VLOOKUP(AB1190,Lists!$P$2:$Q$182,2,0),"")</f>
        <v/>
      </c>
      <c r="AS1190" s="143" t="str">
        <f>IF(AI1190="UI",VLOOKUP(AG1190,'Convert Internation Units'!$A$2:$D$33,4,FALSE),IF(AG1190="Penethamate hydroiodide",0.63,IF(AG1190="Benzylpenicillin Procaine /
 Benzathine Penicillin",0.61,IF(AG1190="Benzathine Penicillin",0.61,IF(AG1190="Procaine benzylpenicillin",0.61,IF(AG1190=Prodrug!F1187,Prodrug!F1187,Prodrug!F1187))))))</f>
        <v/>
      </c>
      <c r="AT1190" s="240" t="str">
        <f>IFERROR((((Calculations!K1187*Calculations!G1187)/Calculations!E1187)*'Data Entry'!X1190),"")</f>
        <v/>
      </c>
      <c r="AU1190" s="146" t="str">
        <f>IFERROR(VLOOKUP(AG1190,Lists!$P$2:$Q$182,2,0),"")</f>
        <v/>
      </c>
      <c r="AV1190" s="143" t="str">
        <f>IF(AL1190="UI",VLOOKUP(AJ1190,'Convert Internation Units'!$A$2:$D$33,4,FALSE),IF(AJ1190="Penethamate hydroiodide",0.63,IF(AJ1190="Benzylpenicillin Procaine /
 Benzathine Penicillin",0.61,IF(AJ1190="Benzathine Penicillin",0.61,IF(AJ1190="Procaine benzylpenicillin",0.61,IF(AJ1190=Prodrug!G1187,Prodrug!G1187,Prodrug!G1187))))))</f>
        <v/>
      </c>
      <c r="AW1190" s="240" t="str">
        <f>IFERROR((((Calculations!O1187*Calculations!G1187)/Calculations!E1187)*'Data Entry'!X1190),"")</f>
        <v/>
      </c>
      <c r="AX1190" s="146" t="str">
        <f>IFERROR(VLOOKUP(AJ1190,Lists!$P$2:$Q$182,2,0),"")</f>
        <v/>
      </c>
      <c r="AY1190" s="143" t="str">
        <f>IF(AO1190="UI",VLOOKUP(AM1190,'Convert Internation Units'!$A$2:$D$33,4,FALSE),IF(AM1190="Penethamate hydroiodide",0.63,IF(AM1190="Benzylpenicillin Procaine /
 Benzathine Penicillin",0.61,IF(AM1190="Benzathine Penicillin",0.61,IF(AM1190="Procaine benzylpenicillin",0.61,IF(AM1190=Prodrug!H1187,Prodrug!H1187,Prodrug!H1187))))))</f>
        <v/>
      </c>
      <c r="AZ1190" s="240" t="str">
        <f>IFERROR((((Calculations!S1187*Calculations!G1187)/Calculations!E1187)*'Data Entry'!X1190),"")</f>
        <v/>
      </c>
      <c r="BA1190" s="146" t="str">
        <f>IFERROR(VLOOKUP(AM1190,Lists!$P$2:$Q$182,2,0),"")</f>
        <v/>
      </c>
    </row>
    <row r="1191" spans="1:53" s="5" customFormat="1">
      <c r="A1191" s="116">
        <v>1185</v>
      </c>
      <c r="B1191" s="232"/>
      <c r="C1191" s="105"/>
      <c r="D1191" s="105"/>
      <c r="E1191" s="105"/>
      <c r="F1191" s="106"/>
      <c r="G1191" s="107"/>
      <c r="H1191" s="107"/>
      <c r="I1191" s="108"/>
      <c r="J1191" s="110"/>
      <c r="K1191" s="110"/>
      <c r="L1191" s="110"/>
      <c r="M1191" s="110"/>
      <c r="N1191" s="110"/>
      <c r="O1191" s="110"/>
      <c r="P1191" s="110"/>
      <c r="Q1191" s="110"/>
      <c r="R1191" s="110"/>
      <c r="S1191" s="110"/>
      <c r="T1191" s="110"/>
      <c r="U1191" s="110"/>
      <c r="V1191" s="110"/>
      <c r="W1191" s="109"/>
      <c r="X1191" s="111"/>
      <c r="Y1191" s="112"/>
      <c r="Z1191" s="112"/>
      <c r="AA1191" s="113"/>
      <c r="AB1191" s="114"/>
      <c r="AC1191" s="115"/>
      <c r="AD1191" s="113"/>
      <c r="AE1191" s="113"/>
      <c r="AF1191" s="112"/>
      <c r="AG1191" s="116"/>
      <c r="AH1191" s="115"/>
      <c r="AI1191" s="174"/>
      <c r="AJ1191" s="104"/>
      <c r="AK1191" s="115"/>
      <c r="AL1191" s="112"/>
      <c r="AM1191" s="116"/>
      <c r="AN1191" s="115"/>
      <c r="AO1191" s="248"/>
      <c r="AP1191" s="242" t="str">
        <f>IF(AD1191="UI",VLOOKUP(AB1191,'Convert Internation Units'!$A$2:$D$33,4,FALSE),IF(AB1191="Penethamate hydroiodide",0.63,IF(AB1191="Benzylpenicillin Procaine /
 Benzathine Penicillin",0.61,IF(AB1191="Benzathine Penicillin",0.61,IF(AB1191="Procaine benzylpenicillin",0.61,IF(AB1191=Prodrug!E1188,Prodrug!E1188,Prodrug!E1188))))))</f>
        <v/>
      </c>
      <c r="AQ1191" s="239" t="str">
        <f>IFERROR((((Calculations!C1188*Calculations!G1188)/Calculations!E1188)*'Data Entry'!X1191),"")</f>
        <v/>
      </c>
      <c r="AR1191" s="234" t="str">
        <f>IFERROR(VLOOKUP(AB1191,Lists!$P$2:$Q$182,2,0),"")</f>
        <v/>
      </c>
      <c r="AS1191" s="233" t="str">
        <f>IF(AI1191="UI",VLOOKUP(AG1191,'Convert Internation Units'!$A$2:$D$33,4,FALSE),IF(AG1191="Penethamate hydroiodide",0.63,IF(AG1191="Benzylpenicillin Procaine /
 Benzathine Penicillin",0.61,IF(AG1191="Benzathine Penicillin",0.61,IF(AG1191="Procaine benzylpenicillin",0.61,IF(AG1191=Prodrug!F1188,Prodrug!F1188,Prodrug!F1188))))))</f>
        <v/>
      </c>
      <c r="AT1191" s="239" t="str">
        <f>IFERROR((((Calculations!K1188*Calculations!G1188)/Calculations!E1188)*'Data Entry'!X1191),"")</f>
        <v/>
      </c>
      <c r="AU1191" s="235" t="str">
        <f>IFERROR(VLOOKUP(AG1191,Lists!$P$2:$Q$182,2,0),"")</f>
        <v/>
      </c>
      <c r="AV1191" s="233" t="str">
        <f>IF(AL1191="UI",VLOOKUP(AJ1191,'Convert Internation Units'!$A$2:$D$33,4,FALSE),IF(AJ1191="Penethamate hydroiodide",0.63,IF(AJ1191="Benzylpenicillin Procaine /
 Benzathine Penicillin",0.61,IF(AJ1191="Benzathine Penicillin",0.61,IF(AJ1191="Procaine benzylpenicillin",0.61,IF(AJ1191=Prodrug!G1188,Prodrug!G1188,Prodrug!G1188))))))</f>
        <v/>
      </c>
      <c r="AW1191" s="239" t="str">
        <f>IFERROR((((Calculations!O1188*Calculations!G1188)/Calculations!E1188)*'Data Entry'!X1191),"")</f>
        <v/>
      </c>
      <c r="AX1191" s="235" t="str">
        <f>IFERROR(VLOOKUP(AJ1191,Lists!$P$2:$Q$182,2,0),"")</f>
        <v/>
      </c>
      <c r="AY1191" s="233" t="str">
        <f>IF(AO1191="UI",VLOOKUP(AM1191,'Convert Internation Units'!$A$2:$D$33,4,FALSE),IF(AM1191="Penethamate hydroiodide",0.63,IF(AM1191="Benzylpenicillin Procaine /
 Benzathine Penicillin",0.61,IF(AM1191="Benzathine Penicillin",0.61,IF(AM1191="Procaine benzylpenicillin",0.61,IF(AM1191=Prodrug!H1188,Prodrug!H1188,Prodrug!H1188))))))</f>
        <v/>
      </c>
      <c r="AZ1191" s="239" t="str">
        <f>IFERROR((((Calculations!S1188*Calculations!G1188)/Calculations!E1188)*'Data Entry'!X1191),"")</f>
        <v/>
      </c>
      <c r="BA1191" s="235" t="str">
        <f>IFERROR(VLOOKUP(AM1191,Lists!$P$2:$Q$182,2,0),"")</f>
        <v/>
      </c>
    </row>
    <row r="1192" spans="1:53" s="5" customFormat="1">
      <c r="A1192" s="6">
        <v>1186</v>
      </c>
      <c r="B1192" s="231"/>
      <c r="C1192" s="7"/>
      <c r="D1192" s="7"/>
      <c r="E1192" s="7"/>
      <c r="F1192" s="67"/>
      <c r="G1192" s="79"/>
      <c r="H1192" s="79"/>
      <c r="I1192" s="75"/>
      <c r="J1192" s="76"/>
      <c r="K1192" s="76"/>
      <c r="L1192" s="76"/>
      <c r="M1192" s="76"/>
      <c r="N1192" s="76"/>
      <c r="O1192" s="76"/>
      <c r="P1192" s="76"/>
      <c r="Q1192" s="76"/>
      <c r="R1192" s="76"/>
      <c r="S1192" s="76"/>
      <c r="T1192" s="76"/>
      <c r="U1192" s="76"/>
      <c r="V1192" s="76"/>
      <c r="W1192" s="80"/>
      <c r="X1192" s="69"/>
      <c r="Y1192" s="25"/>
      <c r="Z1192" s="25"/>
      <c r="AA1192" s="8"/>
      <c r="AB1192" s="28"/>
      <c r="AC1192" s="23"/>
      <c r="AD1192" s="8"/>
      <c r="AE1192" s="8"/>
      <c r="AF1192" s="25"/>
      <c r="AG1192" s="6"/>
      <c r="AH1192" s="23"/>
      <c r="AI1192" s="173"/>
      <c r="AJ1192" s="26"/>
      <c r="AK1192" s="23"/>
      <c r="AL1192" s="25"/>
      <c r="AM1192" s="6"/>
      <c r="AN1192" s="23"/>
      <c r="AO1192" s="247"/>
      <c r="AP1192" s="243" t="str">
        <f>IF(AD1192="UI",VLOOKUP(AB1192,'Convert Internation Units'!$A$2:$D$33,4,FALSE),IF(AB1192="Penethamate hydroiodide",0.63,IF(AB1192="Benzylpenicillin Procaine /
 Benzathine Penicillin",0.61,IF(AB1192="Benzathine Penicillin",0.61,IF(AB1192="Procaine benzylpenicillin",0.61,IF(AB1192=Prodrug!E1189,Prodrug!E1189,Prodrug!E1189))))))</f>
        <v/>
      </c>
      <c r="AQ1192" s="240" t="str">
        <f>IFERROR((((Calculations!C1189*Calculations!G1189)/Calculations!E1189)*'Data Entry'!X1192),"")</f>
        <v/>
      </c>
      <c r="AR1192" s="141" t="str">
        <f>IFERROR(VLOOKUP(AB1192,Lists!$P$2:$Q$182,2,0),"")</f>
        <v/>
      </c>
      <c r="AS1192" s="143" t="str">
        <f>IF(AI1192="UI",VLOOKUP(AG1192,'Convert Internation Units'!$A$2:$D$33,4,FALSE),IF(AG1192="Penethamate hydroiodide",0.63,IF(AG1192="Benzylpenicillin Procaine /
 Benzathine Penicillin",0.61,IF(AG1192="Benzathine Penicillin",0.61,IF(AG1192="Procaine benzylpenicillin",0.61,IF(AG1192=Prodrug!F1189,Prodrug!F1189,Prodrug!F1189))))))</f>
        <v/>
      </c>
      <c r="AT1192" s="240" t="str">
        <f>IFERROR((((Calculations!K1189*Calculations!G1189)/Calculations!E1189)*'Data Entry'!X1192),"")</f>
        <v/>
      </c>
      <c r="AU1192" s="146" t="str">
        <f>IFERROR(VLOOKUP(AG1192,Lists!$P$2:$Q$182,2,0),"")</f>
        <v/>
      </c>
      <c r="AV1192" s="143" t="str">
        <f>IF(AL1192="UI",VLOOKUP(AJ1192,'Convert Internation Units'!$A$2:$D$33,4,FALSE),IF(AJ1192="Penethamate hydroiodide",0.63,IF(AJ1192="Benzylpenicillin Procaine /
 Benzathine Penicillin",0.61,IF(AJ1192="Benzathine Penicillin",0.61,IF(AJ1192="Procaine benzylpenicillin",0.61,IF(AJ1192=Prodrug!G1189,Prodrug!G1189,Prodrug!G1189))))))</f>
        <v/>
      </c>
      <c r="AW1192" s="240" t="str">
        <f>IFERROR((((Calculations!O1189*Calculations!G1189)/Calculations!E1189)*'Data Entry'!X1192),"")</f>
        <v/>
      </c>
      <c r="AX1192" s="146" t="str">
        <f>IFERROR(VLOOKUP(AJ1192,Lists!$P$2:$Q$182,2,0),"")</f>
        <v/>
      </c>
      <c r="AY1192" s="143" t="str">
        <f>IF(AO1192="UI",VLOOKUP(AM1192,'Convert Internation Units'!$A$2:$D$33,4,FALSE),IF(AM1192="Penethamate hydroiodide",0.63,IF(AM1192="Benzylpenicillin Procaine /
 Benzathine Penicillin",0.61,IF(AM1192="Benzathine Penicillin",0.61,IF(AM1192="Procaine benzylpenicillin",0.61,IF(AM1192=Prodrug!H1189,Prodrug!H1189,Prodrug!H1189))))))</f>
        <v/>
      </c>
      <c r="AZ1192" s="240" t="str">
        <f>IFERROR((((Calculations!S1189*Calculations!G1189)/Calculations!E1189)*'Data Entry'!X1192),"")</f>
        <v/>
      </c>
      <c r="BA1192" s="146" t="str">
        <f>IFERROR(VLOOKUP(AM1192,Lists!$P$2:$Q$182,2,0),"")</f>
        <v/>
      </c>
    </row>
    <row r="1193" spans="1:53" s="5" customFormat="1">
      <c r="A1193" s="116">
        <v>1187</v>
      </c>
      <c r="B1193" s="232"/>
      <c r="C1193" s="105"/>
      <c r="D1193" s="105"/>
      <c r="E1193" s="105"/>
      <c r="F1193" s="106"/>
      <c r="G1193" s="107"/>
      <c r="H1193" s="107"/>
      <c r="I1193" s="108"/>
      <c r="J1193" s="110"/>
      <c r="K1193" s="110"/>
      <c r="L1193" s="110"/>
      <c r="M1193" s="110"/>
      <c r="N1193" s="110"/>
      <c r="O1193" s="110"/>
      <c r="P1193" s="110"/>
      <c r="Q1193" s="110"/>
      <c r="R1193" s="110"/>
      <c r="S1193" s="110"/>
      <c r="T1193" s="110"/>
      <c r="U1193" s="110"/>
      <c r="V1193" s="110"/>
      <c r="W1193" s="109"/>
      <c r="X1193" s="111"/>
      <c r="Y1193" s="112"/>
      <c r="Z1193" s="112"/>
      <c r="AA1193" s="113"/>
      <c r="AB1193" s="114"/>
      <c r="AC1193" s="115"/>
      <c r="AD1193" s="113"/>
      <c r="AE1193" s="113"/>
      <c r="AF1193" s="112"/>
      <c r="AG1193" s="116"/>
      <c r="AH1193" s="115"/>
      <c r="AI1193" s="174"/>
      <c r="AJ1193" s="104"/>
      <c r="AK1193" s="115"/>
      <c r="AL1193" s="112"/>
      <c r="AM1193" s="116"/>
      <c r="AN1193" s="115"/>
      <c r="AO1193" s="248"/>
      <c r="AP1193" s="242" t="str">
        <f>IF(AD1193="UI",VLOOKUP(AB1193,'Convert Internation Units'!$A$2:$D$33,4,FALSE),IF(AB1193="Penethamate hydroiodide",0.63,IF(AB1193="Benzylpenicillin Procaine /
 Benzathine Penicillin",0.61,IF(AB1193="Benzathine Penicillin",0.61,IF(AB1193="Procaine benzylpenicillin",0.61,IF(AB1193=Prodrug!E1190,Prodrug!E1190,Prodrug!E1190))))))</f>
        <v/>
      </c>
      <c r="AQ1193" s="239" t="str">
        <f>IFERROR((((Calculations!C1190*Calculations!G1190)/Calculations!E1190)*'Data Entry'!X1193),"")</f>
        <v/>
      </c>
      <c r="AR1193" s="234" t="str">
        <f>IFERROR(VLOOKUP(AB1193,Lists!$P$2:$Q$182,2,0),"")</f>
        <v/>
      </c>
      <c r="AS1193" s="233" t="str">
        <f>IF(AI1193="UI",VLOOKUP(AG1193,'Convert Internation Units'!$A$2:$D$33,4,FALSE),IF(AG1193="Penethamate hydroiodide",0.63,IF(AG1193="Benzylpenicillin Procaine /
 Benzathine Penicillin",0.61,IF(AG1193="Benzathine Penicillin",0.61,IF(AG1193="Procaine benzylpenicillin",0.61,IF(AG1193=Prodrug!F1190,Prodrug!F1190,Prodrug!F1190))))))</f>
        <v/>
      </c>
      <c r="AT1193" s="239" t="str">
        <f>IFERROR((((Calculations!K1190*Calculations!G1190)/Calculations!E1190)*'Data Entry'!X1193),"")</f>
        <v/>
      </c>
      <c r="AU1193" s="235" t="str">
        <f>IFERROR(VLOOKUP(AG1193,Lists!$P$2:$Q$182,2,0),"")</f>
        <v/>
      </c>
      <c r="AV1193" s="233" t="str">
        <f>IF(AL1193="UI",VLOOKUP(AJ1193,'Convert Internation Units'!$A$2:$D$33,4,FALSE),IF(AJ1193="Penethamate hydroiodide",0.63,IF(AJ1193="Benzylpenicillin Procaine /
 Benzathine Penicillin",0.61,IF(AJ1193="Benzathine Penicillin",0.61,IF(AJ1193="Procaine benzylpenicillin",0.61,IF(AJ1193=Prodrug!G1190,Prodrug!G1190,Prodrug!G1190))))))</f>
        <v/>
      </c>
      <c r="AW1193" s="239" t="str">
        <f>IFERROR((((Calculations!O1190*Calculations!G1190)/Calculations!E1190)*'Data Entry'!X1193),"")</f>
        <v/>
      </c>
      <c r="AX1193" s="235" t="str">
        <f>IFERROR(VLOOKUP(AJ1193,Lists!$P$2:$Q$182,2,0),"")</f>
        <v/>
      </c>
      <c r="AY1193" s="233" t="str">
        <f>IF(AO1193="UI",VLOOKUP(AM1193,'Convert Internation Units'!$A$2:$D$33,4,FALSE),IF(AM1193="Penethamate hydroiodide",0.63,IF(AM1193="Benzylpenicillin Procaine /
 Benzathine Penicillin",0.61,IF(AM1193="Benzathine Penicillin",0.61,IF(AM1193="Procaine benzylpenicillin",0.61,IF(AM1193=Prodrug!H1190,Prodrug!H1190,Prodrug!H1190))))))</f>
        <v/>
      </c>
      <c r="AZ1193" s="239" t="str">
        <f>IFERROR((((Calculations!S1190*Calculations!G1190)/Calculations!E1190)*'Data Entry'!X1193),"")</f>
        <v/>
      </c>
      <c r="BA1193" s="235" t="str">
        <f>IFERROR(VLOOKUP(AM1193,Lists!$P$2:$Q$182,2,0),"")</f>
        <v/>
      </c>
    </row>
    <row r="1194" spans="1:53" s="5" customFormat="1">
      <c r="A1194" s="6">
        <v>1188</v>
      </c>
      <c r="B1194" s="231"/>
      <c r="C1194" s="7"/>
      <c r="D1194" s="7"/>
      <c r="E1194" s="7"/>
      <c r="F1194" s="67"/>
      <c r="G1194" s="79"/>
      <c r="H1194" s="79"/>
      <c r="I1194" s="75"/>
      <c r="J1194" s="76"/>
      <c r="K1194" s="76"/>
      <c r="L1194" s="76"/>
      <c r="M1194" s="76"/>
      <c r="N1194" s="76"/>
      <c r="O1194" s="76"/>
      <c r="P1194" s="76"/>
      <c r="Q1194" s="76"/>
      <c r="R1194" s="76"/>
      <c r="S1194" s="76"/>
      <c r="T1194" s="76"/>
      <c r="U1194" s="76"/>
      <c r="V1194" s="76"/>
      <c r="W1194" s="80"/>
      <c r="X1194" s="69"/>
      <c r="Y1194" s="25"/>
      <c r="Z1194" s="25"/>
      <c r="AA1194" s="8"/>
      <c r="AB1194" s="28"/>
      <c r="AC1194" s="23"/>
      <c r="AD1194" s="8"/>
      <c r="AE1194" s="8"/>
      <c r="AF1194" s="25"/>
      <c r="AG1194" s="6"/>
      <c r="AH1194" s="23"/>
      <c r="AI1194" s="173"/>
      <c r="AJ1194" s="26"/>
      <c r="AK1194" s="23"/>
      <c r="AL1194" s="25"/>
      <c r="AM1194" s="6"/>
      <c r="AN1194" s="23"/>
      <c r="AO1194" s="247"/>
      <c r="AP1194" s="243" t="str">
        <f>IF(AD1194="UI",VLOOKUP(AB1194,'Convert Internation Units'!$A$2:$D$33,4,FALSE),IF(AB1194="Penethamate hydroiodide",0.63,IF(AB1194="Benzylpenicillin Procaine /
 Benzathine Penicillin",0.61,IF(AB1194="Benzathine Penicillin",0.61,IF(AB1194="Procaine benzylpenicillin",0.61,IF(AB1194=Prodrug!E1191,Prodrug!E1191,Prodrug!E1191))))))</f>
        <v/>
      </c>
      <c r="AQ1194" s="240" t="str">
        <f>IFERROR((((Calculations!C1191*Calculations!G1191)/Calculations!E1191)*'Data Entry'!X1194),"")</f>
        <v/>
      </c>
      <c r="AR1194" s="141" t="str">
        <f>IFERROR(VLOOKUP(AB1194,Lists!$P$2:$Q$182,2,0),"")</f>
        <v/>
      </c>
      <c r="AS1194" s="143" t="str">
        <f>IF(AI1194="UI",VLOOKUP(AG1194,'Convert Internation Units'!$A$2:$D$33,4,FALSE),IF(AG1194="Penethamate hydroiodide",0.63,IF(AG1194="Benzylpenicillin Procaine /
 Benzathine Penicillin",0.61,IF(AG1194="Benzathine Penicillin",0.61,IF(AG1194="Procaine benzylpenicillin",0.61,IF(AG1194=Prodrug!F1191,Prodrug!F1191,Prodrug!F1191))))))</f>
        <v/>
      </c>
      <c r="AT1194" s="240" t="str">
        <f>IFERROR((((Calculations!K1191*Calculations!G1191)/Calculations!E1191)*'Data Entry'!X1194),"")</f>
        <v/>
      </c>
      <c r="AU1194" s="146" t="str">
        <f>IFERROR(VLOOKUP(AG1194,Lists!$P$2:$Q$182,2,0),"")</f>
        <v/>
      </c>
      <c r="AV1194" s="143" t="str">
        <f>IF(AL1194="UI",VLOOKUP(AJ1194,'Convert Internation Units'!$A$2:$D$33,4,FALSE),IF(AJ1194="Penethamate hydroiodide",0.63,IF(AJ1194="Benzylpenicillin Procaine /
 Benzathine Penicillin",0.61,IF(AJ1194="Benzathine Penicillin",0.61,IF(AJ1194="Procaine benzylpenicillin",0.61,IF(AJ1194=Prodrug!G1191,Prodrug!G1191,Prodrug!G1191))))))</f>
        <v/>
      </c>
      <c r="AW1194" s="240" t="str">
        <f>IFERROR((((Calculations!O1191*Calculations!G1191)/Calculations!E1191)*'Data Entry'!X1194),"")</f>
        <v/>
      </c>
      <c r="AX1194" s="146" t="str">
        <f>IFERROR(VLOOKUP(AJ1194,Lists!$P$2:$Q$182,2,0),"")</f>
        <v/>
      </c>
      <c r="AY1194" s="143" t="str">
        <f>IF(AO1194="UI",VLOOKUP(AM1194,'Convert Internation Units'!$A$2:$D$33,4,FALSE),IF(AM1194="Penethamate hydroiodide",0.63,IF(AM1194="Benzylpenicillin Procaine /
 Benzathine Penicillin",0.61,IF(AM1194="Benzathine Penicillin",0.61,IF(AM1194="Procaine benzylpenicillin",0.61,IF(AM1194=Prodrug!H1191,Prodrug!H1191,Prodrug!H1191))))))</f>
        <v/>
      </c>
      <c r="AZ1194" s="240" t="str">
        <f>IFERROR((((Calculations!S1191*Calculations!G1191)/Calculations!E1191)*'Data Entry'!X1194),"")</f>
        <v/>
      </c>
      <c r="BA1194" s="146" t="str">
        <f>IFERROR(VLOOKUP(AM1194,Lists!$P$2:$Q$182,2,0),"")</f>
        <v/>
      </c>
    </row>
    <row r="1195" spans="1:53" s="5" customFormat="1">
      <c r="A1195" s="116">
        <v>1189</v>
      </c>
      <c r="B1195" s="232"/>
      <c r="C1195" s="105"/>
      <c r="D1195" s="105"/>
      <c r="E1195" s="105"/>
      <c r="F1195" s="106"/>
      <c r="G1195" s="107"/>
      <c r="H1195" s="107"/>
      <c r="I1195" s="108"/>
      <c r="J1195" s="110"/>
      <c r="K1195" s="110"/>
      <c r="L1195" s="110"/>
      <c r="M1195" s="110"/>
      <c r="N1195" s="110"/>
      <c r="O1195" s="110"/>
      <c r="P1195" s="110"/>
      <c r="Q1195" s="110"/>
      <c r="R1195" s="110"/>
      <c r="S1195" s="110"/>
      <c r="T1195" s="110"/>
      <c r="U1195" s="110"/>
      <c r="V1195" s="110"/>
      <c r="W1195" s="109"/>
      <c r="X1195" s="111"/>
      <c r="Y1195" s="112"/>
      <c r="Z1195" s="112"/>
      <c r="AA1195" s="113"/>
      <c r="AB1195" s="114"/>
      <c r="AC1195" s="115"/>
      <c r="AD1195" s="113"/>
      <c r="AE1195" s="113"/>
      <c r="AF1195" s="112"/>
      <c r="AG1195" s="116"/>
      <c r="AH1195" s="115"/>
      <c r="AI1195" s="174"/>
      <c r="AJ1195" s="104"/>
      <c r="AK1195" s="115"/>
      <c r="AL1195" s="112"/>
      <c r="AM1195" s="116"/>
      <c r="AN1195" s="115"/>
      <c r="AO1195" s="248"/>
      <c r="AP1195" s="242" t="str">
        <f>IF(AD1195="UI",VLOOKUP(AB1195,'Convert Internation Units'!$A$2:$D$33,4,FALSE),IF(AB1195="Penethamate hydroiodide",0.63,IF(AB1195="Benzylpenicillin Procaine /
 Benzathine Penicillin",0.61,IF(AB1195="Benzathine Penicillin",0.61,IF(AB1195="Procaine benzylpenicillin",0.61,IF(AB1195=Prodrug!E1192,Prodrug!E1192,Prodrug!E1192))))))</f>
        <v/>
      </c>
      <c r="AQ1195" s="239" t="str">
        <f>IFERROR((((Calculations!C1192*Calculations!G1192)/Calculations!E1192)*'Data Entry'!X1195),"")</f>
        <v/>
      </c>
      <c r="AR1195" s="234" t="str">
        <f>IFERROR(VLOOKUP(AB1195,Lists!$P$2:$Q$182,2,0),"")</f>
        <v/>
      </c>
      <c r="AS1195" s="233" t="str">
        <f>IF(AI1195="UI",VLOOKUP(AG1195,'Convert Internation Units'!$A$2:$D$33,4,FALSE),IF(AG1195="Penethamate hydroiodide",0.63,IF(AG1195="Benzylpenicillin Procaine /
 Benzathine Penicillin",0.61,IF(AG1195="Benzathine Penicillin",0.61,IF(AG1195="Procaine benzylpenicillin",0.61,IF(AG1195=Prodrug!F1192,Prodrug!F1192,Prodrug!F1192))))))</f>
        <v/>
      </c>
      <c r="AT1195" s="239" t="str">
        <f>IFERROR((((Calculations!K1192*Calculations!G1192)/Calculations!E1192)*'Data Entry'!X1195),"")</f>
        <v/>
      </c>
      <c r="AU1195" s="235" t="str">
        <f>IFERROR(VLOOKUP(AG1195,Lists!$P$2:$Q$182,2,0),"")</f>
        <v/>
      </c>
      <c r="AV1195" s="233" t="str">
        <f>IF(AL1195="UI",VLOOKUP(AJ1195,'Convert Internation Units'!$A$2:$D$33,4,FALSE),IF(AJ1195="Penethamate hydroiodide",0.63,IF(AJ1195="Benzylpenicillin Procaine /
 Benzathine Penicillin",0.61,IF(AJ1195="Benzathine Penicillin",0.61,IF(AJ1195="Procaine benzylpenicillin",0.61,IF(AJ1195=Prodrug!G1192,Prodrug!G1192,Prodrug!G1192))))))</f>
        <v/>
      </c>
      <c r="AW1195" s="239" t="str">
        <f>IFERROR((((Calculations!O1192*Calculations!G1192)/Calculations!E1192)*'Data Entry'!X1195),"")</f>
        <v/>
      </c>
      <c r="AX1195" s="235" t="str">
        <f>IFERROR(VLOOKUP(AJ1195,Lists!$P$2:$Q$182,2,0),"")</f>
        <v/>
      </c>
      <c r="AY1195" s="233" t="str">
        <f>IF(AO1195="UI",VLOOKUP(AM1195,'Convert Internation Units'!$A$2:$D$33,4,FALSE),IF(AM1195="Penethamate hydroiodide",0.63,IF(AM1195="Benzylpenicillin Procaine /
 Benzathine Penicillin",0.61,IF(AM1195="Benzathine Penicillin",0.61,IF(AM1195="Procaine benzylpenicillin",0.61,IF(AM1195=Prodrug!H1192,Prodrug!H1192,Prodrug!H1192))))))</f>
        <v/>
      </c>
      <c r="AZ1195" s="239" t="str">
        <f>IFERROR((((Calculations!S1192*Calculations!G1192)/Calculations!E1192)*'Data Entry'!X1195),"")</f>
        <v/>
      </c>
      <c r="BA1195" s="235" t="str">
        <f>IFERROR(VLOOKUP(AM1195,Lists!$P$2:$Q$182,2,0),"")</f>
        <v/>
      </c>
    </row>
    <row r="1196" spans="1:53" s="5" customFormat="1">
      <c r="A1196" s="6">
        <v>1190</v>
      </c>
      <c r="B1196" s="231"/>
      <c r="C1196" s="7"/>
      <c r="D1196" s="7"/>
      <c r="E1196" s="7"/>
      <c r="F1196" s="67"/>
      <c r="G1196" s="79"/>
      <c r="H1196" s="79"/>
      <c r="I1196" s="75"/>
      <c r="J1196" s="76"/>
      <c r="K1196" s="76"/>
      <c r="L1196" s="76"/>
      <c r="M1196" s="76"/>
      <c r="N1196" s="76"/>
      <c r="O1196" s="76"/>
      <c r="P1196" s="76"/>
      <c r="Q1196" s="76"/>
      <c r="R1196" s="76"/>
      <c r="S1196" s="76"/>
      <c r="T1196" s="76"/>
      <c r="U1196" s="76"/>
      <c r="V1196" s="76"/>
      <c r="W1196" s="80"/>
      <c r="X1196" s="69"/>
      <c r="Y1196" s="25"/>
      <c r="Z1196" s="25"/>
      <c r="AA1196" s="8"/>
      <c r="AB1196" s="28"/>
      <c r="AC1196" s="23"/>
      <c r="AD1196" s="8"/>
      <c r="AE1196" s="8"/>
      <c r="AF1196" s="25"/>
      <c r="AG1196" s="6"/>
      <c r="AH1196" s="23"/>
      <c r="AI1196" s="173"/>
      <c r="AJ1196" s="26"/>
      <c r="AK1196" s="23"/>
      <c r="AL1196" s="25"/>
      <c r="AM1196" s="6"/>
      <c r="AN1196" s="23"/>
      <c r="AO1196" s="247"/>
      <c r="AP1196" s="243" t="str">
        <f>IF(AD1196="UI",VLOOKUP(AB1196,'Convert Internation Units'!$A$2:$D$33,4,FALSE),IF(AB1196="Penethamate hydroiodide",0.63,IF(AB1196="Benzylpenicillin Procaine /
 Benzathine Penicillin",0.61,IF(AB1196="Benzathine Penicillin",0.61,IF(AB1196="Procaine benzylpenicillin",0.61,IF(AB1196=Prodrug!E1193,Prodrug!E1193,Prodrug!E1193))))))</f>
        <v/>
      </c>
      <c r="AQ1196" s="240" t="str">
        <f>IFERROR((((Calculations!C1193*Calculations!G1193)/Calculations!E1193)*'Data Entry'!X1196),"")</f>
        <v/>
      </c>
      <c r="AR1196" s="141" t="str">
        <f>IFERROR(VLOOKUP(AB1196,Lists!$P$2:$Q$182,2,0),"")</f>
        <v/>
      </c>
      <c r="AS1196" s="143" t="str">
        <f>IF(AI1196="UI",VLOOKUP(AG1196,'Convert Internation Units'!$A$2:$D$33,4,FALSE),IF(AG1196="Penethamate hydroiodide",0.63,IF(AG1196="Benzylpenicillin Procaine /
 Benzathine Penicillin",0.61,IF(AG1196="Benzathine Penicillin",0.61,IF(AG1196="Procaine benzylpenicillin",0.61,IF(AG1196=Prodrug!F1193,Prodrug!F1193,Prodrug!F1193))))))</f>
        <v/>
      </c>
      <c r="AT1196" s="240" t="str">
        <f>IFERROR((((Calculations!K1193*Calculations!G1193)/Calculations!E1193)*'Data Entry'!X1196),"")</f>
        <v/>
      </c>
      <c r="AU1196" s="146" t="str">
        <f>IFERROR(VLOOKUP(AG1196,Lists!$P$2:$Q$182,2,0),"")</f>
        <v/>
      </c>
      <c r="AV1196" s="143" t="str">
        <f>IF(AL1196="UI",VLOOKUP(AJ1196,'Convert Internation Units'!$A$2:$D$33,4,FALSE),IF(AJ1196="Penethamate hydroiodide",0.63,IF(AJ1196="Benzylpenicillin Procaine /
 Benzathine Penicillin",0.61,IF(AJ1196="Benzathine Penicillin",0.61,IF(AJ1196="Procaine benzylpenicillin",0.61,IF(AJ1196=Prodrug!G1193,Prodrug!G1193,Prodrug!G1193))))))</f>
        <v/>
      </c>
      <c r="AW1196" s="240" t="str">
        <f>IFERROR((((Calculations!O1193*Calculations!G1193)/Calculations!E1193)*'Data Entry'!X1196),"")</f>
        <v/>
      </c>
      <c r="AX1196" s="146" t="str">
        <f>IFERROR(VLOOKUP(AJ1196,Lists!$P$2:$Q$182,2,0),"")</f>
        <v/>
      </c>
      <c r="AY1196" s="143" t="str">
        <f>IF(AO1196="UI",VLOOKUP(AM1196,'Convert Internation Units'!$A$2:$D$33,4,FALSE),IF(AM1196="Penethamate hydroiodide",0.63,IF(AM1196="Benzylpenicillin Procaine /
 Benzathine Penicillin",0.61,IF(AM1196="Benzathine Penicillin",0.61,IF(AM1196="Procaine benzylpenicillin",0.61,IF(AM1196=Prodrug!H1193,Prodrug!H1193,Prodrug!H1193))))))</f>
        <v/>
      </c>
      <c r="AZ1196" s="240" t="str">
        <f>IFERROR((((Calculations!S1193*Calculations!G1193)/Calculations!E1193)*'Data Entry'!X1196),"")</f>
        <v/>
      </c>
      <c r="BA1196" s="146" t="str">
        <f>IFERROR(VLOOKUP(AM1196,Lists!$P$2:$Q$182,2,0),"")</f>
        <v/>
      </c>
    </row>
    <row r="1197" spans="1:53" s="5" customFormat="1">
      <c r="A1197" s="116">
        <v>1191</v>
      </c>
      <c r="B1197" s="232"/>
      <c r="C1197" s="105"/>
      <c r="D1197" s="105"/>
      <c r="E1197" s="105"/>
      <c r="F1197" s="106"/>
      <c r="G1197" s="107"/>
      <c r="H1197" s="107"/>
      <c r="I1197" s="108"/>
      <c r="J1197" s="110"/>
      <c r="K1197" s="110"/>
      <c r="L1197" s="110"/>
      <c r="M1197" s="110"/>
      <c r="N1197" s="110"/>
      <c r="O1197" s="110"/>
      <c r="P1197" s="110"/>
      <c r="Q1197" s="110"/>
      <c r="R1197" s="110"/>
      <c r="S1197" s="110"/>
      <c r="T1197" s="110"/>
      <c r="U1197" s="110"/>
      <c r="V1197" s="110"/>
      <c r="W1197" s="109"/>
      <c r="X1197" s="111"/>
      <c r="Y1197" s="112"/>
      <c r="Z1197" s="112"/>
      <c r="AA1197" s="113"/>
      <c r="AB1197" s="114"/>
      <c r="AC1197" s="115"/>
      <c r="AD1197" s="113"/>
      <c r="AE1197" s="113"/>
      <c r="AF1197" s="112"/>
      <c r="AG1197" s="116"/>
      <c r="AH1197" s="115"/>
      <c r="AI1197" s="174"/>
      <c r="AJ1197" s="104"/>
      <c r="AK1197" s="115"/>
      <c r="AL1197" s="112"/>
      <c r="AM1197" s="116"/>
      <c r="AN1197" s="115"/>
      <c r="AO1197" s="248"/>
      <c r="AP1197" s="242" t="str">
        <f>IF(AD1197="UI",VLOOKUP(AB1197,'Convert Internation Units'!$A$2:$D$33,4,FALSE),IF(AB1197="Penethamate hydroiodide",0.63,IF(AB1197="Benzylpenicillin Procaine /
 Benzathine Penicillin",0.61,IF(AB1197="Benzathine Penicillin",0.61,IF(AB1197="Procaine benzylpenicillin",0.61,IF(AB1197=Prodrug!E1194,Prodrug!E1194,Prodrug!E1194))))))</f>
        <v/>
      </c>
      <c r="AQ1197" s="239" t="str">
        <f>IFERROR((((Calculations!C1194*Calculations!G1194)/Calculations!E1194)*'Data Entry'!X1197),"")</f>
        <v/>
      </c>
      <c r="AR1197" s="234" t="str">
        <f>IFERROR(VLOOKUP(AB1197,Lists!$P$2:$Q$182,2,0),"")</f>
        <v/>
      </c>
      <c r="AS1197" s="233" t="str">
        <f>IF(AI1197="UI",VLOOKUP(AG1197,'Convert Internation Units'!$A$2:$D$33,4,FALSE),IF(AG1197="Penethamate hydroiodide",0.63,IF(AG1197="Benzylpenicillin Procaine /
 Benzathine Penicillin",0.61,IF(AG1197="Benzathine Penicillin",0.61,IF(AG1197="Procaine benzylpenicillin",0.61,IF(AG1197=Prodrug!F1194,Prodrug!F1194,Prodrug!F1194))))))</f>
        <v/>
      </c>
      <c r="AT1197" s="239" t="str">
        <f>IFERROR((((Calculations!K1194*Calculations!G1194)/Calculations!E1194)*'Data Entry'!X1197),"")</f>
        <v/>
      </c>
      <c r="AU1197" s="235" t="str">
        <f>IFERROR(VLOOKUP(AG1197,Lists!$P$2:$Q$182,2,0),"")</f>
        <v/>
      </c>
      <c r="AV1197" s="233" t="str">
        <f>IF(AL1197="UI",VLOOKUP(AJ1197,'Convert Internation Units'!$A$2:$D$33,4,FALSE),IF(AJ1197="Penethamate hydroiodide",0.63,IF(AJ1197="Benzylpenicillin Procaine /
 Benzathine Penicillin",0.61,IF(AJ1197="Benzathine Penicillin",0.61,IF(AJ1197="Procaine benzylpenicillin",0.61,IF(AJ1197=Prodrug!G1194,Prodrug!G1194,Prodrug!G1194))))))</f>
        <v/>
      </c>
      <c r="AW1197" s="239" t="str">
        <f>IFERROR((((Calculations!O1194*Calculations!G1194)/Calculations!E1194)*'Data Entry'!X1197),"")</f>
        <v/>
      </c>
      <c r="AX1197" s="235" t="str">
        <f>IFERROR(VLOOKUP(AJ1197,Lists!$P$2:$Q$182,2,0),"")</f>
        <v/>
      </c>
      <c r="AY1197" s="233" t="str">
        <f>IF(AO1197="UI",VLOOKUP(AM1197,'Convert Internation Units'!$A$2:$D$33,4,FALSE),IF(AM1197="Penethamate hydroiodide",0.63,IF(AM1197="Benzylpenicillin Procaine /
 Benzathine Penicillin",0.61,IF(AM1197="Benzathine Penicillin",0.61,IF(AM1197="Procaine benzylpenicillin",0.61,IF(AM1197=Prodrug!H1194,Prodrug!H1194,Prodrug!H1194))))))</f>
        <v/>
      </c>
      <c r="AZ1197" s="239" t="str">
        <f>IFERROR((((Calculations!S1194*Calculations!G1194)/Calculations!E1194)*'Data Entry'!X1197),"")</f>
        <v/>
      </c>
      <c r="BA1197" s="235" t="str">
        <f>IFERROR(VLOOKUP(AM1197,Lists!$P$2:$Q$182,2,0),"")</f>
        <v/>
      </c>
    </row>
    <row r="1198" spans="1:53" s="5" customFormat="1">
      <c r="A1198" s="6">
        <v>1192</v>
      </c>
      <c r="B1198" s="231"/>
      <c r="C1198" s="7"/>
      <c r="D1198" s="7"/>
      <c r="E1198" s="7"/>
      <c r="F1198" s="67"/>
      <c r="G1198" s="79"/>
      <c r="H1198" s="79"/>
      <c r="I1198" s="75"/>
      <c r="J1198" s="76"/>
      <c r="K1198" s="76"/>
      <c r="L1198" s="76"/>
      <c r="M1198" s="76"/>
      <c r="N1198" s="76"/>
      <c r="O1198" s="76"/>
      <c r="P1198" s="76"/>
      <c r="Q1198" s="76"/>
      <c r="R1198" s="76"/>
      <c r="S1198" s="76"/>
      <c r="T1198" s="76"/>
      <c r="U1198" s="76"/>
      <c r="V1198" s="76"/>
      <c r="W1198" s="80"/>
      <c r="X1198" s="69"/>
      <c r="Y1198" s="25"/>
      <c r="Z1198" s="25"/>
      <c r="AA1198" s="8"/>
      <c r="AB1198" s="28"/>
      <c r="AC1198" s="23"/>
      <c r="AD1198" s="8"/>
      <c r="AE1198" s="8"/>
      <c r="AF1198" s="25"/>
      <c r="AG1198" s="6"/>
      <c r="AH1198" s="23"/>
      <c r="AI1198" s="173"/>
      <c r="AJ1198" s="26"/>
      <c r="AK1198" s="23"/>
      <c r="AL1198" s="25"/>
      <c r="AM1198" s="6"/>
      <c r="AN1198" s="23"/>
      <c r="AO1198" s="247"/>
      <c r="AP1198" s="243" t="str">
        <f>IF(AD1198="UI",VLOOKUP(AB1198,'Convert Internation Units'!$A$2:$D$33,4,FALSE),IF(AB1198="Penethamate hydroiodide",0.63,IF(AB1198="Benzylpenicillin Procaine /
 Benzathine Penicillin",0.61,IF(AB1198="Benzathine Penicillin",0.61,IF(AB1198="Procaine benzylpenicillin",0.61,IF(AB1198=Prodrug!E1195,Prodrug!E1195,Prodrug!E1195))))))</f>
        <v/>
      </c>
      <c r="AQ1198" s="240" t="str">
        <f>IFERROR((((Calculations!C1195*Calculations!G1195)/Calculations!E1195)*'Data Entry'!X1198),"")</f>
        <v/>
      </c>
      <c r="AR1198" s="141" t="str">
        <f>IFERROR(VLOOKUP(AB1198,Lists!$P$2:$Q$182,2,0),"")</f>
        <v/>
      </c>
      <c r="AS1198" s="143" t="str">
        <f>IF(AI1198="UI",VLOOKUP(AG1198,'Convert Internation Units'!$A$2:$D$33,4,FALSE),IF(AG1198="Penethamate hydroiodide",0.63,IF(AG1198="Benzylpenicillin Procaine /
 Benzathine Penicillin",0.61,IF(AG1198="Benzathine Penicillin",0.61,IF(AG1198="Procaine benzylpenicillin",0.61,IF(AG1198=Prodrug!F1195,Prodrug!F1195,Prodrug!F1195))))))</f>
        <v/>
      </c>
      <c r="AT1198" s="240" t="str">
        <f>IFERROR((((Calculations!K1195*Calculations!G1195)/Calculations!E1195)*'Data Entry'!X1198),"")</f>
        <v/>
      </c>
      <c r="AU1198" s="146" t="str">
        <f>IFERROR(VLOOKUP(AG1198,Lists!$P$2:$Q$182,2,0),"")</f>
        <v/>
      </c>
      <c r="AV1198" s="143" t="str">
        <f>IF(AL1198="UI",VLOOKUP(AJ1198,'Convert Internation Units'!$A$2:$D$33,4,FALSE),IF(AJ1198="Penethamate hydroiodide",0.63,IF(AJ1198="Benzylpenicillin Procaine /
 Benzathine Penicillin",0.61,IF(AJ1198="Benzathine Penicillin",0.61,IF(AJ1198="Procaine benzylpenicillin",0.61,IF(AJ1198=Prodrug!G1195,Prodrug!G1195,Prodrug!G1195))))))</f>
        <v/>
      </c>
      <c r="AW1198" s="240" t="str">
        <f>IFERROR((((Calculations!O1195*Calculations!G1195)/Calculations!E1195)*'Data Entry'!X1198),"")</f>
        <v/>
      </c>
      <c r="AX1198" s="146" t="str">
        <f>IFERROR(VLOOKUP(AJ1198,Lists!$P$2:$Q$182,2,0),"")</f>
        <v/>
      </c>
      <c r="AY1198" s="143" t="str">
        <f>IF(AO1198="UI",VLOOKUP(AM1198,'Convert Internation Units'!$A$2:$D$33,4,FALSE),IF(AM1198="Penethamate hydroiodide",0.63,IF(AM1198="Benzylpenicillin Procaine /
 Benzathine Penicillin",0.61,IF(AM1198="Benzathine Penicillin",0.61,IF(AM1198="Procaine benzylpenicillin",0.61,IF(AM1198=Prodrug!H1195,Prodrug!H1195,Prodrug!H1195))))))</f>
        <v/>
      </c>
      <c r="AZ1198" s="240" t="str">
        <f>IFERROR((((Calculations!S1195*Calculations!G1195)/Calculations!E1195)*'Data Entry'!X1198),"")</f>
        <v/>
      </c>
      <c r="BA1198" s="146" t="str">
        <f>IFERROR(VLOOKUP(AM1198,Lists!$P$2:$Q$182,2,0),"")</f>
        <v/>
      </c>
    </row>
    <row r="1199" spans="1:53" s="5" customFormat="1">
      <c r="A1199" s="116">
        <v>1193</v>
      </c>
      <c r="B1199" s="232"/>
      <c r="C1199" s="105"/>
      <c r="D1199" s="105"/>
      <c r="E1199" s="105"/>
      <c r="F1199" s="106"/>
      <c r="G1199" s="107"/>
      <c r="H1199" s="107"/>
      <c r="I1199" s="108"/>
      <c r="J1199" s="110"/>
      <c r="K1199" s="110"/>
      <c r="L1199" s="110"/>
      <c r="M1199" s="110"/>
      <c r="N1199" s="110"/>
      <c r="O1199" s="110"/>
      <c r="P1199" s="110"/>
      <c r="Q1199" s="110"/>
      <c r="R1199" s="110"/>
      <c r="S1199" s="110"/>
      <c r="T1199" s="110"/>
      <c r="U1199" s="110"/>
      <c r="V1199" s="110"/>
      <c r="W1199" s="109"/>
      <c r="X1199" s="111"/>
      <c r="Y1199" s="112"/>
      <c r="Z1199" s="112"/>
      <c r="AA1199" s="113"/>
      <c r="AB1199" s="114"/>
      <c r="AC1199" s="115"/>
      <c r="AD1199" s="113"/>
      <c r="AE1199" s="113"/>
      <c r="AF1199" s="112"/>
      <c r="AG1199" s="116"/>
      <c r="AH1199" s="115"/>
      <c r="AI1199" s="174"/>
      <c r="AJ1199" s="104"/>
      <c r="AK1199" s="115"/>
      <c r="AL1199" s="112"/>
      <c r="AM1199" s="116"/>
      <c r="AN1199" s="115"/>
      <c r="AO1199" s="248"/>
      <c r="AP1199" s="242" t="str">
        <f>IF(AD1199="UI",VLOOKUP(AB1199,'Convert Internation Units'!$A$2:$D$33,4,FALSE),IF(AB1199="Penethamate hydroiodide",0.63,IF(AB1199="Benzylpenicillin Procaine /
 Benzathine Penicillin",0.61,IF(AB1199="Benzathine Penicillin",0.61,IF(AB1199="Procaine benzylpenicillin",0.61,IF(AB1199=Prodrug!E1196,Prodrug!E1196,Prodrug!E1196))))))</f>
        <v/>
      </c>
      <c r="AQ1199" s="239" t="str">
        <f>IFERROR((((Calculations!C1196*Calculations!G1196)/Calculations!E1196)*'Data Entry'!X1199),"")</f>
        <v/>
      </c>
      <c r="AR1199" s="234" t="str">
        <f>IFERROR(VLOOKUP(AB1199,Lists!$P$2:$Q$182,2,0),"")</f>
        <v/>
      </c>
      <c r="AS1199" s="233" t="str">
        <f>IF(AI1199="UI",VLOOKUP(AG1199,'Convert Internation Units'!$A$2:$D$33,4,FALSE),IF(AG1199="Penethamate hydroiodide",0.63,IF(AG1199="Benzylpenicillin Procaine /
 Benzathine Penicillin",0.61,IF(AG1199="Benzathine Penicillin",0.61,IF(AG1199="Procaine benzylpenicillin",0.61,IF(AG1199=Prodrug!F1196,Prodrug!F1196,Prodrug!F1196))))))</f>
        <v/>
      </c>
      <c r="AT1199" s="239" t="str">
        <f>IFERROR((((Calculations!K1196*Calculations!G1196)/Calculations!E1196)*'Data Entry'!X1199),"")</f>
        <v/>
      </c>
      <c r="AU1199" s="235" t="str">
        <f>IFERROR(VLOOKUP(AG1199,Lists!$P$2:$Q$182,2,0),"")</f>
        <v/>
      </c>
      <c r="AV1199" s="233" t="str">
        <f>IF(AL1199="UI",VLOOKUP(AJ1199,'Convert Internation Units'!$A$2:$D$33,4,FALSE),IF(AJ1199="Penethamate hydroiodide",0.63,IF(AJ1199="Benzylpenicillin Procaine /
 Benzathine Penicillin",0.61,IF(AJ1199="Benzathine Penicillin",0.61,IF(AJ1199="Procaine benzylpenicillin",0.61,IF(AJ1199=Prodrug!G1196,Prodrug!G1196,Prodrug!G1196))))))</f>
        <v/>
      </c>
      <c r="AW1199" s="239" t="str">
        <f>IFERROR((((Calculations!O1196*Calculations!G1196)/Calculations!E1196)*'Data Entry'!X1199),"")</f>
        <v/>
      </c>
      <c r="AX1199" s="235" t="str">
        <f>IFERROR(VLOOKUP(AJ1199,Lists!$P$2:$Q$182,2,0),"")</f>
        <v/>
      </c>
      <c r="AY1199" s="233" t="str">
        <f>IF(AO1199="UI",VLOOKUP(AM1199,'Convert Internation Units'!$A$2:$D$33,4,FALSE),IF(AM1199="Penethamate hydroiodide",0.63,IF(AM1199="Benzylpenicillin Procaine /
 Benzathine Penicillin",0.61,IF(AM1199="Benzathine Penicillin",0.61,IF(AM1199="Procaine benzylpenicillin",0.61,IF(AM1199=Prodrug!H1196,Prodrug!H1196,Prodrug!H1196))))))</f>
        <v/>
      </c>
      <c r="AZ1199" s="239" t="str">
        <f>IFERROR((((Calculations!S1196*Calculations!G1196)/Calculations!E1196)*'Data Entry'!X1199),"")</f>
        <v/>
      </c>
      <c r="BA1199" s="235" t="str">
        <f>IFERROR(VLOOKUP(AM1199,Lists!$P$2:$Q$182,2,0),"")</f>
        <v/>
      </c>
    </row>
    <row r="1200" spans="1:53" s="5" customFormat="1">
      <c r="A1200" s="6">
        <v>1194</v>
      </c>
      <c r="B1200" s="231"/>
      <c r="C1200" s="7"/>
      <c r="D1200" s="7"/>
      <c r="E1200" s="7"/>
      <c r="F1200" s="67"/>
      <c r="G1200" s="79"/>
      <c r="H1200" s="79"/>
      <c r="I1200" s="75"/>
      <c r="J1200" s="76"/>
      <c r="K1200" s="76"/>
      <c r="L1200" s="76"/>
      <c r="M1200" s="76"/>
      <c r="N1200" s="76"/>
      <c r="O1200" s="76"/>
      <c r="P1200" s="76"/>
      <c r="Q1200" s="76"/>
      <c r="R1200" s="76"/>
      <c r="S1200" s="76"/>
      <c r="T1200" s="76"/>
      <c r="U1200" s="76"/>
      <c r="V1200" s="76"/>
      <c r="W1200" s="80"/>
      <c r="X1200" s="69"/>
      <c r="Y1200" s="25"/>
      <c r="Z1200" s="25"/>
      <c r="AA1200" s="8"/>
      <c r="AB1200" s="28"/>
      <c r="AC1200" s="23"/>
      <c r="AD1200" s="8"/>
      <c r="AE1200" s="8"/>
      <c r="AF1200" s="25"/>
      <c r="AG1200" s="6"/>
      <c r="AH1200" s="23"/>
      <c r="AI1200" s="173"/>
      <c r="AJ1200" s="26"/>
      <c r="AK1200" s="23"/>
      <c r="AL1200" s="25"/>
      <c r="AM1200" s="6"/>
      <c r="AN1200" s="23"/>
      <c r="AO1200" s="247"/>
      <c r="AP1200" s="243" t="str">
        <f>IF(AD1200="UI",VLOOKUP(AB1200,'Convert Internation Units'!$A$2:$D$33,4,FALSE),IF(AB1200="Penethamate hydroiodide",0.63,IF(AB1200="Benzylpenicillin Procaine /
 Benzathine Penicillin",0.61,IF(AB1200="Benzathine Penicillin",0.61,IF(AB1200="Procaine benzylpenicillin",0.61,IF(AB1200=Prodrug!E1197,Prodrug!E1197,Prodrug!E1197))))))</f>
        <v/>
      </c>
      <c r="AQ1200" s="240" t="str">
        <f>IFERROR((((Calculations!C1197*Calculations!G1197)/Calculations!E1197)*'Data Entry'!X1200),"")</f>
        <v/>
      </c>
      <c r="AR1200" s="141" t="str">
        <f>IFERROR(VLOOKUP(AB1200,Lists!$P$2:$Q$182,2,0),"")</f>
        <v/>
      </c>
      <c r="AS1200" s="143" t="str">
        <f>IF(AI1200="UI",VLOOKUP(AG1200,'Convert Internation Units'!$A$2:$D$33,4,FALSE),IF(AG1200="Penethamate hydroiodide",0.63,IF(AG1200="Benzylpenicillin Procaine /
 Benzathine Penicillin",0.61,IF(AG1200="Benzathine Penicillin",0.61,IF(AG1200="Procaine benzylpenicillin",0.61,IF(AG1200=Prodrug!F1197,Prodrug!F1197,Prodrug!F1197))))))</f>
        <v/>
      </c>
      <c r="AT1200" s="240" t="str">
        <f>IFERROR((((Calculations!K1197*Calculations!G1197)/Calculations!E1197)*'Data Entry'!X1200),"")</f>
        <v/>
      </c>
      <c r="AU1200" s="146" t="str">
        <f>IFERROR(VLOOKUP(AG1200,Lists!$P$2:$Q$182,2,0),"")</f>
        <v/>
      </c>
      <c r="AV1200" s="143" t="str">
        <f>IF(AL1200="UI",VLOOKUP(AJ1200,'Convert Internation Units'!$A$2:$D$33,4,FALSE),IF(AJ1200="Penethamate hydroiodide",0.63,IF(AJ1200="Benzylpenicillin Procaine /
 Benzathine Penicillin",0.61,IF(AJ1200="Benzathine Penicillin",0.61,IF(AJ1200="Procaine benzylpenicillin",0.61,IF(AJ1200=Prodrug!G1197,Prodrug!G1197,Prodrug!G1197))))))</f>
        <v/>
      </c>
      <c r="AW1200" s="240" t="str">
        <f>IFERROR((((Calculations!O1197*Calculations!G1197)/Calculations!E1197)*'Data Entry'!X1200),"")</f>
        <v/>
      </c>
      <c r="AX1200" s="146" t="str">
        <f>IFERROR(VLOOKUP(AJ1200,Lists!$P$2:$Q$182,2,0),"")</f>
        <v/>
      </c>
      <c r="AY1200" s="143" t="str">
        <f>IF(AO1200="UI",VLOOKUP(AM1200,'Convert Internation Units'!$A$2:$D$33,4,FALSE),IF(AM1200="Penethamate hydroiodide",0.63,IF(AM1200="Benzylpenicillin Procaine /
 Benzathine Penicillin",0.61,IF(AM1200="Benzathine Penicillin",0.61,IF(AM1200="Procaine benzylpenicillin",0.61,IF(AM1200=Prodrug!H1197,Prodrug!H1197,Prodrug!H1197))))))</f>
        <v/>
      </c>
      <c r="AZ1200" s="240" t="str">
        <f>IFERROR((((Calculations!S1197*Calculations!G1197)/Calculations!E1197)*'Data Entry'!X1200),"")</f>
        <v/>
      </c>
      <c r="BA1200" s="146" t="str">
        <f>IFERROR(VLOOKUP(AM1200,Lists!$P$2:$Q$182,2,0),"")</f>
        <v/>
      </c>
    </row>
    <row r="1201" spans="1:53" s="5" customFormat="1">
      <c r="A1201" s="116">
        <v>1195</v>
      </c>
      <c r="B1201" s="232"/>
      <c r="C1201" s="105"/>
      <c r="D1201" s="105"/>
      <c r="E1201" s="105"/>
      <c r="F1201" s="106"/>
      <c r="G1201" s="107"/>
      <c r="H1201" s="107"/>
      <c r="I1201" s="108"/>
      <c r="J1201" s="110"/>
      <c r="K1201" s="110"/>
      <c r="L1201" s="110"/>
      <c r="M1201" s="110"/>
      <c r="N1201" s="110"/>
      <c r="O1201" s="110"/>
      <c r="P1201" s="110"/>
      <c r="Q1201" s="110"/>
      <c r="R1201" s="110"/>
      <c r="S1201" s="110"/>
      <c r="T1201" s="110"/>
      <c r="U1201" s="110"/>
      <c r="V1201" s="110"/>
      <c r="W1201" s="109"/>
      <c r="X1201" s="111"/>
      <c r="Y1201" s="112"/>
      <c r="Z1201" s="112"/>
      <c r="AA1201" s="113"/>
      <c r="AB1201" s="114"/>
      <c r="AC1201" s="115"/>
      <c r="AD1201" s="113"/>
      <c r="AE1201" s="113"/>
      <c r="AF1201" s="112"/>
      <c r="AG1201" s="116"/>
      <c r="AH1201" s="115"/>
      <c r="AI1201" s="174"/>
      <c r="AJ1201" s="104"/>
      <c r="AK1201" s="115"/>
      <c r="AL1201" s="112"/>
      <c r="AM1201" s="116"/>
      <c r="AN1201" s="115"/>
      <c r="AO1201" s="248"/>
      <c r="AP1201" s="242" t="str">
        <f>IF(AD1201="UI",VLOOKUP(AB1201,'Convert Internation Units'!$A$2:$D$33,4,FALSE),IF(AB1201="Penethamate hydroiodide",0.63,IF(AB1201="Benzylpenicillin Procaine /
 Benzathine Penicillin",0.61,IF(AB1201="Benzathine Penicillin",0.61,IF(AB1201="Procaine benzylpenicillin",0.61,IF(AB1201=Prodrug!E1198,Prodrug!E1198,Prodrug!E1198))))))</f>
        <v/>
      </c>
      <c r="AQ1201" s="239" t="str">
        <f>IFERROR((((Calculations!C1198*Calculations!G1198)/Calculations!E1198)*'Data Entry'!X1201),"")</f>
        <v/>
      </c>
      <c r="AR1201" s="234" t="str">
        <f>IFERROR(VLOOKUP(AB1201,Lists!$P$2:$Q$182,2,0),"")</f>
        <v/>
      </c>
      <c r="AS1201" s="233" t="str">
        <f>IF(AI1201="UI",VLOOKUP(AG1201,'Convert Internation Units'!$A$2:$D$33,4,FALSE),IF(AG1201="Penethamate hydroiodide",0.63,IF(AG1201="Benzylpenicillin Procaine /
 Benzathine Penicillin",0.61,IF(AG1201="Benzathine Penicillin",0.61,IF(AG1201="Procaine benzylpenicillin",0.61,IF(AG1201=Prodrug!F1198,Prodrug!F1198,Prodrug!F1198))))))</f>
        <v/>
      </c>
      <c r="AT1201" s="239" t="str">
        <f>IFERROR((((Calculations!K1198*Calculations!G1198)/Calculations!E1198)*'Data Entry'!X1201),"")</f>
        <v/>
      </c>
      <c r="AU1201" s="235" t="str">
        <f>IFERROR(VLOOKUP(AG1201,Lists!$P$2:$Q$182,2,0),"")</f>
        <v/>
      </c>
      <c r="AV1201" s="233" t="str">
        <f>IF(AL1201="UI",VLOOKUP(AJ1201,'Convert Internation Units'!$A$2:$D$33,4,FALSE),IF(AJ1201="Penethamate hydroiodide",0.63,IF(AJ1201="Benzylpenicillin Procaine /
 Benzathine Penicillin",0.61,IF(AJ1201="Benzathine Penicillin",0.61,IF(AJ1201="Procaine benzylpenicillin",0.61,IF(AJ1201=Prodrug!G1198,Prodrug!G1198,Prodrug!G1198))))))</f>
        <v/>
      </c>
      <c r="AW1201" s="239" t="str">
        <f>IFERROR((((Calculations!O1198*Calculations!G1198)/Calculations!E1198)*'Data Entry'!X1201),"")</f>
        <v/>
      </c>
      <c r="AX1201" s="235" t="str">
        <f>IFERROR(VLOOKUP(AJ1201,Lists!$P$2:$Q$182,2,0),"")</f>
        <v/>
      </c>
      <c r="AY1201" s="233" t="str">
        <f>IF(AO1201="UI",VLOOKUP(AM1201,'Convert Internation Units'!$A$2:$D$33,4,FALSE),IF(AM1201="Penethamate hydroiodide",0.63,IF(AM1201="Benzylpenicillin Procaine /
 Benzathine Penicillin",0.61,IF(AM1201="Benzathine Penicillin",0.61,IF(AM1201="Procaine benzylpenicillin",0.61,IF(AM1201=Prodrug!H1198,Prodrug!H1198,Prodrug!H1198))))))</f>
        <v/>
      </c>
      <c r="AZ1201" s="239" t="str">
        <f>IFERROR((((Calculations!S1198*Calculations!G1198)/Calculations!E1198)*'Data Entry'!X1201),"")</f>
        <v/>
      </c>
      <c r="BA1201" s="235" t="str">
        <f>IFERROR(VLOOKUP(AM1201,Lists!$P$2:$Q$182,2,0),"")</f>
        <v/>
      </c>
    </row>
    <row r="1202" spans="1:53" s="5" customFormat="1">
      <c r="A1202" s="6">
        <v>1196</v>
      </c>
      <c r="B1202" s="231"/>
      <c r="C1202" s="7"/>
      <c r="D1202" s="7"/>
      <c r="E1202" s="7"/>
      <c r="F1202" s="67"/>
      <c r="G1202" s="79"/>
      <c r="H1202" s="79"/>
      <c r="I1202" s="75"/>
      <c r="J1202" s="76"/>
      <c r="K1202" s="76"/>
      <c r="L1202" s="76"/>
      <c r="M1202" s="76"/>
      <c r="N1202" s="76"/>
      <c r="O1202" s="76"/>
      <c r="P1202" s="76"/>
      <c r="Q1202" s="76"/>
      <c r="R1202" s="76"/>
      <c r="S1202" s="76"/>
      <c r="T1202" s="76"/>
      <c r="U1202" s="76"/>
      <c r="V1202" s="76"/>
      <c r="W1202" s="80"/>
      <c r="X1202" s="69"/>
      <c r="Y1202" s="25"/>
      <c r="Z1202" s="25"/>
      <c r="AA1202" s="8"/>
      <c r="AB1202" s="28"/>
      <c r="AC1202" s="23"/>
      <c r="AD1202" s="8"/>
      <c r="AE1202" s="8"/>
      <c r="AF1202" s="25"/>
      <c r="AG1202" s="6"/>
      <c r="AH1202" s="23"/>
      <c r="AI1202" s="173"/>
      <c r="AJ1202" s="26"/>
      <c r="AK1202" s="23"/>
      <c r="AL1202" s="25"/>
      <c r="AM1202" s="6"/>
      <c r="AN1202" s="23"/>
      <c r="AO1202" s="247"/>
      <c r="AP1202" s="243" t="str">
        <f>IF(AD1202="UI",VLOOKUP(AB1202,'Convert Internation Units'!$A$2:$D$33,4,FALSE),IF(AB1202="Penethamate hydroiodide",0.63,IF(AB1202="Benzylpenicillin Procaine /
 Benzathine Penicillin",0.61,IF(AB1202="Benzathine Penicillin",0.61,IF(AB1202="Procaine benzylpenicillin",0.61,IF(AB1202=Prodrug!E1199,Prodrug!E1199,Prodrug!E1199))))))</f>
        <v/>
      </c>
      <c r="AQ1202" s="240" t="str">
        <f>IFERROR((((Calculations!C1199*Calculations!G1199)/Calculations!E1199)*'Data Entry'!X1202),"")</f>
        <v/>
      </c>
      <c r="AR1202" s="141" t="str">
        <f>IFERROR(VLOOKUP(AB1202,Lists!$P$2:$Q$182,2,0),"")</f>
        <v/>
      </c>
      <c r="AS1202" s="143" t="str">
        <f>IF(AI1202="UI",VLOOKUP(AG1202,'Convert Internation Units'!$A$2:$D$33,4,FALSE),IF(AG1202="Penethamate hydroiodide",0.63,IF(AG1202="Benzylpenicillin Procaine /
 Benzathine Penicillin",0.61,IF(AG1202="Benzathine Penicillin",0.61,IF(AG1202="Procaine benzylpenicillin",0.61,IF(AG1202=Prodrug!F1199,Prodrug!F1199,Prodrug!F1199))))))</f>
        <v/>
      </c>
      <c r="AT1202" s="240" t="str">
        <f>IFERROR((((Calculations!K1199*Calculations!G1199)/Calculations!E1199)*'Data Entry'!X1202),"")</f>
        <v/>
      </c>
      <c r="AU1202" s="146" t="str">
        <f>IFERROR(VLOOKUP(AG1202,Lists!$P$2:$Q$182,2,0),"")</f>
        <v/>
      </c>
      <c r="AV1202" s="143" t="str">
        <f>IF(AL1202="UI",VLOOKUP(AJ1202,'Convert Internation Units'!$A$2:$D$33,4,FALSE),IF(AJ1202="Penethamate hydroiodide",0.63,IF(AJ1202="Benzylpenicillin Procaine /
 Benzathine Penicillin",0.61,IF(AJ1202="Benzathine Penicillin",0.61,IF(AJ1202="Procaine benzylpenicillin",0.61,IF(AJ1202=Prodrug!G1199,Prodrug!G1199,Prodrug!G1199))))))</f>
        <v/>
      </c>
      <c r="AW1202" s="240" t="str">
        <f>IFERROR((((Calculations!O1199*Calculations!G1199)/Calculations!E1199)*'Data Entry'!X1202),"")</f>
        <v/>
      </c>
      <c r="AX1202" s="146" t="str">
        <f>IFERROR(VLOOKUP(AJ1202,Lists!$P$2:$Q$182,2,0),"")</f>
        <v/>
      </c>
      <c r="AY1202" s="143" t="str">
        <f>IF(AO1202="UI",VLOOKUP(AM1202,'Convert Internation Units'!$A$2:$D$33,4,FALSE),IF(AM1202="Penethamate hydroiodide",0.63,IF(AM1202="Benzylpenicillin Procaine /
 Benzathine Penicillin",0.61,IF(AM1202="Benzathine Penicillin",0.61,IF(AM1202="Procaine benzylpenicillin",0.61,IF(AM1202=Prodrug!H1199,Prodrug!H1199,Prodrug!H1199))))))</f>
        <v/>
      </c>
      <c r="AZ1202" s="240" t="str">
        <f>IFERROR((((Calculations!S1199*Calculations!G1199)/Calculations!E1199)*'Data Entry'!X1202),"")</f>
        <v/>
      </c>
      <c r="BA1202" s="146" t="str">
        <f>IFERROR(VLOOKUP(AM1202,Lists!$P$2:$Q$182,2,0),"")</f>
        <v/>
      </c>
    </row>
    <row r="1203" spans="1:53" s="5" customFormat="1">
      <c r="A1203" s="116">
        <v>1197</v>
      </c>
      <c r="B1203" s="232"/>
      <c r="C1203" s="105"/>
      <c r="D1203" s="105"/>
      <c r="E1203" s="105"/>
      <c r="F1203" s="106"/>
      <c r="G1203" s="107"/>
      <c r="H1203" s="107"/>
      <c r="I1203" s="108"/>
      <c r="J1203" s="110"/>
      <c r="K1203" s="110"/>
      <c r="L1203" s="110"/>
      <c r="M1203" s="110"/>
      <c r="N1203" s="110"/>
      <c r="O1203" s="110"/>
      <c r="P1203" s="110"/>
      <c r="Q1203" s="110"/>
      <c r="R1203" s="110"/>
      <c r="S1203" s="110"/>
      <c r="T1203" s="110"/>
      <c r="U1203" s="110"/>
      <c r="V1203" s="110"/>
      <c r="W1203" s="109"/>
      <c r="X1203" s="111"/>
      <c r="Y1203" s="112"/>
      <c r="Z1203" s="112"/>
      <c r="AA1203" s="113"/>
      <c r="AB1203" s="114"/>
      <c r="AC1203" s="115"/>
      <c r="AD1203" s="113"/>
      <c r="AE1203" s="113"/>
      <c r="AF1203" s="112"/>
      <c r="AG1203" s="116"/>
      <c r="AH1203" s="115"/>
      <c r="AI1203" s="174"/>
      <c r="AJ1203" s="104"/>
      <c r="AK1203" s="115"/>
      <c r="AL1203" s="112"/>
      <c r="AM1203" s="116"/>
      <c r="AN1203" s="115"/>
      <c r="AO1203" s="248"/>
      <c r="AP1203" s="242" t="str">
        <f>IF(AD1203="UI",VLOOKUP(AB1203,'Convert Internation Units'!$A$2:$D$33,4,FALSE),IF(AB1203="Penethamate hydroiodide",0.63,IF(AB1203="Benzylpenicillin Procaine /
 Benzathine Penicillin",0.61,IF(AB1203="Benzathine Penicillin",0.61,IF(AB1203="Procaine benzylpenicillin",0.61,IF(AB1203=Prodrug!E1200,Prodrug!E1200,Prodrug!E1200))))))</f>
        <v/>
      </c>
      <c r="AQ1203" s="239" t="str">
        <f>IFERROR((((Calculations!C1200*Calculations!G1200)/Calculations!E1200)*'Data Entry'!X1203),"")</f>
        <v/>
      </c>
      <c r="AR1203" s="234" t="str">
        <f>IFERROR(VLOOKUP(AB1203,Lists!$P$2:$Q$182,2,0),"")</f>
        <v/>
      </c>
      <c r="AS1203" s="233" t="str">
        <f>IF(AI1203="UI",VLOOKUP(AG1203,'Convert Internation Units'!$A$2:$D$33,4,FALSE),IF(AG1203="Penethamate hydroiodide",0.63,IF(AG1203="Benzylpenicillin Procaine /
 Benzathine Penicillin",0.61,IF(AG1203="Benzathine Penicillin",0.61,IF(AG1203="Procaine benzylpenicillin",0.61,IF(AG1203=Prodrug!F1200,Prodrug!F1200,Prodrug!F1200))))))</f>
        <v/>
      </c>
      <c r="AT1203" s="239" t="str">
        <f>IFERROR((((Calculations!K1200*Calculations!G1200)/Calculations!E1200)*'Data Entry'!X1203),"")</f>
        <v/>
      </c>
      <c r="AU1203" s="235" t="str">
        <f>IFERROR(VLOOKUP(AG1203,Lists!$P$2:$Q$182,2,0),"")</f>
        <v/>
      </c>
      <c r="AV1203" s="233" t="str">
        <f>IF(AL1203="UI",VLOOKUP(AJ1203,'Convert Internation Units'!$A$2:$D$33,4,FALSE),IF(AJ1203="Penethamate hydroiodide",0.63,IF(AJ1203="Benzylpenicillin Procaine /
 Benzathine Penicillin",0.61,IF(AJ1203="Benzathine Penicillin",0.61,IF(AJ1203="Procaine benzylpenicillin",0.61,IF(AJ1203=Prodrug!G1200,Prodrug!G1200,Prodrug!G1200))))))</f>
        <v/>
      </c>
      <c r="AW1203" s="239" t="str">
        <f>IFERROR((((Calculations!O1200*Calculations!G1200)/Calculations!E1200)*'Data Entry'!X1203),"")</f>
        <v/>
      </c>
      <c r="AX1203" s="235" t="str">
        <f>IFERROR(VLOOKUP(AJ1203,Lists!$P$2:$Q$182,2,0),"")</f>
        <v/>
      </c>
      <c r="AY1203" s="233" t="str">
        <f>IF(AO1203="UI",VLOOKUP(AM1203,'Convert Internation Units'!$A$2:$D$33,4,FALSE),IF(AM1203="Penethamate hydroiodide",0.63,IF(AM1203="Benzylpenicillin Procaine /
 Benzathine Penicillin",0.61,IF(AM1203="Benzathine Penicillin",0.61,IF(AM1203="Procaine benzylpenicillin",0.61,IF(AM1203=Prodrug!H1200,Prodrug!H1200,Prodrug!H1200))))))</f>
        <v/>
      </c>
      <c r="AZ1203" s="239" t="str">
        <f>IFERROR((((Calculations!S1200*Calculations!G1200)/Calculations!E1200)*'Data Entry'!X1203),"")</f>
        <v/>
      </c>
      <c r="BA1203" s="235" t="str">
        <f>IFERROR(VLOOKUP(AM1203,Lists!$P$2:$Q$182,2,0),"")</f>
        <v/>
      </c>
    </row>
    <row r="1204" spans="1:53" s="5" customFormat="1">
      <c r="A1204" s="6">
        <v>1198</v>
      </c>
      <c r="B1204" s="231"/>
      <c r="C1204" s="7"/>
      <c r="D1204" s="7"/>
      <c r="E1204" s="7"/>
      <c r="F1204" s="67"/>
      <c r="G1204" s="79"/>
      <c r="H1204" s="79"/>
      <c r="I1204" s="75"/>
      <c r="J1204" s="76"/>
      <c r="K1204" s="76"/>
      <c r="L1204" s="76"/>
      <c r="M1204" s="76"/>
      <c r="N1204" s="76"/>
      <c r="O1204" s="76"/>
      <c r="P1204" s="76"/>
      <c r="Q1204" s="76"/>
      <c r="R1204" s="76"/>
      <c r="S1204" s="76"/>
      <c r="T1204" s="76"/>
      <c r="U1204" s="76"/>
      <c r="V1204" s="76"/>
      <c r="W1204" s="80"/>
      <c r="X1204" s="69"/>
      <c r="Y1204" s="25"/>
      <c r="Z1204" s="25"/>
      <c r="AA1204" s="8"/>
      <c r="AB1204" s="28"/>
      <c r="AC1204" s="23"/>
      <c r="AD1204" s="8"/>
      <c r="AE1204" s="8"/>
      <c r="AF1204" s="25"/>
      <c r="AG1204" s="6"/>
      <c r="AH1204" s="23"/>
      <c r="AI1204" s="173"/>
      <c r="AJ1204" s="26"/>
      <c r="AK1204" s="23"/>
      <c r="AL1204" s="25"/>
      <c r="AM1204" s="6"/>
      <c r="AN1204" s="23"/>
      <c r="AO1204" s="247"/>
      <c r="AP1204" s="243" t="str">
        <f>IF(AD1204="UI",VLOOKUP(AB1204,'Convert Internation Units'!$A$2:$D$33,4,FALSE),IF(AB1204="Penethamate hydroiodide",0.63,IF(AB1204="Benzylpenicillin Procaine /
 Benzathine Penicillin",0.61,IF(AB1204="Benzathine Penicillin",0.61,IF(AB1204="Procaine benzylpenicillin",0.61,IF(AB1204=Prodrug!E1201,Prodrug!E1201,Prodrug!E1201))))))</f>
        <v/>
      </c>
      <c r="AQ1204" s="240" t="str">
        <f>IFERROR((((Calculations!C1201*Calculations!G1201)/Calculations!E1201)*'Data Entry'!X1204),"")</f>
        <v/>
      </c>
      <c r="AR1204" s="141" t="str">
        <f>IFERROR(VLOOKUP(AB1204,Lists!$P$2:$Q$182,2,0),"")</f>
        <v/>
      </c>
      <c r="AS1204" s="143" t="str">
        <f>IF(AI1204="UI",VLOOKUP(AG1204,'Convert Internation Units'!$A$2:$D$33,4,FALSE),IF(AG1204="Penethamate hydroiodide",0.63,IF(AG1204="Benzylpenicillin Procaine /
 Benzathine Penicillin",0.61,IF(AG1204="Benzathine Penicillin",0.61,IF(AG1204="Procaine benzylpenicillin",0.61,IF(AG1204=Prodrug!F1201,Prodrug!F1201,Prodrug!F1201))))))</f>
        <v/>
      </c>
      <c r="AT1204" s="240" t="str">
        <f>IFERROR((((Calculations!K1201*Calculations!G1201)/Calculations!E1201)*'Data Entry'!X1204),"")</f>
        <v/>
      </c>
      <c r="AU1204" s="146" t="str">
        <f>IFERROR(VLOOKUP(AG1204,Lists!$P$2:$Q$182,2,0),"")</f>
        <v/>
      </c>
      <c r="AV1204" s="143" t="str">
        <f>IF(AL1204="UI",VLOOKUP(AJ1204,'Convert Internation Units'!$A$2:$D$33,4,FALSE),IF(AJ1204="Penethamate hydroiodide",0.63,IF(AJ1204="Benzylpenicillin Procaine /
 Benzathine Penicillin",0.61,IF(AJ1204="Benzathine Penicillin",0.61,IF(AJ1204="Procaine benzylpenicillin",0.61,IF(AJ1204=Prodrug!G1201,Prodrug!G1201,Prodrug!G1201))))))</f>
        <v/>
      </c>
      <c r="AW1204" s="240" t="str">
        <f>IFERROR((((Calculations!O1201*Calculations!G1201)/Calculations!E1201)*'Data Entry'!X1204),"")</f>
        <v/>
      </c>
      <c r="AX1204" s="146" t="str">
        <f>IFERROR(VLOOKUP(AJ1204,Lists!$P$2:$Q$182,2,0),"")</f>
        <v/>
      </c>
      <c r="AY1204" s="143" t="str">
        <f>IF(AO1204="UI",VLOOKUP(AM1204,'Convert Internation Units'!$A$2:$D$33,4,FALSE),IF(AM1204="Penethamate hydroiodide",0.63,IF(AM1204="Benzylpenicillin Procaine /
 Benzathine Penicillin",0.61,IF(AM1204="Benzathine Penicillin",0.61,IF(AM1204="Procaine benzylpenicillin",0.61,IF(AM1204=Prodrug!H1201,Prodrug!H1201,Prodrug!H1201))))))</f>
        <v/>
      </c>
      <c r="AZ1204" s="240" t="str">
        <f>IFERROR((((Calculations!S1201*Calculations!G1201)/Calculations!E1201)*'Data Entry'!X1204),"")</f>
        <v/>
      </c>
      <c r="BA1204" s="146" t="str">
        <f>IFERROR(VLOOKUP(AM1204,Lists!$P$2:$Q$182,2,0),"")</f>
        <v/>
      </c>
    </row>
    <row r="1205" spans="1:53" s="5" customFormat="1">
      <c r="A1205" s="116">
        <v>1199</v>
      </c>
      <c r="B1205" s="232"/>
      <c r="C1205" s="105"/>
      <c r="D1205" s="105"/>
      <c r="E1205" s="105"/>
      <c r="F1205" s="106"/>
      <c r="G1205" s="107"/>
      <c r="H1205" s="107"/>
      <c r="I1205" s="108"/>
      <c r="J1205" s="110"/>
      <c r="K1205" s="110"/>
      <c r="L1205" s="110"/>
      <c r="M1205" s="110"/>
      <c r="N1205" s="110"/>
      <c r="O1205" s="110"/>
      <c r="P1205" s="110"/>
      <c r="Q1205" s="110"/>
      <c r="R1205" s="110"/>
      <c r="S1205" s="110"/>
      <c r="T1205" s="110"/>
      <c r="U1205" s="110"/>
      <c r="V1205" s="110"/>
      <c r="W1205" s="109"/>
      <c r="X1205" s="111"/>
      <c r="Y1205" s="112"/>
      <c r="Z1205" s="112"/>
      <c r="AA1205" s="113"/>
      <c r="AB1205" s="114"/>
      <c r="AC1205" s="115"/>
      <c r="AD1205" s="113"/>
      <c r="AE1205" s="113"/>
      <c r="AF1205" s="112"/>
      <c r="AG1205" s="116"/>
      <c r="AH1205" s="115"/>
      <c r="AI1205" s="174"/>
      <c r="AJ1205" s="104"/>
      <c r="AK1205" s="115"/>
      <c r="AL1205" s="112"/>
      <c r="AM1205" s="116"/>
      <c r="AN1205" s="115"/>
      <c r="AO1205" s="248"/>
      <c r="AP1205" s="242" t="str">
        <f>IF(AD1205="UI",VLOOKUP(AB1205,'Convert Internation Units'!$A$2:$D$33,4,FALSE),IF(AB1205="Penethamate hydroiodide",0.63,IF(AB1205="Benzylpenicillin Procaine /
 Benzathine Penicillin",0.61,IF(AB1205="Benzathine Penicillin",0.61,IF(AB1205="Procaine benzylpenicillin",0.61,IF(AB1205=Prodrug!E1202,Prodrug!E1202,Prodrug!E1202))))))</f>
        <v/>
      </c>
      <c r="AQ1205" s="239" t="str">
        <f>IFERROR((((Calculations!C1202*Calculations!G1202)/Calculations!E1202)*'Data Entry'!X1205),"")</f>
        <v/>
      </c>
      <c r="AR1205" s="234" t="str">
        <f>IFERROR(VLOOKUP(AB1205,Lists!$P$2:$Q$182,2,0),"")</f>
        <v/>
      </c>
      <c r="AS1205" s="233" t="str">
        <f>IF(AI1205="UI",VLOOKUP(AG1205,'Convert Internation Units'!$A$2:$D$33,4,FALSE),IF(AG1205="Penethamate hydroiodide",0.63,IF(AG1205="Benzylpenicillin Procaine /
 Benzathine Penicillin",0.61,IF(AG1205="Benzathine Penicillin",0.61,IF(AG1205="Procaine benzylpenicillin",0.61,IF(AG1205=Prodrug!F1202,Prodrug!F1202,Prodrug!F1202))))))</f>
        <v/>
      </c>
      <c r="AT1205" s="239" t="str">
        <f>IFERROR((((Calculations!K1202*Calculations!G1202)/Calculations!E1202)*'Data Entry'!X1205),"")</f>
        <v/>
      </c>
      <c r="AU1205" s="235" t="str">
        <f>IFERROR(VLOOKUP(AG1205,Lists!$P$2:$Q$182,2,0),"")</f>
        <v/>
      </c>
      <c r="AV1205" s="233" t="str">
        <f>IF(AL1205="UI",VLOOKUP(AJ1205,'Convert Internation Units'!$A$2:$D$33,4,FALSE),IF(AJ1205="Penethamate hydroiodide",0.63,IF(AJ1205="Benzylpenicillin Procaine /
 Benzathine Penicillin",0.61,IF(AJ1205="Benzathine Penicillin",0.61,IF(AJ1205="Procaine benzylpenicillin",0.61,IF(AJ1205=Prodrug!G1202,Prodrug!G1202,Prodrug!G1202))))))</f>
        <v/>
      </c>
      <c r="AW1205" s="239" t="str">
        <f>IFERROR((((Calculations!O1202*Calculations!G1202)/Calculations!E1202)*'Data Entry'!X1205),"")</f>
        <v/>
      </c>
      <c r="AX1205" s="235" t="str">
        <f>IFERROR(VLOOKUP(AJ1205,Lists!$P$2:$Q$182,2,0),"")</f>
        <v/>
      </c>
      <c r="AY1205" s="233" t="str">
        <f>IF(AO1205="UI",VLOOKUP(AM1205,'Convert Internation Units'!$A$2:$D$33,4,FALSE),IF(AM1205="Penethamate hydroiodide",0.63,IF(AM1205="Benzylpenicillin Procaine /
 Benzathine Penicillin",0.61,IF(AM1205="Benzathine Penicillin",0.61,IF(AM1205="Procaine benzylpenicillin",0.61,IF(AM1205=Prodrug!H1202,Prodrug!H1202,Prodrug!H1202))))))</f>
        <v/>
      </c>
      <c r="AZ1205" s="239" t="str">
        <f>IFERROR((((Calculations!S1202*Calculations!G1202)/Calculations!E1202)*'Data Entry'!X1205),"")</f>
        <v/>
      </c>
      <c r="BA1205" s="235" t="str">
        <f>IFERROR(VLOOKUP(AM1205,Lists!$P$2:$Q$182,2,0),"")</f>
        <v/>
      </c>
    </row>
    <row r="1206" spans="1:53" s="5" customFormat="1">
      <c r="A1206" s="6">
        <v>1200</v>
      </c>
      <c r="B1206" s="231"/>
      <c r="C1206" s="7"/>
      <c r="D1206" s="7"/>
      <c r="E1206" s="7"/>
      <c r="F1206" s="67"/>
      <c r="G1206" s="79"/>
      <c r="H1206" s="79"/>
      <c r="I1206" s="75"/>
      <c r="J1206" s="76"/>
      <c r="K1206" s="76"/>
      <c r="L1206" s="76"/>
      <c r="M1206" s="76"/>
      <c r="N1206" s="76"/>
      <c r="O1206" s="76"/>
      <c r="P1206" s="76"/>
      <c r="Q1206" s="76"/>
      <c r="R1206" s="76"/>
      <c r="S1206" s="76"/>
      <c r="T1206" s="76"/>
      <c r="U1206" s="76"/>
      <c r="V1206" s="76"/>
      <c r="W1206" s="80"/>
      <c r="X1206" s="69"/>
      <c r="Y1206" s="25"/>
      <c r="Z1206" s="25"/>
      <c r="AA1206" s="8"/>
      <c r="AB1206" s="28"/>
      <c r="AC1206" s="23"/>
      <c r="AD1206" s="8"/>
      <c r="AE1206" s="8"/>
      <c r="AF1206" s="25"/>
      <c r="AG1206" s="6"/>
      <c r="AH1206" s="23"/>
      <c r="AI1206" s="173"/>
      <c r="AJ1206" s="26"/>
      <c r="AK1206" s="23"/>
      <c r="AL1206" s="25"/>
      <c r="AM1206" s="6"/>
      <c r="AN1206" s="23"/>
      <c r="AO1206" s="247"/>
      <c r="AP1206" s="243" t="str">
        <f>IF(AD1206="UI",VLOOKUP(AB1206,'Convert Internation Units'!$A$2:$D$33,4,FALSE),IF(AB1206="Penethamate hydroiodide",0.63,IF(AB1206="Benzylpenicillin Procaine /
 Benzathine Penicillin",0.61,IF(AB1206="Benzathine Penicillin",0.61,IF(AB1206="Procaine benzylpenicillin",0.61,IF(AB1206=Prodrug!E1203,Prodrug!E1203,Prodrug!E1203))))))</f>
        <v/>
      </c>
      <c r="AQ1206" s="240" t="str">
        <f>IFERROR((((Calculations!C1203*Calculations!G1203)/Calculations!E1203)*'Data Entry'!X1206),"")</f>
        <v/>
      </c>
      <c r="AR1206" s="141" t="str">
        <f>IFERROR(VLOOKUP(AB1206,Lists!$P$2:$Q$182,2,0),"")</f>
        <v/>
      </c>
      <c r="AS1206" s="143" t="str">
        <f>IF(AI1206="UI",VLOOKUP(AG1206,'Convert Internation Units'!$A$2:$D$33,4,FALSE),IF(AG1206="Penethamate hydroiodide",0.63,IF(AG1206="Benzylpenicillin Procaine /
 Benzathine Penicillin",0.61,IF(AG1206="Benzathine Penicillin",0.61,IF(AG1206="Procaine benzylpenicillin",0.61,IF(AG1206=Prodrug!F1203,Prodrug!F1203,Prodrug!F1203))))))</f>
        <v/>
      </c>
      <c r="AT1206" s="240" t="str">
        <f>IFERROR((((Calculations!K1203*Calculations!G1203)/Calculations!E1203)*'Data Entry'!X1206),"")</f>
        <v/>
      </c>
      <c r="AU1206" s="146" t="str">
        <f>IFERROR(VLOOKUP(AG1206,Lists!$P$2:$Q$182,2,0),"")</f>
        <v/>
      </c>
      <c r="AV1206" s="143" t="str">
        <f>IF(AL1206="UI",VLOOKUP(AJ1206,'Convert Internation Units'!$A$2:$D$33,4,FALSE),IF(AJ1206="Penethamate hydroiodide",0.63,IF(AJ1206="Benzylpenicillin Procaine /
 Benzathine Penicillin",0.61,IF(AJ1206="Benzathine Penicillin",0.61,IF(AJ1206="Procaine benzylpenicillin",0.61,IF(AJ1206=Prodrug!G1203,Prodrug!G1203,Prodrug!G1203))))))</f>
        <v/>
      </c>
      <c r="AW1206" s="240" t="str">
        <f>IFERROR((((Calculations!O1203*Calculations!G1203)/Calculations!E1203)*'Data Entry'!X1206),"")</f>
        <v/>
      </c>
      <c r="AX1206" s="146" t="str">
        <f>IFERROR(VLOOKUP(AJ1206,Lists!$P$2:$Q$182,2,0),"")</f>
        <v/>
      </c>
      <c r="AY1206" s="143" t="str">
        <f>IF(AO1206="UI",VLOOKUP(AM1206,'Convert Internation Units'!$A$2:$D$33,4,FALSE),IF(AM1206="Penethamate hydroiodide",0.63,IF(AM1206="Benzylpenicillin Procaine /
 Benzathine Penicillin",0.61,IF(AM1206="Benzathine Penicillin",0.61,IF(AM1206="Procaine benzylpenicillin",0.61,IF(AM1206=Prodrug!H1203,Prodrug!H1203,Prodrug!H1203))))))</f>
        <v/>
      </c>
      <c r="AZ1206" s="240" t="str">
        <f>IFERROR((((Calculations!S1203*Calculations!G1203)/Calculations!E1203)*'Data Entry'!X1206),"")</f>
        <v/>
      </c>
      <c r="BA1206" s="146" t="str">
        <f>IFERROR(VLOOKUP(AM1206,Lists!$P$2:$Q$182,2,0),"")</f>
        <v/>
      </c>
    </row>
    <row r="1207" spans="1:53" s="5" customFormat="1">
      <c r="A1207" s="116">
        <v>1201</v>
      </c>
      <c r="B1207" s="232"/>
      <c r="C1207" s="105"/>
      <c r="D1207" s="105"/>
      <c r="E1207" s="105"/>
      <c r="F1207" s="106"/>
      <c r="G1207" s="107"/>
      <c r="H1207" s="107"/>
      <c r="I1207" s="108"/>
      <c r="J1207" s="110"/>
      <c r="K1207" s="110"/>
      <c r="L1207" s="110"/>
      <c r="M1207" s="110"/>
      <c r="N1207" s="110"/>
      <c r="O1207" s="110"/>
      <c r="P1207" s="110"/>
      <c r="Q1207" s="110"/>
      <c r="R1207" s="110"/>
      <c r="S1207" s="110"/>
      <c r="T1207" s="110"/>
      <c r="U1207" s="110"/>
      <c r="V1207" s="110"/>
      <c r="W1207" s="109"/>
      <c r="X1207" s="111"/>
      <c r="Y1207" s="112"/>
      <c r="Z1207" s="112"/>
      <c r="AA1207" s="113"/>
      <c r="AB1207" s="114"/>
      <c r="AC1207" s="115"/>
      <c r="AD1207" s="113"/>
      <c r="AE1207" s="113"/>
      <c r="AF1207" s="112"/>
      <c r="AG1207" s="116"/>
      <c r="AH1207" s="115"/>
      <c r="AI1207" s="174"/>
      <c r="AJ1207" s="104"/>
      <c r="AK1207" s="115"/>
      <c r="AL1207" s="112"/>
      <c r="AM1207" s="116"/>
      <c r="AN1207" s="115"/>
      <c r="AO1207" s="248"/>
      <c r="AP1207" s="242" t="str">
        <f>IF(AD1207="UI",VLOOKUP(AB1207,'Convert Internation Units'!$A$2:$D$33,4,FALSE),IF(AB1207="Penethamate hydroiodide",0.63,IF(AB1207="Benzylpenicillin Procaine /
 Benzathine Penicillin",0.61,IF(AB1207="Benzathine Penicillin",0.61,IF(AB1207="Procaine benzylpenicillin",0.61,IF(AB1207=Prodrug!E1204,Prodrug!E1204,Prodrug!E1204))))))</f>
        <v/>
      </c>
      <c r="AQ1207" s="239" t="str">
        <f>IFERROR((((Calculations!C1204*Calculations!G1204)/Calculations!E1204)*'Data Entry'!X1207),"")</f>
        <v/>
      </c>
      <c r="AR1207" s="234" t="str">
        <f>IFERROR(VLOOKUP(AB1207,Lists!$P$2:$Q$182,2,0),"")</f>
        <v/>
      </c>
      <c r="AS1207" s="233" t="str">
        <f>IF(AI1207="UI",VLOOKUP(AG1207,'Convert Internation Units'!$A$2:$D$33,4,FALSE),IF(AG1207="Penethamate hydroiodide",0.63,IF(AG1207="Benzylpenicillin Procaine /
 Benzathine Penicillin",0.61,IF(AG1207="Benzathine Penicillin",0.61,IF(AG1207="Procaine benzylpenicillin",0.61,IF(AG1207=Prodrug!F1204,Prodrug!F1204,Prodrug!F1204))))))</f>
        <v/>
      </c>
      <c r="AT1207" s="239" t="str">
        <f>IFERROR((((Calculations!K1204*Calculations!G1204)/Calculations!E1204)*'Data Entry'!X1207),"")</f>
        <v/>
      </c>
      <c r="AU1207" s="235" t="str">
        <f>IFERROR(VLOOKUP(AG1207,Lists!$P$2:$Q$182,2,0),"")</f>
        <v/>
      </c>
      <c r="AV1207" s="233" t="str">
        <f>IF(AL1207="UI",VLOOKUP(AJ1207,'Convert Internation Units'!$A$2:$D$33,4,FALSE),IF(AJ1207="Penethamate hydroiodide",0.63,IF(AJ1207="Benzylpenicillin Procaine /
 Benzathine Penicillin",0.61,IF(AJ1207="Benzathine Penicillin",0.61,IF(AJ1207="Procaine benzylpenicillin",0.61,IF(AJ1207=Prodrug!G1204,Prodrug!G1204,Prodrug!G1204))))))</f>
        <v/>
      </c>
      <c r="AW1207" s="239" t="str">
        <f>IFERROR((((Calculations!O1204*Calculations!G1204)/Calculations!E1204)*'Data Entry'!X1207),"")</f>
        <v/>
      </c>
      <c r="AX1207" s="235" t="str">
        <f>IFERROR(VLOOKUP(AJ1207,Lists!$P$2:$Q$182,2,0),"")</f>
        <v/>
      </c>
      <c r="AY1207" s="233" t="str">
        <f>IF(AO1207="UI",VLOOKUP(AM1207,'Convert Internation Units'!$A$2:$D$33,4,FALSE),IF(AM1207="Penethamate hydroiodide",0.63,IF(AM1207="Benzylpenicillin Procaine /
 Benzathine Penicillin",0.61,IF(AM1207="Benzathine Penicillin",0.61,IF(AM1207="Procaine benzylpenicillin",0.61,IF(AM1207=Prodrug!H1204,Prodrug!H1204,Prodrug!H1204))))))</f>
        <v/>
      </c>
      <c r="AZ1207" s="239" t="str">
        <f>IFERROR((((Calculations!S1204*Calculations!G1204)/Calculations!E1204)*'Data Entry'!X1207),"")</f>
        <v/>
      </c>
      <c r="BA1207" s="235" t="str">
        <f>IFERROR(VLOOKUP(AM1207,Lists!$P$2:$Q$182,2,0),"")</f>
        <v/>
      </c>
    </row>
    <row r="1208" spans="1:53" s="5" customFormat="1">
      <c r="A1208" s="6">
        <v>1202</v>
      </c>
      <c r="B1208" s="231"/>
      <c r="C1208" s="7"/>
      <c r="D1208" s="7"/>
      <c r="E1208" s="7"/>
      <c r="F1208" s="67"/>
      <c r="G1208" s="79"/>
      <c r="H1208" s="79"/>
      <c r="I1208" s="75"/>
      <c r="J1208" s="76"/>
      <c r="K1208" s="76"/>
      <c r="L1208" s="76"/>
      <c r="M1208" s="76"/>
      <c r="N1208" s="76"/>
      <c r="O1208" s="76"/>
      <c r="P1208" s="76"/>
      <c r="Q1208" s="76"/>
      <c r="R1208" s="76"/>
      <c r="S1208" s="76"/>
      <c r="T1208" s="76"/>
      <c r="U1208" s="76"/>
      <c r="V1208" s="76"/>
      <c r="W1208" s="80"/>
      <c r="X1208" s="69"/>
      <c r="Y1208" s="25"/>
      <c r="Z1208" s="25"/>
      <c r="AA1208" s="8"/>
      <c r="AB1208" s="28"/>
      <c r="AC1208" s="23"/>
      <c r="AD1208" s="8"/>
      <c r="AE1208" s="8"/>
      <c r="AF1208" s="25"/>
      <c r="AG1208" s="6"/>
      <c r="AH1208" s="23"/>
      <c r="AI1208" s="173"/>
      <c r="AJ1208" s="26"/>
      <c r="AK1208" s="23"/>
      <c r="AL1208" s="25"/>
      <c r="AM1208" s="6"/>
      <c r="AN1208" s="23"/>
      <c r="AO1208" s="247"/>
      <c r="AP1208" s="243" t="str">
        <f>IF(AD1208="UI",VLOOKUP(AB1208,'Convert Internation Units'!$A$2:$D$33,4,FALSE),IF(AB1208="Penethamate hydroiodide",0.63,IF(AB1208="Benzylpenicillin Procaine /
 Benzathine Penicillin",0.61,IF(AB1208="Benzathine Penicillin",0.61,IF(AB1208="Procaine benzylpenicillin",0.61,IF(AB1208=Prodrug!E1205,Prodrug!E1205,Prodrug!E1205))))))</f>
        <v/>
      </c>
      <c r="AQ1208" s="240" t="str">
        <f>IFERROR((((Calculations!C1205*Calculations!G1205)/Calculations!E1205)*'Data Entry'!X1208),"")</f>
        <v/>
      </c>
      <c r="AR1208" s="141" t="str">
        <f>IFERROR(VLOOKUP(AB1208,Lists!$P$2:$Q$182,2,0),"")</f>
        <v/>
      </c>
      <c r="AS1208" s="143" t="str">
        <f>IF(AI1208="UI",VLOOKUP(AG1208,'Convert Internation Units'!$A$2:$D$33,4,FALSE),IF(AG1208="Penethamate hydroiodide",0.63,IF(AG1208="Benzylpenicillin Procaine /
 Benzathine Penicillin",0.61,IF(AG1208="Benzathine Penicillin",0.61,IF(AG1208="Procaine benzylpenicillin",0.61,IF(AG1208=Prodrug!F1205,Prodrug!F1205,Prodrug!F1205))))))</f>
        <v/>
      </c>
      <c r="AT1208" s="240" t="str">
        <f>IFERROR((((Calculations!K1205*Calculations!G1205)/Calculations!E1205)*'Data Entry'!X1208),"")</f>
        <v/>
      </c>
      <c r="AU1208" s="146" t="str">
        <f>IFERROR(VLOOKUP(AG1208,Lists!$P$2:$Q$182,2,0),"")</f>
        <v/>
      </c>
      <c r="AV1208" s="143" t="str">
        <f>IF(AL1208="UI",VLOOKUP(AJ1208,'Convert Internation Units'!$A$2:$D$33,4,FALSE),IF(AJ1208="Penethamate hydroiodide",0.63,IF(AJ1208="Benzylpenicillin Procaine /
 Benzathine Penicillin",0.61,IF(AJ1208="Benzathine Penicillin",0.61,IF(AJ1208="Procaine benzylpenicillin",0.61,IF(AJ1208=Prodrug!G1205,Prodrug!G1205,Prodrug!G1205))))))</f>
        <v/>
      </c>
      <c r="AW1208" s="240" t="str">
        <f>IFERROR((((Calculations!O1205*Calculations!G1205)/Calculations!E1205)*'Data Entry'!X1208),"")</f>
        <v/>
      </c>
      <c r="AX1208" s="146" t="str">
        <f>IFERROR(VLOOKUP(AJ1208,Lists!$P$2:$Q$182,2,0),"")</f>
        <v/>
      </c>
      <c r="AY1208" s="143" t="str">
        <f>IF(AO1208="UI",VLOOKUP(AM1208,'Convert Internation Units'!$A$2:$D$33,4,FALSE),IF(AM1208="Penethamate hydroiodide",0.63,IF(AM1208="Benzylpenicillin Procaine /
 Benzathine Penicillin",0.61,IF(AM1208="Benzathine Penicillin",0.61,IF(AM1208="Procaine benzylpenicillin",0.61,IF(AM1208=Prodrug!H1205,Prodrug!H1205,Prodrug!H1205))))))</f>
        <v/>
      </c>
      <c r="AZ1208" s="240" t="str">
        <f>IFERROR((((Calculations!S1205*Calculations!G1205)/Calculations!E1205)*'Data Entry'!X1208),"")</f>
        <v/>
      </c>
      <c r="BA1208" s="146" t="str">
        <f>IFERROR(VLOOKUP(AM1208,Lists!$P$2:$Q$182,2,0),"")</f>
        <v/>
      </c>
    </row>
    <row r="1209" spans="1:53" s="5" customFormat="1">
      <c r="A1209" s="116">
        <v>1203</v>
      </c>
      <c r="B1209" s="232"/>
      <c r="C1209" s="105"/>
      <c r="D1209" s="105"/>
      <c r="E1209" s="105"/>
      <c r="F1209" s="106"/>
      <c r="G1209" s="107"/>
      <c r="H1209" s="107"/>
      <c r="I1209" s="108"/>
      <c r="J1209" s="110"/>
      <c r="K1209" s="110"/>
      <c r="L1209" s="110"/>
      <c r="M1209" s="110"/>
      <c r="N1209" s="110"/>
      <c r="O1209" s="110"/>
      <c r="P1209" s="110"/>
      <c r="Q1209" s="110"/>
      <c r="R1209" s="110"/>
      <c r="S1209" s="110"/>
      <c r="T1209" s="110"/>
      <c r="U1209" s="110"/>
      <c r="V1209" s="110"/>
      <c r="W1209" s="109"/>
      <c r="X1209" s="111"/>
      <c r="Y1209" s="112"/>
      <c r="Z1209" s="112"/>
      <c r="AA1209" s="113"/>
      <c r="AB1209" s="114"/>
      <c r="AC1209" s="115"/>
      <c r="AD1209" s="113"/>
      <c r="AE1209" s="113"/>
      <c r="AF1209" s="112"/>
      <c r="AG1209" s="116"/>
      <c r="AH1209" s="115"/>
      <c r="AI1209" s="174"/>
      <c r="AJ1209" s="104"/>
      <c r="AK1209" s="115"/>
      <c r="AL1209" s="112"/>
      <c r="AM1209" s="116"/>
      <c r="AN1209" s="115"/>
      <c r="AO1209" s="248"/>
      <c r="AP1209" s="242" t="str">
        <f>IF(AD1209="UI",VLOOKUP(AB1209,'Convert Internation Units'!$A$2:$D$33,4,FALSE),IF(AB1209="Penethamate hydroiodide",0.63,IF(AB1209="Benzylpenicillin Procaine /
 Benzathine Penicillin",0.61,IF(AB1209="Benzathine Penicillin",0.61,IF(AB1209="Procaine benzylpenicillin",0.61,IF(AB1209=Prodrug!E1206,Prodrug!E1206,Prodrug!E1206))))))</f>
        <v/>
      </c>
      <c r="AQ1209" s="239" t="str">
        <f>IFERROR((((Calculations!C1206*Calculations!G1206)/Calculations!E1206)*'Data Entry'!X1209),"")</f>
        <v/>
      </c>
      <c r="AR1209" s="234" t="str">
        <f>IFERROR(VLOOKUP(AB1209,Lists!$P$2:$Q$182,2,0),"")</f>
        <v/>
      </c>
      <c r="AS1209" s="233" t="str">
        <f>IF(AI1209="UI",VLOOKUP(AG1209,'Convert Internation Units'!$A$2:$D$33,4,FALSE),IF(AG1209="Penethamate hydroiodide",0.63,IF(AG1209="Benzylpenicillin Procaine /
 Benzathine Penicillin",0.61,IF(AG1209="Benzathine Penicillin",0.61,IF(AG1209="Procaine benzylpenicillin",0.61,IF(AG1209=Prodrug!F1206,Prodrug!F1206,Prodrug!F1206))))))</f>
        <v/>
      </c>
      <c r="AT1209" s="239" t="str">
        <f>IFERROR((((Calculations!K1206*Calculations!G1206)/Calculations!E1206)*'Data Entry'!X1209),"")</f>
        <v/>
      </c>
      <c r="AU1209" s="235" t="str">
        <f>IFERROR(VLOOKUP(AG1209,Lists!$P$2:$Q$182,2,0),"")</f>
        <v/>
      </c>
      <c r="AV1209" s="233" t="str">
        <f>IF(AL1209="UI",VLOOKUP(AJ1209,'Convert Internation Units'!$A$2:$D$33,4,FALSE),IF(AJ1209="Penethamate hydroiodide",0.63,IF(AJ1209="Benzylpenicillin Procaine /
 Benzathine Penicillin",0.61,IF(AJ1209="Benzathine Penicillin",0.61,IF(AJ1209="Procaine benzylpenicillin",0.61,IF(AJ1209=Prodrug!G1206,Prodrug!G1206,Prodrug!G1206))))))</f>
        <v/>
      </c>
      <c r="AW1209" s="239" t="str">
        <f>IFERROR((((Calculations!O1206*Calculations!G1206)/Calculations!E1206)*'Data Entry'!X1209),"")</f>
        <v/>
      </c>
      <c r="AX1209" s="235" t="str">
        <f>IFERROR(VLOOKUP(AJ1209,Lists!$P$2:$Q$182,2,0),"")</f>
        <v/>
      </c>
      <c r="AY1209" s="233" t="str">
        <f>IF(AO1209="UI",VLOOKUP(AM1209,'Convert Internation Units'!$A$2:$D$33,4,FALSE),IF(AM1209="Penethamate hydroiodide",0.63,IF(AM1209="Benzylpenicillin Procaine /
 Benzathine Penicillin",0.61,IF(AM1209="Benzathine Penicillin",0.61,IF(AM1209="Procaine benzylpenicillin",0.61,IF(AM1209=Prodrug!H1206,Prodrug!H1206,Prodrug!H1206))))))</f>
        <v/>
      </c>
      <c r="AZ1209" s="239" t="str">
        <f>IFERROR((((Calculations!S1206*Calculations!G1206)/Calculations!E1206)*'Data Entry'!X1209),"")</f>
        <v/>
      </c>
      <c r="BA1209" s="235" t="str">
        <f>IFERROR(VLOOKUP(AM1209,Lists!$P$2:$Q$182,2,0),"")</f>
        <v/>
      </c>
    </row>
    <row r="1210" spans="1:53" s="5" customFormat="1">
      <c r="A1210" s="6">
        <v>1204</v>
      </c>
      <c r="B1210" s="231"/>
      <c r="C1210" s="7"/>
      <c r="D1210" s="7"/>
      <c r="E1210" s="7"/>
      <c r="F1210" s="67"/>
      <c r="G1210" s="79"/>
      <c r="H1210" s="79"/>
      <c r="I1210" s="75"/>
      <c r="J1210" s="76"/>
      <c r="K1210" s="76"/>
      <c r="L1210" s="76"/>
      <c r="M1210" s="76"/>
      <c r="N1210" s="76"/>
      <c r="O1210" s="76"/>
      <c r="P1210" s="76"/>
      <c r="Q1210" s="76"/>
      <c r="R1210" s="76"/>
      <c r="S1210" s="76"/>
      <c r="T1210" s="76"/>
      <c r="U1210" s="76"/>
      <c r="V1210" s="76"/>
      <c r="W1210" s="80"/>
      <c r="X1210" s="69"/>
      <c r="Y1210" s="25"/>
      <c r="Z1210" s="25"/>
      <c r="AA1210" s="8"/>
      <c r="AB1210" s="28"/>
      <c r="AC1210" s="23"/>
      <c r="AD1210" s="8"/>
      <c r="AE1210" s="8"/>
      <c r="AF1210" s="25"/>
      <c r="AG1210" s="6"/>
      <c r="AH1210" s="23"/>
      <c r="AI1210" s="173"/>
      <c r="AJ1210" s="26"/>
      <c r="AK1210" s="23"/>
      <c r="AL1210" s="25"/>
      <c r="AM1210" s="6"/>
      <c r="AN1210" s="23"/>
      <c r="AO1210" s="247"/>
      <c r="AP1210" s="243" t="str">
        <f>IF(AD1210="UI",VLOOKUP(AB1210,'Convert Internation Units'!$A$2:$D$33,4,FALSE),IF(AB1210="Penethamate hydroiodide",0.63,IF(AB1210="Benzylpenicillin Procaine /
 Benzathine Penicillin",0.61,IF(AB1210="Benzathine Penicillin",0.61,IF(AB1210="Procaine benzylpenicillin",0.61,IF(AB1210=Prodrug!E1207,Prodrug!E1207,Prodrug!E1207))))))</f>
        <v/>
      </c>
      <c r="AQ1210" s="240" t="str">
        <f>IFERROR((((Calculations!C1207*Calculations!G1207)/Calculations!E1207)*'Data Entry'!X1210),"")</f>
        <v/>
      </c>
      <c r="AR1210" s="141" t="str">
        <f>IFERROR(VLOOKUP(AB1210,Lists!$P$2:$Q$182,2,0),"")</f>
        <v/>
      </c>
      <c r="AS1210" s="143" t="str">
        <f>IF(AI1210="UI",VLOOKUP(AG1210,'Convert Internation Units'!$A$2:$D$33,4,FALSE),IF(AG1210="Penethamate hydroiodide",0.63,IF(AG1210="Benzylpenicillin Procaine /
 Benzathine Penicillin",0.61,IF(AG1210="Benzathine Penicillin",0.61,IF(AG1210="Procaine benzylpenicillin",0.61,IF(AG1210=Prodrug!F1207,Prodrug!F1207,Prodrug!F1207))))))</f>
        <v/>
      </c>
      <c r="AT1210" s="240" t="str">
        <f>IFERROR((((Calculations!K1207*Calculations!G1207)/Calculations!E1207)*'Data Entry'!X1210),"")</f>
        <v/>
      </c>
      <c r="AU1210" s="146" t="str">
        <f>IFERROR(VLOOKUP(AG1210,Lists!$P$2:$Q$182,2,0),"")</f>
        <v/>
      </c>
      <c r="AV1210" s="143" t="str">
        <f>IF(AL1210="UI",VLOOKUP(AJ1210,'Convert Internation Units'!$A$2:$D$33,4,FALSE),IF(AJ1210="Penethamate hydroiodide",0.63,IF(AJ1210="Benzylpenicillin Procaine /
 Benzathine Penicillin",0.61,IF(AJ1210="Benzathine Penicillin",0.61,IF(AJ1210="Procaine benzylpenicillin",0.61,IF(AJ1210=Prodrug!G1207,Prodrug!G1207,Prodrug!G1207))))))</f>
        <v/>
      </c>
      <c r="AW1210" s="240" t="str">
        <f>IFERROR((((Calculations!O1207*Calculations!G1207)/Calculations!E1207)*'Data Entry'!X1210),"")</f>
        <v/>
      </c>
      <c r="AX1210" s="146" t="str">
        <f>IFERROR(VLOOKUP(AJ1210,Lists!$P$2:$Q$182,2,0),"")</f>
        <v/>
      </c>
      <c r="AY1210" s="143" t="str">
        <f>IF(AO1210="UI",VLOOKUP(AM1210,'Convert Internation Units'!$A$2:$D$33,4,FALSE),IF(AM1210="Penethamate hydroiodide",0.63,IF(AM1210="Benzylpenicillin Procaine /
 Benzathine Penicillin",0.61,IF(AM1210="Benzathine Penicillin",0.61,IF(AM1210="Procaine benzylpenicillin",0.61,IF(AM1210=Prodrug!H1207,Prodrug!H1207,Prodrug!H1207))))))</f>
        <v/>
      </c>
      <c r="AZ1210" s="240" t="str">
        <f>IFERROR((((Calculations!S1207*Calculations!G1207)/Calculations!E1207)*'Data Entry'!X1210),"")</f>
        <v/>
      </c>
      <c r="BA1210" s="146" t="str">
        <f>IFERROR(VLOOKUP(AM1210,Lists!$P$2:$Q$182,2,0),"")</f>
        <v/>
      </c>
    </row>
    <row r="1211" spans="1:53" s="5" customFormat="1">
      <c r="A1211" s="116">
        <v>1205</v>
      </c>
      <c r="B1211" s="232"/>
      <c r="C1211" s="105"/>
      <c r="D1211" s="105"/>
      <c r="E1211" s="105"/>
      <c r="F1211" s="106"/>
      <c r="G1211" s="107"/>
      <c r="H1211" s="107"/>
      <c r="I1211" s="108"/>
      <c r="J1211" s="110"/>
      <c r="K1211" s="110"/>
      <c r="L1211" s="110"/>
      <c r="M1211" s="110"/>
      <c r="N1211" s="110"/>
      <c r="O1211" s="110"/>
      <c r="P1211" s="110"/>
      <c r="Q1211" s="110"/>
      <c r="R1211" s="110"/>
      <c r="S1211" s="110"/>
      <c r="T1211" s="110"/>
      <c r="U1211" s="110"/>
      <c r="V1211" s="110"/>
      <c r="W1211" s="109"/>
      <c r="X1211" s="111"/>
      <c r="Y1211" s="112"/>
      <c r="Z1211" s="112"/>
      <c r="AA1211" s="113"/>
      <c r="AB1211" s="114"/>
      <c r="AC1211" s="115"/>
      <c r="AD1211" s="113"/>
      <c r="AE1211" s="113"/>
      <c r="AF1211" s="112"/>
      <c r="AG1211" s="116"/>
      <c r="AH1211" s="115"/>
      <c r="AI1211" s="174"/>
      <c r="AJ1211" s="104"/>
      <c r="AK1211" s="115"/>
      <c r="AL1211" s="112"/>
      <c r="AM1211" s="116"/>
      <c r="AN1211" s="115"/>
      <c r="AO1211" s="248"/>
      <c r="AP1211" s="242" t="str">
        <f>IF(AD1211="UI",VLOOKUP(AB1211,'Convert Internation Units'!$A$2:$D$33,4,FALSE),IF(AB1211="Penethamate hydroiodide",0.63,IF(AB1211="Benzylpenicillin Procaine /
 Benzathine Penicillin",0.61,IF(AB1211="Benzathine Penicillin",0.61,IF(AB1211="Procaine benzylpenicillin",0.61,IF(AB1211=Prodrug!E1208,Prodrug!E1208,Prodrug!E1208))))))</f>
        <v/>
      </c>
      <c r="AQ1211" s="239" t="str">
        <f>IFERROR((((Calculations!C1208*Calculations!G1208)/Calculations!E1208)*'Data Entry'!X1211),"")</f>
        <v/>
      </c>
      <c r="AR1211" s="234" t="str">
        <f>IFERROR(VLOOKUP(AB1211,Lists!$P$2:$Q$182,2,0),"")</f>
        <v/>
      </c>
      <c r="AS1211" s="233" t="str">
        <f>IF(AI1211="UI",VLOOKUP(AG1211,'Convert Internation Units'!$A$2:$D$33,4,FALSE),IF(AG1211="Penethamate hydroiodide",0.63,IF(AG1211="Benzylpenicillin Procaine /
 Benzathine Penicillin",0.61,IF(AG1211="Benzathine Penicillin",0.61,IF(AG1211="Procaine benzylpenicillin",0.61,IF(AG1211=Prodrug!F1208,Prodrug!F1208,Prodrug!F1208))))))</f>
        <v/>
      </c>
      <c r="AT1211" s="239" t="str">
        <f>IFERROR((((Calculations!K1208*Calculations!G1208)/Calculations!E1208)*'Data Entry'!X1211),"")</f>
        <v/>
      </c>
      <c r="AU1211" s="235" t="str">
        <f>IFERROR(VLOOKUP(AG1211,Lists!$P$2:$Q$182,2,0),"")</f>
        <v/>
      </c>
      <c r="AV1211" s="233" t="str">
        <f>IF(AL1211="UI",VLOOKUP(AJ1211,'Convert Internation Units'!$A$2:$D$33,4,FALSE),IF(AJ1211="Penethamate hydroiodide",0.63,IF(AJ1211="Benzylpenicillin Procaine /
 Benzathine Penicillin",0.61,IF(AJ1211="Benzathine Penicillin",0.61,IF(AJ1211="Procaine benzylpenicillin",0.61,IF(AJ1211=Prodrug!G1208,Prodrug!G1208,Prodrug!G1208))))))</f>
        <v/>
      </c>
      <c r="AW1211" s="239" t="str">
        <f>IFERROR((((Calculations!O1208*Calculations!G1208)/Calculations!E1208)*'Data Entry'!X1211),"")</f>
        <v/>
      </c>
      <c r="AX1211" s="235" t="str">
        <f>IFERROR(VLOOKUP(AJ1211,Lists!$P$2:$Q$182,2,0),"")</f>
        <v/>
      </c>
      <c r="AY1211" s="233" t="str">
        <f>IF(AO1211="UI",VLOOKUP(AM1211,'Convert Internation Units'!$A$2:$D$33,4,FALSE),IF(AM1211="Penethamate hydroiodide",0.63,IF(AM1211="Benzylpenicillin Procaine /
 Benzathine Penicillin",0.61,IF(AM1211="Benzathine Penicillin",0.61,IF(AM1211="Procaine benzylpenicillin",0.61,IF(AM1211=Prodrug!H1208,Prodrug!H1208,Prodrug!H1208))))))</f>
        <v/>
      </c>
      <c r="AZ1211" s="239" t="str">
        <f>IFERROR((((Calculations!S1208*Calculations!G1208)/Calculations!E1208)*'Data Entry'!X1211),"")</f>
        <v/>
      </c>
      <c r="BA1211" s="235" t="str">
        <f>IFERROR(VLOOKUP(AM1211,Lists!$P$2:$Q$182,2,0),"")</f>
        <v/>
      </c>
    </row>
    <row r="1212" spans="1:53" s="5" customFormat="1">
      <c r="A1212" s="6">
        <v>1206</v>
      </c>
      <c r="B1212" s="231"/>
      <c r="C1212" s="7"/>
      <c r="D1212" s="7"/>
      <c r="E1212" s="7"/>
      <c r="F1212" s="67"/>
      <c r="G1212" s="79"/>
      <c r="H1212" s="79"/>
      <c r="I1212" s="75"/>
      <c r="J1212" s="76"/>
      <c r="K1212" s="76"/>
      <c r="L1212" s="76"/>
      <c r="M1212" s="76"/>
      <c r="N1212" s="76"/>
      <c r="O1212" s="76"/>
      <c r="P1212" s="76"/>
      <c r="Q1212" s="76"/>
      <c r="R1212" s="76"/>
      <c r="S1212" s="76"/>
      <c r="T1212" s="76"/>
      <c r="U1212" s="76"/>
      <c r="V1212" s="76"/>
      <c r="W1212" s="80"/>
      <c r="X1212" s="69"/>
      <c r="Y1212" s="25"/>
      <c r="Z1212" s="25"/>
      <c r="AA1212" s="8"/>
      <c r="AB1212" s="28"/>
      <c r="AC1212" s="23"/>
      <c r="AD1212" s="8"/>
      <c r="AE1212" s="8"/>
      <c r="AF1212" s="25"/>
      <c r="AG1212" s="6"/>
      <c r="AH1212" s="23"/>
      <c r="AI1212" s="173"/>
      <c r="AJ1212" s="26"/>
      <c r="AK1212" s="23"/>
      <c r="AL1212" s="25"/>
      <c r="AM1212" s="6"/>
      <c r="AN1212" s="23"/>
      <c r="AO1212" s="247"/>
      <c r="AP1212" s="243" t="str">
        <f>IF(AD1212="UI",VLOOKUP(AB1212,'Convert Internation Units'!$A$2:$D$33,4,FALSE),IF(AB1212="Penethamate hydroiodide",0.63,IF(AB1212="Benzylpenicillin Procaine /
 Benzathine Penicillin",0.61,IF(AB1212="Benzathine Penicillin",0.61,IF(AB1212="Procaine benzylpenicillin",0.61,IF(AB1212=Prodrug!E1209,Prodrug!E1209,Prodrug!E1209))))))</f>
        <v/>
      </c>
      <c r="AQ1212" s="240" t="str">
        <f>IFERROR((((Calculations!C1209*Calculations!G1209)/Calculations!E1209)*'Data Entry'!X1212),"")</f>
        <v/>
      </c>
      <c r="AR1212" s="141" t="str">
        <f>IFERROR(VLOOKUP(AB1212,Lists!$P$2:$Q$182,2,0),"")</f>
        <v/>
      </c>
      <c r="AS1212" s="143" t="str">
        <f>IF(AI1212="UI",VLOOKUP(AG1212,'Convert Internation Units'!$A$2:$D$33,4,FALSE),IF(AG1212="Penethamate hydroiodide",0.63,IF(AG1212="Benzylpenicillin Procaine /
 Benzathine Penicillin",0.61,IF(AG1212="Benzathine Penicillin",0.61,IF(AG1212="Procaine benzylpenicillin",0.61,IF(AG1212=Prodrug!F1209,Prodrug!F1209,Prodrug!F1209))))))</f>
        <v/>
      </c>
      <c r="AT1212" s="240" t="str">
        <f>IFERROR((((Calculations!K1209*Calculations!G1209)/Calculations!E1209)*'Data Entry'!X1212),"")</f>
        <v/>
      </c>
      <c r="AU1212" s="146" t="str">
        <f>IFERROR(VLOOKUP(AG1212,Lists!$P$2:$Q$182,2,0),"")</f>
        <v/>
      </c>
      <c r="AV1212" s="143" t="str">
        <f>IF(AL1212="UI",VLOOKUP(AJ1212,'Convert Internation Units'!$A$2:$D$33,4,FALSE),IF(AJ1212="Penethamate hydroiodide",0.63,IF(AJ1212="Benzylpenicillin Procaine /
 Benzathine Penicillin",0.61,IF(AJ1212="Benzathine Penicillin",0.61,IF(AJ1212="Procaine benzylpenicillin",0.61,IF(AJ1212=Prodrug!G1209,Prodrug!G1209,Prodrug!G1209))))))</f>
        <v/>
      </c>
      <c r="AW1212" s="240" t="str">
        <f>IFERROR((((Calculations!O1209*Calculations!G1209)/Calculations!E1209)*'Data Entry'!X1212),"")</f>
        <v/>
      </c>
      <c r="AX1212" s="146" t="str">
        <f>IFERROR(VLOOKUP(AJ1212,Lists!$P$2:$Q$182,2,0),"")</f>
        <v/>
      </c>
      <c r="AY1212" s="143" t="str">
        <f>IF(AO1212="UI",VLOOKUP(AM1212,'Convert Internation Units'!$A$2:$D$33,4,FALSE),IF(AM1212="Penethamate hydroiodide",0.63,IF(AM1212="Benzylpenicillin Procaine /
 Benzathine Penicillin",0.61,IF(AM1212="Benzathine Penicillin",0.61,IF(AM1212="Procaine benzylpenicillin",0.61,IF(AM1212=Prodrug!H1209,Prodrug!H1209,Prodrug!H1209))))))</f>
        <v/>
      </c>
      <c r="AZ1212" s="240" t="str">
        <f>IFERROR((((Calculations!S1209*Calculations!G1209)/Calculations!E1209)*'Data Entry'!X1212),"")</f>
        <v/>
      </c>
      <c r="BA1212" s="146" t="str">
        <f>IFERROR(VLOOKUP(AM1212,Lists!$P$2:$Q$182,2,0),"")</f>
        <v/>
      </c>
    </row>
    <row r="1213" spans="1:53" s="5" customFormat="1">
      <c r="A1213" s="116">
        <v>1207</v>
      </c>
      <c r="B1213" s="232"/>
      <c r="C1213" s="105"/>
      <c r="D1213" s="105"/>
      <c r="E1213" s="105"/>
      <c r="F1213" s="106"/>
      <c r="G1213" s="107"/>
      <c r="H1213" s="107"/>
      <c r="I1213" s="108"/>
      <c r="J1213" s="110"/>
      <c r="K1213" s="110"/>
      <c r="L1213" s="110"/>
      <c r="M1213" s="110"/>
      <c r="N1213" s="110"/>
      <c r="O1213" s="110"/>
      <c r="P1213" s="110"/>
      <c r="Q1213" s="110"/>
      <c r="R1213" s="110"/>
      <c r="S1213" s="110"/>
      <c r="T1213" s="110"/>
      <c r="U1213" s="110"/>
      <c r="V1213" s="110"/>
      <c r="W1213" s="109"/>
      <c r="X1213" s="111"/>
      <c r="Y1213" s="112"/>
      <c r="Z1213" s="112"/>
      <c r="AA1213" s="113"/>
      <c r="AB1213" s="114"/>
      <c r="AC1213" s="115"/>
      <c r="AD1213" s="113"/>
      <c r="AE1213" s="113"/>
      <c r="AF1213" s="112"/>
      <c r="AG1213" s="116"/>
      <c r="AH1213" s="115"/>
      <c r="AI1213" s="174"/>
      <c r="AJ1213" s="104"/>
      <c r="AK1213" s="115"/>
      <c r="AL1213" s="112"/>
      <c r="AM1213" s="116"/>
      <c r="AN1213" s="115"/>
      <c r="AO1213" s="248"/>
      <c r="AP1213" s="242" t="str">
        <f>IF(AD1213="UI",VLOOKUP(AB1213,'Convert Internation Units'!$A$2:$D$33,4,FALSE),IF(AB1213="Penethamate hydroiodide",0.63,IF(AB1213="Benzylpenicillin Procaine /
 Benzathine Penicillin",0.61,IF(AB1213="Benzathine Penicillin",0.61,IF(AB1213="Procaine benzylpenicillin",0.61,IF(AB1213=Prodrug!E1210,Prodrug!E1210,Prodrug!E1210))))))</f>
        <v/>
      </c>
      <c r="AQ1213" s="239" t="str">
        <f>IFERROR((((Calculations!C1210*Calculations!G1210)/Calculations!E1210)*'Data Entry'!X1213),"")</f>
        <v/>
      </c>
      <c r="AR1213" s="234" t="str">
        <f>IFERROR(VLOOKUP(AB1213,Lists!$P$2:$Q$182,2,0),"")</f>
        <v/>
      </c>
      <c r="AS1213" s="233" t="str">
        <f>IF(AI1213="UI",VLOOKUP(AG1213,'Convert Internation Units'!$A$2:$D$33,4,FALSE),IF(AG1213="Penethamate hydroiodide",0.63,IF(AG1213="Benzylpenicillin Procaine /
 Benzathine Penicillin",0.61,IF(AG1213="Benzathine Penicillin",0.61,IF(AG1213="Procaine benzylpenicillin",0.61,IF(AG1213=Prodrug!F1210,Prodrug!F1210,Prodrug!F1210))))))</f>
        <v/>
      </c>
      <c r="AT1213" s="239" t="str">
        <f>IFERROR((((Calculations!K1210*Calculations!G1210)/Calculations!E1210)*'Data Entry'!X1213),"")</f>
        <v/>
      </c>
      <c r="AU1213" s="235" t="str">
        <f>IFERROR(VLOOKUP(AG1213,Lists!$P$2:$Q$182,2,0),"")</f>
        <v/>
      </c>
      <c r="AV1213" s="233" t="str">
        <f>IF(AL1213="UI",VLOOKUP(AJ1213,'Convert Internation Units'!$A$2:$D$33,4,FALSE),IF(AJ1213="Penethamate hydroiodide",0.63,IF(AJ1213="Benzylpenicillin Procaine /
 Benzathine Penicillin",0.61,IF(AJ1213="Benzathine Penicillin",0.61,IF(AJ1213="Procaine benzylpenicillin",0.61,IF(AJ1213=Prodrug!G1210,Prodrug!G1210,Prodrug!G1210))))))</f>
        <v/>
      </c>
      <c r="AW1213" s="239" t="str">
        <f>IFERROR((((Calculations!O1210*Calculations!G1210)/Calculations!E1210)*'Data Entry'!X1213),"")</f>
        <v/>
      </c>
      <c r="AX1213" s="235" t="str">
        <f>IFERROR(VLOOKUP(AJ1213,Lists!$P$2:$Q$182,2,0),"")</f>
        <v/>
      </c>
      <c r="AY1213" s="233" t="str">
        <f>IF(AO1213="UI",VLOOKUP(AM1213,'Convert Internation Units'!$A$2:$D$33,4,FALSE),IF(AM1213="Penethamate hydroiodide",0.63,IF(AM1213="Benzylpenicillin Procaine /
 Benzathine Penicillin",0.61,IF(AM1213="Benzathine Penicillin",0.61,IF(AM1213="Procaine benzylpenicillin",0.61,IF(AM1213=Prodrug!H1210,Prodrug!H1210,Prodrug!H1210))))))</f>
        <v/>
      </c>
      <c r="AZ1213" s="239" t="str">
        <f>IFERROR((((Calculations!S1210*Calculations!G1210)/Calculations!E1210)*'Data Entry'!X1213),"")</f>
        <v/>
      </c>
      <c r="BA1213" s="235" t="str">
        <f>IFERROR(VLOOKUP(AM1213,Lists!$P$2:$Q$182,2,0),"")</f>
        <v/>
      </c>
    </row>
    <row r="1214" spans="1:53" s="5" customFormat="1">
      <c r="A1214" s="6">
        <v>1208</v>
      </c>
      <c r="B1214" s="231"/>
      <c r="C1214" s="7"/>
      <c r="D1214" s="7"/>
      <c r="E1214" s="7"/>
      <c r="F1214" s="67"/>
      <c r="G1214" s="79"/>
      <c r="H1214" s="79"/>
      <c r="I1214" s="75"/>
      <c r="J1214" s="76"/>
      <c r="K1214" s="76"/>
      <c r="L1214" s="76"/>
      <c r="M1214" s="76"/>
      <c r="N1214" s="76"/>
      <c r="O1214" s="76"/>
      <c r="P1214" s="76"/>
      <c r="Q1214" s="76"/>
      <c r="R1214" s="76"/>
      <c r="S1214" s="76"/>
      <c r="T1214" s="76"/>
      <c r="U1214" s="76"/>
      <c r="V1214" s="76"/>
      <c r="W1214" s="80"/>
      <c r="X1214" s="69"/>
      <c r="Y1214" s="25"/>
      <c r="Z1214" s="25"/>
      <c r="AA1214" s="8"/>
      <c r="AB1214" s="28"/>
      <c r="AC1214" s="23"/>
      <c r="AD1214" s="8"/>
      <c r="AE1214" s="8"/>
      <c r="AF1214" s="25"/>
      <c r="AG1214" s="6"/>
      <c r="AH1214" s="23"/>
      <c r="AI1214" s="173"/>
      <c r="AJ1214" s="26"/>
      <c r="AK1214" s="23"/>
      <c r="AL1214" s="25"/>
      <c r="AM1214" s="6"/>
      <c r="AN1214" s="23"/>
      <c r="AO1214" s="247"/>
      <c r="AP1214" s="243" t="str">
        <f>IF(AD1214="UI",VLOOKUP(AB1214,'Convert Internation Units'!$A$2:$D$33,4,FALSE),IF(AB1214="Penethamate hydroiodide",0.63,IF(AB1214="Benzylpenicillin Procaine /
 Benzathine Penicillin",0.61,IF(AB1214="Benzathine Penicillin",0.61,IF(AB1214="Procaine benzylpenicillin",0.61,IF(AB1214=Prodrug!E1211,Prodrug!E1211,Prodrug!E1211))))))</f>
        <v/>
      </c>
      <c r="AQ1214" s="240" t="str">
        <f>IFERROR((((Calculations!C1211*Calculations!G1211)/Calculations!E1211)*'Data Entry'!X1214),"")</f>
        <v/>
      </c>
      <c r="AR1214" s="141" t="str">
        <f>IFERROR(VLOOKUP(AB1214,Lists!$P$2:$Q$182,2,0),"")</f>
        <v/>
      </c>
      <c r="AS1214" s="143" t="str">
        <f>IF(AI1214="UI",VLOOKUP(AG1214,'Convert Internation Units'!$A$2:$D$33,4,FALSE),IF(AG1214="Penethamate hydroiodide",0.63,IF(AG1214="Benzylpenicillin Procaine /
 Benzathine Penicillin",0.61,IF(AG1214="Benzathine Penicillin",0.61,IF(AG1214="Procaine benzylpenicillin",0.61,IF(AG1214=Prodrug!F1211,Prodrug!F1211,Prodrug!F1211))))))</f>
        <v/>
      </c>
      <c r="AT1214" s="240" t="str">
        <f>IFERROR((((Calculations!K1211*Calculations!G1211)/Calculations!E1211)*'Data Entry'!X1214),"")</f>
        <v/>
      </c>
      <c r="AU1214" s="146" t="str">
        <f>IFERROR(VLOOKUP(AG1214,Lists!$P$2:$Q$182,2,0),"")</f>
        <v/>
      </c>
      <c r="AV1214" s="143" t="str">
        <f>IF(AL1214="UI",VLOOKUP(AJ1214,'Convert Internation Units'!$A$2:$D$33,4,FALSE),IF(AJ1214="Penethamate hydroiodide",0.63,IF(AJ1214="Benzylpenicillin Procaine /
 Benzathine Penicillin",0.61,IF(AJ1214="Benzathine Penicillin",0.61,IF(AJ1214="Procaine benzylpenicillin",0.61,IF(AJ1214=Prodrug!G1211,Prodrug!G1211,Prodrug!G1211))))))</f>
        <v/>
      </c>
      <c r="AW1214" s="240" t="str">
        <f>IFERROR((((Calculations!O1211*Calculations!G1211)/Calculations!E1211)*'Data Entry'!X1214),"")</f>
        <v/>
      </c>
      <c r="AX1214" s="146" t="str">
        <f>IFERROR(VLOOKUP(AJ1214,Lists!$P$2:$Q$182,2,0),"")</f>
        <v/>
      </c>
      <c r="AY1214" s="143" t="str">
        <f>IF(AO1214="UI",VLOOKUP(AM1214,'Convert Internation Units'!$A$2:$D$33,4,FALSE),IF(AM1214="Penethamate hydroiodide",0.63,IF(AM1214="Benzylpenicillin Procaine /
 Benzathine Penicillin",0.61,IF(AM1214="Benzathine Penicillin",0.61,IF(AM1214="Procaine benzylpenicillin",0.61,IF(AM1214=Prodrug!H1211,Prodrug!H1211,Prodrug!H1211))))))</f>
        <v/>
      </c>
      <c r="AZ1214" s="240" t="str">
        <f>IFERROR((((Calculations!S1211*Calculations!G1211)/Calculations!E1211)*'Data Entry'!X1214),"")</f>
        <v/>
      </c>
      <c r="BA1214" s="146" t="str">
        <f>IFERROR(VLOOKUP(AM1214,Lists!$P$2:$Q$182,2,0),"")</f>
        <v/>
      </c>
    </row>
    <row r="1215" spans="1:53" s="5" customFormat="1">
      <c r="A1215" s="116">
        <v>1209</v>
      </c>
      <c r="B1215" s="232"/>
      <c r="C1215" s="105"/>
      <c r="D1215" s="105"/>
      <c r="E1215" s="105"/>
      <c r="F1215" s="106"/>
      <c r="G1215" s="107"/>
      <c r="H1215" s="107"/>
      <c r="I1215" s="108"/>
      <c r="J1215" s="110"/>
      <c r="K1215" s="110"/>
      <c r="L1215" s="110"/>
      <c r="M1215" s="110"/>
      <c r="N1215" s="110"/>
      <c r="O1215" s="110"/>
      <c r="P1215" s="110"/>
      <c r="Q1215" s="110"/>
      <c r="R1215" s="110"/>
      <c r="S1215" s="110"/>
      <c r="T1215" s="110"/>
      <c r="U1215" s="110"/>
      <c r="V1215" s="110"/>
      <c r="W1215" s="109"/>
      <c r="X1215" s="111"/>
      <c r="Y1215" s="112"/>
      <c r="Z1215" s="112"/>
      <c r="AA1215" s="113"/>
      <c r="AB1215" s="114"/>
      <c r="AC1215" s="115"/>
      <c r="AD1215" s="113"/>
      <c r="AE1215" s="113"/>
      <c r="AF1215" s="112"/>
      <c r="AG1215" s="116"/>
      <c r="AH1215" s="115"/>
      <c r="AI1215" s="174"/>
      <c r="AJ1215" s="104"/>
      <c r="AK1215" s="115"/>
      <c r="AL1215" s="112"/>
      <c r="AM1215" s="116"/>
      <c r="AN1215" s="115"/>
      <c r="AO1215" s="248"/>
      <c r="AP1215" s="242" t="str">
        <f>IF(AD1215="UI",VLOOKUP(AB1215,'Convert Internation Units'!$A$2:$D$33,4,FALSE),IF(AB1215="Penethamate hydroiodide",0.63,IF(AB1215="Benzylpenicillin Procaine /
 Benzathine Penicillin",0.61,IF(AB1215="Benzathine Penicillin",0.61,IF(AB1215="Procaine benzylpenicillin",0.61,IF(AB1215=Prodrug!E1212,Prodrug!E1212,Prodrug!E1212))))))</f>
        <v/>
      </c>
      <c r="AQ1215" s="239" t="str">
        <f>IFERROR((((Calculations!C1212*Calculations!G1212)/Calculations!E1212)*'Data Entry'!X1215),"")</f>
        <v/>
      </c>
      <c r="AR1215" s="234" t="str">
        <f>IFERROR(VLOOKUP(AB1215,Lists!$P$2:$Q$182,2,0),"")</f>
        <v/>
      </c>
      <c r="AS1215" s="233" t="str">
        <f>IF(AI1215="UI",VLOOKUP(AG1215,'Convert Internation Units'!$A$2:$D$33,4,FALSE),IF(AG1215="Penethamate hydroiodide",0.63,IF(AG1215="Benzylpenicillin Procaine /
 Benzathine Penicillin",0.61,IF(AG1215="Benzathine Penicillin",0.61,IF(AG1215="Procaine benzylpenicillin",0.61,IF(AG1215=Prodrug!F1212,Prodrug!F1212,Prodrug!F1212))))))</f>
        <v/>
      </c>
      <c r="AT1215" s="239" t="str">
        <f>IFERROR((((Calculations!K1212*Calculations!G1212)/Calculations!E1212)*'Data Entry'!X1215),"")</f>
        <v/>
      </c>
      <c r="AU1215" s="235" t="str">
        <f>IFERROR(VLOOKUP(AG1215,Lists!$P$2:$Q$182,2,0),"")</f>
        <v/>
      </c>
      <c r="AV1215" s="233" t="str">
        <f>IF(AL1215="UI",VLOOKUP(AJ1215,'Convert Internation Units'!$A$2:$D$33,4,FALSE),IF(AJ1215="Penethamate hydroiodide",0.63,IF(AJ1215="Benzylpenicillin Procaine /
 Benzathine Penicillin",0.61,IF(AJ1215="Benzathine Penicillin",0.61,IF(AJ1215="Procaine benzylpenicillin",0.61,IF(AJ1215=Prodrug!G1212,Prodrug!G1212,Prodrug!G1212))))))</f>
        <v/>
      </c>
      <c r="AW1215" s="239" t="str">
        <f>IFERROR((((Calculations!O1212*Calculations!G1212)/Calculations!E1212)*'Data Entry'!X1215),"")</f>
        <v/>
      </c>
      <c r="AX1215" s="235" t="str">
        <f>IFERROR(VLOOKUP(AJ1215,Lists!$P$2:$Q$182,2,0),"")</f>
        <v/>
      </c>
      <c r="AY1215" s="233" t="str">
        <f>IF(AO1215="UI",VLOOKUP(AM1215,'Convert Internation Units'!$A$2:$D$33,4,FALSE),IF(AM1215="Penethamate hydroiodide",0.63,IF(AM1215="Benzylpenicillin Procaine /
 Benzathine Penicillin",0.61,IF(AM1215="Benzathine Penicillin",0.61,IF(AM1215="Procaine benzylpenicillin",0.61,IF(AM1215=Prodrug!H1212,Prodrug!H1212,Prodrug!H1212))))))</f>
        <v/>
      </c>
      <c r="AZ1215" s="239" t="str">
        <f>IFERROR((((Calculations!S1212*Calculations!G1212)/Calculations!E1212)*'Data Entry'!X1215),"")</f>
        <v/>
      </c>
      <c r="BA1215" s="235" t="str">
        <f>IFERROR(VLOOKUP(AM1215,Lists!$P$2:$Q$182,2,0),"")</f>
        <v/>
      </c>
    </row>
    <row r="1216" spans="1:53" s="5" customFormat="1">
      <c r="A1216" s="6">
        <v>1210</v>
      </c>
      <c r="B1216" s="231"/>
      <c r="C1216" s="7"/>
      <c r="D1216" s="7"/>
      <c r="E1216" s="7"/>
      <c r="F1216" s="67"/>
      <c r="G1216" s="79"/>
      <c r="H1216" s="79"/>
      <c r="I1216" s="75"/>
      <c r="J1216" s="76"/>
      <c r="K1216" s="76"/>
      <c r="L1216" s="76"/>
      <c r="M1216" s="76"/>
      <c r="N1216" s="76"/>
      <c r="O1216" s="76"/>
      <c r="P1216" s="76"/>
      <c r="Q1216" s="76"/>
      <c r="R1216" s="76"/>
      <c r="S1216" s="76"/>
      <c r="T1216" s="76"/>
      <c r="U1216" s="76"/>
      <c r="V1216" s="76"/>
      <c r="W1216" s="80"/>
      <c r="X1216" s="69"/>
      <c r="Y1216" s="25"/>
      <c r="Z1216" s="25"/>
      <c r="AA1216" s="8"/>
      <c r="AB1216" s="28"/>
      <c r="AC1216" s="23"/>
      <c r="AD1216" s="8"/>
      <c r="AE1216" s="8"/>
      <c r="AF1216" s="25"/>
      <c r="AG1216" s="6"/>
      <c r="AH1216" s="23"/>
      <c r="AI1216" s="173"/>
      <c r="AJ1216" s="26"/>
      <c r="AK1216" s="23"/>
      <c r="AL1216" s="25"/>
      <c r="AM1216" s="6"/>
      <c r="AN1216" s="23"/>
      <c r="AO1216" s="247"/>
      <c r="AP1216" s="243" t="str">
        <f>IF(AD1216="UI",VLOOKUP(AB1216,'Convert Internation Units'!$A$2:$D$33,4,FALSE),IF(AB1216="Penethamate hydroiodide",0.63,IF(AB1216="Benzylpenicillin Procaine /
 Benzathine Penicillin",0.61,IF(AB1216="Benzathine Penicillin",0.61,IF(AB1216="Procaine benzylpenicillin",0.61,IF(AB1216=Prodrug!E1213,Prodrug!E1213,Prodrug!E1213))))))</f>
        <v/>
      </c>
      <c r="AQ1216" s="240" t="str">
        <f>IFERROR((((Calculations!C1213*Calculations!G1213)/Calculations!E1213)*'Data Entry'!X1216),"")</f>
        <v/>
      </c>
      <c r="AR1216" s="141" t="str">
        <f>IFERROR(VLOOKUP(AB1216,Lists!$P$2:$Q$182,2,0),"")</f>
        <v/>
      </c>
      <c r="AS1216" s="143" t="str">
        <f>IF(AI1216="UI",VLOOKUP(AG1216,'Convert Internation Units'!$A$2:$D$33,4,FALSE),IF(AG1216="Penethamate hydroiodide",0.63,IF(AG1216="Benzylpenicillin Procaine /
 Benzathine Penicillin",0.61,IF(AG1216="Benzathine Penicillin",0.61,IF(AG1216="Procaine benzylpenicillin",0.61,IF(AG1216=Prodrug!F1213,Prodrug!F1213,Prodrug!F1213))))))</f>
        <v/>
      </c>
      <c r="AT1216" s="240" t="str">
        <f>IFERROR((((Calculations!K1213*Calculations!G1213)/Calculations!E1213)*'Data Entry'!X1216),"")</f>
        <v/>
      </c>
      <c r="AU1216" s="146" t="str">
        <f>IFERROR(VLOOKUP(AG1216,Lists!$P$2:$Q$182,2,0),"")</f>
        <v/>
      </c>
      <c r="AV1216" s="143" t="str">
        <f>IF(AL1216="UI",VLOOKUP(AJ1216,'Convert Internation Units'!$A$2:$D$33,4,FALSE),IF(AJ1216="Penethamate hydroiodide",0.63,IF(AJ1216="Benzylpenicillin Procaine /
 Benzathine Penicillin",0.61,IF(AJ1216="Benzathine Penicillin",0.61,IF(AJ1216="Procaine benzylpenicillin",0.61,IF(AJ1216=Prodrug!G1213,Prodrug!G1213,Prodrug!G1213))))))</f>
        <v/>
      </c>
      <c r="AW1216" s="240" t="str">
        <f>IFERROR((((Calculations!O1213*Calculations!G1213)/Calculations!E1213)*'Data Entry'!X1216),"")</f>
        <v/>
      </c>
      <c r="AX1216" s="146" t="str">
        <f>IFERROR(VLOOKUP(AJ1216,Lists!$P$2:$Q$182,2,0),"")</f>
        <v/>
      </c>
      <c r="AY1216" s="143" t="str">
        <f>IF(AO1216="UI",VLOOKUP(AM1216,'Convert Internation Units'!$A$2:$D$33,4,FALSE),IF(AM1216="Penethamate hydroiodide",0.63,IF(AM1216="Benzylpenicillin Procaine /
 Benzathine Penicillin",0.61,IF(AM1216="Benzathine Penicillin",0.61,IF(AM1216="Procaine benzylpenicillin",0.61,IF(AM1216=Prodrug!H1213,Prodrug!H1213,Prodrug!H1213))))))</f>
        <v/>
      </c>
      <c r="AZ1216" s="240" t="str">
        <f>IFERROR((((Calculations!S1213*Calculations!G1213)/Calculations!E1213)*'Data Entry'!X1216),"")</f>
        <v/>
      </c>
      <c r="BA1216" s="146" t="str">
        <f>IFERROR(VLOOKUP(AM1216,Lists!$P$2:$Q$182,2,0),"")</f>
        <v/>
      </c>
    </row>
    <row r="1217" spans="1:53" s="5" customFormat="1">
      <c r="A1217" s="116">
        <v>1211</v>
      </c>
      <c r="B1217" s="232"/>
      <c r="C1217" s="105"/>
      <c r="D1217" s="105"/>
      <c r="E1217" s="105"/>
      <c r="F1217" s="106"/>
      <c r="G1217" s="107"/>
      <c r="H1217" s="107"/>
      <c r="I1217" s="108"/>
      <c r="J1217" s="110"/>
      <c r="K1217" s="110"/>
      <c r="L1217" s="110"/>
      <c r="M1217" s="110"/>
      <c r="N1217" s="110"/>
      <c r="O1217" s="110"/>
      <c r="P1217" s="110"/>
      <c r="Q1217" s="110"/>
      <c r="R1217" s="110"/>
      <c r="S1217" s="110"/>
      <c r="T1217" s="110"/>
      <c r="U1217" s="110"/>
      <c r="V1217" s="110"/>
      <c r="W1217" s="109"/>
      <c r="X1217" s="111"/>
      <c r="Y1217" s="112"/>
      <c r="Z1217" s="112"/>
      <c r="AA1217" s="113"/>
      <c r="AB1217" s="114"/>
      <c r="AC1217" s="115"/>
      <c r="AD1217" s="113"/>
      <c r="AE1217" s="113"/>
      <c r="AF1217" s="112"/>
      <c r="AG1217" s="116"/>
      <c r="AH1217" s="115"/>
      <c r="AI1217" s="174"/>
      <c r="AJ1217" s="104"/>
      <c r="AK1217" s="115"/>
      <c r="AL1217" s="112"/>
      <c r="AM1217" s="116"/>
      <c r="AN1217" s="115"/>
      <c r="AO1217" s="248"/>
      <c r="AP1217" s="242" t="str">
        <f>IF(AD1217="UI",VLOOKUP(AB1217,'Convert Internation Units'!$A$2:$D$33,4,FALSE),IF(AB1217="Penethamate hydroiodide",0.63,IF(AB1217="Benzylpenicillin Procaine /
 Benzathine Penicillin",0.61,IF(AB1217="Benzathine Penicillin",0.61,IF(AB1217="Procaine benzylpenicillin",0.61,IF(AB1217=Prodrug!E1214,Prodrug!E1214,Prodrug!E1214))))))</f>
        <v/>
      </c>
      <c r="AQ1217" s="239" t="str">
        <f>IFERROR((((Calculations!C1214*Calculations!G1214)/Calculations!E1214)*'Data Entry'!X1217),"")</f>
        <v/>
      </c>
      <c r="AR1217" s="234" t="str">
        <f>IFERROR(VLOOKUP(AB1217,Lists!$P$2:$Q$182,2,0),"")</f>
        <v/>
      </c>
      <c r="AS1217" s="233" t="str">
        <f>IF(AI1217="UI",VLOOKUP(AG1217,'Convert Internation Units'!$A$2:$D$33,4,FALSE),IF(AG1217="Penethamate hydroiodide",0.63,IF(AG1217="Benzylpenicillin Procaine /
 Benzathine Penicillin",0.61,IF(AG1217="Benzathine Penicillin",0.61,IF(AG1217="Procaine benzylpenicillin",0.61,IF(AG1217=Prodrug!F1214,Prodrug!F1214,Prodrug!F1214))))))</f>
        <v/>
      </c>
      <c r="AT1217" s="239" t="str">
        <f>IFERROR((((Calculations!K1214*Calculations!G1214)/Calculations!E1214)*'Data Entry'!X1217),"")</f>
        <v/>
      </c>
      <c r="AU1217" s="235" t="str">
        <f>IFERROR(VLOOKUP(AG1217,Lists!$P$2:$Q$182,2,0),"")</f>
        <v/>
      </c>
      <c r="AV1217" s="233" t="str">
        <f>IF(AL1217="UI",VLOOKUP(AJ1217,'Convert Internation Units'!$A$2:$D$33,4,FALSE),IF(AJ1217="Penethamate hydroiodide",0.63,IF(AJ1217="Benzylpenicillin Procaine /
 Benzathine Penicillin",0.61,IF(AJ1217="Benzathine Penicillin",0.61,IF(AJ1217="Procaine benzylpenicillin",0.61,IF(AJ1217=Prodrug!G1214,Prodrug!G1214,Prodrug!G1214))))))</f>
        <v/>
      </c>
      <c r="AW1217" s="239" t="str">
        <f>IFERROR((((Calculations!O1214*Calculations!G1214)/Calculations!E1214)*'Data Entry'!X1217),"")</f>
        <v/>
      </c>
      <c r="AX1217" s="235" t="str">
        <f>IFERROR(VLOOKUP(AJ1217,Lists!$P$2:$Q$182,2,0),"")</f>
        <v/>
      </c>
      <c r="AY1217" s="233" t="str">
        <f>IF(AO1217="UI",VLOOKUP(AM1217,'Convert Internation Units'!$A$2:$D$33,4,FALSE),IF(AM1217="Penethamate hydroiodide",0.63,IF(AM1217="Benzylpenicillin Procaine /
 Benzathine Penicillin",0.61,IF(AM1217="Benzathine Penicillin",0.61,IF(AM1217="Procaine benzylpenicillin",0.61,IF(AM1217=Prodrug!H1214,Prodrug!H1214,Prodrug!H1214))))))</f>
        <v/>
      </c>
      <c r="AZ1217" s="239" t="str">
        <f>IFERROR((((Calculations!S1214*Calculations!G1214)/Calculations!E1214)*'Data Entry'!X1217),"")</f>
        <v/>
      </c>
      <c r="BA1217" s="235" t="str">
        <f>IFERROR(VLOOKUP(AM1217,Lists!$P$2:$Q$182,2,0),"")</f>
        <v/>
      </c>
    </row>
    <row r="1218" spans="1:53" s="5" customFormat="1">
      <c r="A1218" s="6">
        <v>1212</v>
      </c>
      <c r="B1218" s="231"/>
      <c r="C1218" s="7"/>
      <c r="D1218" s="7"/>
      <c r="E1218" s="7"/>
      <c r="F1218" s="67"/>
      <c r="G1218" s="79"/>
      <c r="H1218" s="79"/>
      <c r="I1218" s="75"/>
      <c r="J1218" s="76"/>
      <c r="K1218" s="76"/>
      <c r="L1218" s="76"/>
      <c r="M1218" s="76"/>
      <c r="N1218" s="76"/>
      <c r="O1218" s="76"/>
      <c r="P1218" s="76"/>
      <c r="Q1218" s="76"/>
      <c r="R1218" s="76"/>
      <c r="S1218" s="76"/>
      <c r="T1218" s="76"/>
      <c r="U1218" s="76"/>
      <c r="V1218" s="76"/>
      <c r="W1218" s="80"/>
      <c r="X1218" s="69"/>
      <c r="Y1218" s="25"/>
      <c r="Z1218" s="25"/>
      <c r="AA1218" s="8"/>
      <c r="AB1218" s="28"/>
      <c r="AC1218" s="23"/>
      <c r="AD1218" s="8"/>
      <c r="AE1218" s="8"/>
      <c r="AF1218" s="25"/>
      <c r="AG1218" s="6"/>
      <c r="AH1218" s="23"/>
      <c r="AI1218" s="173"/>
      <c r="AJ1218" s="26"/>
      <c r="AK1218" s="23"/>
      <c r="AL1218" s="25"/>
      <c r="AM1218" s="6"/>
      <c r="AN1218" s="23"/>
      <c r="AO1218" s="247"/>
      <c r="AP1218" s="243" t="str">
        <f>IF(AD1218="UI",VLOOKUP(AB1218,'Convert Internation Units'!$A$2:$D$33,4,FALSE),IF(AB1218="Penethamate hydroiodide",0.63,IF(AB1218="Benzylpenicillin Procaine /
 Benzathine Penicillin",0.61,IF(AB1218="Benzathine Penicillin",0.61,IF(AB1218="Procaine benzylpenicillin",0.61,IF(AB1218=Prodrug!E1215,Prodrug!E1215,Prodrug!E1215))))))</f>
        <v/>
      </c>
      <c r="AQ1218" s="240" t="str">
        <f>IFERROR((((Calculations!C1215*Calculations!G1215)/Calculations!E1215)*'Data Entry'!X1218),"")</f>
        <v/>
      </c>
      <c r="AR1218" s="141" t="str">
        <f>IFERROR(VLOOKUP(AB1218,Lists!$P$2:$Q$182,2,0),"")</f>
        <v/>
      </c>
      <c r="AS1218" s="143" t="str">
        <f>IF(AI1218="UI",VLOOKUP(AG1218,'Convert Internation Units'!$A$2:$D$33,4,FALSE),IF(AG1218="Penethamate hydroiodide",0.63,IF(AG1218="Benzylpenicillin Procaine /
 Benzathine Penicillin",0.61,IF(AG1218="Benzathine Penicillin",0.61,IF(AG1218="Procaine benzylpenicillin",0.61,IF(AG1218=Prodrug!F1215,Prodrug!F1215,Prodrug!F1215))))))</f>
        <v/>
      </c>
      <c r="AT1218" s="240" t="str">
        <f>IFERROR((((Calculations!K1215*Calculations!G1215)/Calculations!E1215)*'Data Entry'!X1218),"")</f>
        <v/>
      </c>
      <c r="AU1218" s="146" t="str">
        <f>IFERROR(VLOOKUP(AG1218,Lists!$P$2:$Q$182,2,0),"")</f>
        <v/>
      </c>
      <c r="AV1218" s="143" t="str">
        <f>IF(AL1218="UI",VLOOKUP(AJ1218,'Convert Internation Units'!$A$2:$D$33,4,FALSE),IF(AJ1218="Penethamate hydroiodide",0.63,IF(AJ1218="Benzylpenicillin Procaine /
 Benzathine Penicillin",0.61,IF(AJ1218="Benzathine Penicillin",0.61,IF(AJ1218="Procaine benzylpenicillin",0.61,IF(AJ1218=Prodrug!G1215,Prodrug!G1215,Prodrug!G1215))))))</f>
        <v/>
      </c>
      <c r="AW1218" s="240" t="str">
        <f>IFERROR((((Calculations!O1215*Calculations!G1215)/Calculations!E1215)*'Data Entry'!X1218),"")</f>
        <v/>
      </c>
      <c r="AX1218" s="146" t="str">
        <f>IFERROR(VLOOKUP(AJ1218,Lists!$P$2:$Q$182,2,0),"")</f>
        <v/>
      </c>
      <c r="AY1218" s="143" t="str">
        <f>IF(AO1218="UI",VLOOKUP(AM1218,'Convert Internation Units'!$A$2:$D$33,4,FALSE),IF(AM1218="Penethamate hydroiodide",0.63,IF(AM1218="Benzylpenicillin Procaine /
 Benzathine Penicillin",0.61,IF(AM1218="Benzathine Penicillin",0.61,IF(AM1218="Procaine benzylpenicillin",0.61,IF(AM1218=Prodrug!H1215,Prodrug!H1215,Prodrug!H1215))))))</f>
        <v/>
      </c>
      <c r="AZ1218" s="240" t="str">
        <f>IFERROR((((Calculations!S1215*Calculations!G1215)/Calculations!E1215)*'Data Entry'!X1218),"")</f>
        <v/>
      </c>
      <c r="BA1218" s="146" t="str">
        <f>IFERROR(VLOOKUP(AM1218,Lists!$P$2:$Q$182,2,0),"")</f>
        <v/>
      </c>
    </row>
    <row r="1219" spans="1:53" s="5" customFormat="1">
      <c r="A1219" s="116">
        <v>1213</v>
      </c>
      <c r="B1219" s="232"/>
      <c r="C1219" s="105"/>
      <c r="D1219" s="105"/>
      <c r="E1219" s="105"/>
      <c r="F1219" s="106"/>
      <c r="G1219" s="107"/>
      <c r="H1219" s="107"/>
      <c r="I1219" s="108"/>
      <c r="J1219" s="110"/>
      <c r="K1219" s="110"/>
      <c r="L1219" s="110"/>
      <c r="M1219" s="110"/>
      <c r="N1219" s="110"/>
      <c r="O1219" s="110"/>
      <c r="P1219" s="110"/>
      <c r="Q1219" s="110"/>
      <c r="R1219" s="110"/>
      <c r="S1219" s="110"/>
      <c r="T1219" s="110"/>
      <c r="U1219" s="110"/>
      <c r="V1219" s="110"/>
      <c r="W1219" s="109"/>
      <c r="X1219" s="111"/>
      <c r="Y1219" s="112"/>
      <c r="Z1219" s="112"/>
      <c r="AA1219" s="113"/>
      <c r="AB1219" s="114"/>
      <c r="AC1219" s="115"/>
      <c r="AD1219" s="113"/>
      <c r="AE1219" s="113"/>
      <c r="AF1219" s="112"/>
      <c r="AG1219" s="116"/>
      <c r="AH1219" s="115"/>
      <c r="AI1219" s="174"/>
      <c r="AJ1219" s="104"/>
      <c r="AK1219" s="115"/>
      <c r="AL1219" s="112"/>
      <c r="AM1219" s="116"/>
      <c r="AN1219" s="115"/>
      <c r="AO1219" s="248"/>
      <c r="AP1219" s="242" t="str">
        <f>IF(AD1219="UI",VLOOKUP(AB1219,'Convert Internation Units'!$A$2:$D$33,4,FALSE),IF(AB1219="Penethamate hydroiodide",0.63,IF(AB1219="Benzylpenicillin Procaine /
 Benzathine Penicillin",0.61,IF(AB1219="Benzathine Penicillin",0.61,IF(AB1219="Procaine benzylpenicillin",0.61,IF(AB1219=Prodrug!E1216,Prodrug!E1216,Prodrug!E1216))))))</f>
        <v/>
      </c>
      <c r="AQ1219" s="239" t="str">
        <f>IFERROR((((Calculations!C1216*Calculations!G1216)/Calculations!E1216)*'Data Entry'!X1219),"")</f>
        <v/>
      </c>
      <c r="AR1219" s="234" t="str">
        <f>IFERROR(VLOOKUP(AB1219,Lists!$P$2:$Q$182,2,0),"")</f>
        <v/>
      </c>
      <c r="AS1219" s="233" t="str">
        <f>IF(AI1219="UI",VLOOKUP(AG1219,'Convert Internation Units'!$A$2:$D$33,4,FALSE),IF(AG1219="Penethamate hydroiodide",0.63,IF(AG1219="Benzylpenicillin Procaine /
 Benzathine Penicillin",0.61,IF(AG1219="Benzathine Penicillin",0.61,IF(AG1219="Procaine benzylpenicillin",0.61,IF(AG1219=Prodrug!F1216,Prodrug!F1216,Prodrug!F1216))))))</f>
        <v/>
      </c>
      <c r="AT1219" s="239" t="str">
        <f>IFERROR((((Calculations!K1216*Calculations!G1216)/Calculations!E1216)*'Data Entry'!X1219),"")</f>
        <v/>
      </c>
      <c r="AU1219" s="235" t="str">
        <f>IFERROR(VLOOKUP(AG1219,Lists!$P$2:$Q$182,2,0),"")</f>
        <v/>
      </c>
      <c r="AV1219" s="233" t="str">
        <f>IF(AL1219="UI",VLOOKUP(AJ1219,'Convert Internation Units'!$A$2:$D$33,4,FALSE),IF(AJ1219="Penethamate hydroiodide",0.63,IF(AJ1219="Benzylpenicillin Procaine /
 Benzathine Penicillin",0.61,IF(AJ1219="Benzathine Penicillin",0.61,IF(AJ1219="Procaine benzylpenicillin",0.61,IF(AJ1219=Prodrug!G1216,Prodrug!G1216,Prodrug!G1216))))))</f>
        <v/>
      </c>
      <c r="AW1219" s="239" t="str">
        <f>IFERROR((((Calculations!O1216*Calculations!G1216)/Calculations!E1216)*'Data Entry'!X1219),"")</f>
        <v/>
      </c>
      <c r="AX1219" s="235" t="str">
        <f>IFERROR(VLOOKUP(AJ1219,Lists!$P$2:$Q$182,2,0),"")</f>
        <v/>
      </c>
      <c r="AY1219" s="233" t="str">
        <f>IF(AO1219="UI",VLOOKUP(AM1219,'Convert Internation Units'!$A$2:$D$33,4,FALSE),IF(AM1219="Penethamate hydroiodide",0.63,IF(AM1219="Benzylpenicillin Procaine /
 Benzathine Penicillin",0.61,IF(AM1219="Benzathine Penicillin",0.61,IF(AM1219="Procaine benzylpenicillin",0.61,IF(AM1219=Prodrug!H1216,Prodrug!H1216,Prodrug!H1216))))))</f>
        <v/>
      </c>
      <c r="AZ1219" s="239" t="str">
        <f>IFERROR((((Calculations!S1216*Calculations!G1216)/Calculations!E1216)*'Data Entry'!X1219),"")</f>
        <v/>
      </c>
      <c r="BA1219" s="235" t="str">
        <f>IFERROR(VLOOKUP(AM1219,Lists!$P$2:$Q$182,2,0),"")</f>
        <v/>
      </c>
    </row>
    <row r="1220" spans="1:53" s="5" customFormat="1">
      <c r="A1220" s="6">
        <v>1214</v>
      </c>
      <c r="B1220" s="231"/>
      <c r="C1220" s="7"/>
      <c r="D1220" s="7"/>
      <c r="E1220" s="7"/>
      <c r="F1220" s="67"/>
      <c r="G1220" s="79"/>
      <c r="H1220" s="79"/>
      <c r="I1220" s="75"/>
      <c r="J1220" s="76"/>
      <c r="K1220" s="76"/>
      <c r="L1220" s="76"/>
      <c r="M1220" s="76"/>
      <c r="N1220" s="76"/>
      <c r="O1220" s="76"/>
      <c r="P1220" s="76"/>
      <c r="Q1220" s="76"/>
      <c r="R1220" s="76"/>
      <c r="S1220" s="76"/>
      <c r="T1220" s="76"/>
      <c r="U1220" s="76"/>
      <c r="V1220" s="76"/>
      <c r="W1220" s="80"/>
      <c r="X1220" s="69"/>
      <c r="Y1220" s="25"/>
      <c r="Z1220" s="25"/>
      <c r="AA1220" s="8"/>
      <c r="AB1220" s="28"/>
      <c r="AC1220" s="23"/>
      <c r="AD1220" s="8"/>
      <c r="AE1220" s="8"/>
      <c r="AF1220" s="25"/>
      <c r="AG1220" s="6"/>
      <c r="AH1220" s="23"/>
      <c r="AI1220" s="173"/>
      <c r="AJ1220" s="26"/>
      <c r="AK1220" s="23"/>
      <c r="AL1220" s="25"/>
      <c r="AM1220" s="6"/>
      <c r="AN1220" s="23"/>
      <c r="AO1220" s="247"/>
      <c r="AP1220" s="243" t="str">
        <f>IF(AD1220="UI",VLOOKUP(AB1220,'Convert Internation Units'!$A$2:$D$33,4,FALSE),IF(AB1220="Penethamate hydroiodide",0.63,IF(AB1220="Benzylpenicillin Procaine /
 Benzathine Penicillin",0.61,IF(AB1220="Benzathine Penicillin",0.61,IF(AB1220="Procaine benzylpenicillin",0.61,IF(AB1220=Prodrug!E1217,Prodrug!E1217,Prodrug!E1217))))))</f>
        <v/>
      </c>
      <c r="AQ1220" s="240" t="str">
        <f>IFERROR((((Calculations!C1217*Calculations!G1217)/Calculations!E1217)*'Data Entry'!X1220),"")</f>
        <v/>
      </c>
      <c r="AR1220" s="141" t="str">
        <f>IFERROR(VLOOKUP(AB1220,Lists!$P$2:$Q$182,2,0),"")</f>
        <v/>
      </c>
      <c r="AS1220" s="143" t="str">
        <f>IF(AI1220="UI",VLOOKUP(AG1220,'Convert Internation Units'!$A$2:$D$33,4,FALSE),IF(AG1220="Penethamate hydroiodide",0.63,IF(AG1220="Benzylpenicillin Procaine /
 Benzathine Penicillin",0.61,IF(AG1220="Benzathine Penicillin",0.61,IF(AG1220="Procaine benzylpenicillin",0.61,IF(AG1220=Prodrug!F1217,Prodrug!F1217,Prodrug!F1217))))))</f>
        <v/>
      </c>
      <c r="AT1220" s="240" t="str">
        <f>IFERROR((((Calculations!K1217*Calculations!G1217)/Calculations!E1217)*'Data Entry'!X1220),"")</f>
        <v/>
      </c>
      <c r="AU1220" s="146" t="str">
        <f>IFERROR(VLOOKUP(AG1220,Lists!$P$2:$Q$182,2,0),"")</f>
        <v/>
      </c>
      <c r="AV1220" s="143" t="str">
        <f>IF(AL1220="UI",VLOOKUP(AJ1220,'Convert Internation Units'!$A$2:$D$33,4,FALSE),IF(AJ1220="Penethamate hydroiodide",0.63,IF(AJ1220="Benzylpenicillin Procaine /
 Benzathine Penicillin",0.61,IF(AJ1220="Benzathine Penicillin",0.61,IF(AJ1220="Procaine benzylpenicillin",0.61,IF(AJ1220=Prodrug!G1217,Prodrug!G1217,Prodrug!G1217))))))</f>
        <v/>
      </c>
      <c r="AW1220" s="240" t="str">
        <f>IFERROR((((Calculations!O1217*Calculations!G1217)/Calculations!E1217)*'Data Entry'!X1220),"")</f>
        <v/>
      </c>
      <c r="AX1220" s="146" t="str">
        <f>IFERROR(VLOOKUP(AJ1220,Lists!$P$2:$Q$182,2,0),"")</f>
        <v/>
      </c>
      <c r="AY1220" s="143" t="str">
        <f>IF(AO1220="UI",VLOOKUP(AM1220,'Convert Internation Units'!$A$2:$D$33,4,FALSE),IF(AM1220="Penethamate hydroiodide",0.63,IF(AM1220="Benzylpenicillin Procaine /
 Benzathine Penicillin",0.61,IF(AM1220="Benzathine Penicillin",0.61,IF(AM1220="Procaine benzylpenicillin",0.61,IF(AM1220=Prodrug!H1217,Prodrug!H1217,Prodrug!H1217))))))</f>
        <v/>
      </c>
      <c r="AZ1220" s="240" t="str">
        <f>IFERROR((((Calculations!S1217*Calculations!G1217)/Calculations!E1217)*'Data Entry'!X1220),"")</f>
        <v/>
      </c>
      <c r="BA1220" s="146" t="str">
        <f>IFERROR(VLOOKUP(AM1220,Lists!$P$2:$Q$182,2,0),"")</f>
        <v/>
      </c>
    </row>
    <row r="1221" spans="1:53" s="5" customFormat="1">
      <c r="A1221" s="116">
        <v>1215</v>
      </c>
      <c r="B1221" s="232"/>
      <c r="C1221" s="105"/>
      <c r="D1221" s="105"/>
      <c r="E1221" s="105"/>
      <c r="F1221" s="106"/>
      <c r="G1221" s="107"/>
      <c r="H1221" s="107"/>
      <c r="I1221" s="108"/>
      <c r="J1221" s="110"/>
      <c r="K1221" s="110"/>
      <c r="L1221" s="110"/>
      <c r="M1221" s="110"/>
      <c r="N1221" s="110"/>
      <c r="O1221" s="110"/>
      <c r="P1221" s="110"/>
      <c r="Q1221" s="110"/>
      <c r="R1221" s="110"/>
      <c r="S1221" s="110"/>
      <c r="T1221" s="110"/>
      <c r="U1221" s="110"/>
      <c r="V1221" s="110"/>
      <c r="W1221" s="109"/>
      <c r="X1221" s="111"/>
      <c r="Y1221" s="112"/>
      <c r="Z1221" s="112"/>
      <c r="AA1221" s="113"/>
      <c r="AB1221" s="114"/>
      <c r="AC1221" s="115"/>
      <c r="AD1221" s="113"/>
      <c r="AE1221" s="113"/>
      <c r="AF1221" s="112"/>
      <c r="AG1221" s="116"/>
      <c r="AH1221" s="115"/>
      <c r="AI1221" s="174"/>
      <c r="AJ1221" s="104"/>
      <c r="AK1221" s="115"/>
      <c r="AL1221" s="112"/>
      <c r="AM1221" s="116"/>
      <c r="AN1221" s="115"/>
      <c r="AO1221" s="248"/>
      <c r="AP1221" s="242" t="str">
        <f>IF(AD1221="UI",VLOOKUP(AB1221,'Convert Internation Units'!$A$2:$D$33,4,FALSE),IF(AB1221="Penethamate hydroiodide",0.63,IF(AB1221="Benzylpenicillin Procaine /
 Benzathine Penicillin",0.61,IF(AB1221="Benzathine Penicillin",0.61,IF(AB1221="Procaine benzylpenicillin",0.61,IF(AB1221=Prodrug!E1218,Prodrug!E1218,Prodrug!E1218))))))</f>
        <v/>
      </c>
      <c r="AQ1221" s="239" t="str">
        <f>IFERROR((((Calculations!C1218*Calculations!G1218)/Calculations!E1218)*'Data Entry'!X1221),"")</f>
        <v/>
      </c>
      <c r="AR1221" s="234" t="str">
        <f>IFERROR(VLOOKUP(AB1221,Lists!$P$2:$Q$182,2,0),"")</f>
        <v/>
      </c>
      <c r="AS1221" s="233" t="str">
        <f>IF(AI1221="UI",VLOOKUP(AG1221,'Convert Internation Units'!$A$2:$D$33,4,FALSE),IF(AG1221="Penethamate hydroiodide",0.63,IF(AG1221="Benzylpenicillin Procaine /
 Benzathine Penicillin",0.61,IF(AG1221="Benzathine Penicillin",0.61,IF(AG1221="Procaine benzylpenicillin",0.61,IF(AG1221=Prodrug!F1218,Prodrug!F1218,Prodrug!F1218))))))</f>
        <v/>
      </c>
      <c r="AT1221" s="239" t="str">
        <f>IFERROR((((Calculations!K1218*Calculations!G1218)/Calculations!E1218)*'Data Entry'!X1221),"")</f>
        <v/>
      </c>
      <c r="AU1221" s="235" t="str">
        <f>IFERROR(VLOOKUP(AG1221,Lists!$P$2:$Q$182,2,0),"")</f>
        <v/>
      </c>
      <c r="AV1221" s="233" t="str">
        <f>IF(AL1221="UI",VLOOKUP(AJ1221,'Convert Internation Units'!$A$2:$D$33,4,FALSE),IF(AJ1221="Penethamate hydroiodide",0.63,IF(AJ1221="Benzylpenicillin Procaine /
 Benzathine Penicillin",0.61,IF(AJ1221="Benzathine Penicillin",0.61,IF(AJ1221="Procaine benzylpenicillin",0.61,IF(AJ1221=Prodrug!G1218,Prodrug!G1218,Prodrug!G1218))))))</f>
        <v/>
      </c>
      <c r="AW1221" s="239" t="str">
        <f>IFERROR((((Calculations!O1218*Calculations!G1218)/Calculations!E1218)*'Data Entry'!X1221),"")</f>
        <v/>
      </c>
      <c r="AX1221" s="235" t="str">
        <f>IFERROR(VLOOKUP(AJ1221,Lists!$P$2:$Q$182,2,0),"")</f>
        <v/>
      </c>
      <c r="AY1221" s="233" t="str">
        <f>IF(AO1221="UI",VLOOKUP(AM1221,'Convert Internation Units'!$A$2:$D$33,4,FALSE),IF(AM1221="Penethamate hydroiodide",0.63,IF(AM1221="Benzylpenicillin Procaine /
 Benzathine Penicillin",0.61,IF(AM1221="Benzathine Penicillin",0.61,IF(AM1221="Procaine benzylpenicillin",0.61,IF(AM1221=Prodrug!H1218,Prodrug!H1218,Prodrug!H1218))))))</f>
        <v/>
      </c>
      <c r="AZ1221" s="239" t="str">
        <f>IFERROR((((Calculations!S1218*Calculations!G1218)/Calculations!E1218)*'Data Entry'!X1221),"")</f>
        <v/>
      </c>
      <c r="BA1221" s="235" t="str">
        <f>IFERROR(VLOOKUP(AM1221,Lists!$P$2:$Q$182,2,0),"")</f>
        <v/>
      </c>
    </row>
    <row r="1222" spans="1:53" s="5" customFormat="1">
      <c r="A1222" s="6">
        <v>1216</v>
      </c>
      <c r="B1222" s="231"/>
      <c r="C1222" s="7"/>
      <c r="D1222" s="7"/>
      <c r="E1222" s="7"/>
      <c r="F1222" s="67"/>
      <c r="G1222" s="79"/>
      <c r="H1222" s="79"/>
      <c r="I1222" s="75"/>
      <c r="J1222" s="76"/>
      <c r="K1222" s="76"/>
      <c r="L1222" s="76"/>
      <c r="M1222" s="76"/>
      <c r="N1222" s="76"/>
      <c r="O1222" s="76"/>
      <c r="P1222" s="76"/>
      <c r="Q1222" s="76"/>
      <c r="R1222" s="76"/>
      <c r="S1222" s="76"/>
      <c r="T1222" s="76"/>
      <c r="U1222" s="76"/>
      <c r="V1222" s="76"/>
      <c r="W1222" s="80"/>
      <c r="X1222" s="69"/>
      <c r="Y1222" s="25"/>
      <c r="Z1222" s="25"/>
      <c r="AA1222" s="8"/>
      <c r="AB1222" s="28"/>
      <c r="AC1222" s="23"/>
      <c r="AD1222" s="8"/>
      <c r="AE1222" s="8"/>
      <c r="AF1222" s="25"/>
      <c r="AG1222" s="6"/>
      <c r="AH1222" s="23"/>
      <c r="AI1222" s="173"/>
      <c r="AJ1222" s="26"/>
      <c r="AK1222" s="23"/>
      <c r="AL1222" s="25"/>
      <c r="AM1222" s="6"/>
      <c r="AN1222" s="23"/>
      <c r="AO1222" s="247"/>
      <c r="AP1222" s="243" t="str">
        <f>IF(AD1222="UI",VLOOKUP(AB1222,'Convert Internation Units'!$A$2:$D$33,4,FALSE),IF(AB1222="Penethamate hydroiodide",0.63,IF(AB1222="Benzylpenicillin Procaine /
 Benzathine Penicillin",0.61,IF(AB1222="Benzathine Penicillin",0.61,IF(AB1222="Procaine benzylpenicillin",0.61,IF(AB1222=Prodrug!E1219,Prodrug!E1219,Prodrug!E1219))))))</f>
        <v/>
      </c>
      <c r="AQ1222" s="240" t="str">
        <f>IFERROR((((Calculations!C1219*Calculations!G1219)/Calculations!E1219)*'Data Entry'!X1222),"")</f>
        <v/>
      </c>
      <c r="AR1222" s="141" t="str">
        <f>IFERROR(VLOOKUP(AB1222,Lists!$P$2:$Q$182,2,0),"")</f>
        <v/>
      </c>
      <c r="AS1222" s="143" t="str">
        <f>IF(AI1222="UI",VLOOKUP(AG1222,'Convert Internation Units'!$A$2:$D$33,4,FALSE),IF(AG1222="Penethamate hydroiodide",0.63,IF(AG1222="Benzylpenicillin Procaine /
 Benzathine Penicillin",0.61,IF(AG1222="Benzathine Penicillin",0.61,IF(AG1222="Procaine benzylpenicillin",0.61,IF(AG1222=Prodrug!F1219,Prodrug!F1219,Prodrug!F1219))))))</f>
        <v/>
      </c>
      <c r="AT1222" s="240" t="str">
        <f>IFERROR((((Calculations!K1219*Calculations!G1219)/Calculations!E1219)*'Data Entry'!X1222),"")</f>
        <v/>
      </c>
      <c r="AU1222" s="146" t="str">
        <f>IFERROR(VLOOKUP(AG1222,Lists!$P$2:$Q$182,2,0),"")</f>
        <v/>
      </c>
      <c r="AV1222" s="143" t="str">
        <f>IF(AL1222="UI",VLOOKUP(AJ1222,'Convert Internation Units'!$A$2:$D$33,4,FALSE),IF(AJ1222="Penethamate hydroiodide",0.63,IF(AJ1222="Benzylpenicillin Procaine /
 Benzathine Penicillin",0.61,IF(AJ1222="Benzathine Penicillin",0.61,IF(AJ1222="Procaine benzylpenicillin",0.61,IF(AJ1222=Prodrug!G1219,Prodrug!G1219,Prodrug!G1219))))))</f>
        <v/>
      </c>
      <c r="AW1222" s="240" t="str">
        <f>IFERROR((((Calculations!O1219*Calculations!G1219)/Calculations!E1219)*'Data Entry'!X1222),"")</f>
        <v/>
      </c>
      <c r="AX1222" s="146" t="str">
        <f>IFERROR(VLOOKUP(AJ1222,Lists!$P$2:$Q$182,2,0),"")</f>
        <v/>
      </c>
      <c r="AY1222" s="143" t="str">
        <f>IF(AO1222="UI",VLOOKUP(AM1222,'Convert Internation Units'!$A$2:$D$33,4,FALSE),IF(AM1222="Penethamate hydroiodide",0.63,IF(AM1222="Benzylpenicillin Procaine /
 Benzathine Penicillin",0.61,IF(AM1222="Benzathine Penicillin",0.61,IF(AM1222="Procaine benzylpenicillin",0.61,IF(AM1222=Prodrug!H1219,Prodrug!H1219,Prodrug!H1219))))))</f>
        <v/>
      </c>
      <c r="AZ1222" s="240" t="str">
        <f>IFERROR((((Calculations!S1219*Calculations!G1219)/Calculations!E1219)*'Data Entry'!X1222),"")</f>
        <v/>
      </c>
      <c r="BA1222" s="146" t="str">
        <f>IFERROR(VLOOKUP(AM1222,Lists!$P$2:$Q$182,2,0),"")</f>
        <v/>
      </c>
    </row>
    <row r="1223" spans="1:53" s="5" customFormat="1">
      <c r="A1223" s="116">
        <v>1217</v>
      </c>
      <c r="B1223" s="232"/>
      <c r="C1223" s="105"/>
      <c r="D1223" s="105"/>
      <c r="E1223" s="105"/>
      <c r="F1223" s="106"/>
      <c r="G1223" s="107"/>
      <c r="H1223" s="107"/>
      <c r="I1223" s="108"/>
      <c r="J1223" s="110"/>
      <c r="K1223" s="110"/>
      <c r="L1223" s="110"/>
      <c r="M1223" s="110"/>
      <c r="N1223" s="110"/>
      <c r="O1223" s="110"/>
      <c r="P1223" s="110"/>
      <c r="Q1223" s="110"/>
      <c r="R1223" s="110"/>
      <c r="S1223" s="110"/>
      <c r="T1223" s="110"/>
      <c r="U1223" s="110"/>
      <c r="V1223" s="110"/>
      <c r="W1223" s="109"/>
      <c r="X1223" s="111"/>
      <c r="Y1223" s="112"/>
      <c r="Z1223" s="112"/>
      <c r="AA1223" s="113"/>
      <c r="AB1223" s="114"/>
      <c r="AC1223" s="115"/>
      <c r="AD1223" s="113"/>
      <c r="AE1223" s="113"/>
      <c r="AF1223" s="112"/>
      <c r="AG1223" s="116"/>
      <c r="AH1223" s="115"/>
      <c r="AI1223" s="174"/>
      <c r="AJ1223" s="104"/>
      <c r="AK1223" s="115"/>
      <c r="AL1223" s="112"/>
      <c r="AM1223" s="116"/>
      <c r="AN1223" s="115"/>
      <c r="AO1223" s="248"/>
      <c r="AP1223" s="242" t="str">
        <f>IF(AD1223="UI",VLOOKUP(AB1223,'Convert Internation Units'!$A$2:$D$33,4,FALSE),IF(AB1223="Penethamate hydroiodide",0.63,IF(AB1223="Benzylpenicillin Procaine /
 Benzathine Penicillin",0.61,IF(AB1223="Benzathine Penicillin",0.61,IF(AB1223="Procaine benzylpenicillin",0.61,IF(AB1223=Prodrug!E1220,Prodrug!E1220,Prodrug!E1220))))))</f>
        <v/>
      </c>
      <c r="AQ1223" s="239" t="str">
        <f>IFERROR((((Calculations!C1220*Calculations!G1220)/Calculations!E1220)*'Data Entry'!X1223),"")</f>
        <v/>
      </c>
      <c r="AR1223" s="234" t="str">
        <f>IFERROR(VLOOKUP(AB1223,Lists!$P$2:$Q$182,2,0),"")</f>
        <v/>
      </c>
      <c r="AS1223" s="233" t="str">
        <f>IF(AI1223="UI",VLOOKUP(AG1223,'Convert Internation Units'!$A$2:$D$33,4,FALSE),IF(AG1223="Penethamate hydroiodide",0.63,IF(AG1223="Benzylpenicillin Procaine /
 Benzathine Penicillin",0.61,IF(AG1223="Benzathine Penicillin",0.61,IF(AG1223="Procaine benzylpenicillin",0.61,IF(AG1223=Prodrug!F1220,Prodrug!F1220,Prodrug!F1220))))))</f>
        <v/>
      </c>
      <c r="AT1223" s="239" t="str">
        <f>IFERROR((((Calculations!K1220*Calculations!G1220)/Calculations!E1220)*'Data Entry'!X1223),"")</f>
        <v/>
      </c>
      <c r="AU1223" s="235" t="str">
        <f>IFERROR(VLOOKUP(AG1223,Lists!$P$2:$Q$182,2,0),"")</f>
        <v/>
      </c>
      <c r="AV1223" s="233" t="str">
        <f>IF(AL1223="UI",VLOOKUP(AJ1223,'Convert Internation Units'!$A$2:$D$33,4,FALSE),IF(AJ1223="Penethamate hydroiodide",0.63,IF(AJ1223="Benzylpenicillin Procaine /
 Benzathine Penicillin",0.61,IF(AJ1223="Benzathine Penicillin",0.61,IF(AJ1223="Procaine benzylpenicillin",0.61,IF(AJ1223=Prodrug!G1220,Prodrug!G1220,Prodrug!G1220))))))</f>
        <v/>
      </c>
      <c r="AW1223" s="239" t="str">
        <f>IFERROR((((Calculations!O1220*Calculations!G1220)/Calculations!E1220)*'Data Entry'!X1223),"")</f>
        <v/>
      </c>
      <c r="AX1223" s="235" t="str">
        <f>IFERROR(VLOOKUP(AJ1223,Lists!$P$2:$Q$182,2,0),"")</f>
        <v/>
      </c>
      <c r="AY1223" s="233" t="str">
        <f>IF(AO1223="UI",VLOOKUP(AM1223,'Convert Internation Units'!$A$2:$D$33,4,FALSE),IF(AM1223="Penethamate hydroiodide",0.63,IF(AM1223="Benzylpenicillin Procaine /
 Benzathine Penicillin",0.61,IF(AM1223="Benzathine Penicillin",0.61,IF(AM1223="Procaine benzylpenicillin",0.61,IF(AM1223=Prodrug!H1220,Prodrug!H1220,Prodrug!H1220))))))</f>
        <v/>
      </c>
      <c r="AZ1223" s="239" t="str">
        <f>IFERROR((((Calculations!S1220*Calculations!G1220)/Calculations!E1220)*'Data Entry'!X1223),"")</f>
        <v/>
      </c>
      <c r="BA1223" s="235" t="str">
        <f>IFERROR(VLOOKUP(AM1223,Lists!$P$2:$Q$182,2,0),"")</f>
        <v/>
      </c>
    </row>
    <row r="1224" spans="1:53" s="5" customFormat="1">
      <c r="A1224" s="6">
        <v>1218</v>
      </c>
      <c r="B1224" s="231"/>
      <c r="C1224" s="7"/>
      <c r="D1224" s="7"/>
      <c r="E1224" s="7"/>
      <c r="F1224" s="67"/>
      <c r="G1224" s="79"/>
      <c r="H1224" s="79"/>
      <c r="I1224" s="75"/>
      <c r="J1224" s="76"/>
      <c r="K1224" s="76"/>
      <c r="L1224" s="76"/>
      <c r="M1224" s="76"/>
      <c r="N1224" s="76"/>
      <c r="O1224" s="76"/>
      <c r="P1224" s="76"/>
      <c r="Q1224" s="76"/>
      <c r="R1224" s="76"/>
      <c r="S1224" s="76"/>
      <c r="T1224" s="76"/>
      <c r="U1224" s="76"/>
      <c r="V1224" s="76"/>
      <c r="W1224" s="80"/>
      <c r="X1224" s="69"/>
      <c r="Y1224" s="25"/>
      <c r="Z1224" s="25"/>
      <c r="AA1224" s="8"/>
      <c r="AB1224" s="28"/>
      <c r="AC1224" s="23"/>
      <c r="AD1224" s="8"/>
      <c r="AE1224" s="8"/>
      <c r="AF1224" s="25"/>
      <c r="AG1224" s="6"/>
      <c r="AH1224" s="23"/>
      <c r="AI1224" s="173"/>
      <c r="AJ1224" s="26"/>
      <c r="AK1224" s="23"/>
      <c r="AL1224" s="25"/>
      <c r="AM1224" s="6"/>
      <c r="AN1224" s="23"/>
      <c r="AO1224" s="247"/>
      <c r="AP1224" s="243" t="str">
        <f>IF(AD1224="UI",VLOOKUP(AB1224,'Convert Internation Units'!$A$2:$D$33,4,FALSE),IF(AB1224="Penethamate hydroiodide",0.63,IF(AB1224="Benzylpenicillin Procaine /
 Benzathine Penicillin",0.61,IF(AB1224="Benzathine Penicillin",0.61,IF(AB1224="Procaine benzylpenicillin",0.61,IF(AB1224=Prodrug!E1221,Prodrug!E1221,Prodrug!E1221))))))</f>
        <v/>
      </c>
      <c r="AQ1224" s="240" t="str">
        <f>IFERROR((((Calculations!C1221*Calculations!G1221)/Calculations!E1221)*'Data Entry'!X1224),"")</f>
        <v/>
      </c>
      <c r="AR1224" s="141" t="str">
        <f>IFERROR(VLOOKUP(AB1224,Lists!$P$2:$Q$182,2,0),"")</f>
        <v/>
      </c>
      <c r="AS1224" s="143" t="str">
        <f>IF(AI1224="UI",VLOOKUP(AG1224,'Convert Internation Units'!$A$2:$D$33,4,FALSE),IF(AG1224="Penethamate hydroiodide",0.63,IF(AG1224="Benzylpenicillin Procaine /
 Benzathine Penicillin",0.61,IF(AG1224="Benzathine Penicillin",0.61,IF(AG1224="Procaine benzylpenicillin",0.61,IF(AG1224=Prodrug!F1221,Prodrug!F1221,Prodrug!F1221))))))</f>
        <v/>
      </c>
      <c r="AT1224" s="240" t="str">
        <f>IFERROR((((Calculations!K1221*Calculations!G1221)/Calculations!E1221)*'Data Entry'!X1224),"")</f>
        <v/>
      </c>
      <c r="AU1224" s="146" t="str">
        <f>IFERROR(VLOOKUP(AG1224,Lists!$P$2:$Q$182,2,0),"")</f>
        <v/>
      </c>
      <c r="AV1224" s="143" t="str">
        <f>IF(AL1224="UI",VLOOKUP(AJ1224,'Convert Internation Units'!$A$2:$D$33,4,FALSE),IF(AJ1224="Penethamate hydroiodide",0.63,IF(AJ1224="Benzylpenicillin Procaine /
 Benzathine Penicillin",0.61,IF(AJ1224="Benzathine Penicillin",0.61,IF(AJ1224="Procaine benzylpenicillin",0.61,IF(AJ1224=Prodrug!G1221,Prodrug!G1221,Prodrug!G1221))))))</f>
        <v/>
      </c>
      <c r="AW1224" s="240" t="str">
        <f>IFERROR((((Calculations!O1221*Calculations!G1221)/Calculations!E1221)*'Data Entry'!X1224),"")</f>
        <v/>
      </c>
      <c r="AX1224" s="146" t="str">
        <f>IFERROR(VLOOKUP(AJ1224,Lists!$P$2:$Q$182,2,0),"")</f>
        <v/>
      </c>
      <c r="AY1224" s="143" t="str">
        <f>IF(AO1224="UI",VLOOKUP(AM1224,'Convert Internation Units'!$A$2:$D$33,4,FALSE),IF(AM1224="Penethamate hydroiodide",0.63,IF(AM1224="Benzylpenicillin Procaine /
 Benzathine Penicillin",0.61,IF(AM1224="Benzathine Penicillin",0.61,IF(AM1224="Procaine benzylpenicillin",0.61,IF(AM1224=Prodrug!H1221,Prodrug!H1221,Prodrug!H1221))))))</f>
        <v/>
      </c>
      <c r="AZ1224" s="240" t="str">
        <f>IFERROR((((Calculations!S1221*Calculations!G1221)/Calculations!E1221)*'Data Entry'!X1224),"")</f>
        <v/>
      </c>
      <c r="BA1224" s="146" t="str">
        <f>IFERROR(VLOOKUP(AM1224,Lists!$P$2:$Q$182,2,0),"")</f>
        <v/>
      </c>
    </row>
    <row r="1225" spans="1:53" s="5" customFormat="1">
      <c r="A1225" s="116">
        <v>1219</v>
      </c>
      <c r="B1225" s="232"/>
      <c r="C1225" s="105"/>
      <c r="D1225" s="105"/>
      <c r="E1225" s="105"/>
      <c r="F1225" s="106"/>
      <c r="G1225" s="107"/>
      <c r="H1225" s="107"/>
      <c r="I1225" s="108"/>
      <c r="J1225" s="110"/>
      <c r="K1225" s="110"/>
      <c r="L1225" s="110"/>
      <c r="M1225" s="110"/>
      <c r="N1225" s="110"/>
      <c r="O1225" s="110"/>
      <c r="P1225" s="110"/>
      <c r="Q1225" s="110"/>
      <c r="R1225" s="110"/>
      <c r="S1225" s="110"/>
      <c r="T1225" s="110"/>
      <c r="U1225" s="110"/>
      <c r="V1225" s="110"/>
      <c r="W1225" s="109"/>
      <c r="X1225" s="111"/>
      <c r="Y1225" s="112"/>
      <c r="Z1225" s="112"/>
      <c r="AA1225" s="113"/>
      <c r="AB1225" s="114"/>
      <c r="AC1225" s="115"/>
      <c r="AD1225" s="113"/>
      <c r="AE1225" s="113"/>
      <c r="AF1225" s="112"/>
      <c r="AG1225" s="116"/>
      <c r="AH1225" s="115"/>
      <c r="AI1225" s="174"/>
      <c r="AJ1225" s="104"/>
      <c r="AK1225" s="115"/>
      <c r="AL1225" s="112"/>
      <c r="AM1225" s="116"/>
      <c r="AN1225" s="115"/>
      <c r="AO1225" s="248"/>
      <c r="AP1225" s="242" t="str">
        <f>IF(AD1225="UI",VLOOKUP(AB1225,'Convert Internation Units'!$A$2:$D$33,4,FALSE),IF(AB1225="Penethamate hydroiodide",0.63,IF(AB1225="Benzylpenicillin Procaine /
 Benzathine Penicillin",0.61,IF(AB1225="Benzathine Penicillin",0.61,IF(AB1225="Procaine benzylpenicillin",0.61,IF(AB1225=Prodrug!E1222,Prodrug!E1222,Prodrug!E1222))))))</f>
        <v/>
      </c>
      <c r="AQ1225" s="239" t="str">
        <f>IFERROR((((Calculations!C1222*Calculations!G1222)/Calculations!E1222)*'Data Entry'!X1225),"")</f>
        <v/>
      </c>
      <c r="AR1225" s="234" t="str">
        <f>IFERROR(VLOOKUP(AB1225,Lists!$P$2:$Q$182,2,0),"")</f>
        <v/>
      </c>
      <c r="AS1225" s="233" t="str">
        <f>IF(AI1225="UI",VLOOKUP(AG1225,'Convert Internation Units'!$A$2:$D$33,4,FALSE),IF(AG1225="Penethamate hydroiodide",0.63,IF(AG1225="Benzylpenicillin Procaine /
 Benzathine Penicillin",0.61,IF(AG1225="Benzathine Penicillin",0.61,IF(AG1225="Procaine benzylpenicillin",0.61,IF(AG1225=Prodrug!F1222,Prodrug!F1222,Prodrug!F1222))))))</f>
        <v/>
      </c>
      <c r="AT1225" s="239" t="str">
        <f>IFERROR((((Calculations!K1222*Calculations!G1222)/Calculations!E1222)*'Data Entry'!X1225),"")</f>
        <v/>
      </c>
      <c r="AU1225" s="235" t="str">
        <f>IFERROR(VLOOKUP(AG1225,Lists!$P$2:$Q$182,2,0),"")</f>
        <v/>
      </c>
      <c r="AV1225" s="233" t="str">
        <f>IF(AL1225="UI",VLOOKUP(AJ1225,'Convert Internation Units'!$A$2:$D$33,4,FALSE),IF(AJ1225="Penethamate hydroiodide",0.63,IF(AJ1225="Benzylpenicillin Procaine /
 Benzathine Penicillin",0.61,IF(AJ1225="Benzathine Penicillin",0.61,IF(AJ1225="Procaine benzylpenicillin",0.61,IF(AJ1225=Prodrug!G1222,Prodrug!G1222,Prodrug!G1222))))))</f>
        <v/>
      </c>
      <c r="AW1225" s="239" t="str">
        <f>IFERROR((((Calculations!O1222*Calculations!G1222)/Calculations!E1222)*'Data Entry'!X1225),"")</f>
        <v/>
      </c>
      <c r="AX1225" s="235" t="str">
        <f>IFERROR(VLOOKUP(AJ1225,Lists!$P$2:$Q$182,2,0),"")</f>
        <v/>
      </c>
      <c r="AY1225" s="233" t="str">
        <f>IF(AO1225="UI",VLOOKUP(AM1225,'Convert Internation Units'!$A$2:$D$33,4,FALSE),IF(AM1225="Penethamate hydroiodide",0.63,IF(AM1225="Benzylpenicillin Procaine /
 Benzathine Penicillin",0.61,IF(AM1225="Benzathine Penicillin",0.61,IF(AM1225="Procaine benzylpenicillin",0.61,IF(AM1225=Prodrug!H1222,Prodrug!H1222,Prodrug!H1222))))))</f>
        <v/>
      </c>
      <c r="AZ1225" s="239" t="str">
        <f>IFERROR((((Calculations!S1222*Calculations!G1222)/Calculations!E1222)*'Data Entry'!X1225),"")</f>
        <v/>
      </c>
      <c r="BA1225" s="235" t="str">
        <f>IFERROR(VLOOKUP(AM1225,Lists!$P$2:$Q$182,2,0),"")</f>
        <v/>
      </c>
    </row>
    <row r="1226" spans="1:53" s="5" customFormat="1">
      <c r="A1226" s="6">
        <v>1220</v>
      </c>
      <c r="B1226" s="231"/>
      <c r="C1226" s="7"/>
      <c r="D1226" s="7"/>
      <c r="E1226" s="7"/>
      <c r="F1226" s="67"/>
      <c r="G1226" s="79"/>
      <c r="H1226" s="79"/>
      <c r="I1226" s="75"/>
      <c r="J1226" s="76"/>
      <c r="K1226" s="76"/>
      <c r="L1226" s="76"/>
      <c r="M1226" s="76"/>
      <c r="N1226" s="76"/>
      <c r="O1226" s="76"/>
      <c r="P1226" s="76"/>
      <c r="Q1226" s="76"/>
      <c r="R1226" s="76"/>
      <c r="S1226" s="76"/>
      <c r="T1226" s="76"/>
      <c r="U1226" s="76"/>
      <c r="V1226" s="76"/>
      <c r="W1226" s="80"/>
      <c r="X1226" s="69"/>
      <c r="Y1226" s="25"/>
      <c r="Z1226" s="25"/>
      <c r="AA1226" s="8"/>
      <c r="AB1226" s="28"/>
      <c r="AC1226" s="23"/>
      <c r="AD1226" s="8"/>
      <c r="AE1226" s="8"/>
      <c r="AF1226" s="25"/>
      <c r="AG1226" s="6"/>
      <c r="AH1226" s="23"/>
      <c r="AI1226" s="173"/>
      <c r="AJ1226" s="26"/>
      <c r="AK1226" s="23"/>
      <c r="AL1226" s="25"/>
      <c r="AM1226" s="6"/>
      <c r="AN1226" s="23"/>
      <c r="AO1226" s="247"/>
      <c r="AP1226" s="243" t="str">
        <f>IF(AD1226="UI",VLOOKUP(AB1226,'Convert Internation Units'!$A$2:$D$33,4,FALSE),IF(AB1226="Penethamate hydroiodide",0.63,IF(AB1226="Benzylpenicillin Procaine /
 Benzathine Penicillin",0.61,IF(AB1226="Benzathine Penicillin",0.61,IF(AB1226="Procaine benzylpenicillin",0.61,IF(AB1226=Prodrug!E1223,Prodrug!E1223,Prodrug!E1223))))))</f>
        <v/>
      </c>
      <c r="AQ1226" s="240" t="str">
        <f>IFERROR((((Calculations!C1223*Calculations!G1223)/Calculations!E1223)*'Data Entry'!X1226),"")</f>
        <v/>
      </c>
      <c r="AR1226" s="141" t="str">
        <f>IFERROR(VLOOKUP(AB1226,Lists!$P$2:$Q$182,2,0),"")</f>
        <v/>
      </c>
      <c r="AS1226" s="143" t="str">
        <f>IF(AI1226="UI",VLOOKUP(AG1226,'Convert Internation Units'!$A$2:$D$33,4,FALSE),IF(AG1226="Penethamate hydroiodide",0.63,IF(AG1226="Benzylpenicillin Procaine /
 Benzathine Penicillin",0.61,IF(AG1226="Benzathine Penicillin",0.61,IF(AG1226="Procaine benzylpenicillin",0.61,IF(AG1226=Prodrug!F1223,Prodrug!F1223,Prodrug!F1223))))))</f>
        <v/>
      </c>
      <c r="AT1226" s="240" t="str">
        <f>IFERROR((((Calculations!K1223*Calculations!G1223)/Calculations!E1223)*'Data Entry'!X1226),"")</f>
        <v/>
      </c>
      <c r="AU1226" s="146" t="str">
        <f>IFERROR(VLOOKUP(AG1226,Lists!$P$2:$Q$182,2,0),"")</f>
        <v/>
      </c>
      <c r="AV1226" s="143" t="str">
        <f>IF(AL1226="UI",VLOOKUP(AJ1226,'Convert Internation Units'!$A$2:$D$33,4,FALSE),IF(AJ1226="Penethamate hydroiodide",0.63,IF(AJ1226="Benzylpenicillin Procaine /
 Benzathine Penicillin",0.61,IF(AJ1226="Benzathine Penicillin",0.61,IF(AJ1226="Procaine benzylpenicillin",0.61,IF(AJ1226=Prodrug!G1223,Prodrug!G1223,Prodrug!G1223))))))</f>
        <v/>
      </c>
      <c r="AW1226" s="240" t="str">
        <f>IFERROR((((Calculations!O1223*Calculations!G1223)/Calculations!E1223)*'Data Entry'!X1226),"")</f>
        <v/>
      </c>
      <c r="AX1226" s="146" t="str">
        <f>IFERROR(VLOOKUP(AJ1226,Lists!$P$2:$Q$182,2,0),"")</f>
        <v/>
      </c>
      <c r="AY1226" s="143" t="str">
        <f>IF(AO1226="UI",VLOOKUP(AM1226,'Convert Internation Units'!$A$2:$D$33,4,FALSE),IF(AM1226="Penethamate hydroiodide",0.63,IF(AM1226="Benzylpenicillin Procaine /
 Benzathine Penicillin",0.61,IF(AM1226="Benzathine Penicillin",0.61,IF(AM1226="Procaine benzylpenicillin",0.61,IF(AM1226=Prodrug!H1223,Prodrug!H1223,Prodrug!H1223))))))</f>
        <v/>
      </c>
      <c r="AZ1226" s="240" t="str">
        <f>IFERROR((((Calculations!S1223*Calculations!G1223)/Calculations!E1223)*'Data Entry'!X1226),"")</f>
        <v/>
      </c>
      <c r="BA1226" s="146" t="str">
        <f>IFERROR(VLOOKUP(AM1226,Lists!$P$2:$Q$182,2,0),"")</f>
        <v/>
      </c>
    </row>
    <row r="1227" spans="1:53" s="5" customFormat="1">
      <c r="A1227" s="116">
        <v>1221</v>
      </c>
      <c r="B1227" s="232"/>
      <c r="C1227" s="105"/>
      <c r="D1227" s="105"/>
      <c r="E1227" s="105"/>
      <c r="F1227" s="106"/>
      <c r="G1227" s="107"/>
      <c r="H1227" s="107"/>
      <c r="I1227" s="108"/>
      <c r="J1227" s="110"/>
      <c r="K1227" s="110"/>
      <c r="L1227" s="110"/>
      <c r="M1227" s="110"/>
      <c r="N1227" s="110"/>
      <c r="O1227" s="110"/>
      <c r="P1227" s="110"/>
      <c r="Q1227" s="110"/>
      <c r="R1227" s="110"/>
      <c r="S1227" s="110"/>
      <c r="T1227" s="110"/>
      <c r="U1227" s="110"/>
      <c r="V1227" s="110"/>
      <c r="W1227" s="109"/>
      <c r="X1227" s="111"/>
      <c r="Y1227" s="112"/>
      <c r="Z1227" s="112"/>
      <c r="AA1227" s="113"/>
      <c r="AB1227" s="114"/>
      <c r="AC1227" s="115"/>
      <c r="AD1227" s="113"/>
      <c r="AE1227" s="113"/>
      <c r="AF1227" s="112"/>
      <c r="AG1227" s="116"/>
      <c r="AH1227" s="115"/>
      <c r="AI1227" s="174"/>
      <c r="AJ1227" s="104"/>
      <c r="AK1227" s="115"/>
      <c r="AL1227" s="112"/>
      <c r="AM1227" s="116"/>
      <c r="AN1227" s="115"/>
      <c r="AO1227" s="248"/>
      <c r="AP1227" s="242" t="str">
        <f>IF(AD1227="UI",VLOOKUP(AB1227,'Convert Internation Units'!$A$2:$D$33,4,FALSE),IF(AB1227="Penethamate hydroiodide",0.63,IF(AB1227="Benzylpenicillin Procaine /
 Benzathine Penicillin",0.61,IF(AB1227="Benzathine Penicillin",0.61,IF(AB1227="Procaine benzylpenicillin",0.61,IF(AB1227=Prodrug!E1224,Prodrug!E1224,Prodrug!E1224))))))</f>
        <v/>
      </c>
      <c r="AQ1227" s="239" t="str">
        <f>IFERROR((((Calculations!C1224*Calculations!G1224)/Calculations!E1224)*'Data Entry'!X1227),"")</f>
        <v/>
      </c>
      <c r="AR1227" s="234" t="str">
        <f>IFERROR(VLOOKUP(AB1227,Lists!$P$2:$Q$182,2,0),"")</f>
        <v/>
      </c>
      <c r="AS1227" s="233" t="str">
        <f>IF(AI1227="UI",VLOOKUP(AG1227,'Convert Internation Units'!$A$2:$D$33,4,FALSE),IF(AG1227="Penethamate hydroiodide",0.63,IF(AG1227="Benzylpenicillin Procaine /
 Benzathine Penicillin",0.61,IF(AG1227="Benzathine Penicillin",0.61,IF(AG1227="Procaine benzylpenicillin",0.61,IF(AG1227=Prodrug!F1224,Prodrug!F1224,Prodrug!F1224))))))</f>
        <v/>
      </c>
      <c r="AT1227" s="239" t="str">
        <f>IFERROR((((Calculations!K1224*Calculations!G1224)/Calculations!E1224)*'Data Entry'!X1227),"")</f>
        <v/>
      </c>
      <c r="AU1227" s="235" t="str">
        <f>IFERROR(VLOOKUP(AG1227,Lists!$P$2:$Q$182,2,0),"")</f>
        <v/>
      </c>
      <c r="AV1227" s="233" t="str">
        <f>IF(AL1227="UI",VLOOKUP(AJ1227,'Convert Internation Units'!$A$2:$D$33,4,FALSE),IF(AJ1227="Penethamate hydroiodide",0.63,IF(AJ1227="Benzylpenicillin Procaine /
 Benzathine Penicillin",0.61,IF(AJ1227="Benzathine Penicillin",0.61,IF(AJ1227="Procaine benzylpenicillin",0.61,IF(AJ1227=Prodrug!G1224,Prodrug!G1224,Prodrug!G1224))))))</f>
        <v/>
      </c>
      <c r="AW1227" s="239" t="str">
        <f>IFERROR((((Calculations!O1224*Calculations!G1224)/Calculations!E1224)*'Data Entry'!X1227),"")</f>
        <v/>
      </c>
      <c r="AX1227" s="235" t="str">
        <f>IFERROR(VLOOKUP(AJ1227,Lists!$P$2:$Q$182,2,0),"")</f>
        <v/>
      </c>
      <c r="AY1227" s="233" t="str">
        <f>IF(AO1227="UI",VLOOKUP(AM1227,'Convert Internation Units'!$A$2:$D$33,4,FALSE),IF(AM1227="Penethamate hydroiodide",0.63,IF(AM1227="Benzylpenicillin Procaine /
 Benzathine Penicillin",0.61,IF(AM1227="Benzathine Penicillin",0.61,IF(AM1227="Procaine benzylpenicillin",0.61,IF(AM1227=Prodrug!H1224,Prodrug!H1224,Prodrug!H1224))))))</f>
        <v/>
      </c>
      <c r="AZ1227" s="239" t="str">
        <f>IFERROR((((Calculations!S1224*Calculations!G1224)/Calculations!E1224)*'Data Entry'!X1227),"")</f>
        <v/>
      </c>
      <c r="BA1227" s="235" t="str">
        <f>IFERROR(VLOOKUP(AM1227,Lists!$P$2:$Q$182,2,0),"")</f>
        <v/>
      </c>
    </row>
    <row r="1228" spans="1:53" s="5" customFormat="1">
      <c r="A1228" s="6">
        <v>1222</v>
      </c>
      <c r="B1228" s="231"/>
      <c r="C1228" s="7"/>
      <c r="D1228" s="7"/>
      <c r="E1228" s="7"/>
      <c r="F1228" s="67"/>
      <c r="G1228" s="79"/>
      <c r="H1228" s="79"/>
      <c r="I1228" s="75"/>
      <c r="J1228" s="76"/>
      <c r="K1228" s="76"/>
      <c r="L1228" s="76"/>
      <c r="M1228" s="76"/>
      <c r="N1228" s="76"/>
      <c r="O1228" s="76"/>
      <c r="P1228" s="76"/>
      <c r="Q1228" s="76"/>
      <c r="R1228" s="76"/>
      <c r="S1228" s="76"/>
      <c r="T1228" s="76"/>
      <c r="U1228" s="76"/>
      <c r="V1228" s="76"/>
      <c r="W1228" s="80"/>
      <c r="X1228" s="69"/>
      <c r="Y1228" s="25"/>
      <c r="Z1228" s="25"/>
      <c r="AA1228" s="8"/>
      <c r="AB1228" s="28"/>
      <c r="AC1228" s="23"/>
      <c r="AD1228" s="8"/>
      <c r="AE1228" s="8"/>
      <c r="AF1228" s="25"/>
      <c r="AG1228" s="6"/>
      <c r="AH1228" s="23"/>
      <c r="AI1228" s="173"/>
      <c r="AJ1228" s="26"/>
      <c r="AK1228" s="23"/>
      <c r="AL1228" s="25"/>
      <c r="AM1228" s="6"/>
      <c r="AN1228" s="23"/>
      <c r="AO1228" s="247"/>
      <c r="AP1228" s="243" t="str">
        <f>IF(AD1228="UI",VLOOKUP(AB1228,'Convert Internation Units'!$A$2:$D$33,4,FALSE),IF(AB1228="Penethamate hydroiodide",0.63,IF(AB1228="Benzylpenicillin Procaine /
 Benzathine Penicillin",0.61,IF(AB1228="Benzathine Penicillin",0.61,IF(AB1228="Procaine benzylpenicillin",0.61,IF(AB1228=Prodrug!E1225,Prodrug!E1225,Prodrug!E1225))))))</f>
        <v/>
      </c>
      <c r="AQ1228" s="240" t="str">
        <f>IFERROR((((Calculations!C1225*Calculations!G1225)/Calculations!E1225)*'Data Entry'!X1228),"")</f>
        <v/>
      </c>
      <c r="AR1228" s="141" t="str">
        <f>IFERROR(VLOOKUP(AB1228,Lists!$P$2:$Q$182,2,0),"")</f>
        <v/>
      </c>
      <c r="AS1228" s="143" t="str">
        <f>IF(AI1228="UI",VLOOKUP(AG1228,'Convert Internation Units'!$A$2:$D$33,4,FALSE),IF(AG1228="Penethamate hydroiodide",0.63,IF(AG1228="Benzylpenicillin Procaine /
 Benzathine Penicillin",0.61,IF(AG1228="Benzathine Penicillin",0.61,IF(AG1228="Procaine benzylpenicillin",0.61,IF(AG1228=Prodrug!F1225,Prodrug!F1225,Prodrug!F1225))))))</f>
        <v/>
      </c>
      <c r="AT1228" s="240" t="str">
        <f>IFERROR((((Calculations!K1225*Calculations!G1225)/Calculations!E1225)*'Data Entry'!X1228),"")</f>
        <v/>
      </c>
      <c r="AU1228" s="146" t="str">
        <f>IFERROR(VLOOKUP(AG1228,Lists!$P$2:$Q$182,2,0),"")</f>
        <v/>
      </c>
      <c r="AV1228" s="143" t="str">
        <f>IF(AL1228="UI",VLOOKUP(AJ1228,'Convert Internation Units'!$A$2:$D$33,4,FALSE),IF(AJ1228="Penethamate hydroiodide",0.63,IF(AJ1228="Benzylpenicillin Procaine /
 Benzathine Penicillin",0.61,IF(AJ1228="Benzathine Penicillin",0.61,IF(AJ1228="Procaine benzylpenicillin",0.61,IF(AJ1228=Prodrug!G1225,Prodrug!G1225,Prodrug!G1225))))))</f>
        <v/>
      </c>
      <c r="AW1228" s="240" t="str">
        <f>IFERROR((((Calculations!O1225*Calculations!G1225)/Calculations!E1225)*'Data Entry'!X1228),"")</f>
        <v/>
      </c>
      <c r="AX1228" s="146" t="str">
        <f>IFERROR(VLOOKUP(AJ1228,Lists!$P$2:$Q$182,2,0),"")</f>
        <v/>
      </c>
      <c r="AY1228" s="143" t="str">
        <f>IF(AO1228="UI",VLOOKUP(AM1228,'Convert Internation Units'!$A$2:$D$33,4,FALSE),IF(AM1228="Penethamate hydroiodide",0.63,IF(AM1228="Benzylpenicillin Procaine /
 Benzathine Penicillin",0.61,IF(AM1228="Benzathine Penicillin",0.61,IF(AM1228="Procaine benzylpenicillin",0.61,IF(AM1228=Prodrug!H1225,Prodrug!H1225,Prodrug!H1225))))))</f>
        <v/>
      </c>
      <c r="AZ1228" s="240" t="str">
        <f>IFERROR((((Calculations!S1225*Calculations!G1225)/Calculations!E1225)*'Data Entry'!X1228),"")</f>
        <v/>
      </c>
      <c r="BA1228" s="146" t="str">
        <f>IFERROR(VLOOKUP(AM1228,Lists!$P$2:$Q$182,2,0),"")</f>
        <v/>
      </c>
    </row>
    <row r="1229" spans="1:53" s="5" customFormat="1">
      <c r="A1229" s="116">
        <v>1223</v>
      </c>
      <c r="B1229" s="232"/>
      <c r="C1229" s="105"/>
      <c r="D1229" s="105"/>
      <c r="E1229" s="105"/>
      <c r="F1229" s="106"/>
      <c r="G1229" s="107"/>
      <c r="H1229" s="107"/>
      <c r="I1229" s="108"/>
      <c r="J1229" s="110"/>
      <c r="K1229" s="110"/>
      <c r="L1229" s="110"/>
      <c r="M1229" s="110"/>
      <c r="N1229" s="110"/>
      <c r="O1229" s="110"/>
      <c r="P1229" s="110"/>
      <c r="Q1229" s="110"/>
      <c r="R1229" s="110"/>
      <c r="S1229" s="110"/>
      <c r="T1229" s="110"/>
      <c r="U1229" s="110"/>
      <c r="V1229" s="110"/>
      <c r="W1229" s="109"/>
      <c r="X1229" s="111"/>
      <c r="Y1229" s="112"/>
      <c r="Z1229" s="112"/>
      <c r="AA1229" s="113"/>
      <c r="AB1229" s="114"/>
      <c r="AC1229" s="115"/>
      <c r="AD1229" s="113"/>
      <c r="AE1229" s="113"/>
      <c r="AF1229" s="112"/>
      <c r="AG1229" s="116"/>
      <c r="AH1229" s="115"/>
      <c r="AI1229" s="174"/>
      <c r="AJ1229" s="104"/>
      <c r="AK1229" s="115"/>
      <c r="AL1229" s="112"/>
      <c r="AM1229" s="116"/>
      <c r="AN1229" s="115"/>
      <c r="AO1229" s="248"/>
      <c r="AP1229" s="242" t="str">
        <f>IF(AD1229="UI",VLOOKUP(AB1229,'Convert Internation Units'!$A$2:$D$33,4,FALSE),IF(AB1229="Penethamate hydroiodide",0.63,IF(AB1229="Benzylpenicillin Procaine /
 Benzathine Penicillin",0.61,IF(AB1229="Benzathine Penicillin",0.61,IF(AB1229="Procaine benzylpenicillin",0.61,IF(AB1229=Prodrug!E1226,Prodrug!E1226,Prodrug!E1226))))))</f>
        <v/>
      </c>
      <c r="AQ1229" s="239" t="str">
        <f>IFERROR((((Calculations!C1226*Calculations!G1226)/Calculations!E1226)*'Data Entry'!X1229),"")</f>
        <v/>
      </c>
      <c r="AR1229" s="234" t="str">
        <f>IFERROR(VLOOKUP(AB1229,Lists!$P$2:$Q$182,2,0),"")</f>
        <v/>
      </c>
      <c r="AS1229" s="233" t="str">
        <f>IF(AI1229="UI",VLOOKUP(AG1229,'Convert Internation Units'!$A$2:$D$33,4,FALSE),IF(AG1229="Penethamate hydroiodide",0.63,IF(AG1229="Benzylpenicillin Procaine /
 Benzathine Penicillin",0.61,IF(AG1229="Benzathine Penicillin",0.61,IF(AG1229="Procaine benzylpenicillin",0.61,IF(AG1229=Prodrug!F1226,Prodrug!F1226,Prodrug!F1226))))))</f>
        <v/>
      </c>
      <c r="AT1229" s="239" t="str">
        <f>IFERROR((((Calculations!K1226*Calculations!G1226)/Calculations!E1226)*'Data Entry'!X1229),"")</f>
        <v/>
      </c>
      <c r="AU1229" s="235" t="str">
        <f>IFERROR(VLOOKUP(AG1229,Lists!$P$2:$Q$182,2,0),"")</f>
        <v/>
      </c>
      <c r="AV1229" s="233" t="str">
        <f>IF(AL1229="UI",VLOOKUP(AJ1229,'Convert Internation Units'!$A$2:$D$33,4,FALSE),IF(AJ1229="Penethamate hydroiodide",0.63,IF(AJ1229="Benzylpenicillin Procaine /
 Benzathine Penicillin",0.61,IF(AJ1229="Benzathine Penicillin",0.61,IF(AJ1229="Procaine benzylpenicillin",0.61,IF(AJ1229=Prodrug!G1226,Prodrug!G1226,Prodrug!G1226))))))</f>
        <v/>
      </c>
      <c r="AW1229" s="239" t="str">
        <f>IFERROR((((Calculations!O1226*Calculations!G1226)/Calculations!E1226)*'Data Entry'!X1229),"")</f>
        <v/>
      </c>
      <c r="AX1229" s="235" t="str">
        <f>IFERROR(VLOOKUP(AJ1229,Lists!$P$2:$Q$182,2,0),"")</f>
        <v/>
      </c>
      <c r="AY1229" s="233" t="str">
        <f>IF(AO1229="UI",VLOOKUP(AM1229,'Convert Internation Units'!$A$2:$D$33,4,FALSE),IF(AM1229="Penethamate hydroiodide",0.63,IF(AM1229="Benzylpenicillin Procaine /
 Benzathine Penicillin",0.61,IF(AM1229="Benzathine Penicillin",0.61,IF(AM1229="Procaine benzylpenicillin",0.61,IF(AM1229=Prodrug!H1226,Prodrug!H1226,Prodrug!H1226))))))</f>
        <v/>
      </c>
      <c r="AZ1229" s="239" t="str">
        <f>IFERROR((((Calculations!S1226*Calculations!G1226)/Calculations!E1226)*'Data Entry'!X1229),"")</f>
        <v/>
      </c>
      <c r="BA1229" s="235" t="str">
        <f>IFERROR(VLOOKUP(AM1229,Lists!$P$2:$Q$182,2,0),"")</f>
        <v/>
      </c>
    </row>
    <row r="1230" spans="1:53" s="5" customFormat="1">
      <c r="A1230" s="6">
        <v>1224</v>
      </c>
      <c r="B1230" s="231"/>
      <c r="C1230" s="7"/>
      <c r="D1230" s="7"/>
      <c r="E1230" s="7"/>
      <c r="F1230" s="67"/>
      <c r="G1230" s="79"/>
      <c r="H1230" s="79"/>
      <c r="I1230" s="75"/>
      <c r="J1230" s="76"/>
      <c r="K1230" s="76"/>
      <c r="L1230" s="76"/>
      <c r="M1230" s="76"/>
      <c r="N1230" s="76"/>
      <c r="O1230" s="76"/>
      <c r="P1230" s="76"/>
      <c r="Q1230" s="76"/>
      <c r="R1230" s="76"/>
      <c r="S1230" s="76"/>
      <c r="T1230" s="76"/>
      <c r="U1230" s="76"/>
      <c r="V1230" s="76"/>
      <c r="W1230" s="80"/>
      <c r="X1230" s="69"/>
      <c r="Y1230" s="25"/>
      <c r="Z1230" s="25"/>
      <c r="AA1230" s="8"/>
      <c r="AB1230" s="28"/>
      <c r="AC1230" s="23"/>
      <c r="AD1230" s="8"/>
      <c r="AE1230" s="8"/>
      <c r="AF1230" s="25"/>
      <c r="AG1230" s="6"/>
      <c r="AH1230" s="23"/>
      <c r="AI1230" s="173"/>
      <c r="AJ1230" s="26"/>
      <c r="AK1230" s="23"/>
      <c r="AL1230" s="25"/>
      <c r="AM1230" s="6"/>
      <c r="AN1230" s="23"/>
      <c r="AO1230" s="247"/>
      <c r="AP1230" s="243" t="str">
        <f>IF(AD1230="UI",VLOOKUP(AB1230,'Convert Internation Units'!$A$2:$D$33,4,FALSE),IF(AB1230="Penethamate hydroiodide",0.63,IF(AB1230="Benzylpenicillin Procaine /
 Benzathine Penicillin",0.61,IF(AB1230="Benzathine Penicillin",0.61,IF(AB1230="Procaine benzylpenicillin",0.61,IF(AB1230=Prodrug!E1227,Prodrug!E1227,Prodrug!E1227))))))</f>
        <v/>
      </c>
      <c r="AQ1230" s="240" t="str">
        <f>IFERROR((((Calculations!C1227*Calculations!G1227)/Calculations!E1227)*'Data Entry'!X1230),"")</f>
        <v/>
      </c>
      <c r="AR1230" s="141" t="str">
        <f>IFERROR(VLOOKUP(AB1230,Lists!$P$2:$Q$182,2,0),"")</f>
        <v/>
      </c>
      <c r="AS1230" s="143" t="str">
        <f>IF(AI1230="UI",VLOOKUP(AG1230,'Convert Internation Units'!$A$2:$D$33,4,FALSE),IF(AG1230="Penethamate hydroiodide",0.63,IF(AG1230="Benzylpenicillin Procaine /
 Benzathine Penicillin",0.61,IF(AG1230="Benzathine Penicillin",0.61,IF(AG1230="Procaine benzylpenicillin",0.61,IF(AG1230=Prodrug!F1227,Prodrug!F1227,Prodrug!F1227))))))</f>
        <v/>
      </c>
      <c r="AT1230" s="240" t="str">
        <f>IFERROR((((Calculations!K1227*Calculations!G1227)/Calculations!E1227)*'Data Entry'!X1230),"")</f>
        <v/>
      </c>
      <c r="AU1230" s="146" t="str">
        <f>IFERROR(VLOOKUP(AG1230,Lists!$P$2:$Q$182,2,0),"")</f>
        <v/>
      </c>
      <c r="AV1230" s="143" t="str">
        <f>IF(AL1230="UI",VLOOKUP(AJ1230,'Convert Internation Units'!$A$2:$D$33,4,FALSE),IF(AJ1230="Penethamate hydroiodide",0.63,IF(AJ1230="Benzylpenicillin Procaine /
 Benzathine Penicillin",0.61,IF(AJ1230="Benzathine Penicillin",0.61,IF(AJ1230="Procaine benzylpenicillin",0.61,IF(AJ1230=Prodrug!G1227,Prodrug!G1227,Prodrug!G1227))))))</f>
        <v/>
      </c>
      <c r="AW1230" s="240" t="str">
        <f>IFERROR((((Calculations!O1227*Calculations!G1227)/Calculations!E1227)*'Data Entry'!X1230),"")</f>
        <v/>
      </c>
      <c r="AX1230" s="146" t="str">
        <f>IFERROR(VLOOKUP(AJ1230,Lists!$P$2:$Q$182,2,0),"")</f>
        <v/>
      </c>
      <c r="AY1230" s="143" t="str">
        <f>IF(AO1230="UI",VLOOKUP(AM1230,'Convert Internation Units'!$A$2:$D$33,4,FALSE),IF(AM1230="Penethamate hydroiodide",0.63,IF(AM1230="Benzylpenicillin Procaine /
 Benzathine Penicillin",0.61,IF(AM1230="Benzathine Penicillin",0.61,IF(AM1230="Procaine benzylpenicillin",0.61,IF(AM1230=Prodrug!H1227,Prodrug!H1227,Prodrug!H1227))))))</f>
        <v/>
      </c>
      <c r="AZ1230" s="240" t="str">
        <f>IFERROR((((Calculations!S1227*Calculations!G1227)/Calculations!E1227)*'Data Entry'!X1230),"")</f>
        <v/>
      </c>
      <c r="BA1230" s="146" t="str">
        <f>IFERROR(VLOOKUP(AM1230,Lists!$P$2:$Q$182,2,0),"")</f>
        <v/>
      </c>
    </row>
    <row r="1231" spans="1:53" s="5" customFormat="1">
      <c r="A1231" s="116">
        <v>1225</v>
      </c>
      <c r="B1231" s="232"/>
      <c r="C1231" s="105"/>
      <c r="D1231" s="105"/>
      <c r="E1231" s="105"/>
      <c r="F1231" s="106"/>
      <c r="G1231" s="107"/>
      <c r="H1231" s="107"/>
      <c r="I1231" s="108"/>
      <c r="J1231" s="110"/>
      <c r="K1231" s="110"/>
      <c r="L1231" s="110"/>
      <c r="M1231" s="110"/>
      <c r="N1231" s="110"/>
      <c r="O1231" s="110"/>
      <c r="P1231" s="110"/>
      <c r="Q1231" s="110"/>
      <c r="R1231" s="110"/>
      <c r="S1231" s="110"/>
      <c r="T1231" s="110"/>
      <c r="U1231" s="110"/>
      <c r="V1231" s="110"/>
      <c r="W1231" s="109"/>
      <c r="X1231" s="111"/>
      <c r="Y1231" s="112"/>
      <c r="Z1231" s="112"/>
      <c r="AA1231" s="113"/>
      <c r="AB1231" s="114"/>
      <c r="AC1231" s="115"/>
      <c r="AD1231" s="113"/>
      <c r="AE1231" s="113"/>
      <c r="AF1231" s="112"/>
      <c r="AG1231" s="116"/>
      <c r="AH1231" s="115"/>
      <c r="AI1231" s="174"/>
      <c r="AJ1231" s="104"/>
      <c r="AK1231" s="115"/>
      <c r="AL1231" s="112"/>
      <c r="AM1231" s="116"/>
      <c r="AN1231" s="115"/>
      <c r="AO1231" s="248"/>
      <c r="AP1231" s="242" t="str">
        <f>IF(AD1231="UI",VLOOKUP(AB1231,'Convert Internation Units'!$A$2:$D$33,4,FALSE),IF(AB1231="Penethamate hydroiodide",0.63,IF(AB1231="Benzylpenicillin Procaine /
 Benzathine Penicillin",0.61,IF(AB1231="Benzathine Penicillin",0.61,IF(AB1231="Procaine benzylpenicillin",0.61,IF(AB1231=Prodrug!E1228,Prodrug!E1228,Prodrug!E1228))))))</f>
        <v/>
      </c>
      <c r="AQ1231" s="239" t="str">
        <f>IFERROR((((Calculations!C1228*Calculations!G1228)/Calculations!E1228)*'Data Entry'!X1231),"")</f>
        <v/>
      </c>
      <c r="AR1231" s="234" t="str">
        <f>IFERROR(VLOOKUP(AB1231,Lists!$P$2:$Q$182,2,0),"")</f>
        <v/>
      </c>
      <c r="AS1231" s="233" t="str">
        <f>IF(AI1231="UI",VLOOKUP(AG1231,'Convert Internation Units'!$A$2:$D$33,4,FALSE),IF(AG1231="Penethamate hydroiodide",0.63,IF(AG1231="Benzylpenicillin Procaine /
 Benzathine Penicillin",0.61,IF(AG1231="Benzathine Penicillin",0.61,IF(AG1231="Procaine benzylpenicillin",0.61,IF(AG1231=Prodrug!F1228,Prodrug!F1228,Prodrug!F1228))))))</f>
        <v/>
      </c>
      <c r="AT1231" s="239" t="str">
        <f>IFERROR((((Calculations!K1228*Calculations!G1228)/Calculations!E1228)*'Data Entry'!X1231),"")</f>
        <v/>
      </c>
      <c r="AU1231" s="235" t="str">
        <f>IFERROR(VLOOKUP(AG1231,Lists!$P$2:$Q$182,2,0),"")</f>
        <v/>
      </c>
      <c r="AV1231" s="233" t="str">
        <f>IF(AL1231="UI",VLOOKUP(AJ1231,'Convert Internation Units'!$A$2:$D$33,4,FALSE),IF(AJ1231="Penethamate hydroiodide",0.63,IF(AJ1231="Benzylpenicillin Procaine /
 Benzathine Penicillin",0.61,IF(AJ1231="Benzathine Penicillin",0.61,IF(AJ1231="Procaine benzylpenicillin",0.61,IF(AJ1231=Prodrug!G1228,Prodrug!G1228,Prodrug!G1228))))))</f>
        <v/>
      </c>
      <c r="AW1231" s="239" t="str">
        <f>IFERROR((((Calculations!O1228*Calculations!G1228)/Calculations!E1228)*'Data Entry'!X1231),"")</f>
        <v/>
      </c>
      <c r="AX1231" s="235" t="str">
        <f>IFERROR(VLOOKUP(AJ1231,Lists!$P$2:$Q$182,2,0),"")</f>
        <v/>
      </c>
      <c r="AY1231" s="233" t="str">
        <f>IF(AO1231="UI",VLOOKUP(AM1231,'Convert Internation Units'!$A$2:$D$33,4,FALSE),IF(AM1231="Penethamate hydroiodide",0.63,IF(AM1231="Benzylpenicillin Procaine /
 Benzathine Penicillin",0.61,IF(AM1231="Benzathine Penicillin",0.61,IF(AM1231="Procaine benzylpenicillin",0.61,IF(AM1231=Prodrug!H1228,Prodrug!H1228,Prodrug!H1228))))))</f>
        <v/>
      </c>
      <c r="AZ1231" s="239" t="str">
        <f>IFERROR((((Calculations!S1228*Calculations!G1228)/Calculations!E1228)*'Data Entry'!X1231),"")</f>
        <v/>
      </c>
      <c r="BA1231" s="235" t="str">
        <f>IFERROR(VLOOKUP(AM1231,Lists!$P$2:$Q$182,2,0),"")</f>
        <v/>
      </c>
    </row>
    <row r="1232" spans="1:53" s="5" customFormat="1">
      <c r="A1232" s="6">
        <v>1226</v>
      </c>
      <c r="B1232" s="231"/>
      <c r="C1232" s="7"/>
      <c r="D1232" s="7"/>
      <c r="E1232" s="7"/>
      <c r="F1232" s="67"/>
      <c r="G1232" s="79"/>
      <c r="H1232" s="79"/>
      <c r="I1232" s="75"/>
      <c r="J1232" s="76"/>
      <c r="K1232" s="76"/>
      <c r="L1232" s="76"/>
      <c r="M1232" s="76"/>
      <c r="N1232" s="76"/>
      <c r="O1232" s="76"/>
      <c r="P1232" s="76"/>
      <c r="Q1232" s="76"/>
      <c r="R1232" s="76"/>
      <c r="S1232" s="76"/>
      <c r="T1232" s="76"/>
      <c r="U1232" s="76"/>
      <c r="V1232" s="76"/>
      <c r="W1232" s="80"/>
      <c r="X1232" s="69"/>
      <c r="Y1232" s="25"/>
      <c r="Z1232" s="25"/>
      <c r="AA1232" s="8"/>
      <c r="AB1232" s="28"/>
      <c r="AC1232" s="23"/>
      <c r="AD1232" s="8"/>
      <c r="AE1232" s="8"/>
      <c r="AF1232" s="25"/>
      <c r="AG1232" s="6"/>
      <c r="AH1232" s="23"/>
      <c r="AI1232" s="173"/>
      <c r="AJ1232" s="26"/>
      <c r="AK1232" s="23"/>
      <c r="AL1232" s="25"/>
      <c r="AM1232" s="6"/>
      <c r="AN1232" s="23"/>
      <c r="AO1232" s="247"/>
      <c r="AP1232" s="243" t="str">
        <f>IF(AD1232="UI",VLOOKUP(AB1232,'Convert Internation Units'!$A$2:$D$33,4,FALSE),IF(AB1232="Penethamate hydroiodide",0.63,IF(AB1232="Benzylpenicillin Procaine /
 Benzathine Penicillin",0.61,IF(AB1232="Benzathine Penicillin",0.61,IF(AB1232="Procaine benzylpenicillin",0.61,IF(AB1232=Prodrug!E1229,Prodrug!E1229,Prodrug!E1229))))))</f>
        <v/>
      </c>
      <c r="AQ1232" s="240" t="str">
        <f>IFERROR((((Calculations!C1229*Calculations!G1229)/Calculations!E1229)*'Data Entry'!X1232),"")</f>
        <v/>
      </c>
      <c r="AR1232" s="141" t="str">
        <f>IFERROR(VLOOKUP(AB1232,Lists!$P$2:$Q$182,2,0),"")</f>
        <v/>
      </c>
      <c r="AS1232" s="143" t="str">
        <f>IF(AI1232="UI",VLOOKUP(AG1232,'Convert Internation Units'!$A$2:$D$33,4,FALSE),IF(AG1232="Penethamate hydroiodide",0.63,IF(AG1232="Benzylpenicillin Procaine /
 Benzathine Penicillin",0.61,IF(AG1232="Benzathine Penicillin",0.61,IF(AG1232="Procaine benzylpenicillin",0.61,IF(AG1232=Prodrug!F1229,Prodrug!F1229,Prodrug!F1229))))))</f>
        <v/>
      </c>
      <c r="AT1232" s="240" t="str">
        <f>IFERROR((((Calculations!K1229*Calculations!G1229)/Calculations!E1229)*'Data Entry'!X1232),"")</f>
        <v/>
      </c>
      <c r="AU1232" s="146" t="str">
        <f>IFERROR(VLOOKUP(AG1232,Lists!$P$2:$Q$182,2,0),"")</f>
        <v/>
      </c>
      <c r="AV1232" s="143" t="str">
        <f>IF(AL1232="UI",VLOOKUP(AJ1232,'Convert Internation Units'!$A$2:$D$33,4,FALSE),IF(AJ1232="Penethamate hydroiodide",0.63,IF(AJ1232="Benzylpenicillin Procaine /
 Benzathine Penicillin",0.61,IF(AJ1232="Benzathine Penicillin",0.61,IF(AJ1232="Procaine benzylpenicillin",0.61,IF(AJ1232=Prodrug!G1229,Prodrug!G1229,Prodrug!G1229))))))</f>
        <v/>
      </c>
      <c r="AW1232" s="240" t="str">
        <f>IFERROR((((Calculations!O1229*Calculations!G1229)/Calculations!E1229)*'Data Entry'!X1232),"")</f>
        <v/>
      </c>
      <c r="AX1232" s="146" t="str">
        <f>IFERROR(VLOOKUP(AJ1232,Lists!$P$2:$Q$182,2,0),"")</f>
        <v/>
      </c>
      <c r="AY1232" s="143" t="str">
        <f>IF(AO1232="UI",VLOOKUP(AM1232,'Convert Internation Units'!$A$2:$D$33,4,FALSE),IF(AM1232="Penethamate hydroiodide",0.63,IF(AM1232="Benzylpenicillin Procaine /
 Benzathine Penicillin",0.61,IF(AM1232="Benzathine Penicillin",0.61,IF(AM1232="Procaine benzylpenicillin",0.61,IF(AM1232=Prodrug!H1229,Prodrug!H1229,Prodrug!H1229))))))</f>
        <v/>
      </c>
      <c r="AZ1232" s="240" t="str">
        <f>IFERROR((((Calculations!S1229*Calculations!G1229)/Calculations!E1229)*'Data Entry'!X1232),"")</f>
        <v/>
      </c>
      <c r="BA1232" s="146" t="str">
        <f>IFERROR(VLOOKUP(AM1232,Lists!$P$2:$Q$182,2,0),"")</f>
        <v/>
      </c>
    </row>
    <row r="1233" spans="1:53" s="5" customFormat="1">
      <c r="A1233" s="116">
        <v>1227</v>
      </c>
      <c r="B1233" s="232"/>
      <c r="C1233" s="105"/>
      <c r="D1233" s="105"/>
      <c r="E1233" s="105"/>
      <c r="F1233" s="106"/>
      <c r="G1233" s="107"/>
      <c r="H1233" s="107"/>
      <c r="I1233" s="108"/>
      <c r="J1233" s="110"/>
      <c r="K1233" s="110"/>
      <c r="L1233" s="110"/>
      <c r="M1233" s="110"/>
      <c r="N1233" s="110"/>
      <c r="O1233" s="110"/>
      <c r="P1233" s="110"/>
      <c r="Q1233" s="110"/>
      <c r="R1233" s="110"/>
      <c r="S1233" s="110"/>
      <c r="T1233" s="110"/>
      <c r="U1233" s="110"/>
      <c r="V1233" s="110"/>
      <c r="W1233" s="109"/>
      <c r="X1233" s="111"/>
      <c r="Y1233" s="112"/>
      <c r="Z1233" s="112"/>
      <c r="AA1233" s="113"/>
      <c r="AB1233" s="114"/>
      <c r="AC1233" s="115"/>
      <c r="AD1233" s="113"/>
      <c r="AE1233" s="113"/>
      <c r="AF1233" s="112"/>
      <c r="AG1233" s="116"/>
      <c r="AH1233" s="115"/>
      <c r="AI1233" s="174"/>
      <c r="AJ1233" s="104"/>
      <c r="AK1233" s="115"/>
      <c r="AL1233" s="112"/>
      <c r="AM1233" s="116"/>
      <c r="AN1233" s="115"/>
      <c r="AO1233" s="248"/>
      <c r="AP1233" s="242" t="str">
        <f>IF(AD1233="UI",VLOOKUP(AB1233,'Convert Internation Units'!$A$2:$D$33,4,FALSE),IF(AB1233="Penethamate hydroiodide",0.63,IF(AB1233="Benzylpenicillin Procaine /
 Benzathine Penicillin",0.61,IF(AB1233="Benzathine Penicillin",0.61,IF(AB1233="Procaine benzylpenicillin",0.61,IF(AB1233=Prodrug!E1230,Prodrug!E1230,Prodrug!E1230))))))</f>
        <v/>
      </c>
      <c r="AQ1233" s="239" t="str">
        <f>IFERROR((((Calculations!C1230*Calculations!G1230)/Calculations!E1230)*'Data Entry'!X1233),"")</f>
        <v/>
      </c>
      <c r="AR1233" s="234" t="str">
        <f>IFERROR(VLOOKUP(AB1233,Lists!$P$2:$Q$182,2,0),"")</f>
        <v/>
      </c>
      <c r="AS1233" s="233" t="str">
        <f>IF(AI1233="UI",VLOOKUP(AG1233,'Convert Internation Units'!$A$2:$D$33,4,FALSE),IF(AG1233="Penethamate hydroiodide",0.63,IF(AG1233="Benzylpenicillin Procaine /
 Benzathine Penicillin",0.61,IF(AG1233="Benzathine Penicillin",0.61,IF(AG1233="Procaine benzylpenicillin",0.61,IF(AG1233=Prodrug!F1230,Prodrug!F1230,Prodrug!F1230))))))</f>
        <v/>
      </c>
      <c r="AT1233" s="239" t="str">
        <f>IFERROR((((Calculations!K1230*Calculations!G1230)/Calculations!E1230)*'Data Entry'!X1233),"")</f>
        <v/>
      </c>
      <c r="AU1233" s="235" t="str">
        <f>IFERROR(VLOOKUP(AG1233,Lists!$P$2:$Q$182,2,0),"")</f>
        <v/>
      </c>
      <c r="AV1233" s="233" t="str">
        <f>IF(AL1233="UI",VLOOKUP(AJ1233,'Convert Internation Units'!$A$2:$D$33,4,FALSE),IF(AJ1233="Penethamate hydroiodide",0.63,IF(AJ1233="Benzylpenicillin Procaine /
 Benzathine Penicillin",0.61,IF(AJ1233="Benzathine Penicillin",0.61,IF(AJ1233="Procaine benzylpenicillin",0.61,IF(AJ1233=Prodrug!G1230,Prodrug!G1230,Prodrug!G1230))))))</f>
        <v/>
      </c>
      <c r="AW1233" s="239" t="str">
        <f>IFERROR((((Calculations!O1230*Calculations!G1230)/Calculations!E1230)*'Data Entry'!X1233),"")</f>
        <v/>
      </c>
      <c r="AX1233" s="235" t="str">
        <f>IFERROR(VLOOKUP(AJ1233,Lists!$P$2:$Q$182,2,0),"")</f>
        <v/>
      </c>
      <c r="AY1233" s="233" t="str">
        <f>IF(AO1233="UI",VLOOKUP(AM1233,'Convert Internation Units'!$A$2:$D$33,4,FALSE),IF(AM1233="Penethamate hydroiodide",0.63,IF(AM1233="Benzylpenicillin Procaine /
 Benzathine Penicillin",0.61,IF(AM1233="Benzathine Penicillin",0.61,IF(AM1233="Procaine benzylpenicillin",0.61,IF(AM1233=Prodrug!H1230,Prodrug!H1230,Prodrug!H1230))))))</f>
        <v/>
      </c>
      <c r="AZ1233" s="239" t="str">
        <f>IFERROR((((Calculations!S1230*Calculations!G1230)/Calculations!E1230)*'Data Entry'!X1233),"")</f>
        <v/>
      </c>
      <c r="BA1233" s="235" t="str">
        <f>IFERROR(VLOOKUP(AM1233,Lists!$P$2:$Q$182,2,0),"")</f>
        <v/>
      </c>
    </row>
    <row r="1234" spans="1:53" s="5" customFormat="1">
      <c r="A1234" s="6">
        <v>1228</v>
      </c>
      <c r="B1234" s="231"/>
      <c r="C1234" s="7"/>
      <c r="D1234" s="7"/>
      <c r="E1234" s="7"/>
      <c r="F1234" s="67"/>
      <c r="G1234" s="79"/>
      <c r="H1234" s="79"/>
      <c r="I1234" s="75"/>
      <c r="J1234" s="76"/>
      <c r="K1234" s="76"/>
      <c r="L1234" s="76"/>
      <c r="M1234" s="76"/>
      <c r="N1234" s="76"/>
      <c r="O1234" s="76"/>
      <c r="P1234" s="76"/>
      <c r="Q1234" s="76"/>
      <c r="R1234" s="76"/>
      <c r="S1234" s="76"/>
      <c r="T1234" s="76"/>
      <c r="U1234" s="76"/>
      <c r="V1234" s="76"/>
      <c r="W1234" s="80"/>
      <c r="X1234" s="69"/>
      <c r="Y1234" s="25"/>
      <c r="Z1234" s="25"/>
      <c r="AA1234" s="8"/>
      <c r="AB1234" s="28"/>
      <c r="AC1234" s="23"/>
      <c r="AD1234" s="8"/>
      <c r="AE1234" s="8"/>
      <c r="AF1234" s="25"/>
      <c r="AG1234" s="6"/>
      <c r="AH1234" s="23"/>
      <c r="AI1234" s="173"/>
      <c r="AJ1234" s="26"/>
      <c r="AK1234" s="23"/>
      <c r="AL1234" s="25"/>
      <c r="AM1234" s="6"/>
      <c r="AN1234" s="23"/>
      <c r="AO1234" s="247"/>
      <c r="AP1234" s="243" t="str">
        <f>IF(AD1234="UI",VLOOKUP(AB1234,'Convert Internation Units'!$A$2:$D$33,4,FALSE),IF(AB1234="Penethamate hydroiodide",0.63,IF(AB1234="Benzylpenicillin Procaine /
 Benzathine Penicillin",0.61,IF(AB1234="Benzathine Penicillin",0.61,IF(AB1234="Procaine benzylpenicillin",0.61,IF(AB1234=Prodrug!E1231,Prodrug!E1231,Prodrug!E1231))))))</f>
        <v/>
      </c>
      <c r="AQ1234" s="240" t="str">
        <f>IFERROR((((Calculations!C1231*Calculations!G1231)/Calculations!E1231)*'Data Entry'!X1234),"")</f>
        <v/>
      </c>
      <c r="AR1234" s="141" t="str">
        <f>IFERROR(VLOOKUP(AB1234,Lists!$P$2:$Q$182,2,0),"")</f>
        <v/>
      </c>
      <c r="AS1234" s="143" t="str">
        <f>IF(AI1234="UI",VLOOKUP(AG1234,'Convert Internation Units'!$A$2:$D$33,4,FALSE),IF(AG1234="Penethamate hydroiodide",0.63,IF(AG1234="Benzylpenicillin Procaine /
 Benzathine Penicillin",0.61,IF(AG1234="Benzathine Penicillin",0.61,IF(AG1234="Procaine benzylpenicillin",0.61,IF(AG1234=Prodrug!F1231,Prodrug!F1231,Prodrug!F1231))))))</f>
        <v/>
      </c>
      <c r="AT1234" s="240" t="str">
        <f>IFERROR((((Calculations!K1231*Calculations!G1231)/Calculations!E1231)*'Data Entry'!X1234),"")</f>
        <v/>
      </c>
      <c r="AU1234" s="146" t="str">
        <f>IFERROR(VLOOKUP(AG1234,Lists!$P$2:$Q$182,2,0),"")</f>
        <v/>
      </c>
      <c r="AV1234" s="143" t="str">
        <f>IF(AL1234="UI",VLOOKUP(AJ1234,'Convert Internation Units'!$A$2:$D$33,4,FALSE),IF(AJ1234="Penethamate hydroiodide",0.63,IF(AJ1234="Benzylpenicillin Procaine /
 Benzathine Penicillin",0.61,IF(AJ1234="Benzathine Penicillin",0.61,IF(AJ1234="Procaine benzylpenicillin",0.61,IF(AJ1234=Prodrug!G1231,Prodrug!G1231,Prodrug!G1231))))))</f>
        <v/>
      </c>
      <c r="AW1234" s="240" t="str">
        <f>IFERROR((((Calculations!O1231*Calculations!G1231)/Calculations!E1231)*'Data Entry'!X1234),"")</f>
        <v/>
      </c>
      <c r="AX1234" s="146" t="str">
        <f>IFERROR(VLOOKUP(AJ1234,Lists!$P$2:$Q$182,2,0),"")</f>
        <v/>
      </c>
      <c r="AY1234" s="143" t="str">
        <f>IF(AO1234="UI",VLOOKUP(AM1234,'Convert Internation Units'!$A$2:$D$33,4,FALSE),IF(AM1234="Penethamate hydroiodide",0.63,IF(AM1234="Benzylpenicillin Procaine /
 Benzathine Penicillin",0.61,IF(AM1234="Benzathine Penicillin",0.61,IF(AM1234="Procaine benzylpenicillin",0.61,IF(AM1234=Prodrug!H1231,Prodrug!H1231,Prodrug!H1231))))))</f>
        <v/>
      </c>
      <c r="AZ1234" s="240" t="str">
        <f>IFERROR((((Calculations!S1231*Calculations!G1231)/Calculations!E1231)*'Data Entry'!X1234),"")</f>
        <v/>
      </c>
      <c r="BA1234" s="146" t="str">
        <f>IFERROR(VLOOKUP(AM1234,Lists!$P$2:$Q$182,2,0),"")</f>
        <v/>
      </c>
    </row>
    <row r="1235" spans="1:53" s="5" customFormat="1">
      <c r="A1235" s="116">
        <v>1229</v>
      </c>
      <c r="B1235" s="232"/>
      <c r="C1235" s="105"/>
      <c r="D1235" s="105"/>
      <c r="E1235" s="105"/>
      <c r="F1235" s="106"/>
      <c r="G1235" s="107"/>
      <c r="H1235" s="107"/>
      <c r="I1235" s="108"/>
      <c r="J1235" s="110"/>
      <c r="K1235" s="110"/>
      <c r="L1235" s="110"/>
      <c r="M1235" s="110"/>
      <c r="N1235" s="110"/>
      <c r="O1235" s="110"/>
      <c r="P1235" s="110"/>
      <c r="Q1235" s="110"/>
      <c r="R1235" s="110"/>
      <c r="S1235" s="110"/>
      <c r="T1235" s="110"/>
      <c r="U1235" s="110"/>
      <c r="V1235" s="110"/>
      <c r="W1235" s="109"/>
      <c r="X1235" s="111"/>
      <c r="Y1235" s="112"/>
      <c r="Z1235" s="112"/>
      <c r="AA1235" s="113"/>
      <c r="AB1235" s="114"/>
      <c r="AC1235" s="115"/>
      <c r="AD1235" s="113"/>
      <c r="AE1235" s="113"/>
      <c r="AF1235" s="112"/>
      <c r="AG1235" s="116"/>
      <c r="AH1235" s="115"/>
      <c r="AI1235" s="174"/>
      <c r="AJ1235" s="104"/>
      <c r="AK1235" s="115"/>
      <c r="AL1235" s="112"/>
      <c r="AM1235" s="116"/>
      <c r="AN1235" s="115"/>
      <c r="AO1235" s="248"/>
      <c r="AP1235" s="242" t="str">
        <f>IF(AD1235="UI",VLOOKUP(AB1235,'Convert Internation Units'!$A$2:$D$33,4,FALSE),IF(AB1235="Penethamate hydroiodide",0.63,IF(AB1235="Benzylpenicillin Procaine /
 Benzathine Penicillin",0.61,IF(AB1235="Benzathine Penicillin",0.61,IF(AB1235="Procaine benzylpenicillin",0.61,IF(AB1235=Prodrug!E1232,Prodrug!E1232,Prodrug!E1232))))))</f>
        <v/>
      </c>
      <c r="AQ1235" s="239" t="str">
        <f>IFERROR((((Calculations!C1232*Calculations!G1232)/Calculations!E1232)*'Data Entry'!X1235),"")</f>
        <v/>
      </c>
      <c r="AR1235" s="234" t="str">
        <f>IFERROR(VLOOKUP(AB1235,Lists!$P$2:$Q$182,2,0),"")</f>
        <v/>
      </c>
      <c r="AS1235" s="233" t="str">
        <f>IF(AI1235="UI",VLOOKUP(AG1235,'Convert Internation Units'!$A$2:$D$33,4,FALSE),IF(AG1235="Penethamate hydroiodide",0.63,IF(AG1235="Benzylpenicillin Procaine /
 Benzathine Penicillin",0.61,IF(AG1235="Benzathine Penicillin",0.61,IF(AG1235="Procaine benzylpenicillin",0.61,IF(AG1235=Prodrug!F1232,Prodrug!F1232,Prodrug!F1232))))))</f>
        <v/>
      </c>
      <c r="AT1235" s="239" t="str">
        <f>IFERROR((((Calculations!K1232*Calculations!G1232)/Calculations!E1232)*'Data Entry'!X1235),"")</f>
        <v/>
      </c>
      <c r="AU1235" s="235" t="str">
        <f>IFERROR(VLOOKUP(AG1235,Lists!$P$2:$Q$182,2,0),"")</f>
        <v/>
      </c>
      <c r="AV1235" s="233" t="str">
        <f>IF(AL1235="UI",VLOOKUP(AJ1235,'Convert Internation Units'!$A$2:$D$33,4,FALSE),IF(AJ1235="Penethamate hydroiodide",0.63,IF(AJ1235="Benzylpenicillin Procaine /
 Benzathine Penicillin",0.61,IF(AJ1235="Benzathine Penicillin",0.61,IF(AJ1235="Procaine benzylpenicillin",0.61,IF(AJ1235=Prodrug!G1232,Prodrug!G1232,Prodrug!G1232))))))</f>
        <v/>
      </c>
      <c r="AW1235" s="239" t="str">
        <f>IFERROR((((Calculations!O1232*Calculations!G1232)/Calculations!E1232)*'Data Entry'!X1235),"")</f>
        <v/>
      </c>
      <c r="AX1235" s="235" t="str">
        <f>IFERROR(VLOOKUP(AJ1235,Lists!$P$2:$Q$182,2,0),"")</f>
        <v/>
      </c>
      <c r="AY1235" s="233" t="str">
        <f>IF(AO1235="UI",VLOOKUP(AM1235,'Convert Internation Units'!$A$2:$D$33,4,FALSE),IF(AM1235="Penethamate hydroiodide",0.63,IF(AM1235="Benzylpenicillin Procaine /
 Benzathine Penicillin",0.61,IF(AM1235="Benzathine Penicillin",0.61,IF(AM1235="Procaine benzylpenicillin",0.61,IF(AM1235=Prodrug!H1232,Prodrug!H1232,Prodrug!H1232))))))</f>
        <v/>
      </c>
      <c r="AZ1235" s="239" t="str">
        <f>IFERROR((((Calculations!S1232*Calculations!G1232)/Calculations!E1232)*'Data Entry'!X1235),"")</f>
        <v/>
      </c>
      <c r="BA1235" s="235" t="str">
        <f>IFERROR(VLOOKUP(AM1235,Lists!$P$2:$Q$182,2,0),"")</f>
        <v/>
      </c>
    </row>
    <row r="1236" spans="1:53" s="5" customFormat="1">
      <c r="A1236" s="6">
        <v>1230</v>
      </c>
      <c r="B1236" s="231"/>
      <c r="C1236" s="7"/>
      <c r="D1236" s="7"/>
      <c r="E1236" s="7"/>
      <c r="F1236" s="67"/>
      <c r="G1236" s="79"/>
      <c r="H1236" s="79"/>
      <c r="I1236" s="75"/>
      <c r="J1236" s="76"/>
      <c r="K1236" s="76"/>
      <c r="L1236" s="76"/>
      <c r="M1236" s="76"/>
      <c r="N1236" s="76"/>
      <c r="O1236" s="76"/>
      <c r="P1236" s="76"/>
      <c r="Q1236" s="76"/>
      <c r="R1236" s="76"/>
      <c r="S1236" s="76"/>
      <c r="T1236" s="76"/>
      <c r="U1236" s="76"/>
      <c r="V1236" s="76"/>
      <c r="W1236" s="80"/>
      <c r="X1236" s="69"/>
      <c r="Y1236" s="25"/>
      <c r="Z1236" s="25"/>
      <c r="AA1236" s="8"/>
      <c r="AB1236" s="28"/>
      <c r="AC1236" s="23"/>
      <c r="AD1236" s="8"/>
      <c r="AE1236" s="8"/>
      <c r="AF1236" s="25"/>
      <c r="AG1236" s="6"/>
      <c r="AH1236" s="23"/>
      <c r="AI1236" s="173"/>
      <c r="AJ1236" s="26"/>
      <c r="AK1236" s="23"/>
      <c r="AL1236" s="25"/>
      <c r="AM1236" s="6"/>
      <c r="AN1236" s="23"/>
      <c r="AO1236" s="247"/>
      <c r="AP1236" s="243" t="str">
        <f>IF(AD1236="UI",VLOOKUP(AB1236,'Convert Internation Units'!$A$2:$D$33,4,FALSE),IF(AB1236="Penethamate hydroiodide",0.63,IF(AB1236="Benzylpenicillin Procaine /
 Benzathine Penicillin",0.61,IF(AB1236="Benzathine Penicillin",0.61,IF(AB1236="Procaine benzylpenicillin",0.61,IF(AB1236=Prodrug!E1233,Prodrug!E1233,Prodrug!E1233))))))</f>
        <v/>
      </c>
      <c r="AQ1236" s="240" t="str">
        <f>IFERROR((((Calculations!C1233*Calculations!G1233)/Calculations!E1233)*'Data Entry'!X1236),"")</f>
        <v/>
      </c>
      <c r="AR1236" s="141" t="str">
        <f>IFERROR(VLOOKUP(AB1236,Lists!$P$2:$Q$182,2,0),"")</f>
        <v/>
      </c>
      <c r="AS1236" s="143" t="str">
        <f>IF(AI1236="UI",VLOOKUP(AG1236,'Convert Internation Units'!$A$2:$D$33,4,FALSE),IF(AG1236="Penethamate hydroiodide",0.63,IF(AG1236="Benzylpenicillin Procaine /
 Benzathine Penicillin",0.61,IF(AG1236="Benzathine Penicillin",0.61,IF(AG1236="Procaine benzylpenicillin",0.61,IF(AG1236=Prodrug!F1233,Prodrug!F1233,Prodrug!F1233))))))</f>
        <v/>
      </c>
      <c r="AT1236" s="240" t="str">
        <f>IFERROR((((Calculations!K1233*Calculations!G1233)/Calculations!E1233)*'Data Entry'!X1236),"")</f>
        <v/>
      </c>
      <c r="AU1236" s="146" t="str">
        <f>IFERROR(VLOOKUP(AG1236,Lists!$P$2:$Q$182,2,0),"")</f>
        <v/>
      </c>
      <c r="AV1236" s="143" t="str">
        <f>IF(AL1236="UI",VLOOKUP(AJ1236,'Convert Internation Units'!$A$2:$D$33,4,FALSE),IF(AJ1236="Penethamate hydroiodide",0.63,IF(AJ1236="Benzylpenicillin Procaine /
 Benzathine Penicillin",0.61,IF(AJ1236="Benzathine Penicillin",0.61,IF(AJ1236="Procaine benzylpenicillin",0.61,IF(AJ1236=Prodrug!G1233,Prodrug!G1233,Prodrug!G1233))))))</f>
        <v/>
      </c>
      <c r="AW1236" s="240" t="str">
        <f>IFERROR((((Calculations!O1233*Calculations!G1233)/Calculations!E1233)*'Data Entry'!X1236),"")</f>
        <v/>
      </c>
      <c r="AX1236" s="146" t="str">
        <f>IFERROR(VLOOKUP(AJ1236,Lists!$P$2:$Q$182,2,0),"")</f>
        <v/>
      </c>
      <c r="AY1236" s="143" t="str">
        <f>IF(AO1236="UI",VLOOKUP(AM1236,'Convert Internation Units'!$A$2:$D$33,4,FALSE),IF(AM1236="Penethamate hydroiodide",0.63,IF(AM1236="Benzylpenicillin Procaine /
 Benzathine Penicillin",0.61,IF(AM1236="Benzathine Penicillin",0.61,IF(AM1236="Procaine benzylpenicillin",0.61,IF(AM1236=Prodrug!H1233,Prodrug!H1233,Prodrug!H1233))))))</f>
        <v/>
      </c>
      <c r="AZ1236" s="240" t="str">
        <f>IFERROR((((Calculations!S1233*Calculations!G1233)/Calculations!E1233)*'Data Entry'!X1236),"")</f>
        <v/>
      </c>
      <c r="BA1236" s="146" t="str">
        <f>IFERROR(VLOOKUP(AM1236,Lists!$P$2:$Q$182,2,0),"")</f>
        <v/>
      </c>
    </row>
    <row r="1237" spans="1:53" s="5" customFormat="1">
      <c r="A1237" s="116">
        <v>1231</v>
      </c>
      <c r="B1237" s="232"/>
      <c r="C1237" s="105"/>
      <c r="D1237" s="105"/>
      <c r="E1237" s="105"/>
      <c r="F1237" s="106"/>
      <c r="G1237" s="107"/>
      <c r="H1237" s="107"/>
      <c r="I1237" s="108"/>
      <c r="J1237" s="110"/>
      <c r="K1237" s="110"/>
      <c r="L1237" s="110"/>
      <c r="M1237" s="110"/>
      <c r="N1237" s="110"/>
      <c r="O1237" s="110"/>
      <c r="P1237" s="110"/>
      <c r="Q1237" s="110"/>
      <c r="R1237" s="110"/>
      <c r="S1237" s="110"/>
      <c r="T1237" s="110"/>
      <c r="U1237" s="110"/>
      <c r="V1237" s="110"/>
      <c r="W1237" s="109"/>
      <c r="X1237" s="111"/>
      <c r="Y1237" s="112"/>
      <c r="Z1237" s="112"/>
      <c r="AA1237" s="113"/>
      <c r="AB1237" s="114"/>
      <c r="AC1237" s="115"/>
      <c r="AD1237" s="113"/>
      <c r="AE1237" s="113"/>
      <c r="AF1237" s="112"/>
      <c r="AG1237" s="116"/>
      <c r="AH1237" s="115"/>
      <c r="AI1237" s="174"/>
      <c r="AJ1237" s="104"/>
      <c r="AK1237" s="115"/>
      <c r="AL1237" s="112"/>
      <c r="AM1237" s="116"/>
      <c r="AN1237" s="115"/>
      <c r="AO1237" s="248"/>
      <c r="AP1237" s="242" t="str">
        <f>IF(AD1237="UI",VLOOKUP(AB1237,'Convert Internation Units'!$A$2:$D$33,4,FALSE),IF(AB1237="Penethamate hydroiodide",0.63,IF(AB1237="Benzylpenicillin Procaine /
 Benzathine Penicillin",0.61,IF(AB1237="Benzathine Penicillin",0.61,IF(AB1237="Procaine benzylpenicillin",0.61,IF(AB1237=Prodrug!E1234,Prodrug!E1234,Prodrug!E1234))))))</f>
        <v/>
      </c>
      <c r="AQ1237" s="239" t="str">
        <f>IFERROR((((Calculations!C1234*Calculations!G1234)/Calculations!E1234)*'Data Entry'!X1237),"")</f>
        <v/>
      </c>
      <c r="AR1237" s="234" t="str">
        <f>IFERROR(VLOOKUP(AB1237,Lists!$P$2:$Q$182,2,0),"")</f>
        <v/>
      </c>
      <c r="AS1237" s="233" t="str">
        <f>IF(AI1237="UI",VLOOKUP(AG1237,'Convert Internation Units'!$A$2:$D$33,4,FALSE),IF(AG1237="Penethamate hydroiodide",0.63,IF(AG1237="Benzylpenicillin Procaine /
 Benzathine Penicillin",0.61,IF(AG1237="Benzathine Penicillin",0.61,IF(AG1237="Procaine benzylpenicillin",0.61,IF(AG1237=Prodrug!F1234,Prodrug!F1234,Prodrug!F1234))))))</f>
        <v/>
      </c>
      <c r="AT1237" s="239" t="str">
        <f>IFERROR((((Calculations!K1234*Calculations!G1234)/Calculations!E1234)*'Data Entry'!X1237),"")</f>
        <v/>
      </c>
      <c r="AU1237" s="235" t="str">
        <f>IFERROR(VLOOKUP(AG1237,Lists!$P$2:$Q$182,2,0),"")</f>
        <v/>
      </c>
      <c r="AV1237" s="233" t="str">
        <f>IF(AL1237="UI",VLOOKUP(AJ1237,'Convert Internation Units'!$A$2:$D$33,4,FALSE),IF(AJ1237="Penethamate hydroiodide",0.63,IF(AJ1237="Benzylpenicillin Procaine /
 Benzathine Penicillin",0.61,IF(AJ1237="Benzathine Penicillin",0.61,IF(AJ1237="Procaine benzylpenicillin",0.61,IF(AJ1237=Prodrug!G1234,Prodrug!G1234,Prodrug!G1234))))))</f>
        <v/>
      </c>
      <c r="AW1237" s="239" t="str">
        <f>IFERROR((((Calculations!O1234*Calculations!G1234)/Calculations!E1234)*'Data Entry'!X1237),"")</f>
        <v/>
      </c>
      <c r="AX1237" s="235" t="str">
        <f>IFERROR(VLOOKUP(AJ1237,Lists!$P$2:$Q$182,2,0),"")</f>
        <v/>
      </c>
      <c r="AY1237" s="233" t="str">
        <f>IF(AO1237="UI",VLOOKUP(AM1237,'Convert Internation Units'!$A$2:$D$33,4,FALSE),IF(AM1237="Penethamate hydroiodide",0.63,IF(AM1237="Benzylpenicillin Procaine /
 Benzathine Penicillin",0.61,IF(AM1237="Benzathine Penicillin",0.61,IF(AM1237="Procaine benzylpenicillin",0.61,IF(AM1237=Prodrug!H1234,Prodrug!H1234,Prodrug!H1234))))))</f>
        <v/>
      </c>
      <c r="AZ1237" s="239" t="str">
        <f>IFERROR((((Calculations!S1234*Calculations!G1234)/Calculations!E1234)*'Data Entry'!X1237),"")</f>
        <v/>
      </c>
      <c r="BA1237" s="235" t="str">
        <f>IFERROR(VLOOKUP(AM1237,Lists!$P$2:$Q$182,2,0),"")</f>
        <v/>
      </c>
    </row>
    <row r="1238" spans="1:53" s="5" customFormat="1">
      <c r="A1238" s="6">
        <v>1232</v>
      </c>
      <c r="B1238" s="231"/>
      <c r="C1238" s="7"/>
      <c r="D1238" s="7"/>
      <c r="E1238" s="7"/>
      <c r="F1238" s="67"/>
      <c r="G1238" s="79"/>
      <c r="H1238" s="79"/>
      <c r="I1238" s="75"/>
      <c r="J1238" s="76"/>
      <c r="K1238" s="76"/>
      <c r="L1238" s="76"/>
      <c r="M1238" s="76"/>
      <c r="N1238" s="76"/>
      <c r="O1238" s="76"/>
      <c r="P1238" s="76"/>
      <c r="Q1238" s="76"/>
      <c r="R1238" s="76"/>
      <c r="S1238" s="76"/>
      <c r="T1238" s="76"/>
      <c r="U1238" s="76"/>
      <c r="V1238" s="76"/>
      <c r="W1238" s="80"/>
      <c r="X1238" s="69"/>
      <c r="Y1238" s="25"/>
      <c r="Z1238" s="25"/>
      <c r="AA1238" s="8"/>
      <c r="AB1238" s="28"/>
      <c r="AC1238" s="23"/>
      <c r="AD1238" s="8"/>
      <c r="AE1238" s="8"/>
      <c r="AF1238" s="25"/>
      <c r="AG1238" s="6"/>
      <c r="AH1238" s="23"/>
      <c r="AI1238" s="173"/>
      <c r="AJ1238" s="26"/>
      <c r="AK1238" s="23"/>
      <c r="AL1238" s="25"/>
      <c r="AM1238" s="6"/>
      <c r="AN1238" s="23"/>
      <c r="AO1238" s="247"/>
      <c r="AP1238" s="243" t="str">
        <f>IF(AD1238="UI",VLOOKUP(AB1238,'Convert Internation Units'!$A$2:$D$33,4,FALSE),IF(AB1238="Penethamate hydroiodide",0.63,IF(AB1238="Benzylpenicillin Procaine /
 Benzathine Penicillin",0.61,IF(AB1238="Benzathine Penicillin",0.61,IF(AB1238="Procaine benzylpenicillin",0.61,IF(AB1238=Prodrug!E1235,Prodrug!E1235,Prodrug!E1235))))))</f>
        <v/>
      </c>
      <c r="AQ1238" s="240" t="str">
        <f>IFERROR((((Calculations!C1235*Calculations!G1235)/Calculations!E1235)*'Data Entry'!X1238),"")</f>
        <v/>
      </c>
      <c r="AR1238" s="141" t="str">
        <f>IFERROR(VLOOKUP(AB1238,Lists!$P$2:$Q$182,2,0),"")</f>
        <v/>
      </c>
      <c r="AS1238" s="143" t="str">
        <f>IF(AI1238="UI",VLOOKUP(AG1238,'Convert Internation Units'!$A$2:$D$33,4,FALSE),IF(AG1238="Penethamate hydroiodide",0.63,IF(AG1238="Benzylpenicillin Procaine /
 Benzathine Penicillin",0.61,IF(AG1238="Benzathine Penicillin",0.61,IF(AG1238="Procaine benzylpenicillin",0.61,IF(AG1238=Prodrug!F1235,Prodrug!F1235,Prodrug!F1235))))))</f>
        <v/>
      </c>
      <c r="AT1238" s="240" t="str">
        <f>IFERROR((((Calculations!K1235*Calculations!G1235)/Calculations!E1235)*'Data Entry'!X1238),"")</f>
        <v/>
      </c>
      <c r="AU1238" s="146" t="str">
        <f>IFERROR(VLOOKUP(AG1238,Lists!$P$2:$Q$182,2,0),"")</f>
        <v/>
      </c>
      <c r="AV1238" s="143" t="str">
        <f>IF(AL1238="UI",VLOOKUP(AJ1238,'Convert Internation Units'!$A$2:$D$33,4,FALSE),IF(AJ1238="Penethamate hydroiodide",0.63,IF(AJ1238="Benzylpenicillin Procaine /
 Benzathine Penicillin",0.61,IF(AJ1238="Benzathine Penicillin",0.61,IF(AJ1238="Procaine benzylpenicillin",0.61,IF(AJ1238=Prodrug!G1235,Prodrug!G1235,Prodrug!G1235))))))</f>
        <v/>
      </c>
      <c r="AW1238" s="240" t="str">
        <f>IFERROR((((Calculations!O1235*Calculations!G1235)/Calculations!E1235)*'Data Entry'!X1238),"")</f>
        <v/>
      </c>
      <c r="AX1238" s="146" t="str">
        <f>IFERROR(VLOOKUP(AJ1238,Lists!$P$2:$Q$182,2,0),"")</f>
        <v/>
      </c>
      <c r="AY1238" s="143" t="str">
        <f>IF(AO1238="UI",VLOOKUP(AM1238,'Convert Internation Units'!$A$2:$D$33,4,FALSE),IF(AM1238="Penethamate hydroiodide",0.63,IF(AM1238="Benzylpenicillin Procaine /
 Benzathine Penicillin",0.61,IF(AM1238="Benzathine Penicillin",0.61,IF(AM1238="Procaine benzylpenicillin",0.61,IF(AM1238=Prodrug!H1235,Prodrug!H1235,Prodrug!H1235))))))</f>
        <v/>
      </c>
      <c r="AZ1238" s="240" t="str">
        <f>IFERROR((((Calculations!S1235*Calculations!G1235)/Calculations!E1235)*'Data Entry'!X1238),"")</f>
        <v/>
      </c>
      <c r="BA1238" s="146" t="str">
        <f>IFERROR(VLOOKUP(AM1238,Lists!$P$2:$Q$182,2,0),"")</f>
        <v/>
      </c>
    </row>
    <row r="1239" spans="1:53" s="5" customFormat="1">
      <c r="A1239" s="116">
        <v>1233</v>
      </c>
      <c r="B1239" s="232"/>
      <c r="C1239" s="105"/>
      <c r="D1239" s="105"/>
      <c r="E1239" s="105"/>
      <c r="F1239" s="106"/>
      <c r="G1239" s="107"/>
      <c r="H1239" s="107"/>
      <c r="I1239" s="108"/>
      <c r="J1239" s="110"/>
      <c r="K1239" s="110"/>
      <c r="L1239" s="110"/>
      <c r="M1239" s="110"/>
      <c r="N1239" s="110"/>
      <c r="O1239" s="110"/>
      <c r="P1239" s="110"/>
      <c r="Q1239" s="110"/>
      <c r="R1239" s="110"/>
      <c r="S1239" s="110"/>
      <c r="T1239" s="110"/>
      <c r="U1239" s="110"/>
      <c r="V1239" s="110"/>
      <c r="W1239" s="109"/>
      <c r="X1239" s="111"/>
      <c r="Y1239" s="112"/>
      <c r="Z1239" s="112"/>
      <c r="AA1239" s="113"/>
      <c r="AB1239" s="114"/>
      <c r="AC1239" s="115"/>
      <c r="AD1239" s="113"/>
      <c r="AE1239" s="113"/>
      <c r="AF1239" s="112"/>
      <c r="AG1239" s="116"/>
      <c r="AH1239" s="115"/>
      <c r="AI1239" s="174"/>
      <c r="AJ1239" s="104"/>
      <c r="AK1239" s="115"/>
      <c r="AL1239" s="112"/>
      <c r="AM1239" s="116"/>
      <c r="AN1239" s="115"/>
      <c r="AO1239" s="248"/>
      <c r="AP1239" s="242" t="str">
        <f>IF(AD1239="UI",VLOOKUP(AB1239,'Convert Internation Units'!$A$2:$D$33,4,FALSE),IF(AB1239="Penethamate hydroiodide",0.63,IF(AB1239="Benzylpenicillin Procaine /
 Benzathine Penicillin",0.61,IF(AB1239="Benzathine Penicillin",0.61,IF(AB1239="Procaine benzylpenicillin",0.61,IF(AB1239=Prodrug!E1236,Prodrug!E1236,Prodrug!E1236))))))</f>
        <v/>
      </c>
      <c r="AQ1239" s="239" t="str">
        <f>IFERROR((((Calculations!C1236*Calculations!G1236)/Calculations!E1236)*'Data Entry'!X1239),"")</f>
        <v/>
      </c>
      <c r="AR1239" s="234" t="str">
        <f>IFERROR(VLOOKUP(AB1239,Lists!$P$2:$Q$182,2,0),"")</f>
        <v/>
      </c>
      <c r="AS1239" s="233" t="str">
        <f>IF(AI1239="UI",VLOOKUP(AG1239,'Convert Internation Units'!$A$2:$D$33,4,FALSE),IF(AG1239="Penethamate hydroiodide",0.63,IF(AG1239="Benzylpenicillin Procaine /
 Benzathine Penicillin",0.61,IF(AG1239="Benzathine Penicillin",0.61,IF(AG1239="Procaine benzylpenicillin",0.61,IF(AG1239=Prodrug!F1236,Prodrug!F1236,Prodrug!F1236))))))</f>
        <v/>
      </c>
      <c r="AT1239" s="239" t="str">
        <f>IFERROR((((Calculations!K1236*Calculations!G1236)/Calculations!E1236)*'Data Entry'!X1239),"")</f>
        <v/>
      </c>
      <c r="AU1239" s="235" t="str">
        <f>IFERROR(VLOOKUP(AG1239,Lists!$P$2:$Q$182,2,0),"")</f>
        <v/>
      </c>
      <c r="AV1239" s="233" t="str">
        <f>IF(AL1239="UI",VLOOKUP(AJ1239,'Convert Internation Units'!$A$2:$D$33,4,FALSE),IF(AJ1239="Penethamate hydroiodide",0.63,IF(AJ1239="Benzylpenicillin Procaine /
 Benzathine Penicillin",0.61,IF(AJ1239="Benzathine Penicillin",0.61,IF(AJ1239="Procaine benzylpenicillin",0.61,IF(AJ1239=Prodrug!G1236,Prodrug!G1236,Prodrug!G1236))))))</f>
        <v/>
      </c>
      <c r="AW1239" s="239" t="str">
        <f>IFERROR((((Calculations!O1236*Calculations!G1236)/Calculations!E1236)*'Data Entry'!X1239),"")</f>
        <v/>
      </c>
      <c r="AX1239" s="235" t="str">
        <f>IFERROR(VLOOKUP(AJ1239,Lists!$P$2:$Q$182,2,0),"")</f>
        <v/>
      </c>
      <c r="AY1239" s="233" t="str">
        <f>IF(AO1239="UI",VLOOKUP(AM1239,'Convert Internation Units'!$A$2:$D$33,4,FALSE),IF(AM1239="Penethamate hydroiodide",0.63,IF(AM1239="Benzylpenicillin Procaine /
 Benzathine Penicillin",0.61,IF(AM1239="Benzathine Penicillin",0.61,IF(AM1239="Procaine benzylpenicillin",0.61,IF(AM1239=Prodrug!H1236,Prodrug!H1236,Prodrug!H1236))))))</f>
        <v/>
      </c>
      <c r="AZ1239" s="239" t="str">
        <f>IFERROR((((Calculations!S1236*Calculations!G1236)/Calculations!E1236)*'Data Entry'!X1239),"")</f>
        <v/>
      </c>
      <c r="BA1239" s="235" t="str">
        <f>IFERROR(VLOOKUP(AM1239,Lists!$P$2:$Q$182,2,0),"")</f>
        <v/>
      </c>
    </row>
    <row r="1240" spans="1:53" s="5" customFormat="1">
      <c r="A1240" s="6">
        <v>1234</v>
      </c>
      <c r="B1240" s="231"/>
      <c r="C1240" s="7"/>
      <c r="D1240" s="7"/>
      <c r="E1240" s="7"/>
      <c r="F1240" s="67"/>
      <c r="G1240" s="79"/>
      <c r="H1240" s="79"/>
      <c r="I1240" s="75"/>
      <c r="J1240" s="76"/>
      <c r="K1240" s="76"/>
      <c r="L1240" s="76"/>
      <c r="M1240" s="76"/>
      <c r="N1240" s="76"/>
      <c r="O1240" s="76"/>
      <c r="P1240" s="76"/>
      <c r="Q1240" s="76"/>
      <c r="R1240" s="76"/>
      <c r="S1240" s="76"/>
      <c r="T1240" s="76"/>
      <c r="U1240" s="76"/>
      <c r="V1240" s="76"/>
      <c r="W1240" s="80"/>
      <c r="X1240" s="69"/>
      <c r="Y1240" s="25"/>
      <c r="Z1240" s="25"/>
      <c r="AA1240" s="8"/>
      <c r="AB1240" s="28"/>
      <c r="AC1240" s="23"/>
      <c r="AD1240" s="8"/>
      <c r="AE1240" s="8"/>
      <c r="AF1240" s="25"/>
      <c r="AG1240" s="6"/>
      <c r="AH1240" s="23"/>
      <c r="AI1240" s="173"/>
      <c r="AJ1240" s="26"/>
      <c r="AK1240" s="23"/>
      <c r="AL1240" s="25"/>
      <c r="AM1240" s="6"/>
      <c r="AN1240" s="23"/>
      <c r="AO1240" s="247"/>
      <c r="AP1240" s="243" t="str">
        <f>IF(AD1240="UI",VLOOKUP(AB1240,'Convert Internation Units'!$A$2:$D$33,4,FALSE),IF(AB1240="Penethamate hydroiodide",0.63,IF(AB1240="Benzylpenicillin Procaine /
 Benzathine Penicillin",0.61,IF(AB1240="Benzathine Penicillin",0.61,IF(AB1240="Procaine benzylpenicillin",0.61,IF(AB1240=Prodrug!E1237,Prodrug!E1237,Prodrug!E1237))))))</f>
        <v/>
      </c>
      <c r="AQ1240" s="240" t="str">
        <f>IFERROR((((Calculations!C1237*Calculations!G1237)/Calculations!E1237)*'Data Entry'!X1240),"")</f>
        <v/>
      </c>
      <c r="AR1240" s="141" t="str">
        <f>IFERROR(VLOOKUP(AB1240,Lists!$P$2:$Q$182,2,0),"")</f>
        <v/>
      </c>
      <c r="AS1240" s="143" t="str">
        <f>IF(AI1240="UI",VLOOKUP(AG1240,'Convert Internation Units'!$A$2:$D$33,4,FALSE),IF(AG1240="Penethamate hydroiodide",0.63,IF(AG1240="Benzylpenicillin Procaine /
 Benzathine Penicillin",0.61,IF(AG1240="Benzathine Penicillin",0.61,IF(AG1240="Procaine benzylpenicillin",0.61,IF(AG1240=Prodrug!F1237,Prodrug!F1237,Prodrug!F1237))))))</f>
        <v/>
      </c>
      <c r="AT1240" s="240" t="str">
        <f>IFERROR((((Calculations!K1237*Calculations!G1237)/Calculations!E1237)*'Data Entry'!X1240),"")</f>
        <v/>
      </c>
      <c r="AU1240" s="146" t="str">
        <f>IFERROR(VLOOKUP(AG1240,Lists!$P$2:$Q$182,2,0),"")</f>
        <v/>
      </c>
      <c r="AV1240" s="143" t="str">
        <f>IF(AL1240="UI",VLOOKUP(AJ1240,'Convert Internation Units'!$A$2:$D$33,4,FALSE),IF(AJ1240="Penethamate hydroiodide",0.63,IF(AJ1240="Benzylpenicillin Procaine /
 Benzathine Penicillin",0.61,IF(AJ1240="Benzathine Penicillin",0.61,IF(AJ1240="Procaine benzylpenicillin",0.61,IF(AJ1240=Prodrug!G1237,Prodrug!G1237,Prodrug!G1237))))))</f>
        <v/>
      </c>
      <c r="AW1240" s="240" t="str">
        <f>IFERROR((((Calculations!O1237*Calculations!G1237)/Calculations!E1237)*'Data Entry'!X1240),"")</f>
        <v/>
      </c>
      <c r="AX1240" s="146" t="str">
        <f>IFERROR(VLOOKUP(AJ1240,Lists!$P$2:$Q$182,2,0),"")</f>
        <v/>
      </c>
      <c r="AY1240" s="143" t="str">
        <f>IF(AO1240="UI",VLOOKUP(AM1240,'Convert Internation Units'!$A$2:$D$33,4,FALSE),IF(AM1240="Penethamate hydroiodide",0.63,IF(AM1240="Benzylpenicillin Procaine /
 Benzathine Penicillin",0.61,IF(AM1240="Benzathine Penicillin",0.61,IF(AM1240="Procaine benzylpenicillin",0.61,IF(AM1240=Prodrug!H1237,Prodrug!H1237,Prodrug!H1237))))))</f>
        <v/>
      </c>
      <c r="AZ1240" s="240" t="str">
        <f>IFERROR((((Calculations!S1237*Calculations!G1237)/Calculations!E1237)*'Data Entry'!X1240),"")</f>
        <v/>
      </c>
      <c r="BA1240" s="146" t="str">
        <f>IFERROR(VLOOKUP(AM1240,Lists!$P$2:$Q$182,2,0),"")</f>
        <v/>
      </c>
    </row>
    <row r="1241" spans="1:53" s="5" customFormat="1">
      <c r="A1241" s="116">
        <v>1235</v>
      </c>
      <c r="B1241" s="232"/>
      <c r="C1241" s="105"/>
      <c r="D1241" s="105"/>
      <c r="E1241" s="105"/>
      <c r="F1241" s="106"/>
      <c r="G1241" s="107"/>
      <c r="H1241" s="107"/>
      <c r="I1241" s="108"/>
      <c r="J1241" s="110"/>
      <c r="K1241" s="110"/>
      <c r="L1241" s="110"/>
      <c r="M1241" s="110"/>
      <c r="N1241" s="110"/>
      <c r="O1241" s="110"/>
      <c r="P1241" s="110"/>
      <c r="Q1241" s="110"/>
      <c r="R1241" s="110"/>
      <c r="S1241" s="110"/>
      <c r="T1241" s="110"/>
      <c r="U1241" s="110"/>
      <c r="V1241" s="110"/>
      <c r="W1241" s="109"/>
      <c r="X1241" s="111"/>
      <c r="Y1241" s="112"/>
      <c r="Z1241" s="112"/>
      <c r="AA1241" s="113"/>
      <c r="AB1241" s="114"/>
      <c r="AC1241" s="115"/>
      <c r="AD1241" s="113"/>
      <c r="AE1241" s="113"/>
      <c r="AF1241" s="112"/>
      <c r="AG1241" s="116"/>
      <c r="AH1241" s="115"/>
      <c r="AI1241" s="174"/>
      <c r="AJ1241" s="104"/>
      <c r="AK1241" s="115"/>
      <c r="AL1241" s="112"/>
      <c r="AM1241" s="116"/>
      <c r="AN1241" s="115"/>
      <c r="AO1241" s="248"/>
      <c r="AP1241" s="242" t="str">
        <f>IF(AD1241="UI",VLOOKUP(AB1241,'Convert Internation Units'!$A$2:$D$33,4,FALSE),IF(AB1241="Penethamate hydroiodide",0.63,IF(AB1241="Benzylpenicillin Procaine /
 Benzathine Penicillin",0.61,IF(AB1241="Benzathine Penicillin",0.61,IF(AB1241="Procaine benzylpenicillin",0.61,IF(AB1241=Prodrug!E1238,Prodrug!E1238,Prodrug!E1238))))))</f>
        <v/>
      </c>
      <c r="AQ1241" s="239" t="str">
        <f>IFERROR((((Calculations!C1238*Calculations!G1238)/Calculations!E1238)*'Data Entry'!X1241),"")</f>
        <v/>
      </c>
      <c r="AR1241" s="234" t="str">
        <f>IFERROR(VLOOKUP(AB1241,Lists!$P$2:$Q$182,2,0),"")</f>
        <v/>
      </c>
      <c r="AS1241" s="233" t="str">
        <f>IF(AI1241="UI",VLOOKUP(AG1241,'Convert Internation Units'!$A$2:$D$33,4,FALSE),IF(AG1241="Penethamate hydroiodide",0.63,IF(AG1241="Benzylpenicillin Procaine /
 Benzathine Penicillin",0.61,IF(AG1241="Benzathine Penicillin",0.61,IF(AG1241="Procaine benzylpenicillin",0.61,IF(AG1241=Prodrug!F1238,Prodrug!F1238,Prodrug!F1238))))))</f>
        <v/>
      </c>
      <c r="AT1241" s="239" t="str">
        <f>IFERROR((((Calculations!K1238*Calculations!G1238)/Calculations!E1238)*'Data Entry'!X1241),"")</f>
        <v/>
      </c>
      <c r="AU1241" s="235" t="str">
        <f>IFERROR(VLOOKUP(AG1241,Lists!$P$2:$Q$182,2,0),"")</f>
        <v/>
      </c>
      <c r="AV1241" s="233" t="str">
        <f>IF(AL1241="UI",VLOOKUP(AJ1241,'Convert Internation Units'!$A$2:$D$33,4,FALSE),IF(AJ1241="Penethamate hydroiodide",0.63,IF(AJ1241="Benzylpenicillin Procaine /
 Benzathine Penicillin",0.61,IF(AJ1241="Benzathine Penicillin",0.61,IF(AJ1241="Procaine benzylpenicillin",0.61,IF(AJ1241=Prodrug!G1238,Prodrug!G1238,Prodrug!G1238))))))</f>
        <v/>
      </c>
      <c r="AW1241" s="239" t="str">
        <f>IFERROR((((Calculations!O1238*Calculations!G1238)/Calculations!E1238)*'Data Entry'!X1241),"")</f>
        <v/>
      </c>
      <c r="AX1241" s="235" t="str">
        <f>IFERROR(VLOOKUP(AJ1241,Lists!$P$2:$Q$182,2,0),"")</f>
        <v/>
      </c>
      <c r="AY1241" s="233" t="str">
        <f>IF(AO1241="UI",VLOOKUP(AM1241,'Convert Internation Units'!$A$2:$D$33,4,FALSE),IF(AM1241="Penethamate hydroiodide",0.63,IF(AM1241="Benzylpenicillin Procaine /
 Benzathine Penicillin",0.61,IF(AM1241="Benzathine Penicillin",0.61,IF(AM1241="Procaine benzylpenicillin",0.61,IF(AM1241=Prodrug!H1238,Prodrug!H1238,Prodrug!H1238))))))</f>
        <v/>
      </c>
      <c r="AZ1241" s="239" t="str">
        <f>IFERROR((((Calculations!S1238*Calculations!G1238)/Calculations!E1238)*'Data Entry'!X1241),"")</f>
        <v/>
      </c>
      <c r="BA1241" s="235" t="str">
        <f>IFERROR(VLOOKUP(AM1241,Lists!$P$2:$Q$182,2,0),"")</f>
        <v/>
      </c>
    </row>
    <row r="1242" spans="1:53" s="5" customFormat="1">
      <c r="A1242" s="6">
        <v>1236</v>
      </c>
      <c r="B1242" s="231"/>
      <c r="C1242" s="7"/>
      <c r="D1242" s="7"/>
      <c r="E1242" s="7"/>
      <c r="F1242" s="67"/>
      <c r="G1242" s="79"/>
      <c r="H1242" s="79"/>
      <c r="I1242" s="75"/>
      <c r="J1242" s="76"/>
      <c r="K1242" s="76"/>
      <c r="L1242" s="76"/>
      <c r="M1242" s="76"/>
      <c r="N1242" s="76"/>
      <c r="O1242" s="76"/>
      <c r="P1242" s="76"/>
      <c r="Q1242" s="76"/>
      <c r="R1242" s="76"/>
      <c r="S1242" s="76"/>
      <c r="T1242" s="76"/>
      <c r="U1242" s="76"/>
      <c r="V1242" s="76"/>
      <c r="W1242" s="80"/>
      <c r="X1242" s="69"/>
      <c r="Y1242" s="25"/>
      <c r="Z1242" s="25"/>
      <c r="AA1242" s="8"/>
      <c r="AB1242" s="28"/>
      <c r="AC1242" s="23"/>
      <c r="AD1242" s="8"/>
      <c r="AE1242" s="8"/>
      <c r="AF1242" s="25"/>
      <c r="AG1242" s="6"/>
      <c r="AH1242" s="23"/>
      <c r="AI1242" s="173"/>
      <c r="AJ1242" s="26"/>
      <c r="AK1242" s="23"/>
      <c r="AL1242" s="25"/>
      <c r="AM1242" s="6"/>
      <c r="AN1242" s="23"/>
      <c r="AO1242" s="247"/>
      <c r="AP1242" s="243" t="str">
        <f>IF(AD1242="UI",VLOOKUP(AB1242,'Convert Internation Units'!$A$2:$D$33,4,FALSE),IF(AB1242="Penethamate hydroiodide",0.63,IF(AB1242="Benzylpenicillin Procaine /
 Benzathine Penicillin",0.61,IF(AB1242="Benzathine Penicillin",0.61,IF(AB1242="Procaine benzylpenicillin",0.61,IF(AB1242=Prodrug!E1239,Prodrug!E1239,Prodrug!E1239))))))</f>
        <v/>
      </c>
      <c r="AQ1242" s="240" t="str">
        <f>IFERROR((((Calculations!C1239*Calculations!G1239)/Calculations!E1239)*'Data Entry'!X1242),"")</f>
        <v/>
      </c>
      <c r="AR1242" s="141" t="str">
        <f>IFERROR(VLOOKUP(AB1242,Lists!$P$2:$Q$182,2,0),"")</f>
        <v/>
      </c>
      <c r="AS1242" s="143" t="str">
        <f>IF(AI1242="UI",VLOOKUP(AG1242,'Convert Internation Units'!$A$2:$D$33,4,FALSE),IF(AG1242="Penethamate hydroiodide",0.63,IF(AG1242="Benzylpenicillin Procaine /
 Benzathine Penicillin",0.61,IF(AG1242="Benzathine Penicillin",0.61,IF(AG1242="Procaine benzylpenicillin",0.61,IF(AG1242=Prodrug!F1239,Prodrug!F1239,Prodrug!F1239))))))</f>
        <v/>
      </c>
      <c r="AT1242" s="240" t="str">
        <f>IFERROR((((Calculations!K1239*Calculations!G1239)/Calculations!E1239)*'Data Entry'!X1242),"")</f>
        <v/>
      </c>
      <c r="AU1242" s="146" t="str">
        <f>IFERROR(VLOOKUP(AG1242,Lists!$P$2:$Q$182,2,0),"")</f>
        <v/>
      </c>
      <c r="AV1242" s="143" t="str">
        <f>IF(AL1242="UI",VLOOKUP(AJ1242,'Convert Internation Units'!$A$2:$D$33,4,FALSE),IF(AJ1242="Penethamate hydroiodide",0.63,IF(AJ1242="Benzylpenicillin Procaine /
 Benzathine Penicillin",0.61,IF(AJ1242="Benzathine Penicillin",0.61,IF(AJ1242="Procaine benzylpenicillin",0.61,IF(AJ1242=Prodrug!G1239,Prodrug!G1239,Prodrug!G1239))))))</f>
        <v/>
      </c>
      <c r="AW1242" s="240" t="str">
        <f>IFERROR((((Calculations!O1239*Calculations!G1239)/Calculations!E1239)*'Data Entry'!X1242),"")</f>
        <v/>
      </c>
      <c r="AX1242" s="146" t="str">
        <f>IFERROR(VLOOKUP(AJ1242,Lists!$P$2:$Q$182,2,0),"")</f>
        <v/>
      </c>
      <c r="AY1242" s="143" t="str">
        <f>IF(AO1242="UI",VLOOKUP(AM1242,'Convert Internation Units'!$A$2:$D$33,4,FALSE),IF(AM1242="Penethamate hydroiodide",0.63,IF(AM1242="Benzylpenicillin Procaine /
 Benzathine Penicillin",0.61,IF(AM1242="Benzathine Penicillin",0.61,IF(AM1242="Procaine benzylpenicillin",0.61,IF(AM1242=Prodrug!H1239,Prodrug!H1239,Prodrug!H1239))))))</f>
        <v/>
      </c>
      <c r="AZ1242" s="240" t="str">
        <f>IFERROR((((Calculations!S1239*Calculations!G1239)/Calculations!E1239)*'Data Entry'!X1242),"")</f>
        <v/>
      </c>
      <c r="BA1242" s="146" t="str">
        <f>IFERROR(VLOOKUP(AM1242,Lists!$P$2:$Q$182,2,0),"")</f>
        <v/>
      </c>
    </row>
    <row r="1243" spans="1:53" s="5" customFormat="1">
      <c r="A1243" s="116">
        <v>1237</v>
      </c>
      <c r="B1243" s="232"/>
      <c r="C1243" s="105"/>
      <c r="D1243" s="105"/>
      <c r="E1243" s="105"/>
      <c r="F1243" s="106"/>
      <c r="G1243" s="107"/>
      <c r="H1243" s="107"/>
      <c r="I1243" s="108"/>
      <c r="J1243" s="110"/>
      <c r="K1243" s="110"/>
      <c r="L1243" s="110"/>
      <c r="M1243" s="110"/>
      <c r="N1243" s="110"/>
      <c r="O1243" s="110"/>
      <c r="P1243" s="110"/>
      <c r="Q1243" s="110"/>
      <c r="R1243" s="110"/>
      <c r="S1243" s="110"/>
      <c r="T1243" s="110"/>
      <c r="U1243" s="110"/>
      <c r="V1243" s="110"/>
      <c r="W1243" s="109"/>
      <c r="X1243" s="111"/>
      <c r="Y1243" s="112"/>
      <c r="Z1243" s="112"/>
      <c r="AA1243" s="113"/>
      <c r="AB1243" s="114"/>
      <c r="AC1243" s="115"/>
      <c r="AD1243" s="113"/>
      <c r="AE1243" s="113"/>
      <c r="AF1243" s="112"/>
      <c r="AG1243" s="116"/>
      <c r="AH1243" s="115"/>
      <c r="AI1243" s="174"/>
      <c r="AJ1243" s="104"/>
      <c r="AK1243" s="115"/>
      <c r="AL1243" s="112"/>
      <c r="AM1243" s="116"/>
      <c r="AN1243" s="115"/>
      <c r="AO1243" s="248"/>
      <c r="AP1243" s="242" t="str">
        <f>IF(AD1243="UI",VLOOKUP(AB1243,'Convert Internation Units'!$A$2:$D$33,4,FALSE),IF(AB1243="Penethamate hydroiodide",0.63,IF(AB1243="Benzylpenicillin Procaine /
 Benzathine Penicillin",0.61,IF(AB1243="Benzathine Penicillin",0.61,IF(AB1243="Procaine benzylpenicillin",0.61,IF(AB1243=Prodrug!E1240,Prodrug!E1240,Prodrug!E1240))))))</f>
        <v/>
      </c>
      <c r="AQ1243" s="239" t="str">
        <f>IFERROR((((Calculations!C1240*Calculations!G1240)/Calculations!E1240)*'Data Entry'!X1243),"")</f>
        <v/>
      </c>
      <c r="AR1243" s="234" t="str">
        <f>IFERROR(VLOOKUP(AB1243,Lists!$P$2:$Q$182,2,0),"")</f>
        <v/>
      </c>
      <c r="AS1243" s="233" t="str">
        <f>IF(AI1243="UI",VLOOKUP(AG1243,'Convert Internation Units'!$A$2:$D$33,4,FALSE),IF(AG1243="Penethamate hydroiodide",0.63,IF(AG1243="Benzylpenicillin Procaine /
 Benzathine Penicillin",0.61,IF(AG1243="Benzathine Penicillin",0.61,IF(AG1243="Procaine benzylpenicillin",0.61,IF(AG1243=Prodrug!F1240,Prodrug!F1240,Prodrug!F1240))))))</f>
        <v/>
      </c>
      <c r="AT1243" s="239" t="str">
        <f>IFERROR((((Calculations!K1240*Calculations!G1240)/Calculations!E1240)*'Data Entry'!X1243),"")</f>
        <v/>
      </c>
      <c r="AU1243" s="235" t="str">
        <f>IFERROR(VLOOKUP(AG1243,Lists!$P$2:$Q$182,2,0),"")</f>
        <v/>
      </c>
      <c r="AV1243" s="233" t="str">
        <f>IF(AL1243="UI",VLOOKUP(AJ1243,'Convert Internation Units'!$A$2:$D$33,4,FALSE),IF(AJ1243="Penethamate hydroiodide",0.63,IF(AJ1243="Benzylpenicillin Procaine /
 Benzathine Penicillin",0.61,IF(AJ1243="Benzathine Penicillin",0.61,IF(AJ1243="Procaine benzylpenicillin",0.61,IF(AJ1243=Prodrug!G1240,Prodrug!G1240,Prodrug!G1240))))))</f>
        <v/>
      </c>
      <c r="AW1243" s="239" t="str">
        <f>IFERROR((((Calculations!O1240*Calculations!G1240)/Calculations!E1240)*'Data Entry'!X1243),"")</f>
        <v/>
      </c>
      <c r="AX1243" s="235" t="str">
        <f>IFERROR(VLOOKUP(AJ1243,Lists!$P$2:$Q$182,2,0),"")</f>
        <v/>
      </c>
      <c r="AY1243" s="233" t="str">
        <f>IF(AO1243="UI",VLOOKUP(AM1243,'Convert Internation Units'!$A$2:$D$33,4,FALSE),IF(AM1243="Penethamate hydroiodide",0.63,IF(AM1243="Benzylpenicillin Procaine /
 Benzathine Penicillin",0.61,IF(AM1243="Benzathine Penicillin",0.61,IF(AM1243="Procaine benzylpenicillin",0.61,IF(AM1243=Prodrug!H1240,Prodrug!H1240,Prodrug!H1240))))))</f>
        <v/>
      </c>
      <c r="AZ1243" s="239" t="str">
        <f>IFERROR((((Calculations!S1240*Calculations!G1240)/Calculations!E1240)*'Data Entry'!X1243),"")</f>
        <v/>
      </c>
      <c r="BA1243" s="235" t="str">
        <f>IFERROR(VLOOKUP(AM1243,Lists!$P$2:$Q$182,2,0),"")</f>
        <v/>
      </c>
    </row>
    <row r="1244" spans="1:53" s="5" customFormat="1">
      <c r="A1244" s="6">
        <v>1238</v>
      </c>
      <c r="B1244" s="231"/>
      <c r="C1244" s="7"/>
      <c r="D1244" s="7"/>
      <c r="E1244" s="7"/>
      <c r="F1244" s="67"/>
      <c r="G1244" s="79"/>
      <c r="H1244" s="79"/>
      <c r="I1244" s="75"/>
      <c r="J1244" s="76"/>
      <c r="K1244" s="76"/>
      <c r="L1244" s="76"/>
      <c r="M1244" s="76"/>
      <c r="N1244" s="76"/>
      <c r="O1244" s="76"/>
      <c r="P1244" s="76"/>
      <c r="Q1244" s="76"/>
      <c r="R1244" s="76"/>
      <c r="S1244" s="76"/>
      <c r="T1244" s="76"/>
      <c r="U1244" s="76"/>
      <c r="V1244" s="76"/>
      <c r="W1244" s="80"/>
      <c r="X1244" s="69"/>
      <c r="Y1244" s="25"/>
      <c r="Z1244" s="25"/>
      <c r="AA1244" s="8"/>
      <c r="AB1244" s="28"/>
      <c r="AC1244" s="23"/>
      <c r="AD1244" s="8"/>
      <c r="AE1244" s="8"/>
      <c r="AF1244" s="25"/>
      <c r="AG1244" s="6"/>
      <c r="AH1244" s="23"/>
      <c r="AI1244" s="173"/>
      <c r="AJ1244" s="26"/>
      <c r="AK1244" s="23"/>
      <c r="AL1244" s="25"/>
      <c r="AM1244" s="6"/>
      <c r="AN1244" s="23"/>
      <c r="AO1244" s="247"/>
      <c r="AP1244" s="243" t="str">
        <f>IF(AD1244="UI",VLOOKUP(AB1244,'Convert Internation Units'!$A$2:$D$33,4,FALSE),IF(AB1244="Penethamate hydroiodide",0.63,IF(AB1244="Benzylpenicillin Procaine /
 Benzathine Penicillin",0.61,IF(AB1244="Benzathine Penicillin",0.61,IF(AB1244="Procaine benzylpenicillin",0.61,IF(AB1244=Prodrug!E1241,Prodrug!E1241,Prodrug!E1241))))))</f>
        <v/>
      </c>
      <c r="AQ1244" s="240" t="str">
        <f>IFERROR((((Calculations!C1241*Calculations!G1241)/Calculations!E1241)*'Data Entry'!X1244),"")</f>
        <v/>
      </c>
      <c r="AR1244" s="141" t="str">
        <f>IFERROR(VLOOKUP(AB1244,Lists!$P$2:$Q$182,2,0),"")</f>
        <v/>
      </c>
      <c r="AS1244" s="143" t="str">
        <f>IF(AI1244="UI",VLOOKUP(AG1244,'Convert Internation Units'!$A$2:$D$33,4,FALSE),IF(AG1244="Penethamate hydroiodide",0.63,IF(AG1244="Benzylpenicillin Procaine /
 Benzathine Penicillin",0.61,IF(AG1244="Benzathine Penicillin",0.61,IF(AG1244="Procaine benzylpenicillin",0.61,IF(AG1244=Prodrug!F1241,Prodrug!F1241,Prodrug!F1241))))))</f>
        <v/>
      </c>
      <c r="AT1244" s="240" t="str">
        <f>IFERROR((((Calculations!K1241*Calculations!G1241)/Calculations!E1241)*'Data Entry'!X1244),"")</f>
        <v/>
      </c>
      <c r="AU1244" s="146" t="str">
        <f>IFERROR(VLOOKUP(AG1244,Lists!$P$2:$Q$182,2,0),"")</f>
        <v/>
      </c>
      <c r="AV1244" s="143" t="str">
        <f>IF(AL1244="UI",VLOOKUP(AJ1244,'Convert Internation Units'!$A$2:$D$33,4,FALSE),IF(AJ1244="Penethamate hydroiodide",0.63,IF(AJ1244="Benzylpenicillin Procaine /
 Benzathine Penicillin",0.61,IF(AJ1244="Benzathine Penicillin",0.61,IF(AJ1244="Procaine benzylpenicillin",0.61,IF(AJ1244=Prodrug!G1241,Prodrug!G1241,Prodrug!G1241))))))</f>
        <v/>
      </c>
      <c r="AW1244" s="240" t="str">
        <f>IFERROR((((Calculations!O1241*Calculations!G1241)/Calculations!E1241)*'Data Entry'!X1244),"")</f>
        <v/>
      </c>
      <c r="AX1244" s="146" t="str">
        <f>IFERROR(VLOOKUP(AJ1244,Lists!$P$2:$Q$182,2,0),"")</f>
        <v/>
      </c>
      <c r="AY1244" s="143" t="str">
        <f>IF(AO1244="UI",VLOOKUP(AM1244,'Convert Internation Units'!$A$2:$D$33,4,FALSE),IF(AM1244="Penethamate hydroiodide",0.63,IF(AM1244="Benzylpenicillin Procaine /
 Benzathine Penicillin",0.61,IF(AM1244="Benzathine Penicillin",0.61,IF(AM1244="Procaine benzylpenicillin",0.61,IF(AM1244=Prodrug!H1241,Prodrug!H1241,Prodrug!H1241))))))</f>
        <v/>
      </c>
      <c r="AZ1244" s="240" t="str">
        <f>IFERROR((((Calculations!S1241*Calculations!G1241)/Calculations!E1241)*'Data Entry'!X1244),"")</f>
        <v/>
      </c>
      <c r="BA1244" s="146" t="str">
        <f>IFERROR(VLOOKUP(AM1244,Lists!$P$2:$Q$182,2,0),"")</f>
        <v/>
      </c>
    </row>
    <row r="1245" spans="1:53" s="5" customFormat="1">
      <c r="A1245" s="116">
        <v>1239</v>
      </c>
      <c r="B1245" s="232"/>
      <c r="C1245" s="105"/>
      <c r="D1245" s="105"/>
      <c r="E1245" s="105"/>
      <c r="F1245" s="106"/>
      <c r="G1245" s="107"/>
      <c r="H1245" s="107"/>
      <c r="I1245" s="108"/>
      <c r="J1245" s="110"/>
      <c r="K1245" s="110"/>
      <c r="L1245" s="110"/>
      <c r="M1245" s="110"/>
      <c r="N1245" s="110"/>
      <c r="O1245" s="110"/>
      <c r="P1245" s="110"/>
      <c r="Q1245" s="110"/>
      <c r="R1245" s="110"/>
      <c r="S1245" s="110"/>
      <c r="T1245" s="110"/>
      <c r="U1245" s="110"/>
      <c r="V1245" s="110"/>
      <c r="W1245" s="109"/>
      <c r="X1245" s="111"/>
      <c r="Y1245" s="112"/>
      <c r="Z1245" s="112"/>
      <c r="AA1245" s="113"/>
      <c r="AB1245" s="114"/>
      <c r="AC1245" s="115"/>
      <c r="AD1245" s="113"/>
      <c r="AE1245" s="113"/>
      <c r="AF1245" s="112"/>
      <c r="AG1245" s="116"/>
      <c r="AH1245" s="115"/>
      <c r="AI1245" s="174"/>
      <c r="AJ1245" s="104"/>
      <c r="AK1245" s="115"/>
      <c r="AL1245" s="112"/>
      <c r="AM1245" s="116"/>
      <c r="AN1245" s="115"/>
      <c r="AO1245" s="248"/>
      <c r="AP1245" s="242" t="str">
        <f>IF(AD1245="UI",VLOOKUP(AB1245,'Convert Internation Units'!$A$2:$D$33,4,FALSE),IF(AB1245="Penethamate hydroiodide",0.63,IF(AB1245="Benzylpenicillin Procaine /
 Benzathine Penicillin",0.61,IF(AB1245="Benzathine Penicillin",0.61,IF(AB1245="Procaine benzylpenicillin",0.61,IF(AB1245=Prodrug!E1242,Prodrug!E1242,Prodrug!E1242))))))</f>
        <v/>
      </c>
      <c r="AQ1245" s="239" t="str">
        <f>IFERROR((((Calculations!C1242*Calculations!G1242)/Calculations!E1242)*'Data Entry'!X1245),"")</f>
        <v/>
      </c>
      <c r="AR1245" s="234" t="str">
        <f>IFERROR(VLOOKUP(AB1245,Lists!$P$2:$Q$182,2,0),"")</f>
        <v/>
      </c>
      <c r="AS1245" s="233" t="str">
        <f>IF(AI1245="UI",VLOOKUP(AG1245,'Convert Internation Units'!$A$2:$D$33,4,FALSE),IF(AG1245="Penethamate hydroiodide",0.63,IF(AG1245="Benzylpenicillin Procaine /
 Benzathine Penicillin",0.61,IF(AG1245="Benzathine Penicillin",0.61,IF(AG1245="Procaine benzylpenicillin",0.61,IF(AG1245=Prodrug!F1242,Prodrug!F1242,Prodrug!F1242))))))</f>
        <v/>
      </c>
      <c r="AT1245" s="239" t="str">
        <f>IFERROR((((Calculations!K1242*Calculations!G1242)/Calculations!E1242)*'Data Entry'!X1245),"")</f>
        <v/>
      </c>
      <c r="AU1245" s="235" t="str">
        <f>IFERROR(VLOOKUP(AG1245,Lists!$P$2:$Q$182,2,0),"")</f>
        <v/>
      </c>
      <c r="AV1245" s="233" t="str">
        <f>IF(AL1245="UI",VLOOKUP(AJ1245,'Convert Internation Units'!$A$2:$D$33,4,FALSE),IF(AJ1245="Penethamate hydroiodide",0.63,IF(AJ1245="Benzylpenicillin Procaine /
 Benzathine Penicillin",0.61,IF(AJ1245="Benzathine Penicillin",0.61,IF(AJ1245="Procaine benzylpenicillin",0.61,IF(AJ1245=Prodrug!G1242,Prodrug!G1242,Prodrug!G1242))))))</f>
        <v/>
      </c>
      <c r="AW1245" s="239" t="str">
        <f>IFERROR((((Calculations!O1242*Calculations!G1242)/Calculations!E1242)*'Data Entry'!X1245),"")</f>
        <v/>
      </c>
      <c r="AX1245" s="235" t="str">
        <f>IFERROR(VLOOKUP(AJ1245,Lists!$P$2:$Q$182,2,0),"")</f>
        <v/>
      </c>
      <c r="AY1245" s="233" t="str">
        <f>IF(AO1245="UI",VLOOKUP(AM1245,'Convert Internation Units'!$A$2:$D$33,4,FALSE),IF(AM1245="Penethamate hydroiodide",0.63,IF(AM1245="Benzylpenicillin Procaine /
 Benzathine Penicillin",0.61,IF(AM1245="Benzathine Penicillin",0.61,IF(AM1245="Procaine benzylpenicillin",0.61,IF(AM1245=Prodrug!H1242,Prodrug!H1242,Prodrug!H1242))))))</f>
        <v/>
      </c>
      <c r="AZ1245" s="239" t="str">
        <f>IFERROR((((Calculations!S1242*Calculations!G1242)/Calculations!E1242)*'Data Entry'!X1245),"")</f>
        <v/>
      </c>
      <c r="BA1245" s="235" t="str">
        <f>IFERROR(VLOOKUP(AM1245,Lists!$P$2:$Q$182,2,0),"")</f>
        <v/>
      </c>
    </row>
    <row r="1246" spans="1:53" s="5" customFormat="1">
      <c r="A1246" s="6">
        <v>1240</v>
      </c>
      <c r="B1246" s="231"/>
      <c r="C1246" s="7"/>
      <c r="D1246" s="7"/>
      <c r="E1246" s="7"/>
      <c r="F1246" s="67"/>
      <c r="G1246" s="79"/>
      <c r="H1246" s="79"/>
      <c r="I1246" s="75"/>
      <c r="J1246" s="76"/>
      <c r="K1246" s="76"/>
      <c r="L1246" s="76"/>
      <c r="M1246" s="76"/>
      <c r="N1246" s="76"/>
      <c r="O1246" s="76"/>
      <c r="P1246" s="76"/>
      <c r="Q1246" s="76"/>
      <c r="R1246" s="76"/>
      <c r="S1246" s="76"/>
      <c r="T1246" s="76"/>
      <c r="U1246" s="76"/>
      <c r="V1246" s="76"/>
      <c r="W1246" s="80"/>
      <c r="X1246" s="69"/>
      <c r="Y1246" s="25"/>
      <c r="Z1246" s="25"/>
      <c r="AA1246" s="8"/>
      <c r="AB1246" s="28"/>
      <c r="AC1246" s="23"/>
      <c r="AD1246" s="8"/>
      <c r="AE1246" s="8"/>
      <c r="AF1246" s="25"/>
      <c r="AG1246" s="6"/>
      <c r="AH1246" s="23"/>
      <c r="AI1246" s="173"/>
      <c r="AJ1246" s="26"/>
      <c r="AK1246" s="23"/>
      <c r="AL1246" s="25"/>
      <c r="AM1246" s="6"/>
      <c r="AN1246" s="23"/>
      <c r="AO1246" s="247"/>
      <c r="AP1246" s="243" t="str">
        <f>IF(AD1246="UI",VLOOKUP(AB1246,'Convert Internation Units'!$A$2:$D$33,4,FALSE),IF(AB1246="Penethamate hydroiodide",0.63,IF(AB1246="Benzylpenicillin Procaine /
 Benzathine Penicillin",0.61,IF(AB1246="Benzathine Penicillin",0.61,IF(AB1246="Procaine benzylpenicillin",0.61,IF(AB1246=Prodrug!E1243,Prodrug!E1243,Prodrug!E1243))))))</f>
        <v/>
      </c>
      <c r="AQ1246" s="240" t="str">
        <f>IFERROR((((Calculations!C1243*Calculations!G1243)/Calculations!E1243)*'Data Entry'!X1246),"")</f>
        <v/>
      </c>
      <c r="AR1246" s="141" t="str">
        <f>IFERROR(VLOOKUP(AB1246,Lists!$P$2:$Q$182,2,0),"")</f>
        <v/>
      </c>
      <c r="AS1246" s="143" t="str">
        <f>IF(AI1246="UI",VLOOKUP(AG1246,'Convert Internation Units'!$A$2:$D$33,4,FALSE),IF(AG1246="Penethamate hydroiodide",0.63,IF(AG1246="Benzylpenicillin Procaine /
 Benzathine Penicillin",0.61,IF(AG1246="Benzathine Penicillin",0.61,IF(AG1246="Procaine benzylpenicillin",0.61,IF(AG1246=Prodrug!F1243,Prodrug!F1243,Prodrug!F1243))))))</f>
        <v/>
      </c>
      <c r="AT1246" s="240" t="str">
        <f>IFERROR((((Calculations!K1243*Calculations!G1243)/Calculations!E1243)*'Data Entry'!X1246),"")</f>
        <v/>
      </c>
      <c r="AU1246" s="146" t="str">
        <f>IFERROR(VLOOKUP(AG1246,Lists!$P$2:$Q$182,2,0),"")</f>
        <v/>
      </c>
      <c r="AV1246" s="143" t="str">
        <f>IF(AL1246="UI",VLOOKUP(AJ1246,'Convert Internation Units'!$A$2:$D$33,4,FALSE),IF(AJ1246="Penethamate hydroiodide",0.63,IF(AJ1246="Benzylpenicillin Procaine /
 Benzathine Penicillin",0.61,IF(AJ1246="Benzathine Penicillin",0.61,IF(AJ1246="Procaine benzylpenicillin",0.61,IF(AJ1246=Prodrug!G1243,Prodrug!G1243,Prodrug!G1243))))))</f>
        <v/>
      </c>
      <c r="AW1246" s="240" t="str">
        <f>IFERROR((((Calculations!O1243*Calculations!G1243)/Calculations!E1243)*'Data Entry'!X1246),"")</f>
        <v/>
      </c>
      <c r="AX1246" s="146" t="str">
        <f>IFERROR(VLOOKUP(AJ1246,Lists!$P$2:$Q$182,2,0),"")</f>
        <v/>
      </c>
      <c r="AY1246" s="143" t="str">
        <f>IF(AO1246="UI",VLOOKUP(AM1246,'Convert Internation Units'!$A$2:$D$33,4,FALSE),IF(AM1246="Penethamate hydroiodide",0.63,IF(AM1246="Benzylpenicillin Procaine /
 Benzathine Penicillin",0.61,IF(AM1246="Benzathine Penicillin",0.61,IF(AM1246="Procaine benzylpenicillin",0.61,IF(AM1246=Prodrug!H1243,Prodrug!H1243,Prodrug!H1243))))))</f>
        <v/>
      </c>
      <c r="AZ1246" s="240" t="str">
        <f>IFERROR((((Calculations!S1243*Calculations!G1243)/Calculations!E1243)*'Data Entry'!X1246),"")</f>
        <v/>
      </c>
      <c r="BA1246" s="146" t="str">
        <f>IFERROR(VLOOKUP(AM1246,Lists!$P$2:$Q$182,2,0),"")</f>
        <v/>
      </c>
    </row>
    <row r="1247" spans="1:53" s="5" customFormat="1">
      <c r="A1247" s="116">
        <v>1241</v>
      </c>
      <c r="B1247" s="232"/>
      <c r="C1247" s="105"/>
      <c r="D1247" s="105"/>
      <c r="E1247" s="105"/>
      <c r="F1247" s="106"/>
      <c r="G1247" s="107"/>
      <c r="H1247" s="107"/>
      <c r="I1247" s="108"/>
      <c r="J1247" s="110"/>
      <c r="K1247" s="110"/>
      <c r="L1247" s="110"/>
      <c r="M1247" s="110"/>
      <c r="N1247" s="110"/>
      <c r="O1247" s="110"/>
      <c r="P1247" s="110"/>
      <c r="Q1247" s="110"/>
      <c r="R1247" s="110"/>
      <c r="S1247" s="110"/>
      <c r="T1247" s="110"/>
      <c r="U1247" s="110"/>
      <c r="V1247" s="110"/>
      <c r="W1247" s="109"/>
      <c r="X1247" s="111"/>
      <c r="Y1247" s="112"/>
      <c r="Z1247" s="112"/>
      <c r="AA1247" s="113"/>
      <c r="AB1247" s="114"/>
      <c r="AC1247" s="115"/>
      <c r="AD1247" s="113"/>
      <c r="AE1247" s="113"/>
      <c r="AF1247" s="112"/>
      <c r="AG1247" s="116"/>
      <c r="AH1247" s="115"/>
      <c r="AI1247" s="174"/>
      <c r="AJ1247" s="104"/>
      <c r="AK1247" s="115"/>
      <c r="AL1247" s="112"/>
      <c r="AM1247" s="116"/>
      <c r="AN1247" s="115"/>
      <c r="AO1247" s="248"/>
      <c r="AP1247" s="242" t="str">
        <f>IF(AD1247="UI",VLOOKUP(AB1247,'Convert Internation Units'!$A$2:$D$33,4,FALSE),IF(AB1247="Penethamate hydroiodide",0.63,IF(AB1247="Benzylpenicillin Procaine /
 Benzathine Penicillin",0.61,IF(AB1247="Benzathine Penicillin",0.61,IF(AB1247="Procaine benzylpenicillin",0.61,IF(AB1247=Prodrug!E1244,Prodrug!E1244,Prodrug!E1244))))))</f>
        <v/>
      </c>
      <c r="AQ1247" s="239" t="str">
        <f>IFERROR((((Calculations!C1244*Calculations!G1244)/Calculations!E1244)*'Data Entry'!X1247),"")</f>
        <v/>
      </c>
      <c r="AR1247" s="234" t="str">
        <f>IFERROR(VLOOKUP(AB1247,Lists!$P$2:$Q$182,2,0),"")</f>
        <v/>
      </c>
      <c r="AS1247" s="233" t="str">
        <f>IF(AI1247="UI",VLOOKUP(AG1247,'Convert Internation Units'!$A$2:$D$33,4,FALSE),IF(AG1247="Penethamate hydroiodide",0.63,IF(AG1247="Benzylpenicillin Procaine /
 Benzathine Penicillin",0.61,IF(AG1247="Benzathine Penicillin",0.61,IF(AG1247="Procaine benzylpenicillin",0.61,IF(AG1247=Prodrug!F1244,Prodrug!F1244,Prodrug!F1244))))))</f>
        <v/>
      </c>
      <c r="AT1247" s="239" t="str">
        <f>IFERROR((((Calculations!K1244*Calculations!G1244)/Calculations!E1244)*'Data Entry'!X1247),"")</f>
        <v/>
      </c>
      <c r="AU1247" s="235" t="str">
        <f>IFERROR(VLOOKUP(AG1247,Lists!$P$2:$Q$182,2,0),"")</f>
        <v/>
      </c>
      <c r="AV1247" s="233" t="str">
        <f>IF(AL1247="UI",VLOOKUP(AJ1247,'Convert Internation Units'!$A$2:$D$33,4,FALSE),IF(AJ1247="Penethamate hydroiodide",0.63,IF(AJ1247="Benzylpenicillin Procaine /
 Benzathine Penicillin",0.61,IF(AJ1247="Benzathine Penicillin",0.61,IF(AJ1247="Procaine benzylpenicillin",0.61,IF(AJ1247=Prodrug!G1244,Prodrug!G1244,Prodrug!G1244))))))</f>
        <v/>
      </c>
      <c r="AW1247" s="239" t="str">
        <f>IFERROR((((Calculations!O1244*Calculations!G1244)/Calculations!E1244)*'Data Entry'!X1247),"")</f>
        <v/>
      </c>
      <c r="AX1247" s="235" t="str">
        <f>IFERROR(VLOOKUP(AJ1247,Lists!$P$2:$Q$182,2,0),"")</f>
        <v/>
      </c>
      <c r="AY1247" s="233" t="str">
        <f>IF(AO1247="UI",VLOOKUP(AM1247,'Convert Internation Units'!$A$2:$D$33,4,FALSE),IF(AM1247="Penethamate hydroiodide",0.63,IF(AM1247="Benzylpenicillin Procaine /
 Benzathine Penicillin",0.61,IF(AM1247="Benzathine Penicillin",0.61,IF(AM1247="Procaine benzylpenicillin",0.61,IF(AM1247=Prodrug!H1244,Prodrug!H1244,Prodrug!H1244))))))</f>
        <v/>
      </c>
      <c r="AZ1247" s="239" t="str">
        <f>IFERROR((((Calculations!S1244*Calculations!G1244)/Calculations!E1244)*'Data Entry'!X1247),"")</f>
        <v/>
      </c>
      <c r="BA1247" s="235" t="str">
        <f>IFERROR(VLOOKUP(AM1247,Lists!$P$2:$Q$182,2,0),"")</f>
        <v/>
      </c>
    </row>
    <row r="1248" spans="1:53" s="5" customFormat="1">
      <c r="A1248" s="6">
        <v>1242</v>
      </c>
      <c r="B1248" s="231"/>
      <c r="C1248" s="7"/>
      <c r="D1248" s="7"/>
      <c r="E1248" s="7"/>
      <c r="F1248" s="67"/>
      <c r="G1248" s="79"/>
      <c r="H1248" s="79"/>
      <c r="I1248" s="75"/>
      <c r="J1248" s="76"/>
      <c r="K1248" s="76"/>
      <c r="L1248" s="76"/>
      <c r="M1248" s="76"/>
      <c r="N1248" s="76"/>
      <c r="O1248" s="76"/>
      <c r="P1248" s="76"/>
      <c r="Q1248" s="76"/>
      <c r="R1248" s="76"/>
      <c r="S1248" s="76"/>
      <c r="T1248" s="76"/>
      <c r="U1248" s="76"/>
      <c r="V1248" s="76"/>
      <c r="W1248" s="80"/>
      <c r="X1248" s="69"/>
      <c r="Y1248" s="25"/>
      <c r="Z1248" s="25"/>
      <c r="AA1248" s="8"/>
      <c r="AB1248" s="28"/>
      <c r="AC1248" s="23"/>
      <c r="AD1248" s="8"/>
      <c r="AE1248" s="8"/>
      <c r="AF1248" s="25"/>
      <c r="AG1248" s="6"/>
      <c r="AH1248" s="23"/>
      <c r="AI1248" s="173"/>
      <c r="AJ1248" s="26"/>
      <c r="AK1248" s="23"/>
      <c r="AL1248" s="25"/>
      <c r="AM1248" s="6"/>
      <c r="AN1248" s="23"/>
      <c r="AO1248" s="247"/>
      <c r="AP1248" s="243" t="str">
        <f>IF(AD1248="UI",VLOOKUP(AB1248,'Convert Internation Units'!$A$2:$D$33,4,FALSE),IF(AB1248="Penethamate hydroiodide",0.63,IF(AB1248="Benzylpenicillin Procaine /
 Benzathine Penicillin",0.61,IF(AB1248="Benzathine Penicillin",0.61,IF(AB1248="Procaine benzylpenicillin",0.61,IF(AB1248=Prodrug!E1245,Prodrug!E1245,Prodrug!E1245))))))</f>
        <v/>
      </c>
      <c r="AQ1248" s="240" t="str">
        <f>IFERROR((((Calculations!C1245*Calculations!G1245)/Calculations!E1245)*'Data Entry'!X1248),"")</f>
        <v/>
      </c>
      <c r="AR1248" s="141" t="str">
        <f>IFERROR(VLOOKUP(AB1248,Lists!$P$2:$Q$182,2,0),"")</f>
        <v/>
      </c>
      <c r="AS1248" s="143" t="str">
        <f>IF(AI1248="UI",VLOOKUP(AG1248,'Convert Internation Units'!$A$2:$D$33,4,FALSE),IF(AG1248="Penethamate hydroiodide",0.63,IF(AG1248="Benzylpenicillin Procaine /
 Benzathine Penicillin",0.61,IF(AG1248="Benzathine Penicillin",0.61,IF(AG1248="Procaine benzylpenicillin",0.61,IF(AG1248=Prodrug!F1245,Prodrug!F1245,Prodrug!F1245))))))</f>
        <v/>
      </c>
      <c r="AT1248" s="240" t="str">
        <f>IFERROR((((Calculations!K1245*Calculations!G1245)/Calculations!E1245)*'Data Entry'!X1248),"")</f>
        <v/>
      </c>
      <c r="AU1248" s="146" t="str">
        <f>IFERROR(VLOOKUP(AG1248,Lists!$P$2:$Q$182,2,0),"")</f>
        <v/>
      </c>
      <c r="AV1248" s="143" t="str">
        <f>IF(AL1248="UI",VLOOKUP(AJ1248,'Convert Internation Units'!$A$2:$D$33,4,FALSE),IF(AJ1248="Penethamate hydroiodide",0.63,IF(AJ1248="Benzylpenicillin Procaine /
 Benzathine Penicillin",0.61,IF(AJ1248="Benzathine Penicillin",0.61,IF(AJ1248="Procaine benzylpenicillin",0.61,IF(AJ1248=Prodrug!G1245,Prodrug!G1245,Prodrug!G1245))))))</f>
        <v/>
      </c>
      <c r="AW1248" s="240" t="str">
        <f>IFERROR((((Calculations!O1245*Calculations!G1245)/Calculations!E1245)*'Data Entry'!X1248),"")</f>
        <v/>
      </c>
      <c r="AX1248" s="146" t="str">
        <f>IFERROR(VLOOKUP(AJ1248,Lists!$P$2:$Q$182,2,0),"")</f>
        <v/>
      </c>
      <c r="AY1248" s="143" t="str">
        <f>IF(AO1248="UI",VLOOKUP(AM1248,'Convert Internation Units'!$A$2:$D$33,4,FALSE),IF(AM1248="Penethamate hydroiodide",0.63,IF(AM1248="Benzylpenicillin Procaine /
 Benzathine Penicillin",0.61,IF(AM1248="Benzathine Penicillin",0.61,IF(AM1248="Procaine benzylpenicillin",0.61,IF(AM1248=Prodrug!H1245,Prodrug!H1245,Prodrug!H1245))))))</f>
        <v/>
      </c>
      <c r="AZ1248" s="240" t="str">
        <f>IFERROR((((Calculations!S1245*Calculations!G1245)/Calculations!E1245)*'Data Entry'!X1248),"")</f>
        <v/>
      </c>
      <c r="BA1248" s="146" t="str">
        <f>IFERROR(VLOOKUP(AM1248,Lists!$P$2:$Q$182,2,0),"")</f>
        <v/>
      </c>
    </row>
    <row r="1249" spans="1:53" s="5" customFormat="1">
      <c r="A1249" s="116">
        <v>1243</v>
      </c>
      <c r="B1249" s="232"/>
      <c r="C1249" s="105"/>
      <c r="D1249" s="105"/>
      <c r="E1249" s="105"/>
      <c r="F1249" s="106"/>
      <c r="G1249" s="107"/>
      <c r="H1249" s="107"/>
      <c r="I1249" s="108"/>
      <c r="J1249" s="110"/>
      <c r="K1249" s="110"/>
      <c r="L1249" s="110"/>
      <c r="M1249" s="110"/>
      <c r="N1249" s="110"/>
      <c r="O1249" s="110"/>
      <c r="P1249" s="110"/>
      <c r="Q1249" s="110"/>
      <c r="R1249" s="110"/>
      <c r="S1249" s="110"/>
      <c r="T1249" s="110"/>
      <c r="U1249" s="110"/>
      <c r="V1249" s="110"/>
      <c r="W1249" s="109"/>
      <c r="X1249" s="111"/>
      <c r="Y1249" s="112"/>
      <c r="Z1249" s="112"/>
      <c r="AA1249" s="113"/>
      <c r="AB1249" s="114"/>
      <c r="AC1249" s="115"/>
      <c r="AD1249" s="113"/>
      <c r="AE1249" s="113"/>
      <c r="AF1249" s="112"/>
      <c r="AG1249" s="116"/>
      <c r="AH1249" s="115"/>
      <c r="AI1249" s="174"/>
      <c r="AJ1249" s="104"/>
      <c r="AK1249" s="115"/>
      <c r="AL1249" s="112"/>
      <c r="AM1249" s="116"/>
      <c r="AN1249" s="115"/>
      <c r="AO1249" s="248"/>
      <c r="AP1249" s="242" t="str">
        <f>IF(AD1249="UI",VLOOKUP(AB1249,'Convert Internation Units'!$A$2:$D$33,4,FALSE),IF(AB1249="Penethamate hydroiodide",0.63,IF(AB1249="Benzylpenicillin Procaine /
 Benzathine Penicillin",0.61,IF(AB1249="Benzathine Penicillin",0.61,IF(AB1249="Procaine benzylpenicillin",0.61,IF(AB1249=Prodrug!E1246,Prodrug!E1246,Prodrug!E1246))))))</f>
        <v/>
      </c>
      <c r="AQ1249" s="239" t="str">
        <f>IFERROR((((Calculations!C1246*Calculations!G1246)/Calculations!E1246)*'Data Entry'!X1249),"")</f>
        <v/>
      </c>
      <c r="AR1249" s="234" t="str">
        <f>IFERROR(VLOOKUP(AB1249,Lists!$P$2:$Q$182,2,0),"")</f>
        <v/>
      </c>
      <c r="AS1249" s="233" t="str">
        <f>IF(AI1249="UI",VLOOKUP(AG1249,'Convert Internation Units'!$A$2:$D$33,4,FALSE),IF(AG1249="Penethamate hydroiodide",0.63,IF(AG1249="Benzylpenicillin Procaine /
 Benzathine Penicillin",0.61,IF(AG1249="Benzathine Penicillin",0.61,IF(AG1249="Procaine benzylpenicillin",0.61,IF(AG1249=Prodrug!F1246,Prodrug!F1246,Prodrug!F1246))))))</f>
        <v/>
      </c>
      <c r="AT1249" s="239" t="str">
        <f>IFERROR((((Calculations!K1246*Calculations!G1246)/Calculations!E1246)*'Data Entry'!X1249),"")</f>
        <v/>
      </c>
      <c r="AU1249" s="235" t="str">
        <f>IFERROR(VLOOKUP(AG1249,Lists!$P$2:$Q$182,2,0),"")</f>
        <v/>
      </c>
      <c r="AV1249" s="233" t="str">
        <f>IF(AL1249="UI",VLOOKUP(AJ1249,'Convert Internation Units'!$A$2:$D$33,4,FALSE),IF(AJ1249="Penethamate hydroiodide",0.63,IF(AJ1249="Benzylpenicillin Procaine /
 Benzathine Penicillin",0.61,IF(AJ1249="Benzathine Penicillin",0.61,IF(AJ1249="Procaine benzylpenicillin",0.61,IF(AJ1249=Prodrug!G1246,Prodrug!G1246,Prodrug!G1246))))))</f>
        <v/>
      </c>
      <c r="AW1249" s="239" t="str">
        <f>IFERROR((((Calculations!O1246*Calculations!G1246)/Calculations!E1246)*'Data Entry'!X1249),"")</f>
        <v/>
      </c>
      <c r="AX1249" s="235" t="str">
        <f>IFERROR(VLOOKUP(AJ1249,Lists!$P$2:$Q$182,2,0),"")</f>
        <v/>
      </c>
      <c r="AY1249" s="233" t="str">
        <f>IF(AO1249="UI",VLOOKUP(AM1249,'Convert Internation Units'!$A$2:$D$33,4,FALSE),IF(AM1249="Penethamate hydroiodide",0.63,IF(AM1249="Benzylpenicillin Procaine /
 Benzathine Penicillin",0.61,IF(AM1249="Benzathine Penicillin",0.61,IF(AM1249="Procaine benzylpenicillin",0.61,IF(AM1249=Prodrug!H1246,Prodrug!H1246,Prodrug!H1246))))))</f>
        <v/>
      </c>
      <c r="AZ1249" s="239" t="str">
        <f>IFERROR((((Calculations!S1246*Calculations!G1246)/Calculations!E1246)*'Data Entry'!X1249),"")</f>
        <v/>
      </c>
      <c r="BA1249" s="235" t="str">
        <f>IFERROR(VLOOKUP(AM1249,Lists!$P$2:$Q$182,2,0),"")</f>
        <v/>
      </c>
    </row>
    <row r="1250" spans="1:53" s="5" customFormat="1">
      <c r="A1250" s="6">
        <v>1244</v>
      </c>
      <c r="B1250" s="231"/>
      <c r="C1250" s="7"/>
      <c r="D1250" s="7"/>
      <c r="E1250" s="7"/>
      <c r="F1250" s="67"/>
      <c r="G1250" s="79"/>
      <c r="H1250" s="79"/>
      <c r="I1250" s="75"/>
      <c r="J1250" s="76"/>
      <c r="K1250" s="76"/>
      <c r="L1250" s="76"/>
      <c r="M1250" s="76"/>
      <c r="N1250" s="76"/>
      <c r="O1250" s="76"/>
      <c r="P1250" s="76"/>
      <c r="Q1250" s="76"/>
      <c r="R1250" s="76"/>
      <c r="S1250" s="76"/>
      <c r="T1250" s="76"/>
      <c r="U1250" s="76"/>
      <c r="V1250" s="76"/>
      <c r="W1250" s="80"/>
      <c r="X1250" s="69"/>
      <c r="Y1250" s="25"/>
      <c r="Z1250" s="25"/>
      <c r="AA1250" s="8"/>
      <c r="AB1250" s="28"/>
      <c r="AC1250" s="23"/>
      <c r="AD1250" s="8"/>
      <c r="AE1250" s="8"/>
      <c r="AF1250" s="25"/>
      <c r="AG1250" s="6"/>
      <c r="AH1250" s="23"/>
      <c r="AI1250" s="173"/>
      <c r="AJ1250" s="26"/>
      <c r="AK1250" s="23"/>
      <c r="AL1250" s="25"/>
      <c r="AM1250" s="6"/>
      <c r="AN1250" s="23"/>
      <c r="AO1250" s="247"/>
      <c r="AP1250" s="243" t="str">
        <f>IF(AD1250="UI",VLOOKUP(AB1250,'Convert Internation Units'!$A$2:$D$33,4,FALSE),IF(AB1250="Penethamate hydroiodide",0.63,IF(AB1250="Benzylpenicillin Procaine /
 Benzathine Penicillin",0.61,IF(AB1250="Benzathine Penicillin",0.61,IF(AB1250="Procaine benzylpenicillin",0.61,IF(AB1250=Prodrug!E1247,Prodrug!E1247,Prodrug!E1247))))))</f>
        <v/>
      </c>
      <c r="AQ1250" s="240" t="str">
        <f>IFERROR((((Calculations!C1247*Calculations!G1247)/Calculations!E1247)*'Data Entry'!X1250),"")</f>
        <v/>
      </c>
      <c r="AR1250" s="141" t="str">
        <f>IFERROR(VLOOKUP(AB1250,Lists!$P$2:$Q$182,2,0),"")</f>
        <v/>
      </c>
      <c r="AS1250" s="143" t="str">
        <f>IF(AI1250="UI",VLOOKUP(AG1250,'Convert Internation Units'!$A$2:$D$33,4,FALSE),IF(AG1250="Penethamate hydroiodide",0.63,IF(AG1250="Benzylpenicillin Procaine /
 Benzathine Penicillin",0.61,IF(AG1250="Benzathine Penicillin",0.61,IF(AG1250="Procaine benzylpenicillin",0.61,IF(AG1250=Prodrug!F1247,Prodrug!F1247,Prodrug!F1247))))))</f>
        <v/>
      </c>
      <c r="AT1250" s="240" t="str">
        <f>IFERROR((((Calculations!K1247*Calculations!G1247)/Calculations!E1247)*'Data Entry'!X1250),"")</f>
        <v/>
      </c>
      <c r="AU1250" s="146" t="str">
        <f>IFERROR(VLOOKUP(AG1250,Lists!$P$2:$Q$182,2,0),"")</f>
        <v/>
      </c>
      <c r="AV1250" s="143" t="str">
        <f>IF(AL1250="UI",VLOOKUP(AJ1250,'Convert Internation Units'!$A$2:$D$33,4,FALSE),IF(AJ1250="Penethamate hydroiodide",0.63,IF(AJ1250="Benzylpenicillin Procaine /
 Benzathine Penicillin",0.61,IF(AJ1250="Benzathine Penicillin",0.61,IF(AJ1250="Procaine benzylpenicillin",0.61,IF(AJ1250=Prodrug!G1247,Prodrug!G1247,Prodrug!G1247))))))</f>
        <v/>
      </c>
      <c r="AW1250" s="240" t="str">
        <f>IFERROR((((Calculations!O1247*Calculations!G1247)/Calculations!E1247)*'Data Entry'!X1250),"")</f>
        <v/>
      </c>
      <c r="AX1250" s="146" t="str">
        <f>IFERROR(VLOOKUP(AJ1250,Lists!$P$2:$Q$182,2,0),"")</f>
        <v/>
      </c>
      <c r="AY1250" s="143" t="str">
        <f>IF(AO1250="UI",VLOOKUP(AM1250,'Convert Internation Units'!$A$2:$D$33,4,FALSE),IF(AM1250="Penethamate hydroiodide",0.63,IF(AM1250="Benzylpenicillin Procaine /
 Benzathine Penicillin",0.61,IF(AM1250="Benzathine Penicillin",0.61,IF(AM1250="Procaine benzylpenicillin",0.61,IF(AM1250=Prodrug!H1247,Prodrug!H1247,Prodrug!H1247))))))</f>
        <v/>
      </c>
      <c r="AZ1250" s="240" t="str">
        <f>IFERROR((((Calculations!S1247*Calculations!G1247)/Calculations!E1247)*'Data Entry'!X1250),"")</f>
        <v/>
      </c>
      <c r="BA1250" s="146" t="str">
        <f>IFERROR(VLOOKUP(AM1250,Lists!$P$2:$Q$182,2,0),"")</f>
        <v/>
      </c>
    </row>
    <row r="1251" spans="1:53" s="5" customFormat="1">
      <c r="A1251" s="116">
        <v>1245</v>
      </c>
      <c r="B1251" s="232"/>
      <c r="C1251" s="105"/>
      <c r="D1251" s="105"/>
      <c r="E1251" s="105"/>
      <c r="F1251" s="106"/>
      <c r="G1251" s="107"/>
      <c r="H1251" s="107"/>
      <c r="I1251" s="108"/>
      <c r="J1251" s="110"/>
      <c r="K1251" s="110"/>
      <c r="L1251" s="110"/>
      <c r="M1251" s="110"/>
      <c r="N1251" s="110"/>
      <c r="O1251" s="110"/>
      <c r="P1251" s="110"/>
      <c r="Q1251" s="110"/>
      <c r="R1251" s="110"/>
      <c r="S1251" s="110"/>
      <c r="T1251" s="110"/>
      <c r="U1251" s="110"/>
      <c r="V1251" s="110"/>
      <c r="W1251" s="109"/>
      <c r="X1251" s="111"/>
      <c r="Y1251" s="112"/>
      <c r="Z1251" s="112"/>
      <c r="AA1251" s="113"/>
      <c r="AB1251" s="114"/>
      <c r="AC1251" s="115"/>
      <c r="AD1251" s="113"/>
      <c r="AE1251" s="113"/>
      <c r="AF1251" s="112"/>
      <c r="AG1251" s="116"/>
      <c r="AH1251" s="115"/>
      <c r="AI1251" s="174"/>
      <c r="AJ1251" s="104"/>
      <c r="AK1251" s="115"/>
      <c r="AL1251" s="112"/>
      <c r="AM1251" s="116"/>
      <c r="AN1251" s="115"/>
      <c r="AO1251" s="248"/>
      <c r="AP1251" s="242" t="str">
        <f>IF(AD1251="UI",VLOOKUP(AB1251,'Convert Internation Units'!$A$2:$D$33,4,FALSE),IF(AB1251="Penethamate hydroiodide",0.63,IF(AB1251="Benzylpenicillin Procaine /
 Benzathine Penicillin",0.61,IF(AB1251="Benzathine Penicillin",0.61,IF(AB1251="Procaine benzylpenicillin",0.61,IF(AB1251=Prodrug!E1248,Prodrug!E1248,Prodrug!E1248))))))</f>
        <v/>
      </c>
      <c r="AQ1251" s="239" t="str">
        <f>IFERROR((((Calculations!C1248*Calculations!G1248)/Calculations!E1248)*'Data Entry'!X1251),"")</f>
        <v/>
      </c>
      <c r="AR1251" s="234" t="str">
        <f>IFERROR(VLOOKUP(AB1251,Lists!$P$2:$Q$182,2,0),"")</f>
        <v/>
      </c>
      <c r="AS1251" s="233" t="str">
        <f>IF(AI1251="UI",VLOOKUP(AG1251,'Convert Internation Units'!$A$2:$D$33,4,FALSE),IF(AG1251="Penethamate hydroiodide",0.63,IF(AG1251="Benzylpenicillin Procaine /
 Benzathine Penicillin",0.61,IF(AG1251="Benzathine Penicillin",0.61,IF(AG1251="Procaine benzylpenicillin",0.61,IF(AG1251=Prodrug!F1248,Prodrug!F1248,Prodrug!F1248))))))</f>
        <v/>
      </c>
      <c r="AT1251" s="239" t="str">
        <f>IFERROR((((Calculations!K1248*Calculations!G1248)/Calculations!E1248)*'Data Entry'!X1251),"")</f>
        <v/>
      </c>
      <c r="AU1251" s="235" t="str">
        <f>IFERROR(VLOOKUP(AG1251,Lists!$P$2:$Q$182,2,0),"")</f>
        <v/>
      </c>
      <c r="AV1251" s="233" t="str">
        <f>IF(AL1251="UI",VLOOKUP(AJ1251,'Convert Internation Units'!$A$2:$D$33,4,FALSE),IF(AJ1251="Penethamate hydroiodide",0.63,IF(AJ1251="Benzylpenicillin Procaine /
 Benzathine Penicillin",0.61,IF(AJ1251="Benzathine Penicillin",0.61,IF(AJ1251="Procaine benzylpenicillin",0.61,IF(AJ1251=Prodrug!G1248,Prodrug!G1248,Prodrug!G1248))))))</f>
        <v/>
      </c>
      <c r="AW1251" s="239" t="str">
        <f>IFERROR((((Calculations!O1248*Calculations!G1248)/Calculations!E1248)*'Data Entry'!X1251),"")</f>
        <v/>
      </c>
      <c r="AX1251" s="235" t="str">
        <f>IFERROR(VLOOKUP(AJ1251,Lists!$P$2:$Q$182,2,0),"")</f>
        <v/>
      </c>
      <c r="AY1251" s="233" t="str">
        <f>IF(AO1251="UI",VLOOKUP(AM1251,'Convert Internation Units'!$A$2:$D$33,4,FALSE),IF(AM1251="Penethamate hydroiodide",0.63,IF(AM1251="Benzylpenicillin Procaine /
 Benzathine Penicillin",0.61,IF(AM1251="Benzathine Penicillin",0.61,IF(AM1251="Procaine benzylpenicillin",0.61,IF(AM1251=Prodrug!H1248,Prodrug!H1248,Prodrug!H1248))))))</f>
        <v/>
      </c>
      <c r="AZ1251" s="239" t="str">
        <f>IFERROR((((Calculations!S1248*Calculations!G1248)/Calculations!E1248)*'Data Entry'!X1251),"")</f>
        <v/>
      </c>
      <c r="BA1251" s="235" t="str">
        <f>IFERROR(VLOOKUP(AM1251,Lists!$P$2:$Q$182,2,0),"")</f>
        <v/>
      </c>
    </row>
    <row r="1252" spans="1:53" s="5" customFormat="1">
      <c r="A1252" s="6">
        <v>1246</v>
      </c>
      <c r="B1252" s="231"/>
      <c r="C1252" s="7"/>
      <c r="D1252" s="7"/>
      <c r="E1252" s="7"/>
      <c r="F1252" s="67"/>
      <c r="G1252" s="79"/>
      <c r="H1252" s="79"/>
      <c r="I1252" s="75"/>
      <c r="J1252" s="76"/>
      <c r="K1252" s="76"/>
      <c r="L1252" s="76"/>
      <c r="M1252" s="76"/>
      <c r="N1252" s="76"/>
      <c r="O1252" s="76"/>
      <c r="P1252" s="76"/>
      <c r="Q1252" s="76"/>
      <c r="R1252" s="76"/>
      <c r="S1252" s="76"/>
      <c r="T1252" s="76"/>
      <c r="U1252" s="76"/>
      <c r="V1252" s="76"/>
      <c r="W1252" s="80"/>
      <c r="X1252" s="69"/>
      <c r="Y1252" s="25"/>
      <c r="Z1252" s="25"/>
      <c r="AA1252" s="8"/>
      <c r="AB1252" s="28"/>
      <c r="AC1252" s="23"/>
      <c r="AD1252" s="8"/>
      <c r="AE1252" s="8"/>
      <c r="AF1252" s="25"/>
      <c r="AG1252" s="6"/>
      <c r="AH1252" s="23"/>
      <c r="AI1252" s="173"/>
      <c r="AJ1252" s="26"/>
      <c r="AK1252" s="23"/>
      <c r="AL1252" s="25"/>
      <c r="AM1252" s="6"/>
      <c r="AN1252" s="23"/>
      <c r="AO1252" s="247"/>
      <c r="AP1252" s="243" t="str">
        <f>IF(AD1252="UI",VLOOKUP(AB1252,'Convert Internation Units'!$A$2:$D$33,4,FALSE),IF(AB1252="Penethamate hydroiodide",0.63,IF(AB1252="Benzylpenicillin Procaine /
 Benzathine Penicillin",0.61,IF(AB1252="Benzathine Penicillin",0.61,IF(AB1252="Procaine benzylpenicillin",0.61,IF(AB1252=Prodrug!E1249,Prodrug!E1249,Prodrug!E1249))))))</f>
        <v/>
      </c>
      <c r="AQ1252" s="240" t="str">
        <f>IFERROR((((Calculations!C1249*Calculations!G1249)/Calculations!E1249)*'Data Entry'!X1252),"")</f>
        <v/>
      </c>
      <c r="AR1252" s="141" t="str">
        <f>IFERROR(VLOOKUP(AB1252,Lists!$P$2:$Q$182,2,0),"")</f>
        <v/>
      </c>
      <c r="AS1252" s="143" t="str">
        <f>IF(AI1252="UI",VLOOKUP(AG1252,'Convert Internation Units'!$A$2:$D$33,4,FALSE),IF(AG1252="Penethamate hydroiodide",0.63,IF(AG1252="Benzylpenicillin Procaine /
 Benzathine Penicillin",0.61,IF(AG1252="Benzathine Penicillin",0.61,IF(AG1252="Procaine benzylpenicillin",0.61,IF(AG1252=Prodrug!F1249,Prodrug!F1249,Prodrug!F1249))))))</f>
        <v/>
      </c>
      <c r="AT1252" s="240" t="str">
        <f>IFERROR((((Calculations!K1249*Calculations!G1249)/Calculations!E1249)*'Data Entry'!X1252),"")</f>
        <v/>
      </c>
      <c r="AU1252" s="146" t="str">
        <f>IFERROR(VLOOKUP(AG1252,Lists!$P$2:$Q$182,2,0),"")</f>
        <v/>
      </c>
      <c r="AV1252" s="143" t="str">
        <f>IF(AL1252="UI",VLOOKUP(AJ1252,'Convert Internation Units'!$A$2:$D$33,4,FALSE),IF(AJ1252="Penethamate hydroiodide",0.63,IF(AJ1252="Benzylpenicillin Procaine /
 Benzathine Penicillin",0.61,IF(AJ1252="Benzathine Penicillin",0.61,IF(AJ1252="Procaine benzylpenicillin",0.61,IF(AJ1252=Prodrug!G1249,Prodrug!G1249,Prodrug!G1249))))))</f>
        <v/>
      </c>
      <c r="AW1252" s="240" t="str">
        <f>IFERROR((((Calculations!O1249*Calculations!G1249)/Calculations!E1249)*'Data Entry'!X1252),"")</f>
        <v/>
      </c>
      <c r="AX1252" s="146" t="str">
        <f>IFERROR(VLOOKUP(AJ1252,Lists!$P$2:$Q$182,2,0),"")</f>
        <v/>
      </c>
      <c r="AY1252" s="143" t="str">
        <f>IF(AO1252="UI",VLOOKUP(AM1252,'Convert Internation Units'!$A$2:$D$33,4,FALSE),IF(AM1252="Penethamate hydroiodide",0.63,IF(AM1252="Benzylpenicillin Procaine /
 Benzathine Penicillin",0.61,IF(AM1252="Benzathine Penicillin",0.61,IF(AM1252="Procaine benzylpenicillin",0.61,IF(AM1252=Prodrug!H1249,Prodrug!H1249,Prodrug!H1249))))))</f>
        <v/>
      </c>
      <c r="AZ1252" s="240" t="str">
        <f>IFERROR((((Calculations!S1249*Calculations!G1249)/Calculations!E1249)*'Data Entry'!X1252),"")</f>
        <v/>
      </c>
      <c r="BA1252" s="146" t="str">
        <f>IFERROR(VLOOKUP(AM1252,Lists!$P$2:$Q$182,2,0),"")</f>
        <v/>
      </c>
    </row>
    <row r="1253" spans="1:53" s="5" customFormat="1">
      <c r="A1253" s="116">
        <v>1247</v>
      </c>
      <c r="B1253" s="232"/>
      <c r="C1253" s="105"/>
      <c r="D1253" s="105"/>
      <c r="E1253" s="105"/>
      <c r="F1253" s="106"/>
      <c r="G1253" s="107"/>
      <c r="H1253" s="107"/>
      <c r="I1253" s="108"/>
      <c r="J1253" s="110"/>
      <c r="K1253" s="110"/>
      <c r="L1253" s="110"/>
      <c r="M1253" s="110"/>
      <c r="N1253" s="110"/>
      <c r="O1253" s="110"/>
      <c r="P1253" s="110"/>
      <c r="Q1253" s="110"/>
      <c r="R1253" s="110"/>
      <c r="S1253" s="110"/>
      <c r="T1253" s="110"/>
      <c r="U1253" s="110"/>
      <c r="V1253" s="110"/>
      <c r="W1253" s="109"/>
      <c r="X1253" s="111"/>
      <c r="Y1253" s="112"/>
      <c r="Z1253" s="112"/>
      <c r="AA1253" s="113"/>
      <c r="AB1253" s="114"/>
      <c r="AC1253" s="115"/>
      <c r="AD1253" s="113"/>
      <c r="AE1253" s="113"/>
      <c r="AF1253" s="112"/>
      <c r="AG1253" s="116"/>
      <c r="AH1253" s="115"/>
      <c r="AI1253" s="174"/>
      <c r="AJ1253" s="104"/>
      <c r="AK1253" s="115"/>
      <c r="AL1253" s="112"/>
      <c r="AM1253" s="116"/>
      <c r="AN1253" s="115"/>
      <c r="AO1253" s="248"/>
      <c r="AP1253" s="242" t="str">
        <f>IF(AD1253="UI",VLOOKUP(AB1253,'Convert Internation Units'!$A$2:$D$33,4,FALSE),IF(AB1253="Penethamate hydroiodide",0.63,IF(AB1253="Benzylpenicillin Procaine /
 Benzathine Penicillin",0.61,IF(AB1253="Benzathine Penicillin",0.61,IF(AB1253="Procaine benzylpenicillin",0.61,IF(AB1253=Prodrug!E1250,Prodrug!E1250,Prodrug!E1250))))))</f>
        <v/>
      </c>
      <c r="AQ1253" s="239" t="str">
        <f>IFERROR((((Calculations!C1250*Calculations!G1250)/Calculations!E1250)*'Data Entry'!X1253),"")</f>
        <v/>
      </c>
      <c r="AR1253" s="234" t="str">
        <f>IFERROR(VLOOKUP(AB1253,Lists!$P$2:$Q$182,2,0),"")</f>
        <v/>
      </c>
      <c r="AS1253" s="233" t="str">
        <f>IF(AI1253="UI",VLOOKUP(AG1253,'Convert Internation Units'!$A$2:$D$33,4,FALSE),IF(AG1253="Penethamate hydroiodide",0.63,IF(AG1253="Benzylpenicillin Procaine /
 Benzathine Penicillin",0.61,IF(AG1253="Benzathine Penicillin",0.61,IF(AG1253="Procaine benzylpenicillin",0.61,IF(AG1253=Prodrug!F1250,Prodrug!F1250,Prodrug!F1250))))))</f>
        <v/>
      </c>
      <c r="AT1253" s="239" t="str">
        <f>IFERROR((((Calculations!K1250*Calculations!G1250)/Calculations!E1250)*'Data Entry'!X1253),"")</f>
        <v/>
      </c>
      <c r="AU1253" s="235" t="str">
        <f>IFERROR(VLOOKUP(AG1253,Lists!$P$2:$Q$182,2,0),"")</f>
        <v/>
      </c>
      <c r="AV1253" s="233" t="str">
        <f>IF(AL1253="UI",VLOOKUP(AJ1253,'Convert Internation Units'!$A$2:$D$33,4,FALSE),IF(AJ1253="Penethamate hydroiodide",0.63,IF(AJ1253="Benzylpenicillin Procaine /
 Benzathine Penicillin",0.61,IF(AJ1253="Benzathine Penicillin",0.61,IF(AJ1253="Procaine benzylpenicillin",0.61,IF(AJ1253=Prodrug!G1250,Prodrug!G1250,Prodrug!G1250))))))</f>
        <v/>
      </c>
      <c r="AW1253" s="239" t="str">
        <f>IFERROR((((Calculations!O1250*Calculations!G1250)/Calculations!E1250)*'Data Entry'!X1253),"")</f>
        <v/>
      </c>
      <c r="AX1253" s="235" t="str">
        <f>IFERROR(VLOOKUP(AJ1253,Lists!$P$2:$Q$182,2,0),"")</f>
        <v/>
      </c>
      <c r="AY1253" s="233" t="str">
        <f>IF(AO1253="UI",VLOOKUP(AM1253,'Convert Internation Units'!$A$2:$D$33,4,FALSE),IF(AM1253="Penethamate hydroiodide",0.63,IF(AM1253="Benzylpenicillin Procaine /
 Benzathine Penicillin",0.61,IF(AM1253="Benzathine Penicillin",0.61,IF(AM1253="Procaine benzylpenicillin",0.61,IF(AM1253=Prodrug!H1250,Prodrug!H1250,Prodrug!H1250))))))</f>
        <v/>
      </c>
      <c r="AZ1253" s="239" t="str">
        <f>IFERROR((((Calculations!S1250*Calculations!G1250)/Calculations!E1250)*'Data Entry'!X1253),"")</f>
        <v/>
      </c>
      <c r="BA1253" s="235" t="str">
        <f>IFERROR(VLOOKUP(AM1253,Lists!$P$2:$Q$182,2,0),"")</f>
        <v/>
      </c>
    </row>
    <row r="1254" spans="1:53" s="5" customFormat="1">
      <c r="A1254" s="6">
        <v>1248</v>
      </c>
      <c r="B1254" s="231"/>
      <c r="C1254" s="7"/>
      <c r="D1254" s="7"/>
      <c r="E1254" s="7"/>
      <c r="F1254" s="67"/>
      <c r="G1254" s="79"/>
      <c r="H1254" s="79"/>
      <c r="I1254" s="75"/>
      <c r="J1254" s="76"/>
      <c r="K1254" s="76"/>
      <c r="L1254" s="76"/>
      <c r="M1254" s="76"/>
      <c r="N1254" s="76"/>
      <c r="O1254" s="76"/>
      <c r="P1254" s="76"/>
      <c r="Q1254" s="76"/>
      <c r="R1254" s="76"/>
      <c r="S1254" s="76"/>
      <c r="T1254" s="76"/>
      <c r="U1254" s="76"/>
      <c r="V1254" s="76"/>
      <c r="W1254" s="80"/>
      <c r="X1254" s="69"/>
      <c r="Y1254" s="25"/>
      <c r="Z1254" s="25"/>
      <c r="AA1254" s="8"/>
      <c r="AB1254" s="28"/>
      <c r="AC1254" s="23"/>
      <c r="AD1254" s="8"/>
      <c r="AE1254" s="8"/>
      <c r="AF1254" s="25"/>
      <c r="AG1254" s="6"/>
      <c r="AH1254" s="23"/>
      <c r="AI1254" s="173"/>
      <c r="AJ1254" s="26"/>
      <c r="AK1254" s="23"/>
      <c r="AL1254" s="25"/>
      <c r="AM1254" s="6"/>
      <c r="AN1254" s="23"/>
      <c r="AO1254" s="247"/>
      <c r="AP1254" s="243" t="str">
        <f>IF(AD1254="UI",VLOOKUP(AB1254,'Convert Internation Units'!$A$2:$D$33,4,FALSE),IF(AB1254="Penethamate hydroiodide",0.63,IF(AB1254="Benzylpenicillin Procaine /
 Benzathine Penicillin",0.61,IF(AB1254="Benzathine Penicillin",0.61,IF(AB1254="Procaine benzylpenicillin",0.61,IF(AB1254=Prodrug!E1251,Prodrug!E1251,Prodrug!E1251))))))</f>
        <v/>
      </c>
      <c r="AQ1254" s="240" t="str">
        <f>IFERROR((((Calculations!C1251*Calculations!G1251)/Calculations!E1251)*'Data Entry'!X1254),"")</f>
        <v/>
      </c>
      <c r="AR1254" s="141" t="str">
        <f>IFERROR(VLOOKUP(AB1254,Lists!$P$2:$Q$182,2,0),"")</f>
        <v/>
      </c>
      <c r="AS1254" s="143" t="str">
        <f>IF(AI1254="UI",VLOOKUP(AG1254,'Convert Internation Units'!$A$2:$D$33,4,FALSE),IF(AG1254="Penethamate hydroiodide",0.63,IF(AG1254="Benzylpenicillin Procaine /
 Benzathine Penicillin",0.61,IF(AG1254="Benzathine Penicillin",0.61,IF(AG1254="Procaine benzylpenicillin",0.61,IF(AG1254=Prodrug!F1251,Prodrug!F1251,Prodrug!F1251))))))</f>
        <v/>
      </c>
      <c r="AT1254" s="240" t="str">
        <f>IFERROR((((Calculations!K1251*Calculations!G1251)/Calculations!E1251)*'Data Entry'!X1254),"")</f>
        <v/>
      </c>
      <c r="AU1254" s="146" t="str">
        <f>IFERROR(VLOOKUP(AG1254,Lists!$P$2:$Q$182,2,0),"")</f>
        <v/>
      </c>
      <c r="AV1254" s="143" t="str">
        <f>IF(AL1254="UI",VLOOKUP(AJ1254,'Convert Internation Units'!$A$2:$D$33,4,FALSE),IF(AJ1254="Penethamate hydroiodide",0.63,IF(AJ1254="Benzylpenicillin Procaine /
 Benzathine Penicillin",0.61,IF(AJ1254="Benzathine Penicillin",0.61,IF(AJ1254="Procaine benzylpenicillin",0.61,IF(AJ1254=Prodrug!G1251,Prodrug!G1251,Prodrug!G1251))))))</f>
        <v/>
      </c>
      <c r="AW1254" s="240" t="str">
        <f>IFERROR((((Calculations!O1251*Calculations!G1251)/Calculations!E1251)*'Data Entry'!X1254),"")</f>
        <v/>
      </c>
      <c r="AX1254" s="146" t="str">
        <f>IFERROR(VLOOKUP(AJ1254,Lists!$P$2:$Q$182,2,0),"")</f>
        <v/>
      </c>
      <c r="AY1254" s="143" t="str">
        <f>IF(AO1254="UI",VLOOKUP(AM1254,'Convert Internation Units'!$A$2:$D$33,4,FALSE),IF(AM1254="Penethamate hydroiodide",0.63,IF(AM1254="Benzylpenicillin Procaine /
 Benzathine Penicillin",0.61,IF(AM1254="Benzathine Penicillin",0.61,IF(AM1254="Procaine benzylpenicillin",0.61,IF(AM1254=Prodrug!H1251,Prodrug!H1251,Prodrug!H1251))))))</f>
        <v/>
      </c>
      <c r="AZ1254" s="240" t="str">
        <f>IFERROR((((Calculations!S1251*Calculations!G1251)/Calculations!E1251)*'Data Entry'!X1254),"")</f>
        <v/>
      </c>
      <c r="BA1254" s="146" t="str">
        <f>IFERROR(VLOOKUP(AM1254,Lists!$P$2:$Q$182,2,0),"")</f>
        <v/>
      </c>
    </row>
    <row r="1255" spans="1:53" s="5" customFormat="1">
      <c r="A1255" s="116">
        <v>1249</v>
      </c>
      <c r="B1255" s="232"/>
      <c r="C1255" s="105"/>
      <c r="D1255" s="105"/>
      <c r="E1255" s="105"/>
      <c r="F1255" s="106"/>
      <c r="G1255" s="107"/>
      <c r="H1255" s="107"/>
      <c r="I1255" s="108"/>
      <c r="J1255" s="110"/>
      <c r="K1255" s="110"/>
      <c r="L1255" s="110"/>
      <c r="M1255" s="110"/>
      <c r="N1255" s="110"/>
      <c r="O1255" s="110"/>
      <c r="P1255" s="110"/>
      <c r="Q1255" s="110"/>
      <c r="R1255" s="110"/>
      <c r="S1255" s="110"/>
      <c r="T1255" s="110"/>
      <c r="U1255" s="110"/>
      <c r="V1255" s="110"/>
      <c r="W1255" s="109"/>
      <c r="X1255" s="111"/>
      <c r="Y1255" s="112"/>
      <c r="Z1255" s="112"/>
      <c r="AA1255" s="113"/>
      <c r="AB1255" s="114"/>
      <c r="AC1255" s="115"/>
      <c r="AD1255" s="113"/>
      <c r="AE1255" s="113"/>
      <c r="AF1255" s="112"/>
      <c r="AG1255" s="116"/>
      <c r="AH1255" s="115"/>
      <c r="AI1255" s="174"/>
      <c r="AJ1255" s="104"/>
      <c r="AK1255" s="115"/>
      <c r="AL1255" s="112"/>
      <c r="AM1255" s="116"/>
      <c r="AN1255" s="115"/>
      <c r="AO1255" s="248"/>
      <c r="AP1255" s="242" t="str">
        <f>IF(AD1255="UI",VLOOKUP(AB1255,'Convert Internation Units'!$A$2:$D$33,4,FALSE),IF(AB1255="Penethamate hydroiodide",0.63,IF(AB1255="Benzylpenicillin Procaine /
 Benzathine Penicillin",0.61,IF(AB1255="Benzathine Penicillin",0.61,IF(AB1255="Procaine benzylpenicillin",0.61,IF(AB1255=Prodrug!E1252,Prodrug!E1252,Prodrug!E1252))))))</f>
        <v/>
      </c>
      <c r="AQ1255" s="239" t="str">
        <f>IFERROR((((Calculations!C1252*Calculations!G1252)/Calculations!E1252)*'Data Entry'!X1255),"")</f>
        <v/>
      </c>
      <c r="AR1255" s="234" t="str">
        <f>IFERROR(VLOOKUP(AB1255,Lists!$P$2:$Q$182,2,0),"")</f>
        <v/>
      </c>
      <c r="AS1255" s="233" t="str">
        <f>IF(AI1255="UI",VLOOKUP(AG1255,'Convert Internation Units'!$A$2:$D$33,4,FALSE),IF(AG1255="Penethamate hydroiodide",0.63,IF(AG1255="Benzylpenicillin Procaine /
 Benzathine Penicillin",0.61,IF(AG1255="Benzathine Penicillin",0.61,IF(AG1255="Procaine benzylpenicillin",0.61,IF(AG1255=Prodrug!F1252,Prodrug!F1252,Prodrug!F1252))))))</f>
        <v/>
      </c>
      <c r="AT1255" s="239" t="str">
        <f>IFERROR((((Calculations!K1252*Calculations!G1252)/Calculations!E1252)*'Data Entry'!X1255),"")</f>
        <v/>
      </c>
      <c r="AU1255" s="235" t="str">
        <f>IFERROR(VLOOKUP(AG1255,Lists!$P$2:$Q$182,2,0),"")</f>
        <v/>
      </c>
      <c r="AV1255" s="233" t="str">
        <f>IF(AL1255="UI",VLOOKUP(AJ1255,'Convert Internation Units'!$A$2:$D$33,4,FALSE),IF(AJ1255="Penethamate hydroiodide",0.63,IF(AJ1255="Benzylpenicillin Procaine /
 Benzathine Penicillin",0.61,IF(AJ1255="Benzathine Penicillin",0.61,IF(AJ1255="Procaine benzylpenicillin",0.61,IF(AJ1255=Prodrug!G1252,Prodrug!G1252,Prodrug!G1252))))))</f>
        <v/>
      </c>
      <c r="AW1255" s="239" t="str">
        <f>IFERROR((((Calculations!O1252*Calculations!G1252)/Calculations!E1252)*'Data Entry'!X1255),"")</f>
        <v/>
      </c>
      <c r="AX1255" s="235" t="str">
        <f>IFERROR(VLOOKUP(AJ1255,Lists!$P$2:$Q$182,2,0),"")</f>
        <v/>
      </c>
      <c r="AY1255" s="233" t="str">
        <f>IF(AO1255="UI",VLOOKUP(AM1255,'Convert Internation Units'!$A$2:$D$33,4,FALSE),IF(AM1255="Penethamate hydroiodide",0.63,IF(AM1255="Benzylpenicillin Procaine /
 Benzathine Penicillin",0.61,IF(AM1255="Benzathine Penicillin",0.61,IF(AM1255="Procaine benzylpenicillin",0.61,IF(AM1255=Prodrug!H1252,Prodrug!H1252,Prodrug!H1252))))))</f>
        <v/>
      </c>
      <c r="AZ1255" s="239" t="str">
        <f>IFERROR((((Calculations!S1252*Calculations!G1252)/Calculations!E1252)*'Data Entry'!X1255),"")</f>
        <v/>
      </c>
      <c r="BA1255" s="235" t="str">
        <f>IFERROR(VLOOKUP(AM1255,Lists!$P$2:$Q$182,2,0),"")</f>
        <v/>
      </c>
    </row>
    <row r="1256" spans="1:53" s="5" customFormat="1">
      <c r="A1256" s="6">
        <v>1250</v>
      </c>
      <c r="B1256" s="231"/>
      <c r="C1256" s="7"/>
      <c r="D1256" s="7"/>
      <c r="E1256" s="7"/>
      <c r="F1256" s="67"/>
      <c r="G1256" s="79"/>
      <c r="H1256" s="79"/>
      <c r="I1256" s="75"/>
      <c r="J1256" s="76"/>
      <c r="K1256" s="76"/>
      <c r="L1256" s="76"/>
      <c r="M1256" s="76"/>
      <c r="N1256" s="76"/>
      <c r="O1256" s="76"/>
      <c r="P1256" s="76"/>
      <c r="Q1256" s="76"/>
      <c r="R1256" s="76"/>
      <c r="S1256" s="76"/>
      <c r="T1256" s="76"/>
      <c r="U1256" s="76"/>
      <c r="V1256" s="76"/>
      <c r="W1256" s="80"/>
      <c r="X1256" s="69"/>
      <c r="Y1256" s="25"/>
      <c r="Z1256" s="25"/>
      <c r="AA1256" s="8"/>
      <c r="AB1256" s="28"/>
      <c r="AC1256" s="23"/>
      <c r="AD1256" s="8"/>
      <c r="AE1256" s="8"/>
      <c r="AF1256" s="25"/>
      <c r="AG1256" s="6"/>
      <c r="AH1256" s="23"/>
      <c r="AI1256" s="173"/>
      <c r="AJ1256" s="26"/>
      <c r="AK1256" s="23"/>
      <c r="AL1256" s="25"/>
      <c r="AM1256" s="6"/>
      <c r="AN1256" s="23"/>
      <c r="AO1256" s="247"/>
      <c r="AP1256" s="243" t="str">
        <f>IF(AD1256="UI",VLOOKUP(AB1256,'Convert Internation Units'!$A$2:$D$33,4,FALSE),IF(AB1256="Penethamate hydroiodide",0.63,IF(AB1256="Benzylpenicillin Procaine /
 Benzathine Penicillin",0.61,IF(AB1256="Benzathine Penicillin",0.61,IF(AB1256="Procaine benzylpenicillin",0.61,IF(AB1256=Prodrug!E1253,Prodrug!E1253,Prodrug!E1253))))))</f>
        <v/>
      </c>
      <c r="AQ1256" s="240" t="str">
        <f>IFERROR((((Calculations!C1253*Calculations!G1253)/Calculations!E1253)*'Data Entry'!X1256),"")</f>
        <v/>
      </c>
      <c r="AR1256" s="141" t="str">
        <f>IFERROR(VLOOKUP(AB1256,Lists!$P$2:$Q$182,2,0),"")</f>
        <v/>
      </c>
      <c r="AS1256" s="143" t="str">
        <f>IF(AI1256="UI",VLOOKUP(AG1256,'Convert Internation Units'!$A$2:$D$33,4,FALSE),IF(AG1256="Penethamate hydroiodide",0.63,IF(AG1256="Benzylpenicillin Procaine /
 Benzathine Penicillin",0.61,IF(AG1256="Benzathine Penicillin",0.61,IF(AG1256="Procaine benzylpenicillin",0.61,IF(AG1256=Prodrug!F1253,Prodrug!F1253,Prodrug!F1253))))))</f>
        <v/>
      </c>
      <c r="AT1256" s="240" t="str">
        <f>IFERROR((((Calculations!K1253*Calculations!G1253)/Calculations!E1253)*'Data Entry'!X1256),"")</f>
        <v/>
      </c>
      <c r="AU1256" s="146" t="str">
        <f>IFERROR(VLOOKUP(AG1256,Lists!$P$2:$Q$182,2,0),"")</f>
        <v/>
      </c>
      <c r="AV1256" s="143" t="str">
        <f>IF(AL1256="UI",VLOOKUP(AJ1256,'Convert Internation Units'!$A$2:$D$33,4,FALSE),IF(AJ1256="Penethamate hydroiodide",0.63,IF(AJ1256="Benzylpenicillin Procaine /
 Benzathine Penicillin",0.61,IF(AJ1256="Benzathine Penicillin",0.61,IF(AJ1256="Procaine benzylpenicillin",0.61,IF(AJ1256=Prodrug!G1253,Prodrug!G1253,Prodrug!G1253))))))</f>
        <v/>
      </c>
      <c r="AW1256" s="240" t="str">
        <f>IFERROR((((Calculations!O1253*Calculations!G1253)/Calculations!E1253)*'Data Entry'!X1256),"")</f>
        <v/>
      </c>
      <c r="AX1256" s="146" t="str">
        <f>IFERROR(VLOOKUP(AJ1256,Lists!$P$2:$Q$182,2,0),"")</f>
        <v/>
      </c>
      <c r="AY1256" s="143" t="str">
        <f>IF(AO1256="UI",VLOOKUP(AM1256,'Convert Internation Units'!$A$2:$D$33,4,FALSE),IF(AM1256="Penethamate hydroiodide",0.63,IF(AM1256="Benzylpenicillin Procaine /
 Benzathine Penicillin",0.61,IF(AM1256="Benzathine Penicillin",0.61,IF(AM1256="Procaine benzylpenicillin",0.61,IF(AM1256=Prodrug!H1253,Prodrug!H1253,Prodrug!H1253))))))</f>
        <v/>
      </c>
      <c r="AZ1256" s="240" t="str">
        <f>IFERROR((((Calculations!S1253*Calculations!G1253)/Calculations!E1253)*'Data Entry'!X1256),"")</f>
        <v/>
      </c>
      <c r="BA1256" s="146" t="str">
        <f>IFERROR(VLOOKUP(AM1256,Lists!$P$2:$Q$182,2,0),"")</f>
        <v/>
      </c>
    </row>
    <row r="1257" spans="1:53" s="5" customFormat="1">
      <c r="A1257" s="116">
        <v>1251</v>
      </c>
      <c r="B1257" s="232"/>
      <c r="C1257" s="105"/>
      <c r="D1257" s="105"/>
      <c r="E1257" s="105"/>
      <c r="F1257" s="106"/>
      <c r="G1257" s="107"/>
      <c r="H1257" s="107"/>
      <c r="I1257" s="108"/>
      <c r="J1257" s="110"/>
      <c r="K1257" s="110"/>
      <c r="L1257" s="110"/>
      <c r="M1257" s="110"/>
      <c r="N1257" s="110"/>
      <c r="O1257" s="110"/>
      <c r="P1257" s="110"/>
      <c r="Q1257" s="110"/>
      <c r="R1257" s="110"/>
      <c r="S1257" s="110"/>
      <c r="T1257" s="110"/>
      <c r="U1257" s="110"/>
      <c r="V1257" s="110"/>
      <c r="W1257" s="109"/>
      <c r="X1257" s="111"/>
      <c r="Y1257" s="112"/>
      <c r="Z1257" s="112"/>
      <c r="AA1257" s="113"/>
      <c r="AB1257" s="114"/>
      <c r="AC1257" s="115"/>
      <c r="AD1257" s="113"/>
      <c r="AE1257" s="113"/>
      <c r="AF1257" s="112"/>
      <c r="AG1257" s="116"/>
      <c r="AH1257" s="115"/>
      <c r="AI1257" s="174"/>
      <c r="AJ1257" s="104"/>
      <c r="AK1257" s="115"/>
      <c r="AL1257" s="112"/>
      <c r="AM1257" s="116"/>
      <c r="AN1257" s="115"/>
      <c r="AO1257" s="248"/>
      <c r="AP1257" s="242" t="str">
        <f>IF(AD1257="UI",VLOOKUP(AB1257,'Convert Internation Units'!$A$2:$D$33,4,FALSE),IF(AB1257="Penethamate hydroiodide",0.63,IF(AB1257="Benzylpenicillin Procaine /
 Benzathine Penicillin",0.61,IF(AB1257="Benzathine Penicillin",0.61,IF(AB1257="Procaine benzylpenicillin",0.61,IF(AB1257=Prodrug!E1254,Prodrug!E1254,Prodrug!E1254))))))</f>
        <v/>
      </c>
      <c r="AQ1257" s="239" t="str">
        <f>IFERROR((((Calculations!C1254*Calculations!G1254)/Calculations!E1254)*'Data Entry'!X1257),"")</f>
        <v/>
      </c>
      <c r="AR1257" s="234" t="str">
        <f>IFERROR(VLOOKUP(AB1257,Lists!$P$2:$Q$182,2,0),"")</f>
        <v/>
      </c>
      <c r="AS1257" s="233" t="str">
        <f>IF(AI1257="UI",VLOOKUP(AG1257,'Convert Internation Units'!$A$2:$D$33,4,FALSE),IF(AG1257="Penethamate hydroiodide",0.63,IF(AG1257="Benzylpenicillin Procaine /
 Benzathine Penicillin",0.61,IF(AG1257="Benzathine Penicillin",0.61,IF(AG1257="Procaine benzylpenicillin",0.61,IF(AG1257=Prodrug!F1254,Prodrug!F1254,Prodrug!F1254))))))</f>
        <v/>
      </c>
      <c r="AT1257" s="239" t="str">
        <f>IFERROR((((Calculations!K1254*Calculations!G1254)/Calculations!E1254)*'Data Entry'!X1257),"")</f>
        <v/>
      </c>
      <c r="AU1257" s="235" t="str">
        <f>IFERROR(VLOOKUP(AG1257,Lists!$P$2:$Q$182,2,0),"")</f>
        <v/>
      </c>
      <c r="AV1257" s="233" t="str">
        <f>IF(AL1257="UI",VLOOKUP(AJ1257,'Convert Internation Units'!$A$2:$D$33,4,FALSE),IF(AJ1257="Penethamate hydroiodide",0.63,IF(AJ1257="Benzylpenicillin Procaine /
 Benzathine Penicillin",0.61,IF(AJ1257="Benzathine Penicillin",0.61,IF(AJ1257="Procaine benzylpenicillin",0.61,IF(AJ1257=Prodrug!G1254,Prodrug!G1254,Prodrug!G1254))))))</f>
        <v/>
      </c>
      <c r="AW1257" s="239" t="str">
        <f>IFERROR((((Calculations!O1254*Calculations!G1254)/Calculations!E1254)*'Data Entry'!X1257),"")</f>
        <v/>
      </c>
      <c r="AX1257" s="235" t="str">
        <f>IFERROR(VLOOKUP(AJ1257,Lists!$P$2:$Q$182,2,0),"")</f>
        <v/>
      </c>
      <c r="AY1257" s="233" t="str">
        <f>IF(AO1257="UI",VLOOKUP(AM1257,'Convert Internation Units'!$A$2:$D$33,4,FALSE),IF(AM1257="Penethamate hydroiodide",0.63,IF(AM1257="Benzylpenicillin Procaine /
 Benzathine Penicillin",0.61,IF(AM1257="Benzathine Penicillin",0.61,IF(AM1257="Procaine benzylpenicillin",0.61,IF(AM1257=Prodrug!H1254,Prodrug!H1254,Prodrug!H1254))))))</f>
        <v/>
      </c>
      <c r="AZ1257" s="239" t="str">
        <f>IFERROR((((Calculations!S1254*Calculations!G1254)/Calculations!E1254)*'Data Entry'!X1257),"")</f>
        <v/>
      </c>
      <c r="BA1257" s="235" t="str">
        <f>IFERROR(VLOOKUP(AM1257,Lists!$P$2:$Q$182,2,0),"")</f>
        <v/>
      </c>
    </row>
    <row r="1258" spans="1:53" s="5" customFormat="1">
      <c r="A1258" s="6">
        <v>1252</v>
      </c>
      <c r="B1258" s="231"/>
      <c r="C1258" s="7"/>
      <c r="D1258" s="7"/>
      <c r="E1258" s="7"/>
      <c r="F1258" s="67"/>
      <c r="G1258" s="79"/>
      <c r="H1258" s="79"/>
      <c r="I1258" s="75"/>
      <c r="J1258" s="76"/>
      <c r="K1258" s="76"/>
      <c r="L1258" s="76"/>
      <c r="M1258" s="76"/>
      <c r="N1258" s="76"/>
      <c r="O1258" s="76"/>
      <c r="P1258" s="76"/>
      <c r="Q1258" s="76"/>
      <c r="R1258" s="76"/>
      <c r="S1258" s="76"/>
      <c r="T1258" s="76"/>
      <c r="U1258" s="76"/>
      <c r="V1258" s="76"/>
      <c r="W1258" s="80"/>
      <c r="X1258" s="69"/>
      <c r="Y1258" s="25"/>
      <c r="Z1258" s="25"/>
      <c r="AA1258" s="8"/>
      <c r="AB1258" s="28"/>
      <c r="AC1258" s="23"/>
      <c r="AD1258" s="8"/>
      <c r="AE1258" s="8"/>
      <c r="AF1258" s="25"/>
      <c r="AG1258" s="6"/>
      <c r="AH1258" s="23"/>
      <c r="AI1258" s="173"/>
      <c r="AJ1258" s="26"/>
      <c r="AK1258" s="23"/>
      <c r="AL1258" s="25"/>
      <c r="AM1258" s="6"/>
      <c r="AN1258" s="23"/>
      <c r="AO1258" s="247"/>
      <c r="AP1258" s="243" t="str">
        <f>IF(AD1258="UI",VLOOKUP(AB1258,'Convert Internation Units'!$A$2:$D$33,4,FALSE),IF(AB1258="Penethamate hydroiodide",0.63,IF(AB1258="Benzylpenicillin Procaine /
 Benzathine Penicillin",0.61,IF(AB1258="Benzathine Penicillin",0.61,IF(AB1258="Procaine benzylpenicillin",0.61,IF(AB1258=Prodrug!E1255,Prodrug!E1255,Prodrug!E1255))))))</f>
        <v/>
      </c>
      <c r="AQ1258" s="240" t="str">
        <f>IFERROR((((Calculations!C1255*Calculations!G1255)/Calculations!E1255)*'Data Entry'!X1258),"")</f>
        <v/>
      </c>
      <c r="AR1258" s="141" t="str">
        <f>IFERROR(VLOOKUP(AB1258,Lists!$P$2:$Q$182,2,0),"")</f>
        <v/>
      </c>
      <c r="AS1258" s="143" t="str">
        <f>IF(AI1258="UI",VLOOKUP(AG1258,'Convert Internation Units'!$A$2:$D$33,4,FALSE),IF(AG1258="Penethamate hydroiodide",0.63,IF(AG1258="Benzylpenicillin Procaine /
 Benzathine Penicillin",0.61,IF(AG1258="Benzathine Penicillin",0.61,IF(AG1258="Procaine benzylpenicillin",0.61,IF(AG1258=Prodrug!F1255,Prodrug!F1255,Prodrug!F1255))))))</f>
        <v/>
      </c>
      <c r="AT1258" s="240" t="str">
        <f>IFERROR((((Calculations!K1255*Calculations!G1255)/Calculations!E1255)*'Data Entry'!X1258),"")</f>
        <v/>
      </c>
      <c r="AU1258" s="146" t="str">
        <f>IFERROR(VLOOKUP(AG1258,Lists!$P$2:$Q$182,2,0),"")</f>
        <v/>
      </c>
      <c r="AV1258" s="143" t="str">
        <f>IF(AL1258="UI",VLOOKUP(AJ1258,'Convert Internation Units'!$A$2:$D$33,4,FALSE),IF(AJ1258="Penethamate hydroiodide",0.63,IF(AJ1258="Benzylpenicillin Procaine /
 Benzathine Penicillin",0.61,IF(AJ1258="Benzathine Penicillin",0.61,IF(AJ1258="Procaine benzylpenicillin",0.61,IF(AJ1258=Prodrug!G1255,Prodrug!G1255,Prodrug!G1255))))))</f>
        <v/>
      </c>
      <c r="AW1258" s="240" t="str">
        <f>IFERROR((((Calculations!O1255*Calculations!G1255)/Calculations!E1255)*'Data Entry'!X1258),"")</f>
        <v/>
      </c>
      <c r="AX1258" s="146" t="str">
        <f>IFERROR(VLOOKUP(AJ1258,Lists!$P$2:$Q$182,2,0),"")</f>
        <v/>
      </c>
      <c r="AY1258" s="143" t="str">
        <f>IF(AO1258="UI",VLOOKUP(AM1258,'Convert Internation Units'!$A$2:$D$33,4,FALSE),IF(AM1258="Penethamate hydroiodide",0.63,IF(AM1258="Benzylpenicillin Procaine /
 Benzathine Penicillin",0.61,IF(AM1258="Benzathine Penicillin",0.61,IF(AM1258="Procaine benzylpenicillin",0.61,IF(AM1258=Prodrug!H1255,Prodrug!H1255,Prodrug!H1255))))))</f>
        <v/>
      </c>
      <c r="AZ1258" s="240" t="str">
        <f>IFERROR((((Calculations!S1255*Calculations!G1255)/Calculations!E1255)*'Data Entry'!X1258),"")</f>
        <v/>
      </c>
      <c r="BA1258" s="146" t="str">
        <f>IFERROR(VLOOKUP(AM1258,Lists!$P$2:$Q$182,2,0),"")</f>
        <v/>
      </c>
    </row>
    <row r="1259" spans="1:53" s="5" customFormat="1">
      <c r="A1259" s="116">
        <v>1253</v>
      </c>
      <c r="B1259" s="232"/>
      <c r="C1259" s="105"/>
      <c r="D1259" s="105"/>
      <c r="E1259" s="105"/>
      <c r="F1259" s="106"/>
      <c r="G1259" s="107"/>
      <c r="H1259" s="107"/>
      <c r="I1259" s="108"/>
      <c r="J1259" s="110"/>
      <c r="K1259" s="110"/>
      <c r="L1259" s="110"/>
      <c r="M1259" s="110"/>
      <c r="N1259" s="110"/>
      <c r="O1259" s="110"/>
      <c r="P1259" s="110"/>
      <c r="Q1259" s="110"/>
      <c r="R1259" s="110"/>
      <c r="S1259" s="110"/>
      <c r="T1259" s="110"/>
      <c r="U1259" s="110"/>
      <c r="V1259" s="110"/>
      <c r="W1259" s="109"/>
      <c r="X1259" s="111"/>
      <c r="Y1259" s="112"/>
      <c r="Z1259" s="112"/>
      <c r="AA1259" s="113"/>
      <c r="AB1259" s="114"/>
      <c r="AC1259" s="115"/>
      <c r="AD1259" s="113"/>
      <c r="AE1259" s="113"/>
      <c r="AF1259" s="112"/>
      <c r="AG1259" s="116"/>
      <c r="AH1259" s="115"/>
      <c r="AI1259" s="174"/>
      <c r="AJ1259" s="104"/>
      <c r="AK1259" s="115"/>
      <c r="AL1259" s="112"/>
      <c r="AM1259" s="116"/>
      <c r="AN1259" s="115"/>
      <c r="AO1259" s="248"/>
      <c r="AP1259" s="242" t="str">
        <f>IF(AD1259="UI",VLOOKUP(AB1259,'Convert Internation Units'!$A$2:$D$33,4,FALSE),IF(AB1259="Penethamate hydroiodide",0.63,IF(AB1259="Benzylpenicillin Procaine /
 Benzathine Penicillin",0.61,IF(AB1259="Benzathine Penicillin",0.61,IF(AB1259="Procaine benzylpenicillin",0.61,IF(AB1259=Prodrug!E1256,Prodrug!E1256,Prodrug!E1256))))))</f>
        <v/>
      </c>
      <c r="AQ1259" s="239" t="str">
        <f>IFERROR((((Calculations!C1256*Calculations!G1256)/Calculations!E1256)*'Data Entry'!X1259),"")</f>
        <v/>
      </c>
      <c r="AR1259" s="234" t="str">
        <f>IFERROR(VLOOKUP(AB1259,Lists!$P$2:$Q$182,2,0),"")</f>
        <v/>
      </c>
      <c r="AS1259" s="233" t="str">
        <f>IF(AI1259="UI",VLOOKUP(AG1259,'Convert Internation Units'!$A$2:$D$33,4,FALSE),IF(AG1259="Penethamate hydroiodide",0.63,IF(AG1259="Benzylpenicillin Procaine /
 Benzathine Penicillin",0.61,IF(AG1259="Benzathine Penicillin",0.61,IF(AG1259="Procaine benzylpenicillin",0.61,IF(AG1259=Prodrug!F1256,Prodrug!F1256,Prodrug!F1256))))))</f>
        <v/>
      </c>
      <c r="AT1259" s="239" t="str">
        <f>IFERROR((((Calculations!K1256*Calculations!G1256)/Calculations!E1256)*'Data Entry'!X1259),"")</f>
        <v/>
      </c>
      <c r="AU1259" s="235" t="str">
        <f>IFERROR(VLOOKUP(AG1259,Lists!$P$2:$Q$182,2,0),"")</f>
        <v/>
      </c>
      <c r="AV1259" s="233" t="str">
        <f>IF(AL1259="UI",VLOOKUP(AJ1259,'Convert Internation Units'!$A$2:$D$33,4,FALSE),IF(AJ1259="Penethamate hydroiodide",0.63,IF(AJ1259="Benzylpenicillin Procaine /
 Benzathine Penicillin",0.61,IF(AJ1259="Benzathine Penicillin",0.61,IF(AJ1259="Procaine benzylpenicillin",0.61,IF(AJ1259=Prodrug!G1256,Prodrug!G1256,Prodrug!G1256))))))</f>
        <v/>
      </c>
      <c r="AW1259" s="239" t="str">
        <f>IFERROR((((Calculations!O1256*Calculations!G1256)/Calculations!E1256)*'Data Entry'!X1259),"")</f>
        <v/>
      </c>
      <c r="AX1259" s="235" t="str">
        <f>IFERROR(VLOOKUP(AJ1259,Lists!$P$2:$Q$182,2,0),"")</f>
        <v/>
      </c>
      <c r="AY1259" s="233" t="str">
        <f>IF(AO1259="UI",VLOOKUP(AM1259,'Convert Internation Units'!$A$2:$D$33,4,FALSE),IF(AM1259="Penethamate hydroiodide",0.63,IF(AM1259="Benzylpenicillin Procaine /
 Benzathine Penicillin",0.61,IF(AM1259="Benzathine Penicillin",0.61,IF(AM1259="Procaine benzylpenicillin",0.61,IF(AM1259=Prodrug!H1256,Prodrug!H1256,Prodrug!H1256))))))</f>
        <v/>
      </c>
      <c r="AZ1259" s="239" t="str">
        <f>IFERROR((((Calculations!S1256*Calculations!G1256)/Calculations!E1256)*'Data Entry'!X1259),"")</f>
        <v/>
      </c>
      <c r="BA1259" s="235" t="str">
        <f>IFERROR(VLOOKUP(AM1259,Lists!$P$2:$Q$182,2,0),"")</f>
        <v/>
      </c>
    </row>
    <row r="1260" spans="1:53" s="5" customFormat="1">
      <c r="A1260" s="6">
        <v>1254</v>
      </c>
      <c r="B1260" s="231"/>
      <c r="C1260" s="7"/>
      <c r="D1260" s="7"/>
      <c r="E1260" s="7"/>
      <c r="F1260" s="67"/>
      <c r="G1260" s="79"/>
      <c r="H1260" s="79"/>
      <c r="I1260" s="75"/>
      <c r="J1260" s="76"/>
      <c r="K1260" s="76"/>
      <c r="L1260" s="76"/>
      <c r="M1260" s="76"/>
      <c r="N1260" s="76"/>
      <c r="O1260" s="76"/>
      <c r="P1260" s="76"/>
      <c r="Q1260" s="76"/>
      <c r="R1260" s="76"/>
      <c r="S1260" s="76"/>
      <c r="T1260" s="76"/>
      <c r="U1260" s="76"/>
      <c r="V1260" s="76"/>
      <c r="W1260" s="80"/>
      <c r="X1260" s="69"/>
      <c r="Y1260" s="25"/>
      <c r="Z1260" s="25"/>
      <c r="AA1260" s="8"/>
      <c r="AB1260" s="28"/>
      <c r="AC1260" s="23"/>
      <c r="AD1260" s="8"/>
      <c r="AE1260" s="8"/>
      <c r="AF1260" s="25"/>
      <c r="AG1260" s="6"/>
      <c r="AH1260" s="23"/>
      <c r="AI1260" s="173"/>
      <c r="AJ1260" s="26"/>
      <c r="AK1260" s="23"/>
      <c r="AL1260" s="25"/>
      <c r="AM1260" s="6"/>
      <c r="AN1260" s="23"/>
      <c r="AO1260" s="247"/>
      <c r="AP1260" s="243" t="str">
        <f>IF(AD1260="UI",VLOOKUP(AB1260,'Convert Internation Units'!$A$2:$D$33,4,FALSE),IF(AB1260="Penethamate hydroiodide",0.63,IF(AB1260="Benzylpenicillin Procaine /
 Benzathine Penicillin",0.61,IF(AB1260="Benzathine Penicillin",0.61,IF(AB1260="Procaine benzylpenicillin",0.61,IF(AB1260=Prodrug!E1257,Prodrug!E1257,Prodrug!E1257))))))</f>
        <v/>
      </c>
      <c r="AQ1260" s="240" t="str">
        <f>IFERROR((((Calculations!C1257*Calculations!G1257)/Calculations!E1257)*'Data Entry'!X1260),"")</f>
        <v/>
      </c>
      <c r="AR1260" s="141" t="str">
        <f>IFERROR(VLOOKUP(AB1260,Lists!$P$2:$Q$182,2,0),"")</f>
        <v/>
      </c>
      <c r="AS1260" s="143" t="str">
        <f>IF(AI1260="UI",VLOOKUP(AG1260,'Convert Internation Units'!$A$2:$D$33,4,FALSE),IF(AG1260="Penethamate hydroiodide",0.63,IF(AG1260="Benzylpenicillin Procaine /
 Benzathine Penicillin",0.61,IF(AG1260="Benzathine Penicillin",0.61,IF(AG1260="Procaine benzylpenicillin",0.61,IF(AG1260=Prodrug!F1257,Prodrug!F1257,Prodrug!F1257))))))</f>
        <v/>
      </c>
      <c r="AT1260" s="240" t="str">
        <f>IFERROR((((Calculations!K1257*Calculations!G1257)/Calculations!E1257)*'Data Entry'!X1260),"")</f>
        <v/>
      </c>
      <c r="AU1260" s="146" t="str">
        <f>IFERROR(VLOOKUP(AG1260,Lists!$P$2:$Q$182,2,0),"")</f>
        <v/>
      </c>
      <c r="AV1260" s="143" t="str">
        <f>IF(AL1260="UI",VLOOKUP(AJ1260,'Convert Internation Units'!$A$2:$D$33,4,FALSE),IF(AJ1260="Penethamate hydroiodide",0.63,IF(AJ1260="Benzylpenicillin Procaine /
 Benzathine Penicillin",0.61,IF(AJ1260="Benzathine Penicillin",0.61,IF(AJ1260="Procaine benzylpenicillin",0.61,IF(AJ1260=Prodrug!G1257,Prodrug!G1257,Prodrug!G1257))))))</f>
        <v/>
      </c>
      <c r="AW1260" s="240" t="str">
        <f>IFERROR((((Calculations!O1257*Calculations!G1257)/Calculations!E1257)*'Data Entry'!X1260),"")</f>
        <v/>
      </c>
      <c r="AX1260" s="146" t="str">
        <f>IFERROR(VLOOKUP(AJ1260,Lists!$P$2:$Q$182,2,0),"")</f>
        <v/>
      </c>
      <c r="AY1260" s="143" t="str">
        <f>IF(AO1260="UI",VLOOKUP(AM1260,'Convert Internation Units'!$A$2:$D$33,4,FALSE),IF(AM1260="Penethamate hydroiodide",0.63,IF(AM1260="Benzylpenicillin Procaine /
 Benzathine Penicillin",0.61,IF(AM1260="Benzathine Penicillin",0.61,IF(AM1260="Procaine benzylpenicillin",0.61,IF(AM1260=Prodrug!H1257,Prodrug!H1257,Prodrug!H1257))))))</f>
        <v/>
      </c>
      <c r="AZ1260" s="240" t="str">
        <f>IFERROR((((Calculations!S1257*Calculations!G1257)/Calculations!E1257)*'Data Entry'!X1260),"")</f>
        <v/>
      </c>
      <c r="BA1260" s="146" t="str">
        <f>IFERROR(VLOOKUP(AM1260,Lists!$P$2:$Q$182,2,0),"")</f>
        <v/>
      </c>
    </row>
    <row r="1261" spans="1:53" s="5" customFormat="1">
      <c r="A1261" s="116">
        <v>1255</v>
      </c>
      <c r="B1261" s="232"/>
      <c r="C1261" s="105"/>
      <c r="D1261" s="105"/>
      <c r="E1261" s="105"/>
      <c r="F1261" s="106"/>
      <c r="G1261" s="107"/>
      <c r="H1261" s="107"/>
      <c r="I1261" s="108"/>
      <c r="J1261" s="110"/>
      <c r="K1261" s="110"/>
      <c r="L1261" s="110"/>
      <c r="M1261" s="110"/>
      <c r="N1261" s="110"/>
      <c r="O1261" s="110"/>
      <c r="P1261" s="110"/>
      <c r="Q1261" s="110"/>
      <c r="R1261" s="110"/>
      <c r="S1261" s="110"/>
      <c r="T1261" s="110"/>
      <c r="U1261" s="110"/>
      <c r="V1261" s="110"/>
      <c r="W1261" s="109"/>
      <c r="X1261" s="111"/>
      <c r="Y1261" s="112"/>
      <c r="Z1261" s="112"/>
      <c r="AA1261" s="113"/>
      <c r="AB1261" s="114"/>
      <c r="AC1261" s="115"/>
      <c r="AD1261" s="113"/>
      <c r="AE1261" s="113"/>
      <c r="AF1261" s="112"/>
      <c r="AG1261" s="116"/>
      <c r="AH1261" s="115"/>
      <c r="AI1261" s="174"/>
      <c r="AJ1261" s="104"/>
      <c r="AK1261" s="115"/>
      <c r="AL1261" s="112"/>
      <c r="AM1261" s="116"/>
      <c r="AN1261" s="115"/>
      <c r="AO1261" s="248"/>
      <c r="AP1261" s="242" t="str">
        <f>IF(AD1261="UI",VLOOKUP(AB1261,'Convert Internation Units'!$A$2:$D$33,4,FALSE),IF(AB1261="Penethamate hydroiodide",0.63,IF(AB1261="Benzylpenicillin Procaine /
 Benzathine Penicillin",0.61,IF(AB1261="Benzathine Penicillin",0.61,IF(AB1261="Procaine benzylpenicillin",0.61,IF(AB1261=Prodrug!E1258,Prodrug!E1258,Prodrug!E1258))))))</f>
        <v/>
      </c>
      <c r="AQ1261" s="239" t="str">
        <f>IFERROR((((Calculations!C1258*Calculations!G1258)/Calculations!E1258)*'Data Entry'!X1261),"")</f>
        <v/>
      </c>
      <c r="AR1261" s="234" t="str">
        <f>IFERROR(VLOOKUP(AB1261,Lists!$P$2:$Q$182,2,0),"")</f>
        <v/>
      </c>
      <c r="AS1261" s="233" t="str">
        <f>IF(AI1261="UI",VLOOKUP(AG1261,'Convert Internation Units'!$A$2:$D$33,4,FALSE),IF(AG1261="Penethamate hydroiodide",0.63,IF(AG1261="Benzylpenicillin Procaine /
 Benzathine Penicillin",0.61,IF(AG1261="Benzathine Penicillin",0.61,IF(AG1261="Procaine benzylpenicillin",0.61,IF(AG1261=Prodrug!F1258,Prodrug!F1258,Prodrug!F1258))))))</f>
        <v/>
      </c>
      <c r="AT1261" s="239" t="str">
        <f>IFERROR((((Calculations!K1258*Calculations!G1258)/Calculations!E1258)*'Data Entry'!X1261),"")</f>
        <v/>
      </c>
      <c r="AU1261" s="235" t="str">
        <f>IFERROR(VLOOKUP(AG1261,Lists!$P$2:$Q$182,2,0),"")</f>
        <v/>
      </c>
      <c r="AV1261" s="233" t="str">
        <f>IF(AL1261="UI",VLOOKUP(AJ1261,'Convert Internation Units'!$A$2:$D$33,4,FALSE),IF(AJ1261="Penethamate hydroiodide",0.63,IF(AJ1261="Benzylpenicillin Procaine /
 Benzathine Penicillin",0.61,IF(AJ1261="Benzathine Penicillin",0.61,IF(AJ1261="Procaine benzylpenicillin",0.61,IF(AJ1261=Prodrug!G1258,Prodrug!G1258,Prodrug!G1258))))))</f>
        <v/>
      </c>
      <c r="AW1261" s="239" t="str">
        <f>IFERROR((((Calculations!O1258*Calculations!G1258)/Calculations!E1258)*'Data Entry'!X1261),"")</f>
        <v/>
      </c>
      <c r="AX1261" s="235" t="str">
        <f>IFERROR(VLOOKUP(AJ1261,Lists!$P$2:$Q$182,2,0),"")</f>
        <v/>
      </c>
      <c r="AY1261" s="233" t="str">
        <f>IF(AO1261="UI",VLOOKUP(AM1261,'Convert Internation Units'!$A$2:$D$33,4,FALSE),IF(AM1261="Penethamate hydroiodide",0.63,IF(AM1261="Benzylpenicillin Procaine /
 Benzathine Penicillin",0.61,IF(AM1261="Benzathine Penicillin",0.61,IF(AM1261="Procaine benzylpenicillin",0.61,IF(AM1261=Prodrug!H1258,Prodrug!H1258,Prodrug!H1258))))))</f>
        <v/>
      </c>
      <c r="AZ1261" s="239" t="str">
        <f>IFERROR((((Calculations!S1258*Calculations!G1258)/Calculations!E1258)*'Data Entry'!X1261),"")</f>
        <v/>
      </c>
      <c r="BA1261" s="235" t="str">
        <f>IFERROR(VLOOKUP(AM1261,Lists!$P$2:$Q$182,2,0),"")</f>
        <v/>
      </c>
    </row>
    <row r="1262" spans="1:53" s="5" customFormat="1">
      <c r="A1262" s="6">
        <v>1256</v>
      </c>
      <c r="B1262" s="231"/>
      <c r="C1262" s="7"/>
      <c r="D1262" s="7"/>
      <c r="E1262" s="7"/>
      <c r="F1262" s="67"/>
      <c r="G1262" s="79"/>
      <c r="H1262" s="79"/>
      <c r="I1262" s="75"/>
      <c r="J1262" s="76"/>
      <c r="K1262" s="76"/>
      <c r="L1262" s="76"/>
      <c r="M1262" s="76"/>
      <c r="N1262" s="76"/>
      <c r="O1262" s="76"/>
      <c r="P1262" s="76"/>
      <c r="Q1262" s="76"/>
      <c r="R1262" s="76"/>
      <c r="S1262" s="76"/>
      <c r="T1262" s="76"/>
      <c r="U1262" s="76"/>
      <c r="V1262" s="76"/>
      <c r="W1262" s="80"/>
      <c r="X1262" s="69"/>
      <c r="Y1262" s="25"/>
      <c r="Z1262" s="25"/>
      <c r="AA1262" s="8"/>
      <c r="AB1262" s="28"/>
      <c r="AC1262" s="23"/>
      <c r="AD1262" s="8"/>
      <c r="AE1262" s="8"/>
      <c r="AF1262" s="25"/>
      <c r="AG1262" s="6"/>
      <c r="AH1262" s="23"/>
      <c r="AI1262" s="173"/>
      <c r="AJ1262" s="26"/>
      <c r="AK1262" s="23"/>
      <c r="AL1262" s="25"/>
      <c r="AM1262" s="6"/>
      <c r="AN1262" s="23"/>
      <c r="AO1262" s="247"/>
      <c r="AP1262" s="243" t="str">
        <f>IF(AD1262="UI",VLOOKUP(AB1262,'Convert Internation Units'!$A$2:$D$33,4,FALSE),IF(AB1262="Penethamate hydroiodide",0.63,IF(AB1262="Benzylpenicillin Procaine /
 Benzathine Penicillin",0.61,IF(AB1262="Benzathine Penicillin",0.61,IF(AB1262="Procaine benzylpenicillin",0.61,IF(AB1262=Prodrug!E1259,Prodrug!E1259,Prodrug!E1259))))))</f>
        <v/>
      </c>
      <c r="AQ1262" s="240" t="str">
        <f>IFERROR((((Calculations!C1259*Calculations!G1259)/Calculations!E1259)*'Data Entry'!X1262),"")</f>
        <v/>
      </c>
      <c r="AR1262" s="141" t="str">
        <f>IFERROR(VLOOKUP(AB1262,Lists!$P$2:$Q$182,2,0),"")</f>
        <v/>
      </c>
      <c r="AS1262" s="143" t="str">
        <f>IF(AI1262="UI",VLOOKUP(AG1262,'Convert Internation Units'!$A$2:$D$33,4,FALSE),IF(AG1262="Penethamate hydroiodide",0.63,IF(AG1262="Benzylpenicillin Procaine /
 Benzathine Penicillin",0.61,IF(AG1262="Benzathine Penicillin",0.61,IF(AG1262="Procaine benzylpenicillin",0.61,IF(AG1262=Prodrug!F1259,Prodrug!F1259,Prodrug!F1259))))))</f>
        <v/>
      </c>
      <c r="AT1262" s="240" t="str">
        <f>IFERROR((((Calculations!K1259*Calculations!G1259)/Calculations!E1259)*'Data Entry'!X1262),"")</f>
        <v/>
      </c>
      <c r="AU1262" s="146" t="str">
        <f>IFERROR(VLOOKUP(AG1262,Lists!$P$2:$Q$182,2,0),"")</f>
        <v/>
      </c>
      <c r="AV1262" s="143" t="str">
        <f>IF(AL1262="UI",VLOOKUP(AJ1262,'Convert Internation Units'!$A$2:$D$33,4,FALSE),IF(AJ1262="Penethamate hydroiodide",0.63,IF(AJ1262="Benzylpenicillin Procaine /
 Benzathine Penicillin",0.61,IF(AJ1262="Benzathine Penicillin",0.61,IF(AJ1262="Procaine benzylpenicillin",0.61,IF(AJ1262=Prodrug!G1259,Prodrug!G1259,Prodrug!G1259))))))</f>
        <v/>
      </c>
      <c r="AW1262" s="240" t="str">
        <f>IFERROR((((Calculations!O1259*Calculations!G1259)/Calculations!E1259)*'Data Entry'!X1262),"")</f>
        <v/>
      </c>
      <c r="AX1262" s="146" t="str">
        <f>IFERROR(VLOOKUP(AJ1262,Lists!$P$2:$Q$182,2,0),"")</f>
        <v/>
      </c>
      <c r="AY1262" s="143" t="str">
        <f>IF(AO1262="UI",VLOOKUP(AM1262,'Convert Internation Units'!$A$2:$D$33,4,FALSE),IF(AM1262="Penethamate hydroiodide",0.63,IF(AM1262="Benzylpenicillin Procaine /
 Benzathine Penicillin",0.61,IF(AM1262="Benzathine Penicillin",0.61,IF(AM1262="Procaine benzylpenicillin",0.61,IF(AM1262=Prodrug!H1259,Prodrug!H1259,Prodrug!H1259))))))</f>
        <v/>
      </c>
      <c r="AZ1262" s="240" t="str">
        <f>IFERROR((((Calculations!S1259*Calculations!G1259)/Calculations!E1259)*'Data Entry'!X1262),"")</f>
        <v/>
      </c>
      <c r="BA1262" s="146" t="str">
        <f>IFERROR(VLOOKUP(AM1262,Lists!$P$2:$Q$182,2,0),"")</f>
        <v/>
      </c>
    </row>
    <row r="1263" spans="1:53" s="5" customFormat="1">
      <c r="A1263" s="116">
        <v>1257</v>
      </c>
      <c r="B1263" s="232"/>
      <c r="C1263" s="105"/>
      <c r="D1263" s="105"/>
      <c r="E1263" s="105"/>
      <c r="F1263" s="106"/>
      <c r="G1263" s="107"/>
      <c r="H1263" s="107"/>
      <c r="I1263" s="108"/>
      <c r="J1263" s="110"/>
      <c r="K1263" s="110"/>
      <c r="L1263" s="110"/>
      <c r="M1263" s="110"/>
      <c r="N1263" s="110"/>
      <c r="O1263" s="110"/>
      <c r="P1263" s="110"/>
      <c r="Q1263" s="110"/>
      <c r="R1263" s="110"/>
      <c r="S1263" s="110"/>
      <c r="T1263" s="110"/>
      <c r="U1263" s="110"/>
      <c r="V1263" s="110"/>
      <c r="W1263" s="109"/>
      <c r="X1263" s="111"/>
      <c r="Y1263" s="112"/>
      <c r="Z1263" s="112"/>
      <c r="AA1263" s="113"/>
      <c r="AB1263" s="114"/>
      <c r="AC1263" s="115"/>
      <c r="AD1263" s="113"/>
      <c r="AE1263" s="113"/>
      <c r="AF1263" s="112"/>
      <c r="AG1263" s="116"/>
      <c r="AH1263" s="115"/>
      <c r="AI1263" s="174"/>
      <c r="AJ1263" s="104"/>
      <c r="AK1263" s="115"/>
      <c r="AL1263" s="112"/>
      <c r="AM1263" s="116"/>
      <c r="AN1263" s="115"/>
      <c r="AO1263" s="248"/>
      <c r="AP1263" s="242" t="str">
        <f>IF(AD1263="UI",VLOOKUP(AB1263,'Convert Internation Units'!$A$2:$D$33,4,FALSE),IF(AB1263="Penethamate hydroiodide",0.63,IF(AB1263="Benzylpenicillin Procaine /
 Benzathine Penicillin",0.61,IF(AB1263="Benzathine Penicillin",0.61,IF(AB1263="Procaine benzylpenicillin",0.61,IF(AB1263=Prodrug!E1260,Prodrug!E1260,Prodrug!E1260))))))</f>
        <v/>
      </c>
      <c r="AQ1263" s="239" t="str">
        <f>IFERROR((((Calculations!C1260*Calculations!G1260)/Calculations!E1260)*'Data Entry'!X1263),"")</f>
        <v/>
      </c>
      <c r="AR1263" s="234" t="str">
        <f>IFERROR(VLOOKUP(AB1263,Lists!$P$2:$Q$182,2,0),"")</f>
        <v/>
      </c>
      <c r="AS1263" s="233" t="str">
        <f>IF(AI1263="UI",VLOOKUP(AG1263,'Convert Internation Units'!$A$2:$D$33,4,FALSE),IF(AG1263="Penethamate hydroiodide",0.63,IF(AG1263="Benzylpenicillin Procaine /
 Benzathine Penicillin",0.61,IF(AG1263="Benzathine Penicillin",0.61,IF(AG1263="Procaine benzylpenicillin",0.61,IF(AG1263=Prodrug!F1260,Prodrug!F1260,Prodrug!F1260))))))</f>
        <v/>
      </c>
      <c r="AT1263" s="239" t="str">
        <f>IFERROR((((Calculations!K1260*Calculations!G1260)/Calculations!E1260)*'Data Entry'!X1263),"")</f>
        <v/>
      </c>
      <c r="AU1263" s="235" t="str">
        <f>IFERROR(VLOOKUP(AG1263,Lists!$P$2:$Q$182,2,0),"")</f>
        <v/>
      </c>
      <c r="AV1263" s="233" t="str">
        <f>IF(AL1263="UI",VLOOKUP(AJ1263,'Convert Internation Units'!$A$2:$D$33,4,FALSE),IF(AJ1263="Penethamate hydroiodide",0.63,IF(AJ1263="Benzylpenicillin Procaine /
 Benzathine Penicillin",0.61,IF(AJ1263="Benzathine Penicillin",0.61,IF(AJ1263="Procaine benzylpenicillin",0.61,IF(AJ1263=Prodrug!G1260,Prodrug!G1260,Prodrug!G1260))))))</f>
        <v/>
      </c>
      <c r="AW1263" s="239" t="str">
        <f>IFERROR((((Calculations!O1260*Calculations!G1260)/Calculations!E1260)*'Data Entry'!X1263),"")</f>
        <v/>
      </c>
      <c r="AX1263" s="235" t="str">
        <f>IFERROR(VLOOKUP(AJ1263,Lists!$P$2:$Q$182,2,0),"")</f>
        <v/>
      </c>
      <c r="AY1263" s="233" t="str">
        <f>IF(AO1263="UI",VLOOKUP(AM1263,'Convert Internation Units'!$A$2:$D$33,4,FALSE),IF(AM1263="Penethamate hydroiodide",0.63,IF(AM1263="Benzylpenicillin Procaine /
 Benzathine Penicillin",0.61,IF(AM1263="Benzathine Penicillin",0.61,IF(AM1263="Procaine benzylpenicillin",0.61,IF(AM1263=Prodrug!H1260,Prodrug!H1260,Prodrug!H1260))))))</f>
        <v/>
      </c>
      <c r="AZ1263" s="239" t="str">
        <f>IFERROR((((Calculations!S1260*Calculations!G1260)/Calculations!E1260)*'Data Entry'!X1263),"")</f>
        <v/>
      </c>
      <c r="BA1263" s="235" t="str">
        <f>IFERROR(VLOOKUP(AM1263,Lists!$P$2:$Q$182,2,0),"")</f>
        <v/>
      </c>
    </row>
    <row r="1264" spans="1:53" s="5" customFormat="1">
      <c r="A1264" s="6">
        <v>1258</v>
      </c>
      <c r="B1264" s="231"/>
      <c r="C1264" s="7"/>
      <c r="D1264" s="7"/>
      <c r="E1264" s="7"/>
      <c r="F1264" s="67"/>
      <c r="G1264" s="79"/>
      <c r="H1264" s="79"/>
      <c r="I1264" s="75"/>
      <c r="J1264" s="76"/>
      <c r="K1264" s="76"/>
      <c r="L1264" s="76"/>
      <c r="M1264" s="76"/>
      <c r="N1264" s="76"/>
      <c r="O1264" s="76"/>
      <c r="P1264" s="76"/>
      <c r="Q1264" s="76"/>
      <c r="R1264" s="76"/>
      <c r="S1264" s="76"/>
      <c r="T1264" s="76"/>
      <c r="U1264" s="76"/>
      <c r="V1264" s="76"/>
      <c r="W1264" s="80"/>
      <c r="X1264" s="69"/>
      <c r="Y1264" s="25"/>
      <c r="Z1264" s="25"/>
      <c r="AA1264" s="8"/>
      <c r="AB1264" s="28"/>
      <c r="AC1264" s="23"/>
      <c r="AD1264" s="8"/>
      <c r="AE1264" s="8"/>
      <c r="AF1264" s="25"/>
      <c r="AG1264" s="6"/>
      <c r="AH1264" s="23"/>
      <c r="AI1264" s="173"/>
      <c r="AJ1264" s="26"/>
      <c r="AK1264" s="23"/>
      <c r="AL1264" s="25"/>
      <c r="AM1264" s="6"/>
      <c r="AN1264" s="23"/>
      <c r="AO1264" s="247"/>
      <c r="AP1264" s="243" t="str">
        <f>IF(AD1264="UI",VLOOKUP(AB1264,'Convert Internation Units'!$A$2:$D$33,4,FALSE),IF(AB1264="Penethamate hydroiodide",0.63,IF(AB1264="Benzylpenicillin Procaine /
 Benzathine Penicillin",0.61,IF(AB1264="Benzathine Penicillin",0.61,IF(AB1264="Procaine benzylpenicillin",0.61,IF(AB1264=Prodrug!E1261,Prodrug!E1261,Prodrug!E1261))))))</f>
        <v/>
      </c>
      <c r="AQ1264" s="240" t="str">
        <f>IFERROR((((Calculations!C1261*Calculations!G1261)/Calculations!E1261)*'Data Entry'!X1264),"")</f>
        <v/>
      </c>
      <c r="AR1264" s="141" t="str">
        <f>IFERROR(VLOOKUP(AB1264,Lists!$P$2:$Q$182,2,0),"")</f>
        <v/>
      </c>
      <c r="AS1264" s="143" t="str">
        <f>IF(AI1264="UI",VLOOKUP(AG1264,'Convert Internation Units'!$A$2:$D$33,4,FALSE),IF(AG1264="Penethamate hydroiodide",0.63,IF(AG1264="Benzylpenicillin Procaine /
 Benzathine Penicillin",0.61,IF(AG1264="Benzathine Penicillin",0.61,IF(AG1264="Procaine benzylpenicillin",0.61,IF(AG1264=Prodrug!F1261,Prodrug!F1261,Prodrug!F1261))))))</f>
        <v/>
      </c>
      <c r="AT1264" s="240" t="str">
        <f>IFERROR((((Calculations!K1261*Calculations!G1261)/Calculations!E1261)*'Data Entry'!X1264),"")</f>
        <v/>
      </c>
      <c r="AU1264" s="146" t="str">
        <f>IFERROR(VLOOKUP(AG1264,Lists!$P$2:$Q$182,2,0),"")</f>
        <v/>
      </c>
      <c r="AV1264" s="143" t="str">
        <f>IF(AL1264="UI",VLOOKUP(AJ1264,'Convert Internation Units'!$A$2:$D$33,4,FALSE),IF(AJ1264="Penethamate hydroiodide",0.63,IF(AJ1264="Benzylpenicillin Procaine /
 Benzathine Penicillin",0.61,IF(AJ1264="Benzathine Penicillin",0.61,IF(AJ1264="Procaine benzylpenicillin",0.61,IF(AJ1264=Prodrug!G1261,Prodrug!G1261,Prodrug!G1261))))))</f>
        <v/>
      </c>
      <c r="AW1264" s="240" t="str">
        <f>IFERROR((((Calculations!O1261*Calculations!G1261)/Calculations!E1261)*'Data Entry'!X1264),"")</f>
        <v/>
      </c>
      <c r="AX1264" s="146" t="str">
        <f>IFERROR(VLOOKUP(AJ1264,Lists!$P$2:$Q$182,2,0),"")</f>
        <v/>
      </c>
      <c r="AY1264" s="143" t="str">
        <f>IF(AO1264="UI",VLOOKUP(AM1264,'Convert Internation Units'!$A$2:$D$33,4,FALSE),IF(AM1264="Penethamate hydroiodide",0.63,IF(AM1264="Benzylpenicillin Procaine /
 Benzathine Penicillin",0.61,IF(AM1264="Benzathine Penicillin",0.61,IF(AM1264="Procaine benzylpenicillin",0.61,IF(AM1264=Prodrug!H1261,Prodrug!H1261,Prodrug!H1261))))))</f>
        <v/>
      </c>
      <c r="AZ1264" s="240" t="str">
        <f>IFERROR((((Calculations!S1261*Calculations!G1261)/Calculations!E1261)*'Data Entry'!X1264),"")</f>
        <v/>
      </c>
      <c r="BA1264" s="146" t="str">
        <f>IFERROR(VLOOKUP(AM1264,Lists!$P$2:$Q$182,2,0),"")</f>
        <v/>
      </c>
    </row>
    <row r="1265" spans="1:53" s="5" customFormat="1">
      <c r="A1265" s="116">
        <v>1259</v>
      </c>
      <c r="B1265" s="232"/>
      <c r="C1265" s="105"/>
      <c r="D1265" s="105"/>
      <c r="E1265" s="105"/>
      <c r="F1265" s="106"/>
      <c r="G1265" s="107"/>
      <c r="H1265" s="107"/>
      <c r="I1265" s="108"/>
      <c r="J1265" s="110"/>
      <c r="K1265" s="110"/>
      <c r="L1265" s="110"/>
      <c r="M1265" s="110"/>
      <c r="N1265" s="110"/>
      <c r="O1265" s="110"/>
      <c r="P1265" s="110"/>
      <c r="Q1265" s="110"/>
      <c r="R1265" s="110"/>
      <c r="S1265" s="110"/>
      <c r="T1265" s="110"/>
      <c r="U1265" s="110"/>
      <c r="V1265" s="110"/>
      <c r="W1265" s="109"/>
      <c r="X1265" s="111"/>
      <c r="Y1265" s="112"/>
      <c r="Z1265" s="112"/>
      <c r="AA1265" s="113"/>
      <c r="AB1265" s="114"/>
      <c r="AC1265" s="115"/>
      <c r="AD1265" s="113"/>
      <c r="AE1265" s="113"/>
      <c r="AF1265" s="112"/>
      <c r="AG1265" s="116"/>
      <c r="AH1265" s="115"/>
      <c r="AI1265" s="174"/>
      <c r="AJ1265" s="104"/>
      <c r="AK1265" s="115"/>
      <c r="AL1265" s="112"/>
      <c r="AM1265" s="116"/>
      <c r="AN1265" s="115"/>
      <c r="AO1265" s="248"/>
      <c r="AP1265" s="242" t="str">
        <f>IF(AD1265="UI",VLOOKUP(AB1265,'Convert Internation Units'!$A$2:$D$33,4,FALSE),IF(AB1265="Penethamate hydroiodide",0.63,IF(AB1265="Benzylpenicillin Procaine /
 Benzathine Penicillin",0.61,IF(AB1265="Benzathine Penicillin",0.61,IF(AB1265="Procaine benzylpenicillin",0.61,IF(AB1265=Prodrug!E1262,Prodrug!E1262,Prodrug!E1262))))))</f>
        <v/>
      </c>
      <c r="AQ1265" s="239" t="str">
        <f>IFERROR((((Calculations!C1262*Calculations!G1262)/Calculations!E1262)*'Data Entry'!X1265),"")</f>
        <v/>
      </c>
      <c r="AR1265" s="234" t="str">
        <f>IFERROR(VLOOKUP(AB1265,Lists!$P$2:$Q$182,2,0),"")</f>
        <v/>
      </c>
      <c r="AS1265" s="233" t="str">
        <f>IF(AI1265="UI",VLOOKUP(AG1265,'Convert Internation Units'!$A$2:$D$33,4,FALSE),IF(AG1265="Penethamate hydroiodide",0.63,IF(AG1265="Benzylpenicillin Procaine /
 Benzathine Penicillin",0.61,IF(AG1265="Benzathine Penicillin",0.61,IF(AG1265="Procaine benzylpenicillin",0.61,IF(AG1265=Prodrug!F1262,Prodrug!F1262,Prodrug!F1262))))))</f>
        <v/>
      </c>
      <c r="AT1265" s="239" t="str">
        <f>IFERROR((((Calculations!K1262*Calculations!G1262)/Calculations!E1262)*'Data Entry'!X1265),"")</f>
        <v/>
      </c>
      <c r="AU1265" s="235" t="str">
        <f>IFERROR(VLOOKUP(AG1265,Lists!$P$2:$Q$182,2,0),"")</f>
        <v/>
      </c>
      <c r="AV1265" s="233" t="str">
        <f>IF(AL1265="UI",VLOOKUP(AJ1265,'Convert Internation Units'!$A$2:$D$33,4,FALSE),IF(AJ1265="Penethamate hydroiodide",0.63,IF(AJ1265="Benzylpenicillin Procaine /
 Benzathine Penicillin",0.61,IF(AJ1265="Benzathine Penicillin",0.61,IF(AJ1265="Procaine benzylpenicillin",0.61,IF(AJ1265=Prodrug!G1262,Prodrug!G1262,Prodrug!G1262))))))</f>
        <v/>
      </c>
      <c r="AW1265" s="239" t="str">
        <f>IFERROR((((Calculations!O1262*Calculations!G1262)/Calculations!E1262)*'Data Entry'!X1265),"")</f>
        <v/>
      </c>
      <c r="AX1265" s="235" t="str">
        <f>IFERROR(VLOOKUP(AJ1265,Lists!$P$2:$Q$182,2,0),"")</f>
        <v/>
      </c>
      <c r="AY1265" s="233" t="str">
        <f>IF(AO1265="UI",VLOOKUP(AM1265,'Convert Internation Units'!$A$2:$D$33,4,FALSE),IF(AM1265="Penethamate hydroiodide",0.63,IF(AM1265="Benzylpenicillin Procaine /
 Benzathine Penicillin",0.61,IF(AM1265="Benzathine Penicillin",0.61,IF(AM1265="Procaine benzylpenicillin",0.61,IF(AM1265=Prodrug!H1262,Prodrug!H1262,Prodrug!H1262))))))</f>
        <v/>
      </c>
      <c r="AZ1265" s="239" t="str">
        <f>IFERROR((((Calculations!S1262*Calculations!G1262)/Calculations!E1262)*'Data Entry'!X1265),"")</f>
        <v/>
      </c>
      <c r="BA1265" s="235" t="str">
        <f>IFERROR(VLOOKUP(AM1265,Lists!$P$2:$Q$182,2,0),"")</f>
        <v/>
      </c>
    </row>
    <row r="1266" spans="1:53" s="5" customFormat="1">
      <c r="A1266" s="6">
        <v>1260</v>
      </c>
      <c r="B1266" s="231"/>
      <c r="C1266" s="7"/>
      <c r="D1266" s="7"/>
      <c r="E1266" s="7"/>
      <c r="F1266" s="67"/>
      <c r="G1266" s="79"/>
      <c r="H1266" s="79"/>
      <c r="I1266" s="75"/>
      <c r="J1266" s="76"/>
      <c r="K1266" s="76"/>
      <c r="L1266" s="76"/>
      <c r="M1266" s="76"/>
      <c r="N1266" s="76"/>
      <c r="O1266" s="76"/>
      <c r="P1266" s="76"/>
      <c r="Q1266" s="76"/>
      <c r="R1266" s="76"/>
      <c r="S1266" s="76"/>
      <c r="T1266" s="76"/>
      <c r="U1266" s="76"/>
      <c r="V1266" s="76"/>
      <c r="W1266" s="80"/>
      <c r="X1266" s="69"/>
      <c r="Y1266" s="25"/>
      <c r="Z1266" s="25"/>
      <c r="AA1266" s="8"/>
      <c r="AB1266" s="28"/>
      <c r="AC1266" s="23"/>
      <c r="AD1266" s="8"/>
      <c r="AE1266" s="8"/>
      <c r="AF1266" s="25"/>
      <c r="AG1266" s="6"/>
      <c r="AH1266" s="23"/>
      <c r="AI1266" s="173"/>
      <c r="AJ1266" s="26"/>
      <c r="AK1266" s="23"/>
      <c r="AL1266" s="25"/>
      <c r="AM1266" s="6"/>
      <c r="AN1266" s="23"/>
      <c r="AO1266" s="247"/>
      <c r="AP1266" s="243" t="str">
        <f>IF(AD1266="UI",VLOOKUP(AB1266,'Convert Internation Units'!$A$2:$D$33,4,FALSE),IF(AB1266="Penethamate hydroiodide",0.63,IF(AB1266="Benzylpenicillin Procaine /
 Benzathine Penicillin",0.61,IF(AB1266="Benzathine Penicillin",0.61,IF(AB1266="Procaine benzylpenicillin",0.61,IF(AB1266=Prodrug!E1263,Prodrug!E1263,Prodrug!E1263))))))</f>
        <v/>
      </c>
      <c r="AQ1266" s="240" t="str">
        <f>IFERROR((((Calculations!C1263*Calculations!G1263)/Calculations!E1263)*'Data Entry'!X1266),"")</f>
        <v/>
      </c>
      <c r="AR1266" s="141" t="str">
        <f>IFERROR(VLOOKUP(AB1266,Lists!$P$2:$Q$182,2,0),"")</f>
        <v/>
      </c>
      <c r="AS1266" s="143" t="str">
        <f>IF(AI1266="UI",VLOOKUP(AG1266,'Convert Internation Units'!$A$2:$D$33,4,FALSE),IF(AG1266="Penethamate hydroiodide",0.63,IF(AG1266="Benzylpenicillin Procaine /
 Benzathine Penicillin",0.61,IF(AG1266="Benzathine Penicillin",0.61,IF(AG1266="Procaine benzylpenicillin",0.61,IF(AG1266=Prodrug!F1263,Prodrug!F1263,Prodrug!F1263))))))</f>
        <v/>
      </c>
      <c r="AT1266" s="240" t="str">
        <f>IFERROR((((Calculations!K1263*Calculations!G1263)/Calculations!E1263)*'Data Entry'!X1266),"")</f>
        <v/>
      </c>
      <c r="AU1266" s="146" t="str">
        <f>IFERROR(VLOOKUP(AG1266,Lists!$P$2:$Q$182,2,0),"")</f>
        <v/>
      </c>
      <c r="AV1266" s="143" t="str">
        <f>IF(AL1266="UI",VLOOKUP(AJ1266,'Convert Internation Units'!$A$2:$D$33,4,FALSE),IF(AJ1266="Penethamate hydroiodide",0.63,IF(AJ1266="Benzylpenicillin Procaine /
 Benzathine Penicillin",0.61,IF(AJ1266="Benzathine Penicillin",0.61,IF(AJ1266="Procaine benzylpenicillin",0.61,IF(AJ1266=Prodrug!G1263,Prodrug!G1263,Prodrug!G1263))))))</f>
        <v/>
      </c>
      <c r="AW1266" s="240" t="str">
        <f>IFERROR((((Calculations!O1263*Calculations!G1263)/Calculations!E1263)*'Data Entry'!X1266),"")</f>
        <v/>
      </c>
      <c r="AX1266" s="146" t="str">
        <f>IFERROR(VLOOKUP(AJ1266,Lists!$P$2:$Q$182,2,0),"")</f>
        <v/>
      </c>
      <c r="AY1266" s="143" t="str">
        <f>IF(AO1266="UI",VLOOKUP(AM1266,'Convert Internation Units'!$A$2:$D$33,4,FALSE),IF(AM1266="Penethamate hydroiodide",0.63,IF(AM1266="Benzylpenicillin Procaine /
 Benzathine Penicillin",0.61,IF(AM1266="Benzathine Penicillin",0.61,IF(AM1266="Procaine benzylpenicillin",0.61,IF(AM1266=Prodrug!H1263,Prodrug!H1263,Prodrug!H1263))))))</f>
        <v/>
      </c>
      <c r="AZ1266" s="240" t="str">
        <f>IFERROR((((Calculations!S1263*Calculations!G1263)/Calculations!E1263)*'Data Entry'!X1266),"")</f>
        <v/>
      </c>
      <c r="BA1266" s="146" t="str">
        <f>IFERROR(VLOOKUP(AM1266,Lists!$P$2:$Q$182,2,0),"")</f>
        <v/>
      </c>
    </row>
    <row r="1267" spans="1:53" s="5" customFormat="1">
      <c r="A1267" s="116">
        <v>1261</v>
      </c>
      <c r="B1267" s="232"/>
      <c r="C1267" s="105"/>
      <c r="D1267" s="105"/>
      <c r="E1267" s="105"/>
      <c r="F1267" s="106"/>
      <c r="G1267" s="107"/>
      <c r="H1267" s="107"/>
      <c r="I1267" s="108"/>
      <c r="J1267" s="110"/>
      <c r="K1267" s="110"/>
      <c r="L1267" s="110"/>
      <c r="M1267" s="110"/>
      <c r="N1267" s="110"/>
      <c r="O1267" s="110"/>
      <c r="P1267" s="110"/>
      <c r="Q1267" s="110"/>
      <c r="R1267" s="110"/>
      <c r="S1267" s="110"/>
      <c r="T1267" s="110"/>
      <c r="U1267" s="110"/>
      <c r="V1267" s="110"/>
      <c r="W1267" s="109"/>
      <c r="X1267" s="111"/>
      <c r="Y1267" s="112"/>
      <c r="Z1267" s="112"/>
      <c r="AA1267" s="113"/>
      <c r="AB1267" s="114"/>
      <c r="AC1267" s="115"/>
      <c r="AD1267" s="113"/>
      <c r="AE1267" s="113"/>
      <c r="AF1267" s="112"/>
      <c r="AG1267" s="116"/>
      <c r="AH1267" s="115"/>
      <c r="AI1267" s="174"/>
      <c r="AJ1267" s="104"/>
      <c r="AK1267" s="115"/>
      <c r="AL1267" s="112"/>
      <c r="AM1267" s="116"/>
      <c r="AN1267" s="115"/>
      <c r="AO1267" s="248"/>
      <c r="AP1267" s="242" t="str">
        <f>IF(AD1267="UI",VLOOKUP(AB1267,'Convert Internation Units'!$A$2:$D$33,4,FALSE),IF(AB1267="Penethamate hydroiodide",0.63,IF(AB1267="Benzylpenicillin Procaine /
 Benzathine Penicillin",0.61,IF(AB1267="Benzathine Penicillin",0.61,IF(AB1267="Procaine benzylpenicillin",0.61,IF(AB1267=Prodrug!E1264,Prodrug!E1264,Prodrug!E1264))))))</f>
        <v/>
      </c>
      <c r="AQ1267" s="239" t="str">
        <f>IFERROR((((Calculations!C1264*Calculations!G1264)/Calculations!E1264)*'Data Entry'!X1267),"")</f>
        <v/>
      </c>
      <c r="AR1267" s="234" t="str">
        <f>IFERROR(VLOOKUP(AB1267,Lists!$P$2:$Q$182,2,0),"")</f>
        <v/>
      </c>
      <c r="AS1267" s="233" t="str">
        <f>IF(AI1267="UI",VLOOKUP(AG1267,'Convert Internation Units'!$A$2:$D$33,4,FALSE),IF(AG1267="Penethamate hydroiodide",0.63,IF(AG1267="Benzylpenicillin Procaine /
 Benzathine Penicillin",0.61,IF(AG1267="Benzathine Penicillin",0.61,IF(AG1267="Procaine benzylpenicillin",0.61,IF(AG1267=Prodrug!F1264,Prodrug!F1264,Prodrug!F1264))))))</f>
        <v/>
      </c>
      <c r="AT1267" s="239" t="str">
        <f>IFERROR((((Calculations!K1264*Calculations!G1264)/Calculations!E1264)*'Data Entry'!X1267),"")</f>
        <v/>
      </c>
      <c r="AU1267" s="235" t="str">
        <f>IFERROR(VLOOKUP(AG1267,Lists!$P$2:$Q$182,2,0),"")</f>
        <v/>
      </c>
      <c r="AV1267" s="233" t="str">
        <f>IF(AL1267="UI",VLOOKUP(AJ1267,'Convert Internation Units'!$A$2:$D$33,4,FALSE),IF(AJ1267="Penethamate hydroiodide",0.63,IF(AJ1267="Benzylpenicillin Procaine /
 Benzathine Penicillin",0.61,IF(AJ1267="Benzathine Penicillin",0.61,IF(AJ1267="Procaine benzylpenicillin",0.61,IF(AJ1267=Prodrug!G1264,Prodrug!G1264,Prodrug!G1264))))))</f>
        <v/>
      </c>
      <c r="AW1267" s="239" t="str">
        <f>IFERROR((((Calculations!O1264*Calculations!G1264)/Calculations!E1264)*'Data Entry'!X1267),"")</f>
        <v/>
      </c>
      <c r="AX1267" s="235" t="str">
        <f>IFERROR(VLOOKUP(AJ1267,Lists!$P$2:$Q$182,2,0),"")</f>
        <v/>
      </c>
      <c r="AY1267" s="233" t="str">
        <f>IF(AO1267="UI",VLOOKUP(AM1267,'Convert Internation Units'!$A$2:$D$33,4,FALSE),IF(AM1267="Penethamate hydroiodide",0.63,IF(AM1267="Benzylpenicillin Procaine /
 Benzathine Penicillin",0.61,IF(AM1267="Benzathine Penicillin",0.61,IF(AM1267="Procaine benzylpenicillin",0.61,IF(AM1267=Prodrug!H1264,Prodrug!H1264,Prodrug!H1264))))))</f>
        <v/>
      </c>
      <c r="AZ1267" s="239" t="str">
        <f>IFERROR((((Calculations!S1264*Calculations!G1264)/Calculations!E1264)*'Data Entry'!X1267),"")</f>
        <v/>
      </c>
      <c r="BA1267" s="235" t="str">
        <f>IFERROR(VLOOKUP(AM1267,Lists!$P$2:$Q$182,2,0),"")</f>
        <v/>
      </c>
    </row>
    <row r="1268" spans="1:53" s="5" customFormat="1">
      <c r="A1268" s="6">
        <v>1262</v>
      </c>
      <c r="B1268" s="231"/>
      <c r="C1268" s="7"/>
      <c r="D1268" s="7"/>
      <c r="E1268" s="7"/>
      <c r="F1268" s="67"/>
      <c r="G1268" s="79"/>
      <c r="H1268" s="79"/>
      <c r="I1268" s="75"/>
      <c r="J1268" s="76"/>
      <c r="K1268" s="76"/>
      <c r="L1268" s="76"/>
      <c r="M1268" s="76"/>
      <c r="N1268" s="76"/>
      <c r="O1268" s="76"/>
      <c r="P1268" s="76"/>
      <c r="Q1268" s="76"/>
      <c r="R1268" s="76"/>
      <c r="S1268" s="76"/>
      <c r="T1268" s="76"/>
      <c r="U1268" s="76"/>
      <c r="V1268" s="76"/>
      <c r="W1268" s="80"/>
      <c r="X1268" s="69"/>
      <c r="Y1268" s="25"/>
      <c r="Z1268" s="25"/>
      <c r="AA1268" s="8"/>
      <c r="AB1268" s="28"/>
      <c r="AC1268" s="23"/>
      <c r="AD1268" s="8"/>
      <c r="AE1268" s="8"/>
      <c r="AF1268" s="25"/>
      <c r="AG1268" s="6"/>
      <c r="AH1268" s="23"/>
      <c r="AI1268" s="173"/>
      <c r="AJ1268" s="26"/>
      <c r="AK1268" s="23"/>
      <c r="AL1268" s="25"/>
      <c r="AM1268" s="6"/>
      <c r="AN1268" s="23"/>
      <c r="AO1268" s="247"/>
      <c r="AP1268" s="243" t="str">
        <f>IF(AD1268="UI",VLOOKUP(AB1268,'Convert Internation Units'!$A$2:$D$33,4,FALSE),IF(AB1268="Penethamate hydroiodide",0.63,IF(AB1268="Benzylpenicillin Procaine /
 Benzathine Penicillin",0.61,IF(AB1268="Benzathine Penicillin",0.61,IF(AB1268="Procaine benzylpenicillin",0.61,IF(AB1268=Prodrug!E1265,Prodrug!E1265,Prodrug!E1265))))))</f>
        <v/>
      </c>
      <c r="AQ1268" s="240" t="str">
        <f>IFERROR((((Calculations!C1265*Calculations!G1265)/Calculations!E1265)*'Data Entry'!X1268),"")</f>
        <v/>
      </c>
      <c r="AR1268" s="141" t="str">
        <f>IFERROR(VLOOKUP(AB1268,Lists!$P$2:$Q$182,2,0),"")</f>
        <v/>
      </c>
      <c r="AS1268" s="143" t="str">
        <f>IF(AI1268="UI",VLOOKUP(AG1268,'Convert Internation Units'!$A$2:$D$33,4,FALSE),IF(AG1268="Penethamate hydroiodide",0.63,IF(AG1268="Benzylpenicillin Procaine /
 Benzathine Penicillin",0.61,IF(AG1268="Benzathine Penicillin",0.61,IF(AG1268="Procaine benzylpenicillin",0.61,IF(AG1268=Prodrug!F1265,Prodrug!F1265,Prodrug!F1265))))))</f>
        <v/>
      </c>
      <c r="AT1268" s="240" t="str">
        <f>IFERROR((((Calculations!K1265*Calculations!G1265)/Calculations!E1265)*'Data Entry'!X1268),"")</f>
        <v/>
      </c>
      <c r="AU1268" s="146" t="str">
        <f>IFERROR(VLOOKUP(AG1268,Lists!$P$2:$Q$182,2,0),"")</f>
        <v/>
      </c>
      <c r="AV1268" s="143" t="str">
        <f>IF(AL1268="UI",VLOOKUP(AJ1268,'Convert Internation Units'!$A$2:$D$33,4,FALSE),IF(AJ1268="Penethamate hydroiodide",0.63,IF(AJ1268="Benzylpenicillin Procaine /
 Benzathine Penicillin",0.61,IF(AJ1268="Benzathine Penicillin",0.61,IF(AJ1268="Procaine benzylpenicillin",0.61,IF(AJ1268=Prodrug!G1265,Prodrug!G1265,Prodrug!G1265))))))</f>
        <v/>
      </c>
      <c r="AW1268" s="240" t="str">
        <f>IFERROR((((Calculations!O1265*Calculations!G1265)/Calculations!E1265)*'Data Entry'!X1268),"")</f>
        <v/>
      </c>
      <c r="AX1268" s="146" t="str">
        <f>IFERROR(VLOOKUP(AJ1268,Lists!$P$2:$Q$182,2,0),"")</f>
        <v/>
      </c>
      <c r="AY1268" s="143" t="str">
        <f>IF(AO1268="UI",VLOOKUP(AM1268,'Convert Internation Units'!$A$2:$D$33,4,FALSE),IF(AM1268="Penethamate hydroiodide",0.63,IF(AM1268="Benzylpenicillin Procaine /
 Benzathine Penicillin",0.61,IF(AM1268="Benzathine Penicillin",0.61,IF(AM1268="Procaine benzylpenicillin",0.61,IF(AM1268=Prodrug!H1265,Prodrug!H1265,Prodrug!H1265))))))</f>
        <v/>
      </c>
      <c r="AZ1268" s="240" t="str">
        <f>IFERROR((((Calculations!S1265*Calculations!G1265)/Calculations!E1265)*'Data Entry'!X1268),"")</f>
        <v/>
      </c>
      <c r="BA1268" s="146" t="str">
        <f>IFERROR(VLOOKUP(AM1268,Lists!$P$2:$Q$182,2,0),"")</f>
        <v/>
      </c>
    </row>
    <row r="1269" spans="1:53" s="5" customFormat="1">
      <c r="A1269" s="116">
        <v>1263</v>
      </c>
      <c r="B1269" s="232"/>
      <c r="C1269" s="105"/>
      <c r="D1269" s="105"/>
      <c r="E1269" s="105"/>
      <c r="F1269" s="106"/>
      <c r="G1269" s="107"/>
      <c r="H1269" s="107"/>
      <c r="I1269" s="108"/>
      <c r="J1269" s="110"/>
      <c r="K1269" s="110"/>
      <c r="L1269" s="110"/>
      <c r="M1269" s="110"/>
      <c r="N1269" s="110"/>
      <c r="O1269" s="110"/>
      <c r="P1269" s="110"/>
      <c r="Q1269" s="110"/>
      <c r="R1269" s="110"/>
      <c r="S1269" s="110"/>
      <c r="T1269" s="110"/>
      <c r="U1269" s="110"/>
      <c r="V1269" s="110"/>
      <c r="W1269" s="109"/>
      <c r="X1269" s="111"/>
      <c r="Y1269" s="112"/>
      <c r="Z1269" s="112"/>
      <c r="AA1269" s="113"/>
      <c r="AB1269" s="114"/>
      <c r="AC1269" s="115"/>
      <c r="AD1269" s="113"/>
      <c r="AE1269" s="113"/>
      <c r="AF1269" s="112"/>
      <c r="AG1269" s="116"/>
      <c r="AH1269" s="115"/>
      <c r="AI1269" s="174"/>
      <c r="AJ1269" s="104"/>
      <c r="AK1269" s="115"/>
      <c r="AL1269" s="112"/>
      <c r="AM1269" s="116"/>
      <c r="AN1269" s="115"/>
      <c r="AO1269" s="248"/>
      <c r="AP1269" s="242" t="str">
        <f>IF(AD1269="UI",VLOOKUP(AB1269,'Convert Internation Units'!$A$2:$D$33,4,FALSE),IF(AB1269="Penethamate hydroiodide",0.63,IF(AB1269="Benzylpenicillin Procaine /
 Benzathine Penicillin",0.61,IF(AB1269="Benzathine Penicillin",0.61,IF(AB1269="Procaine benzylpenicillin",0.61,IF(AB1269=Prodrug!E1266,Prodrug!E1266,Prodrug!E1266))))))</f>
        <v/>
      </c>
      <c r="AQ1269" s="239" t="str">
        <f>IFERROR((((Calculations!C1266*Calculations!G1266)/Calculations!E1266)*'Data Entry'!X1269),"")</f>
        <v/>
      </c>
      <c r="AR1269" s="234" t="str">
        <f>IFERROR(VLOOKUP(AB1269,Lists!$P$2:$Q$182,2,0),"")</f>
        <v/>
      </c>
      <c r="AS1269" s="233" t="str">
        <f>IF(AI1269="UI",VLOOKUP(AG1269,'Convert Internation Units'!$A$2:$D$33,4,FALSE),IF(AG1269="Penethamate hydroiodide",0.63,IF(AG1269="Benzylpenicillin Procaine /
 Benzathine Penicillin",0.61,IF(AG1269="Benzathine Penicillin",0.61,IF(AG1269="Procaine benzylpenicillin",0.61,IF(AG1269=Prodrug!F1266,Prodrug!F1266,Prodrug!F1266))))))</f>
        <v/>
      </c>
      <c r="AT1269" s="239" t="str">
        <f>IFERROR((((Calculations!K1266*Calculations!G1266)/Calculations!E1266)*'Data Entry'!X1269),"")</f>
        <v/>
      </c>
      <c r="AU1269" s="235" t="str">
        <f>IFERROR(VLOOKUP(AG1269,Lists!$P$2:$Q$182,2,0),"")</f>
        <v/>
      </c>
      <c r="AV1269" s="233" t="str">
        <f>IF(AL1269="UI",VLOOKUP(AJ1269,'Convert Internation Units'!$A$2:$D$33,4,FALSE),IF(AJ1269="Penethamate hydroiodide",0.63,IF(AJ1269="Benzylpenicillin Procaine /
 Benzathine Penicillin",0.61,IF(AJ1269="Benzathine Penicillin",0.61,IF(AJ1269="Procaine benzylpenicillin",0.61,IF(AJ1269=Prodrug!G1266,Prodrug!G1266,Prodrug!G1266))))))</f>
        <v/>
      </c>
      <c r="AW1269" s="239" t="str">
        <f>IFERROR((((Calculations!O1266*Calculations!G1266)/Calculations!E1266)*'Data Entry'!X1269),"")</f>
        <v/>
      </c>
      <c r="AX1269" s="235" t="str">
        <f>IFERROR(VLOOKUP(AJ1269,Lists!$P$2:$Q$182,2,0),"")</f>
        <v/>
      </c>
      <c r="AY1269" s="233" t="str">
        <f>IF(AO1269="UI",VLOOKUP(AM1269,'Convert Internation Units'!$A$2:$D$33,4,FALSE),IF(AM1269="Penethamate hydroiodide",0.63,IF(AM1269="Benzylpenicillin Procaine /
 Benzathine Penicillin",0.61,IF(AM1269="Benzathine Penicillin",0.61,IF(AM1269="Procaine benzylpenicillin",0.61,IF(AM1269=Prodrug!H1266,Prodrug!H1266,Prodrug!H1266))))))</f>
        <v/>
      </c>
      <c r="AZ1269" s="239" t="str">
        <f>IFERROR((((Calculations!S1266*Calculations!G1266)/Calculations!E1266)*'Data Entry'!X1269),"")</f>
        <v/>
      </c>
      <c r="BA1269" s="235" t="str">
        <f>IFERROR(VLOOKUP(AM1269,Lists!$P$2:$Q$182,2,0),"")</f>
        <v/>
      </c>
    </row>
    <row r="1270" spans="1:53" s="5" customFormat="1">
      <c r="A1270" s="6">
        <v>1264</v>
      </c>
      <c r="B1270" s="231"/>
      <c r="C1270" s="7"/>
      <c r="D1270" s="7"/>
      <c r="E1270" s="7"/>
      <c r="F1270" s="67"/>
      <c r="G1270" s="79"/>
      <c r="H1270" s="79"/>
      <c r="I1270" s="75"/>
      <c r="J1270" s="76"/>
      <c r="K1270" s="76"/>
      <c r="L1270" s="76"/>
      <c r="M1270" s="76"/>
      <c r="N1270" s="76"/>
      <c r="O1270" s="76"/>
      <c r="P1270" s="76"/>
      <c r="Q1270" s="76"/>
      <c r="R1270" s="76"/>
      <c r="S1270" s="76"/>
      <c r="T1270" s="76"/>
      <c r="U1270" s="76"/>
      <c r="V1270" s="76"/>
      <c r="W1270" s="80"/>
      <c r="X1270" s="69"/>
      <c r="Y1270" s="25"/>
      <c r="Z1270" s="25"/>
      <c r="AA1270" s="8"/>
      <c r="AB1270" s="28"/>
      <c r="AC1270" s="23"/>
      <c r="AD1270" s="8"/>
      <c r="AE1270" s="8"/>
      <c r="AF1270" s="25"/>
      <c r="AG1270" s="6"/>
      <c r="AH1270" s="23"/>
      <c r="AI1270" s="173"/>
      <c r="AJ1270" s="26"/>
      <c r="AK1270" s="23"/>
      <c r="AL1270" s="25"/>
      <c r="AM1270" s="6"/>
      <c r="AN1270" s="23"/>
      <c r="AO1270" s="247"/>
      <c r="AP1270" s="243" t="str">
        <f>IF(AD1270="UI",VLOOKUP(AB1270,'Convert Internation Units'!$A$2:$D$33,4,FALSE),IF(AB1270="Penethamate hydroiodide",0.63,IF(AB1270="Benzylpenicillin Procaine /
 Benzathine Penicillin",0.61,IF(AB1270="Benzathine Penicillin",0.61,IF(AB1270="Procaine benzylpenicillin",0.61,IF(AB1270=Prodrug!E1267,Prodrug!E1267,Prodrug!E1267))))))</f>
        <v/>
      </c>
      <c r="AQ1270" s="240" t="str">
        <f>IFERROR((((Calculations!C1267*Calculations!G1267)/Calculations!E1267)*'Data Entry'!X1270),"")</f>
        <v/>
      </c>
      <c r="AR1270" s="141" t="str">
        <f>IFERROR(VLOOKUP(AB1270,Lists!$P$2:$Q$182,2,0),"")</f>
        <v/>
      </c>
      <c r="AS1270" s="143" t="str">
        <f>IF(AI1270="UI",VLOOKUP(AG1270,'Convert Internation Units'!$A$2:$D$33,4,FALSE),IF(AG1270="Penethamate hydroiodide",0.63,IF(AG1270="Benzylpenicillin Procaine /
 Benzathine Penicillin",0.61,IF(AG1270="Benzathine Penicillin",0.61,IF(AG1270="Procaine benzylpenicillin",0.61,IF(AG1270=Prodrug!F1267,Prodrug!F1267,Prodrug!F1267))))))</f>
        <v/>
      </c>
      <c r="AT1270" s="240" t="str">
        <f>IFERROR((((Calculations!K1267*Calculations!G1267)/Calculations!E1267)*'Data Entry'!X1270),"")</f>
        <v/>
      </c>
      <c r="AU1270" s="146" t="str">
        <f>IFERROR(VLOOKUP(AG1270,Lists!$P$2:$Q$182,2,0),"")</f>
        <v/>
      </c>
      <c r="AV1270" s="143" t="str">
        <f>IF(AL1270="UI",VLOOKUP(AJ1270,'Convert Internation Units'!$A$2:$D$33,4,FALSE),IF(AJ1270="Penethamate hydroiodide",0.63,IF(AJ1270="Benzylpenicillin Procaine /
 Benzathine Penicillin",0.61,IF(AJ1270="Benzathine Penicillin",0.61,IF(AJ1270="Procaine benzylpenicillin",0.61,IF(AJ1270=Prodrug!G1267,Prodrug!G1267,Prodrug!G1267))))))</f>
        <v/>
      </c>
      <c r="AW1270" s="240" t="str">
        <f>IFERROR((((Calculations!O1267*Calculations!G1267)/Calculations!E1267)*'Data Entry'!X1270),"")</f>
        <v/>
      </c>
      <c r="AX1270" s="146" t="str">
        <f>IFERROR(VLOOKUP(AJ1270,Lists!$P$2:$Q$182,2,0),"")</f>
        <v/>
      </c>
      <c r="AY1270" s="143" t="str">
        <f>IF(AO1270="UI",VLOOKUP(AM1270,'Convert Internation Units'!$A$2:$D$33,4,FALSE),IF(AM1270="Penethamate hydroiodide",0.63,IF(AM1270="Benzylpenicillin Procaine /
 Benzathine Penicillin",0.61,IF(AM1270="Benzathine Penicillin",0.61,IF(AM1270="Procaine benzylpenicillin",0.61,IF(AM1270=Prodrug!H1267,Prodrug!H1267,Prodrug!H1267))))))</f>
        <v/>
      </c>
      <c r="AZ1270" s="240" t="str">
        <f>IFERROR((((Calculations!S1267*Calculations!G1267)/Calculations!E1267)*'Data Entry'!X1270),"")</f>
        <v/>
      </c>
      <c r="BA1270" s="146" t="str">
        <f>IFERROR(VLOOKUP(AM1270,Lists!$P$2:$Q$182,2,0),"")</f>
        <v/>
      </c>
    </row>
    <row r="1271" spans="1:53" s="5" customFormat="1">
      <c r="A1271" s="116">
        <v>1265</v>
      </c>
      <c r="B1271" s="232"/>
      <c r="C1271" s="105"/>
      <c r="D1271" s="105"/>
      <c r="E1271" s="105"/>
      <c r="F1271" s="106"/>
      <c r="G1271" s="107"/>
      <c r="H1271" s="107"/>
      <c r="I1271" s="108"/>
      <c r="J1271" s="110"/>
      <c r="K1271" s="110"/>
      <c r="L1271" s="110"/>
      <c r="M1271" s="110"/>
      <c r="N1271" s="110"/>
      <c r="O1271" s="110"/>
      <c r="P1271" s="110"/>
      <c r="Q1271" s="110"/>
      <c r="R1271" s="110"/>
      <c r="S1271" s="110"/>
      <c r="T1271" s="110"/>
      <c r="U1271" s="110"/>
      <c r="V1271" s="110"/>
      <c r="W1271" s="109"/>
      <c r="X1271" s="111"/>
      <c r="Y1271" s="112"/>
      <c r="Z1271" s="112"/>
      <c r="AA1271" s="113"/>
      <c r="AB1271" s="114"/>
      <c r="AC1271" s="115"/>
      <c r="AD1271" s="113"/>
      <c r="AE1271" s="113"/>
      <c r="AF1271" s="112"/>
      <c r="AG1271" s="116"/>
      <c r="AH1271" s="115"/>
      <c r="AI1271" s="174"/>
      <c r="AJ1271" s="104"/>
      <c r="AK1271" s="115"/>
      <c r="AL1271" s="112"/>
      <c r="AM1271" s="116"/>
      <c r="AN1271" s="115"/>
      <c r="AO1271" s="248"/>
      <c r="AP1271" s="242" t="str">
        <f>IF(AD1271="UI",VLOOKUP(AB1271,'Convert Internation Units'!$A$2:$D$33,4,FALSE),IF(AB1271="Penethamate hydroiodide",0.63,IF(AB1271="Benzylpenicillin Procaine /
 Benzathine Penicillin",0.61,IF(AB1271="Benzathine Penicillin",0.61,IF(AB1271="Procaine benzylpenicillin",0.61,IF(AB1271=Prodrug!E1268,Prodrug!E1268,Prodrug!E1268))))))</f>
        <v/>
      </c>
      <c r="AQ1271" s="239" t="str">
        <f>IFERROR((((Calculations!C1268*Calculations!G1268)/Calculations!E1268)*'Data Entry'!X1271),"")</f>
        <v/>
      </c>
      <c r="AR1271" s="234" t="str">
        <f>IFERROR(VLOOKUP(AB1271,Lists!$P$2:$Q$182,2,0),"")</f>
        <v/>
      </c>
      <c r="AS1271" s="233" t="str">
        <f>IF(AI1271="UI",VLOOKUP(AG1271,'Convert Internation Units'!$A$2:$D$33,4,FALSE),IF(AG1271="Penethamate hydroiodide",0.63,IF(AG1271="Benzylpenicillin Procaine /
 Benzathine Penicillin",0.61,IF(AG1271="Benzathine Penicillin",0.61,IF(AG1271="Procaine benzylpenicillin",0.61,IF(AG1271=Prodrug!F1268,Prodrug!F1268,Prodrug!F1268))))))</f>
        <v/>
      </c>
      <c r="AT1271" s="239" t="str">
        <f>IFERROR((((Calculations!K1268*Calculations!G1268)/Calculations!E1268)*'Data Entry'!X1271),"")</f>
        <v/>
      </c>
      <c r="AU1271" s="235" t="str">
        <f>IFERROR(VLOOKUP(AG1271,Lists!$P$2:$Q$182,2,0),"")</f>
        <v/>
      </c>
      <c r="AV1271" s="233" t="str">
        <f>IF(AL1271="UI",VLOOKUP(AJ1271,'Convert Internation Units'!$A$2:$D$33,4,FALSE),IF(AJ1271="Penethamate hydroiodide",0.63,IF(AJ1271="Benzylpenicillin Procaine /
 Benzathine Penicillin",0.61,IF(AJ1271="Benzathine Penicillin",0.61,IF(AJ1271="Procaine benzylpenicillin",0.61,IF(AJ1271=Prodrug!G1268,Prodrug!G1268,Prodrug!G1268))))))</f>
        <v/>
      </c>
      <c r="AW1271" s="239" t="str">
        <f>IFERROR((((Calculations!O1268*Calculations!G1268)/Calculations!E1268)*'Data Entry'!X1271),"")</f>
        <v/>
      </c>
      <c r="AX1271" s="235" t="str">
        <f>IFERROR(VLOOKUP(AJ1271,Lists!$P$2:$Q$182,2,0),"")</f>
        <v/>
      </c>
      <c r="AY1271" s="233" t="str">
        <f>IF(AO1271="UI",VLOOKUP(AM1271,'Convert Internation Units'!$A$2:$D$33,4,FALSE),IF(AM1271="Penethamate hydroiodide",0.63,IF(AM1271="Benzylpenicillin Procaine /
 Benzathine Penicillin",0.61,IF(AM1271="Benzathine Penicillin",0.61,IF(AM1271="Procaine benzylpenicillin",0.61,IF(AM1271=Prodrug!H1268,Prodrug!H1268,Prodrug!H1268))))))</f>
        <v/>
      </c>
      <c r="AZ1271" s="239" t="str">
        <f>IFERROR((((Calculations!S1268*Calculations!G1268)/Calculations!E1268)*'Data Entry'!X1271),"")</f>
        <v/>
      </c>
      <c r="BA1271" s="235" t="str">
        <f>IFERROR(VLOOKUP(AM1271,Lists!$P$2:$Q$182,2,0),"")</f>
        <v/>
      </c>
    </row>
    <row r="1272" spans="1:53" s="5" customFormat="1">
      <c r="A1272" s="6">
        <v>1266</v>
      </c>
      <c r="B1272" s="231"/>
      <c r="C1272" s="7"/>
      <c r="D1272" s="7"/>
      <c r="E1272" s="7"/>
      <c r="F1272" s="67"/>
      <c r="G1272" s="79"/>
      <c r="H1272" s="79"/>
      <c r="I1272" s="75"/>
      <c r="J1272" s="76"/>
      <c r="K1272" s="76"/>
      <c r="L1272" s="76"/>
      <c r="M1272" s="76"/>
      <c r="N1272" s="76"/>
      <c r="O1272" s="76"/>
      <c r="P1272" s="76"/>
      <c r="Q1272" s="76"/>
      <c r="R1272" s="76"/>
      <c r="S1272" s="76"/>
      <c r="T1272" s="76"/>
      <c r="U1272" s="76"/>
      <c r="V1272" s="76"/>
      <c r="W1272" s="80"/>
      <c r="X1272" s="69"/>
      <c r="Y1272" s="25"/>
      <c r="Z1272" s="25"/>
      <c r="AA1272" s="8"/>
      <c r="AB1272" s="28"/>
      <c r="AC1272" s="23"/>
      <c r="AD1272" s="8"/>
      <c r="AE1272" s="8"/>
      <c r="AF1272" s="25"/>
      <c r="AG1272" s="6"/>
      <c r="AH1272" s="23"/>
      <c r="AI1272" s="173"/>
      <c r="AJ1272" s="26"/>
      <c r="AK1272" s="23"/>
      <c r="AL1272" s="25"/>
      <c r="AM1272" s="6"/>
      <c r="AN1272" s="23"/>
      <c r="AO1272" s="247"/>
      <c r="AP1272" s="243" t="str">
        <f>IF(AD1272="UI",VLOOKUP(AB1272,'Convert Internation Units'!$A$2:$D$33,4,FALSE),IF(AB1272="Penethamate hydroiodide",0.63,IF(AB1272="Benzylpenicillin Procaine /
 Benzathine Penicillin",0.61,IF(AB1272="Benzathine Penicillin",0.61,IF(AB1272="Procaine benzylpenicillin",0.61,IF(AB1272=Prodrug!E1269,Prodrug!E1269,Prodrug!E1269))))))</f>
        <v/>
      </c>
      <c r="AQ1272" s="240" t="str">
        <f>IFERROR((((Calculations!C1269*Calculations!G1269)/Calculations!E1269)*'Data Entry'!X1272),"")</f>
        <v/>
      </c>
      <c r="AR1272" s="141" t="str">
        <f>IFERROR(VLOOKUP(AB1272,Lists!$P$2:$Q$182,2,0),"")</f>
        <v/>
      </c>
      <c r="AS1272" s="143" t="str">
        <f>IF(AI1272="UI",VLOOKUP(AG1272,'Convert Internation Units'!$A$2:$D$33,4,FALSE),IF(AG1272="Penethamate hydroiodide",0.63,IF(AG1272="Benzylpenicillin Procaine /
 Benzathine Penicillin",0.61,IF(AG1272="Benzathine Penicillin",0.61,IF(AG1272="Procaine benzylpenicillin",0.61,IF(AG1272=Prodrug!F1269,Prodrug!F1269,Prodrug!F1269))))))</f>
        <v/>
      </c>
      <c r="AT1272" s="240" t="str">
        <f>IFERROR((((Calculations!K1269*Calculations!G1269)/Calculations!E1269)*'Data Entry'!X1272),"")</f>
        <v/>
      </c>
      <c r="AU1272" s="146" t="str">
        <f>IFERROR(VLOOKUP(AG1272,Lists!$P$2:$Q$182,2,0),"")</f>
        <v/>
      </c>
      <c r="AV1272" s="143" t="str">
        <f>IF(AL1272="UI",VLOOKUP(AJ1272,'Convert Internation Units'!$A$2:$D$33,4,FALSE),IF(AJ1272="Penethamate hydroiodide",0.63,IF(AJ1272="Benzylpenicillin Procaine /
 Benzathine Penicillin",0.61,IF(AJ1272="Benzathine Penicillin",0.61,IF(AJ1272="Procaine benzylpenicillin",0.61,IF(AJ1272=Prodrug!G1269,Prodrug!G1269,Prodrug!G1269))))))</f>
        <v/>
      </c>
      <c r="AW1272" s="240" t="str">
        <f>IFERROR((((Calculations!O1269*Calculations!G1269)/Calculations!E1269)*'Data Entry'!X1272),"")</f>
        <v/>
      </c>
      <c r="AX1272" s="146" t="str">
        <f>IFERROR(VLOOKUP(AJ1272,Lists!$P$2:$Q$182,2,0),"")</f>
        <v/>
      </c>
      <c r="AY1272" s="143" t="str">
        <f>IF(AO1272="UI",VLOOKUP(AM1272,'Convert Internation Units'!$A$2:$D$33,4,FALSE),IF(AM1272="Penethamate hydroiodide",0.63,IF(AM1272="Benzylpenicillin Procaine /
 Benzathine Penicillin",0.61,IF(AM1272="Benzathine Penicillin",0.61,IF(AM1272="Procaine benzylpenicillin",0.61,IF(AM1272=Prodrug!H1269,Prodrug!H1269,Prodrug!H1269))))))</f>
        <v/>
      </c>
      <c r="AZ1272" s="240" t="str">
        <f>IFERROR((((Calculations!S1269*Calculations!G1269)/Calculations!E1269)*'Data Entry'!X1272),"")</f>
        <v/>
      </c>
      <c r="BA1272" s="146" t="str">
        <f>IFERROR(VLOOKUP(AM1272,Lists!$P$2:$Q$182,2,0),"")</f>
        <v/>
      </c>
    </row>
    <row r="1273" spans="1:53" s="5" customFormat="1">
      <c r="A1273" s="116">
        <v>1267</v>
      </c>
      <c r="B1273" s="232"/>
      <c r="C1273" s="105"/>
      <c r="D1273" s="105"/>
      <c r="E1273" s="105"/>
      <c r="F1273" s="106"/>
      <c r="G1273" s="107"/>
      <c r="H1273" s="107"/>
      <c r="I1273" s="108"/>
      <c r="J1273" s="110"/>
      <c r="K1273" s="110"/>
      <c r="L1273" s="110"/>
      <c r="M1273" s="110"/>
      <c r="N1273" s="110"/>
      <c r="O1273" s="110"/>
      <c r="P1273" s="110"/>
      <c r="Q1273" s="110"/>
      <c r="R1273" s="110"/>
      <c r="S1273" s="110"/>
      <c r="T1273" s="110"/>
      <c r="U1273" s="110"/>
      <c r="V1273" s="110"/>
      <c r="W1273" s="109"/>
      <c r="X1273" s="111"/>
      <c r="Y1273" s="112"/>
      <c r="Z1273" s="112"/>
      <c r="AA1273" s="113"/>
      <c r="AB1273" s="114"/>
      <c r="AC1273" s="115"/>
      <c r="AD1273" s="113"/>
      <c r="AE1273" s="113"/>
      <c r="AF1273" s="112"/>
      <c r="AG1273" s="116"/>
      <c r="AH1273" s="115"/>
      <c r="AI1273" s="174"/>
      <c r="AJ1273" s="104"/>
      <c r="AK1273" s="115"/>
      <c r="AL1273" s="112"/>
      <c r="AM1273" s="116"/>
      <c r="AN1273" s="115"/>
      <c r="AO1273" s="248"/>
      <c r="AP1273" s="242" t="str">
        <f>IF(AD1273="UI",VLOOKUP(AB1273,'Convert Internation Units'!$A$2:$D$33,4,FALSE),IF(AB1273="Penethamate hydroiodide",0.63,IF(AB1273="Benzylpenicillin Procaine /
 Benzathine Penicillin",0.61,IF(AB1273="Benzathine Penicillin",0.61,IF(AB1273="Procaine benzylpenicillin",0.61,IF(AB1273=Prodrug!E1270,Prodrug!E1270,Prodrug!E1270))))))</f>
        <v/>
      </c>
      <c r="AQ1273" s="239" t="str">
        <f>IFERROR((((Calculations!C1270*Calculations!G1270)/Calculations!E1270)*'Data Entry'!X1273),"")</f>
        <v/>
      </c>
      <c r="AR1273" s="234" t="str">
        <f>IFERROR(VLOOKUP(AB1273,Lists!$P$2:$Q$182,2,0),"")</f>
        <v/>
      </c>
      <c r="AS1273" s="233" t="str">
        <f>IF(AI1273="UI",VLOOKUP(AG1273,'Convert Internation Units'!$A$2:$D$33,4,FALSE),IF(AG1273="Penethamate hydroiodide",0.63,IF(AG1273="Benzylpenicillin Procaine /
 Benzathine Penicillin",0.61,IF(AG1273="Benzathine Penicillin",0.61,IF(AG1273="Procaine benzylpenicillin",0.61,IF(AG1273=Prodrug!F1270,Prodrug!F1270,Prodrug!F1270))))))</f>
        <v/>
      </c>
      <c r="AT1273" s="239" t="str">
        <f>IFERROR((((Calculations!K1270*Calculations!G1270)/Calculations!E1270)*'Data Entry'!X1273),"")</f>
        <v/>
      </c>
      <c r="AU1273" s="235" t="str">
        <f>IFERROR(VLOOKUP(AG1273,Lists!$P$2:$Q$182,2,0),"")</f>
        <v/>
      </c>
      <c r="AV1273" s="233" t="str">
        <f>IF(AL1273="UI",VLOOKUP(AJ1273,'Convert Internation Units'!$A$2:$D$33,4,FALSE),IF(AJ1273="Penethamate hydroiodide",0.63,IF(AJ1273="Benzylpenicillin Procaine /
 Benzathine Penicillin",0.61,IF(AJ1273="Benzathine Penicillin",0.61,IF(AJ1273="Procaine benzylpenicillin",0.61,IF(AJ1273=Prodrug!G1270,Prodrug!G1270,Prodrug!G1270))))))</f>
        <v/>
      </c>
      <c r="AW1273" s="239" t="str">
        <f>IFERROR((((Calculations!O1270*Calculations!G1270)/Calculations!E1270)*'Data Entry'!X1273),"")</f>
        <v/>
      </c>
      <c r="AX1273" s="235" t="str">
        <f>IFERROR(VLOOKUP(AJ1273,Lists!$P$2:$Q$182,2,0),"")</f>
        <v/>
      </c>
      <c r="AY1273" s="233" t="str">
        <f>IF(AO1273="UI",VLOOKUP(AM1273,'Convert Internation Units'!$A$2:$D$33,4,FALSE),IF(AM1273="Penethamate hydroiodide",0.63,IF(AM1273="Benzylpenicillin Procaine /
 Benzathine Penicillin",0.61,IF(AM1273="Benzathine Penicillin",0.61,IF(AM1273="Procaine benzylpenicillin",0.61,IF(AM1273=Prodrug!H1270,Prodrug!H1270,Prodrug!H1270))))))</f>
        <v/>
      </c>
      <c r="AZ1273" s="239" t="str">
        <f>IFERROR((((Calculations!S1270*Calculations!G1270)/Calculations!E1270)*'Data Entry'!X1273),"")</f>
        <v/>
      </c>
      <c r="BA1273" s="235" t="str">
        <f>IFERROR(VLOOKUP(AM1273,Lists!$P$2:$Q$182,2,0),"")</f>
        <v/>
      </c>
    </row>
    <row r="1274" spans="1:53" s="5" customFormat="1">
      <c r="A1274" s="6">
        <v>1268</v>
      </c>
      <c r="B1274" s="231"/>
      <c r="C1274" s="7"/>
      <c r="D1274" s="7"/>
      <c r="E1274" s="7"/>
      <c r="F1274" s="67"/>
      <c r="G1274" s="79"/>
      <c r="H1274" s="79"/>
      <c r="I1274" s="75"/>
      <c r="J1274" s="76"/>
      <c r="K1274" s="76"/>
      <c r="L1274" s="76"/>
      <c r="M1274" s="76"/>
      <c r="N1274" s="76"/>
      <c r="O1274" s="76"/>
      <c r="P1274" s="76"/>
      <c r="Q1274" s="76"/>
      <c r="R1274" s="76"/>
      <c r="S1274" s="76"/>
      <c r="T1274" s="76"/>
      <c r="U1274" s="76"/>
      <c r="V1274" s="76"/>
      <c r="W1274" s="80"/>
      <c r="X1274" s="69"/>
      <c r="Y1274" s="25"/>
      <c r="Z1274" s="25"/>
      <c r="AA1274" s="8"/>
      <c r="AB1274" s="28"/>
      <c r="AC1274" s="23"/>
      <c r="AD1274" s="8"/>
      <c r="AE1274" s="8"/>
      <c r="AF1274" s="25"/>
      <c r="AG1274" s="6"/>
      <c r="AH1274" s="23"/>
      <c r="AI1274" s="173"/>
      <c r="AJ1274" s="26"/>
      <c r="AK1274" s="23"/>
      <c r="AL1274" s="25"/>
      <c r="AM1274" s="6"/>
      <c r="AN1274" s="23"/>
      <c r="AO1274" s="247"/>
      <c r="AP1274" s="243" t="str">
        <f>IF(AD1274="UI",VLOOKUP(AB1274,'Convert Internation Units'!$A$2:$D$33,4,FALSE),IF(AB1274="Penethamate hydroiodide",0.63,IF(AB1274="Benzylpenicillin Procaine /
 Benzathine Penicillin",0.61,IF(AB1274="Benzathine Penicillin",0.61,IF(AB1274="Procaine benzylpenicillin",0.61,IF(AB1274=Prodrug!E1271,Prodrug!E1271,Prodrug!E1271))))))</f>
        <v/>
      </c>
      <c r="AQ1274" s="240" t="str">
        <f>IFERROR((((Calculations!C1271*Calculations!G1271)/Calculations!E1271)*'Data Entry'!X1274),"")</f>
        <v/>
      </c>
      <c r="AR1274" s="141" t="str">
        <f>IFERROR(VLOOKUP(AB1274,Lists!$P$2:$Q$182,2,0),"")</f>
        <v/>
      </c>
      <c r="AS1274" s="143" t="str">
        <f>IF(AI1274="UI",VLOOKUP(AG1274,'Convert Internation Units'!$A$2:$D$33,4,FALSE),IF(AG1274="Penethamate hydroiodide",0.63,IF(AG1274="Benzylpenicillin Procaine /
 Benzathine Penicillin",0.61,IF(AG1274="Benzathine Penicillin",0.61,IF(AG1274="Procaine benzylpenicillin",0.61,IF(AG1274=Prodrug!F1271,Prodrug!F1271,Prodrug!F1271))))))</f>
        <v/>
      </c>
      <c r="AT1274" s="240" t="str">
        <f>IFERROR((((Calculations!K1271*Calculations!G1271)/Calculations!E1271)*'Data Entry'!X1274),"")</f>
        <v/>
      </c>
      <c r="AU1274" s="146" t="str">
        <f>IFERROR(VLOOKUP(AG1274,Lists!$P$2:$Q$182,2,0),"")</f>
        <v/>
      </c>
      <c r="AV1274" s="143" t="str">
        <f>IF(AL1274="UI",VLOOKUP(AJ1274,'Convert Internation Units'!$A$2:$D$33,4,FALSE),IF(AJ1274="Penethamate hydroiodide",0.63,IF(AJ1274="Benzylpenicillin Procaine /
 Benzathine Penicillin",0.61,IF(AJ1274="Benzathine Penicillin",0.61,IF(AJ1274="Procaine benzylpenicillin",0.61,IF(AJ1274=Prodrug!G1271,Prodrug!G1271,Prodrug!G1271))))))</f>
        <v/>
      </c>
      <c r="AW1274" s="240" t="str">
        <f>IFERROR((((Calculations!O1271*Calculations!G1271)/Calculations!E1271)*'Data Entry'!X1274),"")</f>
        <v/>
      </c>
      <c r="AX1274" s="146" t="str">
        <f>IFERROR(VLOOKUP(AJ1274,Lists!$P$2:$Q$182,2,0),"")</f>
        <v/>
      </c>
      <c r="AY1274" s="143" t="str">
        <f>IF(AO1274="UI",VLOOKUP(AM1274,'Convert Internation Units'!$A$2:$D$33,4,FALSE),IF(AM1274="Penethamate hydroiodide",0.63,IF(AM1274="Benzylpenicillin Procaine /
 Benzathine Penicillin",0.61,IF(AM1274="Benzathine Penicillin",0.61,IF(AM1274="Procaine benzylpenicillin",0.61,IF(AM1274=Prodrug!H1271,Prodrug!H1271,Prodrug!H1271))))))</f>
        <v/>
      </c>
      <c r="AZ1274" s="240" t="str">
        <f>IFERROR((((Calculations!S1271*Calculations!G1271)/Calculations!E1271)*'Data Entry'!X1274),"")</f>
        <v/>
      </c>
      <c r="BA1274" s="146" t="str">
        <f>IFERROR(VLOOKUP(AM1274,Lists!$P$2:$Q$182,2,0),"")</f>
        <v/>
      </c>
    </row>
    <row r="1275" spans="1:53" s="5" customFormat="1">
      <c r="A1275" s="116">
        <v>1269</v>
      </c>
      <c r="B1275" s="232"/>
      <c r="C1275" s="105"/>
      <c r="D1275" s="105"/>
      <c r="E1275" s="105"/>
      <c r="F1275" s="106"/>
      <c r="G1275" s="107"/>
      <c r="H1275" s="107"/>
      <c r="I1275" s="108"/>
      <c r="J1275" s="110"/>
      <c r="K1275" s="110"/>
      <c r="L1275" s="110"/>
      <c r="M1275" s="110"/>
      <c r="N1275" s="110"/>
      <c r="O1275" s="110"/>
      <c r="P1275" s="110"/>
      <c r="Q1275" s="110"/>
      <c r="R1275" s="110"/>
      <c r="S1275" s="110"/>
      <c r="T1275" s="110"/>
      <c r="U1275" s="110"/>
      <c r="V1275" s="110"/>
      <c r="W1275" s="109"/>
      <c r="X1275" s="111"/>
      <c r="Y1275" s="112"/>
      <c r="Z1275" s="112"/>
      <c r="AA1275" s="113"/>
      <c r="AB1275" s="114"/>
      <c r="AC1275" s="115"/>
      <c r="AD1275" s="113"/>
      <c r="AE1275" s="113"/>
      <c r="AF1275" s="112"/>
      <c r="AG1275" s="116"/>
      <c r="AH1275" s="115"/>
      <c r="AI1275" s="174"/>
      <c r="AJ1275" s="104"/>
      <c r="AK1275" s="115"/>
      <c r="AL1275" s="112"/>
      <c r="AM1275" s="116"/>
      <c r="AN1275" s="115"/>
      <c r="AO1275" s="248"/>
      <c r="AP1275" s="242" t="str">
        <f>IF(AD1275="UI",VLOOKUP(AB1275,'Convert Internation Units'!$A$2:$D$33,4,FALSE),IF(AB1275="Penethamate hydroiodide",0.63,IF(AB1275="Benzylpenicillin Procaine /
 Benzathine Penicillin",0.61,IF(AB1275="Benzathine Penicillin",0.61,IF(AB1275="Procaine benzylpenicillin",0.61,IF(AB1275=Prodrug!E1272,Prodrug!E1272,Prodrug!E1272))))))</f>
        <v/>
      </c>
      <c r="AQ1275" s="239" t="str">
        <f>IFERROR((((Calculations!C1272*Calculations!G1272)/Calculations!E1272)*'Data Entry'!X1275),"")</f>
        <v/>
      </c>
      <c r="AR1275" s="234" t="str">
        <f>IFERROR(VLOOKUP(AB1275,Lists!$P$2:$Q$182,2,0),"")</f>
        <v/>
      </c>
      <c r="AS1275" s="233" t="str">
        <f>IF(AI1275="UI",VLOOKUP(AG1275,'Convert Internation Units'!$A$2:$D$33,4,FALSE),IF(AG1275="Penethamate hydroiodide",0.63,IF(AG1275="Benzylpenicillin Procaine /
 Benzathine Penicillin",0.61,IF(AG1275="Benzathine Penicillin",0.61,IF(AG1275="Procaine benzylpenicillin",0.61,IF(AG1275=Prodrug!F1272,Prodrug!F1272,Prodrug!F1272))))))</f>
        <v/>
      </c>
      <c r="AT1275" s="239" t="str">
        <f>IFERROR((((Calculations!K1272*Calculations!G1272)/Calculations!E1272)*'Data Entry'!X1275),"")</f>
        <v/>
      </c>
      <c r="AU1275" s="235" t="str">
        <f>IFERROR(VLOOKUP(AG1275,Lists!$P$2:$Q$182,2,0),"")</f>
        <v/>
      </c>
      <c r="AV1275" s="233" t="str">
        <f>IF(AL1275="UI",VLOOKUP(AJ1275,'Convert Internation Units'!$A$2:$D$33,4,FALSE),IF(AJ1275="Penethamate hydroiodide",0.63,IF(AJ1275="Benzylpenicillin Procaine /
 Benzathine Penicillin",0.61,IF(AJ1275="Benzathine Penicillin",0.61,IF(AJ1275="Procaine benzylpenicillin",0.61,IF(AJ1275=Prodrug!G1272,Prodrug!G1272,Prodrug!G1272))))))</f>
        <v/>
      </c>
      <c r="AW1275" s="239" t="str">
        <f>IFERROR((((Calculations!O1272*Calculations!G1272)/Calculations!E1272)*'Data Entry'!X1275),"")</f>
        <v/>
      </c>
      <c r="AX1275" s="235" t="str">
        <f>IFERROR(VLOOKUP(AJ1275,Lists!$P$2:$Q$182,2,0),"")</f>
        <v/>
      </c>
      <c r="AY1275" s="233" t="str">
        <f>IF(AO1275="UI",VLOOKUP(AM1275,'Convert Internation Units'!$A$2:$D$33,4,FALSE),IF(AM1275="Penethamate hydroiodide",0.63,IF(AM1275="Benzylpenicillin Procaine /
 Benzathine Penicillin",0.61,IF(AM1275="Benzathine Penicillin",0.61,IF(AM1275="Procaine benzylpenicillin",0.61,IF(AM1275=Prodrug!H1272,Prodrug!H1272,Prodrug!H1272))))))</f>
        <v/>
      </c>
      <c r="AZ1275" s="239" t="str">
        <f>IFERROR((((Calculations!S1272*Calculations!G1272)/Calculations!E1272)*'Data Entry'!X1275),"")</f>
        <v/>
      </c>
      <c r="BA1275" s="235" t="str">
        <f>IFERROR(VLOOKUP(AM1275,Lists!$P$2:$Q$182,2,0),"")</f>
        <v/>
      </c>
    </row>
    <row r="1276" spans="1:53" s="5" customFormat="1">
      <c r="A1276" s="6">
        <v>1270</v>
      </c>
      <c r="B1276" s="231"/>
      <c r="C1276" s="7"/>
      <c r="D1276" s="7"/>
      <c r="E1276" s="7"/>
      <c r="F1276" s="67"/>
      <c r="G1276" s="79"/>
      <c r="H1276" s="79"/>
      <c r="I1276" s="75"/>
      <c r="J1276" s="76"/>
      <c r="K1276" s="76"/>
      <c r="L1276" s="76"/>
      <c r="M1276" s="76"/>
      <c r="N1276" s="76"/>
      <c r="O1276" s="76"/>
      <c r="P1276" s="76"/>
      <c r="Q1276" s="76"/>
      <c r="R1276" s="76"/>
      <c r="S1276" s="76"/>
      <c r="T1276" s="76"/>
      <c r="U1276" s="76"/>
      <c r="V1276" s="76"/>
      <c r="W1276" s="80"/>
      <c r="X1276" s="69"/>
      <c r="Y1276" s="25"/>
      <c r="Z1276" s="25"/>
      <c r="AA1276" s="8"/>
      <c r="AB1276" s="28"/>
      <c r="AC1276" s="23"/>
      <c r="AD1276" s="8"/>
      <c r="AE1276" s="8"/>
      <c r="AF1276" s="25"/>
      <c r="AG1276" s="6"/>
      <c r="AH1276" s="23"/>
      <c r="AI1276" s="173"/>
      <c r="AJ1276" s="26"/>
      <c r="AK1276" s="23"/>
      <c r="AL1276" s="25"/>
      <c r="AM1276" s="6"/>
      <c r="AN1276" s="23"/>
      <c r="AO1276" s="247"/>
      <c r="AP1276" s="243" t="str">
        <f>IF(AD1276="UI",VLOOKUP(AB1276,'Convert Internation Units'!$A$2:$D$33,4,FALSE),IF(AB1276="Penethamate hydroiodide",0.63,IF(AB1276="Benzylpenicillin Procaine /
 Benzathine Penicillin",0.61,IF(AB1276="Benzathine Penicillin",0.61,IF(AB1276="Procaine benzylpenicillin",0.61,IF(AB1276=Prodrug!E1273,Prodrug!E1273,Prodrug!E1273))))))</f>
        <v/>
      </c>
      <c r="AQ1276" s="240" t="str">
        <f>IFERROR((((Calculations!C1273*Calculations!G1273)/Calculations!E1273)*'Data Entry'!X1276),"")</f>
        <v/>
      </c>
      <c r="AR1276" s="141" t="str">
        <f>IFERROR(VLOOKUP(AB1276,Lists!$P$2:$Q$182,2,0),"")</f>
        <v/>
      </c>
      <c r="AS1276" s="143" t="str">
        <f>IF(AI1276="UI",VLOOKUP(AG1276,'Convert Internation Units'!$A$2:$D$33,4,FALSE),IF(AG1276="Penethamate hydroiodide",0.63,IF(AG1276="Benzylpenicillin Procaine /
 Benzathine Penicillin",0.61,IF(AG1276="Benzathine Penicillin",0.61,IF(AG1276="Procaine benzylpenicillin",0.61,IF(AG1276=Prodrug!F1273,Prodrug!F1273,Prodrug!F1273))))))</f>
        <v/>
      </c>
      <c r="AT1276" s="240" t="str">
        <f>IFERROR((((Calculations!K1273*Calculations!G1273)/Calculations!E1273)*'Data Entry'!X1276),"")</f>
        <v/>
      </c>
      <c r="AU1276" s="146" t="str">
        <f>IFERROR(VLOOKUP(AG1276,Lists!$P$2:$Q$182,2,0),"")</f>
        <v/>
      </c>
      <c r="AV1276" s="143" t="str">
        <f>IF(AL1276="UI",VLOOKUP(AJ1276,'Convert Internation Units'!$A$2:$D$33,4,FALSE),IF(AJ1276="Penethamate hydroiodide",0.63,IF(AJ1276="Benzylpenicillin Procaine /
 Benzathine Penicillin",0.61,IF(AJ1276="Benzathine Penicillin",0.61,IF(AJ1276="Procaine benzylpenicillin",0.61,IF(AJ1276=Prodrug!G1273,Prodrug!G1273,Prodrug!G1273))))))</f>
        <v/>
      </c>
      <c r="AW1276" s="240" t="str">
        <f>IFERROR((((Calculations!O1273*Calculations!G1273)/Calculations!E1273)*'Data Entry'!X1276),"")</f>
        <v/>
      </c>
      <c r="AX1276" s="146" t="str">
        <f>IFERROR(VLOOKUP(AJ1276,Lists!$P$2:$Q$182,2,0),"")</f>
        <v/>
      </c>
      <c r="AY1276" s="143" t="str">
        <f>IF(AO1276="UI",VLOOKUP(AM1276,'Convert Internation Units'!$A$2:$D$33,4,FALSE),IF(AM1276="Penethamate hydroiodide",0.63,IF(AM1276="Benzylpenicillin Procaine /
 Benzathine Penicillin",0.61,IF(AM1276="Benzathine Penicillin",0.61,IF(AM1276="Procaine benzylpenicillin",0.61,IF(AM1276=Prodrug!H1273,Prodrug!H1273,Prodrug!H1273))))))</f>
        <v/>
      </c>
      <c r="AZ1276" s="240" t="str">
        <f>IFERROR((((Calculations!S1273*Calculations!G1273)/Calculations!E1273)*'Data Entry'!X1276),"")</f>
        <v/>
      </c>
      <c r="BA1276" s="146" t="str">
        <f>IFERROR(VLOOKUP(AM1276,Lists!$P$2:$Q$182,2,0),"")</f>
        <v/>
      </c>
    </row>
    <row r="1277" spans="1:53" s="5" customFormat="1">
      <c r="A1277" s="116">
        <v>1271</v>
      </c>
      <c r="B1277" s="232"/>
      <c r="C1277" s="105"/>
      <c r="D1277" s="105"/>
      <c r="E1277" s="105"/>
      <c r="F1277" s="106"/>
      <c r="G1277" s="107"/>
      <c r="H1277" s="107"/>
      <c r="I1277" s="108"/>
      <c r="J1277" s="110"/>
      <c r="K1277" s="110"/>
      <c r="L1277" s="110"/>
      <c r="M1277" s="110"/>
      <c r="N1277" s="110"/>
      <c r="O1277" s="110"/>
      <c r="P1277" s="110"/>
      <c r="Q1277" s="110"/>
      <c r="R1277" s="110"/>
      <c r="S1277" s="110"/>
      <c r="T1277" s="110"/>
      <c r="U1277" s="110"/>
      <c r="V1277" s="110"/>
      <c r="W1277" s="109"/>
      <c r="X1277" s="111"/>
      <c r="Y1277" s="112"/>
      <c r="Z1277" s="112"/>
      <c r="AA1277" s="113"/>
      <c r="AB1277" s="114"/>
      <c r="AC1277" s="115"/>
      <c r="AD1277" s="113"/>
      <c r="AE1277" s="113"/>
      <c r="AF1277" s="112"/>
      <c r="AG1277" s="116"/>
      <c r="AH1277" s="115"/>
      <c r="AI1277" s="174"/>
      <c r="AJ1277" s="104"/>
      <c r="AK1277" s="115"/>
      <c r="AL1277" s="112"/>
      <c r="AM1277" s="116"/>
      <c r="AN1277" s="115"/>
      <c r="AO1277" s="248"/>
      <c r="AP1277" s="242" t="str">
        <f>IF(AD1277="UI",VLOOKUP(AB1277,'Convert Internation Units'!$A$2:$D$33,4,FALSE),IF(AB1277="Penethamate hydroiodide",0.63,IF(AB1277="Benzylpenicillin Procaine /
 Benzathine Penicillin",0.61,IF(AB1277="Benzathine Penicillin",0.61,IF(AB1277="Procaine benzylpenicillin",0.61,IF(AB1277=Prodrug!E1274,Prodrug!E1274,Prodrug!E1274))))))</f>
        <v/>
      </c>
      <c r="AQ1277" s="239" t="str">
        <f>IFERROR((((Calculations!C1274*Calculations!G1274)/Calculations!E1274)*'Data Entry'!X1277),"")</f>
        <v/>
      </c>
      <c r="AR1277" s="234" t="str">
        <f>IFERROR(VLOOKUP(AB1277,Lists!$P$2:$Q$182,2,0),"")</f>
        <v/>
      </c>
      <c r="AS1277" s="233" t="str">
        <f>IF(AI1277="UI",VLOOKUP(AG1277,'Convert Internation Units'!$A$2:$D$33,4,FALSE),IF(AG1277="Penethamate hydroiodide",0.63,IF(AG1277="Benzylpenicillin Procaine /
 Benzathine Penicillin",0.61,IF(AG1277="Benzathine Penicillin",0.61,IF(AG1277="Procaine benzylpenicillin",0.61,IF(AG1277=Prodrug!F1274,Prodrug!F1274,Prodrug!F1274))))))</f>
        <v/>
      </c>
      <c r="AT1277" s="239" t="str">
        <f>IFERROR((((Calculations!K1274*Calculations!G1274)/Calculations!E1274)*'Data Entry'!X1277),"")</f>
        <v/>
      </c>
      <c r="AU1277" s="235" t="str">
        <f>IFERROR(VLOOKUP(AG1277,Lists!$P$2:$Q$182,2,0),"")</f>
        <v/>
      </c>
      <c r="AV1277" s="233" t="str">
        <f>IF(AL1277="UI",VLOOKUP(AJ1277,'Convert Internation Units'!$A$2:$D$33,4,FALSE),IF(AJ1277="Penethamate hydroiodide",0.63,IF(AJ1277="Benzylpenicillin Procaine /
 Benzathine Penicillin",0.61,IF(AJ1277="Benzathine Penicillin",0.61,IF(AJ1277="Procaine benzylpenicillin",0.61,IF(AJ1277=Prodrug!G1274,Prodrug!G1274,Prodrug!G1274))))))</f>
        <v/>
      </c>
      <c r="AW1277" s="239" t="str">
        <f>IFERROR((((Calculations!O1274*Calculations!G1274)/Calculations!E1274)*'Data Entry'!X1277),"")</f>
        <v/>
      </c>
      <c r="AX1277" s="235" t="str">
        <f>IFERROR(VLOOKUP(AJ1277,Lists!$P$2:$Q$182,2,0),"")</f>
        <v/>
      </c>
      <c r="AY1277" s="233" t="str">
        <f>IF(AO1277="UI",VLOOKUP(AM1277,'Convert Internation Units'!$A$2:$D$33,4,FALSE),IF(AM1277="Penethamate hydroiodide",0.63,IF(AM1277="Benzylpenicillin Procaine /
 Benzathine Penicillin",0.61,IF(AM1277="Benzathine Penicillin",0.61,IF(AM1277="Procaine benzylpenicillin",0.61,IF(AM1277=Prodrug!H1274,Prodrug!H1274,Prodrug!H1274))))))</f>
        <v/>
      </c>
      <c r="AZ1277" s="239" t="str">
        <f>IFERROR((((Calculations!S1274*Calculations!G1274)/Calculations!E1274)*'Data Entry'!X1277),"")</f>
        <v/>
      </c>
      <c r="BA1277" s="235" t="str">
        <f>IFERROR(VLOOKUP(AM1277,Lists!$P$2:$Q$182,2,0),"")</f>
        <v/>
      </c>
    </row>
    <row r="1278" spans="1:53" s="5" customFormat="1">
      <c r="A1278" s="6">
        <v>1272</v>
      </c>
      <c r="B1278" s="231"/>
      <c r="C1278" s="7"/>
      <c r="D1278" s="7"/>
      <c r="E1278" s="7"/>
      <c r="F1278" s="67"/>
      <c r="G1278" s="79"/>
      <c r="H1278" s="79"/>
      <c r="I1278" s="75"/>
      <c r="J1278" s="76"/>
      <c r="K1278" s="76"/>
      <c r="L1278" s="76"/>
      <c r="M1278" s="76"/>
      <c r="N1278" s="76"/>
      <c r="O1278" s="76"/>
      <c r="P1278" s="76"/>
      <c r="Q1278" s="76"/>
      <c r="R1278" s="76"/>
      <c r="S1278" s="76"/>
      <c r="T1278" s="76"/>
      <c r="U1278" s="76"/>
      <c r="V1278" s="76"/>
      <c r="W1278" s="80"/>
      <c r="X1278" s="69"/>
      <c r="Y1278" s="25"/>
      <c r="Z1278" s="25"/>
      <c r="AA1278" s="8"/>
      <c r="AB1278" s="28"/>
      <c r="AC1278" s="23"/>
      <c r="AD1278" s="8"/>
      <c r="AE1278" s="8"/>
      <c r="AF1278" s="25"/>
      <c r="AG1278" s="6"/>
      <c r="AH1278" s="23"/>
      <c r="AI1278" s="173"/>
      <c r="AJ1278" s="26"/>
      <c r="AK1278" s="23"/>
      <c r="AL1278" s="25"/>
      <c r="AM1278" s="6"/>
      <c r="AN1278" s="23"/>
      <c r="AO1278" s="247"/>
      <c r="AP1278" s="243" t="str">
        <f>IF(AD1278="UI",VLOOKUP(AB1278,'Convert Internation Units'!$A$2:$D$33,4,FALSE),IF(AB1278="Penethamate hydroiodide",0.63,IF(AB1278="Benzylpenicillin Procaine /
 Benzathine Penicillin",0.61,IF(AB1278="Benzathine Penicillin",0.61,IF(AB1278="Procaine benzylpenicillin",0.61,IF(AB1278=Prodrug!E1275,Prodrug!E1275,Prodrug!E1275))))))</f>
        <v/>
      </c>
      <c r="AQ1278" s="240" t="str">
        <f>IFERROR((((Calculations!C1275*Calculations!G1275)/Calculations!E1275)*'Data Entry'!X1278),"")</f>
        <v/>
      </c>
      <c r="AR1278" s="141" t="str">
        <f>IFERROR(VLOOKUP(AB1278,Lists!$P$2:$Q$182,2,0),"")</f>
        <v/>
      </c>
      <c r="AS1278" s="143" t="str">
        <f>IF(AI1278="UI",VLOOKUP(AG1278,'Convert Internation Units'!$A$2:$D$33,4,FALSE),IF(AG1278="Penethamate hydroiodide",0.63,IF(AG1278="Benzylpenicillin Procaine /
 Benzathine Penicillin",0.61,IF(AG1278="Benzathine Penicillin",0.61,IF(AG1278="Procaine benzylpenicillin",0.61,IF(AG1278=Prodrug!F1275,Prodrug!F1275,Prodrug!F1275))))))</f>
        <v/>
      </c>
      <c r="AT1278" s="240" t="str">
        <f>IFERROR((((Calculations!K1275*Calculations!G1275)/Calculations!E1275)*'Data Entry'!X1278),"")</f>
        <v/>
      </c>
      <c r="AU1278" s="146" t="str">
        <f>IFERROR(VLOOKUP(AG1278,Lists!$P$2:$Q$182,2,0),"")</f>
        <v/>
      </c>
      <c r="AV1278" s="143" t="str">
        <f>IF(AL1278="UI",VLOOKUP(AJ1278,'Convert Internation Units'!$A$2:$D$33,4,FALSE),IF(AJ1278="Penethamate hydroiodide",0.63,IF(AJ1278="Benzylpenicillin Procaine /
 Benzathine Penicillin",0.61,IF(AJ1278="Benzathine Penicillin",0.61,IF(AJ1278="Procaine benzylpenicillin",0.61,IF(AJ1278=Prodrug!G1275,Prodrug!G1275,Prodrug!G1275))))))</f>
        <v/>
      </c>
      <c r="AW1278" s="240" t="str">
        <f>IFERROR((((Calculations!O1275*Calculations!G1275)/Calculations!E1275)*'Data Entry'!X1278),"")</f>
        <v/>
      </c>
      <c r="AX1278" s="146" t="str">
        <f>IFERROR(VLOOKUP(AJ1278,Lists!$P$2:$Q$182,2,0),"")</f>
        <v/>
      </c>
      <c r="AY1278" s="143" t="str">
        <f>IF(AO1278="UI",VLOOKUP(AM1278,'Convert Internation Units'!$A$2:$D$33,4,FALSE),IF(AM1278="Penethamate hydroiodide",0.63,IF(AM1278="Benzylpenicillin Procaine /
 Benzathine Penicillin",0.61,IF(AM1278="Benzathine Penicillin",0.61,IF(AM1278="Procaine benzylpenicillin",0.61,IF(AM1278=Prodrug!H1275,Prodrug!H1275,Prodrug!H1275))))))</f>
        <v/>
      </c>
      <c r="AZ1278" s="240" t="str">
        <f>IFERROR((((Calculations!S1275*Calculations!G1275)/Calculations!E1275)*'Data Entry'!X1278),"")</f>
        <v/>
      </c>
      <c r="BA1278" s="146" t="str">
        <f>IFERROR(VLOOKUP(AM1278,Lists!$P$2:$Q$182,2,0),"")</f>
        <v/>
      </c>
    </row>
    <row r="1279" spans="1:53" s="5" customFormat="1">
      <c r="A1279" s="116">
        <v>1273</v>
      </c>
      <c r="B1279" s="232"/>
      <c r="C1279" s="105"/>
      <c r="D1279" s="105"/>
      <c r="E1279" s="105"/>
      <c r="F1279" s="106"/>
      <c r="G1279" s="107"/>
      <c r="H1279" s="107"/>
      <c r="I1279" s="108"/>
      <c r="J1279" s="110"/>
      <c r="K1279" s="110"/>
      <c r="L1279" s="110"/>
      <c r="M1279" s="110"/>
      <c r="N1279" s="110"/>
      <c r="O1279" s="110"/>
      <c r="P1279" s="110"/>
      <c r="Q1279" s="110"/>
      <c r="R1279" s="110"/>
      <c r="S1279" s="110"/>
      <c r="T1279" s="110"/>
      <c r="U1279" s="110"/>
      <c r="V1279" s="110"/>
      <c r="W1279" s="109"/>
      <c r="X1279" s="111"/>
      <c r="Y1279" s="112"/>
      <c r="Z1279" s="112"/>
      <c r="AA1279" s="113"/>
      <c r="AB1279" s="114"/>
      <c r="AC1279" s="115"/>
      <c r="AD1279" s="113"/>
      <c r="AE1279" s="113"/>
      <c r="AF1279" s="112"/>
      <c r="AG1279" s="116"/>
      <c r="AH1279" s="115"/>
      <c r="AI1279" s="174"/>
      <c r="AJ1279" s="104"/>
      <c r="AK1279" s="115"/>
      <c r="AL1279" s="112"/>
      <c r="AM1279" s="116"/>
      <c r="AN1279" s="115"/>
      <c r="AO1279" s="248"/>
      <c r="AP1279" s="242" t="str">
        <f>IF(AD1279="UI",VLOOKUP(AB1279,'Convert Internation Units'!$A$2:$D$33,4,FALSE),IF(AB1279="Penethamate hydroiodide",0.63,IF(AB1279="Benzylpenicillin Procaine /
 Benzathine Penicillin",0.61,IF(AB1279="Benzathine Penicillin",0.61,IF(AB1279="Procaine benzylpenicillin",0.61,IF(AB1279=Prodrug!E1276,Prodrug!E1276,Prodrug!E1276))))))</f>
        <v/>
      </c>
      <c r="AQ1279" s="239" t="str">
        <f>IFERROR((((Calculations!C1276*Calculations!G1276)/Calculations!E1276)*'Data Entry'!X1279),"")</f>
        <v/>
      </c>
      <c r="AR1279" s="234" t="str">
        <f>IFERROR(VLOOKUP(AB1279,Lists!$P$2:$Q$182,2,0),"")</f>
        <v/>
      </c>
      <c r="AS1279" s="233" t="str">
        <f>IF(AI1279="UI",VLOOKUP(AG1279,'Convert Internation Units'!$A$2:$D$33,4,FALSE),IF(AG1279="Penethamate hydroiodide",0.63,IF(AG1279="Benzylpenicillin Procaine /
 Benzathine Penicillin",0.61,IF(AG1279="Benzathine Penicillin",0.61,IF(AG1279="Procaine benzylpenicillin",0.61,IF(AG1279=Prodrug!F1276,Prodrug!F1276,Prodrug!F1276))))))</f>
        <v/>
      </c>
      <c r="AT1279" s="239" t="str">
        <f>IFERROR((((Calculations!K1276*Calculations!G1276)/Calculations!E1276)*'Data Entry'!X1279),"")</f>
        <v/>
      </c>
      <c r="AU1279" s="235" t="str">
        <f>IFERROR(VLOOKUP(AG1279,Lists!$P$2:$Q$182,2,0),"")</f>
        <v/>
      </c>
      <c r="AV1279" s="233" t="str">
        <f>IF(AL1279="UI",VLOOKUP(AJ1279,'Convert Internation Units'!$A$2:$D$33,4,FALSE),IF(AJ1279="Penethamate hydroiodide",0.63,IF(AJ1279="Benzylpenicillin Procaine /
 Benzathine Penicillin",0.61,IF(AJ1279="Benzathine Penicillin",0.61,IF(AJ1279="Procaine benzylpenicillin",0.61,IF(AJ1279=Prodrug!G1276,Prodrug!G1276,Prodrug!G1276))))))</f>
        <v/>
      </c>
      <c r="AW1279" s="239" t="str">
        <f>IFERROR((((Calculations!O1276*Calculations!G1276)/Calculations!E1276)*'Data Entry'!X1279),"")</f>
        <v/>
      </c>
      <c r="AX1279" s="235" t="str">
        <f>IFERROR(VLOOKUP(AJ1279,Lists!$P$2:$Q$182,2,0),"")</f>
        <v/>
      </c>
      <c r="AY1279" s="233" t="str">
        <f>IF(AO1279="UI",VLOOKUP(AM1279,'Convert Internation Units'!$A$2:$D$33,4,FALSE),IF(AM1279="Penethamate hydroiodide",0.63,IF(AM1279="Benzylpenicillin Procaine /
 Benzathine Penicillin",0.61,IF(AM1279="Benzathine Penicillin",0.61,IF(AM1279="Procaine benzylpenicillin",0.61,IF(AM1279=Prodrug!H1276,Prodrug!H1276,Prodrug!H1276))))))</f>
        <v/>
      </c>
      <c r="AZ1279" s="239" t="str">
        <f>IFERROR((((Calculations!S1276*Calculations!G1276)/Calculations!E1276)*'Data Entry'!X1279),"")</f>
        <v/>
      </c>
      <c r="BA1279" s="235" t="str">
        <f>IFERROR(VLOOKUP(AM1279,Lists!$P$2:$Q$182,2,0),"")</f>
        <v/>
      </c>
    </row>
    <row r="1280" spans="1:53" s="5" customFormat="1">
      <c r="A1280" s="6">
        <v>1274</v>
      </c>
      <c r="B1280" s="231"/>
      <c r="C1280" s="7"/>
      <c r="D1280" s="7"/>
      <c r="E1280" s="7"/>
      <c r="F1280" s="67"/>
      <c r="G1280" s="79"/>
      <c r="H1280" s="79"/>
      <c r="I1280" s="75"/>
      <c r="J1280" s="76"/>
      <c r="K1280" s="76"/>
      <c r="L1280" s="76"/>
      <c r="M1280" s="76"/>
      <c r="N1280" s="76"/>
      <c r="O1280" s="76"/>
      <c r="P1280" s="76"/>
      <c r="Q1280" s="76"/>
      <c r="R1280" s="76"/>
      <c r="S1280" s="76"/>
      <c r="T1280" s="76"/>
      <c r="U1280" s="76"/>
      <c r="V1280" s="76"/>
      <c r="W1280" s="80"/>
      <c r="X1280" s="69"/>
      <c r="Y1280" s="25"/>
      <c r="Z1280" s="25"/>
      <c r="AA1280" s="8"/>
      <c r="AB1280" s="28"/>
      <c r="AC1280" s="23"/>
      <c r="AD1280" s="8"/>
      <c r="AE1280" s="8"/>
      <c r="AF1280" s="25"/>
      <c r="AG1280" s="6"/>
      <c r="AH1280" s="23"/>
      <c r="AI1280" s="173"/>
      <c r="AJ1280" s="26"/>
      <c r="AK1280" s="23"/>
      <c r="AL1280" s="25"/>
      <c r="AM1280" s="6"/>
      <c r="AN1280" s="23"/>
      <c r="AO1280" s="247"/>
      <c r="AP1280" s="243" t="str">
        <f>IF(AD1280="UI",VLOOKUP(AB1280,'Convert Internation Units'!$A$2:$D$33,4,FALSE),IF(AB1280="Penethamate hydroiodide",0.63,IF(AB1280="Benzylpenicillin Procaine /
 Benzathine Penicillin",0.61,IF(AB1280="Benzathine Penicillin",0.61,IF(AB1280="Procaine benzylpenicillin",0.61,IF(AB1280=Prodrug!E1277,Prodrug!E1277,Prodrug!E1277))))))</f>
        <v/>
      </c>
      <c r="AQ1280" s="240" t="str">
        <f>IFERROR((((Calculations!C1277*Calculations!G1277)/Calculations!E1277)*'Data Entry'!X1280),"")</f>
        <v/>
      </c>
      <c r="AR1280" s="141" t="str">
        <f>IFERROR(VLOOKUP(AB1280,Lists!$P$2:$Q$182,2,0),"")</f>
        <v/>
      </c>
      <c r="AS1280" s="143" t="str">
        <f>IF(AI1280="UI",VLOOKUP(AG1280,'Convert Internation Units'!$A$2:$D$33,4,FALSE),IF(AG1280="Penethamate hydroiodide",0.63,IF(AG1280="Benzylpenicillin Procaine /
 Benzathine Penicillin",0.61,IF(AG1280="Benzathine Penicillin",0.61,IF(AG1280="Procaine benzylpenicillin",0.61,IF(AG1280=Prodrug!F1277,Prodrug!F1277,Prodrug!F1277))))))</f>
        <v/>
      </c>
      <c r="AT1280" s="240" t="str">
        <f>IFERROR((((Calculations!K1277*Calculations!G1277)/Calculations!E1277)*'Data Entry'!X1280),"")</f>
        <v/>
      </c>
      <c r="AU1280" s="146" t="str">
        <f>IFERROR(VLOOKUP(AG1280,Lists!$P$2:$Q$182,2,0),"")</f>
        <v/>
      </c>
      <c r="AV1280" s="143" t="str">
        <f>IF(AL1280="UI",VLOOKUP(AJ1280,'Convert Internation Units'!$A$2:$D$33,4,FALSE),IF(AJ1280="Penethamate hydroiodide",0.63,IF(AJ1280="Benzylpenicillin Procaine /
 Benzathine Penicillin",0.61,IF(AJ1280="Benzathine Penicillin",0.61,IF(AJ1280="Procaine benzylpenicillin",0.61,IF(AJ1280=Prodrug!G1277,Prodrug!G1277,Prodrug!G1277))))))</f>
        <v/>
      </c>
      <c r="AW1280" s="240" t="str">
        <f>IFERROR((((Calculations!O1277*Calculations!G1277)/Calculations!E1277)*'Data Entry'!X1280),"")</f>
        <v/>
      </c>
      <c r="AX1280" s="146" t="str">
        <f>IFERROR(VLOOKUP(AJ1280,Lists!$P$2:$Q$182,2,0),"")</f>
        <v/>
      </c>
      <c r="AY1280" s="143" t="str">
        <f>IF(AO1280="UI",VLOOKUP(AM1280,'Convert Internation Units'!$A$2:$D$33,4,FALSE),IF(AM1280="Penethamate hydroiodide",0.63,IF(AM1280="Benzylpenicillin Procaine /
 Benzathine Penicillin",0.61,IF(AM1280="Benzathine Penicillin",0.61,IF(AM1280="Procaine benzylpenicillin",0.61,IF(AM1280=Prodrug!H1277,Prodrug!H1277,Prodrug!H1277))))))</f>
        <v/>
      </c>
      <c r="AZ1280" s="240" t="str">
        <f>IFERROR((((Calculations!S1277*Calculations!G1277)/Calculations!E1277)*'Data Entry'!X1280),"")</f>
        <v/>
      </c>
      <c r="BA1280" s="146" t="str">
        <f>IFERROR(VLOOKUP(AM1280,Lists!$P$2:$Q$182,2,0),"")</f>
        <v/>
      </c>
    </row>
    <row r="1281" spans="1:53" s="5" customFormat="1">
      <c r="A1281" s="116">
        <v>1275</v>
      </c>
      <c r="B1281" s="232"/>
      <c r="C1281" s="105"/>
      <c r="D1281" s="105"/>
      <c r="E1281" s="105"/>
      <c r="F1281" s="106"/>
      <c r="G1281" s="107"/>
      <c r="H1281" s="107"/>
      <c r="I1281" s="108"/>
      <c r="J1281" s="110"/>
      <c r="K1281" s="110"/>
      <c r="L1281" s="110"/>
      <c r="M1281" s="110"/>
      <c r="N1281" s="110"/>
      <c r="O1281" s="110"/>
      <c r="P1281" s="110"/>
      <c r="Q1281" s="110"/>
      <c r="R1281" s="110"/>
      <c r="S1281" s="110"/>
      <c r="T1281" s="110"/>
      <c r="U1281" s="110"/>
      <c r="V1281" s="110"/>
      <c r="W1281" s="109"/>
      <c r="X1281" s="111"/>
      <c r="Y1281" s="112"/>
      <c r="Z1281" s="112"/>
      <c r="AA1281" s="113"/>
      <c r="AB1281" s="114"/>
      <c r="AC1281" s="115"/>
      <c r="AD1281" s="113"/>
      <c r="AE1281" s="113"/>
      <c r="AF1281" s="112"/>
      <c r="AG1281" s="116"/>
      <c r="AH1281" s="115"/>
      <c r="AI1281" s="174"/>
      <c r="AJ1281" s="104"/>
      <c r="AK1281" s="115"/>
      <c r="AL1281" s="112"/>
      <c r="AM1281" s="116"/>
      <c r="AN1281" s="115"/>
      <c r="AO1281" s="248"/>
      <c r="AP1281" s="242" t="str">
        <f>IF(AD1281="UI",VLOOKUP(AB1281,'Convert Internation Units'!$A$2:$D$33,4,FALSE),IF(AB1281="Penethamate hydroiodide",0.63,IF(AB1281="Benzylpenicillin Procaine /
 Benzathine Penicillin",0.61,IF(AB1281="Benzathine Penicillin",0.61,IF(AB1281="Procaine benzylpenicillin",0.61,IF(AB1281=Prodrug!E1278,Prodrug!E1278,Prodrug!E1278))))))</f>
        <v/>
      </c>
      <c r="AQ1281" s="239" t="str">
        <f>IFERROR((((Calculations!C1278*Calculations!G1278)/Calculations!E1278)*'Data Entry'!X1281),"")</f>
        <v/>
      </c>
      <c r="AR1281" s="234" t="str">
        <f>IFERROR(VLOOKUP(AB1281,Lists!$P$2:$Q$182,2,0),"")</f>
        <v/>
      </c>
      <c r="AS1281" s="233" t="str">
        <f>IF(AI1281="UI",VLOOKUP(AG1281,'Convert Internation Units'!$A$2:$D$33,4,FALSE),IF(AG1281="Penethamate hydroiodide",0.63,IF(AG1281="Benzylpenicillin Procaine /
 Benzathine Penicillin",0.61,IF(AG1281="Benzathine Penicillin",0.61,IF(AG1281="Procaine benzylpenicillin",0.61,IF(AG1281=Prodrug!F1278,Prodrug!F1278,Prodrug!F1278))))))</f>
        <v/>
      </c>
      <c r="AT1281" s="239" t="str">
        <f>IFERROR((((Calculations!K1278*Calculations!G1278)/Calculations!E1278)*'Data Entry'!X1281),"")</f>
        <v/>
      </c>
      <c r="AU1281" s="235" t="str">
        <f>IFERROR(VLOOKUP(AG1281,Lists!$P$2:$Q$182,2,0),"")</f>
        <v/>
      </c>
      <c r="AV1281" s="233" t="str">
        <f>IF(AL1281="UI",VLOOKUP(AJ1281,'Convert Internation Units'!$A$2:$D$33,4,FALSE),IF(AJ1281="Penethamate hydroiodide",0.63,IF(AJ1281="Benzylpenicillin Procaine /
 Benzathine Penicillin",0.61,IF(AJ1281="Benzathine Penicillin",0.61,IF(AJ1281="Procaine benzylpenicillin",0.61,IF(AJ1281=Prodrug!G1278,Prodrug!G1278,Prodrug!G1278))))))</f>
        <v/>
      </c>
      <c r="AW1281" s="239" t="str">
        <f>IFERROR((((Calculations!O1278*Calculations!G1278)/Calculations!E1278)*'Data Entry'!X1281),"")</f>
        <v/>
      </c>
      <c r="AX1281" s="235" t="str">
        <f>IFERROR(VLOOKUP(AJ1281,Lists!$P$2:$Q$182,2,0),"")</f>
        <v/>
      </c>
      <c r="AY1281" s="233" t="str">
        <f>IF(AO1281="UI",VLOOKUP(AM1281,'Convert Internation Units'!$A$2:$D$33,4,FALSE),IF(AM1281="Penethamate hydroiodide",0.63,IF(AM1281="Benzylpenicillin Procaine /
 Benzathine Penicillin",0.61,IF(AM1281="Benzathine Penicillin",0.61,IF(AM1281="Procaine benzylpenicillin",0.61,IF(AM1281=Prodrug!H1278,Prodrug!H1278,Prodrug!H1278))))))</f>
        <v/>
      </c>
      <c r="AZ1281" s="239" t="str">
        <f>IFERROR((((Calculations!S1278*Calculations!G1278)/Calculations!E1278)*'Data Entry'!X1281),"")</f>
        <v/>
      </c>
      <c r="BA1281" s="235" t="str">
        <f>IFERROR(VLOOKUP(AM1281,Lists!$P$2:$Q$182,2,0),"")</f>
        <v/>
      </c>
    </row>
    <row r="1282" spans="1:53" s="5" customFormat="1">
      <c r="A1282" s="6">
        <v>1276</v>
      </c>
      <c r="B1282" s="231"/>
      <c r="C1282" s="7"/>
      <c r="D1282" s="7"/>
      <c r="E1282" s="7"/>
      <c r="F1282" s="67"/>
      <c r="G1282" s="79"/>
      <c r="H1282" s="79"/>
      <c r="I1282" s="75"/>
      <c r="J1282" s="76"/>
      <c r="K1282" s="76"/>
      <c r="L1282" s="76"/>
      <c r="M1282" s="76"/>
      <c r="N1282" s="76"/>
      <c r="O1282" s="76"/>
      <c r="P1282" s="76"/>
      <c r="Q1282" s="76"/>
      <c r="R1282" s="76"/>
      <c r="S1282" s="76"/>
      <c r="T1282" s="76"/>
      <c r="U1282" s="76"/>
      <c r="V1282" s="76"/>
      <c r="W1282" s="80"/>
      <c r="X1282" s="69"/>
      <c r="Y1282" s="25"/>
      <c r="Z1282" s="25"/>
      <c r="AA1282" s="8"/>
      <c r="AB1282" s="28"/>
      <c r="AC1282" s="23"/>
      <c r="AD1282" s="8"/>
      <c r="AE1282" s="8"/>
      <c r="AF1282" s="25"/>
      <c r="AG1282" s="6"/>
      <c r="AH1282" s="23"/>
      <c r="AI1282" s="173"/>
      <c r="AJ1282" s="26"/>
      <c r="AK1282" s="23"/>
      <c r="AL1282" s="25"/>
      <c r="AM1282" s="6"/>
      <c r="AN1282" s="23"/>
      <c r="AO1282" s="247"/>
      <c r="AP1282" s="243" t="str">
        <f>IF(AD1282="UI",VLOOKUP(AB1282,'Convert Internation Units'!$A$2:$D$33,4,FALSE),IF(AB1282="Penethamate hydroiodide",0.63,IF(AB1282="Benzylpenicillin Procaine /
 Benzathine Penicillin",0.61,IF(AB1282="Benzathine Penicillin",0.61,IF(AB1282="Procaine benzylpenicillin",0.61,IF(AB1282=Prodrug!E1279,Prodrug!E1279,Prodrug!E1279))))))</f>
        <v/>
      </c>
      <c r="AQ1282" s="240" t="str">
        <f>IFERROR((((Calculations!C1279*Calculations!G1279)/Calculations!E1279)*'Data Entry'!X1282),"")</f>
        <v/>
      </c>
      <c r="AR1282" s="141" t="str">
        <f>IFERROR(VLOOKUP(AB1282,Lists!$P$2:$Q$182,2,0),"")</f>
        <v/>
      </c>
      <c r="AS1282" s="143" t="str">
        <f>IF(AI1282="UI",VLOOKUP(AG1282,'Convert Internation Units'!$A$2:$D$33,4,FALSE),IF(AG1282="Penethamate hydroiodide",0.63,IF(AG1282="Benzylpenicillin Procaine /
 Benzathine Penicillin",0.61,IF(AG1282="Benzathine Penicillin",0.61,IF(AG1282="Procaine benzylpenicillin",0.61,IF(AG1282=Prodrug!F1279,Prodrug!F1279,Prodrug!F1279))))))</f>
        <v/>
      </c>
      <c r="AT1282" s="240" t="str">
        <f>IFERROR((((Calculations!K1279*Calculations!G1279)/Calculations!E1279)*'Data Entry'!X1282),"")</f>
        <v/>
      </c>
      <c r="AU1282" s="146" t="str">
        <f>IFERROR(VLOOKUP(AG1282,Lists!$P$2:$Q$182,2,0),"")</f>
        <v/>
      </c>
      <c r="AV1282" s="143" t="str">
        <f>IF(AL1282="UI",VLOOKUP(AJ1282,'Convert Internation Units'!$A$2:$D$33,4,FALSE),IF(AJ1282="Penethamate hydroiodide",0.63,IF(AJ1282="Benzylpenicillin Procaine /
 Benzathine Penicillin",0.61,IF(AJ1282="Benzathine Penicillin",0.61,IF(AJ1282="Procaine benzylpenicillin",0.61,IF(AJ1282=Prodrug!G1279,Prodrug!G1279,Prodrug!G1279))))))</f>
        <v/>
      </c>
      <c r="AW1282" s="240" t="str">
        <f>IFERROR((((Calculations!O1279*Calculations!G1279)/Calculations!E1279)*'Data Entry'!X1282),"")</f>
        <v/>
      </c>
      <c r="AX1282" s="146" t="str">
        <f>IFERROR(VLOOKUP(AJ1282,Lists!$P$2:$Q$182,2,0),"")</f>
        <v/>
      </c>
      <c r="AY1282" s="143" t="str">
        <f>IF(AO1282="UI",VLOOKUP(AM1282,'Convert Internation Units'!$A$2:$D$33,4,FALSE),IF(AM1282="Penethamate hydroiodide",0.63,IF(AM1282="Benzylpenicillin Procaine /
 Benzathine Penicillin",0.61,IF(AM1282="Benzathine Penicillin",0.61,IF(AM1282="Procaine benzylpenicillin",0.61,IF(AM1282=Prodrug!H1279,Prodrug!H1279,Prodrug!H1279))))))</f>
        <v/>
      </c>
      <c r="AZ1282" s="240" t="str">
        <f>IFERROR((((Calculations!S1279*Calculations!G1279)/Calculations!E1279)*'Data Entry'!X1282),"")</f>
        <v/>
      </c>
      <c r="BA1282" s="146" t="str">
        <f>IFERROR(VLOOKUP(AM1282,Lists!$P$2:$Q$182,2,0),"")</f>
        <v/>
      </c>
    </row>
    <row r="1283" spans="1:53" s="5" customFormat="1">
      <c r="A1283" s="116">
        <v>1277</v>
      </c>
      <c r="B1283" s="232"/>
      <c r="C1283" s="105"/>
      <c r="D1283" s="105"/>
      <c r="E1283" s="105"/>
      <c r="F1283" s="106"/>
      <c r="G1283" s="107"/>
      <c r="H1283" s="107"/>
      <c r="I1283" s="108"/>
      <c r="J1283" s="110"/>
      <c r="K1283" s="110"/>
      <c r="L1283" s="110"/>
      <c r="M1283" s="110"/>
      <c r="N1283" s="110"/>
      <c r="O1283" s="110"/>
      <c r="P1283" s="110"/>
      <c r="Q1283" s="110"/>
      <c r="R1283" s="110"/>
      <c r="S1283" s="110"/>
      <c r="T1283" s="110"/>
      <c r="U1283" s="110"/>
      <c r="V1283" s="110"/>
      <c r="W1283" s="109"/>
      <c r="X1283" s="111"/>
      <c r="Y1283" s="112"/>
      <c r="Z1283" s="112"/>
      <c r="AA1283" s="113"/>
      <c r="AB1283" s="114"/>
      <c r="AC1283" s="115"/>
      <c r="AD1283" s="113"/>
      <c r="AE1283" s="113"/>
      <c r="AF1283" s="112"/>
      <c r="AG1283" s="116"/>
      <c r="AH1283" s="115"/>
      <c r="AI1283" s="174"/>
      <c r="AJ1283" s="104"/>
      <c r="AK1283" s="115"/>
      <c r="AL1283" s="112"/>
      <c r="AM1283" s="116"/>
      <c r="AN1283" s="115"/>
      <c r="AO1283" s="248"/>
      <c r="AP1283" s="242" t="str">
        <f>IF(AD1283="UI",VLOOKUP(AB1283,'Convert Internation Units'!$A$2:$D$33,4,FALSE),IF(AB1283="Penethamate hydroiodide",0.63,IF(AB1283="Benzylpenicillin Procaine /
 Benzathine Penicillin",0.61,IF(AB1283="Benzathine Penicillin",0.61,IF(AB1283="Procaine benzylpenicillin",0.61,IF(AB1283=Prodrug!E1280,Prodrug!E1280,Prodrug!E1280))))))</f>
        <v/>
      </c>
      <c r="AQ1283" s="239" t="str">
        <f>IFERROR((((Calculations!C1280*Calculations!G1280)/Calculations!E1280)*'Data Entry'!X1283),"")</f>
        <v/>
      </c>
      <c r="AR1283" s="234" t="str">
        <f>IFERROR(VLOOKUP(AB1283,Lists!$P$2:$Q$182,2,0),"")</f>
        <v/>
      </c>
      <c r="AS1283" s="233" t="str">
        <f>IF(AI1283="UI",VLOOKUP(AG1283,'Convert Internation Units'!$A$2:$D$33,4,FALSE),IF(AG1283="Penethamate hydroiodide",0.63,IF(AG1283="Benzylpenicillin Procaine /
 Benzathine Penicillin",0.61,IF(AG1283="Benzathine Penicillin",0.61,IF(AG1283="Procaine benzylpenicillin",0.61,IF(AG1283=Prodrug!F1280,Prodrug!F1280,Prodrug!F1280))))))</f>
        <v/>
      </c>
      <c r="AT1283" s="239" t="str">
        <f>IFERROR((((Calculations!K1280*Calculations!G1280)/Calculations!E1280)*'Data Entry'!X1283),"")</f>
        <v/>
      </c>
      <c r="AU1283" s="235" t="str">
        <f>IFERROR(VLOOKUP(AG1283,Lists!$P$2:$Q$182,2,0),"")</f>
        <v/>
      </c>
      <c r="AV1283" s="233" t="str">
        <f>IF(AL1283="UI",VLOOKUP(AJ1283,'Convert Internation Units'!$A$2:$D$33,4,FALSE),IF(AJ1283="Penethamate hydroiodide",0.63,IF(AJ1283="Benzylpenicillin Procaine /
 Benzathine Penicillin",0.61,IF(AJ1283="Benzathine Penicillin",0.61,IF(AJ1283="Procaine benzylpenicillin",0.61,IF(AJ1283=Prodrug!G1280,Prodrug!G1280,Prodrug!G1280))))))</f>
        <v/>
      </c>
      <c r="AW1283" s="239" t="str">
        <f>IFERROR((((Calculations!O1280*Calculations!G1280)/Calculations!E1280)*'Data Entry'!X1283),"")</f>
        <v/>
      </c>
      <c r="AX1283" s="235" t="str">
        <f>IFERROR(VLOOKUP(AJ1283,Lists!$P$2:$Q$182,2,0),"")</f>
        <v/>
      </c>
      <c r="AY1283" s="233" t="str">
        <f>IF(AO1283="UI",VLOOKUP(AM1283,'Convert Internation Units'!$A$2:$D$33,4,FALSE),IF(AM1283="Penethamate hydroiodide",0.63,IF(AM1283="Benzylpenicillin Procaine /
 Benzathine Penicillin",0.61,IF(AM1283="Benzathine Penicillin",0.61,IF(AM1283="Procaine benzylpenicillin",0.61,IF(AM1283=Prodrug!H1280,Prodrug!H1280,Prodrug!H1280))))))</f>
        <v/>
      </c>
      <c r="AZ1283" s="239" t="str">
        <f>IFERROR((((Calculations!S1280*Calculations!G1280)/Calculations!E1280)*'Data Entry'!X1283),"")</f>
        <v/>
      </c>
      <c r="BA1283" s="235" t="str">
        <f>IFERROR(VLOOKUP(AM1283,Lists!$P$2:$Q$182,2,0),"")</f>
        <v/>
      </c>
    </row>
    <row r="1284" spans="1:53" s="5" customFormat="1">
      <c r="A1284" s="6">
        <v>1278</v>
      </c>
      <c r="B1284" s="231"/>
      <c r="C1284" s="7"/>
      <c r="D1284" s="7"/>
      <c r="E1284" s="7"/>
      <c r="F1284" s="67"/>
      <c r="G1284" s="79"/>
      <c r="H1284" s="79"/>
      <c r="I1284" s="75"/>
      <c r="J1284" s="76"/>
      <c r="K1284" s="76"/>
      <c r="L1284" s="76"/>
      <c r="M1284" s="76"/>
      <c r="N1284" s="76"/>
      <c r="O1284" s="76"/>
      <c r="P1284" s="76"/>
      <c r="Q1284" s="76"/>
      <c r="R1284" s="76"/>
      <c r="S1284" s="76"/>
      <c r="T1284" s="76"/>
      <c r="U1284" s="76"/>
      <c r="V1284" s="76"/>
      <c r="W1284" s="80"/>
      <c r="X1284" s="69"/>
      <c r="Y1284" s="25"/>
      <c r="Z1284" s="25"/>
      <c r="AA1284" s="8"/>
      <c r="AB1284" s="28"/>
      <c r="AC1284" s="23"/>
      <c r="AD1284" s="8"/>
      <c r="AE1284" s="8"/>
      <c r="AF1284" s="25"/>
      <c r="AG1284" s="6"/>
      <c r="AH1284" s="23"/>
      <c r="AI1284" s="173"/>
      <c r="AJ1284" s="26"/>
      <c r="AK1284" s="23"/>
      <c r="AL1284" s="25"/>
      <c r="AM1284" s="6"/>
      <c r="AN1284" s="23"/>
      <c r="AO1284" s="247"/>
      <c r="AP1284" s="243" t="str">
        <f>IF(AD1284="UI",VLOOKUP(AB1284,'Convert Internation Units'!$A$2:$D$33,4,FALSE),IF(AB1284="Penethamate hydroiodide",0.63,IF(AB1284="Benzylpenicillin Procaine /
 Benzathine Penicillin",0.61,IF(AB1284="Benzathine Penicillin",0.61,IF(AB1284="Procaine benzylpenicillin",0.61,IF(AB1284=Prodrug!E1281,Prodrug!E1281,Prodrug!E1281))))))</f>
        <v/>
      </c>
      <c r="AQ1284" s="240" t="str">
        <f>IFERROR((((Calculations!C1281*Calculations!G1281)/Calculations!E1281)*'Data Entry'!X1284),"")</f>
        <v/>
      </c>
      <c r="AR1284" s="141" t="str">
        <f>IFERROR(VLOOKUP(AB1284,Lists!$P$2:$Q$182,2,0),"")</f>
        <v/>
      </c>
      <c r="AS1284" s="143" t="str">
        <f>IF(AI1284="UI",VLOOKUP(AG1284,'Convert Internation Units'!$A$2:$D$33,4,FALSE),IF(AG1284="Penethamate hydroiodide",0.63,IF(AG1284="Benzylpenicillin Procaine /
 Benzathine Penicillin",0.61,IF(AG1284="Benzathine Penicillin",0.61,IF(AG1284="Procaine benzylpenicillin",0.61,IF(AG1284=Prodrug!F1281,Prodrug!F1281,Prodrug!F1281))))))</f>
        <v/>
      </c>
      <c r="AT1284" s="240" t="str">
        <f>IFERROR((((Calculations!K1281*Calculations!G1281)/Calculations!E1281)*'Data Entry'!X1284),"")</f>
        <v/>
      </c>
      <c r="AU1284" s="146" t="str">
        <f>IFERROR(VLOOKUP(AG1284,Lists!$P$2:$Q$182,2,0),"")</f>
        <v/>
      </c>
      <c r="AV1284" s="143" t="str">
        <f>IF(AL1284="UI",VLOOKUP(AJ1284,'Convert Internation Units'!$A$2:$D$33,4,FALSE),IF(AJ1284="Penethamate hydroiodide",0.63,IF(AJ1284="Benzylpenicillin Procaine /
 Benzathine Penicillin",0.61,IF(AJ1284="Benzathine Penicillin",0.61,IF(AJ1284="Procaine benzylpenicillin",0.61,IF(AJ1284=Prodrug!G1281,Prodrug!G1281,Prodrug!G1281))))))</f>
        <v/>
      </c>
      <c r="AW1284" s="240" t="str">
        <f>IFERROR((((Calculations!O1281*Calculations!G1281)/Calculations!E1281)*'Data Entry'!X1284),"")</f>
        <v/>
      </c>
      <c r="AX1284" s="146" t="str">
        <f>IFERROR(VLOOKUP(AJ1284,Lists!$P$2:$Q$182,2,0),"")</f>
        <v/>
      </c>
      <c r="AY1284" s="143" t="str">
        <f>IF(AO1284="UI",VLOOKUP(AM1284,'Convert Internation Units'!$A$2:$D$33,4,FALSE),IF(AM1284="Penethamate hydroiodide",0.63,IF(AM1284="Benzylpenicillin Procaine /
 Benzathine Penicillin",0.61,IF(AM1284="Benzathine Penicillin",0.61,IF(AM1284="Procaine benzylpenicillin",0.61,IF(AM1284=Prodrug!H1281,Prodrug!H1281,Prodrug!H1281))))))</f>
        <v/>
      </c>
      <c r="AZ1284" s="240" t="str">
        <f>IFERROR((((Calculations!S1281*Calculations!G1281)/Calculations!E1281)*'Data Entry'!X1284),"")</f>
        <v/>
      </c>
      <c r="BA1284" s="146" t="str">
        <f>IFERROR(VLOOKUP(AM1284,Lists!$P$2:$Q$182,2,0),"")</f>
        <v/>
      </c>
    </row>
    <row r="1285" spans="1:53" s="5" customFormat="1">
      <c r="A1285" s="116">
        <v>1279</v>
      </c>
      <c r="B1285" s="232"/>
      <c r="C1285" s="105"/>
      <c r="D1285" s="105"/>
      <c r="E1285" s="105"/>
      <c r="F1285" s="106"/>
      <c r="G1285" s="107"/>
      <c r="H1285" s="107"/>
      <c r="I1285" s="108"/>
      <c r="J1285" s="110"/>
      <c r="K1285" s="110"/>
      <c r="L1285" s="110"/>
      <c r="M1285" s="110"/>
      <c r="N1285" s="110"/>
      <c r="O1285" s="110"/>
      <c r="P1285" s="110"/>
      <c r="Q1285" s="110"/>
      <c r="R1285" s="110"/>
      <c r="S1285" s="110"/>
      <c r="T1285" s="110"/>
      <c r="U1285" s="110"/>
      <c r="V1285" s="110"/>
      <c r="W1285" s="109"/>
      <c r="X1285" s="111"/>
      <c r="Y1285" s="112"/>
      <c r="Z1285" s="112"/>
      <c r="AA1285" s="113"/>
      <c r="AB1285" s="114"/>
      <c r="AC1285" s="115"/>
      <c r="AD1285" s="113"/>
      <c r="AE1285" s="113"/>
      <c r="AF1285" s="112"/>
      <c r="AG1285" s="116"/>
      <c r="AH1285" s="115"/>
      <c r="AI1285" s="174"/>
      <c r="AJ1285" s="104"/>
      <c r="AK1285" s="115"/>
      <c r="AL1285" s="112"/>
      <c r="AM1285" s="116"/>
      <c r="AN1285" s="115"/>
      <c r="AO1285" s="248"/>
      <c r="AP1285" s="242" t="str">
        <f>IF(AD1285="UI",VLOOKUP(AB1285,'Convert Internation Units'!$A$2:$D$33,4,FALSE),IF(AB1285="Penethamate hydroiodide",0.63,IF(AB1285="Benzylpenicillin Procaine /
 Benzathine Penicillin",0.61,IF(AB1285="Benzathine Penicillin",0.61,IF(AB1285="Procaine benzylpenicillin",0.61,IF(AB1285=Prodrug!E1282,Prodrug!E1282,Prodrug!E1282))))))</f>
        <v/>
      </c>
      <c r="AQ1285" s="239" t="str">
        <f>IFERROR((((Calculations!C1282*Calculations!G1282)/Calculations!E1282)*'Data Entry'!X1285),"")</f>
        <v/>
      </c>
      <c r="AR1285" s="234" t="str">
        <f>IFERROR(VLOOKUP(AB1285,Lists!$P$2:$Q$182,2,0),"")</f>
        <v/>
      </c>
      <c r="AS1285" s="233" t="str">
        <f>IF(AI1285="UI",VLOOKUP(AG1285,'Convert Internation Units'!$A$2:$D$33,4,FALSE),IF(AG1285="Penethamate hydroiodide",0.63,IF(AG1285="Benzylpenicillin Procaine /
 Benzathine Penicillin",0.61,IF(AG1285="Benzathine Penicillin",0.61,IF(AG1285="Procaine benzylpenicillin",0.61,IF(AG1285=Prodrug!F1282,Prodrug!F1282,Prodrug!F1282))))))</f>
        <v/>
      </c>
      <c r="AT1285" s="239" t="str">
        <f>IFERROR((((Calculations!K1282*Calculations!G1282)/Calculations!E1282)*'Data Entry'!X1285),"")</f>
        <v/>
      </c>
      <c r="AU1285" s="235" t="str">
        <f>IFERROR(VLOOKUP(AG1285,Lists!$P$2:$Q$182,2,0),"")</f>
        <v/>
      </c>
      <c r="AV1285" s="233" t="str">
        <f>IF(AL1285="UI",VLOOKUP(AJ1285,'Convert Internation Units'!$A$2:$D$33,4,FALSE),IF(AJ1285="Penethamate hydroiodide",0.63,IF(AJ1285="Benzylpenicillin Procaine /
 Benzathine Penicillin",0.61,IF(AJ1285="Benzathine Penicillin",0.61,IF(AJ1285="Procaine benzylpenicillin",0.61,IF(AJ1285=Prodrug!G1282,Prodrug!G1282,Prodrug!G1282))))))</f>
        <v/>
      </c>
      <c r="AW1285" s="239" t="str">
        <f>IFERROR((((Calculations!O1282*Calculations!G1282)/Calculations!E1282)*'Data Entry'!X1285),"")</f>
        <v/>
      </c>
      <c r="AX1285" s="235" t="str">
        <f>IFERROR(VLOOKUP(AJ1285,Lists!$P$2:$Q$182,2,0),"")</f>
        <v/>
      </c>
      <c r="AY1285" s="233" t="str">
        <f>IF(AO1285="UI",VLOOKUP(AM1285,'Convert Internation Units'!$A$2:$D$33,4,FALSE),IF(AM1285="Penethamate hydroiodide",0.63,IF(AM1285="Benzylpenicillin Procaine /
 Benzathine Penicillin",0.61,IF(AM1285="Benzathine Penicillin",0.61,IF(AM1285="Procaine benzylpenicillin",0.61,IF(AM1285=Prodrug!H1282,Prodrug!H1282,Prodrug!H1282))))))</f>
        <v/>
      </c>
      <c r="AZ1285" s="239" t="str">
        <f>IFERROR((((Calculations!S1282*Calculations!G1282)/Calculations!E1282)*'Data Entry'!X1285),"")</f>
        <v/>
      </c>
      <c r="BA1285" s="235" t="str">
        <f>IFERROR(VLOOKUP(AM1285,Lists!$P$2:$Q$182,2,0),"")</f>
        <v/>
      </c>
    </row>
    <row r="1286" spans="1:53" s="5" customFormat="1">
      <c r="A1286" s="6">
        <v>1280</v>
      </c>
      <c r="B1286" s="231"/>
      <c r="C1286" s="7"/>
      <c r="D1286" s="7"/>
      <c r="E1286" s="7"/>
      <c r="F1286" s="67"/>
      <c r="G1286" s="79"/>
      <c r="H1286" s="79"/>
      <c r="I1286" s="75"/>
      <c r="J1286" s="76"/>
      <c r="K1286" s="76"/>
      <c r="L1286" s="76"/>
      <c r="M1286" s="76"/>
      <c r="N1286" s="76"/>
      <c r="O1286" s="76"/>
      <c r="P1286" s="76"/>
      <c r="Q1286" s="76"/>
      <c r="R1286" s="76"/>
      <c r="S1286" s="76"/>
      <c r="T1286" s="76"/>
      <c r="U1286" s="76"/>
      <c r="V1286" s="76"/>
      <c r="W1286" s="80"/>
      <c r="X1286" s="69"/>
      <c r="Y1286" s="25"/>
      <c r="Z1286" s="25"/>
      <c r="AA1286" s="8"/>
      <c r="AB1286" s="28"/>
      <c r="AC1286" s="23"/>
      <c r="AD1286" s="8"/>
      <c r="AE1286" s="8"/>
      <c r="AF1286" s="25"/>
      <c r="AG1286" s="6"/>
      <c r="AH1286" s="23"/>
      <c r="AI1286" s="173"/>
      <c r="AJ1286" s="26"/>
      <c r="AK1286" s="23"/>
      <c r="AL1286" s="25"/>
      <c r="AM1286" s="6"/>
      <c r="AN1286" s="23"/>
      <c r="AO1286" s="247"/>
      <c r="AP1286" s="243" t="str">
        <f>IF(AD1286="UI",VLOOKUP(AB1286,'Convert Internation Units'!$A$2:$D$33,4,FALSE),IF(AB1286="Penethamate hydroiodide",0.63,IF(AB1286="Benzylpenicillin Procaine /
 Benzathine Penicillin",0.61,IF(AB1286="Benzathine Penicillin",0.61,IF(AB1286="Procaine benzylpenicillin",0.61,IF(AB1286=Prodrug!E1283,Prodrug!E1283,Prodrug!E1283))))))</f>
        <v/>
      </c>
      <c r="AQ1286" s="240" t="str">
        <f>IFERROR((((Calculations!C1283*Calculations!G1283)/Calculations!E1283)*'Data Entry'!X1286),"")</f>
        <v/>
      </c>
      <c r="AR1286" s="141" t="str">
        <f>IFERROR(VLOOKUP(AB1286,Lists!$P$2:$Q$182,2,0),"")</f>
        <v/>
      </c>
      <c r="AS1286" s="143" t="str">
        <f>IF(AI1286="UI",VLOOKUP(AG1286,'Convert Internation Units'!$A$2:$D$33,4,FALSE),IF(AG1286="Penethamate hydroiodide",0.63,IF(AG1286="Benzylpenicillin Procaine /
 Benzathine Penicillin",0.61,IF(AG1286="Benzathine Penicillin",0.61,IF(AG1286="Procaine benzylpenicillin",0.61,IF(AG1286=Prodrug!F1283,Prodrug!F1283,Prodrug!F1283))))))</f>
        <v/>
      </c>
      <c r="AT1286" s="240" t="str">
        <f>IFERROR((((Calculations!K1283*Calculations!G1283)/Calculations!E1283)*'Data Entry'!X1286),"")</f>
        <v/>
      </c>
      <c r="AU1286" s="146" t="str">
        <f>IFERROR(VLOOKUP(AG1286,Lists!$P$2:$Q$182,2,0),"")</f>
        <v/>
      </c>
      <c r="AV1286" s="143" t="str">
        <f>IF(AL1286="UI",VLOOKUP(AJ1286,'Convert Internation Units'!$A$2:$D$33,4,FALSE),IF(AJ1286="Penethamate hydroiodide",0.63,IF(AJ1286="Benzylpenicillin Procaine /
 Benzathine Penicillin",0.61,IF(AJ1286="Benzathine Penicillin",0.61,IF(AJ1286="Procaine benzylpenicillin",0.61,IF(AJ1286=Prodrug!G1283,Prodrug!G1283,Prodrug!G1283))))))</f>
        <v/>
      </c>
      <c r="AW1286" s="240" t="str">
        <f>IFERROR((((Calculations!O1283*Calculations!G1283)/Calculations!E1283)*'Data Entry'!X1286),"")</f>
        <v/>
      </c>
      <c r="AX1286" s="146" t="str">
        <f>IFERROR(VLOOKUP(AJ1286,Lists!$P$2:$Q$182,2,0),"")</f>
        <v/>
      </c>
      <c r="AY1286" s="143" t="str">
        <f>IF(AO1286="UI",VLOOKUP(AM1286,'Convert Internation Units'!$A$2:$D$33,4,FALSE),IF(AM1286="Penethamate hydroiodide",0.63,IF(AM1286="Benzylpenicillin Procaine /
 Benzathine Penicillin",0.61,IF(AM1286="Benzathine Penicillin",0.61,IF(AM1286="Procaine benzylpenicillin",0.61,IF(AM1286=Prodrug!H1283,Prodrug!H1283,Prodrug!H1283))))))</f>
        <v/>
      </c>
      <c r="AZ1286" s="240" t="str">
        <f>IFERROR((((Calculations!S1283*Calculations!G1283)/Calculations!E1283)*'Data Entry'!X1286),"")</f>
        <v/>
      </c>
      <c r="BA1286" s="146" t="str">
        <f>IFERROR(VLOOKUP(AM1286,Lists!$P$2:$Q$182,2,0),"")</f>
        <v/>
      </c>
    </row>
    <row r="1287" spans="1:53" s="5" customFormat="1">
      <c r="A1287" s="116">
        <v>1281</v>
      </c>
      <c r="B1287" s="232"/>
      <c r="C1287" s="105"/>
      <c r="D1287" s="105"/>
      <c r="E1287" s="105"/>
      <c r="F1287" s="106"/>
      <c r="G1287" s="107"/>
      <c r="H1287" s="107"/>
      <c r="I1287" s="108"/>
      <c r="J1287" s="110"/>
      <c r="K1287" s="110"/>
      <c r="L1287" s="110"/>
      <c r="M1287" s="110"/>
      <c r="N1287" s="110"/>
      <c r="O1287" s="110"/>
      <c r="P1287" s="110"/>
      <c r="Q1287" s="110"/>
      <c r="R1287" s="110"/>
      <c r="S1287" s="110"/>
      <c r="T1287" s="110"/>
      <c r="U1287" s="110"/>
      <c r="V1287" s="110"/>
      <c r="W1287" s="109"/>
      <c r="X1287" s="111"/>
      <c r="Y1287" s="112"/>
      <c r="Z1287" s="112"/>
      <c r="AA1287" s="113"/>
      <c r="AB1287" s="114"/>
      <c r="AC1287" s="115"/>
      <c r="AD1287" s="113"/>
      <c r="AE1287" s="113"/>
      <c r="AF1287" s="112"/>
      <c r="AG1287" s="116"/>
      <c r="AH1287" s="115"/>
      <c r="AI1287" s="174"/>
      <c r="AJ1287" s="104"/>
      <c r="AK1287" s="115"/>
      <c r="AL1287" s="112"/>
      <c r="AM1287" s="116"/>
      <c r="AN1287" s="115"/>
      <c r="AO1287" s="248"/>
      <c r="AP1287" s="242" t="str">
        <f>IF(AD1287="UI",VLOOKUP(AB1287,'Convert Internation Units'!$A$2:$D$33,4,FALSE),IF(AB1287="Penethamate hydroiodide",0.63,IF(AB1287="Benzylpenicillin Procaine /
 Benzathine Penicillin",0.61,IF(AB1287="Benzathine Penicillin",0.61,IF(AB1287="Procaine benzylpenicillin",0.61,IF(AB1287=Prodrug!E1284,Prodrug!E1284,Prodrug!E1284))))))</f>
        <v/>
      </c>
      <c r="AQ1287" s="239" t="str">
        <f>IFERROR((((Calculations!C1284*Calculations!G1284)/Calculations!E1284)*'Data Entry'!X1287),"")</f>
        <v/>
      </c>
      <c r="AR1287" s="234" t="str">
        <f>IFERROR(VLOOKUP(AB1287,Lists!$P$2:$Q$182,2,0),"")</f>
        <v/>
      </c>
      <c r="AS1287" s="233" t="str">
        <f>IF(AI1287="UI",VLOOKUP(AG1287,'Convert Internation Units'!$A$2:$D$33,4,FALSE),IF(AG1287="Penethamate hydroiodide",0.63,IF(AG1287="Benzylpenicillin Procaine /
 Benzathine Penicillin",0.61,IF(AG1287="Benzathine Penicillin",0.61,IF(AG1287="Procaine benzylpenicillin",0.61,IF(AG1287=Prodrug!F1284,Prodrug!F1284,Prodrug!F1284))))))</f>
        <v/>
      </c>
      <c r="AT1287" s="239" t="str">
        <f>IFERROR((((Calculations!K1284*Calculations!G1284)/Calculations!E1284)*'Data Entry'!X1287),"")</f>
        <v/>
      </c>
      <c r="AU1287" s="235" t="str">
        <f>IFERROR(VLOOKUP(AG1287,Lists!$P$2:$Q$182,2,0),"")</f>
        <v/>
      </c>
      <c r="AV1287" s="233" t="str">
        <f>IF(AL1287="UI",VLOOKUP(AJ1287,'Convert Internation Units'!$A$2:$D$33,4,FALSE),IF(AJ1287="Penethamate hydroiodide",0.63,IF(AJ1287="Benzylpenicillin Procaine /
 Benzathine Penicillin",0.61,IF(AJ1287="Benzathine Penicillin",0.61,IF(AJ1287="Procaine benzylpenicillin",0.61,IF(AJ1287=Prodrug!G1284,Prodrug!G1284,Prodrug!G1284))))))</f>
        <v/>
      </c>
      <c r="AW1287" s="239" t="str">
        <f>IFERROR((((Calculations!O1284*Calculations!G1284)/Calculations!E1284)*'Data Entry'!X1287),"")</f>
        <v/>
      </c>
      <c r="AX1287" s="235" t="str">
        <f>IFERROR(VLOOKUP(AJ1287,Lists!$P$2:$Q$182,2,0),"")</f>
        <v/>
      </c>
      <c r="AY1287" s="233" t="str">
        <f>IF(AO1287="UI",VLOOKUP(AM1287,'Convert Internation Units'!$A$2:$D$33,4,FALSE),IF(AM1287="Penethamate hydroiodide",0.63,IF(AM1287="Benzylpenicillin Procaine /
 Benzathine Penicillin",0.61,IF(AM1287="Benzathine Penicillin",0.61,IF(AM1287="Procaine benzylpenicillin",0.61,IF(AM1287=Prodrug!H1284,Prodrug!H1284,Prodrug!H1284))))))</f>
        <v/>
      </c>
      <c r="AZ1287" s="239" t="str">
        <f>IFERROR((((Calculations!S1284*Calculations!G1284)/Calculations!E1284)*'Data Entry'!X1287),"")</f>
        <v/>
      </c>
      <c r="BA1287" s="235" t="str">
        <f>IFERROR(VLOOKUP(AM1287,Lists!$P$2:$Q$182,2,0),"")</f>
        <v/>
      </c>
    </row>
    <row r="1288" spans="1:53" s="5" customFormat="1">
      <c r="A1288" s="6">
        <v>1282</v>
      </c>
      <c r="B1288" s="231"/>
      <c r="C1288" s="7"/>
      <c r="D1288" s="7"/>
      <c r="E1288" s="7"/>
      <c r="F1288" s="67"/>
      <c r="G1288" s="79"/>
      <c r="H1288" s="79"/>
      <c r="I1288" s="75"/>
      <c r="J1288" s="76"/>
      <c r="K1288" s="76"/>
      <c r="L1288" s="76"/>
      <c r="M1288" s="76"/>
      <c r="N1288" s="76"/>
      <c r="O1288" s="76"/>
      <c r="P1288" s="76"/>
      <c r="Q1288" s="76"/>
      <c r="R1288" s="76"/>
      <c r="S1288" s="76"/>
      <c r="T1288" s="76"/>
      <c r="U1288" s="76"/>
      <c r="V1288" s="76"/>
      <c r="W1288" s="80"/>
      <c r="X1288" s="69"/>
      <c r="Y1288" s="25"/>
      <c r="Z1288" s="25"/>
      <c r="AA1288" s="8"/>
      <c r="AB1288" s="28"/>
      <c r="AC1288" s="23"/>
      <c r="AD1288" s="8"/>
      <c r="AE1288" s="8"/>
      <c r="AF1288" s="25"/>
      <c r="AG1288" s="6"/>
      <c r="AH1288" s="23"/>
      <c r="AI1288" s="173"/>
      <c r="AJ1288" s="26"/>
      <c r="AK1288" s="23"/>
      <c r="AL1288" s="25"/>
      <c r="AM1288" s="6"/>
      <c r="AN1288" s="23"/>
      <c r="AO1288" s="247"/>
      <c r="AP1288" s="243" t="str">
        <f>IF(AD1288="UI",VLOOKUP(AB1288,'Convert Internation Units'!$A$2:$D$33,4,FALSE),IF(AB1288="Penethamate hydroiodide",0.63,IF(AB1288="Benzylpenicillin Procaine /
 Benzathine Penicillin",0.61,IF(AB1288="Benzathine Penicillin",0.61,IF(AB1288="Procaine benzylpenicillin",0.61,IF(AB1288=Prodrug!E1285,Prodrug!E1285,Prodrug!E1285))))))</f>
        <v/>
      </c>
      <c r="AQ1288" s="240" t="str">
        <f>IFERROR((((Calculations!C1285*Calculations!G1285)/Calculations!E1285)*'Data Entry'!X1288),"")</f>
        <v/>
      </c>
      <c r="AR1288" s="141" t="str">
        <f>IFERROR(VLOOKUP(AB1288,Lists!$P$2:$Q$182,2,0),"")</f>
        <v/>
      </c>
      <c r="AS1288" s="143" t="str">
        <f>IF(AI1288="UI",VLOOKUP(AG1288,'Convert Internation Units'!$A$2:$D$33,4,FALSE),IF(AG1288="Penethamate hydroiodide",0.63,IF(AG1288="Benzylpenicillin Procaine /
 Benzathine Penicillin",0.61,IF(AG1288="Benzathine Penicillin",0.61,IF(AG1288="Procaine benzylpenicillin",0.61,IF(AG1288=Prodrug!F1285,Prodrug!F1285,Prodrug!F1285))))))</f>
        <v/>
      </c>
      <c r="AT1288" s="240" t="str">
        <f>IFERROR((((Calculations!K1285*Calculations!G1285)/Calculations!E1285)*'Data Entry'!X1288),"")</f>
        <v/>
      </c>
      <c r="AU1288" s="146" t="str">
        <f>IFERROR(VLOOKUP(AG1288,Lists!$P$2:$Q$182,2,0),"")</f>
        <v/>
      </c>
      <c r="AV1288" s="143" t="str">
        <f>IF(AL1288="UI",VLOOKUP(AJ1288,'Convert Internation Units'!$A$2:$D$33,4,FALSE),IF(AJ1288="Penethamate hydroiodide",0.63,IF(AJ1288="Benzylpenicillin Procaine /
 Benzathine Penicillin",0.61,IF(AJ1288="Benzathine Penicillin",0.61,IF(AJ1288="Procaine benzylpenicillin",0.61,IF(AJ1288=Prodrug!G1285,Prodrug!G1285,Prodrug!G1285))))))</f>
        <v/>
      </c>
      <c r="AW1288" s="240" t="str">
        <f>IFERROR((((Calculations!O1285*Calculations!G1285)/Calculations!E1285)*'Data Entry'!X1288),"")</f>
        <v/>
      </c>
      <c r="AX1288" s="146" t="str">
        <f>IFERROR(VLOOKUP(AJ1288,Lists!$P$2:$Q$182,2,0),"")</f>
        <v/>
      </c>
      <c r="AY1288" s="143" t="str">
        <f>IF(AO1288="UI",VLOOKUP(AM1288,'Convert Internation Units'!$A$2:$D$33,4,FALSE),IF(AM1288="Penethamate hydroiodide",0.63,IF(AM1288="Benzylpenicillin Procaine /
 Benzathine Penicillin",0.61,IF(AM1288="Benzathine Penicillin",0.61,IF(AM1288="Procaine benzylpenicillin",0.61,IF(AM1288=Prodrug!H1285,Prodrug!H1285,Prodrug!H1285))))))</f>
        <v/>
      </c>
      <c r="AZ1288" s="240" t="str">
        <f>IFERROR((((Calculations!S1285*Calculations!G1285)/Calculations!E1285)*'Data Entry'!X1288),"")</f>
        <v/>
      </c>
      <c r="BA1288" s="146" t="str">
        <f>IFERROR(VLOOKUP(AM1288,Lists!$P$2:$Q$182,2,0),"")</f>
        <v/>
      </c>
    </row>
    <row r="1289" spans="1:53" s="5" customFormat="1">
      <c r="A1289" s="116">
        <v>1283</v>
      </c>
      <c r="B1289" s="232"/>
      <c r="C1289" s="105"/>
      <c r="D1289" s="105"/>
      <c r="E1289" s="105"/>
      <c r="F1289" s="106"/>
      <c r="G1289" s="107"/>
      <c r="H1289" s="107"/>
      <c r="I1289" s="108"/>
      <c r="J1289" s="110"/>
      <c r="K1289" s="110"/>
      <c r="L1289" s="110"/>
      <c r="M1289" s="110"/>
      <c r="N1289" s="110"/>
      <c r="O1289" s="110"/>
      <c r="P1289" s="110"/>
      <c r="Q1289" s="110"/>
      <c r="R1289" s="110"/>
      <c r="S1289" s="110"/>
      <c r="T1289" s="110"/>
      <c r="U1289" s="110"/>
      <c r="V1289" s="110"/>
      <c r="W1289" s="109"/>
      <c r="X1289" s="111"/>
      <c r="Y1289" s="112"/>
      <c r="Z1289" s="112"/>
      <c r="AA1289" s="113"/>
      <c r="AB1289" s="114"/>
      <c r="AC1289" s="115"/>
      <c r="AD1289" s="113"/>
      <c r="AE1289" s="113"/>
      <c r="AF1289" s="112"/>
      <c r="AG1289" s="116"/>
      <c r="AH1289" s="115"/>
      <c r="AI1289" s="174"/>
      <c r="AJ1289" s="104"/>
      <c r="AK1289" s="115"/>
      <c r="AL1289" s="112"/>
      <c r="AM1289" s="116"/>
      <c r="AN1289" s="115"/>
      <c r="AO1289" s="248"/>
      <c r="AP1289" s="242" t="str">
        <f>IF(AD1289="UI",VLOOKUP(AB1289,'Convert Internation Units'!$A$2:$D$33,4,FALSE),IF(AB1289="Penethamate hydroiodide",0.63,IF(AB1289="Benzylpenicillin Procaine /
 Benzathine Penicillin",0.61,IF(AB1289="Benzathine Penicillin",0.61,IF(AB1289="Procaine benzylpenicillin",0.61,IF(AB1289=Prodrug!E1286,Prodrug!E1286,Prodrug!E1286))))))</f>
        <v/>
      </c>
      <c r="AQ1289" s="239" t="str">
        <f>IFERROR((((Calculations!C1286*Calculations!G1286)/Calculations!E1286)*'Data Entry'!X1289),"")</f>
        <v/>
      </c>
      <c r="AR1289" s="234" t="str">
        <f>IFERROR(VLOOKUP(AB1289,Lists!$P$2:$Q$182,2,0),"")</f>
        <v/>
      </c>
      <c r="AS1289" s="233" t="str">
        <f>IF(AI1289="UI",VLOOKUP(AG1289,'Convert Internation Units'!$A$2:$D$33,4,FALSE),IF(AG1289="Penethamate hydroiodide",0.63,IF(AG1289="Benzylpenicillin Procaine /
 Benzathine Penicillin",0.61,IF(AG1289="Benzathine Penicillin",0.61,IF(AG1289="Procaine benzylpenicillin",0.61,IF(AG1289=Prodrug!F1286,Prodrug!F1286,Prodrug!F1286))))))</f>
        <v/>
      </c>
      <c r="AT1289" s="239" t="str">
        <f>IFERROR((((Calculations!K1286*Calculations!G1286)/Calculations!E1286)*'Data Entry'!X1289),"")</f>
        <v/>
      </c>
      <c r="AU1289" s="235" t="str">
        <f>IFERROR(VLOOKUP(AG1289,Lists!$P$2:$Q$182,2,0),"")</f>
        <v/>
      </c>
      <c r="AV1289" s="233" t="str">
        <f>IF(AL1289="UI",VLOOKUP(AJ1289,'Convert Internation Units'!$A$2:$D$33,4,FALSE),IF(AJ1289="Penethamate hydroiodide",0.63,IF(AJ1289="Benzylpenicillin Procaine /
 Benzathine Penicillin",0.61,IF(AJ1289="Benzathine Penicillin",0.61,IF(AJ1289="Procaine benzylpenicillin",0.61,IF(AJ1289=Prodrug!G1286,Prodrug!G1286,Prodrug!G1286))))))</f>
        <v/>
      </c>
      <c r="AW1289" s="239" t="str">
        <f>IFERROR((((Calculations!O1286*Calculations!G1286)/Calculations!E1286)*'Data Entry'!X1289),"")</f>
        <v/>
      </c>
      <c r="AX1289" s="235" t="str">
        <f>IFERROR(VLOOKUP(AJ1289,Lists!$P$2:$Q$182,2,0),"")</f>
        <v/>
      </c>
      <c r="AY1289" s="233" t="str">
        <f>IF(AO1289="UI",VLOOKUP(AM1289,'Convert Internation Units'!$A$2:$D$33,4,FALSE),IF(AM1289="Penethamate hydroiodide",0.63,IF(AM1289="Benzylpenicillin Procaine /
 Benzathine Penicillin",0.61,IF(AM1289="Benzathine Penicillin",0.61,IF(AM1289="Procaine benzylpenicillin",0.61,IF(AM1289=Prodrug!H1286,Prodrug!H1286,Prodrug!H1286))))))</f>
        <v/>
      </c>
      <c r="AZ1289" s="239" t="str">
        <f>IFERROR((((Calculations!S1286*Calculations!G1286)/Calculations!E1286)*'Data Entry'!X1289),"")</f>
        <v/>
      </c>
      <c r="BA1289" s="235" t="str">
        <f>IFERROR(VLOOKUP(AM1289,Lists!$P$2:$Q$182,2,0),"")</f>
        <v/>
      </c>
    </row>
    <row r="1290" spans="1:53" s="5" customFormat="1">
      <c r="A1290" s="6">
        <v>1284</v>
      </c>
      <c r="B1290" s="231"/>
      <c r="C1290" s="7"/>
      <c r="D1290" s="7"/>
      <c r="E1290" s="7"/>
      <c r="F1290" s="67"/>
      <c r="G1290" s="79"/>
      <c r="H1290" s="79"/>
      <c r="I1290" s="75"/>
      <c r="J1290" s="76"/>
      <c r="K1290" s="76"/>
      <c r="L1290" s="76"/>
      <c r="M1290" s="76"/>
      <c r="N1290" s="76"/>
      <c r="O1290" s="76"/>
      <c r="P1290" s="76"/>
      <c r="Q1290" s="76"/>
      <c r="R1290" s="76"/>
      <c r="S1290" s="76"/>
      <c r="T1290" s="76"/>
      <c r="U1290" s="76"/>
      <c r="V1290" s="76"/>
      <c r="W1290" s="80"/>
      <c r="X1290" s="69"/>
      <c r="Y1290" s="25"/>
      <c r="Z1290" s="25"/>
      <c r="AA1290" s="8"/>
      <c r="AB1290" s="28"/>
      <c r="AC1290" s="23"/>
      <c r="AD1290" s="8"/>
      <c r="AE1290" s="8"/>
      <c r="AF1290" s="25"/>
      <c r="AG1290" s="6"/>
      <c r="AH1290" s="23"/>
      <c r="AI1290" s="173"/>
      <c r="AJ1290" s="26"/>
      <c r="AK1290" s="23"/>
      <c r="AL1290" s="25"/>
      <c r="AM1290" s="6"/>
      <c r="AN1290" s="23"/>
      <c r="AO1290" s="247"/>
      <c r="AP1290" s="243" t="str">
        <f>IF(AD1290="UI",VLOOKUP(AB1290,'Convert Internation Units'!$A$2:$D$33,4,FALSE),IF(AB1290="Penethamate hydroiodide",0.63,IF(AB1290="Benzylpenicillin Procaine /
 Benzathine Penicillin",0.61,IF(AB1290="Benzathine Penicillin",0.61,IF(AB1290="Procaine benzylpenicillin",0.61,IF(AB1290=Prodrug!E1287,Prodrug!E1287,Prodrug!E1287))))))</f>
        <v/>
      </c>
      <c r="AQ1290" s="240" t="str">
        <f>IFERROR((((Calculations!C1287*Calculations!G1287)/Calculations!E1287)*'Data Entry'!X1290),"")</f>
        <v/>
      </c>
      <c r="AR1290" s="141" t="str">
        <f>IFERROR(VLOOKUP(AB1290,Lists!$P$2:$Q$182,2,0),"")</f>
        <v/>
      </c>
      <c r="AS1290" s="143" t="str">
        <f>IF(AI1290="UI",VLOOKUP(AG1290,'Convert Internation Units'!$A$2:$D$33,4,FALSE),IF(AG1290="Penethamate hydroiodide",0.63,IF(AG1290="Benzylpenicillin Procaine /
 Benzathine Penicillin",0.61,IF(AG1290="Benzathine Penicillin",0.61,IF(AG1290="Procaine benzylpenicillin",0.61,IF(AG1290=Prodrug!F1287,Prodrug!F1287,Prodrug!F1287))))))</f>
        <v/>
      </c>
      <c r="AT1290" s="240" t="str">
        <f>IFERROR((((Calculations!K1287*Calculations!G1287)/Calculations!E1287)*'Data Entry'!X1290),"")</f>
        <v/>
      </c>
      <c r="AU1290" s="146" t="str">
        <f>IFERROR(VLOOKUP(AG1290,Lists!$P$2:$Q$182,2,0),"")</f>
        <v/>
      </c>
      <c r="AV1290" s="143" t="str">
        <f>IF(AL1290="UI",VLOOKUP(AJ1290,'Convert Internation Units'!$A$2:$D$33,4,FALSE),IF(AJ1290="Penethamate hydroiodide",0.63,IF(AJ1290="Benzylpenicillin Procaine /
 Benzathine Penicillin",0.61,IF(AJ1290="Benzathine Penicillin",0.61,IF(AJ1290="Procaine benzylpenicillin",0.61,IF(AJ1290=Prodrug!G1287,Prodrug!G1287,Prodrug!G1287))))))</f>
        <v/>
      </c>
      <c r="AW1290" s="240" t="str">
        <f>IFERROR((((Calculations!O1287*Calculations!G1287)/Calculations!E1287)*'Data Entry'!X1290),"")</f>
        <v/>
      </c>
      <c r="AX1290" s="146" t="str">
        <f>IFERROR(VLOOKUP(AJ1290,Lists!$P$2:$Q$182,2,0),"")</f>
        <v/>
      </c>
      <c r="AY1290" s="143" t="str">
        <f>IF(AO1290="UI",VLOOKUP(AM1290,'Convert Internation Units'!$A$2:$D$33,4,FALSE),IF(AM1290="Penethamate hydroiodide",0.63,IF(AM1290="Benzylpenicillin Procaine /
 Benzathine Penicillin",0.61,IF(AM1290="Benzathine Penicillin",0.61,IF(AM1290="Procaine benzylpenicillin",0.61,IF(AM1290=Prodrug!H1287,Prodrug!H1287,Prodrug!H1287))))))</f>
        <v/>
      </c>
      <c r="AZ1290" s="240" t="str">
        <f>IFERROR((((Calculations!S1287*Calculations!G1287)/Calculations!E1287)*'Data Entry'!X1290),"")</f>
        <v/>
      </c>
      <c r="BA1290" s="146" t="str">
        <f>IFERROR(VLOOKUP(AM1290,Lists!$P$2:$Q$182,2,0),"")</f>
        <v/>
      </c>
    </row>
    <row r="1291" spans="1:53" s="5" customFormat="1">
      <c r="A1291" s="116">
        <v>1285</v>
      </c>
      <c r="B1291" s="232"/>
      <c r="C1291" s="105"/>
      <c r="D1291" s="105"/>
      <c r="E1291" s="105"/>
      <c r="F1291" s="106"/>
      <c r="G1291" s="107"/>
      <c r="H1291" s="107"/>
      <c r="I1291" s="108"/>
      <c r="J1291" s="110"/>
      <c r="K1291" s="110"/>
      <c r="L1291" s="110"/>
      <c r="M1291" s="110"/>
      <c r="N1291" s="110"/>
      <c r="O1291" s="110"/>
      <c r="P1291" s="110"/>
      <c r="Q1291" s="110"/>
      <c r="R1291" s="110"/>
      <c r="S1291" s="110"/>
      <c r="T1291" s="110"/>
      <c r="U1291" s="110"/>
      <c r="V1291" s="110"/>
      <c r="W1291" s="109"/>
      <c r="X1291" s="111"/>
      <c r="Y1291" s="112"/>
      <c r="Z1291" s="112"/>
      <c r="AA1291" s="113"/>
      <c r="AB1291" s="114"/>
      <c r="AC1291" s="115"/>
      <c r="AD1291" s="113"/>
      <c r="AE1291" s="113"/>
      <c r="AF1291" s="112"/>
      <c r="AG1291" s="116"/>
      <c r="AH1291" s="115"/>
      <c r="AI1291" s="174"/>
      <c r="AJ1291" s="104"/>
      <c r="AK1291" s="115"/>
      <c r="AL1291" s="112"/>
      <c r="AM1291" s="116"/>
      <c r="AN1291" s="115"/>
      <c r="AO1291" s="248"/>
      <c r="AP1291" s="242" t="str">
        <f>IF(AD1291="UI",VLOOKUP(AB1291,'Convert Internation Units'!$A$2:$D$33,4,FALSE),IF(AB1291="Penethamate hydroiodide",0.63,IF(AB1291="Benzylpenicillin Procaine /
 Benzathine Penicillin",0.61,IF(AB1291="Benzathine Penicillin",0.61,IF(AB1291="Procaine benzylpenicillin",0.61,IF(AB1291=Prodrug!E1288,Prodrug!E1288,Prodrug!E1288))))))</f>
        <v/>
      </c>
      <c r="AQ1291" s="239" t="str">
        <f>IFERROR((((Calculations!C1288*Calculations!G1288)/Calculations!E1288)*'Data Entry'!X1291),"")</f>
        <v/>
      </c>
      <c r="AR1291" s="234" t="str">
        <f>IFERROR(VLOOKUP(AB1291,Lists!$P$2:$Q$182,2,0),"")</f>
        <v/>
      </c>
      <c r="AS1291" s="233" t="str">
        <f>IF(AI1291="UI",VLOOKUP(AG1291,'Convert Internation Units'!$A$2:$D$33,4,FALSE),IF(AG1291="Penethamate hydroiodide",0.63,IF(AG1291="Benzylpenicillin Procaine /
 Benzathine Penicillin",0.61,IF(AG1291="Benzathine Penicillin",0.61,IF(AG1291="Procaine benzylpenicillin",0.61,IF(AG1291=Prodrug!F1288,Prodrug!F1288,Prodrug!F1288))))))</f>
        <v/>
      </c>
      <c r="AT1291" s="239" t="str">
        <f>IFERROR((((Calculations!K1288*Calculations!G1288)/Calculations!E1288)*'Data Entry'!X1291),"")</f>
        <v/>
      </c>
      <c r="AU1291" s="235" t="str">
        <f>IFERROR(VLOOKUP(AG1291,Lists!$P$2:$Q$182,2,0),"")</f>
        <v/>
      </c>
      <c r="AV1291" s="233" t="str">
        <f>IF(AL1291="UI",VLOOKUP(AJ1291,'Convert Internation Units'!$A$2:$D$33,4,FALSE),IF(AJ1291="Penethamate hydroiodide",0.63,IF(AJ1291="Benzylpenicillin Procaine /
 Benzathine Penicillin",0.61,IF(AJ1291="Benzathine Penicillin",0.61,IF(AJ1291="Procaine benzylpenicillin",0.61,IF(AJ1291=Prodrug!G1288,Prodrug!G1288,Prodrug!G1288))))))</f>
        <v/>
      </c>
      <c r="AW1291" s="239" t="str">
        <f>IFERROR((((Calculations!O1288*Calculations!G1288)/Calculations!E1288)*'Data Entry'!X1291),"")</f>
        <v/>
      </c>
      <c r="AX1291" s="235" t="str">
        <f>IFERROR(VLOOKUP(AJ1291,Lists!$P$2:$Q$182,2,0),"")</f>
        <v/>
      </c>
      <c r="AY1291" s="233" t="str">
        <f>IF(AO1291="UI",VLOOKUP(AM1291,'Convert Internation Units'!$A$2:$D$33,4,FALSE),IF(AM1291="Penethamate hydroiodide",0.63,IF(AM1291="Benzylpenicillin Procaine /
 Benzathine Penicillin",0.61,IF(AM1291="Benzathine Penicillin",0.61,IF(AM1291="Procaine benzylpenicillin",0.61,IF(AM1291=Prodrug!H1288,Prodrug!H1288,Prodrug!H1288))))))</f>
        <v/>
      </c>
      <c r="AZ1291" s="239" t="str">
        <f>IFERROR((((Calculations!S1288*Calculations!G1288)/Calculations!E1288)*'Data Entry'!X1291),"")</f>
        <v/>
      </c>
      <c r="BA1291" s="235" t="str">
        <f>IFERROR(VLOOKUP(AM1291,Lists!$P$2:$Q$182,2,0),"")</f>
        <v/>
      </c>
    </row>
    <row r="1292" spans="1:53" s="5" customFormat="1">
      <c r="A1292" s="6">
        <v>1286</v>
      </c>
      <c r="B1292" s="231"/>
      <c r="C1292" s="7"/>
      <c r="D1292" s="7"/>
      <c r="E1292" s="7"/>
      <c r="F1292" s="67"/>
      <c r="G1292" s="79"/>
      <c r="H1292" s="79"/>
      <c r="I1292" s="75"/>
      <c r="J1292" s="76"/>
      <c r="K1292" s="76"/>
      <c r="L1292" s="76"/>
      <c r="M1292" s="76"/>
      <c r="N1292" s="76"/>
      <c r="O1292" s="76"/>
      <c r="P1292" s="76"/>
      <c r="Q1292" s="76"/>
      <c r="R1292" s="76"/>
      <c r="S1292" s="76"/>
      <c r="T1292" s="76"/>
      <c r="U1292" s="76"/>
      <c r="V1292" s="76"/>
      <c r="W1292" s="80"/>
      <c r="X1292" s="69"/>
      <c r="Y1292" s="25"/>
      <c r="Z1292" s="25"/>
      <c r="AA1292" s="8"/>
      <c r="AB1292" s="28"/>
      <c r="AC1292" s="23"/>
      <c r="AD1292" s="8"/>
      <c r="AE1292" s="8"/>
      <c r="AF1292" s="25"/>
      <c r="AG1292" s="6"/>
      <c r="AH1292" s="23"/>
      <c r="AI1292" s="173"/>
      <c r="AJ1292" s="26"/>
      <c r="AK1292" s="23"/>
      <c r="AL1292" s="25"/>
      <c r="AM1292" s="6"/>
      <c r="AN1292" s="23"/>
      <c r="AO1292" s="247"/>
      <c r="AP1292" s="243" t="str">
        <f>IF(AD1292="UI",VLOOKUP(AB1292,'Convert Internation Units'!$A$2:$D$33,4,FALSE),IF(AB1292="Penethamate hydroiodide",0.63,IF(AB1292="Benzylpenicillin Procaine /
 Benzathine Penicillin",0.61,IF(AB1292="Benzathine Penicillin",0.61,IF(AB1292="Procaine benzylpenicillin",0.61,IF(AB1292=Prodrug!E1289,Prodrug!E1289,Prodrug!E1289))))))</f>
        <v/>
      </c>
      <c r="AQ1292" s="240" t="str">
        <f>IFERROR((((Calculations!C1289*Calculations!G1289)/Calculations!E1289)*'Data Entry'!X1292),"")</f>
        <v/>
      </c>
      <c r="AR1292" s="141" t="str">
        <f>IFERROR(VLOOKUP(AB1292,Lists!$P$2:$Q$182,2,0),"")</f>
        <v/>
      </c>
      <c r="AS1292" s="143" t="str">
        <f>IF(AI1292="UI",VLOOKUP(AG1292,'Convert Internation Units'!$A$2:$D$33,4,FALSE),IF(AG1292="Penethamate hydroiodide",0.63,IF(AG1292="Benzylpenicillin Procaine /
 Benzathine Penicillin",0.61,IF(AG1292="Benzathine Penicillin",0.61,IF(AG1292="Procaine benzylpenicillin",0.61,IF(AG1292=Prodrug!F1289,Prodrug!F1289,Prodrug!F1289))))))</f>
        <v/>
      </c>
      <c r="AT1292" s="240" t="str">
        <f>IFERROR((((Calculations!K1289*Calculations!G1289)/Calculations!E1289)*'Data Entry'!X1292),"")</f>
        <v/>
      </c>
      <c r="AU1292" s="146" t="str">
        <f>IFERROR(VLOOKUP(AG1292,Lists!$P$2:$Q$182,2,0),"")</f>
        <v/>
      </c>
      <c r="AV1292" s="143" t="str">
        <f>IF(AL1292="UI",VLOOKUP(AJ1292,'Convert Internation Units'!$A$2:$D$33,4,FALSE),IF(AJ1292="Penethamate hydroiodide",0.63,IF(AJ1292="Benzylpenicillin Procaine /
 Benzathine Penicillin",0.61,IF(AJ1292="Benzathine Penicillin",0.61,IF(AJ1292="Procaine benzylpenicillin",0.61,IF(AJ1292=Prodrug!G1289,Prodrug!G1289,Prodrug!G1289))))))</f>
        <v/>
      </c>
      <c r="AW1292" s="240" t="str">
        <f>IFERROR((((Calculations!O1289*Calculations!G1289)/Calculations!E1289)*'Data Entry'!X1292),"")</f>
        <v/>
      </c>
      <c r="AX1292" s="146" t="str">
        <f>IFERROR(VLOOKUP(AJ1292,Lists!$P$2:$Q$182,2,0),"")</f>
        <v/>
      </c>
      <c r="AY1292" s="143" t="str">
        <f>IF(AO1292="UI",VLOOKUP(AM1292,'Convert Internation Units'!$A$2:$D$33,4,FALSE),IF(AM1292="Penethamate hydroiodide",0.63,IF(AM1292="Benzylpenicillin Procaine /
 Benzathine Penicillin",0.61,IF(AM1292="Benzathine Penicillin",0.61,IF(AM1292="Procaine benzylpenicillin",0.61,IF(AM1292=Prodrug!H1289,Prodrug!H1289,Prodrug!H1289))))))</f>
        <v/>
      </c>
      <c r="AZ1292" s="240" t="str">
        <f>IFERROR((((Calculations!S1289*Calculations!G1289)/Calculations!E1289)*'Data Entry'!X1292),"")</f>
        <v/>
      </c>
      <c r="BA1292" s="146" t="str">
        <f>IFERROR(VLOOKUP(AM1292,Lists!$P$2:$Q$182,2,0),"")</f>
        <v/>
      </c>
    </row>
    <row r="1293" spans="1:53" s="5" customFormat="1">
      <c r="A1293" s="116">
        <v>1287</v>
      </c>
      <c r="B1293" s="232"/>
      <c r="C1293" s="105"/>
      <c r="D1293" s="105"/>
      <c r="E1293" s="105"/>
      <c r="F1293" s="106"/>
      <c r="G1293" s="107"/>
      <c r="H1293" s="107"/>
      <c r="I1293" s="108"/>
      <c r="J1293" s="110"/>
      <c r="K1293" s="110"/>
      <c r="L1293" s="110"/>
      <c r="M1293" s="110"/>
      <c r="N1293" s="110"/>
      <c r="O1293" s="110"/>
      <c r="P1293" s="110"/>
      <c r="Q1293" s="110"/>
      <c r="R1293" s="110"/>
      <c r="S1293" s="110"/>
      <c r="T1293" s="110"/>
      <c r="U1293" s="110"/>
      <c r="V1293" s="110"/>
      <c r="W1293" s="109"/>
      <c r="X1293" s="111"/>
      <c r="Y1293" s="112"/>
      <c r="Z1293" s="112"/>
      <c r="AA1293" s="113"/>
      <c r="AB1293" s="114"/>
      <c r="AC1293" s="115"/>
      <c r="AD1293" s="113"/>
      <c r="AE1293" s="113"/>
      <c r="AF1293" s="112"/>
      <c r="AG1293" s="116"/>
      <c r="AH1293" s="115"/>
      <c r="AI1293" s="174"/>
      <c r="AJ1293" s="104"/>
      <c r="AK1293" s="115"/>
      <c r="AL1293" s="112"/>
      <c r="AM1293" s="116"/>
      <c r="AN1293" s="115"/>
      <c r="AO1293" s="248"/>
      <c r="AP1293" s="242" t="str">
        <f>IF(AD1293="UI",VLOOKUP(AB1293,'Convert Internation Units'!$A$2:$D$33,4,FALSE),IF(AB1293="Penethamate hydroiodide",0.63,IF(AB1293="Benzylpenicillin Procaine /
 Benzathine Penicillin",0.61,IF(AB1293="Benzathine Penicillin",0.61,IF(AB1293="Procaine benzylpenicillin",0.61,IF(AB1293=Prodrug!E1290,Prodrug!E1290,Prodrug!E1290))))))</f>
        <v/>
      </c>
      <c r="AQ1293" s="239" t="str">
        <f>IFERROR((((Calculations!C1290*Calculations!G1290)/Calculations!E1290)*'Data Entry'!X1293),"")</f>
        <v/>
      </c>
      <c r="AR1293" s="234" t="str">
        <f>IFERROR(VLOOKUP(AB1293,Lists!$P$2:$Q$182,2,0),"")</f>
        <v/>
      </c>
      <c r="AS1293" s="233" t="str">
        <f>IF(AI1293="UI",VLOOKUP(AG1293,'Convert Internation Units'!$A$2:$D$33,4,FALSE),IF(AG1293="Penethamate hydroiodide",0.63,IF(AG1293="Benzylpenicillin Procaine /
 Benzathine Penicillin",0.61,IF(AG1293="Benzathine Penicillin",0.61,IF(AG1293="Procaine benzylpenicillin",0.61,IF(AG1293=Prodrug!F1290,Prodrug!F1290,Prodrug!F1290))))))</f>
        <v/>
      </c>
      <c r="AT1293" s="239" t="str">
        <f>IFERROR((((Calculations!K1290*Calculations!G1290)/Calculations!E1290)*'Data Entry'!X1293),"")</f>
        <v/>
      </c>
      <c r="AU1293" s="235" t="str">
        <f>IFERROR(VLOOKUP(AG1293,Lists!$P$2:$Q$182,2,0),"")</f>
        <v/>
      </c>
      <c r="AV1293" s="233" t="str">
        <f>IF(AL1293="UI",VLOOKUP(AJ1293,'Convert Internation Units'!$A$2:$D$33,4,FALSE),IF(AJ1293="Penethamate hydroiodide",0.63,IF(AJ1293="Benzylpenicillin Procaine /
 Benzathine Penicillin",0.61,IF(AJ1293="Benzathine Penicillin",0.61,IF(AJ1293="Procaine benzylpenicillin",0.61,IF(AJ1293=Prodrug!G1290,Prodrug!G1290,Prodrug!G1290))))))</f>
        <v/>
      </c>
      <c r="AW1293" s="239" t="str">
        <f>IFERROR((((Calculations!O1290*Calculations!G1290)/Calculations!E1290)*'Data Entry'!X1293),"")</f>
        <v/>
      </c>
      <c r="AX1293" s="235" t="str">
        <f>IFERROR(VLOOKUP(AJ1293,Lists!$P$2:$Q$182,2,0),"")</f>
        <v/>
      </c>
      <c r="AY1293" s="233" t="str">
        <f>IF(AO1293="UI",VLOOKUP(AM1293,'Convert Internation Units'!$A$2:$D$33,4,FALSE),IF(AM1293="Penethamate hydroiodide",0.63,IF(AM1293="Benzylpenicillin Procaine /
 Benzathine Penicillin",0.61,IF(AM1293="Benzathine Penicillin",0.61,IF(AM1293="Procaine benzylpenicillin",0.61,IF(AM1293=Prodrug!H1290,Prodrug!H1290,Prodrug!H1290))))))</f>
        <v/>
      </c>
      <c r="AZ1293" s="239" t="str">
        <f>IFERROR((((Calculations!S1290*Calculations!G1290)/Calculations!E1290)*'Data Entry'!X1293),"")</f>
        <v/>
      </c>
      <c r="BA1293" s="235" t="str">
        <f>IFERROR(VLOOKUP(AM1293,Lists!$P$2:$Q$182,2,0),"")</f>
        <v/>
      </c>
    </row>
    <row r="1294" spans="1:53" s="5" customFormat="1">
      <c r="A1294" s="6">
        <v>1288</v>
      </c>
      <c r="B1294" s="231"/>
      <c r="C1294" s="7"/>
      <c r="D1294" s="7"/>
      <c r="E1294" s="7"/>
      <c r="F1294" s="67"/>
      <c r="G1294" s="79"/>
      <c r="H1294" s="79"/>
      <c r="I1294" s="75"/>
      <c r="J1294" s="76"/>
      <c r="K1294" s="76"/>
      <c r="L1294" s="76"/>
      <c r="M1294" s="76"/>
      <c r="N1294" s="76"/>
      <c r="O1294" s="76"/>
      <c r="P1294" s="76"/>
      <c r="Q1294" s="76"/>
      <c r="R1294" s="76"/>
      <c r="S1294" s="76"/>
      <c r="T1294" s="76"/>
      <c r="U1294" s="76"/>
      <c r="V1294" s="76"/>
      <c r="W1294" s="80"/>
      <c r="X1294" s="69"/>
      <c r="Y1294" s="25"/>
      <c r="Z1294" s="25"/>
      <c r="AA1294" s="8"/>
      <c r="AB1294" s="28"/>
      <c r="AC1294" s="23"/>
      <c r="AD1294" s="8"/>
      <c r="AE1294" s="8"/>
      <c r="AF1294" s="25"/>
      <c r="AG1294" s="6"/>
      <c r="AH1294" s="23"/>
      <c r="AI1294" s="173"/>
      <c r="AJ1294" s="26"/>
      <c r="AK1294" s="23"/>
      <c r="AL1294" s="25"/>
      <c r="AM1294" s="6"/>
      <c r="AN1294" s="23"/>
      <c r="AO1294" s="247"/>
      <c r="AP1294" s="243" t="str">
        <f>IF(AD1294="UI",VLOOKUP(AB1294,'Convert Internation Units'!$A$2:$D$33,4,FALSE),IF(AB1294="Penethamate hydroiodide",0.63,IF(AB1294="Benzylpenicillin Procaine /
 Benzathine Penicillin",0.61,IF(AB1294="Benzathine Penicillin",0.61,IF(AB1294="Procaine benzylpenicillin",0.61,IF(AB1294=Prodrug!E1291,Prodrug!E1291,Prodrug!E1291))))))</f>
        <v/>
      </c>
      <c r="AQ1294" s="240" t="str">
        <f>IFERROR((((Calculations!C1291*Calculations!G1291)/Calculations!E1291)*'Data Entry'!X1294),"")</f>
        <v/>
      </c>
      <c r="AR1294" s="141" t="str">
        <f>IFERROR(VLOOKUP(AB1294,Lists!$P$2:$Q$182,2,0),"")</f>
        <v/>
      </c>
      <c r="AS1294" s="143" t="str">
        <f>IF(AI1294="UI",VLOOKUP(AG1294,'Convert Internation Units'!$A$2:$D$33,4,FALSE),IF(AG1294="Penethamate hydroiodide",0.63,IF(AG1294="Benzylpenicillin Procaine /
 Benzathine Penicillin",0.61,IF(AG1294="Benzathine Penicillin",0.61,IF(AG1294="Procaine benzylpenicillin",0.61,IF(AG1294=Prodrug!F1291,Prodrug!F1291,Prodrug!F1291))))))</f>
        <v/>
      </c>
      <c r="AT1294" s="240" t="str">
        <f>IFERROR((((Calculations!K1291*Calculations!G1291)/Calculations!E1291)*'Data Entry'!X1294),"")</f>
        <v/>
      </c>
      <c r="AU1294" s="146" t="str">
        <f>IFERROR(VLOOKUP(AG1294,Lists!$P$2:$Q$182,2,0),"")</f>
        <v/>
      </c>
      <c r="AV1294" s="143" t="str">
        <f>IF(AL1294="UI",VLOOKUP(AJ1294,'Convert Internation Units'!$A$2:$D$33,4,FALSE),IF(AJ1294="Penethamate hydroiodide",0.63,IF(AJ1294="Benzylpenicillin Procaine /
 Benzathine Penicillin",0.61,IF(AJ1294="Benzathine Penicillin",0.61,IF(AJ1294="Procaine benzylpenicillin",0.61,IF(AJ1294=Prodrug!G1291,Prodrug!G1291,Prodrug!G1291))))))</f>
        <v/>
      </c>
      <c r="AW1294" s="240" t="str">
        <f>IFERROR((((Calculations!O1291*Calculations!G1291)/Calculations!E1291)*'Data Entry'!X1294),"")</f>
        <v/>
      </c>
      <c r="AX1294" s="146" t="str">
        <f>IFERROR(VLOOKUP(AJ1294,Lists!$P$2:$Q$182,2,0),"")</f>
        <v/>
      </c>
      <c r="AY1294" s="143" t="str">
        <f>IF(AO1294="UI",VLOOKUP(AM1294,'Convert Internation Units'!$A$2:$D$33,4,FALSE),IF(AM1294="Penethamate hydroiodide",0.63,IF(AM1294="Benzylpenicillin Procaine /
 Benzathine Penicillin",0.61,IF(AM1294="Benzathine Penicillin",0.61,IF(AM1294="Procaine benzylpenicillin",0.61,IF(AM1294=Prodrug!H1291,Prodrug!H1291,Prodrug!H1291))))))</f>
        <v/>
      </c>
      <c r="AZ1294" s="240" t="str">
        <f>IFERROR((((Calculations!S1291*Calculations!G1291)/Calculations!E1291)*'Data Entry'!X1294),"")</f>
        <v/>
      </c>
      <c r="BA1294" s="146" t="str">
        <f>IFERROR(VLOOKUP(AM1294,Lists!$P$2:$Q$182,2,0),"")</f>
        <v/>
      </c>
    </row>
    <row r="1295" spans="1:53" s="5" customFormat="1">
      <c r="A1295" s="116">
        <v>1289</v>
      </c>
      <c r="B1295" s="232"/>
      <c r="C1295" s="105"/>
      <c r="D1295" s="105"/>
      <c r="E1295" s="105"/>
      <c r="F1295" s="106"/>
      <c r="G1295" s="107"/>
      <c r="H1295" s="107"/>
      <c r="I1295" s="108"/>
      <c r="J1295" s="110"/>
      <c r="K1295" s="110"/>
      <c r="L1295" s="110"/>
      <c r="M1295" s="110"/>
      <c r="N1295" s="110"/>
      <c r="O1295" s="110"/>
      <c r="P1295" s="110"/>
      <c r="Q1295" s="110"/>
      <c r="R1295" s="110"/>
      <c r="S1295" s="110"/>
      <c r="T1295" s="110"/>
      <c r="U1295" s="110"/>
      <c r="V1295" s="110"/>
      <c r="W1295" s="109"/>
      <c r="X1295" s="111"/>
      <c r="Y1295" s="112"/>
      <c r="Z1295" s="112"/>
      <c r="AA1295" s="113"/>
      <c r="AB1295" s="114"/>
      <c r="AC1295" s="115"/>
      <c r="AD1295" s="113"/>
      <c r="AE1295" s="113"/>
      <c r="AF1295" s="112"/>
      <c r="AG1295" s="116"/>
      <c r="AH1295" s="115"/>
      <c r="AI1295" s="174"/>
      <c r="AJ1295" s="104"/>
      <c r="AK1295" s="115"/>
      <c r="AL1295" s="112"/>
      <c r="AM1295" s="116"/>
      <c r="AN1295" s="115"/>
      <c r="AO1295" s="248"/>
      <c r="AP1295" s="242" t="str">
        <f>IF(AD1295="UI",VLOOKUP(AB1295,'Convert Internation Units'!$A$2:$D$33,4,FALSE),IF(AB1295="Penethamate hydroiodide",0.63,IF(AB1295="Benzylpenicillin Procaine /
 Benzathine Penicillin",0.61,IF(AB1295="Benzathine Penicillin",0.61,IF(AB1295="Procaine benzylpenicillin",0.61,IF(AB1295=Prodrug!E1292,Prodrug!E1292,Prodrug!E1292))))))</f>
        <v/>
      </c>
      <c r="AQ1295" s="239" t="str">
        <f>IFERROR((((Calculations!C1292*Calculations!G1292)/Calculations!E1292)*'Data Entry'!X1295),"")</f>
        <v/>
      </c>
      <c r="AR1295" s="234" t="str">
        <f>IFERROR(VLOOKUP(AB1295,Lists!$P$2:$Q$182,2,0),"")</f>
        <v/>
      </c>
      <c r="AS1295" s="233" t="str">
        <f>IF(AI1295="UI",VLOOKUP(AG1295,'Convert Internation Units'!$A$2:$D$33,4,FALSE),IF(AG1295="Penethamate hydroiodide",0.63,IF(AG1295="Benzylpenicillin Procaine /
 Benzathine Penicillin",0.61,IF(AG1295="Benzathine Penicillin",0.61,IF(AG1295="Procaine benzylpenicillin",0.61,IF(AG1295=Prodrug!F1292,Prodrug!F1292,Prodrug!F1292))))))</f>
        <v/>
      </c>
      <c r="AT1295" s="239" t="str">
        <f>IFERROR((((Calculations!K1292*Calculations!G1292)/Calculations!E1292)*'Data Entry'!X1295),"")</f>
        <v/>
      </c>
      <c r="AU1295" s="235" t="str">
        <f>IFERROR(VLOOKUP(AG1295,Lists!$P$2:$Q$182,2,0),"")</f>
        <v/>
      </c>
      <c r="AV1295" s="233" t="str">
        <f>IF(AL1295="UI",VLOOKUP(AJ1295,'Convert Internation Units'!$A$2:$D$33,4,FALSE),IF(AJ1295="Penethamate hydroiodide",0.63,IF(AJ1295="Benzylpenicillin Procaine /
 Benzathine Penicillin",0.61,IF(AJ1295="Benzathine Penicillin",0.61,IF(AJ1295="Procaine benzylpenicillin",0.61,IF(AJ1295=Prodrug!G1292,Prodrug!G1292,Prodrug!G1292))))))</f>
        <v/>
      </c>
      <c r="AW1295" s="239" t="str">
        <f>IFERROR((((Calculations!O1292*Calculations!G1292)/Calculations!E1292)*'Data Entry'!X1295),"")</f>
        <v/>
      </c>
      <c r="AX1295" s="235" t="str">
        <f>IFERROR(VLOOKUP(AJ1295,Lists!$P$2:$Q$182,2,0),"")</f>
        <v/>
      </c>
      <c r="AY1295" s="233" t="str">
        <f>IF(AO1295="UI",VLOOKUP(AM1295,'Convert Internation Units'!$A$2:$D$33,4,FALSE),IF(AM1295="Penethamate hydroiodide",0.63,IF(AM1295="Benzylpenicillin Procaine /
 Benzathine Penicillin",0.61,IF(AM1295="Benzathine Penicillin",0.61,IF(AM1295="Procaine benzylpenicillin",0.61,IF(AM1295=Prodrug!H1292,Prodrug!H1292,Prodrug!H1292))))))</f>
        <v/>
      </c>
      <c r="AZ1295" s="239" t="str">
        <f>IFERROR((((Calculations!S1292*Calculations!G1292)/Calculations!E1292)*'Data Entry'!X1295),"")</f>
        <v/>
      </c>
      <c r="BA1295" s="235" t="str">
        <f>IFERROR(VLOOKUP(AM1295,Lists!$P$2:$Q$182,2,0),"")</f>
        <v/>
      </c>
    </row>
    <row r="1296" spans="1:53" s="5" customFormat="1">
      <c r="A1296" s="6">
        <v>1290</v>
      </c>
      <c r="B1296" s="231"/>
      <c r="C1296" s="7"/>
      <c r="D1296" s="7"/>
      <c r="E1296" s="7"/>
      <c r="F1296" s="67"/>
      <c r="G1296" s="79"/>
      <c r="H1296" s="79"/>
      <c r="I1296" s="75"/>
      <c r="J1296" s="76"/>
      <c r="K1296" s="76"/>
      <c r="L1296" s="76"/>
      <c r="M1296" s="76"/>
      <c r="N1296" s="76"/>
      <c r="O1296" s="76"/>
      <c r="P1296" s="76"/>
      <c r="Q1296" s="76"/>
      <c r="R1296" s="76"/>
      <c r="S1296" s="76"/>
      <c r="T1296" s="76"/>
      <c r="U1296" s="76"/>
      <c r="V1296" s="76"/>
      <c r="W1296" s="80"/>
      <c r="X1296" s="69"/>
      <c r="Y1296" s="25"/>
      <c r="Z1296" s="25"/>
      <c r="AA1296" s="8"/>
      <c r="AB1296" s="28"/>
      <c r="AC1296" s="23"/>
      <c r="AD1296" s="8"/>
      <c r="AE1296" s="8"/>
      <c r="AF1296" s="25"/>
      <c r="AG1296" s="6"/>
      <c r="AH1296" s="23"/>
      <c r="AI1296" s="173"/>
      <c r="AJ1296" s="26"/>
      <c r="AK1296" s="23"/>
      <c r="AL1296" s="25"/>
      <c r="AM1296" s="6"/>
      <c r="AN1296" s="23"/>
      <c r="AO1296" s="247"/>
      <c r="AP1296" s="243" t="str">
        <f>IF(AD1296="UI",VLOOKUP(AB1296,'Convert Internation Units'!$A$2:$D$33,4,FALSE),IF(AB1296="Penethamate hydroiodide",0.63,IF(AB1296="Benzylpenicillin Procaine /
 Benzathine Penicillin",0.61,IF(AB1296="Benzathine Penicillin",0.61,IF(AB1296="Procaine benzylpenicillin",0.61,IF(AB1296=Prodrug!E1293,Prodrug!E1293,Prodrug!E1293))))))</f>
        <v/>
      </c>
      <c r="AQ1296" s="240" t="str">
        <f>IFERROR((((Calculations!C1293*Calculations!G1293)/Calculations!E1293)*'Data Entry'!X1296),"")</f>
        <v/>
      </c>
      <c r="AR1296" s="141" t="str">
        <f>IFERROR(VLOOKUP(AB1296,Lists!$P$2:$Q$182,2,0),"")</f>
        <v/>
      </c>
      <c r="AS1296" s="143" t="str">
        <f>IF(AI1296="UI",VLOOKUP(AG1296,'Convert Internation Units'!$A$2:$D$33,4,FALSE),IF(AG1296="Penethamate hydroiodide",0.63,IF(AG1296="Benzylpenicillin Procaine /
 Benzathine Penicillin",0.61,IF(AG1296="Benzathine Penicillin",0.61,IF(AG1296="Procaine benzylpenicillin",0.61,IF(AG1296=Prodrug!F1293,Prodrug!F1293,Prodrug!F1293))))))</f>
        <v/>
      </c>
      <c r="AT1296" s="240" t="str">
        <f>IFERROR((((Calculations!K1293*Calculations!G1293)/Calculations!E1293)*'Data Entry'!X1296),"")</f>
        <v/>
      </c>
      <c r="AU1296" s="146" t="str">
        <f>IFERROR(VLOOKUP(AG1296,Lists!$P$2:$Q$182,2,0),"")</f>
        <v/>
      </c>
      <c r="AV1296" s="143" t="str">
        <f>IF(AL1296="UI",VLOOKUP(AJ1296,'Convert Internation Units'!$A$2:$D$33,4,FALSE),IF(AJ1296="Penethamate hydroiodide",0.63,IF(AJ1296="Benzylpenicillin Procaine /
 Benzathine Penicillin",0.61,IF(AJ1296="Benzathine Penicillin",0.61,IF(AJ1296="Procaine benzylpenicillin",0.61,IF(AJ1296=Prodrug!G1293,Prodrug!G1293,Prodrug!G1293))))))</f>
        <v/>
      </c>
      <c r="AW1296" s="240" t="str">
        <f>IFERROR((((Calculations!O1293*Calculations!G1293)/Calculations!E1293)*'Data Entry'!X1296),"")</f>
        <v/>
      </c>
      <c r="AX1296" s="146" t="str">
        <f>IFERROR(VLOOKUP(AJ1296,Lists!$P$2:$Q$182,2,0),"")</f>
        <v/>
      </c>
      <c r="AY1296" s="143" t="str">
        <f>IF(AO1296="UI",VLOOKUP(AM1296,'Convert Internation Units'!$A$2:$D$33,4,FALSE),IF(AM1296="Penethamate hydroiodide",0.63,IF(AM1296="Benzylpenicillin Procaine /
 Benzathine Penicillin",0.61,IF(AM1296="Benzathine Penicillin",0.61,IF(AM1296="Procaine benzylpenicillin",0.61,IF(AM1296=Prodrug!H1293,Prodrug!H1293,Prodrug!H1293))))))</f>
        <v/>
      </c>
      <c r="AZ1296" s="240" t="str">
        <f>IFERROR((((Calculations!S1293*Calculations!G1293)/Calculations!E1293)*'Data Entry'!X1296),"")</f>
        <v/>
      </c>
      <c r="BA1296" s="146" t="str">
        <f>IFERROR(VLOOKUP(AM1296,Lists!$P$2:$Q$182,2,0),"")</f>
        <v/>
      </c>
    </row>
    <row r="1297" spans="1:53" s="5" customFormat="1">
      <c r="A1297" s="116">
        <v>1291</v>
      </c>
      <c r="B1297" s="232"/>
      <c r="C1297" s="105"/>
      <c r="D1297" s="105"/>
      <c r="E1297" s="105"/>
      <c r="F1297" s="106"/>
      <c r="G1297" s="107"/>
      <c r="H1297" s="107"/>
      <c r="I1297" s="108"/>
      <c r="J1297" s="110"/>
      <c r="K1297" s="110"/>
      <c r="L1297" s="110"/>
      <c r="M1297" s="110"/>
      <c r="N1297" s="110"/>
      <c r="O1297" s="110"/>
      <c r="P1297" s="110"/>
      <c r="Q1297" s="110"/>
      <c r="R1297" s="110"/>
      <c r="S1297" s="110"/>
      <c r="T1297" s="110"/>
      <c r="U1297" s="110"/>
      <c r="V1297" s="110"/>
      <c r="W1297" s="109"/>
      <c r="X1297" s="111"/>
      <c r="Y1297" s="112"/>
      <c r="Z1297" s="112"/>
      <c r="AA1297" s="113"/>
      <c r="AB1297" s="114"/>
      <c r="AC1297" s="115"/>
      <c r="AD1297" s="113"/>
      <c r="AE1297" s="113"/>
      <c r="AF1297" s="112"/>
      <c r="AG1297" s="116"/>
      <c r="AH1297" s="115"/>
      <c r="AI1297" s="174"/>
      <c r="AJ1297" s="104"/>
      <c r="AK1297" s="115"/>
      <c r="AL1297" s="112"/>
      <c r="AM1297" s="116"/>
      <c r="AN1297" s="115"/>
      <c r="AO1297" s="248"/>
      <c r="AP1297" s="242" t="str">
        <f>IF(AD1297="UI",VLOOKUP(AB1297,'Convert Internation Units'!$A$2:$D$33,4,FALSE),IF(AB1297="Penethamate hydroiodide",0.63,IF(AB1297="Benzylpenicillin Procaine /
 Benzathine Penicillin",0.61,IF(AB1297="Benzathine Penicillin",0.61,IF(AB1297="Procaine benzylpenicillin",0.61,IF(AB1297=Prodrug!E1294,Prodrug!E1294,Prodrug!E1294))))))</f>
        <v/>
      </c>
      <c r="AQ1297" s="239" t="str">
        <f>IFERROR((((Calculations!C1294*Calculations!G1294)/Calculations!E1294)*'Data Entry'!X1297),"")</f>
        <v/>
      </c>
      <c r="AR1297" s="234" t="str">
        <f>IFERROR(VLOOKUP(AB1297,Lists!$P$2:$Q$182,2,0),"")</f>
        <v/>
      </c>
      <c r="AS1297" s="233" t="str">
        <f>IF(AI1297="UI",VLOOKUP(AG1297,'Convert Internation Units'!$A$2:$D$33,4,FALSE),IF(AG1297="Penethamate hydroiodide",0.63,IF(AG1297="Benzylpenicillin Procaine /
 Benzathine Penicillin",0.61,IF(AG1297="Benzathine Penicillin",0.61,IF(AG1297="Procaine benzylpenicillin",0.61,IF(AG1297=Prodrug!F1294,Prodrug!F1294,Prodrug!F1294))))))</f>
        <v/>
      </c>
      <c r="AT1297" s="239" t="str">
        <f>IFERROR((((Calculations!K1294*Calculations!G1294)/Calculations!E1294)*'Data Entry'!X1297),"")</f>
        <v/>
      </c>
      <c r="AU1297" s="235" t="str">
        <f>IFERROR(VLOOKUP(AG1297,Lists!$P$2:$Q$182,2,0),"")</f>
        <v/>
      </c>
      <c r="AV1297" s="233" t="str">
        <f>IF(AL1297="UI",VLOOKUP(AJ1297,'Convert Internation Units'!$A$2:$D$33,4,FALSE),IF(AJ1297="Penethamate hydroiodide",0.63,IF(AJ1297="Benzylpenicillin Procaine /
 Benzathine Penicillin",0.61,IF(AJ1297="Benzathine Penicillin",0.61,IF(AJ1297="Procaine benzylpenicillin",0.61,IF(AJ1297=Prodrug!G1294,Prodrug!G1294,Prodrug!G1294))))))</f>
        <v/>
      </c>
      <c r="AW1297" s="239" t="str">
        <f>IFERROR((((Calculations!O1294*Calculations!G1294)/Calculations!E1294)*'Data Entry'!X1297),"")</f>
        <v/>
      </c>
      <c r="AX1297" s="235" t="str">
        <f>IFERROR(VLOOKUP(AJ1297,Lists!$P$2:$Q$182,2,0),"")</f>
        <v/>
      </c>
      <c r="AY1297" s="233" t="str">
        <f>IF(AO1297="UI",VLOOKUP(AM1297,'Convert Internation Units'!$A$2:$D$33,4,FALSE),IF(AM1297="Penethamate hydroiodide",0.63,IF(AM1297="Benzylpenicillin Procaine /
 Benzathine Penicillin",0.61,IF(AM1297="Benzathine Penicillin",0.61,IF(AM1297="Procaine benzylpenicillin",0.61,IF(AM1297=Prodrug!H1294,Prodrug!H1294,Prodrug!H1294))))))</f>
        <v/>
      </c>
      <c r="AZ1297" s="239" t="str">
        <f>IFERROR((((Calculations!S1294*Calculations!G1294)/Calculations!E1294)*'Data Entry'!X1297),"")</f>
        <v/>
      </c>
      <c r="BA1297" s="235" t="str">
        <f>IFERROR(VLOOKUP(AM1297,Lists!$P$2:$Q$182,2,0),"")</f>
        <v/>
      </c>
    </row>
    <row r="1298" spans="1:53" s="5" customFormat="1">
      <c r="A1298" s="6">
        <v>1292</v>
      </c>
      <c r="B1298" s="231"/>
      <c r="C1298" s="7"/>
      <c r="D1298" s="7"/>
      <c r="E1298" s="7"/>
      <c r="F1298" s="67"/>
      <c r="G1298" s="79"/>
      <c r="H1298" s="79"/>
      <c r="I1298" s="75"/>
      <c r="J1298" s="76"/>
      <c r="K1298" s="76"/>
      <c r="L1298" s="76"/>
      <c r="M1298" s="76"/>
      <c r="N1298" s="76"/>
      <c r="O1298" s="76"/>
      <c r="P1298" s="76"/>
      <c r="Q1298" s="76"/>
      <c r="R1298" s="76"/>
      <c r="S1298" s="76"/>
      <c r="T1298" s="76"/>
      <c r="U1298" s="76"/>
      <c r="V1298" s="76"/>
      <c r="W1298" s="80"/>
      <c r="X1298" s="69"/>
      <c r="Y1298" s="25"/>
      <c r="Z1298" s="25"/>
      <c r="AA1298" s="8"/>
      <c r="AB1298" s="28"/>
      <c r="AC1298" s="23"/>
      <c r="AD1298" s="8"/>
      <c r="AE1298" s="8"/>
      <c r="AF1298" s="25"/>
      <c r="AG1298" s="6"/>
      <c r="AH1298" s="23"/>
      <c r="AI1298" s="173"/>
      <c r="AJ1298" s="26"/>
      <c r="AK1298" s="23"/>
      <c r="AL1298" s="25"/>
      <c r="AM1298" s="6"/>
      <c r="AN1298" s="23"/>
      <c r="AO1298" s="247"/>
      <c r="AP1298" s="243" t="str">
        <f>IF(AD1298="UI",VLOOKUP(AB1298,'Convert Internation Units'!$A$2:$D$33,4,FALSE),IF(AB1298="Penethamate hydroiodide",0.63,IF(AB1298="Benzylpenicillin Procaine /
 Benzathine Penicillin",0.61,IF(AB1298="Benzathine Penicillin",0.61,IF(AB1298="Procaine benzylpenicillin",0.61,IF(AB1298=Prodrug!E1295,Prodrug!E1295,Prodrug!E1295))))))</f>
        <v/>
      </c>
      <c r="AQ1298" s="240" t="str">
        <f>IFERROR((((Calculations!C1295*Calculations!G1295)/Calculations!E1295)*'Data Entry'!X1298),"")</f>
        <v/>
      </c>
      <c r="AR1298" s="141" t="str">
        <f>IFERROR(VLOOKUP(AB1298,Lists!$P$2:$Q$182,2,0),"")</f>
        <v/>
      </c>
      <c r="AS1298" s="143" t="str">
        <f>IF(AI1298="UI",VLOOKUP(AG1298,'Convert Internation Units'!$A$2:$D$33,4,FALSE),IF(AG1298="Penethamate hydroiodide",0.63,IF(AG1298="Benzylpenicillin Procaine /
 Benzathine Penicillin",0.61,IF(AG1298="Benzathine Penicillin",0.61,IF(AG1298="Procaine benzylpenicillin",0.61,IF(AG1298=Prodrug!F1295,Prodrug!F1295,Prodrug!F1295))))))</f>
        <v/>
      </c>
      <c r="AT1298" s="240" t="str">
        <f>IFERROR((((Calculations!K1295*Calculations!G1295)/Calculations!E1295)*'Data Entry'!X1298),"")</f>
        <v/>
      </c>
      <c r="AU1298" s="146" t="str">
        <f>IFERROR(VLOOKUP(AG1298,Lists!$P$2:$Q$182,2,0),"")</f>
        <v/>
      </c>
      <c r="AV1298" s="143" t="str">
        <f>IF(AL1298="UI",VLOOKUP(AJ1298,'Convert Internation Units'!$A$2:$D$33,4,FALSE),IF(AJ1298="Penethamate hydroiodide",0.63,IF(AJ1298="Benzylpenicillin Procaine /
 Benzathine Penicillin",0.61,IF(AJ1298="Benzathine Penicillin",0.61,IF(AJ1298="Procaine benzylpenicillin",0.61,IF(AJ1298=Prodrug!G1295,Prodrug!G1295,Prodrug!G1295))))))</f>
        <v/>
      </c>
      <c r="AW1298" s="240" t="str">
        <f>IFERROR((((Calculations!O1295*Calculations!G1295)/Calculations!E1295)*'Data Entry'!X1298),"")</f>
        <v/>
      </c>
      <c r="AX1298" s="146" t="str">
        <f>IFERROR(VLOOKUP(AJ1298,Lists!$P$2:$Q$182,2,0),"")</f>
        <v/>
      </c>
      <c r="AY1298" s="143" t="str">
        <f>IF(AO1298="UI",VLOOKUP(AM1298,'Convert Internation Units'!$A$2:$D$33,4,FALSE),IF(AM1298="Penethamate hydroiodide",0.63,IF(AM1298="Benzylpenicillin Procaine /
 Benzathine Penicillin",0.61,IF(AM1298="Benzathine Penicillin",0.61,IF(AM1298="Procaine benzylpenicillin",0.61,IF(AM1298=Prodrug!H1295,Prodrug!H1295,Prodrug!H1295))))))</f>
        <v/>
      </c>
      <c r="AZ1298" s="240" t="str">
        <f>IFERROR((((Calculations!S1295*Calculations!G1295)/Calculations!E1295)*'Data Entry'!X1298),"")</f>
        <v/>
      </c>
      <c r="BA1298" s="146" t="str">
        <f>IFERROR(VLOOKUP(AM1298,Lists!$P$2:$Q$182,2,0),"")</f>
        <v/>
      </c>
    </row>
    <row r="1299" spans="1:53" s="5" customFormat="1">
      <c r="A1299" s="116">
        <v>1293</v>
      </c>
      <c r="B1299" s="232"/>
      <c r="C1299" s="105"/>
      <c r="D1299" s="105"/>
      <c r="E1299" s="105"/>
      <c r="F1299" s="106"/>
      <c r="G1299" s="107"/>
      <c r="H1299" s="107"/>
      <c r="I1299" s="108"/>
      <c r="J1299" s="110"/>
      <c r="K1299" s="110"/>
      <c r="L1299" s="110"/>
      <c r="M1299" s="110"/>
      <c r="N1299" s="110"/>
      <c r="O1299" s="110"/>
      <c r="P1299" s="110"/>
      <c r="Q1299" s="110"/>
      <c r="R1299" s="110"/>
      <c r="S1299" s="110"/>
      <c r="T1299" s="110"/>
      <c r="U1299" s="110"/>
      <c r="V1299" s="110"/>
      <c r="W1299" s="109"/>
      <c r="X1299" s="111"/>
      <c r="Y1299" s="112"/>
      <c r="Z1299" s="112"/>
      <c r="AA1299" s="113"/>
      <c r="AB1299" s="114"/>
      <c r="AC1299" s="115"/>
      <c r="AD1299" s="113"/>
      <c r="AE1299" s="113"/>
      <c r="AF1299" s="112"/>
      <c r="AG1299" s="116"/>
      <c r="AH1299" s="115"/>
      <c r="AI1299" s="174"/>
      <c r="AJ1299" s="104"/>
      <c r="AK1299" s="115"/>
      <c r="AL1299" s="112"/>
      <c r="AM1299" s="116"/>
      <c r="AN1299" s="115"/>
      <c r="AO1299" s="248"/>
      <c r="AP1299" s="242" t="str">
        <f>IF(AD1299="UI",VLOOKUP(AB1299,'Convert Internation Units'!$A$2:$D$33,4,FALSE),IF(AB1299="Penethamate hydroiodide",0.63,IF(AB1299="Benzylpenicillin Procaine /
 Benzathine Penicillin",0.61,IF(AB1299="Benzathine Penicillin",0.61,IF(AB1299="Procaine benzylpenicillin",0.61,IF(AB1299=Prodrug!E1296,Prodrug!E1296,Prodrug!E1296))))))</f>
        <v/>
      </c>
      <c r="AQ1299" s="239" t="str">
        <f>IFERROR((((Calculations!C1296*Calculations!G1296)/Calculations!E1296)*'Data Entry'!X1299),"")</f>
        <v/>
      </c>
      <c r="AR1299" s="234" t="str">
        <f>IFERROR(VLOOKUP(AB1299,Lists!$P$2:$Q$182,2,0),"")</f>
        <v/>
      </c>
      <c r="AS1299" s="233" t="str">
        <f>IF(AI1299="UI",VLOOKUP(AG1299,'Convert Internation Units'!$A$2:$D$33,4,FALSE),IF(AG1299="Penethamate hydroiodide",0.63,IF(AG1299="Benzylpenicillin Procaine /
 Benzathine Penicillin",0.61,IF(AG1299="Benzathine Penicillin",0.61,IF(AG1299="Procaine benzylpenicillin",0.61,IF(AG1299=Prodrug!F1296,Prodrug!F1296,Prodrug!F1296))))))</f>
        <v/>
      </c>
      <c r="AT1299" s="239" t="str">
        <f>IFERROR((((Calculations!K1296*Calculations!G1296)/Calculations!E1296)*'Data Entry'!X1299),"")</f>
        <v/>
      </c>
      <c r="AU1299" s="235" t="str">
        <f>IFERROR(VLOOKUP(AG1299,Lists!$P$2:$Q$182,2,0),"")</f>
        <v/>
      </c>
      <c r="AV1299" s="233" t="str">
        <f>IF(AL1299="UI",VLOOKUP(AJ1299,'Convert Internation Units'!$A$2:$D$33,4,FALSE),IF(AJ1299="Penethamate hydroiodide",0.63,IF(AJ1299="Benzylpenicillin Procaine /
 Benzathine Penicillin",0.61,IF(AJ1299="Benzathine Penicillin",0.61,IF(AJ1299="Procaine benzylpenicillin",0.61,IF(AJ1299=Prodrug!G1296,Prodrug!G1296,Prodrug!G1296))))))</f>
        <v/>
      </c>
      <c r="AW1299" s="239" t="str">
        <f>IFERROR((((Calculations!O1296*Calculations!G1296)/Calculations!E1296)*'Data Entry'!X1299),"")</f>
        <v/>
      </c>
      <c r="AX1299" s="235" t="str">
        <f>IFERROR(VLOOKUP(AJ1299,Lists!$P$2:$Q$182,2,0),"")</f>
        <v/>
      </c>
      <c r="AY1299" s="233" t="str">
        <f>IF(AO1299="UI",VLOOKUP(AM1299,'Convert Internation Units'!$A$2:$D$33,4,FALSE),IF(AM1299="Penethamate hydroiodide",0.63,IF(AM1299="Benzylpenicillin Procaine /
 Benzathine Penicillin",0.61,IF(AM1299="Benzathine Penicillin",0.61,IF(AM1299="Procaine benzylpenicillin",0.61,IF(AM1299=Prodrug!H1296,Prodrug!H1296,Prodrug!H1296))))))</f>
        <v/>
      </c>
      <c r="AZ1299" s="239" t="str">
        <f>IFERROR((((Calculations!S1296*Calculations!G1296)/Calculations!E1296)*'Data Entry'!X1299),"")</f>
        <v/>
      </c>
      <c r="BA1299" s="235" t="str">
        <f>IFERROR(VLOOKUP(AM1299,Lists!$P$2:$Q$182,2,0),"")</f>
        <v/>
      </c>
    </row>
    <row r="1300" spans="1:53" s="5" customFormat="1">
      <c r="A1300" s="6">
        <v>1294</v>
      </c>
      <c r="B1300" s="231"/>
      <c r="C1300" s="7"/>
      <c r="D1300" s="7"/>
      <c r="E1300" s="7"/>
      <c r="F1300" s="67"/>
      <c r="G1300" s="79"/>
      <c r="H1300" s="79"/>
      <c r="I1300" s="75"/>
      <c r="J1300" s="76"/>
      <c r="K1300" s="76"/>
      <c r="L1300" s="76"/>
      <c r="M1300" s="76"/>
      <c r="N1300" s="76"/>
      <c r="O1300" s="76"/>
      <c r="P1300" s="76"/>
      <c r="Q1300" s="76"/>
      <c r="R1300" s="76"/>
      <c r="S1300" s="76"/>
      <c r="T1300" s="76"/>
      <c r="U1300" s="76"/>
      <c r="V1300" s="76"/>
      <c r="W1300" s="80"/>
      <c r="X1300" s="69"/>
      <c r="Y1300" s="25"/>
      <c r="Z1300" s="25"/>
      <c r="AA1300" s="8"/>
      <c r="AB1300" s="28"/>
      <c r="AC1300" s="23"/>
      <c r="AD1300" s="8"/>
      <c r="AE1300" s="8"/>
      <c r="AF1300" s="25"/>
      <c r="AG1300" s="6"/>
      <c r="AH1300" s="23"/>
      <c r="AI1300" s="173"/>
      <c r="AJ1300" s="26"/>
      <c r="AK1300" s="23"/>
      <c r="AL1300" s="25"/>
      <c r="AM1300" s="6"/>
      <c r="AN1300" s="23"/>
      <c r="AO1300" s="247"/>
      <c r="AP1300" s="243" t="str">
        <f>IF(AD1300="UI",VLOOKUP(AB1300,'Convert Internation Units'!$A$2:$D$33,4,FALSE),IF(AB1300="Penethamate hydroiodide",0.63,IF(AB1300="Benzylpenicillin Procaine /
 Benzathine Penicillin",0.61,IF(AB1300="Benzathine Penicillin",0.61,IF(AB1300="Procaine benzylpenicillin",0.61,IF(AB1300=Prodrug!E1297,Prodrug!E1297,Prodrug!E1297))))))</f>
        <v/>
      </c>
      <c r="AQ1300" s="240" t="str">
        <f>IFERROR((((Calculations!C1297*Calculations!G1297)/Calculations!E1297)*'Data Entry'!X1300),"")</f>
        <v/>
      </c>
      <c r="AR1300" s="141" t="str">
        <f>IFERROR(VLOOKUP(AB1300,Lists!$P$2:$Q$182,2,0),"")</f>
        <v/>
      </c>
      <c r="AS1300" s="143" t="str">
        <f>IF(AI1300="UI",VLOOKUP(AG1300,'Convert Internation Units'!$A$2:$D$33,4,FALSE),IF(AG1300="Penethamate hydroiodide",0.63,IF(AG1300="Benzylpenicillin Procaine /
 Benzathine Penicillin",0.61,IF(AG1300="Benzathine Penicillin",0.61,IF(AG1300="Procaine benzylpenicillin",0.61,IF(AG1300=Prodrug!F1297,Prodrug!F1297,Prodrug!F1297))))))</f>
        <v/>
      </c>
      <c r="AT1300" s="240" t="str">
        <f>IFERROR((((Calculations!K1297*Calculations!G1297)/Calculations!E1297)*'Data Entry'!X1300),"")</f>
        <v/>
      </c>
      <c r="AU1300" s="146" t="str">
        <f>IFERROR(VLOOKUP(AG1300,Lists!$P$2:$Q$182,2,0),"")</f>
        <v/>
      </c>
      <c r="AV1300" s="143" t="str">
        <f>IF(AL1300="UI",VLOOKUP(AJ1300,'Convert Internation Units'!$A$2:$D$33,4,FALSE),IF(AJ1300="Penethamate hydroiodide",0.63,IF(AJ1300="Benzylpenicillin Procaine /
 Benzathine Penicillin",0.61,IF(AJ1300="Benzathine Penicillin",0.61,IF(AJ1300="Procaine benzylpenicillin",0.61,IF(AJ1300=Prodrug!G1297,Prodrug!G1297,Prodrug!G1297))))))</f>
        <v/>
      </c>
      <c r="AW1300" s="240" t="str">
        <f>IFERROR((((Calculations!O1297*Calculations!G1297)/Calculations!E1297)*'Data Entry'!X1300),"")</f>
        <v/>
      </c>
      <c r="AX1300" s="146" t="str">
        <f>IFERROR(VLOOKUP(AJ1300,Lists!$P$2:$Q$182,2,0),"")</f>
        <v/>
      </c>
      <c r="AY1300" s="143" t="str">
        <f>IF(AO1300="UI",VLOOKUP(AM1300,'Convert Internation Units'!$A$2:$D$33,4,FALSE),IF(AM1300="Penethamate hydroiodide",0.63,IF(AM1300="Benzylpenicillin Procaine /
 Benzathine Penicillin",0.61,IF(AM1300="Benzathine Penicillin",0.61,IF(AM1300="Procaine benzylpenicillin",0.61,IF(AM1300=Prodrug!H1297,Prodrug!H1297,Prodrug!H1297))))))</f>
        <v/>
      </c>
      <c r="AZ1300" s="240" t="str">
        <f>IFERROR((((Calculations!S1297*Calculations!G1297)/Calculations!E1297)*'Data Entry'!X1300),"")</f>
        <v/>
      </c>
      <c r="BA1300" s="146" t="str">
        <f>IFERROR(VLOOKUP(AM1300,Lists!$P$2:$Q$182,2,0),"")</f>
        <v/>
      </c>
    </row>
    <row r="1301" spans="1:53" s="5" customFormat="1">
      <c r="A1301" s="116">
        <v>1295</v>
      </c>
      <c r="B1301" s="232"/>
      <c r="C1301" s="105"/>
      <c r="D1301" s="105"/>
      <c r="E1301" s="105"/>
      <c r="F1301" s="106"/>
      <c r="G1301" s="107"/>
      <c r="H1301" s="107"/>
      <c r="I1301" s="108"/>
      <c r="J1301" s="110"/>
      <c r="K1301" s="110"/>
      <c r="L1301" s="110"/>
      <c r="M1301" s="110"/>
      <c r="N1301" s="110"/>
      <c r="O1301" s="110"/>
      <c r="P1301" s="110"/>
      <c r="Q1301" s="110"/>
      <c r="R1301" s="110"/>
      <c r="S1301" s="110"/>
      <c r="T1301" s="110"/>
      <c r="U1301" s="110"/>
      <c r="V1301" s="110"/>
      <c r="W1301" s="109"/>
      <c r="X1301" s="111"/>
      <c r="Y1301" s="112"/>
      <c r="Z1301" s="112"/>
      <c r="AA1301" s="113"/>
      <c r="AB1301" s="114"/>
      <c r="AC1301" s="115"/>
      <c r="AD1301" s="113"/>
      <c r="AE1301" s="113"/>
      <c r="AF1301" s="112"/>
      <c r="AG1301" s="116"/>
      <c r="AH1301" s="115"/>
      <c r="AI1301" s="174"/>
      <c r="AJ1301" s="104"/>
      <c r="AK1301" s="115"/>
      <c r="AL1301" s="112"/>
      <c r="AM1301" s="116"/>
      <c r="AN1301" s="115"/>
      <c r="AO1301" s="248"/>
      <c r="AP1301" s="242" t="str">
        <f>IF(AD1301="UI",VLOOKUP(AB1301,'Convert Internation Units'!$A$2:$D$33,4,FALSE),IF(AB1301="Penethamate hydroiodide",0.63,IF(AB1301="Benzylpenicillin Procaine /
 Benzathine Penicillin",0.61,IF(AB1301="Benzathine Penicillin",0.61,IF(AB1301="Procaine benzylpenicillin",0.61,IF(AB1301=Prodrug!E1298,Prodrug!E1298,Prodrug!E1298))))))</f>
        <v/>
      </c>
      <c r="AQ1301" s="239" t="str">
        <f>IFERROR((((Calculations!C1298*Calculations!G1298)/Calculations!E1298)*'Data Entry'!X1301),"")</f>
        <v/>
      </c>
      <c r="AR1301" s="234" t="str">
        <f>IFERROR(VLOOKUP(AB1301,Lists!$P$2:$Q$182,2,0),"")</f>
        <v/>
      </c>
      <c r="AS1301" s="233" t="str">
        <f>IF(AI1301="UI",VLOOKUP(AG1301,'Convert Internation Units'!$A$2:$D$33,4,FALSE),IF(AG1301="Penethamate hydroiodide",0.63,IF(AG1301="Benzylpenicillin Procaine /
 Benzathine Penicillin",0.61,IF(AG1301="Benzathine Penicillin",0.61,IF(AG1301="Procaine benzylpenicillin",0.61,IF(AG1301=Prodrug!F1298,Prodrug!F1298,Prodrug!F1298))))))</f>
        <v/>
      </c>
      <c r="AT1301" s="239" t="str">
        <f>IFERROR((((Calculations!K1298*Calculations!G1298)/Calculations!E1298)*'Data Entry'!X1301),"")</f>
        <v/>
      </c>
      <c r="AU1301" s="235" t="str">
        <f>IFERROR(VLOOKUP(AG1301,Lists!$P$2:$Q$182,2,0),"")</f>
        <v/>
      </c>
      <c r="AV1301" s="233" t="str">
        <f>IF(AL1301="UI",VLOOKUP(AJ1301,'Convert Internation Units'!$A$2:$D$33,4,FALSE),IF(AJ1301="Penethamate hydroiodide",0.63,IF(AJ1301="Benzylpenicillin Procaine /
 Benzathine Penicillin",0.61,IF(AJ1301="Benzathine Penicillin",0.61,IF(AJ1301="Procaine benzylpenicillin",0.61,IF(AJ1301=Prodrug!G1298,Prodrug!G1298,Prodrug!G1298))))))</f>
        <v/>
      </c>
      <c r="AW1301" s="239" t="str">
        <f>IFERROR((((Calculations!O1298*Calculations!G1298)/Calculations!E1298)*'Data Entry'!X1301),"")</f>
        <v/>
      </c>
      <c r="AX1301" s="235" t="str">
        <f>IFERROR(VLOOKUP(AJ1301,Lists!$P$2:$Q$182,2,0),"")</f>
        <v/>
      </c>
      <c r="AY1301" s="233" t="str">
        <f>IF(AO1301="UI",VLOOKUP(AM1301,'Convert Internation Units'!$A$2:$D$33,4,FALSE),IF(AM1301="Penethamate hydroiodide",0.63,IF(AM1301="Benzylpenicillin Procaine /
 Benzathine Penicillin",0.61,IF(AM1301="Benzathine Penicillin",0.61,IF(AM1301="Procaine benzylpenicillin",0.61,IF(AM1301=Prodrug!H1298,Prodrug!H1298,Prodrug!H1298))))))</f>
        <v/>
      </c>
      <c r="AZ1301" s="239" t="str">
        <f>IFERROR((((Calculations!S1298*Calculations!G1298)/Calculations!E1298)*'Data Entry'!X1301),"")</f>
        <v/>
      </c>
      <c r="BA1301" s="235" t="str">
        <f>IFERROR(VLOOKUP(AM1301,Lists!$P$2:$Q$182,2,0),"")</f>
        <v/>
      </c>
    </row>
    <row r="1302" spans="1:53" s="5" customFormat="1">
      <c r="A1302" s="6">
        <v>1296</v>
      </c>
      <c r="B1302" s="231"/>
      <c r="C1302" s="7"/>
      <c r="D1302" s="7"/>
      <c r="E1302" s="7"/>
      <c r="F1302" s="67"/>
      <c r="G1302" s="79"/>
      <c r="H1302" s="79"/>
      <c r="I1302" s="75"/>
      <c r="J1302" s="76"/>
      <c r="K1302" s="76"/>
      <c r="L1302" s="76"/>
      <c r="M1302" s="76"/>
      <c r="N1302" s="76"/>
      <c r="O1302" s="76"/>
      <c r="P1302" s="76"/>
      <c r="Q1302" s="76"/>
      <c r="R1302" s="76"/>
      <c r="S1302" s="76"/>
      <c r="T1302" s="76"/>
      <c r="U1302" s="76"/>
      <c r="V1302" s="76"/>
      <c r="W1302" s="80"/>
      <c r="X1302" s="69"/>
      <c r="Y1302" s="25"/>
      <c r="Z1302" s="25"/>
      <c r="AA1302" s="8"/>
      <c r="AB1302" s="28"/>
      <c r="AC1302" s="23"/>
      <c r="AD1302" s="8"/>
      <c r="AE1302" s="8"/>
      <c r="AF1302" s="25"/>
      <c r="AG1302" s="6"/>
      <c r="AH1302" s="23"/>
      <c r="AI1302" s="173"/>
      <c r="AJ1302" s="26"/>
      <c r="AK1302" s="23"/>
      <c r="AL1302" s="25"/>
      <c r="AM1302" s="6"/>
      <c r="AN1302" s="23"/>
      <c r="AO1302" s="247"/>
      <c r="AP1302" s="243" t="str">
        <f>IF(AD1302="UI",VLOOKUP(AB1302,'Convert Internation Units'!$A$2:$D$33,4,FALSE),IF(AB1302="Penethamate hydroiodide",0.63,IF(AB1302="Benzylpenicillin Procaine /
 Benzathine Penicillin",0.61,IF(AB1302="Benzathine Penicillin",0.61,IF(AB1302="Procaine benzylpenicillin",0.61,IF(AB1302=Prodrug!E1299,Prodrug!E1299,Prodrug!E1299))))))</f>
        <v/>
      </c>
      <c r="AQ1302" s="240" t="str">
        <f>IFERROR((((Calculations!C1299*Calculations!G1299)/Calculations!E1299)*'Data Entry'!X1302),"")</f>
        <v/>
      </c>
      <c r="AR1302" s="141" t="str">
        <f>IFERROR(VLOOKUP(AB1302,Lists!$P$2:$Q$182,2,0),"")</f>
        <v/>
      </c>
      <c r="AS1302" s="143" t="str">
        <f>IF(AI1302="UI",VLOOKUP(AG1302,'Convert Internation Units'!$A$2:$D$33,4,FALSE),IF(AG1302="Penethamate hydroiodide",0.63,IF(AG1302="Benzylpenicillin Procaine /
 Benzathine Penicillin",0.61,IF(AG1302="Benzathine Penicillin",0.61,IF(AG1302="Procaine benzylpenicillin",0.61,IF(AG1302=Prodrug!F1299,Prodrug!F1299,Prodrug!F1299))))))</f>
        <v/>
      </c>
      <c r="AT1302" s="240" t="str">
        <f>IFERROR((((Calculations!K1299*Calculations!G1299)/Calculations!E1299)*'Data Entry'!X1302),"")</f>
        <v/>
      </c>
      <c r="AU1302" s="146" t="str">
        <f>IFERROR(VLOOKUP(AG1302,Lists!$P$2:$Q$182,2,0),"")</f>
        <v/>
      </c>
      <c r="AV1302" s="143" t="str">
        <f>IF(AL1302="UI",VLOOKUP(AJ1302,'Convert Internation Units'!$A$2:$D$33,4,FALSE),IF(AJ1302="Penethamate hydroiodide",0.63,IF(AJ1302="Benzylpenicillin Procaine /
 Benzathine Penicillin",0.61,IF(AJ1302="Benzathine Penicillin",0.61,IF(AJ1302="Procaine benzylpenicillin",0.61,IF(AJ1302=Prodrug!G1299,Prodrug!G1299,Prodrug!G1299))))))</f>
        <v/>
      </c>
      <c r="AW1302" s="240" t="str">
        <f>IFERROR((((Calculations!O1299*Calculations!G1299)/Calculations!E1299)*'Data Entry'!X1302),"")</f>
        <v/>
      </c>
      <c r="AX1302" s="146" t="str">
        <f>IFERROR(VLOOKUP(AJ1302,Lists!$P$2:$Q$182,2,0),"")</f>
        <v/>
      </c>
      <c r="AY1302" s="143" t="str">
        <f>IF(AO1302="UI",VLOOKUP(AM1302,'Convert Internation Units'!$A$2:$D$33,4,FALSE),IF(AM1302="Penethamate hydroiodide",0.63,IF(AM1302="Benzylpenicillin Procaine /
 Benzathine Penicillin",0.61,IF(AM1302="Benzathine Penicillin",0.61,IF(AM1302="Procaine benzylpenicillin",0.61,IF(AM1302=Prodrug!H1299,Prodrug!H1299,Prodrug!H1299))))))</f>
        <v/>
      </c>
      <c r="AZ1302" s="240" t="str">
        <f>IFERROR((((Calculations!S1299*Calculations!G1299)/Calculations!E1299)*'Data Entry'!X1302),"")</f>
        <v/>
      </c>
      <c r="BA1302" s="146" t="str">
        <f>IFERROR(VLOOKUP(AM1302,Lists!$P$2:$Q$182,2,0),"")</f>
        <v/>
      </c>
    </row>
    <row r="1303" spans="1:53" s="5" customFormat="1">
      <c r="A1303" s="116">
        <v>1297</v>
      </c>
      <c r="B1303" s="232"/>
      <c r="C1303" s="105"/>
      <c r="D1303" s="105"/>
      <c r="E1303" s="105"/>
      <c r="F1303" s="106"/>
      <c r="G1303" s="107"/>
      <c r="H1303" s="107"/>
      <c r="I1303" s="108"/>
      <c r="J1303" s="110"/>
      <c r="K1303" s="110"/>
      <c r="L1303" s="110"/>
      <c r="M1303" s="110"/>
      <c r="N1303" s="110"/>
      <c r="O1303" s="110"/>
      <c r="P1303" s="110"/>
      <c r="Q1303" s="110"/>
      <c r="R1303" s="110"/>
      <c r="S1303" s="110"/>
      <c r="T1303" s="110"/>
      <c r="U1303" s="110"/>
      <c r="V1303" s="110"/>
      <c r="W1303" s="109"/>
      <c r="X1303" s="111"/>
      <c r="Y1303" s="112"/>
      <c r="Z1303" s="112"/>
      <c r="AA1303" s="113"/>
      <c r="AB1303" s="114"/>
      <c r="AC1303" s="115"/>
      <c r="AD1303" s="113"/>
      <c r="AE1303" s="113"/>
      <c r="AF1303" s="112"/>
      <c r="AG1303" s="116"/>
      <c r="AH1303" s="115"/>
      <c r="AI1303" s="174"/>
      <c r="AJ1303" s="104"/>
      <c r="AK1303" s="115"/>
      <c r="AL1303" s="112"/>
      <c r="AM1303" s="116"/>
      <c r="AN1303" s="115"/>
      <c r="AO1303" s="248"/>
      <c r="AP1303" s="242" t="str">
        <f>IF(AD1303="UI",VLOOKUP(AB1303,'Convert Internation Units'!$A$2:$D$33,4,FALSE),IF(AB1303="Penethamate hydroiodide",0.63,IF(AB1303="Benzylpenicillin Procaine /
 Benzathine Penicillin",0.61,IF(AB1303="Benzathine Penicillin",0.61,IF(AB1303="Procaine benzylpenicillin",0.61,IF(AB1303=Prodrug!E1300,Prodrug!E1300,Prodrug!E1300))))))</f>
        <v/>
      </c>
      <c r="AQ1303" s="239" t="str">
        <f>IFERROR((((Calculations!C1300*Calculations!G1300)/Calculations!E1300)*'Data Entry'!X1303),"")</f>
        <v/>
      </c>
      <c r="AR1303" s="234" t="str">
        <f>IFERROR(VLOOKUP(AB1303,Lists!$P$2:$Q$182,2,0),"")</f>
        <v/>
      </c>
      <c r="AS1303" s="233" t="str">
        <f>IF(AI1303="UI",VLOOKUP(AG1303,'Convert Internation Units'!$A$2:$D$33,4,FALSE),IF(AG1303="Penethamate hydroiodide",0.63,IF(AG1303="Benzylpenicillin Procaine /
 Benzathine Penicillin",0.61,IF(AG1303="Benzathine Penicillin",0.61,IF(AG1303="Procaine benzylpenicillin",0.61,IF(AG1303=Prodrug!F1300,Prodrug!F1300,Prodrug!F1300))))))</f>
        <v/>
      </c>
      <c r="AT1303" s="239" t="str">
        <f>IFERROR((((Calculations!K1300*Calculations!G1300)/Calculations!E1300)*'Data Entry'!X1303),"")</f>
        <v/>
      </c>
      <c r="AU1303" s="235" t="str">
        <f>IFERROR(VLOOKUP(AG1303,Lists!$P$2:$Q$182,2,0),"")</f>
        <v/>
      </c>
      <c r="AV1303" s="233" t="str">
        <f>IF(AL1303="UI",VLOOKUP(AJ1303,'Convert Internation Units'!$A$2:$D$33,4,FALSE),IF(AJ1303="Penethamate hydroiodide",0.63,IF(AJ1303="Benzylpenicillin Procaine /
 Benzathine Penicillin",0.61,IF(AJ1303="Benzathine Penicillin",0.61,IF(AJ1303="Procaine benzylpenicillin",0.61,IF(AJ1303=Prodrug!G1300,Prodrug!G1300,Prodrug!G1300))))))</f>
        <v/>
      </c>
      <c r="AW1303" s="239" t="str">
        <f>IFERROR((((Calculations!O1300*Calculations!G1300)/Calculations!E1300)*'Data Entry'!X1303),"")</f>
        <v/>
      </c>
      <c r="AX1303" s="235" t="str">
        <f>IFERROR(VLOOKUP(AJ1303,Lists!$P$2:$Q$182,2,0),"")</f>
        <v/>
      </c>
      <c r="AY1303" s="233" t="str">
        <f>IF(AO1303="UI",VLOOKUP(AM1303,'Convert Internation Units'!$A$2:$D$33,4,FALSE),IF(AM1303="Penethamate hydroiodide",0.63,IF(AM1303="Benzylpenicillin Procaine /
 Benzathine Penicillin",0.61,IF(AM1303="Benzathine Penicillin",0.61,IF(AM1303="Procaine benzylpenicillin",0.61,IF(AM1303=Prodrug!H1300,Prodrug!H1300,Prodrug!H1300))))))</f>
        <v/>
      </c>
      <c r="AZ1303" s="239" t="str">
        <f>IFERROR((((Calculations!S1300*Calculations!G1300)/Calculations!E1300)*'Data Entry'!X1303),"")</f>
        <v/>
      </c>
      <c r="BA1303" s="235" t="str">
        <f>IFERROR(VLOOKUP(AM1303,Lists!$P$2:$Q$182,2,0),"")</f>
        <v/>
      </c>
    </row>
    <row r="1304" spans="1:53" s="5" customFormat="1">
      <c r="A1304" s="6">
        <v>1298</v>
      </c>
      <c r="B1304" s="231"/>
      <c r="C1304" s="7"/>
      <c r="D1304" s="7"/>
      <c r="E1304" s="7"/>
      <c r="F1304" s="67"/>
      <c r="G1304" s="79"/>
      <c r="H1304" s="79"/>
      <c r="I1304" s="75"/>
      <c r="J1304" s="76"/>
      <c r="K1304" s="76"/>
      <c r="L1304" s="76"/>
      <c r="M1304" s="76"/>
      <c r="N1304" s="76"/>
      <c r="O1304" s="76"/>
      <c r="P1304" s="76"/>
      <c r="Q1304" s="76"/>
      <c r="R1304" s="76"/>
      <c r="S1304" s="76"/>
      <c r="T1304" s="76"/>
      <c r="U1304" s="76"/>
      <c r="V1304" s="76"/>
      <c r="W1304" s="80"/>
      <c r="X1304" s="69"/>
      <c r="Y1304" s="25"/>
      <c r="Z1304" s="25"/>
      <c r="AA1304" s="8"/>
      <c r="AB1304" s="28"/>
      <c r="AC1304" s="23"/>
      <c r="AD1304" s="8"/>
      <c r="AE1304" s="8"/>
      <c r="AF1304" s="25"/>
      <c r="AG1304" s="6"/>
      <c r="AH1304" s="23"/>
      <c r="AI1304" s="173"/>
      <c r="AJ1304" s="26"/>
      <c r="AK1304" s="23"/>
      <c r="AL1304" s="25"/>
      <c r="AM1304" s="6"/>
      <c r="AN1304" s="23"/>
      <c r="AO1304" s="247"/>
      <c r="AP1304" s="243" t="str">
        <f>IF(AD1304="UI",VLOOKUP(AB1304,'Convert Internation Units'!$A$2:$D$33,4,FALSE),IF(AB1304="Penethamate hydroiodide",0.63,IF(AB1304="Benzylpenicillin Procaine /
 Benzathine Penicillin",0.61,IF(AB1304="Benzathine Penicillin",0.61,IF(AB1304="Procaine benzylpenicillin",0.61,IF(AB1304=Prodrug!E1301,Prodrug!E1301,Prodrug!E1301))))))</f>
        <v/>
      </c>
      <c r="AQ1304" s="240" t="str">
        <f>IFERROR((((Calculations!C1301*Calculations!G1301)/Calculations!E1301)*'Data Entry'!X1304),"")</f>
        <v/>
      </c>
      <c r="AR1304" s="141" t="str">
        <f>IFERROR(VLOOKUP(AB1304,Lists!$P$2:$Q$182,2,0),"")</f>
        <v/>
      </c>
      <c r="AS1304" s="143" t="str">
        <f>IF(AI1304="UI",VLOOKUP(AG1304,'Convert Internation Units'!$A$2:$D$33,4,FALSE),IF(AG1304="Penethamate hydroiodide",0.63,IF(AG1304="Benzylpenicillin Procaine /
 Benzathine Penicillin",0.61,IF(AG1304="Benzathine Penicillin",0.61,IF(AG1304="Procaine benzylpenicillin",0.61,IF(AG1304=Prodrug!F1301,Prodrug!F1301,Prodrug!F1301))))))</f>
        <v/>
      </c>
      <c r="AT1304" s="240" t="str">
        <f>IFERROR((((Calculations!K1301*Calculations!G1301)/Calculations!E1301)*'Data Entry'!X1304),"")</f>
        <v/>
      </c>
      <c r="AU1304" s="146" t="str">
        <f>IFERROR(VLOOKUP(AG1304,Lists!$P$2:$Q$182,2,0),"")</f>
        <v/>
      </c>
      <c r="AV1304" s="143" t="str">
        <f>IF(AL1304="UI",VLOOKUP(AJ1304,'Convert Internation Units'!$A$2:$D$33,4,FALSE),IF(AJ1304="Penethamate hydroiodide",0.63,IF(AJ1304="Benzylpenicillin Procaine /
 Benzathine Penicillin",0.61,IF(AJ1304="Benzathine Penicillin",0.61,IF(AJ1304="Procaine benzylpenicillin",0.61,IF(AJ1304=Prodrug!G1301,Prodrug!G1301,Prodrug!G1301))))))</f>
        <v/>
      </c>
      <c r="AW1304" s="240" t="str">
        <f>IFERROR((((Calculations!O1301*Calculations!G1301)/Calculations!E1301)*'Data Entry'!X1304),"")</f>
        <v/>
      </c>
      <c r="AX1304" s="146" t="str">
        <f>IFERROR(VLOOKUP(AJ1304,Lists!$P$2:$Q$182,2,0),"")</f>
        <v/>
      </c>
      <c r="AY1304" s="143" t="str">
        <f>IF(AO1304="UI",VLOOKUP(AM1304,'Convert Internation Units'!$A$2:$D$33,4,FALSE),IF(AM1304="Penethamate hydroiodide",0.63,IF(AM1304="Benzylpenicillin Procaine /
 Benzathine Penicillin",0.61,IF(AM1304="Benzathine Penicillin",0.61,IF(AM1304="Procaine benzylpenicillin",0.61,IF(AM1304=Prodrug!H1301,Prodrug!H1301,Prodrug!H1301))))))</f>
        <v/>
      </c>
      <c r="AZ1304" s="240" t="str">
        <f>IFERROR((((Calculations!S1301*Calculations!G1301)/Calculations!E1301)*'Data Entry'!X1304),"")</f>
        <v/>
      </c>
      <c r="BA1304" s="146" t="str">
        <f>IFERROR(VLOOKUP(AM1304,Lists!$P$2:$Q$182,2,0),"")</f>
        <v/>
      </c>
    </row>
    <row r="1305" spans="1:53" s="5" customFormat="1">
      <c r="A1305" s="116">
        <v>1299</v>
      </c>
      <c r="B1305" s="232"/>
      <c r="C1305" s="105"/>
      <c r="D1305" s="105"/>
      <c r="E1305" s="105"/>
      <c r="F1305" s="106"/>
      <c r="G1305" s="107"/>
      <c r="H1305" s="107"/>
      <c r="I1305" s="108"/>
      <c r="J1305" s="110"/>
      <c r="K1305" s="110"/>
      <c r="L1305" s="110"/>
      <c r="M1305" s="110"/>
      <c r="N1305" s="110"/>
      <c r="O1305" s="110"/>
      <c r="P1305" s="110"/>
      <c r="Q1305" s="110"/>
      <c r="R1305" s="110"/>
      <c r="S1305" s="110"/>
      <c r="T1305" s="110"/>
      <c r="U1305" s="110"/>
      <c r="V1305" s="110"/>
      <c r="W1305" s="109"/>
      <c r="X1305" s="111"/>
      <c r="Y1305" s="112"/>
      <c r="Z1305" s="112"/>
      <c r="AA1305" s="113"/>
      <c r="AB1305" s="114"/>
      <c r="AC1305" s="115"/>
      <c r="AD1305" s="113"/>
      <c r="AE1305" s="113"/>
      <c r="AF1305" s="112"/>
      <c r="AG1305" s="116"/>
      <c r="AH1305" s="115"/>
      <c r="AI1305" s="174"/>
      <c r="AJ1305" s="104"/>
      <c r="AK1305" s="115"/>
      <c r="AL1305" s="112"/>
      <c r="AM1305" s="116"/>
      <c r="AN1305" s="115"/>
      <c r="AO1305" s="248"/>
      <c r="AP1305" s="242" t="str">
        <f>IF(AD1305="UI",VLOOKUP(AB1305,'Convert Internation Units'!$A$2:$D$33,4,FALSE),IF(AB1305="Penethamate hydroiodide",0.63,IF(AB1305="Benzylpenicillin Procaine /
 Benzathine Penicillin",0.61,IF(AB1305="Benzathine Penicillin",0.61,IF(AB1305="Procaine benzylpenicillin",0.61,IF(AB1305=Prodrug!E1302,Prodrug!E1302,Prodrug!E1302))))))</f>
        <v/>
      </c>
      <c r="AQ1305" s="239" t="str">
        <f>IFERROR((((Calculations!C1302*Calculations!G1302)/Calculations!E1302)*'Data Entry'!X1305),"")</f>
        <v/>
      </c>
      <c r="AR1305" s="234" t="str">
        <f>IFERROR(VLOOKUP(AB1305,Lists!$P$2:$Q$182,2,0),"")</f>
        <v/>
      </c>
      <c r="AS1305" s="233" t="str">
        <f>IF(AI1305="UI",VLOOKUP(AG1305,'Convert Internation Units'!$A$2:$D$33,4,FALSE),IF(AG1305="Penethamate hydroiodide",0.63,IF(AG1305="Benzylpenicillin Procaine /
 Benzathine Penicillin",0.61,IF(AG1305="Benzathine Penicillin",0.61,IF(AG1305="Procaine benzylpenicillin",0.61,IF(AG1305=Prodrug!F1302,Prodrug!F1302,Prodrug!F1302))))))</f>
        <v/>
      </c>
      <c r="AT1305" s="239" t="str">
        <f>IFERROR((((Calculations!K1302*Calculations!G1302)/Calculations!E1302)*'Data Entry'!X1305),"")</f>
        <v/>
      </c>
      <c r="AU1305" s="235" t="str">
        <f>IFERROR(VLOOKUP(AG1305,Lists!$P$2:$Q$182,2,0),"")</f>
        <v/>
      </c>
      <c r="AV1305" s="233" t="str">
        <f>IF(AL1305="UI",VLOOKUP(AJ1305,'Convert Internation Units'!$A$2:$D$33,4,FALSE),IF(AJ1305="Penethamate hydroiodide",0.63,IF(AJ1305="Benzylpenicillin Procaine /
 Benzathine Penicillin",0.61,IF(AJ1305="Benzathine Penicillin",0.61,IF(AJ1305="Procaine benzylpenicillin",0.61,IF(AJ1305=Prodrug!G1302,Prodrug!G1302,Prodrug!G1302))))))</f>
        <v/>
      </c>
      <c r="AW1305" s="239" t="str">
        <f>IFERROR((((Calculations!O1302*Calculations!G1302)/Calculations!E1302)*'Data Entry'!X1305),"")</f>
        <v/>
      </c>
      <c r="AX1305" s="235" t="str">
        <f>IFERROR(VLOOKUP(AJ1305,Lists!$P$2:$Q$182,2,0),"")</f>
        <v/>
      </c>
      <c r="AY1305" s="233" t="str">
        <f>IF(AO1305="UI",VLOOKUP(AM1305,'Convert Internation Units'!$A$2:$D$33,4,FALSE),IF(AM1305="Penethamate hydroiodide",0.63,IF(AM1305="Benzylpenicillin Procaine /
 Benzathine Penicillin",0.61,IF(AM1305="Benzathine Penicillin",0.61,IF(AM1305="Procaine benzylpenicillin",0.61,IF(AM1305=Prodrug!H1302,Prodrug!H1302,Prodrug!H1302))))))</f>
        <v/>
      </c>
      <c r="AZ1305" s="239" t="str">
        <f>IFERROR((((Calculations!S1302*Calculations!G1302)/Calculations!E1302)*'Data Entry'!X1305),"")</f>
        <v/>
      </c>
      <c r="BA1305" s="235" t="str">
        <f>IFERROR(VLOOKUP(AM1305,Lists!$P$2:$Q$182,2,0),"")</f>
        <v/>
      </c>
    </row>
    <row r="1306" spans="1:53" s="5" customFormat="1">
      <c r="A1306" s="6">
        <v>1300</v>
      </c>
      <c r="B1306" s="231"/>
      <c r="C1306" s="7"/>
      <c r="D1306" s="7"/>
      <c r="E1306" s="7"/>
      <c r="F1306" s="67"/>
      <c r="G1306" s="79"/>
      <c r="H1306" s="79"/>
      <c r="I1306" s="75"/>
      <c r="J1306" s="76"/>
      <c r="K1306" s="76"/>
      <c r="L1306" s="76"/>
      <c r="M1306" s="76"/>
      <c r="N1306" s="76"/>
      <c r="O1306" s="76"/>
      <c r="P1306" s="76"/>
      <c r="Q1306" s="76"/>
      <c r="R1306" s="76"/>
      <c r="S1306" s="76"/>
      <c r="T1306" s="76"/>
      <c r="U1306" s="76"/>
      <c r="V1306" s="76"/>
      <c r="W1306" s="80"/>
      <c r="X1306" s="69"/>
      <c r="Y1306" s="25"/>
      <c r="Z1306" s="25"/>
      <c r="AA1306" s="8"/>
      <c r="AB1306" s="28"/>
      <c r="AC1306" s="23"/>
      <c r="AD1306" s="8"/>
      <c r="AE1306" s="8"/>
      <c r="AF1306" s="25"/>
      <c r="AG1306" s="6"/>
      <c r="AH1306" s="23"/>
      <c r="AI1306" s="173"/>
      <c r="AJ1306" s="26"/>
      <c r="AK1306" s="23"/>
      <c r="AL1306" s="25"/>
      <c r="AM1306" s="6"/>
      <c r="AN1306" s="23"/>
      <c r="AO1306" s="247"/>
      <c r="AP1306" s="243" t="str">
        <f>IF(AD1306="UI",VLOOKUP(AB1306,'Convert Internation Units'!$A$2:$D$33,4,FALSE),IF(AB1306="Penethamate hydroiodide",0.63,IF(AB1306="Benzylpenicillin Procaine /
 Benzathine Penicillin",0.61,IF(AB1306="Benzathine Penicillin",0.61,IF(AB1306="Procaine benzylpenicillin",0.61,IF(AB1306=Prodrug!E1303,Prodrug!E1303,Prodrug!E1303))))))</f>
        <v/>
      </c>
      <c r="AQ1306" s="240" t="str">
        <f>IFERROR((((Calculations!C1303*Calculations!G1303)/Calculations!E1303)*'Data Entry'!X1306),"")</f>
        <v/>
      </c>
      <c r="AR1306" s="141" t="str">
        <f>IFERROR(VLOOKUP(AB1306,Lists!$P$2:$Q$182,2,0),"")</f>
        <v/>
      </c>
      <c r="AS1306" s="143" t="str">
        <f>IF(AI1306="UI",VLOOKUP(AG1306,'Convert Internation Units'!$A$2:$D$33,4,FALSE),IF(AG1306="Penethamate hydroiodide",0.63,IF(AG1306="Benzylpenicillin Procaine /
 Benzathine Penicillin",0.61,IF(AG1306="Benzathine Penicillin",0.61,IF(AG1306="Procaine benzylpenicillin",0.61,IF(AG1306=Prodrug!F1303,Prodrug!F1303,Prodrug!F1303))))))</f>
        <v/>
      </c>
      <c r="AT1306" s="240" t="str">
        <f>IFERROR((((Calculations!K1303*Calculations!G1303)/Calculations!E1303)*'Data Entry'!X1306),"")</f>
        <v/>
      </c>
      <c r="AU1306" s="146" t="str">
        <f>IFERROR(VLOOKUP(AG1306,Lists!$P$2:$Q$182,2,0),"")</f>
        <v/>
      </c>
      <c r="AV1306" s="143" t="str">
        <f>IF(AL1306="UI",VLOOKUP(AJ1306,'Convert Internation Units'!$A$2:$D$33,4,FALSE),IF(AJ1306="Penethamate hydroiodide",0.63,IF(AJ1306="Benzylpenicillin Procaine /
 Benzathine Penicillin",0.61,IF(AJ1306="Benzathine Penicillin",0.61,IF(AJ1306="Procaine benzylpenicillin",0.61,IF(AJ1306=Prodrug!G1303,Prodrug!G1303,Prodrug!G1303))))))</f>
        <v/>
      </c>
      <c r="AW1306" s="240" t="str">
        <f>IFERROR((((Calculations!O1303*Calculations!G1303)/Calculations!E1303)*'Data Entry'!X1306),"")</f>
        <v/>
      </c>
      <c r="AX1306" s="146" t="str">
        <f>IFERROR(VLOOKUP(AJ1306,Lists!$P$2:$Q$182,2,0),"")</f>
        <v/>
      </c>
      <c r="AY1306" s="143" t="str">
        <f>IF(AO1306="UI",VLOOKUP(AM1306,'Convert Internation Units'!$A$2:$D$33,4,FALSE),IF(AM1306="Penethamate hydroiodide",0.63,IF(AM1306="Benzylpenicillin Procaine /
 Benzathine Penicillin",0.61,IF(AM1306="Benzathine Penicillin",0.61,IF(AM1306="Procaine benzylpenicillin",0.61,IF(AM1306=Prodrug!H1303,Prodrug!H1303,Prodrug!H1303))))))</f>
        <v/>
      </c>
      <c r="AZ1306" s="240" t="str">
        <f>IFERROR((((Calculations!S1303*Calculations!G1303)/Calculations!E1303)*'Data Entry'!X1306),"")</f>
        <v/>
      </c>
      <c r="BA1306" s="146" t="str">
        <f>IFERROR(VLOOKUP(AM1306,Lists!$P$2:$Q$182,2,0),"")</f>
        <v/>
      </c>
    </row>
    <row r="1307" spans="1:53" s="5" customFormat="1">
      <c r="A1307" s="116">
        <v>1301</v>
      </c>
      <c r="B1307" s="232"/>
      <c r="C1307" s="105"/>
      <c r="D1307" s="105"/>
      <c r="E1307" s="105"/>
      <c r="F1307" s="106"/>
      <c r="G1307" s="107"/>
      <c r="H1307" s="107"/>
      <c r="I1307" s="108"/>
      <c r="J1307" s="110"/>
      <c r="K1307" s="110"/>
      <c r="L1307" s="110"/>
      <c r="M1307" s="110"/>
      <c r="N1307" s="110"/>
      <c r="O1307" s="110"/>
      <c r="P1307" s="110"/>
      <c r="Q1307" s="110"/>
      <c r="R1307" s="110"/>
      <c r="S1307" s="110"/>
      <c r="T1307" s="110"/>
      <c r="U1307" s="110"/>
      <c r="V1307" s="110"/>
      <c r="W1307" s="109"/>
      <c r="X1307" s="111"/>
      <c r="Y1307" s="112"/>
      <c r="Z1307" s="112"/>
      <c r="AA1307" s="113"/>
      <c r="AB1307" s="114"/>
      <c r="AC1307" s="115"/>
      <c r="AD1307" s="113"/>
      <c r="AE1307" s="113"/>
      <c r="AF1307" s="112"/>
      <c r="AG1307" s="116"/>
      <c r="AH1307" s="115"/>
      <c r="AI1307" s="174"/>
      <c r="AJ1307" s="104"/>
      <c r="AK1307" s="115"/>
      <c r="AL1307" s="112"/>
      <c r="AM1307" s="116"/>
      <c r="AN1307" s="115"/>
      <c r="AO1307" s="248"/>
      <c r="AP1307" s="242" t="str">
        <f>IF(AD1307="UI",VLOOKUP(AB1307,'Convert Internation Units'!$A$2:$D$33,4,FALSE),IF(AB1307="Penethamate hydroiodide",0.63,IF(AB1307="Benzylpenicillin Procaine /
 Benzathine Penicillin",0.61,IF(AB1307="Benzathine Penicillin",0.61,IF(AB1307="Procaine benzylpenicillin",0.61,IF(AB1307=Prodrug!E1304,Prodrug!E1304,Prodrug!E1304))))))</f>
        <v/>
      </c>
      <c r="AQ1307" s="239" t="str">
        <f>IFERROR((((Calculations!C1304*Calculations!G1304)/Calculations!E1304)*'Data Entry'!X1307),"")</f>
        <v/>
      </c>
      <c r="AR1307" s="234" t="str">
        <f>IFERROR(VLOOKUP(AB1307,Lists!$P$2:$Q$182,2,0),"")</f>
        <v/>
      </c>
      <c r="AS1307" s="233" t="str">
        <f>IF(AI1307="UI",VLOOKUP(AG1307,'Convert Internation Units'!$A$2:$D$33,4,FALSE),IF(AG1307="Penethamate hydroiodide",0.63,IF(AG1307="Benzylpenicillin Procaine /
 Benzathine Penicillin",0.61,IF(AG1307="Benzathine Penicillin",0.61,IF(AG1307="Procaine benzylpenicillin",0.61,IF(AG1307=Prodrug!F1304,Prodrug!F1304,Prodrug!F1304))))))</f>
        <v/>
      </c>
      <c r="AT1307" s="239" t="str">
        <f>IFERROR((((Calculations!K1304*Calculations!G1304)/Calculations!E1304)*'Data Entry'!X1307),"")</f>
        <v/>
      </c>
      <c r="AU1307" s="235" t="str">
        <f>IFERROR(VLOOKUP(AG1307,Lists!$P$2:$Q$182,2,0),"")</f>
        <v/>
      </c>
      <c r="AV1307" s="233" t="str">
        <f>IF(AL1307="UI",VLOOKUP(AJ1307,'Convert Internation Units'!$A$2:$D$33,4,FALSE),IF(AJ1307="Penethamate hydroiodide",0.63,IF(AJ1307="Benzylpenicillin Procaine /
 Benzathine Penicillin",0.61,IF(AJ1307="Benzathine Penicillin",0.61,IF(AJ1307="Procaine benzylpenicillin",0.61,IF(AJ1307=Prodrug!G1304,Prodrug!G1304,Prodrug!G1304))))))</f>
        <v/>
      </c>
      <c r="AW1307" s="239" t="str">
        <f>IFERROR((((Calculations!O1304*Calculations!G1304)/Calculations!E1304)*'Data Entry'!X1307),"")</f>
        <v/>
      </c>
      <c r="AX1307" s="235" t="str">
        <f>IFERROR(VLOOKUP(AJ1307,Lists!$P$2:$Q$182,2,0),"")</f>
        <v/>
      </c>
      <c r="AY1307" s="233" t="str">
        <f>IF(AO1307="UI",VLOOKUP(AM1307,'Convert Internation Units'!$A$2:$D$33,4,FALSE),IF(AM1307="Penethamate hydroiodide",0.63,IF(AM1307="Benzylpenicillin Procaine /
 Benzathine Penicillin",0.61,IF(AM1307="Benzathine Penicillin",0.61,IF(AM1307="Procaine benzylpenicillin",0.61,IF(AM1307=Prodrug!H1304,Prodrug!H1304,Prodrug!H1304))))))</f>
        <v/>
      </c>
      <c r="AZ1307" s="239" t="str">
        <f>IFERROR((((Calculations!S1304*Calculations!G1304)/Calculations!E1304)*'Data Entry'!X1307),"")</f>
        <v/>
      </c>
      <c r="BA1307" s="235" t="str">
        <f>IFERROR(VLOOKUP(AM1307,Lists!$P$2:$Q$182,2,0),"")</f>
        <v/>
      </c>
    </row>
    <row r="1308" spans="1:53" s="5" customFormat="1">
      <c r="A1308" s="6">
        <v>1302</v>
      </c>
      <c r="B1308" s="231"/>
      <c r="C1308" s="7"/>
      <c r="D1308" s="7"/>
      <c r="E1308" s="7"/>
      <c r="F1308" s="67"/>
      <c r="G1308" s="79"/>
      <c r="H1308" s="79"/>
      <c r="I1308" s="75"/>
      <c r="J1308" s="76"/>
      <c r="K1308" s="76"/>
      <c r="L1308" s="76"/>
      <c r="M1308" s="76"/>
      <c r="N1308" s="76"/>
      <c r="O1308" s="76"/>
      <c r="P1308" s="76"/>
      <c r="Q1308" s="76"/>
      <c r="R1308" s="76"/>
      <c r="S1308" s="76"/>
      <c r="T1308" s="76"/>
      <c r="U1308" s="76"/>
      <c r="V1308" s="76"/>
      <c r="W1308" s="80"/>
      <c r="X1308" s="69"/>
      <c r="Y1308" s="25"/>
      <c r="Z1308" s="25"/>
      <c r="AA1308" s="8"/>
      <c r="AB1308" s="28"/>
      <c r="AC1308" s="23"/>
      <c r="AD1308" s="8"/>
      <c r="AE1308" s="8"/>
      <c r="AF1308" s="25"/>
      <c r="AG1308" s="6"/>
      <c r="AH1308" s="23"/>
      <c r="AI1308" s="173"/>
      <c r="AJ1308" s="26"/>
      <c r="AK1308" s="23"/>
      <c r="AL1308" s="25"/>
      <c r="AM1308" s="6"/>
      <c r="AN1308" s="23"/>
      <c r="AO1308" s="247"/>
      <c r="AP1308" s="243" t="str">
        <f>IF(AD1308="UI",VLOOKUP(AB1308,'Convert Internation Units'!$A$2:$D$33,4,FALSE),IF(AB1308="Penethamate hydroiodide",0.63,IF(AB1308="Benzylpenicillin Procaine /
 Benzathine Penicillin",0.61,IF(AB1308="Benzathine Penicillin",0.61,IF(AB1308="Procaine benzylpenicillin",0.61,IF(AB1308=Prodrug!E1305,Prodrug!E1305,Prodrug!E1305))))))</f>
        <v/>
      </c>
      <c r="AQ1308" s="240" t="str">
        <f>IFERROR((((Calculations!C1305*Calculations!G1305)/Calculations!E1305)*'Data Entry'!X1308),"")</f>
        <v/>
      </c>
      <c r="AR1308" s="141" t="str">
        <f>IFERROR(VLOOKUP(AB1308,Lists!$P$2:$Q$182,2,0),"")</f>
        <v/>
      </c>
      <c r="AS1308" s="143" t="str">
        <f>IF(AI1308="UI",VLOOKUP(AG1308,'Convert Internation Units'!$A$2:$D$33,4,FALSE),IF(AG1308="Penethamate hydroiodide",0.63,IF(AG1308="Benzylpenicillin Procaine /
 Benzathine Penicillin",0.61,IF(AG1308="Benzathine Penicillin",0.61,IF(AG1308="Procaine benzylpenicillin",0.61,IF(AG1308=Prodrug!F1305,Prodrug!F1305,Prodrug!F1305))))))</f>
        <v/>
      </c>
      <c r="AT1308" s="240" t="str">
        <f>IFERROR((((Calculations!K1305*Calculations!G1305)/Calculations!E1305)*'Data Entry'!X1308),"")</f>
        <v/>
      </c>
      <c r="AU1308" s="146" t="str">
        <f>IFERROR(VLOOKUP(AG1308,Lists!$P$2:$Q$182,2,0),"")</f>
        <v/>
      </c>
      <c r="AV1308" s="143" t="str">
        <f>IF(AL1308="UI",VLOOKUP(AJ1308,'Convert Internation Units'!$A$2:$D$33,4,FALSE),IF(AJ1308="Penethamate hydroiodide",0.63,IF(AJ1308="Benzylpenicillin Procaine /
 Benzathine Penicillin",0.61,IF(AJ1308="Benzathine Penicillin",0.61,IF(AJ1308="Procaine benzylpenicillin",0.61,IF(AJ1308=Prodrug!G1305,Prodrug!G1305,Prodrug!G1305))))))</f>
        <v/>
      </c>
      <c r="AW1308" s="240" t="str">
        <f>IFERROR((((Calculations!O1305*Calculations!G1305)/Calculations!E1305)*'Data Entry'!X1308),"")</f>
        <v/>
      </c>
      <c r="AX1308" s="146" t="str">
        <f>IFERROR(VLOOKUP(AJ1308,Lists!$P$2:$Q$182,2,0),"")</f>
        <v/>
      </c>
      <c r="AY1308" s="143" t="str">
        <f>IF(AO1308="UI",VLOOKUP(AM1308,'Convert Internation Units'!$A$2:$D$33,4,FALSE),IF(AM1308="Penethamate hydroiodide",0.63,IF(AM1308="Benzylpenicillin Procaine /
 Benzathine Penicillin",0.61,IF(AM1308="Benzathine Penicillin",0.61,IF(AM1308="Procaine benzylpenicillin",0.61,IF(AM1308=Prodrug!H1305,Prodrug!H1305,Prodrug!H1305))))))</f>
        <v/>
      </c>
      <c r="AZ1308" s="240" t="str">
        <f>IFERROR((((Calculations!S1305*Calculations!G1305)/Calculations!E1305)*'Data Entry'!X1308),"")</f>
        <v/>
      </c>
      <c r="BA1308" s="146" t="str">
        <f>IFERROR(VLOOKUP(AM1308,Lists!$P$2:$Q$182,2,0),"")</f>
        <v/>
      </c>
    </row>
    <row r="1309" spans="1:53" s="5" customFormat="1">
      <c r="A1309" s="116">
        <v>1303</v>
      </c>
      <c r="B1309" s="232"/>
      <c r="C1309" s="105"/>
      <c r="D1309" s="105"/>
      <c r="E1309" s="105"/>
      <c r="F1309" s="106"/>
      <c r="G1309" s="107"/>
      <c r="H1309" s="107"/>
      <c r="I1309" s="108"/>
      <c r="J1309" s="110"/>
      <c r="K1309" s="110"/>
      <c r="L1309" s="110"/>
      <c r="M1309" s="110"/>
      <c r="N1309" s="110"/>
      <c r="O1309" s="110"/>
      <c r="P1309" s="110"/>
      <c r="Q1309" s="110"/>
      <c r="R1309" s="110"/>
      <c r="S1309" s="110"/>
      <c r="T1309" s="110"/>
      <c r="U1309" s="110"/>
      <c r="V1309" s="110"/>
      <c r="W1309" s="109"/>
      <c r="X1309" s="111"/>
      <c r="Y1309" s="112"/>
      <c r="Z1309" s="112"/>
      <c r="AA1309" s="113"/>
      <c r="AB1309" s="114"/>
      <c r="AC1309" s="115"/>
      <c r="AD1309" s="113"/>
      <c r="AE1309" s="113"/>
      <c r="AF1309" s="112"/>
      <c r="AG1309" s="116"/>
      <c r="AH1309" s="115"/>
      <c r="AI1309" s="174"/>
      <c r="AJ1309" s="104"/>
      <c r="AK1309" s="115"/>
      <c r="AL1309" s="112"/>
      <c r="AM1309" s="116"/>
      <c r="AN1309" s="115"/>
      <c r="AO1309" s="248"/>
      <c r="AP1309" s="242" t="str">
        <f>IF(AD1309="UI",VLOOKUP(AB1309,'Convert Internation Units'!$A$2:$D$33,4,FALSE),IF(AB1309="Penethamate hydroiodide",0.63,IF(AB1309="Benzylpenicillin Procaine /
 Benzathine Penicillin",0.61,IF(AB1309="Benzathine Penicillin",0.61,IF(AB1309="Procaine benzylpenicillin",0.61,IF(AB1309=Prodrug!E1306,Prodrug!E1306,Prodrug!E1306))))))</f>
        <v/>
      </c>
      <c r="AQ1309" s="239" t="str">
        <f>IFERROR((((Calculations!C1306*Calculations!G1306)/Calculations!E1306)*'Data Entry'!X1309),"")</f>
        <v/>
      </c>
      <c r="AR1309" s="234" t="str">
        <f>IFERROR(VLOOKUP(AB1309,Lists!$P$2:$Q$182,2,0),"")</f>
        <v/>
      </c>
      <c r="AS1309" s="233" t="str">
        <f>IF(AI1309="UI",VLOOKUP(AG1309,'Convert Internation Units'!$A$2:$D$33,4,FALSE),IF(AG1309="Penethamate hydroiodide",0.63,IF(AG1309="Benzylpenicillin Procaine /
 Benzathine Penicillin",0.61,IF(AG1309="Benzathine Penicillin",0.61,IF(AG1309="Procaine benzylpenicillin",0.61,IF(AG1309=Prodrug!F1306,Prodrug!F1306,Prodrug!F1306))))))</f>
        <v/>
      </c>
      <c r="AT1309" s="239" t="str">
        <f>IFERROR((((Calculations!K1306*Calculations!G1306)/Calculations!E1306)*'Data Entry'!X1309),"")</f>
        <v/>
      </c>
      <c r="AU1309" s="235" t="str">
        <f>IFERROR(VLOOKUP(AG1309,Lists!$P$2:$Q$182,2,0),"")</f>
        <v/>
      </c>
      <c r="AV1309" s="233" t="str">
        <f>IF(AL1309="UI",VLOOKUP(AJ1309,'Convert Internation Units'!$A$2:$D$33,4,FALSE),IF(AJ1309="Penethamate hydroiodide",0.63,IF(AJ1309="Benzylpenicillin Procaine /
 Benzathine Penicillin",0.61,IF(AJ1309="Benzathine Penicillin",0.61,IF(AJ1309="Procaine benzylpenicillin",0.61,IF(AJ1309=Prodrug!G1306,Prodrug!G1306,Prodrug!G1306))))))</f>
        <v/>
      </c>
      <c r="AW1309" s="239" t="str">
        <f>IFERROR((((Calculations!O1306*Calculations!G1306)/Calculations!E1306)*'Data Entry'!X1309),"")</f>
        <v/>
      </c>
      <c r="AX1309" s="235" t="str">
        <f>IFERROR(VLOOKUP(AJ1309,Lists!$P$2:$Q$182,2,0),"")</f>
        <v/>
      </c>
      <c r="AY1309" s="233" t="str">
        <f>IF(AO1309="UI",VLOOKUP(AM1309,'Convert Internation Units'!$A$2:$D$33,4,FALSE),IF(AM1309="Penethamate hydroiodide",0.63,IF(AM1309="Benzylpenicillin Procaine /
 Benzathine Penicillin",0.61,IF(AM1309="Benzathine Penicillin",0.61,IF(AM1309="Procaine benzylpenicillin",0.61,IF(AM1309=Prodrug!H1306,Prodrug!H1306,Prodrug!H1306))))))</f>
        <v/>
      </c>
      <c r="AZ1309" s="239" t="str">
        <f>IFERROR((((Calculations!S1306*Calculations!G1306)/Calculations!E1306)*'Data Entry'!X1309),"")</f>
        <v/>
      </c>
      <c r="BA1309" s="235" t="str">
        <f>IFERROR(VLOOKUP(AM1309,Lists!$P$2:$Q$182,2,0),"")</f>
        <v/>
      </c>
    </row>
    <row r="1310" spans="1:53" s="5" customFormat="1">
      <c r="A1310" s="6">
        <v>1304</v>
      </c>
      <c r="B1310" s="231"/>
      <c r="C1310" s="7"/>
      <c r="D1310" s="7"/>
      <c r="E1310" s="7"/>
      <c r="F1310" s="67"/>
      <c r="G1310" s="79"/>
      <c r="H1310" s="79"/>
      <c r="I1310" s="75"/>
      <c r="J1310" s="76"/>
      <c r="K1310" s="76"/>
      <c r="L1310" s="76"/>
      <c r="M1310" s="76"/>
      <c r="N1310" s="76"/>
      <c r="O1310" s="76"/>
      <c r="P1310" s="76"/>
      <c r="Q1310" s="76"/>
      <c r="R1310" s="76"/>
      <c r="S1310" s="76"/>
      <c r="T1310" s="76"/>
      <c r="U1310" s="76"/>
      <c r="V1310" s="76"/>
      <c r="W1310" s="80"/>
      <c r="X1310" s="69"/>
      <c r="Y1310" s="25"/>
      <c r="Z1310" s="25"/>
      <c r="AA1310" s="8"/>
      <c r="AB1310" s="28"/>
      <c r="AC1310" s="23"/>
      <c r="AD1310" s="8"/>
      <c r="AE1310" s="8"/>
      <c r="AF1310" s="25"/>
      <c r="AG1310" s="6"/>
      <c r="AH1310" s="23"/>
      <c r="AI1310" s="173"/>
      <c r="AJ1310" s="26"/>
      <c r="AK1310" s="23"/>
      <c r="AL1310" s="25"/>
      <c r="AM1310" s="6"/>
      <c r="AN1310" s="23"/>
      <c r="AO1310" s="247"/>
      <c r="AP1310" s="243" t="str">
        <f>IF(AD1310="UI",VLOOKUP(AB1310,'Convert Internation Units'!$A$2:$D$33,4,FALSE),IF(AB1310="Penethamate hydroiodide",0.63,IF(AB1310="Benzylpenicillin Procaine /
 Benzathine Penicillin",0.61,IF(AB1310="Benzathine Penicillin",0.61,IF(AB1310="Procaine benzylpenicillin",0.61,IF(AB1310=Prodrug!E1307,Prodrug!E1307,Prodrug!E1307))))))</f>
        <v/>
      </c>
      <c r="AQ1310" s="240" t="str">
        <f>IFERROR((((Calculations!C1307*Calculations!G1307)/Calculations!E1307)*'Data Entry'!X1310),"")</f>
        <v/>
      </c>
      <c r="AR1310" s="141" t="str">
        <f>IFERROR(VLOOKUP(AB1310,Lists!$P$2:$Q$182,2,0),"")</f>
        <v/>
      </c>
      <c r="AS1310" s="143" t="str">
        <f>IF(AI1310="UI",VLOOKUP(AG1310,'Convert Internation Units'!$A$2:$D$33,4,FALSE),IF(AG1310="Penethamate hydroiodide",0.63,IF(AG1310="Benzylpenicillin Procaine /
 Benzathine Penicillin",0.61,IF(AG1310="Benzathine Penicillin",0.61,IF(AG1310="Procaine benzylpenicillin",0.61,IF(AG1310=Prodrug!F1307,Prodrug!F1307,Prodrug!F1307))))))</f>
        <v/>
      </c>
      <c r="AT1310" s="240" t="str">
        <f>IFERROR((((Calculations!K1307*Calculations!G1307)/Calculations!E1307)*'Data Entry'!X1310),"")</f>
        <v/>
      </c>
      <c r="AU1310" s="146" t="str">
        <f>IFERROR(VLOOKUP(AG1310,Lists!$P$2:$Q$182,2,0),"")</f>
        <v/>
      </c>
      <c r="AV1310" s="143" t="str">
        <f>IF(AL1310="UI",VLOOKUP(AJ1310,'Convert Internation Units'!$A$2:$D$33,4,FALSE),IF(AJ1310="Penethamate hydroiodide",0.63,IF(AJ1310="Benzylpenicillin Procaine /
 Benzathine Penicillin",0.61,IF(AJ1310="Benzathine Penicillin",0.61,IF(AJ1310="Procaine benzylpenicillin",0.61,IF(AJ1310=Prodrug!G1307,Prodrug!G1307,Prodrug!G1307))))))</f>
        <v/>
      </c>
      <c r="AW1310" s="240" t="str">
        <f>IFERROR((((Calculations!O1307*Calculations!G1307)/Calculations!E1307)*'Data Entry'!X1310),"")</f>
        <v/>
      </c>
      <c r="AX1310" s="146" t="str">
        <f>IFERROR(VLOOKUP(AJ1310,Lists!$P$2:$Q$182,2,0),"")</f>
        <v/>
      </c>
      <c r="AY1310" s="143" t="str">
        <f>IF(AO1310="UI",VLOOKUP(AM1310,'Convert Internation Units'!$A$2:$D$33,4,FALSE),IF(AM1310="Penethamate hydroiodide",0.63,IF(AM1310="Benzylpenicillin Procaine /
 Benzathine Penicillin",0.61,IF(AM1310="Benzathine Penicillin",0.61,IF(AM1310="Procaine benzylpenicillin",0.61,IF(AM1310=Prodrug!H1307,Prodrug!H1307,Prodrug!H1307))))))</f>
        <v/>
      </c>
      <c r="AZ1310" s="240" t="str">
        <f>IFERROR((((Calculations!S1307*Calculations!G1307)/Calculations!E1307)*'Data Entry'!X1310),"")</f>
        <v/>
      </c>
      <c r="BA1310" s="146" t="str">
        <f>IFERROR(VLOOKUP(AM1310,Lists!$P$2:$Q$182,2,0),"")</f>
        <v/>
      </c>
    </row>
    <row r="1311" spans="1:53" s="5" customFormat="1">
      <c r="A1311" s="116">
        <v>1305</v>
      </c>
      <c r="B1311" s="232"/>
      <c r="C1311" s="105"/>
      <c r="D1311" s="105"/>
      <c r="E1311" s="105"/>
      <c r="F1311" s="106"/>
      <c r="G1311" s="107"/>
      <c r="H1311" s="107"/>
      <c r="I1311" s="108"/>
      <c r="J1311" s="110"/>
      <c r="K1311" s="110"/>
      <c r="L1311" s="110"/>
      <c r="M1311" s="110"/>
      <c r="N1311" s="110"/>
      <c r="O1311" s="110"/>
      <c r="P1311" s="110"/>
      <c r="Q1311" s="110"/>
      <c r="R1311" s="110"/>
      <c r="S1311" s="110"/>
      <c r="T1311" s="110"/>
      <c r="U1311" s="110"/>
      <c r="V1311" s="110"/>
      <c r="W1311" s="109"/>
      <c r="X1311" s="111"/>
      <c r="Y1311" s="112"/>
      <c r="Z1311" s="112"/>
      <c r="AA1311" s="113"/>
      <c r="AB1311" s="114"/>
      <c r="AC1311" s="115"/>
      <c r="AD1311" s="113"/>
      <c r="AE1311" s="113"/>
      <c r="AF1311" s="112"/>
      <c r="AG1311" s="116"/>
      <c r="AH1311" s="115"/>
      <c r="AI1311" s="174"/>
      <c r="AJ1311" s="104"/>
      <c r="AK1311" s="115"/>
      <c r="AL1311" s="112"/>
      <c r="AM1311" s="116"/>
      <c r="AN1311" s="115"/>
      <c r="AO1311" s="248"/>
      <c r="AP1311" s="242" t="str">
        <f>IF(AD1311="UI",VLOOKUP(AB1311,'Convert Internation Units'!$A$2:$D$33,4,FALSE),IF(AB1311="Penethamate hydroiodide",0.63,IF(AB1311="Benzylpenicillin Procaine /
 Benzathine Penicillin",0.61,IF(AB1311="Benzathine Penicillin",0.61,IF(AB1311="Procaine benzylpenicillin",0.61,IF(AB1311=Prodrug!E1308,Prodrug!E1308,Prodrug!E1308))))))</f>
        <v/>
      </c>
      <c r="AQ1311" s="239" t="str">
        <f>IFERROR((((Calculations!C1308*Calculations!G1308)/Calculations!E1308)*'Data Entry'!X1311),"")</f>
        <v/>
      </c>
      <c r="AR1311" s="234" t="str">
        <f>IFERROR(VLOOKUP(AB1311,Lists!$P$2:$Q$182,2,0),"")</f>
        <v/>
      </c>
      <c r="AS1311" s="233" t="str">
        <f>IF(AI1311="UI",VLOOKUP(AG1311,'Convert Internation Units'!$A$2:$D$33,4,FALSE),IF(AG1311="Penethamate hydroiodide",0.63,IF(AG1311="Benzylpenicillin Procaine /
 Benzathine Penicillin",0.61,IF(AG1311="Benzathine Penicillin",0.61,IF(AG1311="Procaine benzylpenicillin",0.61,IF(AG1311=Prodrug!F1308,Prodrug!F1308,Prodrug!F1308))))))</f>
        <v/>
      </c>
      <c r="AT1311" s="239" t="str">
        <f>IFERROR((((Calculations!K1308*Calculations!G1308)/Calculations!E1308)*'Data Entry'!X1311),"")</f>
        <v/>
      </c>
      <c r="AU1311" s="235" t="str">
        <f>IFERROR(VLOOKUP(AG1311,Lists!$P$2:$Q$182,2,0),"")</f>
        <v/>
      </c>
      <c r="AV1311" s="233" t="str">
        <f>IF(AL1311="UI",VLOOKUP(AJ1311,'Convert Internation Units'!$A$2:$D$33,4,FALSE),IF(AJ1311="Penethamate hydroiodide",0.63,IF(AJ1311="Benzylpenicillin Procaine /
 Benzathine Penicillin",0.61,IF(AJ1311="Benzathine Penicillin",0.61,IF(AJ1311="Procaine benzylpenicillin",0.61,IF(AJ1311=Prodrug!G1308,Prodrug!G1308,Prodrug!G1308))))))</f>
        <v/>
      </c>
      <c r="AW1311" s="239" t="str">
        <f>IFERROR((((Calculations!O1308*Calculations!G1308)/Calculations!E1308)*'Data Entry'!X1311),"")</f>
        <v/>
      </c>
      <c r="AX1311" s="235" t="str">
        <f>IFERROR(VLOOKUP(AJ1311,Lists!$P$2:$Q$182,2,0),"")</f>
        <v/>
      </c>
      <c r="AY1311" s="233" t="str">
        <f>IF(AO1311="UI",VLOOKUP(AM1311,'Convert Internation Units'!$A$2:$D$33,4,FALSE),IF(AM1311="Penethamate hydroiodide",0.63,IF(AM1311="Benzylpenicillin Procaine /
 Benzathine Penicillin",0.61,IF(AM1311="Benzathine Penicillin",0.61,IF(AM1311="Procaine benzylpenicillin",0.61,IF(AM1311=Prodrug!H1308,Prodrug!H1308,Prodrug!H1308))))))</f>
        <v/>
      </c>
      <c r="AZ1311" s="239" t="str">
        <f>IFERROR((((Calculations!S1308*Calculations!G1308)/Calculations!E1308)*'Data Entry'!X1311),"")</f>
        <v/>
      </c>
      <c r="BA1311" s="235" t="str">
        <f>IFERROR(VLOOKUP(AM1311,Lists!$P$2:$Q$182,2,0),"")</f>
        <v/>
      </c>
    </row>
    <row r="1312" spans="1:53" s="5" customFormat="1">
      <c r="A1312" s="6">
        <v>1306</v>
      </c>
      <c r="B1312" s="231"/>
      <c r="C1312" s="7"/>
      <c r="D1312" s="7"/>
      <c r="E1312" s="7"/>
      <c r="F1312" s="67"/>
      <c r="G1312" s="79"/>
      <c r="H1312" s="79"/>
      <c r="I1312" s="75"/>
      <c r="J1312" s="76"/>
      <c r="K1312" s="76"/>
      <c r="L1312" s="76"/>
      <c r="M1312" s="76"/>
      <c r="N1312" s="76"/>
      <c r="O1312" s="76"/>
      <c r="P1312" s="76"/>
      <c r="Q1312" s="76"/>
      <c r="R1312" s="76"/>
      <c r="S1312" s="76"/>
      <c r="T1312" s="76"/>
      <c r="U1312" s="76"/>
      <c r="V1312" s="76"/>
      <c r="W1312" s="80"/>
      <c r="X1312" s="69"/>
      <c r="Y1312" s="25"/>
      <c r="Z1312" s="25"/>
      <c r="AA1312" s="8"/>
      <c r="AB1312" s="28"/>
      <c r="AC1312" s="23"/>
      <c r="AD1312" s="8"/>
      <c r="AE1312" s="8"/>
      <c r="AF1312" s="25"/>
      <c r="AG1312" s="6"/>
      <c r="AH1312" s="23"/>
      <c r="AI1312" s="173"/>
      <c r="AJ1312" s="26"/>
      <c r="AK1312" s="23"/>
      <c r="AL1312" s="25"/>
      <c r="AM1312" s="6"/>
      <c r="AN1312" s="23"/>
      <c r="AO1312" s="247"/>
      <c r="AP1312" s="243" t="str">
        <f>IF(AD1312="UI",VLOOKUP(AB1312,'Convert Internation Units'!$A$2:$D$33,4,FALSE),IF(AB1312="Penethamate hydroiodide",0.63,IF(AB1312="Benzylpenicillin Procaine /
 Benzathine Penicillin",0.61,IF(AB1312="Benzathine Penicillin",0.61,IF(AB1312="Procaine benzylpenicillin",0.61,IF(AB1312=Prodrug!E1309,Prodrug!E1309,Prodrug!E1309))))))</f>
        <v/>
      </c>
      <c r="AQ1312" s="240" t="str">
        <f>IFERROR((((Calculations!C1309*Calculations!G1309)/Calculations!E1309)*'Data Entry'!X1312),"")</f>
        <v/>
      </c>
      <c r="AR1312" s="141" t="str">
        <f>IFERROR(VLOOKUP(AB1312,Lists!$P$2:$Q$182,2,0),"")</f>
        <v/>
      </c>
      <c r="AS1312" s="143" t="str">
        <f>IF(AI1312="UI",VLOOKUP(AG1312,'Convert Internation Units'!$A$2:$D$33,4,FALSE),IF(AG1312="Penethamate hydroiodide",0.63,IF(AG1312="Benzylpenicillin Procaine /
 Benzathine Penicillin",0.61,IF(AG1312="Benzathine Penicillin",0.61,IF(AG1312="Procaine benzylpenicillin",0.61,IF(AG1312=Prodrug!F1309,Prodrug!F1309,Prodrug!F1309))))))</f>
        <v/>
      </c>
      <c r="AT1312" s="240" t="str">
        <f>IFERROR((((Calculations!K1309*Calculations!G1309)/Calculations!E1309)*'Data Entry'!X1312),"")</f>
        <v/>
      </c>
      <c r="AU1312" s="146" t="str">
        <f>IFERROR(VLOOKUP(AG1312,Lists!$P$2:$Q$182,2,0),"")</f>
        <v/>
      </c>
      <c r="AV1312" s="143" t="str">
        <f>IF(AL1312="UI",VLOOKUP(AJ1312,'Convert Internation Units'!$A$2:$D$33,4,FALSE),IF(AJ1312="Penethamate hydroiodide",0.63,IF(AJ1312="Benzylpenicillin Procaine /
 Benzathine Penicillin",0.61,IF(AJ1312="Benzathine Penicillin",0.61,IF(AJ1312="Procaine benzylpenicillin",0.61,IF(AJ1312=Prodrug!G1309,Prodrug!G1309,Prodrug!G1309))))))</f>
        <v/>
      </c>
      <c r="AW1312" s="240" t="str">
        <f>IFERROR((((Calculations!O1309*Calculations!G1309)/Calculations!E1309)*'Data Entry'!X1312),"")</f>
        <v/>
      </c>
      <c r="AX1312" s="146" t="str">
        <f>IFERROR(VLOOKUP(AJ1312,Lists!$P$2:$Q$182,2,0),"")</f>
        <v/>
      </c>
      <c r="AY1312" s="143" t="str">
        <f>IF(AO1312="UI",VLOOKUP(AM1312,'Convert Internation Units'!$A$2:$D$33,4,FALSE),IF(AM1312="Penethamate hydroiodide",0.63,IF(AM1312="Benzylpenicillin Procaine /
 Benzathine Penicillin",0.61,IF(AM1312="Benzathine Penicillin",0.61,IF(AM1312="Procaine benzylpenicillin",0.61,IF(AM1312=Prodrug!H1309,Prodrug!H1309,Prodrug!H1309))))))</f>
        <v/>
      </c>
      <c r="AZ1312" s="240" t="str">
        <f>IFERROR((((Calculations!S1309*Calculations!G1309)/Calculations!E1309)*'Data Entry'!X1312),"")</f>
        <v/>
      </c>
      <c r="BA1312" s="146" t="str">
        <f>IFERROR(VLOOKUP(AM1312,Lists!$P$2:$Q$182,2,0),"")</f>
        <v/>
      </c>
    </row>
    <row r="1313" spans="1:53" s="5" customFormat="1">
      <c r="A1313" s="116">
        <v>1307</v>
      </c>
      <c r="B1313" s="232"/>
      <c r="C1313" s="105"/>
      <c r="D1313" s="105"/>
      <c r="E1313" s="105"/>
      <c r="F1313" s="106"/>
      <c r="G1313" s="107"/>
      <c r="H1313" s="107"/>
      <c r="I1313" s="108"/>
      <c r="J1313" s="110"/>
      <c r="K1313" s="110"/>
      <c r="L1313" s="110"/>
      <c r="M1313" s="110"/>
      <c r="N1313" s="110"/>
      <c r="O1313" s="110"/>
      <c r="P1313" s="110"/>
      <c r="Q1313" s="110"/>
      <c r="R1313" s="110"/>
      <c r="S1313" s="110"/>
      <c r="T1313" s="110"/>
      <c r="U1313" s="110"/>
      <c r="V1313" s="110"/>
      <c r="W1313" s="109"/>
      <c r="X1313" s="111"/>
      <c r="Y1313" s="112"/>
      <c r="Z1313" s="112"/>
      <c r="AA1313" s="113"/>
      <c r="AB1313" s="114"/>
      <c r="AC1313" s="115"/>
      <c r="AD1313" s="113"/>
      <c r="AE1313" s="113"/>
      <c r="AF1313" s="112"/>
      <c r="AG1313" s="116"/>
      <c r="AH1313" s="115"/>
      <c r="AI1313" s="174"/>
      <c r="AJ1313" s="104"/>
      <c r="AK1313" s="115"/>
      <c r="AL1313" s="112"/>
      <c r="AM1313" s="116"/>
      <c r="AN1313" s="115"/>
      <c r="AO1313" s="248"/>
      <c r="AP1313" s="242" t="str">
        <f>IF(AD1313="UI",VLOOKUP(AB1313,'Convert Internation Units'!$A$2:$D$33,4,FALSE),IF(AB1313="Penethamate hydroiodide",0.63,IF(AB1313="Benzylpenicillin Procaine /
 Benzathine Penicillin",0.61,IF(AB1313="Benzathine Penicillin",0.61,IF(AB1313="Procaine benzylpenicillin",0.61,IF(AB1313=Prodrug!E1310,Prodrug!E1310,Prodrug!E1310))))))</f>
        <v/>
      </c>
      <c r="AQ1313" s="239" t="str">
        <f>IFERROR((((Calculations!C1310*Calculations!G1310)/Calculations!E1310)*'Data Entry'!X1313),"")</f>
        <v/>
      </c>
      <c r="AR1313" s="234" t="str">
        <f>IFERROR(VLOOKUP(AB1313,Lists!$P$2:$Q$182,2,0),"")</f>
        <v/>
      </c>
      <c r="AS1313" s="233" t="str">
        <f>IF(AI1313="UI",VLOOKUP(AG1313,'Convert Internation Units'!$A$2:$D$33,4,FALSE),IF(AG1313="Penethamate hydroiodide",0.63,IF(AG1313="Benzylpenicillin Procaine /
 Benzathine Penicillin",0.61,IF(AG1313="Benzathine Penicillin",0.61,IF(AG1313="Procaine benzylpenicillin",0.61,IF(AG1313=Prodrug!F1310,Prodrug!F1310,Prodrug!F1310))))))</f>
        <v/>
      </c>
      <c r="AT1313" s="239" t="str">
        <f>IFERROR((((Calculations!K1310*Calculations!G1310)/Calculations!E1310)*'Data Entry'!X1313),"")</f>
        <v/>
      </c>
      <c r="AU1313" s="235" t="str">
        <f>IFERROR(VLOOKUP(AG1313,Lists!$P$2:$Q$182,2,0),"")</f>
        <v/>
      </c>
      <c r="AV1313" s="233" t="str">
        <f>IF(AL1313="UI",VLOOKUP(AJ1313,'Convert Internation Units'!$A$2:$D$33,4,FALSE),IF(AJ1313="Penethamate hydroiodide",0.63,IF(AJ1313="Benzylpenicillin Procaine /
 Benzathine Penicillin",0.61,IF(AJ1313="Benzathine Penicillin",0.61,IF(AJ1313="Procaine benzylpenicillin",0.61,IF(AJ1313=Prodrug!G1310,Prodrug!G1310,Prodrug!G1310))))))</f>
        <v/>
      </c>
      <c r="AW1313" s="239" t="str">
        <f>IFERROR((((Calculations!O1310*Calculations!G1310)/Calculations!E1310)*'Data Entry'!X1313),"")</f>
        <v/>
      </c>
      <c r="AX1313" s="235" t="str">
        <f>IFERROR(VLOOKUP(AJ1313,Lists!$P$2:$Q$182,2,0),"")</f>
        <v/>
      </c>
      <c r="AY1313" s="233" t="str">
        <f>IF(AO1313="UI",VLOOKUP(AM1313,'Convert Internation Units'!$A$2:$D$33,4,FALSE),IF(AM1313="Penethamate hydroiodide",0.63,IF(AM1313="Benzylpenicillin Procaine /
 Benzathine Penicillin",0.61,IF(AM1313="Benzathine Penicillin",0.61,IF(AM1313="Procaine benzylpenicillin",0.61,IF(AM1313=Prodrug!H1310,Prodrug!H1310,Prodrug!H1310))))))</f>
        <v/>
      </c>
      <c r="AZ1313" s="239" t="str">
        <f>IFERROR((((Calculations!S1310*Calculations!G1310)/Calculations!E1310)*'Data Entry'!X1313),"")</f>
        <v/>
      </c>
      <c r="BA1313" s="235" t="str">
        <f>IFERROR(VLOOKUP(AM1313,Lists!$P$2:$Q$182,2,0),"")</f>
        <v/>
      </c>
    </row>
    <row r="1314" spans="1:53" s="5" customFormat="1">
      <c r="A1314" s="6">
        <v>1308</v>
      </c>
      <c r="B1314" s="231"/>
      <c r="C1314" s="7"/>
      <c r="D1314" s="7"/>
      <c r="E1314" s="7"/>
      <c r="F1314" s="67"/>
      <c r="G1314" s="79"/>
      <c r="H1314" s="79"/>
      <c r="I1314" s="75"/>
      <c r="J1314" s="76"/>
      <c r="K1314" s="76"/>
      <c r="L1314" s="76"/>
      <c r="M1314" s="76"/>
      <c r="N1314" s="76"/>
      <c r="O1314" s="76"/>
      <c r="P1314" s="76"/>
      <c r="Q1314" s="76"/>
      <c r="R1314" s="76"/>
      <c r="S1314" s="76"/>
      <c r="T1314" s="76"/>
      <c r="U1314" s="76"/>
      <c r="V1314" s="76"/>
      <c r="W1314" s="80"/>
      <c r="X1314" s="69"/>
      <c r="Y1314" s="25"/>
      <c r="Z1314" s="25"/>
      <c r="AA1314" s="8"/>
      <c r="AB1314" s="28"/>
      <c r="AC1314" s="23"/>
      <c r="AD1314" s="8"/>
      <c r="AE1314" s="8"/>
      <c r="AF1314" s="25"/>
      <c r="AG1314" s="6"/>
      <c r="AH1314" s="23"/>
      <c r="AI1314" s="173"/>
      <c r="AJ1314" s="26"/>
      <c r="AK1314" s="23"/>
      <c r="AL1314" s="25"/>
      <c r="AM1314" s="6"/>
      <c r="AN1314" s="23"/>
      <c r="AO1314" s="247"/>
      <c r="AP1314" s="243" t="str">
        <f>IF(AD1314="UI",VLOOKUP(AB1314,'Convert Internation Units'!$A$2:$D$33,4,FALSE),IF(AB1314="Penethamate hydroiodide",0.63,IF(AB1314="Benzylpenicillin Procaine /
 Benzathine Penicillin",0.61,IF(AB1314="Benzathine Penicillin",0.61,IF(AB1314="Procaine benzylpenicillin",0.61,IF(AB1314=Prodrug!E1311,Prodrug!E1311,Prodrug!E1311))))))</f>
        <v/>
      </c>
      <c r="AQ1314" s="240" t="str">
        <f>IFERROR((((Calculations!C1311*Calculations!G1311)/Calculations!E1311)*'Data Entry'!X1314),"")</f>
        <v/>
      </c>
      <c r="AR1314" s="141" t="str">
        <f>IFERROR(VLOOKUP(AB1314,Lists!$P$2:$Q$182,2,0),"")</f>
        <v/>
      </c>
      <c r="AS1314" s="143" t="str">
        <f>IF(AI1314="UI",VLOOKUP(AG1314,'Convert Internation Units'!$A$2:$D$33,4,FALSE),IF(AG1314="Penethamate hydroiodide",0.63,IF(AG1314="Benzylpenicillin Procaine /
 Benzathine Penicillin",0.61,IF(AG1314="Benzathine Penicillin",0.61,IF(AG1314="Procaine benzylpenicillin",0.61,IF(AG1314=Prodrug!F1311,Prodrug!F1311,Prodrug!F1311))))))</f>
        <v/>
      </c>
      <c r="AT1314" s="240" t="str">
        <f>IFERROR((((Calculations!K1311*Calculations!G1311)/Calculations!E1311)*'Data Entry'!X1314),"")</f>
        <v/>
      </c>
      <c r="AU1314" s="146" t="str">
        <f>IFERROR(VLOOKUP(AG1314,Lists!$P$2:$Q$182,2,0),"")</f>
        <v/>
      </c>
      <c r="AV1314" s="143" t="str">
        <f>IF(AL1314="UI",VLOOKUP(AJ1314,'Convert Internation Units'!$A$2:$D$33,4,FALSE),IF(AJ1314="Penethamate hydroiodide",0.63,IF(AJ1314="Benzylpenicillin Procaine /
 Benzathine Penicillin",0.61,IF(AJ1314="Benzathine Penicillin",0.61,IF(AJ1314="Procaine benzylpenicillin",0.61,IF(AJ1314=Prodrug!G1311,Prodrug!G1311,Prodrug!G1311))))))</f>
        <v/>
      </c>
      <c r="AW1314" s="240" t="str">
        <f>IFERROR((((Calculations!O1311*Calculations!G1311)/Calculations!E1311)*'Data Entry'!X1314),"")</f>
        <v/>
      </c>
      <c r="AX1314" s="146" t="str">
        <f>IFERROR(VLOOKUP(AJ1314,Lists!$P$2:$Q$182,2,0),"")</f>
        <v/>
      </c>
      <c r="AY1314" s="143" t="str">
        <f>IF(AO1314="UI",VLOOKUP(AM1314,'Convert Internation Units'!$A$2:$D$33,4,FALSE),IF(AM1314="Penethamate hydroiodide",0.63,IF(AM1314="Benzylpenicillin Procaine /
 Benzathine Penicillin",0.61,IF(AM1314="Benzathine Penicillin",0.61,IF(AM1314="Procaine benzylpenicillin",0.61,IF(AM1314=Prodrug!H1311,Prodrug!H1311,Prodrug!H1311))))))</f>
        <v/>
      </c>
      <c r="AZ1314" s="240" t="str">
        <f>IFERROR((((Calculations!S1311*Calculations!G1311)/Calculations!E1311)*'Data Entry'!X1314),"")</f>
        <v/>
      </c>
      <c r="BA1314" s="146" t="str">
        <f>IFERROR(VLOOKUP(AM1314,Lists!$P$2:$Q$182,2,0),"")</f>
        <v/>
      </c>
    </row>
    <row r="1315" spans="1:53" s="5" customFormat="1">
      <c r="A1315" s="116">
        <v>1309</v>
      </c>
      <c r="B1315" s="232"/>
      <c r="C1315" s="105"/>
      <c r="D1315" s="105"/>
      <c r="E1315" s="105"/>
      <c r="F1315" s="106"/>
      <c r="G1315" s="107"/>
      <c r="H1315" s="107"/>
      <c r="I1315" s="108"/>
      <c r="J1315" s="110"/>
      <c r="K1315" s="110"/>
      <c r="L1315" s="110"/>
      <c r="M1315" s="110"/>
      <c r="N1315" s="110"/>
      <c r="O1315" s="110"/>
      <c r="P1315" s="110"/>
      <c r="Q1315" s="110"/>
      <c r="R1315" s="110"/>
      <c r="S1315" s="110"/>
      <c r="T1315" s="110"/>
      <c r="U1315" s="110"/>
      <c r="V1315" s="110"/>
      <c r="W1315" s="109"/>
      <c r="X1315" s="111"/>
      <c r="Y1315" s="112"/>
      <c r="Z1315" s="112"/>
      <c r="AA1315" s="113"/>
      <c r="AB1315" s="114"/>
      <c r="AC1315" s="115"/>
      <c r="AD1315" s="113"/>
      <c r="AE1315" s="113"/>
      <c r="AF1315" s="112"/>
      <c r="AG1315" s="116"/>
      <c r="AH1315" s="115"/>
      <c r="AI1315" s="174"/>
      <c r="AJ1315" s="104"/>
      <c r="AK1315" s="115"/>
      <c r="AL1315" s="112"/>
      <c r="AM1315" s="116"/>
      <c r="AN1315" s="115"/>
      <c r="AO1315" s="248"/>
      <c r="AP1315" s="242" t="str">
        <f>IF(AD1315="UI",VLOOKUP(AB1315,'Convert Internation Units'!$A$2:$D$33,4,FALSE),IF(AB1315="Penethamate hydroiodide",0.63,IF(AB1315="Benzylpenicillin Procaine /
 Benzathine Penicillin",0.61,IF(AB1315="Benzathine Penicillin",0.61,IF(AB1315="Procaine benzylpenicillin",0.61,IF(AB1315=Prodrug!E1312,Prodrug!E1312,Prodrug!E1312))))))</f>
        <v/>
      </c>
      <c r="AQ1315" s="239" t="str">
        <f>IFERROR((((Calculations!C1312*Calculations!G1312)/Calculations!E1312)*'Data Entry'!X1315),"")</f>
        <v/>
      </c>
      <c r="AR1315" s="234" t="str">
        <f>IFERROR(VLOOKUP(AB1315,Lists!$P$2:$Q$182,2,0),"")</f>
        <v/>
      </c>
      <c r="AS1315" s="233" t="str">
        <f>IF(AI1315="UI",VLOOKUP(AG1315,'Convert Internation Units'!$A$2:$D$33,4,FALSE),IF(AG1315="Penethamate hydroiodide",0.63,IF(AG1315="Benzylpenicillin Procaine /
 Benzathine Penicillin",0.61,IF(AG1315="Benzathine Penicillin",0.61,IF(AG1315="Procaine benzylpenicillin",0.61,IF(AG1315=Prodrug!F1312,Prodrug!F1312,Prodrug!F1312))))))</f>
        <v/>
      </c>
      <c r="AT1315" s="239" t="str">
        <f>IFERROR((((Calculations!K1312*Calculations!G1312)/Calculations!E1312)*'Data Entry'!X1315),"")</f>
        <v/>
      </c>
      <c r="AU1315" s="235" t="str">
        <f>IFERROR(VLOOKUP(AG1315,Lists!$P$2:$Q$182,2,0),"")</f>
        <v/>
      </c>
      <c r="AV1315" s="233" t="str">
        <f>IF(AL1315="UI",VLOOKUP(AJ1315,'Convert Internation Units'!$A$2:$D$33,4,FALSE),IF(AJ1315="Penethamate hydroiodide",0.63,IF(AJ1315="Benzylpenicillin Procaine /
 Benzathine Penicillin",0.61,IF(AJ1315="Benzathine Penicillin",0.61,IF(AJ1315="Procaine benzylpenicillin",0.61,IF(AJ1315=Prodrug!G1312,Prodrug!G1312,Prodrug!G1312))))))</f>
        <v/>
      </c>
      <c r="AW1315" s="239" t="str">
        <f>IFERROR((((Calculations!O1312*Calculations!G1312)/Calculations!E1312)*'Data Entry'!X1315),"")</f>
        <v/>
      </c>
      <c r="AX1315" s="235" t="str">
        <f>IFERROR(VLOOKUP(AJ1315,Lists!$P$2:$Q$182,2,0),"")</f>
        <v/>
      </c>
      <c r="AY1315" s="233" t="str">
        <f>IF(AO1315="UI",VLOOKUP(AM1315,'Convert Internation Units'!$A$2:$D$33,4,FALSE),IF(AM1315="Penethamate hydroiodide",0.63,IF(AM1315="Benzylpenicillin Procaine /
 Benzathine Penicillin",0.61,IF(AM1315="Benzathine Penicillin",0.61,IF(AM1315="Procaine benzylpenicillin",0.61,IF(AM1315=Prodrug!H1312,Prodrug!H1312,Prodrug!H1312))))))</f>
        <v/>
      </c>
      <c r="AZ1315" s="239" t="str">
        <f>IFERROR((((Calculations!S1312*Calculations!G1312)/Calculations!E1312)*'Data Entry'!X1315),"")</f>
        <v/>
      </c>
      <c r="BA1315" s="235" t="str">
        <f>IFERROR(VLOOKUP(AM1315,Lists!$P$2:$Q$182,2,0),"")</f>
        <v/>
      </c>
    </row>
    <row r="1316" spans="1:53" s="5" customFormat="1">
      <c r="A1316" s="6">
        <v>1310</v>
      </c>
      <c r="B1316" s="231"/>
      <c r="C1316" s="7"/>
      <c r="D1316" s="7"/>
      <c r="E1316" s="7"/>
      <c r="F1316" s="67"/>
      <c r="G1316" s="79"/>
      <c r="H1316" s="79"/>
      <c r="I1316" s="75"/>
      <c r="J1316" s="76"/>
      <c r="K1316" s="76"/>
      <c r="L1316" s="76"/>
      <c r="M1316" s="76"/>
      <c r="N1316" s="76"/>
      <c r="O1316" s="76"/>
      <c r="P1316" s="76"/>
      <c r="Q1316" s="76"/>
      <c r="R1316" s="76"/>
      <c r="S1316" s="76"/>
      <c r="T1316" s="76"/>
      <c r="U1316" s="76"/>
      <c r="V1316" s="76"/>
      <c r="W1316" s="80"/>
      <c r="X1316" s="69"/>
      <c r="Y1316" s="25"/>
      <c r="Z1316" s="25"/>
      <c r="AA1316" s="8"/>
      <c r="AB1316" s="28"/>
      <c r="AC1316" s="23"/>
      <c r="AD1316" s="8"/>
      <c r="AE1316" s="8"/>
      <c r="AF1316" s="25"/>
      <c r="AG1316" s="6"/>
      <c r="AH1316" s="23"/>
      <c r="AI1316" s="173"/>
      <c r="AJ1316" s="26"/>
      <c r="AK1316" s="23"/>
      <c r="AL1316" s="25"/>
      <c r="AM1316" s="6"/>
      <c r="AN1316" s="23"/>
      <c r="AO1316" s="247"/>
      <c r="AP1316" s="243" t="str">
        <f>IF(AD1316="UI",VLOOKUP(AB1316,'Convert Internation Units'!$A$2:$D$33,4,FALSE),IF(AB1316="Penethamate hydroiodide",0.63,IF(AB1316="Benzylpenicillin Procaine /
 Benzathine Penicillin",0.61,IF(AB1316="Benzathine Penicillin",0.61,IF(AB1316="Procaine benzylpenicillin",0.61,IF(AB1316=Prodrug!E1313,Prodrug!E1313,Prodrug!E1313))))))</f>
        <v/>
      </c>
      <c r="AQ1316" s="240" t="str">
        <f>IFERROR((((Calculations!C1313*Calculations!G1313)/Calculations!E1313)*'Data Entry'!X1316),"")</f>
        <v/>
      </c>
      <c r="AR1316" s="141" t="str">
        <f>IFERROR(VLOOKUP(AB1316,Lists!$P$2:$Q$182,2,0),"")</f>
        <v/>
      </c>
      <c r="AS1316" s="143" t="str">
        <f>IF(AI1316="UI",VLOOKUP(AG1316,'Convert Internation Units'!$A$2:$D$33,4,FALSE),IF(AG1316="Penethamate hydroiodide",0.63,IF(AG1316="Benzylpenicillin Procaine /
 Benzathine Penicillin",0.61,IF(AG1316="Benzathine Penicillin",0.61,IF(AG1316="Procaine benzylpenicillin",0.61,IF(AG1316=Prodrug!F1313,Prodrug!F1313,Prodrug!F1313))))))</f>
        <v/>
      </c>
      <c r="AT1316" s="240" t="str">
        <f>IFERROR((((Calculations!K1313*Calculations!G1313)/Calculations!E1313)*'Data Entry'!X1316),"")</f>
        <v/>
      </c>
      <c r="AU1316" s="146" t="str">
        <f>IFERROR(VLOOKUP(AG1316,Lists!$P$2:$Q$182,2,0),"")</f>
        <v/>
      </c>
      <c r="AV1316" s="143" t="str">
        <f>IF(AL1316="UI",VLOOKUP(AJ1316,'Convert Internation Units'!$A$2:$D$33,4,FALSE),IF(AJ1316="Penethamate hydroiodide",0.63,IF(AJ1316="Benzylpenicillin Procaine /
 Benzathine Penicillin",0.61,IF(AJ1316="Benzathine Penicillin",0.61,IF(AJ1316="Procaine benzylpenicillin",0.61,IF(AJ1316=Prodrug!G1313,Prodrug!G1313,Prodrug!G1313))))))</f>
        <v/>
      </c>
      <c r="AW1316" s="240" t="str">
        <f>IFERROR((((Calculations!O1313*Calculations!G1313)/Calculations!E1313)*'Data Entry'!X1316),"")</f>
        <v/>
      </c>
      <c r="AX1316" s="146" t="str">
        <f>IFERROR(VLOOKUP(AJ1316,Lists!$P$2:$Q$182,2,0),"")</f>
        <v/>
      </c>
      <c r="AY1316" s="143" t="str">
        <f>IF(AO1316="UI",VLOOKUP(AM1316,'Convert Internation Units'!$A$2:$D$33,4,FALSE),IF(AM1316="Penethamate hydroiodide",0.63,IF(AM1316="Benzylpenicillin Procaine /
 Benzathine Penicillin",0.61,IF(AM1316="Benzathine Penicillin",0.61,IF(AM1316="Procaine benzylpenicillin",0.61,IF(AM1316=Prodrug!H1313,Prodrug!H1313,Prodrug!H1313))))))</f>
        <v/>
      </c>
      <c r="AZ1316" s="240" t="str">
        <f>IFERROR((((Calculations!S1313*Calculations!G1313)/Calculations!E1313)*'Data Entry'!X1316),"")</f>
        <v/>
      </c>
      <c r="BA1316" s="146" t="str">
        <f>IFERROR(VLOOKUP(AM1316,Lists!$P$2:$Q$182,2,0),"")</f>
        <v/>
      </c>
    </row>
    <row r="1317" spans="1:53" s="5" customFormat="1">
      <c r="A1317" s="116">
        <v>1311</v>
      </c>
      <c r="B1317" s="232"/>
      <c r="C1317" s="105"/>
      <c r="D1317" s="105"/>
      <c r="E1317" s="105"/>
      <c r="F1317" s="106"/>
      <c r="G1317" s="107"/>
      <c r="H1317" s="107"/>
      <c r="I1317" s="108"/>
      <c r="J1317" s="110"/>
      <c r="K1317" s="110"/>
      <c r="L1317" s="110"/>
      <c r="M1317" s="110"/>
      <c r="N1317" s="110"/>
      <c r="O1317" s="110"/>
      <c r="P1317" s="110"/>
      <c r="Q1317" s="110"/>
      <c r="R1317" s="110"/>
      <c r="S1317" s="110"/>
      <c r="T1317" s="110"/>
      <c r="U1317" s="110"/>
      <c r="V1317" s="110"/>
      <c r="W1317" s="109"/>
      <c r="X1317" s="111"/>
      <c r="Y1317" s="112"/>
      <c r="Z1317" s="112"/>
      <c r="AA1317" s="113"/>
      <c r="AB1317" s="114"/>
      <c r="AC1317" s="115"/>
      <c r="AD1317" s="113"/>
      <c r="AE1317" s="113"/>
      <c r="AF1317" s="112"/>
      <c r="AG1317" s="116"/>
      <c r="AH1317" s="115"/>
      <c r="AI1317" s="174"/>
      <c r="AJ1317" s="104"/>
      <c r="AK1317" s="115"/>
      <c r="AL1317" s="112"/>
      <c r="AM1317" s="116"/>
      <c r="AN1317" s="115"/>
      <c r="AO1317" s="248"/>
      <c r="AP1317" s="242" t="str">
        <f>IF(AD1317="UI",VLOOKUP(AB1317,'Convert Internation Units'!$A$2:$D$33,4,FALSE),IF(AB1317="Penethamate hydroiodide",0.63,IF(AB1317="Benzylpenicillin Procaine /
 Benzathine Penicillin",0.61,IF(AB1317="Benzathine Penicillin",0.61,IF(AB1317="Procaine benzylpenicillin",0.61,IF(AB1317=Prodrug!E1314,Prodrug!E1314,Prodrug!E1314))))))</f>
        <v/>
      </c>
      <c r="AQ1317" s="239" t="str">
        <f>IFERROR((((Calculations!C1314*Calculations!G1314)/Calculations!E1314)*'Data Entry'!X1317),"")</f>
        <v/>
      </c>
      <c r="AR1317" s="234" t="str">
        <f>IFERROR(VLOOKUP(AB1317,Lists!$P$2:$Q$182,2,0),"")</f>
        <v/>
      </c>
      <c r="AS1317" s="233" t="str">
        <f>IF(AI1317="UI",VLOOKUP(AG1317,'Convert Internation Units'!$A$2:$D$33,4,FALSE),IF(AG1317="Penethamate hydroiodide",0.63,IF(AG1317="Benzylpenicillin Procaine /
 Benzathine Penicillin",0.61,IF(AG1317="Benzathine Penicillin",0.61,IF(AG1317="Procaine benzylpenicillin",0.61,IF(AG1317=Prodrug!F1314,Prodrug!F1314,Prodrug!F1314))))))</f>
        <v/>
      </c>
      <c r="AT1317" s="239" t="str">
        <f>IFERROR((((Calculations!K1314*Calculations!G1314)/Calculations!E1314)*'Data Entry'!X1317),"")</f>
        <v/>
      </c>
      <c r="AU1317" s="235" t="str">
        <f>IFERROR(VLOOKUP(AG1317,Lists!$P$2:$Q$182,2,0),"")</f>
        <v/>
      </c>
      <c r="AV1317" s="233" t="str">
        <f>IF(AL1317="UI",VLOOKUP(AJ1317,'Convert Internation Units'!$A$2:$D$33,4,FALSE),IF(AJ1317="Penethamate hydroiodide",0.63,IF(AJ1317="Benzylpenicillin Procaine /
 Benzathine Penicillin",0.61,IF(AJ1317="Benzathine Penicillin",0.61,IF(AJ1317="Procaine benzylpenicillin",0.61,IF(AJ1317=Prodrug!G1314,Prodrug!G1314,Prodrug!G1314))))))</f>
        <v/>
      </c>
      <c r="AW1317" s="239" t="str">
        <f>IFERROR((((Calculations!O1314*Calculations!G1314)/Calculations!E1314)*'Data Entry'!X1317),"")</f>
        <v/>
      </c>
      <c r="AX1317" s="235" t="str">
        <f>IFERROR(VLOOKUP(AJ1317,Lists!$P$2:$Q$182,2,0),"")</f>
        <v/>
      </c>
      <c r="AY1317" s="233" t="str">
        <f>IF(AO1317="UI",VLOOKUP(AM1317,'Convert Internation Units'!$A$2:$D$33,4,FALSE),IF(AM1317="Penethamate hydroiodide",0.63,IF(AM1317="Benzylpenicillin Procaine /
 Benzathine Penicillin",0.61,IF(AM1317="Benzathine Penicillin",0.61,IF(AM1317="Procaine benzylpenicillin",0.61,IF(AM1317=Prodrug!H1314,Prodrug!H1314,Prodrug!H1314))))))</f>
        <v/>
      </c>
      <c r="AZ1317" s="239" t="str">
        <f>IFERROR((((Calculations!S1314*Calculations!G1314)/Calculations!E1314)*'Data Entry'!X1317),"")</f>
        <v/>
      </c>
      <c r="BA1317" s="235" t="str">
        <f>IFERROR(VLOOKUP(AM1317,Lists!$P$2:$Q$182,2,0),"")</f>
        <v/>
      </c>
    </row>
    <row r="1318" spans="1:53" s="5" customFormat="1">
      <c r="A1318" s="6">
        <v>1312</v>
      </c>
      <c r="B1318" s="231"/>
      <c r="C1318" s="7"/>
      <c r="D1318" s="7"/>
      <c r="E1318" s="7"/>
      <c r="F1318" s="67"/>
      <c r="G1318" s="79"/>
      <c r="H1318" s="79"/>
      <c r="I1318" s="75"/>
      <c r="J1318" s="76"/>
      <c r="K1318" s="76"/>
      <c r="L1318" s="76"/>
      <c r="M1318" s="76"/>
      <c r="N1318" s="76"/>
      <c r="O1318" s="76"/>
      <c r="P1318" s="76"/>
      <c r="Q1318" s="76"/>
      <c r="R1318" s="76"/>
      <c r="S1318" s="76"/>
      <c r="T1318" s="76"/>
      <c r="U1318" s="76"/>
      <c r="V1318" s="76"/>
      <c r="W1318" s="80"/>
      <c r="X1318" s="69"/>
      <c r="Y1318" s="25"/>
      <c r="Z1318" s="25"/>
      <c r="AA1318" s="8"/>
      <c r="AB1318" s="28"/>
      <c r="AC1318" s="23"/>
      <c r="AD1318" s="8"/>
      <c r="AE1318" s="8"/>
      <c r="AF1318" s="25"/>
      <c r="AG1318" s="6"/>
      <c r="AH1318" s="23"/>
      <c r="AI1318" s="173"/>
      <c r="AJ1318" s="26"/>
      <c r="AK1318" s="23"/>
      <c r="AL1318" s="25"/>
      <c r="AM1318" s="6"/>
      <c r="AN1318" s="23"/>
      <c r="AO1318" s="247"/>
      <c r="AP1318" s="243" t="str">
        <f>IF(AD1318="UI",VLOOKUP(AB1318,'Convert Internation Units'!$A$2:$D$33,4,FALSE),IF(AB1318="Penethamate hydroiodide",0.63,IF(AB1318="Benzylpenicillin Procaine /
 Benzathine Penicillin",0.61,IF(AB1318="Benzathine Penicillin",0.61,IF(AB1318="Procaine benzylpenicillin",0.61,IF(AB1318=Prodrug!E1315,Prodrug!E1315,Prodrug!E1315))))))</f>
        <v/>
      </c>
      <c r="AQ1318" s="240" t="str">
        <f>IFERROR((((Calculations!C1315*Calculations!G1315)/Calculations!E1315)*'Data Entry'!X1318),"")</f>
        <v/>
      </c>
      <c r="AR1318" s="141" t="str">
        <f>IFERROR(VLOOKUP(AB1318,Lists!$P$2:$Q$182,2,0),"")</f>
        <v/>
      </c>
      <c r="AS1318" s="143" t="str">
        <f>IF(AI1318="UI",VLOOKUP(AG1318,'Convert Internation Units'!$A$2:$D$33,4,FALSE),IF(AG1318="Penethamate hydroiodide",0.63,IF(AG1318="Benzylpenicillin Procaine /
 Benzathine Penicillin",0.61,IF(AG1318="Benzathine Penicillin",0.61,IF(AG1318="Procaine benzylpenicillin",0.61,IF(AG1318=Prodrug!F1315,Prodrug!F1315,Prodrug!F1315))))))</f>
        <v/>
      </c>
      <c r="AT1318" s="240" t="str">
        <f>IFERROR((((Calculations!K1315*Calculations!G1315)/Calculations!E1315)*'Data Entry'!X1318),"")</f>
        <v/>
      </c>
      <c r="AU1318" s="146" t="str">
        <f>IFERROR(VLOOKUP(AG1318,Lists!$P$2:$Q$182,2,0),"")</f>
        <v/>
      </c>
      <c r="AV1318" s="143" t="str">
        <f>IF(AL1318="UI",VLOOKUP(AJ1318,'Convert Internation Units'!$A$2:$D$33,4,FALSE),IF(AJ1318="Penethamate hydroiodide",0.63,IF(AJ1318="Benzylpenicillin Procaine /
 Benzathine Penicillin",0.61,IF(AJ1318="Benzathine Penicillin",0.61,IF(AJ1318="Procaine benzylpenicillin",0.61,IF(AJ1318=Prodrug!G1315,Prodrug!G1315,Prodrug!G1315))))))</f>
        <v/>
      </c>
      <c r="AW1318" s="240" t="str">
        <f>IFERROR((((Calculations!O1315*Calculations!G1315)/Calculations!E1315)*'Data Entry'!X1318),"")</f>
        <v/>
      </c>
      <c r="AX1318" s="146" t="str">
        <f>IFERROR(VLOOKUP(AJ1318,Lists!$P$2:$Q$182,2,0),"")</f>
        <v/>
      </c>
      <c r="AY1318" s="143" t="str">
        <f>IF(AO1318="UI",VLOOKUP(AM1318,'Convert Internation Units'!$A$2:$D$33,4,FALSE),IF(AM1318="Penethamate hydroiodide",0.63,IF(AM1318="Benzylpenicillin Procaine /
 Benzathine Penicillin",0.61,IF(AM1318="Benzathine Penicillin",0.61,IF(AM1318="Procaine benzylpenicillin",0.61,IF(AM1318=Prodrug!H1315,Prodrug!H1315,Prodrug!H1315))))))</f>
        <v/>
      </c>
      <c r="AZ1318" s="240" t="str">
        <f>IFERROR((((Calculations!S1315*Calculations!G1315)/Calculations!E1315)*'Data Entry'!X1318),"")</f>
        <v/>
      </c>
      <c r="BA1318" s="146" t="str">
        <f>IFERROR(VLOOKUP(AM1318,Lists!$P$2:$Q$182,2,0),"")</f>
        <v/>
      </c>
    </row>
    <row r="1319" spans="1:53" s="5" customFormat="1">
      <c r="A1319" s="116">
        <v>1313</v>
      </c>
      <c r="B1319" s="232"/>
      <c r="C1319" s="105"/>
      <c r="D1319" s="105"/>
      <c r="E1319" s="105"/>
      <c r="F1319" s="106"/>
      <c r="G1319" s="107"/>
      <c r="H1319" s="107"/>
      <c r="I1319" s="108"/>
      <c r="J1319" s="110"/>
      <c r="K1319" s="110"/>
      <c r="L1319" s="110"/>
      <c r="M1319" s="110"/>
      <c r="N1319" s="110"/>
      <c r="O1319" s="110"/>
      <c r="P1319" s="110"/>
      <c r="Q1319" s="110"/>
      <c r="R1319" s="110"/>
      <c r="S1319" s="110"/>
      <c r="T1319" s="110"/>
      <c r="U1319" s="110"/>
      <c r="V1319" s="110"/>
      <c r="W1319" s="109"/>
      <c r="X1319" s="111"/>
      <c r="Y1319" s="112"/>
      <c r="Z1319" s="112"/>
      <c r="AA1319" s="113"/>
      <c r="AB1319" s="114"/>
      <c r="AC1319" s="115"/>
      <c r="AD1319" s="113"/>
      <c r="AE1319" s="113"/>
      <c r="AF1319" s="112"/>
      <c r="AG1319" s="116"/>
      <c r="AH1319" s="115"/>
      <c r="AI1319" s="174"/>
      <c r="AJ1319" s="104"/>
      <c r="AK1319" s="115"/>
      <c r="AL1319" s="112"/>
      <c r="AM1319" s="116"/>
      <c r="AN1319" s="115"/>
      <c r="AO1319" s="248"/>
      <c r="AP1319" s="242" t="str">
        <f>IF(AD1319="UI",VLOOKUP(AB1319,'Convert Internation Units'!$A$2:$D$33,4,FALSE),IF(AB1319="Penethamate hydroiodide",0.63,IF(AB1319="Benzylpenicillin Procaine /
 Benzathine Penicillin",0.61,IF(AB1319="Benzathine Penicillin",0.61,IF(AB1319="Procaine benzylpenicillin",0.61,IF(AB1319=Prodrug!E1316,Prodrug!E1316,Prodrug!E1316))))))</f>
        <v/>
      </c>
      <c r="AQ1319" s="239" t="str">
        <f>IFERROR((((Calculations!C1316*Calculations!G1316)/Calculations!E1316)*'Data Entry'!X1319),"")</f>
        <v/>
      </c>
      <c r="AR1319" s="234" t="str">
        <f>IFERROR(VLOOKUP(AB1319,Lists!$P$2:$Q$182,2,0),"")</f>
        <v/>
      </c>
      <c r="AS1319" s="233" t="str">
        <f>IF(AI1319="UI",VLOOKUP(AG1319,'Convert Internation Units'!$A$2:$D$33,4,FALSE),IF(AG1319="Penethamate hydroiodide",0.63,IF(AG1319="Benzylpenicillin Procaine /
 Benzathine Penicillin",0.61,IF(AG1319="Benzathine Penicillin",0.61,IF(AG1319="Procaine benzylpenicillin",0.61,IF(AG1319=Prodrug!F1316,Prodrug!F1316,Prodrug!F1316))))))</f>
        <v/>
      </c>
      <c r="AT1319" s="239" t="str">
        <f>IFERROR((((Calculations!K1316*Calculations!G1316)/Calculations!E1316)*'Data Entry'!X1319),"")</f>
        <v/>
      </c>
      <c r="AU1319" s="235" t="str">
        <f>IFERROR(VLOOKUP(AG1319,Lists!$P$2:$Q$182,2,0),"")</f>
        <v/>
      </c>
      <c r="AV1319" s="233" t="str">
        <f>IF(AL1319="UI",VLOOKUP(AJ1319,'Convert Internation Units'!$A$2:$D$33,4,FALSE),IF(AJ1319="Penethamate hydroiodide",0.63,IF(AJ1319="Benzylpenicillin Procaine /
 Benzathine Penicillin",0.61,IF(AJ1319="Benzathine Penicillin",0.61,IF(AJ1319="Procaine benzylpenicillin",0.61,IF(AJ1319=Prodrug!G1316,Prodrug!G1316,Prodrug!G1316))))))</f>
        <v/>
      </c>
      <c r="AW1319" s="239" t="str">
        <f>IFERROR((((Calculations!O1316*Calculations!G1316)/Calculations!E1316)*'Data Entry'!X1319),"")</f>
        <v/>
      </c>
      <c r="AX1319" s="235" t="str">
        <f>IFERROR(VLOOKUP(AJ1319,Lists!$P$2:$Q$182,2,0),"")</f>
        <v/>
      </c>
      <c r="AY1319" s="233" t="str">
        <f>IF(AO1319="UI",VLOOKUP(AM1319,'Convert Internation Units'!$A$2:$D$33,4,FALSE),IF(AM1319="Penethamate hydroiodide",0.63,IF(AM1319="Benzylpenicillin Procaine /
 Benzathine Penicillin",0.61,IF(AM1319="Benzathine Penicillin",0.61,IF(AM1319="Procaine benzylpenicillin",0.61,IF(AM1319=Prodrug!H1316,Prodrug!H1316,Prodrug!H1316))))))</f>
        <v/>
      </c>
      <c r="AZ1319" s="239" t="str">
        <f>IFERROR((((Calculations!S1316*Calculations!G1316)/Calculations!E1316)*'Data Entry'!X1319),"")</f>
        <v/>
      </c>
      <c r="BA1319" s="235" t="str">
        <f>IFERROR(VLOOKUP(AM1319,Lists!$P$2:$Q$182,2,0),"")</f>
        <v/>
      </c>
    </row>
    <row r="1320" spans="1:53" s="5" customFormat="1">
      <c r="A1320" s="6">
        <v>1314</v>
      </c>
      <c r="B1320" s="231"/>
      <c r="C1320" s="7"/>
      <c r="D1320" s="7"/>
      <c r="E1320" s="7"/>
      <c r="F1320" s="67"/>
      <c r="G1320" s="79"/>
      <c r="H1320" s="79"/>
      <c r="I1320" s="75"/>
      <c r="J1320" s="76"/>
      <c r="K1320" s="76"/>
      <c r="L1320" s="76"/>
      <c r="M1320" s="76"/>
      <c r="N1320" s="76"/>
      <c r="O1320" s="76"/>
      <c r="P1320" s="76"/>
      <c r="Q1320" s="76"/>
      <c r="R1320" s="76"/>
      <c r="S1320" s="76"/>
      <c r="T1320" s="76"/>
      <c r="U1320" s="76"/>
      <c r="V1320" s="76"/>
      <c r="W1320" s="80"/>
      <c r="X1320" s="69"/>
      <c r="Y1320" s="25"/>
      <c r="Z1320" s="25"/>
      <c r="AA1320" s="8"/>
      <c r="AB1320" s="28"/>
      <c r="AC1320" s="23"/>
      <c r="AD1320" s="8"/>
      <c r="AE1320" s="8"/>
      <c r="AF1320" s="25"/>
      <c r="AG1320" s="6"/>
      <c r="AH1320" s="23"/>
      <c r="AI1320" s="173"/>
      <c r="AJ1320" s="26"/>
      <c r="AK1320" s="23"/>
      <c r="AL1320" s="25"/>
      <c r="AM1320" s="6"/>
      <c r="AN1320" s="23"/>
      <c r="AO1320" s="247"/>
      <c r="AP1320" s="243" t="str">
        <f>IF(AD1320="UI",VLOOKUP(AB1320,'Convert Internation Units'!$A$2:$D$33,4,FALSE),IF(AB1320="Penethamate hydroiodide",0.63,IF(AB1320="Benzylpenicillin Procaine /
 Benzathine Penicillin",0.61,IF(AB1320="Benzathine Penicillin",0.61,IF(AB1320="Procaine benzylpenicillin",0.61,IF(AB1320=Prodrug!E1317,Prodrug!E1317,Prodrug!E1317))))))</f>
        <v/>
      </c>
      <c r="AQ1320" s="240" t="str">
        <f>IFERROR((((Calculations!C1317*Calculations!G1317)/Calculations!E1317)*'Data Entry'!X1320),"")</f>
        <v/>
      </c>
      <c r="AR1320" s="141" t="str">
        <f>IFERROR(VLOOKUP(AB1320,Lists!$P$2:$Q$182,2,0),"")</f>
        <v/>
      </c>
      <c r="AS1320" s="143" t="str">
        <f>IF(AI1320="UI",VLOOKUP(AG1320,'Convert Internation Units'!$A$2:$D$33,4,FALSE),IF(AG1320="Penethamate hydroiodide",0.63,IF(AG1320="Benzylpenicillin Procaine /
 Benzathine Penicillin",0.61,IF(AG1320="Benzathine Penicillin",0.61,IF(AG1320="Procaine benzylpenicillin",0.61,IF(AG1320=Prodrug!F1317,Prodrug!F1317,Prodrug!F1317))))))</f>
        <v/>
      </c>
      <c r="AT1320" s="240" t="str">
        <f>IFERROR((((Calculations!K1317*Calculations!G1317)/Calculations!E1317)*'Data Entry'!X1320),"")</f>
        <v/>
      </c>
      <c r="AU1320" s="146" t="str">
        <f>IFERROR(VLOOKUP(AG1320,Lists!$P$2:$Q$182,2,0),"")</f>
        <v/>
      </c>
      <c r="AV1320" s="143" t="str">
        <f>IF(AL1320="UI",VLOOKUP(AJ1320,'Convert Internation Units'!$A$2:$D$33,4,FALSE),IF(AJ1320="Penethamate hydroiodide",0.63,IF(AJ1320="Benzylpenicillin Procaine /
 Benzathine Penicillin",0.61,IF(AJ1320="Benzathine Penicillin",0.61,IF(AJ1320="Procaine benzylpenicillin",0.61,IF(AJ1320=Prodrug!G1317,Prodrug!G1317,Prodrug!G1317))))))</f>
        <v/>
      </c>
      <c r="AW1320" s="240" t="str">
        <f>IFERROR((((Calculations!O1317*Calculations!G1317)/Calculations!E1317)*'Data Entry'!X1320),"")</f>
        <v/>
      </c>
      <c r="AX1320" s="146" t="str">
        <f>IFERROR(VLOOKUP(AJ1320,Lists!$P$2:$Q$182,2,0),"")</f>
        <v/>
      </c>
      <c r="AY1320" s="143" t="str">
        <f>IF(AO1320="UI",VLOOKUP(AM1320,'Convert Internation Units'!$A$2:$D$33,4,FALSE),IF(AM1320="Penethamate hydroiodide",0.63,IF(AM1320="Benzylpenicillin Procaine /
 Benzathine Penicillin",0.61,IF(AM1320="Benzathine Penicillin",0.61,IF(AM1320="Procaine benzylpenicillin",0.61,IF(AM1320=Prodrug!H1317,Prodrug!H1317,Prodrug!H1317))))))</f>
        <v/>
      </c>
      <c r="AZ1320" s="240" t="str">
        <f>IFERROR((((Calculations!S1317*Calculations!G1317)/Calculations!E1317)*'Data Entry'!X1320),"")</f>
        <v/>
      </c>
      <c r="BA1320" s="146" t="str">
        <f>IFERROR(VLOOKUP(AM1320,Lists!$P$2:$Q$182,2,0),"")</f>
        <v/>
      </c>
    </row>
    <row r="1321" spans="1:53" s="5" customFormat="1">
      <c r="A1321" s="116">
        <v>1315</v>
      </c>
      <c r="B1321" s="232"/>
      <c r="C1321" s="105"/>
      <c r="D1321" s="105"/>
      <c r="E1321" s="105"/>
      <c r="F1321" s="106"/>
      <c r="G1321" s="107"/>
      <c r="H1321" s="107"/>
      <c r="I1321" s="108"/>
      <c r="J1321" s="110"/>
      <c r="K1321" s="110"/>
      <c r="L1321" s="110"/>
      <c r="M1321" s="110"/>
      <c r="N1321" s="110"/>
      <c r="O1321" s="110"/>
      <c r="P1321" s="110"/>
      <c r="Q1321" s="110"/>
      <c r="R1321" s="110"/>
      <c r="S1321" s="110"/>
      <c r="T1321" s="110"/>
      <c r="U1321" s="110"/>
      <c r="V1321" s="110"/>
      <c r="W1321" s="109"/>
      <c r="X1321" s="111"/>
      <c r="Y1321" s="112"/>
      <c r="Z1321" s="112"/>
      <c r="AA1321" s="113"/>
      <c r="AB1321" s="114"/>
      <c r="AC1321" s="115"/>
      <c r="AD1321" s="113"/>
      <c r="AE1321" s="113"/>
      <c r="AF1321" s="112"/>
      <c r="AG1321" s="116"/>
      <c r="AH1321" s="115"/>
      <c r="AI1321" s="174"/>
      <c r="AJ1321" s="104"/>
      <c r="AK1321" s="115"/>
      <c r="AL1321" s="112"/>
      <c r="AM1321" s="116"/>
      <c r="AN1321" s="115"/>
      <c r="AO1321" s="248"/>
      <c r="AP1321" s="242" t="str">
        <f>IF(AD1321="UI",VLOOKUP(AB1321,'Convert Internation Units'!$A$2:$D$33,4,FALSE),IF(AB1321="Penethamate hydroiodide",0.63,IF(AB1321="Benzylpenicillin Procaine /
 Benzathine Penicillin",0.61,IF(AB1321="Benzathine Penicillin",0.61,IF(AB1321="Procaine benzylpenicillin",0.61,IF(AB1321=Prodrug!E1318,Prodrug!E1318,Prodrug!E1318))))))</f>
        <v/>
      </c>
      <c r="AQ1321" s="239" t="str">
        <f>IFERROR((((Calculations!C1318*Calculations!G1318)/Calculations!E1318)*'Data Entry'!X1321),"")</f>
        <v/>
      </c>
      <c r="AR1321" s="234" t="str">
        <f>IFERROR(VLOOKUP(AB1321,Lists!$P$2:$Q$182,2,0),"")</f>
        <v/>
      </c>
      <c r="AS1321" s="233" t="str">
        <f>IF(AI1321="UI",VLOOKUP(AG1321,'Convert Internation Units'!$A$2:$D$33,4,FALSE),IF(AG1321="Penethamate hydroiodide",0.63,IF(AG1321="Benzylpenicillin Procaine /
 Benzathine Penicillin",0.61,IF(AG1321="Benzathine Penicillin",0.61,IF(AG1321="Procaine benzylpenicillin",0.61,IF(AG1321=Prodrug!F1318,Prodrug!F1318,Prodrug!F1318))))))</f>
        <v/>
      </c>
      <c r="AT1321" s="239" t="str">
        <f>IFERROR((((Calculations!K1318*Calculations!G1318)/Calculations!E1318)*'Data Entry'!X1321),"")</f>
        <v/>
      </c>
      <c r="AU1321" s="235" t="str">
        <f>IFERROR(VLOOKUP(AG1321,Lists!$P$2:$Q$182,2,0),"")</f>
        <v/>
      </c>
      <c r="AV1321" s="233" t="str">
        <f>IF(AL1321="UI",VLOOKUP(AJ1321,'Convert Internation Units'!$A$2:$D$33,4,FALSE),IF(AJ1321="Penethamate hydroiodide",0.63,IF(AJ1321="Benzylpenicillin Procaine /
 Benzathine Penicillin",0.61,IF(AJ1321="Benzathine Penicillin",0.61,IF(AJ1321="Procaine benzylpenicillin",0.61,IF(AJ1321=Prodrug!G1318,Prodrug!G1318,Prodrug!G1318))))))</f>
        <v/>
      </c>
      <c r="AW1321" s="239" t="str">
        <f>IFERROR((((Calculations!O1318*Calculations!G1318)/Calculations!E1318)*'Data Entry'!X1321),"")</f>
        <v/>
      </c>
      <c r="AX1321" s="235" t="str">
        <f>IFERROR(VLOOKUP(AJ1321,Lists!$P$2:$Q$182,2,0),"")</f>
        <v/>
      </c>
      <c r="AY1321" s="233" t="str">
        <f>IF(AO1321="UI",VLOOKUP(AM1321,'Convert Internation Units'!$A$2:$D$33,4,FALSE),IF(AM1321="Penethamate hydroiodide",0.63,IF(AM1321="Benzylpenicillin Procaine /
 Benzathine Penicillin",0.61,IF(AM1321="Benzathine Penicillin",0.61,IF(AM1321="Procaine benzylpenicillin",0.61,IF(AM1321=Prodrug!H1318,Prodrug!H1318,Prodrug!H1318))))))</f>
        <v/>
      </c>
      <c r="AZ1321" s="239" t="str">
        <f>IFERROR((((Calculations!S1318*Calculations!G1318)/Calculations!E1318)*'Data Entry'!X1321),"")</f>
        <v/>
      </c>
      <c r="BA1321" s="235" t="str">
        <f>IFERROR(VLOOKUP(AM1321,Lists!$P$2:$Q$182,2,0),"")</f>
        <v/>
      </c>
    </row>
    <row r="1322" spans="1:53" s="5" customFormat="1">
      <c r="A1322" s="6">
        <v>1316</v>
      </c>
      <c r="B1322" s="231"/>
      <c r="C1322" s="7"/>
      <c r="D1322" s="7"/>
      <c r="E1322" s="7"/>
      <c r="F1322" s="67"/>
      <c r="G1322" s="79"/>
      <c r="H1322" s="79"/>
      <c r="I1322" s="75"/>
      <c r="J1322" s="76"/>
      <c r="K1322" s="76"/>
      <c r="L1322" s="76"/>
      <c r="M1322" s="76"/>
      <c r="N1322" s="76"/>
      <c r="O1322" s="76"/>
      <c r="P1322" s="76"/>
      <c r="Q1322" s="76"/>
      <c r="R1322" s="76"/>
      <c r="S1322" s="76"/>
      <c r="T1322" s="76"/>
      <c r="U1322" s="76"/>
      <c r="V1322" s="76"/>
      <c r="W1322" s="80"/>
      <c r="X1322" s="69"/>
      <c r="Y1322" s="25"/>
      <c r="Z1322" s="25"/>
      <c r="AA1322" s="8"/>
      <c r="AB1322" s="28"/>
      <c r="AC1322" s="23"/>
      <c r="AD1322" s="8"/>
      <c r="AE1322" s="8"/>
      <c r="AF1322" s="25"/>
      <c r="AG1322" s="6"/>
      <c r="AH1322" s="23"/>
      <c r="AI1322" s="173"/>
      <c r="AJ1322" s="26"/>
      <c r="AK1322" s="23"/>
      <c r="AL1322" s="25"/>
      <c r="AM1322" s="6"/>
      <c r="AN1322" s="23"/>
      <c r="AO1322" s="247"/>
      <c r="AP1322" s="243" t="str">
        <f>IF(AD1322="UI",VLOOKUP(AB1322,'Convert Internation Units'!$A$2:$D$33,4,FALSE),IF(AB1322="Penethamate hydroiodide",0.63,IF(AB1322="Benzylpenicillin Procaine /
 Benzathine Penicillin",0.61,IF(AB1322="Benzathine Penicillin",0.61,IF(AB1322="Procaine benzylpenicillin",0.61,IF(AB1322=Prodrug!E1319,Prodrug!E1319,Prodrug!E1319))))))</f>
        <v/>
      </c>
      <c r="AQ1322" s="240" t="str">
        <f>IFERROR((((Calculations!C1319*Calculations!G1319)/Calculations!E1319)*'Data Entry'!X1322),"")</f>
        <v/>
      </c>
      <c r="AR1322" s="141" t="str">
        <f>IFERROR(VLOOKUP(AB1322,Lists!$P$2:$Q$182,2,0),"")</f>
        <v/>
      </c>
      <c r="AS1322" s="143" t="str">
        <f>IF(AI1322="UI",VLOOKUP(AG1322,'Convert Internation Units'!$A$2:$D$33,4,FALSE),IF(AG1322="Penethamate hydroiodide",0.63,IF(AG1322="Benzylpenicillin Procaine /
 Benzathine Penicillin",0.61,IF(AG1322="Benzathine Penicillin",0.61,IF(AG1322="Procaine benzylpenicillin",0.61,IF(AG1322=Prodrug!F1319,Prodrug!F1319,Prodrug!F1319))))))</f>
        <v/>
      </c>
      <c r="AT1322" s="240" t="str">
        <f>IFERROR((((Calculations!K1319*Calculations!G1319)/Calculations!E1319)*'Data Entry'!X1322),"")</f>
        <v/>
      </c>
      <c r="AU1322" s="146" t="str">
        <f>IFERROR(VLOOKUP(AG1322,Lists!$P$2:$Q$182,2,0),"")</f>
        <v/>
      </c>
      <c r="AV1322" s="143" t="str">
        <f>IF(AL1322="UI",VLOOKUP(AJ1322,'Convert Internation Units'!$A$2:$D$33,4,FALSE),IF(AJ1322="Penethamate hydroiodide",0.63,IF(AJ1322="Benzylpenicillin Procaine /
 Benzathine Penicillin",0.61,IF(AJ1322="Benzathine Penicillin",0.61,IF(AJ1322="Procaine benzylpenicillin",0.61,IF(AJ1322=Prodrug!G1319,Prodrug!G1319,Prodrug!G1319))))))</f>
        <v/>
      </c>
      <c r="AW1322" s="240" t="str">
        <f>IFERROR((((Calculations!O1319*Calculations!G1319)/Calculations!E1319)*'Data Entry'!X1322),"")</f>
        <v/>
      </c>
      <c r="AX1322" s="146" t="str">
        <f>IFERROR(VLOOKUP(AJ1322,Lists!$P$2:$Q$182,2,0),"")</f>
        <v/>
      </c>
      <c r="AY1322" s="143" t="str">
        <f>IF(AO1322="UI",VLOOKUP(AM1322,'Convert Internation Units'!$A$2:$D$33,4,FALSE),IF(AM1322="Penethamate hydroiodide",0.63,IF(AM1322="Benzylpenicillin Procaine /
 Benzathine Penicillin",0.61,IF(AM1322="Benzathine Penicillin",0.61,IF(AM1322="Procaine benzylpenicillin",0.61,IF(AM1322=Prodrug!H1319,Prodrug!H1319,Prodrug!H1319))))))</f>
        <v/>
      </c>
      <c r="AZ1322" s="240" t="str">
        <f>IFERROR((((Calculations!S1319*Calculations!G1319)/Calculations!E1319)*'Data Entry'!X1322),"")</f>
        <v/>
      </c>
      <c r="BA1322" s="146" t="str">
        <f>IFERROR(VLOOKUP(AM1322,Lists!$P$2:$Q$182,2,0),"")</f>
        <v/>
      </c>
    </row>
    <row r="1323" spans="1:53" s="5" customFormat="1">
      <c r="A1323" s="116">
        <v>1317</v>
      </c>
      <c r="B1323" s="232"/>
      <c r="C1323" s="105"/>
      <c r="D1323" s="105"/>
      <c r="E1323" s="105"/>
      <c r="F1323" s="106"/>
      <c r="G1323" s="107"/>
      <c r="H1323" s="107"/>
      <c r="I1323" s="108"/>
      <c r="J1323" s="110"/>
      <c r="K1323" s="110"/>
      <c r="L1323" s="110"/>
      <c r="M1323" s="110"/>
      <c r="N1323" s="110"/>
      <c r="O1323" s="110"/>
      <c r="P1323" s="110"/>
      <c r="Q1323" s="110"/>
      <c r="R1323" s="110"/>
      <c r="S1323" s="110"/>
      <c r="T1323" s="110"/>
      <c r="U1323" s="110"/>
      <c r="V1323" s="110"/>
      <c r="W1323" s="109"/>
      <c r="X1323" s="111"/>
      <c r="Y1323" s="112"/>
      <c r="Z1323" s="112"/>
      <c r="AA1323" s="113"/>
      <c r="AB1323" s="114"/>
      <c r="AC1323" s="115"/>
      <c r="AD1323" s="113"/>
      <c r="AE1323" s="113"/>
      <c r="AF1323" s="112"/>
      <c r="AG1323" s="116"/>
      <c r="AH1323" s="115"/>
      <c r="AI1323" s="174"/>
      <c r="AJ1323" s="104"/>
      <c r="AK1323" s="115"/>
      <c r="AL1323" s="112"/>
      <c r="AM1323" s="116"/>
      <c r="AN1323" s="115"/>
      <c r="AO1323" s="248"/>
      <c r="AP1323" s="242" t="str">
        <f>IF(AD1323="UI",VLOOKUP(AB1323,'Convert Internation Units'!$A$2:$D$33,4,FALSE),IF(AB1323="Penethamate hydroiodide",0.63,IF(AB1323="Benzylpenicillin Procaine /
 Benzathine Penicillin",0.61,IF(AB1323="Benzathine Penicillin",0.61,IF(AB1323="Procaine benzylpenicillin",0.61,IF(AB1323=Prodrug!E1320,Prodrug!E1320,Prodrug!E1320))))))</f>
        <v/>
      </c>
      <c r="AQ1323" s="239" t="str">
        <f>IFERROR((((Calculations!C1320*Calculations!G1320)/Calculations!E1320)*'Data Entry'!X1323),"")</f>
        <v/>
      </c>
      <c r="AR1323" s="234" t="str">
        <f>IFERROR(VLOOKUP(AB1323,Lists!$P$2:$Q$182,2,0),"")</f>
        <v/>
      </c>
      <c r="AS1323" s="233" t="str">
        <f>IF(AI1323="UI",VLOOKUP(AG1323,'Convert Internation Units'!$A$2:$D$33,4,FALSE),IF(AG1323="Penethamate hydroiodide",0.63,IF(AG1323="Benzylpenicillin Procaine /
 Benzathine Penicillin",0.61,IF(AG1323="Benzathine Penicillin",0.61,IF(AG1323="Procaine benzylpenicillin",0.61,IF(AG1323=Prodrug!F1320,Prodrug!F1320,Prodrug!F1320))))))</f>
        <v/>
      </c>
      <c r="AT1323" s="239" t="str">
        <f>IFERROR((((Calculations!K1320*Calculations!G1320)/Calculations!E1320)*'Data Entry'!X1323),"")</f>
        <v/>
      </c>
      <c r="AU1323" s="235" t="str">
        <f>IFERROR(VLOOKUP(AG1323,Lists!$P$2:$Q$182,2,0),"")</f>
        <v/>
      </c>
      <c r="AV1323" s="233" t="str">
        <f>IF(AL1323="UI",VLOOKUP(AJ1323,'Convert Internation Units'!$A$2:$D$33,4,FALSE),IF(AJ1323="Penethamate hydroiodide",0.63,IF(AJ1323="Benzylpenicillin Procaine /
 Benzathine Penicillin",0.61,IF(AJ1323="Benzathine Penicillin",0.61,IF(AJ1323="Procaine benzylpenicillin",0.61,IF(AJ1323=Prodrug!G1320,Prodrug!G1320,Prodrug!G1320))))))</f>
        <v/>
      </c>
      <c r="AW1323" s="239" t="str">
        <f>IFERROR((((Calculations!O1320*Calculations!G1320)/Calculations!E1320)*'Data Entry'!X1323),"")</f>
        <v/>
      </c>
      <c r="AX1323" s="235" t="str">
        <f>IFERROR(VLOOKUP(AJ1323,Lists!$P$2:$Q$182,2,0),"")</f>
        <v/>
      </c>
      <c r="AY1323" s="233" t="str">
        <f>IF(AO1323="UI",VLOOKUP(AM1323,'Convert Internation Units'!$A$2:$D$33,4,FALSE),IF(AM1323="Penethamate hydroiodide",0.63,IF(AM1323="Benzylpenicillin Procaine /
 Benzathine Penicillin",0.61,IF(AM1323="Benzathine Penicillin",0.61,IF(AM1323="Procaine benzylpenicillin",0.61,IF(AM1323=Prodrug!H1320,Prodrug!H1320,Prodrug!H1320))))))</f>
        <v/>
      </c>
      <c r="AZ1323" s="239" t="str">
        <f>IFERROR((((Calculations!S1320*Calculations!G1320)/Calculations!E1320)*'Data Entry'!X1323),"")</f>
        <v/>
      </c>
      <c r="BA1323" s="235" t="str">
        <f>IFERROR(VLOOKUP(AM1323,Lists!$P$2:$Q$182,2,0),"")</f>
        <v/>
      </c>
    </row>
    <row r="1324" spans="1:53" s="5" customFormat="1">
      <c r="A1324" s="6">
        <v>1318</v>
      </c>
      <c r="B1324" s="231"/>
      <c r="C1324" s="7"/>
      <c r="D1324" s="7"/>
      <c r="E1324" s="7"/>
      <c r="F1324" s="67"/>
      <c r="G1324" s="79"/>
      <c r="H1324" s="79"/>
      <c r="I1324" s="75"/>
      <c r="J1324" s="76"/>
      <c r="K1324" s="76"/>
      <c r="L1324" s="76"/>
      <c r="M1324" s="76"/>
      <c r="N1324" s="76"/>
      <c r="O1324" s="76"/>
      <c r="P1324" s="76"/>
      <c r="Q1324" s="76"/>
      <c r="R1324" s="76"/>
      <c r="S1324" s="76"/>
      <c r="T1324" s="76"/>
      <c r="U1324" s="76"/>
      <c r="V1324" s="76"/>
      <c r="W1324" s="80"/>
      <c r="X1324" s="69"/>
      <c r="Y1324" s="25"/>
      <c r="Z1324" s="25"/>
      <c r="AA1324" s="8"/>
      <c r="AB1324" s="28"/>
      <c r="AC1324" s="23"/>
      <c r="AD1324" s="8"/>
      <c r="AE1324" s="8"/>
      <c r="AF1324" s="25"/>
      <c r="AG1324" s="6"/>
      <c r="AH1324" s="23"/>
      <c r="AI1324" s="173"/>
      <c r="AJ1324" s="26"/>
      <c r="AK1324" s="23"/>
      <c r="AL1324" s="25"/>
      <c r="AM1324" s="6"/>
      <c r="AN1324" s="23"/>
      <c r="AO1324" s="247"/>
      <c r="AP1324" s="243" t="str">
        <f>IF(AD1324="UI",VLOOKUP(AB1324,'Convert Internation Units'!$A$2:$D$33,4,FALSE),IF(AB1324="Penethamate hydroiodide",0.63,IF(AB1324="Benzylpenicillin Procaine /
 Benzathine Penicillin",0.61,IF(AB1324="Benzathine Penicillin",0.61,IF(AB1324="Procaine benzylpenicillin",0.61,IF(AB1324=Prodrug!E1321,Prodrug!E1321,Prodrug!E1321))))))</f>
        <v/>
      </c>
      <c r="AQ1324" s="240" t="str">
        <f>IFERROR((((Calculations!C1321*Calculations!G1321)/Calculations!E1321)*'Data Entry'!X1324),"")</f>
        <v/>
      </c>
      <c r="AR1324" s="141" t="str">
        <f>IFERROR(VLOOKUP(AB1324,Lists!$P$2:$Q$182,2,0),"")</f>
        <v/>
      </c>
      <c r="AS1324" s="143" t="str">
        <f>IF(AI1324="UI",VLOOKUP(AG1324,'Convert Internation Units'!$A$2:$D$33,4,FALSE),IF(AG1324="Penethamate hydroiodide",0.63,IF(AG1324="Benzylpenicillin Procaine /
 Benzathine Penicillin",0.61,IF(AG1324="Benzathine Penicillin",0.61,IF(AG1324="Procaine benzylpenicillin",0.61,IF(AG1324=Prodrug!F1321,Prodrug!F1321,Prodrug!F1321))))))</f>
        <v/>
      </c>
      <c r="AT1324" s="240" t="str">
        <f>IFERROR((((Calculations!K1321*Calculations!G1321)/Calculations!E1321)*'Data Entry'!X1324),"")</f>
        <v/>
      </c>
      <c r="AU1324" s="146" t="str">
        <f>IFERROR(VLOOKUP(AG1324,Lists!$P$2:$Q$182,2,0),"")</f>
        <v/>
      </c>
      <c r="AV1324" s="143" t="str">
        <f>IF(AL1324="UI",VLOOKUP(AJ1324,'Convert Internation Units'!$A$2:$D$33,4,FALSE),IF(AJ1324="Penethamate hydroiodide",0.63,IF(AJ1324="Benzylpenicillin Procaine /
 Benzathine Penicillin",0.61,IF(AJ1324="Benzathine Penicillin",0.61,IF(AJ1324="Procaine benzylpenicillin",0.61,IF(AJ1324=Prodrug!G1321,Prodrug!G1321,Prodrug!G1321))))))</f>
        <v/>
      </c>
      <c r="AW1324" s="240" t="str">
        <f>IFERROR((((Calculations!O1321*Calculations!G1321)/Calculations!E1321)*'Data Entry'!X1324),"")</f>
        <v/>
      </c>
      <c r="AX1324" s="146" t="str">
        <f>IFERROR(VLOOKUP(AJ1324,Lists!$P$2:$Q$182,2,0),"")</f>
        <v/>
      </c>
      <c r="AY1324" s="143" t="str">
        <f>IF(AO1324="UI",VLOOKUP(AM1324,'Convert Internation Units'!$A$2:$D$33,4,FALSE),IF(AM1324="Penethamate hydroiodide",0.63,IF(AM1324="Benzylpenicillin Procaine /
 Benzathine Penicillin",0.61,IF(AM1324="Benzathine Penicillin",0.61,IF(AM1324="Procaine benzylpenicillin",0.61,IF(AM1324=Prodrug!H1321,Prodrug!H1321,Prodrug!H1321))))))</f>
        <v/>
      </c>
      <c r="AZ1324" s="240" t="str">
        <f>IFERROR((((Calculations!S1321*Calculations!G1321)/Calculations!E1321)*'Data Entry'!X1324),"")</f>
        <v/>
      </c>
      <c r="BA1324" s="146" t="str">
        <f>IFERROR(VLOOKUP(AM1324,Lists!$P$2:$Q$182,2,0),"")</f>
        <v/>
      </c>
    </row>
    <row r="1325" spans="1:53" s="5" customFormat="1">
      <c r="A1325" s="116">
        <v>1319</v>
      </c>
      <c r="B1325" s="232"/>
      <c r="C1325" s="105"/>
      <c r="D1325" s="105"/>
      <c r="E1325" s="105"/>
      <c r="F1325" s="106"/>
      <c r="G1325" s="107"/>
      <c r="H1325" s="107"/>
      <c r="I1325" s="108"/>
      <c r="J1325" s="110"/>
      <c r="K1325" s="110"/>
      <c r="L1325" s="110"/>
      <c r="M1325" s="110"/>
      <c r="N1325" s="110"/>
      <c r="O1325" s="110"/>
      <c r="P1325" s="110"/>
      <c r="Q1325" s="110"/>
      <c r="R1325" s="110"/>
      <c r="S1325" s="110"/>
      <c r="T1325" s="110"/>
      <c r="U1325" s="110"/>
      <c r="V1325" s="110"/>
      <c r="W1325" s="109"/>
      <c r="X1325" s="111"/>
      <c r="Y1325" s="112"/>
      <c r="Z1325" s="112"/>
      <c r="AA1325" s="113"/>
      <c r="AB1325" s="114"/>
      <c r="AC1325" s="115"/>
      <c r="AD1325" s="113"/>
      <c r="AE1325" s="113"/>
      <c r="AF1325" s="112"/>
      <c r="AG1325" s="116"/>
      <c r="AH1325" s="115"/>
      <c r="AI1325" s="174"/>
      <c r="AJ1325" s="104"/>
      <c r="AK1325" s="115"/>
      <c r="AL1325" s="112"/>
      <c r="AM1325" s="116"/>
      <c r="AN1325" s="115"/>
      <c r="AO1325" s="248"/>
      <c r="AP1325" s="242" t="str">
        <f>IF(AD1325="UI",VLOOKUP(AB1325,'Convert Internation Units'!$A$2:$D$33,4,FALSE),IF(AB1325="Penethamate hydroiodide",0.63,IF(AB1325="Benzylpenicillin Procaine /
 Benzathine Penicillin",0.61,IF(AB1325="Benzathine Penicillin",0.61,IF(AB1325="Procaine benzylpenicillin",0.61,IF(AB1325=Prodrug!E1322,Prodrug!E1322,Prodrug!E1322))))))</f>
        <v/>
      </c>
      <c r="AQ1325" s="239" t="str">
        <f>IFERROR((((Calculations!C1322*Calculations!G1322)/Calculations!E1322)*'Data Entry'!X1325),"")</f>
        <v/>
      </c>
      <c r="AR1325" s="234" t="str">
        <f>IFERROR(VLOOKUP(AB1325,Lists!$P$2:$Q$182,2,0),"")</f>
        <v/>
      </c>
      <c r="AS1325" s="233" t="str">
        <f>IF(AI1325="UI",VLOOKUP(AG1325,'Convert Internation Units'!$A$2:$D$33,4,FALSE),IF(AG1325="Penethamate hydroiodide",0.63,IF(AG1325="Benzylpenicillin Procaine /
 Benzathine Penicillin",0.61,IF(AG1325="Benzathine Penicillin",0.61,IF(AG1325="Procaine benzylpenicillin",0.61,IF(AG1325=Prodrug!F1322,Prodrug!F1322,Prodrug!F1322))))))</f>
        <v/>
      </c>
      <c r="AT1325" s="239" t="str">
        <f>IFERROR((((Calculations!K1322*Calculations!G1322)/Calculations!E1322)*'Data Entry'!X1325),"")</f>
        <v/>
      </c>
      <c r="AU1325" s="235" t="str">
        <f>IFERROR(VLOOKUP(AG1325,Lists!$P$2:$Q$182,2,0),"")</f>
        <v/>
      </c>
      <c r="AV1325" s="233" t="str">
        <f>IF(AL1325="UI",VLOOKUP(AJ1325,'Convert Internation Units'!$A$2:$D$33,4,FALSE),IF(AJ1325="Penethamate hydroiodide",0.63,IF(AJ1325="Benzylpenicillin Procaine /
 Benzathine Penicillin",0.61,IF(AJ1325="Benzathine Penicillin",0.61,IF(AJ1325="Procaine benzylpenicillin",0.61,IF(AJ1325=Prodrug!G1322,Prodrug!G1322,Prodrug!G1322))))))</f>
        <v/>
      </c>
      <c r="AW1325" s="239" t="str">
        <f>IFERROR((((Calculations!O1322*Calculations!G1322)/Calculations!E1322)*'Data Entry'!X1325),"")</f>
        <v/>
      </c>
      <c r="AX1325" s="235" t="str">
        <f>IFERROR(VLOOKUP(AJ1325,Lists!$P$2:$Q$182,2,0),"")</f>
        <v/>
      </c>
      <c r="AY1325" s="233" t="str">
        <f>IF(AO1325="UI",VLOOKUP(AM1325,'Convert Internation Units'!$A$2:$D$33,4,FALSE),IF(AM1325="Penethamate hydroiodide",0.63,IF(AM1325="Benzylpenicillin Procaine /
 Benzathine Penicillin",0.61,IF(AM1325="Benzathine Penicillin",0.61,IF(AM1325="Procaine benzylpenicillin",0.61,IF(AM1325=Prodrug!H1322,Prodrug!H1322,Prodrug!H1322))))))</f>
        <v/>
      </c>
      <c r="AZ1325" s="239" t="str">
        <f>IFERROR((((Calculations!S1322*Calculations!G1322)/Calculations!E1322)*'Data Entry'!X1325),"")</f>
        <v/>
      </c>
      <c r="BA1325" s="235" t="str">
        <f>IFERROR(VLOOKUP(AM1325,Lists!$P$2:$Q$182,2,0),"")</f>
        <v/>
      </c>
    </row>
    <row r="1326" spans="1:53" s="5" customFormat="1">
      <c r="A1326" s="6">
        <v>1320</v>
      </c>
      <c r="B1326" s="231"/>
      <c r="C1326" s="7"/>
      <c r="D1326" s="7"/>
      <c r="E1326" s="7"/>
      <c r="F1326" s="67"/>
      <c r="G1326" s="79"/>
      <c r="H1326" s="79"/>
      <c r="I1326" s="75"/>
      <c r="J1326" s="76"/>
      <c r="K1326" s="76"/>
      <c r="L1326" s="76"/>
      <c r="M1326" s="76"/>
      <c r="N1326" s="76"/>
      <c r="O1326" s="76"/>
      <c r="P1326" s="76"/>
      <c r="Q1326" s="76"/>
      <c r="R1326" s="76"/>
      <c r="S1326" s="76"/>
      <c r="T1326" s="76"/>
      <c r="U1326" s="76"/>
      <c r="V1326" s="76"/>
      <c r="W1326" s="80"/>
      <c r="X1326" s="69"/>
      <c r="Y1326" s="25"/>
      <c r="Z1326" s="25"/>
      <c r="AA1326" s="8"/>
      <c r="AB1326" s="28"/>
      <c r="AC1326" s="23"/>
      <c r="AD1326" s="8"/>
      <c r="AE1326" s="8"/>
      <c r="AF1326" s="25"/>
      <c r="AG1326" s="6"/>
      <c r="AH1326" s="23"/>
      <c r="AI1326" s="173"/>
      <c r="AJ1326" s="26"/>
      <c r="AK1326" s="23"/>
      <c r="AL1326" s="25"/>
      <c r="AM1326" s="6"/>
      <c r="AN1326" s="23"/>
      <c r="AO1326" s="247"/>
      <c r="AP1326" s="243" t="str">
        <f>IF(AD1326="UI",VLOOKUP(AB1326,'Convert Internation Units'!$A$2:$D$33,4,FALSE),IF(AB1326="Penethamate hydroiodide",0.63,IF(AB1326="Benzylpenicillin Procaine /
 Benzathine Penicillin",0.61,IF(AB1326="Benzathine Penicillin",0.61,IF(AB1326="Procaine benzylpenicillin",0.61,IF(AB1326=Prodrug!E1323,Prodrug!E1323,Prodrug!E1323))))))</f>
        <v/>
      </c>
      <c r="AQ1326" s="240" t="str">
        <f>IFERROR((((Calculations!C1323*Calculations!G1323)/Calculations!E1323)*'Data Entry'!X1326),"")</f>
        <v/>
      </c>
      <c r="AR1326" s="141" t="str">
        <f>IFERROR(VLOOKUP(AB1326,Lists!$P$2:$Q$182,2,0),"")</f>
        <v/>
      </c>
      <c r="AS1326" s="143" t="str">
        <f>IF(AI1326="UI",VLOOKUP(AG1326,'Convert Internation Units'!$A$2:$D$33,4,FALSE),IF(AG1326="Penethamate hydroiodide",0.63,IF(AG1326="Benzylpenicillin Procaine /
 Benzathine Penicillin",0.61,IF(AG1326="Benzathine Penicillin",0.61,IF(AG1326="Procaine benzylpenicillin",0.61,IF(AG1326=Prodrug!F1323,Prodrug!F1323,Prodrug!F1323))))))</f>
        <v/>
      </c>
      <c r="AT1326" s="240" t="str">
        <f>IFERROR((((Calculations!K1323*Calculations!G1323)/Calculations!E1323)*'Data Entry'!X1326),"")</f>
        <v/>
      </c>
      <c r="AU1326" s="146" t="str">
        <f>IFERROR(VLOOKUP(AG1326,Lists!$P$2:$Q$182,2,0),"")</f>
        <v/>
      </c>
      <c r="AV1326" s="143" t="str">
        <f>IF(AL1326="UI",VLOOKUP(AJ1326,'Convert Internation Units'!$A$2:$D$33,4,FALSE),IF(AJ1326="Penethamate hydroiodide",0.63,IF(AJ1326="Benzylpenicillin Procaine /
 Benzathine Penicillin",0.61,IF(AJ1326="Benzathine Penicillin",0.61,IF(AJ1326="Procaine benzylpenicillin",0.61,IF(AJ1326=Prodrug!G1323,Prodrug!G1323,Prodrug!G1323))))))</f>
        <v/>
      </c>
      <c r="AW1326" s="240" t="str">
        <f>IFERROR((((Calculations!O1323*Calculations!G1323)/Calculations!E1323)*'Data Entry'!X1326),"")</f>
        <v/>
      </c>
      <c r="AX1326" s="146" t="str">
        <f>IFERROR(VLOOKUP(AJ1326,Lists!$P$2:$Q$182,2,0),"")</f>
        <v/>
      </c>
      <c r="AY1326" s="143" t="str">
        <f>IF(AO1326="UI",VLOOKUP(AM1326,'Convert Internation Units'!$A$2:$D$33,4,FALSE),IF(AM1326="Penethamate hydroiodide",0.63,IF(AM1326="Benzylpenicillin Procaine /
 Benzathine Penicillin",0.61,IF(AM1326="Benzathine Penicillin",0.61,IF(AM1326="Procaine benzylpenicillin",0.61,IF(AM1326=Prodrug!H1323,Prodrug!H1323,Prodrug!H1323))))))</f>
        <v/>
      </c>
      <c r="AZ1326" s="240" t="str">
        <f>IFERROR((((Calculations!S1323*Calculations!G1323)/Calculations!E1323)*'Data Entry'!X1326),"")</f>
        <v/>
      </c>
      <c r="BA1326" s="146" t="str">
        <f>IFERROR(VLOOKUP(AM1326,Lists!$P$2:$Q$182,2,0),"")</f>
        <v/>
      </c>
    </row>
    <row r="1327" spans="1:53" s="5" customFormat="1">
      <c r="A1327" s="116">
        <v>1321</v>
      </c>
      <c r="B1327" s="232"/>
      <c r="C1327" s="105"/>
      <c r="D1327" s="105"/>
      <c r="E1327" s="105"/>
      <c r="F1327" s="106"/>
      <c r="G1327" s="107"/>
      <c r="H1327" s="107"/>
      <c r="I1327" s="108"/>
      <c r="J1327" s="110"/>
      <c r="K1327" s="110"/>
      <c r="L1327" s="110"/>
      <c r="M1327" s="110"/>
      <c r="N1327" s="110"/>
      <c r="O1327" s="110"/>
      <c r="P1327" s="110"/>
      <c r="Q1327" s="110"/>
      <c r="R1327" s="110"/>
      <c r="S1327" s="110"/>
      <c r="T1327" s="110"/>
      <c r="U1327" s="110"/>
      <c r="V1327" s="110"/>
      <c r="W1327" s="109"/>
      <c r="X1327" s="111"/>
      <c r="Y1327" s="112"/>
      <c r="Z1327" s="112"/>
      <c r="AA1327" s="113"/>
      <c r="AB1327" s="114"/>
      <c r="AC1327" s="115"/>
      <c r="AD1327" s="113"/>
      <c r="AE1327" s="113"/>
      <c r="AF1327" s="112"/>
      <c r="AG1327" s="116"/>
      <c r="AH1327" s="115"/>
      <c r="AI1327" s="174"/>
      <c r="AJ1327" s="104"/>
      <c r="AK1327" s="115"/>
      <c r="AL1327" s="112"/>
      <c r="AM1327" s="116"/>
      <c r="AN1327" s="115"/>
      <c r="AO1327" s="248"/>
      <c r="AP1327" s="242" t="str">
        <f>IF(AD1327="UI",VLOOKUP(AB1327,'Convert Internation Units'!$A$2:$D$33,4,FALSE),IF(AB1327="Penethamate hydroiodide",0.63,IF(AB1327="Benzylpenicillin Procaine /
 Benzathine Penicillin",0.61,IF(AB1327="Benzathine Penicillin",0.61,IF(AB1327="Procaine benzylpenicillin",0.61,IF(AB1327=Prodrug!E1324,Prodrug!E1324,Prodrug!E1324))))))</f>
        <v/>
      </c>
      <c r="AQ1327" s="239" t="str">
        <f>IFERROR((((Calculations!C1324*Calculations!G1324)/Calculations!E1324)*'Data Entry'!X1327),"")</f>
        <v/>
      </c>
      <c r="AR1327" s="234" t="str">
        <f>IFERROR(VLOOKUP(AB1327,Lists!$P$2:$Q$182,2,0),"")</f>
        <v/>
      </c>
      <c r="AS1327" s="233" t="str">
        <f>IF(AI1327="UI",VLOOKUP(AG1327,'Convert Internation Units'!$A$2:$D$33,4,FALSE),IF(AG1327="Penethamate hydroiodide",0.63,IF(AG1327="Benzylpenicillin Procaine /
 Benzathine Penicillin",0.61,IF(AG1327="Benzathine Penicillin",0.61,IF(AG1327="Procaine benzylpenicillin",0.61,IF(AG1327=Prodrug!F1324,Prodrug!F1324,Prodrug!F1324))))))</f>
        <v/>
      </c>
      <c r="AT1327" s="239" t="str">
        <f>IFERROR((((Calculations!K1324*Calculations!G1324)/Calculations!E1324)*'Data Entry'!X1327),"")</f>
        <v/>
      </c>
      <c r="AU1327" s="235" t="str">
        <f>IFERROR(VLOOKUP(AG1327,Lists!$P$2:$Q$182,2,0),"")</f>
        <v/>
      </c>
      <c r="AV1327" s="233" t="str">
        <f>IF(AL1327="UI",VLOOKUP(AJ1327,'Convert Internation Units'!$A$2:$D$33,4,FALSE),IF(AJ1327="Penethamate hydroiodide",0.63,IF(AJ1327="Benzylpenicillin Procaine /
 Benzathine Penicillin",0.61,IF(AJ1327="Benzathine Penicillin",0.61,IF(AJ1327="Procaine benzylpenicillin",0.61,IF(AJ1327=Prodrug!G1324,Prodrug!G1324,Prodrug!G1324))))))</f>
        <v/>
      </c>
      <c r="AW1327" s="239" t="str">
        <f>IFERROR((((Calculations!O1324*Calculations!G1324)/Calculations!E1324)*'Data Entry'!X1327),"")</f>
        <v/>
      </c>
      <c r="AX1327" s="235" t="str">
        <f>IFERROR(VLOOKUP(AJ1327,Lists!$P$2:$Q$182,2,0),"")</f>
        <v/>
      </c>
      <c r="AY1327" s="233" t="str">
        <f>IF(AO1327="UI",VLOOKUP(AM1327,'Convert Internation Units'!$A$2:$D$33,4,FALSE),IF(AM1327="Penethamate hydroiodide",0.63,IF(AM1327="Benzylpenicillin Procaine /
 Benzathine Penicillin",0.61,IF(AM1327="Benzathine Penicillin",0.61,IF(AM1327="Procaine benzylpenicillin",0.61,IF(AM1327=Prodrug!H1324,Prodrug!H1324,Prodrug!H1324))))))</f>
        <v/>
      </c>
      <c r="AZ1327" s="239" t="str">
        <f>IFERROR((((Calculations!S1324*Calculations!G1324)/Calculations!E1324)*'Data Entry'!X1327),"")</f>
        <v/>
      </c>
      <c r="BA1327" s="235" t="str">
        <f>IFERROR(VLOOKUP(AM1327,Lists!$P$2:$Q$182,2,0),"")</f>
        <v/>
      </c>
    </row>
    <row r="1328" spans="1:53" s="5" customFormat="1">
      <c r="A1328" s="6">
        <v>1322</v>
      </c>
      <c r="B1328" s="231"/>
      <c r="C1328" s="7"/>
      <c r="D1328" s="7"/>
      <c r="E1328" s="7"/>
      <c r="F1328" s="67"/>
      <c r="G1328" s="79"/>
      <c r="H1328" s="79"/>
      <c r="I1328" s="75"/>
      <c r="J1328" s="76"/>
      <c r="K1328" s="76"/>
      <c r="L1328" s="76"/>
      <c r="M1328" s="76"/>
      <c r="N1328" s="76"/>
      <c r="O1328" s="76"/>
      <c r="P1328" s="76"/>
      <c r="Q1328" s="76"/>
      <c r="R1328" s="76"/>
      <c r="S1328" s="76"/>
      <c r="T1328" s="76"/>
      <c r="U1328" s="76"/>
      <c r="V1328" s="76"/>
      <c r="W1328" s="80"/>
      <c r="X1328" s="69"/>
      <c r="Y1328" s="25"/>
      <c r="Z1328" s="25"/>
      <c r="AA1328" s="8"/>
      <c r="AB1328" s="28"/>
      <c r="AC1328" s="23"/>
      <c r="AD1328" s="8"/>
      <c r="AE1328" s="8"/>
      <c r="AF1328" s="25"/>
      <c r="AG1328" s="6"/>
      <c r="AH1328" s="23"/>
      <c r="AI1328" s="173"/>
      <c r="AJ1328" s="26"/>
      <c r="AK1328" s="23"/>
      <c r="AL1328" s="25"/>
      <c r="AM1328" s="6"/>
      <c r="AN1328" s="23"/>
      <c r="AO1328" s="247"/>
      <c r="AP1328" s="243" t="str">
        <f>IF(AD1328="UI",VLOOKUP(AB1328,'Convert Internation Units'!$A$2:$D$33,4,FALSE),IF(AB1328="Penethamate hydroiodide",0.63,IF(AB1328="Benzylpenicillin Procaine /
 Benzathine Penicillin",0.61,IF(AB1328="Benzathine Penicillin",0.61,IF(AB1328="Procaine benzylpenicillin",0.61,IF(AB1328=Prodrug!E1325,Prodrug!E1325,Prodrug!E1325))))))</f>
        <v/>
      </c>
      <c r="AQ1328" s="240" t="str">
        <f>IFERROR((((Calculations!C1325*Calculations!G1325)/Calculations!E1325)*'Data Entry'!X1328),"")</f>
        <v/>
      </c>
      <c r="AR1328" s="141" t="str">
        <f>IFERROR(VLOOKUP(AB1328,Lists!$P$2:$Q$182,2,0),"")</f>
        <v/>
      </c>
      <c r="AS1328" s="143" t="str">
        <f>IF(AI1328="UI",VLOOKUP(AG1328,'Convert Internation Units'!$A$2:$D$33,4,FALSE),IF(AG1328="Penethamate hydroiodide",0.63,IF(AG1328="Benzylpenicillin Procaine /
 Benzathine Penicillin",0.61,IF(AG1328="Benzathine Penicillin",0.61,IF(AG1328="Procaine benzylpenicillin",0.61,IF(AG1328=Prodrug!F1325,Prodrug!F1325,Prodrug!F1325))))))</f>
        <v/>
      </c>
      <c r="AT1328" s="240" t="str">
        <f>IFERROR((((Calculations!K1325*Calculations!G1325)/Calculations!E1325)*'Data Entry'!X1328),"")</f>
        <v/>
      </c>
      <c r="AU1328" s="146" t="str">
        <f>IFERROR(VLOOKUP(AG1328,Lists!$P$2:$Q$182,2,0),"")</f>
        <v/>
      </c>
      <c r="AV1328" s="143" t="str">
        <f>IF(AL1328="UI",VLOOKUP(AJ1328,'Convert Internation Units'!$A$2:$D$33,4,FALSE),IF(AJ1328="Penethamate hydroiodide",0.63,IF(AJ1328="Benzylpenicillin Procaine /
 Benzathine Penicillin",0.61,IF(AJ1328="Benzathine Penicillin",0.61,IF(AJ1328="Procaine benzylpenicillin",0.61,IF(AJ1328=Prodrug!G1325,Prodrug!G1325,Prodrug!G1325))))))</f>
        <v/>
      </c>
      <c r="AW1328" s="240" t="str">
        <f>IFERROR((((Calculations!O1325*Calculations!G1325)/Calculations!E1325)*'Data Entry'!X1328),"")</f>
        <v/>
      </c>
      <c r="AX1328" s="146" t="str">
        <f>IFERROR(VLOOKUP(AJ1328,Lists!$P$2:$Q$182,2,0),"")</f>
        <v/>
      </c>
      <c r="AY1328" s="143" t="str">
        <f>IF(AO1328="UI",VLOOKUP(AM1328,'Convert Internation Units'!$A$2:$D$33,4,FALSE),IF(AM1328="Penethamate hydroiodide",0.63,IF(AM1328="Benzylpenicillin Procaine /
 Benzathine Penicillin",0.61,IF(AM1328="Benzathine Penicillin",0.61,IF(AM1328="Procaine benzylpenicillin",0.61,IF(AM1328=Prodrug!H1325,Prodrug!H1325,Prodrug!H1325))))))</f>
        <v/>
      </c>
      <c r="AZ1328" s="240" t="str">
        <f>IFERROR((((Calculations!S1325*Calculations!G1325)/Calculations!E1325)*'Data Entry'!X1328),"")</f>
        <v/>
      </c>
      <c r="BA1328" s="146" t="str">
        <f>IFERROR(VLOOKUP(AM1328,Lists!$P$2:$Q$182,2,0),"")</f>
        <v/>
      </c>
    </row>
    <row r="1329" spans="1:53" s="5" customFormat="1">
      <c r="A1329" s="116">
        <v>1323</v>
      </c>
      <c r="B1329" s="232"/>
      <c r="C1329" s="105"/>
      <c r="D1329" s="105"/>
      <c r="E1329" s="105"/>
      <c r="F1329" s="106"/>
      <c r="G1329" s="107"/>
      <c r="H1329" s="107"/>
      <c r="I1329" s="108"/>
      <c r="J1329" s="110"/>
      <c r="K1329" s="110"/>
      <c r="L1329" s="110"/>
      <c r="M1329" s="110"/>
      <c r="N1329" s="110"/>
      <c r="O1329" s="110"/>
      <c r="P1329" s="110"/>
      <c r="Q1329" s="110"/>
      <c r="R1329" s="110"/>
      <c r="S1329" s="110"/>
      <c r="T1329" s="110"/>
      <c r="U1329" s="110"/>
      <c r="V1329" s="110"/>
      <c r="W1329" s="109"/>
      <c r="X1329" s="111"/>
      <c r="Y1329" s="112"/>
      <c r="Z1329" s="112"/>
      <c r="AA1329" s="113"/>
      <c r="AB1329" s="114"/>
      <c r="AC1329" s="115"/>
      <c r="AD1329" s="113"/>
      <c r="AE1329" s="113"/>
      <c r="AF1329" s="112"/>
      <c r="AG1329" s="116"/>
      <c r="AH1329" s="115"/>
      <c r="AI1329" s="174"/>
      <c r="AJ1329" s="104"/>
      <c r="AK1329" s="115"/>
      <c r="AL1329" s="112"/>
      <c r="AM1329" s="116"/>
      <c r="AN1329" s="115"/>
      <c r="AO1329" s="248"/>
      <c r="AP1329" s="242" t="str">
        <f>IF(AD1329="UI",VLOOKUP(AB1329,'Convert Internation Units'!$A$2:$D$33,4,FALSE),IF(AB1329="Penethamate hydroiodide",0.63,IF(AB1329="Benzylpenicillin Procaine /
 Benzathine Penicillin",0.61,IF(AB1329="Benzathine Penicillin",0.61,IF(AB1329="Procaine benzylpenicillin",0.61,IF(AB1329=Prodrug!E1326,Prodrug!E1326,Prodrug!E1326))))))</f>
        <v/>
      </c>
      <c r="AQ1329" s="239" t="str">
        <f>IFERROR((((Calculations!C1326*Calculations!G1326)/Calculations!E1326)*'Data Entry'!X1329),"")</f>
        <v/>
      </c>
      <c r="AR1329" s="234" t="str">
        <f>IFERROR(VLOOKUP(AB1329,Lists!$P$2:$Q$182,2,0),"")</f>
        <v/>
      </c>
      <c r="AS1329" s="233" t="str">
        <f>IF(AI1329="UI",VLOOKUP(AG1329,'Convert Internation Units'!$A$2:$D$33,4,FALSE),IF(AG1329="Penethamate hydroiodide",0.63,IF(AG1329="Benzylpenicillin Procaine /
 Benzathine Penicillin",0.61,IF(AG1329="Benzathine Penicillin",0.61,IF(AG1329="Procaine benzylpenicillin",0.61,IF(AG1329=Prodrug!F1326,Prodrug!F1326,Prodrug!F1326))))))</f>
        <v/>
      </c>
      <c r="AT1329" s="239" t="str">
        <f>IFERROR((((Calculations!K1326*Calculations!G1326)/Calculations!E1326)*'Data Entry'!X1329),"")</f>
        <v/>
      </c>
      <c r="AU1329" s="235" t="str">
        <f>IFERROR(VLOOKUP(AG1329,Lists!$P$2:$Q$182,2,0),"")</f>
        <v/>
      </c>
      <c r="AV1329" s="233" t="str">
        <f>IF(AL1329="UI",VLOOKUP(AJ1329,'Convert Internation Units'!$A$2:$D$33,4,FALSE),IF(AJ1329="Penethamate hydroiodide",0.63,IF(AJ1329="Benzylpenicillin Procaine /
 Benzathine Penicillin",0.61,IF(AJ1329="Benzathine Penicillin",0.61,IF(AJ1329="Procaine benzylpenicillin",0.61,IF(AJ1329=Prodrug!G1326,Prodrug!G1326,Prodrug!G1326))))))</f>
        <v/>
      </c>
      <c r="AW1329" s="239" t="str">
        <f>IFERROR((((Calculations!O1326*Calculations!G1326)/Calculations!E1326)*'Data Entry'!X1329),"")</f>
        <v/>
      </c>
      <c r="AX1329" s="235" t="str">
        <f>IFERROR(VLOOKUP(AJ1329,Lists!$P$2:$Q$182,2,0),"")</f>
        <v/>
      </c>
      <c r="AY1329" s="233" t="str">
        <f>IF(AO1329="UI",VLOOKUP(AM1329,'Convert Internation Units'!$A$2:$D$33,4,FALSE),IF(AM1329="Penethamate hydroiodide",0.63,IF(AM1329="Benzylpenicillin Procaine /
 Benzathine Penicillin",0.61,IF(AM1329="Benzathine Penicillin",0.61,IF(AM1329="Procaine benzylpenicillin",0.61,IF(AM1329=Prodrug!H1326,Prodrug!H1326,Prodrug!H1326))))))</f>
        <v/>
      </c>
      <c r="AZ1329" s="239" t="str">
        <f>IFERROR((((Calculations!S1326*Calculations!G1326)/Calculations!E1326)*'Data Entry'!X1329),"")</f>
        <v/>
      </c>
      <c r="BA1329" s="235" t="str">
        <f>IFERROR(VLOOKUP(AM1329,Lists!$P$2:$Q$182,2,0),"")</f>
        <v/>
      </c>
    </row>
    <row r="1330" spans="1:53" s="5" customFormat="1">
      <c r="A1330" s="6">
        <v>1324</v>
      </c>
      <c r="B1330" s="231"/>
      <c r="C1330" s="7"/>
      <c r="D1330" s="7"/>
      <c r="E1330" s="7"/>
      <c r="F1330" s="67"/>
      <c r="G1330" s="79"/>
      <c r="H1330" s="79"/>
      <c r="I1330" s="75"/>
      <c r="J1330" s="76"/>
      <c r="K1330" s="76"/>
      <c r="L1330" s="76"/>
      <c r="M1330" s="76"/>
      <c r="N1330" s="76"/>
      <c r="O1330" s="76"/>
      <c r="P1330" s="76"/>
      <c r="Q1330" s="76"/>
      <c r="R1330" s="76"/>
      <c r="S1330" s="76"/>
      <c r="T1330" s="76"/>
      <c r="U1330" s="76"/>
      <c r="V1330" s="76"/>
      <c r="W1330" s="80"/>
      <c r="X1330" s="69"/>
      <c r="Y1330" s="25"/>
      <c r="Z1330" s="25"/>
      <c r="AA1330" s="8"/>
      <c r="AB1330" s="28"/>
      <c r="AC1330" s="23"/>
      <c r="AD1330" s="8"/>
      <c r="AE1330" s="8"/>
      <c r="AF1330" s="25"/>
      <c r="AG1330" s="6"/>
      <c r="AH1330" s="23"/>
      <c r="AI1330" s="173"/>
      <c r="AJ1330" s="26"/>
      <c r="AK1330" s="23"/>
      <c r="AL1330" s="25"/>
      <c r="AM1330" s="6"/>
      <c r="AN1330" s="23"/>
      <c r="AO1330" s="247"/>
      <c r="AP1330" s="243" t="str">
        <f>IF(AD1330="UI",VLOOKUP(AB1330,'Convert Internation Units'!$A$2:$D$33,4,FALSE),IF(AB1330="Penethamate hydroiodide",0.63,IF(AB1330="Benzylpenicillin Procaine /
 Benzathine Penicillin",0.61,IF(AB1330="Benzathine Penicillin",0.61,IF(AB1330="Procaine benzylpenicillin",0.61,IF(AB1330=Prodrug!E1327,Prodrug!E1327,Prodrug!E1327))))))</f>
        <v/>
      </c>
      <c r="AQ1330" s="240" t="str">
        <f>IFERROR((((Calculations!C1327*Calculations!G1327)/Calculations!E1327)*'Data Entry'!X1330),"")</f>
        <v/>
      </c>
      <c r="AR1330" s="141" t="str">
        <f>IFERROR(VLOOKUP(AB1330,Lists!$P$2:$Q$182,2,0),"")</f>
        <v/>
      </c>
      <c r="AS1330" s="143" t="str">
        <f>IF(AI1330="UI",VLOOKUP(AG1330,'Convert Internation Units'!$A$2:$D$33,4,FALSE),IF(AG1330="Penethamate hydroiodide",0.63,IF(AG1330="Benzylpenicillin Procaine /
 Benzathine Penicillin",0.61,IF(AG1330="Benzathine Penicillin",0.61,IF(AG1330="Procaine benzylpenicillin",0.61,IF(AG1330=Prodrug!F1327,Prodrug!F1327,Prodrug!F1327))))))</f>
        <v/>
      </c>
      <c r="AT1330" s="240" t="str">
        <f>IFERROR((((Calculations!K1327*Calculations!G1327)/Calculations!E1327)*'Data Entry'!X1330),"")</f>
        <v/>
      </c>
      <c r="AU1330" s="146" t="str">
        <f>IFERROR(VLOOKUP(AG1330,Lists!$P$2:$Q$182,2,0),"")</f>
        <v/>
      </c>
      <c r="AV1330" s="143" t="str">
        <f>IF(AL1330="UI",VLOOKUP(AJ1330,'Convert Internation Units'!$A$2:$D$33,4,FALSE),IF(AJ1330="Penethamate hydroiodide",0.63,IF(AJ1330="Benzylpenicillin Procaine /
 Benzathine Penicillin",0.61,IF(AJ1330="Benzathine Penicillin",0.61,IF(AJ1330="Procaine benzylpenicillin",0.61,IF(AJ1330=Prodrug!G1327,Prodrug!G1327,Prodrug!G1327))))))</f>
        <v/>
      </c>
      <c r="AW1330" s="240" t="str">
        <f>IFERROR((((Calculations!O1327*Calculations!G1327)/Calculations!E1327)*'Data Entry'!X1330),"")</f>
        <v/>
      </c>
      <c r="AX1330" s="146" t="str">
        <f>IFERROR(VLOOKUP(AJ1330,Lists!$P$2:$Q$182,2,0),"")</f>
        <v/>
      </c>
      <c r="AY1330" s="143" t="str">
        <f>IF(AO1330="UI",VLOOKUP(AM1330,'Convert Internation Units'!$A$2:$D$33,4,FALSE),IF(AM1330="Penethamate hydroiodide",0.63,IF(AM1330="Benzylpenicillin Procaine /
 Benzathine Penicillin",0.61,IF(AM1330="Benzathine Penicillin",0.61,IF(AM1330="Procaine benzylpenicillin",0.61,IF(AM1330=Prodrug!H1327,Prodrug!H1327,Prodrug!H1327))))))</f>
        <v/>
      </c>
      <c r="AZ1330" s="240" t="str">
        <f>IFERROR((((Calculations!S1327*Calculations!G1327)/Calculations!E1327)*'Data Entry'!X1330),"")</f>
        <v/>
      </c>
      <c r="BA1330" s="146" t="str">
        <f>IFERROR(VLOOKUP(AM1330,Lists!$P$2:$Q$182,2,0),"")</f>
        <v/>
      </c>
    </row>
    <row r="1331" spans="1:53" s="5" customFormat="1">
      <c r="A1331" s="116">
        <v>1325</v>
      </c>
      <c r="B1331" s="232"/>
      <c r="C1331" s="105"/>
      <c r="D1331" s="105"/>
      <c r="E1331" s="105"/>
      <c r="F1331" s="106"/>
      <c r="G1331" s="107"/>
      <c r="H1331" s="107"/>
      <c r="I1331" s="108"/>
      <c r="J1331" s="110"/>
      <c r="K1331" s="110"/>
      <c r="L1331" s="110"/>
      <c r="M1331" s="110"/>
      <c r="N1331" s="110"/>
      <c r="O1331" s="110"/>
      <c r="P1331" s="110"/>
      <c r="Q1331" s="110"/>
      <c r="R1331" s="110"/>
      <c r="S1331" s="110"/>
      <c r="T1331" s="110"/>
      <c r="U1331" s="110"/>
      <c r="V1331" s="110"/>
      <c r="W1331" s="109"/>
      <c r="X1331" s="111"/>
      <c r="Y1331" s="112"/>
      <c r="Z1331" s="112"/>
      <c r="AA1331" s="113"/>
      <c r="AB1331" s="114"/>
      <c r="AC1331" s="115"/>
      <c r="AD1331" s="113"/>
      <c r="AE1331" s="113"/>
      <c r="AF1331" s="112"/>
      <c r="AG1331" s="116"/>
      <c r="AH1331" s="115"/>
      <c r="AI1331" s="174"/>
      <c r="AJ1331" s="104"/>
      <c r="AK1331" s="115"/>
      <c r="AL1331" s="112"/>
      <c r="AM1331" s="116"/>
      <c r="AN1331" s="115"/>
      <c r="AO1331" s="248"/>
      <c r="AP1331" s="242" t="str">
        <f>IF(AD1331="UI",VLOOKUP(AB1331,'Convert Internation Units'!$A$2:$D$33,4,FALSE),IF(AB1331="Penethamate hydroiodide",0.63,IF(AB1331="Benzylpenicillin Procaine /
 Benzathine Penicillin",0.61,IF(AB1331="Benzathine Penicillin",0.61,IF(AB1331="Procaine benzylpenicillin",0.61,IF(AB1331=Prodrug!E1328,Prodrug!E1328,Prodrug!E1328))))))</f>
        <v/>
      </c>
      <c r="AQ1331" s="239" t="str">
        <f>IFERROR((((Calculations!C1328*Calculations!G1328)/Calculations!E1328)*'Data Entry'!X1331),"")</f>
        <v/>
      </c>
      <c r="AR1331" s="234" t="str">
        <f>IFERROR(VLOOKUP(AB1331,Lists!$P$2:$Q$182,2,0),"")</f>
        <v/>
      </c>
      <c r="AS1331" s="233" t="str">
        <f>IF(AI1331="UI",VLOOKUP(AG1331,'Convert Internation Units'!$A$2:$D$33,4,FALSE),IF(AG1331="Penethamate hydroiodide",0.63,IF(AG1331="Benzylpenicillin Procaine /
 Benzathine Penicillin",0.61,IF(AG1331="Benzathine Penicillin",0.61,IF(AG1331="Procaine benzylpenicillin",0.61,IF(AG1331=Prodrug!F1328,Prodrug!F1328,Prodrug!F1328))))))</f>
        <v/>
      </c>
      <c r="AT1331" s="239" t="str">
        <f>IFERROR((((Calculations!K1328*Calculations!G1328)/Calculations!E1328)*'Data Entry'!X1331),"")</f>
        <v/>
      </c>
      <c r="AU1331" s="235" t="str">
        <f>IFERROR(VLOOKUP(AG1331,Lists!$P$2:$Q$182,2,0),"")</f>
        <v/>
      </c>
      <c r="AV1331" s="233" t="str">
        <f>IF(AL1331="UI",VLOOKUP(AJ1331,'Convert Internation Units'!$A$2:$D$33,4,FALSE),IF(AJ1331="Penethamate hydroiodide",0.63,IF(AJ1331="Benzylpenicillin Procaine /
 Benzathine Penicillin",0.61,IF(AJ1331="Benzathine Penicillin",0.61,IF(AJ1331="Procaine benzylpenicillin",0.61,IF(AJ1331=Prodrug!G1328,Prodrug!G1328,Prodrug!G1328))))))</f>
        <v/>
      </c>
      <c r="AW1331" s="239" t="str">
        <f>IFERROR((((Calculations!O1328*Calculations!G1328)/Calculations!E1328)*'Data Entry'!X1331),"")</f>
        <v/>
      </c>
      <c r="AX1331" s="235" t="str">
        <f>IFERROR(VLOOKUP(AJ1331,Lists!$P$2:$Q$182,2,0),"")</f>
        <v/>
      </c>
      <c r="AY1331" s="233" t="str">
        <f>IF(AO1331="UI",VLOOKUP(AM1331,'Convert Internation Units'!$A$2:$D$33,4,FALSE),IF(AM1331="Penethamate hydroiodide",0.63,IF(AM1331="Benzylpenicillin Procaine /
 Benzathine Penicillin",0.61,IF(AM1331="Benzathine Penicillin",0.61,IF(AM1331="Procaine benzylpenicillin",0.61,IF(AM1331=Prodrug!H1328,Prodrug!H1328,Prodrug!H1328))))))</f>
        <v/>
      </c>
      <c r="AZ1331" s="239" t="str">
        <f>IFERROR((((Calculations!S1328*Calculations!G1328)/Calculations!E1328)*'Data Entry'!X1331),"")</f>
        <v/>
      </c>
      <c r="BA1331" s="235" t="str">
        <f>IFERROR(VLOOKUP(AM1331,Lists!$P$2:$Q$182,2,0),"")</f>
        <v/>
      </c>
    </row>
    <row r="1332" spans="1:53" s="5" customFormat="1">
      <c r="A1332" s="6">
        <v>1326</v>
      </c>
      <c r="B1332" s="231"/>
      <c r="C1332" s="7"/>
      <c r="D1332" s="7"/>
      <c r="E1332" s="7"/>
      <c r="F1332" s="67"/>
      <c r="G1332" s="79"/>
      <c r="H1332" s="79"/>
      <c r="I1332" s="75"/>
      <c r="J1332" s="76"/>
      <c r="K1332" s="76"/>
      <c r="L1332" s="76"/>
      <c r="M1332" s="76"/>
      <c r="N1332" s="76"/>
      <c r="O1332" s="76"/>
      <c r="P1332" s="76"/>
      <c r="Q1332" s="76"/>
      <c r="R1332" s="76"/>
      <c r="S1332" s="76"/>
      <c r="T1332" s="76"/>
      <c r="U1332" s="76"/>
      <c r="V1332" s="76"/>
      <c r="W1332" s="80"/>
      <c r="X1332" s="69"/>
      <c r="Y1332" s="25"/>
      <c r="Z1332" s="25"/>
      <c r="AA1332" s="8"/>
      <c r="AB1332" s="28"/>
      <c r="AC1332" s="23"/>
      <c r="AD1332" s="8"/>
      <c r="AE1332" s="8"/>
      <c r="AF1332" s="25"/>
      <c r="AG1332" s="6"/>
      <c r="AH1332" s="23"/>
      <c r="AI1332" s="173"/>
      <c r="AJ1332" s="26"/>
      <c r="AK1332" s="23"/>
      <c r="AL1332" s="25"/>
      <c r="AM1332" s="6"/>
      <c r="AN1332" s="23"/>
      <c r="AO1332" s="247"/>
      <c r="AP1332" s="243" t="str">
        <f>IF(AD1332="UI",VLOOKUP(AB1332,'Convert Internation Units'!$A$2:$D$33,4,FALSE),IF(AB1332="Penethamate hydroiodide",0.63,IF(AB1332="Benzylpenicillin Procaine /
 Benzathine Penicillin",0.61,IF(AB1332="Benzathine Penicillin",0.61,IF(AB1332="Procaine benzylpenicillin",0.61,IF(AB1332=Prodrug!E1329,Prodrug!E1329,Prodrug!E1329))))))</f>
        <v/>
      </c>
      <c r="AQ1332" s="240" t="str">
        <f>IFERROR((((Calculations!C1329*Calculations!G1329)/Calculations!E1329)*'Data Entry'!X1332),"")</f>
        <v/>
      </c>
      <c r="AR1332" s="141" t="str">
        <f>IFERROR(VLOOKUP(AB1332,Lists!$P$2:$Q$182,2,0),"")</f>
        <v/>
      </c>
      <c r="AS1332" s="143" t="str">
        <f>IF(AI1332="UI",VLOOKUP(AG1332,'Convert Internation Units'!$A$2:$D$33,4,FALSE),IF(AG1332="Penethamate hydroiodide",0.63,IF(AG1332="Benzylpenicillin Procaine /
 Benzathine Penicillin",0.61,IF(AG1332="Benzathine Penicillin",0.61,IF(AG1332="Procaine benzylpenicillin",0.61,IF(AG1332=Prodrug!F1329,Prodrug!F1329,Prodrug!F1329))))))</f>
        <v/>
      </c>
      <c r="AT1332" s="240" t="str">
        <f>IFERROR((((Calculations!K1329*Calculations!G1329)/Calculations!E1329)*'Data Entry'!X1332),"")</f>
        <v/>
      </c>
      <c r="AU1332" s="146" t="str">
        <f>IFERROR(VLOOKUP(AG1332,Lists!$P$2:$Q$182,2,0),"")</f>
        <v/>
      </c>
      <c r="AV1332" s="143" t="str">
        <f>IF(AL1332="UI",VLOOKUP(AJ1332,'Convert Internation Units'!$A$2:$D$33,4,FALSE),IF(AJ1332="Penethamate hydroiodide",0.63,IF(AJ1332="Benzylpenicillin Procaine /
 Benzathine Penicillin",0.61,IF(AJ1332="Benzathine Penicillin",0.61,IF(AJ1332="Procaine benzylpenicillin",0.61,IF(AJ1332=Prodrug!G1329,Prodrug!G1329,Prodrug!G1329))))))</f>
        <v/>
      </c>
      <c r="AW1332" s="240" t="str">
        <f>IFERROR((((Calculations!O1329*Calculations!G1329)/Calculations!E1329)*'Data Entry'!X1332),"")</f>
        <v/>
      </c>
      <c r="AX1332" s="146" t="str">
        <f>IFERROR(VLOOKUP(AJ1332,Lists!$P$2:$Q$182,2,0),"")</f>
        <v/>
      </c>
      <c r="AY1332" s="143" t="str">
        <f>IF(AO1332="UI",VLOOKUP(AM1332,'Convert Internation Units'!$A$2:$D$33,4,FALSE),IF(AM1332="Penethamate hydroiodide",0.63,IF(AM1332="Benzylpenicillin Procaine /
 Benzathine Penicillin",0.61,IF(AM1332="Benzathine Penicillin",0.61,IF(AM1332="Procaine benzylpenicillin",0.61,IF(AM1332=Prodrug!H1329,Prodrug!H1329,Prodrug!H1329))))))</f>
        <v/>
      </c>
      <c r="AZ1332" s="240" t="str">
        <f>IFERROR((((Calculations!S1329*Calculations!G1329)/Calculations!E1329)*'Data Entry'!X1332),"")</f>
        <v/>
      </c>
      <c r="BA1332" s="146" t="str">
        <f>IFERROR(VLOOKUP(AM1332,Lists!$P$2:$Q$182,2,0),"")</f>
        <v/>
      </c>
    </row>
    <row r="1333" spans="1:53" s="5" customFormat="1">
      <c r="A1333" s="116">
        <v>1327</v>
      </c>
      <c r="B1333" s="232"/>
      <c r="C1333" s="105"/>
      <c r="D1333" s="105"/>
      <c r="E1333" s="105"/>
      <c r="F1333" s="106"/>
      <c r="G1333" s="107"/>
      <c r="H1333" s="107"/>
      <c r="I1333" s="108"/>
      <c r="J1333" s="110"/>
      <c r="K1333" s="110"/>
      <c r="L1333" s="110"/>
      <c r="M1333" s="110"/>
      <c r="N1333" s="110"/>
      <c r="O1333" s="110"/>
      <c r="P1333" s="110"/>
      <c r="Q1333" s="110"/>
      <c r="R1333" s="110"/>
      <c r="S1333" s="110"/>
      <c r="T1333" s="110"/>
      <c r="U1333" s="110"/>
      <c r="V1333" s="110"/>
      <c r="W1333" s="109"/>
      <c r="X1333" s="111"/>
      <c r="Y1333" s="112"/>
      <c r="Z1333" s="112"/>
      <c r="AA1333" s="113"/>
      <c r="AB1333" s="114"/>
      <c r="AC1333" s="115"/>
      <c r="AD1333" s="113"/>
      <c r="AE1333" s="113"/>
      <c r="AF1333" s="112"/>
      <c r="AG1333" s="116"/>
      <c r="AH1333" s="115"/>
      <c r="AI1333" s="174"/>
      <c r="AJ1333" s="104"/>
      <c r="AK1333" s="115"/>
      <c r="AL1333" s="112"/>
      <c r="AM1333" s="116"/>
      <c r="AN1333" s="115"/>
      <c r="AO1333" s="248"/>
      <c r="AP1333" s="242" t="str">
        <f>IF(AD1333="UI",VLOOKUP(AB1333,'Convert Internation Units'!$A$2:$D$33,4,FALSE),IF(AB1333="Penethamate hydroiodide",0.63,IF(AB1333="Benzylpenicillin Procaine /
 Benzathine Penicillin",0.61,IF(AB1333="Benzathine Penicillin",0.61,IF(AB1333="Procaine benzylpenicillin",0.61,IF(AB1333=Prodrug!E1330,Prodrug!E1330,Prodrug!E1330))))))</f>
        <v/>
      </c>
      <c r="AQ1333" s="239" t="str">
        <f>IFERROR((((Calculations!C1330*Calculations!G1330)/Calculations!E1330)*'Data Entry'!X1333),"")</f>
        <v/>
      </c>
      <c r="AR1333" s="234" t="str">
        <f>IFERROR(VLOOKUP(AB1333,Lists!$P$2:$Q$182,2,0),"")</f>
        <v/>
      </c>
      <c r="AS1333" s="233" t="str">
        <f>IF(AI1333="UI",VLOOKUP(AG1333,'Convert Internation Units'!$A$2:$D$33,4,FALSE),IF(AG1333="Penethamate hydroiodide",0.63,IF(AG1333="Benzylpenicillin Procaine /
 Benzathine Penicillin",0.61,IF(AG1333="Benzathine Penicillin",0.61,IF(AG1333="Procaine benzylpenicillin",0.61,IF(AG1333=Prodrug!F1330,Prodrug!F1330,Prodrug!F1330))))))</f>
        <v/>
      </c>
      <c r="AT1333" s="239" t="str">
        <f>IFERROR((((Calculations!K1330*Calculations!G1330)/Calculations!E1330)*'Data Entry'!X1333),"")</f>
        <v/>
      </c>
      <c r="AU1333" s="235" t="str">
        <f>IFERROR(VLOOKUP(AG1333,Lists!$P$2:$Q$182,2,0),"")</f>
        <v/>
      </c>
      <c r="AV1333" s="233" t="str">
        <f>IF(AL1333="UI",VLOOKUP(AJ1333,'Convert Internation Units'!$A$2:$D$33,4,FALSE),IF(AJ1333="Penethamate hydroiodide",0.63,IF(AJ1333="Benzylpenicillin Procaine /
 Benzathine Penicillin",0.61,IF(AJ1333="Benzathine Penicillin",0.61,IF(AJ1333="Procaine benzylpenicillin",0.61,IF(AJ1333=Prodrug!G1330,Prodrug!G1330,Prodrug!G1330))))))</f>
        <v/>
      </c>
      <c r="AW1333" s="239" t="str">
        <f>IFERROR((((Calculations!O1330*Calculations!G1330)/Calculations!E1330)*'Data Entry'!X1333),"")</f>
        <v/>
      </c>
      <c r="AX1333" s="235" t="str">
        <f>IFERROR(VLOOKUP(AJ1333,Lists!$P$2:$Q$182,2,0),"")</f>
        <v/>
      </c>
      <c r="AY1333" s="233" t="str">
        <f>IF(AO1333="UI",VLOOKUP(AM1333,'Convert Internation Units'!$A$2:$D$33,4,FALSE),IF(AM1333="Penethamate hydroiodide",0.63,IF(AM1333="Benzylpenicillin Procaine /
 Benzathine Penicillin",0.61,IF(AM1333="Benzathine Penicillin",0.61,IF(AM1333="Procaine benzylpenicillin",0.61,IF(AM1333=Prodrug!H1330,Prodrug!H1330,Prodrug!H1330))))))</f>
        <v/>
      </c>
      <c r="AZ1333" s="239" t="str">
        <f>IFERROR((((Calculations!S1330*Calculations!G1330)/Calculations!E1330)*'Data Entry'!X1333),"")</f>
        <v/>
      </c>
      <c r="BA1333" s="235" t="str">
        <f>IFERROR(VLOOKUP(AM1333,Lists!$P$2:$Q$182,2,0),"")</f>
        <v/>
      </c>
    </row>
    <row r="1334" spans="1:53" s="5" customFormat="1">
      <c r="A1334" s="6">
        <v>1328</v>
      </c>
      <c r="B1334" s="231"/>
      <c r="C1334" s="7"/>
      <c r="D1334" s="7"/>
      <c r="E1334" s="7"/>
      <c r="F1334" s="67"/>
      <c r="G1334" s="79"/>
      <c r="H1334" s="79"/>
      <c r="I1334" s="75"/>
      <c r="J1334" s="76"/>
      <c r="K1334" s="76"/>
      <c r="L1334" s="76"/>
      <c r="M1334" s="76"/>
      <c r="N1334" s="76"/>
      <c r="O1334" s="76"/>
      <c r="P1334" s="76"/>
      <c r="Q1334" s="76"/>
      <c r="R1334" s="76"/>
      <c r="S1334" s="76"/>
      <c r="T1334" s="76"/>
      <c r="U1334" s="76"/>
      <c r="V1334" s="76"/>
      <c r="W1334" s="80"/>
      <c r="X1334" s="69"/>
      <c r="Y1334" s="25"/>
      <c r="Z1334" s="25"/>
      <c r="AA1334" s="8"/>
      <c r="AB1334" s="28"/>
      <c r="AC1334" s="23"/>
      <c r="AD1334" s="8"/>
      <c r="AE1334" s="8"/>
      <c r="AF1334" s="25"/>
      <c r="AG1334" s="6"/>
      <c r="AH1334" s="23"/>
      <c r="AI1334" s="173"/>
      <c r="AJ1334" s="26"/>
      <c r="AK1334" s="23"/>
      <c r="AL1334" s="25"/>
      <c r="AM1334" s="6"/>
      <c r="AN1334" s="23"/>
      <c r="AO1334" s="247"/>
      <c r="AP1334" s="243" t="str">
        <f>IF(AD1334="UI",VLOOKUP(AB1334,'Convert Internation Units'!$A$2:$D$33,4,FALSE),IF(AB1334="Penethamate hydroiodide",0.63,IF(AB1334="Benzylpenicillin Procaine /
 Benzathine Penicillin",0.61,IF(AB1334="Benzathine Penicillin",0.61,IF(AB1334="Procaine benzylpenicillin",0.61,IF(AB1334=Prodrug!E1331,Prodrug!E1331,Prodrug!E1331))))))</f>
        <v/>
      </c>
      <c r="AQ1334" s="240" t="str">
        <f>IFERROR((((Calculations!C1331*Calculations!G1331)/Calculations!E1331)*'Data Entry'!X1334),"")</f>
        <v/>
      </c>
      <c r="AR1334" s="141" t="str">
        <f>IFERROR(VLOOKUP(AB1334,Lists!$P$2:$Q$182,2,0),"")</f>
        <v/>
      </c>
      <c r="AS1334" s="143" t="str">
        <f>IF(AI1334="UI",VLOOKUP(AG1334,'Convert Internation Units'!$A$2:$D$33,4,FALSE),IF(AG1334="Penethamate hydroiodide",0.63,IF(AG1334="Benzylpenicillin Procaine /
 Benzathine Penicillin",0.61,IF(AG1334="Benzathine Penicillin",0.61,IF(AG1334="Procaine benzylpenicillin",0.61,IF(AG1334=Prodrug!F1331,Prodrug!F1331,Prodrug!F1331))))))</f>
        <v/>
      </c>
      <c r="AT1334" s="240" t="str">
        <f>IFERROR((((Calculations!K1331*Calculations!G1331)/Calculations!E1331)*'Data Entry'!X1334),"")</f>
        <v/>
      </c>
      <c r="AU1334" s="146" t="str">
        <f>IFERROR(VLOOKUP(AG1334,Lists!$P$2:$Q$182,2,0),"")</f>
        <v/>
      </c>
      <c r="AV1334" s="143" t="str">
        <f>IF(AL1334="UI",VLOOKUP(AJ1334,'Convert Internation Units'!$A$2:$D$33,4,FALSE),IF(AJ1334="Penethamate hydroiodide",0.63,IF(AJ1334="Benzylpenicillin Procaine /
 Benzathine Penicillin",0.61,IF(AJ1334="Benzathine Penicillin",0.61,IF(AJ1334="Procaine benzylpenicillin",0.61,IF(AJ1334=Prodrug!G1331,Prodrug!G1331,Prodrug!G1331))))))</f>
        <v/>
      </c>
      <c r="AW1334" s="240" t="str">
        <f>IFERROR((((Calculations!O1331*Calculations!G1331)/Calculations!E1331)*'Data Entry'!X1334),"")</f>
        <v/>
      </c>
      <c r="AX1334" s="146" t="str">
        <f>IFERROR(VLOOKUP(AJ1334,Lists!$P$2:$Q$182,2,0),"")</f>
        <v/>
      </c>
      <c r="AY1334" s="143" t="str">
        <f>IF(AO1334="UI",VLOOKUP(AM1334,'Convert Internation Units'!$A$2:$D$33,4,FALSE),IF(AM1334="Penethamate hydroiodide",0.63,IF(AM1334="Benzylpenicillin Procaine /
 Benzathine Penicillin",0.61,IF(AM1334="Benzathine Penicillin",0.61,IF(AM1334="Procaine benzylpenicillin",0.61,IF(AM1334=Prodrug!H1331,Prodrug!H1331,Prodrug!H1331))))))</f>
        <v/>
      </c>
      <c r="AZ1334" s="240" t="str">
        <f>IFERROR((((Calculations!S1331*Calculations!G1331)/Calculations!E1331)*'Data Entry'!X1334),"")</f>
        <v/>
      </c>
      <c r="BA1334" s="146" t="str">
        <f>IFERROR(VLOOKUP(AM1334,Lists!$P$2:$Q$182,2,0),"")</f>
        <v/>
      </c>
    </row>
    <row r="1335" spans="1:53" s="5" customFormat="1">
      <c r="A1335" s="116">
        <v>1329</v>
      </c>
      <c r="B1335" s="232"/>
      <c r="C1335" s="105"/>
      <c r="D1335" s="105"/>
      <c r="E1335" s="105"/>
      <c r="F1335" s="106"/>
      <c r="G1335" s="107"/>
      <c r="H1335" s="107"/>
      <c r="I1335" s="108"/>
      <c r="J1335" s="110"/>
      <c r="K1335" s="110"/>
      <c r="L1335" s="110"/>
      <c r="M1335" s="110"/>
      <c r="N1335" s="110"/>
      <c r="O1335" s="110"/>
      <c r="P1335" s="110"/>
      <c r="Q1335" s="110"/>
      <c r="R1335" s="110"/>
      <c r="S1335" s="110"/>
      <c r="T1335" s="110"/>
      <c r="U1335" s="110"/>
      <c r="V1335" s="110"/>
      <c r="W1335" s="109"/>
      <c r="X1335" s="111"/>
      <c r="Y1335" s="112"/>
      <c r="Z1335" s="112"/>
      <c r="AA1335" s="113"/>
      <c r="AB1335" s="114"/>
      <c r="AC1335" s="115"/>
      <c r="AD1335" s="113"/>
      <c r="AE1335" s="113"/>
      <c r="AF1335" s="112"/>
      <c r="AG1335" s="116"/>
      <c r="AH1335" s="115"/>
      <c r="AI1335" s="174"/>
      <c r="AJ1335" s="104"/>
      <c r="AK1335" s="115"/>
      <c r="AL1335" s="112"/>
      <c r="AM1335" s="116"/>
      <c r="AN1335" s="115"/>
      <c r="AO1335" s="248"/>
      <c r="AP1335" s="242" t="str">
        <f>IF(AD1335="UI",VLOOKUP(AB1335,'Convert Internation Units'!$A$2:$D$33,4,FALSE),IF(AB1335="Penethamate hydroiodide",0.63,IF(AB1335="Benzylpenicillin Procaine /
 Benzathine Penicillin",0.61,IF(AB1335="Benzathine Penicillin",0.61,IF(AB1335="Procaine benzylpenicillin",0.61,IF(AB1335=Prodrug!E1332,Prodrug!E1332,Prodrug!E1332))))))</f>
        <v/>
      </c>
      <c r="AQ1335" s="239" t="str">
        <f>IFERROR((((Calculations!C1332*Calculations!G1332)/Calculations!E1332)*'Data Entry'!X1335),"")</f>
        <v/>
      </c>
      <c r="AR1335" s="234" t="str">
        <f>IFERROR(VLOOKUP(AB1335,Lists!$P$2:$Q$182,2,0),"")</f>
        <v/>
      </c>
      <c r="AS1335" s="233" t="str">
        <f>IF(AI1335="UI",VLOOKUP(AG1335,'Convert Internation Units'!$A$2:$D$33,4,FALSE),IF(AG1335="Penethamate hydroiodide",0.63,IF(AG1335="Benzylpenicillin Procaine /
 Benzathine Penicillin",0.61,IF(AG1335="Benzathine Penicillin",0.61,IF(AG1335="Procaine benzylpenicillin",0.61,IF(AG1335=Prodrug!F1332,Prodrug!F1332,Prodrug!F1332))))))</f>
        <v/>
      </c>
      <c r="AT1335" s="239" t="str">
        <f>IFERROR((((Calculations!K1332*Calculations!G1332)/Calculations!E1332)*'Data Entry'!X1335),"")</f>
        <v/>
      </c>
      <c r="AU1335" s="235" t="str">
        <f>IFERROR(VLOOKUP(AG1335,Lists!$P$2:$Q$182,2,0),"")</f>
        <v/>
      </c>
      <c r="AV1335" s="233" t="str">
        <f>IF(AL1335="UI",VLOOKUP(AJ1335,'Convert Internation Units'!$A$2:$D$33,4,FALSE),IF(AJ1335="Penethamate hydroiodide",0.63,IF(AJ1335="Benzylpenicillin Procaine /
 Benzathine Penicillin",0.61,IF(AJ1335="Benzathine Penicillin",0.61,IF(AJ1335="Procaine benzylpenicillin",0.61,IF(AJ1335=Prodrug!G1332,Prodrug!G1332,Prodrug!G1332))))))</f>
        <v/>
      </c>
      <c r="AW1335" s="239" t="str">
        <f>IFERROR((((Calculations!O1332*Calculations!G1332)/Calculations!E1332)*'Data Entry'!X1335),"")</f>
        <v/>
      </c>
      <c r="AX1335" s="235" t="str">
        <f>IFERROR(VLOOKUP(AJ1335,Lists!$P$2:$Q$182,2,0),"")</f>
        <v/>
      </c>
      <c r="AY1335" s="233" t="str">
        <f>IF(AO1335="UI",VLOOKUP(AM1335,'Convert Internation Units'!$A$2:$D$33,4,FALSE),IF(AM1335="Penethamate hydroiodide",0.63,IF(AM1335="Benzylpenicillin Procaine /
 Benzathine Penicillin",0.61,IF(AM1335="Benzathine Penicillin",0.61,IF(AM1335="Procaine benzylpenicillin",0.61,IF(AM1335=Prodrug!H1332,Prodrug!H1332,Prodrug!H1332))))))</f>
        <v/>
      </c>
      <c r="AZ1335" s="239" t="str">
        <f>IFERROR((((Calculations!S1332*Calculations!G1332)/Calculations!E1332)*'Data Entry'!X1335),"")</f>
        <v/>
      </c>
      <c r="BA1335" s="235" t="str">
        <f>IFERROR(VLOOKUP(AM1335,Lists!$P$2:$Q$182,2,0),"")</f>
        <v/>
      </c>
    </row>
    <row r="1336" spans="1:53" s="5" customFormat="1">
      <c r="A1336" s="6">
        <v>1330</v>
      </c>
      <c r="B1336" s="231"/>
      <c r="C1336" s="7"/>
      <c r="D1336" s="7"/>
      <c r="E1336" s="7"/>
      <c r="F1336" s="67"/>
      <c r="G1336" s="79"/>
      <c r="H1336" s="79"/>
      <c r="I1336" s="75"/>
      <c r="J1336" s="76"/>
      <c r="K1336" s="76"/>
      <c r="L1336" s="76"/>
      <c r="M1336" s="76"/>
      <c r="N1336" s="76"/>
      <c r="O1336" s="76"/>
      <c r="P1336" s="76"/>
      <c r="Q1336" s="76"/>
      <c r="R1336" s="76"/>
      <c r="S1336" s="76"/>
      <c r="T1336" s="76"/>
      <c r="U1336" s="76"/>
      <c r="V1336" s="76"/>
      <c r="W1336" s="80"/>
      <c r="X1336" s="69"/>
      <c r="Y1336" s="25"/>
      <c r="Z1336" s="25"/>
      <c r="AA1336" s="8"/>
      <c r="AB1336" s="28"/>
      <c r="AC1336" s="23"/>
      <c r="AD1336" s="8"/>
      <c r="AE1336" s="8"/>
      <c r="AF1336" s="25"/>
      <c r="AG1336" s="6"/>
      <c r="AH1336" s="23"/>
      <c r="AI1336" s="173"/>
      <c r="AJ1336" s="26"/>
      <c r="AK1336" s="23"/>
      <c r="AL1336" s="25"/>
      <c r="AM1336" s="6"/>
      <c r="AN1336" s="23"/>
      <c r="AO1336" s="247"/>
      <c r="AP1336" s="243" t="str">
        <f>IF(AD1336="UI",VLOOKUP(AB1336,'Convert Internation Units'!$A$2:$D$33,4,FALSE),IF(AB1336="Penethamate hydroiodide",0.63,IF(AB1336="Benzylpenicillin Procaine /
 Benzathine Penicillin",0.61,IF(AB1336="Benzathine Penicillin",0.61,IF(AB1336="Procaine benzylpenicillin",0.61,IF(AB1336=Prodrug!E1333,Prodrug!E1333,Prodrug!E1333))))))</f>
        <v/>
      </c>
      <c r="AQ1336" s="240" t="str">
        <f>IFERROR((((Calculations!C1333*Calculations!G1333)/Calculations!E1333)*'Data Entry'!X1336),"")</f>
        <v/>
      </c>
      <c r="AR1336" s="141" t="str">
        <f>IFERROR(VLOOKUP(AB1336,Lists!$P$2:$Q$182,2,0),"")</f>
        <v/>
      </c>
      <c r="AS1336" s="143" t="str">
        <f>IF(AI1336="UI",VLOOKUP(AG1336,'Convert Internation Units'!$A$2:$D$33,4,FALSE),IF(AG1336="Penethamate hydroiodide",0.63,IF(AG1336="Benzylpenicillin Procaine /
 Benzathine Penicillin",0.61,IF(AG1336="Benzathine Penicillin",0.61,IF(AG1336="Procaine benzylpenicillin",0.61,IF(AG1336=Prodrug!F1333,Prodrug!F1333,Prodrug!F1333))))))</f>
        <v/>
      </c>
      <c r="AT1336" s="240" t="str">
        <f>IFERROR((((Calculations!K1333*Calculations!G1333)/Calculations!E1333)*'Data Entry'!X1336),"")</f>
        <v/>
      </c>
      <c r="AU1336" s="146" t="str">
        <f>IFERROR(VLOOKUP(AG1336,Lists!$P$2:$Q$182,2,0),"")</f>
        <v/>
      </c>
      <c r="AV1336" s="143" t="str">
        <f>IF(AL1336="UI",VLOOKUP(AJ1336,'Convert Internation Units'!$A$2:$D$33,4,FALSE),IF(AJ1336="Penethamate hydroiodide",0.63,IF(AJ1336="Benzylpenicillin Procaine /
 Benzathine Penicillin",0.61,IF(AJ1336="Benzathine Penicillin",0.61,IF(AJ1336="Procaine benzylpenicillin",0.61,IF(AJ1336=Prodrug!G1333,Prodrug!G1333,Prodrug!G1333))))))</f>
        <v/>
      </c>
      <c r="AW1336" s="240" t="str">
        <f>IFERROR((((Calculations!O1333*Calculations!G1333)/Calculations!E1333)*'Data Entry'!X1336),"")</f>
        <v/>
      </c>
      <c r="AX1336" s="146" t="str">
        <f>IFERROR(VLOOKUP(AJ1336,Lists!$P$2:$Q$182,2,0),"")</f>
        <v/>
      </c>
      <c r="AY1336" s="143" t="str">
        <f>IF(AO1336="UI",VLOOKUP(AM1336,'Convert Internation Units'!$A$2:$D$33,4,FALSE),IF(AM1336="Penethamate hydroiodide",0.63,IF(AM1336="Benzylpenicillin Procaine /
 Benzathine Penicillin",0.61,IF(AM1336="Benzathine Penicillin",0.61,IF(AM1336="Procaine benzylpenicillin",0.61,IF(AM1336=Prodrug!H1333,Prodrug!H1333,Prodrug!H1333))))))</f>
        <v/>
      </c>
      <c r="AZ1336" s="240" t="str">
        <f>IFERROR((((Calculations!S1333*Calculations!G1333)/Calculations!E1333)*'Data Entry'!X1336),"")</f>
        <v/>
      </c>
      <c r="BA1336" s="146" t="str">
        <f>IFERROR(VLOOKUP(AM1336,Lists!$P$2:$Q$182,2,0),"")</f>
        <v/>
      </c>
    </row>
    <row r="1337" spans="1:53" s="5" customFormat="1">
      <c r="A1337" s="116">
        <v>1331</v>
      </c>
      <c r="B1337" s="232"/>
      <c r="C1337" s="105"/>
      <c r="D1337" s="105"/>
      <c r="E1337" s="105"/>
      <c r="F1337" s="106"/>
      <c r="G1337" s="107"/>
      <c r="H1337" s="107"/>
      <c r="I1337" s="108"/>
      <c r="J1337" s="110"/>
      <c r="K1337" s="110"/>
      <c r="L1337" s="110"/>
      <c r="M1337" s="110"/>
      <c r="N1337" s="110"/>
      <c r="O1337" s="110"/>
      <c r="P1337" s="110"/>
      <c r="Q1337" s="110"/>
      <c r="R1337" s="110"/>
      <c r="S1337" s="110"/>
      <c r="T1337" s="110"/>
      <c r="U1337" s="110"/>
      <c r="V1337" s="110"/>
      <c r="W1337" s="109"/>
      <c r="X1337" s="111"/>
      <c r="Y1337" s="112"/>
      <c r="Z1337" s="112"/>
      <c r="AA1337" s="113"/>
      <c r="AB1337" s="114"/>
      <c r="AC1337" s="115"/>
      <c r="AD1337" s="113"/>
      <c r="AE1337" s="113"/>
      <c r="AF1337" s="112"/>
      <c r="AG1337" s="116"/>
      <c r="AH1337" s="115"/>
      <c r="AI1337" s="174"/>
      <c r="AJ1337" s="104"/>
      <c r="AK1337" s="115"/>
      <c r="AL1337" s="112"/>
      <c r="AM1337" s="116"/>
      <c r="AN1337" s="115"/>
      <c r="AO1337" s="248"/>
      <c r="AP1337" s="242" t="str">
        <f>IF(AD1337="UI",VLOOKUP(AB1337,'Convert Internation Units'!$A$2:$D$33,4,FALSE),IF(AB1337="Penethamate hydroiodide",0.63,IF(AB1337="Benzylpenicillin Procaine /
 Benzathine Penicillin",0.61,IF(AB1337="Benzathine Penicillin",0.61,IF(AB1337="Procaine benzylpenicillin",0.61,IF(AB1337=Prodrug!E1334,Prodrug!E1334,Prodrug!E1334))))))</f>
        <v/>
      </c>
      <c r="AQ1337" s="239" t="str">
        <f>IFERROR((((Calculations!C1334*Calculations!G1334)/Calculations!E1334)*'Data Entry'!X1337),"")</f>
        <v/>
      </c>
      <c r="AR1337" s="234" t="str">
        <f>IFERROR(VLOOKUP(AB1337,Lists!$P$2:$Q$182,2,0),"")</f>
        <v/>
      </c>
      <c r="AS1337" s="233" t="str">
        <f>IF(AI1337="UI",VLOOKUP(AG1337,'Convert Internation Units'!$A$2:$D$33,4,FALSE),IF(AG1337="Penethamate hydroiodide",0.63,IF(AG1337="Benzylpenicillin Procaine /
 Benzathine Penicillin",0.61,IF(AG1337="Benzathine Penicillin",0.61,IF(AG1337="Procaine benzylpenicillin",0.61,IF(AG1337=Prodrug!F1334,Prodrug!F1334,Prodrug!F1334))))))</f>
        <v/>
      </c>
      <c r="AT1337" s="239" t="str">
        <f>IFERROR((((Calculations!K1334*Calculations!G1334)/Calculations!E1334)*'Data Entry'!X1337),"")</f>
        <v/>
      </c>
      <c r="AU1337" s="235" t="str">
        <f>IFERROR(VLOOKUP(AG1337,Lists!$P$2:$Q$182,2,0),"")</f>
        <v/>
      </c>
      <c r="AV1337" s="233" t="str">
        <f>IF(AL1337="UI",VLOOKUP(AJ1337,'Convert Internation Units'!$A$2:$D$33,4,FALSE),IF(AJ1337="Penethamate hydroiodide",0.63,IF(AJ1337="Benzylpenicillin Procaine /
 Benzathine Penicillin",0.61,IF(AJ1337="Benzathine Penicillin",0.61,IF(AJ1337="Procaine benzylpenicillin",0.61,IF(AJ1337=Prodrug!G1334,Prodrug!G1334,Prodrug!G1334))))))</f>
        <v/>
      </c>
      <c r="AW1337" s="239" t="str">
        <f>IFERROR((((Calculations!O1334*Calculations!G1334)/Calculations!E1334)*'Data Entry'!X1337),"")</f>
        <v/>
      </c>
      <c r="AX1337" s="235" t="str">
        <f>IFERROR(VLOOKUP(AJ1337,Lists!$P$2:$Q$182,2,0),"")</f>
        <v/>
      </c>
      <c r="AY1337" s="233" t="str">
        <f>IF(AO1337="UI",VLOOKUP(AM1337,'Convert Internation Units'!$A$2:$D$33,4,FALSE),IF(AM1337="Penethamate hydroiodide",0.63,IF(AM1337="Benzylpenicillin Procaine /
 Benzathine Penicillin",0.61,IF(AM1337="Benzathine Penicillin",0.61,IF(AM1337="Procaine benzylpenicillin",0.61,IF(AM1337=Prodrug!H1334,Prodrug!H1334,Prodrug!H1334))))))</f>
        <v/>
      </c>
      <c r="AZ1337" s="239" t="str">
        <f>IFERROR((((Calculations!S1334*Calculations!G1334)/Calculations!E1334)*'Data Entry'!X1337),"")</f>
        <v/>
      </c>
      <c r="BA1337" s="235" t="str">
        <f>IFERROR(VLOOKUP(AM1337,Lists!$P$2:$Q$182,2,0),"")</f>
        <v/>
      </c>
    </row>
    <row r="1338" spans="1:53" s="5" customFormat="1">
      <c r="A1338" s="6">
        <v>1332</v>
      </c>
      <c r="B1338" s="231"/>
      <c r="C1338" s="7"/>
      <c r="D1338" s="7"/>
      <c r="E1338" s="7"/>
      <c r="F1338" s="67"/>
      <c r="G1338" s="79"/>
      <c r="H1338" s="79"/>
      <c r="I1338" s="75"/>
      <c r="J1338" s="76"/>
      <c r="K1338" s="76"/>
      <c r="L1338" s="76"/>
      <c r="M1338" s="76"/>
      <c r="N1338" s="76"/>
      <c r="O1338" s="76"/>
      <c r="P1338" s="76"/>
      <c r="Q1338" s="76"/>
      <c r="R1338" s="76"/>
      <c r="S1338" s="76"/>
      <c r="T1338" s="76"/>
      <c r="U1338" s="76"/>
      <c r="V1338" s="76"/>
      <c r="W1338" s="80"/>
      <c r="X1338" s="69"/>
      <c r="Y1338" s="25"/>
      <c r="Z1338" s="25"/>
      <c r="AA1338" s="8"/>
      <c r="AB1338" s="28"/>
      <c r="AC1338" s="23"/>
      <c r="AD1338" s="8"/>
      <c r="AE1338" s="8"/>
      <c r="AF1338" s="25"/>
      <c r="AG1338" s="6"/>
      <c r="AH1338" s="23"/>
      <c r="AI1338" s="173"/>
      <c r="AJ1338" s="26"/>
      <c r="AK1338" s="23"/>
      <c r="AL1338" s="25"/>
      <c r="AM1338" s="6"/>
      <c r="AN1338" s="23"/>
      <c r="AO1338" s="247"/>
      <c r="AP1338" s="243" t="str">
        <f>IF(AD1338="UI",VLOOKUP(AB1338,'Convert Internation Units'!$A$2:$D$33,4,FALSE),IF(AB1338="Penethamate hydroiodide",0.63,IF(AB1338="Benzylpenicillin Procaine /
 Benzathine Penicillin",0.61,IF(AB1338="Benzathine Penicillin",0.61,IF(AB1338="Procaine benzylpenicillin",0.61,IF(AB1338=Prodrug!E1335,Prodrug!E1335,Prodrug!E1335))))))</f>
        <v/>
      </c>
      <c r="AQ1338" s="240" t="str">
        <f>IFERROR((((Calculations!C1335*Calculations!G1335)/Calculations!E1335)*'Data Entry'!X1338),"")</f>
        <v/>
      </c>
      <c r="AR1338" s="141" t="str">
        <f>IFERROR(VLOOKUP(AB1338,Lists!$P$2:$Q$182,2,0),"")</f>
        <v/>
      </c>
      <c r="AS1338" s="143" t="str">
        <f>IF(AI1338="UI",VLOOKUP(AG1338,'Convert Internation Units'!$A$2:$D$33,4,FALSE),IF(AG1338="Penethamate hydroiodide",0.63,IF(AG1338="Benzylpenicillin Procaine /
 Benzathine Penicillin",0.61,IF(AG1338="Benzathine Penicillin",0.61,IF(AG1338="Procaine benzylpenicillin",0.61,IF(AG1338=Prodrug!F1335,Prodrug!F1335,Prodrug!F1335))))))</f>
        <v/>
      </c>
      <c r="AT1338" s="240" t="str">
        <f>IFERROR((((Calculations!K1335*Calculations!G1335)/Calculations!E1335)*'Data Entry'!X1338),"")</f>
        <v/>
      </c>
      <c r="AU1338" s="146" t="str">
        <f>IFERROR(VLOOKUP(AG1338,Lists!$P$2:$Q$182,2,0),"")</f>
        <v/>
      </c>
      <c r="AV1338" s="143" t="str">
        <f>IF(AL1338="UI",VLOOKUP(AJ1338,'Convert Internation Units'!$A$2:$D$33,4,FALSE),IF(AJ1338="Penethamate hydroiodide",0.63,IF(AJ1338="Benzylpenicillin Procaine /
 Benzathine Penicillin",0.61,IF(AJ1338="Benzathine Penicillin",0.61,IF(AJ1338="Procaine benzylpenicillin",0.61,IF(AJ1338=Prodrug!G1335,Prodrug!G1335,Prodrug!G1335))))))</f>
        <v/>
      </c>
      <c r="AW1338" s="240" t="str">
        <f>IFERROR((((Calculations!O1335*Calculations!G1335)/Calculations!E1335)*'Data Entry'!X1338),"")</f>
        <v/>
      </c>
      <c r="AX1338" s="146" t="str">
        <f>IFERROR(VLOOKUP(AJ1338,Lists!$P$2:$Q$182,2,0),"")</f>
        <v/>
      </c>
      <c r="AY1338" s="143" t="str">
        <f>IF(AO1338="UI",VLOOKUP(AM1338,'Convert Internation Units'!$A$2:$D$33,4,FALSE),IF(AM1338="Penethamate hydroiodide",0.63,IF(AM1338="Benzylpenicillin Procaine /
 Benzathine Penicillin",0.61,IF(AM1338="Benzathine Penicillin",0.61,IF(AM1338="Procaine benzylpenicillin",0.61,IF(AM1338=Prodrug!H1335,Prodrug!H1335,Prodrug!H1335))))))</f>
        <v/>
      </c>
      <c r="AZ1338" s="240" t="str">
        <f>IFERROR((((Calculations!S1335*Calculations!G1335)/Calculations!E1335)*'Data Entry'!X1338),"")</f>
        <v/>
      </c>
      <c r="BA1338" s="146" t="str">
        <f>IFERROR(VLOOKUP(AM1338,Lists!$P$2:$Q$182,2,0),"")</f>
        <v/>
      </c>
    </row>
    <row r="1339" spans="1:53" s="5" customFormat="1">
      <c r="A1339" s="116">
        <v>1333</v>
      </c>
      <c r="B1339" s="232"/>
      <c r="C1339" s="105"/>
      <c r="D1339" s="105"/>
      <c r="E1339" s="105"/>
      <c r="F1339" s="106"/>
      <c r="G1339" s="107"/>
      <c r="H1339" s="107"/>
      <c r="I1339" s="108"/>
      <c r="J1339" s="110"/>
      <c r="K1339" s="110"/>
      <c r="L1339" s="110"/>
      <c r="M1339" s="110"/>
      <c r="N1339" s="110"/>
      <c r="O1339" s="110"/>
      <c r="P1339" s="110"/>
      <c r="Q1339" s="110"/>
      <c r="R1339" s="110"/>
      <c r="S1339" s="110"/>
      <c r="T1339" s="110"/>
      <c r="U1339" s="110"/>
      <c r="V1339" s="110"/>
      <c r="W1339" s="109"/>
      <c r="X1339" s="111"/>
      <c r="Y1339" s="112"/>
      <c r="Z1339" s="112"/>
      <c r="AA1339" s="113"/>
      <c r="AB1339" s="114"/>
      <c r="AC1339" s="115"/>
      <c r="AD1339" s="113"/>
      <c r="AE1339" s="113"/>
      <c r="AF1339" s="112"/>
      <c r="AG1339" s="116"/>
      <c r="AH1339" s="115"/>
      <c r="AI1339" s="174"/>
      <c r="AJ1339" s="104"/>
      <c r="AK1339" s="115"/>
      <c r="AL1339" s="112"/>
      <c r="AM1339" s="116"/>
      <c r="AN1339" s="115"/>
      <c r="AO1339" s="248"/>
      <c r="AP1339" s="242" t="str">
        <f>IF(AD1339="UI",VLOOKUP(AB1339,'Convert Internation Units'!$A$2:$D$33,4,FALSE),IF(AB1339="Penethamate hydroiodide",0.63,IF(AB1339="Benzylpenicillin Procaine /
 Benzathine Penicillin",0.61,IF(AB1339="Benzathine Penicillin",0.61,IF(AB1339="Procaine benzylpenicillin",0.61,IF(AB1339=Prodrug!E1336,Prodrug!E1336,Prodrug!E1336))))))</f>
        <v/>
      </c>
      <c r="AQ1339" s="239" t="str">
        <f>IFERROR((((Calculations!C1336*Calculations!G1336)/Calculations!E1336)*'Data Entry'!X1339),"")</f>
        <v/>
      </c>
      <c r="AR1339" s="234" t="str">
        <f>IFERROR(VLOOKUP(AB1339,Lists!$P$2:$Q$182,2,0),"")</f>
        <v/>
      </c>
      <c r="AS1339" s="233" t="str">
        <f>IF(AI1339="UI",VLOOKUP(AG1339,'Convert Internation Units'!$A$2:$D$33,4,FALSE),IF(AG1339="Penethamate hydroiodide",0.63,IF(AG1339="Benzylpenicillin Procaine /
 Benzathine Penicillin",0.61,IF(AG1339="Benzathine Penicillin",0.61,IF(AG1339="Procaine benzylpenicillin",0.61,IF(AG1339=Prodrug!F1336,Prodrug!F1336,Prodrug!F1336))))))</f>
        <v/>
      </c>
      <c r="AT1339" s="239" t="str">
        <f>IFERROR((((Calculations!K1336*Calculations!G1336)/Calculations!E1336)*'Data Entry'!X1339),"")</f>
        <v/>
      </c>
      <c r="AU1339" s="235" t="str">
        <f>IFERROR(VLOOKUP(AG1339,Lists!$P$2:$Q$182,2,0),"")</f>
        <v/>
      </c>
      <c r="AV1339" s="233" t="str">
        <f>IF(AL1339="UI",VLOOKUP(AJ1339,'Convert Internation Units'!$A$2:$D$33,4,FALSE),IF(AJ1339="Penethamate hydroiodide",0.63,IF(AJ1339="Benzylpenicillin Procaine /
 Benzathine Penicillin",0.61,IF(AJ1339="Benzathine Penicillin",0.61,IF(AJ1339="Procaine benzylpenicillin",0.61,IF(AJ1339=Prodrug!G1336,Prodrug!G1336,Prodrug!G1336))))))</f>
        <v/>
      </c>
      <c r="AW1339" s="239" t="str">
        <f>IFERROR((((Calculations!O1336*Calculations!G1336)/Calculations!E1336)*'Data Entry'!X1339),"")</f>
        <v/>
      </c>
      <c r="AX1339" s="235" t="str">
        <f>IFERROR(VLOOKUP(AJ1339,Lists!$P$2:$Q$182,2,0),"")</f>
        <v/>
      </c>
      <c r="AY1339" s="233" t="str">
        <f>IF(AO1339="UI",VLOOKUP(AM1339,'Convert Internation Units'!$A$2:$D$33,4,FALSE),IF(AM1339="Penethamate hydroiodide",0.63,IF(AM1339="Benzylpenicillin Procaine /
 Benzathine Penicillin",0.61,IF(AM1339="Benzathine Penicillin",0.61,IF(AM1339="Procaine benzylpenicillin",0.61,IF(AM1339=Prodrug!H1336,Prodrug!H1336,Prodrug!H1336))))))</f>
        <v/>
      </c>
      <c r="AZ1339" s="239" t="str">
        <f>IFERROR((((Calculations!S1336*Calculations!G1336)/Calculations!E1336)*'Data Entry'!X1339),"")</f>
        <v/>
      </c>
      <c r="BA1339" s="235" t="str">
        <f>IFERROR(VLOOKUP(AM1339,Lists!$P$2:$Q$182,2,0),"")</f>
        <v/>
      </c>
    </row>
    <row r="1340" spans="1:53" s="5" customFormat="1">
      <c r="A1340" s="6">
        <v>1334</v>
      </c>
      <c r="B1340" s="231"/>
      <c r="C1340" s="7"/>
      <c r="D1340" s="7"/>
      <c r="E1340" s="7"/>
      <c r="F1340" s="67"/>
      <c r="G1340" s="79"/>
      <c r="H1340" s="79"/>
      <c r="I1340" s="75"/>
      <c r="J1340" s="76"/>
      <c r="K1340" s="76"/>
      <c r="L1340" s="76"/>
      <c r="M1340" s="76"/>
      <c r="N1340" s="76"/>
      <c r="O1340" s="76"/>
      <c r="P1340" s="76"/>
      <c r="Q1340" s="76"/>
      <c r="R1340" s="76"/>
      <c r="S1340" s="76"/>
      <c r="T1340" s="76"/>
      <c r="U1340" s="76"/>
      <c r="V1340" s="76"/>
      <c r="W1340" s="80"/>
      <c r="X1340" s="69"/>
      <c r="Y1340" s="25"/>
      <c r="Z1340" s="25"/>
      <c r="AA1340" s="8"/>
      <c r="AB1340" s="28"/>
      <c r="AC1340" s="23"/>
      <c r="AD1340" s="8"/>
      <c r="AE1340" s="8"/>
      <c r="AF1340" s="25"/>
      <c r="AG1340" s="6"/>
      <c r="AH1340" s="23"/>
      <c r="AI1340" s="173"/>
      <c r="AJ1340" s="26"/>
      <c r="AK1340" s="23"/>
      <c r="AL1340" s="25"/>
      <c r="AM1340" s="6"/>
      <c r="AN1340" s="23"/>
      <c r="AO1340" s="247"/>
      <c r="AP1340" s="243" t="str">
        <f>IF(AD1340="UI",VLOOKUP(AB1340,'Convert Internation Units'!$A$2:$D$33,4,FALSE),IF(AB1340="Penethamate hydroiodide",0.63,IF(AB1340="Benzylpenicillin Procaine /
 Benzathine Penicillin",0.61,IF(AB1340="Benzathine Penicillin",0.61,IF(AB1340="Procaine benzylpenicillin",0.61,IF(AB1340=Prodrug!E1337,Prodrug!E1337,Prodrug!E1337))))))</f>
        <v/>
      </c>
      <c r="AQ1340" s="240" t="str">
        <f>IFERROR((((Calculations!C1337*Calculations!G1337)/Calculations!E1337)*'Data Entry'!X1340),"")</f>
        <v/>
      </c>
      <c r="AR1340" s="141" t="str">
        <f>IFERROR(VLOOKUP(AB1340,Lists!$P$2:$Q$182,2,0),"")</f>
        <v/>
      </c>
      <c r="AS1340" s="143" t="str">
        <f>IF(AI1340="UI",VLOOKUP(AG1340,'Convert Internation Units'!$A$2:$D$33,4,FALSE),IF(AG1340="Penethamate hydroiodide",0.63,IF(AG1340="Benzylpenicillin Procaine /
 Benzathine Penicillin",0.61,IF(AG1340="Benzathine Penicillin",0.61,IF(AG1340="Procaine benzylpenicillin",0.61,IF(AG1340=Prodrug!F1337,Prodrug!F1337,Prodrug!F1337))))))</f>
        <v/>
      </c>
      <c r="AT1340" s="240" t="str">
        <f>IFERROR((((Calculations!K1337*Calculations!G1337)/Calculations!E1337)*'Data Entry'!X1340),"")</f>
        <v/>
      </c>
      <c r="AU1340" s="146" t="str">
        <f>IFERROR(VLOOKUP(AG1340,Lists!$P$2:$Q$182,2,0),"")</f>
        <v/>
      </c>
      <c r="AV1340" s="143" t="str">
        <f>IF(AL1340="UI",VLOOKUP(AJ1340,'Convert Internation Units'!$A$2:$D$33,4,FALSE),IF(AJ1340="Penethamate hydroiodide",0.63,IF(AJ1340="Benzylpenicillin Procaine /
 Benzathine Penicillin",0.61,IF(AJ1340="Benzathine Penicillin",0.61,IF(AJ1340="Procaine benzylpenicillin",0.61,IF(AJ1340=Prodrug!G1337,Prodrug!G1337,Prodrug!G1337))))))</f>
        <v/>
      </c>
      <c r="AW1340" s="240" t="str">
        <f>IFERROR((((Calculations!O1337*Calculations!G1337)/Calculations!E1337)*'Data Entry'!X1340),"")</f>
        <v/>
      </c>
      <c r="AX1340" s="146" t="str">
        <f>IFERROR(VLOOKUP(AJ1340,Lists!$P$2:$Q$182,2,0),"")</f>
        <v/>
      </c>
      <c r="AY1340" s="143" t="str">
        <f>IF(AO1340="UI",VLOOKUP(AM1340,'Convert Internation Units'!$A$2:$D$33,4,FALSE),IF(AM1340="Penethamate hydroiodide",0.63,IF(AM1340="Benzylpenicillin Procaine /
 Benzathine Penicillin",0.61,IF(AM1340="Benzathine Penicillin",0.61,IF(AM1340="Procaine benzylpenicillin",0.61,IF(AM1340=Prodrug!H1337,Prodrug!H1337,Prodrug!H1337))))))</f>
        <v/>
      </c>
      <c r="AZ1340" s="240" t="str">
        <f>IFERROR((((Calculations!S1337*Calculations!G1337)/Calculations!E1337)*'Data Entry'!X1340),"")</f>
        <v/>
      </c>
      <c r="BA1340" s="146" t="str">
        <f>IFERROR(VLOOKUP(AM1340,Lists!$P$2:$Q$182,2,0),"")</f>
        <v/>
      </c>
    </row>
    <row r="1341" spans="1:53" s="5" customFormat="1">
      <c r="A1341" s="116">
        <v>1335</v>
      </c>
      <c r="B1341" s="232"/>
      <c r="C1341" s="105"/>
      <c r="D1341" s="105"/>
      <c r="E1341" s="105"/>
      <c r="F1341" s="106"/>
      <c r="G1341" s="107"/>
      <c r="H1341" s="107"/>
      <c r="I1341" s="108"/>
      <c r="J1341" s="110"/>
      <c r="K1341" s="110"/>
      <c r="L1341" s="110"/>
      <c r="M1341" s="110"/>
      <c r="N1341" s="110"/>
      <c r="O1341" s="110"/>
      <c r="P1341" s="110"/>
      <c r="Q1341" s="110"/>
      <c r="R1341" s="110"/>
      <c r="S1341" s="110"/>
      <c r="T1341" s="110"/>
      <c r="U1341" s="110"/>
      <c r="V1341" s="110"/>
      <c r="W1341" s="109"/>
      <c r="X1341" s="111"/>
      <c r="Y1341" s="112"/>
      <c r="Z1341" s="112"/>
      <c r="AA1341" s="113"/>
      <c r="AB1341" s="114"/>
      <c r="AC1341" s="115"/>
      <c r="AD1341" s="113"/>
      <c r="AE1341" s="113"/>
      <c r="AF1341" s="112"/>
      <c r="AG1341" s="116"/>
      <c r="AH1341" s="115"/>
      <c r="AI1341" s="174"/>
      <c r="AJ1341" s="104"/>
      <c r="AK1341" s="115"/>
      <c r="AL1341" s="112"/>
      <c r="AM1341" s="116"/>
      <c r="AN1341" s="115"/>
      <c r="AO1341" s="248"/>
      <c r="AP1341" s="242" t="str">
        <f>IF(AD1341="UI",VLOOKUP(AB1341,'Convert Internation Units'!$A$2:$D$33,4,FALSE),IF(AB1341="Penethamate hydroiodide",0.63,IF(AB1341="Benzylpenicillin Procaine /
 Benzathine Penicillin",0.61,IF(AB1341="Benzathine Penicillin",0.61,IF(AB1341="Procaine benzylpenicillin",0.61,IF(AB1341=Prodrug!E1338,Prodrug!E1338,Prodrug!E1338))))))</f>
        <v/>
      </c>
      <c r="AQ1341" s="239" t="str">
        <f>IFERROR((((Calculations!C1338*Calculations!G1338)/Calculations!E1338)*'Data Entry'!X1341),"")</f>
        <v/>
      </c>
      <c r="AR1341" s="234" t="str">
        <f>IFERROR(VLOOKUP(AB1341,Lists!$P$2:$Q$182,2,0),"")</f>
        <v/>
      </c>
      <c r="AS1341" s="233" t="str">
        <f>IF(AI1341="UI",VLOOKUP(AG1341,'Convert Internation Units'!$A$2:$D$33,4,FALSE),IF(AG1341="Penethamate hydroiodide",0.63,IF(AG1341="Benzylpenicillin Procaine /
 Benzathine Penicillin",0.61,IF(AG1341="Benzathine Penicillin",0.61,IF(AG1341="Procaine benzylpenicillin",0.61,IF(AG1341=Prodrug!F1338,Prodrug!F1338,Prodrug!F1338))))))</f>
        <v/>
      </c>
      <c r="AT1341" s="239" t="str">
        <f>IFERROR((((Calculations!K1338*Calculations!G1338)/Calculations!E1338)*'Data Entry'!X1341),"")</f>
        <v/>
      </c>
      <c r="AU1341" s="235" t="str">
        <f>IFERROR(VLOOKUP(AG1341,Lists!$P$2:$Q$182,2,0),"")</f>
        <v/>
      </c>
      <c r="AV1341" s="233" t="str">
        <f>IF(AL1341="UI",VLOOKUP(AJ1341,'Convert Internation Units'!$A$2:$D$33,4,FALSE),IF(AJ1341="Penethamate hydroiodide",0.63,IF(AJ1341="Benzylpenicillin Procaine /
 Benzathine Penicillin",0.61,IF(AJ1341="Benzathine Penicillin",0.61,IF(AJ1341="Procaine benzylpenicillin",0.61,IF(AJ1341=Prodrug!G1338,Prodrug!G1338,Prodrug!G1338))))))</f>
        <v/>
      </c>
      <c r="AW1341" s="239" t="str">
        <f>IFERROR((((Calculations!O1338*Calculations!G1338)/Calculations!E1338)*'Data Entry'!X1341),"")</f>
        <v/>
      </c>
      <c r="AX1341" s="235" t="str">
        <f>IFERROR(VLOOKUP(AJ1341,Lists!$P$2:$Q$182,2,0),"")</f>
        <v/>
      </c>
      <c r="AY1341" s="233" t="str">
        <f>IF(AO1341="UI",VLOOKUP(AM1341,'Convert Internation Units'!$A$2:$D$33,4,FALSE),IF(AM1341="Penethamate hydroiodide",0.63,IF(AM1341="Benzylpenicillin Procaine /
 Benzathine Penicillin",0.61,IF(AM1341="Benzathine Penicillin",0.61,IF(AM1341="Procaine benzylpenicillin",0.61,IF(AM1341=Prodrug!H1338,Prodrug!H1338,Prodrug!H1338))))))</f>
        <v/>
      </c>
      <c r="AZ1341" s="239" t="str">
        <f>IFERROR((((Calculations!S1338*Calculations!G1338)/Calculations!E1338)*'Data Entry'!X1341),"")</f>
        <v/>
      </c>
      <c r="BA1341" s="235" t="str">
        <f>IFERROR(VLOOKUP(AM1341,Lists!$P$2:$Q$182,2,0),"")</f>
        <v/>
      </c>
    </row>
    <row r="1342" spans="1:53" s="5" customFormat="1">
      <c r="A1342" s="6">
        <v>1336</v>
      </c>
      <c r="B1342" s="231"/>
      <c r="C1342" s="7"/>
      <c r="D1342" s="7"/>
      <c r="E1342" s="7"/>
      <c r="F1342" s="67"/>
      <c r="G1342" s="79"/>
      <c r="H1342" s="79"/>
      <c r="I1342" s="75"/>
      <c r="J1342" s="76"/>
      <c r="K1342" s="76"/>
      <c r="L1342" s="76"/>
      <c r="M1342" s="76"/>
      <c r="N1342" s="76"/>
      <c r="O1342" s="76"/>
      <c r="P1342" s="76"/>
      <c r="Q1342" s="76"/>
      <c r="R1342" s="76"/>
      <c r="S1342" s="76"/>
      <c r="T1342" s="76"/>
      <c r="U1342" s="76"/>
      <c r="V1342" s="76"/>
      <c r="W1342" s="80"/>
      <c r="X1342" s="69"/>
      <c r="Y1342" s="25"/>
      <c r="Z1342" s="25"/>
      <c r="AA1342" s="8"/>
      <c r="AB1342" s="28"/>
      <c r="AC1342" s="23"/>
      <c r="AD1342" s="8"/>
      <c r="AE1342" s="8"/>
      <c r="AF1342" s="25"/>
      <c r="AG1342" s="6"/>
      <c r="AH1342" s="23"/>
      <c r="AI1342" s="173"/>
      <c r="AJ1342" s="26"/>
      <c r="AK1342" s="23"/>
      <c r="AL1342" s="25"/>
      <c r="AM1342" s="6"/>
      <c r="AN1342" s="23"/>
      <c r="AO1342" s="247"/>
      <c r="AP1342" s="243" t="str">
        <f>IF(AD1342="UI",VLOOKUP(AB1342,'Convert Internation Units'!$A$2:$D$33,4,FALSE),IF(AB1342="Penethamate hydroiodide",0.63,IF(AB1342="Benzylpenicillin Procaine /
 Benzathine Penicillin",0.61,IF(AB1342="Benzathine Penicillin",0.61,IF(AB1342="Procaine benzylpenicillin",0.61,IF(AB1342=Prodrug!E1339,Prodrug!E1339,Prodrug!E1339))))))</f>
        <v/>
      </c>
      <c r="AQ1342" s="240" t="str">
        <f>IFERROR((((Calculations!C1339*Calculations!G1339)/Calculations!E1339)*'Data Entry'!X1342),"")</f>
        <v/>
      </c>
      <c r="AR1342" s="141" t="str">
        <f>IFERROR(VLOOKUP(AB1342,Lists!$P$2:$Q$182,2,0),"")</f>
        <v/>
      </c>
      <c r="AS1342" s="143" t="str">
        <f>IF(AI1342="UI",VLOOKUP(AG1342,'Convert Internation Units'!$A$2:$D$33,4,FALSE),IF(AG1342="Penethamate hydroiodide",0.63,IF(AG1342="Benzylpenicillin Procaine /
 Benzathine Penicillin",0.61,IF(AG1342="Benzathine Penicillin",0.61,IF(AG1342="Procaine benzylpenicillin",0.61,IF(AG1342=Prodrug!F1339,Prodrug!F1339,Prodrug!F1339))))))</f>
        <v/>
      </c>
      <c r="AT1342" s="240" t="str">
        <f>IFERROR((((Calculations!K1339*Calculations!G1339)/Calculations!E1339)*'Data Entry'!X1342),"")</f>
        <v/>
      </c>
      <c r="AU1342" s="146" t="str">
        <f>IFERROR(VLOOKUP(AG1342,Lists!$P$2:$Q$182,2,0),"")</f>
        <v/>
      </c>
      <c r="AV1342" s="143" t="str">
        <f>IF(AL1342="UI",VLOOKUP(AJ1342,'Convert Internation Units'!$A$2:$D$33,4,FALSE),IF(AJ1342="Penethamate hydroiodide",0.63,IF(AJ1342="Benzylpenicillin Procaine /
 Benzathine Penicillin",0.61,IF(AJ1342="Benzathine Penicillin",0.61,IF(AJ1342="Procaine benzylpenicillin",0.61,IF(AJ1342=Prodrug!G1339,Prodrug!G1339,Prodrug!G1339))))))</f>
        <v/>
      </c>
      <c r="AW1342" s="240" t="str">
        <f>IFERROR((((Calculations!O1339*Calculations!G1339)/Calculations!E1339)*'Data Entry'!X1342),"")</f>
        <v/>
      </c>
      <c r="AX1342" s="146" t="str">
        <f>IFERROR(VLOOKUP(AJ1342,Lists!$P$2:$Q$182,2,0),"")</f>
        <v/>
      </c>
      <c r="AY1342" s="143" t="str">
        <f>IF(AO1342="UI",VLOOKUP(AM1342,'Convert Internation Units'!$A$2:$D$33,4,FALSE),IF(AM1342="Penethamate hydroiodide",0.63,IF(AM1342="Benzylpenicillin Procaine /
 Benzathine Penicillin",0.61,IF(AM1342="Benzathine Penicillin",0.61,IF(AM1342="Procaine benzylpenicillin",0.61,IF(AM1342=Prodrug!H1339,Prodrug!H1339,Prodrug!H1339))))))</f>
        <v/>
      </c>
      <c r="AZ1342" s="240" t="str">
        <f>IFERROR((((Calculations!S1339*Calculations!G1339)/Calculations!E1339)*'Data Entry'!X1342),"")</f>
        <v/>
      </c>
      <c r="BA1342" s="146" t="str">
        <f>IFERROR(VLOOKUP(AM1342,Lists!$P$2:$Q$182,2,0),"")</f>
        <v/>
      </c>
    </row>
    <row r="1343" spans="1:53" s="5" customFormat="1">
      <c r="A1343" s="116">
        <v>1337</v>
      </c>
      <c r="B1343" s="232"/>
      <c r="C1343" s="105"/>
      <c r="D1343" s="105"/>
      <c r="E1343" s="105"/>
      <c r="F1343" s="106"/>
      <c r="G1343" s="107"/>
      <c r="H1343" s="107"/>
      <c r="I1343" s="108"/>
      <c r="J1343" s="110"/>
      <c r="K1343" s="110"/>
      <c r="L1343" s="110"/>
      <c r="M1343" s="110"/>
      <c r="N1343" s="110"/>
      <c r="O1343" s="110"/>
      <c r="P1343" s="110"/>
      <c r="Q1343" s="110"/>
      <c r="R1343" s="110"/>
      <c r="S1343" s="110"/>
      <c r="T1343" s="110"/>
      <c r="U1343" s="110"/>
      <c r="V1343" s="110"/>
      <c r="W1343" s="109"/>
      <c r="X1343" s="111"/>
      <c r="Y1343" s="112"/>
      <c r="Z1343" s="112"/>
      <c r="AA1343" s="113"/>
      <c r="AB1343" s="114"/>
      <c r="AC1343" s="115"/>
      <c r="AD1343" s="113"/>
      <c r="AE1343" s="113"/>
      <c r="AF1343" s="112"/>
      <c r="AG1343" s="116"/>
      <c r="AH1343" s="115"/>
      <c r="AI1343" s="174"/>
      <c r="AJ1343" s="104"/>
      <c r="AK1343" s="115"/>
      <c r="AL1343" s="112"/>
      <c r="AM1343" s="116"/>
      <c r="AN1343" s="115"/>
      <c r="AO1343" s="248"/>
      <c r="AP1343" s="242" t="str">
        <f>IF(AD1343="UI",VLOOKUP(AB1343,'Convert Internation Units'!$A$2:$D$33,4,FALSE),IF(AB1343="Penethamate hydroiodide",0.63,IF(AB1343="Benzylpenicillin Procaine /
 Benzathine Penicillin",0.61,IF(AB1343="Benzathine Penicillin",0.61,IF(AB1343="Procaine benzylpenicillin",0.61,IF(AB1343=Prodrug!E1340,Prodrug!E1340,Prodrug!E1340))))))</f>
        <v/>
      </c>
      <c r="AQ1343" s="239" t="str">
        <f>IFERROR((((Calculations!C1340*Calculations!G1340)/Calculations!E1340)*'Data Entry'!X1343),"")</f>
        <v/>
      </c>
      <c r="AR1343" s="234" t="str">
        <f>IFERROR(VLOOKUP(AB1343,Lists!$P$2:$Q$182,2,0),"")</f>
        <v/>
      </c>
      <c r="AS1343" s="233" t="str">
        <f>IF(AI1343="UI",VLOOKUP(AG1343,'Convert Internation Units'!$A$2:$D$33,4,FALSE),IF(AG1343="Penethamate hydroiodide",0.63,IF(AG1343="Benzylpenicillin Procaine /
 Benzathine Penicillin",0.61,IF(AG1343="Benzathine Penicillin",0.61,IF(AG1343="Procaine benzylpenicillin",0.61,IF(AG1343=Prodrug!F1340,Prodrug!F1340,Prodrug!F1340))))))</f>
        <v/>
      </c>
      <c r="AT1343" s="239" t="str">
        <f>IFERROR((((Calculations!K1340*Calculations!G1340)/Calculations!E1340)*'Data Entry'!X1343),"")</f>
        <v/>
      </c>
      <c r="AU1343" s="235" t="str">
        <f>IFERROR(VLOOKUP(AG1343,Lists!$P$2:$Q$182,2,0),"")</f>
        <v/>
      </c>
      <c r="AV1343" s="233" t="str">
        <f>IF(AL1343="UI",VLOOKUP(AJ1343,'Convert Internation Units'!$A$2:$D$33,4,FALSE),IF(AJ1343="Penethamate hydroiodide",0.63,IF(AJ1343="Benzylpenicillin Procaine /
 Benzathine Penicillin",0.61,IF(AJ1343="Benzathine Penicillin",0.61,IF(AJ1343="Procaine benzylpenicillin",0.61,IF(AJ1343=Prodrug!G1340,Prodrug!G1340,Prodrug!G1340))))))</f>
        <v/>
      </c>
      <c r="AW1343" s="239" t="str">
        <f>IFERROR((((Calculations!O1340*Calculations!G1340)/Calculations!E1340)*'Data Entry'!X1343),"")</f>
        <v/>
      </c>
      <c r="AX1343" s="235" t="str">
        <f>IFERROR(VLOOKUP(AJ1343,Lists!$P$2:$Q$182,2,0),"")</f>
        <v/>
      </c>
      <c r="AY1343" s="233" t="str">
        <f>IF(AO1343="UI",VLOOKUP(AM1343,'Convert Internation Units'!$A$2:$D$33,4,FALSE),IF(AM1343="Penethamate hydroiodide",0.63,IF(AM1343="Benzylpenicillin Procaine /
 Benzathine Penicillin",0.61,IF(AM1343="Benzathine Penicillin",0.61,IF(AM1343="Procaine benzylpenicillin",0.61,IF(AM1343=Prodrug!H1340,Prodrug!H1340,Prodrug!H1340))))))</f>
        <v/>
      </c>
      <c r="AZ1343" s="239" t="str">
        <f>IFERROR((((Calculations!S1340*Calculations!G1340)/Calculations!E1340)*'Data Entry'!X1343),"")</f>
        <v/>
      </c>
      <c r="BA1343" s="235" t="str">
        <f>IFERROR(VLOOKUP(AM1343,Lists!$P$2:$Q$182,2,0),"")</f>
        <v/>
      </c>
    </row>
    <row r="1344" spans="1:53" s="5" customFormat="1">
      <c r="A1344" s="6">
        <v>1338</v>
      </c>
      <c r="B1344" s="231"/>
      <c r="C1344" s="7"/>
      <c r="D1344" s="7"/>
      <c r="E1344" s="7"/>
      <c r="F1344" s="67"/>
      <c r="G1344" s="79"/>
      <c r="H1344" s="79"/>
      <c r="I1344" s="75"/>
      <c r="J1344" s="76"/>
      <c r="K1344" s="76"/>
      <c r="L1344" s="76"/>
      <c r="M1344" s="76"/>
      <c r="N1344" s="76"/>
      <c r="O1344" s="76"/>
      <c r="P1344" s="76"/>
      <c r="Q1344" s="76"/>
      <c r="R1344" s="76"/>
      <c r="S1344" s="76"/>
      <c r="T1344" s="76"/>
      <c r="U1344" s="76"/>
      <c r="V1344" s="76"/>
      <c r="W1344" s="80"/>
      <c r="X1344" s="69"/>
      <c r="Y1344" s="25"/>
      <c r="Z1344" s="25"/>
      <c r="AA1344" s="8"/>
      <c r="AB1344" s="28"/>
      <c r="AC1344" s="23"/>
      <c r="AD1344" s="8"/>
      <c r="AE1344" s="8"/>
      <c r="AF1344" s="25"/>
      <c r="AG1344" s="6"/>
      <c r="AH1344" s="23"/>
      <c r="AI1344" s="173"/>
      <c r="AJ1344" s="26"/>
      <c r="AK1344" s="23"/>
      <c r="AL1344" s="25"/>
      <c r="AM1344" s="6"/>
      <c r="AN1344" s="23"/>
      <c r="AO1344" s="247"/>
      <c r="AP1344" s="243" t="str">
        <f>IF(AD1344="UI",VLOOKUP(AB1344,'Convert Internation Units'!$A$2:$D$33,4,FALSE),IF(AB1344="Penethamate hydroiodide",0.63,IF(AB1344="Benzylpenicillin Procaine /
 Benzathine Penicillin",0.61,IF(AB1344="Benzathine Penicillin",0.61,IF(AB1344="Procaine benzylpenicillin",0.61,IF(AB1344=Prodrug!E1341,Prodrug!E1341,Prodrug!E1341))))))</f>
        <v/>
      </c>
      <c r="AQ1344" s="240" t="str">
        <f>IFERROR((((Calculations!C1341*Calculations!G1341)/Calculations!E1341)*'Data Entry'!X1344),"")</f>
        <v/>
      </c>
      <c r="AR1344" s="141" t="str">
        <f>IFERROR(VLOOKUP(AB1344,Lists!$P$2:$Q$182,2,0),"")</f>
        <v/>
      </c>
      <c r="AS1344" s="143" t="str">
        <f>IF(AI1344="UI",VLOOKUP(AG1344,'Convert Internation Units'!$A$2:$D$33,4,FALSE),IF(AG1344="Penethamate hydroiodide",0.63,IF(AG1344="Benzylpenicillin Procaine /
 Benzathine Penicillin",0.61,IF(AG1344="Benzathine Penicillin",0.61,IF(AG1344="Procaine benzylpenicillin",0.61,IF(AG1344=Prodrug!F1341,Prodrug!F1341,Prodrug!F1341))))))</f>
        <v/>
      </c>
      <c r="AT1344" s="240" t="str">
        <f>IFERROR((((Calculations!K1341*Calculations!G1341)/Calculations!E1341)*'Data Entry'!X1344),"")</f>
        <v/>
      </c>
      <c r="AU1344" s="146" t="str">
        <f>IFERROR(VLOOKUP(AG1344,Lists!$P$2:$Q$182,2,0),"")</f>
        <v/>
      </c>
      <c r="AV1344" s="143" t="str">
        <f>IF(AL1344="UI",VLOOKUP(AJ1344,'Convert Internation Units'!$A$2:$D$33,4,FALSE),IF(AJ1344="Penethamate hydroiodide",0.63,IF(AJ1344="Benzylpenicillin Procaine /
 Benzathine Penicillin",0.61,IF(AJ1344="Benzathine Penicillin",0.61,IF(AJ1344="Procaine benzylpenicillin",0.61,IF(AJ1344=Prodrug!G1341,Prodrug!G1341,Prodrug!G1341))))))</f>
        <v/>
      </c>
      <c r="AW1344" s="240" t="str">
        <f>IFERROR((((Calculations!O1341*Calculations!G1341)/Calculations!E1341)*'Data Entry'!X1344),"")</f>
        <v/>
      </c>
      <c r="AX1344" s="146" t="str">
        <f>IFERROR(VLOOKUP(AJ1344,Lists!$P$2:$Q$182,2,0),"")</f>
        <v/>
      </c>
      <c r="AY1344" s="143" t="str">
        <f>IF(AO1344="UI",VLOOKUP(AM1344,'Convert Internation Units'!$A$2:$D$33,4,FALSE),IF(AM1344="Penethamate hydroiodide",0.63,IF(AM1344="Benzylpenicillin Procaine /
 Benzathine Penicillin",0.61,IF(AM1344="Benzathine Penicillin",0.61,IF(AM1344="Procaine benzylpenicillin",0.61,IF(AM1344=Prodrug!H1341,Prodrug!H1341,Prodrug!H1341))))))</f>
        <v/>
      </c>
      <c r="AZ1344" s="240" t="str">
        <f>IFERROR((((Calculations!S1341*Calculations!G1341)/Calculations!E1341)*'Data Entry'!X1344),"")</f>
        <v/>
      </c>
      <c r="BA1344" s="146" t="str">
        <f>IFERROR(VLOOKUP(AM1344,Lists!$P$2:$Q$182,2,0),"")</f>
        <v/>
      </c>
    </row>
    <row r="1345" spans="1:53" s="5" customFormat="1">
      <c r="A1345" s="116">
        <v>1339</v>
      </c>
      <c r="B1345" s="232"/>
      <c r="C1345" s="105"/>
      <c r="D1345" s="105"/>
      <c r="E1345" s="105"/>
      <c r="F1345" s="106"/>
      <c r="G1345" s="107"/>
      <c r="H1345" s="107"/>
      <c r="I1345" s="108"/>
      <c r="J1345" s="110"/>
      <c r="K1345" s="110"/>
      <c r="L1345" s="110"/>
      <c r="M1345" s="110"/>
      <c r="N1345" s="110"/>
      <c r="O1345" s="110"/>
      <c r="P1345" s="110"/>
      <c r="Q1345" s="110"/>
      <c r="R1345" s="110"/>
      <c r="S1345" s="110"/>
      <c r="T1345" s="110"/>
      <c r="U1345" s="110"/>
      <c r="V1345" s="110"/>
      <c r="W1345" s="109"/>
      <c r="X1345" s="111"/>
      <c r="Y1345" s="112"/>
      <c r="Z1345" s="112"/>
      <c r="AA1345" s="113"/>
      <c r="AB1345" s="114"/>
      <c r="AC1345" s="115"/>
      <c r="AD1345" s="113"/>
      <c r="AE1345" s="113"/>
      <c r="AF1345" s="112"/>
      <c r="AG1345" s="116"/>
      <c r="AH1345" s="115"/>
      <c r="AI1345" s="174"/>
      <c r="AJ1345" s="104"/>
      <c r="AK1345" s="115"/>
      <c r="AL1345" s="112"/>
      <c r="AM1345" s="116"/>
      <c r="AN1345" s="115"/>
      <c r="AO1345" s="248"/>
      <c r="AP1345" s="242" t="str">
        <f>IF(AD1345="UI",VLOOKUP(AB1345,'Convert Internation Units'!$A$2:$D$33,4,FALSE),IF(AB1345="Penethamate hydroiodide",0.63,IF(AB1345="Benzylpenicillin Procaine /
 Benzathine Penicillin",0.61,IF(AB1345="Benzathine Penicillin",0.61,IF(AB1345="Procaine benzylpenicillin",0.61,IF(AB1345=Prodrug!E1342,Prodrug!E1342,Prodrug!E1342))))))</f>
        <v/>
      </c>
      <c r="AQ1345" s="239" t="str">
        <f>IFERROR((((Calculations!C1342*Calculations!G1342)/Calculations!E1342)*'Data Entry'!X1345),"")</f>
        <v/>
      </c>
      <c r="AR1345" s="234" t="str">
        <f>IFERROR(VLOOKUP(AB1345,Lists!$P$2:$Q$182,2,0),"")</f>
        <v/>
      </c>
      <c r="AS1345" s="233" t="str">
        <f>IF(AI1345="UI",VLOOKUP(AG1345,'Convert Internation Units'!$A$2:$D$33,4,FALSE),IF(AG1345="Penethamate hydroiodide",0.63,IF(AG1345="Benzylpenicillin Procaine /
 Benzathine Penicillin",0.61,IF(AG1345="Benzathine Penicillin",0.61,IF(AG1345="Procaine benzylpenicillin",0.61,IF(AG1345=Prodrug!F1342,Prodrug!F1342,Prodrug!F1342))))))</f>
        <v/>
      </c>
      <c r="AT1345" s="239" t="str">
        <f>IFERROR((((Calculations!K1342*Calculations!G1342)/Calculations!E1342)*'Data Entry'!X1345),"")</f>
        <v/>
      </c>
      <c r="AU1345" s="235" t="str">
        <f>IFERROR(VLOOKUP(AG1345,Lists!$P$2:$Q$182,2,0),"")</f>
        <v/>
      </c>
      <c r="AV1345" s="233" t="str">
        <f>IF(AL1345="UI",VLOOKUP(AJ1345,'Convert Internation Units'!$A$2:$D$33,4,FALSE),IF(AJ1345="Penethamate hydroiodide",0.63,IF(AJ1345="Benzylpenicillin Procaine /
 Benzathine Penicillin",0.61,IF(AJ1345="Benzathine Penicillin",0.61,IF(AJ1345="Procaine benzylpenicillin",0.61,IF(AJ1345=Prodrug!G1342,Prodrug!G1342,Prodrug!G1342))))))</f>
        <v/>
      </c>
      <c r="AW1345" s="239" t="str">
        <f>IFERROR((((Calculations!O1342*Calculations!G1342)/Calculations!E1342)*'Data Entry'!X1345),"")</f>
        <v/>
      </c>
      <c r="AX1345" s="235" t="str">
        <f>IFERROR(VLOOKUP(AJ1345,Lists!$P$2:$Q$182,2,0),"")</f>
        <v/>
      </c>
      <c r="AY1345" s="233" t="str">
        <f>IF(AO1345="UI",VLOOKUP(AM1345,'Convert Internation Units'!$A$2:$D$33,4,FALSE),IF(AM1345="Penethamate hydroiodide",0.63,IF(AM1345="Benzylpenicillin Procaine /
 Benzathine Penicillin",0.61,IF(AM1345="Benzathine Penicillin",0.61,IF(AM1345="Procaine benzylpenicillin",0.61,IF(AM1345=Prodrug!H1342,Prodrug!H1342,Prodrug!H1342))))))</f>
        <v/>
      </c>
      <c r="AZ1345" s="239" t="str">
        <f>IFERROR((((Calculations!S1342*Calculations!G1342)/Calculations!E1342)*'Data Entry'!X1345),"")</f>
        <v/>
      </c>
      <c r="BA1345" s="235" t="str">
        <f>IFERROR(VLOOKUP(AM1345,Lists!$P$2:$Q$182,2,0),"")</f>
        <v/>
      </c>
    </row>
    <row r="1346" spans="1:53" s="5" customFormat="1">
      <c r="A1346" s="6">
        <v>1340</v>
      </c>
      <c r="B1346" s="231"/>
      <c r="C1346" s="7"/>
      <c r="D1346" s="7"/>
      <c r="E1346" s="7"/>
      <c r="F1346" s="67"/>
      <c r="G1346" s="79"/>
      <c r="H1346" s="79"/>
      <c r="I1346" s="75"/>
      <c r="J1346" s="76"/>
      <c r="K1346" s="76"/>
      <c r="L1346" s="76"/>
      <c r="M1346" s="76"/>
      <c r="N1346" s="76"/>
      <c r="O1346" s="76"/>
      <c r="P1346" s="76"/>
      <c r="Q1346" s="76"/>
      <c r="R1346" s="76"/>
      <c r="S1346" s="76"/>
      <c r="T1346" s="76"/>
      <c r="U1346" s="76"/>
      <c r="V1346" s="76"/>
      <c r="W1346" s="80"/>
      <c r="X1346" s="69"/>
      <c r="Y1346" s="25"/>
      <c r="Z1346" s="25"/>
      <c r="AA1346" s="8"/>
      <c r="AB1346" s="28"/>
      <c r="AC1346" s="23"/>
      <c r="AD1346" s="8"/>
      <c r="AE1346" s="8"/>
      <c r="AF1346" s="25"/>
      <c r="AG1346" s="6"/>
      <c r="AH1346" s="23"/>
      <c r="AI1346" s="173"/>
      <c r="AJ1346" s="26"/>
      <c r="AK1346" s="23"/>
      <c r="AL1346" s="25"/>
      <c r="AM1346" s="6"/>
      <c r="AN1346" s="23"/>
      <c r="AO1346" s="247"/>
      <c r="AP1346" s="243" t="str">
        <f>IF(AD1346="UI",VLOOKUP(AB1346,'Convert Internation Units'!$A$2:$D$33,4,FALSE),IF(AB1346="Penethamate hydroiodide",0.63,IF(AB1346="Benzylpenicillin Procaine /
 Benzathine Penicillin",0.61,IF(AB1346="Benzathine Penicillin",0.61,IF(AB1346="Procaine benzylpenicillin",0.61,IF(AB1346=Prodrug!E1343,Prodrug!E1343,Prodrug!E1343))))))</f>
        <v/>
      </c>
      <c r="AQ1346" s="240" t="str">
        <f>IFERROR((((Calculations!C1343*Calculations!G1343)/Calculations!E1343)*'Data Entry'!X1346),"")</f>
        <v/>
      </c>
      <c r="AR1346" s="141" t="str">
        <f>IFERROR(VLOOKUP(AB1346,Lists!$P$2:$Q$182,2,0),"")</f>
        <v/>
      </c>
      <c r="AS1346" s="143" t="str">
        <f>IF(AI1346="UI",VLOOKUP(AG1346,'Convert Internation Units'!$A$2:$D$33,4,FALSE),IF(AG1346="Penethamate hydroiodide",0.63,IF(AG1346="Benzylpenicillin Procaine /
 Benzathine Penicillin",0.61,IF(AG1346="Benzathine Penicillin",0.61,IF(AG1346="Procaine benzylpenicillin",0.61,IF(AG1346=Prodrug!F1343,Prodrug!F1343,Prodrug!F1343))))))</f>
        <v/>
      </c>
      <c r="AT1346" s="240" t="str">
        <f>IFERROR((((Calculations!K1343*Calculations!G1343)/Calculations!E1343)*'Data Entry'!X1346),"")</f>
        <v/>
      </c>
      <c r="AU1346" s="146" t="str">
        <f>IFERROR(VLOOKUP(AG1346,Lists!$P$2:$Q$182,2,0),"")</f>
        <v/>
      </c>
      <c r="AV1346" s="143" t="str">
        <f>IF(AL1346="UI",VLOOKUP(AJ1346,'Convert Internation Units'!$A$2:$D$33,4,FALSE),IF(AJ1346="Penethamate hydroiodide",0.63,IF(AJ1346="Benzylpenicillin Procaine /
 Benzathine Penicillin",0.61,IF(AJ1346="Benzathine Penicillin",0.61,IF(AJ1346="Procaine benzylpenicillin",0.61,IF(AJ1346=Prodrug!G1343,Prodrug!G1343,Prodrug!G1343))))))</f>
        <v/>
      </c>
      <c r="AW1346" s="240" t="str">
        <f>IFERROR((((Calculations!O1343*Calculations!G1343)/Calculations!E1343)*'Data Entry'!X1346),"")</f>
        <v/>
      </c>
      <c r="AX1346" s="146" t="str">
        <f>IFERROR(VLOOKUP(AJ1346,Lists!$P$2:$Q$182,2,0),"")</f>
        <v/>
      </c>
      <c r="AY1346" s="143" t="str">
        <f>IF(AO1346="UI",VLOOKUP(AM1346,'Convert Internation Units'!$A$2:$D$33,4,FALSE),IF(AM1346="Penethamate hydroiodide",0.63,IF(AM1346="Benzylpenicillin Procaine /
 Benzathine Penicillin",0.61,IF(AM1346="Benzathine Penicillin",0.61,IF(AM1346="Procaine benzylpenicillin",0.61,IF(AM1346=Prodrug!H1343,Prodrug!H1343,Prodrug!H1343))))))</f>
        <v/>
      </c>
      <c r="AZ1346" s="240" t="str">
        <f>IFERROR((((Calculations!S1343*Calculations!G1343)/Calculations!E1343)*'Data Entry'!X1346),"")</f>
        <v/>
      </c>
      <c r="BA1346" s="146" t="str">
        <f>IFERROR(VLOOKUP(AM1346,Lists!$P$2:$Q$182,2,0),"")</f>
        <v/>
      </c>
    </row>
    <row r="1347" spans="1:53" s="5" customFormat="1">
      <c r="A1347" s="116">
        <v>1341</v>
      </c>
      <c r="B1347" s="232"/>
      <c r="C1347" s="105"/>
      <c r="D1347" s="105"/>
      <c r="E1347" s="105"/>
      <c r="F1347" s="106"/>
      <c r="G1347" s="107"/>
      <c r="H1347" s="107"/>
      <c r="I1347" s="108"/>
      <c r="J1347" s="110"/>
      <c r="K1347" s="110"/>
      <c r="L1347" s="110"/>
      <c r="M1347" s="110"/>
      <c r="N1347" s="110"/>
      <c r="O1347" s="110"/>
      <c r="P1347" s="110"/>
      <c r="Q1347" s="110"/>
      <c r="R1347" s="110"/>
      <c r="S1347" s="110"/>
      <c r="T1347" s="110"/>
      <c r="U1347" s="110"/>
      <c r="V1347" s="110"/>
      <c r="W1347" s="109"/>
      <c r="X1347" s="111"/>
      <c r="Y1347" s="112"/>
      <c r="Z1347" s="112"/>
      <c r="AA1347" s="113"/>
      <c r="AB1347" s="114"/>
      <c r="AC1347" s="115"/>
      <c r="AD1347" s="113"/>
      <c r="AE1347" s="113"/>
      <c r="AF1347" s="112"/>
      <c r="AG1347" s="116"/>
      <c r="AH1347" s="115"/>
      <c r="AI1347" s="174"/>
      <c r="AJ1347" s="104"/>
      <c r="AK1347" s="115"/>
      <c r="AL1347" s="112"/>
      <c r="AM1347" s="116"/>
      <c r="AN1347" s="115"/>
      <c r="AO1347" s="248"/>
      <c r="AP1347" s="242" t="str">
        <f>IF(AD1347="UI",VLOOKUP(AB1347,'Convert Internation Units'!$A$2:$D$33,4,FALSE),IF(AB1347="Penethamate hydroiodide",0.63,IF(AB1347="Benzylpenicillin Procaine /
 Benzathine Penicillin",0.61,IF(AB1347="Benzathine Penicillin",0.61,IF(AB1347="Procaine benzylpenicillin",0.61,IF(AB1347=Prodrug!E1344,Prodrug!E1344,Prodrug!E1344))))))</f>
        <v/>
      </c>
      <c r="AQ1347" s="239" t="str">
        <f>IFERROR((((Calculations!C1344*Calculations!G1344)/Calculations!E1344)*'Data Entry'!X1347),"")</f>
        <v/>
      </c>
      <c r="AR1347" s="234" t="str">
        <f>IFERROR(VLOOKUP(AB1347,Lists!$P$2:$Q$182,2,0),"")</f>
        <v/>
      </c>
      <c r="AS1347" s="233" t="str">
        <f>IF(AI1347="UI",VLOOKUP(AG1347,'Convert Internation Units'!$A$2:$D$33,4,FALSE),IF(AG1347="Penethamate hydroiodide",0.63,IF(AG1347="Benzylpenicillin Procaine /
 Benzathine Penicillin",0.61,IF(AG1347="Benzathine Penicillin",0.61,IF(AG1347="Procaine benzylpenicillin",0.61,IF(AG1347=Prodrug!F1344,Prodrug!F1344,Prodrug!F1344))))))</f>
        <v/>
      </c>
      <c r="AT1347" s="239" t="str">
        <f>IFERROR((((Calculations!K1344*Calculations!G1344)/Calculations!E1344)*'Data Entry'!X1347),"")</f>
        <v/>
      </c>
      <c r="AU1347" s="235" t="str">
        <f>IFERROR(VLOOKUP(AG1347,Lists!$P$2:$Q$182,2,0),"")</f>
        <v/>
      </c>
      <c r="AV1347" s="233" t="str">
        <f>IF(AL1347="UI",VLOOKUP(AJ1347,'Convert Internation Units'!$A$2:$D$33,4,FALSE),IF(AJ1347="Penethamate hydroiodide",0.63,IF(AJ1347="Benzylpenicillin Procaine /
 Benzathine Penicillin",0.61,IF(AJ1347="Benzathine Penicillin",0.61,IF(AJ1347="Procaine benzylpenicillin",0.61,IF(AJ1347=Prodrug!G1344,Prodrug!G1344,Prodrug!G1344))))))</f>
        <v/>
      </c>
      <c r="AW1347" s="239" t="str">
        <f>IFERROR((((Calculations!O1344*Calculations!G1344)/Calculations!E1344)*'Data Entry'!X1347),"")</f>
        <v/>
      </c>
      <c r="AX1347" s="235" t="str">
        <f>IFERROR(VLOOKUP(AJ1347,Lists!$P$2:$Q$182,2,0),"")</f>
        <v/>
      </c>
      <c r="AY1347" s="233" t="str">
        <f>IF(AO1347="UI",VLOOKUP(AM1347,'Convert Internation Units'!$A$2:$D$33,4,FALSE),IF(AM1347="Penethamate hydroiodide",0.63,IF(AM1347="Benzylpenicillin Procaine /
 Benzathine Penicillin",0.61,IF(AM1347="Benzathine Penicillin",0.61,IF(AM1347="Procaine benzylpenicillin",0.61,IF(AM1347=Prodrug!H1344,Prodrug!H1344,Prodrug!H1344))))))</f>
        <v/>
      </c>
      <c r="AZ1347" s="239" t="str">
        <f>IFERROR((((Calculations!S1344*Calculations!G1344)/Calculations!E1344)*'Data Entry'!X1347),"")</f>
        <v/>
      </c>
      <c r="BA1347" s="235" t="str">
        <f>IFERROR(VLOOKUP(AM1347,Lists!$P$2:$Q$182,2,0),"")</f>
        <v/>
      </c>
    </row>
    <row r="1348" spans="1:53" s="5" customFormat="1">
      <c r="A1348" s="6">
        <v>1342</v>
      </c>
      <c r="B1348" s="231"/>
      <c r="C1348" s="7"/>
      <c r="D1348" s="7"/>
      <c r="E1348" s="7"/>
      <c r="F1348" s="67"/>
      <c r="G1348" s="79"/>
      <c r="H1348" s="79"/>
      <c r="I1348" s="75"/>
      <c r="J1348" s="76"/>
      <c r="K1348" s="76"/>
      <c r="L1348" s="76"/>
      <c r="M1348" s="76"/>
      <c r="N1348" s="76"/>
      <c r="O1348" s="76"/>
      <c r="P1348" s="76"/>
      <c r="Q1348" s="76"/>
      <c r="R1348" s="76"/>
      <c r="S1348" s="76"/>
      <c r="T1348" s="76"/>
      <c r="U1348" s="76"/>
      <c r="V1348" s="76"/>
      <c r="W1348" s="80"/>
      <c r="X1348" s="69"/>
      <c r="Y1348" s="25"/>
      <c r="Z1348" s="25"/>
      <c r="AA1348" s="8"/>
      <c r="AB1348" s="28"/>
      <c r="AC1348" s="23"/>
      <c r="AD1348" s="8"/>
      <c r="AE1348" s="8"/>
      <c r="AF1348" s="25"/>
      <c r="AG1348" s="6"/>
      <c r="AH1348" s="23"/>
      <c r="AI1348" s="173"/>
      <c r="AJ1348" s="26"/>
      <c r="AK1348" s="23"/>
      <c r="AL1348" s="25"/>
      <c r="AM1348" s="6"/>
      <c r="AN1348" s="23"/>
      <c r="AO1348" s="247"/>
      <c r="AP1348" s="243" t="str">
        <f>IF(AD1348="UI",VLOOKUP(AB1348,'Convert Internation Units'!$A$2:$D$33,4,FALSE),IF(AB1348="Penethamate hydroiodide",0.63,IF(AB1348="Benzylpenicillin Procaine /
 Benzathine Penicillin",0.61,IF(AB1348="Benzathine Penicillin",0.61,IF(AB1348="Procaine benzylpenicillin",0.61,IF(AB1348=Prodrug!E1345,Prodrug!E1345,Prodrug!E1345))))))</f>
        <v/>
      </c>
      <c r="AQ1348" s="240" t="str">
        <f>IFERROR((((Calculations!C1345*Calculations!G1345)/Calculations!E1345)*'Data Entry'!X1348),"")</f>
        <v/>
      </c>
      <c r="AR1348" s="141" t="str">
        <f>IFERROR(VLOOKUP(AB1348,Lists!$P$2:$Q$182,2,0),"")</f>
        <v/>
      </c>
      <c r="AS1348" s="143" t="str">
        <f>IF(AI1348="UI",VLOOKUP(AG1348,'Convert Internation Units'!$A$2:$D$33,4,FALSE),IF(AG1348="Penethamate hydroiodide",0.63,IF(AG1348="Benzylpenicillin Procaine /
 Benzathine Penicillin",0.61,IF(AG1348="Benzathine Penicillin",0.61,IF(AG1348="Procaine benzylpenicillin",0.61,IF(AG1348=Prodrug!F1345,Prodrug!F1345,Prodrug!F1345))))))</f>
        <v/>
      </c>
      <c r="AT1348" s="240" t="str">
        <f>IFERROR((((Calculations!K1345*Calculations!G1345)/Calculations!E1345)*'Data Entry'!X1348),"")</f>
        <v/>
      </c>
      <c r="AU1348" s="146" t="str">
        <f>IFERROR(VLOOKUP(AG1348,Lists!$P$2:$Q$182,2,0),"")</f>
        <v/>
      </c>
      <c r="AV1348" s="143" t="str">
        <f>IF(AL1348="UI",VLOOKUP(AJ1348,'Convert Internation Units'!$A$2:$D$33,4,FALSE),IF(AJ1348="Penethamate hydroiodide",0.63,IF(AJ1348="Benzylpenicillin Procaine /
 Benzathine Penicillin",0.61,IF(AJ1348="Benzathine Penicillin",0.61,IF(AJ1348="Procaine benzylpenicillin",0.61,IF(AJ1348=Prodrug!G1345,Prodrug!G1345,Prodrug!G1345))))))</f>
        <v/>
      </c>
      <c r="AW1348" s="240" t="str">
        <f>IFERROR((((Calculations!O1345*Calculations!G1345)/Calculations!E1345)*'Data Entry'!X1348),"")</f>
        <v/>
      </c>
      <c r="AX1348" s="146" t="str">
        <f>IFERROR(VLOOKUP(AJ1348,Lists!$P$2:$Q$182,2,0),"")</f>
        <v/>
      </c>
      <c r="AY1348" s="143" t="str">
        <f>IF(AO1348="UI",VLOOKUP(AM1348,'Convert Internation Units'!$A$2:$D$33,4,FALSE),IF(AM1348="Penethamate hydroiodide",0.63,IF(AM1348="Benzylpenicillin Procaine /
 Benzathine Penicillin",0.61,IF(AM1348="Benzathine Penicillin",0.61,IF(AM1348="Procaine benzylpenicillin",0.61,IF(AM1348=Prodrug!H1345,Prodrug!H1345,Prodrug!H1345))))))</f>
        <v/>
      </c>
      <c r="AZ1348" s="240" t="str">
        <f>IFERROR((((Calculations!S1345*Calculations!G1345)/Calculations!E1345)*'Data Entry'!X1348),"")</f>
        <v/>
      </c>
      <c r="BA1348" s="146" t="str">
        <f>IFERROR(VLOOKUP(AM1348,Lists!$P$2:$Q$182,2,0),"")</f>
        <v/>
      </c>
    </row>
    <row r="1349" spans="1:53" s="5" customFormat="1">
      <c r="A1349" s="116">
        <v>1343</v>
      </c>
      <c r="B1349" s="232"/>
      <c r="C1349" s="105"/>
      <c r="D1349" s="105"/>
      <c r="E1349" s="105"/>
      <c r="F1349" s="106"/>
      <c r="G1349" s="107"/>
      <c r="H1349" s="107"/>
      <c r="I1349" s="108"/>
      <c r="J1349" s="110"/>
      <c r="K1349" s="110"/>
      <c r="L1349" s="110"/>
      <c r="M1349" s="110"/>
      <c r="N1349" s="110"/>
      <c r="O1349" s="110"/>
      <c r="P1349" s="110"/>
      <c r="Q1349" s="110"/>
      <c r="R1349" s="110"/>
      <c r="S1349" s="110"/>
      <c r="T1349" s="110"/>
      <c r="U1349" s="110"/>
      <c r="V1349" s="110"/>
      <c r="W1349" s="109"/>
      <c r="X1349" s="111"/>
      <c r="Y1349" s="112"/>
      <c r="Z1349" s="112"/>
      <c r="AA1349" s="113"/>
      <c r="AB1349" s="114"/>
      <c r="AC1349" s="115"/>
      <c r="AD1349" s="113"/>
      <c r="AE1349" s="113"/>
      <c r="AF1349" s="112"/>
      <c r="AG1349" s="116"/>
      <c r="AH1349" s="115"/>
      <c r="AI1349" s="174"/>
      <c r="AJ1349" s="104"/>
      <c r="AK1349" s="115"/>
      <c r="AL1349" s="112"/>
      <c r="AM1349" s="116"/>
      <c r="AN1349" s="115"/>
      <c r="AO1349" s="248"/>
      <c r="AP1349" s="242" t="str">
        <f>IF(AD1349="UI",VLOOKUP(AB1349,'Convert Internation Units'!$A$2:$D$33,4,FALSE),IF(AB1349="Penethamate hydroiodide",0.63,IF(AB1349="Benzylpenicillin Procaine /
 Benzathine Penicillin",0.61,IF(AB1349="Benzathine Penicillin",0.61,IF(AB1349="Procaine benzylpenicillin",0.61,IF(AB1349=Prodrug!E1346,Prodrug!E1346,Prodrug!E1346))))))</f>
        <v/>
      </c>
      <c r="AQ1349" s="239" t="str">
        <f>IFERROR((((Calculations!C1346*Calculations!G1346)/Calculations!E1346)*'Data Entry'!X1349),"")</f>
        <v/>
      </c>
      <c r="AR1349" s="234" t="str">
        <f>IFERROR(VLOOKUP(AB1349,Lists!$P$2:$Q$182,2,0),"")</f>
        <v/>
      </c>
      <c r="AS1349" s="233" t="str">
        <f>IF(AI1349="UI",VLOOKUP(AG1349,'Convert Internation Units'!$A$2:$D$33,4,FALSE),IF(AG1349="Penethamate hydroiodide",0.63,IF(AG1349="Benzylpenicillin Procaine /
 Benzathine Penicillin",0.61,IF(AG1349="Benzathine Penicillin",0.61,IF(AG1349="Procaine benzylpenicillin",0.61,IF(AG1349=Prodrug!F1346,Prodrug!F1346,Prodrug!F1346))))))</f>
        <v/>
      </c>
      <c r="AT1349" s="239" t="str">
        <f>IFERROR((((Calculations!K1346*Calculations!G1346)/Calculations!E1346)*'Data Entry'!X1349),"")</f>
        <v/>
      </c>
      <c r="AU1349" s="235" t="str">
        <f>IFERROR(VLOOKUP(AG1349,Lists!$P$2:$Q$182,2,0),"")</f>
        <v/>
      </c>
      <c r="AV1349" s="233" t="str">
        <f>IF(AL1349="UI",VLOOKUP(AJ1349,'Convert Internation Units'!$A$2:$D$33,4,FALSE),IF(AJ1349="Penethamate hydroiodide",0.63,IF(AJ1349="Benzylpenicillin Procaine /
 Benzathine Penicillin",0.61,IF(AJ1349="Benzathine Penicillin",0.61,IF(AJ1349="Procaine benzylpenicillin",0.61,IF(AJ1349=Prodrug!G1346,Prodrug!G1346,Prodrug!G1346))))))</f>
        <v/>
      </c>
      <c r="AW1349" s="239" t="str">
        <f>IFERROR((((Calculations!O1346*Calculations!G1346)/Calculations!E1346)*'Data Entry'!X1349),"")</f>
        <v/>
      </c>
      <c r="AX1349" s="235" t="str">
        <f>IFERROR(VLOOKUP(AJ1349,Lists!$P$2:$Q$182,2,0),"")</f>
        <v/>
      </c>
      <c r="AY1349" s="233" t="str">
        <f>IF(AO1349="UI",VLOOKUP(AM1349,'Convert Internation Units'!$A$2:$D$33,4,FALSE),IF(AM1349="Penethamate hydroiodide",0.63,IF(AM1349="Benzylpenicillin Procaine /
 Benzathine Penicillin",0.61,IF(AM1349="Benzathine Penicillin",0.61,IF(AM1349="Procaine benzylpenicillin",0.61,IF(AM1349=Prodrug!H1346,Prodrug!H1346,Prodrug!H1346))))))</f>
        <v/>
      </c>
      <c r="AZ1349" s="239" t="str">
        <f>IFERROR((((Calculations!S1346*Calculations!G1346)/Calculations!E1346)*'Data Entry'!X1349),"")</f>
        <v/>
      </c>
      <c r="BA1349" s="235" t="str">
        <f>IFERROR(VLOOKUP(AM1349,Lists!$P$2:$Q$182,2,0),"")</f>
        <v/>
      </c>
    </row>
    <row r="1350" spans="1:53" s="5" customFormat="1">
      <c r="A1350" s="6">
        <v>1344</v>
      </c>
      <c r="B1350" s="231"/>
      <c r="C1350" s="7"/>
      <c r="D1350" s="7"/>
      <c r="E1350" s="7"/>
      <c r="F1350" s="67"/>
      <c r="G1350" s="79"/>
      <c r="H1350" s="79"/>
      <c r="I1350" s="75"/>
      <c r="J1350" s="76"/>
      <c r="K1350" s="76"/>
      <c r="L1350" s="76"/>
      <c r="M1350" s="76"/>
      <c r="N1350" s="76"/>
      <c r="O1350" s="76"/>
      <c r="P1350" s="76"/>
      <c r="Q1350" s="76"/>
      <c r="R1350" s="76"/>
      <c r="S1350" s="76"/>
      <c r="T1350" s="76"/>
      <c r="U1350" s="76"/>
      <c r="V1350" s="76"/>
      <c r="W1350" s="80"/>
      <c r="X1350" s="69"/>
      <c r="Y1350" s="25"/>
      <c r="Z1350" s="25"/>
      <c r="AA1350" s="8"/>
      <c r="AB1350" s="28"/>
      <c r="AC1350" s="23"/>
      <c r="AD1350" s="8"/>
      <c r="AE1350" s="8"/>
      <c r="AF1350" s="25"/>
      <c r="AG1350" s="6"/>
      <c r="AH1350" s="23"/>
      <c r="AI1350" s="173"/>
      <c r="AJ1350" s="26"/>
      <c r="AK1350" s="23"/>
      <c r="AL1350" s="25"/>
      <c r="AM1350" s="6"/>
      <c r="AN1350" s="23"/>
      <c r="AO1350" s="247"/>
      <c r="AP1350" s="243" t="str">
        <f>IF(AD1350="UI",VLOOKUP(AB1350,'Convert Internation Units'!$A$2:$D$33,4,FALSE),IF(AB1350="Penethamate hydroiodide",0.63,IF(AB1350="Benzylpenicillin Procaine /
 Benzathine Penicillin",0.61,IF(AB1350="Benzathine Penicillin",0.61,IF(AB1350="Procaine benzylpenicillin",0.61,IF(AB1350=Prodrug!E1347,Prodrug!E1347,Prodrug!E1347))))))</f>
        <v/>
      </c>
      <c r="AQ1350" s="240" t="str">
        <f>IFERROR((((Calculations!C1347*Calculations!G1347)/Calculations!E1347)*'Data Entry'!X1350),"")</f>
        <v/>
      </c>
      <c r="AR1350" s="141" t="str">
        <f>IFERROR(VLOOKUP(AB1350,Lists!$P$2:$Q$182,2,0),"")</f>
        <v/>
      </c>
      <c r="AS1350" s="143" t="str">
        <f>IF(AI1350="UI",VLOOKUP(AG1350,'Convert Internation Units'!$A$2:$D$33,4,FALSE),IF(AG1350="Penethamate hydroiodide",0.63,IF(AG1350="Benzylpenicillin Procaine /
 Benzathine Penicillin",0.61,IF(AG1350="Benzathine Penicillin",0.61,IF(AG1350="Procaine benzylpenicillin",0.61,IF(AG1350=Prodrug!F1347,Prodrug!F1347,Prodrug!F1347))))))</f>
        <v/>
      </c>
      <c r="AT1350" s="240" t="str">
        <f>IFERROR((((Calculations!K1347*Calculations!G1347)/Calculations!E1347)*'Data Entry'!X1350),"")</f>
        <v/>
      </c>
      <c r="AU1350" s="146" t="str">
        <f>IFERROR(VLOOKUP(AG1350,Lists!$P$2:$Q$182,2,0),"")</f>
        <v/>
      </c>
      <c r="AV1350" s="143" t="str">
        <f>IF(AL1350="UI",VLOOKUP(AJ1350,'Convert Internation Units'!$A$2:$D$33,4,FALSE),IF(AJ1350="Penethamate hydroiodide",0.63,IF(AJ1350="Benzylpenicillin Procaine /
 Benzathine Penicillin",0.61,IF(AJ1350="Benzathine Penicillin",0.61,IF(AJ1350="Procaine benzylpenicillin",0.61,IF(AJ1350=Prodrug!G1347,Prodrug!G1347,Prodrug!G1347))))))</f>
        <v/>
      </c>
      <c r="AW1350" s="240" t="str">
        <f>IFERROR((((Calculations!O1347*Calculations!G1347)/Calculations!E1347)*'Data Entry'!X1350),"")</f>
        <v/>
      </c>
      <c r="AX1350" s="146" t="str">
        <f>IFERROR(VLOOKUP(AJ1350,Lists!$P$2:$Q$182,2,0),"")</f>
        <v/>
      </c>
      <c r="AY1350" s="143" t="str">
        <f>IF(AO1350="UI",VLOOKUP(AM1350,'Convert Internation Units'!$A$2:$D$33,4,FALSE),IF(AM1350="Penethamate hydroiodide",0.63,IF(AM1350="Benzylpenicillin Procaine /
 Benzathine Penicillin",0.61,IF(AM1350="Benzathine Penicillin",0.61,IF(AM1350="Procaine benzylpenicillin",0.61,IF(AM1350=Prodrug!H1347,Prodrug!H1347,Prodrug!H1347))))))</f>
        <v/>
      </c>
      <c r="AZ1350" s="240" t="str">
        <f>IFERROR((((Calculations!S1347*Calculations!G1347)/Calculations!E1347)*'Data Entry'!X1350),"")</f>
        <v/>
      </c>
      <c r="BA1350" s="146" t="str">
        <f>IFERROR(VLOOKUP(AM1350,Lists!$P$2:$Q$182,2,0),"")</f>
        <v/>
      </c>
    </row>
    <row r="1351" spans="1:53" s="5" customFormat="1">
      <c r="A1351" s="116">
        <v>1345</v>
      </c>
      <c r="B1351" s="232"/>
      <c r="C1351" s="105"/>
      <c r="D1351" s="105"/>
      <c r="E1351" s="105"/>
      <c r="F1351" s="106"/>
      <c r="G1351" s="107"/>
      <c r="H1351" s="107"/>
      <c r="I1351" s="108"/>
      <c r="J1351" s="110"/>
      <c r="K1351" s="110"/>
      <c r="L1351" s="110"/>
      <c r="M1351" s="110"/>
      <c r="N1351" s="110"/>
      <c r="O1351" s="110"/>
      <c r="P1351" s="110"/>
      <c r="Q1351" s="110"/>
      <c r="R1351" s="110"/>
      <c r="S1351" s="110"/>
      <c r="T1351" s="110"/>
      <c r="U1351" s="110"/>
      <c r="V1351" s="110"/>
      <c r="W1351" s="109"/>
      <c r="X1351" s="111"/>
      <c r="Y1351" s="112"/>
      <c r="Z1351" s="112"/>
      <c r="AA1351" s="113"/>
      <c r="AB1351" s="114"/>
      <c r="AC1351" s="115"/>
      <c r="AD1351" s="113"/>
      <c r="AE1351" s="113"/>
      <c r="AF1351" s="112"/>
      <c r="AG1351" s="116"/>
      <c r="AH1351" s="115"/>
      <c r="AI1351" s="174"/>
      <c r="AJ1351" s="104"/>
      <c r="AK1351" s="115"/>
      <c r="AL1351" s="112"/>
      <c r="AM1351" s="116"/>
      <c r="AN1351" s="115"/>
      <c r="AO1351" s="248"/>
      <c r="AP1351" s="242" t="str">
        <f>IF(AD1351="UI",VLOOKUP(AB1351,'Convert Internation Units'!$A$2:$D$33,4,FALSE),IF(AB1351="Penethamate hydroiodide",0.63,IF(AB1351="Benzylpenicillin Procaine /
 Benzathine Penicillin",0.61,IF(AB1351="Benzathine Penicillin",0.61,IF(AB1351="Procaine benzylpenicillin",0.61,IF(AB1351=Prodrug!E1348,Prodrug!E1348,Prodrug!E1348))))))</f>
        <v/>
      </c>
      <c r="AQ1351" s="239" t="str">
        <f>IFERROR((((Calculations!C1348*Calculations!G1348)/Calculations!E1348)*'Data Entry'!X1351),"")</f>
        <v/>
      </c>
      <c r="AR1351" s="234" t="str">
        <f>IFERROR(VLOOKUP(AB1351,Lists!$P$2:$Q$182,2,0),"")</f>
        <v/>
      </c>
      <c r="AS1351" s="233" t="str">
        <f>IF(AI1351="UI",VLOOKUP(AG1351,'Convert Internation Units'!$A$2:$D$33,4,FALSE),IF(AG1351="Penethamate hydroiodide",0.63,IF(AG1351="Benzylpenicillin Procaine /
 Benzathine Penicillin",0.61,IF(AG1351="Benzathine Penicillin",0.61,IF(AG1351="Procaine benzylpenicillin",0.61,IF(AG1351=Prodrug!F1348,Prodrug!F1348,Prodrug!F1348))))))</f>
        <v/>
      </c>
      <c r="AT1351" s="239" t="str">
        <f>IFERROR((((Calculations!K1348*Calculations!G1348)/Calculations!E1348)*'Data Entry'!X1351),"")</f>
        <v/>
      </c>
      <c r="AU1351" s="235" t="str">
        <f>IFERROR(VLOOKUP(AG1351,Lists!$P$2:$Q$182,2,0),"")</f>
        <v/>
      </c>
      <c r="AV1351" s="233" t="str">
        <f>IF(AL1351="UI",VLOOKUP(AJ1351,'Convert Internation Units'!$A$2:$D$33,4,FALSE),IF(AJ1351="Penethamate hydroiodide",0.63,IF(AJ1351="Benzylpenicillin Procaine /
 Benzathine Penicillin",0.61,IF(AJ1351="Benzathine Penicillin",0.61,IF(AJ1351="Procaine benzylpenicillin",0.61,IF(AJ1351=Prodrug!G1348,Prodrug!G1348,Prodrug!G1348))))))</f>
        <v/>
      </c>
      <c r="AW1351" s="239" t="str">
        <f>IFERROR((((Calculations!O1348*Calculations!G1348)/Calculations!E1348)*'Data Entry'!X1351),"")</f>
        <v/>
      </c>
      <c r="AX1351" s="235" t="str">
        <f>IFERROR(VLOOKUP(AJ1351,Lists!$P$2:$Q$182,2,0),"")</f>
        <v/>
      </c>
      <c r="AY1351" s="233" t="str">
        <f>IF(AO1351="UI",VLOOKUP(AM1351,'Convert Internation Units'!$A$2:$D$33,4,FALSE),IF(AM1351="Penethamate hydroiodide",0.63,IF(AM1351="Benzylpenicillin Procaine /
 Benzathine Penicillin",0.61,IF(AM1351="Benzathine Penicillin",0.61,IF(AM1351="Procaine benzylpenicillin",0.61,IF(AM1351=Prodrug!H1348,Prodrug!H1348,Prodrug!H1348))))))</f>
        <v/>
      </c>
      <c r="AZ1351" s="239" t="str">
        <f>IFERROR((((Calculations!S1348*Calculations!G1348)/Calculations!E1348)*'Data Entry'!X1351),"")</f>
        <v/>
      </c>
      <c r="BA1351" s="235" t="str">
        <f>IFERROR(VLOOKUP(AM1351,Lists!$P$2:$Q$182,2,0),"")</f>
        <v/>
      </c>
    </row>
    <row r="1352" spans="1:53" s="5" customFormat="1">
      <c r="A1352" s="6">
        <v>1346</v>
      </c>
      <c r="B1352" s="231"/>
      <c r="C1352" s="7"/>
      <c r="D1352" s="7"/>
      <c r="E1352" s="7"/>
      <c r="F1352" s="67"/>
      <c r="G1352" s="79"/>
      <c r="H1352" s="79"/>
      <c r="I1352" s="75"/>
      <c r="J1352" s="76"/>
      <c r="K1352" s="76"/>
      <c r="L1352" s="76"/>
      <c r="M1352" s="76"/>
      <c r="N1352" s="76"/>
      <c r="O1352" s="76"/>
      <c r="P1352" s="76"/>
      <c r="Q1352" s="76"/>
      <c r="R1352" s="76"/>
      <c r="S1352" s="76"/>
      <c r="T1352" s="76"/>
      <c r="U1352" s="76"/>
      <c r="V1352" s="76"/>
      <c r="W1352" s="80"/>
      <c r="X1352" s="69"/>
      <c r="Y1352" s="25"/>
      <c r="Z1352" s="25"/>
      <c r="AA1352" s="8"/>
      <c r="AB1352" s="28"/>
      <c r="AC1352" s="23"/>
      <c r="AD1352" s="8"/>
      <c r="AE1352" s="8"/>
      <c r="AF1352" s="25"/>
      <c r="AG1352" s="6"/>
      <c r="AH1352" s="23"/>
      <c r="AI1352" s="173"/>
      <c r="AJ1352" s="26"/>
      <c r="AK1352" s="23"/>
      <c r="AL1352" s="25"/>
      <c r="AM1352" s="6"/>
      <c r="AN1352" s="23"/>
      <c r="AO1352" s="247"/>
      <c r="AP1352" s="243" t="str">
        <f>IF(AD1352="UI",VLOOKUP(AB1352,'Convert Internation Units'!$A$2:$D$33,4,FALSE),IF(AB1352="Penethamate hydroiodide",0.63,IF(AB1352="Benzylpenicillin Procaine /
 Benzathine Penicillin",0.61,IF(AB1352="Benzathine Penicillin",0.61,IF(AB1352="Procaine benzylpenicillin",0.61,IF(AB1352=Prodrug!E1349,Prodrug!E1349,Prodrug!E1349))))))</f>
        <v/>
      </c>
      <c r="AQ1352" s="240" t="str">
        <f>IFERROR((((Calculations!C1349*Calculations!G1349)/Calculations!E1349)*'Data Entry'!X1352),"")</f>
        <v/>
      </c>
      <c r="AR1352" s="141" t="str">
        <f>IFERROR(VLOOKUP(AB1352,Lists!$P$2:$Q$182,2,0),"")</f>
        <v/>
      </c>
      <c r="AS1352" s="143" t="str">
        <f>IF(AI1352="UI",VLOOKUP(AG1352,'Convert Internation Units'!$A$2:$D$33,4,FALSE),IF(AG1352="Penethamate hydroiodide",0.63,IF(AG1352="Benzylpenicillin Procaine /
 Benzathine Penicillin",0.61,IF(AG1352="Benzathine Penicillin",0.61,IF(AG1352="Procaine benzylpenicillin",0.61,IF(AG1352=Prodrug!F1349,Prodrug!F1349,Prodrug!F1349))))))</f>
        <v/>
      </c>
      <c r="AT1352" s="240" t="str">
        <f>IFERROR((((Calculations!K1349*Calculations!G1349)/Calculations!E1349)*'Data Entry'!X1352),"")</f>
        <v/>
      </c>
      <c r="AU1352" s="146" t="str">
        <f>IFERROR(VLOOKUP(AG1352,Lists!$P$2:$Q$182,2,0),"")</f>
        <v/>
      </c>
      <c r="AV1352" s="143" t="str">
        <f>IF(AL1352="UI",VLOOKUP(AJ1352,'Convert Internation Units'!$A$2:$D$33,4,FALSE),IF(AJ1352="Penethamate hydroiodide",0.63,IF(AJ1352="Benzylpenicillin Procaine /
 Benzathine Penicillin",0.61,IF(AJ1352="Benzathine Penicillin",0.61,IF(AJ1352="Procaine benzylpenicillin",0.61,IF(AJ1352=Prodrug!G1349,Prodrug!G1349,Prodrug!G1349))))))</f>
        <v/>
      </c>
      <c r="AW1352" s="240" t="str">
        <f>IFERROR((((Calculations!O1349*Calculations!G1349)/Calculations!E1349)*'Data Entry'!X1352),"")</f>
        <v/>
      </c>
      <c r="AX1352" s="146" t="str">
        <f>IFERROR(VLOOKUP(AJ1352,Lists!$P$2:$Q$182,2,0),"")</f>
        <v/>
      </c>
      <c r="AY1352" s="143" t="str">
        <f>IF(AO1352="UI",VLOOKUP(AM1352,'Convert Internation Units'!$A$2:$D$33,4,FALSE),IF(AM1352="Penethamate hydroiodide",0.63,IF(AM1352="Benzylpenicillin Procaine /
 Benzathine Penicillin",0.61,IF(AM1352="Benzathine Penicillin",0.61,IF(AM1352="Procaine benzylpenicillin",0.61,IF(AM1352=Prodrug!H1349,Prodrug!H1349,Prodrug!H1349))))))</f>
        <v/>
      </c>
      <c r="AZ1352" s="240" t="str">
        <f>IFERROR((((Calculations!S1349*Calculations!G1349)/Calculations!E1349)*'Data Entry'!X1352),"")</f>
        <v/>
      </c>
      <c r="BA1352" s="146" t="str">
        <f>IFERROR(VLOOKUP(AM1352,Lists!$P$2:$Q$182,2,0),"")</f>
        <v/>
      </c>
    </row>
    <row r="1353" spans="1:53" s="5" customFormat="1">
      <c r="A1353" s="116">
        <v>1347</v>
      </c>
      <c r="B1353" s="232"/>
      <c r="C1353" s="105"/>
      <c r="D1353" s="105"/>
      <c r="E1353" s="105"/>
      <c r="F1353" s="106"/>
      <c r="G1353" s="107"/>
      <c r="H1353" s="107"/>
      <c r="I1353" s="108"/>
      <c r="J1353" s="110"/>
      <c r="K1353" s="110"/>
      <c r="L1353" s="110"/>
      <c r="M1353" s="110"/>
      <c r="N1353" s="110"/>
      <c r="O1353" s="110"/>
      <c r="P1353" s="110"/>
      <c r="Q1353" s="110"/>
      <c r="R1353" s="110"/>
      <c r="S1353" s="110"/>
      <c r="T1353" s="110"/>
      <c r="U1353" s="110"/>
      <c r="V1353" s="110"/>
      <c r="W1353" s="109"/>
      <c r="X1353" s="111"/>
      <c r="Y1353" s="112"/>
      <c r="Z1353" s="112"/>
      <c r="AA1353" s="113"/>
      <c r="AB1353" s="114"/>
      <c r="AC1353" s="115"/>
      <c r="AD1353" s="113"/>
      <c r="AE1353" s="113"/>
      <c r="AF1353" s="112"/>
      <c r="AG1353" s="116"/>
      <c r="AH1353" s="115"/>
      <c r="AI1353" s="174"/>
      <c r="AJ1353" s="104"/>
      <c r="AK1353" s="115"/>
      <c r="AL1353" s="112"/>
      <c r="AM1353" s="116"/>
      <c r="AN1353" s="115"/>
      <c r="AO1353" s="248"/>
      <c r="AP1353" s="242" t="str">
        <f>IF(AD1353="UI",VLOOKUP(AB1353,'Convert Internation Units'!$A$2:$D$33,4,FALSE),IF(AB1353="Penethamate hydroiodide",0.63,IF(AB1353="Benzylpenicillin Procaine /
 Benzathine Penicillin",0.61,IF(AB1353="Benzathine Penicillin",0.61,IF(AB1353="Procaine benzylpenicillin",0.61,IF(AB1353=Prodrug!E1350,Prodrug!E1350,Prodrug!E1350))))))</f>
        <v/>
      </c>
      <c r="AQ1353" s="239" t="str">
        <f>IFERROR((((Calculations!C1350*Calculations!G1350)/Calculations!E1350)*'Data Entry'!X1353),"")</f>
        <v/>
      </c>
      <c r="AR1353" s="234" t="str">
        <f>IFERROR(VLOOKUP(AB1353,Lists!$P$2:$Q$182,2,0),"")</f>
        <v/>
      </c>
      <c r="AS1353" s="233" t="str">
        <f>IF(AI1353="UI",VLOOKUP(AG1353,'Convert Internation Units'!$A$2:$D$33,4,FALSE),IF(AG1353="Penethamate hydroiodide",0.63,IF(AG1353="Benzylpenicillin Procaine /
 Benzathine Penicillin",0.61,IF(AG1353="Benzathine Penicillin",0.61,IF(AG1353="Procaine benzylpenicillin",0.61,IF(AG1353=Prodrug!F1350,Prodrug!F1350,Prodrug!F1350))))))</f>
        <v/>
      </c>
      <c r="AT1353" s="239" t="str">
        <f>IFERROR((((Calculations!K1350*Calculations!G1350)/Calculations!E1350)*'Data Entry'!X1353),"")</f>
        <v/>
      </c>
      <c r="AU1353" s="235" t="str">
        <f>IFERROR(VLOOKUP(AG1353,Lists!$P$2:$Q$182,2,0),"")</f>
        <v/>
      </c>
      <c r="AV1353" s="233" t="str">
        <f>IF(AL1353="UI",VLOOKUP(AJ1353,'Convert Internation Units'!$A$2:$D$33,4,FALSE),IF(AJ1353="Penethamate hydroiodide",0.63,IF(AJ1353="Benzylpenicillin Procaine /
 Benzathine Penicillin",0.61,IF(AJ1353="Benzathine Penicillin",0.61,IF(AJ1353="Procaine benzylpenicillin",0.61,IF(AJ1353=Prodrug!G1350,Prodrug!G1350,Prodrug!G1350))))))</f>
        <v/>
      </c>
      <c r="AW1353" s="239" t="str">
        <f>IFERROR((((Calculations!O1350*Calculations!G1350)/Calculations!E1350)*'Data Entry'!X1353),"")</f>
        <v/>
      </c>
      <c r="AX1353" s="235" t="str">
        <f>IFERROR(VLOOKUP(AJ1353,Lists!$P$2:$Q$182,2,0),"")</f>
        <v/>
      </c>
      <c r="AY1353" s="233" t="str">
        <f>IF(AO1353="UI",VLOOKUP(AM1353,'Convert Internation Units'!$A$2:$D$33,4,FALSE),IF(AM1353="Penethamate hydroiodide",0.63,IF(AM1353="Benzylpenicillin Procaine /
 Benzathine Penicillin",0.61,IF(AM1353="Benzathine Penicillin",0.61,IF(AM1353="Procaine benzylpenicillin",0.61,IF(AM1353=Prodrug!H1350,Prodrug!H1350,Prodrug!H1350))))))</f>
        <v/>
      </c>
      <c r="AZ1353" s="239" t="str">
        <f>IFERROR((((Calculations!S1350*Calculations!G1350)/Calculations!E1350)*'Data Entry'!X1353),"")</f>
        <v/>
      </c>
      <c r="BA1353" s="235" t="str">
        <f>IFERROR(VLOOKUP(AM1353,Lists!$P$2:$Q$182,2,0),"")</f>
        <v/>
      </c>
    </row>
    <row r="1354" spans="1:53" s="5" customFormat="1">
      <c r="A1354" s="6">
        <v>1348</v>
      </c>
      <c r="B1354" s="231"/>
      <c r="C1354" s="7"/>
      <c r="D1354" s="7"/>
      <c r="E1354" s="7"/>
      <c r="F1354" s="67"/>
      <c r="G1354" s="79"/>
      <c r="H1354" s="79"/>
      <c r="I1354" s="75"/>
      <c r="J1354" s="76"/>
      <c r="K1354" s="76"/>
      <c r="L1354" s="76"/>
      <c r="M1354" s="76"/>
      <c r="N1354" s="76"/>
      <c r="O1354" s="76"/>
      <c r="P1354" s="76"/>
      <c r="Q1354" s="76"/>
      <c r="R1354" s="76"/>
      <c r="S1354" s="76"/>
      <c r="T1354" s="76"/>
      <c r="U1354" s="76"/>
      <c r="V1354" s="76"/>
      <c r="W1354" s="80"/>
      <c r="X1354" s="69"/>
      <c r="Y1354" s="25"/>
      <c r="Z1354" s="25"/>
      <c r="AA1354" s="8"/>
      <c r="AB1354" s="28"/>
      <c r="AC1354" s="23"/>
      <c r="AD1354" s="8"/>
      <c r="AE1354" s="8"/>
      <c r="AF1354" s="25"/>
      <c r="AG1354" s="6"/>
      <c r="AH1354" s="23"/>
      <c r="AI1354" s="173"/>
      <c r="AJ1354" s="26"/>
      <c r="AK1354" s="23"/>
      <c r="AL1354" s="25"/>
      <c r="AM1354" s="6"/>
      <c r="AN1354" s="23"/>
      <c r="AO1354" s="247"/>
      <c r="AP1354" s="243" t="str">
        <f>IF(AD1354="UI",VLOOKUP(AB1354,'Convert Internation Units'!$A$2:$D$33,4,FALSE),IF(AB1354="Penethamate hydroiodide",0.63,IF(AB1354="Benzylpenicillin Procaine /
 Benzathine Penicillin",0.61,IF(AB1354="Benzathine Penicillin",0.61,IF(AB1354="Procaine benzylpenicillin",0.61,IF(AB1354=Prodrug!E1351,Prodrug!E1351,Prodrug!E1351))))))</f>
        <v/>
      </c>
      <c r="AQ1354" s="240" t="str">
        <f>IFERROR((((Calculations!C1351*Calculations!G1351)/Calculations!E1351)*'Data Entry'!X1354),"")</f>
        <v/>
      </c>
      <c r="AR1354" s="141" t="str">
        <f>IFERROR(VLOOKUP(AB1354,Lists!$P$2:$Q$182,2,0),"")</f>
        <v/>
      </c>
      <c r="AS1354" s="143" t="str">
        <f>IF(AI1354="UI",VLOOKUP(AG1354,'Convert Internation Units'!$A$2:$D$33,4,FALSE),IF(AG1354="Penethamate hydroiodide",0.63,IF(AG1354="Benzylpenicillin Procaine /
 Benzathine Penicillin",0.61,IF(AG1354="Benzathine Penicillin",0.61,IF(AG1354="Procaine benzylpenicillin",0.61,IF(AG1354=Prodrug!F1351,Prodrug!F1351,Prodrug!F1351))))))</f>
        <v/>
      </c>
      <c r="AT1354" s="240" t="str">
        <f>IFERROR((((Calculations!K1351*Calculations!G1351)/Calculations!E1351)*'Data Entry'!X1354),"")</f>
        <v/>
      </c>
      <c r="AU1354" s="146" t="str">
        <f>IFERROR(VLOOKUP(AG1354,Lists!$P$2:$Q$182,2,0),"")</f>
        <v/>
      </c>
      <c r="AV1354" s="143" t="str">
        <f>IF(AL1354="UI",VLOOKUP(AJ1354,'Convert Internation Units'!$A$2:$D$33,4,FALSE),IF(AJ1354="Penethamate hydroiodide",0.63,IF(AJ1354="Benzylpenicillin Procaine /
 Benzathine Penicillin",0.61,IF(AJ1354="Benzathine Penicillin",0.61,IF(AJ1354="Procaine benzylpenicillin",0.61,IF(AJ1354=Prodrug!G1351,Prodrug!G1351,Prodrug!G1351))))))</f>
        <v/>
      </c>
      <c r="AW1354" s="240" t="str">
        <f>IFERROR((((Calculations!O1351*Calculations!G1351)/Calculations!E1351)*'Data Entry'!X1354),"")</f>
        <v/>
      </c>
      <c r="AX1354" s="146" t="str">
        <f>IFERROR(VLOOKUP(AJ1354,Lists!$P$2:$Q$182,2,0),"")</f>
        <v/>
      </c>
      <c r="AY1354" s="143" t="str">
        <f>IF(AO1354="UI",VLOOKUP(AM1354,'Convert Internation Units'!$A$2:$D$33,4,FALSE),IF(AM1354="Penethamate hydroiodide",0.63,IF(AM1354="Benzylpenicillin Procaine /
 Benzathine Penicillin",0.61,IF(AM1354="Benzathine Penicillin",0.61,IF(AM1354="Procaine benzylpenicillin",0.61,IF(AM1354=Prodrug!H1351,Prodrug!H1351,Prodrug!H1351))))))</f>
        <v/>
      </c>
      <c r="AZ1354" s="240" t="str">
        <f>IFERROR((((Calculations!S1351*Calculations!G1351)/Calculations!E1351)*'Data Entry'!X1354),"")</f>
        <v/>
      </c>
      <c r="BA1354" s="146" t="str">
        <f>IFERROR(VLOOKUP(AM1354,Lists!$P$2:$Q$182,2,0),"")</f>
        <v/>
      </c>
    </row>
    <row r="1355" spans="1:53" s="5" customFormat="1">
      <c r="A1355" s="116">
        <v>1349</v>
      </c>
      <c r="B1355" s="232"/>
      <c r="C1355" s="105"/>
      <c r="D1355" s="105"/>
      <c r="E1355" s="105"/>
      <c r="F1355" s="106"/>
      <c r="G1355" s="107"/>
      <c r="H1355" s="107"/>
      <c r="I1355" s="108"/>
      <c r="J1355" s="110"/>
      <c r="K1355" s="110"/>
      <c r="L1355" s="110"/>
      <c r="M1355" s="110"/>
      <c r="N1355" s="110"/>
      <c r="O1355" s="110"/>
      <c r="P1355" s="110"/>
      <c r="Q1355" s="110"/>
      <c r="R1355" s="110"/>
      <c r="S1355" s="110"/>
      <c r="T1355" s="110"/>
      <c r="U1355" s="110"/>
      <c r="V1355" s="110"/>
      <c r="W1355" s="109"/>
      <c r="X1355" s="111"/>
      <c r="Y1355" s="112"/>
      <c r="Z1355" s="112"/>
      <c r="AA1355" s="113"/>
      <c r="AB1355" s="114"/>
      <c r="AC1355" s="115"/>
      <c r="AD1355" s="113"/>
      <c r="AE1355" s="113"/>
      <c r="AF1355" s="112"/>
      <c r="AG1355" s="116"/>
      <c r="AH1355" s="115"/>
      <c r="AI1355" s="174"/>
      <c r="AJ1355" s="104"/>
      <c r="AK1355" s="115"/>
      <c r="AL1355" s="112"/>
      <c r="AM1355" s="116"/>
      <c r="AN1355" s="115"/>
      <c r="AO1355" s="248"/>
      <c r="AP1355" s="242" t="str">
        <f>IF(AD1355="UI",VLOOKUP(AB1355,'Convert Internation Units'!$A$2:$D$33,4,FALSE),IF(AB1355="Penethamate hydroiodide",0.63,IF(AB1355="Benzylpenicillin Procaine /
 Benzathine Penicillin",0.61,IF(AB1355="Benzathine Penicillin",0.61,IF(AB1355="Procaine benzylpenicillin",0.61,IF(AB1355=Prodrug!E1352,Prodrug!E1352,Prodrug!E1352))))))</f>
        <v/>
      </c>
      <c r="AQ1355" s="239" t="str">
        <f>IFERROR((((Calculations!C1352*Calculations!G1352)/Calculations!E1352)*'Data Entry'!X1355),"")</f>
        <v/>
      </c>
      <c r="AR1355" s="234" t="str">
        <f>IFERROR(VLOOKUP(AB1355,Lists!$P$2:$Q$182,2,0),"")</f>
        <v/>
      </c>
      <c r="AS1355" s="233" t="str">
        <f>IF(AI1355="UI",VLOOKUP(AG1355,'Convert Internation Units'!$A$2:$D$33,4,FALSE),IF(AG1355="Penethamate hydroiodide",0.63,IF(AG1355="Benzylpenicillin Procaine /
 Benzathine Penicillin",0.61,IF(AG1355="Benzathine Penicillin",0.61,IF(AG1355="Procaine benzylpenicillin",0.61,IF(AG1355=Prodrug!F1352,Prodrug!F1352,Prodrug!F1352))))))</f>
        <v/>
      </c>
      <c r="AT1355" s="239" t="str">
        <f>IFERROR((((Calculations!K1352*Calculations!G1352)/Calculations!E1352)*'Data Entry'!X1355),"")</f>
        <v/>
      </c>
      <c r="AU1355" s="235" t="str">
        <f>IFERROR(VLOOKUP(AG1355,Lists!$P$2:$Q$182,2,0),"")</f>
        <v/>
      </c>
      <c r="AV1355" s="233" t="str">
        <f>IF(AL1355="UI",VLOOKUP(AJ1355,'Convert Internation Units'!$A$2:$D$33,4,FALSE),IF(AJ1355="Penethamate hydroiodide",0.63,IF(AJ1355="Benzylpenicillin Procaine /
 Benzathine Penicillin",0.61,IF(AJ1355="Benzathine Penicillin",0.61,IF(AJ1355="Procaine benzylpenicillin",0.61,IF(AJ1355=Prodrug!G1352,Prodrug!G1352,Prodrug!G1352))))))</f>
        <v/>
      </c>
      <c r="AW1355" s="239" t="str">
        <f>IFERROR((((Calculations!O1352*Calculations!G1352)/Calculations!E1352)*'Data Entry'!X1355),"")</f>
        <v/>
      </c>
      <c r="AX1355" s="235" t="str">
        <f>IFERROR(VLOOKUP(AJ1355,Lists!$P$2:$Q$182,2,0),"")</f>
        <v/>
      </c>
      <c r="AY1355" s="233" t="str">
        <f>IF(AO1355="UI",VLOOKUP(AM1355,'Convert Internation Units'!$A$2:$D$33,4,FALSE),IF(AM1355="Penethamate hydroiodide",0.63,IF(AM1355="Benzylpenicillin Procaine /
 Benzathine Penicillin",0.61,IF(AM1355="Benzathine Penicillin",0.61,IF(AM1355="Procaine benzylpenicillin",0.61,IF(AM1355=Prodrug!H1352,Prodrug!H1352,Prodrug!H1352))))))</f>
        <v/>
      </c>
      <c r="AZ1355" s="239" t="str">
        <f>IFERROR((((Calculations!S1352*Calculations!G1352)/Calculations!E1352)*'Data Entry'!X1355),"")</f>
        <v/>
      </c>
      <c r="BA1355" s="235" t="str">
        <f>IFERROR(VLOOKUP(AM1355,Lists!$P$2:$Q$182,2,0),"")</f>
        <v/>
      </c>
    </row>
    <row r="1356" spans="1:53" s="5" customFormat="1">
      <c r="A1356" s="6">
        <v>1350</v>
      </c>
      <c r="B1356" s="231"/>
      <c r="C1356" s="7"/>
      <c r="D1356" s="7"/>
      <c r="E1356" s="7"/>
      <c r="F1356" s="67"/>
      <c r="G1356" s="79"/>
      <c r="H1356" s="79"/>
      <c r="I1356" s="75"/>
      <c r="J1356" s="76"/>
      <c r="K1356" s="76"/>
      <c r="L1356" s="76"/>
      <c r="M1356" s="76"/>
      <c r="N1356" s="76"/>
      <c r="O1356" s="76"/>
      <c r="P1356" s="76"/>
      <c r="Q1356" s="76"/>
      <c r="R1356" s="76"/>
      <c r="S1356" s="76"/>
      <c r="T1356" s="76"/>
      <c r="U1356" s="76"/>
      <c r="V1356" s="76"/>
      <c r="W1356" s="80"/>
      <c r="X1356" s="69"/>
      <c r="Y1356" s="25"/>
      <c r="Z1356" s="25"/>
      <c r="AA1356" s="8"/>
      <c r="AB1356" s="28"/>
      <c r="AC1356" s="23"/>
      <c r="AD1356" s="8"/>
      <c r="AE1356" s="8"/>
      <c r="AF1356" s="25"/>
      <c r="AG1356" s="6"/>
      <c r="AH1356" s="23"/>
      <c r="AI1356" s="173"/>
      <c r="AJ1356" s="26"/>
      <c r="AK1356" s="23"/>
      <c r="AL1356" s="25"/>
      <c r="AM1356" s="6"/>
      <c r="AN1356" s="23"/>
      <c r="AO1356" s="247"/>
      <c r="AP1356" s="243" t="str">
        <f>IF(AD1356="UI",VLOOKUP(AB1356,'Convert Internation Units'!$A$2:$D$33,4,FALSE),IF(AB1356="Penethamate hydroiodide",0.63,IF(AB1356="Benzylpenicillin Procaine /
 Benzathine Penicillin",0.61,IF(AB1356="Benzathine Penicillin",0.61,IF(AB1356="Procaine benzylpenicillin",0.61,IF(AB1356=Prodrug!E1353,Prodrug!E1353,Prodrug!E1353))))))</f>
        <v/>
      </c>
      <c r="AQ1356" s="240" t="str">
        <f>IFERROR((((Calculations!C1353*Calculations!G1353)/Calculations!E1353)*'Data Entry'!X1356),"")</f>
        <v/>
      </c>
      <c r="AR1356" s="141" t="str">
        <f>IFERROR(VLOOKUP(AB1356,Lists!$P$2:$Q$182,2,0),"")</f>
        <v/>
      </c>
      <c r="AS1356" s="143" t="str">
        <f>IF(AI1356="UI",VLOOKUP(AG1356,'Convert Internation Units'!$A$2:$D$33,4,FALSE),IF(AG1356="Penethamate hydroiodide",0.63,IF(AG1356="Benzylpenicillin Procaine /
 Benzathine Penicillin",0.61,IF(AG1356="Benzathine Penicillin",0.61,IF(AG1356="Procaine benzylpenicillin",0.61,IF(AG1356=Prodrug!F1353,Prodrug!F1353,Prodrug!F1353))))))</f>
        <v/>
      </c>
      <c r="AT1356" s="240" t="str">
        <f>IFERROR((((Calculations!K1353*Calculations!G1353)/Calculations!E1353)*'Data Entry'!X1356),"")</f>
        <v/>
      </c>
      <c r="AU1356" s="146" t="str">
        <f>IFERROR(VLOOKUP(AG1356,Lists!$P$2:$Q$182,2,0),"")</f>
        <v/>
      </c>
      <c r="AV1356" s="143" t="str">
        <f>IF(AL1356="UI",VLOOKUP(AJ1356,'Convert Internation Units'!$A$2:$D$33,4,FALSE),IF(AJ1356="Penethamate hydroiodide",0.63,IF(AJ1356="Benzylpenicillin Procaine /
 Benzathine Penicillin",0.61,IF(AJ1356="Benzathine Penicillin",0.61,IF(AJ1356="Procaine benzylpenicillin",0.61,IF(AJ1356=Prodrug!G1353,Prodrug!G1353,Prodrug!G1353))))))</f>
        <v/>
      </c>
      <c r="AW1356" s="240" t="str">
        <f>IFERROR((((Calculations!O1353*Calculations!G1353)/Calculations!E1353)*'Data Entry'!X1356),"")</f>
        <v/>
      </c>
      <c r="AX1356" s="146" t="str">
        <f>IFERROR(VLOOKUP(AJ1356,Lists!$P$2:$Q$182,2,0),"")</f>
        <v/>
      </c>
      <c r="AY1356" s="143" t="str">
        <f>IF(AO1356="UI",VLOOKUP(AM1356,'Convert Internation Units'!$A$2:$D$33,4,FALSE),IF(AM1356="Penethamate hydroiodide",0.63,IF(AM1356="Benzylpenicillin Procaine /
 Benzathine Penicillin",0.61,IF(AM1356="Benzathine Penicillin",0.61,IF(AM1356="Procaine benzylpenicillin",0.61,IF(AM1356=Prodrug!H1353,Prodrug!H1353,Prodrug!H1353))))))</f>
        <v/>
      </c>
      <c r="AZ1356" s="240" t="str">
        <f>IFERROR((((Calculations!S1353*Calculations!G1353)/Calculations!E1353)*'Data Entry'!X1356),"")</f>
        <v/>
      </c>
      <c r="BA1356" s="146" t="str">
        <f>IFERROR(VLOOKUP(AM1356,Lists!$P$2:$Q$182,2,0),"")</f>
        <v/>
      </c>
    </row>
    <row r="1357" spans="1:53" s="5" customFormat="1">
      <c r="A1357" s="116">
        <v>1351</v>
      </c>
      <c r="B1357" s="232"/>
      <c r="C1357" s="105"/>
      <c r="D1357" s="105"/>
      <c r="E1357" s="105"/>
      <c r="F1357" s="106"/>
      <c r="G1357" s="107"/>
      <c r="H1357" s="107"/>
      <c r="I1357" s="108"/>
      <c r="J1357" s="110"/>
      <c r="K1357" s="110"/>
      <c r="L1357" s="110"/>
      <c r="M1357" s="110"/>
      <c r="N1357" s="110"/>
      <c r="O1357" s="110"/>
      <c r="P1357" s="110"/>
      <c r="Q1357" s="110"/>
      <c r="R1357" s="110"/>
      <c r="S1357" s="110"/>
      <c r="T1357" s="110"/>
      <c r="U1357" s="110"/>
      <c r="V1357" s="110"/>
      <c r="W1357" s="109"/>
      <c r="X1357" s="111"/>
      <c r="Y1357" s="112"/>
      <c r="Z1357" s="112"/>
      <c r="AA1357" s="113"/>
      <c r="AB1357" s="114"/>
      <c r="AC1357" s="115"/>
      <c r="AD1357" s="113"/>
      <c r="AE1357" s="113"/>
      <c r="AF1357" s="112"/>
      <c r="AG1357" s="116"/>
      <c r="AH1357" s="115"/>
      <c r="AI1357" s="174"/>
      <c r="AJ1357" s="104"/>
      <c r="AK1357" s="115"/>
      <c r="AL1357" s="112"/>
      <c r="AM1357" s="116"/>
      <c r="AN1357" s="115"/>
      <c r="AO1357" s="248"/>
      <c r="AP1357" s="242" t="str">
        <f>IF(AD1357="UI",VLOOKUP(AB1357,'Convert Internation Units'!$A$2:$D$33,4,FALSE),IF(AB1357="Penethamate hydroiodide",0.63,IF(AB1357="Benzylpenicillin Procaine /
 Benzathine Penicillin",0.61,IF(AB1357="Benzathine Penicillin",0.61,IF(AB1357="Procaine benzylpenicillin",0.61,IF(AB1357=Prodrug!E1354,Prodrug!E1354,Prodrug!E1354))))))</f>
        <v/>
      </c>
      <c r="AQ1357" s="239" t="str">
        <f>IFERROR((((Calculations!C1354*Calculations!G1354)/Calculations!E1354)*'Data Entry'!X1357),"")</f>
        <v/>
      </c>
      <c r="AR1357" s="234" t="str">
        <f>IFERROR(VLOOKUP(AB1357,Lists!$P$2:$Q$182,2,0),"")</f>
        <v/>
      </c>
      <c r="AS1357" s="233" t="str">
        <f>IF(AI1357="UI",VLOOKUP(AG1357,'Convert Internation Units'!$A$2:$D$33,4,FALSE),IF(AG1357="Penethamate hydroiodide",0.63,IF(AG1357="Benzylpenicillin Procaine /
 Benzathine Penicillin",0.61,IF(AG1357="Benzathine Penicillin",0.61,IF(AG1357="Procaine benzylpenicillin",0.61,IF(AG1357=Prodrug!F1354,Prodrug!F1354,Prodrug!F1354))))))</f>
        <v/>
      </c>
      <c r="AT1357" s="239" t="str">
        <f>IFERROR((((Calculations!K1354*Calculations!G1354)/Calculations!E1354)*'Data Entry'!X1357),"")</f>
        <v/>
      </c>
      <c r="AU1357" s="235" t="str">
        <f>IFERROR(VLOOKUP(AG1357,Lists!$P$2:$Q$182,2,0),"")</f>
        <v/>
      </c>
      <c r="AV1357" s="233" t="str">
        <f>IF(AL1357="UI",VLOOKUP(AJ1357,'Convert Internation Units'!$A$2:$D$33,4,FALSE),IF(AJ1357="Penethamate hydroiodide",0.63,IF(AJ1357="Benzylpenicillin Procaine /
 Benzathine Penicillin",0.61,IF(AJ1357="Benzathine Penicillin",0.61,IF(AJ1357="Procaine benzylpenicillin",0.61,IF(AJ1357=Prodrug!G1354,Prodrug!G1354,Prodrug!G1354))))))</f>
        <v/>
      </c>
      <c r="AW1357" s="239" t="str">
        <f>IFERROR((((Calculations!O1354*Calculations!G1354)/Calculations!E1354)*'Data Entry'!X1357),"")</f>
        <v/>
      </c>
      <c r="AX1357" s="235" t="str">
        <f>IFERROR(VLOOKUP(AJ1357,Lists!$P$2:$Q$182,2,0),"")</f>
        <v/>
      </c>
      <c r="AY1357" s="233" t="str">
        <f>IF(AO1357="UI",VLOOKUP(AM1357,'Convert Internation Units'!$A$2:$D$33,4,FALSE),IF(AM1357="Penethamate hydroiodide",0.63,IF(AM1357="Benzylpenicillin Procaine /
 Benzathine Penicillin",0.61,IF(AM1357="Benzathine Penicillin",0.61,IF(AM1357="Procaine benzylpenicillin",0.61,IF(AM1357=Prodrug!H1354,Prodrug!H1354,Prodrug!H1354))))))</f>
        <v/>
      </c>
      <c r="AZ1357" s="239" t="str">
        <f>IFERROR((((Calculations!S1354*Calculations!G1354)/Calculations!E1354)*'Data Entry'!X1357),"")</f>
        <v/>
      </c>
      <c r="BA1357" s="235" t="str">
        <f>IFERROR(VLOOKUP(AM1357,Lists!$P$2:$Q$182,2,0),"")</f>
        <v/>
      </c>
    </row>
    <row r="1358" spans="1:53" s="5" customFormat="1">
      <c r="A1358" s="6">
        <v>1352</v>
      </c>
      <c r="B1358" s="231"/>
      <c r="C1358" s="7"/>
      <c r="D1358" s="7"/>
      <c r="E1358" s="7"/>
      <c r="F1358" s="67"/>
      <c r="G1358" s="79"/>
      <c r="H1358" s="79"/>
      <c r="I1358" s="75"/>
      <c r="J1358" s="76"/>
      <c r="K1358" s="76"/>
      <c r="L1358" s="76"/>
      <c r="M1358" s="76"/>
      <c r="N1358" s="76"/>
      <c r="O1358" s="76"/>
      <c r="P1358" s="76"/>
      <c r="Q1358" s="76"/>
      <c r="R1358" s="76"/>
      <c r="S1358" s="76"/>
      <c r="T1358" s="76"/>
      <c r="U1358" s="76"/>
      <c r="V1358" s="76"/>
      <c r="W1358" s="80"/>
      <c r="X1358" s="69"/>
      <c r="Y1358" s="25"/>
      <c r="Z1358" s="25"/>
      <c r="AA1358" s="8"/>
      <c r="AB1358" s="28"/>
      <c r="AC1358" s="23"/>
      <c r="AD1358" s="8"/>
      <c r="AE1358" s="8"/>
      <c r="AF1358" s="25"/>
      <c r="AG1358" s="6"/>
      <c r="AH1358" s="23"/>
      <c r="AI1358" s="173"/>
      <c r="AJ1358" s="26"/>
      <c r="AK1358" s="23"/>
      <c r="AL1358" s="25"/>
      <c r="AM1358" s="6"/>
      <c r="AN1358" s="23"/>
      <c r="AO1358" s="247"/>
      <c r="AP1358" s="243" t="str">
        <f>IF(AD1358="UI",VLOOKUP(AB1358,'Convert Internation Units'!$A$2:$D$33,4,FALSE),IF(AB1358="Penethamate hydroiodide",0.63,IF(AB1358="Benzylpenicillin Procaine /
 Benzathine Penicillin",0.61,IF(AB1358="Benzathine Penicillin",0.61,IF(AB1358="Procaine benzylpenicillin",0.61,IF(AB1358=Prodrug!E1355,Prodrug!E1355,Prodrug!E1355))))))</f>
        <v/>
      </c>
      <c r="AQ1358" s="240" t="str">
        <f>IFERROR((((Calculations!C1355*Calculations!G1355)/Calculations!E1355)*'Data Entry'!X1358),"")</f>
        <v/>
      </c>
      <c r="AR1358" s="141" t="str">
        <f>IFERROR(VLOOKUP(AB1358,Lists!$P$2:$Q$182,2,0),"")</f>
        <v/>
      </c>
      <c r="AS1358" s="143" t="str">
        <f>IF(AI1358="UI",VLOOKUP(AG1358,'Convert Internation Units'!$A$2:$D$33,4,FALSE),IF(AG1358="Penethamate hydroiodide",0.63,IF(AG1358="Benzylpenicillin Procaine /
 Benzathine Penicillin",0.61,IF(AG1358="Benzathine Penicillin",0.61,IF(AG1358="Procaine benzylpenicillin",0.61,IF(AG1358=Prodrug!F1355,Prodrug!F1355,Prodrug!F1355))))))</f>
        <v/>
      </c>
      <c r="AT1358" s="240" t="str">
        <f>IFERROR((((Calculations!K1355*Calculations!G1355)/Calculations!E1355)*'Data Entry'!X1358),"")</f>
        <v/>
      </c>
      <c r="AU1358" s="146" t="str">
        <f>IFERROR(VLOOKUP(AG1358,Lists!$P$2:$Q$182,2,0),"")</f>
        <v/>
      </c>
      <c r="AV1358" s="143" t="str">
        <f>IF(AL1358="UI",VLOOKUP(AJ1358,'Convert Internation Units'!$A$2:$D$33,4,FALSE),IF(AJ1358="Penethamate hydroiodide",0.63,IF(AJ1358="Benzylpenicillin Procaine /
 Benzathine Penicillin",0.61,IF(AJ1358="Benzathine Penicillin",0.61,IF(AJ1358="Procaine benzylpenicillin",0.61,IF(AJ1358=Prodrug!G1355,Prodrug!G1355,Prodrug!G1355))))))</f>
        <v/>
      </c>
      <c r="AW1358" s="240" t="str">
        <f>IFERROR((((Calculations!O1355*Calculations!G1355)/Calculations!E1355)*'Data Entry'!X1358),"")</f>
        <v/>
      </c>
      <c r="AX1358" s="146" t="str">
        <f>IFERROR(VLOOKUP(AJ1358,Lists!$P$2:$Q$182,2,0),"")</f>
        <v/>
      </c>
      <c r="AY1358" s="143" t="str">
        <f>IF(AO1358="UI",VLOOKUP(AM1358,'Convert Internation Units'!$A$2:$D$33,4,FALSE),IF(AM1358="Penethamate hydroiodide",0.63,IF(AM1358="Benzylpenicillin Procaine /
 Benzathine Penicillin",0.61,IF(AM1358="Benzathine Penicillin",0.61,IF(AM1358="Procaine benzylpenicillin",0.61,IF(AM1358=Prodrug!H1355,Prodrug!H1355,Prodrug!H1355))))))</f>
        <v/>
      </c>
      <c r="AZ1358" s="240" t="str">
        <f>IFERROR((((Calculations!S1355*Calculations!G1355)/Calculations!E1355)*'Data Entry'!X1358),"")</f>
        <v/>
      </c>
      <c r="BA1358" s="146" t="str">
        <f>IFERROR(VLOOKUP(AM1358,Lists!$P$2:$Q$182,2,0),"")</f>
        <v/>
      </c>
    </row>
    <row r="1359" spans="1:53" s="5" customFormat="1">
      <c r="A1359" s="116">
        <v>1353</v>
      </c>
      <c r="B1359" s="232"/>
      <c r="C1359" s="105"/>
      <c r="D1359" s="105"/>
      <c r="E1359" s="105"/>
      <c r="F1359" s="106"/>
      <c r="G1359" s="107"/>
      <c r="H1359" s="107"/>
      <c r="I1359" s="108"/>
      <c r="J1359" s="110"/>
      <c r="K1359" s="110"/>
      <c r="L1359" s="110"/>
      <c r="M1359" s="110"/>
      <c r="N1359" s="110"/>
      <c r="O1359" s="110"/>
      <c r="P1359" s="110"/>
      <c r="Q1359" s="110"/>
      <c r="R1359" s="110"/>
      <c r="S1359" s="110"/>
      <c r="T1359" s="110"/>
      <c r="U1359" s="110"/>
      <c r="V1359" s="110"/>
      <c r="W1359" s="109"/>
      <c r="X1359" s="111"/>
      <c r="Y1359" s="112"/>
      <c r="Z1359" s="112"/>
      <c r="AA1359" s="113"/>
      <c r="AB1359" s="114"/>
      <c r="AC1359" s="115"/>
      <c r="AD1359" s="113"/>
      <c r="AE1359" s="113"/>
      <c r="AF1359" s="112"/>
      <c r="AG1359" s="116"/>
      <c r="AH1359" s="115"/>
      <c r="AI1359" s="174"/>
      <c r="AJ1359" s="104"/>
      <c r="AK1359" s="115"/>
      <c r="AL1359" s="112"/>
      <c r="AM1359" s="116"/>
      <c r="AN1359" s="115"/>
      <c r="AO1359" s="248"/>
      <c r="AP1359" s="242" t="str">
        <f>IF(AD1359="UI",VLOOKUP(AB1359,'Convert Internation Units'!$A$2:$D$33,4,FALSE),IF(AB1359="Penethamate hydroiodide",0.63,IF(AB1359="Benzylpenicillin Procaine /
 Benzathine Penicillin",0.61,IF(AB1359="Benzathine Penicillin",0.61,IF(AB1359="Procaine benzylpenicillin",0.61,IF(AB1359=Prodrug!E1356,Prodrug!E1356,Prodrug!E1356))))))</f>
        <v/>
      </c>
      <c r="AQ1359" s="239" t="str">
        <f>IFERROR((((Calculations!C1356*Calculations!G1356)/Calculations!E1356)*'Data Entry'!X1359),"")</f>
        <v/>
      </c>
      <c r="AR1359" s="234" t="str">
        <f>IFERROR(VLOOKUP(AB1359,Lists!$P$2:$Q$182,2,0),"")</f>
        <v/>
      </c>
      <c r="AS1359" s="233" t="str">
        <f>IF(AI1359="UI",VLOOKUP(AG1359,'Convert Internation Units'!$A$2:$D$33,4,FALSE),IF(AG1359="Penethamate hydroiodide",0.63,IF(AG1359="Benzylpenicillin Procaine /
 Benzathine Penicillin",0.61,IF(AG1359="Benzathine Penicillin",0.61,IF(AG1359="Procaine benzylpenicillin",0.61,IF(AG1359=Prodrug!F1356,Prodrug!F1356,Prodrug!F1356))))))</f>
        <v/>
      </c>
      <c r="AT1359" s="239" t="str">
        <f>IFERROR((((Calculations!K1356*Calculations!G1356)/Calculations!E1356)*'Data Entry'!X1359),"")</f>
        <v/>
      </c>
      <c r="AU1359" s="235" t="str">
        <f>IFERROR(VLOOKUP(AG1359,Lists!$P$2:$Q$182,2,0),"")</f>
        <v/>
      </c>
      <c r="AV1359" s="233" t="str">
        <f>IF(AL1359="UI",VLOOKUP(AJ1359,'Convert Internation Units'!$A$2:$D$33,4,FALSE),IF(AJ1359="Penethamate hydroiodide",0.63,IF(AJ1359="Benzylpenicillin Procaine /
 Benzathine Penicillin",0.61,IF(AJ1359="Benzathine Penicillin",0.61,IF(AJ1359="Procaine benzylpenicillin",0.61,IF(AJ1359=Prodrug!G1356,Prodrug!G1356,Prodrug!G1356))))))</f>
        <v/>
      </c>
      <c r="AW1359" s="239" t="str">
        <f>IFERROR((((Calculations!O1356*Calculations!G1356)/Calculations!E1356)*'Data Entry'!X1359),"")</f>
        <v/>
      </c>
      <c r="AX1359" s="235" t="str">
        <f>IFERROR(VLOOKUP(AJ1359,Lists!$P$2:$Q$182,2,0),"")</f>
        <v/>
      </c>
      <c r="AY1359" s="233" t="str">
        <f>IF(AO1359="UI",VLOOKUP(AM1359,'Convert Internation Units'!$A$2:$D$33,4,FALSE),IF(AM1359="Penethamate hydroiodide",0.63,IF(AM1359="Benzylpenicillin Procaine /
 Benzathine Penicillin",0.61,IF(AM1359="Benzathine Penicillin",0.61,IF(AM1359="Procaine benzylpenicillin",0.61,IF(AM1359=Prodrug!H1356,Prodrug!H1356,Prodrug!H1356))))))</f>
        <v/>
      </c>
      <c r="AZ1359" s="239" t="str">
        <f>IFERROR((((Calculations!S1356*Calculations!G1356)/Calculations!E1356)*'Data Entry'!X1359),"")</f>
        <v/>
      </c>
      <c r="BA1359" s="235" t="str">
        <f>IFERROR(VLOOKUP(AM1359,Lists!$P$2:$Q$182,2,0),"")</f>
        <v/>
      </c>
    </row>
    <row r="1360" spans="1:53" s="5" customFormat="1">
      <c r="A1360" s="6">
        <v>1354</v>
      </c>
      <c r="B1360" s="231"/>
      <c r="C1360" s="7"/>
      <c r="D1360" s="7"/>
      <c r="E1360" s="7"/>
      <c r="F1360" s="67"/>
      <c r="G1360" s="79"/>
      <c r="H1360" s="79"/>
      <c r="I1360" s="75"/>
      <c r="J1360" s="76"/>
      <c r="K1360" s="76"/>
      <c r="L1360" s="76"/>
      <c r="M1360" s="76"/>
      <c r="N1360" s="76"/>
      <c r="O1360" s="76"/>
      <c r="P1360" s="76"/>
      <c r="Q1360" s="76"/>
      <c r="R1360" s="76"/>
      <c r="S1360" s="76"/>
      <c r="T1360" s="76"/>
      <c r="U1360" s="76"/>
      <c r="V1360" s="76"/>
      <c r="W1360" s="80"/>
      <c r="X1360" s="69"/>
      <c r="Y1360" s="25"/>
      <c r="Z1360" s="25"/>
      <c r="AA1360" s="8"/>
      <c r="AB1360" s="28"/>
      <c r="AC1360" s="23"/>
      <c r="AD1360" s="8"/>
      <c r="AE1360" s="8"/>
      <c r="AF1360" s="25"/>
      <c r="AG1360" s="6"/>
      <c r="AH1360" s="23"/>
      <c r="AI1360" s="173"/>
      <c r="AJ1360" s="26"/>
      <c r="AK1360" s="23"/>
      <c r="AL1360" s="25"/>
      <c r="AM1360" s="6"/>
      <c r="AN1360" s="23"/>
      <c r="AO1360" s="247"/>
      <c r="AP1360" s="243" t="str">
        <f>IF(AD1360="UI",VLOOKUP(AB1360,'Convert Internation Units'!$A$2:$D$33,4,FALSE),IF(AB1360="Penethamate hydroiodide",0.63,IF(AB1360="Benzylpenicillin Procaine /
 Benzathine Penicillin",0.61,IF(AB1360="Benzathine Penicillin",0.61,IF(AB1360="Procaine benzylpenicillin",0.61,IF(AB1360=Prodrug!E1357,Prodrug!E1357,Prodrug!E1357))))))</f>
        <v/>
      </c>
      <c r="AQ1360" s="240" t="str">
        <f>IFERROR((((Calculations!C1357*Calculations!G1357)/Calculations!E1357)*'Data Entry'!X1360),"")</f>
        <v/>
      </c>
      <c r="AR1360" s="141" t="str">
        <f>IFERROR(VLOOKUP(AB1360,Lists!$P$2:$Q$182,2,0),"")</f>
        <v/>
      </c>
      <c r="AS1360" s="143" t="str">
        <f>IF(AI1360="UI",VLOOKUP(AG1360,'Convert Internation Units'!$A$2:$D$33,4,FALSE),IF(AG1360="Penethamate hydroiodide",0.63,IF(AG1360="Benzylpenicillin Procaine /
 Benzathine Penicillin",0.61,IF(AG1360="Benzathine Penicillin",0.61,IF(AG1360="Procaine benzylpenicillin",0.61,IF(AG1360=Prodrug!F1357,Prodrug!F1357,Prodrug!F1357))))))</f>
        <v/>
      </c>
      <c r="AT1360" s="240" t="str">
        <f>IFERROR((((Calculations!K1357*Calculations!G1357)/Calculations!E1357)*'Data Entry'!X1360),"")</f>
        <v/>
      </c>
      <c r="AU1360" s="146" t="str">
        <f>IFERROR(VLOOKUP(AG1360,Lists!$P$2:$Q$182,2,0),"")</f>
        <v/>
      </c>
      <c r="AV1360" s="143" t="str">
        <f>IF(AL1360="UI",VLOOKUP(AJ1360,'Convert Internation Units'!$A$2:$D$33,4,FALSE),IF(AJ1360="Penethamate hydroiodide",0.63,IF(AJ1360="Benzylpenicillin Procaine /
 Benzathine Penicillin",0.61,IF(AJ1360="Benzathine Penicillin",0.61,IF(AJ1360="Procaine benzylpenicillin",0.61,IF(AJ1360=Prodrug!G1357,Prodrug!G1357,Prodrug!G1357))))))</f>
        <v/>
      </c>
      <c r="AW1360" s="240" t="str">
        <f>IFERROR((((Calculations!O1357*Calculations!G1357)/Calculations!E1357)*'Data Entry'!X1360),"")</f>
        <v/>
      </c>
      <c r="AX1360" s="146" t="str">
        <f>IFERROR(VLOOKUP(AJ1360,Lists!$P$2:$Q$182,2,0),"")</f>
        <v/>
      </c>
      <c r="AY1360" s="143" t="str">
        <f>IF(AO1360="UI",VLOOKUP(AM1360,'Convert Internation Units'!$A$2:$D$33,4,FALSE),IF(AM1360="Penethamate hydroiodide",0.63,IF(AM1360="Benzylpenicillin Procaine /
 Benzathine Penicillin",0.61,IF(AM1360="Benzathine Penicillin",0.61,IF(AM1360="Procaine benzylpenicillin",0.61,IF(AM1360=Prodrug!H1357,Prodrug!H1357,Prodrug!H1357))))))</f>
        <v/>
      </c>
      <c r="AZ1360" s="240" t="str">
        <f>IFERROR((((Calculations!S1357*Calculations!G1357)/Calculations!E1357)*'Data Entry'!X1360),"")</f>
        <v/>
      </c>
      <c r="BA1360" s="146" t="str">
        <f>IFERROR(VLOOKUP(AM1360,Lists!$P$2:$Q$182,2,0),"")</f>
        <v/>
      </c>
    </row>
    <row r="1361" spans="1:53" s="5" customFormat="1">
      <c r="A1361" s="116">
        <v>1355</v>
      </c>
      <c r="B1361" s="232"/>
      <c r="C1361" s="105"/>
      <c r="D1361" s="105"/>
      <c r="E1361" s="105"/>
      <c r="F1361" s="106"/>
      <c r="G1361" s="107"/>
      <c r="H1361" s="107"/>
      <c r="I1361" s="108"/>
      <c r="J1361" s="110"/>
      <c r="K1361" s="110"/>
      <c r="L1361" s="110"/>
      <c r="M1361" s="110"/>
      <c r="N1361" s="110"/>
      <c r="O1361" s="110"/>
      <c r="P1361" s="110"/>
      <c r="Q1361" s="110"/>
      <c r="R1361" s="110"/>
      <c r="S1361" s="110"/>
      <c r="T1361" s="110"/>
      <c r="U1361" s="110"/>
      <c r="V1361" s="110"/>
      <c r="W1361" s="109"/>
      <c r="X1361" s="111"/>
      <c r="Y1361" s="112"/>
      <c r="Z1361" s="112"/>
      <c r="AA1361" s="113"/>
      <c r="AB1361" s="114"/>
      <c r="AC1361" s="115"/>
      <c r="AD1361" s="113"/>
      <c r="AE1361" s="113"/>
      <c r="AF1361" s="112"/>
      <c r="AG1361" s="116"/>
      <c r="AH1361" s="115"/>
      <c r="AI1361" s="174"/>
      <c r="AJ1361" s="104"/>
      <c r="AK1361" s="115"/>
      <c r="AL1361" s="112"/>
      <c r="AM1361" s="116"/>
      <c r="AN1361" s="115"/>
      <c r="AO1361" s="248"/>
      <c r="AP1361" s="242" t="str">
        <f>IF(AD1361="UI",VLOOKUP(AB1361,'Convert Internation Units'!$A$2:$D$33,4,FALSE),IF(AB1361="Penethamate hydroiodide",0.63,IF(AB1361="Benzylpenicillin Procaine /
 Benzathine Penicillin",0.61,IF(AB1361="Benzathine Penicillin",0.61,IF(AB1361="Procaine benzylpenicillin",0.61,IF(AB1361=Prodrug!E1358,Prodrug!E1358,Prodrug!E1358))))))</f>
        <v/>
      </c>
      <c r="AQ1361" s="239" t="str">
        <f>IFERROR((((Calculations!C1358*Calculations!G1358)/Calculations!E1358)*'Data Entry'!X1361),"")</f>
        <v/>
      </c>
      <c r="AR1361" s="234" t="str">
        <f>IFERROR(VLOOKUP(AB1361,Lists!$P$2:$Q$182,2,0),"")</f>
        <v/>
      </c>
      <c r="AS1361" s="233" t="str">
        <f>IF(AI1361="UI",VLOOKUP(AG1361,'Convert Internation Units'!$A$2:$D$33,4,FALSE),IF(AG1361="Penethamate hydroiodide",0.63,IF(AG1361="Benzylpenicillin Procaine /
 Benzathine Penicillin",0.61,IF(AG1361="Benzathine Penicillin",0.61,IF(AG1361="Procaine benzylpenicillin",0.61,IF(AG1361=Prodrug!F1358,Prodrug!F1358,Prodrug!F1358))))))</f>
        <v/>
      </c>
      <c r="AT1361" s="239" t="str">
        <f>IFERROR((((Calculations!K1358*Calculations!G1358)/Calculations!E1358)*'Data Entry'!X1361),"")</f>
        <v/>
      </c>
      <c r="AU1361" s="235" t="str">
        <f>IFERROR(VLOOKUP(AG1361,Lists!$P$2:$Q$182,2,0),"")</f>
        <v/>
      </c>
      <c r="AV1361" s="233" t="str">
        <f>IF(AL1361="UI",VLOOKUP(AJ1361,'Convert Internation Units'!$A$2:$D$33,4,FALSE),IF(AJ1361="Penethamate hydroiodide",0.63,IF(AJ1361="Benzylpenicillin Procaine /
 Benzathine Penicillin",0.61,IF(AJ1361="Benzathine Penicillin",0.61,IF(AJ1361="Procaine benzylpenicillin",0.61,IF(AJ1361=Prodrug!G1358,Prodrug!G1358,Prodrug!G1358))))))</f>
        <v/>
      </c>
      <c r="AW1361" s="239" t="str">
        <f>IFERROR((((Calculations!O1358*Calculations!G1358)/Calculations!E1358)*'Data Entry'!X1361),"")</f>
        <v/>
      </c>
      <c r="AX1361" s="235" t="str">
        <f>IFERROR(VLOOKUP(AJ1361,Lists!$P$2:$Q$182,2,0),"")</f>
        <v/>
      </c>
      <c r="AY1361" s="233" t="str">
        <f>IF(AO1361="UI",VLOOKUP(AM1361,'Convert Internation Units'!$A$2:$D$33,4,FALSE),IF(AM1361="Penethamate hydroiodide",0.63,IF(AM1361="Benzylpenicillin Procaine /
 Benzathine Penicillin",0.61,IF(AM1361="Benzathine Penicillin",0.61,IF(AM1361="Procaine benzylpenicillin",0.61,IF(AM1361=Prodrug!H1358,Prodrug!H1358,Prodrug!H1358))))))</f>
        <v/>
      </c>
      <c r="AZ1361" s="239" t="str">
        <f>IFERROR((((Calculations!S1358*Calculations!G1358)/Calculations!E1358)*'Data Entry'!X1361),"")</f>
        <v/>
      </c>
      <c r="BA1361" s="235" t="str">
        <f>IFERROR(VLOOKUP(AM1361,Lists!$P$2:$Q$182,2,0),"")</f>
        <v/>
      </c>
    </row>
    <row r="1362" spans="1:53" s="5" customFormat="1">
      <c r="A1362" s="6">
        <v>1356</v>
      </c>
      <c r="B1362" s="231"/>
      <c r="C1362" s="7"/>
      <c r="D1362" s="7"/>
      <c r="E1362" s="7"/>
      <c r="F1362" s="67"/>
      <c r="G1362" s="79"/>
      <c r="H1362" s="79"/>
      <c r="I1362" s="75"/>
      <c r="J1362" s="76"/>
      <c r="K1362" s="76"/>
      <c r="L1362" s="76"/>
      <c r="M1362" s="76"/>
      <c r="N1362" s="76"/>
      <c r="O1362" s="76"/>
      <c r="P1362" s="76"/>
      <c r="Q1362" s="76"/>
      <c r="R1362" s="76"/>
      <c r="S1362" s="76"/>
      <c r="T1362" s="76"/>
      <c r="U1362" s="76"/>
      <c r="V1362" s="76"/>
      <c r="W1362" s="80"/>
      <c r="X1362" s="69"/>
      <c r="Y1362" s="25"/>
      <c r="Z1362" s="25"/>
      <c r="AA1362" s="8"/>
      <c r="AB1362" s="28"/>
      <c r="AC1362" s="23"/>
      <c r="AD1362" s="8"/>
      <c r="AE1362" s="8"/>
      <c r="AF1362" s="25"/>
      <c r="AG1362" s="6"/>
      <c r="AH1362" s="23"/>
      <c r="AI1362" s="173"/>
      <c r="AJ1362" s="26"/>
      <c r="AK1362" s="23"/>
      <c r="AL1362" s="25"/>
      <c r="AM1362" s="6"/>
      <c r="AN1362" s="23"/>
      <c r="AO1362" s="247"/>
      <c r="AP1362" s="243" t="str">
        <f>IF(AD1362="UI",VLOOKUP(AB1362,'Convert Internation Units'!$A$2:$D$33,4,FALSE),IF(AB1362="Penethamate hydroiodide",0.63,IF(AB1362="Benzylpenicillin Procaine /
 Benzathine Penicillin",0.61,IF(AB1362="Benzathine Penicillin",0.61,IF(AB1362="Procaine benzylpenicillin",0.61,IF(AB1362=Prodrug!E1359,Prodrug!E1359,Prodrug!E1359))))))</f>
        <v/>
      </c>
      <c r="AQ1362" s="240" t="str">
        <f>IFERROR((((Calculations!C1359*Calculations!G1359)/Calculations!E1359)*'Data Entry'!X1362),"")</f>
        <v/>
      </c>
      <c r="AR1362" s="141" t="str">
        <f>IFERROR(VLOOKUP(AB1362,Lists!$P$2:$Q$182,2,0),"")</f>
        <v/>
      </c>
      <c r="AS1362" s="143" t="str">
        <f>IF(AI1362="UI",VLOOKUP(AG1362,'Convert Internation Units'!$A$2:$D$33,4,FALSE),IF(AG1362="Penethamate hydroiodide",0.63,IF(AG1362="Benzylpenicillin Procaine /
 Benzathine Penicillin",0.61,IF(AG1362="Benzathine Penicillin",0.61,IF(AG1362="Procaine benzylpenicillin",0.61,IF(AG1362=Prodrug!F1359,Prodrug!F1359,Prodrug!F1359))))))</f>
        <v/>
      </c>
      <c r="AT1362" s="240" t="str">
        <f>IFERROR((((Calculations!K1359*Calculations!G1359)/Calculations!E1359)*'Data Entry'!X1362),"")</f>
        <v/>
      </c>
      <c r="AU1362" s="146" t="str">
        <f>IFERROR(VLOOKUP(AG1362,Lists!$P$2:$Q$182,2,0),"")</f>
        <v/>
      </c>
      <c r="AV1362" s="143" t="str">
        <f>IF(AL1362="UI",VLOOKUP(AJ1362,'Convert Internation Units'!$A$2:$D$33,4,FALSE),IF(AJ1362="Penethamate hydroiodide",0.63,IF(AJ1362="Benzylpenicillin Procaine /
 Benzathine Penicillin",0.61,IF(AJ1362="Benzathine Penicillin",0.61,IF(AJ1362="Procaine benzylpenicillin",0.61,IF(AJ1362=Prodrug!G1359,Prodrug!G1359,Prodrug!G1359))))))</f>
        <v/>
      </c>
      <c r="AW1362" s="240" t="str">
        <f>IFERROR((((Calculations!O1359*Calculations!G1359)/Calculations!E1359)*'Data Entry'!X1362),"")</f>
        <v/>
      </c>
      <c r="AX1362" s="146" t="str">
        <f>IFERROR(VLOOKUP(AJ1362,Lists!$P$2:$Q$182,2,0),"")</f>
        <v/>
      </c>
      <c r="AY1362" s="143" t="str">
        <f>IF(AO1362="UI",VLOOKUP(AM1362,'Convert Internation Units'!$A$2:$D$33,4,FALSE),IF(AM1362="Penethamate hydroiodide",0.63,IF(AM1362="Benzylpenicillin Procaine /
 Benzathine Penicillin",0.61,IF(AM1362="Benzathine Penicillin",0.61,IF(AM1362="Procaine benzylpenicillin",0.61,IF(AM1362=Prodrug!H1359,Prodrug!H1359,Prodrug!H1359))))))</f>
        <v/>
      </c>
      <c r="AZ1362" s="240" t="str">
        <f>IFERROR((((Calculations!S1359*Calculations!G1359)/Calculations!E1359)*'Data Entry'!X1362),"")</f>
        <v/>
      </c>
      <c r="BA1362" s="146" t="str">
        <f>IFERROR(VLOOKUP(AM1362,Lists!$P$2:$Q$182,2,0),"")</f>
        <v/>
      </c>
    </row>
    <row r="1363" spans="1:53" s="5" customFormat="1">
      <c r="A1363" s="116">
        <v>1357</v>
      </c>
      <c r="B1363" s="232"/>
      <c r="C1363" s="105"/>
      <c r="D1363" s="105"/>
      <c r="E1363" s="105"/>
      <c r="F1363" s="106"/>
      <c r="G1363" s="107"/>
      <c r="H1363" s="107"/>
      <c r="I1363" s="108"/>
      <c r="J1363" s="110"/>
      <c r="K1363" s="110"/>
      <c r="L1363" s="110"/>
      <c r="M1363" s="110"/>
      <c r="N1363" s="110"/>
      <c r="O1363" s="110"/>
      <c r="P1363" s="110"/>
      <c r="Q1363" s="110"/>
      <c r="R1363" s="110"/>
      <c r="S1363" s="110"/>
      <c r="T1363" s="110"/>
      <c r="U1363" s="110"/>
      <c r="V1363" s="110"/>
      <c r="W1363" s="109"/>
      <c r="X1363" s="111"/>
      <c r="Y1363" s="112"/>
      <c r="Z1363" s="112"/>
      <c r="AA1363" s="113"/>
      <c r="AB1363" s="114"/>
      <c r="AC1363" s="115"/>
      <c r="AD1363" s="113"/>
      <c r="AE1363" s="113"/>
      <c r="AF1363" s="112"/>
      <c r="AG1363" s="116"/>
      <c r="AH1363" s="115"/>
      <c r="AI1363" s="174"/>
      <c r="AJ1363" s="104"/>
      <c r="AK1363" s="115"/>
      <c r="AL1363" s="112"/>
      <c r="AM1363" s="116"/>
      <c r="AN1363" s="115"/>
      <c r="AO1363" s="248"/>
      <c r="AP1363" s="242" t="str">
        <f>IF(AD1363="UI",VLOOKUP(AB1363,'Convert Internation Units'!$A$2:$D$33,4,FALSE),IF(AB1363="Penethamate hydroiodide",0.63,IF(AB1363="Benzylpenicillin Procaine /
 Benzathine Penicillin",0.61,IF(AB1363="Benzathine Penicillin",0.61,IF(AB1363="Procaine benzylpenicillin",0.61,IF(AB1363=Prodrug!E1360,Prodrug!E1360,Prodrug!E1360))))))</f>
        <v/>
      </c>
      <c r="AQ1363" s="239" t="str">
        <f>IFERROR((((Calculations!C1360*Calculations!G1360)/Calculations!E1360)*'Data Entry'!X1363),"")</f>
        <v/>
      </c>
      <c r="AR1363" s="234" t="str">
        <f>IFERROR(VLOOKUP(AB1363,Lists!$P$2:$Q$182,2,0),"")</f>
        <v/>
      </c>
      <c r="AS1363" s="233" t="str">
        <f>IF(AI1363="UI",VLOOKUP(AG1363,'Convert Internation Units'!$A$2:$D$33,4,FALSE),IF(AG1363="Penethamate hydroiodide",0.63,IF(AG1363="Benzylpenicillin Procaine /
 Benzathine Penicillin",0.61,IF(AG1363="Benzathine Penicillin",0.61,IF(AG1363="Procaine benzylpenicillin",0.61,IF(AG1363=Prodrug!F1360,Prodrug!F1360,Prodrug!F1360))))))</f>
        <v/>
      </c>
      <c r="AT1363" s="239" t="str">
        <f>IFERROR((((Calculations!K1360*Calculations!G1360)/Calculations!E1360)*'Data Entry'!X1363),"")</f>
        <v/>
      </c>
      <c r="AU1363" s="235" t="str">
        <f>IFERROR(VLOOKUP(AG1363,Lists!$P$2:$Q$182,2,0),"")</f>
        <v/>
      </c>
      <c r="AV1363" s="233" t="str">
        <f>IF(AL1363="UI",VLOOKUP(AJ1363,'Convert Internation Units'!$A$2:$D$33,4,FALSE),IF(AJ1363="Penethamate hydroiodide",0.63,IF(AJ1363="Benzylpenicillin Procaine /
 Benzathine Penicillin",0.61,IF(AJ1363="Benzathine Penicillin",0.61,IF(AJ1363="Procaine benzylpenicillin",0.61,IF(AJ1363=Prodrug!G1360,Prodrug!G1360,Prodrug!G1360))))))</f>
        <v/>
      </c>
      <c r="AW1363" s="239" t="str">
        <f>IFERROR((((Calculations!O1360*Calculations!G1360)/Calculations!E1360)*'Data Entry'!X1363),"")</f>
        <v/>
      </c>
      <c r="AX1363" s="235" t="str">
        <f>IFERROR(VLOOKUP(AJ1363,Lists!$P$2:$Q$182,2,0),"")</f>
        <v/>
      </c>
      <c r="AY1363" s="233" t="str">
        <f>IF(AO1363="UI",VLOOKUP(AM1363,'Convert Internation Units'!$A$2:$D$33,4,FALSE),IF(AM1363="Penethamate hydroiodide",0.63,IF(AM1363="Benzylpenicillin Procaine /
 Benzathine Penicillin",0.61,IF(AM1363="Benzathine Penicillin",0.61,IF(AM1363="Procaine benzylpenicillin",0.61,IF(AM1363=Prodrug!H1360,Prodrug!H1360,Prodrug!H1360))))))</f>
        <v/>
      </c>
      <c r="AZ1363" s="239" t="str">
        <f>IFERROR((((Calculations!S1360*Calculations!G1360)/Calculations!E1360)*'Data Entry'!X1363),"")</f>
        <v/>
      </c>
      <c r="BA1363" s="235" t="str">
        <f>IFERROR(VLOOKUP(AM1363,Lists!$P$2:$Q$182,2,0),"")</f>
        <v/>
      </c>
    </row>
    <row r="1364" spans="1:53" s="5" customFormat="1">
      <c r="A1364" s="6">
        <v>1358</v>
      </c>
      <c r="B1364" s="231"/>
      <c r="C1364" s="7"/>
      <c r="D1364" s="7"/>
      <c r="E1364" s="7"/>
      <c r="F1364" s="67"/>
      <c r="G1364" s="79"/>
      <c r="H1364" s="79"/>
      <c r="I1364" s="75"/>
      <c r="J1364" s="76"/>
      <c r="K1364" s="76"/>
      <c r="L1364" s="76"/>
      <c r="M1364" s="76"/>
      <c r="N1364" s="76"/>
      <c r="O1364" s="76"/>
      <c r="P1364" s="76"/>
      <c r="Q1364" s="76"/>
      <c r="R1364" s="76"/>
      <c r="S1364" s="76"/>
      <c r="T1364" s="76"/>
      <c r="U1364" s="76"/>
      <c r="V1364" s="76"/>
      <c r="W1364" s="80"/>
      <c r="X1364" s="69"/>
      <c r="Y1364" s="25"/>
      <c r="Z1364" s="25"/>
      <c r="AA1364" s="8"/>
      <c r="AB1364" s="28"/>
      <c r="AC1364" s="23"/>
      <c r="AD1364" s="8"/>
      <c r="AE1364" s="8"/>
      <c r="AF1364" s="25"/>
      <c r="AG1364" s="6"/>
      <c r="AH1364" s="23"/>
      <c r="AI1364" s="173"/>
      <c r="AJ1364" s="26"/>
      <c r="AK1364" s="23"/>
      <c r="AL1364" s="25"/>
      <c r="AM1364" s="6"/>
      <c r="AN1364" s="23"/>
      <c r="AO1364" s="247"/>
      <c r="AP1364" s="243" t="str">
        <f>IF(AD1364="UI",VLOOKUP(AB1364,'Convert Internation Units'!$A$2:$D$33,4,FALSE),IF(AB1364="Penethamate hydroiodide",0.63,IF(AB1364="Benzylpenicillin Procaine /
 Benzathine Penicillin",0.61,IF(AB1364="Benzathine Penicillin",0.61,IF(AB1364="Procaine benzylpenicillin",0.61,IF(AB1364=Prodrug!E1361,Prodrug!E1361,Prodrug!E1361))))))</f>
        <v/>
      </c>
      <c r="AQ1364" s="240" t="str">
        <f>IFERROR((((Calculations!C1361*Calculations!G1361)/Calculations!E1361)*'Data Entry'!X1364),"")</f>
        <v/>
      </c>
      <c r="AR1364" s="141" t="str">
        <f>IFERROR(VLOOKUP(AB1364,Lists!$P$2:$Q$182,2,0),"")</f>
        <v/>
      </c>
      <c r="AS1364" s="143" t="str">
        <f>IF(AI1364="UI",VLOOKUP(AG1364,'Convert Internation Units'!$A$2:$D$33,4,FALSE),IF(AG1364="Penethamate hydroiodide",0.63,IF(AG1364="Benzylpenicillin Procaine /
 Benzathine Penicillin",0.61,IF(AG1364="Benzathine Penicillin",0.61,IF(AG1364="Procaine benzylpenicillin",0.61,IF(AG1364=Prodrug!F1361,Prodrug!F1361,Prodrug!F1361))))))</f>
        <v/>
      </c>
      <c r="AT1364" s="240" t="str">
        <f>IFERROR((((Calculations!K1361*Calculations!G1361)/Calculations!E1361)*'Data Entry'!X1364),"")</f>
        <v/>
      </c>
      <c r="AU1364" s="146" t="str">
        <f>IFERROR(VLOOKUP(AG1364,Lists!$P$2:$Q$182,2,0),"")</f>
        <v/>
      </c>
      <c r="AV1364" s="143" t="str">
        <f>IF(AL1364="UI",VLOOKUP(AJ1364,'Convert Internation Units'!$A$2:$D$33,4,FALSE),IF(AJ1364="Penethamate hydroiodide",0.63,IF(AJ1364="Benzylpenicillin Procaine /
 Benzathine Penicillin",0.61,IF(AJ1364="Benzathine Penicillin",0.61,IF(AJ1364="Procaine benzylpenicillin",0.61,IF(AJ1364=Prodrug!G1361,Prodrug!G1361,Prodrug!G1361))))))</f>
        <v/>
      </c>
      <c r="AW1364" s="240" t="str">
        <f>IFERROR((((Calculations!O1361*Calculations!G1361)/Calculations!E1361)*'Data Entry'!X1364),"")</f>
        <v/>
      </c>
      <c r="AX1364" s="146" t="str">
        <f>IFERROR(VLOOKUP(AJ1364,Lists!$P$2:$Q$182,2,0),"")</f>
        <v/>
      </c>
      <c r="AY1364" s="143" t="str">
        <f>IF(AO1364="UI",VLOOKUP(AM1364,'Convert Internation Units'!$A$2:$D$33,4,FALSE),IF(AM1364="Penethamate hydroiodide",0.63,IF(AM1364="Benzylpenicillin Procaine /
 Benzathine Penicillin",0.61,IF(AM1364="Benzathine Penicillin",0.61,IF(AM1364="Procaine benzylpenicillin",0.61,IF(AM1364=Prodrug!H1361,Prodrug!H1361,Prodrug!H1361))))))</f>
        <v/>
      </c>
      <c r="AZ1364" s="240" t="str">
        <f>IFERROR((((Calculations!S1361*Calculations!G1361)/Calculations!E1361)*'Data Entry'!X1364),"")</f>
        <v/>
      </c>
      <c r="BA1364" s="146" t="str">
        <f>IFERROR(VLOOKUP(AM1364,Lists!$P$2:$Q$182,2,0),"")</f>
        <v/>
      </c>
    </row>
    <row r="1365" spans="1:53" s="5" customFormat="1">
      <c r="A1365" s="116">
        <v>1359</v>
      </c>
      <c r="B1365" s="232"/>
      <c r="C1365" s="105"/>
      <c r="D1365" s="105"/>
      <c r="E1365" s="105"/>
      <c r="F1365" s="106"/>
      <c r="G1365" s="107"/>
      <c r="H1365" s="107"/>
      <c r="I1365" s="108"/>
      <c r="J1365" s="110"/>
      <c r="K1365" s="110"/>
      <c r="L1365" s="110"/>
      <c r="M1365" s="110"/>
      <c r="N1365" s="110"/>
      <c r="O1365" s="110"/>
      <c r="P1365" s="110"/>
      <c r="Q1365" s="110"/>
      <c r="R1365" s="110"/>
      <c r="S1365" s="110"/>
      <c r="T1365" s="110"/>
      <c r="U1365" s="110"/>
      <c r="V1365" s="110"/>
      <c r="W1365" s="109"/>
      <c r="X1365" s="111"/>
      <c r="Y1365" s="112"/>
      <c r="Z1365" s="112"/>
      <c r="AA1365" s="113"/>
      <c r="AB1365" s="114"/>
      <c r="AC1365" s="115"/>
      <c r="AD1365" s="113"/>
      <c r="AE1365" s="113"/>
      <c r="AF1365" s="112"/>
      <c r="AG1365" s="116"/>
      <c r="AH1365" s="115"/>
      <c r="AI1365" s="174"/>
      <c r="AJ1365" s="104"/>
      <c r="AK1365" s="115"/>
      <c r="AL1365" s="112"/>
      <c r="AM1365" s="116"/>
      <c r="AN1365" s="115"/>
      <c r="AO1365" s="248"/>
      <c r="AP1365" s="242" t="str">
        <f>IF(AD1365="UI",VLOOKUP(AB1365,'Convert Internation Units'!$A$2:$D$33,4,FALSE),IF(AB1365="Penethamate hydroiodide",0.63,IF(AB1365="Benzylpenicillin Procaine /
 Benzathine Penicillin",0.61,IF(AB1365="Benzathine Penicillin",0.61,IF(AB1365="Procaine benzylpenicillin",0.61,IF(AB1365=Prodrug!E1362,Prodrug!E1362,Prodrug!E1362))))))</f>
        <v/>
      </c>
      <c r="AQ1365" s="239" t="str">
        <f>IFERROR((((Calculations!C1362*Calculations!G1362)/Calculations!E1362)*'Data Entry'!X1365),"")</f>
        <v/>
      </c>
      <c r="AR1365" s="234" t="str">
        <f>IFERROR(VLOOKUP(AB1365,Lists!$P$2:$Q$182,2,0),"")</f>
        <v/>
      </c>
      <c r="AS1365" s="233" t="str">
        <f>IF(AI1365="UI",VLOOKUP(AG1365,'Convert Internation Units'!$A$2:$D$33,4,FALSE),IF(AG1365="Penethamate hydroiodide",0.63,IF(AG1365="Benzylpenicillin Procaine /
 Benzathine Penicillin",0.61,IF(AG1365="Benzathine Penicillin",0.61,IF(AG1365="Procaine benzylpenicillin",0.61,IF(AG1365=Prodrug!F1362,Prodrug!F1362,Prodrug!F1362))))))</f>
        <v/>
      </c>
      <c r="AT1365" s="239" t="str">
        <f>IFERROR((((Calculations!K1362*Calculations!G1362)/Calculations!E1362)*'Data Entry'!X1365),"")</f>
        <v/>
      </c>
      <c r="AU1365" s="235" t="str">
        <f>IFERROR(VLOOKUP(AG1365,Lists!$P$2:$Q$182,2,0),"")</f>
        <v/>
      </c>
      <c r="AV1365" s="233" t="str">
        <f>IF(AL1365="UI",VLOOKUP(AJ1365,'Convert Internation Units'!$A$2:$D$33,4,FALSE),IF(AJ1365="Penethamate hydroiodide",0.63,IF(AJ1365="Benzylpenicillin Procaine /
 Benzathine Penicillin",0.61,IF(AJ1365="Benzathine Penicillin",0.61,IF(AJ1365="Procaine benzylpenicillin",0.61,IF(AJ1365=Prodrug!G1362,Prodrug!G1362,Prodrug!G1362))))))</f>
        <v/>
      </c>
      <c r="AW1365" s="239" t="str">
        <f>IFERROR((((Calculations!O1362*Calculations!G1362)/Calculations!E1362)*'Data Entry'!X1365),"")</f>
        <v/>
      </c>
      <c r="AX1365" s="235" t="str">
        <f>IFERROR(VLOOKUP(AJ1365,Lists!$P$2:$Q$182,2,0),"")</f>
        <v/>
      </c>
      <c r="AY1365" s="233" t="str">
        <f>IF(AO1365="UI",VLOOKUP(AM1365,'Convert Internation Units'!$A$2:$D$33,4,FALSE),IF(AM1365="Penethamate hydroiodide",0.63,IF(AM1365="Benzylpenicillin Procaine /
 Benzathine Penicillin",0.61,IF(AM1365="Benzathine Penicillin",0.61,IF(AM1365="Procaine benzylpenicillin",0.61,IF(AM1365=Prodrug!H1362,Prodrug!H1362,Prodrug!H1362))))))</f>
        <v/>
      </c>
      <c r="AZ1365" s="239" t="str">
        <f>IFERROR((((Calculations!S1362*Calculations!G1362)/Calculations!E1362)*'Data Entry'!X1365),"")</f>
        <v/>
      </c>
      <c r="BA1365" s="235" t="str">
        <f>IFERROR(VLOOKUP(AM1365,Lists!$P$2:$Q$182,2,0),"")</f>
        <v/>
      </c>
    </row>
    <row r="1366" spans="1:53" s="5" customFormat="1">
      <c r="A1366" s="6">
        <v>1360</v>
      </c>
      <c r="B1366" s="231"/>
      <c r="C1366" s="7"/>
      <c r="D1366" s="7"/>
      <c r="E1366" s="7"/>
      <c r="F1366" s="67"/>
      <c r="G1366" s="79"/>
      <c r="H1366" s="79"/>
      <c r="I1366" s="75"/>
      <c r="J1366" s="76"/>
      <c r="K1366" s="76"/>
      <c r="L1366" s="76"/>
      <c r="M1366" s="76"/>
      <c r="N1366" s="76"/>
      <c r="O1366" s="76"/>
      <c r="P1366" s="76"/>
      <c r="Q1366" s="76"/>
      <c r="R1366" s="76"/>
      <c r="S1366" s="76"/>
      <c r="T1366" s="76"/>
      <c r="U1366" s="76"/>
      <c r="V1366" s="76"/>
      <c r="W1366" s="80"/>
      <c r="X1366" s="69"/>
      <c r="Y1366" s="25"/>
      <c r="Z1366" s="25"/>
      <c r="AA1366" s="8"/>
      <c r="AB1366" s="28"/>
      <c r="AC1366" s="23"/>
      <c r="AD1366" s="8"/>
      <c r="AE1366" s="8"/>
      <c r="AF1366" s="25"/>
      <c r="AG1366" s="6"/>
      <c r="AH1366" s="23"/>
      <c r="AI1366" s="173"/>
      <c r="AJ1366" s="26"/>
      <c r="AK1366" s="23"/>
      <c r="AL1366" s="25"/>
      <c r="AM1366" s="6"/>
      <c r="AN1366" s="23"/>
      <c r="AO1366" s="247"/>
      <c r="AP1366" s="243" t="str">
        <f>IF(AD1366="UI",VLOOKUP(AB1366,'Convert Internation Units'!$A$2:$D$33,4,FALSE),IF(AB1366="Penethamate hydroiodide",0.63,IF(AB1366="Benzylpenicillin Procaine /
 Benzathine Penicillin",0.61,IF(AB1366="Benzathine Penicillin",0.61,IF(AB1366="Procaine benzylpenicillin",0.61,IF(AB1366=Prodrug!E1363,Prodrug!E1363,Prodrug!E1363))))))</f>
        <v/>
      </c>
      <c r="AQ1366" s="240" t="str">
        <f>IFERROR((((Calculations!C1363*Calculations!G1363)/Calculations!E1363)*'Data Entry'!X1366),"")</f>
        <v/>
      </c>
      <c r="AR1366" s="141" t="str">
        <f>IFERROR(VLOOKUP(AB1366,Lists!$P$2:$Q$182,2,0),"")</f>
        <v/>
      </c>
      <c r="AS1366" s="143" t="str">
        <f>IF(AI1366="UI",VLOOKUP(AG1366,'Convert Internation Units'!$A$2:$D$33,4,FALSE),IF(AG1366="Penethamate hydroiodide",0.63,IF(AG1366="Benzylpenicillin Procaine /
 Benzathine Penicillin",0.61,IF(AG1366="Benzathine Penicillin",0.61,IF(AG1366="Procaine benzylpenicillin",0.61,IF(AG1366=Prodrug!F1363,Prodrug!F1363,Prodrug!F1363))))))</f>
        <v/>
      </c>
      <c r="AT1366" s="240" t="str">
        <f>IFERROR((((Calculations!K1363*Calculations!G1363)/Calculations!E1363)*'Data Entry'!X1366),"")</f>
        <v/>
      </c>
      <c r="AU1366" s="146" t="str">
        <f>IFERROR(VLOOKUP(AG1366,Lists!$P$2:$Q$182,2,0),"")</f>
        <v/>
      </c>
      <c r="AV1366" s="143" t="str">
        <f>IF(AL1366="UI",VLOOKUP(AJ1366,'Convert Internation Units'!$A$2:$D$33,4,FALSE),IF(AJ1366="Penethamate hydroiodide",0.63,IF(AJ1366="Benzylpenicillin Procaine /
 Benzathine Penicillin",0.61,IF(AJ1366="Benzathine Penicillin",0.61,IF(AJ1366="Procaine benzylpenicillin",0.61,IF(AJ1366=Prodrug!G1363,Prodrug!G1363,Prodrug!G1363))))))</f>
        <v/>
      </c>
      <c r="AW1366" s="240" t="str">
        <f>IFERROR((((Calculations!O1363*Calculations!G1363)/Calculations!E1363)*'Data Entry'!X1366),"")</f>
        <v/>
      </c>
      <c r="AX1366" s="146" t="str">
        <f>IFERROR(VLOOKUP(AJ1366,Lists!$P$2:$Q$182,2,0),"")</f>
        <v/>
      </c>
      <c r="AY1366" s="143" t="str">
        <f>IF(AO1366="UI",VLOOKUP(AM1366,'Convert Internation Units'!$A$2:$D$33,4,FALSE),IF(AM1366="Penethamate hydroiodide",0.63,IF(AM1366="Benzylpenicillin Procaine /
 Benzathine Penicillin",0.61,IF(AM1366="Benzathine Penicillin",0.61,IF(AM1366="Procaine benzylpenicillin",0.61,IF(AM1366=Prodrug!H1363,Prodrug!H1363,Prodrug!H1363))))))</f>
        <v/>
      </c>
      <c r="AZ1366" s="240" t="str">
        <f>IFERROR((((Calculations!S1363*Calculations!G1363)/Calculations!E1363)*'Data Entry'!X1366),"")</f>
        <v/>
      </c>
      <c r="BA1366" s="146" t="str">
        <f>IFERROR(VLOOKUP(AM1366,Lists!$P$2:$Q$182,2,0),"")</f>
        <v/>
      </c>
    </row>
    <row r="1367" spans="1:53" s="5" customFormat="1">
      <c r="A1367" s="116">
        <v>1361</v>
      </c>
      <c r="B1367" s="232"/>
      <c r="C1367" s="105"/>
      <c r="D1367" s="105"/>
      <c r="E1367" s="105"/>
      <c r="F1367" s="106"/>
      <c r="G1367" s="107"/>
      <c r="H1367" s="107"/>
      <c r="I1367" s="108"/>
      <c r="J1367" s="110"/>
      <c r="K1367" s="110"/>
      <c r="L1367" s="110"/>
      <c r="M1367" s="110"/>
      <c r="N1367" s="110"/>
      <c r="O1367" s="110"/>
      <c r="P1367" s="110"/>
      <c r="Q1367" s="110"/>
      <c r="R1367" s="110"/>
      <c r="S1367" s="110"/>
      <c r="T1367" s="110"/>
      <c r="U1367" s="110"/>
      <c r="V1367" s="110"/>
      <c r="W1367" s="109"/>
      <c r="X1367" s="111"/>
      <c r="Y1367" s="112"/>
      <c r="Z1367" s="112"/>
      <c r="AA1367" s="113"/>
      <c r="AB1367" s="114"/>
      <c r="AC1367" s="115"/>
      <c r="AD1367" s="113"/>
      <c r="AE1367" s="113"/>
      <c r="AF1367" s="112"/>
      <c r="AG1367" s="116"/>
      <c r="AH1367" s="115"/>
      <c r="AI1367" s="174"/>
      <c r="AJ1367" s="104"/>
      <c r="AK1367" s="115"/>
      <c r="AL1367" s="112"/>
      <c r="AM1367" s="116"/>
      <c r="AN1367" s="115"/>
      <c r="AO1367" s="248"/>
      <c r="AP1367" s="242" t="str">
        <f>IF(AD1367="UI",VLOOKUP(AB1367,'Convert Internation Units'!$A$2:$D$33,4,FALSE),IF(AB1367="Penethamate hydroiodide",0.63,IF(AB1367="Benzylpenicillin Procaine /
 Benzathine Penicillin",0.61,IF(AB1367="Benzathine Penicillin",0.61,IF(AB1367="Procaine benzylpenicillin",0.61,IF(AB1367=Prodrug!E1364,Prodrug!E1364,Prodrug!E1364))))))</f>
        <v/>
      </c>
      <c r="AQ1367" s="239" t="str">
        <f>IFERROR((((Calculations!C1364*Calculations!G1364)/Calculations!E1364)*'Data Entry'!X1367),"")</f>
        <v/>
      </c>
      <c r="AR1367" s="234" t="str">
        <f>IFERROR(VLOOKUP(AB1367,Lists!$P$2:$Q$182,2,0),"")</f>
        <v/>
      </c>
      <c r="AS1367" s="233" t="str">
        <f>IF(AI1367="UI",VLOOKUP(AG1367,'Convert Internation Units'!$A$2:$D$33,4,FALSE),IF(AG1367="Penethamate hydroiodide",0.63,IF(AG1367="Benzylpenicillin Procaine /
 Benzathine Penicillin",0.61,IF(AG1367="Benzathine Penicillin",0.61,IF(AG1367="Procaine benzylpenicillin",0.61,IF(AG1367=Prodrug!F1364,Prodrug!F1364,Prodrug!F1364))))))</f>
        <v/>
      </c>
      <c r="AT1367" s="239" t="str">
        <f>IFERROR((((Calculations!K1364*Calculations!G1364)/Calculations!E1364)*'Data Entry'!X1367),"")</f>
        <v/>
      </c>
      <c r="AU1367" s="235" t="str">
        <f>IFERROR(VLOOKUP(AG1367,Lists!$P$2:$Q$182,2,0),"")</f>
        <v/>
      </c>
      <c r="AV1367" s="233" t="str">
        <f>IF(AL1367="UI",VLOOKUP(AJ1367,'Convert Internation Units'!$A$2:$D$33,4,FALSE),IF(AJ1367="Penethamate hydroiodide",0.63,IF(AJ1367="Benzylpenicillin Procaine /
 Benzathine Penicillin",0.61,IF(AJ1367="Benzathine Penicillin",0.61,IF(AJ1367="Procaine benzylpenicillin",0.61,IF(AJ1367=Prodrug!G1364,Prodrug!G1364,Prodrug!G1364))))))</f>
        <v/>
      </c>
      <c r="AW1367" s="239" t="str">
        <f>IFERROR((((Calculations!O1364*Calculations!G1364)/Calculations!E1364)*'Data Entry'!X1367),"")</f>
        <v/>
      </c>
      <c r="AX1367" s="235" t="str">
        <f>IFERROR(VLOOKUP(AJ1367,Lists!$P$2:$Q$182,2,0),"")</f>
        <v/>
      </c>
      <c r="AY1367" s="233" t="str">
        <f>IF(AO1367="UI",VLOOKUP(AM1367,'Convert Internation Units'!$A$2:$D$33,4,FALSE),IF(AM1367="Penethamate hydroiodide",0.63,IF(AM1367="Benzylpenicillin Procaine /
 Benzathine Penicillin",0.61,IF(AM1367="Benzathine Penicillin",0.61,IF(AM1367="Procaine benzylpenicillin",0.61,IF(AM1367=Prodrug!H1364,Prodrug!H1364,Prodrug!H1364))))))</f>
        <v/>
      </c>
      <c r="AZ1367" s="239" t="str">
        <f>IFERROR((((Calculations!S1364*Calculations!G1364)/Calculations!E1364)*'Data Entry'!X1367),"")</f>
        <v/>
      </c>
      <c r="BA1367" s="235" t="str">
        <f>IFERROR(VLOOKUP(AM1367,Lists!$P$2:$Q$182,2,0),"")</f>
        <v/>
      </c>
    </row>
    <row r="1368" spans="1:53" s="5" customFormat="1">
      <c r="A1368" s="6">
        <v>1362</v>
      </c>
      <c r="B1368" s="231"/>
      <c r="C1368" s="7"/>
      <c r="D1368" s="7"/>
      <c r="E1368" s="7"/>
      <c r="F1368" s="67"/>
      <c r="G1368" s="79"/>
      <c r="H1368" s="79"/>
      <c r="I1368" s="75"/>
      <c r="J1368" s="76"/>
      <c r="K1368" s="76"/>
      <c r="L1368" s="76"/>
      <c r="M1368" s="76"/>
      <c r="N1368" s="76"/>
      <c r="O1368" s="76"/>
      <c r="P1368" s="76"/>
      <c r="Q1368" s="76"/>
      <c r="R1368" s="76"/>
      <c r="S1368" s="76"/>
      <c r="T1368" s="76"/>
      <c r="U1368" s="76"/>
      <c r="V1368" s="76"/>
      <c r="W1368" s="80"/>
      <c r="X1368" s="69"/>
      <c r="Y1368" s="25"/>
      <c r="Z1368" s="25"/>
      <c r="AA1368" s="8"/>
      <c r="AB1368" s="28"/>
      <c r="AC1368" s="23"/>
      <c r="AD1368" s="8"/>
      <c r="AE1368" s="8"/>
      <c r="AF1368" s="25"/>
      <c r="AG1368" s="6"/>
      <c r="AH1368" s="23"/>
      <c r="AI1368" s="173"/>
      <c r="AJ1368" s="26"/>
      <c r="AK1368" s="23"/>
      <c r="AL1368" s="25"/>
      <c r="AM1368" s="6"/>
      <c r="AN1368" s="23"/>
      <c r="AO1368" s="247"/>
      <c r="AP1368" s="243" t="str">
        <f>IF(AD1368="UI",VLOOKUP(AB1368,'Convert Internation Units'!$A$2:$D$33,4,FALSE),IF(AB1368="Penethamate hydroiodide",0.63,IF(AB1368="Benzylpenicillin Procaine /
 Benzathine Penicillin",0.61,IF(AB1368="Benzathine Penicillin",0.61,IF(AB1368="Procaine benzylpenicillin",0.61,IF(AB1368=Prodrug!E1365,Prodrug!E1365,Prodrug!E1365))))))</f>
        <v/>
      </c>
      <c r="AQ1368" s="240" t="str">
        <f>IFERROR((((Calculations!C1365*Calculations!G1365)/Calculations!E1365)*'Data Entry'!X1368),"")</f>
        <v/>
      </c>
      <c r="AR1368" s="141" t="str">
        <f>IFERROR(VLOOKUP(AB1368,Lists!$P$2:$Q$182,2,0),"")</f>
        <v/>
      </c>
      <c r="AS1368" s="143" t="str">
        <f>IF(AI1368="UI",VLOOKUP(AG1368,'Convert Internation Units'!$A$2:$D$33,4,FALSE),IF(AG1368="Penethamate hydroiodide",0.63,IF(AG1368="Benzylpenicillin Procaine /
 Benzathine Penicillin",0.61,IF(AG1368="Benzathine Penicillin",0.61,IF(AG1368="Procaine benzylpenicillin",0.61,IF(AG1368=Prodrug!F1365,Prodrug!F1365,Prodrug!F1365))))))</f>
        <v/>
      </c>
      <c r="AT1368" s="240" t="str">
        <f>IFERROR((((Calculations!K1365*Calculations!G1365)/Calculations!E1365)*'Data Entry'!X1368),"")</f>
        <v/>
      </c>
      <c r="AU1368" s="146" t="str">
        <f>IFERROR(VLOOKUP(AG1368,Lists!$P$2:$Q$182,2,0),"")</f>
        <v/>
      </c>
      <c r="AV1368" s="143" t="str">
        <f>IF(AL1368="UI",VLOOKUP(AJ1368,'Convert Internation Units'!$A$2:$D$33,4,FALSE),IF(AJ1368="Penethamate hydroiodide",0.63,IF(AJ1368="Benzylpenicillin Procaine /
 Benzathine Penicillin",0.61,IF(AJ1368="Benzathine Penicillin",0.61,IF(AJ1368="Procaine benzylpenicillin",0.61,IF(AJ1368=Prodrug!G1365,Prodrug!G1365,Prodrug!G1365))))))</f>
        <v/>
      </c>
      <c r="AW1368" s="240" t="str">
        <f>IFERROR((((Calculations!O1365*Calculations!G1365)/Calculations!E1365)*'Data Entry'!X1368),"")</f>
        <v/>
      </c>
      <c r="AX1368" s="146" t="str">
        <f>IFERROR(VLOOKUP(AJ1368,Lists!$P$2:$Q$182,2,0),"")</f>
        <v/>
      </c>
      <c r="AY1368" s="143" t="str">
        <f>IF(AO1368="UI",VLOOKUP(AM1368,'Convert Internation Units'!$A$2:$D$33,4,FALSE),IF(AM1368="Penethamate hydroiodide",0.63,IF(AM1368="Benzylpenicillin Procaine /
 Benzathine Penicillin",0.61,IF(AM1368="Benzathine Penicillin",0.61,IF(AM1368="Procaine benzylpenicillin",0.61,IF(AM1368=Prodrug!H1365,Prodrug!H1365,Prodrug!H1365))))))</f>
        <v/>
      </c>
      <c r="AZ1368" s="240" t="str">
        <f>IFERROR((((Calculations!S1365*Calculations!G1365)/Calculations!E1365)*'Data Entry'!X1368),"")</f>
        <v/>
      </c>
      <c r="BA1368" s="146" t="str">
        <f>IFERROR(VLOOKUP(AM1368,Lists!$P$2:$Q$182,2,0),"")</f>
        <v/>
      </c>
    </row>
    <row r="1369" spans="1:53" s="5" customFormat="1">
      <c r="A1369" s="116">
        <v>1363</v>
      </c>
      <c r="B1369" s="232"/>
      <c r="C1369" s="105"/>
      <c r="D1369" s="105"/>
      <c r="E1369" s="105"/>
      <c r="F1369" s="106"/>
      <c r="G1369" s="107"/>
      <c r="H1369" s="107"/>
      <c r="I1369" s="108"/>
      <c r="J1369" s="110"/>
      <c r="K1369" s="110"/>
      <c r="L1369" s="110"/>
      <c r="M1369" s="110"/>
      <c r="N1369" s="110"/>
      <c r="O1369" s="110"/>
      <c r="P1369" s="110"/>
      <c r="Q1369" s="110"/>
      <c r="R1369" s="110"/>
      <c r="S1369" s="110"/>
      <c r="T1369" s="110"/>
      <c r="U1369" s="110"/>
      <c r="V1369" s="110"/>
      <c r="W1369" s="109"/>
      <c r="X1369" s="111"/>
      <c r="Y1369" s="112"/>
      <c r="Z1369" s="112"/>
      <c r="AA1369" s="113"/>
      <c r="AB1369" s="114"/>
      <c r="AC1369" s="115"/>
      <c r="AD1369" s="113"/>
      <c r="AE1369" s="113"/>
      <c r="AF1369" s="112"/>
      <c r="AG1369" s="116"/>
      <c r="AH1369" s="115"/>
      <c r="AI1369" s="174"/>
      <c r="AJ1369" s="104"/>
      <c r="AK1369" s="115"/>
      <c r="AL1369" s="112"/>
      <c r="AM1369" s="116"/>
      <c r="AN1369" s="115"/>
      <c r="AO1369" s="248"/>
      <c r="AP1369" s="242" t="str">
        <f>IF(AD1369="UI",VLOOKUP(AB1369,'Convert Internation Units'!$A$2:$D$33,4,FALSE),IF(AB1369="Penethamate hydroiodide",0.63,IF(AB1369="Benzylpenicillin Procaine /
 Benzathine Penicillin",0.61,IF(AB1369="Benzathine Penicillin",0.61,IF(AB1369="Procaine benzylpenicillin",0.61,IF(AB1369=Prodrug!E1366,Prodrug!E1366,Prodrug!E1366))))))</f>
        <v/>
      </c>
      <c r="AQ1369" s="239" t="str">
        <f>IFERROR((((Calculations!C1366*Calculations!G1366)/Calculations!E1366)*'Data Entry'!X1369),"")</f>
        <v/>
      </c>
      <c r="AR1369" s="234" t="str">
        <f>IFERROR(VLOOKUP(AB1369,Lists!$P$2:$Q$182,2,0),"")</f>
        <v/>
      </c>
      <c r="AS1369" s="233" t="str">
        <f>IF(AI1369="UI",VLOOKUP(AG1369,'Convert Internation Units'!$A$2:$D$33,4,FALSE),IF(AG1369="Penethamate hydroiodide",0.63,IF(AG1369="Benzylpenicillin Procaine /
 Benzathine Penicillin",0.61,IF(AG1369="Benzathine Penicillin",0.61,IF(AG1369="Procaine benzylpenicillin",0.61,IF(AG1369=Prodrug!F1366,Prodrug!F1366,Prodrug!F1366))))))</f>
        <v/>
      </c>
      <c r="AT1369" s="239" t="str">
        <f>IFERROR((((Calculations!K1366*Calculations!G1366)/Calculations!E1366)*'Data Entry'!X1369),"")</f>
        <v/>
      </c>
      <c r="AU1369" s="235" t="str">
        <f>IFERROR(VLOOKUP(AG1369,Lists!$P$2:$Q$182,2,0),"")</f>
        <v/>
      </c>
      <c r="AV1369" s="233" t="str">
        <f>IF(AL1369="UI",VLOOKUP(AJ1369,'Convert Internation Units'!$A$2:$D$33,4,FALSE),IF(AJ1369="Penethamate hydroiodide",0.63,IF(AJ1369="Benzylpenicillin Procaine /
 Benzathine Penicillin",0.61,IF(AJ1369="Benzathine Penicillin",0.61,IF(AJ1369="Procaine benzylpenicillin",0.61,IF(AJ1369=Prodrug!G1366,Prodrug!G1366,Prodrug!G1366))))))</f>
        <v/>
      </c>
      <c r="AW1369" s="239" t="str">
        <f>IFERROR((((Calculations!O1366*Calculations!G1366)/Calculations!E1366)*'Data Entry'!X1369),"")</f>
        <v/>
      </c>
      <c r="AX1369" s="235" t="str">
        <f>IFERROR(VLOOKUP(AJ1369,Lists!$P$2:$Q$182,2,0),"")</f>
        <v/>
      </c>
      <c r="AY1369" s="233" t="str">
        <f>IF(AO1369="UI",VLOOKUP(AM1369,'Convert Internation Units'!$A$2:$D$33,4,FALSE),IF(AM1369="Penethamate hydroiodide",0.63,IF(AM1369="Benzylpenicillin Procaine /
 Benzathine Penicillin",0.61,IF(AM1369="Benzathine Penicillin",0.61,IF(AM1369="Procaine benzylpenicillin",0.61,IF(AM1369=Prodrug!H1366,Prodrug!H1366,Prodrug!H1366))))))</f>
        <v/>
      </c>
      <c r="AZ1369" s="239" t="str">
        <f>IFERROR((((Calculations!S1366*Calculations!G1366)/Calculations!E1366)*'Data Entry'!X1369),"")</f>
        <v/>
      </c>
      <c r="BA1369" s="235" t="str">
        <f>IFERROR(VLOOKUP(AM1369,Lists!$P$2:$Q$182,2,0),"")</f>
        <v/>
      </c>
    </row>
    <row r="1370" spans="1:53" s="5" customFormat="1">
      <c r="A1370" s="6">
        <v>1364</v>
      </c>
      <c r="B1370" s="231"/>
      <c r="C1370" s="7"/>
      <c r="D1370" s="7"/>
      <c r="E1370" s="7"/>
      <c r="F1370" s="67"/>
      <c r="G1370" s="79"/>
      <c r="H1370" s="79"/>
      <c r="I1370" s="75"/>
      <c r="J1370" s="76"/>
      <c r="K1370" s="76"/>
      <c r="L1370" s="76"/>
      <c r="M1370" s="76"/>
      <c r="N1370" s="76"/>
      <c r="O1370" s="76"/>
      <c r="P1370" s="76"/>
      <c r="Q1370" s="76"/>
      <c r="R1370" s="76"/>
      <c r="S1370" s="76"/>
      <c r="T1370" s="76"/>
      <c r="U1370" s="76"/>
      <c r="V1370" s="76"/>
      <c r="W1370" s="80"/>
      <c r="X1370" s="69"/>
      <c r="Y1370" s="25"/>
      <c r="Z1370" s="25"/>
      <c r="AA1370" s="8"/>
      <c r="AB1370" s="28"/>
      <c r="AC1370" s="23"/>
      <c r="AD1370" s="8"/>
      <c r="AE1370" s="8"/>
      <c r="AF1370" s="25"/>
      <c r="AG1370" s="6"/>
      <c r="AH1370" s="23"/>
      <c r="AI1370" s="173"/>
      <c r="AJ1370" s="26"/>
      <c r="AK1370" s="23"/>
      <c r="AL1370" s="25"/>
      <c r="AM1370" s="6"/>
      <c r="AN1370" s="23"/>
      <c r="AO1370" s="247"/>
      <c r="AP1370" s="243" t="str">
        <f>IF(AD1370="UI",VLOOKUP(AB1370,'Convert Internation Units'!$A$2:$D$33,4,FALSE),IF(AB1370="Penethamate hydroiodide",0.63,IF(AB1370="Benzylpenicillin Procaine /
 Benzathine Penicillin",0.61,IF(AB1370="Benzathine Penicillin",0.61,IF(AB1370="Procaine benzylpenicillin",0.61,IF(AB1370=Prodrug!E1367,Prodrug!E1367,Prodrug!E1367))))))</f>
        <v/>
      </c>
      <c r="AQ1370" s="240" t="str">
        <f>IFERROR((((Calculations!C1367*Calculations!G1367)/Calculations!E1367)*'Data Entry'!X1370),"")</f>
        <v/>
      </c>
      <c r="AR1370" s="141" t="str">
        <f>IFERROR(VLOOKUP(AB1370,Lists!$P$2:$Q$182,2,0),"")</f>
        <v/>
      </c>
      <c r="AS1370" s="143" t="str">
        <f>IF(AI1370="UI",VLOOKUP(AG1370,'Convert Internation Units'!$A$2:$D$33,4,FALSE),IF(AG1370="Penethamate hydroiodide",0.63,IF(AG1370="Benzylpenicillin Procaine /
 Benzathine Penicillin",0.61,IF(AG1370="Benzathine Penicillin",0.61,IF(AG1370="Procaine benzylpenicillin",0.61,IF(AG1370=Prodrug!F1367,Prodrug!F1367,Prodrug!F1367))))))</f>
        <v/>
      </c>
      <c r="AT1370" s="240" t="str">
        <f>IFERROR((((Calculations!K1367*Calculations!G1367)/Calculations!E1367)*'Data Entry'!X1370),"")</f>
        <v/>
      </c>
      <c r="AU1370" s="146" t="str">
        <f>IFERROR(VLOOKUP(AG1370,Lists!$P$2:$Q$182,2,0),"")</f>
        <v/>
      </c>
      <c r="AV1370" s="143" t="str">
        <f>IF(AL1370="UI",VLOOKUP(AJ1370,'Convert Internation Units'!$A$2:$D$33,4,FALSE),IF(AJ1370="Penethamate hydroiodide",0.63,IF(AJ1370="Benzylpenicillin Procaine /
 Benzathine Penicillin",0.61,IF(AJ1370="Benzathine Penicillin",0.61,IF(AJ1370="Procaine benzylpenicillin",0.61,IF(AJ1370=Prodrug!G1367,Prodrug!G1367,Prodrug!G1367))))))</f>
        <v/>
      </c>
      <c r="AW1370" s="240" t="str">
        <f>IFERROR((((Calculations!O1367*Calculations!G1367)/Calculations!E1367)*'Data Entry'!X1370),"")</f>
        <v/>
      </c>
      <c r="AX1370" s="146" t="str">
        <f>IFERROR(VLOOKUP(AJ1370,Lists!$P$2:$Q$182,2,0),"")</f>
        <v/>
      </c>
      <c r="AY1370" s="143" t="str">
        <f>IF(AO1370="UI",VLOOKUP(AM1370,'Convert Internation Units'!$A$2:$D$33,4,FALSE),IF(AM1370="Penethamate hydroiodide",0.63,IF(AM1370="Benzylpenicillin Procaine /
 Benzathine Penicillin",0.61,IF(AM1370="Benzathine Penicillin",0.61,IF(AM1370="Procaine benzylpenicillin",0.61,IF(AM1370=Prodrug!H1367,Prodrug!H1367,Prodrug!H1367))))))</f>
        <v/>
      </c>
      <c r="AZ1370" s="240" t="str">
        <f>IFERROR((((Calculations!S1367*Calculations!G1367)/Calculations!E1367)*'Data Entry'!X1370),"")</f>
        <v/>
      </c>
      <c r="BA1370" s="146" t="str">
        <f>IFERROR(VLOOKUP(AM1370,Lists!$P$2:$Q$182,2,0),"")</f>
        <v/>
      </c>
    </row>
    <row r="1371" spans="1:53" s="5" customFormat="1">
      <c r="A1371" s="116">
        <v>1365</v>
      </c>
      <c r="B1371" s="232"/>
      <c r="C1371" s="105"/>
      <c r="D1371" s="105"/>
      <c r="E1371" s="105"/>
      <c r="F1371" s="106"/>
      <c r="G1371" s="107"/>
      <c r="H1371" s="107"/>
      <c r="I1371" s="108"/>
      <c r="J1371" s="110"/>
      <c r="K1371" s="110"/>
      <c r="L1371" s="110"/>
      <c r="M1371" s="110"/>
      <c r="N1371" s="110"/>
      <c r="O1371" s="110"/>
      <c r="P1371" s="110"/>
      <c r="Q1371" s="110"/>
      <c r="R1371" s="110"/>
      <c r="S1371" s="110"/>
      <c r="T1371" s="110"/>
      <c r="U1371" s="110"/>
      <c r="V1371" s="110"/>
      <c r="W1371" s="109"/>
      <c r="X1371" s="111"/>
      <c r="Y1371" s="112"/>
      <c r="Z1371" s="112"/>
      <c r="AA1371" s="113"/>
      <c r="AB1371" s="114"/>
      <c r="AC1371" s="115"/>
      <c r="AD1371" s="113"/>
      <c r="AE1371" s="113"/>
      <c r="AF1371" s="112"/>
      <c r="AG1371" s="116"/>
      <c r="AH1371" s="115"/>
      <c r="AI1371" s="174"/>
      <c r="AJ1371" s="104"/>
      <c r="AK1371" s="115"/>
      <c r="AL1371" s="112"/>
      <c r="AM1371" s="116"/>
      <c r="AN1371" s="115"/>
      <c r="AO1371" s="248"/>
      <c r="AP1371" s="242" t="str">
        <f>IF(AD1371="UI",VLOOKUP(AB1371,'Convert Internation Units'!$A$2:$D$33,4,FALSE),IF(AB1371="Penethamate hydroiodide",0.63,IF(AB1371="Benzylpenicillin Procaine /
 Benzathine Penicillin",0.61,IF(AB1371="Benzathine Penicillin",0.61,IF(AB1371="Procaine benzylpenicillin",0.61,IF(AB1371=Prodrug!E1368,Prodrug!E1368,Prodrug!E1368))))))</f>
        <v/>
      </c>
      <c r="AQ1371" s="239" t="str">
        <f>IFERROR((((Calculations!C1368*Calculations!G1368)/Calculations!E1368)*'Data Entry'!X1371),"")</f>
        <v/>
      </c>
      <c r="AR1371" s="234" t="str">
        <f>IFERROR(VLOOKUP(AB1371,Lists!$P$2:$Q$182,2,0),"")</f>
        <v/>
      </c>
      <c r="AS1371" s="233" t="str">
        <f>IF(AI1371="UI",VLOOKUP(AG1371,'Convert Internation Units'!$A$2:$D$33,4,FALSE),IF(AG1371="Penethamate hydroiodide",0.63,IF(AG1371="Benzylpenicillin Procaine /
 Benzathine Penicillin",0.61,IF(AG1371="Benzathine Penicillin",0.61,IF(AG1371="Procaine benzylpenicillin",0.61,IF(AG1371=Prodrug!F1368,Prodrug!F1368,Prodrug!F1368))))))</f>
        <v/>
      </c>
      <c r="AT1371" s="239" t="str">
        <f>IFERROR((((Calculations!K1368*Calculations!G1368)/Calculations!E1368)*'Data Entry'!X1371),"")</f>
        <v/>
      </c>
      <c r="AU1371" s="235" t="str">
        <f>IFERROR(VLOOKUP(AG1371,Lists!$P$2:$Q$182,2,0),"")</f>
        <v/>
      </c>
      <c r="AV1371" s="233" t="str">
        <f>IF(AL1371="UI",VLOOKUP(AJ1371,'Convert Internation Units'!$A$2:$D$33,4,FALSE),IF(AJ1371="Penethamate hydroiodide",0.63,IF(AJ1371="Benzylpenicillin Procaine /
 Benzathine Penicillin",0.61,IF(AJ1371="Benzathine Penicillin",0.61,IF(AJ1371="Procaine benzylpenicillin",0.61,IF(AJ1371=Prodrug!G1368,Prodrug!G1368,Prodrug!G1368))))))</f>
        <v/>
      </c>
      <c r="AW1371" s="239" t="str">
        <f>IFERROR((((Calculations!O1368*Calculations!G1368)/Calculations!E1368)*'Data Entry'!X1371),"")</f>
        <v/>
      </c>
      <c r="AX1371" s="235" t="str">
        <f>IFERROR(VLOOKUP(AJ1371,Lists!$P$2:$Q$182,2,0),"")</f>
        <v/>
      </c>
      <c r="AY1371" s="233" t="str">
        <f>IF(AO1371="UI",VLOOKUP(AM1371,'Convert Internation Units'!$A$2:$D$33,4,FALSE),IF(AM1371="Penethamate hydroiodide",0.63,IF(AM1371="Benzylpenicillin Procaine /
 Benzathine Penicillin",0.61,IF(AM1371="Benzathine Penicillin",0.61,IF(AM1371="Procaine benzylpenicillin",0.61,IF(AM1371=Prodrug!H1368,Prodrug!H1368,Prodrug!H1368))))))</f>
        <v/>
      </c>
      <c r="AZ1371" s="239" t="str">
        <f>IFERROR((((Calculations!S1368*Calculations!G1368)/Calculations!E1368)*'Data Entry'!X1371),"")</f>
        <v/>
      </c>
      <c r="BA1371" s="235" t="str">
        <f>IFERROR(VLOOKUP(AM1371,Lists!$P$2:$Q$182,2,0),"")</f>
        <v/>
      </c>
    </row>
    <row r="1372" spans="1:53" s="5" customFormat="1">
      <c r="A1372" s="6">
        <v>1366</v>
      </c>
      <c r="B1372" s="231"/>
      <c r="C1372" s="7"/>
      <c r="D1372" s="7"/>
      <c r="E1372" s="7"/>
      <c r="F1372" s="67"/>
      <c r="G1372" s="79"/>
      <c r="H1372" s="79"/>
      <c r="I1372" s="75"/>
      <c r="J1372" s="76"/>
      <c r="K1372" s="76"/>
      <c r="L1372" s="76"/>
      <c r="M1372" s="76"/>
      <c r="N1372" s="76"/>
      <c r="O1372" s="76"/>
      <c r="P1372" s="76"/>
      <c r="Q1372" s="76"/>
      <c r="R1372" s="76"/>
      <c r="S1372" s="76"/>
      <c r="T1372" s="76"/>
      <c r="U1372" s="76"/>
      <c r="V1372" s="76"/>
      <c r="W1372" s="80"/>
      <c r="X1372" s="69"/>
      <c r="Y1372" s="25"/>
      <c r="Z1372" s="25"/>
      <c r="AA1372" s="8"/>
      <c r="AB1372" s="28"/>
      <c r="AC1372" s="23"/>
      <c r="AD1372" s="8"/>
      <c r="AE1372" s="8"/>
      <c r="AF1372" s="25"/>
      <c r="AG1372" s="6"/>
      <c r="AH1372" s="23"/>
      <c r="AI1372" s="173"/>
      <c r="AJ1372" s="26"/>
      <c r="AK1372" s="23"/>
      <c r="AL1372" s="25"/>
      <c r="AM1372" s="6"/>
      <c r="AN1372" s="23"/>
      <c r="AO1372" s="247"/>
      <c r="AP1372" s="243" t="str">
        <f>IF(AD1372="UI",VLOOKUP(AB1372,'Convert Internation Units'!$A$2:$D$33,4,FALSE),IF(AB1372="Penethamate hydroiodide",0.63,IF(AB1372="Benzylpenicillin Procaine /
 Benzathine Penicillin",0.61,IF(AB1372="Benzathine Penicillin",0.61,IF(AB1372="Procaine benzylpenicillin",0.61,IF(AB1372=Prodrug!E1369,Prodrug!E1369,Prodrug!E1369))))))</f>
        <v/>
      </c>
      <c r="AQ1372" s="240" t="str">
        <f>IFERROR((((Calculations!C1369*Calculations!G1369)/Calculations!E1369)*'Data Entry'!X1372),"")</f>
        <v/>
      </c>
      <c r="AR1372" s="141" t="str">
        <f>IFERROR(VLOOKUP(AB1372,Lists!$P$2:$Q$182,2,0),"")</f>
        <v/>
      </c>
      <c r="AS1372" s="143" t="str">
        <f>IF(AI1372="UI",VLOOKUP(AG1372,'Convert Internation Units'!$A$2:$D$33,4,FALSE),IF(AG1372="Penethamate hydroiodide",0.63,IF(AG1372="Benzylpenicillin Procaine /
 Benzathine Penicillin",0.61,IF(AG1372="Benzathine Penicillin",0.61,IF(AG1372="Procaine benzylpenicillin",0.61,IF(AG1372=Prodrug!F1369,Prodrug!F1369,Prodrug!F1369))))))</f>
        <v/>
      </c>
      <c r="AT1372" s="240" t="str">
        <f>IFERROR((((Calculations!K1369*Calculations!G1369)/Calculations!E1369)*'Data Entry'!X1372),"")</f>
        <v/>
      </c>
      <c r="AU1372" s="146" t="str">
        <f>IFERROR(VLOOKUP(AG1372,Lists!$P$2:$Q$182,2,0),"")</f>
        <v/>
      </c>
      <c r="AV1372" s="143" t="str">
        <f>IF(AL1372="UI",VLOOKUP(AJ1372,'Convert Internation Units'!$A$2:$D$33,4,FALSE),IF(AJ1372="Penethamate hydroiodide",0.63,IF(AJ1372="Benzylpenicillin Procaine /
 Benzathine Penicillin",0.61,IF(AJ1372="Benzathine Penicillin",0.61,IF(AJ1372="Procaine benzylpenicillin",0.61,IF(AJ1372=Prodrug!G1369,Prodrug!G1369,Prodrug!G1369))))))</f>
        <v/>
      </c>
      <c r="AW1372" s="240" t="str">
        <f>IFERROR((((Calculations!O1369*Calculations!G1369)/Calculations!E1369)*'Data Entry'!X1372),"")</f>
        <v/>
      </c>
      <c r="AX1372" s="146" t="str">
        <f>IFERROR(VLOOKUP(AJ1372,Lists!$P$2:$Q$182,2,0),"")</f>
        <v/>
      </c>
      <c r="AY1372" s="143" t="str">
        <f>IF(AO1372="UI",VLOOKUP(AM1372,'Convert Internation Units'!$A$2:$D$33,4,FALSE),IF(AM1372="Penethamate hydroiodide",0.63,IF(AM1372="Benzylpenicillin Procaine /
 Benzathine Penicillin",0.61,IF(AM1372="Benzathine Penicillin",0.61,IF(AM1372="Procaine benzylpenicillin",0.61,IF(AM1372=Prodrug!H1369,Prodrug!H1369,Prodrug!H1369))))))</f>
        <v/>
      </c>
      <c r="AZ1372" s="240" t="str">
        <f>IFERROR((((Calculations!S1369*Calculations!G1369)/Calculations!E1369)*'Data Entry'!X1372),"")</f>
        <v/>
      </c>
      <c r="BA1372" s="146" t="str">
        <f>IFERROR(VLOOKUP(AM1372,Lists!$P$2:$Q$182,2,0),"")</f>
        <v/>
      </c>
    </row>
    <row r="1373" spans="1:53" s="5" customFormat="1">
      <c r="A1373" s="116">
        <v>1367</v>
      </c>
      <c r="B1373" s="232"/>
      <c r="C1373" s="105"/>
      <c r="D1373" s="105"/>
      <c r="E1373" s="105"/>
      <c r="F1373" s="106"/>
      <c r="G1373" s="107"/>
      <c r="H1373" s="107"/>
      <c r="I1373" s="108"/>
      <c r="J1373" s="110"/>
      <c r="K1373" s="110"/>
      <c r="L1373" s="110"/>
      <c r="M1373" s="110"/>
      <c r="N1373" s="110"/>
      <c r="O1373" s="110"/>
      <c r="P1373" s="110"/>
      <c r="Q1373" s="110"/>
      <c r="R1373" s="110"/>
      <c r="S1373" s="110"/>
      <c r="T1373" s="110"/>
      <c r="U1373" s="110"/>
      <c r="V1373" s="110"/>
      <c r="W1373" s="109"/>
      <c r="X1373" s="111"/>
      <c r="Y1373" s="112"/>
      <c r="Z1373" s="112"/>
      <c r="AA1373" s="113"/>
      <c r="AB1373" s="114"/>
      <c r="AC1373" s="115"/>
      <c r="AD1373" s="113"/>
      <c r="AE1373" s="113"/>
      <c r="AF1373" s="112"/>
      <c r="AG1373" s="116"/>
      <c r="AH1373" s="115"/>
      <c r="AI1373" s="174"/>
      <c r="AJ1373" s="104"/>
      <c r="AK1373" s="115"/>
      <c r="AL1373" s="112"/>
      <c r="AM1373" s="116"/>
      <c r="AN1373" s="115"/>
      <c r="AO1373" s="248"/>
      <c r="AP1373" s="242" t="str">
        <f>IF(AD1373="UI",VLOOKUP(AB1373,'Convert Internation Units'!$A$2:$D$33,4,FALSE),IF(AB1373="Penethamate hydroiodide",0.63,IF(AB1373="Benzylpenicillin Procaine /
 Benzathine Penicillin",0.61,IF(AB1373="Benzathine Penicillin",0.61,IF(AB1373="Procaine benzylpenicillin",0.61,IF(AB1373=Prodrug!E1370,Prodrug!E1370,Prodrug!E1370))))))</f>
        <v/>
      </c>
      <c r="AQ1373" s="239" t="str">
        <f>IFERROR((((Calculations!C1370*Calculations!G1370)/Calculations!E1370)*'Data Entry'!X1373),"")</f>
        <v/>
      </c>
      <c r="AR1373" s="234" t="str">
        <f>IFERROR(VLOOKUP(AB1373,Lists!$P$2:$Q$182,2,0),"")</f>
        <v/>
      </c>
      <c r="AS1373" s="233" t="str">
        <f>IF(AI1373="UI",VLOOKUP(AG1373,'Convert Internation Units'!$A$2:$D$33,4,FALSE),IF(AG1373="Penethamate hydroiodide",0.63,IF(AG1373="Benzylpenicillin Procaine /
 Benzathine Penicillin",0.61,IF(AG1373="Benzathine Penicillin",0.61,IF(AG1373="Procaine benzylpenicillin",0.61,IF(AG1373=Prodrug!F1370,Prodrug!F1370,Prodrug!F1370))))))</f>
        <v/>
      </c>
      <c r="AT1373" s="239" t="str">
        <f>IFERROR((((Calculations!K1370*Calculations!G1370)/Calculations!E1370)*'Data Entry'!X1373),"")</f>
        <v/>
      </c>
      <c r="AU1373" s="235" t="str">
        <f>IFERROR(VLOOKUP(AG1373,Lists!$P$2:$Q$182,2,0),"")</f>
        <v/>
      </c>
      <c r="AV1373" s="233" t="str">
        <f>IF(AL1373="UI",VLOOKUP(AJ1373,'Convert Internation Units'!$A$2:$D$33,4,FALSE),IF(AJ1373="Penethamate hydroiodide",0.63,IF(AJ1373="Benzylpenicillin Procaine /
 Benzathine Penicillin",0.61,IF(AJ1373="Benzathine Penicillin",0.61,IF(AJ1373="Procaine benzylpenicillin",0.61,IF(AJ1373=Prodrug!G1370,Prodrug!G1370,Prodrug!G1370))))))</f>
        <v/>
      </c>
      <c r="AW1373" s="239" t="str">
        <f>IFERROR((((Calculations!O1370*Calculations!G1370)/Calculations!E1370)*'Data Entry'!X1373),"")</f>
        <v/>
      </c>
      <c r="AX1373" s="235" t="str">
        <f>IFERROR(VLOOKUP(AJ1373,Lists!$P$2:$Q$182,2,0),"")</f>
        <v/>
      </c>
      <c r="AY1373" s="233" t="str">
        <f>IF(AO1373="UI",VLOOKUP(AM1373,'Convert Internation Units'!$A$2:$D$33,4,FALSE),IF(AM1373="Penethamate hydroiodide",0.63,IF(AM1373="Benzylpenicillin Procaine /
 Benzathine Penicillin",0.61,IF(AM1373="Benzathine Penicillin",0.61,IF(AM1373="Procaine benzylpenicillin",0.61,IF(AM1373=Prodrug!H1370,Prodrug!H1370,Prodrug!H1370))))))</f>
        <v/>
      </c>
      <c r="AZ1373" s="239" t="str">
        <f>IFERROR((((Calculations!S1370*Calculations!G1370)/Calculations!E1370)*'Data Entry'!X1373),"")</f>
        <v/>
      </c>
      <c r="BA1373" s="235" t="str">
        <f>IFERROR(VLOOKUP(AM1373,Lists!$P$2:$Q$182,2,0),"")</f>
        <v/>
      </c>
    </row>
    <row r="1374" spans="1:53" s="5" customFormat="1">
      <c r="A1374" s="6">
        <v>1368</v>
      </c>
      <c r="B1374" s="231"/>
      <c r="C1374" s="7"/>
      <c r="D1374" s="7"/>
      <c r="E1374" s="7"/>
      <c r="F1374" s="67"/>
      <c r="G1374" s="79"/>
      <c r="H1374" s="79"/>
      <c r="I1374" s="75"/>
      <c r="J1374" s="76"/>
      <c r="K1374" s="76"/>
      <c r="L1374" s="76"/>
      <c r="M1374" s="76"/>
      <c r="N1374" s="76"/>
      <c r="O1374" s="76"/>
      <c r="P1374" s="76"/>
      <c r="Q1374" s="76"/>
      <c r="R1374" s="76"/>
      <c r="S1374" s="76"/>
      <c r="T1374" s="76"/>
      <c r="U1374" s="76"/>
      <c r="V1374" s="76"/>
      <c r="W1374" s="80"/>
      <c r="X1374" s="69"/>
      <c r="Y1374" s="25"/>
      <c r="Z1374" s="25"/>
      <c r="AA1374" s="8"/>
      <c r="AB1374" s="28"/>
      <c r="AC1374" s="23"/>
      <c r="AD1374" s="8"/>
      <c r="AE1374" s="8"/>
      <c r="AF1374" s="25"/>
      <c r="AG1374" s="6"/>
      <c r="AH1374" s="23"/>
      <c r="AI1374" s="173"/>
      <c r="AJ1374" s="26"/>
      <c r="AK1374" s="23"/>
      <c r="AL1374" s="25"/>
      <c r="AM1374" s="6"/>
      <c r="AN1374" s="23"/>
      <c r="AO1374" s="247"/>
      <c r="AP1374" s="243" t="str">
        <f>IF(AD1374="UI",VLOOKUP(AB1374,'Convert Internation Units'!$A$2:$D$33,4,FALSE),IF(AB1374="Penethamate hydroiodide",0.63,IF(AB1374="Benzylpenicillin Procaine /
 Benzathine Penicillin",0.61,IF(AB1374="Benzathine Penicillin",0.61,IF(AB1374="Procaine benzylpenicillin",0.61,IF(AB1374=Prodrug!E1371,Prodrug!E1371,Prodrug!E1371))))))</f>
        <v/>
      </c>
      <c r="AQ1374" s="240" t="str">
        <f>IFERROR((((Calculations!C1371*Calculations!G1371)/Calculations!E1371)*'Data Entry'!X1374),"")</f>
        <v/>
      </c>
      <c r="AR1374" s="141" t="str">
        <f>IFERROR(VLOOKUP(AB1374,Lists!$P$2:$Q$182,2,0),"")</f>
        <v/>
      </c>
      <c r="AS1374" s="143" t="str">
        <f>IF(AI1374="UI",VLOOKUP(AG1374,'Convert Internation Units'!$A$2:$D$33,4,FALSE),IF(AG1374="Penethamate hydroiodide",0.63,IF(AG1374="Benzylpenicillin Procaine /
 Benzathine Penicillin",0.61,IF(AG1374="Benzathine Penicillin",0.61,IF(AG1374="Procaine benzylpenicillin",0.61,IF(AG1374=Prodrug!F1371,Prodrug!F1371,Prodrug!F1371))))))</f>
        <v/>
      </c>
      <c r="AT1374" s="240" t="str">
        <f>IFERROR((((Calculations!K1371*Calculations!G1371)/Calculations!E1371)*'Data Entry'!X1374),"")</f>
        <v/>
      </c>
      <c r="AU1374" s="146" t="str">
        <f>IFERROR(VLOOKUP(AG1374,Lists!$P$2:$Q$182,2,0),"")</f>
        <v/>
      </c>
      <c r="AV1374" s="143" t="str">
        <f>IF(AL1374="UI",VLOOKUP(AJ1374,'Convert Internation Units'!$A$2:$D$33,4,FALSE),IF(AJ1374="Penethamate hydroiodide",0.63,IF(AJ1374="Benzylpenicillin Procaine /
 Benzathine Penicillin",0.61,IF(AJ1374="Benzathine Penicillin",0.61,IF(AJ1374="Procaine benzylpenicillin",0.61,IF(AJ1374=Prodrug!G1371,Prodrug!G1371,Prodrug!G1371))))))</f>
        <v/>
      </c>
      <c r="AW1374" s="240" t="str">
        <f>IFERROR((((Calculations!O1371*Calculations!G1371)/Calculations!E1371)*'Data Entry'!X1374),"")</f>
        <v/>
      </c>
      <c r="AX1374" s="146" t="str">
        <f>IFERROR(VLOOKUP(AJ1374,Lists!$P$2:$Q$182,2,0),"")</f>
        <v/>
      </c>
      <c r="AY1374" s="143" t="str">
        <f>IF(AO1374="UI",VLOOKUP(AM1374,'Convert Internation Units'!$A$2:$D$33,4,FALSE),IF(AM1374="Penethamate hydroiodide",0.63,IF(AM1374="Benzylpenicillin Procaine /
 Benzathine Penicillin",0.61,IF(AM1374="Benzathine Penicillin",0.61,IF(AM1374="Procaine benzylpenicillin",0.61,IF(AM1374=Prodrug!H1371,Prodrug!H1371,Prodrug!H1371))))))</f>
        <v/>
      </c>
      <c r="AZ1374" s="240" t="str">
        <f>IFERROR((((Calculations!S1371*Calculations!G1371)/Calculations!E1371)*'Data Entry'!X1374),"")</f>
        <v/>
      </c>
      <c r="BA1374" s="146" t="str">
        <f>IFERROR(VLOOKUP(AM1374,Lists!$P$2:$Q$182,2,0),"")</f>
        <v/>
      </c>
    </row>
    <row r="1375" spans="1:53" s="5" customFormat="1">
      <c r="A1375" s="116">
        <v>1369</v>
      </c>
      <c r="B1375" s="232"/>
      <c r="C1375" s="105"/>
      <c r="D1375" s="105"/>
      <c r="E1375" s="105"/>
      <c r="F1375" s="106"/>
      <c r="G1375" s="107"/>
      <c r="H1375" s="107"/>
      <c r="I1375" s="108"/>
      <c r="J1375" s="110"/>
      <c r="K1375" s="110"/>
      <c r="L1375" s="110"/>
      <c r="M1375" s="110"/>
      <c r="N1375" s="110"/>
      <c r="O1375" s="110"/>
      <c r="P1375" s="110"/>
      <c r="Q1375" s="110"/>
      <c r="R1375" s="110"/>
      <c r="S1375" s="110"/>
      <c r="T1375" s="110"/>
      <c r="U1375" s="110"/>
      <c r="V1375" s="110"/>
      <c r="W1375" s="109"/>
      <c r="X1375" s="111"/>
      <c r="Y1375" s="112"/>
      <c r="Z1375" s="112"/>
      <c r="AA1375" s="113"/>
      <c r="AB1375" s="114"/>
      <c r="AC1375" s="115"/>
      <c r="AD1375" s="113"/>
      <c r="AE1375" s="113"/>
      <c r="AF1375" s="112"/>
      <c r="AG1375" s="116"/>
      <c r="AH1375" s="115"/>
      <c r="AI1375" s="174"/>
      <c r="AJ1375" s="104"/>
      <c r="AK1375" s="115"/>
      <c r="AL1375" s="112"/>
      <c r="AM1375" s="116"/>
      <c r="AN1375" s="115"/>
      <c r="AO1375" s="248"/>
      <c r="AP1375" s="242" t="str">
        <f>IF(AD1375="UI",VLOOKUP(AB1375,'Convert Internation Units'!$A$2:$D$33,4,FALSE),IF(AB1375="Penethamate hydroiodide",0.63,IF(AB1375="Benzylpenicillin Procaine /
 Benzathine Penicillin",0.61,IF(AB1375="Benzathine Penicillin",0.61,IF(AB1375="Procaine benzylpenicillin",0.61,IF(AB1375=Prodrug!E1372,Prodrug!E1372,Prodrug!E1372))))))</f>
        <v/>
      </c>
      <c r="AQ1375" s="239" t="str">
        <f>IFERROR((((Calculations!C1372*Calculations!G1372)/Calculations!E1372)*'Data Entry'!X1375),"")</f>
        <v/>
      </c>
      <c r="AR1375" s="234" t="str">
        <f>IFERROR(VLOOKUP(AB1375,Lists!$P$2:$Q$182,2,0),"")</f>
        <v/>
      </c>
      <c r="AS1375" s="233" t="str">
        <f>IF(AI1375="UI",VLOOKUP(AG1375,'Convert Internation Units'!$A$2:$D$33,4,FALSE),IF(AG1375="Penethamate hydroiodide",0.63,IF(AG1375="Benzylpenicillin Procaine /
 Benzathine Penicillin",0.61,IF(AG1375="Benzathine Penicillin",0.61,IF(AG1375="Procaine benzylpenicillin",0.61,IF(AG1375=Prodrug!F1372,Prodrug!F1372,Prodrug!F1372))))))</f>
        <v/>
      </c>
      <c r="AT1375" s="239" t="str">
        <f>IFERROR((((Calculations!K1372*Calculations!G1372)/Calculations!E1372)*'Data Entry'!X1375),"")</f>
        <v/>
      </c>
      <c r="AU1375" s="235" t="str">
        <f>IFERROR(VLOOKUP(AG1375,Lists!$P$2:$Q$182,2,0),"")</f>
        <v/>
      </c>
      <c r="AV1375" s="233" t="str">
        <f>IF(AL1375="UI",VLOOKUP(AJ1375,'Convert Internation Units'!$A$2:$D$33,4,FALSE),IF(AJ1375="Penethamate hydroiodide",0.63,IF(AJ1375="Benzylpenicillin Procaine /
 Benzathine Penicillin",0.61,IF(AJ1375="Benzathine Penicillin",0.61,IF(AJ1375="Procaine benzylpenicillin",0.61,IF(AJ1375=Prodrug!G1372,Prodrug!G1372,Prodrug!G1372))))))</f>
        <v/>
      </c>
      <c r="AW1375" s="239" t="str">
        <f>IFERROR((((Calculations!O1372*Calculations!G1372)/Calculations!E1372)*'Data Entry'!X1375),"")</f>
        <v/>
      </c>
      <c r="AX1375" s="235" t="str">
        <f>IFERROR(VLOOKUP(AJ1375,Lists!$P$2:$Q$182,2,0),"")</f>
        <v/>
      </c>
      <c r="AY1375" s="233" t="str">
        <f>IF(AO1375="UI",VLOOKUP(AM1375,'Convert Internation Units'!$A$2:$D$33,4,FALSE),IF(AM1375="Penethamate hydroiodide",0.63,IF(AM1375="Benzylpenicillin Procaine /
 Benzathine Penicillin",0.61,IF(AM1375="Benzathine Penicillin",0.61,IF(AM1375="Procaine benzylpenicillin",0.61,IF(AM1375=Prodrug!H1372,Prodrug!H1372,Prodrug!H1372))))))</f>
        <v/>
      </c>
      <c r="AZ1375" s="239" t="str">
        <f>IFERROR((((Calculations!S1372*Calculations!G1372)/Calculations!E1372)*'Data Entry'!X1375),"")</f>
        <v/>
      </c>
      <c r="BA1375" s="235" t="str">
        <f>IFERROR(VLOOKUP(AM1375,Lists!$P$2:$Q$182,2,0),"")</f>
        <v/>
      </c>
    </row>
    <row r="1376" spans="1:53" s="5" customFormat="1">
      <c r="A1376" s="6">
        <v>1370</v>
      </c>
      <c r="B1376" s="231"/>
      <c r="C1376" s="7"/>
      <c r="D1376" s="7"/>
      <c r="E1376" s="7"/>
      <c r="F1376" s="67"/>
      <c r="G1376" s="79"/>
      <c r="H1376" s="79"/>
      <c r="I1376" s="75"/>
      <c r="J1376" s="76"/>
      <c r="K1376" s="76"/>
      <c r="L1376" s="76"/>
      <c r="M1376" s="76"/>
      <c r="N1376" s="76"/>
      <c r="O1376" s="76"/>
      <c r="P1376" s="76"/>
      <c r="Q1376" s="76"/>
      <c r="R1376" s="76"/>
      <c r="S1376" s="76"/>
      <c r="T1376" s="76"/>
      <c r="U1376" s="76"/>
      <c r="V1376" s="76"/>
      <c r="W1376" s="80"/>
      <c r="X1376" s="69"/>
      <c r="Y1376" s="25"/>
      <c r="Z1376" s="25"/>
      <c r="AA1376" s="8"/>
      <c r="AB1376" s="28"/>
      <c r="AC1376" s="23"/>
      <c r="AD1376" s="8"/>
      <c r="AE1376" s="8"/>
      <c r="AF1376" s="25"/>
      <c r="AG1376" s="6"/>
      <c r="AH1376" s="23"/>
      <c r="AI1376" s="173"/>
      <c r="AJ1376" s="26"/>
      <c r="AK1376" s="23"/>
      <c r="AL1376" s="25"/>
      <c r="AM1376" s="6"/>
      <c r="AN1376" s="23"/>
      <c r="AO1376" s="247"/>
      <c r="AP1376" s="243" t="str">
        <f>IF(AD1376="UI",VLOOKUP(AB1376,'Convert Internation Units'!$A$2:$D$33,4,FALSE),IF(AB1376="Penethamate hydroiodide",0.63,IF(AB1376="Benzylpenicillin Procaine /
 Benzathine Penicillin",0.61,IF(AB1376="Benzathine Penicillin",0.61,IF(AB1376="Procaine benzylpenicillin",0.61,IF(AB1376=Prodrug!E1373,Prodrug!E1373,Prodrug!E1373))))))</f>
        <v/>
      </c>
      <c r="AQ1376" s="240" t="str">
        <f>IFERROR((((Calculations!C1373*Calculations!G1373)/Calculations!E1373)*'Data Entry'!X1376),"")</f>
        <v/>
      </c>
      <c r="AR1376" s="141" t="str">
        <f>IFERROR(VLOOKUP(AB1376,Lists!$P$2:$Q$182,2,0),"")</f>
        <v/>
      </c>
      <c r="AS1376" s="143" t="str">
        <f>IF(AI1376="UI",VLOOKUP(AG1376,'Convert Internation Units'!$A$2:$D$33,4,FALSE),IF(AG1376="Penethamate hydroiodide",0.63,IF(AG1376="Benzylpenicillin Procaine /
 Benzathine Penicillin",0.61,IF(AG1376="Benzathine Penicillin",0.61,IF(AG1376="Procaine benzylpenicillin",0.61,IF(AG1376=Prodrug!F1373,Prodrug!F1373,Prodrug!F1373))))))</f>
        <v/>
      </c>
      <c r="AT1376" s="240" t="str">
        <f>IFERROR((((Calculations!K1373*Calculations!G1373)/Calculations!E1373)*'Data Entry'!X1376),"")</f>
        <v/>
      </c>
      <c r="AU1376" s="146" t="str">
        <f>IFERROR(VLOOKUP(AG1376,Lists!$P$2:$Q$182,2,0),"")</f>
        <v/>
      </c>
      <c r="AV1376" s="143" t="str">
        <f>IF(AL1376="UI",VLOOKUP(AJ1376,'Convert Internation Units'!$A$2:$D$33,4,FALSE),IF(AJ1376="Penethamate hydroiodide",0.63,IF(AJ1376="Benzylpenicillin Procaine /
 Benzathine Penicillin",0.61,IF(AJ1376="Benzathine Penicillin",0.61,IF(AJ1376="Procaine benzylpenicillin",0.61,IF(AJ1376=Prodrug!G1373,Prodrug!G1373,Prodrug!G1373))))))</f>
        <v/>
      </c>
      <c r="AW1376" s="240" t="str">
        <f>IFERROR((((Calculations!O1373*Calculations!G1373)/Calculations!E1373)*'Data Entry'!X1376),"")</f>
        <v/>
      </c>
      <c r="AX1376" s="146" t="str">
        <f>IFERROR(VLOOKUP(AJ1376,Lists!$P$2:$Q$182,2,0),"")</f>
        <v/>
      </c>
      <c r="AY1376" s="143" t="str">
        <f>IF(AO1376="UI",VLOOKUP(AM1376,'Convert Internation Units'!$A$2:$D$33,4,FALSE),IF(AM1376="Penethamate hydroiodide",0.63,IF(AM1376="Benzylpenicillin Procaine /
 Benzathine Penicillin",0.61,IF(AM1376="Benzathine Penicillin",0.61,IF(AM1376="Procaine benzylpenicillin",0.61,IF(AM1376=Prodrug!H1373,Prodrug!H1373,Prodrug!H1373))))))</f>
        <v/>
      </c>
      <c r="AZ1376" s="240" t="str">
        <f>IFERROR((((Calculations!S1373*Calculations!G1373)/Calculations!E1373)*'Data Entry'!X1376),"")</f>
        <v/>
      </c>
      <c r="BA1376" s="146" t="str">
        <f>IFERROR(VLOOKUP(AM1376,Lists!$P$2:$Q$182,2,0),"")</f>
        <v/>
      </c>
    </row>
    <row r="1377" spans="1:53" s="5" customFormat="1">
      <c r="A1377" s="116">
        <v>1371</v>
      </c>
      <c r="B1377" s="232"/>
      <c r="C1377" s="105"/>
      <c r="D1377" s="105"/>
      <c r="E1377" s="105"/>
      <c r="F1377" s="106"/>
      <c r="G1377" s="107"/>
      <c r="H1377" s="107"/>
      <c r="I1377" s="108"/>
      <c r="J1377" s="110"/>
      <c r="K1377" s="110"/>
      <c r="L1377" s="110"/>
      <c r="M1377" s="110"/>
      <c r="N1377" s="110"/>
      <c r="O1377" s="110"/>
      <c r="P1377" s="110"/>
      <c r="Q1377" s="110"/>
      <c r="R1377" s="110"/>
      <c r="S1377" s="110"/>
      <c r="T1377" s="110"/>
      <c r="U1377" s="110"/>
      <c r="V1377" s="110"/>
      <c r="W1377" s="109"/>
      <c r="X1377" s="111"/>
      <c r="Y1377" s="112"/>
      <c r="Z1377" s="112"/>
      <c r="AA1377" s="113"/>
      <c r="AB1377" s="114"/>
      <c r="AC1377" s="115"/>
      <c r="AD1377" s="113"/>
      <c r="AE1377" s="113"/>
      <c r="AF1377" s="112"/>
      <c r="AG1377" s="116"/>
      <c r="AH1377" s="115"/>
      <c r="AI1377" s="174"/>
      <c r="AJ1377" s="104"/>
      <c r="AK1377" s="115"/>
      <c r="AL1377" s="112"/>
      <c r="AM1377" s="116"/>
      <c r="AN1377" s="115"/>
      <c r="AO1377" s="248"/>
      <c r="AP1377" s="242" t="str">
        <f>IF(AD1377="UI",VLOOKUP(AB1377,'Convert Internation Units'!$A$2:$D$33,4,FALSE),IF(AB1377="Penethamate hydroiodide",0.63,IF(AB1377="Benzylpenicillin Procaine /
 Benzathine Penicillin",0.61,IF(AB1377="Benzathine Penicillin",0.61,IF(AB1377="Procaine benzylpenicillin",0.61,IF(AB1377=Prodrug!E1374,Prodrug!E1374,Prodrug!E1374))))))</f>
        <v/>
      </c>
      <c r="AQ1377" s="239" t="str">
        <f>IFERROR((((Calculations!C1374*Calculations!G1374)/Calculations!E1374)*'Data Entry'!X1377),"")</f>
        <v/>
      </c>
      <c r="AR1377" s="234" t="str">
        <f>IFERROR(VLOOKUP(AB1377,Lists!$P$2:$Q$182,2,0),"")</f>
        <v/>
      </c>
      <c r="AS1377" s="233" t="str">
        <f>IF(AI1377="UI",VLOOKUP(AG1377,'Convert Internation Units'!$A$2:$D$33,4,FALSE),IF(AG1377="Penethamate hydroiodide",0.63,IF(AG1377="Benzylpenicillin Procaine /
 Benzathine Penicillin",0.61,IF(AG1377="Benzathine Penicillin",0.61,IF(AG1377="Procaine benzylpenicillin",0.61,IF(AG1377=Prodrug!F1374,Prodrug!F1374,Prodrug!F1374))))))</f>
        <v/>
      </c>
      <c r="AT1377" s="239" t="str">
        <f>IFERROR((((Calculations!K1374*Calculations!G1374)/Calculations!E1374)*'Data Entry'!X1377),"")</f>
        <v/>
      </c>
      <c r="AU1377" s="235" t="str">
        <f>IFERROR(VLOOKUP(AG1377,Lists!$P$2:$Q$182,2,0),"")</f>
        <v/>
      </c>
      <c r="AV1377" s="233" t="str">
        <f>IF(AL1377="UI",VLOOKUP(AJ1377,'Convert Internation Units'!$A$2:$D$33,4,FALSE),IF(AJ1377="Penethamate hydroiodide",0.63,IF(AJ1377="Benzylpenicillin Procaine /
 Benzathine Penicillin",0.61,IF(AJ1377="Benzathine Penicillin",0.61,IF(AJ1377="Procaine benzylpenicillin",0.61,IF(AJ1377=Prodrug!G1374,Prodrug!G1374,Prodrug!G1374))))))</f>
        <v/>
      </c>
      <c r="AW1377" s="239" t="str">
        <f>IFERROR((((Calculations!O1374*Calculations!G1374)/Calculations!E1374)*'Data Entry'!X1377),"")</f>
        <v/>
      </c>
      <c r="AX1377" s="235" t="str">
        <f>IFERROR(VLOOKUP(AJ1377,Lists!$P$2:$Q$182,2,0),"")</f>
        <v/>
      </c>
      <c r="AY1377" s="233" t="str">
        <f>IF(AO1377="UI",VLOOKUP(AM1377,'Convert Internation Units'!$A$2:$D$33,4,FALSE),IF(AM1377="Penethamate hydroiodide",0.63,IF(AM1377="Benzylpenicillin Procaine /
 Benzathine Penicillin",0.61,IF(AM1377="Benzathine Penicillin",0.61,IF(AM1377="Procaine benzylpenicillin",0.61,IF(AM1377=Prodrug!H1374,Prodrug!H1374,Prodrug!H1374))))))</f>
        <v/>
      </c>
      <c r="AZ1377" s="239" t="str">
        <f>IFERROR((((Calculations!S1374*Calculations!G1374)/Calculations!E1374)*'Data Entry'!X1377),"")</f>
        <v/>
      </c>
      <c r="BA1377" s="235" t="str">
        <f>IFERROR(VLOOKUP(AM1377,Lists!$P$2:$Q$182,2,0),"")</f>
        <v/>
      </c>
    </row>
    <row r="1378" spans="1:53" s="5" customFormat="1">
      <c r="A1378" s="6">
        <v>1372</v>
      </c>
      <c r="B1378" s="231"/>
      <c r="C1378" s="7"/>
      <c r="D1378" s="7"/>
      <c r="E1378" s="7"/>
      <c r="F1378" s="67"/>
      <c r="G1378" s="79"/>
      <c r="H1378" s="79"/>
      <c r="I1378" s="75"/>
      <c r="J1378" s="76"/>
      <c r="K1378" s="76"/>
      <c r="L1378" s="76"/>
      <c r="M1378" s="76"/>
      <c r="N1378" s="76"/>
      <c r="O1378" s="76"/>
      <c r="P1378" s="76"/>
      <c r="Q1378" s="76"/>
      <c r="R1378" s="76"/>
      <c r="S1378" s="76"/>
      <c r="T1378" s="76"/>
      <c r="U1378" s="76"/>
      <c r="V1378" s="76"/>
      <c r="W1378" s="80"/>
      <c r="X1378" s="69"/>
      <c r="Y1378" s="25"/>
      <c r="Z1378" s="25"/>
      <c r="AA1378" s="8"/>
      <c r="AB1378" s="28"/>
      <c r="AC1378" s="23"/>
      <c r="AD1378" s="8"/>
      <c r="AE1378" s="8"/>
      <c r="AF1378" s="25"/>
      <c r="AG1378" s="6"/>
      <c r="AH1378" s="23"/>
      <c r="AI1378" s="173"/>
      <c r="AJ1378" s="26"/>
      <c r="AK1378" s="23"/>
      <c r="AL1378" s="25"/>
      <c r="AM1378" s="6"/>
      <c r="AN1378" s="23"/>
      <c r="AO1378" s="247"/>
      <c r="AP1378" s="243" t="str">
        <f>IF(AD1378="UI",VLOOKUP(AB1378,'Convert Internation Units'!$A$2:$D$33,4,FALSE),IF(AB1378="Penethamate hydroiodide",0.63,IF(AB1378="Benzylpenicillin Procaine /
 Benzathine Penicillin",0.61,IF(AB1378="Benzathine Penicillin",0.61,IF(AB1378="Procaine benzylpenicillin",0.61,IF(AB1378=Prodrug!E1375,Prodrug!E1375,Prodrug!E1375))))))</f>
        <v/>
      </c>
      <c r="AQ1378" s="240" t="str">
        <f>IFERROR((((Calculations!C1375*Calculations!G1375)/Calculations!E1375)*'Data Entry'!X1378),"")</f>
        <v/>
      </c>
      <c r="AR1378" s="141" t="str">
        <f>IFERROR(VLOOKUP(AB1378,Lists!$P$2:$Q$182,2,0),"")</f>
        <v/>
      </c>
      <c r="AS1378" s="143" t="str">
        <f>IF(AI1378="UI",VLOOKUP(AG1378,'Convert Internation Units'!$A$2:$D$33,4,FALSE),IF(AG1378="Penethamate hydroiodide",0.63,IF(AG1378="Benzylpenicillin Procaine /
 Benzathine Penicillin",0.61,IF(AG1378="Benzathine Penicillin",0.61,IF(AG1378="Procaine benzylpenicillin",0.61,IF(AG1378=Prodrug!F1375,Prodrug!F1375,Prodrug!F1375))))))</f>
        <v/>
      </c>
      <c r="AT1378" s="240" t="str">
        <f>IFERROR((((Calculations!K1375*Calculations!G1375)/Calculations!E1375)*'Data Entry'!X1378),"")</f>
        <v/>
      </c>
      <c r="AU1378" s="146" t="str">
        <f>IFERROR(VLOOKUP(AG1378,Lists!$P$2:$Q$182,2,0),"")</f>
        <v/>
      </c>
      <c r="AV1378" s="143" t="str">
        <f>IF(AL1378="UI",VLOOKUP(AJ1378,'Convert Internation Units'!$A$2:$D$33,4,FALSE),IF(AJ1378="Penethamate hydroiodide",0.63,IF(AJ1378="Benzylpenicillin Procaine /
 Benzathine Penicillin",0.61,IF(AJ1378="Benzathine Penicillin",0.61,IF(AJ1378="Procaine benzylpenicillin",0.61,IF(AJ1378=Prodrug!G1375,Prodrug!G1375,Prodrug!G1375))))))</f>
        <v/>
      </c>
      <c r="AW1378" s="240" t="str">
        <f>IFERROR((((Calculations!O1375*Calculations!G1375)/Calculations!E1375)*'Data Entry'!X1378),"")</f>
        <v/>
      </c>
      <c r="AX1378" s="146" t="str">
        <f>IFERROR(VLOOKUP(AJ1378,Lists!$P$2:$Q$182,2,0),"")</f>
        <v/>
      </c>
      <c r="AY1378" s="143" t="str">
        <f>IF(AO1378="UI",VLOOKUP(AM1378,'Convert Internation Units'!$A$2:$D$33,4,FALSE),IF(AM1378="Penethamate hydroiodide",0.63,IF(AM1378="Benzylpenicillin Procaine /
 Benzathine Penicillin",0.61,IF(AM1378="Benzathine Penicillin",0.61,IF(AM1378="Procaine benzylpenicillin",0.61,IF(AM1378=Prodrug!H1375,Prodrug!H1375,Prodrug!H1375))))))</f>
        <v/>
      </c>
      <c r="AZ1378" s="240" t="str">
        <f>IFERROR((((Calculations!S1375*Calculations!G1375)/Calculations!E1375)*'Data Entry'!X1378),"")</f>
        <v/>
      </c>
      <c r="BA1378" s="146" t="str">
        <f>IFERROR(VLOOKUP(AM1378,Lists!$P$2:$Q$182,2,0),"")</f>
        <v/>
      </c>
    </row>
    <row r="1379" spans="1:53" s="5" customFormat="1">
      <c r="A1379" s="116">
        <v>1373</v>
      </c>
      <c r="B1379" s="232"/>
      <c r="C1379" s="105"/>
      <c r="D1379" s="105"/>
      <c r="E1379" s="105"/>
      <c r="F1379" s="106"/>
      <c r="G1379" s="107"/>
      <c r="H1379" s="107"/>
      <c r="I1379" s="108"/>
      <c r="J1379" s="110"/>
      <c r="K1379" s="110"/>
      <c r="L1379" s="110"/>
      <c r="M1379" s="110"/>
      <c r="N1379" s="110"/>
      <c r="O1379" s="110"/>
      <c r="P1379" s="110"/>
      <c r="Q1379" s="110"/>
      <c r="R1379" s="110"/>
      <c r="S1379" s="110"/>
      <c r="T1379" s="110"/>
      <c r="U1379" s="110"/>
      <c r="V1379" s="110"/>
      <c r="W1379" s="109"/>
      <c r="X1379" s="111"/>
      <c r="Y1379" s="112"/>
      <c r="Z1379" s="112"/>
      <c r="AA1379" s="113"/>
      <c r="AB1379" s="114"/>
      <c r="AC1379" s="115"/>
      <c r="AD1379" s="113"/>
      <c r="AE1379" s="113"/>
      <c r="AF1379" s="112"/>
      <c r="AG1379" s="116"/>
      <c r="AH1379" s="115"/>
      <c r="AI1379" s="174"/>
      <c r="AJ1379" s="104"/>
      <c r="AK1379" s="115"/>
      <c r="AL1379" s="112"/>
      <c r="AM1379" s="116"/>
      <c r="AN1379" s="115"/>
      <c r="AO1379" s="248"/>
      <c r="AP1379" s="242" t="str">
        <f>IF(AD1379="UI",VLOOKUP(AB1379,'Convert Internation Units'!$A$2:$D$33,4,FALSE),IF(AB1379="Penethamate hydroiodide",0.63,IF(AB1379="Benzylpenicillin Procaine /
 Benzathine Penicillin",0.61,IF(AB1379="Benzathine Penicillin",0.61,IF(AB1379="Procaine benzylpenicillin",0.61,IF(AB1379=Prodrug!E1376,Prodrug!E1376,Prodrug!E1376))))))</f>
        <v/>
      </c>
      <c r="AQ1379" s="239" t="str">
        <f>IFERROR((((Calculations!C1376*Calculations!G1376)/Calculations!E1376)*'Data Entry'!X1379),"")</f>
        <v/>
      </c>
      <c r="AR1379" s="234" t="str">
        <f>IFERROR(VLOOKUP(AB1379,Lists!$P$2:$Q$182,2,0),"")</f>
        <v/>
      </c>
      <c r="AS1379" s="233" t="str">
        <f>IF(AI1379="UI",VLOOKUP(AG1379,'Convert Internation Units'!$A$2:$D$33,4,FALSE),IF(AG1379="Penethamate hydroiodide",0.63,IF(AG1379="Benzylpenicillin Procaine /
 Benzathine Penicillin",0.61,IF(AG1379="Benzathine Penicillin",0.61,IF(AG1379="Procaine benzylpenicillin",0.61,IF(AG1379=Prodrug!F1376,Prodrug!F1376,Prodrug!F1376))))))</f>
        <v/>
      </c>
      <c r="AT1379" s="239" t="str">
        <f>IFERROR((((Calculations!K1376*Calculations!G1376)/Calculations!E1376)*'Data Entry'!X1379),"")</f>
        <v/>
      </c>
      <c r="AU1379" s="235" t="str">
        <f>IFERROR(VLOOKUP(AG1379,Lists!$P$2:$Q$182,2,0),"")</f>
        <v/>
      </c>
      <c r="AV1379" s="233" t="str">
        <f>IF(AL1379="UI",VLOOKUP(AJ1379,'Convert Internation Units'!$A$2:$D$33,4,FALSE),IF(AJ1379="Penethamate hydroiodide",0.63,IF(AJ1379="Benzylpenicillin Procaine /
 Benzathine Penicillin",0.61,IF(AJ1379="Benzathine Penicillin",0.61,IF(AJ1379="Procaine benzylpenicillin",0.61,IF(AJ1379=Prodrug!G1376,Prodrug!G1376,Prodrug!G1376))))))</f>
        <v/>
      </c>
      <c r="AW1379" s="239" t="str">
        <f>IFERROR((((Calculations!O1376*Calculations!G1376)/Calculations!E1376)*'Data Entry'!X1379),"")</f>
        <v/>
      </c>
      <c r="AX1379" s="235" t="str">
        <f>IFERROR(VLOOKUP(AJ1379,Lists!$P$2:$Q$182,2,0),"")</f>
        <v/>
      </c>
      <c r="AY1379" s="233" t="str">
        <f>IF(AO1379="UI",VLOOKUP(AM1379,'Convert Internation Units'!$A$2:$D$33,4,FALSE),IF(AM1379="Penethamate hydroiodide",0.63,IF(AM1379="Benzylpenicillin Procaine /
 Benzathine Penicillin",0.61,IF(AM1379="Benzathine Penicillin",0.61,IF(AM1379="Procaine benzylpenicillin",0.61,IF(AM1379=Prodrug!H1376,Prodrug!H1376,Prodrug!H1376))))))</f>
        <v/>
      </c>
      <c r="AZ1379" s="239" t="str">
        <f>IFERROR((((Calculations!S1376*Calculations!G1376)/Calculations!E1376)*'Data Entry'!X1379),"")</f>
        <v/>
      </c>
      <c r="BA1379" s="235" t="str">
        <f>IFERROR(VLOOKUP(AM1379,Lists!$P$2:$Q$182,2,0),"")</f>
        <v/>
      </c>
    </row>
    <row r="1380" spans="1:53" s="5" customFormat="1">
      <c r="A1380" s="6">
        <v>1374</v>
      </c>
      <c r="B1380" s="231"/>
      <c r="C1380" s="7"/>
      <c r="D1380" s="7"/>
      <c r="E1380" s="7"/>
      <c r="F1380" s="67"/>
      <c r="G1380" s="79"/>
      <c r="H1380" s="79"/>
      <c r="I1380" s="75"/>
      <c r="J1380" s="76"/>
      <c r="K1380" s="76"/>
      <c r="L1380" s="76"/>
      <c r="M1380" s="76"/>
      <c r="N1380" s="76"/>
      <c r="O1380" s="76"/>
      <c r="P1380" s="76"/>
      <c r="Q1380" s="76"/>
      <c r="R1380" s="76"/>
      <c r="S1380" s="76"/>
      <c r="T1380" s="76"/>
      <c r="U1380" s="76"/>
      <c r="V1380" s="76"/>
      <c r="W1380" s="80"/>
      <c r="X1380" s="69"/>
      <c r="Y1380" s="25"/>
      <c r="Z1380" s="25"/>
      <c r="AA1380" s="8"/>
      <c r="AB1380" s="28"/>
      <c r="AC1380" s="23"/>
      <c r="AD1380" s="8"/>
      <c r="AE1380" s="8"/>
      <c r="AF1380" s="25"/>
      <c r="AG1380" s="6"/>
      <c r="AH1380" s="23"/>
      <c r="AI1380" s="173"/>
      <c r="AJ1380" s="26"/>
      <c r="AK1380" s="23"/>
      <c r="AL1380" s="25"/>
      <c r="AM1380" s="6"/>
      <c r="AN1380" s="23"/>
      <c r="AO1380" s="247"/>
      <c r="AP1380" s="243" t="str">
        <f>IF(AD1380="UI",VLOOKUP(AB1380,'Convert Internation Units'!$A$2:$D$33,4,FALSE),IF(AB1380="Penethamate hydroiodide",0.63,IF(AB1380="Benzylpenicillin Procaine /
 Benzathine Penicillin",0.61,IF(AB1380="Benzathine Penicillin",0.61,IF(AB1380="Procaine benzylpenicillin",0.61,IF(AB1380=Prodrug!E1377,Prodrug!E1377,Prodrug!E1377))))))</f>
        <v/>
      </c>
      <c r="AQ1380" s="240" t="str">
        <f>IFERROR((((Calculations!C1377*Calculations!G1377)/Calculations!E1377)*'Data Entry'!X1380),"")</f>
        <v/>
      </c>
      <c r="AR1380" s="141" t="str">
        <f>IFERROR(VLOOKUP(AB1380,Lists!$P$2:$Q$182,2,0),"")</f>
        <v/>
      </c>
      <c r="AS1380" s="143" t="str">
        <f>IF(AI1380="UI",VLOOKUP(AG1380,'Convert Internation Units'!$A$2:$D$33,4,FALSE),IF(AG1380="Penethamate hydroiodide",0.63,IF(AG1380="Benzylpenicillin Procaine /
 Benzathine Penicillin",0.61,IF(AG1380="Benzathine Penicillin",0.61,IF(AG1380="Procaine benzylpenicillin",0.61,IF(AG1380=Prodrug!F1377,Prodrug!F1377,Prodrug!F1377))))))</f>
        <v/>
      </c>
      <c r="AT1380" s="240" t="str">
        <f>IFERROR((((Calculations!K1377*Calculations!G1377)/Calculations!E1377)*'Data Entry'!X1380),"")</f>
        <v/>
      </c>
      <c r="AU1380" s="146" t="str">
        <f>IFERROR(VLOOKUP(AG1380,Lists!$P$2:$Q$182,2,0),"")</f>
        <v/>
      </c>
      <c r="AV1380" s="143" t="str">
        <f>IF(AL1380="UI",VLOOKUP(AJ1380,'Convert Internation Units'!$A$2:$D$33,4,FALSE),IF(AJ1380="Penethamate hydroiodide",0.63,IF(AJ1380="Benzylpenicillin Procaine /
 Benzathine Penicillin",0.61,IF(AJ1380="Benzathine Penicillin",0.61,IF(AJ1380="Procaine benzylpenicillin",0.61,IF(AJ1380=Prodrug!G1377,Prodrug!G1377,Prodrug!G1377))))))</f>
        <v/>
      </c>
      <c r="AW1380" s="240" t="str">
        <f>IFERROR((((Calculations!O1377*Calculations!G1377)/Calculations!E1377)*'Data Entry'!X1380),"")</f>
        <v/>
      </c>
      <c r="AX1380" s="146" t="str">
        <f>IFERROR(VLOOKUP(AJ1380,Lists!$P$2:$Q$182,2,0),"")</f>
        <v/>
      </c>
      <c r="AY1380" s="143" t="str">
        <f>IF(AO1380="UI",VLOOKUP(AM1380,'Convert Internation Units'!$A$2:$D$33,4,FALSE),IF(AM1380="Penethamate hydroiodide",0.63,IF(AM1380="Benzylpenicillin Procaine /
 Benzathine Penicillin",0.61,IF(AM1380="Benzathine Penicillin",0.61,IF(AM1380="Procaine benzylpenicillin",0.61,IF(AM1380=Prodrug!H1377,Prodrug!H1377,Prodrug!H1377))))))</f>
        <v/>
      </c>
      <c r="AZ1380" s="240" t="str">
        <f>IFERROR((((Calculations!S1377*Calculations!G1377)/Calculations!E1377)*'Data Entry'!X1380),"")</f>
        <v/>
      </c>
      <c r="BA1380" s="146" t="str">
        <f>IFERROR(VLOOKUP(AM1380,Lists!$P$2:$Q$182,2,0),"")</f>
        <v/>
      </c>
    </row>
    <row r="1381" spans="1:53" s="5" customFormat="1">
      <c r="A1381" s="116">
        <v>1375</v>
      </c>
      <c r="B1381" s="232"/>
      <c r="C1381" s="105"/>
      <c r="D1381" s="105"/>
      <c r="E1381" s="105"/>
      <c r="F1381" s="106"/>
      <c r="G1381" s="107"/>
      <c r="H1381" s="107"/>
      <c r="I1381" s="108"/>
      <c r="J1381" s="110"/>
      <c r="K1381" s="110"/>
      <c r="L1381" s="110"/>
      <c r="M1381" s="110"/>
      <c r="N1381" s="110"/>
      <c r="O1381" s="110"/>
      <c r="P1381" s="110"/>
      <c r="Q1381" s="110"/>
      <c r="R1381" s="110"/>
      <c r="S1381" s="110"/>
      <c r="T1381" s="110"/>
      <c r="U1381" s="110"/>
      <c r="V1381" s="110"/>
      <c r="W1381" s="109"/>
      <c r="X1381" s="111"/>
      <c r="Y1381" s="112"/>
      <c r="Z1381" s="112"/>
      <c r="AA1381" s="113"/>
      <c r="AB1381" s="114"/>
      <c r="AC1381" s="115"/>
      <c r="AD1381" s="113"/>
      <c r="AE1381" s="113"/>
      <c r="AF1381" s="112"/>
      <c r="AG1381" s="116"/>
      <c r="AH1381" s="115"/>
      <c r="AI1381" s="174"/>
      <c r="AJ1381" s="104"/>
      <c r="AK1381" s="115"/>
      <c r="AL1381" s="112"/>
      <c r="AM1381" s="116"/>
      <c r="AN1381" s="115"/>
      <c r="AO1381" s="248"/>
      <c r="AP1381" s="242" t="str">
        <f>IF(AD1381="UI",VLOOKUP(AB1381,'Convert Internation Units'!$A$2:$D$33,4,FALSE),IF(AB1381="Penethamate hydroiodide",0.63,IF(AB1381="Benzylpenicillin Procaine /
 Benzathine Penicillin",0.61,IF(AB1381="Benzathine Penicillin",0.61,IF(AB1381="Procaine benzylpenicillin",0.61,IF(AB1381=Prodrug!E1378,Prodrug!E1378,Prodrug!E1378))))))</f>
        <v/>
      </c>
      <c r="AQ1381" s="239" t="str">
        <f>IFERROR((((Calculations!C1378*Calculations!G1378)/Calculations!E1378)*'Data Entry'!X1381),"")</f>
        <v/>
      </c>
      <c r="AR1381" s="234" t="str">
        <f>IFERROR(VLOOKUP(AB1381,Lists!$P$2:$Q$182,2,0),"")</f>
        <v/>
      </c>
      <c r="AS1381" s="233" t="str">
        <f>IF(AI1381="UI",VLOOKUP(AG1381,'Convert Internation Units'!$A$2:$D$33,4,FALSE),IF(AG1381="Penethamate hydroiodide",0.63,IF(AG1381="Benzylpenicillin Procaine /
 Benzathine Penicillin",0.61,IF(AG1381="Benzathine Penicillin",0.61,IF(AG1381="Procaine benzylpenicillin",0.61,IF(AG1381=Prodrug!F1378,Prodrug!F1378,Prodrug!F1378))))))</f>
        <v/>
      </c>
      <c r="AT1381" s="239" t="str">
        <f>IFERROR((((Calculations!K1378*Calculations!G1378)/Calculations!E1378)*'Data Entry'!X1381),"")</f>
        <v/>
      </c>
      <c r="AU1381" s="235" t="str">
        <f>IFERROR(VLOOKUP(AG1381,Lists!$P$2:$Q$182,2,0),"")</f>
        <v/>
      </c>
      <c r="AV1381" s="233" t="str">
        <f>IF(AL1381="UI",VLOOKUP(AJ1381,'Convert Internation Units'!$A$2:$D$33,4,FALSE),IF(AJ1381="Penethamate hydroiodide",0.63,IF(AJ1381="Benzylpenicillin Procaine /
 Benzathine Penicillin",0.61,IF(AJ1381="Benzathine Penicillin",0.61,IF(AJ1381="Procaine benzylpenicillin",0.61,IF(AJ1381=Prodrug!G1378,Prodrug!G1378,Prodrug!G1378))))))</f>
        <v/>
      </c>
      <c r="AW1381" s="239" t="str">
        <f>IFERROR((((Calculations!O1378*Calculations!G1378)/Calculations!E1378)*'Data Entry'!X1381),"")</f>
        <v/>
      </c>
      <c r="AX1381" s="235" t="str">
        <f>IFERROR(VLOOKUP(AJ1381,Lists!$P$2:$Q$182,2,0),"")</f>
        <v/>
      </c>
      <c r="AY1381" s="233" t="str">
        <f>IF(AO1381="UI",VLOOKUP(AM1381,'Convert Internation Units'!$A$2:$D$33,4,FALSE),IF(AM1381="Penethamate hydroiodide",0.63,IF(AM1381="Benzylpenicillin Procaine /
 Benzathine Penicillin",0.61,IF(AM1381="Benzathine Penicillin",0.61,IF(AM1381="Procaine benzylpenicillin",0.61,IF(AM1381=Prodrug!H1378,Prodrug!H1378,Prodrug!H1378))))))</f>
        <v/>
      </c>
      <c r="AZ1381" s="239" t="str">
        <f>IFERROR((((Calculations!S1378*Calculations!G1378)/Calculations!E1378)*'Data Entry'!X1381),"")</f>
        <v/>
      </c>
      <c r="BA1381" s="235" t="str">
        <f>IFERROR(VLOOKUP(AM1381,Lists!$P$2:$Q$182,2,0),"")</f>
        <v/>
      </c>
    </row>
    <row r="1382" spans="1:53" s="5" customFormat="1">
      <c r="A1382" s="6">
        <v>1376</v>
      </c>
      <c r="B1382" s="231"/>
      <c r="C1382" s="7"/>
      <c r="D1382" s="7"/>
      <c r="E1382" s="7"/>
      <c r="F1382" s="67"/>
      <c r="G1382" s="79"/>
      <c r="H1382" s="79"/>
      <c r="I1382" s="75"/>
      <c r="J1382" s="76"/>
      <c r="K1382" s="76"/>
      <c r="L1382" s="76"/>
      <c r="M1382" s="76"/>
      <c r="N1382" s="76"/>
      <c r="O1382" s="76"/>
      <c r="P1382" s="76"/>
      <c r="Q1382" s="76"/>
      <c r="R1382" s="76"/>
      <c r="S1382" s="76"/>
      <c r="T1382" s="76"/>
      <c r="U1382" s="76"/>
      <c r="V1382" s="76"/>
      <c r="W1382" s="80"/>
      <c r="X1382" s="69"/>
      <c r="Y1382" s="25"/>
      <c r="Z1382" s="25"/>
      <c r="AA1382" s="8"/>
      <c r="AB1382" s="28"/>
      <c r="AC1382" s="23"/>
      <c r="AD1382" s="8"/>
      <c r="AE1382" s="8"/>
      <c r="AF1382" s="25"/>
      <c r="AG1382" s="6"/>
      <c r="AH1382" s="23"/>
      <c r="AI1382" s="173"/>
      <c r="AJ1382" s="26"/>
      <c r="AK1382" s="23"/>
      <c r="AL1382" s="25"/>
      <c r="AM1382" s="6"/>
      <c r="AN1382" s="23"/>
      <c r="AO1382" s="247"/>
      <c r="AP1382" s="243" t="str">
        <f>IF(AD1382="UI",VLOOKUP(AB1382,'Convert Internation Units'!$A$2:$D$33,4,FALSE),IF(AB1382="Penethamate hydroiodide",0.63,IF(AB1382="Benzylpenicillin Procaine /
 Benzathine Penicillin",0.61,IF(AB1382="Benzathine Penicillin",0.61,IF(AB1382="Procaine benzylpenicillin",0.61,IF(AB1382=Prodrug!E1379,Prodrug!E1379,Prodrug!E1379))))))</f>
        <v/>
      </c>
      <c r="AQ1382" s="240" t="str">
        <f>IFERROR((((Calculations!C1379*Calculations!G1379)/Calculations!E1379)*'Data Entry'!X1382),"")</f>
        <v/>
      </c>
      <c r="AR1382" s="141" t="str">
        <f>IFERROR(VLOOKUP(AB1382,Lists!$P$2:$Q$182,2,0),"")</f>
        <v/>
      </c>
      <c r="AS1382" s="143" t="str">
        <f>IF(AI1382="UI",VLOOKUP(AG1382,'Convert Internation Units'!$A$2:$D$33,4,FALSE),IF(AG1382="Penethamate hydroiodide",0.63,IF(AG1382="Benzylpenicillin Procaine /
 Benzathine Penicillin",0.61,IF(AG1382="Benzathine Penicillin",0.61,IF(AG1382="Procaine benzylpenicillin",0.61,IF(AG1382=Prodrug!F1379,Prodrug!F1379,Prodrug!F1379))))))</f>
        <v/>
      </c>
      <c r="AT1382" s="240" t="str">
        <f>IFERROR((((Calculations!K1379*Calculations!G1379)/Calculations!E1379)*'Data Entry'!X1382),"")</f>
        <v/>
      </c>
      <c r="AU1382" s="146" t="str">
        <f>IFERROR(VLOOKUP(AG1382,Lists!$P$2:$Q$182,2,0),"")</f>
        <v/>
      </c>
      <c r="AV1382" s="143" t="str">
        <f>IF(AL1382="UI",VLOOKUP(AJ1382,'Convert Internation Units'!$A$2:$D$33,4,FALSE),IF(AJ1382="Penethamate hydroiodide",0.63,IF(AJ1382="Benzylpenicillin Procaine /
 Benzathine Penicillin",0.61,IF(AJ1382="Benzathine Penicillin",0.61,IF(AJ1382="Procaine benzylpenicillin",0.61,IF(AJ1382=Prodrug!G1379,Prodrug!G1379,Prodrug!G1379))))))</f>
        <v/>
      </c>
      <c r="AW1382" s="240" t="str">
        <f>IFERROR((((Calculations!O1379*Calculations!G1379)/Calculations!E1379)*'Data Entry'!X1382),"")</f>
        <v/>
      </c>
      <c r="AX1382" s="146" t="str">
        <f>IFERROR(VLOOKUP(AJ1382,Lists!$P$2:$Q$182,2,0),"")</f>
        <v/>
      </c>
      <c r="AY1382" s="143" t="str">
        <f>IF(AO1382="UI",VLOOKUP(AM1382,'Convert Internation Units'!$A$2:$D$33,4,FALSE),IF(AM1382="Penethamate hydroiodide",0.63,IF(AM1382="Benzylpenicillin Procaine /
 Benzathine Penicillin",0.61,IF(AM1382="Benzathine Penicillin",0.61,IF(AM1382="Procaine benzylpenicillin",0.61,IF(AM1382=Prodrug!H1379,Prodrug!H1379,Prodrug!H1379))))))</f>
        <v/>
      </c>
      <c r="AZ1382" s="240" t="str">
        <f>IFERROR((((Calculations!S1379*Calculations!G1379)/Calculations!E1379)*'Data Entry'!X1382),"")</f>
        <v/>
      </c>
      <c r="BA1382" s="146" t="str">
        <f>IFERROR(VLOOKUP(AM1382,Lists!$P$2:$Q$182,2,0),"")</f>
        <v/>
      </c>
    </row>
    <row r="1383" spans="1:53" s="5" customFormat="1">
      <c r="A1383" s="116">
        <v>1377</v>
      </c>
      <c r="B1383" s="232"/>
      <c r="C1383" s="105"/>
      <c r="D1383" s="105"/>
      <c r="E1383" s="105"/>
      <c r="F1383" s="106"/>
      <c r="G1383" s="107"/>
      <c r="H1383" s="107"/>
      <c r="I1383" s="108"/>
      <c r="J1383" s="110"/>
      <c r="K1383" s="110"/>
      <c r="L1383" s="110"/>
      <c r="M1383" s="110"/>
      <c r="N1383" s="110"/>
      <c r="O1383" s="110"/>
      <c r="P1383" s="110"/>
      <c r="Q1383" s="110"/>
      <c r="R1383" s="110"/>
      <c r="S1383" s="110"/>
      <c r="T1383" s="110"/>
      <c r="U1383" s="110"/>
      <c r="V1383" s="110"/>
      <c r="W1383" s="109"/>
      <c r="X1383" s="111"/>
      <c r="Y1383" s="112"/>
      <c r="Z1383" s="112"/>
      <c r="AA1383" s="113"/>
      <c r="AB1383" s="114"/>
      <c r="AC1383" s="115"/>
      <c r="AD1383" s="113"/>
      <c r="AE1383" s="113"/>
      <c r="AF1383" s="112"/>
      <c r="AG1383" s="116"/>
      <c r="AH1383" s="115"/>
      <c r="AI1383" s="174"/>
      <c r="AJ1383" s="104"/>
      <c r="AK1383" s="115"/>
      <c r="AL1383" s="112"/>
      <c r="AM1383" s="116"/>
      <c r="AN1383" s="115"/>
      <c r="AO1383" s="248"/>
      <c r="AP1383" s="242" t="str">
        <f>IF(AD1383="UI",VLOOKUP(AB1383,'Convert Internation Units'!$A$2:$D$33,4,FALSE),IF(AB1383="Penethamate hydroiodide",0.63,IF(AB1383="Benzylpenicillin Procaine /
 Benzathine Penicillin",0.61,IF(AB1383="Benzathine Penicillin",0.61,IF(AB1383="Procaine benzylpenicillin",0.61,IF(AB1383=Prodrug!E1380,Prodrug!E1380,Prodrug!E1380))))))</f>
        <v/>
      </c>
      <c r="AQ1383" s="239" t="str">
        <f>IFERROR((((Calculations!C1380*Calculations!G1380)/Calculations!E1380)*'Data Entry'!X1383),"")</f>
        <v/>
      </c>
      <c r="AR1383" s="234" t="str">
        <f>IFERROR(VLOOKUP(AB1383,Lists!$P$2:$Q$182,2,0),"")</f>
        <v/>
      </c>
      <c r="AS1383" s="233" t="str">
        <f>IF(AI1383="UI",VLOOKUP(AG1383,'Convert Internation Units'!$A$2:$D$33,4,FALSE),IF(AG1383="Penethamate hydroiodide",0.63,IF(AG1383="Benzylpenicillin Procaine /
 Benzathine Penicillin",0.61,IF(AG1383="Benzathine Penicillin",0.61,IF(AG1383="Procaine benzylpenicillin",0.61,IF(AG1383=Prodrug!F1380,Prodrug!F1380,Prodrug!F1380))))))</f>
        <v/>
      </c>
      <c r="AT1383" s="239" t="str">
        <f>IFERROR((((Calculations!K1380*Calculations!G1380)/Calculations!E1380)*'Data Entry'!X1383),"")</f>
        <v/>
      </c>
      <c r="AU1383" s="235" t="str">
        <f>IFERROR(VLOOKUP(AG1383,Lists!$P$2:$Q$182,2,0),"")</f>
        <v/>
      </c>
      <c r="AV1383" s="233" t="str">
        <f>IF(AL1383="UI",VLOOKUP(AJ1383,'Convert Internation Units'!$A$2:$D$33,4,FALSE),IF(AJ1383="Penethamate hydroiodide",0.63,IF(AJ1383="Benzylpenicillin Procaine /
 Benzathine Penicillin",0.61,IF(AJ1383="Benzathine Penicillin",0.61,IF(AJ1383="Procaine benzylpenicillin",0.61,IF(AJ1383=Prodrug!G1380,Prodrug!G1380,Prodrug!G1380))))))</f>
        <v/>
      </c>
      <c r="AW1383" s="239" t="str">
        <f>IFERROR((((Calculations!O1380*Calculations!G1380)/Calculations!E1380)*'Data Entry'!X1383),"")</f>
        <v/>
      </c>
      <c r="AX1383" s="235" t="str">
        <f>IFERROR(VLOOKUP(AJ1383,Lists!$P$2:$Q$182,2,0),"")</f>
        <v/>
      </c>
      <c r="AY1383" s="233" t="str">
        <f>IF(AO1383="UI",VLOOKUP(AM1383,'Convert Internation Units'!$A$2:$D$33,4,FALSE),IF(AM1383="Penethamate hydroiodide",0.63,IF(AM1383="Benzylpenicillin Procaine /
 Benzathine Penicillin",0.61,IF(AM1383="Benzathine Penicillin",0.61,IF(AM1383="Procaine benzylpenicillin",0.61,IF(AM1383=Prodrug!H1380,Prodrug!H1380,Prodrug!H1380))))))</f>
        <v/>
      </c>
      <c r="AZ1383" s="239" t="str">
        <f>IFERROR((((Calculations!S1380*Calculations!G1380)/Calculations!E1380)*'Data Entry'!X1383),"")</f>
        <v/>
      </c>
      <c r="BA1383" s="235" t="str">
        <f>IFERROR(VLOOKUP(AM1383,Lists!$P$2:$Q$182,2,0),"")</f>
        <v/>
      </c>
    </row>
    <row r="1384" spans="1:53" s="5" customFormat="1">
      <c r="A1384" s="6">
        <v>1378</v>
      </c>
      <c r="B1384" s="231"/>
      <c r="C1384" s="7"/>
      <c r="D1384" s="7"/>
      <c r="E1384" s="7"/>
      <c r="F1384" s="67"/>
      <c r="G1384" s="79"/>
      <c r="H1384" s="79"/>
      <c r="I1384" s="75"/>
      <c r="J1384" s="76"/>
      <c r="K1384" s="76"/>
      <c r="L1384" s="76"/>
      <c r="M1384" s="76"/>
      <c r="N1384" s="76"/>
      <c r="O1384" s="76"/>
      <c r="P1384" s="76"/>
      <c r="Q1384" s="76"/>
      <c r="R1384" s="76"/>
      <c r="S1384" s="76"/>
      <c r="T1384" s="76"/>
      <c r="U1384" s="76"/>
      <c r="V1384" s="76"/>
      <c r="W1384" s="80"/>
      <c r="X1384" s="69"/>
      <c r="Y1384" s="25"/>
      <c r="Z1384" s="25"/>
      <c r="AA1384" s="8"/>
      <c r="AB1384" s="28"/>
      <c r="AC1384" s="23"/>
      <c r="AD1384" s="8"/>
      <c r="AE1384" s="8"/>
      <c r="AF1384" s="25"/>
      <c r="AG1384" s="6"/>
      <c r="AH1384" s="23"/>
      <c r="AI1384" s="173"/>
      <c r="AJ1384" s="26"/>
      <c r="AK1384" s="23"/>
      <c r="AL1384" s="25"/>
      <c r="AM1384" s="6"/>
      <c r="AN1384" s="23"/>
      <c r="AO1384" s="247"/>
      <c r="AP1384" s="243" t="str">
        <f>IF(AD1384="UI",VLOOKUP(AB1384,'Convert Internation Units'!$A$2:$D$33,4,FALSE),IF(AB1384="Penethamate hydroiodide",0.63,IF(AB1384="Benzylpenicillin Procaine /
 Benzathine Penicillin",0.61,IF(AB1384="Benzathine Penicillin",0.61,IF(AB1384="Procaine benzylpenicillin",0.61,IF(AB1384=Prodrug!E1381,Prodrug!E1381,Prodrug!E1381))))))</f>
        <v/>
      </c>
      <c r="AQ1384" s="240" t="str">
        <f>IFERROR((((Calculations!C1381*Calculations!G1381)/Calculations!E1381)*'Data Entry'!X1384),"")</f>
        <v/>
      </c>
      <c r="AR1384" s="141" t="str">
        <f>IFERROR(VLOOKUP(AB1384,Lists!$P$2:$Q$182,2,0),"")</f>
        <v/>
      </c>
      <c r="AS1384" s="143" t="str">
        <f>IF(AI1384="UI",VLOOKUP(AG1384,'Convert Internation Units'!$A$2:$D$33,4,FALSE),IF(AG1384="Penethamate hydroiodide",0.63,IF(AG1384="Benzylpenicillin Procaine /
 Benzathine Penicillin",0.61,IF(AG1384="Benzathine Penicillin",0.61,IF(AG1384="Procaine benzylpenicillin",0.61,IF(AG1384=Prodrug!F1381,Prodrug!F1381,Prodrug!F1381))))))</f>
        <v/>
      </c>
      <c r="AT1384" s="240" t="str">
        <f>IFERROR((((Calculations!K1381*Calculations!G1381)/Calculations!E1381)*'Data Entry'!X1384),"")</f>
        <v/>
      </c>
      <c r="AU1384" s="146" t="str">
        <f>IFERROR(VLOOKUP(AG1384,Lists!$P$2:$Q$182,2,0),"")</f>
        <v/>
      </c>
      <c r="AV1384" s="143" t="str">
        <f>IF(AL1384="UI",VLOOKUP(AJ1384,'Convert Internation Units'!$A$2:$D$33,4,FALSE),IF(AJ1384="Penethamate hydroiodide",0.63,IF(AJ1384="Benzylpenicillin Procaine /
 Benzathine Penicillin",0.61,IF(AJ1384="Benzathine Penicillin",0.61,IF(AJ1384="Procaine benzylpenicillin",0.61,IF(AJ1384=Prodrug!G1381,Prodrug!G1381,Prodrug!G1381))))))</f>
        <v/>
      </c>
      <c r="AW1384" s="240" t="str">
        <f>IFERROR((((Calculations!O1381*Calculations!G1381)/Calculations!E1381)*'Data Entry'!X1384),"")</f>
        <v/>
      </c>
      <c r="AX1384" s="146" t="str">
        <f>IFERROR(VLOOKUP(AJ1384,Lists!$P$2:$Q$182,2,0),"")</f>
        <v/>
      </c>
      <c r="AY1384" s="143" t="str">
        <f>IF(AO1384="UI",VLOOKUP(AM1384,'Convert Internation Units'!$A$2:$D$33,4,FALSE),IF(AM1384="Penethamate hydroiodide",0.63,IF(AM1384="Benzylpenicillin Procaine /
 Benzathine Penicillin",0.61,IF(AM1384="Benzathine Penicillin",0.61,IF(AM1384="Procaine benzylpenicillin",0.61,IF(AM1384=Prodrug!H1381,Prodrug!H1381,Prodrug!H1381))))))</f>
        <v/>
      </c>
      <c r="AZ1384" s="240" t="str">
        <f>IFERROR((((Calculations!S1381*Calculations!G1381)/Calculations!E1381)*'Data Entry'!X1384),"")</f>
        <v/>
      </c>
      <c r="BA1384" s="146" t="str">
        <f>IFERROR(VLOOKUP(AM1384,Lists!$P$2:$Q$182,2,0),"")</f>
        <v/>
      </c>
    </row>
    <row r="1385" spans="1:53" s="5" customFormat="1">
      <c r="A1385" s="116">
        <v>1379</v>
      </c>
      <c r="B1385" s="232"/>
      <c r="C1385" s="105"/>
      <c r="D1385" s="105"/>
      <c r="E1385" s="105"/>
      <c r="F1385" s="106"/>
      <c r="G1385" s="107"/>
      <c r="H1385" s="107"/>
      <c r="I1385" s="108"/>
      <c r="J1385" s="110"/>
      <c r="K1385" s="110"/>
      <c r="L1385" s="110"/>
      <c r="M1385" s="110"/>
      <c r="N1385" s="110"/>
      <c r="O1385" s="110"/>
      <c r="P1385" s="110"/>
      <c r="Q1385" s="110"/>
      <c r="R1385" s="110"/>
      <c r="S1385" s="110"/>
      <c r="T1385" s="110"/>
      <c r="U1385" s="110"/>
      <c r="V1385" s="110"/>
      <c r="W1385" s="109"/>
      <c r="X1385" s="111"/>
      <c r="Y1385" s="112"/>
      <c r="Z1385" s="112"/>
      <c r="AA1385" s="113"/>
      <c r="AB1385" s="114"/>
      <c r="AC1385" s="115"/>
      <c r="AD1385" s="113"/>
      <c r="AE1385" s="113"/>
      <c r="AF1385" s="112"/>
      <c r="AG1385" s="116"/>
      <c r="AH1385" s="115"/>
      <c r="AI1385" s="174"/>
      <c r="AJ1385" s="104"/>
      <c r="AK1385" s="115"/>
      <c r="AL1385" s="112"/>
      <c r="AM1385" s="116"/>
      <c r="AN1385" s="115"/>
      <c r="AO1385" s="248"/>
      <c r="AP1385" s="242" t="str">
        <f>IF(AD1385="UI",VLOOKUP(AB1385,'Convert Internation Units'!$A$2:$D$33,4,FALSE),IF(AB1385="Penethamate hydroiodide",0.63,IF(AB1385="Benzylpenicillin Procaine /
 Benzathine Penicillin",0.61,IF(AB1385="Benzathine Penicillin",0.61,IF(AB1385="Procaine benzylpenicillin",0.61,IF(AB1385=Prodrug!E1382,Prodrug!E1382,Prodrug!E1382))))))</f>
        <v/>
      </c>
      <c r="AQ1385" s="239" t="str">
        <f>IFERROR((((Calculations!C1382*Calculations!G1382)/Calculations!E1382)*'Data Entry'!X1385),"")</f>
        <v/>
      </c>
      <c r="AR1385" s="234" t="str">
        <f>IFERROR(VLOOKUP(AB1385,Lists!$P$2:$Q$182,2,0),"")</f>
        <v/>
      </c>
      <c r="AS1385" s="233" t="str">
        <f>IF(AI1385="UI",VLOOKUP(AG1385,'Convert Internation Units'!$A$2:$D$33,4,FALSE),IF(AG1385="Penethamate hydroiodide",0.63,IF(AG1385="Benzylpenicillin Procaine /
 Benzathine Penicillin",0.61,IF(AG1385="Benzathine Penicillin",0.61,IF(AG1385="Procaine benzylpenicillin",0.61,IF(AG1385=Prodrug!F1382,Prodrug!F1382,Prodrug!F1382))))))</f>
        <v/>
      </c>
      <c r="AT1385" s="239" t="str">
        <f>IFERROR((((Calculations!K1382*Calculations!G1382)/Calculations!E1382)*'Data Entry'!X1385),"")</f>
        <v/>
      </c>
      <c r="AU1385" s="235" t="str">
        <f>IFERROR(VLOOKUP(AG1385,Lists!$P$2:$Q$182,2,0),"")</f>
        <v/>
      </c>
      <c r="AV1385" s="233" t="str">
        <f>IF(AL1385="UI",VLOOKUP(AJ1385,'Convert Internation Units'!$A$2:$D$33,4,FALSE),IF(AJ1385="Penethamate hydroiodide",0.63,IF(AJ1385="Benzylpenicillin Procaine /
 Benzathine Penicillin",0.61,IF(AJ1385="Benzathine Penicillin",0.61,IF(AJ1385="Procaine benzylpenicillin",0.61,IF(AJ1385=Prodrug!G1382,Prodrug!G1382,Prodrug!G1382))))))</f>
        <v/>
      </c>
      <c r="AW1385" s="239" t="str">
        <f>IFERROR((((Calculations!O1382*Calculations!G1382)/Calculations!E1382)*'Data Entry'!X1385),"")</f>
        <v/>
      </c>
      <c r="AX1385" s="235" t="str">
        <f>IFERROR(VLOOKUP(AJ1385,Lists!$P$2:$Q$182,2,0),"")</f>
        <v/>
      </c>
      <c r="AY1385" s="233" t="str">
        <f>IF(AO1385="UI",VLOOKUP(AM1385,'Convert Internation Units'!$A$2:$D$33,4,FALSE),IF(AM1385="Penethamate hydroiodide",0.63,IF(AM1385="Benzylpenicillin Procaine /
 Benzathine Penicillin",0.61,IF(AM1385="Benzathine Penicillin",0.61,IF(AM1385="Procaine benzylpenicillin",0.61,IF(AM1385=Prodrug!H1382,Prodrug!H1382,Prodrug!H1382))))))</f>
        <v/>
      </c>
      <c r="AZ1385" s="239" t="str">
        <f>IFERROR((((Calculations!S1382*Calculations!G1382)/Calculations!E1382)*'Data Entry'!X1385),"")</f>
        <v/>
      </c>
      <c r="BA1385" s="235" t="str">
        <f>IFERROR(VLOOKUP(AM1385,Lists!$P$2:$Q$182,2,0),"")</f>
        <v/>
      </c>
    </row>
    <row r="1386" spans="1:53" s="5" customFormat="1">
      <c r="A1386" s="6">
        <v>1380</v>
      </c>
      <c r="B1386" s="231"/>
      <c r="C1386" s="7"/>
      <c r="D1386" s="7"/>
      <c r="E1386" s="7"/>
      <c r="F1386" s="67"/>
      <c r="G1386" s="79"/>
      <c r="H1386" s="79"/>
      <c r="I1386" s="75"/>
      <c r="J1386" s="76"/>
      <c r="K1386" s="76"/>
      <c r="L1386" s="76"/>
      <c r="M1386" s="76"/>
      <c r="N1386" s="76"/>
      <c r="O1386" s="76"/>
      <c r="P1386" s="76"/>
      <c r="Q1386" s="76"/>
      <c r="R1386" s="76"/>
      <c r="S1386" s="76"/>
      <c r="T1386" s="76"/>
      <c r="U1386" s="76"/>
      <c r="V1386" s="76"/>
      <c r="W1386" s="80"/>
      <c r="X1386" s="69"/>
      <c r="Y1386" s="25"/>
      <c r="Z1386" s="25"/>
      <c r="AA1386" s="8"/>
      <c r="AB1386" s="28"/>
      <c r="AC1386" s="23"/>
      <c r="AD1386" s="8"/>
      <c r="AE1386" s="8"/>
      <c r="AF1386" s="25"/>
      <c r="AG1386" s="6"/>
      <c r="AH1386" s="23"/>
      <c r="AI1386" s="173"/>
      <c r="AJ1386" s="26"/>
      <c r="AK1386" s="23"/>
      <c r="AL1386" s="25"/>
      <c r="AM1386" s="6"/>
      <c r="AN1386" s="23"/>
      <c r="AO1386" s="247"/>
      <c r="AP1386" s="243" t="str">
        <f>IF(AD1386="UI",VLOOKUP(AB1386,'Convert Internation Units'!$A$2:$D$33,4,FALSE),IF(AB1386="Penethamate hydroiodide",0.63,IF(AB1386="Benzylpenicillin Procaine /
 Benzathine Penicillin",0.61,IF(AB1386="Benzathine Penicillin",0.61,IF(AB1386="Procaine benzylpenicillin",0.61,IF(AB1386=Prodrug!E1383,Prodrug!E1383,Prodrug!E1383))))))</f>
        <v/>
      </c>
      <c r="AQ1386" s="240" t="str">
        <f>IFERROR((((Calculations!C1383*Calculations!G1383)/Calculations!E1383)*'Data Entry'!X1386),"")</f>
        <v/>
      </c>
      <c r="AR1386" s="141" t="str">
        <f>IFERROR(VLOOKUP(AB1386,Lists!$P$2:$Q$182,2,0),"")</f>
        <v/>
      </c>
      <c r="AS1386" s="143" t="str">
        <f>IF(AI1386="UI",VLOOKUP(AG1386,'Convert Internation Units'!$A$2:$D$33,4,FALSE),IF(AG1386="Penethamate hydroiodide",0.63,IF(AG1386="Benzylpenicillin Procaine /
 Benzathine Penicillin",0.61,IF(AG1386="Benzathine Penicillin",0.61,IF(AG1386="Procaine benzylpenicillin",0.61,IF(AG1386=Prodrug!F1383,Prodrug!F1383,Prodrug!F1383))))))</f>
        <v/>
      </c>
      <c r="AT1386" s="240" t="str">
        <f>IFERROR((((Calculations!K1383*Calculations!G1383)/Calculations!E1383)*'Data Entry'!X1386),"")</f>
        <v/>
      </c>
      <c r="AU1386" s="146" t="str">
        <f>IFERROR(VLOOKUP(AG1386,Lists!$P$2:$Q$182,2,0),"")</f>
        <v/>
      </c>
      <c r="AV1386" s="143" t="str">
        <f>IF(AL1386="UI",VLOOKUP(AJ1386,'Convert Internation Units'!$A$2:$D$33,4,FALSE),IF(AJ1386="Penethamate hydroiodide",0.63,IF(AJ1386="Benzylpenicillin Procaine /
 Benzathine Penicillin",0.61,IF(AJ1386="Benzathine Penicillin",0.61,IF(AJ1386="Procaine benzylpenicillin",0.61,IF(AJ1386=Prodrug!G1383,Prodrug!G1383,Prodrug!G1383))))))</f>
        <v/>
      </c>
      <c r="AW1386" s="240" t="str">
        <f>IFERROR((((Calculations!O1383*Calculations!G1383)/Calculations!E1383)*'Data Entry'!X1386),"")</f>
        <v/>
      </c>
      <c r="AX1386" s="146" t="str">
        <f>IFERROR(VLOOKUP(AJ1386,Lists!$P$2:$Q$182,2,0),"")</f>
        <v/>
      </c>
      <c r="AY1386" s="143" t="str">
        <f>IF(AO1386="UI",VLOOKUP(AM1386,'Convert Internation Units'!$A$2:$D$33,4,FALSE),IF(AM1386="Penethamate hydroiodide",0.63,IF(AM1386="Benzylpenicillin Procaine /
 Benzathine Penicillin",0.61,IF(AM1386="Benzathine Penicillin",0.61,IF(AM1386="Procaine benzylpenicillin",0.61,IF(AM1386=Prodrug!H1383,Prodrug!H1383,Prodrug!H1383))))))</f>
        <v/>
      </c>
      <c r="AZ1386" s="240" t="str">
        <f>IFERROR((((Calculations!S1383*Calculations!G1383)/Calculations!E1383)*'Data Entry'!X1386),"")</f>
        <v/>
      </c>
      <c r="BA1386" s="146" t="str">
        <f>IFERROR(VLOOKUP(AM1386,Lists!$P$2:$Q$182,2,0),"")</f>
        <v/>
      </c>
    </row>
    <row r="1387" spans="1:53" s="5" customFormat="1">
      <c r="A1387" s="116">
        <v>1381</v>
      </c>
      <c r="B1387" s="232"/>
      <c r="C1387" s="105"/>
      <c r="D1387" s="105"/>
      <c r="E1387" s="105"/>
      <c r="F1387" s="106"/>
      <c r="G1387" s="107"/>
      <c r="H1387" s="107"/>
      <c r="I1387" s="108"/>
      <c r="J1387" s="110"/>
      <c r="K1387" s="110"/>
      <c r="L1387" s="110"/>
      <c r="M1387" s="110"/>
      <c r="N1387" s="110"/>
      <c r="O1387" s="110"/>
      <c r="P1387" s="110"/>
      <c r="Q1387" s="110"/>
      <c r="R1387" s="110"/>
      <c r="S1387" s="110"/>
      <c r="T1387" s="110"/>
      <c r="U1387" s="110"/>
      <c r="V1387" s="110"/>
      <c r="W1387" s="109"/>
      <c r="X1387" s="111"/>
      <c r="Y1387" s="112"/>
      <c r="Z1387" s="112"/>
      <c r="AA1387" s="113"/>
      <c r="AB1387" s="114"/>
      <c r="AC1387" s="115"/>
      <c r="AD1387" s="113"/>
      <c r="AE1387" s="113"/>
      <c r="AF1387" s="112"/>
      <c r="AG1387" s="116"/>
      <c r="AH1387" s="115"/>
      <c r="AI1387" s="174"/>
      <c r="AJ1387" s="104"/>
      <c r="AK1387" s="115"/>
      <c r="AL1387" s="112"/>
      <c r="AM1387" s="116"/>
      <c r="AN1387" s="115"/>
      <c r="AO1387" s="248"/>
      <c r="AP1387" s="242" t="str">
        <f>IF(AD1387="UI",VLOOKUP(AB1387,'Convert Internation Units'!$A$2:$D$33,4,FALSE),IF(AB1387="Penethamate hydroiodide",0.63,IF(AB1387="Benzylpenicillin Procaine /
 Benzathine Penicillin",0.61,IF(AB1387="Benzathine Penicillin",0.61,IF(AB1387="Procaine benzylpenicillin",0.61,IF(AB1387=Prodrug!E1384,Prodrug!E1384,Prodrug!E1384))))))</f>
        <v/>
      </c>
      <c r="AQ1387" s="239" t="str">
        <f>IFERROR((((Calculations!C1384*Calculations!G1384)/Calculations!E1384)*'Data Entry'!X1387),"")</f>
        <v/>
      </c>
      <c r="AR1387" s="234" t="str">
        <f>IFERROR(VLOOKUP(AB1387,Lists!$P$2:$Q$182,2,0),"")</f>
        <v/>
      </c>
      <c r="AS1387" s="233" t="str">
        <f>IF(AI1387="UI",VLOOKUP(AG1387,'Convert Internation Units'!$A$2:$D$33,4,FALSE),IF(AG1387="Penethamate hydroiodide",0.63,IF(AG1387="Benzylpenicillin Procaine /
 Benzathine Penicillin",0.61,IF(AG1387="Benzathine Penicillin",0.61,IF(AG1387="Procaine benzylpenicillin",0.61,IF(AG1387=Prodrug!F1384,Prodrug!F1384,Prodrug!F1384))))))</f>
        <v/>
      </c>
      <c r="AT1387" s="239" t="str">
        <f>IFERROR((((Calculations!K1384*Calculations!G1384)/Calculations!E1384)*'Data Entry'!X1387),"")</f>
        <v/>
      </c>
      <c r="AU1387" s="235" t="str">
        <f>IFERROR(VLOOKUP(AG1387,Lists!$P$2:$Q$182,2,0),"")</f>
        <v/>
      </c>
      <c r="AV1387" s="233" t="str">
        <f>IF(AL1387="UI",VLOOKUP(AJ1387,'Convert Internation Units'!$A$2:$D$33,4,FALSE),IF(AJ1387="Penethamate hydroiodide",0.63,IF(AJ1387="Benzylpenicillin Procaine /
 Benzathine Penicillin",0.61,IF(AJ1387="Benzathine Penicillin",0.61,IF(AJ1387="Procaine benzylpenicillin",0.61,IF(AJ1387=Prodrug!G1384,Prodrug!G1384,Prodrug!G1384))))))</f>
        <v/>
      </c>
      <c r="AW1387" s="239" t="str">
        <f>IFERROR((((Calculations!O1384*Calculations!G1384)/Calculations!E1384)*'Data Entry'!X1387),"")</f>
        <v/>
      </c>
      <c r="AX1387" s="235" t="str">
        <f>IFERROR(VLOOKUP(AJ1387,Lists!$P$2:$Q$182,2,0),"")</f>
        <v/>
      </c>
      <c r="AY1387" s="233" t="str">
        <f>IF(AO1387="UI",VLOOKUP(AM1387,'Convert Internation Units'!$A$2:$D$33,4,FALSE),IF(AM1387="Penethamate hydroiodide",0.63,IF(AM1387="Benzylpenicillin Procaine /
 Benzathine Penicillin",0.61,IF(AM1387="Benzathine Penicillin",0.61,IF(AM1387="Procaine benzylpenicillin",0.61,IF(AM1387=Prodrug!H1384,Prodrug!H1384,Prodrug!H1384))))))</f>
        <v/>
      </c>
      <c r="AZ1387" s="239" t="str">
        <f>IFERROR((((Calculations!S1384*Calculations!G1384)/Calculations!E1384)*'Data Entry'!X1387),"")</f>
        <v/>
      </c>
      <c r="BA1387" s="235" t="str">
        <f>IFERROR(VLOOKUP(AM1387,Lists!$P$2:$Q$182,2,0),"")</f>
        <v/>
      </c>
    </row>
    <row r="1388" spans="1:53" s="5" customFormat="1">
      <c r="A1388" s="6">
        <v>1382</v>
      </c>
      <c r="B1388" s="231"/>
      <c r="C1388" s="7"/>
      <c r="D1388" s="7"/>
      <c r="E1388" s="7"/>
      <c r="F1388" s="67"/>
      <c r="G1388" s="79"/>
      <c r="H1388" s="79"/>
      <c r="I1388" s="75"/>
      <c r="J1388" s="76"/>
      <c r="K1388" s="76"/>
      <c r="L1388" s="76"/>
      <c r="M1388" s="76"/>
      <c r="N1388" s="76"/>
      <c r="O1388" s="76"/>
      <c r="P1388" s="76"/>
      <c r="Q1388" s="76"/>
      <c r="R1388" s="76"/>
      <c r="S1388" s="76"/>
      <c r="T1388" s="76"/>
      <c r="U1388" s="76"/>
      <c r="V1388" s="76"/>
      <c r="W1388" s="80"/>
      <c r="X1388" s="69"/>
      <c r="Y1388" s="25"/>
      <c r="Z1388" s="25"/>
      <c r="AA1388" s="8"/>
      <c r="AB1388" s="28"/>
      <c r="AC1388" s="23"/>
      <c r="AD1388" s="8"/>
      <c r="AE1388" s="8"/>
      <c r="AF1388" s="25"/>
      <c r="AG1388" s="6"/>
      <c r="AH1388" s="23"/>
      <c r="AI1388" s="173"/>
      <c r="AJ1388" s="26"/>
      <c r="AK1388" s="23"/>
      <c r="AL1388" s="25"/>
      <c r="AM1388" s="6"/>
      <c r="AN1388" s="23"/>
      <c r="AO1388" s="247"/>
      <c r="AP1388" s="243" t="str">
        <f>IF(AD1388="UI",VLOOKUP(AB1388,'Convert Internation Units'!$A$2:$D$33,4,FALSE),IF(AB1388="Penethamate hydroiodide",0.63,IF(AB1388="Benzylpenicillin Procaine /
 Benzathine Penicillin",0.61,IF(AB1388="Benzathine Penicillin",0.61,IF(AB1388="Procaine benzylpenicillin",0.61,IF(AB1388=Prodrug!E1385,Prodrug!E1385,Prodrug!E1385))))))</f>
        <v/>
      </c>
      <c r="AQ1388" s="240" t="str">
        <f>IFERROR((((Calculations!C1385*Calculations!G1385)/Calculations!E1385)*'Data Entry'!X1388),"")</f>
        <v/>
      </c>
      <c r="AR1388" s="141" t="str">
        <f>IFERROR(VLOOKUP(AB1388,Lists!$P$2:$Q$182,2,0),"")</f>
        <v/>
      </c>
      <c r="AS1388" s="143" t="str">
        <f>IF(AI1388="UI",VLOOKUP(AG1388,'Convert Internation Units'!$A$2:$D$33,4,FALSE),IF(AG1388="Penethamate hydroiodide",0.63,IF(AG1388="Benzylpenicillin Procaine /
 Benzathine Penicillin",0.61,IF(AG1388="Benzathine Penicillin",0.61,IF(AG1388="Procaine benzylpenicillin",0.61,IF(AG1388=Prodrug!F1385,Prodrug!F1385,Prodrug!F1385))))))</f>
        <v/>
      </c>
      <c r="AT1388" s="240" t="str">
        <f>IFERROR((((Calculations!K1385*Calculations!G1385)/Calculations!E1385)*'Data Entry'!X1388),"")</f>
        <v/>
      </c>
      <c r="AU1388" s="146" t="str">
        <f>IFERROR(VLOOKUP(AG1388,Lists!$P$2:$Q$182,2,0),"")</f>
        <v/>
      </c>
      <c r="AV1388" s="143" t="str">
        <f>IF(AL1388="UI",VLOOKUP(AJ1388,'Convert Internation Units'!$A$2:$D$33,4,FALSE),IF(AJ1388="Penethamate hydroiodide",0.63,IF(AJ1388="Benzylpenicillin Procaine /
 Benzathine Penicillin",0.61,IF(AJ1388="Benzathine Penicillin",0.61,IF(AJ1388="Procaine benzylpenicillin",0.61,IF(AJ1388=Prodrug!G1385,Prodrug!G1385,Prodrug!G1385))))))</f>
        <v/>
      </c>
      <c r="AW1388" s="240" t="str">
        <f>IFERROR((((Calculations!O1385*Calculations!G1385)/Calculations!E1385)*'Data Entry'!X1388),"")</f>
        <v/>
      </c>
      <c r="AX1388" s="146" t="str">
        <f>IFERROR(VLOOKUP(AJ1388,Lists!$P$2:$Q$182,2,0),"")</f>
        <v/>
      </c>
      <c r="AY1388" s="143" t="str">
        <f>IF(AO1388="UI",VLOOKUP(AM1388,'Convert Internation Units'!$A$2:$D$33,4,FALSE),IF(AM1388="Penethamate hydroiodide",0.63,IF(AM1388="Benzylpenicillin Procaine /
 Benzathine Penicillin",0.61,IF(AM1388="Benzathine Penicillin",0.61,IF(AM1388="Procaine benzylpenicillin",0.61,IF(AM1388=Prodrug!H1385,Prodrug!H1385,Prodrug!H1385))))))</f>
        <v/>
      </c>
      <c r="AZ1388" s="240" t="str">
        <f>IFERROR((((Calculations!S1385*Calculations!G1385)/Calculations!E1385)*'Data Entry'!X1388),"")</f>
        <v/>
      </c>
      <c r="BA1388" s="146" t="str">
        <f>IFERROR(VLOOKUP(AM1388,Lists!$P$2:$Q$182,2,0),"")</f>
        <v/>
      </c>
    </row>
    <row r="1389" spans="1:53" s="5" customFormat="1">
      <c r="A1389" s="116">
        <v>1383</v>
      </c>
      <c r="B1389" s="232"/>
      <c r="C1389" s="105"/>
      <c r="D1389" s="105"/>
      <c r="E1389" s="105"/>
      <c r="F1389" s="106"/>
      <c r="G1389" s="107"/>
      <c r="H1389" s="107"/>
      <c r="I1389" s="108"/>
      <c r="J1389" s="110"/>
      <c r="K1389" s="110"/>
      <c r="L1389" s="110"/>
      <c r="M1389" s="110"/>
      <c r="N1389" s="110"/>
      <c r="O1389" s="110"/>
      <c r="P1389" s="110"/>
      <c r="Q1389" s="110"/>
      <c r="R1389" s="110"/>
      <c r="S1389" s="110"/>
      <c r="T1389" s="110"/>
      <c r="U1389" s="110"/>
      <c r="V1389" s="110"/>
      <c r="W1389" s="109"/>
      <c r="X1389" s="111"/>
      <c r="Y1389" s="112"/>
      <c r="Z1389" s="112"/>
      <c r="AA1389" s="113"/>
      <c r="AB1389" s="114"/>
      <c r="AC1389" s="115"/>
      <c r="AD1389" s="113"/>
      <c r="AE1389" s="113"/>
      <c r="AF1389" s="112"/>
      <c r="AG1389" s="116"/>
      <c r="AH1389" s="115"/>
      <c r="AI1389" s="174"/>
      <c r="AJ1389" s="104"/>
      <c r="AK1389" s="115"/>
      <c r="AL1389" s="112"/>
      <c r="AM1389" s="116"/>
      <c r="AN1389" s="115"/>
      <c r="AO1389" s="248"/>
      <c r="AP1389" s="242" t="str">
        <f>IF(AD1389="UI",VLOOKUP(AB1389,'Convert Internation Units'!$A$2:$D$33,4,FALSE),IF(AB1389="Penethamate hydroiodide",0.63,IF(AB1389="Benzylpenicillin Procaine /
 Benzathine Penicillin",0.61,IF(AB1389="Benzathine Penicillin",0.61,IF(AB1389="Procaine benzylpenicillin",0.61,IF(AB1389=Prodrug!E1386,Prodrug!E1386,Prodrug!E1386))))))</f>
        <v/>
      </c>
      <c r="AQ1389" s="239" t="str">
        <f>IFERROR((((Calculations!C1386*Calculations!G1386)/Calculations!E1386)*'Data Entry'!X1389),"")</f>
        <v/>
      </c>
      <c r="AR1389" s="234" t="str">
        <f>IFERROR(VLOOKUP(AB1389,Lists!$P$2:$Q$182,2,0),"")</f>
        <v/>
      </c>
      <c r="AS1389" s="233" t="str">
        <f>IF(AI1389="UI",VLOOKUP(AG1389,'Convert Internation Units'!$A$2:$D$33,4,FALSE),IF(AG1389="Penethamate hydroiodide",0.63,IF(AG1389="Benzylpenicillin Procaine /
 Benzathine Penicillin",0.61,IF(AG1389="Benzathine Penicillin",0.61,IF(AG1389="Procaine benzylpenicillin",0.61,IF(AG1389=Prodrug!F1386,Prodrug!F1386,Prodrug!F1386))))))</f>
        <v/>
      </c>
      <c r="AT1389" s="239" t="str">
        <f>IFERROR((((Calculations!K1386*Calculations!G1386)/Calculations!E1386)*'Data Entry'!X1389),"")</f>
        <v/>
      </c>
      <c r="AU1389" s="235" t="str">
        <f>IFERROR(VLOOKUP(AG1389,Lists!$P$2:$Q$182,2,0),"")</f>
        <v/>
      </c>
      <c r="AV1389" s="233" t="str">
        <f>IF(AL1389="UI",VLOOKUP(AJ1389,'Convert Internation Units'!$A$2:$D$33,4,FALSE),IF(AJ1389="Penethamate hydroiodide",0.63,IF(AJ1389="Benzylpenicillin Procaine /
 Benzathine Penicillin",0.61,IF(AJ1389="Benzathine Penicillin",0.61,IF(AJ1389="Procaine benzylpenicillin",0.61,IF(AJ1389=Prodrug!G1386,Prodrug!G1386,Prodrug!G1386))))))</f>
        <v/>
      </c>
      <c r="AW1389" s="239" t="str">
        <f>IFERROR((((Calculations!O1386*Calculations!G1386)/Calculations!E1386)*'Data Entry'!X1389),"")</f>
        <v/>
      </c>
      <c r="AX1389" s="235" t="str">
        <f>IFERROR(VLOOKUP(AJ1389,Lists!$P$2:$Q$182,2,0),"")</f>
        <v/>
      </c>
      <c r="AY1389" s="233" t="str">
        <f>IF(AO1389="UI",VLOOKUP(AM1389,'Convert Internation Units'!$A$2:$D$33,4,FALSE),IF(AM1389="Penethamate hydroiodide",0.63,IF(AM1389="Benzylpenicillin Procaine /
 Benzathine Penicillin",0.61,IF(AM1389="Benzathine Penicillin",0.61,IF(AM1389="Procaine benzylpenicillin",0.61,IF(AM1389=Prodrug!H1386,Prodrug!H1386,Prodrug!H1386))))))</f>
        <v/>
      </c>
      <c r="AZ1389" s="239" t="str">
        <f>IFERROR((((Calculations!S1386*Calculations!G1386)/Calculations!E1386)*'Data Entry'!X1389),"")</f>
        <v/>
      </c>
      <c r="BA1389" s="235" t="str">
        <f>IFERROR(VLOOKUP(AM1389,Lists!$P$2:$Q$182,2,0),"")</f>
        <v/>
      </c>
    </row>
    <row r="1390" spans="1:53" s="5" customFormat="1">
      <c r="A1390" s="6">
        <v>1384</v>
      </c>
      <c r="B1390" s="231"/>
      <c r="C1390" s="7"/>
      <c r="D1390" s="7"/>
      <c r="E1390" s="7"/>
      <c r="F1390" s="67"/>
      <c r="G1390" s="79"/>
      <c r="H1390" s="79"/>
      <c r="I1390" s="75"/>
      <c r="J1390" s="76"/>
      <c r="K1390" s="76"/>
      <c r="L1390" s="76"/>
      <c r="M1390" s="76"/>
      <c r="N1390" s="76"/>
      <c r="O1390" s="76"/>
      <c r="P1390" s="76"/>
      <c r="Q1390" s="76"/>
      <c r="R1390" s="76"/>
      <c r="S1390" s="76"/>
      <c r="T1390" s="76"/>
      <c r="U1390" s="76"/>
      <c r="V1390" s="76"/>
      <c r="W1390" s="80"/>
      <c r="X1390" s="69"/>
      <c r="Y1390" s="25"/>
      <c r="Z1390" s="25"/>
      <c r="AA1390" s="8"/>
      <c r="AB1390" s="28"/>
      <c r="AC1390" s="23"/>
      <c r="AD1390" s="8"/>
      <c r="AE1390" s="8"/>
      <c r="AF1390" s="25"/>
      <c r="AG1390" s="6"/>
      <c r="AH1390" s="23"/>
      <c r="AI1390" s="173"/>
      <c r="AJ1390" s="26"/>
      <c r="AK1390" s="23"/>
      <c r="AL1390" s="25"/>
      <c r="AM1390" s="6"/>
      <c r="AN1390" s="23"/>
      <c r="AO1390" s="247"/>
      <c r="AP1390" s="243" t="str">
        <f>IF(AD1390="UI",VLOOKUP(AB1390,'Convert Internation Units'!$A$2:$D$33,4,FALSE),IF(AB1390="Penethamate hydroiodide",0.63,IF(AB1390="Benzylpenicillin Procaine /
 Benzathine Penicillin",0.61,IF(AB1390="Benzathine Penicillin",0.61,IF(AB1390="Procaine benzylpenicillin",0.61,IF(AB1390=Prodrug!E1387,Prodrug!E1387,Prodrug!E1387))))))</f>
        <v/>
      </c>
      <c r="AQ1390" s="240" t="str">
        <f>IFERROR((((Calculations!C1387*Calculations!G1387)/Calculations!E1387)*'Data Entry'!X1390),"")</f>
        <v/>
      </c>
      <c r="AR1390" s="141" t="str">
        <f>IFERROR(VLOOKUP(AB1390,Lists!$P$2:$Q$182,2,0),"")</f>
        <v/>
      </c>
      <c r="AS1390" s="143" t="str">
        <f>IF(AI1390="UI",VLOOKUP(AG1390,'Convert Internation Units'!$A$2:$D$33,4,FALSE),IF(AG1390="Penethamate hydroiodide",0.63,IF(AG1390="Benzylpenicillin Procaine /
 Benzathine Penicillin",0.61,IF(AG1390="Benzathine Penicillin",0.61,IF(AG1390="Procaine benzylpenicillin",0.61,IF(AG1390=Prodrug!F1387,Prodrug!F1387,Prodrug!F1387))))))</f>
        <v/>
      </c>
      <c r="AT1390" s="240" t="str">
        <f>IFERROR((((Calculations!K1387*Calculations!G1387)/Calculations!E1387)*'Data Entry'!X1390),"")</f>
        <v/>
      </c>
      <c r="AU1390" s="146" t="str">
        <f>IFERROR(VLOOKUP(AG1390,Lists!$P$2:$Q$182,2,0),"")</f>
        <v/>
      </c>
      <c r="AV1390" s="143" t="str">
        <f>IF(AL1390="UI",VLOOKUP(AJ1390,'Convert Internation Units'!$A$2:$D$33,4,FALSE),IF(AJ1390="Penethamate hydroiodide",0.63,IF(AJ1390="Benzylpenicillin Procaine /
 Benzathine Penicillin",0.61,IF(AJ1390="Benzathine Penicillin",0.61,IF(AJ1390="Procaine benzylpenicillin",0.61,IF(AJ1390=Prodrug!G1387,Prodrug!G1387,Prodrug!G1387))))))</f>
        <v/>
      </c>
      <c r="AW1390" s="240" t="str">
        <f>IFERROR((((Calculations!O1387*Calculations!G1387)/Calculations!E1387)*'Data Entry'!X1390),"")</f>
        <v/>
      </c>
      <c r="AX1390" s="146" t="str">
        <f>IFERROR(VLOOKUP(AJ1390,Lists!$P$2:$Q$182,2,0),"")</f>
        <v/>
      </c>
      <c r="AY1390" s="143" t="str">
        <f>IF(AO1390="UI",VLOOKUP(AM1390,'Convert Internation Units'!$A$2:$D$33,4,FALSE),IF(AM1390="Penethamate hydroiodide",0.63,IF(AM1390="Benzylpenicillin Procaine /
 Benzathine Penicillin",0.61,IF(AM1390="Benzathine Penicillin",0.61,IF(AM1390="Procaine benzylpenicillin",0.61,IF(AM1390=Prodrug!H1387,Prodrug!H1387,Prodrug!H1387))))))</f>
        <v/>
      </c>
      <c r="AZ1390" s="240" t="str">
        <f>IFERROR((((Calculations!S1387*Calculations!G1387)/Calculations!E1387)*'Data Entry'!X1390),"")</f>
        <v/>
      </c>
      <c r="BA1390" s="146" t="str">
        <f>IFERROR(VLOOKUP(AM1390,Lists!$P$2:$Q$182,2,0),"")</f>
        <v/>
      </c>
    </row>
    <row r="1391" spans="1:53" s="5" customFormat="1">
      <c r="A1391" s="116">
        <v>1385</v>
      </c>
      <c r="B1391" s="232"/>
      <c r="C1391" s="105"/>
      <c r="D1391" s="105"/>
      <c r="E1391" s="105"/>
      <c r="F1391" s="106"/>
      <c r="G1391" s="107"/>
      <c r="H1391" s="107"/>
      <c r="I1391" s="108"/>
      <c r="J1391" s="110"/>
      <c r="K1391" s="110"/>
      <c r="L1391" s="110"/>
      <c r="M1391" s="110"/>
      <c r="N1391" s="110"/>
      <c r="O1391" s="110"/>
      <c r="P1391" s="110"/>
      <c r="Q1391" s="110"/>
      <c r="R1391" s="110"/>
      <c r="S1391" s="110"/>
      <c r="T1391" s="110"/>
      <c r="U1391" s="110"/>
      <c r="V1391" s="110"/>
      <c r="W1391" s="109"/>
      <c r="X1391" s="111"/>
      <c r="Y1391" s="112"/>
      <c r="Z1391" s="112"/>
      <c r="AA1391" s="113"/>
      <c r="AB1391" s="114"/>
      <c r="AC1391" s="115"/>
      <c r="AD1391" s="113"/>
      <c r="AE1391" s="113"/>
      <c r="AF1391" s="112"/>
      <c r="AG1391" s="116"/>
      <c r="AH1391" s="115"/>
      <c r="AI1391" s="174"/>
      <c r="AJ1391" s="104"/>
      <c r="AK1391" s="115"/>
      <c r="AL1391" s="112"/>
      <c r="AM1391" s="116"/>
      <c r="AN1391" s="115"/>
      <c r="AO1391" s="248"/>
      <c r="AP1391" s="242" t="str">
        <f>IF(AD1391="UI",VLOOKUP(AB1391,'Convert Internation Units'!$A$2:$D$33,4,FALSE),IF(AB1391="Penethamate hydroiodide",0.63,IF(AB1391="Benzylpenicillin Procaine /
 Benzathine Penicillin",0.61,IF(AB1391="Benzathine Penicillin",0.61,IF(AB1391="Procaine benzylpenicillin",0.61,IF(AB1391=Prodrug!E1388,Prodrug!E1388,Prodrug!E1388))))))</f>
        <v/>
      </c>
      <c r="AQ1391" s="239" t="str">
        <f>IFERROR((((Calculations!C1388*Calculations!G1388)/Calculations!E1388)*'Data Entry'!X1391),"")</f>
        <v/>
      </c>
      <c r="AR1391" s="234" t="str">
        <f>IFERROR(VLOOKUP(AB1391,Lists!$P$2:$Q$182,2,0),"")</f>
        <v/>
      </c>
      <c r="AS1391" s="233" t="str">
        <f>IF(AI1391="UI",VLOOKUP(AG1391,'Convert Internation Units'!$A$2:$D$33,4,FALSE),IF(AG1391="Penethamate hydroiodide",0.63,IF(AG1391="Benzylpenicillin Procaine /
 Benzathine Penicillin",0.61,IF(AG1391="Benzathine Penicillin",0.61,IF(AG1391="Procaine benzylpenicillin",0.61,IF(AG1391=Prodrug!F1388,Prodrug!F1388,Prodrug!F1388))))))</f>
        <v/>
      </c>
      <c r="AT1391" s="239" t="str">
        <f>IFERROR((((Calculations!K1388*Calculations!G1388)/Calculations!E1388)*'Data Entry'!X1391),"")</f>
        <v/>
      </c>
      <c r="AU1391" s="235" t="str">
        <f>IFERROR(VLOOKUP(AG1391,Lists!$P$2:$Q$182,2,0),"")</f>
        <v/>
      </c>
      <c r="AV1391" s="233" t="str">
        <f>IF(AL1391="UI",VLOOKUP(AJ1391,'Convert Internation Units'!$A$2:$D$33,4,FALSE),IF(AJ1391="Penethamate hydroiodide",0.63,IF(AJ1391="Benzylpenicillin Procaine /
 Benzathine Penicillin",0.61,IF(AJ1391="Benzathine Penicillin",0.61,IF(AJ1391="Procaine benzylpenicillin",0.61,IF(AJ1391=Prodrug!G1388,Prodrug!G1388,Prodrug!G1388))))))</f>
        <v/>
      </c>
      <c r="AW1391" s="239" t="str">
        <f>IFERROR((((Calculations!O1388*Calculations!G1388)/Calculations!E1388)*'Data Entry'!X1391),"")</f>
        <v/>
      </c>
      <c r="AX1391" s="235" t="str">
        <f>IFERROR(VLOOKUP(AJ1391,Lists!$P$2:$Q$182,2,0),"")</f>
        <v/>
      </c>
      <c r="AY1391" s="233" t="str">
        <f>IF(AO1391="UI",VLOOKUP(AM1391,'Convert Internation Units'!$A$2:$D$33,4,FALSE),IF(AM1391="Penethamate hydroiodide",0.63,IF(AM1391="Benzylpenicillin Procaine /
 Benzathine Penicillin",0.61,IF(AM1391="Benzathine Penicillin",0.61,IF(AM1391="Procaine benzylpenicillin",0.61,IF(AM1391=Prodrug!H1388,Prodrug!H1388,Prodrug!H1388))))))</f>
        <v/>
      </c>
      <c r="AZ1391" s="239" t="str">
        <f>IFERROR((((Calculations!S1388*Calculations!G1388)/Calculations!E1388)*'Data Entry'!X1391),"")</f>
        <v/>
      </c>
      <c r="BA1391" s="235" t="str">
        <f>IFERROR(VLOOKUP(AM1391,Lists!$P$2:$Q$182,2,0),"")</f>
        <v/>
      </c>
    </row>
    <row r="1392" spans="1:53" s="5" customFormat="1">
      <c r="A1392" s="6">
        <v>1386</v>
      </c>
      <c r="B1392" s="231"/>
      <c r="C1392" s="7"/>
      <c r="D1392" s="7"/>
      <c r="E1392" s="7"/>
      <c r="F1392" s="67"/>
      <c r="G1392" s="79"/>
      <c r="H1392" s="79"/>
      <c r="I1392" s="75"/>
      <c r="J1392" s="76"/>
      <c r="K1392" s="76"/>
      <c r="L1392" s="76"/>
      <c r="M1392" s="76"/>
      <c r="N1392" s="76"/>
      <c r="O1392" s="76"/>
      <c r="P1392" s="76"/>
      <c r="Q1392" s="76"/>
      <c r="R1392" s="76"/>
      <c r="S1392" s="76"/>
      <c r="T1392" s="76"/>
      <c r="U1392" s="76"/>
      <c r="V1392" s="76"/>
      <c r="W1392" s="80"/>
      <c r="X1392" s="69"/>
      <c r="Y1392" s="25"/>
      <c r="Z1392" s="25"/>
      <c r="AA1392" s="8"/>
      <c r="AB1392" s="28"/>
      <c r="AC1392" s="23"/>
      <c r="AD1392" s="8"/>
      <c r="AE1392" s="8"/>
      <c r="AF1392" s="25"/>
      <c r="AG1392" s="6"/>
      <c r="AH1392" s="23"/>
      <c r="AI1392" s="173"/>
      <c r="AJ1392" s="26"/>
      <c r="AK1392" s="23"/>
      <c r="AL1392" s="25"/>
      <c r="AM1392" s="6"/>
      <c r="AN1392" s="23"/>
      <c r="AO1392" s="247"/>
      <c r="AP1392" s="243" t="str">
        <f>IF(AD1392="UI",VLOOKUP(AB1392,'Convert Internation Units'!$A$2:$D$33,4,FALSE),IF(AB1392="Penethamate hydroiodide",0.63,IF(AB1392="Benzylpenicillin Procaine /
 Benzathine Penicillin",0.61,IF(AB1392="Benzathine Penicillin",0.61,IF(AB1392="Procaine benzylpenicillin",0.61,IF(AB1392=Prodrug!E1389,Prodrug!E1389,Prodrug!E1389))))))</f>
        <v/>
      </c>
      <c r="AQ1392" s="240" t="str">
        <f>IFERROR((((Calculations!C1389*Calculations!G1389)/Calculations!E1389)*'Data Entry'!X1392),"")</f>
        <v/>
      </c>
      <c r="AR1392" s="141" t="str">
        <f>IFERROR(VLOOKUP(AB1392,Lists!$P$2:$Q$182,2,0),"")</f>
        <v/>
      </c>
      <c r="AS1392" s="143" t="str">
        <f>IF(AI1392="UI",VLOOKUP(AG1392,'Convert Internation Units'!$A$2:$D$33,4,FALSE),IF(AG1392="Penethamate hydroiodide",0.63,IF(AG1392="Benzylpenicillin Procaine /
 Benzathine Penicillin",0.61,IF(AG1392="Benzathine Penicillin",0.61,IF(AG1392="Procaine benzylpenicillin",0.61,IF(AG1392=Prodrug!F1389,Prodrug!F1389,Prodrug!F1389))))))</f>
        <v/>
      </c>
      <c r="AT1392" s="240" t="str">
        <f>IFERROR((((Calculations!K1389*Calculations!G1389)/Calculations!E1389)*'Data Entry'!X1392),"")</f>
        <v/>
      </c>
      <c r="AU1392" s="146" t="str">
        <f>IFERROR(VLOOKUP(AG1392,Lists!$P$2:$Q$182,2,0),"")</f>
        <v/>
      </c>
      <c r="AV1392" s="143" t="str">
        <f>IF(AL1392="UI",VLOOKUP(AJ1392,'Convert Internation Units'!$A$2:$D$33,4,FALSE),IF(AJ1392="Penethamate hydroiodide",0.63,IF(AJ1392="Benzylpenicillin Procaine /
 Benzathine Penicillin",0.61,IF(AJ1392="Benzathine Penicillin",0.61,IF(AJ1392="Procaine benzylpenicillin",0.61,IF(AJ1392=Prodrug!G1389,Prodrug!G1389,Prodrug!G1389))))))</f>
        <v/>
      </c>
      <c r="AW1392" s="240" t="str">
        <f>IFERROR((((Calculations!O1389*Calculations!G1389)/Calculations!E1389)*'Data Entry'!X1392),"")</f>
        <v/>
      </c>
      <c r="AX1392" s="146" t="str">
        <f>IFERROR(VLOOKUP(AJ1392,Lists!$P$2:$Q$182,2,0),"")</f>
        <v/>
      </c>
      <c r="AY1392" s="143" t="str">
        <f>IF(AO1392="UI",VLOOKUP(AM1392,'Convert Internation Units'!$A$2:$D$33,4,FALSE),IF(AM1392="Penethamate hydroiodide",0.63,IF(AM1392="Benzylpenicillin Procaine /
 Benzathine Penicillin",0.61,IF(AM1392="Benzathine Penicillin",0.61,IF(AM1392="Procaine benzylpenicillin",0.61,IF(AM1392=Prodrug!H1389,Prodrug!H1389,Prodrug!H1389))))))</f>
        <v/>
      </c>
      <c r="AZ1392" s="240" t="str">
        <f>IFERROR((((Calculations!S1389*Calculations!G1389)/Calculations!E1389)*'Data Entry'!X1392),"")</f>
        <v/>
      </c>
      <c r="BA1392" s="146" t="str">
        <f>IFERROR(VLOOKUP(AM1392,Lists!$P$2:$Q$182,2,0),"")</f>
        <v/>
      </c>
    </row>
    <row r="1393" spans="1:53" s="5" customFormat="1">
      <c r="A1393" s="116">
        <v>1387</v>
      </c>
      <c r="B1393" s="232"/>
      <c r="C1393" s="105"/>
      <c r="D1393" s="105"/>
      <c r="E1393" s="105"/>
      <c r="F1393" s="106"/>
      <c r="G1393" s="107"/>
      <c r="H1393" s="107"/>
      <c r="I1393" s="108"/>
      <c r="J1393" s="110"/>
      <c r="K1393" s="110"/>
      <c r="L1393" s="110"/>
      <c r="M1393" s="110"/>
      <c r="N1393" s="110"/>
      <c r="O1393" s="110"/>
      <c r="P1393" s="110"/>
      <c r="Q1393" s="110"/>
      <c r="R1393" s="110"/>
      <c r="S1393" s="110"/>
      <c r="T1393" s="110"/>
      <c r="U1393" s="110"/>
      <c r="V1393" s="110"/>
      <c r="W1393" s="109"/>
      <c r="X1393" s="111"/>
      <c r="Y1393" s="112"/>
      <c r="Z1393" s="112"/>
      <c r="AA1393" s="113"/>
      <c r="AB1393" s="114"/>
      <c r="AC1393" s="115"/>
      <c r="AD1393" s="113"/>
      <c r="AE1393" s="113"/>
      <c r="AF1393" s="112"/>
      <c r="AG1393" s="116"/>
      <c r="AH1393" s="115"/>
      <c r="AI1393" s="174"/>
      <c r="AJ1393" s="104"/>
      <c r="AK1393" s="115"/>
      <c r="AL1393" s="112"/>
      <c r="AM1393" s="116"/>
      <c r="AN1393" s="115"/>
      <c r="AO1393" s="248"/>
      <c r="AP1393" s="242" t="str">
        <f>IF(AD1393="UI",VLOOKUP(AB1393,'Convert Internation Units'!$A$2:$D$33,4,FALSE),IF(AB1393="Penethamate hydroiodide",0.63,IF(AB1393="Benzylpenicillin Procaine /
 Benzathine Penicillin",0.61,IF(AB1393="Benzathine Penicillin",0.61,IF(AB1393="Procaine benzylpenicillin",0.61,IF(AB1393=Prodrug!E1390,Prodrug!E1390,Prodrug!E1390))))))</f>
        <v/>
      </c>
      <c r="AQ1393" s="239" t="str">
        <f>IFERROR((((Calculations!C1390*Calculations!G1390)/Calculations!E1390)*'Data Entry'!X1393),"")</f>
        <v/>
      </c>
      <c r="AR1393" s="234" t="str">
        <f>IFERROR(VLOOKUP(AB1393,Lists!$P$2:$Q$182,2,0),"")</f>
        <v/>
      </c>
      <c r="AS1393" s="233" t="str">
        <f>IF(AI1393="UI",VLOOKUP(AG1393,'Convert Internation Units'!$A$2:$D$33,4,FALSE),IF(AG1393="Penethamate hydroiodide",0.63,IF(AG1393="Benzylpenicillin Procaine /
 Benzathine Penicillin",0.61,IF(AG1393="Benzathine Penicillin",0.61,IF(AG1393="Procaine benzylpenicillin",0.61,IF(AG1393=Prodrug!F1390,Prodrug!F1390,Prodrug!F1390))))))</f>
        <v/>
      </c>
      <c r="AT1393" s="239" t="str">
        <f>IFERROR((((Calculations!K1390*Calculations!G1390)/Calculations!E1390)*'Data Entry'!X1393),"")</f>
        <v/>
      </c>
      <c r="AU1393" s="235" t="str">
        <f>IFERROR(VLOOKUP(AG1393,Lists!$P$2:$Q$182,2,0),"")</f>
        <v/>
      </c>
      <c r="AV1393" s="233" t="str">
        <f>IF(AL1393="UI",VLOOKUP(AJ1393,'Convert Internation Units'!$A$2:$D$33,4,FALSE),IF(AJ1393="Penethamate hydroiodide",0.63,IF(AJ1393="Benzylpenicillin Procaine /
 Benzathine Penicillin",0.61,IF(AJ1393="Benzathine Penicillin",0.61,IF(AJ1393="Procaine benzylpenicillin",0.61,IF(AJ1393=Prodrug!G1390,Prodrug!G1390,Prodrug!G1390))))))</f>
        <v/>
      </c>
      <c r="AW1393" s="239" t="str">
        <f>IFERROR((((Calculations!O1390*Calculations!G1390)/Calculations!E1390)*'Data Entry'!X1393),"")</f>
        <v/>
      </c>
      <c r="AX1393" s="235" t="str">
        <f>IFERROR(VLOOKUP(AJ1393,Lists!$P$2:$Q$182,2,0),"")</f>
        <v/>
      </c>
      <c r="AY1393" s="233" t="str">
        <f>IF(AO1393="UI",VLOOKUP(AM1393,'Convert Internation Units'!$A$2:$D$33,4,FALSE),IF(AM1393="Penethamate hydroiodide",0.63,IF(AM1393="Benzylpenicillin Procaine /
 Benzathine Penicillin",0.61,IF(AM1393="Benzathine Penicillin",0.61,IF(AM1393="Procaine benzylpenicillin",0.61,IF(AM1393=Prodrug!H1390,Prodrug!H1390,Prodrug!H1390))))))</f>
        <v/>
      </c>
      <c r="AZ1393" s="239" t="str">
        <f>IFERROR((((Calculations!S1390*Calculations!G1390)/Calculations!E1390)*'Data Entry'!X1393),"")</f>
        <v/>
      </c>
      <c r="BA1393" s="235" t="str">
        <f>IFERROR(VLOOKUP(AM1393,Lists!$P$2:$Q$182,2,0),"")</f>
        <v/>
      </c>
    </row>
    <row r="1394" spans="1:53" s="5" customFormat="1">
      <c r="A1394" s="6">
        <v>1388</v>
      </c>
      <c r="B1394" s="231"/>
      <c r="C1394" s="7"/>
      <c r="D1394" s="7"/>
      <c r="E1394" s="7"/>
      <c r="F1394" s="67"/>
      <c r="G1394" s="79"/>
      <c r="H1394" s="79"/>
      <c r="I1394" s="75"/>
      <c r="J1394" s="76"/>
      <c r="K1394" s="76"/>
      <c r="L1394" s="76"/>
      <c r="M1394" s="76"/>
      <c r="N1394" s="76"/>
      <c r="O1394" s="76"/>
      <c r="P1394" s="76"/>
      <c r="Q1394" s="76"/>
      <c r="R1394" s="76"/>
      <c r="S1394" s="76"/>
      <c r="T1394" s="76"/>
      <c r="U1394" s="76"/>
      <c r="V1394" s="76"/>
      <c r="W1394" s="80"/>
      <c r="X1394" s="69"/>
      <c r="Y1394" s="25"/>
      <c r="Z1394" s="25"/>
      <c r="AA1394" s="8"/>
      <c r="AB1394" s="28"/>
      <c r="AC1394" s="23"/>
      <c r="AD1394" s="8"/>
      <c r="AE1394" s="8"/>
      <c r="AF1394" s="25"/>
      <c r="AG1394" s="6"/>
      <c r="AH1394" s="23"/>
      <c r="AI1394" s="173"/>
      <c r="AJ1394" s="26"/>
      <c r="AK1394" s="23"/>
      <c r="AL1394" s="25"/>
      <c r="AM1394" s="6"/>
      <c r="AN1394" s="23"/>
      <c r="AO1394" s="247"/>
      <c r="AP1394" s="243" t="str">
        <f>IF(AD1394="UI",VLOOKUP(AB1394,'Convert Internation Units'!$A$2:$D$33,4,FALSE),IF(AB1394="Penethamate hydroiodide",0.63,IF(AB1394="Benzylpenicillin Procaine /
 Benzathine Penicillin",0.61,IF(AB1394="Benzathine Penicillin",0.61,IF(AB1394="Procaine benzylpenicillin",0.61,IF(AB1394=Prodrug!E1391,Prodrug!E1391,Prodrug!E1391))))))</f>
        <v/>
      </c>
      <c r="AQ1394" s="240" t="str">
        <f>IFERROR((((Calculations!C1391*Calculations!G1391)/Calculations!E1391)*'Data Entry'!X1394),"")</f>
        <v/>
      </c>
      <c r="AR1394" s="141" t="str">
        <f>IFERROR(VLOOKUP(AB1394,Lists!$P$2:$Q$182,2,0),"")</f>
        <v/>
      </c>
      <c r="AS1394" s="143" t="str">
        <f>IF(AI1394="UI",VLOOKUP(AG1394,'Convert Internation Units'!$A$2:$D$33,4,FALSE),IF(AG1394="Penethamate hydroiodide",0.63,IF(AG1394="Benzylpenicillin Procaine /
 Benzathine Penicillin",0.61,IF(AG1394="Benzathine Penicillin",0.61,IF(AG1394="Procaine benzylpenicillin",0.61,IF(AG1394=Prodrug!F1391,Prodrug!F1391,Prodrug!F1391))))))</f>
        <v/>
      </c>
      <c r="AT1394" s="240" t="str">
        <f>IFERROR((((Calculations!K1391*Calculations!G1391)/Calculations!E1391)*'Data Entry'!X1394),"")</f>
        <v/>
      </c>
      <c r="AU1394" s="146" t="str">
        <f>IFERROR(VLOOKUP(AG1394,Lists!$P$2:$Q$182,2,0),"")</f>
        <v/>
      </c>
      <c r="AV1394" s="143" t="str">
        <f>IF(AL1394="UI",VLOOKUP(AJ1394,'Convert Internation Units'!$A$2:$D$33,4,FALSE),IF(AJ1394="Penethamate hydroiodide",0.63,IF(AJ1394="Benzylpenicillin Procaine /
 Benzathine Penicillin",0.61,IF(AJ1394="Benzathine Penicillin",0.61,IF(AJ1394="Procaine benzylpenicillin",0.61,IF(AJ1394=Prodrug!G1391,Prodrug!G1391,Prodrug!G1391))))))</f>
        <v/>
      </c>
      <c r="AW1394" s="240" t="str">
        <f>IFERROR((((Calculations!O1391*Calculations!G1391)/Calculations!E1391)*'Data Entry'!X1394),"")</f>
        <v/>
      </c>
      <c r="AX1394" s="146" t="str">
        <f>IFERROR(VLOOKUP(AJ1394,Lists!$P$2:$Q$182,2,0),"")</f>
        <v/>
      </c>
      <c r="AY1394" s="143" t="str">
        <f>IF(AO1394="UI",VLOOKUP(AM1394,'Convert Internation Units'!$A$2:$D$33,4,FALSE),IF(AM1394="Penethamate hydroiodide",0.63,IF(AM1394="Benzylpenicillin Procaine /
 Benzathine Penicillin",0.61,IF(AM1394="Benzathine Penicillin",0.61,IF(AM1394="Procaine benzylpenicillin",0.61,IF(AM1394=Prodrug!H1391,Prodrug!H1391,Prodrug!H1391))))))</f>
        <v/>
      </c>
      <c r="AZ1394" s="240" t="str">
        <f>IFERROR((((Calculations!S1391*Calculations!G1391)/Calculations!E1391)*'Data Entry'!X1394),"")</f>
        <v/>
      </c>
      <c r="BA1394" s="146" t="str">
        <f>IFERROR(VLOOKUP(AM1394,Lists!$P$2:$Q$182,2,0),"")</f>
        <v/>
      </c>
    </row>
    <row r="1395" spans="1:53" s="5" customFormat="1">
      <c r="A1395" s="116">
        <v>1389</v>
      </c>
      <c r="B1395" s="232"/>
      <c r="C1395" s="105"/>
      <c r="D1395" s="105"/>
      <c r="E1395" s="105"/>
      <c r="F1395" s="106"/>
      <c r="G1395" s="107"/>
      <c r="H1395" s="107"/>
      <c r="I1395" s="108"/>
      <c r="J1395" s="110"/>
      <c r="K1395" s="110"/>
      <c r="L1395" s="110"/>
      <c r="M1395" s="110"/>
      <c r="N1395" s="110"/>
      <c r="O1395" s="110"/>
      <c r="P1395" s="110"/>
      <c r="Q1395" s="110"/>
      <c r="R1395" s="110"/>
      <c r="S1395" s="110"/>
      <c r="T1395" s="110"/>
      <c r="U1395" s="110"/>
      <c r="V1395" s="110"/>
      <c r="W1395" s="109"/>
      <c r="X1395" s="111"/>
      <c r="Y1395" s="112"/>
      <c r="Z1395" s="112"/>
      <c r="AA1395" s="113"/>
      <c r="AB1395" s="114"/>
      <c r="AC1395" s="115"/>
      <c r="AD1395" s="113"/>
      <c r="AE1395" s="113"/>
      <c r="AF1395" s="112"/>
      <c r="AG1395" s="116"/>
      <c r="AH1395" s="115"/>
      <c r="AI1395" s="174"/>
      <c r="AJ1395" s="104"/>
      <c r="AK1395" s="115"/>
      <c r="AL1395" s="112"/>
      <c r="AM1395" s="116"/>
      <c r="AN1395" s="115"/>
      <c r="AO1395" s="248"/>
      <c r="AP1395" s="242" t="str">
        <f>IF(AD1395="UI",VLOOKUP(AB1395,'Convert Internation Units'!$A$2:$D$33,4,FALSE),IF(AB1395="Penethamate hydroiodide",0.63,IF(AB1395="Benzylpenicillin Procaine /
 Benzathine Penicillin",0.61,IF(AB1395="Benzathine Penicillin",0.61,IF(AB1395="Procaine benzylpenicillin",0.61,IF(AB1395=Prodrug!E1392,Prodrug!E1392,Prodrug!E1392))))))</f>
        <v/>
      </c>
      <c r="AQ1395" s="239" t="str">
        <f>IFERROR((((Calculations!C1392*Calculations!G1392)/Calculations!E1392)*'Data Entry'!X1395),"")</f>
        <v/>
      </c>
      <c r="AR1395" s="234" t="str">
        <f>IFERROR(VLOOKUP(AB1395,Lists!$P$2:$Q$182,2,0),"")</f>
        <v/>
      </c>
      <c r="AS1395" s="233" t="str">
        <f>IF(AI1395="UI",VLOOKUP(AG1395,'Convert Internation Units'!$A$2:$D$33,4,FALSE),IF(AG1395="Penethamate hydroiodide",0.63,IF(AG1395="Benzylpenicillin Procaine /
 Benzathine Penicillin",0.61,IF(AG1395="Benzathine Penicillin",0.61,IF(AG1395="Procaine benzylpenicillin",0.61,IF(AG1395=Prodrug!F1392,Prodrug!F1392,Prodrug!F1392))))))</f>
        <v/>
      </c>
      <c r="AT1395" s="239" t="str">
        <f>IFERROR((((Calculations!K1392*Calculations!G1392)/Calculations!E1392)*'Data Entry'!X1395),"")</f>
        <v/>
      </c>
      <c r="AU1395" s="235" t="str">
        <f>IFERROR(VLOOKUP(AG1395,Lists!$P$2:$Q$182,2,0),"")</f>
        <v/>
      </c>
      <c r="AV1395" s="233" t="str">
        <f>IF(AL1395="UI",VLOOKUP(AJ1395,'Convert Internation Units'!$A$2:$D$33,4,FALSE),IF(AJ1395="Penethamate hydroiodide",0.63,IF(AJ1395="Benzylpenicillin Procaine /
 Benzathine Penicillin",0.61,IF(AJ1395="Benzathine Penicillin",0.61,IF(AJ1395="Procaine benzylpenicillin",0.61,IF(AJ1395=Prodrug!G1392,Prodrug!G1392,Prodrug!G1392))))))</f>
        <v/>
      </c>
      <c r="AW1395" s="239" t="str">
        <f>IFERROR((((Calculations!O1392*Calculations!G1392)/Calculations!E1392)*'Data Entry'!X1395),"")</f>
        <v/>
      </c>
      <c r="AX1395" s="235" t="str">
        <f>IFERROR(VLOOKUP(AJ1395,Lists!$P$2:$Q$182,2,0),"")</f>
        <v/>
      </c>
      <c r="AY1395" s="233" t="str">
        <f>IF(AO1395="UI",VLOOKUP(AM1395,'Convert Internation Units'!$A$2:$D$33,4,FALSE),IF(AM1395="Penethamate hydroiodide",0.63,IF(AM1395="Benzylpenicillin Procaine /
 Benzathine Penicillin",0.61,IF(AM1395="Benzathine Penicillin",0.61,IF(AM1395="Procaine benzylpenicillin",0.61,IF(AM1395=Prodrug!H1392,Prodrug!H1392,Prodrug!H1392))))))</f>
        <v/>
      </c>
      <c r="AZ1395" s="239" t="str">
        <f>IFERROR((((Calculations!S1392*Calculations!G1392)/Calculations!E1392)*'Data Entry'!X1395),"")</f>
        <v/>
      </c>
      <c r="BA1395" s="235" t="str">
        <f>IFERROR(VLOOKUP(AM1395,Lists!$P$2:$Q$182,2,0),"")</f>
        <v/>
      </c>
    </row>
    <row r="1396" spans="1:53" s="5" customFormat="1">
      <c r="A1396" s="6">
        <v>1390</v>
      </c>
      <c r="B1396" s="231"/>
      <c r="C1396" s="7"/>
      <c r="D1396" s="7"/>
      <c r="E1396" s="7"/>
      <c r="F1396" s="67"/>
      <c r="G1396" s="79"/>
      <c r="H1396" s="79"/>
      <c r="I1396" s="75"/>
      <c r="J1396" s="76"/>
      <c r="K1396" s="76"/>
      <c r="L1396" s="76"/>
      <c r="M1396" s="76"/>
      <c r="N1396" s="76"/>
      <c r="O1396" s="76"/>
      <c r="P1396" s="76"/>
      <c r="Q1396" s="76"/>
      <c r="R1396" s="76"/>
      <c r="S1396" s="76"/>
      <c r="T1396" s="76"/>
      <c r="U1396" s="76"/>
      <c r="V1396" s="76"/>
      <c r="W1396" s="80"/>
      <c r="X1396" s="69"/>
      <c r="Y1396" s="25"/>
      <c r="Z1396" s="25"/>
      <c r="AA1396" s="8"/>
      <c r="AB1396" s="28"/>
      <c r="AC1396" s="23"/>
      <c r="AD1396" s="8"/>
      <c r="AE1396" s="8"/>
      <c r="AF1396" s="25"/>
      <c r="AG1396" s="6"/>
      <c r="AH1396" s="23"/>
      <c r="AI1396" s="173"/>
      <c r="AJ1396" s="26"/>
      <c r="AK1396" s="23"/>
      <c r="AL1396" s="25"/>
      <c r="AM1396" s="6"/>
      <c r="AN1396" s="23"/>
      <c r="AO1396" s="247"/>
      <c r="AP1396" s="243" t="str">
        <f>IF(AD1396="UI",VLOOKUP(AB1396,'Convert Internation Units'!$A$2:$D$33,4,FALSE),IF(AB1396="Penethamate hydroiodide",0.63,IF(AB1396="Benzylpenicillin Procaine /
 Benzathine Penicillin",0.61,IF(AB1396="Benzathine Penicillin",0.61,IF(AB1396="Procaine benzylpenicillin",0.61,IF(AB1396=Prodrug!E1393,Prodrug!E1393,Prodrug!E1393))))))</f>
        <v/>
      </c>
      <c r="AQ1396" s="240" t="str">
        <f>IFERROR((((Calculations!C1393*Calculations!G1393)/Calculations!E1393)*'Data Entry'!X1396),"")</f>
        <v/>
      </c>
      <c r="AR1396" s="141" t="str">
        <f>IFERROR(VLOOKUP(AB1396,Lists!$P$2:$Q$182,2,0),"")</f>
        <v/>
      </c>
      <c r="AS1396" s="143" t="str">
        <f>IF(AI1396="UI",VLOOKUP(AG1396,'Convert Internation Units'!$A$2:$D$33,4,FALSE),IF(AG1396="Penethamate hydroiodide",0.63,IF(AG1396="Benzylpenicillin Procaine /
 Benzathine Penicillin",0.61,IF(AG1396="Benzathine Penicillin",0.61,IF(AG1396="Procaine benzylpenicillin",0.61,IF(AG1396=Prodrug!F1393,Prodrug!F1393,Prodrug!F1393))))))</f>
        <v/>
      </c>
      <c r="AT1396" s="240" t="str">
        <f>IFERROR((((Calculations!K1393*Calculations!G1393)/Calculations!E1393)*'Data Entry'!X1396),"")</f>
        <v/>
      </c>
      <c r="AU1396" s="146" t="str">
        <f>IFERROR(VLOOKUP(AG1396,Lists!$P$2:$Q$182,2,0),"")</f>
        <v/>
      </c>
      <c r="AV1396" s="143" t="str">
        <f>IF(AL1396="UI",VLOOKUP(AJ1396,'Convert Internation Units'!$A$2:$D$33,4,FALSE),IF(AJ1396="Penethamate hydroiodide",0.63,IF(AJ1396="Benzylpenicillin Procaine /
 Benzathine Penicillin",0.61,IF(AJ1396="Benzathine Penicillin",0.61,IF(AJ1396="Procaine benzylpenicillin",0.61,IF(AJ1396=Prodrug!G1393,Prodrug!G1393,Prodrug!G1393))))))</f>
        <v/>
      </c>
      <c r="AW1396" s="240" t="str">
        <f>IFERROR((((Calculations!O1393*Calculations!G1393)/Calculations!E1393)*'Data Entry'!X1396),"")</f>
        <v/>
      </c>
      <c r="AX1396" s="146" t="str">
        <f>IFERROR(VLOOKUP(AJ1396,Lists!$P$2:$Q$182,2,0),"")</f>
        <v/>
      </c>
      <c r="AY1396" s="143" t="str">
        <f>IF(AO1396="UI",VLOOKUP(AM1396,'Convert Internation Units'!$A$2:$D$33,4,FALSE),IF(AM1396="Penethamate hydroiodide",0.63,IF(AM1396="Benzylpenicillin Procaine /
 Benzathine Penicillin",0.61,IF(AM1396="Benzathine Penicillin",0.61,IF(AM1396="Procaine benzylpenicillin",0.61,IF(AM1396=Prodrug!H1393,Prodrug!H1393,Prodrug!H1393))))))</f>
        <v/>
      </c>
      <c r="AZ1396" s="240" t="str">
        <f>IFERROR((((Calculations!S1393*Calculations!G1393)/Calculations!E1393)*'Data Entry'!X1396),"")</f>
        <v/>
      </c>
      <c r="BA1396" s="146" t="str">
        <f>IFERROR(VLOOKUP(AM1396,Lists!$P$2:$Q$182,2,0),"")</f>
        <v/>
      </c>
    </row>
    <row r="1397" spans="1:53" s="5" customFormat="1">
      <c r="A1397" s="116">
        <v>1391</v>
      </c>
      <c r="B1397" s="232"/>
      <c r="C1397" s="105"/>
      <c r="D1397" s="105"/>
      <c r="E1397" s="105"/>
      <c r="F1397" s="106"/>
      <c r="G1397" s="107"/>
      <c r="H1397" s="107"/>
      <c r="I1397" s="108"/>
      <c r="J1397" s="110"/>
      <c r="K1397" s="110"/>
      <c r="L1397" s="110"/>
      <c r="M1397" s="110"/>
      <c r="N1397" s="110"/>
      <c r="O1397" s="110"/>
      <c r="P1397" s="110"/>
      <c r="Q1397" s="110"/>
      <c r="R1397" s="110"/>
      <c r="S1397" s="110"/>
      <c r="T1397" s="110"/>
      <c r="U1397" s="110"/>
      <c r="V1397" s="110"/>
      <c r="W1397" s="109"/>
      <c r="X1397" s="111"/>
      <c r="Y1397" s="112"/>
      <c r="Z1397" s="112"/>
      <c r="AA1397" s="113"/>
      <c r="AB1397" s="114"/>
      <c r="AC1397" s="115"/>
      <c r="AD1397" s="113"/>
      <c r="AE1397" s="113"/>
      <c r="AF1397" s="112"/>
      <c r="AG1397" s="116"/>
      <c r="AH1397" s="115"/>
      <c r="AI1397" s="174"/>
      <c r="AJ1397" s="104"/>
      <c r="AK1397" s="115"/>
      <c r="AL1397" s="112"/>
      <c r="AM1397" s="116"/>
      <c r="AN1397" s="115"/>
      <c r="AO1397" s="248"/>
      <c r="AP1397" s="242" t="str">
        <f>IF(AD1397="UI",VLOOKUP(AB1397,'Convert Internation Units'!$A$2:$D$33,4,FALSE),IF(AB1397="Penethamate hydroiodide",0.63,IF(AB1397="Benzylpenicillin Procaine /
 Benzathine Penicillin",0.61,IF(AB1397="Benzathine Penicillin",0.61,IF(AB1397="Procaine benzylpenicillin",0.61,IF(AB1397=Prodrug!E1394,Prodrug!E1394,Prodrug!E1394))))))</f>
        <v/>
      </c>
      <c r="AQ1397" s="239" t="str">
        <f>IFERROR((((Calculations!C1394*Calculations!G1394)/Calculations!E1394)*'Data Entry'!X1397),"")</f>
        <v/>
      </c>
      <c r="AR1397" s="234" t="str">
        <f>IFERROR(VLOOKUP(AB1397,Lists!$P$2:$Q$182,2,0),"")</f>
        <v/>
      </c>
      <c r="AS1397" s="233" t="str">
        <f>IF(AI1397="UI",VLOOKUP(AG1397,'Convert Internation Units'!$A$2:$D$33,4,FALSE),IF(AG1397="Penethamate hydroiodide",0.63,IF(AG1397="Benzylpenicillin Procaine /
 Benzathine Penicillin",0.61,IF(AG1397="Benzathine Penicillin",0.61,IF(AG1397="Procaine benzylpenicillin",0.61,IF(AG1397=Prodrug!F1394,Prodrug!F1394,Prodrug!F1394))))))</f>
        <v/>
      </c>
      <c r="AT1397" s="239" t="str">
        <f>IFERROR((((Calculations!K1394*Calculations!G1394)/Calculations!E1394)*'Data Entry'!X1397),"")</f>
        <v/>
      </c>
      <c r="AU1397" s="235" t="str">
        <f>IFERROR(VLOOKUP(AG1397,Lists!$P$2:$Q$182,2,0),"")</f>
        <v/>
      </c>
      <c r="AV1397" s="233" t="str">
        <f>IF(AL1397="UI",VLOOKUP(AJ1397,'Convert Internation Units'!$A$2:$D$33,4,FALSE),IF(AJ1397="Penethamate hydroiodide",0.63,IF(AJ1397="Benzylpenicillin Procaine /
 Benzathine Penicillin",0.61,IF(AJ1397="Benzathine Penicillin",0.61,IF(AJ1397="Procaine benzylpenicillin",0.61,IF(AJ1397=Prodrug!G1394,Prodrug!G1394,Prodrug!G1394))))))</f>
        <v/>
      </c>
      <c r="AW1397" s="239" t="str">
        <f>IFERROR((((Calculations!O1394*Calculations!G1394)/Calculations!E1394)*'Data Entry'!X1397),"")</f>
        <v/>
      </c>
      <c r="AX1397" s="235" t="str">
        <f>IFERROR(VLOOKUP(AJ1397,Lists!$P$2:$Q$182,2,0),"")</f>
        <v/>
      </c>
      <c r="AY1397" s="233" t="str">
        <f>IF(AO1397="UI",VLOOKUP(AM1397,'Convert Internation Units'!$A$2:$D$33,4,FALSE),IF(AM1397="Penethamate hydroiodide",0.63,IF(AM1397="Benzylpenicillin Procaine /
 Benzathine Penicillin",0.61,IF(AM1397="Benzathine Penicillin",0.61,IF(AM1397="Procaine benzylpenicillin",0.61,IF(AM1397=Prodrug!H1394,Prodrug!H1394,Prodrug!H1394))))))</f>
        <v/>
      </c>
      <c r="AZ1397" s="239" t="str">
        <f>IFERROR((((Calculations!S1394*Calculations!G1394)/Calculations!E1394)*'Data Entry'!X1397),"")</f>
        <v/>
      </c>
      <c r="BA1397" s="235" t="str">
        <f>IFERROR(VLOOKUP(AM1397,Lists!$P$2:$Q$182,2,0),"")</f>
        <v/>
      </c>
    </row>
    <row r="1398" spans="1:53" s="5" customFormat="1">
      <c r="A1398" s="6">
        <v>1392</v>
      </c>
      <c r="B1398" s="231"/>
      <c r="C1398" s="7"/>
      <c r="D1398" s="7"/>
      <c r="E1398" s="7"/>
      <c r="F1398" s="67"/>
      <c r="G1398" s="79"/>
      <c r="H1398" s="79"/>
      <c r="I1398" s="75"/>
      <c r="J1398" s="76"/>
      <c r="K1398" s="76"/>
      <c r="L1398" s="76"/>
      <c r="M1398" s="76"/>
      <c r="N1398" s="76"/>
      <c r="O1398" s="76"/>
      <c r="P1398" s="76"/>
      <c r="Q1398" s="76"/>
      <c r="R1398" s="76"/>
      <c r="S1398" s="76"/>
      <c r="T1398" s="76"/>
      <c r="U1398" s="76"/>
      <c r="V1398" s="76"/>
      <c r="W1398" s="80"/>
      <c r="X1398" s="69"/>
      <c r="Y1398" s="25"/>
      <c r="Z1398" s="25"/>
      <c r="AA1398" s="8"/>
      <c r="AB1398" s="28"/>
      <c r="AC1398" s="23"/>
      <c r="AD1398" s="8"/>
      <c r="AE1398" s="8"/>
      <c r="AF1398" s="25"/>
      <c r="AG1398" s="6"/>
      <c r="AH1398" s="23"/>
      <c r="AI1398" s="173"/>
      <c r="AJ1398" s="26"/>
      <c r="AK1398" s="23"/>
      <c r="AL1398" s="25"/>
      <c r="AM1398" s="6"/>
      <c r="AN1398" s="23"/>
      <c r="AO1398" s="247"/>
      <c r="AP1398" s="243" t="str">
        <f>IF(AD1398="UI",VLOOKUP(AB1398,'Convert Internation Units'!$A$2:$D$33,4,FALSE),IF(AB1398="Penethamate hydroiodide",0.63,IF(AB1398="Benzylpenicillin Procaine /
 Benzathine Penicillin",0.61,IF(AB1398="Benzathine Penicillin",0.61,IF(AB1398="Procaine benzylpenicillin",0.61,IF(AB1398=Prodrug!E1395,Prodrug!E1395,Prodrug!E1395))))))</f>
        <v/>
      </c>
      <c r="AQ1398" s="240" t="str">
        <f>IFERROR((((Calculations!C1395*Calculations!G1395)/Calculations!E1395)*'Data Entry'!X1398),"")</f>
        <v/>
      </c>
      <c r="AR1398" s="141" t="str">
        <f>IFERROR(VLOOKUP(AB1398,Lists!$P$2:$Q$182,2,0),"")</f>
        <v/>
      </c>
      <c r="AS1398" s="143" t="str">
        <f>IF(AI1398="UI",VLOOKUP(AG1398,'Convert Internation Units'!$A$2:$D$33,4,FALSE),IF(AG1398="Penethamate hydroiodide",0.63,IF(AG1398="Benzylpenicillin Procaine /
 Benzathine Penicillin",0.61,IF(AG1398="Benzathine Penicillin",0.61,IF(AG1398="Procaine benzylpenicillin",0.61,IF(AG1398=Prodrug!F1395,Prodrug!F1395,Prodrug!F1395))))))</f>
        <v/>
      </c>
      <c r="AT1398" s="240" t="str">
        <f>IFERROR((((Calculations!K1395*Calculations!G1395)/Calculations!E1395)*'Data Entry'!X1398),"")</f>
        <v/>
      </c>
      <c r="AU1398" s="146" t="str">
        <f>IFERROR(VLOOKUP(AG1398,Lists!$P$2:$Q$182,2,0),"")</f>
        <v/>
      </c>
      <c r="AV1398" s="143" t="str">
        <f>IF(AL1398="UI",VLOOKUP(AJ1398,'Convert Internation Units'!$A$2:$D$33,4,FALSE),IF(AJ1398="Penethamate hydroiodide",0.63,IF(AJ1398="Benzylpenicillin Procaine /
 Benzathine Penicillin",0.61,IF(AJ1398="Benzathine Penicillin",0.61,IF(AJ1398="Procaine benzylpenicillin",0.61,IF(AJ1398=Prodrug!G1395,Prodrug!G1395,Prodrug!G1395))))))</f>
        <v/>
      </c>
      <c r="AW1398" s="240" t="str">
        <f>IFERROR((((Calculations!O1395*Calculations!G1395)/Calculations!E1395)*'Data Entry'!X1398),"")</f>
        <v/>
      </c>
      <c r="AX1398" s="146" t="str">
        <f>IFERROR(VLOOKUP(AJ1398,Lists!$P$2:$Q$182,2,0),"")</f>
        <v/>
      </c>
      <c r="AY1398" s="143" t="str">
        <f>IF(AO1398="UI",VLOOKUP(AM1398,'Convert Internation Units'!$A$2:$D$33,4,FALSE),IF(AM1398="Penethamate hydroiodide",0.63,IF(AM1398="Benzylpenicillin Procaine /
 Benzathine Penicillin",0.61,IF(AM1398="Benzathine Penicillin",0.61,IF(AM1398="Procaine benzylpenicillin",0.61,IF(AM1398=Prodrug!H1395,Prodrug!H1395,Prodrug!H1395))))))</f>
        <v/>
      </c>
      <c r="AZ1398" s="240" t="str">
        <f>IFERROR((((Calculations!S1395*Calculations!G1395)/Calculations!E1395)*'Data Entry'!X1398),"")</f>
        <v/>
      </c>
      <c r="BA1398" s="146" t="str">
        <f>IFERROR(VLOOKUP(AM1398,Lists!$P$2:$Q$182,2,0),"")</f>
        <v/>
      </c>
    </row>
    <row r="1399" spans="1:53" s="5" customFormat="1">
      <c r="A1399" s="116">
        <v>1393</v>
      </c>
      <c r="B1399" s="232"/>
      <c r="C1399" s="105"/>
      <c r="D1399" s="105"/>
      <c r="E1399" s="105"/>
      <c r="F1399" s="106"/>
      <c r="G1399" s="107"/>
      <c r="H1399" s="107"/>
      <c r="I1399" s="108"/>
      <c r="J1399" s="110"/>
      <c r="K1399" s="110"/>
      <c r="L1399" s="110"/>
      <c r="M1399" s="110"/>
      <c r="N1399" s="110"/>
      <c r="O1399" s="110"/>
      <c r="P1399" s="110"/>
      <c r="Q1399" s="110"/>
      <c r="R1399" s="110"/>
      <c r="S1399" s="110"/>
      <c r="T1399" s="110"/>
      <c r="U1399" s="110"/>
      <c r="V1399" s="110"/>
      <c r="W1399" s="109"/>
      <c r="X1399" s="111"/>
      <c r="Y1399" s="112"/>
      <c r="Z1399" s="112"/>
      <c r="AA1399" s="113"/>
      <c r="AB1399" s="114"/>
      <c r="AC1399" s="115"/>
      <c r="AD1399" s="113"/>
      <c r="AE1399" s="113"/>
      <c r="AF1399" s="112"/>
      <c r="AG1399" s="116"/>
      <c r="AH1399" s="115"/>
      <c r="AI1399" s="174"/>
      <c r="AJ1399" s="104"/>
      <c r="AK1399" s="115"/>
      <c r="AL1399" s="112"/>
      <c r="AM1399" s="116"/>
      <c r="AN1399" s="115"/>
      <c r="AO1399" s="248"/>
      <c r="AP1399" s="242" t="str">
        <f>IF(AD1399="UI",VLOOKUP(AB1399,'Convert Internation Units'!$A$2:$D$33,4,FALSE),IF(AB1399="Penethamate hydroiodide",0.63,IF(AB1399="Benzylpenicillin Procaine /
 Benzathine Penicillin",0.61,IF(AB1399="Benzathine Penicillin",0.61,IF(AB1399="Procaine benzylpenicillin",0.61,IF(AB1399=Prodrug!E1396,Prodrug!E1396,Prodrug!E1396))))))</f>
        <v/>
      </c>
      <c r="AQ1399" s="239" t="str">
        <f>IFERROR((((Calculations!C1396*Calculations!G1396)/Calculations!E1396)*'Data Entry'!X1399),"")</f>
        <v/>
      </c>
      <c r="AR1399" s="234" t="str">
        <f>IFERROR(VLOOKUP(AB1399,Lists!$P$2:$Q$182,2,0),"")</f>
        <v/>
      </c>
      <c r="AS1399" s="233" t="str">
        <f>IF(AI1399="UI",VLOOKUP(AG1399,'Convert Internation Units'!$A$2:$D$33,4,FALSE),IF(AG1399="Penethamate hydroiodide",0.63,IF(AG1399="Benzylpenicillin Procaine /
 Benzathine Penicillin",0.61,IF(AG1399="Benzathine Penicillin",0.61,IF(AG1399="Procaine benzylpenicillin",0.61,IF(AG1399=Prodrug!F1396,Prodrug!F1396,Prodrug!F1396))))))</f>
        <v/>
      </c>
      <c r="AT1399" s="239" t="str">
        <f>IFERROR((((Calculations!K1396*Calculations!G1396)/Calculations!E1396)*'Data Entry'!X1399),"")</f>
        <v/>
      </c>
      <c r="AU1399" s="235" t="str">
        <f>IFERROR(VLOOKUP(AG1399,Lists!$P$2:$Q$182,2,0),"")</f>
        <v/>
      </c>
      <c r="AV1399" s="233" t="str">
        <f>IF(AL1399="UI",VLOOKUP(AJ1399,'Convert Internation Units'!$A$2:$D$33,4,FALSE),IF(AJ1399="Penethamate hydroiodide",0.63,IF(AJ1399="Benzylpenicillin Procaine /
 Benzathine Penicillin",0.61,IF(AJ1399="Benzathine Penicillin",0.61,IF(AJ1399="Procaine benzylpenicillin",0.61,IF(AJ1399=Prodrug!G1396,Prodrug!G1396,Prodrug!G1396))))))</f>
        <v/>
      </c>
      <c r="AW1399" s="239" t="str">
        <f>IFERROR((((Calculations!O1396*Calculations!G1396)/Calculations!E1396)*'Data Entry'!X1399),"")</f>
        <v/>
      </c>
      <c r="AX1399" s="235" t="str">
        <f>IFERROR(VLOOKUP(AJ1399,Lists!$P$2:$Q$182,2,0),"")</f>
        <v/>
      </c>
      <c r="AY1399" s="233" t="str">
        <f>IF(AO1399="UI",VLOOKUP(AM1399,'Convert Internation Units'!$A$2:$D$33,4,FALSE),IF(AM1399="Penethamate hydroiodide",0.63,IF(AM1399="Benzylpenicillin Procaine /
 Benzathine Penicillin",0.61,IF(AM1399="Benzathine Penicillin",0.61,IF(AM1399="Procaine benzylpenicillin",0.61,IF(AM1399=Prodrug!H1396,Prodrug!H1396,Prodrug!H1396))))))</f>
        <v/>
      </c>
      <c r="AZ1399" s="239" t="str">
        <f>IFERROR((((Calculations!S1396*Calculations!G1396)/Calculations!E1396)*'Data Entry'!X1399),"")</f>
        <v/>
      </c>
      <c r="BA1399" s="235" t="str">
        <f>IFERROR(VLOOKUP(AM1399,Lists!$P$2:$Q$182,2,0),"")</f>
        <v/>
      </c>
    </row>
    <row r="1400" spans="1:53" s="5" customFormat="1">
      <c r="A1400" s="6">
        <v>1394</v>
      </c>
      <c r="B1400" s="231"/>
      <c r="C1400" s="7"/>
      <c r="D1400" s="7"/>
      <c r="E1400" s="7"/>
      <c r="F1400" s="67"/>
      <c r="G1400" s="79"/>
      <c r="H1400" s="79"/>
      <c r="I1400" s="75"/>
      <c r="J1400" s="76"/>
      <c r="K1400" s="76"/>
      <c r="L1400" s="76"/>
      <c r="M1400" s="76"/>
      <c r="N1400" s="76"/>
      <c r="O1400" s="76"/>
      <c r="P1400" s="76"/>
      <c r="Q1400" s="76"/>
      <c r="R1400" s="76"/>
      <c r="S1400" s="76"/>
      <c r="T1400" s="76"/>
      <c r="U1400" s="76"/>
      <c r="V1400" s="76"/>
      <c r="W1400" s="80"/>
      <c r="X1400" s="69"/>
      <c r="Y1400" s="25"/>
      <c r="Z1400" s="25"/>
      <c r="AA1400" s="8"/>
      <c r="AB1400" s="28"/>
      <c r="AC1400" s="23"/>
      <c r="AD1400" s="8"/>
      <c r="AE1400" s="8"/>
      <c r="AF1400" s="25"/>
      <c r="AG1400" s="6"/>
      <c r="AH1400" s="23"/>
      <c r="AI1400" s="173"/>
      <c r="AJ1400" s="26"/>
      <c r="AK1400" s="23"/>
      <c r="AL1400" s="25"/>
      <c r="AM1400" s="6"/>
      <c r="AN1400" s="23"/>
      <c r="AO1400" s="247"/>
      <c r="AP1400" s="243" t="str">
        <f>IF(AD1400="UI",VLOOKUP(AB1400,'Convert Internation Units'!$A$2:$D$33,4,FALSE),IF(AB1400="Penethamate hydroiodide",0.63,IF(AB1400="Benzylpenicillin Procaine /
 Benzathine Penicillin",0.61,IF(AB1400="Benzathine Penicillin",0.61,IF(AB1400="Procaine benzylpenicillin",0.61,IF(AB1400=Prodrug!E1397,Prodrug!E1397,Prodrug!E1397))))))</f>
        <v/>
      </c>
      <c r="AQ1400" s="240" t="str">
        <f>IFERROR((((Calculations!C1397*Calculations!G1397)/Calculations!E1397)*'Data Entry'!X1400),"")</f>
        <v/>
      </c>
      <c r="AR1400" s="141" t="str">
        <f>IFERROR(VLOOKUP(AB1400,Lists!$P$2:$Q$182,2,0),"")</f>
        <v/>
      </c>
      <c r="AS1400" s="143" t="str">
        <f>IF(AI1400="UI",VLOOKUP(AG1400,'Convert Internation Units'!$A$2:$D$33,4,FALSE),IF(AG1400="Penethamate hydroiodide",0.63,IF(AG1400="Benzylpenicillin Procaine /
 Benzathine Penicillin",0.61,IF(AG1400="Benzathine Penicillin",0.61,IF(AG1400="Procaine benzylpenicillin",0.61,IF(AG1400=Prodrug!F1397,Prodrug!F1397,Prodrug!F1397))))))</f>
        <v/>
      </c>
      <c r="AT1400" s="240" t="str">
        <f>IFERROR((((Calculations!K1397*Calculations!G1397)/Calculations!E1397)*'Data Entry'!X1400),"")</f>
        <v/>
      </c>
      <c r="AU1400" s="146" t="str">
        <f>IFERROR(VLOOKUP(AG1400,Lists!$P$2:$Q$182,2,0),"")</f>
        <v/>
      </c>
      <c r="AV1400" s="143" t="str">
        <f>IF(AL1400="UI",VLOOKUP(AJ1400,'Convert Internation Units'!$A$2:$D$33,4,FALSE),IF(AJ1400="Penethamate hydroiodide",0.63,IF(AJ1400="Benzylpenicillin Procaine /
 Benzathine Penicillin",0.61,IF(AJ1400="Benzathine Penicillin",0.61,IF(AJ1400="Procaine benzylpenicillin",0.61,IF(AJ1400=Prodrug!G1397,Prodrug!G1397,Prodrug!G1397))))))</f>
        <v/>
      </c>
      <c r="AW1400" s="240" t="str">
        <f>IFERROR((((Calculations!O1397*Calculations!G1397)/Calculations!E1397)*'Data Entry'!X1400),"")</f>
        <v/>
      </c>
      <c r="AX1400" s="146" t="str">
        <f>IFERROR(VLOOKUP(AJ1400,Lists!$P$2:$Q$182,2,0),"")</f>
        <v/>
      </c>
      <c r="AY1400" s="143" t="str">
        <f>IF(AO1400="UI",VLOOKUP(AM1400,'Convert Internation Units'!$A$2:$D$33,4,FALSE),IF(AM1400="Penethamate hydroiodide",0.63,IF(AM1400="Benzylpenicillin Procaine /
 Benzathine Penicillin",0.61,IF(AM1400="Benzathine Penicillin",0.61,IF(AM1400="Procaine benzylpenicillin",0.61,IF(AM1400=Prodrug!H1397,Prodrug!H1397,Prodrug!H1397))))))</f>
        <v/>
      </c>
      <c r="AZ1400" s="240" t="str">
        <f>IFERROR((((Calculations!S1397*Calculations!G1397)/Calculations!E1397)*'Data Entry'!X1400),"")</f>
        <v/>
      </c>
      <c r="BA1400" s="146" t="str">
        <f>IFERROR(VLOOKUP(AM1400,Lists!$P$2:$Q$182,2,0),"")</f>
        <v/>
      </c>
    </row>
    <row r="1401" spans="1:53" s="5" customFormat="1">
      <c r="A1401" s="116">
        <v>1395</v>
      </c>
      <c r="B1401" s="232"/>
      <c r="C1401" s="105"/>
      <c r="D1401" s="105"/>
      <c r="E1401" s="105"/>
      <c r="F1401" s="106"/>
      <c r="G1401" s="107"/>
      <c r="H1401" s="107"/>
      <c r="I1401" s="108"/>
      <c r="J1401" s="110"/>
      <c r="K1401" s="110"/>
      <c r="L1401" s="110"/>
      <c r="M1401" s="110"/>
      <c r="N1401" s="110"/>
      <c r="O1401" s="110"/>
      <c r="P1401" s="110"/>
      <c r="Q1401" s="110"/>
      <c r="R1401" s="110"/>
      <c r="S1401" s="110"/>
      <c r="T1401" s="110"/>
      <c r="U1401" s="110"/>
      <c r="V1401" s="110"/>
      <c r="W1401" s="109"/>
      <c r="X1401" s="111"/>
      <c r="Y1401" s="112"/>
      <c r="Z1401" s="112"/>
      <c r="AA1401" s="113"/>
      <c r="AB1401" s="114"/>
      <c r="AC1401" s="115"/>
      <c r="AD1401" s="113"/>
      <c r="AE1401" s="113"/>
      <c r="AF1401" s="112"/>
      <c r="AG1401" s="116"/>
      <c r="AH1401" s="115"/>
      <c r="AI1401" s="174"/>
      <c r="AJ1401" s="104"/>
      <c r="AK1401" s="115"/>
      <c r="AL1401" s="112"/>
      <c r="AM1401" s="116"/>
      <c r="AN1401" s="115"/>
      <c r="AO1401" s="248"/>
      <c r="AP1401" s="242" t="str">
        <f>IF(AD1401="UI",VLOOKUP(AB1401,'Convert Internation Units'!$A$2:$D$33,4,FALSE),IF(AB1401="Penethamate hydroiodide",0.63,IF(AB1401="Benzylpenicillin Procaine /
 Benzathine Penicillin",0.61,IF(AB1401="Benzathine Penicillin",0.61,IF(AB1401="Procaine benzylpenicillin",0.61,IF(AB1401=Prodrug!E1398,Prodrug!E1398,Prodrug!E1398))))))</f>
        <v/>
      </c>
      <c r="AQ1401" s="239" t="str">
        <f>IFERROR((((Calculations!C1398*Calculations!G1398)/Calculations!E1398)*'Data Entry'!X1401),"")</f>
        <v/>
      </c>
      <c r="AR1401" s="234" t="str">
        <f>IFERROR(VLOOKUP(AB1401,Lists!$P$2:$Q$182,2,0),"")</f>
        <v/>
      </c>
      <c r="AS1401" s="233" t="str">
        <f>IF(AI1401="UI",VLOOKUP(AG1401,'Convert Internation Units'!$A$2:$D$33,4,FALSE),IF(AG1401="Penethamate hydroiodide",0.63,IF(AG1401="Benzylpenicillin Procaine /
 Benzathine Penicillin",0.61,IF(AG1401="Benzathine Penicillin",0.61,IF(AG1401="Procaine benzylpenicillin",0.61,IF(AG1401=Prodrug!F1398,Prodrug!F1398,Prodrug!F1398))))))</f>
        <v/>
      </c>
      <c r="AT1401" s="239" t="str">
        <f>IFERROR((((Calculations!K1398*Calculations!G1398)/Calculations!E1398)*'Data Entry'!X1401),"")</f>
        <v/>
      </c>
      <c r="AU1401" s="235" t="str">
        <f>IFERROR(VLOOKUP(AG1401,Lists!$P$2:$Q$182,2,0),"")</f>
        <v/>
      </c>
      <c r="AV1401" s="233" t="str">
        <f>IF(AL1401="UI",VLOOKUP(AJ1401,'Convert Internation Units'!$A$2:$D$33,4,FALSE),IF(AJ1401="Penethamate hydroiodide",0.63,IF(AJ1401="Benzylpenicillin Procaine /
 Benzathine Penicillin",0.61,IF(AJ1401="Benzathine Penicillin",0.61,IF(AJ1401="Procaine benzylpenicillin",0.61,IF(AJ1401=Prodrug!G1398,Prodrug!G1398,Prodrug!G1398))))))</f>
        <v/>
      </c>
      <c r="AW1401" s="239" t="str">
        <f>IFERROR((((Calculations!O1398*Calculations!G1398)/Calculations!E1398)*'Data Entry'!X1401),"")</f>
        <v/>
      </c>
      <c r="AX1401" s="235" t="str">
        <f>IFERROR(VLOOKUP(AJ1401,Lists!$P$2:$Q$182,2,0),"")</f>
        <v/>
      </c>
      <c r="AY1401" s="233" t="str">
        <f>IF(AO1401="UI",VLOOKUP(AM1401,'Convert Internation Units'!$A$2:$D$33,4,FALSE),IF(AM1401="Penethamate hydroiodide",0.63,IF(AM1401="Benzylpenicillin Procaine /
 Benzathine Penicillin",0.61,IF(AM1401="Benzathine Penicillin",0.61,IF(AM1401="Procaine benzylpenicillin",0.61,IF(AM1401=Prodrug!H1398,Prodrug!H1398,Prodrug!H1398))))))</f>
        <v/>
      </c>
      <c r="AZ1401" s="239" t="str">
        <f>IFERROR((((Calculations!S1398*Calculations!G1398)/Calculations!E1398)*'Data Entry'!X1401),"")</f>
        <v/>
      </c>
      <c r="BA1401" s="235" t="str">
        <f>IFERROR(VLOOKUP(AM1401,Lists!$P$2:$Q$182,2,0),"")</f>
        <v/>
      </c>
    </row>
    <row r="1402" spans="1:53" s="5" customFormat="1">
      <c r="A1402" s="6">
        <v>1396</v>
      </c>
      <c r="B1402" s="231"/>
      <c r="C1402" s="7"/>
      <c r="D1402" s="7"/>
      <c r="E1402" s="7"/>
      <c r="F1402" s="67"/>
      <c r="G1402" s="79"/>
      <c r="H1402" s="79"/>
      <c r="I1402" s="75"/>
      <c r="J1402" s="76"/>
      <c r="K1402" s="76"/>
      <c r="L1402" s="76"/>
      <c r="M1402" s="76"/>
      <c r="N1402" s="76"/>
      <c r="O1402" s="76"/>
      <c r="P1402" s="76"/>
      <c r="Q1402" s="76"/>
      <c r="R1402" s="76"/>
      <c r="S1402" s="76"/>
      <c r="T1402" s="76"/>
      <c r="U1402" s="76"/>
      <c r="V1402" s="76"/>
      <c r="W1402" s="80"/>
      <c r="X1402" s="69"/>
      <c r="Y1402" s="25"/>
      <c r="Z1402" s="25"/>
      <c r="AA1402" s="8"/>
      <c r="AB1402" s="28"/>
      <c r="AC1402" s="23"/>
      <c r="AD1402" s="8"/>
      <c r="AE1402" s="8"/>
      <c r="AF1402" s="25"/>
      <c r="AG1402" s="6"/>
      <c r="AH1402" s="23"/>
      <c r="AI1402" s="173"/>
      <c r="AJ1402" s="26"/>
      <c r="AK1402" s="23"/>
      <c r="AL1402" s="25"/>
      <c r="AM1402" s="6"/>
      <c r="AN1402" s="23"/>
      <c r="AO1402" s="247"/>
      <c r="AP1402" s="243" t="str">
        <f>IF(AD1402="UI",VLOOKUP(AB1402,'Convert Internation Units'!$A$2:$D$33,4,FALSE),IF(AB1402="Penethamate hydroiodide",0.63,IF(AB1402="Benzylpenicillin Procaine /
 Benzathine Penicillin",0.61,IF(AB1402="Benzathine Penicillin",0.61,IF(AB1402="Procaine benzylpenicillin",0.61,IF(AB1402=Prodrug!E1399,Prodrug!E1399,Prodrug!E1399))))))</f>
        <v/>
      </c>
      <c r="AQ1402" s="240" t="str">
        <f>IFERROR((((Calculations!C1399*Calculations!G1399)/Calculations!E1399)*'Data Entry'!X1402),"")</f>
        <v/>
      </c>
      <c r="AR1402" s="141" t="str">
        <f>IFERROR(VLOOKUP(AB1402,Lists!$P$2:$Q$182,2,0),"")</f>
        <v/>
      </c>
      <c r="AS1402" s="143" t="str">
        <f>IF(AI1402="UI",VLOOKUP(AG1402,'Convert Internation Units'!$A$2:$D$33,4,FALSE),IF(AG1402="Penethamate hydroiodide",0.63,IF(AG1402="Benzylpenicillin Procaine /
 Benzathine Penicillin",0.61,IF(AG1402="Benzathine Penicillin",0.61,IF(AG1402="Procaine benzylpenicillin",0.61,IF(AG1402=Prodrug!F1399,Prodrug!F1399,Prodrug!F1399))))))</f>
        <v/>
      </c>
      <c r="AT1402" s="240" t="str">
        <f>IFERROR((((Calculations!K1399*Calculations!G1399)/Calculations!E1399)*'Data Entry'!X1402),"")</f>
        <v/>
      </c>
      <c r="AU1402" s="146" t="str">
        <f>IFERROR(VLOOKUP(AG1402,Lists!$P$2:$Q$182,2,0),"")</f>
        <v/>
      </c>
      <c r="AV1402" s="143" t="str">
        <f>IF(AL1402="UI",VLOOKUP(AJ1402,'Convert Internation Units'!$A$2:$D$33,4,FALSE),IF(AJ1402="Penethamate hydroiodide",0.63,IF(AJ1402="Benzylpenicillin Procaine /
 Benzathine Penicillin",0.61,IF(AJ1402="Benzathine Penicillin",0.61,IF(AJ1402="Procaine benzylpenicillin",0.61,IF(AJ1402=Prodrug!G1399,Prodrug!G1399,Prodrug!G1399))))))</f>
        <v/>
      </c>
      <c r="AW1402" s="240" t="str">
        <f>IFERROR((((Calculations!O1399*Calculations!G1399)/Calculations!E1399)*'Data Entry'!X1402),"")</f>
        <v/>
      </c>
      <c r="AX1402" s="146" t="str">
        <f>IFERROR(VLOOKUP(AJ1402,Lists!$P$2:$Q$182,2,0),"")</f>
        <v/>
      </c>
      <c r="AY1402" s="143" t="str">
        <f>IF(AO1402="UI",VLOOKUP(AM1402,'Convert Internation Units'!$A$2:$D$33,4,FALSE),IF(AM1402="Penethamate hydroiodide",0.63,IF(AM1402="Benzylpenicillin Procaine /
 Benzathine Penicillin",0.61,IF(AM1402="Benzathine Penicillin",0.61,IF(AM1402="Procaine benzylpenicillin",0.61,IF(AM1402=Prodrug!H1399,Prodrug!H1399,Prodrug!H1399))))))</f>
        <v/>
      </c>
      <c r="AZ1402" s="240" t="str">
        <f>IFERROR((((Calculations!S1399*Calculations!G1399)/Calculations!E1399)*'Data Entry'!X1402),"")</f>
        <v/>
      </c>
      <c r="BA1402" s="146" t="str">
        <f>IFERROR(VLOOKUP(AM1402,Lists!$P$2:$Q$182,2,0),"")</f>
        <v/>
      </c>
    </row>
    <row r="1403" spans="1:53" s="5" customFormat="1">
      <c r="A1403" s="116">
        <v>1397</v>
      </c>
      <c r="B1403" s="232"/>
      <c r="C1403" s="105"/>
      <c r="D1403" s="105"/>
      <c r="E1403" s="105"/>
      <c r="F1403" s="106"/>
      <c r="G1403" s="107"/>
      <c r="H1403" s="107"/>
      <c r="I1403" s="108"/>
      <c r="J1403" s="110"/>
      <c r="K1403" s="110"/>
      <c r="L1403" s="110"/>
      <c r="M1403" s="110"/>
      <c r="N1403" s="110"/>
      <c r="O1403" s="110"/>
      <c r="P1403" s="110"/>
      <c r="Q1403" s="110"/>
      <c r="R1403" s="110"/>
      <c r="S1403" s="110"/>
      <c r="T1403" s="110"/>
      <c r="U1403" s="110"/>
      <c r="V1403" s="110"/>
      <c r="W1403" s="109"/>
      <c r="X1403" s="111"/>
      <c r="Y1403" s="112"/>
      <c r="Z1403" s="112"/>
      <c r="AA1403" s="113"/>
      <c r="AB1403" s="114"/>
      <c r="AC1403" s="115"/>
      <c r="AD1403" s="113"/>
      <c r="AE1403" s="113"/>
      <c r="AF1403" s="112"/>
      <c r="AG1403" s="116"/>
      <c r="AH1403" s="115"/>
      <c r="AI1403" s="174"/>
      <c r="AJ1403" s="104"/>
      <c r="AK1403" s="115"/>
      <c r="AL1403" s="112"/>
      <c r="AM1403" s="116"/>
      <c r="AN1403" s="115"/>
      <c r="AO1403" s="248"/>
      <c r="AP1403" s="242" t="str">
        <f>IF(AD1403="UI",VLOOKUP(AB1403,'Convert Internation Units'!$A$2:$D$33,4,FALSE),IF(AB1403="Penethamate hydroiodide",0.63,IF(AB1403="Benzylpenicillin Procaine /
 Benzathine Penicillin",0.61,IF(AB1403="Benzathine Penicillin",0.61,IF(AB1403="Procaine benzylpenicillin",0.61,IF(AB1403=Prodrug!E1400,Prodrug!E1400,Prodrug!E1400))))))</f>
        <v/>
      </c>
      <c r="AQ1403" s="239" t="str">
        <f>IFERROR((((Calculations!C1400*Calculations!G1400)/Calculations!E1400)*'Data Entry'!X1403),"")</f>
        <v/>
      </c>
      <c r="AR1403" s="234" t="str">
        <f>IFERROR(VLOOKUP(AB1403,Lists!$P$2:$Q$182,2,0),"")</f>
        <v/>
      </c>
      <c r="AS1403" s="233" t="str">
        <f>IF(AI1403="UI",VLOOKUP(AG1403,'Convert Internation Units'!$A$2:$D$33,4,FALSE),IF(AG1403="Penethamate hydroiodide",0.63,IF(AG1403="Benzylpenicillin Procaine /
 Benzathine Penicillin",0.61,IF(AG1403="Benzathine Penicillin",0.61,IF(AG1403="Procaine benzylpenicillin",0.61,IF(AG1403=Prodrug!F1400,Prodrug!F1400,Prodrug!F1400))))))</f>
        <v/>
      </c>
      <c r="AT1403" s="239" t="str">
        <f>IFERROR((((Calculations!K1400*Calculations!G1400)/Calculations!E1400)*'Data Entry'!X1403),"")</f>
        <v/>
      </c>
      <c r="AU1403" s="235" t="str">
        <f>IFERROR(VLOOKUP(AG1403,Lists!$P$2:$Q$182,2,0),"")</f>
        <v/>
      </c>
      <c r="AV1403" s="233" t="str">
        <f>IF(AL1403="UI",VLOOKUP(AJ1403,'Convert Internation Units'!$A$2:$D$33,4,FALSE),IF(AJ1403="Penethamate hydroiodide",0.63,IF(AJ1403="Benzylpenicillin Procaine /
 Benzathine Penicillin",0.61,IF(AJ1403="Benzathine Penicillin",0.61,IF(AJ1403="Procaine benzylpenicillin",0.61,IF(AJ1403=Prodrug!G1400,Prodrug!G1400,Prodrug!G1400))))))</f>
        <v/>
      </c>
      <c r="AW1403" s="239" t="str">
        <f>IFERROR((((Calculations!O1400*Calculations!G1400)/Calculations!E1400)*'Data Entry'!X1403),"")</f>
        <v/>
      </c>
      <c r="AX1403" s="235" t="str">
        <f>IFERROR(VLOOKUP(AJ1403,Lists!$P$2:$Q$182,2,0),"")</f>
        <v/>
      </c>
      <c r="AY1403" s="233" t="str">
        <f>IF(AO1403="UI",VLOOKUP(AM1403,'Convert Internation Units'!$A$2:$D$33,4,FALSE),IF(AM1403="Penethamate hydroiodide",0.63,IF(AM1403="Benzylpenicillin Procaine /
 Benzathine Penicillin",0.61,IF(AM1403="Benzathine Penicillin",0.61,IF(AM1403="Procaine benzylpenicillin",0.61,IF(AM1403=Prodrug!H1400,Prodrug!H1400,Prodrug!H1400))))))</f>
        <v/>
      </c>
      <c r="AZ1403" s="239" t="str">
        <f>IFERROR((((Calculations!S1400*Calculations!G1400)/Calculations!E1400)*'Data Entry'!X1403),"")</f>
        <v/>
      </c>
      <c r="BA1403" s="235" t="str">
        <f>IFERROR(VLOOKUP(AM1403,Lists!$P$2:$Q$182,2,0),"")</f>
        <v/>
      </c>
    </row>
    <row r="1404" spans="1:53" s="5" customFormat="1">
      <c r="A1404" s="6">
        <v>1398</v>
      </c>
      <c r="B1404" s="231"/>
      <c r="C1404" s="7"/>
      <c r="D1404" s="7"/>
      <c r="E1404" s="7"/>
      <c r="F1404" s="67"/>
      <c r="G1404" s="79"/>
      <c r="H1404" s="79"/>
      <c r="I1404" s="75"/>
      <c r="J1404" s="76"/>
      <c r="K1404" s="76"/>
      <c r="L1404" s="76"/>
      <c r="M1404" s="76"/>
      <c r="N1404" s="76"/>
      <c r="O1404" s="76"/>
      <c r="P1404" s="76"/>
      <c r="Q1404" s="76"/>
      <c r="R1404" s="76"/>
      <c r="S1404" s="76"/>
      <c r="T1404" s="76"/>
      <c r="U1404" s="76"/>
      <c r="V1404" s="76"/>
      <c r="W1404" s="80"/>
      <c r="X1404" s="69"/>
      <c r="Y1404" s="25"/>
      <c r="Z1404" s="25"/>
      <c r="AA1404" s="8"/>
      <c r="AB1404" s="28"/>
      <c r="AC1404" s="23"/>
      <c r="AD1404" s="8"/>
      <c r="AE1404" s="8"/>
      <c r="AF1404" s="25"/>
      <c r="AG1404" s="6"/>
      <c r="AH1404" s="23"/>
      <c r="AI1404" s="173"/>
      <c r="AJ1404" s="26"/>
      <c r="AK1404" s="23"/>
      <c r="AL1404" s="25"/>
      <c r="AM1404" s="6"/>
      <c r="AN1404" s="23"/>
      <c r="AO1404" s="247"/>
      <c r="AP1404" s="243" t="str">
        <f>IF(AD1404="UI",VLOOKUP(AB1404,'Convert Internation Units'!$A$2:$D$33,4,FALSE),IF(AB1404="Penethamate hydroiodide",0.63,IF(AB1404="Benzylpenicillin Procaine /
 Benzathine Penicillin",0.61,IF(AB1404="Benzathine Penicillin",0.61,IF(AB1404="Procaine benzylpenicillin",0.61,IF(AB1404=Prodrug!E1401,Prodrug!E1401,Prodrug!E1401))))))</f>
        <v/>
      </c>
      <c r="AQ1404" s="240" t="str">
        <f>IFERROR((((Calculations!C1401*Calculations!G1401)/Calculations!E1401)*'Data Entry'!X1404),"")</f>
        <v/>
      </c>
      <c r="AR1404" s="141" t="str">
        <f>IFERROR(VLOOKUP(AB1404,Lists!$P$2:$Q$182,2,0),"")</f>
        <v/>
      </c>
      <c r="AS1404" s="143" t="str">
        <f>IF(AI1404="UI",VLOOKUP(AG1404,'Convert Internation Units'!$A$2:$D$33,4,FALSE),IF(AG1404="Penethamate hydroiodide",0.63,IF(AG1404="Benzylpenicillin Procaine /
 Benzathine Penicillin",0.61,IF(AG1404="Benzathine Penicillin",0.61,IF(AG1404="Procaine benzylpenicillin",0.61,IF(AG1404=Prodrug!F1401,Prodrug!F1401,Prodrug!F1401))))))</f>
        <v/>
      </c>
      <c r="AT1404" s="240" t="str">
        <f>IFERROR((((Calculations!K1401*Calculations!G1401)/Calculations!E1401)*'Data Entry'!X1404),"")</f>
        <v/>
      </c>
      <c r="AU1404" s="146" t="str">
        <f>IFERROR(VLOOKUP(AG1404,Lists!$P$2:$Q$182,2,0),"")</f>
        <v/>
      </c>
      <c r="AV1404" s="143" t="str">
        <f>IF(AL1404="UI",VLOOKUP(AJ1404,'Convert Internation Units'!$A$2:$D$33,4,FALSE),IF(AJ1404="Penethamate hydroiodide",0.63,IF(AJ1404="Benzylpenicillin Procaine /
 Benzathine Penicillin",0.61,IF(AJ1404="Benzathine Penicillin",0.61,IF(AJ1404="Procaine benzylpenicillin",0.61,IF(AJ1404=Prodrug!G1401,Prodrug!G1401,Prodrug!G1401))))))</f>
        <v/>
      </c>
      <c r="AW1404" s="240" t="str">
        <f>IFERROR((((Calculations!O1401*Calculations!G1401)/Calculations!E1401)*'Data Entry'!X1404),"")</f>
        <v/>
      </c>
      <c r="AX1404" s="146" t="str">
        <f>IFERROR(VLOOKUP(AJ1404,Lists!$P$2:$Q$182,2,0),"")</f>
        <v/>
      </c>
      <c r="AY1404" s="143" t="str">
        <f>IF(AO1404="UI",VLOOKUP(AM1404,'Convert Internation Units'!$A$2:$D$33,4,FALSE),IF(AM1404="Penethamate hydroiodide",0.63,IF(AM1404="Benzylpenicillin Procaine /
 Benzathine Penicillin",0.61,IF(AM1404="Benzathine Penicillin",0.61,IF(AM1404="Procaine benzylpenicillin",0.61,IF(AM1404=Prodrug!H1401,Prodrug!H1401,Prodrug!H1401))))))</f>
        <v/>
      </c>
      <c r="AZ1404" s="240" t="str">
        <f>IFERROR((((Calculations!S1401*Calculations!G1401)/Calculations!E1401)*'Data Entry'!X1404),"")</f>
        <v/>
      </c>
      <c r="BA1404" s="146" t="str">
        <f>IFERROR(VLOOKUP(AM1404,Lists!$P$2:$Q$182,2,0),"")</f>
        <v/>
      </c>
    </row>
    <row r="1405" spans="1:53" s="5" customFormat="1">
      <c r="A1405" s="116">
        <v>1399</v>
      </c>
      <c r="B1405" s="232"/>
      <c r="C1405" s="105"/>
      <c r="D1405" s="105"/>
      <c r="E1405" s="105"/>
      <c r="F1405" s="106"/>
      <c r="G1405" s="107"/>
      <c r="H1405" s="107"/>
      <c r="I1405" s="108"/>
      <c r="J1405" s="110"/>
      <c r="K1405" s="110"/>
      <c r="L1405" s="110"/>
      <c r="M1405" s="110"/>
      <c r="N1405" s="110"/>
      <c r="O1405" s="110"/>
      <c r="P1405" s="110"/>
      <c r="Q1405" s="110"/>
      <c r="R1405" s="110"/>
      <c r="S1405" s="110"/>
      <c r="T1405" s="110"/>
      <c r="U1405" s="110"/>
      <c r="V1405" s="110"/>
      <c r="W1405" s="109"/>
      <c r="X1405" s="111"/>
      <c r="Y1405" s="112"/>
      <c r="Z1405" s="112"/>
      <c r="AA1405" s="113"/>
      <c r="AB1405" s="114"/>
      <c r="AC1405" s="115"/>
      <c r="AD1405" s="113"/>
      <c r="AE1405" s="113"/>
      <c r="AF1405" s="112"/>
      <c r="AG1405" s="116"/>
      <c r="AH1405" s="115"/>
      <c r="AI1405" s="174"/>
      <c r="AJ1405" s="104"/>
      <c r="AK1405" s="115"/>
      <c r="AL1405" s="112"/>
      <c r="AM1405" s="116"/>
      <c r="AN1405" s="115"/>
      <c r="AO1405" s="248"/>
      <c r="AP1405" s="242" t="str">
        <f>IF(AD1405="UI",VLOOKUP(AB1405,'Convert Internation Units'!$A$2:$D$33,4,FALSE),IF(AB1405="Penethamate hydroiodide",0.63,IF(AB1405="Benzylpenicillin Procaine /
 Benzathine Penicillin",0.61,IF(AB1405="Benzathine Penicillin",0.61,IF(AB1405="Procaine benzylpenicillin",0.61,IF(AB1405=Prodrug!E1402,Prodrug!E1402,Prodrug!E1402))))))</f>
        <v/>
      </c>
      <c r="AQ1405" s="239" t="str">
        <f>IFERROR((((Calculations!C1402*Calculations!G1402)/Calculations!E1402)*'Data Entry'!X1405),"")</f>
        <v/>
      </c>
      <c r="AR1405" s="234" t="str">
        <f>IFERROR(VLOOKUP(AB1405,Lists!$P$2:$Q$182,2,0),"")</f>
        <v/>
      </c>
      <c r="AS1405" s="233" t="str">
        <f>IF(AI1405="UI",VLOOKUP(AG1405,'Convert Internation Units'!$A$2:$D$33,4,FALSE),IF(AG1405="Penethamate hydroiodide",0.63,IF(AG1405="Benzylpenicillin Procaine /
 Benzathine Penicillin",0.61,IF(AG1405="Benzathine Penicillin",0.61,IF(AG1405="Procaine benzylpenicillin",0.61,IF(AG1405=Prodrug!F1402,Prodrug!F1402,Prodrug!F1402))))))</f>
        <v/>
      </c>
      <c r="AT1405" s="239" t="str">
        <f>IFERROR((((Calculations!K1402*Calculations!G1402)/Calculations!E1402)*'Data Entry'!X1405),"")</f>
        <v/>
      </c>
      <c r="AU1405" s="235" t="str">
        <f>IFERROR(VLOOKUP(AG1405,Lists!$P$2:$Q$182,2,0),"")</f>
        <v/>
      </c>
      <c r="AV1405" s="233" t="str">
        <f>IF(AL1405="UI",VLOOKUP(AJ1405,'Convert Internation Units'!$A$2:$D$33,4,FALSE),IF(AJ1405="Penethamate hydroiodide",0.63,IF(AJ1405="Benzylpenicillin Procaine /
 Benzathine Penicillin",0.61,IF(AJ1405="Benzathine Penicillin",0.61,IF(AJ1405="Procaine benzylpenicillin",0.61,IF(AJ1405=Prodrug!G1402,Prodrug!G1402,Prodrug!G1402))))))</f>
        <v/>
      </c>
      <c r="AW1405" s="239" t="str">
        <f>IFERROR((((Calculations!O1402*Calculations!G1402)/Calculations!E1402)*'Data Entry'!X1405),"")</f>
        <v/>
      </c>
      <c r="AX1405" s="235" t="str">
        <f>IFERROR(VLOOKUP(AJ1405,Lists!$P$2:$Q$182,2,0),"")</f>
        <v/>
      </c>
      <c r="AY1405" s="233" t="str">
        <f>IF(AO1405="UI",VLOOKUP(AM1405,'Convert Internation Units'!$A$2:$D$33,4,FALSE),IF(AM1405="Penethamate hydroiodide",0.63,IF(AM1405="Benzylpenicillin Procaine /
 Benzathine Penicillin",0.61,IF(AM1405="Benzathine Penicillin",0.61,IF(AM1405="Procaine benzylpenicillin",0.61,IF(AM1405=Prodrug!H1402,Prodrug!H1402,Prodrug!H1402))))))</f>
        <v/>
      </c>
      <c r="AZ1405" s="239" t="str">
        <f>IFERROR((((Calculations!S1402*Calculations!G1402)/Calculations!E1402)*'Data Entry'!X1405),"")</f>
        <v/>
      </c>
      <c r="BA1405" s="235" t="str">
        <f>IFERROR(VLOOKUP(AM1405,Lists!$P$2:$Q$182,2,0),"")</f>
        <v/>
      </c>
    </row>
    <row r="1406" spans="1:53" s="5" customFormat="1">
      <c r="A1406" s="6">
        <v>1400</v>
      </c>
      <c r="B1406" s="231"/>
      <c r="C1406" s="7"/>
      <c r="D1406" s="7"/>
      <c r="E1406" s="7"/>
      <c r="F1406" s="67"/>
      <c r="G1406" s="79"/>
      <c r="H1406" s="79"/>
      <c r="I1406" s="75"/>
      <c r="J1406" s="76"/>
      <c r="K1406" s="76"/>
      <c r="L1406" s="76"/>
      <c r="M1406" s="76"/>
      <c r="N1406" s="76"/>
      <c r="O1406" s="76"/>
      <c r="P1406" s="76"/>
      <c r="Q1406" s="76"/>
      <c r="R1406" s="76"/>
      <c r="S1406" s="76"/>
      <c r="T1406" s="76"/>
      <c r="U1406" s="76"/>
      <c r="V1406" s="76"/>
      <c r="W1406" s="80"/>
      <c r="X1406" s="69"/>
      <c r="Y1406" s="25"/>
      <c r="Z1406" s="25"/>
      <c r="AA1406" s="8"/>
      <c r="AB1406" s="28"/>
      <c r="AC1406" s="23"/>
      <c r="AD1406" s="8"/>
      <c r="AE1406" s="8"/>
      <c r="AF1406" s="25"/>
      <c r="AG1406" s="6"/>
      <c r="AH1406" s="23"/>
      <c r="AI1406" s="173"/>
      <c r="AJ1406" s="26"/>
      <c r="AK1406" s="23"/>
      <c r="AL1406" s="25"/>
      <c r="AM1406" s="6"/>
      <c r="AN1406" s="23"/>
      <c r="AO1406" s="247"/>
      <c r="AP1406" s="243" t="str">
        <f>IF(AD1406="UI",VLOOKUP(AB1406,'Convert Internation Units'!$A$2:$D$33,4,FALSE),IF(AB1406="Penethamate hydroiodide",0.63,IF(AB1406="Benzylpenicillin Procaine /
 Benzathine Penicillin",0.61,IF(AB1406="Benzathine Penicillin",0.61,IF(AB1406="Procaine benzylpenicillin",0.61,IF(AB1406=Prodrug!E1403,Prodrug!E1403,Prodrug!E1403))))))</f>
        <v/>
      </c>
      <c r="AQ1406" s="240" t="str">
        <f>IFERROR((((Calculations!C1403*Calculations!G1403)/Calculations!E1403)*'Data Entry'!X1406),"")</f>
        <v/>
      </c>
      <c r="AR1406" s="141" t="str">
        <f>IFERROR(VLOOKUP(AB1406,Lists!$P$2:$Q$182,2,0),"")</f>
        <v/>
      </c>
      <c r="AS1406" s="143" t="str">
        <f>IF(AI1406="UI",VLOOKUP(AG1406,'Convert Internation Units'!$A$2:$D$33,4,FALSE),IF(AG1406="Penethamate hydroiodide",0.63,IF(AG1406="Benzylpenicillin Procaine /
 Benzathine Penicillin",0.61,IF(AG1406="Benzathine Penicillin",0.61,IF(AG1406="Procaine benzylpenicillin",0.61,IF(AG1406=Prodrug!F1403,Prodrug!F1403,Prodrug!F1403))))))</f>
        <v/>
      </c>
      <c r="AT1406" s="240" t="str">
        <f>IFERROR((((Calculations!K1403*Calculations!G1403)/Calculations!E1403)*'Data Entry'!X1406),"")</f>
        <v/>
      </c>
      <c r="AU1406" s="146" t="str">
        <f>IFERROR(VLOOKUP(AG1406,Lists!$P$2:$Q$182,2,0),"")</f>
        <v/>
      </c>
      <c r="AV1406" s="143" t="str">
        <f>IF(AL1406="UI",VLOOKUP(AJ1406,'Convert Internation Units'!$A$2:$D$33,4,FALSE),IF(AJ1406="Penethamate hydroiodide",0.63,IF(AJ1406="Benzylpenicillin Procaine /
 Benzathine Penicillin",0.61,IF(AJ1406="Benzathine Penicillin",0.61,IF(AJ1406="Procaine benzylpenicillin",0.61,IF(AJ1406=Prodrug!G1403,Prodrug!G1403,Prodrug!G1403))))))</f>
        <v/>
      </c>
      <c r="AW1406" s="240" t="str">
        <f>IFERROR((((Calculations!O1403*Calculations!G1403)/Calculations!E1403)*'Data Entry'!X1406),"")</f>
        <v/>
      </c>
      <c r="AX1406" s="146" t="str">
        <f>IFERROR(VLOOKUP(AJ1406,Lists!$P$2:$Q$182,2,0),"")</f>
        <v/>
      </c>
      <c r="AY1406" s="143" t="str">
        <f>IF(AO1406="UI",VLOOKUP(AM1406,'Convert Internation Units'!$A$2:$D$33,4,FALSE),IF(AM1406="Penethamate hydroiodide",0.63,IF(AM1406="Benzylpenicillin Procaine /
 Benzathine Penicillin",0.61,IF(AM1406="Benzathine Penicillin",0.61,IF(AM1406="Procaine benzylpenicillin",0.61,IF(AM1406=Prodrug!H1403,Prodrug!H1403,Prodrug!H1403))))))</f>
        <v/>
      </c>
      <c r="AZ1406" s="240" t="str">
        <f>IFERROR((((Calculations!S1403*Calculations!G1403)/Calculations!E1403)*'Data Entry'!X1406),"")</f>
        <v/>
      </c>
      <c r="BA1406" s="146" t="str">
        <f>IFERROR(VLOOKUP(AM1406,Lists!$P$2:$Q$182,2,0),"")</f>
        <v/>
      </c>
    </row>
    <row r="1407" spans="1:53" s="5" customFormat="1">
      <c r="A1407" s="116">
        <v>1401</v>
      </c>
      <c r="B1407" s="232"/>
      <c r="C1407" s="105"/>
      <c r="D1407" s="105"/>
      <c r="E1407" s="105"/>
      <c r="F1407" s="106"/>
      <c r="G1407" s="107"/>
      <c r="H1407" s="107"/>
      <c r="I1407" s="108"/>
      <c r="J1407" s="110"/>
      <c r="K1407" s="110"/>
      <c r="L1407" s="110"/>
      <c r="M1407" s="110"/>
      <c r="N1407" s="110"/>
      <c r="O1407" s="110"/>
      <c r="P1407" s="110"/>
      <c r="Q1407" s="110"/>
      <c r="R1407" s="110"/>
      <c r="S1407" s="110"/>
      <c r="T1407" s="110"/>
      <c r="U1407" s="110"/>
      <c r="V1407" s="110"/>
      <c r="W1407" s="109"/>
      <c r="X1407" s="111"/>
      <c r="Y1407" s="112"/>
      <c r="Z1407" s="112"/>
      <c r="AA1407" s="113"/>
      <c r="AB1407" s="114"/>
      <c r="AC1407" s="115"/>
      <c r="AD1407" s="113"/>
      <c r="AE1407" s="113"/>
      <c r="AF1407" s="112"/>
      <c r="AG1407" s="116"/>
      <c r="AH1407" s="115"/>
      <c r="AI1407" s="174"/>
      <c r="AJ1407" s="104"/>
      <c r="AK1407" s="115"/>
      <c r="AL1407" s="112"/>
      <c r="AM1407" s="116"/>
      <c r="AN1407" s="115"/>
      <c r="AO1407" s="248"/>
      <c r="AP1407" s="242" t="str">
        <f>IF(AD1407="UI",VLOOKUP(AB1407,'Convert Internation Units'!$A$2:$D$33,4,FALSE),IF(AB1407="Penethamate hydroiodide",0.63,IF(AB1407="Benzylpenicillin Procaine /
 Benzathine Penicillin",0.61,IF(AB1407="Benzathine Penicillin",0.61,IF(AB1407="Procaine benzylpenicillin",0.61,IF(AB1407=Prodrug!E1404,Prodrug!E1404,Prodrug!E1404))))))</f>
        <v/>
      </c>
      <c r="AQ1407" s="239" t="str">
        <f>IFERROR((((Calculations!C1404*Calculations!G1404)/Calculations!E1404)*'Data Entry'!X1407),"")</f>
        <v/>
      </c>
      <c r="AR1407" s="234" t="str">
        <f>IFERROR(VLOOKUP(AB1407,Lists!$P$2:$Q$182,2,0),"")</f>
        <v/>
      </c>
      <c r="AS1407" s="233" t="str">
        <f>IF(AI1407="UI",VLOOKUP(AG1407,'Convert Internation Units'!$A$2:$D$33,4,FALSE),IF(AG1407="Penethamate hydroiodide",0.63,IF(AG1407="Benzylpenicillin Procaine /
 Benzathine Penicillin",0.61,IF(AG1407="Benzathine Penicillin",0.61,IF(AG1407="Procaine benzylpenicillin",0.61,IF(AG1407=Prodrug!F1404,Prodrug!F1404,Prodrug!F1404))))))</f>
        <v/>
      </c>
      <c r="AT1407" s="239" t="str">
        <f>IFERROR((((Calculations!K1404*Calculations!G1404)/Calculations!E1404)*'Data Entry'!X1407),"")</f>
        <v/>
      </c>
      <c r="AU1407" s="235" t="str">
        <f>IFERROR(VLOOKUP(AG1407,Lists!$P$2:$Q$182,2,0),"")</f>
        <v/>
      </c>
      <c r="AV1407" s="233" t="str">
        <f>IF(AL1407="UI",VLOOKUP(AJ1407,'Convert Internation Units'!$A$2:$D$33,4,FALSE),IF(AJ1407="Penethamate hydroiodide",0.63,IF(AJ1407="Benzylpenicillin Procaine /
 Benzathine Penicillin",0.61,IF(AJ1407="Benzathine Penicillin",0.61,IF(AJ1407="Procaine benzylpenicillin",0.61,IF(AJ1407=Prodrug!G1404,Prodrug!G1404,Prodrug!G1404))))))</f>
        <v/>
      </c>
      <c r="AW1407" s="239" t="str">
        <f>IFERROR((((Calculations!O1404*Calculations!G1404)/Calculations!E1404)*'Data Entry'!X1407),"")</f>
        <v/>
      </c>
      <c r="AX1407" s="235" t="str">
        <f>IFERROR(VLOOKUP(AJ1407,Lists!$P$2:$Q$182,2,0),"")</f>
        <v/>
      </c>
      <c r="AY1407" s="233" t="str">
        <f>IF(AO1407="UI",VLOOKUP(AM1407,'Convert Internation Units'!$A$2:$D$33,4,FALSE),IF(AM1407="Penethamate hydroiodide",0.63,IF(AM1407="Benzylpenicillin Procaine /
 Benzathine Penicillin",0.61,IF(AM1407="Benzathine Penicillin",0.61,IF(AM1407="Procaine benzylpenicillin",0.61,IF(AM1407=Prodrug!H1404,Prodrug!H1404,Prodrug!H1404))))))</f>
        <v/>
      </c>
      <c r="AZ1407" s="239" t="str">
        <f>IFERROR((((Calculations!S1404*Calculations!G1404)/Calculations!E1404)*'Data Entry'!X1407),"")</f>
        <v/>
      </c>
      <c r="BA1407" s="235" t="str">
        <f>IFERROR(VLOOKUP(AM1407,Lists!$P$2:$Q$182,2,0),"")</f>
        <v/>
      </c>
    </row>
    <row r="1408" spans="1:53" s="5" customFormat="1">
      <c r="A1408" s="6">
        <v>1402</v>
      </c>
      <c r="B1408" s="231"/>
      <c r="C1408" s="7"/>
      <c r="D1408" s="7"/>
      <c r="E1408" s="7"/>
      <c r="F1408" s="67"/>
      <c r="G1408" s="79"/>
      <c r="H1408" s="79"/>
      <c r="I1408" s="75"/>
      <c r="J1408" s="76"/>
      <c r="K1408" s="76"/>
      <c r="L1408" s="76"/>
      <c r="M1408" s="76"/>
      <c r="N1408" s="76"/>
      <c r="O1408" s="76"/>
      <c r="P1408" s="76"/>
      <c r="Q1408" s="76"/>
      <c r="R1408" s="76"/>
      <c r="S1408" s="76"/>
      <c r="T1408" s="76"/>
      <c r="U1408" s="76"/>
      <c r="V1408" s="76"/>
      <c r="W1408" s="80"/>
      <c r="X1408" s="69"/>
      <c r="Y1408" s="25"/>
      <c r="Z1408" s="25"/>
      <c r="AA1408" s="8"/>
      <c r="AB1408" s="28"/>
      <c r="AC1408" s="23"/>
      <c r="AD1408" s="8"/>
      <c r="AE1408" s="8"/>
      <c r="AF1408" s="25"/>
      <c r="AG1408" s="6"/>
      <c r="AH1408" s="23"/>
      <c r="AI1408" s="173"/>
      <c r="AJ1408" s="26"/>
      <c r="AK1408" s="23"/>
      <c r="AL1408" s="25"/>
      <c r="AM1408" s="6"/>
      <c r="AN1408" s="23"/>
      <c r="AO1408" s="247"/>
      <c r="AP1408" s="243" t="str">
        <f>IF(AD1408="UI",VLOOKUP(AB1408,'Convert Internation Units'!$A$2:$D$33,4,FALSE),IF(AB1408="Penethamate hydroiodide",0.63,IF(AB1408="Benzylpenicillin Procaine /
 Benzathine Penicillin",0.61,IF(AB1408="Benzathine Penicillin",0.61,IF(AB1408="Procaine benzylpenicillin",0.61,IF(AB1408=Prodrug!E1405,Prodrug!E1405,Prodrug!E1405))))))</f>
        <v/>
      </c>
      <c r="AQ1408" s="240" t="str">
        <f>IFERROR((((Calculations!C1405*Calculations!G1405)/Calculations!E1405)*'Data Entry'!X1408),"")</f>
        <v/>
      </c>
      <c r="AR1408" s="141" t="str">
        <f>IFERROR(VLOOKUP(AB1408,Lists!$P$2:$Q$182,2,0),"")</f>
        <v/>
      </c>
      <c r="AS1408" s="143" t="str">
        <f>IF(AI1408="UI",VLOOKUP(AG1408,'Convert Internation Units'!$A$2:$D$33,4,FALSE),IF(AG1408="Penethamate hydroiodide",0.63,IF(AG1408="Benzylpenicillin Procaine /
 Benzathine Penicillin",0.61,IF(AG1408="Benzathine Penicillin",0.61,IF(AG1408="Procaine benzylpenicillin",0.61,IF(AG1408=Prodrug!F1405,Prodrug!F1405,Prodrug!F1405))))))</f>
        <v/>
      </c>
      <c r="AT1408" s="240" t="str">
        <f>IFERROR((((Calculations!K1405*Calculations!G1405)/Calculations!E1405)*'Data Entry'!X1408),"")</f>
        <v/>
      </c>
      <c r="AU1408" s="146" t="str">
        <f>IFERROR(VLOOKUP(AG1408,Lists!$P$2:$Q$182,2,0),"")</f>
        <v/>
      </c>
      <c r="AV1408" s="143" t="str">
        <f>IF(AL1408="UI",VLOOKUP(AJ1408,'Convert Internation Units'!$A$2:$D$33,4,FALSE),IF(AJ1408="Penethamate hydroiodide",0.63,IF(AJ1408="Benzylpenicillin Procaine /
 Benzathine Penicillin",0.61,IF(AJ1408="Benzathine Penicillin",0.61,IF(AJ1408="Procaine benzylpenicillin",0.61,IF(AJ1408=Prodrug!G1405,Prodrug!G1405,Prodrug!G1405))))))</f>
        <v/>
      </c>
      <c r="AW1408" s="240" t="str">
        <f>IFERROR((((Calculations!O1405*Calculations!G1405)/Calculations!E1405)*'Data Entry'!X1408),"")</f>
        <v/>
      </c>
      <c r="AX1408" s="146" t="str">
        <f>IFERROR(VLOOKUP(AJ1408,Lists!$P$2:$Q$182,2,0),"")</f>
        <v/>
      </c>
      <c r="AY1408" s="143" t="str">
        <f>IF(AO1408="UI",VLOOKUP(AM1408,'Convert Internation Units'!$A$2:$D$33,4,FALSE),IF(AM1408="Penethamate hydroiodide",0.63,IF(AM1408="Benzylpenicillin Procaine /
 Benzathine Penicillin",0.61,IF(AM1408="Benzathine Penicillin",0.61,IF(AM1408="Procaine benzylpenicillin",0.61,IF(AM1408=Prodrug!H1405,Prodrug!H1405,Prodrug!H1405))))))</f>
        <v/>
      </c>
      <c r="AZ1408" s="240" t="str">
        <f>IFERROR((((Calculations!S1405*Calculations!G1405)/Calculations!E1405)*'Data Entry'!X1408),"")</f>
        <v/>
      </c>
      <c r="BA1408" s="146" t="str">
        <f>IFERROR(VLOOKUP(AM1408,Lists!$P$2:$Q$182,2,0),"")</f>
        <v/>
      </c>
    </row>
    <row r="1409" spans="1:53" s="5" customFormat="1">
      <c r="A1409" s="116">
        <v>1403</v>
      </c>
      <c r="B1409" s="232"/>
      <c r="C1409" s="105"/>
      <c r="D1409" s="105"/>
      <c r="E1409" s="105"/>
      <c r="F1409" s="106"/>
      <c r="G1409" s="107"/>
      <c r="H1409" s="107"/>
      <c r="I1409" s="108"/>
      <c r="J1409" s="110"/>
      <c r="K1409" s="110"/>
      <c r="L1409" s="110"/>
      <c r="M1409" s="110"/>
      <c r="N1409" s="110"/>
      <c r="O1409" s="110"/>
      <c r="P1409" s="110"/>
      <c r="Q1409" s="110"/>
      <c r="R1409" s="110"/>
      <c r="S1409" s="110"/>
      <c r="T1409" s="110"/>
      <c r="U1409" s="110"/>
      <c r="V1409" s="110"/>
      <c r="W1409" s="109"/>
      <c r="X1409" s="111"/>
      <c r="Y1409" s="112"/>
      <c r="Z1409" s="112"/>
      <c r="AA1409" s="113"/>
      <c r="AB1409" s="114"/>
      <c r="AC1409" s="115"/>
      <c r="AD1409" s="113"/>
      <c r="AE1409" s="113"/>
      <c r="AF1409" s="112"/>
      <c r="AG1409" s="116"/>
      <c r="AH1409" s="115"/>
      <c r="AI1409" s="174"/>
      <c r="AJ1409" s="104"/>
      <c r="AK1409" s="115"/>
      <c r="AL1409" s="112"/>
      <c r="AM1409" s="116"/>
      <c r="AN1409" s="115"/>
      <c r="AO1409" s="248"/>
      <c r="AP1409" s="242" t="str">
        <f>IF(AD1409="UI",VLOOKUP(AB1409,'Convert Internation Units'!$A$2:$D$33,4,FALSE),IF(AB1409="Penethamate hydroiodide",0.63,IF(AB1409="Benzylpenicillin Procaine /
 Benzathine Penicillin",0.61,IF(AB1409="Benzathine Penicillin",0.61,IF(AB1409="Procaine benzylpenicillin",0.61,IF(AB1409=Prodrug!E1406,Prodrug!E1406,Prodrug!E1406))))))</f>
        <v/>
      </c>
      <c r="AQ1409" s="239" t="str">
        <f>IFERROR((((Calculations!C1406*Calculations!G1406)/Calculations!E1406)*'Data Entry'!X1409),"")</f>
        <v/>
      </c>
      <c r="AR1409" s="234" t="str">
        <f>IFERROR(VLOOKUP(AB1409,Lists!$P$2:$Q$182,2,0),"")</f>
        <v/>
      </c>
      <c r="AS1409" s="233" t="str">
        <f>IF(AI1409="UI",VLOOKUP(AG1409,'Convert Internation Units'!$A$2:$D$33,4,FALSE),IF(AG1409="Penethamate hydroiodide",0.63,IF(AG1409="Benzylpenicillin Procaine /
 Benzathine Penicillin",0.61,IF(AG1409="Benzathine Penicillin",0.61,IF(AG1409="Procaine benzylpenicillin",0.61,IF(AG1409=Prodrug!F1406,Prodrug!F1406,Prodrug!F1406))))))</f>
        <v/>
      </c>
      <c r="AT1409" s="239" t="str">
        <f>IFERROR((((Calculations!K1406*Calculations!G1406)/Calculations!E1406)*'Data Entry'!X1409),"")</f>
        <v/>
      </c>
      <c r="AU1409" s="235" t="str">
        <f>IFERROR(VLOOKUP(AG1409,Lists!$P$2:$Q$182,2,0),"")</f>
        <v/>
      </c>
      <c r="AV1409" s="233" t="str">
        <f>IF(AL1409="UI",VLOOKUP(AJ1409,'Convert Internation Units'!$A$2:$D$33,4,FALSE),IF(AJ1409="Penethamate hydroiodide",0.63,IF(AJ1409="Benzylpenicillin Procaine /
 Benzathine Penicillin",0.61,IF(AJ1409="Benzathine Penicillin",0.61,IF(AJ1409="Procaine benzylpenicillin",0.61,IF(AJ1409=Prodrug!G1406,Prodrug!G1406,Prodrug!G1406))))))</f>
        <v/>
      </c>
      <c r="AW1409" s="239" t="str">
        <f>IFERROR((((Calculations!O1406*Calculations!G1406)/Calculations!E1406)*'Data Entry'!X1409),"")</f>
        <v/>
      </c>
      <c r="AX1409" s="235" t="str">
        <f>IFERROR(VLOOKUP(AJ1409,Lists!$P$2:$Q$182,2,0),"")</f>
        <v/>
      </c>
      <c r="AY1409" s="233" t="str">
        <f>IF(AO1409="UI",VLOOKUP(AM1409,'Convert Internation Units'!$A$2:$D$33,4,FALSE),IF(AM1409="Penethamate hydroiodide",0.63,IF(AM1409="Benzylpenicillin Procaine /
 Benzathine Penicillin",0.61,IF(AM1409="Benzathine Penicillin",0.61,IF(AM1409="Procaine benzylpenicillin",0.61,IF(AM1409=Prodrug!H1406,Prodrug!H1406,Prodrug!H1406))))))</f>
        <v/>
      </c>
      <c r="AZ1409" s="239" t="str">
        <f>IFERROR((((Calculations!S1406*Calculations!G1406)/Calculations!E1406)*'Data Entry'!X1409),"")</f>
        <v/>
      </c>
      <c r="BA1409" s="235" t="str">
        <f>IFERROR(VLOOKUP(AM1409,Lists!$P$2:$Q$182,2,0),"")</f>
        <v/>
      </c>
    </row>
    <row r="1410" spans="1:53" s="5" customFormat="1">
      <c r="A1410" s="6">
        <v>1404</v>
      </c>
      <c r="B1410" s="231"/>
      <c r="C1410" s="7"/>
      <c r="D1410" s="7"/>
      <c r="E1410" s="7"/>
      <c r="F1410" s="67"/>
      <c r="G1410" s="79"/>
      <c r="H1410" s="79"/>
      <c r="I1410" s="75"/>
      <c r="J1410" s="76"/>
      <c r="K1410" s="76"/>
      <c r="L1410" s="76"/>
      <c r="M1410" s="76"/>
      <c r="N1410" s="76"/>
      <c r="O1410" s="76"/>
      <c r="P1410" s="76"/>
      <c r="Q1410" s="76"/>
      <c r="R1410" s="76"/>
      <c r="S1410" s="76"/>
      <c r="T1410" s="76"/>
      <c r="U1410" s="76"/>
      <c r="V1410" s="76"/>
      <c r="W1410" s="80"/>
      <c r="X1410" s="69"/>
      <c r="Y1410" s="25"/>
      <c r="Z1410" s="25"/>
      <c r="AA1410" s="8"/>
      <c r="AB1410" s="28"/>
      <c r="AC1410" s="23"/>
      <c r="AD1410" s="8"/>
      <c r="AE1410" s="8"/>
      <c r="AF1410" s="25"/>
      <c r="AG1410" s="6"/>
      <c r="AH1410" s="23"/>
      <c r="AI1410" s="173"/>
      <c r="AJ1410" s="26"/>
      <c r="AK1410" s="23"/>
      <c r="AL1410" s="25"/>
      <c r="AM1410" s="6"/>
      <c r="AN1410" s="23"/>
      <c r="AO1410" s="247"/>
      <c r="AP1410" s="243" t="str">
        <f>IF(AD1410="UI",VLOOKUP(AB1410,'Convert Internation Units'!$A$2:$D$33,4,FALSE),IF(AB1410="Penethamate hydroiodide",0.63,IF(AB1410="Benzylpenicillin Procaine /
 Benzathine Penicillin",0.61,IF(AB1410="Benzathine Penicillin",0.61,IF(AB1410="Procaine benzylpenicillin",0.61,IF(AB1410=Prodrug!E1407,Prodrug!E1407,Prodrug!E1407))))))</f>
        <v/>
      </c>
      <c r="AQ1410" s="240" t="str">
        <f>IFERROR((((Calculations!C1407*Calculations!G1407)/Calculations!E1407)*'Data Entry'!X1410),"")</f>
        <v/>
      </c>
      <c r="AR1410" s="141" t="str">
        <f>IFERROR(VLOOKUP(AB1410,Lists!$P$2:$Q$182,2,0),"")</f>
        <v/>
      </c>
      <c r="AS1410" s="143" t="str">
        <f>IF(AI1410="UI",VLOOKUP(AG1410,'Convert Internation Units'!$A$2:$D$33,4,FALSE),IF(AG1410="Penethamate hydroiodide",0.63,IF(AG1410="Benzylpenicillin Procaine /
 Benzathine Penicillin",0.61,IF(AG1410="Benzathine Penicillin",0.61,IF(AG1410="Procaine benzylpenicillin",0.61,IF(AG1410=Prodrug!F1407,Prodrug!F1407,Prodrug!F1407))))))</f>
        <v/>
      </c>
      <c r="AT1410" s="240" t="str">
        <f>IFERROR((((Calculations!K1407*Calculations!G1407)/Calculations!E1407)*'Data Entry'!X1410),"")</f>
        <v/>
      </c>
      <c r="AU1410" s="146" t="str">
        <f>IFERROR(VLOOKUP(AG1410,Lists!$P$2:$Q$182,2,0),"")</f>
        <v/>
      </c>
      <c r="AV1410" s="143" t="str">
        <f>IF(AL1410="UI",VLOOKUP(AJ1410,'Convert Internation Units'!$A$2:$D$33,4,FALSE),IF(AJ1410="Penethamate hydroiodide",0.63,IF(AJ1410="Benzylpenicillin Procaine /
 Benzathine Penicillin",0.61,IF(AJ1410="Benzathine Penicillin",0.61,IF(AJ1410="Procaine benzylpenicillin",0.61,IF(AJ1410=Prodrug!G1407,Prodrug!G1407,Prodrug!G1407))))))</f>
        <v/>
      </c>
      <c r="AW1410" s="240" t="str">
        <f>IFERROR((((Calculations!O1407*Calculations!G1407)/Calculations!E1407)*'Data Entry'!X1410),"")</f>
        <v/>
      </c>
      <c r="AX1410" s="146" t="str">
        <f>IFERROR(VLOOKUP(AJ1410,Lists!$P$2:$Q$182,2,0),"")</f>
        <v/>
      </c>
      <c r="AY1410" s="143" t="str">
        <f>IF(AO1410="UI",VLOOKUP(AM1410,'Convert Internation Units'!$A$2:$D$33,4,FALSE),IF(AM1410="Penethamate hydroiodide",0.63,IF(AM1410="Benzylpenicillin Procaine /
 Benzathine Penicillin",0.61,IF(AM1410="Benzathine Penicillin",0.61,IF(AM1410="Procaine benzylpenicillin",0.61,IF(AM1410=Prodrug!H1407,Prodrug!H1407,Prodrug!H1407))))))</f>
        <v/>
      </c>
      <c r="AZ1410" s="240" t="str">
        <f>IFERROR((((Calculations!S1407*Calculations!G1407)/Calculations!E1407)*'Data Entry'!X1410),"")</f>
        <v/>
      </c>
      <c r="BA1410" s="146" t="str">
        <f>IFERROR(VLOOKUP(AM1410,Lists!$P$2:$Q$182,2,0),"")</f>
        <v/>
      </c>
    </row>
    <row r="1411" spans="1:53" s="5" customFormat="1">
      <c r="A1411" s="116">
        <v>1405</v>
      </c>
      <c r="B1411" s="232"/>
      <c r="C1411" s="105"/>
      <c r="D1411" s="105"/>
      <c r="E1411" s="105"/>
      <c r="F1411" s="106"/>
      <c r="G1411" s="107"/>
      <c r="H1411" s="107"/>
      <c r="I1411" s="108"/>
      <c r="J1411" s="110"/>
      <c r="K1411" s="110"/>
      <c r="L1411" s="110"/>
      <c r="M1411" s="110"/>
      <c r="N1411" s="110"/>
      <c r="O1411" s="110"/>
      <c r="P1411" s="110"/>
      <c r="Q1411" s="110"/>
      <c r="R1411" s="110"/>
      <c r="S1411" s="110"/>
      <c r="T1411" s="110"/>
      <c r="U1411" s="110"/>
      <c r="V1411" s="110"/>
      <c r="W1411" s="109"/>
      <c r="X1411" s="111"/>
      <c r="Y1411" s="112"/>
      <c r="Z1411" s="112"/>
      <c r="AA1411" s="113"/>
      <c r="AB1411" s="114"/>
      <c r="AC1411" s="115"/>
      <c r="AD1411" s="113"/>
      <c r="AE1411" s="113"/>
      <c r="AF1411" s="112"/>
      <c r="AG1411" s="116"/>
      <c r="AH1411" s="115"/>
      <c r="AI1411" s="174"/>
      <c r="AJ1411" s="104"/>
      <c r="AK1411" s="115"/>
      <c r="AL1411" s="112"/>
      <c r="AM1411" s="116"/>
      <c r="AN1411" s="115"/>
      <c r="AO1411" s="248"/>
      <c r="AP1411" s="242" t="str">
        <f>IF(AD1411="UI",VLOOKUP(AB1411,'Convert Internation Units'!$A$2:$D$33,4,FALSE),IF(AB1411="Penethamate hydroiodide",0.63,IF(AB1411="Benzylpenicillin Procaine /
 Benzathine Penicillin",0.61,IF(AB1411="Benzathine Penicillin",0.61,IF(AB1411="Procaine benzylpenicillin",0.61,IF(AB1411=Prodrug!E1408,Prodrug!E1408,Prodrug!E1408))))))</f>
        <v/>
      </c>
      <c r="AQ1411" s="239" t="str">
        <f>IFERROR((((Calculations!C1408*Calculations!G1408)/Calculations!E1408)*'Data Entry'!X1411),"")</f>
        <v/>
      </c>
      <c r="AR1411" s="234" t="str">
        <f>IFERROR(VLOOKUP(AB1411,Lists!$P$2:$Q$182,2,0),"")</f>
        <v/>
      </c>
      <c r="AS1411" s="233" t="str">
        <f>IF(AI1411="UI",VLOOKUP(AG1411,'Convert Internation Units'!$A$2:$D$33,4,FALSE),IF(AG1411="Penethamate hydroiodide",0.63,IF(AG1411="Benzylpenicillin Procaine /
 Benzathine Penicillin",0.61,IF(AG1411="Benzathine Penicillin",0.61,IF(AG1411="Procaine benzylpenicillin",0.61,IF(AG1411=Prodrug!F1408,Prodrug!F1408,Prodrug!F1408))))))</f>
        <v/>
      </c>
      <c r="AT1411" s="239" t="str">
        <f>IFERROR((((Calculations!K1408*Calculations!G1408)/Calculations!E1408)*'Data Entry'!X1411),"")</f>
        <v/>
      </c>
      <c r="AU1411" s="235" t="str">
        <f>IFERROR(VLOOKUP(AG1411,Lists!$P$2:$Q$182,2,0),"")</f>
        <v/>
      </c>
      <c r="AV1411" s="233" t="str">
        <f>IF(AL1411="UI",VLOOKUP(AJ1411,'Convert Internation Units'!$A$2:$D$33,4,FALSE),IF(AJ1411="Penethamate hydroiodide",0.63,IF(AJ1411="Benzylpenicillin Procaine /
 Benzathine Penicillin",0.61,IF(AJ1411="Benzathine Penicillin",0.61,IF(AJ1411="Procaine benzylpenicillin",0.61,IF(AJ1411=Prodrug!G1408,Prodrug!G1408,Prodrug!G1408))))))</f>
        <v/>
      </c>
      <c r="AW1411" s="239" t="str">
        <f>IFERROR((((Calculations!O1408*Calculations!G1408)/Calculations!E1408)*'Data Entry'!X1411),"")</f>
        <v/>
      </c>
      <c r="AX1411" s="235" t="str">
        <f>IFERROR(VLOOKUP(AJ1411,Lists!$P$2:$Q$182,2,0),"")</f>
        <v/>
      </c>
      <c r="AY1411" s="233" t="str">
        <f>IF(AO1411="UI",VLOOKUP(AM1411,'Convert Internation Units'!$A$2:$D$33,4,FALSE),IF(AM1411="Penethamate hydroiodide",0.63,IF(AM1411="Benzylpenicillin Procaine /
 Benzathine Penicillin",0.61,IF(AM1411="Benzathine Penicillin",0.61,IF(AM1411="Procaine benzylpenicillin",0.61,IF(AM1411=Prodrug!H1408,Prodrug!H1408,Prodrug!H1408))))))</f>
        <v/>
      </c>
      <c r="AZ1411" s="239" t="str">
        <f>IFERROR((((Calculations!S1408*Calculations!G1408)/Calculations!E1408)*'Data Entry'!X1411),"")</f>
        <v/>
      </c>
      <c r="BA1411" s="235" t="str">
        <f>IFERROR(VLOOKUP(AM1411,Lists!$P$2:$Q$182,2,0),"")</f>
        <v/>
      </c>
    </row>
    <row r="1412" spans="1:53" s="5" customFormat="1">
      <c r="A1412" s="6">
        <v>1406</v>
      </c>
      <c r="B1412" s="231"/>
      <c r="C1412" s="7"/>
      <c r="D1412" s="7"/>
      <c r="E1412" s="7"/>
      <c r="F1412" s="67"/>
      <c r="G1412" s="79"/>
      <c r="H1412" s="79"/>
      <c r="I1412" s="75"/>
      <c r="J1412" s="76"/>
      <c r="K1412" s="76"/>
      <c r="L1412" s="76"/>
      <c r="M1412" s="76"/>
      <c r="N1412" s="76"/>
      <c r="O1412" s="76"/>
      <c r="P1412" s="76"/>
      <c r="Q1412" s="76"/>
      <c r="R1412" s="76"/>
      <c r="S1412" s="76"/>
      <c r="T1412" s="76"/>
      <c r="U1412" s="76"/>
      <c r="V1412" s="76"/>
      <c r="W1412" s="80"/>
      <c r="X1412" s="69"/>
      <c r="Y1412" s="25"/>
      <c r="Z1412" s="25"/>
      <c r="AA1412" s="8"/>
      <c r="AB1412" s="28"/>
      <c r="AC1412" s="23"/>
      <c r="AD1412" s="8"/>
      <c r="AE1412" s="8"/>
      <c r="AF1412" s="25"/>
      <c r="AG1412" s="6"/>
      <c r="AH1412" s="23"/>
      <c r="AI1412" s="173"/>
      <c r="AJ1412" s="26"/>
      <c r="AK1412" s="23"/>
      <c r="AL1412" s="25"/>
      <c r="AM1412" s="6"/>
      <c r="AN1412" s="23"/>
      <c r="AO1412" s="247"/>
      <c r="AP1412" s="243" t="str">
        <f>IF(AD1412="UI",VLOOKUP(AB1412,'Convert Internation Units'!$A$2:$D$33,4,FALSE),IF(AB1412="Penethamate hydroiodide",0.63,IF(AB1412="Benzylpenicillin Procaine /
 Benzathine Penicillin",0.61,IF(AB1412="Benzathine Penicillin",0.61,IF(AB1412="Procaine benzylpenicillin",0.61,IF(AB1412=Prodrug!E1409,Prodrug!E1409,Prodrug!E1409))))))</f>
        <v/>
      </c>
      <c r="AQ1412" s="240" t="str">
        <f>IFERROR((((Calculations!C1409*Calculations!G1409)/Calculations!E1409)*'Data Entry'!X1412),"")</f>
        <v/>
      </c>
      <c r="AR1412" s="141" t="str">
        <f>IFERROR(VLOOKUP(AB1412,Lists!$P$2:$Q$182,2,0),"")</f>
        <v/>
      </c>
      <c r="AS1412" s="143" t="str">
        <f>IF(AI1412="UI",VLOOKUP(AG1412,'Convert Internation Units'!$A$2:$D$33,4,FALSE),IF(AG1412="Penethamate hydroiodide",0.63,IF(AG1412="Benzylpenicillin Procaine /
 Benzathine Penicillin",0.61,IF(AG1412="Benzathine Penicillin",0.61,IF(AG1412="Procaine benzylpenicillin",0.61,IF(AG1412=Prodrug!F1409,Prodrug!F1409,Prodrug!F1409))))))</f>
        <v/>
      </c>
      <c r="AT1412" s="240" t="str">
        <f>IFERROR((((Calculations!K1409*Calculations!G1409)/Calculations!E1409)*'Data Entry'!X1412),"")</f>
        <v/>
      </c>
      <c r="AU1412" s="146" t="str">
        <f>IFERROR(VLOOKUP(AG1412,Lists!$P$2:$Q$182,2,0),"")</f>
        <v/>
      </c>
      <c r="AV1412" s="143" t="str">
        <f>IF(AL1412="UI",VLOOKUP(AJ1412,'Convert Internation Units'!$A$2:$D$33,4,FALSE),IF(AJ1412="Penethamate hydroiodide",0.63,IF(AJ1412="Benzylpenicillin Procaine /
 Benzathine Penicillin",0.61,IF(AJ1412="Benzathine Penicillin",0.61,IF(AJ1412="Procaine benzylpenicillin",0.61,IF(AJ1412=Prodrug!G1409,Prodrug!G1409,Prodrug!G1409))))))</f>
        <v/>
      </c>
      <c r="AW1412" s="240" t="str">
        <f>IFERROR((((Calculations!O1409*Calculations!G1409)/Calculations!E1409)*'Data Entry'!X1412),"")</f>
        <v/>
      </c>
      <c r="AX1412" s="146" t="str">
        <f>IFERROR(VLOOKUP(AJ1412,Lists!$P$2:$Q$182,2,0),"")</f>
        <v/>
      </c>
      <c r="AY1412" s="143" t="str">
        <f>IF(AO1412="UI",VLOOKUP(AM1412,'Convert Internation Units'!$A$2:$D$33,4,FALSE),IF(AM1412="Penethamate hydroiodide",0.63,IF(AM1412="Benzylpenicillin Procaine /
 Benzathine Penicillin",0.61,IF(AM1412="Benzathine Penicillin",0.61,IF(AM1412="Procaine benzylpenicillin",0.61,IF(AM1412=Prodrug!H1409,Prodrug!H1409,Prodrug!H1409))))))</f>
        <v/>
      </c>
      <c r="AZ1412" s="240" t="str">
        <f>IFERROR((((Calculations!S1409*Calculations!G1409)/Calculations!E1409)*'Data Entry'!X1412),"")</f>
        <v/>
      </c>
      <c r="BA1412" s="146" t="str">
        <f>IFERROR(VLOOKUP(AM1412,Lists!$P$2:$Q$182,2,0),"")</f>
        <v/>
      </c>
    </row>
    <row r="1413" spans="1:53" s="5" customFormat="1">
      <c r="A1413" s="116">
        <v>1407</v>
      </c>
      <c r="B1413" s="232"/>
      <c r="C1413" s="105"/>
      <c r="D1413" s="105"/>
      <c r="E1413" s="105"/>
      <c r="F1413" s="106"/>
      <c r="G1413" s="107"/>
      <c r="H1413" s="107"/>
      <c r="I1413" s="108"/>
      <c r="J1413" s="110"/>
      <c r="K1413" s="110"/>
      <c r="L1413" s="110"/>
      <c r="M1413" s="110"/>
      <c r="N1413" s="110"/>
      <c r="O1413" s="110"/>
      <c r="P1413" s="110"/>
      <c r="Q1413" s="110"/>
      <c r="R1413" s="110"/>
      <c r="S1413" s="110"/>
      <c r="T1413" s="110"/>
      <c r="U1413" s="110"/>
      <c r="V1413" s="110"/>
      <c r="W1413" s="109"/>
      <c r="X1413" s="111"/>
      <c r="Y1413" s="112"/>
      <c r="Z1413" s="112"/>
      <c r="AA1413" s="113"/>
      <c r="AB1413" s="114"/>
      <c r="AC1413" s="115"/>
      <c r="AD1413" s="113"/>
      <c r="AE1413" s="113"/>
      <c r="AF1413" s="112"/>
      <c r="AG1413" s="116"/>
      <c r="AH1413" s="115"/>
      <c r="AI1413" s="174"/>
      <c r="AJ1413" s="104"/>
      <c r="AK1413" s="115"/>
      <c r="AL1413" s="112"/>
      <c r="AM1413" s="116"/>
      <c r="AN1413" s="115"/>
      <c r="AO1413" s="248"/>
      <c r="AP1413" s="242" t="str">
        <f>IF(AD1413="UI",VLOOKUP(AB1413,'Convert Internation Units'!$A$2:$D$33,4,FALSE),IF(AB1413="Penethamate hydroiodide",0.63,IF(AB1413="Benzylpenicillin Procaine /
 Benzathine Penicillin",0.61,IF(AB1413="Benzathine Penicillin",0.61,IF(AB1413="Procaine benzylpenicillin",0.61,IF(AB1413=Prodrug!E1410,Prodrug!E1410,Prodrug!E1410))))))</f>
        <v/>
      </c>
      <c r="AQ1413" s="239" t="str">
        <f>IFERROR((((Calculations!C1410*Calculations!G1410)/Calculations!E1410)*'Data Entry'!X1413),"")</f>
        <v/>
      </c>
      <c r="AR1413" s="234" t="str">
        <f>IFERROR(VLOOKUP(AB1413,Lists!$P$2:$Q$182,2,0),"")</f>
        <v/>
      </c>
      <c r="AS1413" s="233" t="str">
        <f>IF(AI1413="UI",VLOOKUP(AG1413,'Convert Internation Units'!$A$2:$D$33,4,FALSE),IF(AG1413="Penethamate hydroiodide",0.63,IF(AG1413="Benzylpenicillin Procaine /
 Benzathine Penicillin",0.61,IF(AG1413="Benzathine Penicillin",0.61,IF(AG1413="Procaine benzylpenicillin",0.61,IF(AG1413=Prodrug!F1410,Prodrug!F1410,Prodrug!F1410))))))</f>
        <v/>
      </c>
      <c r="AT1413" s="239" t="str">
        <f>IFERROR((((Calculations!K1410*Calculations!G1410)/Calculations!E1410)*'Data Entry'!X1413),"")</f>
        <v/>
      </c>
      <c r="AU1413" s="235" t="str">
        <f>IFERROR(VLOOKUP(AG1413,Lists!$P$2:$Q$182,2,0),"")</f>
        <v/>
      </c>
      <c r="AV1413" s="233" t="str">
        <f>IF(AL1413="UI",VLOOKUP(AJ1413,'Convert Internation Units'!$A$2:$D$33,4,FALSE),IF(AJ1413="Penethamate hydroiodide",0.63,IF(AJ1413="Benzylpenicillin Procaine /
 Benzathine Penicillin",0.61,IF(AJ1413="Benzathine Penicillin",0.61,IF(AJ1413="Procaine benzylpenicillin",0.61,IF(AJ1413=Prodrug!G1410,Prodrug!G1410,Prodrug!G1410))))))</f>
        <v/>
      </c>
      <c r="AW1413" s="239" t="str">
        <f>IFERROR((((Calculations!O1410*Calculations!G1410)/Calculations!E1410)*'Data Entry'!X1413),"")</f>
        <v/>
      </c>
      <c r="AX1413" s="235" t="str">
        <f>IFERROR(VLOOKUP(AJ1413,Lists!$P$2:$Q$182,2,0),"")</f>
        <v/>
      </c>
      <c r="AY1413" s="233" t="str">
        <f>IF(AO1413="UI",VLOOKUP(AM1413,'Convert Internation Units'!$A$2:$D$33,4,FALSE),IF(AM1413="Penethamate hydroiodide",0.63,IF(AM1413="Benzylpenicillin Procaine /
 Benzathine Penicillin",0.61,IF(AM1413="Benzathine Penicillin",0.61,IF(AM1413="Procaine benzylpenicillin",0.61,IF(AM1413=Prodrug!H1410,Prodrug!H1410,Prodrug!H1410))))))</f>
        <v/>
      </c>
      <c r="AZ1413" s="239" t="str">
        <f>IFERROR((((Calculations!S1410*Calculations!G1410)/Calculations!E1410)*'Data Entry'!X1413),"")</f>
        <v/>
      </c>
      <c r="BA1413" s="235" t="str">
        <f>IFERROR(VLOOKUP(AM1413,Lists!$P$2:$Q$182,2,0),"")</f>
        <v/>
      </c>
    </row>
    <row r="1414" spans="1:53" s="5" customFormat="1">
      <c r="A1414" s="6">
        <v>1408</v>
      </c>
      <c r="B1414" s="231"/>
      <c r="C1414" s="7"/>
      <c r="D1414" s="7"/>
      <c r="E1414" s="7"/>
      <c r="F1414" s="67"/>
      <c r="G1414" s="79"/>
      <c r="H1414" s="79"/>
      <c r="I1414" s="75"/>
      <c r="J1414" s="76"/>
      <c r="K1414" s="76"/>
      <c r="L1414" s="76"/>
      <c r="M1414" s="76"/>
      <c r="N1414" s="76"/>
      <c r="O1414" s="76"/>
      <c r="P1414" s="76"/>
      <c r="Q1414" s="76"/>
      <c r="R1414" s="76"/>
      <c r="S1414" s="76"/>
      <c r="T1414" s="76"/>
      <c r="U1414" s="76"/>
      <c r="V1414" s="76"/>
      <c r="W1414" s="80"/>
      <c r="X1414" s="69"/>
      <c r="Y1414" s="25"/>
      <c r="Z1414" s="25"/>
      <c r="AA1414" s="8"/>
      <c r="AB1414" s="28"/>
      <c r="AC1414" s="23"/>
      <c r="AD1414" s="8"/>
      <c r="AE1414" s="8"/>
      <c r="AF1414" s="25"/>
      <c r="AG1414" s="6"/>
      <c r="AH1414" s="23"/>
      <c r="AI1414" s="173"/>
      <c r="AJ1414" s="26"/>
      <c r="AK1414" s="23"/>
      <c r="AL1414" s="25"/>
      <c r="AM1414" s="6"/>
      <c r="AN1414" s="23"/>
      <c r="AO1414" s="247"/>
      <c r="AP1414" s="243" t="str">
        <f>IF(AD1414="UI",VLOOKUP(AB1414,'Convert Internation Units'!$A$2:$D$33,4,FALSE),IF(AB1414="Penethamate hydroiodide",0.63,IF(AB1414="Benzylpenicillin Procaine /
 Benzathine Penicillin",0.61,IF(AB1414="Benzathine Penicillin",0.61,IF(AB1414="Procaine benzylpenicillin",0.61,IF(AB1414=Prodrug!E1411,Prodrug!E1411,Prodrug!E1411))))))</f>
        <v/>
      </c>
      <c r="AQ1414" s="240" t="str">
        <f>IFERROR((((Calculations!C1411*Calculations!G1411)/Calculations!E1411)*'Data Entry'!X1414),"")</f>
        <v/>
      </c>
      <c r="AR1414" s="141" t="str">
        <f>IFERROR(VLOOKUP(AB1414,Lists!$P$2:$Q$182,2,0),"")</f>
        <v/>
      </c>
      <c r="AS1414" s="143" t="str">
        <f>IF(AI1414="UI",VLOOKUP(AG1414,'Convert Internation Units'!$A$2:$D$33,4,FALSE),IF(AG1414="Penethamate hydroiodide",0.63,IF(AG1414="Benzylpenicillin Procaine /
 Benzathine Penicillin",0.61,IF(AG1414="Benzathine Penicillin",0.61,IF(AG1414="Procaine benzylpenicillin",0.61,IF(AG1414=Prodrug!F1411,Prodrug!F1411,Prodrug!F1411))))))</f>
        <v/>
      </c>
      <c r="AT1414" s="240" t="str">
        <f>IFERROR((((Calculations!K1411*Calculations!G1411)/Calculations!E1411)*'Data Entry'!X1414),"")</f>
        <v/>
      </c>
      <c r="AU1414" s="146" t="str">
        <f>IFERROR(VLOOKUP(AG1414,Lists!$P$2:$Q$182,2,0),"")</f>
        <v/>
      </c>
      <c r="AV1414" s="143" t="str">
        <f>IF(AL1414="UI",VLOOKUP(AJ1414,'Convert Internation Units'!$A$2:$D$33,4,FALSE),IF(AJ1414="Penethamate hydroiodide",0.63,IF(AJ1414="Benzylpenicillin Procaine /
 Benzathine Penicillin",0.61,IF(AJ1414="Benzathine Penicillin",0.61,IF(AJ1414="Procaine benzylpenicillin",0.61,IF(AJ1414=Prodrug!G1411,Prodrug!G1411,Prodrug!G1411))))))</f>
        <v/>
      </c>
      <c r="AW1414" s="240" t="str">
        <f>IFERROR((((Calculations!O1411*Calculations!G1411)/Calculations!E1411)*'Data Entry'!X1414),"")</f>
        <v/>
      </c>
      <c r="AX1414" s="146" t="str">
        <f>IFERROR(VLOOKUP(AJ1414,Lists!$P$2:$Q$182,2,0),"")</f>
        <v/>
      </c>
      <c r="AY1414" s="143" t="str">
        <f>IF(AO1414="UI",VLOOKUP(AM1414,'Convert Internation Units'!$A$2:$D$33,4,FALSE),IF(AM1414="Penethamate hydroiodide",0.63,IF(AM1414="Benzylpenicillin Procaine /
 Benzathine Penicillin",0.61,IF(AM1414="Benzathine Penicillin",0.61,IF(AM1414="Procaine benzylpenicillin",0.61,IF(AM1414=Prodrug!H1411,Prodrug!H1411,Prodrug!H1411))))))</f>
        <v/>
      </c>
      <c r="AZ1414" s="240" t="str">
        <f>IFERROR((((Calculations!S1411*Calculations!G1411)/Calculations!E1411)*'Data Entry'!X1414),"")</f>
        <v/>
      </c>
      <c r="BA1414" s="146" t="str">
        <f>IFERROR(VLOOKUP(AM1414,Lists!$P$2:$Q$182,2,0),"")</f>
        <v/>
      </c>
    </row>
    <row r="1415" spans="1:53" s="5" customFormat="1">
      <c r="A1415" s="116">
        <v>1409</v>
      </c>
      <c r="B1415" s="232"/>
      <c r="C1415" s="105"/>
      <c r="D1415" s="105"/>
      <c r="E1415" s="105"/>
      <c r="F1415" s="106"/>
      <c r="G1415" s="107"/>
      <c r="H1415" s="107"/>
      <c r="I1415" s="108"/>
      <c r="J1415" s="110"/>
      <c r="K1415" s="110"/>
      <c r="L1415" s="110"/>
      <c r="M1415" s="110"/>
      <c r="N1415" s="110"/>
      <c r="O1415" s="110"/>
      <c r="P1415" s="110"/>
      <c r="Q1415" s="110"/>
      <c r="R1415" s="110"/>
      <c r="S1415" s="110"/>
      <c r="T1415" s="110"/>
      <c r="U1415" s="110"/>
      <c r="V1415" s="110"/>
      <c r="W1415" s="109"/>
      <c r="X1415" s="111"/>
      <c r="Y1415" s="112"/>
      <c r="Z1415" s="112"/>
      <c r="AA1415" s="113"/>
      <c r="AB1415" s="114"/>
      <c r="AC1415" s="115"/>
      <c r="AD1415" s="113"/>
      <c r="AE1415" s="113"/>
      <c r="AF1415" s="112"/>
      <c r="AG1415" s="116"/>
      <c r="AH1415" s="115"/>
      <c r="AI1415" s="174"/>
      <c r="AJ1415" s="104"/>
      <c r="AK1415" s="115"/>
      <c r="AL1415" s="112"/>
      <c r="AM1415" s="116"/>
      <c r="AN1415" s="115"/>
      <c r="AO1415" s="248"/>
      <c r="AP1415" s="242" t="str">
        <f>IF(AD1415="UI",VLOOKUP(AB1415,'Convert Internation Units'!$A$2:$D$33,4,FALSE),IF(AB1415="Penethamate hydroiodide",0.63,IF(AB1415="Benzylpenicillin Procaine /
 Benzathine Penicillin",0.61,IF(AB1415="Benzathine Penicillin",0.61,IF(AB1415="Procaine benzylpenicillin",0.61,IF(AB1415=Prodrug!E1412,Prodrug!E1412,Prodrug!E1412))))))</f>
        <v/>
      </c>
      <c r="AQ1415" s="239" t="str">
        <f>IFERROR((((Calculations!C1412*Calculations!G1412)/Calculations!E1412)*'Data Entry'!X1415),"")</f>
        <v/>
      </c>
      <c r="AR1415" s="234" t="str">
        <f>IFERROR(VLOOKUP(AB1415,Lists!$P$2:$Q$182,2,0),"")</f>
        <v/>
      </c>
      <c r="AS1415" s="233" t="str">
        <f>IF(AI1415="UI",VLOOKUP(AG1415,'Convert Internation Units'!$A$2:$D$33,4,FALSE),IF(AG1415="Penethamate hydroiodide",0.63,IF(AG1415="Benzylpenicillin Procaine /
 Benzathine Penicillin",0.61,IF(AG1415="Benzathine Penicillin",0.61,IF(AG1415="Procaine benzylpenicillin",0.61,IF(AG1415=Prodrug!F1412,Prodrug!F1412,Prodrug!F1412))))))</f>
        <v/>
      </c>
      <c r="AT1415" s="239" t="str">
        <f>IFERROR((((Calculations!K1412*Calculations!G1412)/Calculations!E1412)*'Data Entry'!X1415),"")</f>
        <v/>
      </c>
      <c r="AU1415" s="235" t="str">
        <f>IFERROR(VLOOKUP(AG1415,Lists!$P$2:$Q$182,2,0),"")</f>
        <v/>
      </c>
      <c r="AV1415" s="233" t="str">
        <f>IF(AL1415="UI",VLOOKUP(AJ1415,'Convert Internation Units'!$A$2:$D$33,4,FALSE),IF(AJ1415="Penethamate hydroiodide",0.63,IF(AJ1415="Benzylpenicillin Procaine /
 Benzathine Penicillin",0.61,IF(AJ1415="Benzathine Penicillin",0.61,IF(AJ1415="Procaine benzylpenicillin",0.61,IF(AJ1415=Prodrug!G1412,Prodrug!G1412,Prodrug!G1412))))))</f>
        <v/>
      </c>
      <c r="AW1415" s="239" t="str">
        <f>IFERROR((((Calculations!O1412*Calculations!G1412)/Calculations!E1412)*'Data Entry'!X1415),"")</f>
        <v/>
      </c>
      <c r="AX1415" s="235" t="str">
        <f>IFERROR(VLOOKUP(AJ1415,Lists!$P$2:$Q$182,2,0),"")</f>
        <v/>
      </c>
      <c r="AY1415" s="233" t="str">
        <f>IF(AO1415="UI",VLOOKUP(AM1415,'Convert Internation Units'!$A$2:$D$33,4,FALSE),IF(AM1415="Penethamate hydroiodide",0.63,IF(AM1415="Benzylpenicillin Procaine /
 Benzathine Penicillin",0.61,IF(AM1415="Benzathine Penicillin",0.61,IF(AM1415="Procaine benzylpenicillin",0.61,IF(AM1415=Prodrug!H1412,Prodrug!H1412,Prodrug!H1412))))))</f>
        <v/>
      </c>
      <c r="AZ1415" s="239" t="str">
        <f>IFERROR((((Calculations!S1412*Calculations!G1412)/Calculations!E1412)*'Data Entry'!X1415),"")</f>
        <v/>
      </c>
      <c r="BA1415" s="235" t="str">
        <f>IFERROR(VLOOKUP(AM1415,Lists!$P$2:$Q$182,2,0),"")</f>
        <v/>
      </c>
    </row>
    <row r="1416" spans="1:53" s="5" customFormat="1">
      <c r="A1416" s="6">
        <v>1410</v>
      </c>
      <c r="B1416" s="231"/>
      <c r="C1416" s="7"/>
      <c r="D1416" s="7"/>
      <c r="E1416" s="7"/>
      <c r="F1416" s="67"/>
      <c r="G1416" s="79"/>
      <c r="H1416" s="79"/>
      <c r="I1416" s="75"/>
      <c r="J1416" s="76"/>
      <c r="K1416" s="76"/>
      <c r="L1416" s="76"/>
      <c r="M1416" s="76"/>
      <c r="N1416" s="76"/>
      <c r="O1416" s="76"/>
      <c r="P1416" s="76"/>
      <c r="Q1416" s="76"/>
      <c r="R1416" s="76"/>
      <c r="S1416" s="76"/>
      <c r="T1416" s="76"/>
      <c r="U1416" s="76"/>
      <c r="V1416" s="76"/>
      <c r="W1416" s="80"/>
      <c r="X1416" s="69"/>
      <c r="Y1416" s="25"/>
      <c r="Z1416" s="25"/>
      <c r="AA1416" s="8"/>
      <c r="AB1416" s="28"/>
      <c r="AC1416" s="23"/>
      <c r="AD1416" s="8"/>
      <c r="AE1416" s="8"/>
      <c r="AF1416" s="25"/>
      <c r="AG1416" s="6"/>
      <c r="AH1416" s="23"/>
      <c r="AI1416" s="173"/>
      <c r="AJ1416" s="26"/>
      <c r="AK1416" s="23"/>
      <c r="AL1416" s="25"/>
      <c r="AM1416" s="6"/>
      <c r="AN1416" s="23"/>
      <c r="AO1416" s="247"/>
      <c r="AP1416" s="243" t="str">
        <f>IF(AD1416="UI",VLOOKUP(AB1416,'Convert Internation Units'!$A$2:$D$33,4,FALSE),IF(AB1416="Penethamate hydroiodide",0.63,IF(AB1416="Benzylpenicillin Procaine /
 Benzathine Penicillin",0.61,IF(AB1416="Benzathine Penicillin",0.61,IF(AB1416="Procaine benzylpenicillin",0.61,IF(AB1416=Prodrug!E1413,Prodrug!E1413,Prodrug!E1413))))))</f>
        <v/>
      </c>
      <c r="AQ1416" s="240" t="str">
        <f>IFERROR((((Calculations!C1413*Calculations!G1413)/Calculations!E1413)*'Data Entry'!X1416),"")</f>
        <v/>
      </c>
      <c r="AR1416" s="141" t="str">
        <f>IFERROR(VLOOKUP(AB1416,Lists!$P$2:$Q$182,2,0),"")</f>
        <v/>
      </c>
      <c r="AS1416" s="143" t="str">
        <f>IF(AI1416="UI",VLOOKUP(AG1416,'Convert Internation Units'!$A$2:$D$33,4,FALSE),IF(AG1416="Penethamate hydroiodide",0.63,IF(AG1416="Benzylpenicillin Procaine /
 Benzathine Penicillin",0.61,IF(AG1416="Benzathine Penicillin",0.61,IF(AG1416="Procaine benzylpenicillin",0.61,IF(AG1416=Prodrug!F1413,Prodrug!F1413,Prodrug!F1413))))))</f>
        <v/>
      </c>
      <c r="AT1416" s="240" t="str">
        <f>IFERROR((((Calculations!K1413*Calculations!G1413)/Calculations!E1413)*'Data Entry'!X1416),"")</f>
        <v/>
      </c>
      <c r="AU1416" s="146" t="str">
        <f>IFERROR(VLOOKUP(AG1416,Lists!$P$2:$Q$182,2,0),"")</f>
        <v/>
      </c>
      <c r="AV1416" s="143" t="str">
        <f>IF(AL1416="UI",VLOOKUP(AJ1416,'Convert Internation Units'!$A$2:$D$33,4,FALSE),IF(AJ1416="Penethamate hydroiodide",0.63,IF(AJ1416="Benzylpenicillin Procaine /
 Benzathine Penicillin",0.61,IF(AJ1416="Benzathine Penicillin",0.61,IF(AJ1416="Procaine benzylpenicillin",0.61,IF(AJ1416=Prodrug!G1413,Prodrug!G1413,Prodrug!G1413))))))</f>
        <v/>
      </c>
      <c r="AW1416" s="240" t="str">
        <f>IFERROR((((Calculations!O1413*Calculations!G1413)/Calculations!E1413)*'Data Entry'!X1416),"")</f>
        <v/>
      </c>
      <c r="AX1416" s="146" t="str">
        <f>IFERROR(VLOOKUP(AJ1416,Lists!$P$2:$Q$182,2,0),"")</f>
        <v/>
      </c>
      <c r="AY1416" s="143" t="str">
        <f>IF(AO1416="UI",VLOOKUP(AM1416,'Convert Internation Units'!$A$2:$D$33,4,FALSE),IF(AM1416="Penethamate hydroiodide",0.63,IF(AM1416="Benzylpenicillin Procaine /
 Benzathine Penicillin",0.61,IF(AM1416="Benzathine Penicillin",0.61,IF(AM1416="Procaine benzylpenicillin",0.61,IF(AM1416=Prodrug!H1413,Prodrug!H1413,Prodrug!H1413))))))</f>
        <v/>
      </c>
      <c r="AZ1416" s="240" t="str">
        <f>IFERROR((((Calculations!S1413*Calculations!G1413)/Calculations!E1413)*'Data Entry'!X1416),"")</f>
        <v/>
      </c>
      <c r="BA1416" s="146" t="str">
        <f>IFERROR(VLOOKUP(AM1416,Lists!$P$2:$Q$182,2,0),"")</f>
        <v/>
      </c>
    </row>
    <row r="1417" spans="1:53" s="5" customFormat="1">
      <c r="A1417" s="116">
        <v>1411</v>
      </c>
      <c r="B1417" s="232"/>
      <c r="C1417" s="105"/>
      <c r="D1417" s="105"/>
      <c r="E1417" s="105"/>
      <c r="F1417" s="106"/>
      <c r="G1417" s="107"/>
      <c r="H1417" s="107"/>
      <c r="I1417" s="108"/>
      <c r="J1417" s="110"/>
      <c r="K1417" s="110"/>
      <c r="L1417" s="110"/>
      <c r="M1417" s="110"/>
      <c r="N1417" s="110"/>
      <c r="O1417" s="110"/>
      <c r="P1417" s="110"/>
      <c r="Q1417" s="110"/>
      <c r="R1417" s="110"/>
      <c r="S1417" s="110"/>
      <c r="T1417" s="110"/>
      <c r="U1417" s="110"/>
      <c r="V1417" s="110"/>
      <c r="W1417" s="109"/>
      <c r="X1417" s="111"/>
      <c r="Y1417" s="112"/>
      <c r="Z1417" s="112"/>
      <c r="AA1417" s="113"/>
      <c r="AB1417" s="114"/>
      <c r="AC1417" s="115"/>
      <c r="AD1417" s="113"/>
      <c r="AE1417" s="113"/>
      <c r="AF1417" s="112"/>
      <c r="AG1417" s="116"/>
      <c r="AH1417" s="115"/>
      <c r="AI1417" s="174"/>
      <c r="AJ1417" s="104"/>
      <c r="AK1417" s="115"/>
      <c r="AL1417" s="112"/>
      <c r="AM1417" s="116"/>
      <c r="AN1417" s="115"/>
      <c r="AO1417" s="248"/>
      <c r="AP1417" s="242" t="str">
        <f>IF(AD1417="UI",VLOOKUP(AB1417,'Convert Internation Units'!$A$2:$D$33,4,FALSE),IF(AB1417="Penethamate hydroiodide",0.63,IF(AB1417="Benzylpenicillin Procaine /
 Benzathine Penicillin",0.61,IF(AB1417="Benzathine Penicillin",0.61,IF(AB1417="Procaine benzylpenicillin",0.61,IF(AB1417=Prodrug!E1414,Prodrug!E1414,Prodrug!E1414))))))</f>
        <v/>
      </c>
      <c r="AQ1417" s="239" t="str">
        <f>IFERROR((((Calculations!C1414*Calculations!G1414)/Calculations!E1414)*'Data Entry'!X1417),"")</f>
        <v/>
      </c>
      <c r="AR1417" s="234" t="str">
        <f>IFERROR(VLOOKUP(AB1417,Lists!$P$2:$Q$182,2,0),"")</f>
        <v/>
      </c>
      <c r="AS1417" s="233" t="str">
        <f>IF(AI1417="UI",VLOOKUP(AG1417,'Convert Internation Units'!$A$2:$D$33,4,FALSE),IF(AG1417="Penethamate hydroiodide",0.63,IF(AG1417="Benzylpenicillin Procaine /
 Benzathine Penicillin",0.61,IF(AG1417="Benzathine Penicillin",0.61,IF(AG1417="Procaine benzylpenicillin",0.61,IF(AG1417=Prodrug!F1414,Prodrug!F1414,Prodrug!F1414))))))</f>
        <v/>
      </c>
      <c r="AT1417" s="239" t="str">
        <f>IFERROR((((Calculations!K1414*Calculations!G1414)/Calculations!E1414)*'Data Entry'!X1417),"")</f>
        <v/>
      </c>
      <c r="AU1417" s="235" t="str">
        <f>IFERROR(VLOOKUP(AG1417,Lists!$P$2:$Q$182,2,0),"")</f>
        <v/>
      </c>
      <c r="AV1417" s="233" t="str">
        <f>IF(AL1417="UI",VLOOKUP(AJ1417,'Convert Internation Units'!$A$2:$D$33,4,FALSE),IF(AJ1417="Penethamate hydroiodide",0.63,IF(AJ1417="Benzylpenicillin Procaine /
 Benzathine Penicillin",0.61,IF(AJ1417="Benzathine Penicillin",0.61,IF(AJ1417="Procaine benzylpenicillin",0.61,IF(AJ1417=Prodrug!G1414,Prodrug!G1414,Prodrug!G1414))))))</f>
        <v/>
      </c>
      <c r="AW1417" s="239" t="str">
        <f>IFERROR((((Calculations!O1414*Calculations!G1414)/Calculations!E1414)*'Data Entry'!X1417),"")</f>
        <v/>
      </c>
      <c r="AX1417" s="235" t="str">
        <f>IFERROR(VLOOKUP(AJ1417,Lists!$P$2:$Q$182,2,0),"")</f>
        <v/>
      </c>
      <c r="AY1417" s="233" t="str">
        <f>IF(AO1417="UI",VLOOKUP(AM1417,'Convert Internation Units'!$A$2:$D$33,4,FALSE),IF(AM1417="Penethamate hydroiodide",0.63,IF(AM1417="Benzylpenicillin Procaine /
 Benzathine Penicillin",0.61,IF(AM1417="Benzathine Penicillin",0.61,IF(AM1417="Procaine benzylpenicillin",0.61,IF(AM1417=Prodrug!H1414,Prodrug!H1414,Prodrug!H1414))))))</f>
        <v/>
      </c>
      <c r="AZ1417" s="239" t="str">
        <f>IFERROR((((Calculations!S1414*Calculations!G1414)/Calculations!E1414)*'Data Entry'!X1417),"")</f>
        <v/>
      </c>
      <c r="BA1417" s="235" t="str">
        <f>IFERROR(VLOOKUP(AM1417,Lists!$P$2:$Q$182,2,0),"")</f>
        <v/>
      </c>
    </row>
    <row r="1418" spans="1:53" s="5" customFormat="1">
      <c r="A1418" s="6">
        <v>1412</v>
      </c>
      <c r="B1418" s="231"/>
      <c r="C1418" s="7"/>
      <c r="D1418" s="7"/>
      <c r="E1418" s="7"/>
      <c r="F1418" s="67"/>
      <c r="G1418" s="79"/>
      <c r="H1418" s="79"/>
      <c r="I1418" s="75"/>
      <c r="J1418" s="76"/>
      <c r="K1418" s="76"/>
      <c r="L1418" s="76"/>
      <c r="M1418" s="76"/>
      <c r="N1418" s="76"/>
      <c r="O1418" s="76"/>
      <c r="P1418" s="76"/>
      <c r="Q1418" s="76"/>
      <c r="R1418" s="76"/>
      <c r="S1418" s="76"/>
      <c r="T1418" s="76"/>
      <c r="U1418" s="76"/>
      <c r="V1418" s="76"/>
      <c r="W1418" s="80"/>
      <c r="X1418" s="69"/>
      <c r="Y1418" s="25"/>
      <c r="Z1418" s="25"/>
      <c r="AA1418" s="8"/>
      <c r="AB1418" s="28"/>
      <c r="AC1418" s="23"/>
      <c r="AD1418" s="8"/>
      <c r="AE1418" s="8"/>
      <c r="AF1418" s="25"/>
      <c r="AG1418" s="6"/>
      <c r="AH1418" s="23"/>
      <c r="AI1418" s="173"/>
      <c r="AJ1418" s="26"/>
      <c r="AK1418" s="23"/>
      <c r="AL1418" s="25"/>
      <c r="AM1418" s="6"/>
      <c r="AN1418" s="23"/>
      <c r="AO1418" s="247"/>
      <c r="AP1418" s="243" t="str">
        <f>IF(AD1418="UI",VLOOKUP(AB1418,'Convert Internation Units'!$A$2:$D$33,4,FALSE),IF(AB1418="Penethamate hydroiodide",0.63,IF(AB1418="Benzylpenicillin Procaine /
 Benzathine Penicillin",0.61,IF(AB1418="Benzathine Penicillin",0.61,IF(AB1418="Procaine benzylpenicillin",0.61,IF(AB1418=Prodrug!E1415,Prodrug!E1415,Prodrug!E1415))))))</f>
        <v/>
      </c>
      <c r="AQ1418" s="240" t="str">
        <f>IFERROR((((Calculations!C1415*Calculations!G1415)/Calculations!E1415)*'Data Entry'!X1418),"")</f>
        <v/>
      </c>
      <c r="AR1418" s="141" t="str">
        <f>IFERROR(VLOOKUP(AB1418,Lists!$P$2:$Q$182,2,0),"")</f>
        <v/>
      </c>
      <c r="AS1418" s="143" t="str">
        <f>IF(AI1418="UI",VLOOKUP(AG1418,'Convert Internation Units'!$A$2:$D$33,4,FALSE),IF(AG1418="Penethamate hydroiodide",0.63,IF(AG1418="Benzylpenicillin Procaine /
 Benzathine Penicillin",0.61,IF(AG1418="Benzathine Penicillin",0.61,IF(AG1418="Procaine benzylpenicillin",0.61,IF(AG1418=Prodrug!F1415,Prodrug!F1415,Prodrug!F1415))))))</f>
        <v/>
      </c>
      <c r="AT1418" s="240" t="str">
        <f>IFERROR((((Calculations!K1415*Calculations!G1415)/Calculations!E1415)*'Data Entry'!X1418),"")</f>
        <v/>
      </c>
      <c r="AU1418" s="146" t="str">
        <f>IFERROR(VLOOKUP(AG1418,Lists!$P$2:$Q$182,2,0),"")</f>
        <v/>
      </c>
      <c r="AV1418" s="143" t="str">
        <f>IF(AL1418="UI",VLOOKUP(AJ1418,'Convert Internation Units'!$A$2:$D$33,4,FALSE),IF(AJ1418="Penethamate hydroiodide",0.63,IF(AJ1418="Benzylpenicillin Procaine /
 Benzathine Penicillin",0.61,IF(AJ1418="Benzathine Penicillin",0.61,IF(AJ1418="Procaine benzylpenicillin",0.61,IF(AJ1418=Prodrug!G1415,Prodrug!G1415,Prodrug!G1415))))))</f>
        <v/>
      </c>
      <c r="AW1418" s="240" t="str">
        <f>IFERROR((((Calculations!O1415*Calculations!G1415)/Calculations!E1415)*'Data Entry'!X1418),"")</f>
        <v/>
      </c>
      <c r="AX1418" s="146" t="str">
        <f>IFERROR(VLOOKUP(AJ1418,Lists!$P$2:$Q$182,2,0),"")</f>
        <v/>
      </c>
      <c r="AY1418" s="143" t="str">
        <f>IF(AO1418="UI",VLOOKUP(AM1418,'Convert Internation Units'!$A$2:$D$33,4,FALSE),IF(AM1418="Penethamate hydroiodide",0.63,IF(AM1418="Benzylpenicillin Procaine /
 Benzathine Penicillin",0.61,IF(AM1418="Benzathine Penicillin",0.61,IF(AM1418="Procaine benzylpenicillin",0.61,IF(AM1418=Prodrug!H1415,Prodrug!H1415,Prodrug!H1415))))))</f>
        <v/>
      </c>
      <c r="AZ1418" s="240" t="str">
        <f>IFERROR((((Calculations!S1415*Calculations!G1415)/Calculations!E1415)*'Data Entry'!X1418),"")</f>
        <v/>
      </c>
      <c r="BA1418" s="146" t="str">
        <f>IFERROR(VLOOKUP(AM1418,Lists!$P$2:$Q$182,2,0),"")</f>
        <v/>
      </c>
    </row>
    <row r="1419" spans="1:53" s="5" customFormat="1">
      <c r="A1419" s="116">
        <v>1413</v>
      </c>
      <c r="B1419" s="232"/>
      <c r="C1419" s="105"/>
      <c r="D1419" s="105"/>
      <c r="E1419" s="105"/>
      <c r="F1419" s="106"/>
      <c r="G1419" s="107"/>
      <c r="H1419" s="107"/>
      <c r="I1419" s="108"/>
      <c r="J1419" s="110"/>
      <c r="K1419" s="110"/>
      <c r="L1419" s="110"/>
      <c r="M1419" s="110"/>
      <c r="N1419" s="110"/>
      <c r="O1419" s="110"/>
      <c r="P1419" s="110"/>
      <c r="Q1419" s="110"/>
      <c r="R1419" s="110"/>
      <c r="S1419" s="110"/>
      <c r="T1419" s="110"/>
      <c r="U1419" s="110"/>
      <c r="V1419" s="110"/>
      <c r="W1419" s="109"/>
      <c r="X1419" s="111"/>
      <c r="Y1419" s="112"/>
      <c r="Z1419" s="112"/>
      <c r="AA1419" s="113"/>
      <c r="AB1419" s="114"/>
      <c r="AC1419" s="115"/>
      <c r="AD1419" s="113"/>
      <c r="AE1419" s="113"/>
      <c r="AF1419" s="112"/>
      <c r="AG1419" s="116"/>
      <c r="AH1419" s="115"/>
      <c r="AI1419" s="174"/>
      <c r="AJ1419" s="104"/>
      <c r="AK1419" s="115"/>
      <c r="AL1419" s="112"/>
      <c r="AM1419" s="116"/>
      <c r="AN1419" s="115"/>
      <c r="AO1419" s="248"/>
      <c r="AP1419" s="242" t="str">
        <f>IF(AD1419="UI",VLOOKUP(AB1419,'Convert Internation Units'!$A$2:$D$33,4,FALSE),IF(AB1419="Penethamate hydroiodide",0.63,IF(AB1419="Benzylpenicillin Procaine /
 Benzathine Penicillin",0.61,IF(AB1419="Benzathine Penicillin",0.61,IF(AB1419="Procaine benzylpenicillin",0.61,IF(AB1419=Prodrug!E1416,Prodrug!E1416,Prodrug!E1416))))))</f>
        <v/>
      </c>
      <c r="AQ1419" s="239" t="str">
        <f>IFERROR((((Calculations!C1416*Calculations!G1416)/Calculations!E1416)*'Data Entry'!X1419),"")</f>
        <v/>
      </c>
      <c r="AR1419" s="234" t="str">
        <f>IFERROR(VLOOKUP(AB1419,Lists!$P$2:$Q$182,2,0),"")</f>
        <v/>
      </c>
      <c r="AS1419" s="233" t="str">
        <f>IF(AI1419="UI",VLOOKUP(AG1419,'Convert Internation Units'!$A$2:$D$33,4,FALSE),IF(AG1419="Penethamate hydroiodide",0.63,IF(AG1419="Benzylpenicillin Procaine /
 Benzathine Penicillin",0.61,IF(AG1419="Benzathine Penicillin",0.61,IF(AG1419="Procaine benzylpenicillin",0.61,IF(AG1419=Prodrug!F1416,Prodrug!F1416,Prodrug!F1416))))))</f>
        <v/>
      </c>
      <c r="AT1419" s="239" t="str">
        <f>IFERROR((((Calculations!K1416*Calculations!G1416)/Calculations!E1416)*'Data Entry'!X1419),"")</f>
        <v/>
      </c>
      <c r="AU1419" s="235" t="str">
        <f>IFERROR(VLOOKUP(AG1419,Lists!$P$2:$Q$182,2,0),"")</f>
        <v/>
      </c>
      <c r="AV1419" s="233" t="str">
        <f>IF(AL1419="UI",VLOOKUP(AJ1419,'Convert Internation Units'!$A$2:$D$33,4,FALSE),IF(AJ1419="Penethamate hydroiodide",0.63,IF(AJ1419="Benzylpenicillin Procaine /
 Benzathine Penicillin",0.61,IF(AJ1419="Benzathine Penicillin",0.61,IF(AJ1419="Procaine benzylpenicillin",0.61,IF(AJ1419=Prodrug!G1416,Prodrug!G1416,Prodrug!G1416))))))</f>
        <v/>
      </c>
      <c r="AW1419" s="239" t="str">
        <f>IFERROR((((Calculations!O1416*Calculations!G1416)/Calculations!E1416)*'Data Entry'!X1419),"")</f>
        <v/>
      </c>
      <c r="AX1419" s="235" t="str">
        <f>IFERROR(VLOOKUP(AJ1419,Lists!$P$2:$Q$182,2,0),"")</f>
        <v/>
      </c>
      <c r="AY1419" s="233" t="str">
        <f>IF(AO1419="UI",VLOOKUP(AM1419,'Convert Internation Units'!$A$2:$D$33,4,FALSE),IF(AM1419="Penethamate hydroiodide",0.63,IF(AM1419="Benzylpenicillin Procaine /
 Benzathine Penicillin",0.61,IF(AM1419="Benzathine Penicillin",0.61,IF(AM1419="Procaine benzylpenicillin",0.61,IF(AM1419=Prodrug!H1416,Prodrug!H1416,Prodrug!H1416))))))</f>
        <v/>
      </c>
      <c r="AZ1419" s="239" t="str">
        <f>IFERROR((((Calculations!S1416*Calculations!G1416)/Calculations!E1416)*'Data Entry'!X1419),"")</f>
        <v/>
      </c>
      <c r="BA1419" s="235" t="str">
        <f>IFERROR(VLOOKUP(AM1419,Lists!$P$2:$Q$182,2,0),"")</f>
        <v/>
      </c>
    </row>
    <row r="1420" spans="1:53" s="5" customFormat="1">
      <c r="A1420" s="6">
        <v>1414</v>
      </c>
      <c r="B1420" s="231"/>
      <c r="C1420" s="7"/>
      <c r="D1420" s="7"/>
      <c r="E1420" s="7"/>
      <c r="F1420" s="67"/>
      <c r="G1420" s="79"/>
      <c r="H1420" s="79"/>
      <c r="I1420" s="75"/>
      <c r="J1420" s="76"/>
      <c r="K1420" s="76"/>
      <c r="L1420" s="76"/>
      <c r="M1420" s="76"/>
      <c r="N1420" s="76"/>
      <c r="O1420" s="76"/>
      <c r="P1420" s="76"/>
      <c r="Q1420" s="76"/>
      <c r="R1420" s="76"/>
      <c r="S1420" s="76"/>
      <c r="T1420" s="76"/>
      <c r="U1420" s="76"/>
      <c r="V1420" s="76"/>
      <c r="W1420" s="80"/>
      <c r="X1420" s="69"/>
      <c r="Y1420" s="25"/>
      <c r="Z1420" s="25"/>
      <c r="AA1420" s="8"/>
      <c r="AB1420" s="28"/>
      <c r="AC1420" s="23"/>
      <c r="AD1420" s="8"/>
      <c r="AE1420" s="8"/>
      <c r="AF1420" s="25"/>
      <c r="AG1420" s="6"/>
      <c r="AH1420" s="23"/>
      <c r="AI1420" s="173"/>
      <c r="AJ1420" s="26"/>
      <c r="AK1420" s="23"/>
      <c r="AL1420" s="25"/>
      <c r="AM1420" s="6"/>
      <c r="AN1420" s="23"/>
      <c r="AO1420" s="247"/>
      <c r="AP1420" s="243" t="str">
        <f>IF(AD1420="UI",VLOOKUP(AB1420,'Convert Internation Units'!$A$2:$D$33,4,FALSE),IF(AB1420="Penethamate hydroiodide",0.63,IF(AB1420="Benzylpenicillin Procaine /
 Benzathine Penicillin",0.61,IF(AB1420="Benzathine Penicillin",0.61,IF(AB1420="Procaine benzylpenicillin",0.61,IF(AB1420=Prodrug!E1417,Prodrug!E1417,Prodrug!E1417))))))</f>
        <v/>
      </c>
      <c r="AQ1420" s="240" t="str">
        <f>IFERROR((((Calculations!C1417*Calculations!G1417)/Calculations!E1417)*'Data Entry'!X1420),"")</f>
        <v/>
      </c>
      <c r="AR1420" s="141" t="str">
        <f>IFERROR(VLOOKUP(AB1420,Lists!$P$2:$Q$182,2,0),"")</f>
        <v/>
      </c>
      <c r="AS1420" s="143" t="str">
        <f>IF(AI1420="UI",VLOOKUP(AG1420,'Convert Internation Units'!$A$2:$D$33,4,FALSE),IF(AG1420="Penethamate hydroiodide",0.63,IF(AG1420="Benzylpenicillin Procaine /
 Benzathine Penicillin",0.61,IF(AG1420="Benzathine Penicillin",0.61,IF(AG1420="Procaine benzylpenicillin",0.61,IF(AG1420=Prodrug!F1417,Prodrug!F1417,Prodrug!F1417))))))</f>
        <v/>
      </c>
      <c r="AT1420" s="240" t="str">
        <f>IFERROR((((Calculations!K1417*Calculations!G1417)/Calculations!E1417)*'Data Entry'!X1420),"")</f>
        <v/>
      </c>
      <c r="AU1420" s="146" t="str">
        <f>IFERROR(VLOOKUP(AG1420,Lists!$P$2:$Q$182,2,0),"")</f>
        <v/>
      </c>
      <c r="AV1420" s="143" t="str">
        <f>IF(AL1420="UI",VLOOKUP(AJ1420,'Convert Internation Units'!$A$2:$D$33,4,FALSE),IF(AJ1420="Penethamate hydroiodide",0.63,IF(AJ1420="Benzylpenicillin Procaine /
 Benzathine Penicillin",0.61,IF(AJ1420="Benzathine Penicillin",0.61,IF(AJ1420="Procaine benzylpenicillin",0.61,IF(AJ1420=Prodrug!G1417,Prodrug!G1417,Prodrug!G1417))))))</f>
        <v/>
      </c>
      <c r="AW1420" s="240" t="str">
        <f>IFERROR((((Calculations!O1417*Calculations!G1417)/Calculations!E1417)*'Data Entry'!X1420),"")</f>
        <v/>
      </c>
      <c r="AX1420" s="146" t="str">
        <f>IFERROR(VLOOKUP(AJ1420,Lists!$P$2:$Q$182,2,0),"")</f>
        <v/>
      </c>
      <c r="AY1420" s="143" t="str">
        <f>IF(AO1420="UI",VLOOKUP(AM1420,'Convert Internation Units'!$A$2:$D$33,4,FALSE),IF(AM1420="Penethamate hydroiodide",0.63,IF(AM1420="Benzylpenicillin Procaine /
 Benzathine Penicillin",0.61,IF(AM1420="Benzathine Penicillin",0.61,IF(AM1420="Procaine benzylpenicillin",0.61,IF(AM1420=Prodrug!H1417,Prodrug!H1417,Prodrug!H1417))))))</f>
        <v/>
      </c>
      <c r="AZ1420" s="240" t="str">
        <f>IFERROR((((Calculations!S1417*Calculations!G1417)/Calculations!E1417)*'Data Entry'!X1420),"")</f>
        <v/>
      </c>
      <c r="BA1420" s="146" t="str">
        <f>IFERROR(VLOOKUP(AM1420,Lists!$P$2:$Q$182,2,0),"")</f>
        <v/>
      </c>
    </row>
    <row r="1421" spans="1:53" s="5" customFormat="1">
      <c r="A1421" s="116">
        <v>1415</v>
      </c>
      <c r="B1421" s="232"/>
      <c r="C1421" s="105"/>
      <c r="D1421" s="105"/>
      <c r="E1421" s="105"/>
      <c r="F1421" s="106"/>
      <c r="G1421" s="107"/>
      <c r="H1421" s="107"/>
      <c r="I1421" s="108"/>
      <c r="J1421" s="110"/>
      <c r="K1421" s="110"/>
      <c r="L1421" s="110"/>
      <c r="M1421" s="110"/>
      <c r="N1421" s="110"/>
      <c r="O1421" s="110"/>
      <c r="P1421" s="110"/>
      <c r="Q1421" s="110"/>
      <c r="R1421" s="110"/>
      <c r="S1421" s="110"/>
      <c r="T1421" s="110"/>
      <c r="U1421" s="110"/>
      <c r="V1421" s="110"/>
      <c r="W1421" s="109"/>
      <c r="X1421" s="111"/>
      <c r="Y1421" s="112"/>
      <c r="Z1421" s="112"/>
      <c r="AA1421" s="113"/>
      <c r="AB1421" s="114"/>
      <c r="AC1421" s="115"/>
      <c r="AD1421" s="113"/>
      <c r="AE1421" s="113"/>
      <c r="AF1421" s="112"/>
      <c r="AG1421" s="116"/>
      <c r="AH1421" s="115"/>
      <c r="AI1421" s="174"/>
      <c r="AJ1421" s="104"/>
      <c r="AK1421" s="115"/>
      <c r="AL1421" s="112"/>
      <c r="AM1421" s="116"/>
      <c r="AN1421" s="115"/>
      <c r="AO1421" s="248"/>
      <c r="AP1421" s="242" t="str">
        <f>IF(AD1421="UI",VLOOKUP(AB1421,'Convert Internation Units'!$A$2:$D$33,4,FALSE),IF(AB1421="Penethamate hydroiodide",0.63,IF(AB1421="Benzylpenicillin Procaine /
 Benzathine Penicillin",0.61,IF(AB1421="Benzathine Penicillin",0.61,IF(AB1421="Procaine benzylpenicillin",0.61,IF(AB1421=Prodrug!E1418,Prodrug!E1418,Prodrug!E1418))))))</f>
        <v/>
      </c>
      <c r="AQ1421" s="239" t="str">
        <f>IFERROR((((Calculations!C1418*Calculations!G1418)/Calculations!E1418)*'Data Entry'!X1421),"")</f>
        <v/>
      </c>
      <c r="AR1421" s="234" t="str">
        <f>IFERROR(VLOOKUP(AB1421,Lists!$P$2:$Q$182,2,0),"")</f>
        <v/>
      </c>
      <c r="AS1421" s="233" t="str">
        <f>IF(AI1421="UI",VLOOKUP(AG1421,'Convert Internation Units'!$A$2:$D$33,4,FALSE),IF(AG1421="Penethamate hydroiodide",0.63,IF(AG1421="Benzylpenicillin Procaine /
 Benzathine Penicillin",0.61,IF(AG1421="Benzathine Penicillin",0.61,IF(AG1421="Procaine benzylpenicillin",0.61,IF(AG1421=Prodrug!F1418,Prodrug!F1418,Prodrug!F1418))))))</f>
        <v/>
      </c>
      <c r="AT1421" s="239" t="str">
        <f>IFERROR((((Calculations!K1418*Calculations!G1418)/Calculations!E1418)*'Data Entry'!X1421),"")</f>
        <v/>
      </c>
      <c r="AU1421" s="235" t="str">
        <f>IFERROR(VLOOKUP(AG1421,Lists!$P$2:$Q$182,2,0),"")</f>
        <v/>
      </c>
      <c r="AV1421" s="233" t="str">
        <f>IF(AL1421="UI",VLOOKUP(AJ1421,'Convert Internation Units'!$A$2:$D$33,4,FALSE),IF(AJ1421="Penethamate hydroiodide",0.63,IF(AJ1421="Benzylpenicillin Procaine /
 Benzathine Penicillin",0.61,IF(AJ1421="Benzathine Penicillin",0.61,IF(AJ1421="Procaine benzylpenicillin",0.61,IF(AJ1421=Prodrug!G1418,Prodrug!G1418,Prodrug!G1418))))))</f>
        <v/>
      </c>
      <c r="AW1421" s="239" t="str">
        <f>IFERROR((((Calculations!O1418*Calculations!G1418)/Calculations!E1418)*'Data Entry'!X1421),"")</f>
        <v/>
      </c>
      <c r="AX1421" s="235" t="str">
        <f>IFERROR(VLOOKUP(AJ1421,Lists!$P$2:$Q$182,2,0),"")</f>
        <v/>
      </c>
      <c r="AY1421" s="233" t="str">
        <f>IF(AO1421="UI",VLOOKUP(AM1421,'Convert Internation Units'!$A$2:$D$33,4,FALSE),IF(AM1421="Penethamate hydroiodide",0.63,IF(AM1421="Benzylpenicillin Procaine /
 Benzathine Penicillin",0.61,IF(AM1421="Benzathine Penicillin",0.61,IF(AM1421="Procaine benzylpenicillin",0.61,IF(AM1421=Prodrug!H1418,Prodrug!H1418,Prodrug!H1418))))))</f>
        <v/>
      </c>
      <c r="AZ1421" s="239" t="str">
        <f>IFERROR((((Calculations!S1418*Calculations!G1418)/Calculations!E1418)*'Data Entry'!X1421),"")</f>
        <v/>
      </c>
      <c r="BA1421" s="235" t="str">
        <f>IFERROR(VLOOKUP(AM1421,Lists!$P$2:$Q$182,2,0),"")</f>
        <v/>
      </c>
    </row>
    <row r="1422" spans="1:53" s="5" customFormat="1">
      <c r="A1422" s="6">
        <v>1416</v>
      </c>
      <c r="B1422" s="231"/>
      <c r="C1422" s="7"/>
      <c r="D1422" s="7"/>
      <c r="E1422" s="7"/>
      <c r="F1422" s="67"/>
      <c r="G1422" s="79"/>
      <c r="H1422" s="79"/>
      <c r="I1422" s="75"/>
      <c r="J1422" s="76"/>
      <c r="K1422" s="76"/>
      <c r="L1422" s="76"/>
      <c r="M1422" s="76"/>
      <c r="N1422" s="76"/>
      <c r="O1422" s="76"/>
      <c r="P1422" s="76"/>
      <c r="Q1422" s="76"/>
      <c r="R1422" s="76"/>
      <c r="S1422" s="76"/>
      <c r="T1422" s="76"/>
      <c r="U1422" s="76"/>
      <c r="V1422" s="76"/>
      <c r="W1422" s="80"/>
      <c r="X1422" s="69"/>
      <c r="Y1422" s="25"/>
      <c r="Z1422" s="25"/>
      <c r="AA1422" s="8"/>
      <c r="AB1422" s="28"/>
      <c r="AC1422" s="23"/>
      <c r="AD1422" s="8"/>
      <c r="AE1422" s="8"/>
      <c r="AF1422" s="25"/>
      <c r="AG1422" s="6"/>
      <c r="AH1422" s="23"/>
      <c r="AI1422" s="173"/>
      <c r="AJ1422" s="26"/>
      <c r="AK1422" s="23"/>
      <c r="AL1422" s="25"/>
      <c r="AM1422" s="6"/>
      <c r="AN1422" s="23"/>
      <c r="AO1422" s="247"/>
      <c r="AP1422" s="243" t="str">
        <f>IF(AD1422="UI",VLOOKUP(AB1422,'Convert Internation Units'!$A$2:$D$33,4,FALSE),IF(AB1422="Penethamate hydroiodide",0.63,IF(AB1422="Benzylpenicillin Procaine /
 Benzathine Penicillin",0.61,IF(AB1422="Benzathine Penicillin",0.61,IF(AB1422="Procaine benzylpenicillin",0.61,IF(AB1422=Prodrug!E1419,Prodrug!E1419,Prodrug!E1419))))))</f>
        <v/>
      </c>
      <c r="AQ1422" s="240" t="str">
        <f>IFERROR((((Calculations!C1419*Calculations!G1419)/Calculations!E1419)*'Data Entry'!X1422),"")</f>
        <v/>
      </c>
      <c r="AR1422" s="141" t="str">
        <f>IFERROR(VLOOKUP(AB1422,Lists!$P$2:$Q$182,2,0),"")</f>
        <v/>
      </c>
      <c r="AS1422" s="143" t="str">
        <f>IF(AI1422="UI",VLOOKUP(AG1422,'Convert Internation Units'!$A$2:$D$33,4,FALSE),IF(AG1422="Penethamate hydroiodide",0.63,IF(AG1422="Benzylpenicillin Procaine /
 Benzathine Penicillin",0.61,IF(AG1422="Benzathine Penicillin",0.61,IF(AG1422="Procaine benzylpenicillin",0.61,IF(AG1422=Prodrug!F1419,Prodrug!F1419,Prodrug!F1419))))))</f>
        <v/>
      </c>
      <c r="AT1422" s="240" t="str">
        <f>IFERROR((((Calculations!K1419*Calculations!G1419)/Calculations!E1419)*'Data Entry'!X1422),"")</f>
        <v/>
      </c>
      <c r="AU1422" s="146" t="str">
        <f>IFERROR(VLOOKUP(AG1422,Lists!$P$2:$Q$182,2,0),"")</f>
        <v/>
      </c>
      <c r="AV1422" s="143" t="str">
        <f>IF(AL1422="UI",VLOOKUP(AJ1422,'Convert Internation Units'!$A$2:$D$33,4,FALSE),IF(AJ1422="Penethamate hydroiodide",0.63,IF(AJ1422="Benzylpenicillin Procaine /
 Benzathine Penicillin",0.61,IF(AJ1422="Benzathine Penicillin",0.61,IF(AJ1422="Procaine benzylpenicillin",0.61,IF(AJ1422=Prodrug!G1419,Prodrug!G1419,Prodrug!G1419))))))</f>
        <v/>
      </c>
      <c r="AW1422" s="240" t="str">
        <f>IFERROR((((Calculations!O1419*Calculations!G1419)/Calculations!E1419)*'Data Entry'!X1422),"")</f>
        <v/>
      </c>
      <c r="AX1422" s="146" t="str">
        <f>IFERROR(VLOOKUP(AJ1422,Lists!$P$2:$Q$182,2,0),"")</f>
        <v/>
      </c>
      <c r="AY1422" s="143" t="str">
        <f>IF(AO1422="UI",VLOOKUP(AM1422,'Convert Internation Units'!$A$2:$D$33,4,FALSE),IF(AM1422="Penethamate hydroiodide",0.63,IF(AM1422="Benzylpenicillin Procaine /
 Benzathine Penicillin",0.61,IF(AM1422="Benzathine Penicillin",0.61,IF(AM1422="Procaine benzylpenicillin",0.61,IF(AM1422=Prodrug!H1419,Prodrug!H1419,Prodrug!H1419))))))</f>
        <v/>
      </c>
      <c r="AZ1422" s="240" t="str">
        <f>IFERROR((((Calculations!S1419*Calculations!G1419)/Calculations!E1419)*'Data Entry'!X1422),"")</f>
        <v/>
      </c>
      <c r="BA1422" s="146" t="str">
        <f>IFERROR(VLOOKUP(AM1422,Lists!$P$2:$Q$182,2,0),"")</f>
        <v/>
      </c>
    </row>
    <row r="1423" spans="1:53" s="5" customFormat="1">
      <c r="A1423" s="116">
        <v>1417</v>
      </c>
      <c r="B1423" s="232"/>
      <c r="C1423" s="105"/>
      <c r="D1423" s="105"/>
      <c r="E1423" s="105"/>
      <c r="F1423" s="106"/>
      <c r="G1423" s="107"/>
      <c r="H1423" s="107"/>
      <c r="I1423" s="108"/>
      <c r="J1423" s="110"/>
      <c r="K1423" s="110"/>
      <c r="L1423" s="110"/>
      <c r="M1423" s="110"/>
      <c r="N1423" s="110"/>
      <c r="O1423" s="110"/>
      <c r="P1423" s="110"/>
      <c r="Q1423" s="110"/>
      <c r="R1423" s="110"/>
      <c r="S1423" s="110"/>
      <c r="T1423" s="110"/>
      <c r="U1423" s="110"/>
      <c r="V1423" s="110"/>
      <c r="W1423" s="109"/>
      <c r="X1423" s="111"/>
      <c r="Y1423" s="112"/>
      <c r="Z1423" s="112"/>
      <c r="AA1423" s="113"/>
      <c r="AB1423" s="114"/>
      <c r="AC1423" s="115"/>
      <c r="AD1423" s="113"/>
      <c r="AE1423" s="113"/>
      <c r="AF1423" s="112"/>
      <c r="AG1423" s="116"/>
      <c r="AH1423" s="115"/>
      <c r="AI1423" s="174"/>
      <c r="AJ1423" s="104"/>
      <c r="AK1423" s="115"/>
      <c r="AL1423" s="112"/>
      <c r="AM1423" s="116"/>
      <c r="AN1423" s="115"/>
      <c r="AO1423" s="248"/>
      <c r="AP1423" s="242" t="str">
        <f>IF(AD1423="UI",VLOOKUP(AB1423,'Convert Internation Units'!$A$2:$D$33,4,FALSE),IF(AB1423="Penethamate hydroiodide",0.63,IF(AB1423="Benzylpenicillin Procaine /
 Benzathine Penicillin",0.61,IF(AB1423="Benzathine Penicillin",0.61,IF(AB1423="Procaine benzylpenicillin",0.61,IF(AB1423=Prodrug!E1420,Prodrug!E1420,Prodrug!E1420))))))</f>
        <v/>
      </c>
      <c r="AQ1423" s="239" t="str">
        <f>IFERROR((((Calculations!C1420*Calculations!G1420)/Calculations!E1420)*'Data Entry'!X1423),"")</f>
        <v/>
      </c>
      <c r="AR1423" s="234" t="str">
        <f>IFERROR(VLOOKUP(AB1423,Lists!$P$2:$Q$182,2,0),"")</f>
        <v/>
      </c>
      <c r="AS1423" s="233" t="str">
        <f>IF(AI1423="UI",VLOOKUP(AG1423,'Convert Internation Units'!$A$2:$D$33,4,FALSE),IF(AG1423="Penethamate hydroiodide",0.63,IF(AG1423="Benzylpenicillin Procaine /
 Benzathine Penicillin",0.61,IF(AG1423="Benzathine Penicillin",0.61,IF(AG1423="Procaine benzylpenicillin",0.61,IF(AG1423=Prodrug!F1420,Prodrug!F1420,Prodrug!F1420))))))</f>
        <v/>
      </c>
      <c r="AT1423" s="239" t="str">
        <f>IFERROR((((Calculations!K1420*Calculations!G1420)/Calculations!E1420)*'Data Entry'!X1423),"")</f>
        <v/>
      </c>
      <c r="AU1423" s="235" t="str">
        <f>IFERROR(VLOOKUP(AG1423,Lists!$P$2:$Q$182,2,0),"")</f>
        <v/>
      </c>
      <c r="AV1423" s="233" t="str">
        <f>IF(AL1423="UI",VLOOKUP(AJ1423,'Convert Internation Units'!$A$2:$D$33,4,FALSE),IF(AJ1423="Penethamate hydroiodide",0.63,IF(AJ1423="Benzylpenicillin Procaine /
 Benzathine Penicillin",0.61,IF(AJ1423="Benzathine Penicillin",0.61,IF(AJ1423="Procaine benzylpenicillin",0.61,IF(AJ1423=Prodrug!G1420,Prodrug!G1420,Prodrug!G1420))))))</f>
        <v/>
      </c>
      <c r="AW1423" s="239" t="str">
        <f>IFERROR((((Calculations!O1420*Calculations!G1420)/Calculations!E1420)*'Data Entry'!X1423),"")</f>
        <v/>
      </c>
      <c r="AX1423" s="235" t="str">
        <f>IFERROR(VLOOKUP(AJ1423,Lists!$P$2:$Q$182,2,0),"")</f>
        <v/>
      </c>
      <c r="AY1423" s="233" t="str">
        <f>IF(AO1423="UI",VLOOKUP(AM1423,'Convert Internation Units'!$A$2:$D$33,4,FALSE),IF(AM1423="Penethamate hydroiodide",0.63,IF(AM1423="Benzylpenicillin Procaine /
 Benzathine Penicillin",0.61,IF(AM1423="Benzathine Penicillin",0.61,IF(AM1423="Procaine benzylpenicillin",0.61,IF(AM1423=Prodrug!H1420,Prodrug!H1420,Prodrug!H1420))))))</f>
        <v/>
      </c>
      <c r="AZ1423" s="239" t="str">
        <f>IFERROR((((Calculations!S1420*Calculations!G1420)/Calculations!E1420)*'Data Entry'!X1423),"")</f>
        <v/>
      </c>
      <c r="BA1423" s="235" t="str">
        <f>IFERROR(VLOOKUP(AM1423,Lists!$P$2:$Q$182,2,0),"")</f>
        <v/>
      </c>
    </row>
    <row r="1424" spans="1:53" s="5" customFormat="1">
      <c r="A1424" s="6">
        <v>1418</v>
      </c>
      <c r="B1424" s="231"/>
      <c r="C1424" s="7"/>
      <c r="D1424" s="7"/>
      <c r="E1424" s="7"/>
      <c r="F1424" s="67"/>
      <c r="G1424" s="79"/>
      <c r="H1424" s="79"/>
      <c r="I1424" s="75"/>
      <c r="J1424" s="76"/>
      <c r="K1424" s="76"/>
      <c r="L1424" s="76"/>
      <c r="M1424" s="76"/>
      <c r="N1424" s="76"/>
      <c r="O1424" s="76"/>
      <c r="P1424" s="76"/>
      <c r="Q1424" s="76"/>
      <c r="R1424" s="76"/>
      <c r="S1424" s="76"/>
      <c r="T1424" s="76"/>
      <c r="U1424" s="76"/>
      <c r="V1424" s="76"/>
      <c r="W1424" s="80"/>
      <c r="X1424" s="69"/>
      <c r="Y1424" s="25"/>
      <c r="Z1424" s="25"/>
      <c r="AA1424" s="8"/>
      <c r="AB1424" s="28"/>
      <c r="AC1424" s="23"/>
      <c r="AD1424" s="8"/>
      <c r="AE1424" s="8"/>
      <c r="AF1424" s="25"/>
      <c r="AG1424" s="6"/>
      <c r="AH1424" s="23"/>
      <c r="AI1424" s="173"/>
      <c r="AJ1424" s="26"/>
      <c r="AK1424" s="23"/>
      <c r="AL1424" s="25"/>
      <c r="AM1424" s="6"/>
      <c r="AN1424" s="23"/>
      <c r="AO1424" s="247"/>
      <c r="AP1424" s="243" t="str">
        <f>IF(AD1424="UI",VLOOKUP(AB1424,'Convert Internation Units'!$A$2:$D$33,4,FALSE),IF(AB1424="Penethamate hydroiodide",0.63,IF(AB1424="Benzylpenicillin Procaine /
 Benzathine Penicillin",0.61,IF(AB1424="Benzathine Penicillin",0.61,IF(AB1424="Procaine benzylpenicillin",0.61,IF(AB1424=Prodrug!E1421,Prodrug!E1421,Prodrug!E1421))))))</f>
        <v/>
      </c>
      <c r="AQ1424" s="240" t="str">
        <f>IFERROR((((Calculations!C1421*Calculations!G1421)/Calculations!E1421)*'Data Entry'!X1424),"")</f>
        <v/>
      </c>
      <c r="AR1424" s="141" t="str">
        <f>IFERROR(VLOOKUP(AB1424,Lists!$P$2:$Q$182,2,0),"")</f>
        <v/>
      </c>
      <c r="AS1424" s="143" t="str">
        <f>IF(AI1424="UI",VLOOKUP(AG1424,'Convert Internation Units'!$A$2:$D$33,4,FALSE),IF(AG1424="Penethamate hydroiodide",0.63,IF(AG1424="Benzylpenicillin Procaine /
 Benzathine Penicillin",0.61,IF(AG1424="Benzathine Penicillin",0.61,IF(AG1424="Procaine benzylpenicillin",0.61,IF(AG1424=Prodrug!F1421,Prodrug!F1421,Prodrug!F1421))))))</f>
        <v/>
      </c>
      <c r="AT1424" s="240" t="str">
        <f>IFERROR((((Calculations!K1421*Calculations!G1421)/Calculations!E1421)*'Data Entry'!X1424),"")</f>
        <v/>
      </c>
      <c r="AU1424" s="146" t="str">
        <f>IFERROR(VLOOKUP(AG1424,Lists!$P$2:$Q$182,2,0),"")</f>
        <v/>
      </c>
      <c r="AV1424" s="143" t="str">
        <f>IF(AL1424="UI",VLOOKUP(AJ1424,'Convert Internation Units'!$A$2:$D$33,4,FALSE),IF(AJ1424="Penethamate hydroiodide",0.63,IF(AJ1424="Benzylpenicillin Procaine /
 Benzathine Penicillin",0.61,IF(AJ1424="Benzathine Penicillin",0.61,IF(AJ1424="Procaine benzylpenicillin",0.61,IF(AJ1424=Prodrug!G1421,Prodrug!G1421,Prodrug!G1421))))))</f>
        <v/>
      </c>
      <c r="AW1424" s="240" t="str">
        <f>IFERROR((((Calculations!O1421*Calculations!G1421)/Calculations!E1421)*'Data Entry'!X1424),"")</f>
        <v/>
      </c>
      <c r="AX1424" s="146" t="str">
        <f>IFERROR(VLOOKUP(AJ1424,Lists!$P$2:$Q$182,2,0),"")</f>
        <v/>
      </c>
      <c r="AY1424" s="143" t="str">
        <f>IF(AO1424="UI",VLOOKUP(AM1424,'Convert Internation Units'!$A$2:$D$33,4,FALSE),IF(AM1424="Penethamate hydroiodide",0.63,IF(AM1424="Benzylpenicillin Procaine /
 Benzathine Penicillin",0.61,IF(AM1424="Benzathine Penicillin",0.61,IF(AM1424="Procaine benzylpenicillin",0.61,IF(AM1424=Prodrug!H1421,Prodrug!H1421,Prodrug!H1421))))))</f>
        <v/>
      </c>
      <c r="AZ1424" s="240" t="str">
        <f>IFERROR((((Calculations!S1421*Calculations!G1421)/Calculations!E1421)*'Data Entry'!X1424),"")</f>
        <v/>
      </c>
      <c r="BA1424" s="146" t="str">
        <f>IFERROR(VLOOKUP(AM1424,Lists!$P$2:$Q$182,2,0),"")</f>
        <v/>
      </c>
    </row>
    <row r="1425" spans="1:53" s="5" customFormat="1">
      <c r="A1425" s="116">
        <v>1419</v>
      </c>
      <c r="B1425" s="232"/>
      <c r="C1425" s="105"/>
      <c r="D1425" s="105"/>
      <c r="E1425" s="105"/>
      <c r="F1425" s="106"/>
      <c r="G1425" s="107"/>
      <c r="H1425" s="107"/>
      <c r="I1425" s="108"/>
      <c r="J1425" s="110"/>
      <c r="K1425" s="110"/>
      <c r="L1425" s="110"/>
      <c r="M1425" s="110"/>
      <c r="N1425" s="110"/>
      <c r="O1425" s="110"/>
      <c r="P1425" s="110"/>
      <c r="Q1425" s="110"/>
      <c r="R1425" s="110"/>
      <c r="S1425" s="110"/>
      <c r="T1425" s="110"/>
      <c r="U1425" s="110"/>
      <c r="V1425" s="110"/>
      <c r="W1425" s="109"/>
      <c r="X1425" s="111"/>
      <c r="Y1425" s="112"/>
      <c r="Z1425" s="112"/>
      <c r="AA1425" s="113"/>
      <c r="AB1425" s="114"/>
      <c r="AC1425" s="115"/>
      <c r="AD1425" s="113"/>
      <c r="AE1425" s="113"/>
      <c r="AF1425" s="112"/>
      <c r="AG1425" s="116"/>
      <c r="AH1425" s="115"/>
      <c r="AI1425" s="174"/>
      <c r="AJ1425" s="104"/>
      <c r="AK1425" s="115"/>
      <c r="AL1425" s="112"/>
      <c r="AM1425" s="116"/>
      <c r="AN1425" s="115"/>
      <c r="AO1425" s="248"/>
      <c r="AP1425" s="242" t="str">
        <f>IF(AD1425="UI",VLOOKUP(AB1425,'Convert Internation Units'!$A$2:$D$33,4,FALSE),IF(AB1425="Penethamate hydroiodide",0.63,IF(AB1425="Benzylpenicillin Procaine /
 Benzathine Penicillin",0.61,IF(AB1425="Benzathine Penicillin",0.61,IF(AB1425="Procaine benzylpenicillin",0.61,IF(AB1425=Prodrug!E1422,Prodrug!E1422,Prodrug!E1422))))))</f>
        <v/>
      </c>
      <c r="AQ1425" s="239" t="str">
        <f>IFERROR((((Calculations!C1422*Calculations!G1422)/Calculations!E1422)*'Data Entry'!X1425),"")</f>
        <v/>
      </c>
      <c r="AR1425" s="234" t="str">
        <f>IFERROR(VLOOKUP(AB1425,Lists!$P$2:$Q$182,2,0),"")</f>
        <v/>
      </c>
      <c r="AS1425" s="233" t="str">
        <f>IF(AI1425="UI",VLOOKUP(AG1425,'Convert Internation Units'!$A$2:$D$33,4,FALSE),IF(AG1425="Penethamate hydroiodide",0.63,IF(AG1425="Benzylpenicillin Procaine /
 Benzathine Penicillin",0.61,IF(AG1425="Benzathine Penicillin",0.61,IF(AG1425="Procaine benzylpenicillin",0.61,IF(AG1425=Prodrug!F1422,Prodrug!F1422,Prodrug!F1422))))))</f>
        <v/>
      </c>
      <c r="AT1425" s="239" t="str">
        <f>IFERROR((((Calculations!K1422*Calculations!G1422)/Calculations!E1422)*'Data Entry'!X1425),"")</f>
        <v/>
      </c>
      <c r="AU1425" s="235" t="str">
        <f>IFERROR(VLOOKUP(AG1425,Lists!$P$2:$Q$182,2,0),"")</f>
        <v/>
      </c>
      <c r="AV1425" s="233" t="str">
        <f>IF(AL1425="UI",VLOOKUP(AJ1425,'Convert Internation Units'!$A$2:$D$33,4,FALSE),IF(AJ1425="Penethamate hydroiodide",0.63,IF(AJ1425="Benzylpenicillin Procaine /
 Benzathine Penicillin",0.61,IF(AJ1425="Benzathine Penicillin",0.61,IF(AJ1425="Procaine benzylpenicillin",0.61,IF(AJ1425=Prodrug!G1422,Prodrug!G1422,Prodrug!G1422))))))</f>
        <v/>
      </c>
      <c r="AW1425" s="239" t="str">
        <f>IFERROR((((Calculations!O1422*Calculations!G1422)/Calculations!E1422)*'Data Entry'!X1425),"")</f>
        <v/>
      </c>
      <c r="AX1425" s="235" t="str">
        <f>IFERROR(VLOOKUP(AJ1425,Lists!$P$2:$Q$182,2,0),"")</f>
        <v/>
      </c>
      <c r="AY1425" s="233" t="str">
        <f>IF(AO1425="UI",VLOOKUP(AM1425,'Convert Internation Units'!$A$2:$D$33,4,FALSE),IF(AM1425="Penethamate hydroiodide",0.63,IF(AM1425="Benzylpenicillin Procaine /
 Benzathine Penicillin",0.61,IF(AM1425="Benzathine Penicillin",0.61,IF(AM1425="Procaine benzylpenicillin",0.61,IF(AM1425=Prodrug!H1422,Prodrug!H1422,Prodrug!H1422))))))</f>
        <v/>
      </c>
      <c r="AZ1425" s="239" t="str">
        <f>IFERROR((((Calculations!S1422*Calculations!G1422)/Calculations!E1422)*'Data Entry'!X1425),"")</f>
        <v/>
      </c>
      <c r="BA1425" s="235" t="str">
        <f>IFERROR(VLOOKUP(AM1425,Lists!$P$2:$Q$182,2,0),"")</f>
        <v/>
      </c>
    </row>
    <row r="1426" spans="1:53" s="5" customFormat="1">
      <c r="A1426" s="6">
        <v>1420</v>
      </c>
      <c r="B1426" s="231"/>
      <c r="C1426" s="7"/>
      <c r="D1426" s="7"/>
      <c r="E1426" s="7"/>
      <c r="F1426" s="67"/>
      <c r="G1426" s="79"/>
      <c r="H1426" s="79"/>
      <c r="I1426" s="75"/>
      <c r="J1426" s="76"/>
      <c r="K1426" s="76"/>
      <c r="L1426" s="76"/>
      <c r="M1426" s="76"/>
      <c r="N1426" s="76"/>
      <c r="O1426" s="76"/>
      <c r="P1426" s="76"/>
      <c r="Q1426" s="76"/>
      <c r="R1426" s="76"/>
      <c r="S1426" s="76"/>
      <c r="T1426" s="76"/>
      <c r="U1426" s="76"/>
      <c r="V1426" s="76"/>
      <c r="W1426" s="80"/>
      <c r="X1426" s="69"/>
      <c r="Y1426" s="25"/>
      <c r="Z1426" s="25"/>
      <c r="AA1426" s="8"/>
      <c r="AB1426" s="28"/>
      <c r="AC1426" s="23"/>
      <c r="AD1426" s="8"/>
      <c r="AE1426" s="8"/>
      <c r="AF1426" s="25"/>
      <c r="AG1426" s="6"/>
      <c r="AH1426" s="23"/>
      <c r="AI1426" s="173"/>
      <c r="AJ1426" s="26"/>
      <c r="AK1426" s="23"/>
      <c r="AL1426" s="25"/>
      <c r="AM1426" s="6"/>
      <c r="AN1426" s="23"/>
      <c r="AO1426" s="247"/>
      <c r="AP1426" s="243" t="str">
        <f>IF(AD1426="UI",VLOOKUP(AB1426,'Convert Internation Units'!$A$2:$D$33,4,FALSE),IF(AB1426="Penethamate hydroiodide",0.63,IF(AB1426="Benzylpenicillin Procaine /
 Benzathine Penicillin",0.61,IF(AB1426="Benzathine Penicillin",0.61,IF(AB1426="Procaine benzylpenicillin",0.61,IF(AB1426=Prodrug!E1423,Prodrug!E1423,Prodrug!E1423))))))</f>
        <v/>
      </c>
      <c r="AQ1426" s="240" t="str">
        <f>IFERROR((((Calculations!C1423*Calculations!G1423)/Calculations!E1423)*'Data Entry'!X1426),"")</f>
        <v/>
      </c>
      <c r="AR1426" s="141" t="str">
        <f>IFERROR(VLOOKUP(AB1426,Lists!$P$2:$Q$182,2,0),"")</f>
        <v/>
      </c>
      <c r="AS1426" s="143" t="str">
        <f>IF(AI1426="UI",VLOOKUP(AG1426,'Convert Internation Units'!$A$2:$D$33,4,FALSE),IF(AG1426="Penethamate hydroiodide",0.63,IF(AG1426="Benzylpenicillin Procaine /
 Benzathine Penicillin",0.61,IF(AG1426="Benzathine Penicillin",0.61,IF(AG1426="Procaine benzylpenicillin",0.61,IF(AG1426=Prodrug!F1423,Prodrug!F1423,Prodrug!F1423))))))</f>
        <v/>
      </c>
      <c r="AT1426" s="240" t="str">
        <f>IFERROR((((Calculations!K1423*Calculations!G1423)/Calculations!E1423)*'Data Entry'!X1426),"")</f>
        <v/>
      </c>
      <c r="AU1426" s="146" t="str">
        <f>IFERROR(VLOOKUP(AG1426,Lists!$P$2:$Q$182,2,0),"")</f>
        <v/>
      </c>
      <c r="AV1426" s="143" t="str">
        <f>IF(AL1426="UI",VLOOKUP(AJ1426,'Convert Internation Units'!$A$2:$D$33,4,FALSE),IF(AJ1426="Penethamate hydroiodide",0.63,IF(AJ1426="Benzylpenicillin Procaine /
 Benzathine Penicillin",0.61,IF(AJ1426="Benzathine Penicillin",0.61,IF(AJ1426="Procaine benzylpenicillin",0.61,IF(AJ1426=Prodrug!G1423,Prodrug!G1423,Prodrug!G1423))))))</f>
        <v/>
      </c>
      <c r="AW1426" s="240" t="str">
        <f>IFERROR((((Calculations!O1423*Calculations!G1423)/Calculations!E1423)*'Data Entry'!X1426),"")</f>
        <v/>
      </c>
      <c r="AX1426" s="146" t="str">
        <f>IFERROR(VLOOKUP(AJ1426,Lists!$P$2:$Q$182,2,0),"")</f>
        <v/>
      </c>
      <c r="AY1426" s="143" t="str">
        <f>IF(AO1426="UI",VLOOKUP(AM1426,'Convert Internation Units'!$A$2:$D$33,4,FALSE),IF(AM1426="Penethamate hydroiodide",0.63,IF(AM1426="Benzylpenicillin Procaine /
 Benzathine Penicillin",0.61,IF(AM1426="Benzathine Penicillin",0.61,IF(AM1426="Procaine benzylpenicillin",0.61,IF(AM1426=Prodrug!H1423,Prodrug!H1423,Prodrug!H1423))))))</f>
        <v/>
      </c>
      <c r="AZ1426" s="240" t="str">
        <f>IFERROR((((Calculations!S1423*Calculations!G1423)/Calculations!E1423)*'Data Entry'!X1426),"")</f>
        <v/>
      </c>
      <c r="BA1426" s="146" t="str">
        <f>IFERROR(VLOOKUP(AM1426,Lists!$P$2:$Q$182,2,0),"")</f>
        <v/>
      </c>
    </row>
    <row r="1427" spans="1:53" s="5" customFormat="1">
      <c r="A1427" s="116">
        <v>1421</v>
      </c>
      <c r="B1427" s="232"/>
      <c r="C1427" s="105"/>
      <c r="D1427" s="105"/>
      <c r="E1427" s="105"/>
      <c r="F1427" s="106"/>
      <c r="G1427" s="107"/>
      <c r="H1427" s="107"/>
      <c r="I1427" s="108"/>
      <c r="J1427" s="110"/>
      <c r="K1427" s="110"/>
      <c r="L1427" s="110"/>
      <c r="M1427" s="110"/>
      <c r="N1427" s="110"/>
      <c r="O1427" s="110"/>
      <c r="P1427" s="110"/>
      <c r="Q1427" s="110"/>
      <c r="R1427" s="110"/>
      <c r="S1427" s="110"/>
      <c r="T1427" s="110"/>
      <c r="U1427" s="110"/>
      <c r="V1427" s="110"/>
      <c r="W1427" s="109"/>
      <c r="X1427" s="111"/>
      <c r="Y1427" s="112"/>
      <c r="Z1427" s="112"/>
      <c r="AA1427" s="113"/>
      <c r="AB1427" s="114"/>
      <c r="AC1427" s="115"/>
      <c r="AD1427" s="113"/>
      <c r="AE1427" s="113"/>
      <c r="AF1427" s="112"/>
      <c r="AG1427" s="116"/>
      <c r="AH1427" s="115"/>
      <c r="AI1427" s="174"/>
      <c r="AJ1427" s="104"/>
      <c r="AK1427" s="115"/>
      <c r="AL1427" s="112"/>
      <c r="AM1427" s="116"/>
      <c r="AN1427" s="115"/>
      <c r="AO1427" s="248"/>
      <c r="AP1427" s="242" t="str">
        <f>IF(AD1427="UI",VLOOKUP(AB1427,'Convert Internation Units'!$A$2:$D$33,4,FALSE),IF(AB1427="Penethamate hydroiodide",0.63,IF(AB1427="Benzylpenicillin Procaine /
 Benzathine Penicillin",0.61,IF(AB1427="Benzathine Penicillin",0.61,IF(AB1427="Procaine benzylpenicillin",0.61,IF(AB1427=Prodrug!E1424,Prodrug!E1424,Prodrug!E1424))))))</f>
        <v/>
      </c>
      <c r="AQ1427" s="239" t="str">
        <f>IFERROR((((Calculations!C1424*Calculations!G1424)/Calculations!E1424)*'Data Entry'!X1427),"")</f>
        <v/>
      </c>
      <c r="AR1427" s="234" t="str">
        <f>IFERROR(VLOOKUP(AB1427,Lists!$P$2:$Q$182,2,0),"")</f>
        <v/>
      </c>
      <c r="AS1427" s="233" t="str">
        <f>IF(AI1427="UI",VLOOKUP(AG1427,'Convert Internation Units'!$A$2:$D$33,4,FALSE),IF(AG1427="Penethamate hydroiodide",0.63,IF(AG1427="Benzylpenicillin Procaine /
 Benzathine Penicillin",0.61,IF(AG1427="Benzathine Penicillin",0.61,IF(AG1427="Procaine benzylpenicillin",0.61,IF(AG1427=Prodrug!F1424,Prodrug!F1424,Prodrug!F1424))))))</f>
        <v/>
      </c>
      <c r="AT1427" s="239" t="str">
        <f>IFERROR((((Calculations!K1424*Calculations!G1424)/Calculations!E1424)*'Data Entry'!X1427),"")</f>
        <v/>
      </c>
      <c r="AU1427" s="235" t="str">
        <f>IFERROR(VLOOKUP(AG1427,Lists!$P$2:$Q$182,2,0),"")</f>
        <v/>
      </c>
      <c r="AV1427" s="233" t="str">
        <f>IF(AL1427="UI",VLOOKUP(AJ1427,'Convert Internation Units'!$A$2:$D$33,4,FALSE),IF(AJ1427="Penethamate hydroiodide",0.63,IF(AJ1427="Benzylpenicillin Procaine /
 Benzathine Penicillin",0.61,IF(AJ1427="Benzathine Penicillin",0.61,IF(AJ1427="Procaine benzylpenicillin",0.61,IF(AJ1427=Prodrug!G1424,Prodrug!G1424,Prodrug!G1424))))))</f>
        <v/>
      </c>
      <c r="AW1427" s="239" t="str">
        <f>IFERROR((((Calculations!O1424*Calculations!G1424)/Calculations!E1424)*'Data Entry'!X1427),"")</f>
        <v/>
      </c>
      <c r="AX1427" s="235" t="str">
        <f>IFERROR(VLOOKUP(AJ1427,Lists!$P$2:$Q$182,2,0),"")</f>
        <v/>
      </c>
      <c r="AY1427" s="233" t="str">
        <f>IF(AO1427="UI",VLOOKUP(AM1427,'Convert Internation Units'!$A$2:$D$33,4,FALSE),IF(AM1427="Penethamate hydroiodide",0.63,IF(AM1427="Benzylpenicillin Procaine /
 Benzathine Penicillin",0.61,IF(AM1427="Benzathine Penicillin",0.61,IF(AM1427="Procaine benzylpenicillin",0.61,IF(AM1427=Prodrug!H1424,Prodrug!H1424,Prodrug!H1424))))))</f>
        <v/>
      </c>
      <c r="AZ1427" s="239" t="str">
        <f>IFERROR((((Calculations!S1424*Calculations!G1424)/Calculations!E1424)*'Data Entry'!X1427),"")</f>
        <v/>
      </c>
      <c r="BA1427" s="235" t="str">
        <f>IFERROR(VLOOKUP(AM1427,Lists!$P$2:$Q$182,2,0),"")</f>
        <v/>
      </c>
    </row>
    <row r="1428" spans="1:53" s="5" customFormat="1">
      <c r="A1428" s="6">
        <v>1422</v>
      </c>
      <c r="B1428" s="231"/>
      <c r="C1428" s="7"/>
      <c r="D1428" s="7"/>
      <c r="E1428" s="7"/>
      <c r="F1428" s="67"/>
      <c r="G1428" s="79"/>
      <c r="H1428" s="79"/>
      <c r="I1428" s="75"/>
      <c r="J1428" s="76"/>
      <c r="K1428" s="76"/>
      <c r="L1428" s="76"/>
      <c r="M1428" s="76"/>
      <c r="N1428" s="76"/>
      <c r="O1428" s="76"/>
      <c r="P1428" s="76"/>
      <c r="Q1428" s="76"/>
      <c r="R1428" s="76"/>
      <c r="S1428" s="76"/>
      <c r="T1428" s="76"/>
      <c r="U1428" s="76"/>
      <c r="V1428" s="76"/>
      <c r="W1428" s="80"/>
      <c r="X1428" s="69"/>
      <c r="Y1428" s="25"/>
      <c r="Z1428" s="25"/>
      <c r="AA1428" s="8"/>
      <c r="AB1428" s="28"/>
      <c r="AC1428" s="23"/>
      <c r="AD1428" s="8"/>
      <c r="AE1428" s="8"/>
      <c r="AF1428" s="25"/>
      <c r="AG1428" s="6"/>
      <c r="AH1428" s="23"/>
      <c r="AI1428" s="173"/>
      <c r="AJ1428" s="26"/>
      <c r="AK1428" s="23"/>
      <c r="AL1428" s="25"/>
      <c r="AM1428" s="6"/>
      <c r="AN1428" s="23"/>
      <c r="AO1428" s="247"/>
      <c r="AP1428" s="243" t="str">
        <f>IF(AD1428="UI",VLOOKUP(AB1428,'Convert Internation Units'!$A$2:$D$33,4,FALSE),IF(AB1428="Penethamate hydroiodide",0.63,IF(AB1428="Benzylpenicillin Procaine /
 Benzathine Penicillin",0.61,IF(AB1428="Benzathine Penicillin",0.61,IF(AB1428="Procaine benzylpenicillin",0.61,IF(AB1428=Prodrug!E1425,Prodrug!E1425,Prodrug!E1425))))))</f>
        <v/>
      </c>
      <c r="AQ1428" s="240" t="str">
        <f>IFERROR((((Calculations!C1425*Calculations!G1425)/Calculations!E1425)*'Data Entry'!X1428),"")</f>
        <v/>
      </c>
      <c r="AR1428" s="141" t="str">
        <f>IFERROR(VLOOKUP(AB1428,Lists!$P$2:$Q$182,2,0),"")</f>
        <v/>
      </c>
      <c r="AS1428" s="143" t="str">
        <f>IF(AI1428="UI",VLOOKUP(AG1428,'Convert Internation Units'!$A$2:$D$33,4,FALSE),IF(AG1428="Penethamate hydroiodide",0.63,IF(AG1428="Benzylpenicillin Procaine /
 Benzathine Penicillin",0.61,IF(AG1428="Benzathine Penicillin",0.61,IF(AG1428="Procaine benzylpenicillin",0.61,IF(AG1428=Prodrug!F1425,Prodrug!F1425,Prodrug!F1425))))))</f>
        <v/>
      </c>
      <c r="AT1428" s="240" t="str">
        <f>IFERROR((((Calculations!K1425*Calculations!G1425)/Calculations!E1425)*'Data Entry'!X1428),"")</f>
        <v/>
      </c>
      <c r="AU1428" s="146" t="str">
        <f>IFERROR(VLOOKUP(AG1428,Lists!$P$2:$Q$182,2,0),"")</f>
        <v/>
      </c>
      <c r="AV1428" s="143" t="str">
        <f>IF(AL1428="UI",VLOOKUP(AJ1428,'Convert Internation Units'!$A$2:$D$33,4,FALSE),IF(AJ1428="Penethamate hydroiodide",0.63,IF(AJ1428="Benzylpenicillin Procaine /
 Benzathine Penicillin",0.61,IF(AJ1428="Benzathine Penicillin",0.61,IF(AJ1428="Procaine benzylpenicillin",0.61,IF(AJ1428=Prodrug!G1425,Prodrug!G1425,Prodrug!G1425))))))</f>
        <v/>
      </c>
      <c r="AW1428" s="240" t="str">
        <f>IFERROR((((Calculations!O1425*Calculations!G1425)/Calculations!E1425)*'Data Entry'!X1428),"")</f>
        <v/>
      </c>
      <c r="AX1428" s="146" t="str">
        <f>IFERROR(VLOOKUP(AJ1428,Lists!$P$2:$Q$182,2,0),"")</f>
        <v/>
      </c>
      <c r="AY1428" s="143" t="str">
        <f>IF(AO1428="UI",VLOOKUP(AM1428,'Convert Internation Units'!$A$2:$D$33,4,FALSE),IF(AM1428="Penethamate hydroiodide",0.63,IF(AM1428="Benzylpenicillin Procaine /
 Benzathine Penicillin",0.61,IF(AM1428="Benzathine Penicillin",0.61,IF(AM1428="Procaine benzylpenicillin",0.61,IF(AM1428=Prodrug!H1425,Prodrug!H1425,Prodrug!H1425))))))</f>
        <v/>
      </c>
      <c r="AZ1428" s="240" t="str">
        <f>IFERROR((((Calculations!S1425*Calculations!G1425)/Calculations!E1425)*'Data Entry'!X1428),"")</f>
        <v/>
      </c>
      <c r="BA1428" s="146" t="str">
        <f>IFERROR(VLOOKUP(AM1428,Lists!$P$2:$Q$182,2,0),"")</f>
        <v/>
      </c>
    </row>
    <row r="1429" spans="1:53" s="5" customFormat="1">
      <c r="A1429" s="116">
        <v>1423</v>
      </c>
      <c r="B1429" s="232"/>
      <c r="C1429" s="105"/>
      <c r="D1429" s="105"/>
      <c r="E1429" s="105"/>
      <c r="F1429" s="106"/>
      <c r="G1429" s="107"/>
      <c r="H1429" s="107"/>
      <c r="I1429" s="108"/>
      <c r="J1429" s="110"/>
      <c r="K1429" s="110"/>
      <c r="L1429" s="110"/>
      <c r="M1429" s="110"/>
      <c r="N1429" s="110"/>
      <c r="O1429" s="110"/>
      <c r="P1429" s="110"/>
      <c r="Q1429" s="110"/>
      <c r="R1429" s="110"/>
      <c r="S1429" s="110"/>
      <c r="T1429" s="110"/>
      <c r="U1429" s="110"/>
      <c r="V1429" s="110"/>
      <c r="W1429" s="109"/>
      <c r="X1429" s="111"/>
      <c r="Y1429" s="112"/>
      <c r="Z1429" s="112"/>
      <c r="AA1429" s="113"/>
      <c r="AB1429" s="114"/>
      <c r="AC1429" s="115"/>
      <c r="AD1429" s="113"/>
      <c r="AE1429" s="113"/>
      <c r="AF1429" s="112"/>
      <c r="AG1429" s="116"/>
      <c r="AH1429" s="115"/>
      <c r="AI1429" s="174"/>
      <c r="AJ1429" s="104"/>
      <c r="AK1429" s="115"/>
      <c r="AL1429" s="112"/>
      <c r="AM1429" s="116"/>
      <c r="AN1429" s="115"/>
      <c r="AO1429" s="248"/>
      <c r="AP1429" s="242" t="str">
        <f>IF(AD1429="UI",VLOOKUP(AB1429,'Convert Internation Units'!$A$2:$D$33,4,FALSE),IF(AB1429="Penethamate hydroiodide",0.63,IF(AB1429="Benzylpenicillin Procaine /
 Benzathine Penicillin",0.61,IF(AB1429="Benzathine Penicillin",0.61,IF(AB1429="Procaine benzylpenicillin",0.61,IF(AB1429=Prodrug!E1426,Prodrug!E1426,Prodrug!E1426))))))</f>
        <v/>
      </c>
      <c r="AQ1429" s="239" t="str">
        <f>IFERROR((((Calculations!C1426*Calculations!G1426)/Calculations!E1426)*'Data Entry'!X1429),"")</f>
        <v/>
      </c>
      <c r="AR1429" s="234" t="str">
        <f>IFERROR(VLOOKUP(AB1429,Lists!$P$2:$Q$182,2,0),"")</f>
        <v/>
      </c>
      <c r="AS1429" s="233" t="str">
        <f>IF(AI1429="UI",VLOOKUP(AG1429,'Convert Internation Units'!$A$2:$D$33,4,FALSE),IF(AG1429="Penethamate hydroiodide",0.63,IF(AG1429="Benzylpenicillin Procaine /
 Benzathine Penicillin",0.61,IF(AG1429="Benzathine Penicillin",0.61,IF(AG1429="Procaine benzylpenicillin",0.61,IF(AG1429=Prodrug!F1426,Prodrug!F1426,Prodrug!F1426))))))</f>
        <v/>
      </c>
      <c r="AT1429" s="239" t="str">
        <f>IFERROR((((Calculations!K1426*Calculations!G1426)/Calculations!E1426)*'Data Entry'!X1429),"")</f>
        <v/>
      </c>
      <c r="AU1429" s="235" t="str">
        <f>IFERROR(VLOOKUP(AG1429,Lists!$P$2:$Q$182,2,0),"")</f>
        <v/>
      </c>
      <c r="AV1429" s="233" t="str">
        <f>IF(AL1429="UI",VLOOKUP(AJ1429,'Convert Internation Units'!$A$2:$D$33,4,FALSE),IF(AJ1429="Penethamate hydroiodide",0.63,IF(AJ1429="Benzylpenicillin Procaine /
 Benzathine Penicillin",0.61,IF(AJ1429="Benzathine Penicillin",0.61,IF(AJ1429="Procaine benzylpenicillin",0.61,IF(AJ1429=Prodrug!G1426,Prodrug!G1426,Prodrug!G1426))))))</f>
        <v/>
      </c>
      <c r="AW1429" s="239" t="str">
        <f>IFERROR((((Calculations!O1426*Calculations!G1426)/Calculations!E1426)*'Data Entry'!X1429),"")</f>
        <v/>
      </c>
      <c r="AX1429" s="235" t="str">
        <f>IFERROR(VLOOKUP(AJ1429,Lists!$P$2:$Q$182,2,0),"")</f>
        <v/>
      </c>
      <c r="AY1429" s="233" t="str">
        <f>IF(AO1429="UI",VLOOKUP(AM1429,'Convert Internation Units'!$A$2:$D$33,4,FALSE),IF(AM1429="Penethamate hydroiodide",0.63,IF(AM1429="Benzylpenicillin Procaine /
 Benzathine Penicillin",0.61,IF(AM1429="Benzathine Penicillin",0.61,IF(AM1429="Procaine benzylpenicillin",0.61,IF(AM1429=Prodrug!H1426,Prodrug!H1426,Prodrug!H1426))))))</f>
        <v/>
      </c>
      <c r="AZ1429" s="239" t="str">
        <f>IFERROR((((Calculations!S1426*Calculations!G1426)/Calculations!E1426)*'Data Entry'!X1429),"")</f>
        <v/>
      </c>
      <c r="BA1429" s="235" t="str">
        <f>IFERROR(VLOOKUP(AM1429,Lists!$P$2:$Q$182,2,0),"")</f>
        <v/>
      </c>
    </row>
    <row r="1430" spans="1:53" s="5" customFormat="1">
      <c r="A1430" s="6">
        <v>1424</v>
      </c>
      <c r="B1430" s="231"/>
      <c r="C1430" s="7"/>
      <c r="D1430" s="7"/>
      <c r="E1430" s="7"/>
      <c r="F1430" s="67"/>
      <c r="G1430" s="79"/>
      <c r="H1430" s="79"/>
      <c r="I1430" s="75"/>
      <c r="J1430" s="76"/>
      <c r="K1430" s="76"/>
      <c r="L1430" s="76"/>
      <c r="M1430" s="76"/>
      <c r="N1430" s="76"/>
      <c r="O1430" s="76"/>
      <c r="P1430" s="76"/>
      <c r="Q1430" s="76"/>
      <c r="R1430" s="76"/>
      <c r="S1430" s="76"/>
      <c r="T1430" s="76"/>
      <c r="U1430" s="76"/>
      <c r="V1430" s="76"/>
      <c r="W1430" s="80"/>
      <c r="X1430" s="69"/>
      <c r="Y1430" s="25"/>
      <c r="Z1430" s="25"/>
      <c r="AA1430" s="8"/>
      <c r="AB1430" s="28"/>
      <c r="AC1430" s="23"/>
      <c r="AD1430" s="8"/>
      <c r="AE1430" s="8"/>
      <c r="AF1430" s="25"/>
      <c r="AG1430" s="6"/>
      <c r="AH1430" s="23"/>
      <c r="AI1430" s="173"/>
      <c r="AJ1430" s="26"/>
      <c r="AK1430" s="23"/>
      <c r="AL1430" s="25"/>
      <c r="AM1430" s="6"/>
      <c r="AN1430" s="23"/>
      <c r="AO1430" s="247"/>
      <c r="AP1430" s="243" t="str">
        <f>IF(AD1430="UI",VLOOKUP(AB1430,'Convert Internation Units'!$A$2:$D$33,4,FALSE),IF(AB1430="Penethamate hydroiodide",0.63,IF(AB1430="Benzylpenicillin Procaine /
 Benzathine Penicillin",0.61,IF(AB1430="Benzathine Penicillin",0.61,IF(AB1430="Procaine benzylpenicillin",0.61,IF(AB1430=Prodrug!E1427,Prodrug!E1427,Prodrug!E1427))))))</f>
        <v/>
      </c>
      <c r="AQ1430" s="240" t="str">
        <f>IFERROR((((Calculations!C1427*Calculations!G1427)/Calculations!E1427)*'Data Entry'!X1430),"")</f>
        <v/>
      </c>
      <c r="AR1430" s="141" t="str">
        <f>IFERROR(VLOOKUP(AB1430,Lists!$P$2:$Q$182,2,0),"")</f>
        <v/>
      </c>
      <c r="AS1430" s="143" t="str">
        <f>IF(AI1430="UI",VLOOKUP(AG1430,'Convert Internation Units'!$A$2:$D$33,4,FALSE),IF(AG1430="Penethamate hydroiodide",0.63,IF(AG1430="Benzylpenicillin Procaine /
 Benzathine Penicillin",0.61,IF(AG1430="Benzathine Penicillin",0.61,IF(AG1430="Procaine benzylpenicillin",0.61,IF(AG1430=Prodrug!F1427,Prodrug!F1427,Prodrug!F1427))))))</f>
        <v/>
      </c>
      <c r="AT1430" s="240" t="str">
        <f>IFERROR((((Calculations!K1427*Calculations!G1427)/Calculations!E1427)*'Data Entry'!X1430),"")</f>
        <v/>
      </c>
      <c r="AU1430" s="146" t="str">
        <f>IFERROR(VLOOKUP(AG1430,Lists!$P$2:$Q$182,2,0),"")</f>
        <v/>
      </c>
      <c r="AV1430" s="143" t="str">
        <f>IF(AL1430="UI",VLOOKUP(AJ1430,'Convert Internation Units'!$A$2:$D$33,4,FALSE),IF(AJ1430="Penethamate hydroiodide",0.63,IF(AJ1430="Benzylpenicillin Procaine /
 Benzathine Penicillin",0.61,IF(AJ1430="Benzathine Penicillin",0.61,IF(AJ1430="Procaine benzylpenicillin",0.61,IF(AJ1430=Prodrug!G1427,Prodrug!G1427,Prodrug!G1427))))))</f>
        <v/>
      </c>
      <c r="AW1430" s="240" t="str">
        <f>IFERROR((((Calculations!O1427*Calculations!G1427)/Calculations!E1427)*'Data Entry'!X1430),"")</f>
        <v/>
      </c>
      <c r="AX1430" s="146" t="str">
        <f>IFERROR(VLOOKUP(AJ1430,Lists!$P$2:$Q$182,2,0),"")</f>
        <v/>
      </c>
      <c r="AY1430" s="143" t="str">
        <f>IF(AO1430="UI",VLOOKUP(AM1430,'Convert Internation Units'!$A$2:$D$33,4,FALSE),IF(AM1430="Penethamate hydroiodide",0.63,IF(AM1430="Benzylpenicillin Procaine /
 Benzathine Penicillin",0.61,IF(AM1430="Benzathine Penicillin",0.61,IF(AM1430="Procaine benzylpenicillin",0.61,IF(AM1430=Prodrug!H1427,Prodrug!H1427,Prodrug!H1427))))))</f>
        <v/>
      </c>
      <c r="AZ1430" s="240" t="str">
        <f>IFERROR((((Calculations!S1427*Calculations!G1427)/Calculations!E1427)*'Data Entry'!X1430),"")</f>
        <v/>
      </c>
      <c r="BA1430" s="146" t="str">
        <f>IFERROR(VLOOKUP(AM1430,Lists!$P$2:$Q$182,2,0),"")</f>
        <v/>
      </c>
    </row>
    <row r="1431" spans="1:53" s="5" customFormat="1">
      <c r="A1431" s="116">
        <v>1425</v>
      </c>
      <c r="B1431" s="232"/>
      <c r="C1431" s="105"/>
      <c r="D1431" s="105"/>
      <c r="E1431" s="105"/>
      <c r="F1431" s="106"/>
      <c r="G1431" s="107"/>
      <c r="H1431" s="107"/>
      <c r="I1431" s="108"/>
      <c r="J1431" s="110"/>
      <c r="K1431" s="110"/>
      <c r="L1431" s="110"/>
      <c r="M1431" s="110"/>
      <c r="N1431" s="110"/>
      <c r="O1431" s="110"/>
      <c r="P1431" s="110"/>
      <c r="Q1431" s="110"/>
      <c r="R1431" s="110"/>
      <c r="S1431" s="110"/>
      <c r="T1431" s="110"/>
      <c r="U1431" s="110"/>
      <c r="V1431" s="110"/>
      <c r="W1431" s="109"/>
      <c r="X1431" s="111"/>
      <c r="Y1431" s="112"/>
      <c r="Z1431" s="112"/>
      <c r="AA1431" s="113"/>
      <c r="AB1431" s="114"/>
      <c r="AC1431" s="115"/>
      <c r="AD1431" s="113"/>
      <c r="AE1431" s="113"/>
      <c r="AF1431" s="112"/>
      <c r="AG1431" s="116"/>
      <c r="AH1431" s="115"/>
      <c r="AI1431" s="174"/>
      <c r="AJ1431" s="104"/>
      <c r="AK1431" s="115"/>
      <c r="AL1431" s="112"/>
      <c r="AM1431" s="116"/>
      <c r="AN1431" s="115"/>
      <c r="AO1431" s="248"/>
      <c r="AP1431" s="242" t="str">
        <f>IF(AD1431="UI",VLOOKUP(AB1431,'Convert Internation Units'!$A$2:$D$33,4,FALSE),IF(AB1431="Penethamate hydroiodide",0.63,IF(AB1431="Benzylpenicillin Procaine /
 Benzathine Penicillin",0.61,IF(AB1431="Benzathine Penicillin",0.61,IF(AB1431="Procaine benzylpenicillin",0.61,IF(AB1431=Prodrug!E1428,Prodrug!E1428,Prodrug!E1428))))))</f>
        <v/>
      </c>
      <c r="AQ1431" s="239" t="str">
        <f>IFERROR((((Calculations!C1428*Calculations!G1428)/Calculations!E1428)*'Data Entry'!X1431),"")</f>
        <v/>
      </c>
      <c r="AR1431" s="234" t="str">
        <f>IFERROR(VLOOKUP(AB1431,Lists!$P$2:$Q$182,2,0),"")</f>
        <v/>
      </c>
      <c r="AS1431" s="233" t="str">
        <f>IF(AI1431="UI",VLOOKUP(AG1431,'Convert Internation Units'!$A$2:$D$33,4,FALSE),IF(AG1431="Penethamate hydroiodide",0.63,IF(AG1431="Benzylpenicillin Procaine /
 Benzathine Penicillin",0.61,IF(AG1431="Benzathine Penicillin",0.61,IF(AG1431="Procaine benzylpenicillin",0.61,IF(AG1431=Prodrug!F1428,Prodrug!F1428,Prodrug!F1428))))))</f>
        <v/>
      </c>
      <c r="AT1431" s="239" t="str">
        <f>IFERROR((((Calculations!K1428*Calculations!G1428)/Calculations!E1428)*'Data Entry'!X1431),"")</f>
        <v/>
      </c>
      <c r="AU1431" s="235" t="str">
        <f>IFERROR(VLOOKUP(AG1431,Lists!$P$2:$Q$182,2,0),"")</f>
        <v/>
      </c>
      <c r="AV1431" s="233" t="str">
        <f>IF(AL1431="UI",VLOOKUP(AJ1431,'Convert Internation Units'!$A$2:$D$33,4,FALSE),IF(AJ1431="Penethamate hydroiodide",0.63,IF(AJ1431="Benzylpenicillin Procaine /
 Benzathine Penicillin",0.61,IF(AJ1431="Benzathine Penicillin",0.61,IF(AJ1431="Procaine benzylpenicillin",0.61,IF(AJ1431=Prodrug!G1428,Prodrug!G1428,Prodrug!G1428))))))</f>
        <v/>
      </c>
      <c r="AW1431" s="239" t="str">
        <f>IFERROR((((Calculations!O1428*Calculations!G1428)/Calculations!E1428)*'Data Entry'!X1431),"")</f>
        <v/>
      </c>
      <c r="AX1431" s="235" t="str">
        <f>IFERROR(VLOOKUP(AJ1431,Lists!$P$2:$Q$182,2,0),"")</f>
        <v/>
      </c>
      <c r="AY1431" s="233" t="str">
        <f>IF(AO1431="UI",VLOOKUP(AM1431,'Convert Internation Units'!$A$2:$D$33,4,FALSE),IF(AM1431="Penethamate hydroiodide",0.63,IF(AM1431="Benzylpenicillin Procaine /
 Benzathine Penicillin",0.61,IF(AM1431="Benzathine Penicillin",0.61,IF(AM1431="Procaine benzylpenicillin",0.61,IF(AM1431=Prodrug!H1428,Prodrug!H1428,Prodrug!H1428))))))</f>
        <v/>
      </c>
      <c r="AZ1431" s="239" t="str">
        <f>IFERROR((((Calculations!S1428*Calculations!G1428)/Calculations!E1428)*'Data Entry'!X1431),"")</f>
        <v/>
      </c>
      <c r="BA1431" s="235" t="str">
        <f>IFERROR(VLOOKUP(AM1431,Lists!$P$2:$Q$182,2,0),"")</f>
        <v/>
      </c>
    </row>
    <row r="1432" spans="1:53" s="5" customFormat="1">
      <c r="A1432" s="6">
        <v>1426</v>
      </c>
      <c r="B1432" s="231"/>
      <c r="C1432" s="7"/>
      <c r="D1432" s="7"/>
      <c r="E1432" s="7"/>
      <c r="F1432" s="67"/>
      <c r="G1432" s="79"/>
      <c r="H1432" s="79"/>
      <c r="I1432" s="75"/>
      <c r="J1432" s="76"/>
      <c r="K1432" s="76"/>
      <c r="L1432" s="76"/>
      <c r="M1432" s="76"/>
      <c r="N1432" s="76"/>
      <c r="O1432" s="76"/>
      <c r="P1432" s="76"/>
      <c r="Q1432" s="76"/>
      <c r="R1432" s="76"/>
      <c r="S1432" s="76"/>
      <c r="T1432" s="76"/>
      <c r="U1432" s="76"/>
      <c r="V1432" s="76"/>
      <c r="W1432" s="80"/>
      <c r="X1432" s="69"/>
      <c r="Y1432" s="25"/>
      <c r="Z1432" s="25"/>
      <c r="AA1432" s="8"/>
      <c r="AB1432" s="28"/>
      <c r="AC1432" s="23"/>
      <c r="AD1432" s="8"/>
      <c r="AE1432" s="8"/>
      <c r="AF1432" s="25"/>
      <c r="AG1432" s="6"/>
      <c r="AH1432" s="23"/>
      <c r="AI1432" s="173"/>
      <c r="AJ1432" s="26"/>
      <c r="AK1432" s="23"/>
      <c r="AL1432" s="25"/>
      <c r="AM1432" s="6"/>
      <c r="AN1432" s="23"/>
      <c r="AO1432" s="247"/>
      <c r="AP1432" s="243" t="str">
        <f>IF(AD1432="UI",VLOOKUP(AB1432,'Convert Internation Units'!$A$2:$D$33,4,FALSE),IF(AB1432="Penethamate hydroiodide",0.63,IF(AB1432="Benzylpenicillin Procaine /
 Benzathine Penicillin",0.61,IF(AB1432="Benzathine Penicillin",0.61,IF(AB1432="Procaine benzylpenicillin",0.61,IF(AB1432=Prodrug!E1429,Prodrug!E1429,Prodrug!E1429))))))</f>
        <v/>
      </c>
      <c r="AQ1432" s="240" t="str">
        <f>IFERROR((((Calculations!C1429*Calculations!G1429)/Calculations!E1429)*'Data Entry'!X1432),"")</f>
        <v/>
      </c>
      <c r="AR1432" s="141" t="str">
        <f>IFERROR(VLOOKUP(AB1432,Lists!$P$2:$Q$182,2,0),"")</f>
        <v/>
      </c>
      <c r="AS1432" s="143" t="str">
        <f>IF(AI1432="UI",VLOOKUP(AG1432,'Convert Internation Units'!$A$2:$D$33,4,FALSE),IF(AG1432="Penethamate hydroiodide",0.63,IF(AG1432="Benzylpenicillin Procaine /
 Benzathine Penicillin",0.61,IF(AG1432="Benzathine Penicillin",0.61,IF(AG1432="Procaine benzylpenicillin",0.61,IF(AG1432=Prodrug!F1429,Prodrug!F1429,Prodrug!F1429))))))</f>
        <v/>
      </c>
      <c r="AT1432" s="240" t="str">
        <f>IFERROR((((Calculations!K1429*Calculations!G1429)/Calculations!E1429)*'Data Entry'!X1432),"")</f>
        <v/>
      </c>
      <c r="AU1432" s="146" t="str">
        <f>IFERROR(VLOOKUP(AG1432,Lists!$P$2:$Q$182,2,0),"")</f>
        <v/>
      </c>
      <c r="AV1432" s="143" t="str">
        <f>IF(AL1432="UI",VLOOKUP(AJ1432,'Convert Internation Units'!$A$2:$D$33,4,FALSE),IF(AJ1432="Penethamate hydroiodide",0.63,IF(AJ1432="Benzylpenicillin Procaine /
 Benzathine Penicillin",0.61,IF(AJ1432="Benzathine Penicillin",0.61,IF(AJ1432="Procaine benzylpenicillin",0.61,IF(AJ1432=Prodrug!G1429,Prodrug!G1429,Prodrug!G1429))))))</f>
        <v/>
      </c>
      <c r="AW1432" s="240" t="str">
        <f>IFERROR((((Calculations!O1429*Calculations!G1429)/Calculations!E1429)*'Data Entry'!X1432),"")</f>
        <v/>
      </c>
      <c r="AX1432" s="146" t="str">
        <f>IFERROR(VLOOKUP(AJ1432,Lists!$P$2:$Q$182,2,0),"")</f>
        <v/>
      </c>
      <c r="AY1432" s="143" t="str">
        <f>IF(AO1432="UI",VLOOKUP(AM1432,'Convert Internation Units'!$A$2:$D$33,4,FALSE),IF(AM1432="Penethamate hydroiodide",0.63,IF(AM1432="Benzylpenicillin Procaine /
 Benzathine Penicillin",0.61,IF(AM1432="Benzathine Penicillin",0.61,IF(AM1432="Procaine benzylpenicillin",0.61,IF(AM1432=Prodrug!H1429,Prodrug!H1429,Prodrug!H1429))))))</f>
        <v/>
      </c>
      <c r="AZ1432" s="240" t="str">
        <f>IFERROR((((Calculations!S1429*Calculations!G1429)/Calculations!E1429)*'Data Entry'!X1432),"")</f>
        <v/>
      </c>
      <c r="BA1432" s="146" t="str">
        <f>IFERROR(VLOOKUP(AM1432,Lists!$P$2:$Q$182,2,0),"")</f>
        <v/>
      </c>
    </row>
    <row r="1433" spans="1:53" s="5" customFormat="1">
      <c r="A1433" s="116">
        <v>1427</v>
      </c>
      <c r="B1433" s="232"/>
      <c r="C1433" s="105"/>
      <c r="D1433" s="105"/>
      <c r="E1433" s="105"/>
      <c r="F1433" s="106"/>
      <c r="G1433" s="107"/>
      <c r="H1433" s="107"/>
      <c r="I1433" s="108"/>
      <c r="J1433" s="110"/>
      <c r="K1433" s="110"/>
      <c r="L1433" s="110"/>
      <c r="M1433" s="110"/>
      <c r="N1433" s="110"/>
      <c r="O1433" s="110"/>
      <c r="P1433" s="110"/>
      <c r="Q1433" s="110"/>
      <c r="R1433" s="110"/>
      <c r="S1433" s="110"/>
      <c r="T1433" s="110"/>
      <c r="U1433" s="110"/>
      <c r="V1433" s="110"/>
      <c r="W1433" s="109"/>
      <c r="X1433" s="111"/>
      <c r="Y1433" s="112"/>
      <c r="Z1433" s="112"/>
      <c r="AA1433" s="113"/>
      <c r="AB1433" s="114"/>
      <c r="AC1433" s="115"/>
      <c r="AD1433" s="113"/>
      <c r="AE1433" s="113"/>
      <c r="AF1433" s="112"/>
      <c r="AG1433" s="116"/>
      <c r="AH1433" s="115"/>
      <c r="AI1433" s="174"/>
      <c r="AJ1433" s="104"/>
      <c r="AK1433" s="115"/>
      <c r="AL1433" s="112"/>
      <c r="AM1433" s="116"/>
      <c r="AN1433" s="115"/>
      <c r="AO1433" s="248"/>
      <c r="AP1433" s="242" t="str">
        <f>IF(AD1433="UI",VLOOKUP(AB1433,'Convert Internation Units'!$A$2:$D$33,4,FALSE),IF(AB1433="Penethamate hydroiodide",0.63,IF(AB1433="Benzylpenicillin Procaine /
 Benzathine Penicillin",0.61,IF(AB1433="Benzathine Penicillin",0.61,IF(AB1433="Procaine benzylpenicillin",0.61,IF(AB1433=Prodrug!E1430,Prodrug!E1430,Prodrug!E1430))))))</f>
        <v/>
      </c>
      <c r="AQ1433" s="239" t="str">
        <f>IFERROR((((Calculations!C1430*Calculations!G1430)/Calculations!E1430)*'Data Entry'!X1433),"")</f>
        <v/>
      </c>
      <c r="AR1433" s="234" t="str">
        <f>IFERROR(VLOOKUP(AB1433,Lists!$P$2:$Q$182,2,0),"")</f>
        <v/>
      </c>
      <c r="AS1433" s="233" t="str">
        <f>IF(AI1433="UI",VLOOKUP(AG1433,'Convert Internation Units'!$A$2:$D$33,4,FALSE),IF(AG1433="Penethamate hydroiodide",0.63,IF(AG1433="Benzylpenicillin Procaine /
 Benzathine Penicillin",0.61,IF(AG1433="Benzathine Penicillin",0.61,IF(AG1433="Procaine benzylpenicillin",0.61,IF(AG1433=Prodrug!F1430,Prodrug!F1430,Prodrug!F1430))))))</f>
        <v/>
      </c>
      <c r="AT1433" s="239" t="str">
        <f>IFERROR((((Calculations!K1430*Calculations!G1430)/Calculations!E1430)*'Data Entry'!X1433),"")</f>
        <v/>
      </c>
      <c r="AU1433" s="235" t="str">
        <f>IFERROR(VLOOKUP(AG1433,Lists!$P$2:$Q$182,2,0),"")</f>
        <v/>
      </c>
      <c r="AV1433" s="233" t="str">
        <f>IF(AL1433="UI",VLOOKUP(AJ1433,'Convert Internation Units'!$A$2:$D$33,4,FALSE),IF(AJ1433="Penethamate hydroiodide",0.63,IF(AJ1433="Benzylpenicillin Procaine /
 Benzathine Penicillin",0.61,IF(AJ1433="Benzathine Penicillin",0.61,IF(AJ1433="Procaine benzylpenicillin",0.61,IF(AJ1433=Prodrug!G1430,Prodrug!G1430,Prodrug!G1430))))))</f>
        <v/>
      </c>
      <c r="AW1433" s="239" t="str">
        <f>IFERROR((((Calculations!O1430*Calculations!G1430)/Calculations!E1430)*'Data Entry'!X1433),"")</f>
        <v/>
      </c>
      <c r="AX1433" s="235" t="str">
        <f>IFERROR(VLOOKUP(AJ1433,Lists!$P$2:$Q$182,2,0),"")</f>
        <v/>
      </c>
      <c r="AY1433" s="233" t="str">
        <f>IF(AO1433="UI",VLOOKUP(AM1433,'Convert Internation Units'!$A$2:$D$33,4,FALSE),IF(AM1433="Penethamate hydroiodide",0.63,IF(AM1433="Benzylpenicillin Procaine /
 Benzathine Penicillin",0.61,IF(AM1433="Benzathine Penicillin",0.61,IF(AM1433="Procaine benzylpenicillin",0.61,IF(AM1433=Prodrug!H1430,Prodrug!H1430,Prodrug!H1430))))))</f>
        <v/>
      </c>
      <c r="AZ1433" s="239" t="str">
        <f>IFERROR((((Calculations!S1430*Calculations!G1430)/Calculations!E1430)*'Data Entry'!X1433),"")</f>
        <v/>
      </c>
      <c r="BA1433" s="235" t="str">
        <f>IFERROR(VLOOKUP(AM1433,Lists!$P$2:$Q$182,2,0),"")</f>
        <v/>
      </c>
    </row>
    <row r="1434" spans="1:53" s="5" customFormat="1">
      <c r="A1434" s="6">
        <v>1428</v>
      </c>
      <c r="B1434" s="231"/>
      <c r="C1434" s="7"/>
      <c r="D1434" s="7"/>
      <c r="E1434" s="7"/>
      <c r="F1434" s="67"/>
      <c r="G1434" s="79"/>
      <c r="H1434" s="79"/>
      <c r="I1434" s="75"/>
      <c r="J1434" s="76"/>
      <c r="K1434" s="76"/>
      <c r="L1434" s="76"/>
      <c r="M1434" s="76"/>
      <c r="N1434" s="76"/>
      <c r="O1434" s="76"/>
      <c r="P1434" s="76"/>
      <c r="Q1434" s="76"/>
      <c r="R1434" s="76"/>
      <c r="S1434" s="76"/>
      <c r="T1434" s="76"/>
      <c r="U1434" s="76"/>
      <c r="V1434" s="76"/>
      <c r="W1434" s="80"/>
      <c r="X1434" s="69"/>
      <c r="Y1434" s="25"/>
      <c r="Z1434" s="25"/>
      <c r="AA1434" s="8"/>
      <c r="AB1434" s="28"/>
      <c r="AC1434" s="23"/>
      <c r="AD1434" s="8"/>
      <c r="AE1434" s="8"/>
      <c r="AF1434" s="25"/>
      <c r="AG1434" s="6"/>
      <c r="AH1434" s="23"/>
      <c r="AI1434" s="173"/>
      <c r="AJ1434" s="26"/>
      <c r="AK1434" s="23"/>
      <c r="AL1434" s="25"/>
      <c r="AM1434" s="6"/>
      <c r="AN1434" s="23"/>
      <c r="AO1434" s="247"/>
      <c r="AP1434" s="243" t="str">
        <f>IF(AD1434="UI",VLOOKUP(AB1434,'Convert Internation Units'!$A$2:$D$33,4,FALSE),IF(AB1434="Penethamate hydroiodide",0.63,IF(AB1434="Benzylpenicillin Procaine /
 Benzathine Penicillin",0.61,IF(AB1434="Benzathine Penicillin",0.61,IF(AB1434="Procaine benzylpenicillin",0.61,IF(AB1434=Prodrug!E1431,Prodrug!E1431,Prodrug!E1431))))))</f>
        <v/>
      </c>
      <c r="AQ1434" s="240" t="str">
        <f>IFERROR((((Calculations!C1431*Calculations!G1431)/Calculations!E1431)*'Data Entry'!X1434),"")</f>
        <v/>
      </c>
      <c r="AR1434" s="141" t="str">
        <f>IFERROR(VLOOKUP(AB1434,Lists!$P$2:$Q$182,2,0),"")</f>
        <v/>
      </c>
      <c r="AS1434" s="143" t="str">
        <f>IF(AI1434="UI",VLOOKUP(AG1434,'Convert Internation Units'!$A$2:$D$33,4,FALSE),IF(AG1434="Penethamate hydroiodide",0.63,IF(AG1434="Benzylpenicillin Procaine /
 Benzathine Penicillin",0.61,IF(AG1434="Benzathine Penicillin",0.61,IF(AG1434="Procaine benzylpenicillin",0.61,IF(AG1434=Prodrug!F1431,Prodrug!F1431,Prodrug!F1431))))))</f>
        <v/>
      </c>
      <c r="AT1434" s="240" t="str">
        <f>IFERROR((((Calculations!K1431*Calculations!G1431)/Calculations!E1431)*'Data Entry'!X1434),"")</f>
        <v/>
      </c>
      <c r="AU1434" s="146" t="str">
        <f>IFERROR(VLOOKUP(AG1434,Lists!$P$2:$Q$182,2,0),"")</f>
        <v/>
      </c>
      <c r="AV1434" s="143" t="str">
        <f>IF(AL1434="UI",VLOOKUP(AJ1434,'Convert Internation Units'!$A$2:$D$33,4,FALSE),IF(AJ1434="Penethamate hydroiodide",0.63,IF(AJ1434="Benzylpenicillin Procaine /
 Benzathine Penicillin",0.61,IF(AJ1434="Benzathine Penicillin",0.61,IF(AJ1434="Procaine benzylpenicillin",0.61,IF(AJ1434=Prodrug!G1431,Prodrug!G1431,Prodrug!G1431))))))</f>
        <v/>
      </c>
      <c r="AW1434" s="240" t="str">
        <f>IFERROR((((Calculations!O1431*Calculations!G1431)/Calculations!E1431)*'Data Entry'!X1434),"")</f>
        <v/>
      </c>
      <c r="AX1434" s="146" t="str">
        <f>IFERROR(VLOOKUP(AJ1434,Lists!$P$2:$Q$182,2,0),"")</f>
        <v/>
      </c>
      <c r="AY1434" s="143" t="str">
        <f>IF(AO1434="UI",VLOOKUP(AM1434,'Convert Internation Units'!$A$2:$D$33,4,FALSE),IF(AM1434="Penethamate hydroiodide",0.63,IF(AM1434="Benzylpenicillin Procaine /
 Benzathine Penicillin",0.61,IF(AM1434="Benzathine Penicillin",0.61,IF(AM1434="Procaine benzylpenicillin",0.61,IF(AM1434=Prodrug!H1431,Prodrug!H1431,Prodrug!H1431))))))</f>
        <v/>
      </c>
      <c r="AZ1434" s="240" t="str">
        <f>IFERROR((((Calculations!S1431*Calculations!G1431)/Calculations!E1431)*'Data Entry'!X1434),"")</f>
        <v/>
      </c>
      <c r="BA1434" s="146" t="str">
        <f>IFERROR(VLOOKUP(AM1434,Lists!$P$2:$Q$182,2,0),"")</f>
        <v/>
      </c>
    </row>
    <row r="1435" spans="1:53" s="5" customFormat="1">
      <c r="A1435" s="116">
        <v>1429</v>
      </c>
      <c r="B1435" s="232"/>
      <c r="C1435" s="105"/>
      <c r="D1435" s="105"/>
      <c r="E1435" s="105"/>
      <c r="F1435" s="106"/>
      <c r="G1435" s="107"/>
      <c r="H1435" s="107"/>
      <c r="I1435" s="108"/>
      <c r="J1435" s="110"/>
      <c r="K1435" s="110"/>
      <c r="L1435" s="110"/>
      <c r="M1435" s="110"/>
      <c r="N1435" s="110"/>
      <c r="O1435" s="110"/>
      <c r="P1435" s="110"/>
      <c r="Q1435" s="110"/>
      <c r="R1435" s="110"/>
      <c r="S1435" s="110"/>
      <c r="T1435" s="110"/>
      <c r="U1435" s="110"/>
      <c r="V1435" s="110"/>
      <c r="W1435" s="109"/>
      <c r="X1435" s="111"/>
      <c r="Y1435" s="112"/>
      <c r="Z1435" s="112"/>
      <c r="AA1435" s="113"/>
      <c r="AB1435" s="114"/>
      <c r="AC1435" s="115"/>
      <c r="AD1435" s="113"/>
      <c r="AE1435" s="113"/>
      <c r="AF1435" s="112"/>
      <c r="AG1435" s="116"/>
      <c r="AH1435" s="115"/>
      <c r="AI1435" s="174"/>
      <c r="AJ1435" s="104"/>
      <c r="AK1435" s="115"/>
      <c r="AL1435" s="112"/>
      <c r="AM1435" s="116"/>
      <c r="AN1435" s="115"/>
      <c r="AO1435" s="248"/>
      <c r="AP1435" s="242" t="str">
        <f>IF(AD1435="UI",VLOOKUP(AB1435,'Convert Internation Units'!$A$2:$D$33,4,FALSE),IF(AB1435="Penethamate hydroiodide",0.63,IF(AB1435="Benzylpenicillin Procaine /
 Benzathine Penicillin",0.61,IF(AB1435="Benzathine Penicillin",0.61,IF(AB1435="Procaine benzylpenicillin",0.61,IF(AB1435=Prodrug!E1432,Prodrug!E1432,Prodrug!E1432))))))</f>
        <v/>
      </c>
      <c r="AQ1435" s="239" t="str">
        <f>IFERROR((((Calculations!C1432*Calculations!G1432)/Calculations!E1432)*'Data Entry'!X1435),"")</f>
        <v/>
      </c>
      <c r="AR1435" s="234" t="str">
        <f>IFERROR(VLOOKUP(AB1435,Lists!$P$2:$Q$182,2,0),"")</f>
        <v/>
      </c>
      <c r="AS1435" s="233" t="str">
        <f>IF(AI1435="UI",VLOOKUP(AG1435,'Convert Internation Units'!$A$2:$D$33,4,FALSE),IF(AG1435="Penethamate hydroiodide",0.63,IF(AG1435="Benzylpenicillin Procaine /
 Benzathine Penicillin",0.61,IF(AG1435="Benzathine Penicillin",0.61,IF(AG1435="Procaine benzylpenicillin",0.61,IF(AG1435=Prodrug!F1432,Prodrug!F1432,Prodrug!F1432))))))</f>
        <v/>
      </c>
      <c r="AT1435" s="239" t="str">
        <f>IFERROR((((Calculations!K1432*Calculations!G1432)/Calculations!E1432)*'Data Entry'!X1435),"")</f>
        <v/>
      </c>
      <c r="AU1435" s="235" t="str">
        <f>IFERROR(VLOOKUP(AG1435,Lists!$P$2:$Q$182,2,0),"")</f>
        <v/>
      </c>
      <c r="AV1435" s="233" t="str">
        <f>IF(AL1435="UI",VLOOKUP(AJ1435,'Convert Internation Units'!$A$2:$D$33,4,FALSE),IF(AJ1435="Penethamate hydroiodide",0.63,IF(AJ1435="Benzylpenicillin Procaine /
 Benzathine Penicillin",0.61,IF(AJ1435="Benzathine Penicillin",0.61,IF(AJ1435="Procaine benzylpenicillin",0.61,IF(AJ1435=Prodrug!G1432,Prodrug!G1432,Prodrug!G1432))))))</f>
        <v/>
      </c>
      <c r="AW1435" s="239" t="str">
        <f>IFERROR((((Calculations!O1432*Calculations!G1432)/Calculations!E1432)*'Data Entry'!X1435),"")</f>
        <v/>
      </c>
      <c r="AX1435" s="235" t="str">
        <f>IFERROR(VLOOKUP(AJ1435,Lists!$P$2:$Q$182,2,0),"")</f>
        <v/>
      </c>
      <c r="AY1435" s="233" t="str">
        <f>IF(AO1435="UI",VLOOKUP(AM1435,'Convert Internation Units'!$A$2:$D$33,4,FALSE),IF(AM1435="Penethamate hydroiodide",0.63,IF(AM1435="Benzylpenicillin Procaine /
 Benzathine Penicillin",0.61,IF(AM1435="Benzathine Penicillin",0.61,IF(AM1435="Procaine benzylpenicillin",0.61,IF(AM1435=Prodrug!H1432,Prodrug!H1432,Prodrug!H1432))))))</f>
        <v/>
      </c>
      <c r="AZ1435" s="239" t="str">
        <f>IFERROR((((Calculations!S1432*Calculations!G1432)/Calculations!E1432)*'Data Entry'!X1435),"")</f>
        <v/>
      </c>
      <c r="BA1435" s="235" t="str">
        <f>IFERROR(VLOOKUP(AM1435,Lists!$P$2:$Q$182,2,0),"")</f>
        <v/>
      </c>
    </row>
    <row r="1436" spans="1:53" s="5" customFormat="1">
      <c r="A1436" s="6">
        <v>1430</v>
      </c>
      <c r="B1436" s="231"/>
      <c r="C1436" s="7"/>
      <c r="D1436" s="7"/>
      <c r="E1436" s="7"/>
      <c r="F1436" s="67"/>
      <c r="G1436" s="79"/>
      <c r="H1436" s="79"/>
      <c r="I1436" s="75"/>
      <c r="J1436" s="76"/>
      <c r="K1436" s="76"/>
      <c r="L1436" s="76"/>
      <c r="M1436" s="76"/>
      <c r="N1436" s="76"/>
      <c r="O1436" s="76"/>
      <c r="P1436" s="76"/>
      <c r="Q1436" s="76"/>
      <c r="R1436" s="76"/>
      <c r="S1436" s="76"/>
      <c r="T1436" s="76"/>
      <c r="U1436" s="76"/>
      <c r="V1436" s="76"/>
      <c r="W1436" s="80"/>
      <c r="X1436" s="69"/>
      <c r="Y1436" s="25"/>
      <c r="Z1436" s="25"/>
      <c r="AA1436" s="8"/>
      <c r="AB1436" s="28"/>
      <c r="AC1436" s="23"/>
      <c r="AD1436" s="8"/>
      <c r="AE1436" s="8"/>
      <c r="AF1436" s="25"/>
      <c r="AG1436" s="6"/>
      <c r="AH1436" s="23"/>
      <c r="AI1436" s="173"/>
      <c r="AJ1436" s="26"/>
      <c r="AK1436" s="23"/>
      <c r="AL1436" s="25"/>
      <c r="AM1436" s="6"/>
      <c r="AN1436" s="23"/>
      <c r="AO1436" s="247"/>
      <c r="AP1436" s="243" t="str">
        <f>IF(AD1436="UI",VLOOKUP(AB1436,'Convert Internation Units'!$A$2:$D$33,4,FALSE),IF(AB1436="Penethamate hydroiodide",0.63,IF(AB1436="Benzylpenicillin Procaine /
 Benzathine Penicillin",0.61,IF(AB1436="Benzathine Penicillin",0.61,IF(AB1436="Procaine benzylpenicillin",0.61,IF(AB1436=Prodrug!E1433,Prodrug!E1433,Prodrug!E1433))))))</f>
        <v/>
      </c>
      <c r="AQ1436" s="240" t="str">
        <f>IFERROR((((Calculations!C1433*Calculations!G1433)/Calculations!E1433)*'Data Entry'!X1436),"")</f>
        <v/>
      </c>
      <c r="AR1436" s="141" t="str">
        <f>IFERROR(VLOOKUP(AB1436,Lists!$P$2:$Q$182,2,0),"")</f>
        <v/>
      </c>
      <c r="AS1436" s="143" t="str">
        <f>IF(AI1436="UI",VLOOKUP(AG1436,'Convert Internation Units'!$A$2:$D$33,4,FALSE),IF(AG1436="Penethamate hydroiodide",0.63,IF(AG1436="Benzylpenicillin Procaine /
 Benzathine Penicillin",0.61,IF(AG1436="Benzathine Penicillin",0.61,IF(AG1436="Procaine benzylpenicillin",0.61,IF(AG1436=Prodrug!F1433,Prodrug!F1433,Prodrug!F1433))))))</f>
        <v/>
      </c>
      <c r="AT1436" s="240" t="str">
        <f>IFERROR((((Calculations!K1433*Calculations!G1433)/Calculations!E1433)*'Data Entry'!X1436),"")</f>
        <v/>
      </c>
      <c r="AU1436" s="146" t="str">
        <f>IFERROR(VLOOKUP(AG1436,Lists!$P$2:$Q$182,2,0),"")</f>
        <v/>
      </c>
      <c r="AV1436" s="143" t="str">
        <f>IF(AL1436="UI",VLOOKUP(AJ1436,'Convert Internation Units'!$A$2:$D$33,4,FALSE),IF(AJ1436="Penethamate hydroiodide",0.63,IF(AJ1436="Benzylpenicillin Procaine /
 Benzathine Penicillin",0.61,IF(AJ1436="Benzathine Penicillin",0.61,IF(AJ1436="Procaine benzylpenicillin",0.61,IF(AJ1436=Prodrug!G1433,Prodrug!G1433,Prodrug!G1433))))))</f>
        <v/>
      </c>
      <c r="AW1436" s="240" t="str">
        <f>IFERROR((((Calculations!O1433*Calculations!G1433)/Calculations!E1433)*'Data Entry'!X1436),"")</f>
        <v/>
      </c>
      <c r="AX1436" s="146" t="str">
        <f>IFERROR(VLOOKUP(AJ1436,Lists!$P$2:$Q$182,2,0),"")</f>
        <v/>
      </c>
      <c r="AY1436" s="143" t="str">
        <f>IF(AO1436="UI",VLOOKUP(AM1436,'Convert Internation Units'!$A$2:$D$33,4,FALSE),IF(AM1436="Penethamate hydroiodide",0.63,IF(AM1436="Benzylpenicillin Procaine /
 Benzathine Penicillin",0.61,IF(AM1436="Benzathine Penicillin",0.61,IF(AM1436="Procaine benzylpenicillin",0.61,IF(AM1436=Prodrug!H1433,Prodrug!H1433,Prodrug!H1433))))))</f>
        <v/>
      </c>
      <c r="AZ1436" s="240" t="str">
        <f>IFERROR((((Calculations!S1433*Calculations!G1433)/Calculations!E1433)*'Data Entry'!X1436),"")</f>
        <v/>
      </c>
      <c r="BA1436" s="146" t="str">
        <f>IFERROR(VLOOKUP(AM1436,Lists!$P$2:$Q$182,2,0),"")</f>
        <v/>
      </c>
    </row>
    <row r="1437" spans="1:53" s="5" customFormat="1">
      <c r="A1437" s="116">
        <v>1431</v>
      </c>
      <c r="B1437" s="232"/>
      <c r="C1437" s="105"/>
      <c r="D1437" s="105"/>
      <c r="E1437" s="105"/>
      <c r="F1437" s="106"/>
      <c r="G1437" s="107"/>
      <c r="H1437" s="107"/>
      <c r="I1437" s="108"/>
      <c r="J1437" s="110"/>
      <c r="K1437" s="110"/>
      <c r="L1437" s="110"/>
      <c r="M1437" s="110"/>
      <c r="N1437" s="110"/>
      <c r="O1437" s="110"/>
      <c r="P1437" s="110"/>
      <c r="Q1437" s="110"/>
      <c r="R1437" s="110"/>
      <c r="S1437" s="110"/>
      <c r="T1437" s="110"/>
      <c r="U1437" s="110"/>
      <c r="V1437" s="110"/>
      <c r="W1437" s="109"/>
      <c r="X1437" s="111"/>
      <c r="Y1437" s="112"/>
      <c r="Z1437" s="112"/>
      <c r="AA1437" s="113"/>
      <c r="AB1437" s="114"/>
      <c r="AC1437" s="115"/>
      <c r="AD1437" s="113"/>
      <c r="AE1437" s="113"/>
      <c r="AF1437" s="112"/>
      <c r="AG1437" s="116"/>
      <c r="AH1437" s="115"/>
      <c r="AI1437" s="174"/>
      <c r="AJ1437" s="104"/>
      <c r="AK1437" s="115"/>
      <c r="AL1437" s="112"/>
      <c r="AM1437" s="116"/>
      <c r="AN1437" s="115"/>
      <c r="AO1437" s="248"/>
      <c r="AP1437" s="242" t="str">
        <f>IF(AD1437="UI",VLOOKUP(AB1437,'Convert Internation Units'!$A$2:$D$33,4,FALSE),IF(AB1437="Penethamate hydroiodide",0.63,IF(AB1437="Benzylpenicillin Procaine /
 Benzathine Penicillin",0.61,IF(AB1437="Benzathine Penicillin",0.61,IF(AB1437="Procaine benzylpenicillin",0.61,IF(AB1437=Prodrug!E1434,Prodrug!E1434,Prodrug!E1434))))))</f>
        <v/>
      </c>
      <c r="AQ1437" s="239" t="str">
        <f>IFERROR((((Calculations!C1434*Calculations!G1434)/Calculations!E1434)*'Data Entry'!X1437),"")</f>
        <v/>
      </c>
      <c r="AR1437" s="234" t="str">
        <f>IFERROR(VLOOKUP(AB1437,Lists!$P$2:$Q$182,2,0),"")</f>
        <v/>
      </c>
      <c r="AS1437" s="233" t="str">
        <f>IF(AI1437="UI",VLOOKUP(AG1437,'Convert Internation Units'!$A$2:$D$33,4,FALSE),IF(AG1437="Penethamate hydroiodide",0.63,IF(AG1437="Benzylpenicillin Procaine /
 Benzathine Penicillin",0.61,IF(AG1437="Benzathine Penicillin",0.61,IF(AG1437="Procaine benzylpenicillin",0.61,IF(AG1437=Prodrug!F1434,Prodrug!F1434,Prodrug!F1434))))))</f>
        <v/>
      </c>
      <c r="AT1437" s="239" t="str">
        <f>IFERROR((((Calculations!K1434*Calculations!G1434)/Calculations!E1434)*'Data Entry'!X1437),"")</f>
        <v/>
      </c>
      <c r="AU1437" s="235" t="str">
        <f>IFERROR(VLOOKUP(AG1437,Lists!$P$2:$Q$182,2,0),"")</f>
        <v/>
      </c>
      <c r="AV1437" s="233" t="str">
        <f>IF(AL1437="UI",VLOOKUP(AJ1437,'Convert Internation Units'!$A$2:$D$33,4,FALSE),IF(AJ1437="Penethamate hydroiodide",0.63,IF(AJ1437="Benzylpenicillin Procaine /
 Benzathine Penicillin",0.61,IF(AJ1437="Benzathine Penicillin",0.61,IF(AJ1437="Procaine benzylpenicillin",0.61,IF(AJ1437=Prodrug!G1434,Prodrug!G1434,Prodrug!G1434))))))</f>
        <v/>
      </c>
      <c r="AW1437" s="239" t="str">
        <f>IFERROR((((Calculations!O1434*Calculations!G1434)/Calculations!E1434)*'Data Entry'!X1437),"")</f>
        <v/>
      </c>
      <c r="AX1437" s="235" t="str">
        <f>IFERROR(VLOOKUP(AJ1437,Lists!$P$2:$Q$182,2,0),"")</f>
        <v/>
      </c>
      <c r="AY1437" s="233" t="str">
        <f>IF(AO1437="UI",VLOOKUP(AM1437,'Convert Internation Units'!$A$2:$D$33,4,FALSE),IF(AM1437="Penethamate hydroiodide",0.63,IF(AM1437="Benzylpenicillin Procaine /
 Benzathine Penicillin",0.61,IF(AM1437="Benzathine Penicillin",0.61,IF(AM1437="Procaine benzylpenicillin",0.61,IF(AM1437=Prodrug!H1434,Prodrug!H1434,Prodrug!H1434))))))</f>
        <v/>
      </c>
      <c r="AZ1437" s="239" t="str">
        <f>IFERROR((((Calculations!S1434*Calculations!G1434)/Calculations!E1434)*'Data Entry'!X1437),"")</f>
        <v/>
      </c>
      <c r="BA1437" s="235" t="str">
        <f>IFERROR(VLOOKUP(AM1437,Lists!$P$2:$Q$182,2,0),"")</f>
        <v/>
      </c>
    </row>
    <row r="1438" spans="1:53" s="5" customFormat="1">
      <c r="A1438" s="6">
        <v>1432</v>
      </c>
      <c r="B1438" s="231"/>
      <c r="C1438" s="7"/>
      <c r="D1438" s="7"/>
      <c r="E1438" s="7"/>
      <c r="F1438" s="67"/>
      <c r="G1438" s="79"/>
      <c r="H1438" s="79"/>
      <c r="I1438" s="75"/>
      <c r="J1438" s="76"/>
      <c r="K1438" s="76"/>
      <c r="L1438" s="76"/>
      <c r="M1438" s="76"/>
      <c r="N1438" s="76"/>
      <c r="O1438" s="76"/>
      <c r="P1438" s="76"/>
      <c r="Q1438" s="76"/>
      <c r="R1438" s="76"/>
      <c r="S1438" s="76"/>
      <c r="T1438" s="76"/>
      <c r="U1438" s="76"/>
      <c r="V1438" s="76"/>
      <c r="W1438" s="80"/>
      <c r="X1438" s="69"/>
      <c r="Y1438" s="25"/>
      <c r="Z1438" s="25"/>
      <c r="AA1438" s="8"/>
      <c r="AB1438" s="28"/>
      <c r="AC1438" s="23"/>
      <c r="AD1438" s="8"/>
      <c r="AE1438" s="8"/>
      <c r="AF1438" s="25"/>
      <c r="AG1438" s="6"/>
      <c r="AH1438" s="23"/>
      <c r="AI1438" s="173"/>
      <c r="AJ1438" s="26"/>
      <c r="AK1438" s="23"/>
      <c r="AL1438" s="25"/>
      <c r="AM1438" s="6"/>
      <c r="AN1438" s="23"/>
      <c r="AO1438" s="247"/>
      <c r="AP1438" s="243" t="str">
        <f>IF(AD1438="UI",VLOOKUP(AB1438,'Convert Internation Units'!$A$2:$D$33,4,FALSE),IF(AB1438="Penethamate hydroiodide",0.63,IF(AB1438="Benzylpenicillin Procaine /
 Benzathine Penicillin",0.61,IF(AB1438="Benzathine Penicillin",0.61,IF(AB1438="Procaine benzylpenicillin",0.61,IF(AB1438=Prodrug!E1435,Prodrug!E1435,Prodrug!E1435))))))</f>
        <v/>
      </c>
      <c r="AQ1438" s="240" t="str">
        <f>IFERROR((((Calculations!C1435*Calculations!G1435)/Calculations!E1435)*'Data Entry'!X1438),"")</f>
        <v/>
      </c>
      <c r="AR1438" s="141" t="str">
        <f>IFERROR(VLOOKUP(AB1438,Lists!$P$2:$Q$182,2,0),"")</f>
        <v/>
      </c>
      <c r="AS1438" s="143" t="str">
        <f>IF(AI1438="UI",VLOOKUP(AG1438,'Convert Internation Units'!$A$2:$D$33,4,FALSE),IF(AG1438="Penethamate hydroiodide",0.63,IF(AG1438="Benzylpenicillin Procaine /
 Benzathine Penicillin",0.61,IF(AG1438="Benzathine Penicillin",0.61,IF(AG1438="Procaine benzylpenicillin",0.61,IF(AG1438=Prodrug!F1435,Prodrug!F1435,Prodrug!F1435))))))</f>
        <v/>
      </c>
      <c r="AT1438" s="240" t="str">
        <f>IFERROR((((Calculations!K1435*Calculations!G1435)/Calculations!E1435)*'Data Entry'!X1438),"")</f>
        <v/>
      </c>
      <c r="AU1438" s="146" t="str">
        <f>IFERROR(VLOOKUP(AG1438,Lists!$P$2:$Q$182,2,0),"")</f>
        <v/>
      </c>
      <c r="AV1438" s="143" t="str">
        <f>IF(AL1438="UI",VLOOKUP(AJ1438,'Convert Internation Units'!$A$2:$D$33,4,FALSE),IF(AJ1438="Penethamate hydroiodide",0.63,IF(AJ1438="Benzylpenicillin Procaine /
 Benzathine Penicillin",0.61,IF(AJ1438="Benzathine Penicillin",0.61,IF(AJ1438="Procaine benzylpenicillin",0.61,IF(AJ1438=Prodrug!G1435,Prodrug!G1435,Prodrug!G1435))))))</f>
        <v/>
      </c>
      <c r="AW1438" s="240" t="str">
        <f>IFERROR((((Calculations!O1435*Calculations!G1435)/Calculations!E1435)*'Data Entry'!X1438),"")</f>
        <v/>
      </c>
      <c r="AX1438" s="146" t="str">
        <f>IFERROR(VLOOKUP(AJ1438,Lists!$P$2:$Q$182,2,0),"")</f>
        <v/>
      </c>
      <c r="AY1438" s="143" t="str">
        <f>IF(AO1438="UI",VLOOKUP(AM1438,'Convert Internation Units'!$A$2:$D$33,4,FALSE),IF(AM1438="Penethamate hydroiodide",0.63,IF(AM1438="Benzylpenicillin Procaine /
 Benzathine Penicillin",0.61,IF(AM1438="Benzathine Penicillin",0.61,IF(AM1438="Procaine benzylpenicillin",0.61,IF(AM1438=Prodrug!H1435,Prodrug!H1435,Prodrug!H1435))))))</f>
        <v/>
      </c>
      <c r="AZ1438" s="240" t="str">
        <f>IFERROR((((Calculations!S1435*Calculations!G1435)/Calculations!E1435)*'Data Entry'!X1438),"")</f>
        <v/>
      </c>
      <c r="BA1438" s="146" t="str">
        <f>IFERROR(VLOOKUP(AM1438,Lists!$P$2:$Q$182,2,0),"")</f>
        <v/>
      </c>
    </row>
    <row r="1439" spans="1:53" s="5" customFormat="1">
      <c r="A1439" s="116">
        <v>1433</v>
      </c>
      <c r="B1439" s="232"/>
      <c r="C1439" s="105"/>
      <c r="D1439" s="105"/>
      <c r="E1439" s="105"/>
      <c r="F1439" s="106"/>
      <c r="G1439" s="107"/>
      <c r="H1439" s="107"/>
      <c r="I1439" s="108"/>
      <c r="J1439" s="110"/>
      <c r="K1439" s="110"/>
      <c r="L1439" s="110"/>
      <c r="M1439" s="110"/>
      <c r="N1439" s="110"/>
      <c r="O1439" s="110"/>
      <c r="P1439" s="110"/>
      <c r="Q1439" s="110"/>
      <c r="R1439" s="110"/>
      <c r="S1439" s="110"/>
      <c r="T1439" s="110"/>
      <c r="U1439" s="110"/>
      <c r="V1439" s="110"/>
      <c r="W1439" s="109"/>
      <c r="X1439" s="111"/>
      <c r="Y1439" s="112"/>
      <c r="Z1439" s="112"/>
      <c r="AA1439" s="113"/>
      <c r="AB1439" s="114"/>
      <c r="AC1439" s="115"/>
      <c r="AD1439" s="113"/>
      <c r="AE1439" s="113"/>
      <c r="AF1439" s="112"/>
      <c r="AG1439" s="116"/>
      <c r="AH1439" s="115"/>
      <c r="AI1439" s="174"/>
      <c r="AJ1439" s="104"/>
      <c r="AK1439" s="115"/>
      <c r="AL1439" s="112"/>
      <c r="AM1439" s="116"/>
      <c r="AN1439" s="115"/>
      <c r="AO1439" s="248"/>
      <c r="AP1439" s="242" t="str">
        <f>IF(AD1439="UI",VLOOKUP(AB1439,'Convert Internation Units'!$A$2:$D$33,4,FALSE),IF(AB1439="Penethamate hydroiodide",0.63,IF(AB1439="Benzylpenicillin Procaine /
 Benzathine Penicillin",0.61,IF(AB1439="Benzathine Penicillin",0.61,IF(AB1439="Procaine benzylpenicillin",0.61,IF(AB1439=Prodrug!E1436,Prodrug!E1436,Prodrug!E1436))))))</f>
        <v/>
      </c>
      <c r="AQ1439" s="239" t="str">
        <f>IFERROR((((Calculations!C1436*Calculations!G1436)/Calculations!E1436)*'Data Entry'!X1439),"")</f>
        <v/>
      </c>
      <c r="AR1439" s="234" t="str">
        <f>IFERROR(VLOOKUP(AB1439,Lists!$P$2:$Q$182,2,0),"")</f>
        <v/>
      </c>
      <c r="AS1439" s="233" t="str">
        <f>IF(AI1439="UI",VLOOKUP(AG1439,'Convert Internation Units'!$A$2:$D$33,4,FALSE),IF(AG1439="Penethamate hydroiodide",0.63,IF(AG1439="Benzylpenicillin Procaine /
 Benzathine Penicillin",0.61,IF(AG1439="Benzathine Penicillin",0.61,IF(AG1439="Procaine benzylpenicillin",0.61,IF(AG1439=Prodrug!F1436,Prodrug!F1436,Prodrug!F1436))))))</f>
        <v/>
      </c>
      <c r="AT1439" s="239" t="str">
        <f>IFERROR((((Calculations!K1436*Calculations!G1436)/Calculations!E1436)*'Data Entry'!X1439),"")</f>
        <v/>
      </c>
      <c r="AU1439" s="235" t="str">
        <f>IFERROR(VLOOKUP(AG1439,Lists!$P$2:$Q$182,2,0),"")</f>
        <v/>
      </c>
      <c r="AV1439" s="233" t="str">
        <f>IF(AL1439="UI",VLOOKUP(AJ1439,'Convert Internation Units'!$A$2:$D$33,4,FALSE),IF(AJ1439="Penethamate hydroiodide",0.63,IF(AJ1439="Benzylpenicillin Procaine /
 Benzathine Penicillin",0.61,IF(AJ1439="Benzathine Penicillin",0.61,IF(AJ1439="Procaine benzylpenicillin",0.61,IF(AJ1439=Prodrug!G1436,Prodrug!G1436,Prodrug!G1436))))))</f>
        <v/>
      </c>
      <c r="AW1439" s="239" t="str">
        <f>IFERROR((((Calculations!O1436*Calculations!G1436)/Calculations!E1436)*'Data Entry'!X1439),"")</f>
        <v/>
      </c>
      <c r="AX1439" s="235" t="str">
        <f>IFERROR(VLOOKUP(AJ1439,Lists!$P$2:$Q$182,2,0),"")</f>
        <v/>
      </c>
      <c r="AY1439" s="233" t="str">
        <f>IF(AO1439="UI",VLOOKUP(AM1439,'Convert Internation Units'!$A$2:$D$33,4,FALSE),IF(AM1439="Penethamate hydroiodide",0.63,IF(AM1439="Benzylpenicillin Procaine /
 Benzathine Penicillin",0.61,IF(AM1439="Benzathine Penicillin",0.61,IF(AM1439="Procaine benzylpenicillin",0.61,IF(AM1439=Prodrug!H1436,Prodrug!H1436,Prodrug!H1436))))))</f>
        <v/>
      </c>
      <c r="AZ1439" s="239" t="str">
        <f>IFERROR((((Calculations!S1436*Calculations!G1436)/Calculations!E1436)*'Data Entry'!X1439),"")</f>
        <v/>
      </c>
      <c r="BA1439" s="235" t="str">
        <f>IFERROR(VLOOKUP(AM1439,Lists!$P$2:$Q$182,2,0),"")</f>
        <v/>
      </c>
    </row>
    <row r="1440" spans="1:53" s="5" customFormat="1">
      <c r="A1440" s="6">
        <v>1434</v>
      </c>
      <c r="B1440" s="231"/>
      <c r="C1440" s="7"/>
      <c r="D1440" s="7"/>
      <c r="E1440" s="7"/>
      <c r="F1440" s="67"/>
      <c r="G1440" s="79"/>
      <c r="H1440" s="79"/>
      <c r="I1440" s="75"/>
      <c r="J1440" s="76"/>
      <c r="K1440" s="76"/>
      <c r="L1440" s="76"/>
      <c r="M1440" s="76"/>
      <c r="N1440" s="76"/>
      <c r="O1440" s="76"/>
      <c r="P1440" s="76"/>
      <c r="Q1440" s="76"/>
      <c r="R1440" s="76"/>
      <c r="S1440" s="76"/>
      <c r="T1440" s="76"/>
      <c r="U1440" s="76"/>
      <c r="V1440" s="76"/>
      <c r="W1440" s="80"/>
      <c r="X1440" s="69"/>
      <c r="Y1440" s="25"/>
      <c r="Z1440" s="25"/>
      <c r="AA1440" s="8"/>
      <c r="AB1440" s="28"/>
      <c r="AC1440" s="23"/>
      <c r="AD1440" s="8"/>
      <c r="AE1440" s="8"/>
      <c r="AF1440" s="25"/>
      <c r="AG1440" s="6"/>
      <c r="AH1440" s="23"/>
      <c r="AI1440" s="173"/>
      <c r="AJ1440" s="26"/>
      <c r="AK1440" s="23"/>
      <c r="AL1440" s="25"/>
      <c r="AM1440" s="6"/>
      <c r="AN1440" s="23"/>
      <c r="AO1440" s="247"/>
      <c r="AP1440" s="243" t="str">
        <f>IF(AD1440="UI",VLOOKUP(AB1440,'Convert Internation Units'!$A$2:$D$33,4,FALSE),IF(AB1440="Penethamate hydroiodide",0.63,IF(AB1440="Benzylpenicillin Procaine /
 Benzathine Penicillin",0.61,IF(AB1440="Benzathine Penicillin",0.61,IF(AB1440="Procaine benzylpenicillin",0.61,IF(AB1440=Prodrug!E1437,Prodrug!E1437,Prodrug!E1437))))))</f>
        <v/>
      </c>
      <c r="AQ1440" s="240" t="str">
        <f>IFERROR((((Calculations!C1437*Calculations!G1437)/Calculations!E1437)*'Data Entry'!X1440),"")</f>
        <v/>
      </c>
      <c r="AR1440" s="141" t="str">
        <f>IFERROR(VLOOKUP(AB1440,Lists!$P$2:$Q$182,2,0),"")</f>
        <v/>
      </c>
      <c r="AS1440" s="143" t="str">
        <f>IF(AI1440="UI",VLOOKUP(AG1440,'Convert Internation Units'!$A$2:$D$33,4,FALSE),IF(AG1440="Penethamate hydroiodide",0.63,IF(AG1440="Benzylpenicillin Procaine /
 Benzathine Penicillin",0.61,IF(AG1440="Benzathine Penicillin",0.61,IF(AG1440="Procaine benzylpenicillin",0.61,IF(AG1440=Prodrug!F1437,Prodrug!F1437,Prodrug!F1437))))))</f>
        <v/>
      </c>
      <c r="AT1440" s="240" t="str">
        <f>IFERROR((((Calculations!K1437*Calculations!G1437)/Calculations!E1437)*'Data Entry'!X1440),"")</f>
        <v/>
      </c>
      <c r="AU1440" s="146" t="str">
        <f>IFERROR(VLOOKUP(AG1440,Lists!$P$2:$Q$182,2,0),"")</f>
        <v/>
      </c>
      <c r="AV1440" s="143" t="str">
        <f>IF(AL1440="UI",VLOOKUP(AJ1440,'Convert Internation Units'!$A$2:$D$33,4,FALSE),IF(AJ1440="Penethamate hydroiodide",0.63,IF(AJ1440="Benzylpenicillin Procaine /
 Benzathine Penicillin",0.61,IF(AJ1440="Benzathine Penicillin",0.61,IF(AJ1440="Procaine benzylpenicillin",0.61,IF(AJ1440=Prodrug!G1437,Prodrug!G1437,Prodrug!G1437))))))</f>
        <v/>
      </c>
      <c r="AW1440" s="240" t="str">
        <f>IFERROR((((Calculations!O1437*Calculations!G1437)/Calculations!E1437)*'Data Entry'!X1440),"")</f>
        <v/>
      </c>
      <c r="AX1440" s="146" t="str">
        <f>IFERROR(VLOOKUP(AJ1440,Lists!$P$2:$Q$182,2,0),"")</f>
        <v/>
      </c>
      <c r="AY1440" s="143" t="str">
        <f>IF(AO1440="UI",VLOOKUP(AM1440,'Convert Internation Units'!$A$2:$D$33,4,FALSE),IF(AM1440="Penethamate hydroiodide",0.63,IF(AM1440="Benzylpenicillin Procaine /
 Benzathine Penicillin",0.61,IF(AM1440="Benzathine Penicillin",0.61,IF(AM1440="Procaine benzylpenicillin",0.61,IF(AM1440=Prodrug!H1437,Prodrug!H1437,Prodrug!H1437))))))</f>
        <v/>
      </c>
      <c r="AZ1440" s="240" t="str">
        <f>IFERROR((((Calculations!S1437*Calculations!G1437)/Calculations!E1437)*'Data Entry'!X1440),"")</f>
        <v/>
      </c>
      <c r="BA1440" s="146" t="str">
        <f>IFERROR(VLOOKUP(AM1440,Lists!$P$2:$Q$182,2,0),"")</f>
        <v/>
      </c>
    </row>
    <row r="1441" spans="1:53" s="5" customFormat="1">
      <c r="A1441" s="116">
        <v>1435</v>
      </c>
      <c r="B1441" s="232"/>
      <c r="C1441" s="105"/>
      <c r="D1441" s="105"/>
      <c r="E1441" s="105"/>
      <c r="F1441" s="106"/>
      <c r="G1441" s="107"/>
      <c r="H1441" s="107"/>
      <c r="I1441" s="108"/>
      <c r="J1441" s="110"/>
      <c r="K1441" s="110"/>
      <c r="L1441" s="110"/>
      <c r="M1441" s="110"/>
      <c r="N1441" s="110"/>
      <c r="O1441" s="110"/>
      <c r="P1441" s="110"/>
      <c r="Q1441" s="110"/>
      <c r="R1441" s="110"/>
      <c r="S1441" s="110"/>
      <c r="T1441" s="110"/>
      <c r="U1441" s="110"/>
      <c r="V1441" s="110"/>
      <c r="W1441" s="109"/>
      <c r="X1441" s="111"/>
      <c r="Y1441" s="112"/>
      <c r="Z1441" s="112"/>
      <c r="AA1441" s="113"/>
      <c r="AB1441" s="114"/>
      <c r="AC1441" s="115"/>
      <c r="AD1441" s="113"/>
      <c r="AE1441" s="113"/>
      <c r="AF1441" s="112"/>
      <c r="AG1441" s="116"/>
      <c r="AH1441" s="115"/>
      <c r="AI1441" s="174"/>
      <c r="AJ1441" s="104"/>
      <c r="AK1441" s="115"/>
      <c r="AL1441" s="112"/>
      <c r="AM1441" s="116"/>
      <c r="AN1441" s="115"/>
      <c r="AO1441" s="248"/>
      <c r="AP1441" s="242" t="str">
        <f>IF(AD1441="UI",VLOOKUP(AB1441,'Convert Internation Units'!$A$2:$D$33,4,FALSE),IF(AB1441="Penethamate hydroiodide",0.63,IF(AB1441="Benzylpenicillin Procaine /
 Benzathine Penicillin",0.61,IF(AB1441="Benzathine Penicillin",0.61,IF(AB1441="Procaine benzylpenicillin",0.61,IF(AB1441=Prodrug!E1438,Prodrug!E1438,Prodrug!E1438))))))</f>
        <v/>
      </c>
      <c r="AQ1441" s="239" t="str">
        <f>IFERROR((((Calculations!C1438*Calculations!G1438)/Calculations!E1438)*'Data Entry'!X1441),"")</f>
        <v/>
      </c>
      <c r="AR1441" s="234" t="str">
        <f>IFERROR(VLOOKUP(AB1441,Lists!$P$2:$Q$182,2,0),"")</f>
        <v/>
      </c>
      <c r="AS1441" s="233" t="str">
        <f>IF(AI1441="UI",VLOOKUP(AG1441,'Convert Internation Units'!$A$2:$D$33,4,FALSE),IF(AG1441="Penethamate hydroiodide",0.63,IF(AG1441="Benzylpenicillin Procaine /
 Benzathine Penicillin",0.61,IF(AG1441="Benzathine Penicillin",0.61,IF(AG1441="Procaine benzylpenicillin",0.61,IF(AG1441=Prodrug!F1438,Prodrug!F1438,Prodrug!F1438))))))</f>
        <v/>
      </c>
      <c r="AT1441" s="239" t="str">
        <f>IFERROR((((Calculations!K1438*Calculations!G1438)/Calculations!E1438)*'Data Entry'!X1441),"")</f>
        <v/>
      </c>
      <c r="AU1441" s="235" t="str">
        <f>IFERROR(VLOOKUP(AG1441,Lists!$P$2:$Q$182,2,0),"")</f>
        <v/>
      </c>
      <c r="AV1441" s="233" t="str">
        <f>IF(AL1441="UI",VLOOKUP(AJ1441,'Convert Internation Units'!$A$2:$D$33,4,FALSE),IF(AJ1441="Penethamate hydroiodide",0.63,IF(AJ1441="Benzylpenicillin Procaine /
 Benzathine Penicillin",0.61,IF(AJ1441="Benzathine Penicillin",0.61,IF(AJ1441="Procaine benzylpenicillin",0.61,IF(AJ1441=Prodrug!G1438,Prodrug!G1438,Prodrug!G1438))))))</f>
        <v/>
      </c>
      <c r="AW1441" s="239" t="str">
        <f>IFERROR((((Calculations!O1438*Calculations!G1438)/Calculations!E1438)*'Data Entry'!X1441),"")</f>
        <v/>
      </c>
      <c r="AX1441" s="235" t="str">
        <f>IFERROR(VLOOKUP(AJ1441,Lists!$P$2:$Q$182,2,0),"")</f>
        <v/>
      </c>
      <c r="AY1441" s="233" t="str">
        <f>IF(AO1441="UI",VLOOKUP(AM1441,'Convert Internation Units'!$A$2:$D$33,4,FALSE),IF(AM1441="Penethamate hydroiodide",0.63,IF(AM1441="Benzylpenicillin Procaine /
 Benzathine Penicillin",0.61,IF(AM1441="Benzathine Penicillin",0.61,IF(AM1441="Procaine benzylpenicillin",0.61,IF(AM1441=Prodrug!H1438,Prodrug!H1438,Prodrug!H1438))))))</f>
        <v/>
      </c>
      <c r="AZ1441" s="239" t="str">
        <f>IFERROR((((Calculations!S1438*Calculations!G1438)/Calculations!E1438)*'Data Entry'!X1441),"")</f>
        <v/>
      </c>
      <c r="BA1441" s="235" t="str">
        <f>IFERROR(VLOOKUP(AM1441,Lists!$P$2:$Q$182,2,0),"")</f>
        <v/>
      </c>
    </row>
    <row r="1442" spans="1:53" s="5" customFormat="1">
      <c r="A1442" s="6">
        <v>1436</v>
      </c>
      <c r="B1442" s="231"/>
      <c r="C1442" s="7"/>
      <c r="D1442" s="7"/>
      <c r="E1442" s="7"/>
      <c r="F1442" s="67"/>
      <c r="G1442" s="79"/>
      <c r="H1442" s="79"/>
      <c r="I1442" s="75"/>
      <c r="J1442" s="76"/>
      <c r="K1442" s="76"/>
      <c r="L1442" s="76"/>
      <c r="M1442" s="76"/>
      <c r="N1442" s="76"/>
      <c r="O1442" s="76"/>
      <c r="P1442" s="76"/>
      <c r="Q1442" s="76"/>
      <c r="R1442" s="76"/>
      <c r="S1442" s="76"/>
      <c r="T1442" s="76"/>
      <c r="U1442" s="76"/>
      <c r="V1442" s="76"/>
      <c r="W1442" s="80"/>
      <c r="X1442" s="69"/>
      <c r="Y1442" s="25"/>
      <c r="Z1442" s="25"/>
      <c r="AA1442" s="8"/>
      <c r="AB1442" s="28"/>
      <c r="AC1442" s="23"/>
      <c r="AD1442" s="8"/>
      <c r="AE1442" s="8"/>
      <c r="AF1442" s="25"/>
      <c r="AG1442" s="6"/>
      <c r="AH1442" s="23"/>
      <c r="AI1442" s="173"/>
      <c r="AJ1442" s="26"/>
      <c r="AK1442" s="23"/>
      <c r="AL1442" s="25"/>
      <c r="AM1442" s="6"/>
      <c r="AN1442" s="23"/>
      <c r="AO1442" s="247"/>
      <c r="AP1442" s="243" t="str">
        <f>IF(AD1442="UI",VLOOKUP(AB1442,'Convert Internation Units'!$A$2:$D$33,4,FALSE),IF(AB1442="Penethamate hydroiodide",0.63,IF(AB1442="Benzylpenicillin Procaine /
 Benzathine Penicillin",0.61,IF(AB1442="Benzathine Penicillin",0.61,IF(AB1442="Procaine benzylpenicillin",0.61,IF(AB1442=Prodrug!E1439,Prodrug!E1439,Prodrug!E1439))))))</f>
        <v/>
      </c>
      <c r="AQ1442" s="240" t="str">
        <f>IFERROR((((Calculations!C1439*Calculations!G1439)/Calculations!E1439)*'Data Entry'!X1442),"")</f>
        <v/>
      </c>
      <c r="AR1442" s="141" t="str">
        <f>IFERROR(VLOOKUP(AB1442,Lists!$P$2:$Q$182,2,0),"")</f>
        <v/>
      </c>
      <c r="AS1442" s="143" t="str">
        <f>IF(AI1442="UI",VLOOKUP(AG1442,'Convert Internation Units'!$A$2:$D$33,4,FALSE),IF(AG1442="Penethamate hydroiodide",0.63,IF(AG1442="Benzylpenicillin Procaine /
 Benzathine Penicillin",0.61,IF(AG1442="Benzathine Penicillin",0.61,IF(AG1442="Procaine benzylpenicillin",0.61,IF(AG1442=Prodrug!F1439,Prodrug!F1439,Prodrug!F1439))))))</f>
        <v/>
      </c>
      <c r="AT1442" s="240" t="str">
        <f>IFERROR((((Calculations!K1439*Calculations!G1439)/Calculations!E1439)*'Data Entry'!X1442),"")</f>
        <v/>
      </c>
      <c r="AU1442" s="146" t="str">
        <f>IFERROR(VLOOKUP(AG1442,Lists!$P$2:$Q$182,2,0),"")</f>
        <v/>
      </c>
      <c r="AV1442" s="143" t="str">
        <f>IF(AL1442="UI",VLOOKUP(AJ1442,'Convert Internation Units'!$A$2:$D$33,4,FALSE),IF(AJ1442="Penethamate hydroiodide",0.63,IF(AJ1442="Benzylpenicillin Procaine /
 Benzathine Penicillin",0.61,IF(AJ1442="Benzathine Penicillin",0.61,IF(AJ1442="Procaine benzylpenicillin",0.61,IF(AJ1442=Prodrug!G1439,Prodrug!G1439,Prodrug!G1439))))))</f>
        <v/>
      </c>
      <c r="AW1442" s="240" t="str">
        <f>IFERROR((((Calculations!O1439*Calculations!G1439)/Calculations!E1439)*'Data Entry'!X1442),"")</f>
        <v/>
      </c>
      <c r="AX1442" s="146" t="str">
        <f>IFERROR(VLOOKUP(AJ1442,Lists!$P$2:$Q$182,2,0),"")</f>
        <v/>
      </c>
      <c r="AY1442" s="143" t="str">
        <f>IF(AO1442="UI",VLOOKUP(AM1442,'Convert Internation Units'!$A$2:$D$33,4,FALSE),IF(AM1442="Penethamate hydroiodide",0.63,IF(AM1442="Benzylpenicillin Procaine /
 Benzathine Penicillin",0.61,IF(AM1442="Benzathine Penicillin",0.61,IF(AM1442="Procaine benzylpenicillin",0.61,IF(AM1442=Prodrug!H1439,Prodrug!H1439,Prodrug!H1439))))))</f>
        <v/>
      </c>
      <c r="AZ1442" s="240" t="str">
        <f>IFERROR((((Calculations!S1439*Calculations!G1439)/Calculations!E1439)*'Data Entry'!X1442),"")</f>
        <v/>
      </c>
      <c r="BA1442" s="146" t="str">
        <f>IFERROR(VLOOKUP(AM1442,Lists!$P$2:$Q$182,2,0),"")</f>
        <v/>
      </c>
    </row>
    <row r="1443" spans="1:53" s="5" customFormat="1">
      <c r="A1443" s="116">
        <v>1437</v>
      </c>
      <c r="B1443" s="232"/>
      <c r="C1443" s="105"/>
      <c r="D1443" s="105"/>
      <c r="E1443" s="105"/>
      <c r="F1443" s="106"/>
      <c r="G1443" s="107"/>
      <c r="H1443" s="107"/>
      <c r="I1443" s="108"/>
      <c r="J1443" s="110"/>
      <c r="K1443" s="110"/>
      <c r="L1443" s="110"/>
      <c r="M1443" s="110"/>
      <c r="N1443" s="110"/>
      <c r="O1443" s="110"/>
      <c r="P1443" s="110"/>
      <c r="Q1443" s="110"/>
      <c r="R1443" s="110"/>
      <c r="S1443" s="110"/>
      <c r="T1443" s="110"/>
      <c r="U1443" s="110"/>
      <c r="V1443" s="110"/>
      <c r="W1443" s="109"/>
      <c r="X1443" s="111"/>
      <c r="Y1443" s="112"/>
      <c r="Z1443" s="112"/>
      <c r="AA1443" s="113"/>
      <c r="AB1443" s="114"/>
      <c r="AC1443" s="115"/>
      <c r="AD1443" s="113"/>
      <c r="AE1443" s="113"/>
      <c r="AF1443" s="112"/>
      <c r="AG1443" s="116"/>
      <c r="AH1443" s="115"/>
      <c r="AI1443" s="174"/>
      <c r="AJ1443" s="104"/>
      <c r="AK1443" s="115"/>
      <c r="AL1443" s="112"/>
      <c r="AM1443" s="116"/>
      <c r="AN1443" s="115"/>
      <c r="AO1443" s="248"/>
      <c r="AP1443" s="242" t="str">
        <f>IF(AD1443="UI",VLOOKUP(AB1443,'Convert Internation Units'!$A$2:$D$33,4,FALSE),IF(AB1443="Penethamate hydroiodide",0.63,IF(AB1443="Benzylpenicillin Procaine /
 Benzathine Penicillin",0.61,IF(AB1443="Benzathine Penicillin",0.61,IF(AB1443="Procaine benzylpenicillin",0.61,IF(AB1443=Prodrug!E1440,Prodrug!E1440,Prodrug!E1440))))))</f>
        <v/>
      </c>
      <c r="AQ1443" s="239" t="str">
        <f>IFERROR((((Calculations!C1440*Calculations!G1440)/Calculations!E1440)*'Data Entry'!X1443),"")</f>
        <v/>
      </c>
      <c r="AR1443" s="234" t="str">
        <f>IFERROR(VLOOKUP(AB1443,Lists!$P$2:$Q$182,2,0),"")</f>
        <v/>
      </c>
      <c r="AS1443" s="233" t="str">
        <f>IF(AI1443="UI",VLOOKUP(AG1443,'Convert Internation Units'!$A$2:$D$33,4,FALSE),IF(AG1443="Penethamate hydroiodide",0.63,IF(AG1443="Benzylpenicillin Procaine /
 Benzathine Penicillin",0.61,IF(AG1443="Benzathine Penicillin",0.61,IF(AG1443="Procaine benzylpenicillin",0.61,IF(AG1443=Prodrug!F1440,Prodrug!F1440,Prodrug!F1440))))))</f>
        <v/>
      </c>
      <c r="AT1443" s="239" t="str">
        <f>IFERROR((((Calculations!K1440*Calculations!G1440)/Calculations!E1440)*'Data Entry'!X1443),"")</f>
        <v/>
      </c>
      <c r="AU1443" s="235" t="str">
        <f>IFERROR(VLOOKUP(AG1443,Lists!$P$2:$Q$182,2,0),"")</f>
        <v/>
      </c>
      <c r="AV1443" s="233" t="str">
        <f>IF(AL1443="UI",VLOOKUP(AJ1443,'Convert Internation Units'!$A$2:$D$33,4,FALSE),IF(AJ1443="Penethamate hydroiodide",0.63,IF(AJ1443="Benzylpenicillin Procaine /
 Benzathine Penicillin",0.61,IF(AJ1443="Benzathine Penicillin",0.61,IF(AJ1443="Procaine benzylpenicillin",0.61,IF(AJ1443=Prodrug!G1440,Prodrug!G1440,Prodrug!G1440))))))</f>
        <v/>
      </c>
      <c r="AW1443" s="239" t="str">
        <f>IFERROR((((Calculations!O1440*Calculations!G1440)/Calculations!E1440)*'Data Entry'!X1443),"")</f>
        <v/>
      </c>
      <c r="AX1443" s="235" t="str">
        <f>IFERROR(VLOOKUP(AJ1443,Lists!$P$2:$Q$182,2,0),"")</f>
        <v/>
      </c>
      <c r="AY1443" s="233" t="str">
        <f>IF(AO1443="UI",VLOOKUP(AM1443,'Convert Internation Units'!$A$2:$D$33,4,FALSE),IF(AM1443="Penethamate hydroiodide",0.63,IF(AM1443="Benzylpenicillin Procaine /
 Benzathine Penicillin",0.61,IF(AM1443="Benzathine Penicillin",0.61,IF(AM1443="Procaine benzylpenicillin",0.61,IF(AM1443=Prodrug!H1440,Prodrug!H1440,Prodrug!H1440))))))</f>
        <v/>
      </c>
      <c r="AZ1443" s="239" t="str">
        <f>IFERROR((((Calculations!S1440*Calculations!G1440)/Calculations!E1440)*'Data Entry'!X1443),"")</f>
        <v/>
      </c>
      <c r="BA1443" s="235" t="str">
        <f>IFERROR(VLOOKUP(AM1443,Lists!$P$2:$Q$182,2,0),"")</f>
        <v/>
      </c>
    </row>
    <row r="1444" spans="1:53" s="5" customFormat="1">
      <c r="A1444" s="6">
        <v>1438</v>
      </c>
      <c r="B1444" s="231"/>
      <c r="C1444" s="7"/>
      <c r="D1444" s="7"/>
      <c r="E1444" s="7"/>
      <c r="F1444" s="67"/>
      <c r="G1444" s="79"/>
      <c r="H1444" s="79"/>
      <c r="I1444" s="75"/>
      <c r="J1444" s="76"/>
      <c r="K1444" s="76"/>
      <c r="L1444" s="76"/>
      <c r="M1444" s="76"/>
      <c r="N1444" s="76"/>
      <c r="O1444" s="76"/>
      <c r="P1444" s="76"/>
      <c r="Q1444" s="76"/>
      <c r="R1444" s="76"/>
      <c r="S1444" s="76"/>
      <c r="T1444" s="76"/>
      <c r="U1444" s="76"/>
      <c r="V1444" s="76"/>
      <c r="W1444" s="80"/>
      <c r="X1444" s="69"/>
      <c r="Y1444" s="25"/>
      <c r="Z1444" s="25"/>
      <c r="AA1444" s="8"/>
      <c r="AB1444" s="28"/>
      <c r="AC1444" s="23"/>
      <c r="AD1444" s="8"/>
      <c r="AE1444" s="8"/>
      <c r="AF1444" s="25"/>
      <c r="AG1444" s="6"/>
      <c r="AH1444" s="23"/>
      <c r="AI1444" s="173"/>
      <c r="AJ1444" s="26"/>
      <c r="AK1444" s="23"/>
      <c r="AL1444" s="25"/>
      <c r="AM1444" s="6"/>
      <c r="AN1444" s="23"/>
      <c r="AO1444" s="247"/>
      <c r="AP1444" s="243" t="str">
        <f>IF(AD1444="UI",VLOOKUP(AB1444,'Convert Internation Units'!$A$2:$D$33,4,FALSE),IF(AB1444="Penethamate hydroiodide",0.63,IF(AB1444="Benzylpenicillin Procaine /
 Benzathine Penicillin",0.61,IF(AB1444="Benzathine Penicillin",0.61,IF(AB1444="Procaine benzylpenicillin",0.61,IF(AB1444=Prodrug!E1441,Prodrug!E1441,Prodrug!E1441))))))</f>
        <v/>
      </c>
      <c r="AQ1444" s="240" t="str">
        <f>IFERROR((((Calculations!C1441*Calculations!G1441)/Calculations!E1441)*'Data Entry'!X1444),"")</f>
        <v/>
      </c>
      <c r="AR1444" s="141" t="str">
        <f>IFERROR(VLOOKUP(AB1444,Lists!$P$2:$Q$182,2,0),"")</f>
        <v/>
      </c>
      <c r="AS1444" s="143" t="str">
        <f>IF(AI1444="UI",VLOOKUP(AG1444,'Convert Internation Units'!$A$2:$D$33,4,FALSE),IF(AG1444="Penethamate hydroiodide",0.63,IF(AG1444="Benzylpenicillin Procaine /
 Benzathine Penicillin",0.61,IF(AG1444="Benzathine Penicillin",0.61,IF(AG1444="Procaine benzylpenicillin",0.61,IF(AG1444=Prodrug!F1441,Prodrug!F1441,Prodrug!F1441))))))</f>
        <v/>
      </c>
      <c r="AT1444" s="240" t="str">
        <f>IFERROR((((Calculations!K1441*Calculations!G1441)/Calculations!E1441)*'Data Entry'!X1444),"")</f>
        <v/>
      </c>
      <c r="AU1444" s="146" t="str">
        <f>IFERROR(VLOOKUP(AG1444,Lists!$P$2:$Q$182,2,0),"")</f>
        <v/>
      </c>
      <c r="AV1444" s="143" t="str">
        <f>IF(AL1444="UI",VLOOKUP(AJ1444,'Convert Internation Units'!$A$2:$D$33,4,FALSE),IF(AJ1444="Penethamate hydroiodide",0.63,IF(AJ1444="Benzylpenicillin Procaine /
 Benzathine Penicillin",0.61,IF(AJ1444="Benzathine Penicillin",0.61,IF(AJ1444="Procaine benzylpenicillin",0.61,IF(AJ1444=Prodrug!G1441,Prodrug!G1441,Prodrug!G1441))))))</f>
        <v/>
      </c>
      <c r="AW1444" s="240" t="str">
        <f>IFERROR((((Calculations!O1441*Calculations!G1441)/Calculations!E1441)*'Data Entry'!X1444),"")</f>
        <v/>
      </c>
      <c r="AX1444" s="146" t="str">
        <f>IFERROR(VLOOKUP(AJ1444,Lists!$P$2:$Q$182,2,0),"")</f>
        <v/>
      </c>
      <c r="AY1444" s="143" t="str">
        <f>IF(AO1444="UI",VLOOKUP(AM1444,'Convert Internation Units'!$A$2:$D$33,4,FALSE),IF(AM1444="Penethamate hydroiodide",0.63,IF(AM1444="Benzylpenicillin Procaine /
 Benzathine Penicillin",0.61,IF(AM1444="Benzathine Penicillin",0.61,IF(AM1444="Procaine benzylpenicillin",0.61,IF(AM1444=Prodrug!H1441,Prodrug!H1441,Prodrug!H1441))))))</f>
        <v/>
      </c>
      <c r="AZ1444" s="240" t="str">
        <f>IFERROR((((Calculations!S1441*Calculations!G1441)/Calculations!E1441)*'Data Entry'!X1444),"")</f>
        <v/>
      </c>
      <c r="BA1444" s="146" t="str">
        <f>IFERROR(VLOOKUP(AM1444,Lists!$P$2:$Q$182,2,0),"")</f>
        <v/>
      </c>
    </row>
    <row r="1445" spans="1:53" s="5" customFormat="1">
      <c r="A1445" s="116">
        <v>1439</v>
      </c>
      <c r="B1445" s="232"/>
      <c r="C1445" s="105"/>
      <c r="D1445" s="105"/>
      <c r="E1445" s="105"/>
      <c r="F1445" s="106"/>
      <c r="G1445" s="107"/>
      <c r="H1445" s="107"/>
      <c r="I1445" s="108"/>
      <c r="J1445" s="110"/>
      <c r="K1445" s="110"/>
      <c r="L1445" s="110"/>
      <c r="M1445" s="110"/>
      <c r="N1445" s="110"/>
      <c r="O1445" s="110"/>
      <c r="P1445" s="110"/>
      <c r="Q1445" s="110"/>
      <c r="R1445" s="110"/>
      <c r="S1445" s="110"/>
      <c r="T1445" s="110"/>
      <c r="U1445" s="110"/>
      <c r="V1445" s="110"/>
      <c r="W1445" s="109"/>
      <c r="X1445" s="111"/>
      <c r="Y1445" s="112"/>
      <c r="Z1445" s="112"/>
      <c r="AA1445" s="113"/>
      <c r="AB1445" s="114"/>
      <c r="AC1445" s="115"/>
      <c r="AD1445" s="113"/>
      <c r="AE1445" s="113"/>
      <c r="AF1445" s="112"/>
      <c r="AG1445" s="116"/>
      <c r="AH1445" s="115"/>
      <c r="AI1445" s="174"/>
      <c r="AJ1445" s="104"/>
      <c r="AK1445" s="115"/>
      <c r="AL1445" s="112"/>
      <c r="AM1445" s="116"/>
      <c r="AN1445" s="115"/>
      <c r="AO1445" s="248"/>
      <c r="AP1445" s="242" t="str">
        <f>IF(AD1445="UI",VLOOKUP(AB1445,'Convert Internation Units'!$A$2:$D$33,4,FALSE),IF(AB1445="Penethamate hydroiodide",0.63,IF(AB1445="Benzylpenicillin Procaine /
 Benzathine Penicillin",0.61,IF(AB1445="Benzathine Penicillin",0.61,IF(AB1445="Procaine benzylpenicillin",0.61,IF(AB1445=Prodrug!E1442,Prodrug!E1442,Prodrug!E1442))))))</f>
        <v/>
      </c>
      <c r="AQ1445" s="239" t="str">
        <f>IFERROR((((Calculations!C1442*Calculations!G1442)/Calculations!E1442)*'Data Entry'!X1445),"")</f>
        <v/>
      </c>
      <c r="AR1445" s="234" t="str">
        <f>IFERROR(VLOOKUP(AB1445,Lists!$P$2:$Q$182,2,0),"")</f>
        <v/>
      </c>
      <c r="AS1445" s="233" t="str">
        <f>IF(AI1445="UI",VLOOKUP(AG1445,'Convert Internation Units'!$A$2:$D$33,4,FALSE),IF(AG1445="Penethamate hydroiodide",0.63,IF(AG1445="Benzylpenicillin Procaine /
 Benzathine Penicillin",0.61,IF(AG1445="Benzathine Penicillin",0.61,IF(AG1445="Procaine benzylpenicillin",0.61,IF(AG1445=Prodrug!F1442,Prodrug!F1442,Prodrug!F1442))))))</f>
        <v/>
      </c>
      <c r="AT1445" s="239" t="str">
        <f>IFERROR((((Calculations!K1442*Calculations!G1442)/Calculations!E1442)*'Data Entry'!X1445),"")</f>
        <v/>
      </c>
      <c r="AU1445" s="235" t="str">
        <f>IFERROR(VLOOKUP(AG1445,Lists!$P$2:$Q$182,2,0),"")</f>
        <v/>
      </c>
      <c r="AV1445" s="233" t="str">
        <f>IF(AL1445="UI",VLOOKUP(AJ1445,'Convert Internation Units'!$A$2:$D$33,4,FALSE),IF(AJ1445="Penethamate hydroiodide",0.63,IF(AJ1445="Benzylpenicillin Procaine /
 Benzathine Penicillin",0.61,IF(AJ1445="Benzathine Penicillin",0.61,IF(AJ1445="Procaine benzylpenicillin",0.61,IF(AJ1445=Prodrug!G1442,Prodrug!G1442,Prodrug!G1442))))))</f>
        <v/>
      </c>
      <c r="AW1445" s="239" t="str">
        <f>IFERROR((((Calculations!O1442*Calculations!G1442)/Calculations!E1442)*'Data Entry'!X1445),"")</f>
        <v/>
      </c>
      <c r="AX1445" s="235" t="str">
        <f>IFERROR(VLOOKUP(AJ1445,Lists!$P$2:$Q$182,2,0),"")</f>
        <v/>
      </c>
      <c r="AY1445" s="233" t="str">
        <f>IF(AO1445="UI",VLOOKUP(AM1445,'Convert Internation Units'!$A$2:$D$33,4,FALSE),IF(AM1445="Penethamate hydroiodide",0.63,IF(AM1445="Benzylpenicillin Procaine /
 Benzathine Penicillin",0.61,IF(AM1445="Benzathine Penicillin",0.61,IF(AM1445="Procaine benzylpenicillin",0.61,IF(AM1445=Prodrug!H1442,Prodrug!H1442,Prodrug!H1442))))))</f>
        <v/>
      </c>
      <c r="AZ1445" s="239" t="str">
        <f>IFERROR((((Calculations!S1442*Calculations!G1442)/Calculations!E1442)*'Data Entry'!X1445),"")</f>
        <v/>
      </c>
      <c r="BA1445" s="235" t="str">
        <f>IFERROR(VLOOKUP(AM1445,Lists!$P$2:$Q$182,2,0),"")</f>
        <v/>
      </c>
    </row>
    <row r="1446" spans="1:53" s="5" customFormat="1">
      <c r="A1446" s="6">
        <v>1440</v>
      </c>
      <c r="B1446" s="231"/>
      <c r="C1446" s="7"/>
      <c r="D1446" s="7"/>
      <c r="E1446" s="7"/>
      <c r="F1446" s="67"/>
      <c r="G1446" s="79"/>
      <c r="H1446" s="79"/>
      <c r="I1446" s="75"/>
      <c r="J1446" s="76"/>
      <c r="K1446" s="76"/>
      <c r="L1446" s="76"/>
      <c r="M1446" s="76"/>
      <c r="N1446" s="76"/>
      <c r="O1446" s="76"/>
      <c r="P1446" s="76"/>
      <c r="Q1446" s="76"/>
      <c r="R1446" s="76"/>
      <c r="S1446" s="76"/>
      <c r="T1446" s="76"/>
      <c r="U1446" s="76"/>
      <c r="V1446" s="76"/>
      <c r="W1446" s="80"/>
      <c r="X1446" s="69"/>
      <c r="Y1446" s="25"/>
      <c r="Z1446" s="25"/>
      <c r="AA1446" s="8"/>
      <c r="AB1446" s="28"/>
      <c r="AC1446" s="23"/>
      <c r="AD1446" s="8"/>
      <c r="AE1446" s="8"/>
      <c r="AF1446" s="25"/>
      <c r="AG1446" s="6"/>
      <c r="AH1446" s="23"/>
      <c r="AI1446" s="173"/>
      <c r="AJ1446" s="26"/>
      <c r="AK1446" s="23"/>
      <c r="AL1446" s="25"/>
      <c r="AM1446" s="6"/>
      <c r="AN1446" s="23"/>
      <c r="AO1446" s="247"/>
      <c r="AP1446" s="243" t="str">
        <f>IF(AD1446="UI",VLOOKUP(AB1446,'Convert Internation Units'!$A$2:$D$33,4,FALSE),IF(AB1446="Penethamate hydroiodide",0.63,IF(AB1446="Benzylpenicillin Procaine /
 Benzathine Penicillin",0.61,IF(AB1446="Benzathine Penicillin",0.61,IF(AB1446="Procaine benzylpenicillin",0.61,IF(AB1446=Prodrug!E1443,Prodrug!E1443,Prodrug!E1443))))))</f>
        <v/>
      </c>
      <c r="AQ1446" s="240" t="str">
        <f>IFERROR((((Calculations!C1443*Calculations!G1443)/Calculations!E1443)*'Data Entry'!X1446),"")</f>
        <v/>
      </c>
      <c r="AR1446" s="141" t="str">
        <f>IFERROR(VLOOKUP(AB1446,Lists!$P$2:$Q$182,2,0),"")</f>
        <v/>
      </c>
      <c r="AS1446" s="143" t="str">
        <f>IF(AI1446="UI",VLOOKUP(AG1446,'Convert Internation Units'!$A$2:$D$33,4,FALSE),IF(AG1446="Penethamate hydroiodide",0.63,IF(AG1446="Benzylpenicillin Procaine /
 Benzathine Penicillin",0.61,IF(AG1446="Benzathine Penicillin",0.61,IF(AG1446="Procaine benzylpenicillin",0.61,IF(AG1446=Prodrug!F1443,Prodrug!F1443,Prodrug!F1443))))))</f>
        <v/>
      </c>
      <c r="AT1446" s="240" t="str">
        <f>IFERROR((((Calculations!K1443*Calculations!G1443)/Calculations!E1443)*'Data Entry'!X1446),"")</f>
        <v/>
      </c>
      <c r="AU1446" s="146" t="str">
        <f>IFERROR(VLOOKUP(AG1446,Lists!$P$2:$Q$182,2,0),"")</f>
        <v/>
      </c>
      <c r="AV1446" s="143" t="str">
        <f>IF(AL1446="UI",VLOOKUP(AJ1446,'Convert Internation Units'!$A$2:$D$33,4,FALSE),IF(AJ1446="Penethamate hydroiodide",0.63,IF(AJ1446="Benzylpenicillin Procaine /
 Benzathine Penicillin",0.61,IF(AJ1446="Benzathine Penicillin",0.61,IF(AJ1446="Procaine benzylpenicillin",0.61,IF(AJ1446=Prodrug!G1443,Prodrug!G1443,Prodrug!G1443))))))</f>
        <v/>
      </c>
      <c r="AW1446" s="240" t="str">
        <f>IFERROR((((Calculations!O1443*Calculations!G1443)/Calculations!E1443)*'Data Entry'!X1446),"")</f>
        <v/>
      </c>
      <c r="AX1446" s="146" t="str">
        <f>IFERROR(VLOOKUP(AJ1446,Lists!$P$2:$Q$182,2,0),"")</f>
        <v/>
      </c>
      <c r="AY1446" s="143" t="str">
        <f>IF(AO1446="UI",VLOOKUP(AM1446,'Convert Internation Units'!$A$2:$D$33,4,FALSE),IF(AM1446="Penethamate hydroiodide",0.63,IF(AM1446="Benzylpenicillin Procaine /
 Benzathine Penicillin",0.61,IF(AM1446="Benzathine Penicillin",0.61,IF(AM1446="Procaine benzylpenicillin",0.61,IF(AM1446=Prodrug!H1443,Prodrug!H1443,Prodrug!H1443))))))</f>
        <v/>
      </c>
      <c r="AZ1446" s="240" t="str">
        <f>IFERROR((((Calculations!S1443*Calculations!G1443)/Calculations!E1443)*'Data Entry'!X1446),"")</f>
        <v/>
      </c>
      <c r="BA1446" s="146" t="str">
        <f>IFERROR(VLOOKUP(AM1446,Lists!$P$2:$Q$182,2,0),"")</f>
        <v/>
      </c>
    </row>
    <row r="1447" spans="1:53" s="5" customFormat="1">
      <c r="A1447" s="116">
        <v>1441</v>
      </c>
      <c r="B1447" s="232"/>
      <c r="C1447" s="105"/>
      <c r="D1447" s="105"/>
      <c r="E1447" s="105"/>
      <c r="F1447" s="106"/>
      <c r="G1447" s="107"/>
      <c r="H1447" s="107"/>
      <c r="I1447" s="108"/>
      <c r="J1447" s="110"/>
      <c r="K1447" s="110"/>
      <c r="L1447" s="110"/>
      <c r="M1447" s="110"/>
      <c r="N1447" s="110"/>
      <c r="O1447" s="110"/>
      <c r="P1447" s="110"/>
      <c r="Q1447" s="110"/>
      <c r="R1447" s="110"/>
      <c r="S1447" s="110"/>
      <c r="T1447" s="110"/>
      <c r="U1447" s="110"/>
      <c r="V1447" s="110"/>
      <c r="W1447" s="109"/>
      <c r="X1447" s="111"/>
      <c r="Y1447" s="112"/>
      <c r="Z1447" s="112"/>
      <c r="AA1447" s="113"/>
      <c r="AB1447" s="114"/>
      <c r="AC1447" s="115"/>
      <c r="AD1447" s="113"/>
      <c r="AE1447" s="113"/>
      <c r="AF1447" s="112"/>
      <c r="AG1447" s="116"/>
      <c r="AH1447" s="115"/>
      <c r="AI1447" s="174"/>
      <c r="AJ1447" s="104"/>
      <c r="AK1447" s="115"/>
      <c r="AL1447" s="112"/>
      <c r="AM1447" s="116"/>
      <c r="AN1447" s="115"/>
      <c r="AO1447" s="248"/>
      <c r="AP1447" s="242" t="str">
        <f>IF(AD1447="UI",VLOOKUP(AB1447,'Convert Internation Units'!$A$2:$D$33,4,FALSE),IF(AB1447="Penethamate hydroiodide",0.63,IF(AB1447="Benzylpenicillin Procaine /
 Benzathine Penicillin",0.61,IF(AB1447="Benzathine Penicillin",0.61,IF(AB1447="Procaine benzylpenicillin",0.61,IF(AB1447=Prodrug!E1444,Prodrug!E1444,Prodrug!E1444))))))</f>
        <v/>
      </c>
      <c r="AQ1447" s="239" t="str">
        <f>IFERROR((((Calculations!C1444*Calculations!G1444)/Calculations!E1444)*'Data Entry'!X1447),"")</f>
        <v/>
      </c>
      <c r="AR1447" s="234" t="str">
        <f>IFERROR(VLOOKUP(AB1447,Lists!$P$2:$Q$182,2,0),"")</f>
        <v/>
      </c>
      <c r="AS1447" s="233" t="str">
        <f>IF(AI1447="UI",VLOOKUP(AG1447,'Convert Internation Units'!$A$2:$D$33,4,FALSE),IF(AG1447="Penethamate hydroiodide",0.63,IF(AG1447="Benzylpenicillin Procaine /
 Benzathine Penicillin",0.61,IF(AG1447="Benzathine Penicillin",0.61,IF(AG1447="Procaine benzylpenicillin",0.61,IF(AG1447=Prodrug!F1444,Prodrug!F1444,Prodrug!F1444))))))</f>
        <v/>
      </c>
      <c r="AT1447" s="239" t="str">
        <f>IFERROR((((Calculations!K1444*Calculations!G1444)/Calculations!E1444)*'Data Entry'!X1447),"")</f>
        <v/>
      </c>
      <c r="AU1447" s="235" t="str">
        <f>IFERROR(VLOOKUP(AG1447,Lists!$P$2:$Q$182,2,0),"")</f>
        <v/>
      </c>
      <c r="AV1447" s="233" t="str">
        <f>IF(AL1447="UI",VLOOKUP(AJ1447,'Convert Internation Units'!$A$2:$D$33,4,FALSE),IF(AJ1447="Penethamate hydroiodide",0.63,IF(AJ1447="Benzylpenicillin Procaine /
 Benzathine Penicillin",0.61,IF(AJ1447="Benzathine Penicillin",0.61,IF(AJ1447="Procaine benzylpenicillin",0.61,IF(AJ1447=Prodrug!G1444,Prodrug!G1444,Prodrug!G1444))))))</f>
        <v/>
      </c>
      <c r="AW1447" s="239" t="str">
        <f>IFERROR((((Calculations!O1444*Calculations!G1444)/Calculations!E1444)*'Data Entry'!X1447),"")</f>
        <v/>
      </c>
      <c r="AX1447" s="235" t="str">
        <f>IFERROR(VLOOKUP(AJ1447,Lists!$P$2:$Q$182,2,0),"")</f>
        <v/>
      </c>
      <c r="AY1447" s="233" t="str">
        <f>IF(AO1447="UI",VLOOKUP(AM1447,'Convert Internation Units'!$A$2:$D$33,4,FALSE),IF(AM1447="Penethamate hydroiodide",0.63,IF(AM1447="Benzylpenicillin Procaine /
 Benzathine Penicillin",0.61,IF(AM1447="Benzathine Penicillin",0.61,IF(AM1447="Procaine benzylpenicillin",0.61,IF(AM1447=Prodrug!H1444,Prodrug!H1444,Prodrug!H1444))))))</f>
        <v/>
      </c>
      <c r="AZ1447" s="239" t="str">
        <f>IFERROR((((Calculations!S1444*Calculations!G1444)/Calculations!E1444)*'Data Entry'!X1447),"")</f>
        <v/>
      </c>
      <c r="BA1447" s="235" t="str">
        <f>IFERROR(VLOOKUP(AM1447,Lists!$P$2:$Q$182,2,0),"")</f>
        <v/>
      </c>
    </row>
    <row r="1448" spans="1:53" s="5" customFormat="1">
      <c r="A1448" s="6">
        <v>1442</v>
      </c>
      <c r="B1448" s="231"/>
      <c r="C1448" s="7"/>
      <c r="D1448" s="7"/>
      <c r="E1448" s="7"/>
      <c r="F1448" s="67"/>
      <c r="G1448" s="79"/>
      <c r="H1448" s="79"/>
      <c r="I1448" s="75"/>
      <c r="J1448" s="76"/>
      <c r="K1448" s="76"/>
      <c r="L1448" s="76"/>
      <c r="M1448" s="76"/>
      <c r="N1448" s="76"/>
      <c r="O1448" s="76"/>
      <c r="P1448" s="76"/>
      <c r="Q1448" s="76"/>
      <c r="R1448" s="76"/>
      <c r="S1448" s="76"/>
      <c r="T1448" s="76"/>
      <c r="U1448" s="76"/>
      <c r="V1448" s="76"/>
      <c r="W1448" s="80"/>
      <c r="X1448" s="69"/>
      <c r="Y1448" s="25"/>
      <c r="Z1448" s="25"/>
      <c r="AA1448" s="8"/>
      <c r="AB1448" s="28"/>
      <c r="AC1448" s="23"/>
      <c r="AD1448" s="8"/>
      <c r="AE1448" s="8"/>
      <c r="AF1448" s="25"/>
      <c r="AG1448" s="6"/>
      <c r="AH1448" s="23"/>
      <c r="AI1448" s="173"/>
      <c r="AJ1448" s="26"/>
      <c r="AK1448" s="23"/>
      <c r="AL1448" s="25"/>
      <c r="AM1448" s="6"/>
      <c r="AN1448" s="23"/>
      <c r="AO1448" s="247"/>
      <c r="AP1448" s="243" t="str">
        <f>IF(AD1448="UI",VLOOKUP(AB1448,'Convert Internation Units'!$A$2:$D$33,4,FALSE),IF(AB1448="Penethamate hydroiodide",0.63,IF(AB1448="Benzylpenicillin Procaine /
 Benzathine Penicillin",0.61,IF(AB1448="Benzathine Penicillin",0.61,IF(AB1448="Procaine benzylpenicillin",0.61,IF(AB1448=Prodrug!E1445,Prodrug!E1445,Prodrug!E1445))))))</f>
        <v/>
      </c>
      <c r="AQ1448" s="240" t="str">
        <f>IFERROR((((Calculations!C1445*Calculations!G1445)/Calculations!E1445)*'Data Entry'!X1448),"")</f>
        <v/>
      </c>
      <c r="AR1448" s="141" t="str">
        <f>IFERROR(VLOOKUP(AB1448,Lists!$P$2:$Q$182,2,0),"")</f>
        <v/>
      </c>
      <c r="AS1448" s="143" t="str">
        <f>IF(AI1448="UI",VLOOKUP(AG1448,'Convert Internation Units'!$A$2:$D$33,4,FALSE),IF(AG1448="Penethamate hydroiodide",0.63,IF(AG1448="Benzylpenicillin Procaine /
 Benzathine Penicillin",0.61,IF(AG1448="Benzathine Penicillin",0.61,IF(AG1448="Procaine benzylpenicillin",0.61,IF(AG1448=Prodrug!F1445,Prodrug!F1445,Prodrug!F1445))))))</f>
        <v/>
      </c>
      <c r="AT1448" s="240" t="str">
        <f>IFERROR((((Calculations!K1445*Calculations!G1445)/Calculations!E1445)*'Data Entry'!X1448),"")</f>
        <v/>
      </c>
      <c r="AU1448" s="146" t="str">
        <f>IFERROR(VLOOKUP(AG1448,Lists!$P$2:$Q$182,2,0),"")</f>
        <v/>
      </c>
      <c r="AV1448" s="143" t="str">
        <f>IF(AL1448="UI",VLOOKUP(AJ1448,'Convert Internation Units'!$A$2:$D$33,4,FALSE),IF(AJ1448="Penethamate hydroiodide",0.63,IF(AJ1448="Benzylpenicillin Procaine /
 Benzathine Penicillin",0.61,IF(AJ1448="Benzathine Penicillin",0.61,IF(AJ1448="Procaine benzylpenicillin",0.61,IF(AJ1448=Prodrug!G1445,Prodrug!G1445,Prodrug!G1445))))))</f>
        <v/>
      </c>
      <c r="AW1448" s="240" t="str">
        <f>IFERROR((((Calculations!O1445*Calculations!G1445)/Calculations!E1445)*'Data Entry'!X1448),"")</f>
        <v/>
      </c>
      <c r="AX1448" s="146" t="str">
        <f>IFERROR(VLOOKUP(AJ1448,Lists!$P$2:$Q$182,2,0),"")</f>
        <v/>
      </c>
      <c r="AY1448" s="143" t="str">
        <f>IF(AO1448="UI",VLOOKUP(AM1448,'Convert Internation Units'!$A$2:$D$33,4,FALSE),IF(AM1448="Penethamate hydroiodide",0.63,IF(AM1448="Benzylpenicillin Procaine /
 Benzathine Penicillin",0.61,IF(AM1448="Benzathine Penicillin",0.61,IF(AM1448="Procaine benzylpenicillin",0.61,IF(AM1448=Prodrug!H1445,Prodrug!H1445,Prodrug!H1445))))))</f>
        <v/>
      </c>
      <c r="AZ1448" s="240" t="str">
        <f>IFERROR((((Calculations!S1445*Calculations!G1445)/Calculations!E1445)*'Data Entry'!X1448),"")</f>
        <v/>
      </c>
      <c r="BA1448" s="146" t="str">
        <f>IFERROR(VLOOKUP(AM1448,Lists!$P$2:$Q$182,2,0),"")</f>
        <v/>
      </c>
    </row>
    <row r="1449" spans="1:53" s="5" customFormat="1">
      <c r="A1449" s="116">
        <v>1443</v>
      </c>
      <c r="B1449" s="232"/>
      <c r="C1449" s="105"/>
      <c r="D1449" s="105"/>
      <c r="E1449" s="105"/>
      <c r="F1449" s="106"/>
      <c r="G1449" s="107"/>
      <c r="H1449" s="107"/>
      <c r="I1449" s="108"/>
      <c r="J1449" s="110"/>
      <c r="K1449" s="110"/>
      <c r="L1449" s="110"/>
      <c r="M1449" s="110"/>
      <c r="N1449" s="110"/>
      <c r="O1449" s="110"/>
      <c r="P1449" s="110"/>
      <c r="Q1449" s="110"/>
      <c r="R1449" s="110"/>
      <c r="S1449" s="110"/>
      <c r="T1449" s="110"/>
      <c r="U1449" s="110"/>
      <c r="V1449" s="110"/>
      <c r="W1449" s="109"/>
      <c r="X1449" s="111"/>
      <c r="Y1449" s="112"/>
      <c r="Z1449" s="112"/>
      <c r="AA1449" s="113"/>
      <c r="AB1449" s="114"/>
      <c r="AC1449" s="115"/>
      <c r="AD1449" s="113"/>
      <c r="AE1449" s="113"/>
      <c r="AF1449" s="112"/>
      <c r="AG1449" s="116"/>
      <c r="AH1449" s="115"/>
      <c r="AI1449" s="174"/>
      <c r="AJ1449" s="104"/>
      <c r="AK1449" s="115"/>
      <c r="AL1449" s="112"/>
      <c r="AM1449" s="116"/>
      <c r="AN1449" s="115"/>
      <c r="AO1449" s="248"/>
      <c r="AP1449" s="242" t="str">
        <f>IF(AD1449="UI",VLOOKUP(AB1449,'Convert Internation Units'!$A$2:$D$33,4,FALSE),IF(AB1449="Penethamate hydroiodide",0.63,IF(AB1449="Benzylpenicillin Procaine /
 Benzathine Penicillin",0.61,IF(AB1449="Benzathine Penicillin",0.61,IF(AB1449="Procaine benzylpenicillin",0.61,IF(AB1449=Prodrug!E1446,Prodrug!E1446,Prodrug!E1446))))))</f>
        <v/>
      </c>
      <c r="AQ1449" s="239" t="str">
        <f>IFERROR((((Calculations!C1446*Calculations!G1446)/Calculations!E1446)*'Data Entry'!X1449),"")</f>
        <v/>
      </c>
      <c r="AR1449" s="234" t="str">
        <f>IFERROR(VLOOKUP(AB1449,Lists!$P$2:$Q$182,2,0),"")</f>
        <v/>
      </c>
      <c r="AS1449" s="233" t="str">
        <f>IF(AI1449="UI",VLOOKUP(AG1449,'Convert Internation Units'!$A$2:$D$33,4,FALSE),IF(AG1449="Penethamate hydroiodide",0.63,IF(AG1449="Benzylpenicillin Procaine /
 Benzathine Penicillin",0.61,IF(AG1449="Benzathine Penicillin",0.61,IF(AG1449="Procaine benzylpenicillin",0.61,IF(AG1449=Prodrug!F1446,Prodrug!F1446,Prodrug!F1446))))))</f>
        <v/>
      </c>
      <c r="AT1449" s="239" t="str">
        <f>IFERROR((((Calculations!K1446*Calculations!G1446)/Calculations!E1446)*'Data Entry'!X1449),"")</f>
        <v/>
      </c>
      <c r="AU1449" s="235" t="str">
        <f>IFERROR(VLOOKUP(AG1449,Lists!$P$2:$Q$182,2,0),"")</f>
        <v/>
      </c>
      <c r="AV1449" s="233" t="str">
        <f>IF(AL1449="UI",VLOOKUP(AJ1449,'Convert Internation Units'!$A$2:$D$33,4,FALSE),IF(AJ1449="Penethamate hydroiodide",0.63,IF(AJ1449="Benzylpenicillin Procaine /
 Benzathine Penicillin",0.61,IF(AJ1449="Benzathine Penicillin",0.61,IF(AJ1449="Procaine benzylpenicillin",0.61,IF(AJ1449=Prodrug!G1446,Prodrug!G1446,Prodrug!G1446))))))</f>
        <v/>
      </c>
      <c r="AW1449" s="239" t="str">
        <f>IFERROR((((Calculations!O1446*Calculations!G1446)/Calculations!E1446)*'Data Entry'!X1449),"")</f>
        <v/>
      </c>
      <c r="AX1449" s="235" t="str">
        <f>IFERROR(VLOOKUP(AJ1449,Lists!$P$2:$Q$182,2,0),"")</f>
        <v/>
      </c>
      <c r="AY1449" s="233" t="str">
        <f>IF(AO1449="UI",VLOOKUP(AM1449,'Convert Internation Units'!$A$2:$D$33,4,FALSE),IF(AM1449="Penethamate hydroiodide",0.63,IF(AM1449="Benzylpenicillin Procaine /
 Benzathine Penicillin",0.61,IF(AM1449="Benzathine Penicillin",0.61,IF(AM1449="Procaine benzylpenicillin",0.61,IF(AM1449=Prodrug!H1446,Prodrug!H1446,Prodrug!H1446))))))</f>
        <v/>
      </c>
      <c r="AZ1449" s="239" t="str">
        <f>IFERROR((((Calculations!S1446*Calculations!G1446)/Calculations!E1446)*'Data Entry'!X1449),"")</f>
        <v/>
      </c>
      <c r="BA1449" s="235" t="str">
        <f>IFERROR(VLOOKUP(AM1449,Lists!$P$2:$Q$182,2,0),"")</f>
        <v/>
      </c>
    </row>
    <row r="1450" spans="1:53" s="5" customFormat="1">
      <c r="A1450" s="6">
        <v>1444</v>
      </c>
      <c r="B1450" s="231"/>
      <c r="C1450" s="7"/>
      <c r="D1450" s="7"/>
      <c r="E1450" s="7"/>
      <c r="F1450" s="67"/>
      <c r="G1450" s="79"/>
      <c r="H1450" s="79"/>
      <c r="I1450" s="75"/>
      <c r="J1450" s="76"/>
      <c r="K1450" s="76"/>
      <c r="L1450" s="76"/>
      <c r="M1450" s="76"/>
      <c r="N1450" s="76"/>
      <c r="O1450" s="76"/>
      <c r="P1450" s="76"/>
      <c r="Q1450" s="76"/>
      <c r="R1450" s="76"/>
      <c r="S1450" s="76"/>
      <c r="T1450" s="76"/>
      <c r="U1450" s="76"/>
      <c r="V1450" s="76"/>
      <c r="W1450" s="80"/>
      <c r="X1450" s="69"/>
      <c r="Y1450" s="25"/>
      <c r="Z1450" s="25"/>
      <c r="AA1450" s="8"/>
      <c r="AB1450" s="28"/>
      <c r="AC1450" s="23"/>
      <c r="AD1450" s="8"/>
      <c r="AE1450" s="8"/>
      <c r="AF1450" s="25"/>
      <c r="AG1450" s="6"/>
      <c r="AH1450" s="23"/>
      <c r="AI1450" s="173"/>
      <c r="AJ1450" s="26"/>
      <c r="AK1450" s="23"/>
      <c r="AL1450" s="25"/>
      <c r="AM1450" s="6"/>
      <c r="AN1450" s="23"/>
      <c r="AO1450" s="247"/>
      <c r="AP1450" s="243" t="str">
        <f>IF(AD1450="UI",VLOOKUP(AB1450,'Convert Internation Units'!$A$2:$D$33,4,FALSE),IF(AB1450="Penethamate hydroiodide",0.63,IF(AB1450="Benzylpenicillin Procaine /
 Benzathine Penicillin",0.61,IF(AB1450="Benzathine Penicillin",0.61,IF(AB1450="Procaine benzylpenicillin",0.61,IF(AB1450=Prodrug!E1447,Prodrug!E1447,Prodrug!E1447))))))</f>
        <v/>
      </c>
      <c r="AQ1450" s="240" t="str">
        <f>IFERROR((((Calculations!C1447*Calculations!G1447)/Calculations!E1447)*'Data Entry'!X1450),"")</f>
        <v/>
      </c>
      <c r="AR1450" s="141" t="str">
        <f>IFERROR(VLOOKUP(AB1450,Lists!$P$2:$Q$182,2,0),"")</f>
        <v/>
      </c>
      <c r="AS1450" s="143" t="str">
        <f>IF(AI1450="UI",VLOOKUP(AG1450,'Convert Internation Units'!$A$2:$D$33,4,FALSE),IF(AG1450="Penethamate hydroiodide",0.63,IF(AG1450="Benzylpenicillin Procaine /
 Benzathine Penicillin",0.61,IF(AG1450="Benzathine Penicillin",0.61,IF(AG1450="Procaine benzylpenicillin",0.61,IF(AG1450=Prodrug!F1447,Prodrug!F1447,Prodrug!F1447))))))</f>
        <v/>
      </c>
      <c r="AT1450" s="240" t="str">
        <f>IFERROR((((Calculations!K1447*Calculations!G1447)/Calculations!E1447)*'Data Entry'!X1450),"")</f>
        <v/>
      </c>
      <c r="AU1450" s="146" t="str">
        <f>IFERROR(VLOOKUP(AG1450,Lists!$P$2:$Q$182,2,0),"")</f>
        <v/>
      </c>
      <c r="AV1450" s="143" t="str">
        <f>IF(AL1450="UI",VLOOKUP(AJ1450,'Convert Internation Units'!$A$2:$D$33,4,FALSE),IF(AJ1450="Penethamate hydroiodide",0.63,IF(AJ1450="Benzylpenicillin Procaine /
 Benzathine Penicillin",0.61,IF(AJ1450="Benzathine Penicillin",0.61,IF(AJ1450="Procaine benzylpenicillin",0.61,IF(AJ1450=Prodrug!G1447,Prodrug!G1447,Prodrug!G1447))))))</f>
        <v/>
      </c>
      <c r="AW1450" s="240" t="str">
        <f>IFERROR((((Calculations!O1447*Calculations!G1447)/Calculations!E1447)*'Data Entry'!X1450),"")</f>
        <v/>
      </c>
      <c r="AX1450" s="146" t="str">
        <f>IFERROR(VLOOKUP(AJ1450,Lists!$P$2:$Q$182,2,0),"")</f>
        <v/>
      </c>
      <c r="AY1450" s="143" t="str">
        <f>IF(AO1450="UI",VLOOKUP(AM1450,'Convert Internation Units'!$A$2:$D$33,4,FALSE),IF(AM1450="Penethamate hydroiodide",0.63,IF(AM1450="Benzylpenicillin Procaine /
 Benzathine Penicillin",0.61,IF(AM1450="Benzathine Penicillin",0.61,IF(AM1450="Procaine benzylpenicillin",0.61,IF(AM1450=Prodrug!H1447,Prodrug!H1447,Prodrug!H1447))))))</f>
        <v/>
      </c>
      <c r="AZ1450" s="240" t="str">
        <f>IFERROR((((Calculations!S1447*Calculations!G1447)/Calculations!E1447)*'Data Entry'!X1450),"")</f>
        <v/>
      </c>
      <c r="BA1450" s="146" t="str">
        <f>IFERROR(VLOOKUP(AM1450,Lists!$P$2:$Q$182,2,0),"")</f>
        <v/>
      </c>
    </row>
    <row r="1451" spans="1:53" s="5" customFormat="1">
      <c r="A1451" s="116">
        <v>1445</v>
      </c>
      <c r="B1451" s="232"/>
      <c r="C1451" s="105"/>
      <c r="D1451" s="105"/>
      <c r="E1451" s="105"/>
      <c r="F1451" s="106"/>
      <c r="G1451" s="107"/>
      <c r="H1451" s="107"/>
      <c r="I1451" s="108"/>
      <c r="J1451" s="110"/>
      <c r="K1451" s="110"/>
      <c r="L1451" s="110"/>
      <c r="M1451" s="110"/>
      <c r="N1451" s="110"/>
      <c r="O1451" s="110"/>
      <c r="P1451" s="110"/>
      <c r="Q1451" s="110"/>
      <c r="R1451" s="110"/>
      <c r="S1451" s="110"/>
      <c r="T1451" s="110"/>
      <c r="U1451" s="110"/>
      <c r="V1451" s="110"/>
      <c r="W1451" s="109"/>
      <c r="X1451" s="111"/>
      <c r="Y1451" s="112"/>
      <c r="Z1451" s="112"/>
      <c r="AA1451" s="113"/>
      <c r="AB1451" s="114"/>
      <c r="AC1451" s="115"/>
      <c r="AD1451" s="113"/>
      <c r="AE1451" s="113"/>
      <c r="AF1451" s="112"/>
      <c r="AG1451" s="116"/>
      <c r="AH1451" s="115"/>
      <c r="AI1451" s="174"/>
      <c r="AJ1451" s="104"/>
      <c r="AK1451" s="115"/>
      <c r="AL1451" s="112"/>
      <c r="AM1451" s="116"/>
      <c r="AN1451" s="115"/>
      <c r="AO1451" s="248"/>
      <c r="AP1451" s="242" t="str">
        <f>IF(AD1451="UI",VLOOKUP(AB1451,'Convert Internation Units'!$A$2:$D$33,4,FALSE),IF(AB1451="Penethamate hydroiodide",0.63,IF(AB1451="Benzylpenicillin Procaine /
 Benzathine Penicillin",0.61,IF(AB1451="Benzathine Penicillin",0.61,IF(AB1451="Procaine benzylpenicillin",0.61,IF(AB1451=Prodrug!E1448,Prodrug!E1448,Prodrug!E1448))))))</f>
        <v/>
      </c>
      <c r="AQ1451" s="239" t="str">
        <f>IFERROR((((Calculations!C1448*Calculations!G1448)/Calculations!E1448)*'Data Entry'!X1451),"")</f>
        <v/>
      </c>
      <c r="AR1451" s="234" t="str">
        <f>IFERROR(VLOOKUP(AB1451,Lists!$P$2:$Q$182,2,0),"")</f>
        <v/>
      </c>
      <c r="AS1451" s="233" t="str">
        <f>IF(AI1451="UI",VLOOKUP(AG1451,'Convert Internation Units'!$A$2:$D$33,4,FALSE),IF(AG1451="Penethamate hydroiodide",0.63,IF(AG1451="Benzylpenicillin Procaine /
 Benzathine Penicillin",0.61,IF(AG1451="Benzathine Penicillin",0.61,IF(AG1451="Procaine benzylpenicillin",0.61,IF(AG1451=Prodrug!F1448,Prodrug!F1448,Prodrug!F1448))))))</f>
        <v/>
      </c>
      <c r="AT1451" s="239" t="str">
        <f>IFERROR((((Calculations!K1448*Calculations!G1448)/Calculations!E1448)*'Data Entry'!X1451),"")</f>
        <v/>
      </c>
      <c r="AU1451" s="235" t="str">
        <f>IFERROR(VLOOKUP(AG1451,Lists!$P$2:$Q$182,2,0),"")</f>
        <v/>
      </c>
      <c r="AV1451" s="233" t="str">
        <f>IF(AL1451="UI",VLOOKUP(AJ1451,'Convert Internation Units'!$A$2:$D$33,4,FALSE),IF(AJ1451="Penethamate hydroiodide",0.63,IF(AJ1451="Benzylpenicillin Procaine /
 Benzathine Penicillin",0.61,IF(AJ1451="Benzathine Penicillin",0.61,IF(AJ1451="Procaine benzylpenicillin",0.61,IF(AJ1451=Prodrug!G1448,Prodrug!G1448,Prodrug!G1448))))))</f>
        <v/>
      </c>
      <c r="AW1451" s="239" t="str">
        <f>IFERROR((((Calculations!O1448*Calculations!G1448)/Calculations!E1448)*'Data Entry'!X1451),"")</f>
        <v/>
      </c>
      <c r="AX1451" s="235" t="str">
        <f>IFERROR(VLOOKUP(AJ1451,Lists!$P$2:$Q$182,2,0),"")</f>
        <v/>
      </c>
      <c r="AY1451" s="233" t="str">
        <f>IF(AO1451="UI",VLOOKUP(AM1451,'Convert Internation Units'!$A$2:$D$33,4,FALSE),IF(AM1451="Penethamate hydroiodide",0.63,IF(AM1451="Benzylpenicillin Procaine /
 Benzathine Penicillin",0.61,IF(AM1451="Benzathine Penicillin",0.61,IF(AM1451="Procaine benzylpenicillin",0.61,IF(AM1451=Prodrug!H1448,Prodrug!H1448,Prodrug!H1448))))))</f>
        <v/>
      </c>
      <c r="AZ1451" s="239" t="str">
        <f>IFERROR((((Calculations!S1448*Calculations!G1448)/Calculations!E1448)*'Data Entry'!X1451),"")</f>
        <v/>
      </c>
      <c r="BA1451" s="235" t="str">
        <f>IFERROR(VLOOKUP(AM1451,Lists!$P$2:$Q$182,2,0),"")</f>
        <v/>
      </c>
    </row>
    <row r="1452" spans="1:53" s="5" customFormat="1">
      <c r="A1452" s="6">
        <v>1446</v>
      </c>
      <c r="B1452" s="231"/>
      <c r="C1452" s="7"/>
      <c r="D1452" s="7"/>
      <c r="E1452" s="7"/>
      <c r="F1452" s="67"/>
      <c r="G1452" s="79"/>
      <c r="H1452" s="79"/>
      <c r="I1452" s="75"/>
      <c r="J1452" s="76"/>
      <c r="K1452" s="76"/>
      <c r="L1452" s="76"/>
      <c r="M1452" s="76"/>
      <c r="N1452" s="76"/>
      <c r="O1452" s="76"/>
      <c r="P1452" s="76"/>
      <c r="Q1452" s="76"/>
      <c r="R1452" s="76"/>
      <c r="S1452" s="76"/>
      <c r="T1452" s="76"/>
      <c r="U1452" s="76"/>
      <c r="V1452" s="76"/>
      <c r="W1452" s="80"/>
      <c r="X1452" s="69"/>
      <c r="Y1452" s="25"/>
      <c r="Z1452" s="25"/>
      <c r="AA1452" s="8"/>
      <c r="AB1452" s="28"/>
      <c r="AC1452" s="23"/>
      <c r="AD1452" s="8"/>
      <c r="AE1452" s="8"/>
      <c r="AF1452" s="25"/>
      <c r="AG1452" s="6"/>
      <c r="AH1452" s="23"/>
      <c r="AI1452" s="173"/>
      <c r="AJ1452" s="26"/>
      <c r="AK1452" s="23"/>
      <c r="AL1452" s="25"/>
      <c r="AM1452" s="6"/>
      <c r="AN1452" s="23"/>
      <c r="AO1452" s="247"/>
      <c r="AP1452" s="243" t="str">
        <f>IF(AD1452="UI",VLOOKUP(AB1452,'Convert Internation Units'!$A$2:$D$33,4,FALSE),IF(AB1452="Penethamate hydroiodide",0.63,IF(AB1452="Benzylpenicillin Procaine /
 Benzathine Penicillin",0.61,IF(AB1452="Benzathine Penicillin",0.61,IF(AB1452="Procaine benzylpenicillin",0.61,IF(AB1452=Prodrug!E1449,Prodrug!E1449,Prodrug!E1449))))))</f>
        <v/>
      </c>
      <c r="AQ1452" s="240" t="str">
        <f>IFERROR((((Calculations!C1449*Calculations!G1449)/Calculations!E1449)*'Data Entry'!X1452),"")</f>
        <v/>
      </c>
      <c r="AR1452" s="141" t="str">
        <f>IFERROR(VLOOKUP(AB1452,Lists!$P$2:$Q$182,2,0),"")</f>
        <v/>
      </c>
      <c r="AS1452" s="143" t="str">
        <f>IF(AI1452="UI",VLOOKUP(AG1452,'Convert Internation Units'!$A$2:$D$33,4,FALSE),IF(AG1452="Penethamate hydroiodide",0.63,IF(AG1452="Benzylpenicillin Procaine /
 Benzathine Penicillin",0.61,IF(AG1452="Benzathine Penicillin",0.61,IF(AG1452="Procaine benzylpenicillin",0.61,IF(AG1452=Prodrug!F1449,Prodrug!F1449,Prodrug!F1449))))))</f>
        <v/>
      </c>
      <c r="AT1452" s="240" t="str">
        <f>IFERROR((((Calculations!K1449*Calculations!G1449)/Calculations!E1449)*'Data Entry'!X1452),"")</f>
        <v/>
      </c>
      <c r="AU1452" s="146" t="str">
        <f>IFERROR(VLOOKUP(AG1452,Lists!$P$2:$Q$182,2,0),"")</f>
        <v/>
      </c>
      <c r="AV1452" s="143" t="str">
        <f>IF(AL1452="UI",VLOOKUP(AJ1452,'Convert Internation Units'!$A$2:$D$33,4,FALSE),IF(AJ1452="Penethamate hydroiodide",0.63,IF(AJ1452="Benzylpenicillin Procaine /
 Benzathine Penicillin",0.61,IF(AJ1452="Benzathine Penicillin",0.61,IF(AJ1452="Procaine benzylpenicillin",0.61,IF(AJ1452=Prodrug!G1449,Prodrug!G1449,Prodrug!G1449))))))</f>
        <v/>
      </c>
      <c r="AW1452" s="240" t="str">
        <f>IFERROR((((Calculations!O1449*Calculations!G1449)/Calculations!E1449)*'Data Entry'!X1452),"")</f>
        <v/>
      </c>
      <c r="AX1452" s="146" t="str">
        <f>IFERROR(VLOOKUP(AJ1452,Lists!$P$2:$Q$182,2,0),"")</f>
        <v/>
      </c>
      <c r="AY1452" s="143" t="str">
        <f>IF(AO1452="UI",VLOOKUP(AM1452,'Convert Internation Units'!$A$2:$D$33,4,FALSE),IF(AM1452="Penethamate hydroiodide",0.63,IF(AM1452="Benzylpenicillin Procaine /
 Benzathine Penicillin",0.61,IF(AM1452="Benzathine Penicillin",0.61,IF(AM1452="Procaine benzylpenicillin",0.61,IF(AM1452=Prodrug!H1449,Prodrug!H1449,Prodrug!H1449))))))</f>
        <v/>
      </c>
      <c r="AZ1452" s="240" t="str">
        <f>IFERROR((((Calculations!S1449*Calculations!G1449)/Calculations!E1449)*'Data Entry'!X1452),"")</f>
        <v/>
      </c>
      <c r="BA1452" s="146" t="str">
        <f>IFERROR(VLOOKUP(AM1452,Lists!$P$2:$Q$182,2,0),"")</f>
        <v/>
      </c>
    </row>
    <row r="1453" spans="1:53" s="5" customFormat="1">
      <c r="A1453" s="116">
        <v>1447</v>
      </c>
      <c r="B1453" s="232"/>
      <c r="C1453" s="105"/>
      <c r="D1453" s="105"/>
      <c r="E1453" s="105"/>
      <c r="F1453" s="106"/>
      <c r="G1453" s="107"/>
      <c r="H1453" s="107"/>
      <c r="I1453" s="108"/>
      <c r="J1453" s="110"/>
      <c r="K1453" s="110"/>
      <c r="L1453" s="110"/>
      <c r="M1453" s="110"/>
      <c r="N1453" s="110"/>
      <c r="O1453" s="110"/>
      <c r="P1453" s="110"/>
      <c r="Q1453" s="110"/>
      <c r="R1453" s="110"/>
      <c r="S1453" s="110"/>
      <c r="T1453" s="110"/>
      <c r="U1453" s="110"/>
      <c r="V1453" s="110"/>
      <c r="W1453" s="109"/>
      <c r="X1453" s="111"/>
      <c r="Y1453" s="112"/>
      <c r="Z1453" s="112"/>
      <c r="AA1453" s="113"/>
      <c r="AB1453" s="114"/>
      <c r="AC1453" s="115"/>
      <c r="AD1453" s="113"/>
      <c r="AE1453" s="113"/>
      <c r="AF1453" s="112"/>
      <c r="AG1453" s="116"/>
      <c r="AH1453" s="115"/>
      <c r="AI1453" s="174"/>
      <c r="AJ1453" s="104"/>
      <c r="AK1453" s="115"/>
      <c r="AL1453" s="112"/>
      <c r="AM1453" s="116"/>
      <c r="AN1453" s="115"/>
      <c r="AO1453" s="248"/>
      <c r="AP1453" s="242" t="str">
        <f>IF(AD1453="UI",VLOOKUP(AB1453,'Convert Internation Units'!$A$2:$D$33,4,FALSE),IF(AB1453="Penethamate hydroiodide",0.63,IF(AB1453="Benzylpenicillin Procaine /
 Benzathine Penicillin",0.61,IF(AB1453="Benzathine Penicillin",0.61,IF(AB1453="Procaine benzylpenicillin",0.61,IF(AB1453=Prodrug!E1450,Prodrug!E1450,Prodrug!E1450))))))</f>
        <v/>
      </c>
      <c r="AQ1453" s="239" t="str">
        <f>IFERROR((((Calculations!C1450*Calculations!G1450)/Calculations!E1450)*'Data Entry'!X1453),"")</f>
        <v/>
      </c>
      <c r="AR1453" s="234" t="str">
        <f>IFERROR(VLOOKUP(AB1453,Lists!$P$2:$Q$182,2,0),"")</f>
        <v/>
      </c>
      <c r="AS1453" s="233" t="str">
        <f>IF(AI1453="UI",VLOOKUP(AG1453,'Convert Internation Units'!$A$2:$D$33,4,FALSE),IF(AG1453="Penethamate hydroiodide",0.63,IF(AG1453="Benzylpenicillin Procaine /
 Benzathine Penicillin",0.61,IF(AG1453="Benzathine Penicillin",0.61,IF(AG1453="Procaine benzylpenicillin",0.61,IF(AG1453=Prodrug!F1450,Prodrug!F1450,Prodrug!F1450))))))</f>
        <v/>
      </c>
      <c r="AT1453" s="239" t="str">
        <f>IFERROR((((Calculations!K1450*Calculations!G1450)/Calculations!E1450)*'Data Entry'!X1453),"")</f>
        <v/>
      </c>
      <c r="AU1453" s="235" t="str">
        <f>IFERROR(VLOOKUP(AG1453,Lists!$P$2:$Q$182,2,0),"")</f>
        <v/>
      </c>
      <c r="AV1453" s="233" t="str">
        <f>IF(AL1453="UI",VLOOKUP(AJ1453,'Convert Internation Units'!$A$2:$D$33,4,FALSE),IF(AJ1453="Penethamate hydroiodide",0.63,IF(AJ1453="Benzylpenicillin Procaine /
 Benzathine Penicillin",0.61,IF(AJ1453="Benzathine Penicillin",0.61,IF(AJ1453="Procaine benzylpenicillin",0.61,IF(AJ1453=Prodrug!G1450,Prodrug!G1450,Prodrug!G1450))))))</f>
        <v/>
      </c>
      <c r="AW1453" s="239" t="str">
        <f>IFERROR((((Calculations!O1450*Calculations!G1450)/Calculations!E1450)*'Data Entry'!X1453),"")</f>
        <v/>
      </c>
      <c r="AX1453" s="235" t="str">
        <f>IFERROR(VLOOKUP(AJ1453,Lists!$P$2:$Q$182,2,0),"")</f>
        <v/>
      </c>
      <c r="AY1453" s="233" t="str">
        <f>IF(AO1453="UI",VLOOKUP(AM1453,'Convert Internation Units'!$A$2:$D$33,4,FALSE),IF(AM1453="Penethamate hydroiodide",0.63,IF(AM1453="Benzylpenicillin Procaine /
 Benzathine Penicillin",0.61,IF(AM1453="Benzathine Penicillin",0.61,IF(AM1453="Procaine benzylpenicillin",0.61,IF(AM1453=Prodrug!H1450,Prodrug!H1450,Prodrug!H1450))))))</f>
        <v/>
      </c>
      <c r="AZ1453" s="239" t="str">
        <f>IFERROR((((Calculations!S1450*Calculations!G1450)/Calculations!E1450)*'Data Entry'!X1453),"")</f>
        <v/>
      </c>
      <c r="BA1453" s="235" t="str">
        <f>IFERROR(VLOOKUP(AM1453,Lists!$P$2:$Q$182,2,0),"")</f>
        <v/>
      </c>
    </row>
    <row r="1454" spans="1:53" s="5" customFormat="1">
      <c r="A1454" s="6">
        <v>1448</v>
      </c>
      <c r="B1454" s="231"/>
      <c r="C1454" s="7"/>
      <c r="D1454" s="7"/>
      <c r="E1454" s="7"/>
      <c r="F1454" s="67"/>
      <c r="G1454" s="79"/>
      <c r="H1454" s="79"/>
      <c r="I1454" s="75"/>
      <c r="J1454" s="76"/>
      <c r="K1454" s="76"/>
      <c r="L1454" s="76"/>
      <c r="M1454" s="76"/>
      <c r="N1454" s="76"/>
      <c r="O1454" s="76"/>
      <c r="P1454" s="76"/>
      <c r="Q1454" s="76"/>
      <c r="R1454" s="76"/>
      <c r="S1454" s="76"/>
      <c r="T1454" s="76"/>
      <c r="U1454" s="76"/>
      <c r="V1454" s="76"/>
      <c r="W1454" s="80"/>
      <c r="X1454" s="69"/>
      <c r="Y1454" s="25"/>
      <c r="Z1454" s="25"/>
      <c r="AA1454" s="8"/>
      <c r="AB1454" s="28"/>
      <c r="AC1454" s="23"/>
      <c r="AD1454" s="8"/>
      <c r="AE1454" s="8"/>
      <c r="AF1454" s="25"/>
      <c r="AG1454" s="6"/>
      <c r="AH1454" s="23"/>
      <c r="AI1454" s="173"/>
      <c r="AJ1454" s="26"/>
      <c r="AK1454" s="23"/>
      <c r="AL1454" s="25"/>
      <c r="AM1454" s="6"/>
      <c r="AN1454" s="23"/>
      <c r="AO1454" s="247"/>
      <c r="AP1454" s="243" t="str">
        <f>IF(AD1454="UI",VLOOKUP(AB1454,'Convert Internation Units'!$A$2:$D$33,4,FALSE),IF(AB1454="Penethamate hydroiodide",0.63,IF(AB1454="Benzylpenicillin Procaine /
 Benzathine Penicillin",0.61,IF(AB1454="Benzathine Penicillin",0.61,IF(AB1454="Procaine benzylpenicillin",0.61,IF(AB1454=Prodrug!E1451,Prodrug!E1451,Prodrug!E1451))))))</f>
        <v/>
      </c>
      <c r="AQ1454" s="240" t="str">
        <f>IFERROR((((Calculations!C1451*Calculations!G1451)/Calculations!E1451)*'Data Entry'!X1454),"")</f>
        <v/>
      </c>
      <c r="AR1454" s="141" t="str">
        <f>IFERROR(VLOOKUP(AB1454,Lists!$P$2:$Q$182,2,0),"")</f>
        <v/>
      </c>
      <c r="AS1454" s="143" t="str">
        <f>IF(AI1454="UI",VLOOKUP(AG1454,'Convert Internation Units'!$A$2:$D$33,4,FALSE),IF(AG1454="Penethamate hydroiodide",0.63,IF(AG1454="Benzylpenicillin Procaine /
 Benzathine Penicillin",0.61,IF(AG1454="Benzathine Penicillin",0.61,IF(AG1454="Procaine benzylpenicillin",0.61,IF(AG1454=Prodrug!F1451,Prodrug!F1451,Prodrug!F1451))))))</f>
        <v/>
      </c>
      <c r="AT1454" s="240" t="str">
        <f>IFERROR((((Calculations!K1451*Calculations!G1451)/Calculations!E1451)*'Data Entry'!X1454),"")</f>
        <v/>
      </c>
      <c r="AU1454" s="146" t="str">
        <f>IFERROR(VLOOKUP(AG1454,Lists!$P$2:$Q$182,2,0),"")</f>
        <v/>
      </c>
      <c r="AV1454" s="143" t="str">
        <f>IF(AL1454="UI",VLOOKUP(AJ1454,'Convert Internation Units'!$A$2:$D$33,4,FALSE),IF(AJ1454="Penethamate hydroiodide",0.63,IF(AJ1454="Benzylpenicillin Procaine /
 Benzathine Penicillin",0.61,IF(AJ1454="Benzathine Penicillin",0.61,IF(AJ1454="Procaine benzylpenicillin",0.61,IF(AJ1454=Prodrug!G1451,Prodrug!G1451,Prodrug!G1451))))))</f>
        <v/>
      </c>
      <c r="AW1454" s="240" t="str">
        <f>IFERROR((((Calculations!O1451*Calculations!G1451)/Calculations!E1451)*'Data Entry'!X1454),"")</f>
        <v/>
      </c>
      <c r="AX1454" s="146" t="str">
        <f>IFERROR(VLOOKUP(AJ1454,Lists!$P$2:$Q$182,2,0),"")</f>
        <v/>
      </c>
      <c r="AY1454" s="143" t="str">
        <f>IF(AO1454="UI",VLOOKUP(AM1454,'Convert Internation Units'!$A$2:$D$33,4,FALSE),IF(AM1454="Penethamate hydroiodide",0.63,IF(AM1454="Benzylpenicillin Procaine /
 Benzathine Penicillin",0.61,IF(AM1454="Benzathine Penicillin",0.61,IF(AM1454="Procaine benzylpenicillin",0.61,IF(AM1454=Prodrug!H1451,Prodrug!H1451,Prodrug!H1451))))))</f>
        <v/>
      </c>
      <c r="AZ1454" s="240" t="str">
        <f>IFERROR((((Calculations!S1451*Calculations!G1451)/Calculations!E1451)*'Data Entry'!X1454),"")</f>
        <v/>
      </c>
      <c r="BA1454" s="146" t="str">
        <f>IFERROR(VLOOKUP(AM1454,Lists!$P$2:$Q$182,2,0),"")</f>
        <v/>
      </c>
    </row>
    <row r="1455" spans="1:53" s="5" customFormat="1">
      <c r="A1455" s="116">
        <v>1449</v>
      </c>
      <c r="B1455" s="232"/>
      <c r="C1455" s="105"/>
      <c r="D1455" s="105"/>
      <c r="E1455" s="105"/>
      <c r="F1455" s="106"/>
      <c r="G1455" s="107"/>
      <c r="H1455" s="107"/>
      <c r="I1455" s="108"/>
      <c r="J1455" s="110"/>
      <c r="K1455" s="110"/>
      <c r="L1455" s="110"/>
      <c r="M1455" s="110"/>
      <c r="N1455" s="110"/>
      <c r="O1455" s="110"/>
      <c r="P1455" s="110"/>
      <c r="Q1455" s="110"/>
      <c r="R1455" s="110"/>
      <c r="S1455" s="110"/>
      <c r="T1455" s="110"/>
      <c r="U1455" s="110"/>
      <c r="V1455" s="110"/>
      <c r="W1455" s="109"/>
      <c r="X1455" s="111"/>
      <c r="Y1455" s="112"/>
      <c r="Z1455" s="112"/>
      <c r="AA1455" s="113"/>
      <c r="AB1455" s="114"/>
      <c r="AC1455" s="115"/>
      <c r="AD1455" s="113"/>
      <c r="AE1455" s="113"/>
      <c r="AF1455" s="112"/>
      <c r="AG1455" s="116"/>
      <c r="AH1455" s="115"/>
      <c r="AI1455" s="174"/>
      <c r="AJ1455" s="104"/>
      <c r="AK1455" s="115"/>
      <c r="AL1455" s="112"/>
      <c r="AM1455" s="116"/>
      <c r="AN1455" s="115"/>
      <c r="AO1455" s="248"/>
      <c r="AP1455" s="242" t="str">
        <f>IF(AD1455="UI",VLOOKUP(AB1455,'Convert Internation Units'!$A$2:$D$33,4,FALSE),IF(AB1455="Penethamate hydroiodide",0.63,IF(AB1455="Benzylpenicillin Procaine /
 Benzathine Penicillin",0.61,IF(AB1455="Benzathine Penicillin",0.61,IF(AB1455="Procaine benzylpenicillin",0.61,IF(AB1455=Prodrug!E1452,Prodrug!E1452,Prodrug!E1452))))))</f>
        <v/>
      </c>
      <c r="AQ1455" s="239" t="str">
        <f>IFERROR((((Calculations!C1452*Calculations!G1452)/Calculations!E1452)*'Data Entry'!X1455),"")</f>
        <v/>
      </c>
      <c r="AR1455" s="234" t="str">
        <f>IFERROR(VLOOKUP(AB1455,Lists!$P$2:$Q$182,2,0),"")</f>
        <v/>
      </c>
      <c r="AS1455" s="233" t="str">
        <f>IF(AI1455="UI",VLOOKUP(AG1455,'Convert Internation Units'!$A$2:$D$33,4,FALSE),IF(AG1455="Penethamate hydroiodide",0.63,IF(AG1455="Benzylpenicillin Procaine /
 Benzathine Penicillin",0.61,IF(AG1455="Benzathine Penicillin",0.61,IF(AG1455="Procaine benzylpenicillin",0.61,IF(AG1455=Prodrug!F1452,Prodrug!F1452,Prodrug!F1452))))))</f>
        <v/>
      </c>
      <c r="AT1455" s="239" t="str">
        <f>IFERROR((((Calculations!K1452*Calculations!G1452)/Calculations!E1452)*'Data Entry'!X1455),"")</f>
        <v/>
      </c>
      <c r="AU1455" s="235" t="str">
        <f>IFERROR(VLOOKUP(AG1455,Lists!$P$2:$Q$182,2,0),"")</f>
        <v/>
      </c>
      <c r="AV1455" s="233" t="str">
        <f>IF(AL1455="UI",VLOOKUP(AJ1455,'Convert Internation Units'!$A$2:$D$33,4,FALSE),IF(AJ1455="Penethamate hydroiodide",0.63,IF(AJ1455="Benzylpenicillin Procaine /
 Benzathine Penicillin",0.61,IF(AJ1455="Benzathine Penicillin",0.61,IF(AJ1455="Procaine benzylpenicillin",0.61,IF(AJ1455=Prodrug!G1452,Prodrug!G1452,Prodrug!G1452))))))</f>
        <v/>
      </c>
      <c r="AW1455" s="239" t="str">
        <f>IFERROR((((Calculations!O1452*Calculations!G1452)/Calculations!E1452)*'Data Entry'!X1455),"")</f>
        <v/>
      </c>
      <c r="AX1455" s="235" t="str">
        <f>IFERROR(VLOOKUP(AJ1455,Lists!$P$2:$Q$182,2,0),"")</f>
        <v/>
      </c>
      <c r="AY1455" s="233" t="str">
        <f>IF(AO1455="UI",VLOOKUP(AM1455,'Convert Internation Units'!$A$2:$D$33,4,FALSE),IF(AM1455="Penethamate hydroiodide",0.63,IF(AM1455="Benzylpenicillin Procaine /
 Benzathine Penicillin",0.61,IF(AM1455="Benzathine Penicillin",0.61,IF(AM1455="Procaine benzylpenicillin",0.61,IF(AM1455=Prodrug!H1452,Prodrug!H1452,Prodrug!H1452))))))</f>
        <v/>
      </c>
      <c r="AZ1455" s="239" t="str">
        <f>IFERROR((((Calculations!S1452*Calculations!G1452)/Calculations!E1452)*'Data Entry'!X1455),"")</f>
        <v/>
      </c>
      <c r="BA1455" s="235" t="str">
        <f>IFERROR(VLOOKUP(AM1455,Lists!$P$2:$Q$182,2,0),"")</f>
        <v/>
      </c>
    </row>
    <row r="1456" spans="1:53" s="5" customFormat="1">
      <c r="A1456" s="6">
        <v>1450</v>
      </c>
      <c r="B1456" s="231"/>
      <c r="C1456" s="7"/>
      <c r="D1456" s="7"/>
      <c r="E1456" s="7"/>
      <c r="F1456" s="67"/>
      <c r="G1456" s="79"/>
      <c r="H1456" s="79"/>
      <c r="I1456" s="75"/>
      <c r="J1456" s="76"/>
      <c r="K1456" s="76"/>
      <c r="L1456" s="76"/>
      <c r="M1456" s="76"/>
      <c r="N1456" s="76"/>
      <c r="O1456" s="76"/>
      <c r="P1456" s="76"/>
      <c r="Q1456" s="76"/>
      <c r="R1456" s="76"/>
      <c r="S1456" s="76"/>
      <c r="T1456" s="76"/>
      <c r="U1456" s="76"/>
      <c r="V1456" s="76"/>
      <c r="W1456" s="80"/>
      <c r="X1456" s="69"/>
      <c r="Y1456" s="25"/>
      <c r="Z1456" s="25"/>
      <c r="AA1456" s="8"/>
      <c r="AB1456" s="28"/>
      <c r="AC1456" s="23"/>
      <c r="AD1456" s="8"/>
      <c r="AE1456" s="8"/>
      <c r="AF1456" s="25"/>
      <c r="AG1456" s="6"/>
      <c r="AH1456" s="23"/>
      <c r="AI1456" s="173"/>
      <c r="AJ1456" s="26"/>
      <c r="AK1456" s="23"/>
      <c r="AL1456" s="25"/>
      <c r="AM1456" s="6"/>
      <c r="AN1456" s="23"/>
      <c r="AO1456" s="247"/>
      <c r="AP1456" s="243" t="str">
        <f>IF(AD1456="UI",VLOOKUP(AB1456,'Convert Internation Units'!$A$2:$D$33,4,FALSE),IF(AB1456="Penethamate hydroiodide",0.63,IF(AB1456="Benzylpenicillin Procaine /
 Benzathine Penicillin",0.61,IF(AB1456="Benzathine Penicillin",0.61,IF(AB1456="Procaine benzylpenicillin",0.61,IF(AB1456=Prodrug!E1453,Prodrug!E1453,Prodrug!E1453))))))</f>
        <v/>
      </c>
      <c r="AQ1456" s="240" t="str">
        <f>IFERROR((((Calculations!C1453*Calculations!G1453)/Calculations!E1453)*'Data Entry'!X1456),"")</f>
        <v/>
      </c>
      <c r="AR1456" s="141" t="str">
        <f>IFERROR(VLOOKUP(AB1456,Lists!$P$2:$Q$182,2,0),"")</f>
        <v/>
      </c>
      <c r="AS1456" s="143" t="str">
        <f>IF(AI1456="UI",VLOOKUP(AG1456,'Convert Internation Units'!$A$2:$D$33,4,FALSE),IF(AG1456="Penethamate hydroiodide",0.63,IF(AG1456="Benzylpenicillin Procaine /
 Benzathine Penicillin",0.61,IF(AG1456="Benzathine Penicillin",0.61,IF(AG1456="Procaine benzylpenicillin",0.61,IF(AG1456=Prodrug!F1453,Prodrug!F1453,Prodrug!F1453))))))</f>
        <v/>
      </c>
      <c r="AT1456" s="240" t="str">
        <f>IFERROR((((Calculations!K1453*Calculations!G1453)/Calculations!E1453)*'Data Entry'!X1456),"")</f>
        <v/>
      </c>
      <c r="AU1456" s="146" t="str">
        <f>IFERROR(VLOOKUP(AG1456,Lists!$P$2:$Q$182,2,0),"")</f>
        <v/>
      </c>
      <c r="AV1456" s="143" t="str">
        <f>IF(AL1456="UI",VLOOKUP(AJ1456,'Convert Internation Units'!$A$2:$D$33,4,FALSE),IF(AJ1456="Penethamate hydroiodide",0.63,IF(AJ1456="Benzylpenicillin Procaine /
 Benzathine Penicillin",0.61,IF(AJ1456="Benzathine Penicillin",0.61,IF(AJ1456="Procaine benzylpenicillin",0.61,IF(AJ1456=Prodrug!G1453,Prodrug!G1453,Prodrug!G1453))))))</f>
        <v/>
      </c>
      <c r="AW1456" s="240" t="str">
        <f>IFERROR((((Calculations!O1453*Calculations!G1453)/Calculations!E1453)*'Data Entry'!X1456),"")</f>
        <v/>
      </c>
      <c r="AX1456" s="146" t="str">
        <f>IFERROR(VLOOKUP(AJ1456,Lists!$P$2:$Q$182,2,0),"")</f>
        <v/>
      </c>
      <c r="AY1456" s="143" t="str">
        <f>IF(AO1456="UI",VLOOKUP(AM1456,'Convert Internation Units'!$A$2:$D$33,4,FALSE),IF(AM1456="Penethamate hydroiodide",0.63,IF(AM1456="Benzylpenicillin Procaine /
 Benzathine Penicillin",0.61,IF(AM1456="Benzathine Penicillin",0.61,IF(AM1456="Procaine benzylpenicillin",0.61,IF(AM1456=Prodrug!H1453,Prodrug!H1453,Prodrug!H1453))))))</f>
        <v/>
      </c>
      <c r="AZ1456" s="240" t="str">
        <f>IFERROR((((Calculations!S1453*Calculations!G1453)/Calculations!E1453)*'Data Entry'!X1456),"")</f>
        <v/>
      </c>
      <c r="BA1456" s="146" t="str">
        <f>IFERROR(VLOOKUP(AM1456,Lists!$P$2:$Q$182,2,0),"")</f>
        <v/>
      </c>
    </row>
    <row r="1457" spans="1:53" s="5" customFormat="1">
      <c r="A1457" s="116">
        <v>1451</v>
      </c>
      <c r="B1457" s="232"/>
      <c r="C1457" s="105"/>
      <c r="D1457" s="105"/>
      <c r="E1457" s="105"/>
      <c r="F1457" s="106"/>
      <c r="G1457" s="107"/>
      <c r="H1457" s="107"/>
      <c r="I1457" s="108"/>
      <c r="J1457" s="110"/>
      <c r="K1457" s="110"/>
      <c r="L1457" s="110"/>
      <c r="M1457" s="110"/>
      <c r="N1457" s="110"/>
      <c r="O1457" s="110"/>
      <c r="P1457" s="110"/>
      <c r="Q1457" s="110"/>
      <c r="R1457" s="110"/>
      <c r="S1457" s="110"/>
      <c r="T1457" s="110"/>
      <c r="U1457" s="110"/>
      <c r="V1457" s="110"/>
      <c r="W1457" s="109"/>
      <c r="X1457" s="111"/>
      <c r="Y1457" s="112"/>
      <c r="Z1457" s="112"/>
      <c r="AA1457" s="113"/>
      <c r="AB1457" s="114"/>
      <c r="AC1457" s="115"/>
      <c r="AD1457" s="113"/>
      <c r="AE1457" s="113"/>
      <c r="AF1457" s="112"/>
      <c r="AG1457" s="116"/>
      <c r="AH1457" s="115"/>
      <c r="AI1457" s="174"/>
      <c r="AJ1457" s="104"/>
      <c r="AK1457" s="115"/>
      <c r="AL1457" s="112"/>
      <c r="AM1457" s="116"/>
      <c r="AN1457" s="115"/>
      <c r="AO1457" s="248"/>
      <c r="AP1457" s="242" t="str">
        <f>IF(AD1457="UI",VLOOKUP(AB1457,'Convert Internation Units'!$A$2:$D$33,4,FALSE),IF(AB1457="Penethamate hydroiodide",0.63,IF(AB1457="Benzylpenicillin Procaine /
 Benzathine Penicillin",0.61,IF(AB1457="Benzathine Penicillin",0.61,IF(AB1457="Procaine benzylpenicillin",0.61,IF(AB1457=Prodrug!E1454,Prodrug!E1454,Prodrug!E1454))))))</f>
        <v/>
      </c>
      <c r="AQ1457" s="239" t="str">
        <f>IFERROR((((Calculations!C1454*Calculations!G1454)/Calculations!E1454)*'Data Entry'!X1457),"")</f>
        <v/>
      </c>
      <c r="AR1457" s="234" t="str">
        <f>IFERROR(VLOOKUP(AB1457,Lists!$P$2:$Q$182,2,0),"")</f>
        <v/>
      </c>
      <c r="AS1457" s="233" t="str">
        <f>IF(AI1457="UI",VLOOKUP(AG1457,'Convert Internation Units'!$A$2:$D$33,4,FALSE),IF(AG1457="Penethamate hydroiodide",0.63,IF(AG1457="Benzylpenicillin Procaine /
 Benzathine Penicillin",0.61,IF(AG1457="Benzathine Penicillin",0.61,IF(AG1457="Procaine benzylpenicillin",0.61,IF(AG1457=Prodrug!F1454,Prodrug!F1454,Prodrug!F1454))))))</f>
        <v/>
      </c>
      <c r="AT1457" s="239" t="str">
        <f>IFERROR((((Calculations!K1454*Calculations!G1454)/Calculations!E1454)*'Data Entry'!X1457),"")</f>
        <v/>
      </c>
      <c r="AU1457" s="235" t="str">
        <f>IFERROR(VLOOKUP(AG1457,Lists!$P$2:$Q$182,2,0),"")</f>
        <v/>
      </c>
      <c r="AV1457" s="233" t="str">
        <f>IF(AL1457="UI",VLOOKUP(AJ1457,'Convert Internation Units'!$A$2:$D$33,4,FALSE),IF(AJ1457="Penethamate hydroiodide",0.63,IF(AJ1457="Benzylpenicillin Procaine /
 Benzathine Penicillin",0.61,IF(AJ1457="Benzathine Penicillin",0.61,IF(AJ1457="Procaine benzylpenicillin",0.61,IF(AJ1457=Prodrug!G1454,Prodrug!G1454,Prodrug!G1454))))))</f>
        <v/>
      </c>
      <c r="AW1457" s="239" t="str">
        <f>IFERROR((((Calculations!O1454*Calculations!G1454)/Calculations!E1454)*'Data Entry'!X1457),"")</f>
        <v/>
      </c>
      <c r="AX1457" s="235" t="str">
        <f>IFERROR(VLOOKUP(AJ1457,Lists!$P$2:$Q$182,2,0),"")</f>
        <v/>
      </c>
      <c r="AY1457" s="233" t="str">
        <f>IF(AO1457="UI",VLOOKUP(AM1457,'Convert Internation Units'!$A$2:$D$33,4,FALSE),IF(AM1457="Penethamate hydroiodide",0.63,IF(AM1457="Benzylpenicillin Procaine /
 Benzathine Penicillin",0.61,IF(AM1457="Benzathine Penicillin",0.61,IF(AM1457="Procaine benzylpenicillin",0.61,IF(AM1457=Prodrug!H1454,Prodrug!H1454,Prodrug!H1454))))))</f>
        <v/>
      </c>
      <c r="AZ1457" s="239" t="str">
        <f>IFERROR((((Calculations!S1454*Calculations!G1454)/Calculations!E1454)*'Data Entry'!X1457),"")</f>
        <v/>
      </c>
      <c r="BA1457" s="235" t="str">
        <f>IFERROR(VLOOKUP(AM1457,Lists!$P$2:$Q$182,2,0),"")</f>
        <v/>
      </c>
    </row>
    <row r="1458" spans="1:53" s="5" customFormat="1">
      <c r="A1458" s="6">
        <v>1452</v>
      </c>
      <c r="B1458" s="231"/>
      <c r="C1458" s="7"/>
      <c r="D1458" s="7"/>
      <c r="E1458" s="7"/>
      <c r="F1458" s="67"/>
      <c r="G1458" s="79"/>
      <c r="H1458" s="79"/>
      <c r="I1458" s="75"/>
      <c r="J1458" s="76"/>
      <c r="K1458" s="76"/>
      <c r="L1458" s="76"/>
      <c r="M1458" s="76"/>
      <c r="N1458" s="76"/>
      <c r="O1458" s="76"/>
      <c r="P1458" s="76"/>
      <c r="Q1458" s="76"/>
      <c r="R1458" s="76"/>
      <c r="S1458" s="76"/>
      <c r="T1458" s="76"/>
      <c r="U1458" s="76"/>
      <c r="V1458" s="76"/>
      <c r="W1458" s="80"/>
      <c r="X1458" s="69"/>
      <c r="Y1458" s="25"/>
      <c r="Z1458" s="25"/>
      <c r="AA1458" s="8"/>
      <c r="AB1458" s="28"/>
      <c r="AC1458" s="23"/>
      <c r="AD1458" s="8"/>
      <c r="AE1458" s="8"/>
      <c r="AF1458" s="25"/>
      <c r="AG1458" s="6"/>
      <c r="AH1458" s="23"/>
      <c r="AI1458" s="173"/>
      <c r="AJ1458" s="26"/>
      <c r="AK1458" s="23"/>
      <c r="AL1458" s="25"/>
      <c r="AM1458" s="6"/>
      <c r="AN1458" s="23"/>
      <c r="AO1458" s="247"/>
      <c r="AP1458" s="243" t="str">
        <f>IF(AD1458="UI",VLOOKUP(AB1458,'Convert Internation Units'!$A$2:$D$33,4,FALSE),IF(AB1458="Penethamate hydroiodide",0.63,IF(AB1458="Benzylpenicillin Procaine /
 Benzathine Penicillin",0.61,IF(AB1458="Benzathine Penicillin",0.61,IF(AB1458="Procaine benzylpenicillin",0.61,IF(AB1458=Prodrug!E1455,Prodrug!E1455,Prodrug!E1455))))))</f>
        <v/>
      </c>
      <c r="AQ1458" s="240" t="str">
        <f>IFERROR((((Calculations!C1455*Calculations!G1455)/Calculations!E1455)*'Data Entry'!X1458),"")</f>
        <v/>
      </c>
      <c r="AR1458" s="141" t="str">
        <f>IFERROR(VLOOKUP(AB1458,Lists!$P$2:$Q$182,2,0),"")</f>
        <v/>
      </c>
      <c r="AS1458" s="143" t="str">
        <f>IF(AI1458="UI",VLOOKUP(AG1458,'Convert Internation Units'!$A$2:$D$33,4,FALSE),IF(AG1458="Penethamate hydroiodide",0.63,IF(AG1458="Benzylpenicillin Procaine /
 Benzathine Penicillin",0.61,IF(AG1458="Benzathine Penicillin",0.61,IF(AG1458="Procaine benzylpenicillin",0.61,IF(AG1458=Prodrug!F1455,Prodrug!F1455,Prodrug!F1455))))))</f>
        <v/>
      </c>
      <c r="AT1458" s="240" t="str">
        <f>IFERROR((((Calculations!K1455*Calculations!G1455)/Calculations!E1455)*'Data Entry'!X1458),"")</f>
        <v/>
      </c>
      <c r="AU1458" s="146" t="str">
        <f>IFERROR(VLOOKUP(AG1458,Lists!$P$2:$Q$182,2,0),"")</f>
        <v/>
      </c>
      <c r="AV1458" s="143" t="str">
        <f>IF(AL1458="UI",VLOOKUP(AJ1458,'Convert Internation Units'!$A$2:$D$33,4,FALSE),IF(AJ1458="Penethamate hydroiodide",0.63,IF(AJ1458="Benzylpenicillin Procaine /
 Benzathine Penicillin",0.61,IF(AJ1458="Benzathine Penicillin",0.61,IF(AJ1458="Procaine benzylpenicillin",0.61,IF(AJ1458=Prodrug!G1455,Prodrug!G1455,Prodrug!G1455))))))</f>
        <v/>
      </c>
      <c r="AW1458" s="240" t="str">
        <f>IFERROR((((Calculations!O1455*Calculations!G1455)/Calculations!E1455)*'Data Entry'!X1458),"")</f>
        <v/>
      </c>
      <c r="AX1458" s="146" t="str">
        <f>IFERROR(VLOOKUP(AJ1458,Lists!$P$2:$Q$182,2,0),"")</f>
        <v/>
      </c>
      <c r="AY1458" s="143" t="str">
        <f>IF(AO1458="UI",VLOOKUP(AM1458,'Convert Internation Units'!$A$2:$D$33,4,FALSE),IF(AM1458="Penethamate hydroiodide",0.63,IF(AM1458="Benzylpenicillin Procaine /
 Benzathine Penicillin",0.61,IF(AM1458="Benzathine Penicillin",0.61,IF(AM1458="Procaine benzylpenicillin",0.61,IF(AM1458=Prodrug!H1455,Prodrug!H1455,Prodrug!H1455))))))</f>
        <v/>
      </c>
      <c r="AZ1458" s="240" t="str">
        <f>IFERROR((((Calculations!S1455*Calculations!G1455)/Calculations!E1455)*'Data Entry'!X1458),"")</f>
        <v/>
      </c>
      <c r="BA1458" s="146" t="str">
        <f>IFERROR(VLOOKUP(AM1458,Lists!$P$2:$Q$182,2,0),"")</f>
        <v/>
      </c>
    </row>
    <row r="1459" spans="1:53" s="5" customFormat="1">
      <c r="A1459" s="116">
        <v>1453</v>
      </c>
      <c r="B1459" s="232"/>
      <c r="C1459" s="105"/>
      <c r="D1459" s="105"/>
      <c r="E1459" s="105"/>
      <c r="F1459" s="106"/>
      <c r="G1459" s="107"/>
      <c r="H1459" s="107"/>
      <c r="I1459" s="108"/>
      <c r="J1459" s="110"/>
      <c r="K1459" s="110"/>
      <c r="L1459" s="110"/>
      <c r="M1459" s="110"/>
      <c r="N1459" s="110"/>
      <c r="O1459" s="110"/>
      <c r="P1459" s="110"/>
      <c r="Q1459" s="110"/>
      <c r="R1459" s="110"/>
      <c r="S1459" s="110"/>
      <c r="T1459" s="110"/>
      <c r="U1459" s="110"/>
      <c r="V1459" s="110"/>
      <c r="W1459" s="109"/>
      <c r="X1459" s="111"/>
      <c r="Y1459" s="112"/>
      <c r="Z1459" s="112"/>
      <c r="AA1459" s="113"/>
      <c r="AB1459" s="114"/>
      <c r="AC1459" s="115"/>
      <c r="AD1459" s="113"/>
      <c r="AE1459" s="113"/>
      <c r="AF1459" s="112"/>
      <c r="AG1459" s="116"/>
      <c r="AH1459" s="115"/>
      <c r="AI1459" s="174"/>
      <c r="AJ1459" s="104"/>
      <c r="AK1459" s="115"/>
      <c r="AL1459" s="112"/>
      <c r="AM1459" s="116"/>
      <c r="AN1459" s="115"/>
      <c r="AO1459" s="248"/>
      <c r="AP1459" s="242" t="str">
        <f>IF(AD1459="UI",VLOOKUP(AB1459,'Convert Internation Units'!$A$2:$D$33,4,FALSE),IF(AB1459="Penethamate hydroiodide",0.63,IF(AB1459="Benzylpenicillin Procaine /
 Benzathine Penicillin",0.61,IF(AB1459="Benzathine Penicillin",0.61,IF(AB1459="Procaine benzylpenicillin",0.61,IF(AB1459=Prodrug!E1456,Prodrug!E1456,Prodrug!E1456))))))</f>
        <v/>
      </c>
      <c r="AQ1459" s="239" t="str">
        <f>IFERROR((((Calculations!C1456*Calculations!G1456)/Calculations!E1456)*'Data Entry'!X1459),"")</f>
        <v/>
      </c>
      <c r="AR1459" s="234" t="str">
        <f>IFERROR(VLOOKUP(AB1459,Lists!$P$2:$Q$182,2,0),"")</f>
        <v/>
      </c>
      <c r="AS1459" s="233" t="str">
        <f>IF(AI1459="UI",VLOOKUP(AG1459,'Convert Internation Units'!$A$2:$D$33,4,FALSE),IF(AG1459="Penethamate hydroiodide",0.63,IF(AG1459="Benzylpenicillin Procaine /
 Benzathine Penicillin",0.61,IF(AG1459="Benzathine Penicillin",0.61,IF(AG1459="Procaine benzylpenicillin",0.61,IF(AG1459=Prodrug!F1456,Prodrug!F1456,Prodrug!F1456))))))</f>
        <v/>
      </c>
      <c r="AT1459" s="239" t="str">
        <f>IFERROR((((Calculations!K1456*Calculations!G1456)/Calculations!E1456)*'Data Entry'!X1459),"")</f>
        <v/>
      </c>
      <c r="AU1459" s="235" t="str">
        <f>IFERROR(VLOOKUP(AG1459,Lists!$P$2:$Q$182,2,0),"")</f>
        <v/>
      </c>
      <c r="AV1459" s="233" t="str">
        <f>IF(AL1459="UI",VLOOKUP(AJ1459,'Convert Internation Units'!$A$2:$D$33,4,FALSE),IF(AJ1459="Penethamate hydroiodide",0.63,IF(AJ1459="Benzylpenicillin Procaine /
 Benzathine Penicillin",0.61,IF(AJ1459="Benzathine Penicillin",0.61,IF(AJ1459="Procaine benzylpenicillin",0.61,IF(AJ1459=Prodrug!G1456,Prodrug!G1456,Prodrug!G1456))))))</f>
        <v/>
      </c>
      <c r="AW1459" s="239" t="str">
        <f>IFERROR((((Calculations!O1456*Calculations!G1456)/Calculations!E1456)*'Data Entry'!X1459),"")</f>
        <v/>
      </c>
      <c r="AX1459" s="235" t="str">
        <f>IFERROR(VLOOKUP(AJ1459,Lists!$P$2:$Q$182,2,0),"")</f>
        <v/>
      </c>
      <c r="AY1459" s="233" t="str">
        <f>IF(AO1459="UI",VLOOKUP(AM1459,'Convert Internation Units'!$A$2:$D$33,4,FALSE),IF(AM1459="Penethamate hydroiodide",0.63,IF(AM1459="Benzylpenicillin Procaine /
 Benzathine Penicillin",0.61,IF(AM1459="Benzathine Penicillin",0.61,IF(AM1459="Procaine benzylpenicillin",0.61,IF(AM1459=Prodrug!H1456,Prodrug!H1456,Prodrug!H1456))))))</f>
        <v/>
      </c>
      <c r="AZ1459" s="239" t="str">
        <f>IFERROR((((Calculations!S1456*Calculations!G1456)/Calculations!E1456)*'Data Entry'!X1459),"")</f>
        <v/>
      </c>
      <c r="BA1459" s="235" t="str">
        <f>IFERROR(VLOOKUP(AM1459,Lists!$P$2:$Q$182,2,0),"")</f>
        <v/>
      </c>
    </row>
    <row r="1460" spans="1:53" s="5" customFormat="1">
      <c r="A1460" s="6">
        <v>1454</v>
      </c>
      <c r="B1460" s="231"/>
      <c r="C1460" s="7"/>
      <c r="D1460" s="7"/>
      <c r="E1460" s="7"/>
      <c r="F1460" s="67"/>
      <c r="G1460" s="79"/>
      <c r="H1460" s="79"/>
      <c r="I1460" s="75"/>
      <c r="J1460" s="76"/>
      <c r="K1460" s="76"/>
      <c r="L1460" s="76"/>
      <c r="M1460" s="76"/>
      <c r="N1460" s="76"/>
      <c r="O1460" s="76"/>
      <c r="P1460" s="76"/>
      <c r="Q1460" s="76"/>
      <c r="R1460" s="76"/>
      <c r="S1460" s="76"/>
      <c r="T1460" s="76"/>
      <c r="U1460" s="76"/>
      <c r="V1460" s="76"/>
      <c r="W1460" s="80"/>
      <c r="X1460" s="69"/>
      <c r="Y1460" s="25"/>
      <c r="Z1460" s="25"/>
      <c r="AA1460" s="8"/>
      <c r="AB1460" s="28"/>
      <c r="AC1460" s="23"/>
      <c r="AD1460" s="8"/>
      <c r="AE1460" s="8"/>
      <c r="AF1460" s="25"/>
      <c r="AG1460" s="6"/>
      <c r="AH1460" s="23"/>
      <c r="AI1460" s="173"/>
      <c r="AJ1460" s="26"/>
      <c r="AK1460" s="23"/>
      <c r="AL1460" s="25"/>
      <c r="AM1460" s="6"/>
      <c r="AN1460" s="23"/>
      <c r="AO1460" s="247"/>
      <c r="AP1460" s="243" t="str">
        <f>IF(AD1460="UI",VLOOKUP(AB1460,'Convert Internation Units'!$A$2:$D$33,4,FALSE),IF(AB1460="Penethamate hydroiodide",0.63,IF(AB1460="Benzylpenicillin Procaine /
 Benzathine Penicillin",0.61,IF(AB1460="Benzathine Penicillin",0.61,IF(AB1460="Procaine benzylpenicillin",0.61,IF(AB1460=Prodrug!E1457,Prodrug!E1457,Prodrug!E1457))))))</f>
        <v/>
      </c>
      <c r="AQ1460" s="240" t="str">
        <f>IFERROR((((Calculations!C1457*Calculations!G1457)/Calculations!E1457)*'Data Entry'!X1460),"")</f>
        <v/>
      </c>
      <c r="AR1460" s="141" t="str">
        <f>IFERROR(VLOOKUP(AB1460,Lists!$P$2:$Q$182,2,0),"")</f>
        <v/>
      </c>
      <c r="AS1460" s="143" t="str">
        <f>IF(AI1460="UI",VLOOKUP(AG1460,'Convert Internation Units'!$A$2:$D$33,4,FALSE),IF(AG1460="Penethamate hydroiodide",0.63,IF(AG1460="Benzylpenicillin Procaine /
 Benzathine Penicillin",0.61,IF(AG1460="Benzathine Penicillin",0.61,IF(AG1460="Procaine benzylpenicillin",0.61,IF(AG1460=Prodrug!F1457,Prodrug!F1457,Prodrug!F1457))))))</f>
        <v/>
      </c>
      <c r="AT1460" s="240" t="str">
        <f>IFERROR((((Calculations!K1457*Calculations!G1457)/Calculations!E1457)*'Data Entry'!X1460),"")</f>
        <v/>
      </c>
      <c r="AU1460" s="146" t="str">
        <f>IFERROR(VLOOKUP(AG1460,Lists!$P$2:$Q$182,2,0),"")</f>
        <v/>
      </c>
      <c r="AV1460" s="143" t="str">
        <f>IF(AL1460="UI",VLOOKUP(AJ1460,'Convert Internation Units'!$A$2:$D$33,4,FALSE),IF(AJ1460="Penethamate hydroiodide",0.63,IF(AJ1460="Benzylpenicillin Procaine /
 Benzathine Penicillin",0.61,IF(AJ1460="Benzathine Penicillin",0.61,IF(AJ1460="Procaine benzylpenicillin",0.61,IF(AJ1460=Prodrug!G1457,Prodrug!G1457,Prodrug!G1457))))))</f>
        <v/>
      </c>
      <c r="AW1460" s="240" t="str">
        <f>IFERROR((((Calculations!O1457*Calculations!G1457)/Calculations!E1457)*'Data Entry'!X1460),"")</f>
        <v/>
      </c>
      <c r="AX1460" s="146" t="str">
        <f>IFERROR(VLOOKUP(AJ1460,Lists!$P$2:$Q$182,2,0),"")</f>
        <v/>
      </c>
      <c r="AY1460" s="143" t="str">
        <f>IF(AO1460="UI",VLOOKUP(AM1460,'Convert Internation Units'!$A$2:$D$33,4,FALSE),IF(AM1460="Penethamate hydroiodide",0.63,IF(AM1460="Benzylpenicillin Procaine /
 Benzathine Penicillin",0.61,IF(AM1460="Benzathine Penicillin",0.61,IF(AM1460="Procaine benzylpenicillin",0.61,IF(AM1460=Prodrug!H1457,Prodrug!H1457,Prodrug!H1457))))))</f>
        <v/>
      </c>
      <c r="AZ1460" s="240" t="str">
        <f>IFERROR((((Calculations!S1457*Calculations!G1457)/Calculations!E1457)*'Data Entry'!X1460),"")</f>
        <v/>
      </c>
      <c r="BA1460" s="146" t="str">
        <f>IFERROR(VLOOKUP(AM1460,Lists!$P$2:$Q$182,2,0),"")</f>
        <v/>
      </c>
    </row>
    <row r="1461" spans="1:53" s="5" customFormat="1">
      <c r="A1461" s="116">
        <v>1455</v>
      </c>
      <c r="B1461" s="232"/>
      <c r="C1461" s="105"/>
      <c r="D1461" s="105"/>
      <c r="E1461" s="105"/>
      <c r="F1461" s="106"/>
      <c r="G1461" s="107"/>
      <c r="H1461" s="107"/>
      <c r="I1461" s="108"/>
      <c r="J1461" s="110"/>
      <c r="K1461" s="110"/>
      <c r="L1461" s="110"/>
      <c r="M1461" s="110"/>
      <c r="N1461" s="110"/>
      <c r="O1461" s="110"/>
      <c r="P1461" s="110"/>
      <c r="Q1461" s="110"/>
      <c r="R1461" s="110"/>
      <c r="S1461" s="110"/>
      <c r="T1461" s="110"/>
      <c r="U1461" s="110"/>
      <c r="V1461" s="110"/>
      <c r="W1461" s="109"/>
      <c r="X1461" s="111"/>
      <c r="Y1461" s="112"/>
      <c r="Z1461" s="112"/>
      <c r="AA1461" s="113"/>
      <c r="AB1461" s="114"/>
      <c r="AC1461" s="115"/>
      <c r="AD1461" s="113"/>
      <c r="AE1461" s="113"/>
      <c r="AF1461" s="112"/>
      <c r="AG1461" s="116"/>
      <c r="AH1461" s="115"/>
      <c r="AI1461" s="174"/>
      <c r="AJ1461" s="104"/>
      <c r="AK1461" s="115"/>
      <c r="AL1461" s="112"/>
      <c r="AM1461" s="116"/>
      <c r="AN1461" s="115"/>
      <c r="AO1461" s="248"/>
      <c r="AP1461" s="242" t="str">
        <f>IF(AD1461="UI",VLOOKUP(AB1461,'Convert Internation Units'!$A$2:$D$33,4,FALSE),IF(AB1461="Penethamate hydroiodide",0.63,IF(AB1461="Benzylpenicillin Procaine /
 Benzathine Penicillin",0.61,IF(AB1461="Benzathine Penicillin",0.61,IF(AB1461="Procaine benzylpenicillin",0.61,IF(AB1461=Prodrug!E1458,Prodrug!E1458,Prodrug!E1458))))))</f>
        <v/>
      </c>
      <c r="AQ1461" s="239" t="str">
        <f>IFERROR((((Calculations!C1458*Calculations!G1458)/Calculations!E1458)*'Data Entry'!X1461),"")</f>
        <v/>
      </c>
      <c r="AR1461" s="234" t="str">
        <f>IFERROR(VLOOKUP(AB1461,Lists!$P$2:$Q$182,2,0),"")</f>
        <v/>
      </c>
      <c r="AS1461" s="233" t="str">
        <f>IF(AI1461="UI",VLOOKUP(AG1461,'Convert Internation Units'!$A$2:$D$33,4,FALSE),IF(AG1461="Penethamate hydroiodide",0.63,IF(AG1461="Benzylpenicillin Procaine /
 Benzathine Penicillin",0.61,IF(AG1461="Benzathine Penicillin",0.61,IF(AG1461="Procaine benzylpenicillin",0.61,IF(AG1461=Prodrug!F1458,Prodrug!F1458,Prodrug!F1458))))))</f>
        <v/>
      </c>
      <c r="AT1461" s="239" t="str">
        <f>IFERROR((((Calculations!K1458*Calculations!G1458)/Calculations!E1458)*'Data Entry'!X1461),"")</f>
        <v/>
      </c>
      <c r="AU1461" s="235" t="str">
        <f>IFERROR(VLOOKUP(AG1461,Lists!$P$2:$Q$182,2,0),"")</f>
        <v/>
      </c>
      <c r="AV1461" s="233" t="str">
        <f>IF(AL1461="UI",VLOOKUP(AJ1461,'Convert Internation Units'!$A$2:$D$33,4,FALSE),IF(AJ1461="Penethamate hydroiodide",0.63,IF(AJ1461="Benzylpenicillin Procaine /
 Benzathine Penicillin",0.61,IF(AJ1461="Benzathine Penicillin",0.61,IF(AJ1461="Procaine benzylpenicillin",0.61,IF(AJ1461=Prodrug!G1458,Prodrug!G1458,Prodrug!G1458))))))</f>
        <v/>
      </c>
      <c r="AW1461" s="239" t="str">
        <f>IFERROR((((Calculations!O1458*Calculations!G1458)/Calculations!E1458)*'Data Entry'!X1461),"")</f>
        <v/>
      </c>
      <c r="AX1461" s="235" t="str">
        <f>IFERROR(VLOOKUP(AJ1461,Lists!$P$2:$Q$182,2,0),"")</f>
        <v/>
      </c>
      <c r="AY1461" s="233" t="str">
        <f>IF(AO1461="UI",VLOOKUP(AM1461,'Convert Internation Units'!$A$2:$D$33,4,FALSE),IF(AM1461="Penethamate hydroiodide",0.63,IF(AM1461="Benzylpenicillin Procaine /
 Benzathine Penicillin",0.61,IF(AM1461="Benzathine Penicillin",0.61,IF(AM1461="Procaine benzylpenicillin",0.61,IF(AM1461=Prodrug!H1458,Prodrug!H1458,Prodrug!H1458))))))</f>
        <v/>
      </c>
      <c r="AZ1461" s="239" t="str">
        <f>IFERROR((((Calculations!S1458*Calculations!G1458)/Calculations!E1458)*'Data Entry'!X1461),"")</f>
        <v/>
      </c>
      <c r="BA1461" s="235" t="str">
        <f>IFERROR(VLOOKUP(AM1461,Lists!$P$2:$Q$182,2,0),"")</f>
        <v/>
      </c>
    </row>
    <row r="1462" spans="1:53" s="5" customFormat="1">
      <c r="A1462" s="6">
        <v>1456</v>
      </c>
      <c r="B1462" s="231"/>
      <c r="C1462" s="7"/>
      <c r="D1462" s="7"/>
      <c r="E1462" s="7"/>
      <c r="F1462" s="67"/>
      <c r="G1462" s="79"/>
      <c r="H1462" s="79"/>
      <c r="I1462" s="75"/>
      <c r="J1462" s="76"/>
      <c r="K1462" s="76"/>
      <c r="L1462" s="76"/>
      <c r="M1462" s="76"/>
      <c r="N1462" s="76"/>
      <c r="O1462" s="76"/>
      <c r="P1462" s="76"/>
      <c r="Q1462" s="76"/>
      <c r="R1462" s="76"/>
      <c r="S1462" s="76"/>
      <c r="T1462" s="76"/>
      <c r="U1462" s="76"/>
      <c r="V1462" s="76"/>
      <c r="W1462" s="80"/>
      <c r="X1462" s="69"/>
      <c r="Y1462" s="25"/>
      <c r="Z1462" s="25"/>
      <c r="AA1462" s="8"/>
      <c r="AB1462" s="28"/>
      <c r="AC1462" s="23"/>
      <c r="AD1462" s="8"/>
      <c r="AE1462" s="8"/>
      <c r="AF1462" s="25"/>
      <c r="AG1462" s="6"/>
      <c r="AH1462" s="23"/>
      <c r="AI1462" s="173"/>
      <c r="AJ1462" s="26"/>
      <c r="AK1462" s="23"/>
      <c r="AL1462" s="25"/>
      <c r="AM1462" s="6"/>
      <c r="AN1462" s="23"/>
      <c r="AO1462" s="247"/>
      <c r="AP1462" s="243" t="str">
        <f>IF(AD1462="UI",VLOOKUP(AB1462,'Convert Internation Units'!$A$2:$D$33,4,FALSE),IF(AB1462="Penethamate hydroiodide",0.63,IF(AB1462="Benzylpenicillin Procaine /
 Benzathine Penicillin",0.61,IF(AB1462="Benzathine Penicillin",0.61,IF(AB1462="Procaine benzylpenicillin",0.61,IF(AB1462=Prodrug!E1459,Prodrug!E1459,Prodrug!E1459))))))</f>
        <v/>
      </c>
      <c r="AQ1462" s="240" t="str">
        <f>IFERROR((((Calculations!C1459*Calculations!G1459)/Calculations!E1459)*'Data Entry'!X1462),"")</f>
        <v/>
      </c>
      <c r="AR1462" s="141" t="str">
        <f>IFERROR(VLOOKUP(AB1462,Lists!$P$2:$Q$182,2,0),"")</f>
        <v/>
      </c>
      <c r="AS1462" s="143" t="str">
        <f>IF(AI1462="UI",VLOOKUP(AG1462,'Convert Internation Units'!$A$2:$D$33,4,FALSE),IF(AG1462="Penethamate hydroiodide",0.63,IF(AG1462="Benzylpenicillin Procaine /
 Benzathine Penicillin",0.61,IF(AG1462="Benzathine Penicillin",0.61,IF(AG1462="Procaine benzylpenicillin",0.61,IF(AG1462=Prodrug!F1459,Prodrug!F1459,Prodrug!F1459))))))</f>
        <v/>
      </c>
      <c r="AT1462" s="240" t="str">
        <f>IFERROR((((Calculations!K1459*Calculations!G1459)/Calculations!E1459)*'Data Entry'!X1462),"")</f>
        <v/>
      </c>
      <c r="AU1462" s="146" t="str">
        <f>IFERROR(VLOOKUP(AG1462,Lists!$P$2:$Q$182,2,0),"")</f>
        <v/>
      </c>
      <c r="AV1462" s="143" t="str">
        <f>IF(AL1462="UI",VLOOKUP(AJ1462,'Convert Internation Units'!$A$2:$D$33,4,FALSE),IF(AJ1462="Penethamate hydroiodide",0.63,IF(AJ1462="Benzylpenicillin Procaine /
 Benzathine Penicillin",0.61,IF(AJ1462="Benzathine Penicillin",0.61,IF(AJ1462="Procaine benzylpenicillin",0.61,IF(AJ1462=Prodrug!G1459,Prodrug!G1459,Prodrug!G1459))))))</f>
        <v/>
      </c>
      <c r="AW1462" s="240" t="str">
        <f>IFERROR((((Calculations!O1459*Calculations!G1459)/Calculations!E1459)*'Data Entry'!X1462),"")</f>
        <v/>
      </c>
      <c r="AX1462" s="146" t="str">
        <f>IFERROR(VLOOKUP(AJ1462,Lists!$P$2:$Q$182,2,0),"")</f>
        <v/>
      </c>
      <c r="AY1462" s="143" t="str">
        <f>IF(AO1462="UI",VLOOKUP(AM1462,'Convert Internation Units'!$A$2:$D$33,4,FALSE),IF(AM1462="Penethamate hydroiodide",0.63,IF(AM1462="Benzylpenicillin Procaine /
 Benzathine Penicillin",0.61,IF(AM1462="Benzathine Penicillin",0.61,IF(AM1462="Procaine benzylpenicillin",0.61,IF(AM1462=Prodrug!H1459,Prodrug!H1459,Prodrug!H1459))))))</f>
        <v/>
      </c>
      <c r="AZ1462" s="240" t="str">
        <f>IFERROR((((Calculations!S1459*Calculations!G1459)/Calculations!E1459)*'Data Entry'!X1462),"")</f>
        <v/>
      </c>
      <c r="BA1462" s="146" t="str">
        <f>IFERROR(VLOOKUP(AM1462,Lists!$P$2:$Q$182,2,0),"")</f>
        <v/>
      </c>
    </row>
    <row r="1463" spans="1:53" s="5" customFormat="1">
      <c r="A1463" s="116">
        <v>1457</v>
      </c>
      <c r="B1463" s="232"/>
      <c r="C1463" s="105"/>
      <c r="D1463" s="105"/>
      <c r="E1463" s="105"/>
      <c r="F1463" s="106"/>
      <c r="G1463" s="107"/>
      <c r="H1463" s="107"/>
      <c r="I1463" s="108"/>
      <c r="J1463" s="110"/>
      <c r="K1463" s="110"/>
      <c r="L1463" s="110"/>
      <c r="M1463" s="110"/>
      <c r="N1463" s="110"/>
      <c r="O1463" s="110"/>
      <c r="P1463" s="110"/>
      <c r="Q1463" s="110"/>
      <c r="R1463" s="110"/>
      <c r="S1463" s="110"/>
      <c r="T1463" s="110"/>
      <c r="U1463" s="110"/>
      <c r="V1463" s="110"/>
      <c r="W1463" s="109"/>
      <c r="X1463" s="111"/>
      <c r="Y1463" s="112"/>
      <c r="Z1463" s="112"/>
      <c r="AA1463" s="113"/>
      <c r="AB1463" s="114"/>
      <c r="AC1463" s="115"/>
      <c r="AD1463" s="113"/>
      <c r="AE1463" s="113"/>
      <c r="AF1463" s="112"/>
      <c r="AG1463" s="116"/>
      <c r="AH1463" s="115"/>
      <c r="AI1463" s="174"/>
      <c r="AJ1463" s="104"/>
      <c r="AK1463" s="115"/>
      <c r="AL1463" s="112"/>
      <c r="AM1463" s="116"/>
      <c r="AN1463" s="115"/>
      <c r="AO1463" s="248"/>
      <c r="AP1463" s="242" t="str">
        <f>IF(AD1463="UI",VLOOKUP(AB1463,'Convert Internation Units'!$A$2:$D$33,4,FALSE),IF(AB1463="Penethamate hydroiodide",0.63,IF(AB1463="Benzylpenicillin Procaine /
 Benzathine Penicillin",0.61,IF(AB1463="Benzathine Penicillin",0.61,IF(AB1463="Procaine benzylpenicillin",0.61,IF(AB1463=Prodrug!E1460,Prodrug!E1460,Prodrug!E1460))))))</f>
        <v/>
      </c>
      <c r="AQ1463" s="239" t="str">
        <f>IFERROR((((Calculations!C1460*Calculations!G1460)/Calculations!E1460)*'Data Entry'!X1463),"")</f>
        <v/>
      </c>
      <c r="AR1463" s="234" t="str">
        <f>IFERROR(VLOOKUP(AB1463,Lists!$P$2:$Q$182,2,0),"")</f>
        <v/>
      </c>
      <c r="AS1463" s="233" t="str">
        <f>IF(AI1463="UI",VLOOKUP(AG1463,'Convert Internation Units'!$A$2:$D$33,4,FALSE),IF(AG1463="Penethamate hydroiodide",0.63,IF(AG1463="Benzylpenicillin Procaine /
 Benzathine Penicillin",0.61,IF(AG1463="Benzathine Penicillin",0.61,IF(AG1463="Procaine benzylpenicillin",0.61,IF(AG1463=Prodrug!F1460,Prodrug!F1460,Prodrug!F1460))))))</f>
        <v/>
      </c>
      <c r="AT1463" s="239" t="str">
        <f>IFERROR((((Calculations!K1460*Calculations!G1460)/Calculations!E1460)*'Data Entry'!X1463),"")</f>
        <v/>
      </c>
      <c r="AU1463" s="235" t="str">
        <f>IFERROR(VLOOKUP(AG1463,Lists!$P$2:$Q$182,2,0),"")</f>
        <v/>
      </c>
      <c r="AV1463" s="233" t="str">
        <f>IF(AL1463="UI",VLOOKUP(AJ1463,'Convert Internation Units'!$A$2:$D$33,4,FALSE),IF(AJ1463="Penethamate hydroiodide",0.63,IF(AJ1463="Benzylpenicillin Procaine /
 Benzathine Penicillin",0.61,IF(AJ1463="Benzathine Penicillin",0.61,IF(AJ1463="Procaine benzylpenicillin",0.61,IF(AJ1463=Prodrug!G1460,Prodrug!G1460,Prodrug!G1460))))))</f>
        <v/>
      </c>
      <c r="AW1463" s="239" t="str">
        <f>IFERROR((((Calculations!O1460*Calculations!G1460)/Calculations!E1460)*'Data Entry'!X1463),"")</f>
        <v/>
      </c>
      <c r="AX1463" s="235" t="str">
        <f>IFERROR(VLOOKUP(AJ1463,Lists!$P$2:$Q$182,2,0),"")</f>
        <v/>
      </c>
      <c r="AY1463" s="233" t="str">
        <f>IF(AO1463="UI",VLOOKUP(AM1463,'Convert Internation Units'!$A$2:$D$33,4,FALSE),IF(AM1463="Penethamate hydroiodide",0.63,IF(AM1463="Benzylpenicillin Procaine /
 Benzathine Penicillin",0.61,IF(AM1463="Benzathine Penicillin",0.61,IF(AM1463="Procaine benzylpenicillin",0.61,IF(AM1463=Prodrug!H1460,Prodrug!H1460,Prodrug!H1460))))))</f>
        <v/>
      </c>
      <c r="AZ1463" s="239" t="str">
        <f>IFERROR((((Calculations!S1460*Calculations!G1460)/Calculations!E1460)*'Data Entry'!X1463),"")</f>
        <v/>
      </c>
      <c r="BA1463" s="235" t="str">
        <f>IFERROR(VLOOKUP(AM1463,Lists!$P$2:$Q$182,2,0),"")</f>
        <v/>
      </c>
    </row>
    <row r="1464" spans="1:53" s="5" customFormat="1">
      <c r="A1464" s="6">
        <v>1458</v>
      </c>
      <c r="B1464" s="231"/>
      <c r="C1464" s="7"/>
      <c r="D1464" s="7"/>
      <c r="E1464" s="7"/>
      <c r="F1464" s="67"/>
      <c r="G1464" s="79"/>
      <c r="H1464" s="79"/>
      <c r="I1464" s="75"/>
      <c r="J1464" s="76"/>
      <c r="K1464" s="76"/>
      <c r="L1464" s="76"/>
      <c r="M1464" s="76"/>
      <c r="N1464" s="76"/>
      <c r="O1464" s="76"/>
      <c r="P1464" s="76"/>
      <c r="Q1464" s="76"/>
      <c r="R1464" s="76"/>
      <c r="S1464" s="76"/>
      <c r="T1464" s="76"/>
      <c r="U1464" s="76"/>
      <c r="V1464" s="76"/>
      <c r="W1464" s="80"/>
      <c r="X1464" s="69"/>
      <c r="Y1464" s="25"/>
      <c r="Z1464" s="25"/>
      <c r="AA1464" s="8"/>
      <c r="AB1464" s="28"/>
      <c r="AC1464" s="23"/>
      <c r="AD1464" s="8"/>
      <c r="AE1464" s="8"/>
      <c r="AF1464" s="25"/>
      <c r="AG1464" s="6"/>
      <c r="AH1464" s="23"/>
      <c r="AI1464" s="173"/>
      <c r="AJ1464" s="26"/>
      <c r="AK1464" s="23"/>
      <c r="AL1464" s="25"/>
      <c r="AM1464" s="6"/>
      <c r="AN1464" s="23"/>
      <c r="AO1464" s="247"/>
      <c r="AP1464" s="243" t="str">
        <f>IF(AD1464="UI",VLOOKUP(AB1464,'Convert Internation Units'!$A$2:$D$33,4,FALSE),IF(AB1464="Penethamate hydroiodide",0.63,IF(AB1464="Benzylpenicillin Procaine /
 Benzathine Penicillin",0.61,IF(AB1464="Benzathine Penicillin",0.61,IF(AB1464="Procaine benzylpenicillin",0.61,IF(AB1464=Prodrug!E1461,Prodrug!E1461,Prodrug!E1461))))))</f>
        <v/>
      </c>
      <c r="AQ1464" s="240" t="str">
        <f>IFERROR((((Calculations!C1461*Calculations!G1461)/Calculations!E1461)*'Data Entry'!X1464),"")</f>
        <v/>
      </c>
      <c r="AR1464" s="141" t="str">
        <f>IFERROR(VLOOKUP(AB1464,Lists!$P$2:$Q$182,2,0),"")</f>
        <v/>
      </c>
      <c r="AS1464" s="143" t="str">
        <f>IF(AI1464="UI",VLOOKUP(AG1464,'Convert Internation Units'!$A$2:$D$33,4,FALSE),IF(AG1464="Penethamate hydroiodide",0.63,IF(AG1464="Benzylpenicillin Procaine /
 Benzathine Penicillin",0.61,IF(AG1464="Benzathine Penicillin",0.61,IF(AG1464="Procaine benzylpenicillin",0.61,IF(AG1464=Prodrug!F1461,Prodrug!F1461,Prodrug!F1461))))))</f>
        <v/>
      </c>
      <c r="AT1464" s="240" t="str">
        <f>IFERROR((((Calculations!K1461*Calculations!G1461)/Calculations!E1461)*'Data Entry'!X1464),"")</f>
        <v/>
      </c>
      <c r="AU1464" s="146" t="str">
        <f>IFERROR(VLOOKUP(AG1464,Lists!$P$2:$Q$182,2,0),"")</f>
        <v/>
      </c>
      <c r="AV1464" s="143" t="str">
        <f>IF(AL1464="UI",VLOOKUP(AJ1464,'Convert Internation Units'!$A$2:$D$33,4,FALSE),IF(AJ1464="Penethamate hydroiodide",0.63,IF(AJ1464="Benzylpenicillin Procaine /
 Benzathine Penicillin",0.61,IF(AJ1464="Benzathine Penicillin",0.61,IF(AJ1464="Procaine benzylpenicillin",0.61,IF(AJ1464=Prodrug!G1461,Prodrug!G1461,Prodrug!G1461))))))</f>
        <v/>
      </c>
      <c r="AW1464" s="240" t="str">
        <f>IFERROR((((Calculations!O1461*Calculations!G1461)/Calculations!E1461)*'Data Entry'!X1464),"")</f>
        <v/>
      </c>
      <c r="AX1464" s="146" t="str">
        <f>IFERROR(VLOOKUP(AJ1464,Lists!$P$2:$Q$182,2,0),"")</f>
        <v/>
      </c>
      <c r="AY1464" s="143" t="str">
        <f>IF(AO1464="UI",VLOOKUP(AM1464,'Convert Internation Units'!$A$2:$D$33,4,FALSE),IF(AM1464="Penethamate hydroiodide",0.63,IF(AM1464="Benzylpenicillin Procaine /
 Benzathine Penicillin",0.61,IF(AM1464="Benzathine Penicillin",0.61,IF(AM1464="Procaine benzylpenicillin",0.61,IF(AM1464=Prodrug!H1461,Prodrug!H1461,Prodrug!H1461))))))</f>
        <v/>
      </c>
      <c r="AZ1464" s="240" t="str">
        <f>IFERROR((((Calculations!S1461*Calculations!G1461)/Calculations!E1461)*'Data Entry'!X1464),"")</f>
        <v/>
      </c>
      <c r="BA1464" s="146" t="str">
        <f>IFERROR(VLOOKUP(AM1464,Lists!$P$2:$Q$182,2,0),"")</f>
        <v/>
      </c>
    </row>
    <row r="1465" spans="1:53" s="5" customFormat="1">
      <c r="A1465" s="116">
        <v>1459</v>
      </c>
      <c r="B1465" s="232"/>
      <c r="C1465" s="105"/>
      <c r="D1465" s="105"/>
      <c r="E1465" s="105"/>
      <c r="F1465" s="106"/>
      <c r="G1465" s="107"/>
      <c r="H1465" s="107"/>
      <c r="I1465" s="108"/>
      <c r="J1465" s="110"/>
      <c r="K1465" s="110"/>
      <c r="L1465" s="110"/>
      <c r="M1465" s="110"/>
      <c r="N1465" s="110"/>
      <c r="O1465" s="110"/>
      <c r="P1465" s="110"/>
      <c r="Q1465" s="110"/>
      <c r="R1465" s="110"/>
      <c r="S1465" s="110"/>
      <c r="T1465" s="110"/>
      <c r="U1465" s="110"/>
      <c r="V1465" s="110"/>
      <c r="W1465" s="109"/>
      <c r="X1465" s="111"/>
      <c r="Y1465" s="112"/>
      <c r="Z1465" s="112"/>
      <c r="AA1465" s="113"/>
      <c r="AB1465" s="114"/>
      <c r="AC1465" s="115"/>
      <c r="AD1465" s="113"/>
      <c r="AE1465" s="113"/>
      <c r="AF1465" s="112"/>
      <c r="AG1465" s="116"/>
      <c r="AH1465" s="115"/>
      <c r="AI1465" s="174"/>
      <c r="AJ1465" s="104"/>
      <c r="AK1465" s="115"/>
      <c r="AL1465" s="112"/>
      <c r="AM1465" s="116"/>
      <c r="AN1465" s="115"/>
      <c r="AO1465" s="248"/>
      <c r="AP1465" s="242" t="str">
        <f>IF(AD1465="UI",VLOOKUP(AB1465,'Convert Internation Units'!$A$2:$D$33,4,FALSE),IF(AB1465="Penethamate hydroiodide",0.63,IF(AB1465="Benzylpenicillin Procaine /
 Benzathine Penicillin",0.61,IF(AB1465="Benzathine Penicillin",0.61,IF(AB1465="Procaine benzylpenicillin",0.61,IF(AB1465=Prodrug!E1462,Prodrug!E1462,Prodrug!E1462))))))</f>
        <v/>
      </c>
      <c r="AQ1465" s="239" t="str">
        <f>IFERROR((((Calculations!C1462*Calculations!G1462)/Calculations!E1462)*'Data Entry'!X1465),"")</f>
        <v/>
      </c>
      <c r="AR1465" s="234" t="str">
        <f>IFERROR(VLOOKUP(AB1465,Lists!$P$2:$Q$182,2,0),"")</f>
        <v/>
      </c>
      <c r="AS1465" s="233" t="str">
        <f>IF(AI1465="UI",VLOOKUP(AG1465,'Convert Internation Units'!$A$2:$D$33,4,FALSE),IF(AG1465="Penethamate hydroiodide",0.63,IF(AG1465="Benzylpenicillin Procaine /
 Benzathine Penicillin",0.61,IF(AG1465="Benzathine Penicillin",0.61,IF(AG1465="Procaine benzylpenicillin",0.61,IF(AG1465=Prodrug!F1462,Prodrug!F1462,Prodrug!F1462))))))</f>
        <v/>
      </c>
      <c r="AT1465" s="239" t="str">
        <f>IFERROR((((Calculations!K1462*Calculations!G1462)/Calculations!E1462)*'Data Entry'!X1465),"")</f>
        <v/>
      </c>
      <c r="AU1465" s="235" t="str">
        <f>IFERROR(VLOOKUP(AG1465,Lists!$P$2:$Q$182,2,0),"")</f>
        <v/>
      </c>
      <c r="AV1465" s="233" t="str">
        <f>IF(AL1465="UI",VLOOKUP(AJ1465,'Convert Internation Units'!$A$2:$D$33,4,FALSE),IF(AJ1465="Penethamate hydroiodide",0.63,IF(AJ1465="Benzylpenicillin Procaine /
 Benzathine Penicillin",0.61,IF(AJ1465="Benzathine Penicillin",0.61,IF(AJ1465="Procaine benzylpenicillin",0.61,IF(AJ1465=Prodrug!G1462,Prodrug!G1462,Prodrug!G1462))))))</f>
        <v/>
      </c>
      <c r="AW1465" s="239" t="str">
        <f>IFERROR((((Calculations!O1462*Calculations!G1462)/Calculations!E1462)*'Data Entry'!X1465),"")</f>
        <v/>
      </c>
      <c r="AX1465" s="235" t="str">
        <f>IFERROR(VLOOKUP(AJ1465,Lists!$P$2:$Q$182,2,0),"")</f>
        <v/>
      </c>
      <c r="AY1465" s="233" t="str">
        <f>IF(AO1465="UI",VLOOKUP(AM1465,'Convert Internation Units'!$A$2:$D$33,4,FALSE),IF(AM1465="Penethamate hydroiodide",0.63,IF(AM1465="Benzylpenicillin Procaine /
 Benzathine Penicillin",0.61,IF(AM1465="Benzathine Penicillin",0.61,IF(AM1465="Procaine benzylpenicillin",0.61,IF(AM1465=Prodrug!H1462,Prodrug!H1462,Prodrug!H1462))))))</f>
        <v/>
      </c>
      <c r="AZ1465" s="239" t="str">
        <f>IFERROR((((Calculations!S1462*Calculations!G1462)/Calculations!E1462)*'Data Entry'!X1465),"")</f>
        <v/>
      </c>
      <c r="BA1465" s="235" t="str">
        <f>IFERROR(VLOOKUP(AM1465,Lists!$P$2:$Q$182,2,0),"")</f>
        <v/>
      </c>
    </row>
    <row r="1466" spans="1:53" s="5" customFormat="1">
      <c r="A1466" s="6">
        <v>1460</v>
      </c>
      <c r="B1466" s="231"/>
      <c r="C1466" s="7"/>
      <c r="D1466" s="7"/>
      <c r="E1466" s="7"/>
      <c r="F1466" s="67"/>
      <c r="G1466" s="79"/>
      <c r="H1466" s="79"/>
      <c r="I1466" s="75"/>
      <c r="J1466" s="76"/>
      <c r="K1466" s="76"/>
      <c r="L1466" s="76"/>
      <c r="M1466" s="76"/>
      <c r="N1466" s="76"/>
      <c r="O1466" s="76"/>
      <c r="P1466" s="76"/>
      <c r="Q1466" s="76"/>
      <c r="R1466" s="76"/>
      <c r="S1466" s="76"/>
      <c r="T1466" s="76"/>
      <c r="U1466" s="76"/>
      <c r="V1466" s="76"/>
      <c r="W1466" s="80"/>
      <c r="X1466" s="69"/>
      <c r="Y1466" s="25"/>
      <c r="Z1466" s="25"/>
      <c r="AA1466" s="8"/>
      <c r="AB1466" s="28"/>
      <c r="AC1466" s="23"/>
      <c r="AD1466" s="8"/>
      <c r="AE1466" s="8"/>
      <c r="AF1466" s="25"/>
      <c r="AG1466" s="6"/>
      <c r="AH1466" s="23"/>
      <c r="AI1466" s="173"/>
      <c r="AJ1466" s="26"/>
      <c r="AK1466" s="23"/>
      <c r="AL1466" s="25"/>
      <c r="AM1466" s="6"/>
      <c r="AN1466" s="23"/>
      <c r="AO1466" s="247"/>
      <c r="AP1466" s="243" t="str">
        <f>IF(AD1466="UI",VLOOKUP(AB1466,'Convert Internation Units'!$A$2:$D$33,4,FALSE),IF(AB1466="Penethamate hydroiodide",0.63,IF(AB1466="Benzylpenicillin Procaine /
 Benzathine Penicillin",0.61,IF(AB1466="Benzathine Penicillin",0.61,IF(AB1466="Procaine benzylpenicillin",0.61,IF(AB1466=Prodrug!E1463,Prodrug!E1463,Prodrug!E1463))))))</f>
        <v/>
      </c>
      <c r="AQ1466" s="240" t="str">
        <f>IFERROR((((Calculations!C1463*Calculations!G1463)/Calculations!E1463)*'Data Entry'!X1466),"")</f>
        <v/>
      </c>
      <c r="AR1466" s="141" t="str">
        <f>IFERROR(VLOOKUP(AB1466,Lists!$P$2:$Q$182,2,0),"")</f>
        <v/>
      </c>
      <c r="AS1466" s="143" t="str">
        <f>IF(AI1466="UI",VLOOKUP(AG1466,'Convert Internation Units'!$A$2:$D$33,4,FALSE),IF(AG1466="Penethamate hydroiodide",0.63,IF(AG1466="Benzylpenicillin Procaine /
 Benzathine Penicillin",0.61,IF(AG1466="Benzathine Penicillin",0.61,IF(AG1466="Procaine benzylpenicillin",0.61,IF(AG1466=Prodrug!F1463,Prodrug!F1463,Prodrug!F1463))))))</f>
        <v/>
      </c>
      <c r="AT1466" s="240" t="str">
        <f>IFERROR((((Calculations!K1463*Calculations!G1463)/Calculations!E1463)*'Data Entry'!X1466),"")</f>
        <v/>
      </c>
      <c r="AU1466" s="146" t="str">
        <f>IFERROR(VLOOKUP(AG1466,Lists!$P$2:$Q$182,2,0),"")</f>
        <v/>
      </c>
      <c r="AV1466" s="143" t="str">
        <f>IF(AL1466="UI",VLOOKUP(AJ1466,'Convert Internation Units'!$A$2:$D$33,4,FALSE),IF(AJ1466="Penethamate hydroiodide",0.63,IF(AJ1466="Benzylpenicillin Procaine /
 Benzathine Penicillin",0.61,IF(AJ1466="Benzathine Penicillin",0.61,IF(AJ1466="Procaine benzylpenicillin",0.61,IF(AJ1466=Prodrug!G1463,Prodrug!G1463,Prodrug!G1463))))))</f>
        <v/>
      </c>
      <c r="AW1466" s="240" t="str">
        <f>IFERROR((((Calculations!O1463*Calculations!G1463)/Calculations!E1463)*'Data Entry'!X1466),"")</f>
        <v/>
      </c>
      <c r="AX1466" s="146" t="str">
        <f>IFERROR(VLOOKUP(AJ1466,Lists!$P$2:$Q$182,2,0),"")</f>
        <v/>
      </c>
      <c r="AY1466" s="143" t="str">
        <f>IF(AO1466="UI",VLOOKUP(AM1466,'Convert Internation Units'!$A$2:$D$33,4,FALSE),IF(AM1466="Penethamate hydroiodide",0.63,IF(AM1466="Benzylpenicillin Procaine /
 Benzathine Penicillin",0.61,IF(AM1466="Benzathine Penicillin",0.61,IF(AM1466="Procaine benzylpenicillin",0.61,IF(AM1466=Prodrug!H1463,Prodrug!H1463,Prodrug!H1463))))))</f>
        <v/>
      </c>
      <c r="AZ1466" s="240" t="str">
        <f>IFERROR((((Calculations!S1463*Calculations!G1463)/Calculations!E1463)*'Data Entry'!X1466),"")</f>
        <v/>
      </c>
      <c r="BA1466" s="146" t="str">
        <f>IFERROR(VLOOKUP(AM1466,Lists!$P$2:$Q$182,2,0),"")</f>
        <v/>
      </c>
    </row>
    <row r="1467" spans="1:53" s="5" customFormat="1">
      <c r="A1467" s="116">
        <v>1461</v>
      </c>
      <c r="B1467" s="232"/>
      <c r="C1467" s="105"/>
      <c r="D1467" s="105"/>
      <c r="E1467" s="105"/>
      <c r="F1467" s="106"/>
      <c r="G1467" s="107"/>
      <c r="H1467" s="107"/>
      <c r="I1467" s="108"/>
      <c r="J1467" s="110"/>
      <c r="K1467" s="110"/>
      <c r="L1467" s="110"/>
      <c r="M1467" s="110"/>
      <c r="N1467" s="110"/>
      <c r="O1467" s="110"/>
      <c r="P1467" s="110"/>
      <c r="Q1467" s="110"/>
      <c r="R1467" s="110"/>
      <c r="S1467" s="110"/>
      <c r="T1467" s="110"/>
      <c r="U1467" s="110"/>
      <c r="V1467" s="110"/>
      <c r="W1467" s="109"/>
      <c r="X1467" s="111"/>
      <c r="Y1467" s="112"/>
      <c r="Z1467" s="112"/>
      <c r="AA1467" s="113"/>
      <c r="AB1467" s="114"/>
      <c r="AC1467" s="115"/>
      <c r="AD1467" s="113"/>
      <c r="AE1467" s="113"/>
      <c r="AF1467" s="112"/>
      <c r="AG1467" s="116"/>
      <c r="AH1467" s="115"/>
      <c r="AI1467" s="174"/>
      <c r="AJ1467" s="104"/>
      <c r="AK1467" s="115"/>
      <c r="AL1467" s="112"/>
      <c r="AM1467" s="116"/>
      <c r="AN1467" s="115"/>
      <c r="AO1467" s="248"/>
      <c r="AP1467" s="242" t="str">
        <f>IF(AD1467="UI",VLOOKUP(AB1467,'Convert Internation Units'!$A$2:$D$33,4,FALSE),IF(AB1467="Penethamate hydroiodide",0.63,IF(AB1467="Benzylpenicillin Procaine /
 Benzathine Penicillin",0.61,IF(AB1467="Benzathine Penicillin",0.61,IF(AB1467="Procaine benzylpenicillin",0.61,IF(AB1467=Prodrug!E1464,Prodrug!E1464,Prodrug!E1464))))))</f>
        <v/>
      </c>
      <c r="AQ1467" s="239" t="str">
        <f>IFERROR((((Calculations!C1464*Calculations!G1464)/Calculations!E1464)*'Data Entry'!X1467),"")</f>
        <v/>
      </c>
      <c r="AR1467" s="234" t="str">
        <f>IFERROR(VLOOKUP(AB1467,Lists!$P$2:$Q$182,2,0),"")</f>
        <v/>
      </c>
      <c r="AS1467" s="233" t="str">
        <f>IF(AI1467="UI",VLOOKUP(AG1467,'Convert Internation Units'!$A$2:$D$33,4,FALSE),IF(AG1467="Penethamate hydroiodide",0.63,IF(AG1467="Benzylpenicillin Procaine /
 Benzathine Penicillin",0.61,IF(AG1467="Benzathine Penicillin",0.61,IF(AG1467="Procaine benzylpenicillin",0.61,IF(AG1467=Prodrug!F1464,Prodrug!F1464,Prodrug!F1464))))))</f>
        <v/>
      </c>
      <c r="AT1467" s="239" t="str">
        <f>IFERROR((((Calculations!K1464*Calculations!G1464)/Calculations!E1464)*'Data Entry'!X1467),"")</f>
        <v/>
      </c>
      <c r="AU1467" s="235" t="str">
        <f>IFERROR(VLOOKUP(AG1467,Lists!$P$2:$Q$182,2,0),"")</f>
        <v/>
      </c>
      <c r="AV1467" s="233" t="str">
        <f>IF(AL1467="UI",VLOOKUP(AJ1467,'Convert Internation Units'!$A$2:$D$33,4,FALSE),IF(AJ1467="Penethamate hydroiodide",0.63,IF(AJ1467="Benzylpenicillin Procaine /
 Benzathine Penicillin",0.61,IF(AJ1467="Benzathine Penicillin",0.61,IF(AJ1467="Procaine benzylpenicillin",0.61,IF(AJ1467=Prodrug!G1464,Prodrug!G1464,Prodrug!G1464))))))</f>
        <v/>
      </c>
      <c r="AW1467" s="239" t="str">
        <f>IFERROR((((Calculations!O1464*Calculations!G1464)/Calculations!E1464)*'Data Entry'!X1467),"")</f>
        <v/>
      </c>
      <c r="AX1467" s="235" t="str">
        <f>IFERROR(VLOOKUP(AJ1467,Lists!$P$2:$Q$182,2,0),"")</f>
        <v/>
      </c>
      <c r="AY1467" s="233" t="str">
        <f>IF(AO1467="UI",VLOOKUP(AM1467,'Convert Internation Units'!$A$2:$D$33,4,FALSE),IF(AM1467="Penethamate hydroiodide",0.63,IF(AM1467="Benzylpenicillin Procaine /
 Benzathine Penicillin",0.61,IF(AM1467="Benzathine Penicillin",0.61,IF(AM1467="Procaine benzylpenicillin",0.61,IF(AM1467=Prodrug!H1464,Prodrug!H1464,Prodrug!H1464))))))</f>
        <v/>
      </c>
      <c r="AZ1467" s="239" t="str">
        <f>IFERROR((((Calculations!S1464*Calculations!G1464)/Calculations!E1464)*'Data Entry'!X1467),"")</f>
        <v/>
      </c>
      <c r="BA1467" s="235" t="str">
        <f>IFERROR(VLOOKUP(AM1467,Lists!$P$2:$Q$182,2,0),"")</f>
        <v/>
      </c>
    </row>
    <row r="1468" spans="1:53" s="5" customFormat="1">
      <c r="A1468" s="6">
        <v>1462</v>
      </c>
      <c r="B1468" s="231"/>
      <c r="C1468" s="7"/>
      <c r="D1468" s="7"/>
      <c r="E1468" s="7"/>
      <c r="F1468" s="67"/>
      <c r="G1468" s="79"/>
      <c r="H1468" s="79"/>
      <c r="I1468" s="75"/>
      <c r="J1468" s="76"/>
      <c r="K1468" s="76"/>
      <c r="L1468" s="76"/>
      <c r="M1468" s="76"/>
      <c r="N1468" s="76"/>
      <c r="O1468" s="76"/>
      <c r="P1468" s="76"/>
      <c r="Q1468" s="76"/>
      <c r="R1468" s="76"/>
      <c r="S1468" s="76"/>
      <c r="T1468" s="76"/>
      <c r="U1468" s="76"/>
      <c r="V1468" s="76"/>
      <c r="W1468" s="80"/>
      <c r="X1468" s="69"/>
      <c r="Y1468" s="25"/>
      <c r="Z1468" s="25"/>
      <c r="AA1468" s="8"/>
      <c r="AB1468" s="28"/>
      <c r="AC1468" s="23"/>
      <c r="AD1468" s="8"/>
      <c r="AE1468" s="8"/>
      <c r="AF1468" s="25"/>
      <c r="AG1468" s="6"/>
      <c r="AH1468" s="23"/>
      <c r="AI1468" s="173"/>
      <c r="AJ1468" s="26"/>
      <c r="AK1468" s="23"/>
      <c r="AL1468" s="25"/>
      <c r="AM1468" s="6"/>
      <c r="AN1468" s="23"/>
      <c r="AO1468" s="247"/>
      <c r="AP1468" s="243" t="str">
        <f>IF(AD1468="UI",VLOOKUP(AB1468,'Convert Internation Units'!$A$2:$D$33,4,FALSE),IF(AB1468="Penethamate hydroiodide",0.63,IF(AB1468="Benzylpenicillin Procaine /
 Benzathine Penicillin",0.61,IF(AB1468="Benzathine Penicillin",0.61,IF(AB1468="Procaine benzylpenicillin",0.61,IF(AB1468=Prodrug!E1465,Prodrug!E1465,Prodrug!E1465))))))</f>
        <v/>
      </c>
      <c r="AQ1468" s="240" t="str">
        <f>IFERROR((((Calculations!C1465*Calculations!G1465)/Calculations!E1465)*'Data Entry'!X1468),"")</f>
        <v/>
      </c>
      <c r="AR1468" s="141" t="str">
        <f>IFERROR(VLOOKUP(AB1468,Lists!$P$2:$Q$182,2,0),"")</f>
        <v/>
      </c>
      <c r="AS1468" s="143" t="str">
        <f>IF(AI1468="UI",VLOOKUP(AG1468,'Convert Internation Units'!$A$2:$D$33,4,FALSE),IF(AG1468="Penethamate hydroiodide",0.63,IF(AG1468="Benzylpenicillin Procaine /
 Benzathine Penicillin",0.61,IF(AG1468="Benzathine Penicillin",0.61,IF(AG1468="Procaine benzylpenicillin",0.61,IF(AG1468=Prodrug!F1465,Prodrug!F1465,Prodrug!F1465))))))</f>
        <v/>
      </c>
      <c r="AT1468" s="240" t="str">
        <f>IFERROR((((Calculations!K1465*Calculations!G1465)/Calculations!E1465)*'Data Entry'!X1468),"")</f>
        <v/>
      </c>
      <c r="AU1468" s="146" t="str">
        <f>IFERROR(VLOOKUP(AG1468,Lists!$P$2:$Q$182,2,0),"")</f>
        <v/>
      </c>
      <c r="AV1468" s="143" t="str">
        <f>IF(AL1468="UI",VLOOKUP(AJ1468,'Convert Internation Units'!$A$2:$D$33,4,FALSE),IF(AJ1468="Penethamate hydroiodide",0.63,IF(AJ1468="Benzylpenicillin Procaine /
 Benzathine Penicillin",0.61,IF(AJ1468="Benzathine Penicillin",0.61,IF(AJ1468="Procaine benzylpenicillin",0.61,IF(AJ1468=Prodrug!G1465,Prodrug!G1465,Prodrug!G1465))))))</f>
        <v/>
      </c>
      <c r="AW1468" s="240" t="str">
        <f>IFERROR((((Calculations!O1465*Calculations!G1465)/Calculations!E1465)*'Data Entry'!X1468),"")</f>
        <v/>
      </c>
      <c r="AX1468" s="146" t="str">
        <f>IFERROR(VLOOKUP(AJ1468,Lists!$P$2:$Q$182,2,0),"")</f>
        <v/>
      </c>
      <c r="AY1468" s="143" t="str">
        <f>IF(AO1468="UI",VLOOKUP(AM1468,'Convert Internation Units'!$A$2:$D$33,4,FALSE),IF(AM1468="Penethamate hydroiodide",0.63,IF(AM1468="Benzylpenicillin Procaine /
 Benzathine Penicillin",0.61,IF(AM1468="Benzathine Penicillin",0.61,IF(AM1468="Procaine benzylpenicillin",0.61,IF(AM1468=Prodrug!H1465,Prodrug!H1465,Prodrug!H1465))))))</f>
        <v/>
      </c>
      <c r="AZ1468" s="240" t="str">
        <f>IFERROR((((Calculations!S1465*Calculations!G1465)/Calculations!E1465)*'Data Entry'!X1468),"")</f>
        <v/>
      </c>
      <c r="BA1468" s="146" t="str">
        <f>IFERROR(VLOOKUP(AM1468,Lists!$P$2:$Q$182,2,0),"")</f>
        <v/>
      </c>
    </row>
    <row r="1469" spans="1:53" s="5" customFormat="1">
      <c r="A1469" s="116">
        <v>1463</v>
      </c>
      <c r="B1469" s="232"/>
      <c r="C1469" s="105"/>
      <c r="D1469" s="105"/>
      <c r="E1469" s="105"/>
      <c r="F1469" s="106"/>
      <c r="G1469" s="107"/>
      <c r="H1469" s="107"/>
      <c r="I1469" s="108"/>
      <c r="J1469" s="110"/>
      <c r="K1469" s="110"/>
      <c r="L1469" s="110"/>
      <c r="M1469" s="110"/>
      <c r="N1469" s="110"/>
      <c r="O1469" s="110"/>
      <c r="P1469" s="110"/>
      <c r="Q1469" s="110"/>
      <c r="R1469" s="110"/>
      <c r="S1469" s="110"/>
      <c r="T1469" s="110"/>
      <c r="U1469" s="110"/>
      <c r="V1469" s="110"/>
      <c r="W1469" s="109"/>
      <c r="X1469" s="111"/>
      <c r="Y1469" s="112"/>
      <c r="Z1469" s="112"/>
      <c r="AA1469" s="113"/>
      <c r="AB1469" s="114"/>
      <c r="AC1469" s="115"/>
      <c r="AD1469" s="113"/>
      <c r="AE1469" s="113"/>
      <c r="AF1469" s="112"/>
      <c r="AG1469" s="116"/>
      <c r="AH1469" s="115"/>
      <c r="AI1469" s="174"/>
      <c r="AJ1469" s="104"/>
      <c r="AK1469" s="115"/>
      <c r="AL1469" s="112"/>
      <c r="AM1469" s="116"/>
      <c r="AN1469" s="115"/>
      <c r="AO1469" s="248"/>
      <c r="AP1469" s="242" t="str">
        <f>IF(AD1469="UI",VLOOKUP(AB1469,'Convert Internation Units'!$A$2:$D$33,4,FALSE),IF(AB1469="Penethamate hydroiodide",0.63,IF(AB1469="Benzylpenicillin Procaine /
 Benzathine Penicillin",0.61,IF(AB1469="Benzathine Penicillin",0.61,IF(AB1469="Procaine benzylpenicillin",0.61,IF(AB1469=Prodrug!E1466,Prodrug!E1466,Prodrug!E1466))))))</f>
        <v/>
      </c>
      <c r="AQ1469" s="239" t="str">
        <f>IFERROR((((Calculations!C1466*Calculations!G1466)/Calculations!E1466)*'Data Entry'!X1469),"")</f>
        <v/>
      </c>
      <c r="AR1469" s="234" t="str">
        <f>IFERROR(VLOOKUP(AB1469,Lists!$P$2:$Q$182,2,0),"")</f>
        <v/>
      </c>
      <c r="AS1469" s="233" t="str">
        <f>IF(AI1469="UI",VLOOKUP(AG1469,'Convert Internation Units'!$A$2:$D$33,4,FALSE),IF(AG1469="Penethamate hydroiodide",0.63,IF(AG1469="Benzylpenicillin Procaine /
 Benzathine Penicillin",0.61,IF(AG1469="Benzathine Penicillin",0.61,IF(AG1469="Procaine benzylpenicillin",0.61,IF(AG1469=Prodrug!F1466,Prodrug!F1466,Prodrug!F1466))))))</f>
        <v/>
      </c>
      <c r="AT1469" s="239" t="str">
        <f>IFERROR((((Calculations!K1466*Calculations!G1466)/Calculations!E1466)*'Data Entry'!X1469),"")</f>
        <v/>
      </c>
      <c r="AU1469" s="235" t="str">
        <f>IFERROR(VLOOKUP(AG1469,Lists!$P$2:$Q$182,2,0),"")</f>
        <v/>
      </c>
      <c r="AV1469" s="233" t="str">
        <f>IF(AL1469="UI",VLOOKUP(AJ1469,'Convert Internation Units'!$A$2:$D$33,4,FALSE),IF(AJ1469="Penethamate hydroiodide",0.63,IF(AJ1469="Benzylpenicillin Procaine /
 Benzathine Penicillin",0.61,IF(AJ1469="Benzathine Penicillin",0.61,IF(AJ1469="Procaine benzylpenicillin",0.61,IF(AJ1469=Prodrug!G1466,Prodrug!G1466,Prodrug!G1466))))))</f>
        <v/>
      </c>
      <c r="AW1469" s="239" t="str">
        <f>IFERROR((((Calculations!O1466*Calculations!G1466)/Calculations!E1466)*'Data Entry'!X1469),"")</f>
        <v/>
      </c>
      <c r="AX1469" s="235" t="str">
        <f>IFERROR(VLOOKUP(AJ1469,Lists!$P$2:$Q$182,2,0),"")</f>
        <v/>
      </c>
      <c r="AY1469" s="233" t="str">
        <f>IF(AO1469="UI",VLOOKUP(AM1469,'Convert Internation Units'!$A$2:$D$33,4,FALSE),IF(AM1469="Penethamate hydroiodide",0.63,IF(AM1469="Benzylpenicillin Procaine /
 Benzathine Penicillin",0.61,IF(AM1469="Benzathine Penicillin",0.61,IF(AM1469="Procaine benzylpenicillin",0.61,IF(AM1469=Prodrug!H1466,Prodrug!H1466,Prodrug!H1466))))))</f>
        <v/>
      </c>
      <c r="AZ1469" s="239" t="str">
        <f>IFERROR((((Calculations!S1466*Calculations!G1466)/Calculations!E1466)*'Data Entry'!X1469),"")</f>
        <v/>
      </c>
      <c r="BA1469" s="235" t="str">
        <f>IFERROR(VLOOKUP(AM1469,Lists!$P$2:$Q$182,2,0),"")</f>
        <v/>
      </c>
    </row>
    <row r="1470" spans="1:53" s="5" customFormat="1">
      <c r="A1470" s="6">
        <v>1464</v>
      </c>
      <c r="B1470" s="231"/>
      <c r="C1470" s="7"/>
      <c r="D1470" s="7"/>
      <c r="E1470" s="7"/>
      <c r="F1470" s="67"/>
      <c r="G1470" s="79"/>
      <c r="H1470" s="79"/>
      <c r="I1470" s="75"/>
      <c r="J1470" s="76"/>
      <c r="K1470" s="76"/>
      <c r="L1470" s="76"/>
      <c r="M1470" s="76"/>
      <c r="N1470" s="76"/>
      <c r="O1470" s="76"/>
      <c r="P1470" s="76"/>
      <c r="Q1470" s="76"/>
      <c r="R1470" s="76"/>
      <c r="S1470" s="76"/>
      <c r="T1470" s="76"/>
      <c r="U1470" s="76"/>
      <c r="V1470" s="76"/>
      <c r="W1470" s="80"/>
      <c r="X1470" s="69"/>
      <c r="Y1470" s="25"/>
      <c r="Z1470" s="25"/>
      <c r="AA1470" s="8"/>
      <c r="AB1470" s="28"/>
      <c r="AC1470" s="23"/>
      <c r="AD1470" s="8"/>
      <c r="AE1470" s="8"/>
      <c r="AF1470" s="25"/>
      <c r="AG1470" s="6"/>
      <c r="AH1470" s="23"/>
      <c r="AI1470" s="173"/>
      <c r="AJ1470" s="26"/>
      <c r="AK1470" s="23"/>
      <c r="AL1470" s="25"/>
      <c r="AM1470" s="6"/>
      <c r="AN1470" s="23"/>
      <c r="AO1470" s="247"/>
      <c r="AP1470" s="243" t="str">
        <f>IF(AD1470="UI",VLOOKUP(AB1470,'Convert Internation Units'!$A$2:$D$33,4,FALSE),IF(AB1470="Penethamate hydroiodide",0.63,IF(AB1470="Benzylpenicillin Procaine /
 Benzathine Penicillin",0.61,IF(AB1470="Benzathine Penicillin",0.61,IF(AB1470="Procaine benzylpenicillin",0.61,IF(AB1470=Prodrug!E1467,Prodrug!E1467,Prodrug!E1467))))))</f>
        <v/>
      </c>
      <c r="AQ1470" s="240" t="str">
        <f>IFERROR((((Calculations!C1467*Calculations!G1467)/Calculations!E1467)*'Data Entry'!X1470),"")</f>
        <v/>
      </c>
      <c r="AR1470" s="141" t="str">
        <f>IFERROR(VLOOKUP(AB1470,Lists!$P$2:$Q$182,2,0),"")</f>
        <v/>
      </c>
      <c r="AS1470" s="143" t="str">
        <f>IF(AI1470="UI",VLOOKUP(AG1470,'Convert Internation Units'!$A$2:$D$33,4,FALSE),IF(AG1470="Penethamate hydroiodide",0.63,IF(AG1470="Benzylpenicillin Procaine /
 Benzathine Penicillin",0.61,IF(AG1470="Benzathine Penicillin",0.61,IF(AG1470="Procaine benzylpenicillin",0.61,IF(AG1470=Prodrug!F1467,Prodrug!F1467,Prodrug!F1467))))))</f>
        <v/>
      </c>
      <c r="AT1470" s="240" t="str">
        <f>IFERROR((((Calculations!K1467*Calculations!G1467)/Calculations!E1467)*'Data Entry'!X1470),"")</f>
        <v/>
      </c>
      <c r="AU1470" s="146" t="str">
        <f>IFERROR(VLOOKUP(AG1470,Lists!$P$2:$Q$182,2,0),"")</f>
        <v/>
      </c>
      <c r="AV1470" s="143" t="str">
        <f>IF(AL1470="UI",VLOOKUP(AJ1470,'Convert Internation Units'!$A$2:$D$33,4,FALSE),IF(AJ1470="Penethamate hydroiodide",0.63,IF(AJ1470="Benzylpenicillin Procaine /
 Benzathine Penicillin",0.61,IF(AJ1470="Benzathine Penicillin",0.61,IF(AJ1470="Procaine benzylpenicillin",0.61,IF(AJ1470=Prodrug!G1467,Prodrug!G1467,Prodrug!G1467))))))</f>
        <v/>
      </c>
      <c r="AW1470" s="240" t="str">
        <f>IFERROR((((Calculations!O1467*Calculations!G1467)/Calculations!E1467)*'Data Entry'!X1470),"")</f>
        <v/>
      </c>
      <c r="AX1470" s="146" t="str">
        <f>IFERROR(VLOOKUP(AJ1470,Lists!$P$2:$Q$182,2,0),"")</f>
        <v/>
      </c>
      <c r="AY1470" s="143" t="str">
        <f>IF(AO1470="UI",VLOOKUP(AM1470,'Convert Internation Units'!$A$2:$D$33,4,FALSE),IF(AM1470="Penethamate hydroiodide",0.63,IF(AM1470="Benzylpenicillin Procaine /
 Benzathine Penicillin",0.61,IF(AM1470="Benzathine Penicillin",0.61,IF(AM1470="Procaine benzylpenicillin",0.61,IF(AM1470=Prodrug!H1467,Prodrug!H1467,Prodrug!H1467))))))</f>
        <v/>
      </c>
      <c r="AZ1470" s="240" t="str">
        <f>IFERROR((((Calculations!S1467*Calculations!G1467)/Calculations!E1467)*'Data Entry'!X1470),"")</f>
        <v/>
      </c>
      <c r="BA1470" s="146" t="str">
        <f>IFERROR(VLOOKUP(AM1470,Lists!$P$2:$Q$182,2,0),"")</f>
        <v/>
      </c>
    </row>
    <row r="1471" spans="1:53" s="5" customFormat="1">
      <c r="A1471" s="116">
        <v>1465</v>
      </c>
      <c r="B1471" s="232"/>
      <c r="C1471" s="105"/>
      <c r="D1471" s="105"/>
      <c r="E1471" s="105"/>
      <c r="F1471" s="106"/>
      <c r="G1471" s="107"/>
      <c r="H1471" s="107"/>
      <c r="I1471" s="108"/>
      <c r="J1471" s="110"/>
      <c r="K1471" s="110"/>
      <c r="L1471" s="110"/>
      <c r="M1471" s="110"/>
      <c r="N1471" s="110"/>
      <c r="O1471" s="110"/>
      <c r="P1471" s="110"/>
      <c r="Q1471" s="110"/>
      <c r="R1471" s="110"/>
      <c r="S1471" s="110"/>
      <c r="T1471" s="110"/>
      <c r="U1471" s="110"/>
      <c r="V1471" s="110"/>
      <c r="W1471" s="109"/>
      <c r="X1471" s="111"/>
      <c r="Y1471" s="112"/>
      <c r="Z1471" s="112"/>
      <c r="AA1471" s="113"/>
      <c r="AB1471" s="114"/>
      <c r="AC1471" s="115"/>
      <c r="AD1471" s="113"/>
      <c r="AE1471" s="113"/>
      <c r="AF1471" s="112"/>
      <c r="AG1471" s="116"/>
      <c r="AH1471" s="115"/>
      <c r="AI1471" s="174"/>
      <c r="AJ1471" s="104"/>
      <c r="AK1471" s="115"/>
      <c r="AL1471" s="112"/>
      <c r="AM1471" s="116"/>
      <c r="AN1471" s="115"/>
      <c r="AO1471" s="248"/>
      <c r="AP1471" s="242" t="str">
        <f>IF(AD1471="UI",VLOOKUP(AB1471,'Convert Internation Units'!$A$2:$D$33,4,FALSE),IF(AB1471="Penethamate hydroiodide",0.63,IF(AB1471="Benzylpenicillin Procaine /
 Benzathine Penicillin",0.61,IF(AB1471="Benzathine Penicillin",0.61,IF(AB1471="Procaine benzylpenicillin",0.61,IF(AB1471=Prodrug!E1468,Prodrug!E1468,Prodrug!E1468))))))</f>
        <v/>
      </c>
      <c r="AQ1471" s="239" t="str">
        <f>IFERROR((((Calculations!C1468*Calculations!G1468)/Calculations!E1468)*'Data Entry'!X1471),"")</f>
        <v/>
      </c>
      <c r="AR1471" s="234" t="str">
        <f>IFERROR(VLOOKUP(AB1471,Lists!$P$2:$Q$182,2,0),"")</f>
        <v/>
      </c>
      <c r="AS1471" s="233" t="str">
        <f>IF(AI1471="UI",VLOOKUP(AG1471,'Convert Internation Units'!$A$2:$D$33,4,FALSE),IF(AG1471="Penethamate hydroiodide",0.63,IF(AG1471="Benzylpenicillin Procaine /
 Benzathine Penicillin",0.61,IF(AG1471="Benzathine Penicillin",0.61,IF(AG1471="Procaine benzylpenicillin",0.61,IF(AG1471=Prodrug!F1468,Prodrug!F1468,Prodrug!F1468))))))</f>
        <v/>
      </c>
      <c r="AT1471" s="239" t="str">
        <f>IFERROR((((Calculations!K1468*Calculations!G1468)/Calculations!E1468)*'Data Entry'!X1471),"")</f>
        <v/>
      </c>
      <c r="AU1471" s="235" t="str">
        <f>IFERROR(VLOOKUP(AG1471,Lists!$P$2:$Q$182,2,0),"")</f>
        <v/>
      </c>
      <c r="AV1471" s="233" t="str">
        <f>IF(AL1471="UI",VLOOKUP(AJ1471,'Convert Internation Units'!$A$2:$D$33,4,FALSE),IF(AJ1471="Penethamate hydroiodide",0.63,IF(AJ1471="Benzylpenicillin Procaine /
 Benzathine Penicillin",0.61,IF(AJ1471="Benzathine Penicillin",0.61,IF(AJ1471="Procaine benzylpenicillin",0.61,IF(AJ1471=Prodrug!G1468,Prodrug!G1468,Prodrug!G1468))))))</f>
        <v/>
      </c>
      <c r="AW1471" s="239" t="str">
        <f>IFERROR((((Calculations!O1468*Calculations!G1468)/Calculations!E1468)*'Data Entry'!X1471),"")</f>
        <v/>
      </c>
      <c r="AX1471" s="235" t="str">
        <f>IFERROR(VLOOKUP(AJ1471,Lists!$P$2:$Q$182,2,0),"")</f>
        <v/>
      </c>
      <c r="AY1471" s="233" t="str">
        <f>IF(AO1471="UI",VLOOKUP(AM1471,'Convert Internation Units'!$A$2:$D$33,4,FALSE),IF(AM1471="Penethamate hydroiodide",0.63,IF(AM1471="Benzylpenicillin Procaine /
 Benzathine Penicillin",0.61,IF(AM1471="Benzathine Penicillin",0.61,IF(AM1471="Procaine benzylpenicillin",0.61,IF(AM1471=Prodrug!H1468,Prodrug!H1468,Prodrug!H1468))))))</f>
        <v/>
      </c>
      <c r="AZ1471" s="239" t="str">
        <f>IFERROR((((Calculations!S1468*Calculations!G1468)/Calculations!E1468)*'Data Entry'!X1471),"")</f>
        <v/>
      </c>
      <c r="BA1471" s="235" t="str">
        <f>IFERROR(VLOOKUP(AM1471,Lists!$P$2:$Q$182,2,0),"")</f>
        <v/>
      </c>
    </row>
    <row r="1472" spans="1:53" s="5" customFormat="1">
      <c r="A1472" s="6">
        <v>1466</v>
      </c>
      <c r="B1472" s="231"/>
      <c r="C1472" s="7"/>
      <c r="D1472" s="7"/>
      <c r="E1472" s="7"/>
      <c r="F1472" s="67"/>
      <c r="G1472" s="79"/>
      <c r="H1472" s="79"/>
      <c r="I1472" s="75"/>
      <c r="J1472" s="76"/>
      <c r="K1472" s="76"/>
      <c r="L1472" s="76"/>
      <c r="M1472" s="76"/>
      <c r="N1472" s="76"/>
      <c r="O1472" s="76"/>
      <c r="P1472" s="76"/>
      <c r="Q1472" s="76"/>
      <c r="R1472" s="76"/>
      <c r="S1472" s="76"/>
      <c r="T1472" s="76"/>
      <c r="U1472" s="76"/>
      <c r="V1472" s="76"/>
      <c r="W1472" s="80"/>
      <c r="X1472" s="69"/>
      <c r="Y1472" s="25"/>
      <c r="Z1472" s="25"/>
      <c r="AA1472" s="8"/>
      <c r="AB1472" s="28"/>
      <c r="AC1472" s="23"/>
      <c r="AD1472" s="8"/>
      <c r="AE1472" s="8"/>
      <c r="AF1472" s="25"/>
      <c r="AG1472" s="6"/>
      <c r="AH1472" s="23"/>
      <c r="AI1472" s="173"/>
      <c r="AJ1472" s="26"/>
      <c r="AK1472" s="23"/>
      <c r="AL1472" s="25"/>
      <c r="AM1472" s="6"/>
      <c r="AN1472" s="23"/>
      <c r="AO1472" s="247"/>
      <c r="AP1472" s="243" t="str">
        <f>IF(AD1472="UI",VLOOKUP(AB1472,'Convert Internation Units'!$A$2:$D$33,4,FALSE),IF(AB1472="Penethamate hydroiodide",0.63,IF(AB1472="Benzylpenicillin Procaine /
 Benzathine Penicillin",0.61,IF(AB1472="Benzathine Penicillin",0.61,IF(AB1472="Procaine benzylpenicillin",0.61,IF(AB1472=Prodrug!E1469,Prodrug!E1469,Prodrug!E1469))))))</f>
        <v/>
      </c>
      <c r="AQ1472" s="240" t="str">
        <f>IFERROR((((Calculations!C1469*Calculations!G1469)/Calculations!E1469)*'Data Entry'!X1472),"")</f>
        <v/>
      </c>
      <c r="AR1472" s="141" t="str">
        <f>IFERROR(VLOOKUP(AB1472,Lists!$P$2:$Q$182,2,0),"")</f>
        <v/>
      </c>
      <c r="AS1472" s="143" t="str">
        <f>IF(AI1472="UI",VLOOKUP(AG1472,'Convert Internation Units'!$A$2:$D$33,4,FALSE),IF(AG1472="Penethamate hydroiodide",0.63,IF(AG1472="Benzylpenicillin Procaine /
 Benzathine Penicillin",0.61,IF(AG1472="Benzathine Penicillin",0.61,IF(AG1472="Procaine benzylpenicillin",0.61,IF(AG1472=Prodrug!F1469,Prodrug!F1469,Prodrug!F1469))))))</f>
        <v/>
      </c>
      <c r="AT1472" s="240" t="str">
        <f>IFERROR((((Calculations!K1469*Calculations!G1469)/Calculations!E1469)*'Data Entry'!X1472),"")</f>
        <v/>
      </c>
      <c r="AU1472" s="146" t="str">
        <f>IFERROR(VLOOKUP(AG1472,Lists!$P$2:$Q$182,2,0),"")</f>
        <v/>
      </c>
      <c r="AV1472" s="143" t="str">
        <f>IF(AL1472="UI",VLOOKUP(AJ1472,'Convert Internation Units'!$A$2:$D$33,4,FALSE),IF(AJ1472="Penethamate hydroiodide",0.63,IF(AJ1472="Benzylpenicillin Procaine /
 Benzathine Penicillin",0.61,IF(AJ1472="Benzathine Penicillin",0.61,IF(AJ1472="Procaine benzylpenicillin",0.61,IF(AJ1472=Prodrug!G1469,Prodrug!G1469,Prodrug!G1469))))))</f>
        <v/>
      </c>
      <c r="AW1472" s="240" t="str">
        <f>IFERROR((((Calculations!O1469*Calculations!G1469)/Calculations!E1469)*'Data Entry'!X1472),"")</f>
        <v/>
      </c>
      <c r="AX1472" s="146" t="str">
        <f>IFERROR(VLOOKUP(AJ1472,Lists!$P$2:$Q$182,2,0),"")</f>
        <v/>
      </c>
      <c r="AY1472" s="143" t="str">
        <f>IF(AO1472="UI",VLOOKUP(AM1472,'Convert Internation Units'!$A$2:$D$33,4,FALSE),IF(AM1472="Penethamate hydroiodide",0.63,IF(AM1472="Benzylpenicillin Procaine /
 Benzathine Penicillin",0.61,IF(AM1472="Benzathine Penicillin",0.61,IF(AM1472="Procaine benzylpenicillin",0.61,IF(AM1472=Prodrug!H1469,Prodrug!H1469,Prodrug!H1469))))))</f>
        <v/>
      </c>
      <c r="AZ1472" s="240" t="str">
        <f>IFERROR((((Calculations!S1469*Calculations!G1469)/Calculations!E1469)*'Data Entry'!X1472),"")</f>
        <v/>
      </c>
      <c r="BA1472" s="146" t="str">
        <f>IFERROR(VLOOKUP(AM1472,Lists!$P$2:$Q$182,2,0),"")</f>
        <v/>
      </c>
    </row>
    <row r="1473" spans="1:53" s="5" customFormat="1">
      <c r="A1473" s="116">
        <v>1467</v>
      </c>
      <c r="B1473" s="232"/>
      <c r="C1473" s="105"/>
      <c r="D1473" s="105"/>
      <c r="E1473" s="105"/>
      <c r="F1473" s="106"/>
      <c r="G1473" s="107"/>
      <c r="H1473" s="107"/>
      <c r="I1473" s="108"/>
      <c r="J1473" s="110"/>
      <c r="K1473" s="110"/>
      <c r="L1473" s="110"/>
      <c r="M1473" s="110"/>
      <c r="N1473" s="110"/>
      <c r="O1473" s="110"/>
      <c r="P1473" s="110"/>
      <c r="Q1473" s="110"/>
      <c r="R1473" s="110"/>
      <c r="S1473" s="110"/>
      <c r="T1473" s="110"/>
      <c r="U1473" s="110"/>
      <c r="V1473" s="110"/>
      <c r="W1473" s="109"/>
      <c r="X1473" s="111"/>
      <c r="Y1473" s="112"/>
      <c r="Z1473" s="112"/>
      <c r="AA1473" s="113"/>
      <c r="AB1473" s="114"/>
      <c r="AC1473" s="115"/>
      <c r="AD1473" s="113"/>
      <c r="AE1473" s="113"/>
      <c r="AF1473" s="112"/>
      <c r="AG1473" s="116"/>
      <c r="AH1473" s="115"/>
      <c r="AI1473" s="174"/>
      <c r="AJ1473" s="104"/>
      <c r="AK1473" s="115"/>
      <c r="AL1473" s="112"/>
      <c r="AM1473" s="116"/>
      <c r="AN1473" s="115"/>
      <c r="AO1473" s="248"/>
      <c r="AP1473" s="242" t="str">
        <f>IF(AD1473="UI",VLOOKUP(AB1473,'Convert Internation Units'!$A$2:$D$33,4,FALSE),IF(AB1473="Penethamate hydroiodide",0.63,IF(AB1473="Benzylpenicillin Procaine /
 Benzathine Penicillin",0.61,IF(AB1473="Benzathine Penicillin",0.61,IF(AB1473="Procaine benzylpenicillin",0.61,IF(AB1473=Prodrug!E1470,Prodrug!E1470,Prodrug!E1470))))))</f>
        <v/>
      </c>
      <c r="AQ1473" s="239" t="str">
        <f>IFERROR((((Calculations!C1470*Calculations!G1470)/Calculations!E1470)*'Data Entry'!X1473),"")</f>
        <v/>
      </c>
      <c r="AR1473" s="234" t="str">
        <f>IFERROR(VLOOKUP(AB1473,Lists!$P$2:$Q$182,2,0),"")</f>
        <v/>
      </c>
      <c r="AS1473" s="233" t="str">
        <f>IF(AI1473="UI",VLOOKUP(AG1473,'Convert Internation Units'!$A$2:$D$33,4,FALSE),IF(AG1473="Penethamate hydroiodide",0.63,IF(AG1473="Benzylpenicillin Procaine /
 Benzathine Penicillin",0.61,IF(AG1473="Benzathine Penicillin",0.61,IF(AG1473="Procaine benzylpenicillin",0.61,IF(AG1473=Prodrug!F1470,Prodrug!F1470,Prodrug!F1470))))))</f>
        <v/>
      </c>
      <c r="AT1473" s="239" t="str">
        <f>IFERROR((((Calculations!K1470*Calculations!G1470)/Calculations!E1470)*'Data Entry'!X1473),"")</f>
        <v/>
      </c>
      <c r="AU1473" s="235" t="str">
        <f>IFERROR(VLOOKUP(AG1473,Lists!$P$2:$Q$182,2,0),"")</f>
        <v/>
      </c>
      <c r="AV1473" s="233" t="str">
        <f>IF(AL1473="UI",VLOOKUP(AJ1473,'Convert Internation Units'!$A$2:$D$33,4,FALSE),IF(AJ1473="Penethamate hydroiodide",0.63,IF(AJ1473="Benzylpenicillin Procaine /
 Benzathine Penicillin",0.61,IF(AJ1473="Benzathine Penicillin",0.61,IF(AJ1473="Procaine benzylpenicillin",0.61,IF(AJ1473=Prodrug!G1470,Prodrug!G1470,Prodrug!G1470))))))</f>
        <v/>
      </c>
      <c r="AW1473" s="239" t="str">
        <f>IFERROR((((Calculations!O1470*Calculations!G1470)/Calculations!E1470)*'Data Entry'!X1473),"")</f>
        <v/>
      </c>
      <c r="AX1473" s="235" t="str">
        <f>IFERROR(VLOOKUP(AJ1473,Lists!$P$2:$Q$182,2,0),"")</f>
        <v/>
      </c>
      <c r="AY1473" s="233" t="str">
        <f>IF(AO1473="UI",VLOOKUP(AM1473,'Convert Internation Units'!$A$2:$D$33,4,FALSE),IF(AM1473="Penethamate hydroiodide",0.63,IF(AM1473="Benzylpenicillin Procaine /
 Benzathine Penicillin",0.61,IF(AM1473="Benzathine Penicillin",0.61,IF(AM1473="Procaine benzylpenicillin",0.61,IF(AM1473=Prodrug!H1470,Prodrug!H1470,Prodrug!H1470))))))</f>
        <v/>
      </c>
      <c r="AZ1473" s="239" t="str">
        <f>IFERROR((((Calculations!S1470*Calculations!G1470)/Calculations!E1470)*'Data Entry'!X1473),"")</f>
        <v/>
      </c>
      <c r="BA1473" s="235" t="str">
        <f>IFERROR(VLOOKUP(AM1473,Lists!$P$2:$Q$182,2,0),"")</f>
        <v/>
      </c>
    </row>
    <row r="1474" spans="1:53" s="5" customFormat="1">
      <c r="A1474" s="6">
        <v>1468</v>
      </c>
      <c r="B1474" s="231"/>
      <c r="C1474" s="7"/>
      <c r="D1474" s="7"/>
      <c r="E1474" s="7"/>
      <c r="F1474" s="67"/>
      <c r="G1474" s="79"/>
      <c r="H1474" s="79"/>
      <c r="I1474" s="75"/>
      <c r="J1474" s="76"/>
      <c r="K1474" s="76"/>
      <c r="L1474" s="76"/>
      <c r="M1474" s="76"/>
      <c r="N1474" s="76"/>
      <c r="O1474" s="76"/>
      <c r="P1474" s="76"/>
      <c r="Q1474" s="76"/>
      <c r="R1474" s="76"/>
      <c r="S1474" s="76"/>
      <c r="T1474" s="76"/>
      <c r="U1474" s="76"/>
      <c r="V1474" s="76"/>
      <c r="W1474" s="80"/>
      <c r="X1474" s="69"/>
      <c r="Y1474" s="25"/>
      <c r="Z1474" s="25"/>
      <c r="AA1474" s="8"/>
      <c r="AB1474" s="28"/>
      <c r="AC1474" s="23"/>
      <c r="AD1474" s="8"/>
      <c r="AE1474" s="8"/>
      <c r="AF1474" s="25"/>
      <c r="AG1474" s="6"/>
      <c r="AH1474" s="23"/>
      <c r="AI1474" s="173"/>
      <c r="AJ1474" s="26"/>
      <c r="AK1474" s="23"/>
      <c r="AL1474" s="25"/>
      <c r="AM1474" s="6"/>
      <c r="AN1474" s="23"/>
      <c r="AO1474" s="247"/>
      <c r="AP1474" s="243" t="str">
        <f>IF(AD1474="UI",VLOOKUP(AB1474,'Convert Internation Units'!$A$2:$D$33,4,FALSE),IF(AB1474="Penethamate hydroiodide",0.63,IF(AB1474="Benzylpenicillin Procaine /
 Benzathine Penicillin",0.61,IF(AB1474="Benzathine Penicillin",0.61,IF(AB1474="Procaine benzylpenicillin",0.61,IF(AB1474=Prodrug!E1471,Prodrug!E1471,Prodrug!E1471))))))</f>
        <v/>
      </c>
      <c r="AQ1474" s="240" t="str">
        <f>IFERROR((((Calculations!C1471*Calculations!G1471)/Calculations!E1471)*'Data Entry'!X1474),"")</f>
        <v/>
      </c>
      <c r="AR1474" s="141" t="str">
        <f>IFERROR(VLOOKUP(AB1474,Lists!$P$2:$Q$182,2,0),"")</f>
        <v/>
      </c>
      <c r="AS1474" s="143" t="str">
        <f>IF(AI1474="UI",VLOOKUP(AG1474,'Convert Internation Units'!$A$2:$D$33,4,FALSE),IF(AG1474="Penethamate hydroiodide",0.63,IF(AG1474="Benzylpenicillin Procaine /
 Benzathine Penicillin",0.61,IF(AG1474="Benzathine Penicillin",0.61,IF(AG1474="Procaine benzylpenicillin",0.61,IF(AG1474=Prodrug!F1471,Prodrug!F1471,Prodrug!F1471))))))</f>
        <v/>
      </c>
      <c r="AT1474" s="240" t="str">
        <f>IFERROR((((Calculations!K1471*Calculations!G1471)/Calculations!E1471)*'Data Entry'!X1474),"")</f>
        <v/>
      </c>
      <c r="AU1474" s="146" t="str">
        <f>IFERROR(VLOOKUP(AG1474,Lists!$P$2:$Q$182,2,0),"")</f>
        <v/>
      </c>
      <c r="AV1474" s="143" t="str">
        <f>IF(AL1474="UI",VLOOKUP(AJ1474,'Convert Internation Units'!$A$2:$D$33,4,FALSE),IF(AJ1474="Penethamate hydroiodide",0.63,IF(AJ1474="Benzylpenicillin Procaine /
 Benzathine Penicillin",0.61,IF(AJ1474="Benzathine Penicillin",0.61,IF(AJ1474="Procaine benzylpenicillin",0.61,IF(AJ1474=Prodrug!G1471,Prodrug!G1471,Prodrug!G1471))))))</f>
        <v/>
      </c>
      <c r="AW1474" s="240" t="str">
        <f>IFERROR((((Calculations!O1471*Calculations!G1471)/Calculations!E1471)*'Data Entry'!X1474),"")</f>
        <v/>
      </c>
      <c r="AX1474" s="146" t="str">
        <f>IFERROR(VLOOKUP(AJ1474,Lists!$P$2:$Q$182,2,0),"")</f>
        <v/>
      </c>
      <c r="AY1474" s="143" t="str">
        <f>IF(AO1474="UI",VLOOKUP(AM1474,'Convert Internation Units'!$A$2:$D$33,4,FALSE),IF(AM1474="Penethamate hydroiodide",0.63,IF(AM1474="Benzylpenicillin Procaine /
 Benzathine Penicillin",0.61,IF(AM1474="Benzathine Penicillin",0.61,IF(AM1474="Procaine benzylpenicillin",0.61,IF(AM1474=Prodrug!H1471,Prodrug!H1471,Prodrug!H1471))))))</f>
        <v/>
      </c>
      <c r="AZ1474" s="240" t="str">
        <f>IFERROR((((Calculations!S1471*Calculations!G1471)/Calculations!E1471)*'Data Entry'!X1474),"")</f>
        <v/>
      </c>
      <c r="BA1474" s="146" t="str">
        <f>IFERROR(VLOOKUP(AM1474,Lists!$P$2:$Q$182,2,0),"")</f>
        <v/>
      </c>
    </row>
    <row r="1475" spans="1:53" s="5" customFormat="1">
      <c r="A1475" s="116">
        <v>1469</v>
      </c>
      <c r="B1475" s="232"/>
      <c r="C1475" s="105"/>
      <c r="D1475" s="105"/>
      <c r="E1475" s="105"/>
      <c r="F1475" s="106"/>
      <c r="G1475" s="107"/>
      <c r="H1475" s="107"/>
      <c r="I1475" s="108"/>
      <c r="J1475" s="110"/>
      <c r="K1475" s="110"/>
      <c r="L1475" s="110"/>
      <c r="M1475" s="110"/>
      <c r="N1475" s="110"/>
      <c r="O1475" s="110"/>
      <c r="P1475" s="110"/>
      <c r="Q1475" s="110"/>
      <c r="R1475" s="110"/>
      <c r="S1475" s="110"/>
      <c r="T1475" s="110"/>
      <c r="U1475" s="110"/>
      <c r="V1475" s="110"/>
      <c r="W1475" s="109"/>
      <c r="X1475" s="111"/>
      <c r="Y1475" s="112"/>
      <c r="Z1475" s="112"/>
      <c r="AA1475" s="113"/>
      <c r="AB1475" s="114"/>
      <c r="AC1475" s="115"/>
      <c r="AD1475" s="113"/>
      <c r="AE1475" s="113"/>
      <c r="AF1475" s="112"/>
      <c r="AG1475" s="116"/>
      <c r="AH1475" s="115"/>
      <c r="AI1475" s="174"/>
      <c r="AJ1475" s="104"/>
      <c r="AK1475" s="115"/>
      <c r="AL1475" s="112"/>
      <c r="AM1475" s="116"/>
      <c r="AN1475" s="115"/>
      <c r="AO1475" s="248"/>
      <c r="AP1475" s="242" t="str">
        <f>IF(AD1475="UI",VLOOKUP(AB1475,'Convert Internation Units'!$A$2:$D$33,4,FALSE),IF(AB1475="Penethamate hydroiodide",0.63,IF(AB1475="Benzylpenicillin Procaine /
 Benzathine Penicillin",0.61,IF(AB1475="Benzathine Penicillin",0.61,IF(AB1475="Procaine benzylpenicillin",0.61,IF(AB1475=Prodrug!E1472,Prodrug!E1472,Prodrug!E1472))))))</f>
        <v/>
      </c>
      <c r="AQ1475" s="239" t="str">
        <f>IFERROR((((Calculations!C1472*Calculations!G1472)/Calculations!E1472)*'Data Entry'!X1475),"")</f>
        <v/>
      </c>
      <c r="AR1475" s="234" t="str">
        <f>IFERROR(VLOOKUP(AB1475,Lists!$P$2:$Q$182,2,0),"")</f>
        <v/>
      </c>
      <c r="AS1475" s="233" t="str">
        <f>IF(AI1475="UI",VLOOKUP(AG1475,'Convert Internation Units'!$A$2:$D$33,4,FALSE),IF(AG1475="Penethamate hydroiodide",0.63,IF(AG1475="Benzylpenicillin Procaine /
 Benzathine Penicillin",0.61,IF(AG1475="Benzathine Penicillin",0.61,IF(AG1475="Procaine benzylpenicillin",0.61,IF(AG1475=Prodrug!F1472,Prodrug!F1472,Prodrug!F1472))))))</f>
        <v/>
      </c>
      <c r="AT1475" s="239" t="str">
        <f>IFERROR((((Calculations!K1472*Calculations!G1472)/Calculations!E1472)*'Data Entry'!X1475),"")</f>
        <v/>
      </c>
      <c r="AU1475" s="235" t="str">
        <f>IFERROR(VLOOKUP(AG1475,Lists!$P$2:$Q$182,2,0),"")</f>
        <v/>
      </c>
      <c r="AV1475" s="233" t="str">
        <f>IF(AL1475="UI",VLOOKUP(AJ1475,'Convert Internation Units'!$A$2:$D$33,4,FALSE),IF(AJ1475="Penethamate hydroiodide",0.63,IF(AJ1475="Benzylpenicillin Procaine /
 Benzathine Penicillin",0.61,IF(AJ1475="Benzathine Penicillin",0.61,IF(AJ1475="Procaine benzylpenicillin",0.61,IF(AJ1475=Prodrug!G1472,Prodrug!G1472,Prodrug!G1472))))))</f>
        <v/>
      </c>
      <c r="AW1475" s="239" t="str">
        <f>IFERROR((((Calculations!O1472*Calculations!G1472)/Calculations!E1472)*'Data Entry'!X1475),"")</f>
        <v/>
      </c>
      <c r="AX1475" s="235" t="str">
        <f>IFERROR(VLOOKUP(AJ1475,Lists!$P$2:$Q$182,2,0),"")</f>
        <v/>
      </c>
      <c r="AY1475" s="233" t="str">
        <f>IF(AO1475="UI",VLOOKUP(AM1475,'Convert Internation Units'!$A$2:$D$33,4,FALSE),IF(AM1475="Penethamate hydroiodide",0.63,IF(AM1475="Benzylpenicillin Procaine /
 Benzathine Penicillin",0.61,IF(AM1475="Benzathine Penicillin",0.61,IF(AM1475="Procaine benzylpenicillin",0.61,IF(AM1475=Prodrug!H1472,Prodrug!H1472,Prodrug!H1472))))))</f>
        <v/>
      </c>
      <c r="AZ1475" s="239" t="str">
        <f>IFERROR((((Calculations!S1472*Calculations!G1472)/Calculations!E1472)*'Data Entry'!X1475),"")</f>
        <v/>
      </c>
      <c r="BA1475" s="235" t="str">
        <f>IFERROR(VLOOKUP(AM1475,Lists!$P$2:$Q$182,2,0),"")</f>
        <v/>
      </c>
    </row>
    <row r="1476" spans="1:53" s="5" customFormat="1">
      <c r="A1476" s="6">
        <v>1470</v>
      </c>
      <c r="B1476" s="231"/>
      <c r="C1476" s="7"/>
      <c r="D1476" s="7"/>
      <c r="E1476" s="7"/>
      <c r="F1476" s="67"/>
      <c r="G1476" s="79"/>
      <c r="H1476" s="79"/>
      <c r="I1476" s="75"/>
      <c r="J1476" s="76"/>
      <c r="K1476" s="76"/>
      <c r="L1476" s="76"/>
      <c r="M1476" s="76"/>
      <c r="N1476" s="76"/>
      <c r="O1476" s="76"/>
      <c r="P1476" s="76"/>
      <c r="Q1476" s="76"/>
      <c r="R1476" s="76"/>
      <c r="S1476" s="76"/>
      <c r="T1476" s="76"/>
      <c r="U1476" s="76"/>
      <c r="V1476" s="76"/>
      <c r="W1476" s="80"/>
      <c r="X1476" s="69"/>
      <c r="Y1476" s="25"/>
      <c r="Z1476" s="25"/>
      <c r="AA1476" s="8"/>
      <c r="AB1476" s="28"/>
      <c r="AC1476" s="23"/>
      <c r="AD1476" s="8"/>
      <c r="AE1476" s="8"/>
      <c r="AF1476" s="25"/>
      <c r="AG1476" s="6"/>
      <c r="AH1476" s="23"/>
      <c r="AI1476" s="173"/>
      <c r="AJ1476" s="26"/>
      <c r="AK1476" s="23"/>
      <c r="AL1476" s="25"/>
      <c r="AM1476" s="6"/>
      <c r="AN1476" s="23"/>
      <c r="AO1476" s="247"/>
      <c r="AP1476" s="243" t="str">
        <f>IF(AD1476="UI",VLOOKUP(AB1476,'Convert Internation Units'!$A$2:$D$33,4,FALSE),IF(AB1476="Penethamate hydroiodide",0.63,IF(AB1476="Benzylpenicillin Procaine /
 Benzathine Penicillin",0.61,IF(AB1476="Benzathine Penicillin",0.61,IF(AB1476="Procaine benzylpenicillin",0.61,IF(AB1476=Prodrug!E1473,Prodrug!E1473,Prodrug!E1473))))))</f>
        <v/>
      </c>
      <c r="AQ1476" s="240" t="str">
        <f>IFERROR((((Calculations!C1473*Calculations!G1473)/Calculations!E1473)*'Data Entry'!X1476),"")</f>
        <v/>
      </c>
      <c r="AR1476" s="141" t="str">
        <f>IFERROR(VLOOKUP(AB1476,Lists!$P$2:$Q$182,2,0),"")</f>
        <v/>
      </c>
      <c r="AS1476" s="143" t="str">
        <f>IF(AI1476="UI",VLOOKUP(AG1476,'Convert Internation Units'!$A$2:$D$33,4,FALSE),IF(AG1476="Penethamate hydroiodide",0.63,IF(AG1476="Benzylpenicillin Procaine /
 Benzathine Penicillin",0.61,IF(AG1476="Benzathine Penicillin",0.61,IF(AG1476="Procaine benzylpenicillin",0.61,IF(AG1476=Prodrug!F1473,Prodrug!F1473,Prodrug!F1473))))))</f>
        <v/>
      </c>
      <c r="AT1476" s="240" t="str">
        <f>IFERROR((((Calculations!K1473*Calculations!G1473)/Calculations!E1473)*'Data Entry'!X1476),"")</f>
        <v/>
      </c>
      <c r="AU1476" s="146" t="str">
        <f>IFERROR(VLOOKUP(AG1476,Lists!$P$2:$Q$182,2,0),"")</f>
        <v/>
      </c>
      <c r="AV1476" s="143" t="str">
        <f>IF(AL1476="UI",VLOOKUP(AJ1476,'Convert Internation Units'!$A$2:$D$33,4,FALSE),IF(AJ1476="Penethamate hydroiodide",0.63,IF(AJ1476="Benzylpenicillin Procaine /
 Benzathine Penicillin",0.61,IF(AJ1476="Benzathine Penicillin",0.61,IF(AJ1476="Procaine benzylpenicillin",0.61,IF(AJ1476=Prodrug!G1473,Prodrug!G1473,Prodrug!G1473))))))</f>
        <v/>
      </c>
      <c r="AW1476" s="240" t="str">
        <f>IFERROR((((Calculations!O1473*Calculations!G1473)/Calculations!E1473)*'Data Entry'!X1476),"")</f>
        <v/>
      </c>
      <c r="AX1476" s="146" t="str">
        <f>IFERROR(VLOOKUP(AJ1476,Lists!$P$2:$Q$182,2,0),"")</f>
        <v/>
      </c>
      <c r="AY1476" s="143" t="str">
        <f>IF(AO1476="UI",VLOOKUP(AM1476,'Convert Internation Units'!$A$2:$D$33,4,FALSE),IF(AM1476="Penethamate hydroiodide",0.63,IF(AM1476="Benzylpenicillin Procaine /
 Benzathine Penicillin",0.61,IF(AM1476="Benzathine Penicillin",0.61,IF(AM1476="Procaine benzylpenicillin",0.61,IF(AM1476=Prodrug!H1473,Prodrug!H1473,Prodrug!H1473))))))</f>
        <v/>
      </c>
      <c r="AZ1476" s="240" t="str">
        <f>IFERROR((((Calculations!S1473*Calculations!G1473)/Calculations!E1473)*'Data Entry'!X1476),"")</f>
        <v/>
      </c>
      <c r="BA1476" s="146" t="str">
        <f>IFERROR(VLOOKUP(AM1476,Lists!$P$2:$Q$182,2,0),"")</f>
        <v/>
      </c>
    </row>
    <row r="1477" spans="1:53" s="5" customFormat="1">
      <c r="A1477" s="116">
        <v>1471</v>
      </c>
      <c r="B1477" s="232"/>
      <c r="C1477" s="105"/>
      <c r="D1477" s="105"/>
      <c r="E1477" s="105"/>
      <c r="F1477" s="106"/>
      <c r="G1477" s="107"/>
      <c r="H1477" s="107"/>
      <c r="I1477" s="108"/>
      <c r="J1477" s="110"/>
      <c r="K1477" s="110"/>
      <c r="L1477" s="110"/>
      <c r="M1477" s="110"/>
      <c r="N1477" s="110"/>
      <c r="O1477" s="110"/>
      <c r="P1477" s="110"/>
      <c r="Q1477" s="110"/>
      <c r="R1477" s="110"/>
      <c r="S1477" s="110"/>
      <c r="T1477" s="110"/>
      <c r="U1477" s="110"/>
      <c r="V1477" s="110"/>
      <c r="W1477" s="109"/>
      <c r="X1477" s="111"/>
      <c r="Y1477" s="112"/>
      <c r="Z1477" s="112"/>
      <c r="AA1477" s="113"/>
      <c r="AB1477" s="114"/>
      <c r="AC1477" s="115"/>
      <c r="AD1477" s="113"/>
      <c r="AE1477" s="113"/>
      <c r="AF1477" s="112"/>
      <c r="AG1477" s="116"/>
      <c r="AH1477" s="115"/>
      <c r="AI1477" s="174"/>
      <c r="AJ1477" s="104"/>
      <c r="AK1477" s="115"/>
      <c r="AL1477" s="112"/>
      <c r="AM1477" s="116"/>
      <c r="AN1477" s="115"/>
      <c r="AO1477" s="248"/>
      <c r="AP1477" s="242" t="str">
        <f>IF(AD1477="UI",VLOOKUP(AB1477,'Convert Internation Units'!$A$2:$D$33,4,FALSE),IF(AB1477="Penethamate hydroiodide",0.63,IF(AB1477="Benzylpenicillin Procaine /
 Benzathine Penicillin",0.61,IF(AB1477="Benzathine Penicillin",0.61,IF(AB1477="Procaine benzylpenicillin",0.61,IF(AB1477=Prodrug!E1474,Prodrug!E1474,Prodrug!E1474))))))</f>
        <v/>
      </c>
      <c r="AQ1477" s="239" t="str">
        <f>IFERROR((((Calculations!C1474*Calculations!G1474)/Calculations!E1474)*'Data Entry'!X1477),"")</f>
        <v/>
      </c>
      <c r="AR1477" s="234" t="str">
        <f>IFERROR(VLOOKUP(AB1477,Lists!$P$2:$Q$182,2,0),"")</f>
        <v/>
      </c>
      <c r="AS1477" s="233" t="str">
        <f>IF(AI1477="UI",VLOOKUP(AG1477,'Convert Internation Units'!$A$2:$D$33,4,FALSE),IF(AG1477="Penethamate hydroiodide",0.63,IF(AG1477="Benzylpenicillin Procaine /
 Benzathine Penicillin",0.61,IF(AG1477="Benzathine Penicillin",0.61,IF(AG1477="Procaine benzylpenicillin",0.61,IF(AG1477=Prodrug!F1474,Prodrug!F1474,Prodrug!F1474))))))</f>
        <v/>
      </c>
      <c r="AT1477" s="239" t="str">
        <f>IFERROR((((Calculations!K1474*Calculations!G1474)/Calculations!E1474)*'Data Entry'!X1477),"")</f>
        <v/>
      </c>
      <c r="AU1477" s="235" t="str">
        <f>IFERROR(VLOOKUP(AG1477,Lists!$P$2:$Q$182,2,0),"")</f>
        <v/>
      </c>
      <c r="AV1477" s="233" t="str">
        <f>IF(AL1477="UI",VLOOKUP(AJ1477,'Convert Internation Units'!$A$2:$D$33,4,FALSE),IF(AJ1477="Penethamate hydroiodide",0.63,IF(AJ1477="Benzylpenicillin Procaine /
 Benzathine Penicillin",0.61,IF(AJ1477="Benzathine Penicillin",0.61,IF(AJ1477="Procaine benzylpenicillin",0.61,IF(AJ1477=Prodrug!G1474,Prodrug!G1474,Prodrug!G1474))))))</f>
        <v/>
      </c>
      <c r="AW1477" s="239" t="str">
        <f>IFERROR((((Calculations!O1474*Calculations!G1474)/Calculations!E1474)*'Data Entry'!X1477),"")</f>
        <v/>
      </c>
      <c r="AX1477" s="235" t="str">
        <f>IFERROR(VLOOKUP(AJ1477,Lists!$P$2:$Q$182,2,0),"")</f>
        <v/>
      </c>
      <c r="AY1477" s="233" t="str">
        <f>IF(AO1477="UI",VLOOKUP(AM1477,'Convert Internation Units'!$A$2:$D$33,4,FALSE),IF(AM1477="Penethamate hydroiodide",0.63,IF(AM1477="Benzylpenicillin Procaine /
 Benzathine Penicillin",0.61,IF(AM1477="Benzathine Penicillin",0.61,IF(AM1477="Procaine benzylpenicillin",0.61,IF(AM1477=Prodrug!H1474,Prodrug!H1474,Prodrug!H1474))))))</f>
        <v/>
      </c>
      <c r="AZ1477" s="239" t="str">
        <f>IFERROR((((Calculations!S1474*Calculations!G1474)/Calculations!E1474)*'Data Entry'!X1477),"")</f>
        <v/>
      </c>
      <c r="BA1477" s="235" t="str">
        <f>IFERROR(VLOOKUP(AM1477,Lists!$P$2:$Q$182,2,0),"")</f>
        <v/>
      </c>
    </row>
    <row r="1478" spans="1:53" s="5" customFormat="1">
      <c r="A1478" s="6">
        <v>1472</v>
      </c>
      <c r="B1478" s="231"/>
      <c r="C1478" s="7"/>
      <c r="D1478" s="7"/>
      <c r="E1478" s="7"/>
      <c r="F1478" s="67"/>
      <c r="G1478" s="79"/>
      <c r="H1478" s="79"/>
      <c r="I1478" s="75"/>
      <c r="J1478" s="76"/>
      <c r="K1478" s="76"/>
      <c r="L1478" s="76"/>
      <c r="M1478" s="76"/>
      <c r="N1478" s="76"/>
      <c r="O1478" s="76"/>
      <c r="P1478" s="76"/>
      <c r="Q1478" s="76"/>
      <c r="R1478" s="76"/>
      <c r="S1478" s="76"/>
      <c r="T1478" s="76"/>
      <c r="U1478" s="76"/>
      <c r="V1478" s="76"/>
      <c r="W1478" s="80"/>
      <c r="X1478" s="69"/>
      <c r="Y1478" s="25"/>
      <c r="Z1478" s="25"/>
      <c r="AA1478" s="8"/>
      <c r="AB1478" s="28"/>
      <c r="AC1478" s="23"/>
      <c r="AD1478" s="8"/>
      <c r="AE1478" s="8"/>
      <c r="AF1478" s="25"/>
      <c r="AG1478" s="6"/>
      <c r="AH1478" s="23"/>
      <c r="AI1478" s="173"/>
      <c r="AJ1478" s="26"/>
      <c r="AK1478" s="23"/>
      <c r="AL1478" s="25"/>
      <c r="AM1478" s="6"/>
      <c r="AN1478" s="23"/>
      <c r="AO1478" s="247"/>
      <c r="AP1478" s="243" t="str">
        <f>IF(AD1478="UI",VLOOKUP(AB1478,'Convert Internation Units'!$A$2:$D$33,4,FALSE),IF(AB1478="Penethamate hydroiodide",0.63,IF(AB1478="Benzylpenicillin Procaine /
 Benzathine Penicillin",0.61,IF(AB1478="Benzathine Penicillin",0.61,IF(AB1478="Procaine benzylpenicillin",0.61,IF(AB1478=Prodrug!E1475,Prodrug!E1475,Prodrug!E1475))))))</f>
        <v/>
      </c>
      <c r="AQ1478" s="240" t="str">
        <f>IFERROR((((Calculations!C1475*Calculations!G1475)/Calculations!E1475)*'Data Entry'!X1478),"")</f>
        <v/>
      </c>
      <c r="AR1478" s="141" t="str">
        <f>IFERROR(VLOOKUP(AB1478,Lists!$P$2:$Q$182,2,0),"")</f>
        <v/>
      </c>
      <c r="AS1478" s="143" t="str">
        <f>IF(AI1478="UI",VLOOKUP(AG1478,'Convert Internation Units'!$A$2:$D$33,4,FALSE),IF(AG1478="Penethamate hydroiodide",0.63,IF(AG1478="Benzylpenicillin Procaine /
 Benzathine Penicillin",0.61,IF(AG1478="Benzathine Penicillin",0.61,IF(AG1478="Procaine benzylpenicillin",0.61,IF(AG1478=Prodrug!F1475,Prodrug!F1475,Prodrug!F1475))))))</f>
        <v/>
      </c>
      <c r="AT1478" s="240" t="str">
        <f>IFERROR((((Calculations!K1475*Calculations!G1475)/Calculations!E1475)*'Data Entry'!X1478),"")</f>
        <v/>
      </c>
      <c r="AU1478" s="146" t="str">
        <f>IFERROR(VLOOKUP(AG1478,Lists!$P$2:$Q$182,2,0),"")</f>
        <v/>
      </c>
      <c r="AV1478" s="143" t="str">
        <f>IF(AL1478="UI",VLOOKUP(AJ1478,'Convert Internation Units'!$A$2:$D$33,4,FALSE),IF(AJ1478="Penethamate hydroiodide",0.63,IF(AJ1478="Benzylpenicillin Procaine /
 Benzathine Penicillin",0.61,IF(AJ1478="Benzathine Penicillin",0.61,IF(AJ1478="Procaine benzylpenicillin",0.61,IF(AJ1478=Prodrug!G1475,Prodrug!G1475,Prodrug!G1475))))))</f>
        <v/>
      </c>
      <c r="AW1478" s="240" t="str">
        <f>IFERROR((((Calculations!O1475*Calculations!G1475)/Calculations!E1475)*'Data Entry'!X1478),"")</f>
        <v/>
      </c>
      <c r="AX1478" s="146" t="str">
        <f>IFERROR(VLOOKUP(AJ1478,Lists!$P$2:$Q$182,2,0),"")</f>
        <v/>
      </c>
      <c r="AY1478" s="143" t="str">
        <f>IF(AO1478="UI",VLOOKUP(AM1478,'Convert Internation Units'!$A$2:$D$33,4,FALSE),IF(AM1478="Penethamate hydroiodide",0.63,IF(AM1478="Benzylpenicillin Procaine /
 Benzathine Penicillin",0.61,IF(AM1478="Benzathine Penicillin",0.61,IF(AM1478="Procaine benzylpenicillin",0.61,IF(AM1478=Prodrug!H1475,Prodrug!H1475,Prodrug!H1475))))))</f>
        <v/>
      </c>
      <c r="AZ1478" s="240" t="str">
        <f>IFERROR((((Calculations!S1475*Calculations!G1475)/Calculations!E1475)*'Data Entry'!X1478),"")</f>
        <v/>
      </c>
      <c r="BA1478" s="146" t="str">
        <f>IFERROR(VLOOKUP(AM1478,Lists!$P$2:$Q$182,2,0),"")</f>
        <v/>
      </c>
    </row>
    <row r="1479" spans="1:53" s="5" customFormat="1">
      <c r="A1479" s="116">
        <v>1473</v>
      </c>
      <c r="B1479" s="232"/>
      <c r="C1479" s="105"/>
      <c r="D1479" s="105"/>
      <c r="E1479" s="105"/>
      <c r="F1479" s="106"/>
      <c r="G1479" s="107"/>
      <c r="H1479" s="107"/>
      <c r="I1479" s="108"/>
      <c r="J1479" s="110"/>
      <c r="K1479" s="110"/>
      <c r="L1479" s="110"/>
      <c r="M1479" s="110"/>
      <c r="N1479" s="110"/>
      <c r="O1479" s="110"/>
      <c r="P1479" s="110"/>
      <c r="Q1479" s="110"/>
      <c r="R1479" s="110"/>
      <c r="S1479" s="110"/>
      <c r="T1479" s="110"/>
      <c r="U1479" s="110"/>
      <c r="V1479" s="110"/>
      <c r="W1479" s="109"/>
      <c r="X1479" s="111"/>
      <c r="Y1479" s="112"/>
      <c r="Z1479" s="112"/>
      <c r="AA1479" s="113"/>
      <c r="AB1479" s="114"/>
      <c r="AC1479" s="115"/>
      <c r="AD1479" s="113"/>
      <c r="AE1479" s="113"/>
      <c r="AF1479" s="112"/>
      <c r="AG1479" s="116"/>
      <c r="AH1479" s="115"/>
      <c r="AI1479" s="174"/>
      <c r="AJ1479" s="104"/>
      <c r="AK1479" s="115"/>
      <c r="AL1479" s="112"/>
      <c r="AM1479" s="116"/>
      <c r="AN1479" s="115"/>
      <c r="AO1479" s="248"/>
      <c r="AP1479" s="242" t="str">
        <f>IF(AD1479="UI",VLOOKUP(AB1479,'Convert Internation Units'!$A$2:$D$33,4,FALSE),IF(AB1479="Penethamate hydroiodide",0.63,IF(AB1479="Benzylpenicillin Procaine /
 Benzathine Penicillin",0.61,IF(AB1479="Benzathine Penicillin",0.61,IF(AB1479="Procaine benzylpenicillin",0.61,IF(AB1479=Prodrug!E1476,Prodrug!E1476,Prodrug!E1476))))))</f>
        <v/>
      </c>
      <c r="AQ1479" s="239" t="str">
        <f>IFERROR((((Calculations!C1476*Calculations!G1476)/Calculations!E1476)*'Data Entry'!X1479),"")</f>
        <v/>
      </c>
      <c r="AR1479" s="234" t="str">
        <f>IFERROR(VLOOKUP(AB1479,Lists!$P$2:$Q$182,2,0),"")</f>
        <v/>
      </c>
      <c r="AS1479" s="233" t="str">
        <f>IF(AI1479="UI",VLOOKUP(AG1479,'Convert Internation Units'!$A$2:$D$33,4,FALSE),IF(AG1479="Penethamate hydroiodide",0.63,IF(AG1479="Benzylpenicillin Procaine /
 Benzathine Penicillin",0.61,IF(AG1479="Benzathine Penicillin",0.61,IF(AG1479="Procaine benzylpenicillin",0.61,IF(AG1479=Prodrug!F1476,Prodrug!F1476,Prodrug!F1476))))))</f>
        <v/>
      </c>
      <c r="AT1479" s="239" t="str">
        <f>IFERROR((((Calculations!K1476*Calculations!G1476)/Calculations!E1476)*'Data Entry'!X1479),"")</f>
        <v/>
      </c>
      <c r="AU1479" s="235" t="str">
        <f>IFERROR(VLOOKUP(AG1479,Lists!$P$2:$Q$182,2,0),"")</f>
        <v/>
      </c>
      <c r="AV1479" s="233" t="str">
        <f>IF(AL1479="UI",VLOOKUP(AJ1479,'Convert Internation Units'!$A$2:$D$33,4,FALSE),IF(AJ1479="Penethamate hydroiodide",0.63,IF(AJ1479="Benzylpenicillin Procaine /
 Benzathine Penicillin",0.61,IF(AJ1479="Benzathine Penicillin",0.61,IF(AJ1479="Procaine benzylpenicillin",0.61,IF(AJ1479=Prodrug!G1476,Prodrug!G1476,Prodrug!G1476))))))</f>
        <v/>
      </c>
      <c r="AW1479" s="239" t="str">
        <f>IFERROR((((Calculations!O1476*Calculations!G1476)/Calculations!E1476)*'Data Entry'!X1479),"")</f>
        <v/>
      </c>
      <c r="AX1479" s="235" t="str">
        <f>IFERROR(VLOOKUP(AJ1479,Lists!$P$2:$Q$182,2,0),"")</f>
        <v/>
      </c>
      <c r="AY1479" s="233" t="str">
        <f>IF(AO1479="UI",VLOOKUP(AM1479,'Convert Internation Units'!$A$2:$D$33,4,FALSE),IF(AM1479="Penethamate hydroiodide",0.63,IF(AM1479="Benzylpenicillin Procaine /
 Benzathine Penicillin",0.61,IF(AM1479="Benzathine Penicillin",0.61,IF(AM1479="Procaine benzylpenicillin",0.61,IF(AM1479=Prodrug!H1476,Prodrug!H1476,Prodrug!H1476))))))</f>
        <v/>
      </c>
      <c r="AZ1479" s="239" t="str">
        <f>IFERROR((((Calculations!S1476*Calculations!G1476)/Calculations!E1476)*'Data Entry'!X1479),"")</f>
        <v/>
      </c>
      <c r="BA1479" s="235" t="str">
        <f>IFERROR(VLOOKUP(AM1479,Lists!$P$2:$Q$182,2,0),"")</f>
        <v/>
      </c>
    </row>
    <row r="1480" spans="1:53" s="5" customFormat="1">
      <c r="A1480" s="6">
        <v>1474</v>
      </c>
      <c r="B1480" s="231"/>
      <c r="C1480" s="7"/>
      <c r="D1480" s="7"/>
      <c r="E1480" s="7"/>
      <c r="F1480" s="67"/>
      <c r="G1480" s="79"/>
      <c r="H1480" s="79"/>
      <c r="I1480" s="75"/>
      <c r="J1480" s="76"/>
      <c r="K1480" s="76"/>
      <c r="L1480" s="76"/>
      <c r="M1480" s="76"/>
      <c r="N1480" s="76"/>
      <c r="O1480" s="76"/>
      <c r="P1480" s="76"/>
      <c r="Q1480" s="76"/>
      <c r="R1480" s="76"/>
      <c r="S1480" s="76"/>
      <c r="T1480" s="76"/>
      <c r="U1480" s="76"/>
      <c r="V1480" s="76"/>
      <c r="W1480" s="80"/>
      <c r="X1480" s="69"/>
      <c r="Y1480" s="25"/>
      <c r="Z1480" s="25"/>
      <c r="AA1480" s="8"/>
      <c r="AB1480" s="28"/>
      <c r="AC1480" s="23"/>
      <c r="AD1480" s="8"/>
      <c r="AE1480" s="8"/>
      <c r="AF1480" s="25"/>
      <c r="AG1480" s="6"/>
      <c r="AH1480" s="23"/>
      <c r="AI1480" s="173"/>
      <c r="AJ1480" s="26"/>
      <c r="AK1480" s="23"/>
      <c r="AL1480" s="25"/>
      <c r="AM1480" s="6"/>
      <c r="AN1480" s="23"/>
      <c r="AO1480" s="247"/>
      <c r="AP1480" s="243" t="str">
        <f>IF(AD1480="UI",VLOOKUP(AB1480,'Convert Internation Units'!$A$2:$D$33,4,FALSE),IF(AB1480="Penethamate hydroiodide",0.63,IF(AB1480="Benzylpenicillin Procaine /
 Benzathine Penicillin",0.61,IF(AB1480="Benzathine Penicillin",0.61,IF(AB1480="Procaine benzylpenicillin",0.61,IF(AB1480=Prodrug!E1477,Prodrug!E1477,Prodrug!E1477))))))</f>
        <v/>
      </c>
      <c r="AQ1480" s="240" t="str">
        <f>IFERROR((((Calculations!C1477*Calculations!G1477)/Calculations!E1477)*'Data Entry'!X1480),"")</f>
        <v/>
      </c>
      <c r="AR1480" s="141" t="str">
        <f>IFERROR(VLOOKUP(AB1480,Lists!$P$2:$Q$182,2,0),"")</f>
        <v/>
      </c>
      <c r="AS1480" s="143" t="str">
        <f>IF(AI1480="UI",VLOOKUP(AG1480,'Convert Internation Units'!$A$2:$D$33,4,FALSE),IF(AG1480="Penethamate hydroiodide",0.63,IF(AG1480="Benzylpenicillin Procaine /
 Benzathine Penicillin",0.61,IF(AG1480="Benzathine Penicillin",0.61,IF(AG1480="Procaine benzylpenicillin",0.61,IF(AG1480=Prodrug!F1477,Prodrug!F1477,Prodrug!F1477))))))</f>
        <v/>
      </c>
      <c r="AT1480" s="240" t="str">
        <f>IFERROR((((Calculations!K1477*Calculations!G1477)/Calculations!E1477)*'Data Entry'!X1480),"")</f>
        <v/>
      </c>
      <c r="AU1480" s="146" t="str">
        <f>IFERROR(VLOOKUP(AG1480,Lists!$P$2:$Q$182,2,0),"")</f>
        <v/>
      </c>
      <c r="AV1480" s="143" t="str">
        <f>IF(AL1480="UI",VLOOKUP(AJ1480,'Convert Internation Units'!$A$2:$D$33,4,FALSE),IF(AJ1480="Penethamate hydroiodide",0.63,IF(AJ1480="Benzylpenicillin Procaine /
 Benzathine Penicillin",0.61,IF(AJ1480="Benzathine Penicillin",0.61,IF(AJ1480="Procaine benzylpenicillin",0.61,IF(AJ1480=Prodrug!G1477,Prodrug!G1477,Prodrug!G1477))))))</f>
        <v/>
      </c>
      <c r="AW1480" s="240" t="str">
        <f>IFERROR((((Calculations!O1477*Calculations!G1477)/Calculations!E1477)*'Data Entry'!X1480),"")</f>
        <v/>
      </c>
      <c r="AX1480" s="146" t="str">
        <f>IFERROR(VLOOKUP(AJ1480,Lists!$P$2:$Q$182,2,0),"")</f>
        <v/>
      </c>
      <c r="AY1480" s="143" t="str">
        <f>IF(AO1480="UI",VLOOKUP(AM1480,'Convert Internation Units'!$A$2:$D$33,4,FALSE),IF(AM1480="Penethamate hydroiodide",0.63,IF(AM1480="Benzylpenicillin Procaine /
 Benzathine Penicillin",0.61,IF(AM1480="Benzathine Penicillin",0.61,IF(AM1480="Procaine benzylpenicillin",0.61,IF(AM1480=Prodrug!H1477,Prodrug!H1477,Prodrug!H1477))))))</f>
        <v/>
      </c>
      <c r="AZ1480" s="240" t="str">
        <f>IFERROR((((Calculations!S1477*Calculations!G1477)/Calculations!E1477)*'Data Entry'!X1480),"")</f>
        <v/>
      </c>
      <c r="BA1480" s="146" t="str">
        <f>IFERROR(VLOOKUP(AM1480,Lists!$P$2:$Q$182,2,0),"")</f>
        <v/>
      </c>
    </row>
    <row r="1481" spans="1:53" s="5" customFormat="1">
      <c r="A1481" s="116">
        <v>1475</v>
      </c>
      <c r="B1481" s="232"/>
      <c r="C1481" s="105"/>
      <c r="D1481" s="105"/>
      <c r="E1481" s="105"/>
      <c r="F1481" s="106"/>
      <c r="G1481" s="107"/>
      <c r="H1481" s="107"/>
      <c r="I1481" s="108"/>
      <c r="J1481" s="110"/>
      <c r="K1481" s="110"/>
      <c r="L1481" s="110"/>
      <c r="M1481" s="110"/>
      <c r="N1481" s="110"/>
      <c r="O1481" s="110"/>
      <c r="P1481" s="110"/>
      <c r="Q1481" s="110"/>
      <c r="R1481" s="110"/>
      <c r="S1481" s="110"/>
      <c r="T1481" s="110"/>
      <c r="U1481" s="110"/>
      <c r="V1481" s="110"/>
      <c r="W1481" s="109"/>
      <c r="X1481" s="111"/>
      <c r="Y1481" s="112"/>
      <c r="Z1481" s="112"/>
      <c r="AA1481" s="113"/>
      <c r="AB1481" s="114"/>
      <c r="AC1481" s="115"/>
      <c r="AD1481" s="113"/>
      <c r="AE1481" s="113"/>
      <c r="AF1481" s="112"/>
      <c r="AG1481" s="116"/>
      <c r="AH1481" s="115"/>
      <c r="AI1481" s="174"/>
      <c r="AJ1481" s="104"/>
      <c r="AK1481" s="115"/>
      <c r="AL1481" s="112"/>
      <c r="AM1481" s="116"/>
      <c r="AN1481" s="115"/>
      <c r="AO1481" s="248"/>
      <c r="AP1481" s="242" t="str">
        <f>IF(AD1481="UI",VLOOKUP(AB1481,'Convert Internation Units'!$A$2:$D$33,4,FALSE),IF(AB1481="Penethamate hydroiodide",0.63,IF(AB1481="Benzylpenicillin Procaine /
 Benzathine Penicillin",0.61,IF(AB1481="Benzathine Penicillin",0.61,IF(AB1481="Procaine benzylpenicillin",0.61,IF(AB1481=Prodrug!E1478,Prodrug!E1478,Prodrug!E1478))))))</f>
        <v/>
      </c>
      <c r="AQ1481" s="239" t="str">
        <f>IFERROR((((Calculations!C1478*Calculations!G1478)/Calculations!E1478)*'Data Entry'!X1481),"")</f>
        <v/>
      </c>
      <c r="AR1481" s="234" t="str">
        <f>IFERROR(VLOOKUP(AB1481,Lists!$P$2:$Q$182,2,0),"")</f>
        <v/>
      </c>
      <c r="AS1481" s="233" t="str">
        <f>IF(AI1481="UI",VLOOKUP(AG1481,'Convert Internation Units'!$A$2:$D$33,4,FALSE),IF(AG1481="Penethamate hydroiodide",0.63,IF(AG1481="Benzylpenicillin Procaine /
 Benzathine Penicillin",0.61,IF(AG1481="Benzathine Penicillin",0.61,IF(AG1481="Procaine benzylpenicillin",0.61,IF(AG1481=Prodrug!F1478,Prodrug!F1478,Prodrug!F1478))))))</f>
        <v/>
      </c>
      <c r="AT1481" s="239" t="str">
        <f>IFERROR((((Calculations!K1478*Calculations!G1478)/Calculations!E1478)*'Data Entry'!X1481),"")</f>
        <v/>
      </c>
      <c r="AU1481" s="235" t="str">
        <f>IFERROR(VLOOKUP(AG1481,Lists!$P$2:$Q$182,2,0),"")</f>
        <v/>
      </c>
      <c r="AV1481" s="233" t="str">
        <f>IF(AL1481="UI",VLOOKUP(AJ1481,'Convert Internation Units'!$A$2:$D$33,4,FALSE),IF(AJ1481="Penethamate hydroiodide",0.63,IF(AJ1481="Benzylpenicillin Procaine /
 Benzathine Penicillin",0.61,IF(AJ1481="Benzathine Penicillin",0.61,IF(AJ1481="Procaine benzylpenicillin",0.61,IF(AJ1481=Prodrug!G1478,Prodrug!G1478,Prodrug!G1478))))))</f>
        <v/>
      </c>
      <c r="AW1481" s="239" t="str">
        <f>IFERROR((((Calculations!O1478*Calculations!G1478)/Calculations!E1478)*'Data Entry'!X1481),"")</f>
        <v/>
      </c>
      <c r="AX1481" s="235" t="str">
        <f>IFERROR(VLOOKUP(AJ1481,Lists!$P$2:$Q$182,2,0),"")</f>
        <v/>
      </c>
      <c r="AY1481" s="233" t="str">
        <f>IF(AO1481="UI",VLOOKUP(AM1481,'Convert Internation Units'!$A$2:$D$33,4,FALSE),IF(AM1481="Penethamate hydroiodide",0.63,IF(AM1481="Benzylpenicillin Procaine /
 Benzathine Penicillin",0.61,IF(AM1481="Benzathine Penicillin",0.61,IF(AM1481="Procaine benzylpenicillin",0.61,IF(AM1481=Prodrug!H1478,Prodrug!H1478,Prodrug!H1478))))))</f>
        <v/>
      </c>
      <c r="AZ1481" s="239" t="str">
        <f>IFERROR((((Calculations!S1478*Calculations!G1478)/Calculations!E1478)*'Data Entry'!X1481),"")</f>
        <v/>
      </c>
      <c r="BA1481" s="235" t="str">
        <f>IFERROR(VLOOKUP(AM1481,Lists!$P$2:$Q$182,2,0),"")</f>
        <v/>
      </c>
    </row>
    <row r="1482" spans="1:53" s="5" customFormat="1">
      <c r="A1482" s="6">
        <v>1476</v>
      </c>
      <c r="B1482" s="231"/>
      <c r="C1482" s="7"/>
      <c r="D1482" s="7"/>
      <c r="E1482" s="7"/>
      <c r="F1482" s="67"/>
      <c r="G1482" s="79"/>
      <c r="H1482" s="79"/>
      <c r="I1482" s="75"/>
      <c r="J1482" s="76"/>
      <c r="K1482" s="76"/>
      <c r="L1482" s="76"/>
      <c r="M1482" s="76"/>
      <c r="N1482" s="76"/>
      <c r="O1482" s="76"/>
      <c r="P1482" s="76"/>
      <c r="Q1482" s="76"/>
      <c r="R1482" s="76"/>
      <c r="S1482" s="76"/>
      <c r="T1482" s="76"/>
      <c r="U1482" s="76"/>
      <c r="V1482" s="76"/>
      <c r="W1482" s="80"/>
      <c r="X1482" s="69"/>
      <c r="Y1482" s="25"/>
      <c r="Z1482" s="25"/>
      <c r="AA1482" s="8"/>
      <c r="AB1482" s="28"/>
      <c r="AC1482" s="23"/>
      <c r="AD1482" s="8"/>
      <c r="AE1482" s="8"/>
      <c r="AF1482" s="25"/>
      <c r="AG1482" s="6"/>
      <c r="AH1482" s="23"/>
      <c r="AI1482" s="173"/>
      <c r="AJ1482" s="26"/>
      <c r="AK1482" s="23"/>
      <c r="AL1482" s="25"/>
      <c r="AM1482" s="6"/>
      <c r="AN1482" s="23"/>
      <c r="AO1482" s="247"/>
      <c r="AP1482" s="243" t="str">
        <f>IF(AD1482="UI",VLOOKUP(AB1482,'Convert Internation Units'!$A$2:$D$33,4,FALSE),IF(AB1482="Penethamate hydroiodide",0.63,IF(AB1482="Benzylpenicillin Procaine /
 Benzathine Penicillin",0.61,IF(AB1482="Benzathine Penicillin",0.61,IF(AB1482="Procaine benzylpenicillin",0.61,IF(AB1482=Prodrug!E1479,Prodrug!E1479,Prodrug!E1479))))))</f>
        <v/>
      </c>
      <c r="AQ1482" s="240" t="str">
        <f>IFERROR((((Calculations!C1479*Calculations!G1479)/Calculations!E1479)*'Data Entry'!X1482),"")</f>
        <v/>
      </c>
      <c r="AR1482" s="141" t="str">
        <f>IFERROR(VLOOKUP(AB1482,Lists!$P$2:$Q$182,2,0),"")</f>
        <v/>
      </c>
      <c r="AS1482" s="143" t="str">
        <f>IF(AI1482="UI",VLOOKUP(AG1482,'Convert Internation Units'!$A$2:$D$33,4,FALSE),IF(AG1482="Penethamate hydroiodide",0.63,IF(AG1482="Benzylpenicillin Procaine /
 Benzathine Penicillin",0.61,IF(AG1482="Benzathine Penicillin",0.61,IF(AG1482="Procaine benzylpenicillin",0.61,IF(AG1482=Prodrug!F1479,Prodrug!F1479,Prodrug!F1479))))))</f>
        <v/>
      </c>
      <c r="AT1482" s="240" t="str">
        <f>IFERROR((((Calculations!K1479*Calculations!G1479)/Calculations!E1479)*'Data Entry'!X1482),"")</f>
        <v/>
      </c>
      <c r="AU1482" s="146" t="str">
        <f>IFERROR(VLOOKUP(AG1482,Lists!$P$2:$Q$182,2,0),"")</f>
        <v/>
      </c>
      <c r="AV1482" s="143" t="str">
        <f>IF(AL1482="UI",VLOOKUP(AJ1482,'Convert Internation Units'!$A$2:$D$33,4,FALSE),IF(AJ1482="Penethamate hydroiodide",0.63,IF(AJ1482="Benzylpenicillin Procaine /
 Benzathine Penicillin",0.61,IF(AJ1482="Benzathine Penicillin",0.61,IF(AJ1482="Procaine benzylpenicillin",0.61,IF(AJ1482=Prodrug!G1479,Prodrug!G1479,Prodrug!G1479))))))</f>
        <v/>
      </c>
      <c r="AW1482" s="240" t="str">
        <f>IFERROR((((Calculations!O1479*Calculations!G1479)/Calculations!E1479)*'Data Entry'!X1482),"")</f>
        <v/>
      </c>
      <c r="AX1482" s="146" t="str">
        <f>IFERROR(VLOOKUP(AJ1482,Lists!$P$2:$Q$182,2,0),"")</f>
        <v/>
      </c>
      <c r="AY1482" s="143" t="str">
        <f>IF(AO1482="UI",VLOOKUP(AM1482,'Convert Internation Units'!$A$2:$D$33,4,FALSE),IF(AM1482="Penethamate hydroiodide",0.63,IF(AM1482="Benzylpenicillin Procaine /
 Benzathine Penicillin",0.61,IF(AM1482="Benzathine Penicillin",0.61,IF(AM1482="Procaine benzylpenicillin",0.61,IF(AM1482=Prodrug!H1479,Prodrug!H1479,Prodrug!H1479))))))</f>
        <v/>
      </c>
      <c r="AZ1482" s="240" t="str">
        <f>IFERROR((((Calculations!S1479*Calculations!G1479)/Calculations!E1479)*'Data Entry'!X1482),"")</f>
        <v/>
      </c>
      <c r="BA1482" s="146" t="str">
        <f>IFERROR(VLOOKUP(AM1482,Lists!$P$2:$Q$182,2,0),"")</f>
        <v/>
      </c>
    </row>
    <row r="1483" spans="1:53" s="5" customFormat="1">
      <c r="A1483" s="116">
        <v>1477</v>
      </c>
      <c r="B1483" s="232"/>
      <c r="C1483" s="105"/>
      <c r="D1483" s="105"/>
      <c r="E1483" s="105"/>
      <c r="F1483" s="106"/>
      <c r="G1483" s="107"/>
      <c r="H1483" s="107"/>
      <c r="I1483" s="108"/>
      <c r="J1483" s="110"/>
      <c r="K1483" s="110"/>
      <c r="L1483" s="110"/>
      <c r="M1483" s="110"/>
      <c r="N1483" s="110"/>
      <c r="O1483" s="110"/>
      <c r="P1483" s="110"/>
      <c r="Q1483" s="110"/>
      <c r="R1483" s="110"/>
      <c r="S1483" s="110"/>
      <c r="T1483" s="110"/>
      <c r="U1483" s="110"/>
      <c r="V1483" s="110"/>
      <c r="W1483" s="109"/>
      <c r="X1483" s="111"/>
      <c r="Y1483" s="112"/>
      <c r="Z1483" s="112"/>
      <c r="AA1483" s="113"/>
      <c r="AB1483" s="114"/>
      <c r="AC1483" s="115"/>
      <c r="AD1483" s="113"/>
      <c r="AE1483" s="113"/>
      <c r="AF1483" s="112"/>
      <c r="AG1483" s="116"/>
      <c r="AH1483" s="115"/>
      <c r="AI1483" s="174"/>
      <c r="AJ1483" s="104"/>
      <c r="AK1483" s="115"/>
      <c r="AL1483" s="112"/>
      <c r="AM1483" s="116"/>
      <c r="AN1483" s="115"/>
      <c r="AO1483" s="248"/>
      <c r="AP1483" s="242" t="str">
        <f>IF(AD1483="UI",VLOOKUP(AB1483,'Convert Internation Units'!$A$2:$D$33,4,FALSE),IF(AB1483="Penethamate hydroiodide",0.63,IF(AB1483="Benzylpenicillin Procaine /
 Benzathine Penicillin",0.61,IF(AB1483="Benzathine Penicillin",0.61,IF(AB1483="Procaine benzylpenicillin",0.61,IF(AB1483=Prodrug!E1480,Prodrug!E1480,Prodrug!E1480))))))</f>
        <v/>
      </c>
      <c r="AQ1483" s="239" t="str">
        <f>IFERROR((((Calculations!C1480*Calculations!G1480)/Calculations!E1480)*'Data Entry'!X1483),"")</f>
        <v/>
      </c>
      <c r="AR1483" s="234" t="str">
        <f>IFERROR(VLOOKUP(AB1483,Lists!$P$2:$Q$182,2,0),"")</f>
        <v/>
      </c>
      <c r="AS1483" s="233" t="str">
        <f>IF(AI1483="UI",VLOOKUP(AG1483,'Convert Internation Units'!$A$2:$D$33,4,FALSE),IF(AG1483="Penethamate hydroiodide",0.63,IF(AG1483="Benzylpenicillin Procaine /
 Benzathine Penicillin",0.61,IF(AG1483="Benzathine Penicillin",0.61,IF(AG1483="Procaine benzylpenicillin",0.61,IF(AG1483=Prodrug!F1480,Prodrug!F1480,Prodrug!F1480))))))</f>
        <v/>
      </c>
      <c r="AT1483" s="239" t="str">
        <f>IFERROR((((Calculations!K1480*Calculations!G1480)/Calculations!E1480)*'Data Entry'!X1483),"")</f>
        <v/>
      </c>
      <c r="AU1483" s="235" t="str">
        <f>IFERROR(VLOOKUP(AG1483,Lists!$P$2:$Q$182,2,0),"")</f>
        <v/>
      </c>
      <c r="AV1483" s="233" t="str">
        <f>IF(AL1483="UI",VLOOKUP(AJ1483,'Convert Internation Units'!$A$2:$D$33,4,FALSE),IF(AJ1483="Penethamate hydroiodide",0.63,IF(AJ1483="Benzylpenicillin Procaine /
 Benzathine Penicillin",0.61,IF(AJ1483="Benzathine Penicillin",0.61,IF(AJ1483="Procaine benzylpenicillin",0.61,IF(AJ1483=Prodrug!G1480,Prodrug!G1480,Prodrug!G1480))))))</f>
        <v/>
      </c>
      <c r="AW1483" s="239" t="str">
        <f>IFERROR((((Calculations!O1480*Calculations!G1480)/Calculations!E1480)*'Data Entry'!X1483),"")</f>
        <v/>
      </c>
      <c r="AX1483" s="235" t="str">
        <f>IFERROR(VLOOKUP(AJ1483,Lists!$P$2:$Q$182,2,0),"")</f>
        <v/>
      </c>
      <c r="AY1483" s="233" t="str">
        <f>IF(AO1483="UI",VLOOKUP(AM1483,'Convert Internation Units'!$A$2:$D$33,4,FALSE),IF(AM1483="Penethamate hydroiodide",0.63,IF(AM1483="Benzylpenicillin Procaine /
 Benzathine Penicillin",0.61,IF(AM1483="Benzathine Penicillin",0.61,IF(AM1483="Procaine benzylpenicillin",0.61,IF(AM1483=Prodrug!H1480,Prodrug!H1480,Prodrug!H1480))))))</f>
        <v/>
      </c>
      <c r="AZ1483" s="239" t="str">
        <f>IFERROR((((Calculations!S1480*Calculations!G1480)/Calculations!E1480)*'Data Entry'!X1483),"")</f>
        <v/>
      </c>
      <c r="BA1483" s="235" t="str">
        <f>IFERROR(VLOOKUP(AM1483,Lists!$P$2:$Q$182,2,0),"")</f>
        <v/>
      </c>
    </row>
    <row r="1484" spans="1:53" s="5" customFormat="1">
      <c r="A1484" s="6">
        <v>1478</v>
      </c>
      <c r="B1484" s="231"/>
      <c r="C1484" s="7"/>
      <c r="D1484" s="7"/>
      <c r="E1484" s="7"/>
      <c r="F1484" s="67"/>
      <c r="G1484" s="79"/>
      <c r="H1484" s="79"/>
      <c r="I1484" s="75"/>
      <c r="J1484" s="76"/>
      <c r="K1484" s="76"/>
      <c r="L1484" s="76"/>
      <c r="M1484" s="76"/>
      <c r="N1484" s="76"/>
      <c r="O1484" s="76"/>
      <c r="P1484" s="76"/>
      <c r="Q1484" s="76"/>
      <c r="R1484" s="76"/>
      <c r="S1484" s="76"/>
      <c r="T1484" s="76"/>
      <c r="U1484" s="76"/>
      <c r="V1484" s="76"/>
      <c r="W1484" s="80"/>
      <c r="X1484" s="69"/>
      <c r="Y1484" s="25"/>
      <c r="Z1484" s="25"/>
      <c r="AA1484" s="8"/>
      <c r="AB1484" s="28"/>
      <c r="AC1484" s="23"/>
      <c r="AD1484" s="8"/>
      <c r="AE1484" s="8"/>
      <c r="AF1484" s="25"/>
      <c r="AG1484" s="6"/>
      <c r="AH1484" s="23"/>
      <c r="AI1484" s="173"/>
      <c r="AJ1484" s="26"/>
      <c r="AK1484" s="23"/>
      <c r="AL1484" s="25"/>
      <c r="AM1484" s="6"/>
      <c r="AN1484" s="23"/>
      <c r="AO1484" s="247"/>
      <c r="AP1484" s="243" t="str">
        <f>IF(AD1484="UI",VLOOKUP(AB1484,'Convert Internation Units'!$A$2:$D$33,4,FALSE),IF(AB1484="Penethamate hydroiodide",0.63,IF(AB1484="Benzylpenicillin Procaine /
 Benzathine Penicillin",0.61,IF(AB1484="Benzathine Penicillin",0.61,IF(AB1484="Procaine benzylpenicillin",0.61,IF(AB1484=Prodrug!E1481,Prodrug!E1481,Prodrug!E1481))))))</f>
        <v/>
      </c>
      <c r="AQ1484" s="240" t="str">
        <f>IFERROR((((Calculations!C1481*Calculations!G1481)/Calculations!E1481)*'Data Entry'!X1484),"")</f>
        <v/>
      </c>
      <c r="AR1484" s="141" t="str">
        <f>IFERROR(VLOOKUP(AB1484,Lists!$P$2:$Q$182,2,0),"")</f>
        <v/>
      </c>
      <c r="AS1484" s="143" t="str">
        <f>IF(AI1484="UI",VLOOKUP(AG1484,'Convert Internation Units'!$A$2:$D$33,4,FALSE),IF(AG1484="Penethamate hydroiodide",0.63,IF(AG1484="Benzylpenicillin Procaine /
 Benzathine Penicillin",0.61,IF(AG1484="Benzathine Penicillin",0.61,IF(AG1484="Procaine benzylpenicillin",0.61,IF(AG1484=Prodrug!F1481,Prodrug!F1481,Prodrug!F1481))))))</f>
        <v/>
      </c>
      <c r="AT1484" s="240" t="str">
        <f>IFERROR((((Calculations!K1481*Calculations!G1481)/Calculations!E1481)*'Data Entry'!X1484),"")</f>
        <v/>
      </c>
      <c r="AU1484" s="146" t="str">
        <f>IFERROR(VLOOKUP(AG1484,Lists!$P$2:$Q$182,2,0),"")</f>
        <v/>
      </c>
      <c r="AV1484" s="143" t="str">
        <f>IF(AL1484="UI",VLOOKUP(AJ1484,'Convert Internation Units'!$A$2:$D$33,4,FALSE),IF(AJ1484="Penethamate hydroiodide",0.63,IF(AJ1484="Benzylpenicillin Procaine /
 Benzathine Penicillin",0.61,IF(AJ1484="Benzathine Penicillin",0.61,IF(AJ1484="Procaine benzylpenicillin",0.61,IF(AJ1484=Prodrug!G1481,Prodrug!G1481,Prodrug!G1481))))))</f>
        <v/>
      </c>
      <c r="AW1484" s="240" t="str">
        <f>IFERROR((((Calculations!O1481*Calculations!G1481)/Calculations!E1481)*'Data Entry'!X1484),"")</f>
        <v/>
      </c>
      <c r="AX1484" s="146" t="str">
        <f>IFERROR(VLOOKUP(AJ1484,Lists!$P$2:$Q$182,2,0),"")</f>
        <v/>
      </c>
      <c r="AY1484" s="143" t="str">
        <f>IF(AO1484="UI",VLOOKUP(AM1484,'Convert Internation Units'!$A$2:$D$33,4,FALSE),IF(AM1484="Penethamate hydroiodide",0.63,IF(AM1484="Benzylpenicillin Procaine /
 Benzathine Penicillin",0.61,IF(AM1484="Benzathine Penicillin",0.61,IF(AM1484="Procaine benzylpenicillin",0.61,IF(AM1484=Prodrug!H1481,Prodrug!H1481,Prodrug!H1481))))))</f>
        <v/>
      </c>
      <c r="AZ1484" s="240" t="str">
        <f>IFERROR((((Calculations!S1481*Calculations!G1481)/Calculations!E1481)*'Data Entry'!X1484),"")</f>
        <v/>
      </c>
      <c r="BA1484" s="146" t="str">
        <f>IFERROR(VLOOKUP(AM1484,Lists!$P$2:$Q$182,2,0),"")</f>
        <v/>
      </c>
    </row>
    <row r="1485" spans="1:53" s="5" customFormat="1">
      <c r="A1485" s="116">
        <v>1479</v>
      </c>
      <c r="B1485" s="232"/>
      <c r="C1485" s="105"/>
      <c r="D1485" s="105"/>
      <c r="E1485" s="105"/>
      <c r="F1485" s="106"/>
      <c r="G1485" s="107"/>
      <c r="H1485" s="107"/>
      <c r="I1485" s="108"/>
      <c r="J1485" s="110"/>
      <c r="K1485" s="110"/>
      <c r="L1485" s="110"/>
      <c r="M1485" s="110"/>
      <c r="N1485" s="110"/>
      <c r="O1485" s="110"/>
      <c r="P1485" s="110"/>
      <c r="Q1485" s="110"/>
      <c r="R1485" s="110"/>
      <c r="S1485" s="110"/>
      <c r="T1485" s="110"/>
      <c r="U1485" s="110"/>
      <c r="V1485" s="110"/>
      <c r="W1485" s="109"/>
      <c r="X1485" s="111"/>
      <c r="Y1485" s="112"/>
      <c r="Z1485" s="112"/>
      <c r="AA1485" s="113"/>
      <c r="AB1485" s="114"/>
      <c r="AC1485" s="115"/>
      <c r="AD1485" s="113"/>
      <c r="AE1485" s="113"/>
      <c r="AF1485" s="112"/>
      <c r="AG1485" s="116"/>
      <c r="AH1485" s="115"/>
      <c r="AI1485" s="174"/>
      <c r="AJ1485" s="104"/>
      <c r="AK1485" s="115"/>
      <c r="AL1485" s="112"/>
      <c r="AM1485" s="116"/>
      <c r="AN1485" s="115"/>
      <c r="AO1485" s="248"/>
      <c r="AP1485" s="242" t="str">
        <f>IF(AD1485="UI",VLOOKUP(AB1485,'Convert Internation Units'!$A$2:$D$33,4,FALSE),IF(AB1485="Penethamate hydroiodide",0.63,IF(AB1485="Benzylpenicillin Procaine /
 Benzathine Penicillin",0.61,IF(AB1485="Benzathine Penicillin",0.61,IF(AB1485="Procaine benzylpenicillin",0.61,IF(AB1485=Prodrug!E1482,Prodrug!E1482,Prodrug!E1482))))))</f>
        <v/>
      </c>
      <c r="AQ1485" s="239" t="str">
        <f>IFERROR((((Calculations!C1482*Calculations!G1482)/Calculations!E1482)*'Data Entry'!X1485),"")</f>
        <v/>
      </c>
      <c r="AR1485" s="234" t="str">
        <f>IFERROR(VLOOKUP(AB1485,Lists!$P$2:$Q$182,2,0),"")</f>
        <v/>
      </c>
      <c r="AS1485" s="233" t="str">
        <f>IF(AI1485="UI",VLOOKUP(AG1485,'Convert Internation Units'!$A$2:$D$33,4,FALSE),IF(AG1485="Penethamate hydroiodide",0.63,IF(AG1485="Benzylpenicillin Procaine /
 Benzathine Penicillin",0.61,IF(AG1485="Benzathine Penicillin",0.61,IF(AG1485="Procaine benzylpenicillin",0.61,IF(AG1485=Prodrug!F1482,Prodrug!F1482,Prodrug!F1482))))))</f>
        <v/>
      </c>
      <c r="AT1485" s="239" t="str">
        <f>IFERROR((((Calculations!K1482*Calculations!G1482)/Calculations!E1482)*'Data Entry'!X1485),"")</f>
        <v/>
      </c>
      <c r="AU1485" s="235" t="str">
        <f>IFERROR(VLOOKUP(AG1485,Lists!$P$2:$Q$182,2,0),"")</f>
        <v/>
      </c>
      <c r="AV1485" s="233" t="str">
        <f>IF(AL1485="UI",VLOOKUP(AJ1485,'Convert Internation Units'!$A$2:$D$33,4,FALSE),IF(AJ1485="Penethamate hydroiodide",0.63,IF(AJ1485="Benzylpenicillin Procaine /
 Benzathine Penicillin",0.61,IF(AJ1485="Benzathine Penicillin",0.61,IF(AJ1485="Procaine benzylpenicillin",0.61,IF(AJ1485=Prodrug!G1482,Prodrug!G1482,Prodrug!G1482))))))</f>
        <v/>
      </c>
      <c r="AW1485" s="239" t="str">
        <f>IFERROR((((Calculations!O1482*Calculations!G1482)/Calculations!E1482)*'Data Entry'!X1485),"")</f>
        <v/>
      </c>
      <c r="AX1485" s="235" t="str">
        <f>IFERROR(VLOOKUP(AJ1485,Lists!$P$2:$Q$182,2,0),"")</f>
        <v/>
      </c>
      <c r="AY1485" s="233" t="str">
        <f>IF(AO1485="UI",VLOOKUP(AM1485,'Convert Internation Units'!$A$2:$D$33,4,FALSE),IF(AM1485="Penethamate hydroiodide",0.63,IF(AM1485="Benzylpenicillin Procaine /
 Benzathine Penicillin",0.61,IF(AM1485="Benzathine Penicillin",0.61,IF(AM1485="Procaine benzylpenicillin",0.61,IF(AM1485=Prodrug!H1482,Prodrug!H1482,Prodrug!H1482))))))</f>
        <v/>
      </c>
      <c r="AZ1485" s="239" t="str">
        <f>IFERROR((((Calculations!S1482*Calculations!G1482)/Calculations!E1482)*'Data Entry'!X1485),"")</f>
        <v/>
      </c>
      <c r="BA1485" s="235" t="str">
        <f>IFERROR(VLOOKUP(AM1485,Lists!$P$2:$Q$182,2,0),"")</f>
        <v/>
      </c>
    </row>
    <row r="1486" spans="1:53" s="5" customFormat="1">
      <c r="A1486" s="6">
        <v>1480</v>
      </c>
      <c r="B1486" s="231"/>
      <c r="C1486" s="7"/>
      <c r="D1486" s="7"/>
      <c r="E1486" s="7"/>
      <c r="F1486" s="67"/>
      <c r="G1486" s="79"/>
      <c r="H1486" s="79"/>
      <c r="I1486" s="75"/>
      <c r="J1486" s="76"/>
      <c r="K1486" s="76"/>
      <c r="L1486" s="76"/>
      <c r="M1486" s="76"/>
      <c r="N1486" s="76"/>
      <c r="O1486" s="76"/>
      <c r="P1486" s="76"/>
      <c r="Q1486" s="76"/>
      <c r="R1486" s="76"/>
      <c r="S1486" s="76"/>
      <c r="T1486" s="76"/>
      <c r="U1486" s="76"/>
      <c r="V1486" s="76"/>
      <c r="W1486" s="80"/>
      <c r="X1486" s="69"/>
      <c r="Y1486" s="25"/>
      <c r="Z1486" s="25"/>
      <c r="AA1486" s="8"/>
      <c r="AB1486" s="28"/>
      <c r="AC1486" s="23"/>
      <c r="AD1486" s="8"/>
      <c r="AE1486" s="8"/>
      <c r="AF1486" s="25"/>
      <c r="AG1486" s="6"/>
      <c r="AH1486" s="23"/>
      <c r="AI1486" s="173"/>
      <c r="AJ1486" s="26"/>
      <c r="AK1486" s="23"/>
      <c r="AL1486" s="25"/>
      <c r="AM1486" s="6"/>
      <c r="AN1486" s="23"/>
      <c r="AO1486" s="247"/>
      <c r="AP1486" s="243" t="str">
        <f>IF(AD1486="UI",VLOOKUP(AB1486,'Convert Internation Units'!$A$2:$D$33,4,FALSE),IF(AB1486="Penethamate hydroiodide",0.63,IF(AB1486="Benzylpenicillin Procaine /
 Benzathine Penicillin",0.61,IF(AB1486="Benzathine Penicillin",0.61,IF(AB1486="Procaine benzylpenicillin",0.61,IF(AB1486=Prodrug!E1483,Prodrug!E1483,Prodrug!E1483))))))</f>
        <v/>
      </c>
      <c r="AQ1486" s="240" t="str">
        <f>IFERROR((((Calculations!C1483*Calculations!G1483)/Calculations!E1483)*'Data Entry'!X1486),"")</f>
        <v/>
      </c>
      <c r="AR1486" s="141" t="str">
        <f>IFERROR(VLOOKUP(AB1486,Lists!$P$2:$Q$182,2,0),"")</f>
        <v/>
      </c>
      <c r="AS1486" s="143" t="str">
        <f>IF(AI1486="UI",VLOOKUP(AG1486,'Convert Internation Units'!$A$2:$D$33,4,FALSE),IF(AG1486="Penethamate hydroiodide",0.63,IF(AG1486="Benzylpenicillin Procaine /
 Benzathine Penicillin",0.61,IF(AG1486="Benzathine Penicillin",0.61,IF(AG1486="Procaine benzylpenicillin",0.61,IF(AG1486=Prodrug!F1483,Prodrug!F1483,Prodrug!F1483))))))</f>
        <v/>
      </c>
      <c r="AT1486" s="240" t="str">
        <f>IFERROR((((Calculations!K1483*Calculations!G1483)/Calculations!E1483)*'Data Entry'!X1486),"")</f>
        <v/>
      </c>
      <c r="AU1486" s="146" t="str">
        <f>IFERROR(VLOOKUP(AG1486,Lists!$P$2:$Q$182,2,0),"")</f>
        <v/>
      </c>
      <c r="AV1486" s="143" t="str">
        <f>IF(AL1486="UI",VLOOKUP(AJ1486,'Convert Internation Units'!$A$2:$D$33,4,FALSE),IF(AJ1486="Penethamate hydroiodide",0.63,IF(AJ1486="Benzylpenicillin Procaine /
 Benzathine Penicillin",0.61,IF(AJ1486="Benzathine Penicillin",0.61,IF(AJ1486="Procaine benzylpenicillin",0.61,IF(AJ1486=Prodrug!G1483,Prodrug!G1483,Prodrug!G1483))))))</f>
        <v/>
      </c>
      <c r="AW1486" s="240" t="str">
        <f>IFERROR((((Calculations!O1483*Calculations!G1483)/Calculations!E1483)*'Data Entry'!X1486),"")</f>
        <v/>
      </c>
      <c r="AX1486" s="146" t="str">
        <f>IFERROR(VLOOKUP(AJ1486,Lists!$P$2:$Q$182,2,0),"")</f>
        <v/>
      </c>
      <c r="AY1486" s="143" t="str">
        <f>IF(AO1486="UI",VLOOKUP(AM1486,'Convert Internation Units'!$A$2:$D$33,4,FALSE),IF(AM1486="Penethamate hydroiodide",0.63,IF(AM1486="Benzylpenicillin Procaine /
 Benzathine Penicillin",0.61,IF(AM1486="Benzathine Penicillin",0.61,IF(AM1486="Procaine benzylpenicillin",0.61,IF(AM1486=Prodrug!H1483,Prodrug!H1483,Prodrug!H1483))))))</f>
        <v/>
      </c>
      <c r="AZ1486" s="240" t="str">
        <f>IFERROR((((Calculations!S1483*Calculations!G1483)/Calculations!E1483)*'Data Entry'!X1486),"")</f>
        <v/>
      </c>
      <c r="BA1486" s="146" t="str">
        <f>IFERROR(VLOOKUP(AM1486,Lists!$P$2:$Q$182,2,0),"")</f>
        <v/>
      </c>
    </row>
    <row r="1487" spans="1:53" s="5" customFormat="1">
      <c r="A1487" s="116">
        <v>1481</v>
      </c>
      <c r="B1487" s="232"/>
      <c r="C1487" s="105"/>
      <c r="D1487" s="105"/>
      <c r="E1487" s="105"/>
      <c r="F1487" s="106"/>
      <c r="G1487" s="107"/>
      <c r="H1487" s="107"/>
      <c r="I1487" s="108"/>
      <c r="J1487" s="110"/>
      <c r="K1487" s="110"/>
      <c r="L1487" s="110"/>
      <c r="M1487" s="110"/>
      <c r="N1487" s="110"/>
      <c r="O1487" s="110"/>
      <c r="P1487" s="110"/>
      <c r="Q1487" s="110"/>
      <c r="R1487" s="110"/>
      <c r="S1487" s="110"/>
      <c r="T1487" s="110"/>
      <c r="U1487" s="110"/>
      <c r="V1487" s="110"/>
      <c r="W1487" s="109"/>
      <c r="X1487" s="111"/>
      <c r="Y1487" s="112"/>
      <c r="Z1487" s="112"/>
      <c r="AA1487" s="113"/>
      <c r="AB1487" s="114"/>
      <c r="AC1487" s="115"/>
      <c r="AD1487" s="113"/>
      <c r="AE1487" s="113"/>
      <c r="AF1487" s="112"/>
      <c r="AG1487" s="116"/>
      <c r="AH1487" s="115"/>
      <c r="AI1487" s="174"/>
      <c r="AJ1487" s="104"/>
      <c r="AK1487" s="115"/>
      <c r="AL1487" s="112"/>
      <c r="AM1487" s="116"/>
      <c r="AN1487" s="115"/>
      <c r="AO1487" s="248"/>
      <c r="AP1487" s="242" t="str">
        <f>IF(AD1487="UI",VLOOKUP(AB1487,'Convert Internation Units'!$A$2:$D$33,4,FALSE),IF(AB1487="Penethamate hydroiodide",0.63,IF(AB1487="Benzylpenicillin Procaine /
 Benzathine Penicillin",0.61,IF(AB1487="Benzathine Penicillin",0.61,IF(AB1487="Procaine benzylpenicillin",0.61,IF(AB1487=Prodrug!E1484,Prodrug!E1484,Prodrug!E1484))))))</f>
        <v/>
      </c>
      <c r="AQ1487" s="239" t="str">
        <f>IFERROR((((Calculations!C1484*Calculations!G1484)/Calculations!E1484)*'Data Entry'!X1487),"")</f>
        <v/>
      </c>
      <c r="AR1487" s="234" t="str">
        <f>IFERROR(VLOOKUP(AB1487,Lists!$P$2:$Q$182,2,0),"")</f>
        <v/>
      </c>
      <c r="AS1487" s="233" t="str">
        <f>IF(AI1487="UI",VLOOKUP(AG1487,'Convert Internation Units'!$A$2:$D$33,4,FALSE),IF(AG1487="Penethamate hydroiodide",0.63,IF(AG1487="Benzylpenicillin Procaine /
 Benzathine Penicillin",0.61,IF(AG1487="Benzathine Penicillin",0.61,IF(AG1487="Procaine benzylpenicillin",0.61,IF(AG1487=Prodrug!F1484,Prodrug!F1484,Prodrug!F1484))))))</f>
        <v/>
      </c>
      <c r="AT1487" s="239" t="str">
        <f>IFERROR((((Calculations!K1484*Calculations!G1484)/Calculations!E1484)*'Data Entry'!X1487),"")</f>
        <v/>
      </c>
      <c r="AU1487" s="235" t="str">
        <f>IFERROR(VLOOKUP(AG1487,Lists!$P$2:$Q$182,2,0),"")</f>
        <v/>
      </c>
      <c r="AV1487" s="233" t="str">
        <f>IF(AL1487="UI",VLOOKUP(AJ1487,'Convert Internation Units'!$A$2:$D$33,4,FALSE),IF(AJ1487="Penethamate hydroiodide",0.63,IF(AJ1487="Benzylpenicillin Procaine /
 Benzathine Penicillin",0.61,IF(AJ1487="Benzathine Penicillin",0.61,IF(AJ1487="Procaine benzylpenicillin",0.61,IF(AJ1487=Prodrug!G1484,Prodrug!G1484,Prodrug!G1484))))))</f>
        <v/>
      </c>
      <c r="AW1487" s="239" t="str">
        <f>IFERROR((((Calculations!O1484*Calculations!G1484)/Calculations!E1484)*'Data Entry'!X1487),"")</f>
        <v/>
      </c>
      <c r="AX1487" s="235" t="str">
        <f>IFERROR(VLOOKUP(AJ1487,Lists!$P$2:$Q$182,2,0),"")</f>
        <v/>
      </c>
      <c r="AY1487" s="233" t="str">
        <f>IF(AO1487="UI",VLOOKUP(AM1487,'Convert Internation Units'!$A$2:$D$33,4,FALSE),IF(AM1487="Penethamate hydroiodide",0.63,IF(AM1487="Benzylpenicillin Procaine /
 Benzathine Penicillin",0.61,IF(AM1487="Benzathine Penicillin",0.61,IF(AM1487="Procaine benzylpenicillin",0.61,IF(AM1487=Prodrug!H1484,Prodrug!H1484,Prodrug!H1484))))))</f>
        <v/>
      </c>
      <c r="AZ1487" s="239" t="str">
        <f>IFERROR((((Calculations!S1484*Calculations!G1484)/Calculations!E1484)*'Data Entry'!X1487),"")</f>
        <v/>
      </c>
      <c r="BA1487" s="235" t="str">
        <f>IFERROR(VLOOKUP(AM1487,Lists!$P$2:$Q$182,2,0),"")</f>
        <v/>
      </c>
    </row>
    <row r="1488" spans="1:53" s="5" customFormat="1">
      <c r="A1488" s="6">
        <v>1482</v>
      </c>
      <c r="B1488" s="231"/>
      <c r="C1488" s="7"/>
      <c r="D1488" s="7"/>
      <c r="E1488" s="7"/>
      <c r="F1488" s="67"/>
      <c r="G1488" s="79"/>
      <c r="H1488" s="79"/>
      <c r="I1488" s="75"/>
      <c r="J1488" s="76"/>
      <c r="K1488" s="76"/>
      <c r="L1488" s="76"/>
      <c r="M1488" s="76"/>
      <c r="N1488" s="76"/>
      <c r="O1488" s="76"/>
      <c r="P1488" s="76"/>
      <c r="Q1488" s="76"/>
      <c r="R1488" s="76"/>
      <c r="S1488" s="76"/>
      <c r="T1488" s="76"/>
      <c r="U1488" s="76"/>
      <c r="V1488" s="76"/>
      <c r="W1488" s="80"/>
      <c r="X1488" s="69"/>
      <c r="Y1488" s="25"/>
      <c r="Z1488" s="25"/>
      <c r="AA1488" s="8"/>
      <c r="AB1488" s="28"/>
      <c r="AC1488" s="23"/>
      <c r="AD1488" s="8"/>
      <c r="AE1488" s="8"/>
      <c r="AF1488" s="25"/>
      <c r="AG1488" s="6"/>
      <c r="AH1488" s="23"/>
      <c r="AI1488" s="173"/>
      <c r="AJ1488" s="26"/>
      <c r="AK1488" s="23"/>
      <c r="AL1488" s="25"/>
      <c r="AM1488" s="6"/>
      <c r="AN1488" s="23"/>
      <c r="AO1488" s="247"/>
      <c r="AP1488" s="243" t="str">
        <f>IF(AD1488="UI",VLOOKUP(AB1488,'Convert Internation Units'!$A$2:$D$33,4,FALSE),IF(AB1488="Penethamate hydroiodide",0.63,IF(AB1488="Benzylpenicillin Procaine /
 Benzathine Penicillin",0.61,IF(AB1488="Benzathine Penicillin",0.61,IF(AB1488="Procaine benzylpenicillin",0.61,IF(AB1488=Prodrug!E1485,Prodrug!E1485,Prodrug!E1485))))))</f>
        <v/>
      </c>
      <c r="AQ1488" s="240" t="str">
        <f>IFERROR((((Calculations!C1485*Calculations!G1485)/Calculations!E1485)*'Data Entry'!X1488),"")</f>
        <v/>
      </c>
      <c r="AR1488" s="141" t="str">
        <f>IFERROR(VLOOKUP(AB1488,Lists!$P$2:$Q$182,2,0),"")</f>
        <v/>
      </c>
      <c r="AS1488" s="143" t="str">
        <f>IF(AI1488="UI",VLOOKUP(AG1488,'Convert Internation Units'!$A$2:$D$33,4,FALSE),IF(AG1488="Penethamate hydroiodide",0.63,IF(AG1488="Benzylpenicillin Procaine /
 Benzathine Penicillin",0.61,IF(AG1488="Benzathine Penicillin",0.61,IF(AG1488="Procaine benzylpenicillin",0.61,IF(AG1488=Prodrug!F1485,Prodrug!F1485,Prodrug!F1485))))))</f>
        <v/>
      </c>
      <c r="AT1488" s="240" t="str">
        <f>IFERROR((((Calculations!K1485*Calculations!G1485)/Calculations!E1485)*'Data Entry'!X1488),"")</f>
        <v/>
      </c>
      <c r="AU1488" s="146" t="str">
        <f>IFERROR(VLOOKUP(AG1488,Lists!$P$2:$Q$182,2,0),"")</f>
        <v/>
      </c>
      <c r="AV1488" s="143" t="str">
        <f>IF(AL1488="UI",VLOOKUP(AJ1488,'Convert Internation Units'!$A$2:$D$33,4,FALSE),IF(AJ1488="Penethamate hydroiodide",0.63,IF(AJ1488="Benzylpenicillin Procaine /
 Benzathine Penicillin",0.61,IF(AJ1488="Benzathine Penicillin",0.61,IF(AJ1488="Procaine benzylpenicillin",0.61,IF(AJ1488=Prodrug!G1485,Prodrug!G1485,Prodrug!G1485))))))</f>
        <v/>
      </c>
      <c r="AW1488" s="240" t="str">
        <f>IFERROR((((Calculations!O1485*Calculations!G1485)/Calculations!E1485)*'Data Entry'!X1488),"")</f>
        <v/>
      </c>
      <c r="AX1488" s="146" t="str">
        <f>IFERROR(VLOOKUP(AJ1488,Lists!$P$2:$Q$182,2,0),"")</f>
        <v/>
      </c>
      <c r="AY1488" s="143" t="str">
        <f>IF(AO1488="UI",VLOOKUP(AM1488,'Convert Internation Units'!$A$2:$D$33,4,FALSE),IF(AM1488="Penethamate hydroiodide",0.63,IF(AM1488="Benzylpenicillin Procaine /
 Benzathine Penicillin",0.61,IF(AM1488="Benzathine Penicillin",0.61,IF(AM1488="Procaine benzylpenicillin",0.61,IF(AM1488=Prodrug!H1485,Prodrug!H1485,Prodrug!H1485))))))</f>
        <v/>
      </c>
      <c r="AZ1488" s="240" t="str">
        <f>IFERROR((((Calculations!S1485*Calculations!G1485)/Calculations!E1485)*'Data Entry'!X1488),"")</f>
        <v/>
      </c>
      <c r="BA1488" s="146" t="str">
        <f>IFERROR(VLOOKUP(AM1488,Lists!$P$2:$Q$182,2,0),"")</f>
        <v/>
      </c>
    </row>
    <row r="1489" spans="1:53" s="5" customFormat="1">
      <c r="A1489" s="116">
        <v>1483</v>
      </c>
      <c r="B1489" s="232"/>
      <c r="C1489" s="105"/>
      <c r="D1489" s="105"/>
      <c r="E1489" s="105"/>
      <c r="F1489" s="106"/>
      <c r="G1489" s="107"/>
      <c r="H1489" s="107"/>
      <c r="I1489" s="108"/>
      <c r="J1489" s="110"/>
      <c r="K1489" s="110"/>
      <c r="L1489" s="110"/>
      <c r="M1489" s="110"/>
      <c r="N1489" s="110"/>
      <c r="O1489" s="110"/>
      <c r="P1489" s="110"/>
      <c r="Q1489" s="110"/>
      <c r="R1489" s="110"/>
      <c r="S1489" s="110"/>
      <c r="T1489" s="110"/>
      <c r="U1489" s="110"/>
      <c r="V1489" s="110"/>
      <c r="W1489" s="109"/>
      <c r="X1489" s="111"/>
      <c r="Y1489" s="112"/>
      <c r="Z1489" s="112"/>
      <c r="AA1489" s="113"/>
      <c r="AB1489" s="114"/>
      <c r="AC1489" s="115"/>
      <c r="AD1489" s="113"/>
      <c r="AE1489" s="113"/>
      <c r="AF1489" s="112"/>
      <c r="AG1489" s="116"/>
      <c r="AH1489" s="115"/>
      <c r="AI1489" s="174"/>
      <c r="AJ1489" s="104"/>
      <c r="AK1489" s="115"/>
      <c r="AL1489" s="112"/>
      <c r="AM1489" s="116"/>
      <c r="AN1489" s="115"/>
      <c r="AO1489" s="248"/>
      <c r="AP1489" s="242" t="str">
        <f>IF(AD1489="UI",VLOOKUP(AB1489,'Convert Internation Units'!$A$2:$D$33,4,FALSE),IF(AB1489="Penethamate hydroiodide",0.63,IF(AB1489="Benzylpenicillin Procaine /
 Benzathine Penicillin",0.61,IF(AB1489="Benzathine Penicillin",0.61,IF(AB1489="Procaine benzylpenicillin",0.61,IF(AB1489=Prodrug!E1486,Prodrug!E1486,Prodrug!E1486))))))</f>
        <v/>
      </c>
      <c r="AQ1489" s="239" t="str">
        <f>IFERROR((((Calculations!C1486*Calculations!G1486)/Calculations!E1486)*'Data Entry'!X1489),"")</f>
        <v/>
      </c>
      <c r="AR1489" s="234" t="str">
        <f>IFERROR(VLOOKUP(AB1489,Lists!$P$2:$Q$182,2,0),"")</f>
        <v/>
      </c>
      <c r="AS1489" s="233" t="str">
        <f>IF(AI1489="UI",VLOOKUP(AG1489,'Convert Internation Units'!$A$2:$D$33,4,FALSE),IF(AG1489="Penethamate hydroiodide",0.63,IF(AG1489="Benzylpenicillin Procaine /
 Benzathine Penicillin",0.61,IF(AG1489="Benzathine Penicillin",0.61,IF(AG1489="Procaine benzylpenicillin",0.61,IF(AG1489=Prodrug!F1486,Prodrug!F1486,Prodrug!F1486))))))</f>
        <v/>
      </c>
      <c r="AT1489" s="239" t="str">
        <f>IFERROR((((Calculations!K1486*Calculations!G1486)/Calculations!E1486)*'Data Entry'!X1489),"")</f>
        <v/>
      </c>
      <c r="AU1489" s="235" t="str">
        <f>IFERROR(VLOOKUP(AG1489,Lists!$P$2:$Q$182,2,0),"")</f>
        <v/>
      </c>
      <c r="AV1489" s="233" t="str">
        <f>IF(AL1489="UI",VLOOKUP(AJ1489,'Convert Internation Units'!$A$2:$D$33,4,FALSE),IF(AJ1489="Penethamate hydroiodide",0.63,IF(AJ1489="Benzylpenicillin Procaine /
 Benzathine Penicillin",0.61,IF(AJ1489="Benzathine Penicillin",0.61,IF(AJ1489="Procaine benzylpenicillin",0.61,IF(AJ1489=Prodrug!G1486,Prodrug!G1486,Prodrug!G1486))))))</f>
        <v/>
      </c>
      <c r="AW1489" s="239" t="str">
        <f>IFERROR((((Calculations!O1486*Calculations!G1486)/Calculations!E1486)*'Data Entry'!X1489),"")</f>
        <v/>
      </c>
      <c r="AX1489" s="235" t="str">
        <f>IFERROR(VLOOKUP(AJ1489,Lists!$P$2:$Q$182,2,0),"")</f>
        <v/>
      </c>
      <c r="AY1489" s="233" t="str">
        <f>IF(AO1489="UI",VLOOKUP(AM1489,'Convert Internation Units'!$A$2:$D$33,4,FALSE),IF(AM1489="Penethamate hydroiodide",0.63,IF(AM1489="Benzylpenicillin Procaine /
 Benzathine Penicillin",0.61,IF(AM1489="Benzathine Penicillin",0.61,IF(AM1489="Procaine benzylpenicillin",0.61,IF(AM1489=Prodrug!H1486,Prodrug!H1486,Prodrug!H1486))))))</f>
        <v/>
      </c>
      <c r="AZ1489" s="239" t="str">
        <f>IFERROR((((Calculations!S1486*Calculations!G1486)/Calculations!E1486)*'Data Entry'!X1489),"")</f>
        <v/>
      </c>
      <c r="BA1489" s="235" t="str">
        <f>IFERROR(VLOOKUP(AM1489,Lists!$P$2:$Q$182,2,0),"")</f>
        <v/>
      </c>
    </row>
    <row r="1490" spans="1:53" s="5" customFormat="1">
      <c r="A1490" s="6">
        <v>1484</v>
      </c>
      <c r="B1490" s="231"/>
      <c r="C1490" s="7"/>
      <c r="D1490" s="7"/>
      <c r="E1490" s="7"/>
      <c r="F1490" s="67"/>
      <c r="G1490" s="79"/>
      <c r="H1490" s="79"/>
      <c r="I1490" s="75"/>
      <c r="J1490" s="76"/>
      <c r="K1490" s="76"/>
      <c r="L1490" s="76"/>
      <c r="M1490" s="76"/>
      <c r="N1490" s="76"/>
      <c r="O1490" s="76"/>
      <c r="P1490" s="76"/>
      <c r="Q1490" s="76"/>
      <c r="R1490" s="76"/>
      <c r="S1490" s="76"/>
      <c r="T1490" s="76"/>
      <c r="U1490" s="76"/>
      <c r="V1490" s="76"/>
      <c r="W1490" s="80"/>
      <c r="X1490" s="69"/>
      <c r="Y1490" s="25"/>
      <c r="Z1490" s="25"/>
      <c r="AA1490" s="8"/>
      <c r="AB1490" s="28"/>
      <c r="AC1490" s="23"/>
      <c r="AD1490" s="8"/>
      <c r="AE1490" s="8"/>
      <c r="AF1490" s="25"/>
      <c r="AG1490" s="6"/>
      <c r="AH1490" s="23"/>
      <c r="AI1490" s="173"/>
      <c r="AJ1490" s="26"/>
      <c r="AK1490" s="23"/>
      <c r="AL1490" s="25"/>
      <c r="AM1490" s="6"/>
      <c r="AN1490" s="23"/>
      <c r="AO1490" s="247"/>
      <c r="AP1490" s="243" t="str">
        <f>IF(AD1490="UI",VLOOKUP(AB1490,'Convert Internation Units'!$A$2:$D$33,4,FALSE),IF(AB1490="Penethamate hydroiodide",0.63,IF(AB1490="Benzylpenicillin Procaine /
 Benzathine Penicillin",0.61,IF(AB1490="Benzathine Penicillin",0.61,IF(AB1490="Procaine benzylpenicillin",0.61,IF(AB1490=Prodrug!E1487,Prodrug!E1487,Prodrug!E1487))))))</f>
        <v/>
      </c>
      <c r="AQ1490" s="240" t="str">
        <f>IFERROR((((Calculations!C1487*Calculations!G1487)/Calculations!E1487)*'Data Entry'!X1490),"")</f>
        <v/>
      </c>
      <c r="AR1490" s="141" t="str">
        <f>IFERROR(VLOOKUP(AB1490,Lists!$P$2:$Q$182,2,0),"")</f>
        <v/>
      </c>
      <c r="AS1490" s="143" t="str">
        <f>IF(AI1490="UI",VLOOKUP(AG1490,'Convert Internation Units'!$A$2:$D$33,4,FALSE),IF(AG1490="Penethamate hydroiodide",0.63,IF(AG1490="Benzylpenicillin Procaine /
 Benzathine Penicillin",0.61,IF(AG1490="Benzathine Penicillin",0.61,IF(AG1490="Procaine benzylpenicillin",0.61,IF(AG1490=Prodrug!F1487,Prodrug!F1487,Prodrug!F1487))))))</f>
        <v/>
      </c>
      <c r="AT1490" s="240" t="str">
        <f>IFERROR((((Calculations!K1487*Calculations!G1487)/Calculations!E1487)*'Data Entry'!X1490),"")</f>
        <v/>
      </c>
      <c r="AU1490" s="146" t="str">
        <f>IFERROR(VLOOKUP(AG1490,Lists!$P$2:$Q$182,2,0),"")</f>
        <v/>
      </c>
      <c r="AV1490" s="143" t="str">
        <f>IF(AL1490="UI",VLOOKUP(AJ1490,'Convert Internation Units'!$A$2:$D$33,4,FALSE),IF(AJ1490="Penethamate hydroiodide",0.63,IF(AJ1490="Benzylpenicillin Procaine /
 Benzathine Penicillin",0.61,IF(AJ1490="Benzathine Penicillin",0.61,IF(AJ1490="Procaine benzylpenicillin",0.61,IF(AJ1490=Prodrug!G1487,Prodrug!G1487,Prodrug!G1487))))))</f>
        <v/>
      </c>
      <c r="AW1490" s="240" t="str">
        <f>IFERROR((((Calculations!O1487*Calculations!G1487)/Calculations!E1487)*'Data Entry'!X1490),"")</f>
        <v/>
      </c>
      <c r="AX1490" s="146" t="str">
        <f>IFERROR(VLOOKUP(AJ1490,Lists!$P$2:$Q$182,2,0),"")</f>
        <v/>
      </c>
      <c r="AY1490" s="143" t="str">
        <f>IF(AO1490="UI",VLOOKUP(AM1490,'Convert Internation Units'!$A$2:$D$33,4,FALSE),IF(AM1490="Penethamate hydroiodide",0.63,IF(AM1490="Benzylpenicillin Procaine /
 Benzathine Penicillin",0.61,IF(AM1490="Benzathine Penicillin",0.61,IF(AM1490="Procaine benzylpenicillin",0.61,IF(AM1490=Prodrug!H1487,Prodrug!H1487,Prodrug!H1487))))))</f>
        <v/>
      </c>
      <c r="AZ1490" s="240" t="str">
        <f>IFERROR((((Calculations!S1487*Calculations!G1487)/Calculations!E1487)*'Data Entry'!X1490),"")</f>
        <v/>
      </c>
      <c r="BA1490" s="146" t="str">
        <f>IFERROR(VLOOKUP(AM1490,Lists!$P$2:$Q$182,2,0),"")</f>
        <v/>
      </c>
    </row>
    <row r="1491" spans="1:53" s="5" customFormat="1">
      <c r="A1491" s="116">
        <v>1485</v>
      </c>
      <c r="B1491" s="232"/>
      <c r="C1491" s="105"/>
      <c r="D1491" s="105"/>
      <c r="E1491" s="105"/>
      <c r="F1491" s="106"/>
      <c r="G1491" s="107"/>
      <c r="H1491" s="107"/>
      <c r="I1491" s="108"/>
      <c r="J1491" s="110"/>
      <c r="K1491" s="110"/>
      <c r="L1491" s="110"/>
      <c r="M1491" s="110"/>
      <c r="N1491" s="110"/>
      <c r="O1491" s="110"/>
      <c r="P1491" s="110"/>
      <c r="Q1491" s="110"/>
      <c r="R1491" s="110"/>
      <c r="S1491" s="110"/>
      <c r="T1491" s="110"/>
      <c r="U1491" s="110"/>
      <c r="V1491" s="110"/>
      <c r="W1491" s="109"/>
      <c r="X1491" s="111"/>
      <c r="Y1491" s="112"/>
      <c r="Z1491" s="112"/>
      <c r="AA1491" s="113"/>
      <c r="AB1491" s="114"/>
      <c r="AC1491" s="115"/>
      <c r="AD1491" s="113"/>
      <c r="AE1491" s="113"/>
      <c r="AF1491" s="112"/>
      <c r="AG1491" s="116"/>
      <c r="AH1491" s="115"/>
      <c r="AI1491" s="174"/>
      <c r="AJ1491" s="104"/>
      <c r="AK1491" s="115"/>
      <c r="AL1491" s="112"/>
      <c r="AM1491" s="116"/>
      <c r="AN1491" s="115"/>
      <c r="AO1491" s="248"/>
      <c r="AP1491" s="242" t="str">
        <f>IF(AD1491="UI",VLOOKUP(AB1491,'Convert Internation Units'!$A$2:$D$33,4,FALSE),IF(AB1491="Penethamate hydroiodide",0.63,IF(AB1491="Benzylpenicillin Procaine /
 Benzathine Penicillin",0.61,IF(AB1491="Benzathine Penicillin",0.61,IF(AB1491="Procaine benzylpenicillin",0.61,IF(AB1491=Prodrug!E1488,Prodrug!E1488,Prodrug!E1488))))))</f>
        <v/>
      </c>
      <c r="AQ1491" s="239" t="str">
        <f>IFERROR((((Calculations!C1488*Calculations!G1488)/Calculations!E1488)*'Data Entry'!X1491),"")</f>
        <v/>
      </c>
      <c r="AR1491" s="234" t="str">
        <f>IFERROR(VLOOKUP(AB1491,Lists!$P$2:$Q$182,2,0),"")</f>
        <v/>
      </c>
      <c r="AS1491" s="233" t="str">
        <f>IF(AI1491="UI",VLOOKUP(AG1491,'Convert Internation Units'!$A$2:$D$33,4,FALSE),IF(AG1491="Penethamate hydroiodide",0.63,IF(AG1491="Benzylpenicillin Procaine /
 Benzathine Penicillin",0.61,IF(AG1491="Benzathine Penicillin",0.61,IF(AG1491="Procaine benzylpenicillin",0.61,IF(AG1491=Prodrug!F1488,Prodrug!F1488,Prodrug!F1488))))))</f>
        <v/>
      </c>
      <c r="AT1491" s="239" t="str">
        <f>IFERROR((((Calculations!K1488*Calculations!G1488)/Calculations!E1488)*'Data Entry'!X1491),"")</f>
        <v/>
      </c>
      <c r="AU1491" s="235" t="str">
        <f>IFERROR(VLOOKUP(AG1491,Lists!$P$2:$Q$182,2,0),"")</f>
        <v/>
      </c>
      <c r="AV1491" s="233" t="str">
        <f>IF(AL1491="UI",VLOOKUP(AJ1491,'Convert Internation Units'!$A$2:$D$33,4,FALSE),IF(AJ1491="Penethamate hydroiodide",0.63,IF(AJ1491="Benzylpenicillin Procaine /
 Benzathine Penicillin",0.61,IF(AJ1491="Benzathine Penicillin",0.61,IF(AJ1491="Procaine benzylpenicillin",0.61,IF(AJ1491=Prodrug!G1488,Prodrug!G1488,Prodrug!G1488))))))</f>
        <v/>
      </c>
      <c r="AW1491" s="239" t="str">
        <f>IFERROR((((Calculations!O1488*Calculations!G1488)/Calculations!E1488)*'Data Entry'!X1491),"")</f>
        <v/>
      </c>
      <c r="AX1491" s="235" t="str">
        <f>IFERROR(VLOOKUP(AJ1491,Lists!$P$2:$Q$182,2,0),"")</f>
        <v/>
      </c>
      <c r="AY1491" s="233" t="str">
        <f>IF(AO1491="UI",VLOOKUP(AM1491,'Convert Internation Units'!$A$2:$D$33,4,FALSE),IF(AM1491="Penethamate hydroiodide",0.63,IF(AM1491="Benzylpenicillin Procaine /
 Benzathine Penicillin",0.61,IF(AM1491="Benzathine Penicillin",0.61,IF(AM1491="Procaine benzylpenicillin",0.61,IF(AM1491=Prodrug!H1488,Prodrug!H1488,Prodrug!H1488))))))</f>
        <v/>
      </c>
      <c r="AZ1491" s="239" t="str">
        <f>IFERROR((((Calculations!S1488*Calculations!G1488)/Calculations!E1488)*'Data Entry'!X1491),"")</f>
        <v/>
      </c>
      <c r="BA1491" s="235" t="str">
        <f>IFERROR(VLOOKUP(AM1491,Lists!$P$2:$Q$182,2,0),"")</f>
        <v/>
      </c>
    </row>
    <row r="1492" spans="1:53" s="5" customFormat="1">
      <c r="A1492" s="6">
        <v>1486</v>
      </c>
      <c r="B1492" s="231"/>
      <c r="C1492" s="7"/>
      <c r="D1492" s="7"/>
      <c r="E1492" s="7"/>
      <c r="F1492" s="67"/>
      <c r="G1492" s="79"/>
      <c r="H1492" s="79"/>
      <c r="I1492" s="75"/>
      <c r="J1492" s="76"/>
      <c r="K1492" s="76"/>
      <c r="L1492" s="76"/>
      <c r="M1492" s="76"/>
      <c r="N1492" s="76"/>
      <c r="O1492" s="76"/>
      <c r="P1492" s="76"/>
      <c r="Q1492" s="76"/>
      <c r="R1492" s="76"/>
      <c r="S1492" s="76"/>
      <c r="T1492" s="76"/>
      <c r="U1492" s="76"/>
      <c r="V1492" s="76"/>
      <c r="W1492" s="80"/>
      <c r="X1492" s="69"/>
      <c r="Y1492" s="25"/>
      <c r="Z1492" s="25"/>
      <c r="AA1492" s="8"/>
      <c r="AB1492" s="28"/>
      <c r="AC1492" s="23"/>
      <c r="AD1492" s="8"/>
      <c r="AE1492" s="8"/>
      <c r="AF1492" s="25"/>
      <c r="AG1492" s="6"/>
      <c r="AH1492" s="23"/>
      <c r="AI1492" s="173"/>
      <c r="AJ1492" s="26"/>
      <c r="AK1492" s="23"/>
      <c r="AL1492" s="25"/>
      <c r="AM1492" s="6"/>
      <c r="AN1492" s="23"/>
      <c r="AO1492" s="247"/>
      <c r="AP1492" s="243" t="str">
        <f>IF(AD1492="UI",VLOOKUP(AB1492,'Convert Internation Units'!$A$2:$D$33,4,FALSE),IF(AB1492="Penethamate hydroiodide",0.63,IF(AB1492="Benzylpenicillin Procaine /
 Benzathine Penicillin",0.61,IF(AB1492="Benzathine Penicillin",0.61,IF(AB1492="Procaine benzylpenicillin",0.61,IF(AB1492=Prodrug!E1489,Prodrug!E1489,Prodrug!E1489))))))</f>
        <v/>
      </c>
      <c r="AQ1492" s="240" t="str">
        <f>IFERROR((((Calculations!C1489*Calculations!G1489)/Calculations!E1489)*'Data Entry'!X1492),"")</f>
        <v/>
      </c>
      <c r="AR1492" s="141" t="str">
        <f>IFERROR(VLOOKUP(AB1492,Lists!$P$2:$Q$182,2,0),"")</f>
        <v/>
      </c>
      <c r="AS1492" s="143" t="str">
        <f>IF(AI1492="UI",VLOOKUP(AG1492,'Convert Internation Units'!$A$2:$D$33,4,FALSE),IF(AG1492="Penethamate hydroiodide",0.63,IF(AG1492="Benzylpenicillin Procaine /
 Benzathine Penicillin",0.61,IF(AG1492="Benzathine Penicillin",0.61,IF(AG1492="Procaine benzylpenicillin",0.61,IF(AG1492=Prodrug!F1489,Prodrug!F1489,Prodrug!F1489))))))</f>
        <v/>
      </c>
      <c r="AT1492" s="240" t="str">
        <f>IFERROR((((Calculations!K1489*Calculations!G1489)/Calculations!E1489)*'Data Entry'!X1492),"")</f>
        <v/>
      </c>
      <c r="AU1492" s="146" t="str">
        <f>IFERROR(VLOOKUP(AG1492,Lists!$P$2:$Q$182,2,0),"")</f>
        <v/>
      </c>
      <c r="AV1492" s="143" t="str">
        <f>IF(AL1492="UI",VLOOKUP(AJ1492,'Convert Internation Units'!$A$2:$D$33,4,FALSE),IF(AJ1492="Penethamate hydroiodide",0.63,IF(AJ1492="Benzylpenicillin Procaine /
 Benzathine Penicillin",0.61,IF(AJ1492="Benzathine Penicillin",0.61,IF(AJ1492="Procaine benzylpenicillin",0.61,IF(AJ1492=Prodrug!G1489,Prodrug!G1489,Prodrug!G1489))))))</f>
        <v/>
      </c>
      <c r="AW1492" s="240" t="str">
        <f>IFERROR((((Calculations!O1489*Calculations!G1489)/Calculations!E1489)*'Data Entry'!X1492),"")</f>
        <v/>
      </c>
      <c r="AX1492" s="146" t="str">
        <f>IFERROR(VLOOKUP(AJ1492,Lists!$P$2:$Q$182,2,0),"")</f>
        <v/>
      </c>
      <c r="AY1492" s="143" t="str">
        <f>IF(AO1492="UI",VLOOKUP(AM1492,'Convert Internation Units'!$A$2:$D$33,4,FALSE),IF(AM1492="Penethamate hydroiodide",0.63,IF(AM1492="Benzylpenicillin Procaine /
 Benzathine Penicillin",0.61,IF(AM1492="Benzathine Penicillin",0.61,IF(AM1492="Procaine benzylpenicillin",0.61,IF(AM1492=Prodrug!H1489,Prodrug!H1489,Prodrug!H1489))))))</f>
        <v/>
      </c>
      <c r="AZ1492" s="240" t="str">
        <f>IFERROR((((Calculations!S1489*Calculations!G1489)/Calculations!E1489)*'Data Entry'!X1492),"")</f>
        <v/>
      </c>
      <c r="BA1492" s="146" t="str">
        <f>IFERROR(VLOOKUP(AM1492,Lists!$P$2:$Q$182,2,0),"")</f>
        <v/>
      </c>
    </row>
    <row r="1493" spans="1:53" s="5" customFormat="1">
      <c r="A1493" s="116">
        <v>1487</v>
      </c>
      <c r="B1493" s="232"/>
      <c r="C1493" s="105"/>
      <c r="D1493" s="105"/>
      <c r="E1493" s="105"/>
      <c r="F1493" s="106"/>
      <c r="G1493" s="107"/>
      <c r="H1493" s="107"/>
      <c r="I1493" s="108"/>
      <c r="J1493" s="110"/>
      <c r="K1493" s="110"/>
      <c r="L1493" s="110"/>
      <c r="M1493" s="110"/>
      <c r="N1493" s="110"/>
      <c r="O1493" s="110"/>
      <c r="P1493" s="110"/>
      <c r="Q1493" s="110"/>
      <c r="R1493" s="110"/>
      <c r="S1493" s="110"/>
      <c r="T1493" s="110"/>
      <c r="U1493" s="110"/>
      <c r="V1493" s="110"/>
      <c r="W1493" s="109"/>
      <c r="X1493" s="111"/>
      <c r="Y1493" s="112"/>
      <c r="Z1493" s="112"/>
      <c r="AA1493" s="113"/>
      <c r="AB1493" s="114"/>
      <c r="AC1493" s="115"/>
      <c r="AD1493" s="113"/>
      <c r="AE1493" s="113"/>
      <c r="AF1493" s="112"/>
      <c r="AG1493" s="116"/>
      <c r="AH1493" s="115"/>
      <c r="AI1493" s="174"/>
      <c r="AJ1493" s="104"/>
      <c r="AK1493" s="115"/>
      <c r="AL1493" s="112"/>
      <c r="AM1493" s="116"/>
      <c r="AN1493" s="115"/>
      <c r="AO1493" s="248"/>
      <c r="AP1493" s="242" t="str">
        <f>IF(AD1493="UI",VLOOKUP(AB1493,'Convert Internation Units'!$A$2:$D$33,4,FALSE),IF(AB1493="Penethamate hydroiodide",0.63,IF(AB1493="Benzylpenicillin Procaine /
 Benzathine Penicillin",0.61,IF(AB1493="Benzathine Penicillin",0.61,IF(AB1493="Procaine benzylpenicillin",0.61,IF(AB1493=Prodrug!E1490,Prodrug!E1490,Prodrug!E1490))))))</f>
        <v/>
      </c>
      <c r="AQ1493" s="239" t="str">
        <f>IFERROR((((Calculations!C1490*Calculations!G1490)/Calculations!E1490)*'Data Entry'!X1493),"")</f>
        <v/>
      </c>
      <c r="AR1493" s="234" t="str">
        <f>IFERROR(VLOOKUP(AB1493,Lists!$P$2:$Q$182,2,0),"")</f>
        <v/>
      </c>
      <c r="AS1493" s="233" t="str">
        <f>IF(AI1493="UI",VLOOKUP(AG1493,'Convert Internation Units'!$A$2:$D$33,4,FALSE),IF(AG1493="Penethamate hydroiodide",0.63,IF(AG1493="Benzylpenicillin Procaine /
 Benzathine Penicillin",0.61,IF(AG1493="Benzathine Penicillin",0.61,IF(AG1493="Procaine benzylpenicillin",0.61,IF(AG1493=Prodrug!F1490,Prodrug!F1490,Prodrug!F1490))))))</f>
        <v/>
      </c>
      <c r="AT1493" s="239" t="str">
        <f>IFERROR((((Calculations!K1490*Calculations!G1490)/Calculations!E1490)*'Data Entry'!X1493),"")</f>
        <v/>
      </c>
      <c r="AU1493" s="235" t="str">
        <f>IFERROR(VLOOKUP(AG1493,Lists!$P$2:$Q$182,2,0),"")</f>
        <v/>
      </c>
      <c r="AV1493" s="233" t="str">
        <f>IF(AL1493="UI",VLOOKUP(AJ1493,'Convert Internation Units'!$A$2:$D$33,4,FALSE),IF(AJ1493="Penethamate hydroiodide",0.63,IF(AJ1493="Benzylpenicillin Procaine /
 Benzathine Penicillin",0.61,IF(AJ1493="Benzathine Penicillin",0.61,IF(AJ1493="Procaine benzylpenicillin",0.61,IF(AJ1493=Prodrug!G1490,Prodrug!G1490,Prodrug!G1490))))))</f>
        <v/>
      </c>
      <c r="AW1493" s="239" t="str">
        <f>IFERROR((((Calculations!O1490*Calculations!G1490)/Calculations!E1490)*'Data Entry'!X1493),"")</f>
        <v/>
      </c>
      <c r="AX1493" s="235" t="str">
        <f>IFERROR(VLOOKUP(AJ1493,Lists!$P$2:$Q$182,2,0),"")</f>
        <v/>
      </c>
      <c r="AY1493" s="233" t="str">
        <f>IF(AO1493="UI",VLOOKUP(AM1493,'Convert Internation Units'!$A$2:$D$33,4,FALSE),IF(AM1493="Penethamate hydroiodide",0.63,IF(AM1493="Benzylpenicillin Procaine /
 Benzathine Penicillin",0.61,IF(AM1493="Benzathine Penicillin",0.61,IF(AM1493="Procaine benzylpenicillin",0.61,IF(AM1493=Prodrug!H1490,Prodrug!H1490,Prodrug!H1490))))))</f>
        <v/>
      </c>
      <c r="AZ1493" s="239" t="str">
        <f>IFERROR((((Calculations!S1490*Calculations!G1490)/Calculations!E1490)*'Data Entry'!X1493),"")</f>
        <v/>
      </c>
      <c r="BA1493" s="235" t="str">
        <f>IFERROR(VLOOKUP(AM1493,Lists!$P$2:$Q$182,2,0),"")</f>
        <v/>
      </c>
    </row>
    <row r="1494" spans="1:53" s="5" customFormat="1">
      <c r="A1494" s="6">
        <v>1488</v>
      </c>
      <c r="B1494" s="231"/>
      <c r="C1494" s="7"/>
      <c r="D1494" s="7"/>
      <c r="E1494" s="7"/>
      <c r="F1494" s="67"/>
      <c r="G1494" s="79"/>
      <c r="H1494" s="79"/>
      <c r="I1494" s="75"/>
      <c r="J1494" s="76"/>
      <c r="K1494" s="76"/>
      <c r="L1494" s="76"/>
      <c r="M1494" s="76"/>
      <c r="N1494" s="76"/>
      <c r="O1494" s="76"/>
      <c r="P1494" s="76"/>
      <c r="Q1494" s="76"/>
      <c r="R1494" s="76"/>
      <c r="S1494" s="76"/>
      <c r="T1494" s="76"/>
      <c r="U1494" s="76"/>
      <c r="V1494" s="76"/>
      <c r="W1494" s="80"/>
      <c r="X1494" s="69"/>
      <c r="Y1494" s="25"/>
      <c r="Z1494" s="25"/>
      <c r="AA1494" s="8"/>
      <c r="AB1494" s="28"/>
      <c r="AC1494" s="23"/>
      <c r="AD1494" s="8"/>
      <c r="AE1494" s="8"/>
      <c r="AF1494" s="25"/>
      <c r="AG1494" s="6"/>
      <c r="AH1494" s="23"/>
      <c r="AI1494" s="173"/>
      <c r="AJ1494" s="26"/>
      <c r="AK1494" s="23"/>
      <c r="AL1494" s="25"/>
      <c r="AM1494" s="6"/>
      <c r="AN1494" s="23"/>
      <c r="AO1494" s="247"/>
      <c r="AP1494" s="243" t="str">
        <f>IF(AD1494="UI",VLOOKUP(AB1494,'Convert Internation Units'!$A$2:$D$33,4,FALSE),IF(AB1494="Penethamate hydroiodide",0.63,IF(AB1494="Benzylpenicillin Procaine /
 Benzathine Penicillin",0.61,IF(AB1494="Benzathine Penicillin",0.61,IF(AB1494="Procaine benzylpenicillin",0.61,IF(AB1494=Prodrug!E1491,Prodrug!E1491,Prodrug!E1491))))))</f>
        <v/>
      </c>
      <c r="AQ1494" s="240" t="str">
        <f>IFERROR((((Calculations!C1491*Calculations!G1491)/Calculations!E1491)*'Data Entry'!X1494),"")</f>
        <v/>
      </c>
      <c r="AR1494" s="141" t="str">
        <f>IFERROR(VLOOKUP(AB1494,Lists!$P$2:$Q$182,2,0),"")</f>
        <v/>
      </c>
      <c r="AS1494" s="143" t="str">
        <f>IF(AI1494="UI",VLOOKUP(AG1494,'Convert Internation Units'!$A$2:$D$33,4,FALSE),IF(AG1494="Penethamate hydroiodide",0.63,IF(AG1494="Benzylpenicillin Procaine /
 Benzathine Penicillin",0.61,IF(AG1494="Benzathine Penicillin",0.61,IF(AG1494="Procaine benzylpenicillin",0.61,IF(AG1494=Prodrug!F1491,Prodrug!F1491,Prodrug!F1491))))))</f>
        <v/>
      </c>
      <c r="AT1494" s="240" t="str">
        <f>IFERROR((((Calculations!K1491*Calculations!G1491)/Calculations!E1491)*'Data Entry'!X1494),"")</f>
        <v/>
      </c>
      <c r="AU1494" s="146" t="str">
        <f>IFERROR(VLOOKUP(AG1494,Lists!$P$2:$Q$182,2,0),"")</f>
        <v/>
      </c>
      <c r="AV1494" s="143" t="str">
        <f>IF(AL1494="UI",VLOOKUP(AJ1494,'Convert Internation Units'!$A$2:$D$33,4,FALSE),IF(AJ1494="Penethamate hydroiodide",0.63,IF(AJ1494="Benzylpenicillin Procaine /
 Benzathine Penicillin",0.61,IF(AJ1494="Benzathine Penicillin",0.61,IF(AJ1494="Procaine benzylpenicillin",0.61,IF(AJ1494=Prodrug!G1491,Prodrug!G1491,Prodrug!G1491))))))</f>
        <v/>
      </c>
      <c r="AW1494" s="240" t="str">
        <f>IFERROR((((Calculations!O1491*Calculations!G1491)/Calculations!E1491)*'Data Entry'!X1494),"")</f>
        <v/>
      </c>
      <c r="AX1494" s="146" t="str">
        <f>IFERROR(VLOOKUP(AJ1494,Lists!$P$2:$Q$182,2,0),"")</f>
        <v/>
      </c>
      <c r="AY1494" s="143" t="str">
        <f>IF(AO1494="UI",VLOOKUP(AM1494,'Convert Internation Units'!$A$2:$D$33,4,FALSE),IF(AM1494="Penethamate hydroiodide",0.63,IF(AM1494="Benzylpenicillin Procaine /
 Benzathine Penicillin",0.61,IF(AM1494="Benzathine Penicillin",0.61,IF(AM1494="Procaine benzylpenicillin",0.61,IF(AM1494=Prodrug!H1491,Prodrug!H1491,Prodrug!H1491))))))</f>
        <v/>
      </c>
      <c r="AZ1494" s="240" t="str">
        <f>IFERROR((((Calculations!S1491*Calculations!G1491)/Calculations!E1491)*'Data Entry'!X1494),"")</f>
        <v/>
      </c>
      <c r="BA1494" s="146" t="str">
        <f>IFERROR(VLOOKUP(AM1494,Lists!$P$2:$Q$182,2,0),"")</f>
        <v/>
      </c>
    </row>
    <row r="1495" spans="1:53" s="5" customFormat="1">
      <c r="A1495" s="116">
        <v>1489</v>
      </c>
      <c r="B1495" s="232"/>
      <c r="C1495" s="105"/>
      <c r="D1495" s="105"/>
      <c r="E1495" s="105"/>
      <c r="F1495" s="106"/>
      <c r="G1495" s="107"/>
      <c r="H1495" s="107"/>
      <c r="I1495" s="108"/>
      <c r="J1495" s="110"/>
      <c r="K1495" s="110"/>
      <c r="L1495" s="110"/>
      <c r="M1495" s="110"/>
      <c r="N1495" s="110"/>
      <c r="O1495" s="110"/>
      <c r="P1495" s="110"/>
      <c r="Q1495" s="110"/>
      <c r="R1495" s="110"/>
      <c r="S1495" s="110"/>
      <c r="T1495" s="110"/>
      <c r="U1495" s="110"/>
      <c r="V1495" s="110"/>
      <c r="W1495" s="109"/>
      <c r="X1495" s="111"/>
      <c r="Y1495" s="112"/>
      <c r="Z1495" s="112"/>
      <c r="AA1495" s="113"/>
      <c r="AB1495" s="114"/>
      <c r="AC1495" s="115"/>
      <c r="AD1495" s="113"/>
      <c r="AE1495" s="113"/>
      <c r="AF1495" s="112"/>
      <c r="AG1495" s="116"/>
      <c r="AH1495" s="115"/>
      <c r="AI1495" s="174"/>
      <c r="AJ1495" s="104"/>
      <c r="AK1495" s="115"/>
      <c r="AL1495" s="112"/>
      <c r="AM1495" s="116"/>
      <c r="AN1495" s="115"/>
      <c r="AO1495" s="248"/>
      <c r="AP1495" s="242" t="str">
        <f>IF(AD1495="UI",VLOOKUP(AB1495,'Convert Internation Units'!$A$2:$D$33,4,FALSE),IF(AB1495="Penethamate hydroiodide",0.63,IF(AB1495="Benzylpenicillin Procaine /
 Benzathine Penicillin",0.61,IF(AB1495="Benzathine Penicillin",0.61,IF(AB1495="Procaine benzylpenicillin",0.61,IF(AB1495=Prodrug!E1492,Prodrug!E1492,Prodrug!E1492))))))</f>
        <v/>
      </c>
      <c r="AQ1495" s="239" t="str">
        <f>IFERROR((((Calculations!C1492*Calculations!G1492)/Calculations!E1492)*'Data Entry'!X1495),"")</f>
        <v/>
      </c>
      <c r="AR1495" s="234" t="str">
        <f>IFERROR(VLOOKUP(AB1495,Lists!$P$2:$Q$182,2,0),"")</f>
        <v/>
      </c>
      <c r="AS1495" s="233" t="str">
        <f>IF(AI1495="UI",VLOOKUP(AG1495,'Convert Internation Units'!$A$2:$D$33,4,FALSE),IF(AG1495="Penethamate hydroiodide",0.63,IF(AG1495="Benzylpenicillin Procaine /
 Benzathine Penicillin",0.61,IF(AG1495="Benzathine Penicillin",0.61,IF(AG1495="Procaine benzylpenicillin",0.61,IF(AG1495=Prodrug!F1492,Prodrug!F1492,Prodrug!F1492))))))</f>
        <v/>
      </c>
      <c r="AT1495" s="239" t="str">
        <f>IFERROR((((Calculations!K1492*Calculations!G1492)/Calculations!E1492)*'Data Entry'!X1495),"")</f>
        <v/>
      </c>
      <c r="AU1495" s="235" t="str">
        <f>IFERROR(VLOOKUP(AG1495,Lists!$P$2:$Q$182,2,0),"")</f>
        <v/>
      </c>
      <c r="AV1495" s="233" t="str">
        <f>IF(AL1495="UI",VLOOKUP(AJ1495,'Convert Internation Units'!$A$2:$D$33,4,FALSE),IF(AJ1495="Penethamate hydroiodide",0.63,IF(AJ1495="Benzylpenicillin Procaine /
 Benzathine Penicillin",0.61,IF(AJ1495="Benzathine Penicillin",0.61,IF(AJ1495="Procaine benzylpenicillin",0.61,IF(AJ1495=Prodrug!G1492,Prodrug!G1492,Prodrug!G1492))))))</f>
        <v/>
      </c>
      <c r="AW1495" s="239" t="str">
        <f>IFERROR((((Calculations!O1492*Calculations!G1492)/Calculations!E1492)*'Data Entry'!X1495),"")</f>
        <v/>
      </c>
      <c r="AX1495" s="235" t="str">
        <f>IFERROR(VLOOKUP(AJ1495,Lists!$P$2:$Q$182,2,0),"")</f>
        <v/>
      </c>
      <c r="AY1495" s="233" t="str">
        <f>IF(AO1495="UI",VLOOKUP(AM1495,'Convert Internation Units'!$A$2:$D$33,4,FALSE),IF(AM1495="Penethamate hydroiodide",0.63,IF(AM1495="Benzylpenicillin Procaine /
 Benzathine Penicillin",0.61,IF(AM1495="Benzathine Penicillin",0.61,IF(AM1495="Procaine benzylpenicillin",0.61,IF(AM1495=Prodrug!H1492,Prodrug!H1492,Prodrug!H1492))))))</f>
        <v/>
      </c>
      <c r="AZ1495" s="239" t="str">
        <f>IFERROR((((Calculations!S1492*Calculations!G1492)/Calculations!E1492)*'Data Entry'!X1495),"")</f>
        <v/>
      </c>
      <c r="BA1495" s="235" t="str">
        <f>IFERROR(VLOOKUP(AM1495,Lists!$P$2:$Q$182,2,0),"")</f>
        <v/>
      </c>
    </row>
    <row r="1496" spans="1:53" s="5" customFormat="1">
      <c r="A1496" s="6">
        <v>1490</v>
      </c>
      <c r="B1496" s="231"/>
      <c r="C1496" s="7"/>
      <c r="D1496" s="7"/>
      <c r="E1496" s="7"/>
      <c r="F1496" s="67"/>
      <c r="G1496" s="79"/>
      <c r="H1496" s="79"/>
      <c r="I1496" s="75"/>
      <c r="J1496" s="76"/>
      <c r="K1496" s="76"/>
      <c r="L1496" s="76"/>
      <c r="M1496" s="76"/>
      <c r="N1496" s="76"/>
      <c r="O1496" s="76"/>
      <c r="P1496" s="76"/>
      <c r="Q1496" s="76"/>
      <c r="R1496" s="76"/>
      <c r="S1496" s="76"/>
      <c r="T1496" s="76"/>
      <c r="U1496" s="76"/>
      <c r="V1496" s="76"/>
      <c r="W1496" s="80"/>
      <c r="X1496" s="69"/>
      <c r="Y1496" s="25"/>
      <c r="Z1496" s="25"/>
      <c r="AA1496" s="8"/>
      <c r="AB1496" s="28"/>
      <c r="AC1496" s="23"/>
      <c r="AD1496" s="8"/>
      <c r="AE1496" s="8"/>
      <c r="AF1496" s="25"/>
      <c r="AG1496" s="6"/>
      <c r="AH1496" s="23"/>
      <c r="AI1496" s="173"/>
      <c r="AJ1496" s="26"/>
      <c r="AK1496" s="23"/>
      <c r="AL1496" s="25"/>
      <c r="AM1496" s="6"/>
      <c r="AN1496" s="23"/>
      <c r="AO1496" s="247"/>
      <c r="AP1496" s="243" t="str">
        <f>IF(AD1496="UI",VLOOKUP(AB1496,'Convert Internation Units'!$A$2:$D$33,4,FALSE),IF(AB1496="Penethamate hydroiodide",0.63,IF(AB1496="Benzylpenicillin Procaine /
 Benzathine Penicillin",0.61,IF(AB1496="Benzathine Penicillin",0.61,IF(AB1496="Procaine benzylpenicillin",0.61,IF(AB1496=Prodrug!E1493,Prodrug!E1493,Prodrug!E1493))))))</f>
        <v/>
      </c>
      <c r="AQ1496" s="240" t="str">
        <f>IFERROR((((Calculations!C1493*Calculations!G1493)/Calculations!E1493)*'Data Entry'!X1496),"")</f>
        <v/>
      </c>
      <c r="AR1496" s="141" t="str">
        <f>IFERROR(VLOOKUP(AB1496,Lists!$P$2:$Q$182,2,0),"")</f>
        <v/>
      </c>
      <c r="AS1496" s="143" t="str">
        <f>IF(AI1496="UI",VLOOKUP(AG1496,'Convert Internation Units'!$A$2:$D$33,4,FALSE),IF(AG1496="Penethamate hydroiodide",0.63,IF(AG1496="Benzylpenicillin Procaine /
 Benzathine Penicillin",0.61,IF(AG1496="Benzathine Penicillin",0.61,IF(AG1496="Procaine benzylpenicillin",0.61,IF(AG1496=Prodrug!F1493,Prodrug!F1493,Prodrug!F1493))))))</f>
        <v/>
      </c>
      <c r="AT1496" s="240" t="str">
        <f>IFERROR((((Calculations!K1493*Calculations!G1493)/Calculations!E1493)*'Data Entry'!X1496),"")</f>
        <v/>
      </c>
      <c r="AU1496" s="146" t="str">
        <f>IFERROR(VLOOKUP(AG1496,Lists!$P$2:$Q$182,2,0),"")</f>
        <v/>
      </c>
      <c r="AV1496" s="143" t="str">
        <f>IF(AL1496="UI",VLOOKUP(AJ1496,'Convert Internation Units'!$A$2:$D$33,4,FALSE),IF(AJ1496="Penethamate hydroiodide",0.63,IF(AJ1496="Benzylpenicillin Procaine /
 Benzathine Penicillin",0.61,IF(AJ1496="Benzathine Penicillin",0.61,IF(AJ1496="Procaine benzylpenicillin",0.61,IF(AJ1496=Prodrug!G1493,Prodrug!G1493,Prodrug!G1493))))))</f>
        <v/>
      </c>
      <c r="AW1496" s="240" t="str">
        <f>IFERROR((((Calculations!O1493*Calculations!G1493)/Calculations!E1493)*'Data Entry'!X1496),"")</f>
        <v/>
      </c>
      <c r="AX1496" s="146" t="str">
        <f>IFERROR(VLOOKUP(AJ1496,Lists!$P$2:$Q$182,2,0),"")</f>
        <v/>
      </c>
      <c r="AY1496" s="143" t="str">
        <f>IF(AO1496="UI",VLOOKUP(AM1496,'Convert Internation Units'!$A$2:$D$33,4,FALSE),IF(AM1496="Penethamate hydroiodide",0.63,IF(AM1496="Benzylpenicillin Procaine /
 Benzathine Penicillin",0.61,IF(AM1496="Benzathine Penicillin",0.61,IF(AM1496="Procaine benzylpenicillin",0.61,IF(AM1496=Prodrug!H1493,Prodrug!H1493,Prodrug!H1493))))))</f>
        <v/>
      </c>
      <c r="AZ1496" s="240" t="str">
        <f>IFERROR((((Calculations!S1493*Calculations!G1493)/Calculations!E1493)*'Data Entry'!X1496),"")</f>
        <v/>
      </c>
      <c r="BA1496" s="146" t="str">
        <f>IFERROR(VLOOKUP(AM1496,Lists!$P$2:$Q$182,2,0),"")</f>
        <v/>
      </c>
    </row>
    <row r="1497" spans="1:53" s="5" customFormat="1">
      <c r="A1497" s="116">
        <v>1491</v>
      </c>
      <c r="B1497" s="232"/>
      <c r="C1497" s="105"/>
      <c r="D1497" s="105"/>
      <c r="E1497" s="105"/>
      <c r="F1497" s="106"/>
      <c r="G1497" s="107"/>
      <c r="H1497" s="107"/>
      <c r="I1497" s="108"/>
      <c r="J1497" s="110"/>
      <c r="K1497" s="110"/>
      <c r="L1497" s="110"/>
      <c r="M1497" s="110"/>
      <c r="N1497" s="110"/>
      <c r="O1497" s="110"/>
      <c r="P1497" s="110"/>
      <c r="Q1497" s="110"/>
      <c r="R1497" s="110"/>
      <c r="S1497" s="110"/>
      <c r="T1497" s="110"/>
      <c r="U1497" s="110"/>
      <c r="V1497" s="110"/>
      <c r="W1497" s="109"/>
      <c r="X1497" s="111"/>
      <c r="Y1497" s="112"/>
      <c r="Z1497" s="112"/>
      <c r="AA1497" s="113"/>
      <c r="AB1497" s="114"/>
      <c r="AC1497" s="115"/>
      <c r="AD1497" s="113"/>
      <c r="AE1497" s="113"/>
      <c r="AF1497" s="112"/>
      <c r="AG1497" s="116"/>
      <c r="AH1497" s="115"/>
      <c r="AI1497" s="174"/>
      <c r="AJ1497" s="104"/>
      <c r="AK1497" s="115"/>
      <c r="AL1497" s="112"/>
      <c r="AM1497" s="116"/>
      <c r="AN1497" s="115"/>
      <c r="AO1497" s="248"/>
      <c r="AP1497" s="242" t="str">
        <f>IF(AD1497="UI",VLOOKUP(AB1497,'Convert Internation Units'!$A$2:$D$33,4,FALSE),IF(AB1497="Penethamate hydroiodide",0.63,IF(AB1497="Benzylpenicillin Procaine /
 Benzathine Penicillin",0.61,IF(AB1497="Benzathine Penicillin",0.61,IF(AB1497="Procaine benzylpenicillin",0.61,IF(AB1497=Prodrug!E1494,Prodrug!E1494,Prodrug!E1494))))))</f>
        <v/>
      </c>
      <c r="AQ1497" s="239" t="str">
        <f>IFERROR((((Calculations!C1494*Calculations!G1494)/Calculations!E1494)*'Data Entry'!X1497),"")</f>
        <v/>
      </c>
      <c r="AR1497" s="234" t="str">
        <f>IFERROR(VLOOKUP(AB1497,Lists!$P$2:$Q$182,2,0),"")</f>
        <v/>
      </c>
      <c r="AS1497" s="233" t="str">
        <f>IF(AI1497="UI",VLOOKUP(AG1497,'Convert Internation Units'!$A$2:$D$33,4,FALSE),IF(AG1497="Penethamate hydroiodide",0.63,IF(AG1497="Benzylpenicillin Procaine /
 Benzathine Penicillin",0.61,IF(AG1497="Benzathine Penicillin",0.61,IF(AG1497="Procaine benzylpenicillin",0.61,IF(AG1497=Prodrug!F1494,Prodrug!F1494,Prodrug!F1494))))))</f>
        <v/>
      </c>
      <c r="AT1497" s="239" t="str">
        <f>IFERROR((((Calculations!K1494*Calculations!G1494)/Calculations!E1494)*'Data Entry'!X1497),"")</f>
        <v/>
      </c>
      <c r="AU1497" s="235" t="str">
        <f>IFERROR(VLOOKUP(AG1497,Lists!$P$2:$Q$182,2,0),"")</f>
        <v/>
      </c>
      <c r="AV1497" s="233" t="str">
        <f>IF(AL1497="UI",VLOOKUP(AJ1497,'Convert Internation Units'!$A$2:$D$33,4,FALSE),IF(AJ1497="Penethamate hydroiodide",0.63,IF(AJ1497="Benzylpenicillin Procaine /
 Benzathine Penicillin",0.61,IF(AJ1497="Benzathine Penicillin",0.61,IF(AJ1497="Procaine benzylpenicillin",0.61,IF(AJ1497=Prodrug!G1494,Prodrug!G1494,Prodrug!G1494))))))</f>
        <v/>
      </c>
      <c r="AW1497" s="239" t="str">
        <f>IFERROR((((Calculations!O1494*Calculations!G1494)/Calculations!E1494)*'Data Entry'!X1497),"")</f>
        <v/>
      </c>
      <c r="AX1497" s="235" t="str">
        <f>IFERROR(VLOOKUP(AJ1497,Lists!$P$2:$Q$182,2,0),"")</f>
        <v/>
      </c>
      <c r="AY1497" s="233" t="str">
        <f>IF(AO1497="UI",VLOOKUP(AM1497,'Convert Internation Units'!$A$2:$D$33,4,FALSE),IF(AM1497="Penethamate hydroiodide",0.63,IF(AM1497="Benzylpenicillin Procaine /
 Benzathine Penicillin",0.61,IF(AM1497="Benzathine Penicillin",0.61,IF(AM1497="Procaine benzylpenicillin",0.61,IF(AM1497=Prodrug!H1494,Prodrug!H1494,Prodrug!H1494))))))</f>
        <v/>
      </c>
      <c r="AZ1497" s="239" t="str">
        <f>IFERROR((((Calculations!S1494*Calculations!G1494)/Calculations!E1494)*'Data Entry'!X1497),"")</f>
        <v/>
      </c>
      <c r="BA1497" s="235" t="str">
        <f>IFERROR(VLOOKUP(AM1497,Lists!$P$2:$Q$182,2,0),"")</f>
        <v/>
      </c>
    </row>
    <row r="1498" spans="1:53" s="5" customFormat="1">
      <c r="A1498" s="6">
        <v>1492</v>
      </c>
      <c r="B1498" s="231"/>
      <c r="C1498" s="7"/>
      <c r="D1498" s="7"/>
      <c r="E1498" s="7"/>
      <c r="F1498" s="67"/>
      <c r="G1498" s="79"/>
      <c r="H1498" s="79"/>
      <c r="I1498" s="75"/>
      <c r="J1498" s="76"/>
      <c r="K1498" s="76"/>
      <c r="L1498" s="76"/>
      <c r="M1498" s="76"/>
      <c r="N1498" s="76"/>
      <c r="O1498" s="76"/>
      <c r="P1498" s="76"/>
      <c r="Q1498" s="76"/>
      <c r="R1498" s="76"/>
      <c r="S1498" s="76"/>
      <c r="T1498" s="76"/>
      <c r="U1498" s="76"/>
      <c r="V1498" s="76"/>
      <c r="W1498" s="80"/>
      <c r="X1498" s="69"/>
      <c r="Y1498" s="25"/>
      <c r="Z1498" s="25"/>
      <c r="AA1498" s="8"/>
      <c r="AB1498" s="28"/>
      <c r="AC1498" s="23"/>
      <c r="AD1498" s="8"/>
      <c r="AE1498" s="8"/>
      <c r="AF1498" s="25"/>
      <c r="AG1498" s="6"/>
      <c r="AH1498" s="23"/>
      <c r="AI1498" s="173"/>
      <c r="AJ1498" s="26"/>
      <c r="AK1498" s="23"/>
      <c r="AL1498" s="25"/>
      <c r="AM1498" s="6"/>
      <c r="AN1498" s="23"/>
      <c r="AO1498" s="247"/>
      <c r="AP1498" s="243" t="str">
        <f>IF(AD1498="UI",VLOOKUP(AB1498,'Convert Internation Units'!$A$2:$D$33,4,FALSE),IF(AB1498="Penethamate hydroiodide",0.63,IF(AB1498="Benzylpenicillin Procaine /
 Benzathine Penicillin",0.61,IF(AB1498="Benzathine Penicillin",0.61,IF(AB1498="Procaine benzylpenicillin",0.61,IF(AB1498=Prodrug!E1495,Prodrug!E1495,Prodrug!E1495))))))</f>
        <v/>
      </c>
      <c r="AQ1498" s="240" t="str">
        <f>IFERROR((((Calculations!C1495*Calculations!G1495)/Calculations!E1495)*'Data Entry'!X1498),"")</f>
        <v/>
      </c>
      <c r="AR1498" s="141" t="str">
        <f>IFERROR(VLOOKUP(AB1498,Lists!$P$2:$Q$182,2,0),"")</f>
        <v/>
      </c>
      <c r="AS1498" s="143" t="str">
        <f>IF(AI1498="UI",VLOOKUP(AG1498,'Convert Internation Units'!$A$2:$D$33,4,FALSE),IF(AG1498="Penethamate hydroiodide",0.63,IF(AG1498="Benzylpenicillin Procaine /
 Benzathine Penicillin",0.61,IF(AG1498="Benzathine Penicillin",0.61,IF(AG1498="Procaine benzylpenicillin",0.61,IF(AG1498=Prodrug!F1495,Prodrug!F1495,Prodrug!F1495))))))</f>
        <v/>
      </c>
      <c r="AT1498" s="240" t="str">
        <f>IFERROR((((Calculations!K1495*Calculations!G1495)/Calculations!E1495)*'Data Entry'!X1498),"")</f>
        <v/>
      </c>
      <c r="AU1498" s="146" t="str">
        <f>IFERROR(VLOOKUP(AG1498,Lists!$P$2:$Q$182,2,0),"")</f>
        <v/>
      </c>
      <c r="AV1498" s="143" t="str">
        <f>IF(AL1498="UI",VLOOKUP(AJ1498,'Convert Internation Units'!$A$2:$D$33,4,FALSE),IF(AJ1498="Penethamate hydroiodide",0.63,IF(AJ1498="Benzylpenicillin Procaine /
 Benzathine Penicillin",0.61,IF(AJ1498="Benzathine Penicillin",0.61,IF(AJ1498="Procaine benzylpenicillin",0.61,IF(AJ1498=Prodrug!G1495,Prodrug!G1495,Prodrug!G1495))))))</f>
        <v/>
      </c>
      <c r="AW1498" s="240" t="str">
        <f>IFERROR((((Calculations!O1495*Calculations!G1495)/Calculations!E1495)*'Data Entry'!X1498),"")</f>
        <v/>
      </c>
      <c r="AX1498" s="146" t="str">
        <f>IFERROR(VLOOKUP(AJ1498,Lists!$P$2:$Q$182,2,0),"")</f>
        <v/>
      </c>
      <c r="AY1498" s="143" t="str">
        <f>IF(AO1498="UI",VLOOKUP(AM1498,'Convert Internation Units'!$A$2:$D$33,4,FALSE),IF(AM1498="Penethamate hydroiodide",0.63,IF(AM1498="Benzylpenicillin Procaine /
 Benzathine Penicillin",0.61,IF(AM1498="Benzathine Penicillin",0.61,IF(AM1498="Procaine benzylpenicillin",0.61,IF(AM1498=Prodrug!H1495,Prodrug!H1495,Prodrug!H1495))))))</f>
        <v/>
      </c>
      <c r="AZ1498" s="240" t="str">
        <f>IFERROR((((Calculations!S1495*Calculations!G1495)/Calculations!E1495)*'Data Entry'!X1498),"")</f>
        <v/>
      </c>
      <c r="BA1498" s="146" t="str">
        <f>IFERROR(VLOOKUP(AM1498,Lists!$P$2:$Q$182,2,0),"")</f>
        <v/>
      </c>
    </row>
    <row r="1499" spans="1:53" s="5" customFormat="1">
      <c r="A1499" s="116">
        <v>1493</v>
      </c>
      <c r="B1499" s="232"/>
      <c r="C1499" s="105"/>
      <c r="D1499" s="105"/>
      <c r="E1499" s="105"/>
      <c r="F1499" s="106"/>
      <c r="G1499" s="107"/>
      <c r="H1499" s="107"/>
      <c r="I1499" s="108"/>
      <c r="J1499" s="110"/>
      <c r="K1499" s="110"/>
      <c r="L1499" s="110"/>
      <c r="M1499" s="110"/>
      <c r="N1499" s="110"/>
      <c r="O1499" s="110"/>
      <c r="P1499" s="110"/>
      <c r="Q1499" s="110"/>
      <c r="R1499" s="110"/>
      <c r="S1499" s="110"/>
      <c r="T1499" s="110"/>
      <c r="U1499" s="110"/>
      <c r="V1499" s="110"/>
      <c r="W1499" s="109"/>
      <c r="X1499" s="111"/>
      <c r="Y1499" s="112"/>
      <c r="Z1499" s="112"/>
      <c r="AA1499" s="113"/>
      <c r="AB1499" s="114"/>
      <c r="AC1499" s="115"/>
      <c r="AD1499" s="113"/>
      <c r="AE1499" s="113"/>
      <c r="AF1499" s="112"/>
      <c r="AG1499" s="116"/>
      <c r="AH1499" s="115"/>
      <c r="AI1499" s="174"/>
      <c r="AJ1499" s="104"/>
      <c r="AK1499" s="115"/>
      <c r="AL1499" s="112"/>
      <c r="AM1499" s="116"/>
      <c r="AN1499" s="115"/>
      <c r="AO1499" s="248"/>
      <c r="AP1499" s="242" t="str">
        <f>IF(AD1499="UI",VLOOKUP(AB1499,'Convert Internation Units'!$A$2:$D$33,4,FALSE),IF(AB1499="Penethamate hydroiodide",0.63,IF(AB1499="Benzylpenicillin Procaine /
 Benzathine Penicillin",0.61,IF(AB1499="Benzathine Penicillin",0.61,IF(AB1499="Procaine benzylpenicillin",0.61,IF(AB1499=Prodrug!E1496,Prodrug!E1496,Prodrug!E1496))))))</f>
        <v/>
      </c>
      <c r="AQ1499" s="239" t="str">
        <f>IFERROR((((Calculations!C1496*Calculations!G1496)/Calculations!E1496)*'Data Entry'!X1499),"")</f>
        <v/>
      </c>
      <c r="AR1499" s="234" t="str">
        <f>IFERROR(VLOOKUP(AB1499,Lists!$P$2:$Q$182,2,0),"")</f>
        <v/>
      </c>
      <c r="AS1499" s="233" t="str">
        <f>IF(AI1499="UI",VLOOKUP(AG1499,'Convert Internation Units'!$A$2:$D$33,4,FALSE),IF(AG1499="Penethamate hydroiodide",0.63,IF(AG1499="Benzylpenicillin Procaine /
 Benzathine Penicillin",0.61,IF(AG1499="Benzathine Penicillin",0.61,IF(AG1499="Procaine benzylpenicillin",0.61,IF(AG1499=Prodrug!F1496,Prodrug!F1496,Prodrug!F1496))))))</f>
        <v/>
      </c>
      <c r="AT1499" s="239" t="str">
        <f>IFERROR((((Calculations!K1496*Calculations!G1496)/Calculations!E1496)*'Data Entry'!X1499),"")</f>
        <v/>
      </c>
      <c r="AU1499" s="235" t="str">
        <f>IFERROR(VLOOKUP(AG1499,Lists!$P$2:$Q$182,2,0),"")</f>
        <v/>
      </c>
      <c r="AV1499" s="233" t="str">
        <f>IF(AL1499="UI",VLOOKUP(AJ1499,'Convert Internation Units'!$A$2:$D$33,4,FALSE),IF(AJ1499="Penethamate hydroiodide",0.63,IF(AJ1499="Benzylpenicillin Procaine /
 Benzathine Penicillin",0.61,IF(AJ1499="Benzathine Penicillin",0.61,IF(AJ1499="Procaine benzylpenicillin",0.61,IF(AJ1499=Prodrug!G1496,Prodrug!G1496,Prodrug!G1496))))))</f>
        <v/>
      </c>
      <c r="AW1499" s="239" t="str">
        <f>IFERROR((((Calculations!O1496*Calculations!G1496)/Calculations!E1496)*'Data Entry'!X1499),"")</f>
        <v/>
      </c>
      <c r="AX1499" s="235" t="str">
        <f>IFERROR(VLOOKUP(AJ1499,Lists!$P$2:$Q$182,2,0),"")</f>
        <v/>
      </c>
      <c r="AY1499" s="233" t="str">
        <f>IF(AO1499="UI",VLOOKUP(AM1499,'Convert Internation Units'!$A$2:$D$33,4,FALSE),IF(AM1499="Penethamate hydroiodide",0.63,IF(AM1499="Benzylpenicillin Procaine /
 Benzathine Penicillin",0.61,IF(AM1499="Benzathine Penicillin",0.61,IF(AM1499="Procaine benzylpenicillin",0.61,IF(AM1499=Prodrug!H1496,Prodrug!H1496,Prodrug!H1496))))))</f>
        <v/>
      </c>
      <c r="AZ1499" s="239" t="str">
        <f>IFERROR((((Calculations!S1496*Calculations!G1496)/Calculations!E1496)*'Data Entry'!X1499),"")</f>
        <v/>
      </c>
      <c r="BA1499" s="235" t="str">
        <f>IFERROR(VLOOKUP(AM1499,Lists!$P$2:$Q$182,2,0),"")</f>
        <v/>
      </c>
    </row>
    <row r="1500" spans="1:53" s="5" customFormat="1">
      <c r="A1500" s="6">
        <v>1494</v>
      </c>
      <c r="B1500" s="231"/>
      <c r="C1500" s="7"/>
      <c r="D1500" s="7"/>
      <c r="E1500" s="7"/>
      <c r="F1500" s="67"/>
      <c r="G1500" s="79"/>
      <c r="H1500" s="79"/>
      <c r="I1500" s="75"/>
      <c r="J1500" s="76"/>
      <c r="K1500" s="76"/>
      <c r="L1500" s="76"/>
      <c r="M1500" s="76"/>
      <c r="N1500" s="76"/>
      <c r="O1500" s="76"/>
      <c r="P1500" s="76"/>
      <c r="Q1500" s="76"/>
      <c r="R1500" s="76"/>
      <c r="S1500" s="76"/>
      <c r="T1500" s="76"/>
      <c r="U1500" s="76"/>
      <c r="V1500" s="76"/>
      <c r="W1500" s="80"/>
      <c r="X1500" s="69"/>
      <c r="Y1500" s="25"/>
      <c r="Z1500" s="25"/>
      <c r="AA1500" s="8"/>
      <c r="AB1500" s="28"/>
      <c r="AC1500" s="23"/>
      <c r="AD1500" s="8"/>
      <c r="AE1500" s="8"/>
      <c r="AF1500" s="25"/>
      <c r="AG1500" s="6"/>
      <c r="AH1500" s="23"/>
      <c r="AI1500" s="173"/>
      <c r="AJ1500" s="26"/>
      <c r="AK1500" s="23"/>
      <c r="AL1500" s="25"/>
      <c r="AM1500" s="6"/>
      <c r="AN1500" s="23"/>
      <c r="AO1500" s="247"/>
      <c r="AP1500" s="243" t="str">
        <f>IF(AD1500="UI",VLOOKUP(AB1500,'Convert Internation Units'!$A$2:$D$33,4,FALSE),IF(AB1500="Penethamate hydroiodide",0.63,IF(AB1500="Benzylpenicillin Procaine /
 Benzathine Penicillin",0.61,IF(AB1500="Benzathine Penicillin",0.61,IF(AB1500="Procaine benzylpenicillin",0.61,IF(AB1500=Prodrug!E1497,Prodrug!E1497,Prodrug!E1497))))))</f>
        <v/>
      </c>
      <c r="AQ1500" s="240" t="str">
        <f>IFERROR((((Calculations!C1497*Calculations!G1497)/Calculations!E1497)*'Data Entry'!X1500),"")</f>
        <v/>
      </c>
      <c r="AR1500" s="141" t="str">
        <f>IFERROR(VLOOKUP(AB1500,Lists!$P$2:$Q$182,2,0),"")</f>
        <v/>
      </c>
      <c r="AS1500" s="143" t="str">
        <f>IF(AI1500="UI",VLOOKUP(AG1500,'Convert Internation Units'!$A$2:$D$33,4,FALSE),IF(AG1500="Penethamate hydroiodide",0.63,IF(AG1500="Benzylpenicillin Procaine /
 Benzathine Penicillin",0.61,IF(AG1500="Benzathine Penicillin",0.61,IF(AG1500="Procaine benzylpenicillin",0.61,IF(AG1500=Prodrug!F1497,Prodrug!F1497,Prodrug!F1497))))))</f>
        <v/>
      </c>
      <c r="AT1500" s="240" t="str">
        <f>IFERROR((((Calculations!K1497*Calculations!G1497)/Calculations!E1497)*'Data Entry'!X1500),"")</f>
        <v/>
      </c>
      <c r="AU1500" s="146" t="str">
        <f>IFERROR(VLOOKUP(AG1500,Lists!$P$2:$Q$182,2,0),"")</f>
        <v/>
      </c>
      <c r="AV1500" s="143" t="str">
        <f>IF(AL1500="UI",VLOOKUP(AJ1500,'Convert Internation Units'!$A$2:$D$33,4,FALSE),IF(AJ1500="Penethamate hydroiodide",0.63,IF(AJ1500="Benzylpenicillin Procaine /
 Benzathine Penicillin",0.61,IF(AJ1500="Benzathine Penicillin",0.61,IF(AJ1500="Procaine benzylpenicillin",0.61,IF(AJ1500=Prodrug!G1497,Prodrug!G1497,Prodrug!G1497))))))</f>
        <v/>
      </c>
      <c r="AW1500" s="240" t="str">
        <f>IFERROR((((Calculations!O1497*Calculations!G1497)/Calculations!E1497)*'Data Entry'!X1500),"")</f>
        <v/>
      </c>
      <c r="AX1500" s="146" t="str">
        <f>IFERROR(VLOOKUP(AJ1500,Lists!$P$2:$Q$182,2,0),"")</f>
        <v/>
      </c>
      <c r="AY1500" s="143" t="str">
        <f>IF(AO1500="UI",VLOOKUP(AM1500,'Convert Internation Units'!$A$2:$D$33,4,FALSE),IF(AM1500="Penethamate hydroiodide",0.63,IF(AM1500="Benzylpenicillin Procaine /
 Benzathine Penicillin",0.61,IF(AM1500="Benzathine Penicillin",0.61,IF(AM1500="Procaine benzylpenicillin",0.61,IF(AM1500=Prodrug!H1497,Prodrug!H1497,Prodrug!H1497))))))</f>
        <v/>
      </c>
      <c r="AZ1500" s="240" t="str">
        <f>IFERROR((((Calculations!S1497*Calculations!G1497)/Calculations!E1497)*'Data Entry'!X1500),"")</f>
        <v/>
      </c>
      <c r="BA1500" s="146" t="str">
        <f>IFERROR(VLOOKUP(AM1500,Lists!$P$2:$Q$182,2,0),"")</f>
        <v/>
      </c>
    </row>
    <row r="1501" spans="1:53" s="5" customFormat="1">
      <c r="A1501" s="116">
        <v>1495</v>
      </c>
      <c r="B1501" s="232"/>
      <c r="C1501" s="105"/>
      <c r="D1501" s="105"/>
      <c r="E1501" s="105"/>
      <c r="F1501" s="106"/>
      <c r="G1501" s="107"/>
      <c r="H1501" s="107"/>
      <c r="I1501" s="108"/>
      <c r="J1501" s="110"/>
      <c r="K1501" s="110"/>
      <c r="L1501" s="110"/>
      <c r="M1501" s="110"/>
      <c r="N1501" s="110"/>
      <c r="O1501" s="110"/>
      <c r="P1501" s="110"/>
      <c r="Q1501" s="110"/>
      <c r="R1501" s="110"/>
      <c r="S1501" s="110"/>
      <c r="T1501" s="110"/>
      <c r="U1501" s="110"/>
      <c r="V1501" s="110"/>
      <c r="W1501" s="109"/>
      <c r="X1501" s="111"/>
      <c r="Y1501" s="112"/>
      <c r="Z1501" s="112"/>
      <c r="AA1501" s="113"/>
      <c r="AB1501" s="114"/>
      <c r="AC1501" s="115"/>
      <c r="AD1501" s="113"/>
      <c r="AE1501" s="113"/>
      <c r="AF1501" s="112"/>
      <c r="AG1501" s="116"/>
      <c r="AH1501" s="115"/>
      <c r="AI1501" s="174"/>
      <c r="AJ1501" s="104"/>
      <c r="AK1501" s="115"/>
      <c r="AL1501" s="112"/>
      <c r="AM1501" s="116"/>
      <c r="AN1501" s="115"/>
      <c r="AO1501" s="248"/>
      <c r="AP1501" s="242" t="str">
        <f>IF(AD1501="UI",VLOOKUP(AB1501,'Convert Internation Units'!$A$2:$D$33,4,FALSE),IF(AB1501="Penethamate hydroiodide",0.63,IF(AB1501="Benzylpenicillin Procaine /
 Benzathine Penicillin",0.61,IF(AB1501="Benzathine Penicillin",0.61,IF(AB1501="Procaine benzylpenicillin",0.61,IF(AB1501=Prodrug!E1498,Prodrug!E1498,Prodrug!E1498))))))</f>
        <v/>
      </c>
      <c r="AQ1501" s="239" t="str">
        <f>IFERROR((((Calculations!C1498*Calculations!G1498)/Calculations!E1498)*'Data Entry'!X1501),"")</f>
        <v/>
      </c>
      <c r="AR1501" s="234" t="str">
        <f>IFERROR(VLOOKUP(AB1501,Lists!$P$2:$Q$182,2,0),"")</f>
        <v/>
      </c>
      <c r="AS1501" s="233" t="str">
        <f>IF(AI1501="UI",VLOOKUP(AG1501,'Convert Internation Units'!$A$2:$D$33,4,FALSE),IF(AG1501="Penethamate hydroiodide",0.63,IF(AG1501="Benzylpenicillin Procaine /
 Benzathine Penicillin",0.61,IF(AG1501="Benzathine Penicillin",0.61,IF(AG1501="Procaine benzylpenicillin",0.61,IF(AG1501=Prodrug!F1498,Prodrug!F1498,Prodrug!F1498))))))</f>
        <v/>
      </c>
      <c r="AT1501" s="239" t="str">
        <f>IFERROR((((Calculations!K1498*Calculations!G1498)/Calculations!E1498)*'Data Entry'!X1501),"")</f>
        <v/>
      </c>
      <c r="AU1501" s="235" t="str">
        <f>IFERROR(VLOOKUP(AG1501,Lists!$P$2:$Q$182,2,0),"")</f>
        <v/>
      </c>
      <c r="AV1501" s="233" t="str">
        <f>IF(AL1501="UI",VLOOKUP(AJ1501,'Convert Internation Units'!$A$2:$D$33,4,FALSE),IF(AJ1501="Penethamate hydroiodide",0.63,IF(AJ1501="Benzylpenicillin Procaine /
 Benzathine Penicillin",0.61,IF(AJ1501="Benzathine Penicillin",0.61,IF(AJ1501="Procaine benzylpenicillin",0.61,IF(AJ1501=Prodrug!G1498,Prodrug!G1498,Prodrug!G1498))))))</f>
        <v/>
      </c>
      <c r="AW1501" s="239" t="str">
        <f>IFERROR((((Calculations!O1498*Calculations!G1498)/Calculations!E1498)*'Data Entry'!X1501),"")</f>
        <v/>
      </c>
      <c r="AX1501" s="235" t="str">
        <f>IFERROR(VLOOKUP(AJ1501,Lists!$P$2:$Q$182,2,0),"")</f>
        <v/>
      </c>
      <c r="AY1501" s="233" t="str">
        <f>IF(AO1501="UI",VLOOKUP(AM1501,'Convert Internation Units'!$A$2:$D$33,4,FALSE),IF(AM1501="Penethamate hydroiodide",0.63,IF(AM1501="Benzylpenicillin Procaine /
 Benzathine Penicillin",0.61,IF(AM1501="Benzathine Penicillin",0.61,IF(AM1501="Procaine benzylpenicillin",0.61,IF(AM1501=Prodrug!H1498,Prodrug!H1498,Prodrug!H1498))))))</f>
        <v/>
      </c>
      <c r="AZ1501" s="239" t="str">
        <f>IFERROR((((Calculations!S1498*Calculations!G1498)/Calculations!E1498)*'Data Entry'!X1501),"")</f>
        <v/>
      </c>
      <c r="BA1501" s="235" t="str">
        <f>IFERROR(VLOOKUP(AM1501,Lists!$P$2:$Q$182,2,0),"")</f>
        <v/>
      </c>
    </row>
    <row r="1502" spans="1:53" s="5" customFormat="1">
      <c r="A1502" s="6">
        <v>1496</v>
      </c>
      <c r="B1502" s="231"/>
      <c r="C1502" s="7"/>
      <c r="D1502" s="7"/>
      <c r="E1502" s="7"/>
      <c r="F1502" s="67"/>
      <c r="G1502" s="79"/>
      <c r="H1502" s="79"/>
      <c r="I1502" s="75"/>
      <c r="J1502" s="76"/>
      <c r="K1502" s="76"/>
      <c r="L1502" s="76"/>
      <c r="M1502" s="76"/>
      <c r="N1502" s="76"/>
      <c r="O1502" s="76"/>
      <c r="P1502" s="76"/>
      <c r="Q1502" s="76"/>
      <c r="R1502" s="76"/>
      <c r="S1502" s="76"/>
      <c r="T1502" s="76"/>
      <c r="U1502" s="76"/>
      <c r="V1502" s="76"/>
      <c r="W1502" s="80"/>
      <c r="X1502" s="69"/>
      <c r="Y1502" s="25"/>
      <c r="Z1502" s="25"/>
      <c r="AA1502" s="8"/>
      <c r="AB1502" s="28"/>
      <c r="AC1502" s="23"/>
      <c r="AD1502" s="8"/>
      <c r="AE1502" s="8"/>
      <c r="AF1502" s="25"/>
      <c r="AG1502" s="6"/>
      <c r="AH1502" s="23"/>
      <c r="AI1502" s="173"/>
      <c r="AJ1502" s="26"/>
      <c r="AK1502" s="23"/>
      <c r="AL1502" s="25"/>
      <c r="AM1502" s="6"/>
      <c r="AN1502" s="23"/>
      <c r="AO1502" s="247"/>
      <c r="AP1502" s="243" t="str">
        <f>IF(AD1502="UI",VLOOKUP(AB1502,'Convert Internation Units'!$A$2:$D$33,4,FALSE),IF(AB1502="Penethamate hydroiodide",0.63,IF(AB1502="Benzylpenicillin Procaine /
 Benzathine Penicillin",0.61,IF(AB1502="Benzathine Penicillin",0.61,IF(AB1502="Procaine benzylpenicillin",0.61,IF(AB1502=Prodrug!E1499,Prodrug!E1499,Prodrug!E1499))))))</f>
        <v/>
      </c>
      <c r="AQ1502" s="240" t="str">
        <f>IFERROR((((Calculations!C1499*Calculations!G1499)/Calculations!E1499)*'Data Entry'!X1502),"")</f>
        <v/>
      </c>
      <c r="AR1502" s="141" t="str">
        <f>IFERROR(VLOOKUP(AB1502,Lists!$P$2:$Q$182,2,0),"")</f>
        <v/>
      </c>
      <c r="AS1502" s="143" t="str">
        <f>IF(AI1502="UI",VLOOKUP(AG1502,'Convert Internation Units'!$A$2:$D$33,4,FALSE),IF(AG1502="Penethamate hydroiodide",0.63,IF(AG1502="Benzylpenicillin Procaine /
 Benzathine Penicillin",0.61,IF(AG1502="Benzathine Penicillin",0.61,IF(AG1502="Procaine benzylpenicillin",0.61,IF(AG1502=Prodrug!F1499,Prodrug!F1499,Prodrug!F1499))))))</f>
        <v/>
      </c>
      <c r="AT1502" s="240" t="str">
        <f>IFERROR((((Calculations!K1499*Calculations!G1499)/Calculations!E1499)*'Data Entry'!X1502),"")</f>
        <v/>
      </c>
      <c r="AU1502" s="146" t="str">
        <f>IFERROR(VLOOKUP(AG1502,Lists!$P$2:$Q$182,2,0),"")</f>
        <v/>
      </c>
      <c r="AV1502" s="143" t="str">
        <f>IF(AL1502="UI",VLOOKUP(AJ1502,'Convert Internation Units'!$A$2:$D$33,4,FALSE),IF(AJ1502="Penethamate hydroiodide",0.63,IF(AJ1502="Benzylpenicillin Procaine /
 Benzathine Penicillin",0.61,IF(AJ1502="Benzathine Penicillin",0.61,IF(AJ1502="Procaine benzylpenicillin",0.61,IF(AJ1502=Prodrug!G1499,Prodrug!G1499,Prodrug!G1499))))))</f>
        <v/>
      </c>
      <c r="AW1502" s="240" t="str">
        <f>IFERROR((((Calculations!O1499*Calculations!G1499)/Calculations!E1499)*'Data Entry'!X1502),"")</f>
        <v/>
      </c>
      <c r="AX1502" s="146" t="str">
        <f>IFERROR(VLOOKUP(AJ1502,Lists!$P$2:$Q$182,2,0),"")</f>
        <v/>
      </c>
      <c r="AY1502" s="143" t="str">
        <f>IF(AO1502="UI",VLOOKUP(AM1502,'Convert Internation Units'!$A$2:$D$33,4,FALSE),IF(AM1502="Penethamate hydroiodide",0.63,IF(AM1502="Benzylpenicillin Procaine /
 Benzathine Penicillin",0.61,IF(AM1502="Benzathine Penicillin",0.61,IF(AM1502="Procaine benzylpenicillin",0.61,IF(AM1502=Prodrug!H1499,Prodrug!H1499,Prodrug!H1499))))))</f>
        <v/>
      </c>
      <c r="AZ1502" s="240" t="str">
        <f>IFERROR((((Calculations!S1499*Calculations!G1499)/Calculations!E1499)*'Data Entry'!X1502),"")</f>
        <v/>
      </c>
      <c r="BA1502" s="146" t="str">
        <f>IFERROR(VLOOKUP(AM1502,Lists!$P$2:$Q$182,2,0),"")</f>
        <v/>
      </c>
    </row>
    <row r="1503" spans="1:53" s="5" customFormat="1">
      <c r="A1503" s="116">
        <v>1497</v>
      </c>
      <c r="B1503" s="232"/>
      <c r="C1503" s="105"/>
      <c r="D1503" s="105"/>
      <c r="E1503" s="105"/>
      <c r="F1503" s="106"/>
      <c r="G1503" s="107"/>
      <c r="H1503" s="107"/>
      <c r="I1503" s="108"/>
      <c r="J1503" s="110"/>
      <c r="K1503" s="110"/>
      <c r="L1503" s="110"/>
      <c r="M1503" s="110"/>
      <c r="N1503" s="110"/>
      <c r="O1503" s="110"/>
      <c r="P1503" s="110"/>
      <c r="Q1503" s="110"/>
      <c r="R1503" s="110"/>
      <c r="S1503" s="110"/>
      <c r="T1503" s="110"/>
      <c r="U1503" s="110"/>
      <c r="V1503" s="110"/>
      <c r="W1503" s="109"/>
      <c r="X1503" s="111"/>
      <c r="Y1503" s="112"/>
      <c r="Z1503" s="112"/>
      <c r="AA1503" s="113"/>
      <c r="AB1503" s="114"/>
      <c r="AC1503" s="115"/>
      <c r="AD1503" s="113"/>
      <c r="AE1503" s="113"/>
      <c r="AF1503" s="112"/>
      <c r="AG1503" s="116"/>
      <c r="AH1503" s="115"/>
      <c r="AI1503" s="174"/>
      <c r="AJ1503" s="104"/>
      <c r="AK1503" s="115"/>
      <c r="AL1503" s="112"/>
      <c r="AM1503" s="116"/>
      <c r="AN1503" s="115"/>
      <c r="AO1503" s="248"/>
      <c r="AP1503" s="242" t="str">
        <f>IF(AD1503="UI",VLOOKUP(AB1503,'Convert Internation Units'!$A$2:$D$33,4,FALSE),IF(AB1503="Penethamate hydroiodide",0.63,IF(AB1503="Benzylpenicillin Procaine /
 Benzathine Penicillin",0.61,IF(AB1503="Benzathine Penicillin",0.61,IF(AB1503="Procaine benzylpenicillin",0.61,IF(AB1503=Prodrug!E1500,Prodrug!E1500,Prodrug!E1500))))))</f>
        <v/>
      </c>
      <c r="AQ1503" s="239" t="str">
        <f>IFERROR((((Calculations!C1500*Calculations!G1500)/Calculations!E1500)*'Data Entry'!X1503),"")</f>
        <v/>
      </c>
      <c r="AR1503" s="234" t="str">
        <f>IFERROR(VLOOKUP(AB1503,Lists!$P$2:$Q$182,2,0),"")</f>
        <v/>
      </c>
      <c r="AS1503" s="233" t="str">
        <f>IF(AI1503="UI",VLOOKUP(AG1503,'Convert Internation Units'!$A$2:$D$33,4,FALSE),IF(AG1503="Penethamate hydroiodide",0.63,IF(AG1503="Benzylpenicillin Procaine /
 Benzathine Penicillin",0.61,IF(AG1503="Benzathine Penicillin",0.61,IF(AG1503="Procaine benzylpenicillin",0.61,IF(AG1503=Prodrug!F1500,Prodrug!F1500,Prodrug!F1500))))))</f>
        <v/>
      </c>
      <c r="AT1503" s="239" t="str">
        <f>IFERROR((((Calculations!K1500*Calculations!G1500)/Calculations!E1500)*'Data Entry'!X1503),"")</f>
        <v/>
      </c>
      <c r="AU1503" s="235" t="str">
        <f>IFERROR(VLOOKUP(AG1503,Lists!$P$2:$Q$182,2,0),"")</f>
        <v/>
      </c>
      <c r="AV1503" s="233" t="str">
        <f>IF(AL1503="UI",VLOOKUP(AJ1503,'Convert Internation Units'!$A$2:$D$33,4,FALSE),IF(AJ1503="Penethamate hydroiodide",0.63,IF(AJ1503="Benzylpenicillin Procaine /
 Benzathine Penicillin",0.61,IF(AJ1503="Benzathine Penicillin",0.61,IF(AJ1503="Procaine benzylpenicillin",0.61,IF(AJ1503=Prodrug!G1500,Prodrug!G1500,Prodrug!G1500))))))</f>
        <v/>
      </c>
      <c r="AW1503" s="239" t="str">
        <f>IFERROR((((Calculations!O1500*Calculations!G1500)/Calculations!E1500)*'Data Entry'!X1503),"")</f>
        <v/>
      </c>
      <c r="AX1503" s="235" t="str">
        <f>IFERROR(VLOOKUP(AJ1503,Lists!$P$2:$Q$182,2,0),"")</f>
        <v/>
      </c>
      <c r="AY1503" s="233" t="str">
        <f>IF(AO1503="UI",VLOOKUP(AM1503,'Convert Internation Units'!$A$2:$D$33,4,FALSE),IF(AM1503="Penethamate hydroiodide",0.63,IF(AM1503="Benzylpenicillin Procaine /
 Benzathine Penicillin",0.61,IF(AM1503="Benzathine Penicillin",0.61,IF(AM1503="Procaine benzylpenicillin",0.61,IF(AM1503=Prodrug!H1500,Prodrug!H1500,Prodrug!H1500))))))</f>
        <v/>
      </c>
      <c r="AZ1503" s="239" t="str">
        <f>IFERROR((((Calculations!S1500*Calculations!G1500)/Calculations!E1500)*'Data Entry'!X1503),"")</f>
        <v/>
      </c>
      <c r="BA1503" s="235" t="str">
        <f>IFERROR(VLOOKUP(AM1503,Lists!$P$2:$Q$182,2,0),"")</f>
        <v/>
      </c>
    </row>
    <row r="1504" spans="1:53" s="5" customFormat="1">
      <c r="A1504" s="6">
        <v>1498</v>
      </c>
      <c r="B1504" s="231"/>
      <c r="C1504" s="7"/>
      <c r="D1504" s="7"/>
      <c r="E1504" s="7"/>
      <c r="F1504" s="67"/>
      <c r="G1504" s="79"/>
      <c r="H1504" s="79"/>
      <c r="I1504" s="75"/>
      <c r="J1504" s="76"/>
      <c r="K1504" s="76"/>
      <c r="L1504" s="76"/>
      <c r="M1504" s="76"/>
      <c r="N1504" s="76"/>
      <c r="O1504" s="76"/>
      <c r="P1504" s="76"/>
      <c r="Q1504" s="76"/>
      <c r="R1504" s="76"/>
      <c r="S1504" s="76"/>
      <c r="T1504" s="76"/>
      <c r="U1504" s="76"/>
      <c r="V1504" s="76"/>
      <c r="W1504" s="80"/>
      <c r="X1504" s="69"/>
      <c r="Y1504" s="25"/>
      <c r="Z1504" s="25"/>
      <c r="AA1504" s="8"/>
      <c r="AB1504" s="28"/>
      <c r="AC1504" s="23"/>
      <c r="AD1504" s="8"/>
      <c r="AE1504" s="8"/>
      <c r="AF1504" s="25"/>
      <c r="AG1504" s="6"/>
      <c r="AH1504" s="23"/>
      <c r="AI1504" s="173"/>
      <c r="AJ1504" s="26"/>
      <c r="AK1504" s="23"/>
      <c r="AL1504" s="25"/>
      <c r="AM1504" s="6"/>
      <c r="AN1504" s="23"/>
      <c r="AO1504" s="247"/>
      <c r="AP1504" s="243" t="str">
        <f>IF(AD1504="UI",VLOOKUP(AB1504,'Convert Internation Units'!$A$2:$D$33,4,FALSE),IF(AB1504="Penethamate hydroiodide",0.63,IF(AB1504="Benzylpenicillin Procaine /
 Benzathine Penicillin",0.61,IF(AB1504="Benzathine Penicillin",0.61,IF(AB1504="Procaine benzylpenicillin",0.61,IF(AB1504=Prodrug!E1501,Prodrug!E1501,Prodrug!E1501))))))</f>
        <v/>
      </c>
      <c r="AQ1504" s="240" t="str">
        <f>IFERROR((((Calculations!C1501*Calculations!G1501)/Calculations!E1501)*'Data Entry'!X1504),"")</f>
        <v/>
      </c>
      <c r="AR1504" s="141" t="str">
        <f>IFERROR(VLOOKUP(AB1504,Lists!$P$2:$Q$182,2,0),"")</f>
        <v/>
      </c>
      <c r="AS1504" s="143" t="str">
        <f>IF(AI1504="UI",VLOOKUP(AG1504,'Convert Internation Units'!$A$2:$D$33,4,FALSE),IF(AG1504="Penethamate hydroiodide",0.63,IF(AG1504="Benzylpenicillin Procaine /
 Benzathine Penicillin",0.61,IF(AG1504="Benzathine Penicillin",0.61,IF(AG1504="Procaine benzylpenicillin",0.61,IF(AG1504=Prodrug!F1501,Prodrug!F1501,Prodrug!F1501))))))</f>
        <v/>
      </c>
      <c r="AT1504" s="240" t="str">
        <f>IFERROR((((Calculations!K1501*Calculations!G1501)/Calculations!E1501)*'Data Entry'!X1504),"")</f>
        <v/>
      </c>
      <c r="AU1504" s="146" t="str">
        <f>IFERROR(VLOOKUP(AG1504,Lists!$P$2:$Q$182,2,0),"")</f>
        <v/>
      </c>
      <c r="AV1504" s="143" t="str">
        <f>IF(AL1504="UI",VLOOKUP(AJ1504,'Convert Internation Units'!$A$2:$D$33,4,FALSE),IF(AJ1504="Penethamate hydroiodide",0.63,IF(AJ1504="Benzylpenicillin Procaine /
 Benzathine Penicillin",0.61,IF(AJ1504="Benzathine Penicillin",0.61,IF(AJ1504="Procaine benzylpenicillin",0.61,IF(AJ1504=Prodrug!G1501,Prodrug!G1501,Prodrug!G1501))))))</f>
        <v/>
      </c>
      <c r="AW1504" s="240" t="str">
        <f>IFERROR((((Calculations!O1501*Calculations!G1501)/Calculations!E1501)*'Data Entry'!X1504),"")</f>
        <v/>
      </c>
      <c r="AX1504" s="146" t="str">
        <f>IFERROR(VLOOKUP(AJ1504,Lists!$P$2:$Q$182,2,0),"")</f>
        <v/>
      </c>
      <c r="AY1504" s="143" t="str">
        <f>IF(AO1504="UI",VLOOKUP(AM1504,'Convert Internation Units'!$A$2:$D$33,4,FALSE),IF(AM1504="Penethamate hydroiodide",0.63,IF(AM1504="Benzylpenicillin Procaine /
 Benzathine Penicillin",0.61,IF(AM1504="Benzathine Penicillin",0.61,IF(AM1504="Procaine benzylpenicillin",0.61,IF(AM1504=Prodrug!H1501,Prodrug!H1501,Prodrug!H1501))))))</f>
        <v/>
      </c>
      <c r="AZ1504" s="240" t="str">
        <f>IFERROR((((Calculations!S1501*Calculations!G1501)/Calculations!E1501)*'Data Entry'!X1504),"")</f>
        <v/>
      </c>
      <c r="BA1504" s="146" t="str">
        <f>IFERROR(VLOOKUP(AM1504,Lists!$P$2:$Q$182,2,0),"")</f>
        <v/>
      </c>
    </row>
    <row r="1505" spans="1:53" s="5" customFormat="1">
      <c r="A1505" s="116">
        <v>1499</v>
      </c>
      <c r="B1505" s="232"/>
      <c r="C1505" s="105"/>
      <c r="D1505" s="105"/>
      <c r="E1505" s="105"/>
      <c r="F1505" s="106"/>
      <c r="G1505" s="107"/>
      <c r="H1505" s="107"/>
      <c r="I1505" s="108"/>
      <c r="J1505" s="110"/>
      <c r="K1505" s="110"/>
      <c r="L1505" s="110"/>
      <c r="M1505" s="110"/>
      <c r="N1505" s="110"/>
      <c r="O1505" s="110"/>
      <c r="P1505" s="110"/>
      <c r="Q1505" s="110"/>
      <c r="R1505" s="110"/>
      <c r="S1505" s="110"/>
      <c r="T1505" s="110"/>
      <c r="U1505" s="110"/>
      <c r="V1505" s="110"/>
      <c r="W1505" s="109"/>
      <c r="X1505" s="111"/>
      <c r="Y1505" s="112"/>
      <c r="Z1505" s="112"/>
      <c r="AA1505" s="113"/>
      <c r="AB1505" s="114"/>
      <c r="AC1505" s="115"/>
      <c r="AD1505" s="113"/>
      <c r="AE1505" s="113"/>
      <c r="AF1505" s="112"/>
      <c r="AG1505" s="116"/>
      <c r="AH1505" s="115"/>
      <c r="AI1505" s="174"/>
      <c r="AJ1505" s="104"/>
      <c r="AK1505" s="115"/>
      <c r="AL1505" s="112"/>
      <c r="AM1505" s="116"/>
      <c r="AN1505" s="115"/>
      <c r="AO1505" s="248"/>
      <c r="AP1505" s="242" t="str">
        <f>IF(AD1505="UI",VLOOKUP(AB1505,'Convert Internation Units'!$A$2:$D$33,4,FALSE),IF(AB1505="Penethamate hydroiodide",0.63,IF(AB1505="Benzylpenicillin Procaine /
 Benzathine Penicillin",0.61,IF(AB1505="Benzathine Penicillin",0.61,IF(AB1505="Procaine benzylpenicillin",0.61,IF(AB1505=Prodrug!E1502,Prodrug!E1502,Prodrug!E1502))))))</f>
        <v/>
      </c>
      <c r="AQ1505" s="239" t="str">
        <f>IFERROR((((Calculations!C1502*Calculations!G1502)/Calculations!E1502)*'Data Entry'!X1505),"")</f>
        <v/>
      </c>
      <c r="AR1505" s="234" t="str">
        <f>IFERROR(VLOOKUP(AB1505,Lists!$P$2:$Q$182,2,0),"")</f>
        <v/>
      </c>
      <c r="AS1505" s="233" t="str">
        <f>IF(AI1505="UI",VLOOKUP(AG1505,'Convert Internation Units'!$A$2:$D$33,4,FALSE),IF(AG1505="Penethamate hydroiodide",0.63,IF(AG1505="Benzylpenicillin Procaine /
 Benzathine Penicillin",0.61,IF(AG1505="Benzathine Penicillin",0.61,IF(AG1505="Procaine benzylpenicillin",0.61,IF(AG1505=Prodrug!F1502,Prodrug!F1502,Prodrug!F1502))))))</f>
        <v/>
      </c>
      <c r="AT1505" s="239" t="str">
        <f>IFERROR((((Calculations!K1502*Calculations!G1502)/Calculations!E1502)*'Data Entry'!X1505),"")</f>
        <v/>
      </c>
      <c r="AU1505" s="235" t="str">
        <f>IFERROR(VLOOKUP(AG1505,Lists!$P$2:$Q$182,2,0),"")</f>
        <v/>
      </c>
      <c r="AV1505" s="233" t="str">
        <f>IF(AL1505="UI",VLOOKUP(AJ1505,'Convert Internation Units'!$A$2:$D$33,4,FALSE),IF(AJ1505="Penethamate hydroiodide",0.63,IF(AJ1505="Benzylpenicillin Procaine /
 Benzathine Penicillin",0.61,IF(AJ1505="Benzathine Penicillin",0.61,IF(AJ1505="Procaine benzylpenicillin",0.61,IF(AJ1505=Prodrug!G1502,Prodrug!G1502,Prodrug!G1502))))))</f>
        <v/>
      </c>
      <c r="AW1505" s="239" t="str">
        <f>IFERROR((((Calculations!O1502*Calculations!G1502)/Calculations!E1502)*'Data Entry'!X1505),"")</f>
        <v/>
      </c>
      <c r="AX1505" s="235" t="str">
        <f>IFERROR(VLOOKUP(AJ1505,Lists!$P$2:$Q$182,2,0),"")</f>
        <v/>
      </c>
      <c r="AY1505" s="233" t="str">
        <f>IF(AO1505="UI",VLOOKUP(AM1505,'Convert Internation Units'!$A$2:$D$33,4,FALSE),IF(AM1505="Penethamate hydroiodide",0.63,IF(AM1505="Benzylpenicillin Procaine /
 Benzathine Penicillin",0.61,IF(AM1505="Benzathine Penicillin",0.61,IF(AM1505="Procaine benzylpenicillin",0.61,IF(AM1505=Prodrug!H1502,Prodrug!H1502,Prodrug!H1502))))))</f>
        <v/>
      </c>
      <c r="AZ1505" s="239" t="str">
        <f>IFERROR((((Calculations!S1502*Calculations!G1502)/Calculations!E1502)*'Data Entry'!X1505),"")</f>
        <v/>
      </c>
      <c r="BA1505" s="235" t="str">
        <f>IFERROR(VLOOKUP(AM1505,Lists!$P$2:$Q$182,2,0),"")</f>
        <v/>
      </c>
    </row>
    <row r="1506" spans="1:53" s="5" customFormat="1">
      <c r="A1506" s="6">
        <v>1500</v>
      </c>
      <c r="B1506" s="231"/>
      <c r="C1506" s="7"/>
      <c r="D1506" s="7"/>
      <c r="E1506" s="7"/>
      <c r="F1506" s="67"/>
      <c r="G1506" s="79"/>
      <c r="H1506" s="79"/>
      <c r="I1506" s="75"/>
      <c r="J1506" s="76"/>
      <c r="K1506" s="76"/>
      <c r="L1506" s="76"/>
      <c r="M1506" s="76"/>
      <c r="N1506" s="76"/>
      <c r="O1506" s="76"/>
      <c r="P1506" s="76"/>
      <c r="Q1506" s="76"/>
      <c r="R1506" s="76"/>
      <c r="S1506" s="76"/>
      <c r="T1506" s="76"/>
      <c r="U1506" s="76"/>
      <c r="V1506" s="76"/>
      <c r="W1506" s="80"/>
      <c r="X1506" s="69"/>
      <c r="Y1506" s="25"/>
      <c r="Z1506" s="25"/>
      <c r="AA1506" s="8"/>
      <c r="AB1506" s="28"/>
      <c r="AC1506" s="23"/>
      <c r="AD1506" s="8"/>
      <c r="AE1506" s="8"/>
      <c r="AF1506" s="25"/>
      <c r="AG1506" s="6"/>
      <c r="AH1506" s="23"/>
      <c r="AI1506" s="173"/>
      <c r="AJ1506" s="26"/>
      <c r="AK1506" s="23"/>
      <c r="AL1506" s="25"/>
      <c r="AM1506" s="6"/>
      <c r="AN1506" s="23"/>
      <c r="AO1506" s="247"/>
      <c r="AP1506" s="243" t="str">
        <f>IF(AD1506="UI",VLOOKUP(AB1506,'Convert Internation Units'!$A$2:$D$33,4,FALSE),IF(AB1506="Penethamate hydroiodide",0.63,IF(AB1506="Benzylpenicillin Procaine /
 Benzathine Penicillin",0.61,IF(AB1506="Benzathine Penicillin",0.61,IF(AB1506="Procaine benzylpenicillin",0.61,IF(AB1506=Prodrug!E1503,Prodrug!E1503,Prodrug!E1503))))))</f>
        <v/>
      </c>
      <c r="AQ1506" s="240" t="str">
        <f>IFERROR((((Calculations!C1503*Calculations!G1503)/Calculations!E1503)*'Data Entry'!X1506),"")</f>
        <v/>
      </c>
      <c r="AR1506" s="141" t="str">
        <f>IFERROR(VLOOKUP(AB1506,Lists!$P$2:$Q$182,2,0),"")</f>
        <v/>
      </c>
      <c r="AS1506" s="143" t="str">
        <f>IF(AI1506="UI",VLOOKUP(AG1506,'Convert Internation Units'!$A$2:$D$33,4,FALSE),IF(AG1506="Penethamate hydroiodide",0.63,IF(AG1506="Benzylpenicillin Procaine /
 Benzathine Penicillin",0.61,IF(AG1506="Benzathine Penicillin",0.61,IF(AG1506="Procaine benzylpenicillin",0.61,IF(AG1506=Prodrug!F1503,Prodrug!F1503,Prodrug!F1503))))))</f>
        <v/>
      </c>
      <c r="AT1506" s="240" t="str">
        <f>IFERROR((((Calculations!K1503*Calculations!G1503)/Calculations!E1503)*'Data Entry'!X1506),"")</f>
        <v/>
      </c>
      <c r="AU1506" s="146" t="str">
        <f>IFERROR(VLOOKUP(AG1506,Lists!$P$2:$Q$182,2,0),"")</f>
        <v/>
      </c>
      <c r="AV1506" s="143" t="str">
        <f>IF(AL1506="UI",VLOOKUP(AJ1506,'Convert Internation Units'!$A$2:$D$33,4,FALSE),IF(AJ1506="Penethamate hydroiodide",0.63,IF(AJ1506="Benzylpenicillin Procaine /
 Benzathine Penicillin",0.61,IF(AJ1506="Benzathine Penicillin",0.61,IF(AJ1506="Procaine benzylpenicillin",0.61,IF(AJ1506=Prodrug!G1503,Prodrug!G1503,Prodrug!G1503))))))</f>
        <v/>
      </c>
      <c r="AW1506" s="240" t="str">
        <f>IFERROR((((Calculations!O1503*Calculations!G1503)/Calculations!E1503)*'Data Entry'!X1506),"")</f>
        <v/>
      </c>
      <c r="AX1506" s="146" t="str">
        <f>IFERROR(VLOOKUP(AJ1506,Lists!$P$2:$Q$182,2,0),"")</f>
        <v/>
      </c>
      <c r="AY1506" s="143" t="str">
        <f>IF(AO1506="UI",VLOOKUP(AM1506,'Convert Internation Units'!$A$2:$D$33,4,FALSE),IF(AM1506="Penethamate hydroiodide",0.63,IF(AM1506="Benzylpenicillin Procaine /
 Benzathine Penicillin",0.61,IF(AM1506="Benzathine Penicillin",0.61,IF(AM1506="Procaine benzylpenicillin",0.61,IF(AM1506=Prodrug!H1503,Prodrug!H1503,Prodrug!H1503))))))</f>
        <v/>
      </c>
      <c r="AZ1506" s="240" t="str">
        <f>IFERROR((((Calculations!S1503*Calculations!G1503)/Calculations!E1503)*'Data Entry'!X1506),"")</f>
        <v/>
      </c>
      <c r="BA1506" s="146" t="str">
        <f>IFERROR(VLOOKUP(AM1506,Lists!$P$2:$Q$182,2,0),"")</f>
        <v/>
      </c>
    </row>
    <row r="1507" spans="1:53" s="5" customFormat="1" ht="17" thickBot="1">
      <c r="A1507" s="116">
        <v>1501</v>
      </c>
      <c r="B1507" s="232"/>
      <c r="C1507" s="105"/>
      <c r="D1507" s="105"/>
      <c r="E1507" s="105"/>
      <c r="F1507" s="106"/>
      <c r="G1507" s="107"/>
      <c r="H1507" s="107"/>
      <c r="I1507" s="108"/>
      <c r="J1507" s="110"/>
      <c r="K1507" s="110"/>
      <c r="L1507" s="110"/>
      <c r="M1507" s="110"/>
      <c r="N1507" s="110"/>
      <c r="O1507" s="110"/>
      <c r="P1507" s="110"/>
      <c r="Q1507" s="110"/>
      <c r="R1507" s="110"/>
      <c r="S1507" s="110"/>
      <c r="T1507" s="110"/>
      <c r="U1507" s="110"/>
      <c r="V1507" s="110"/>
      <c r="W1507" s="109"/>
      <c r="X1507" s="111"/>
      <c r="Y1507" s="112"/>
      <c r="Z1507" s="112"/>
      <c r="AA1507" s="113"/>
      <c r="AB1507" s="114"/>
      <c r="AC1507" s="115"/>
      <c r="AD1507" s="113"/>
      <c r="AE1507" s="113"/>
      <c r="AF1507" s="112"/>
      <c r="AG1507" s="175"/>
      <c r="AH1507" s="176"/>
      <c r="AI1507" s="177"/>
      <c r="AJ1507" s="104"/>
      <c r="AK1507" s="115"/>
      <c r="AL1507" s="112"/>
      <c r="AM1507" s="116"/>
      <c r="AN1507" s="115"/>
      <c r="AO1507" s="248"/>
      <c r="AP1507" s="242" t="str">
        <f>IF(AD1507="UI",VLOOKUP(AB1507,'Convert Internation Units'!$A$2:$D$33,4,FALSE),IF(AB1507="Penethamate hydroiodide",0.63,IF(AB1507="Benzylpenicillin Procaine /
 Benzathine Penicillin",0.61,IF(AB1507="Benzathine Penicillin",0.61,IF(AB1507="Procaine benzylpenicillin",0.61,IF(AB1507=Prodrug!E1504,Prodrug!E1504,Prodrug!E1504))))))</f>
        <v/>
      </c>
      <c r="AQ1507" s="239" t="str">
        <f>IFERROR((((Calculations!C1504*Calculations!G1504)/Calculations!E1504)*'Data Entry'!X1507),"")</f>
        <v/>
      </c>
      <c r="AR1507" s="234" t="str">
        <f>IFERROR(VLOOKUP(AB1507,Lists!$P$2:$Q$182,2,0),"")</f>
        <v/>
      </c>
      <c r="AS1507" s="233" t="str">
        <f>IF(AI1507="UI",VLOOKUP(AG1507,'Convert Internation Units'!$A$2:$D$33,4,FALSE),IF(AG1507="Penethamate hydroiodide",0.63,IF(AG1507="Benzylpenicillin Procaine /
 Benzathine Penicillin",0.61,IF(AG1507="Benzathine Penicillin",0.61,IF(AG1507="Procaine benzylpenicillin",0.61,IF(AG1507=Prodrug!F1504,Prodrug!F1504,Prodrug!F1504))))))</f>
        <v/>
      </c>
      <c r="AT1507" s="239" t="str">
        <f>IFERROR((((Calculations!K1504*Calculations!G1504)/Calculations!E1504)*'Data Entry'!X1507),"")</f>
        <v/>
      </c>
      <c r="AU1507" s="235" t="str">
        <f>IFERROR(VLOOKUP(AG1507,Lists!$P$2:$Q$182,2,0),"")</f>
        <v/>
      </c>
      <c r="AV1507" s="233" t="str">
        <f>IF(AL1507="UI",VLOOKUP(AJ1507,'Convert Internation Units'!$A$2:$D$33,4,FALSE),IF(AJ1507="Penethamate hydroiodide",0.63,IF(AJ1507="Benzylpenicillin Procaine /
 Benzathine Penicillin",0.61,IF(AJ1507="Benzathine Penicillin",0.61,IF(AJ1507="Procaine benzylpenicillin",0.61,IF(AJ1507=Prodrug!G1504,Prodrug!G1504,Prodrug!G1504))))))</f>
        <v/>
      </c>
      <c r="AW1507" s="239" t="str">
        <f>IFERROR((((Calculations!O1504*Calculations!G1504)/Calculations!E1504)*'Data Entry'!X1507),"")</f>
        <v/>
      </c>
      <c r="AX1507" s="235" t="str">
        <f>IFERROR(VLOOKUP(AJ1507,Lists!$P$2:$Q$182,2,0),"")</f>
        <v/>
      </c>
      <c r="AY1507" s="233" t="str">
        <f>IF(AO1507="UI",VLOOKUP(AM1507,'Convert Internation Units'!$A$2:$D$33,4,FALSE),IF(AM1507="Penethamate hydroiodide",0.63,IF(AM1507="Benzylpenicillin Procaine /
 Benzathine Penicillin",0.61,IF(AM1507="Benzathine Penicillin",0.61,IF(AM1507="Procaine benzylpenicillin",0.61,IF(AM1507=Prodrug!H1504,Prodrug!H1504,Prodrug!H1504))))))</f>
        <v/>
      </c>
      <c r="AZ1507" s="239" t="str">
        <f>IFERROR((((Calculations!S1504*Calculations!G1504)/Calculations!E1504)*'Data Entry'!X1507),"")</f>
        <v/>
      </c>
      <c r="BA1507" s="235" t="str">
        <f>IFERROR(VLOOKUP(AM1507,Lists!$P$2:$Q$182,2,0),"")</f>
        <v/>
      </c>
    </row>
  </sheetData>
  <sheetProtection sheet="1" selectLockedCells="1"/>
  <autoFilter ref="A4:BA1507"/>
  <mergeCells count="22">
    <mergeCell ref="X1:Y1"/>
    <mergeCell ref="AB1:AF1"/>
    <mergeCell ref="X2:Y3"/>
    <mergeCell ref="Z2:AA3"/>
    <mergeCell ref="AB2:AF2"/>
    <mergeCell ref="Z1:AA1"/>
    <mergeCell ref="AG3:AI3"/>
    <mergeCell ref="D2:F3"/>
    <mergeCell ref="H2:W3"/>
    <mergeCell ref="AJ3:AL3"/>
    <mergeCell ref="AJ2:AL2"/>
    <mergeCell ref="AM2:AO2"/>
    <mergeCell ref="AV2:AX2"/>
    <mergeCell ref="AY2:BA2"/>
    <mergeCell ref="D1:F1"/>
    <mergeCell ref="AB3:AF3"/>
    <mergeCell ref="AM3:AO3"/>
    <mergeCell ref="H1:W1"/>
    <mergeCell ref="AG1:AI1"/>
    <mergeCell ref="AP2:AR2"/>
    <mergeCell ref="AS2:AU2"/>
    <mergeCell ref="AG2:AI2"/>
  </mergeCells>
  <conditionalFormatting sqref="AB5:AB8">
    <cfRule type="expression" priority="99" stopIfTrue="1">
      <formula>NOT(ISBLANK(AB5))</formula>
    </cfRule>
    <cfRule type="expression" dxfId="43" priority="110" stopIfTrue="1">
      <formula>NOT(ISBLANK(C5))</formula>
    </cfRule>
  </conditionalFormatting>
  <conditionalFormatting sqref="AC5:AC8">
    <cfRule type="expression" priority="98" stopIfTrue="1">
      <formula>NOT(ISBLANK(AC5))</formula>
    </cfRule>
    <cfRule type="expression" dxfId="42" priority="109" stopIfTrue="1">
      <formula>NOT(ISBLANK(C5))</formula>
    </cfRule>
  </conditionalFormatting>
  <conditionalFormatting sqref="AD5:AD8">
    <cfRule type="expression" dxfId="41" priority="108" stopIfTrue="1">
      <formula>NOT(ISBLANK(C5))</formula>
    </cfRule>
  </conditionalFormatting>
  <conditionalFormatting sqref="AE5:AE8">
    <cfRule type="expression" dxfId="40" priority="107" stopIfTrue="1">
      <formula>NOT(ISBLANK(C5))</formula>
    </cfRule>
  </conditionalFormatting>
  <conditionalFormatting sqref="Z5:Z8">
    <cfRule type="expression" dxfId="39" priority="105" stopIfTrue="1">
      <formula>NOT(ISBLANK(C5))</formula>
    </cfRule>
  </conditionalFormatting>
  <conditionalFormatting sqref="AP5:AP6">
    <cfRule type="expression" dxfId="38" priority="104" stopIfTrue="1">
      <formula>NOT(ISBLANK(D5))</formula>
    </cfRule>
  </conditionalFormatting>
  <conditionalFormatting sqref="X5:X8">
    <cfRule type="expression" priority="92" stopIfTrue="1">
      <formula>NOT(ISBLANK(X5))</formula>
    </cfRule>
    <cfRule type="expression" dxfId="37" priority="103" stopIfTrue="1">
      <formula>NOT(ISBLANK(C5))</formula>
    </cfRule>
  </conditionalFormatting>
  <conditionalFormatting sqref="Y5:Y8 Z7:Z8">
    <cfRule type="expression" dxfId="36" priority="102" stopIfTrue="1">
      <formula>NOT(ISBLANK(C5))</formula>
    </cfRule>
  </conditionalFormatting>
  <conditionalFormatting sqref="AD5:AD8 AA5:AA8 AP5:AP8 AO5:AO7 AY5:AY8 AO9 AO11 AO13 AO15 AO17 AO19 AO21 AO23 AO25 AO27 AO29 AO31 AO33 AO35 AO37 AO39 AO41 AO43 AO45 AO47 AO49 AO51 AO53 AO55 AO57 AO59 AO61 AO63 AO65 AO67 AO69 AO71 AO73 AO75 AO77 AO79 AO81 AO83 AO85 AO87 AO89 AO91 AO93 AO95 AO97 AO99 AO101 AO103 AO105 AO107 AO109 AO111 AO113 AO115 AO117 AO119 AO121 AO123 AO125 AO127 AO129 AO131 AO133 AO135 AO137 AO139 AO141 AO143 AO145 AO147 AO149 AO151 AO153 AO155 AO157 AO159 AO161 AO163 AO165 AO167 AO169 AO171 AO173 AO175 AO177 AO179 AO181 AO183 AO185 AO187 AO189 AO191 AO193 AO195 AO197 AO199 AO201 AO203 AO205 AO207 AO209 AO211 AO213 AO215 AO217 AO219 AO221 AO223 AO225 AO227 AO229 AO231 AO233 AO235 AO237 AO239 AO241 AO243 AO245 AO247 AO249 AO251 AO253 AO255 AO257 AO259 AO261 AO263 AO265 AO267 AO269 AO271 AO273 AO275 AO277 AO279 AO281 AO283 AO285 AO287 AO289 AO291 AO293 AO295 AO297 AO299 AO301 AO303 AO305 AO307 AO309 AO311 AO313 AO315 AO317 AO319 AO321 AO323 AO325 AO327 AO329 AO331 AO333 AO335 AO337 AO339 AO341 AO343 AO345 AO347 AO349 AO351 AO353 AO355 AO357 AO359 AO361 AO363 AO365 AO367 AO369 AO371 AO373 AO375 AO377 AO379 AO381 AO383 AO385 AO387 AO389 AO391 AO393 AO395 AO397 AO399 AO401 AO403 AO405 AO407 AO409 AO411 AO413 AO415 AO417 AO419 AO421 AO423 AO425 AO427 AO429 AO431 AO433 AO435 AO437 AO439 AO441 AO443 AO445 AO447 AO449 AO451 AO453 AO455 AO457 AO459 AO461 AO463 AO465 AO467 AO469 AO471 AO473 AO475 AO477 AO479 AO481 AO483 AO485 AO487 AO489 AO491 AO493 AO495 AO497 AO499 AO501 AO503 AO505 AO507 AO509 AO511 AO513 AO515 AO517 AO519 AO521 AO523 AO525 AO527 AO529 AO531 AO533 AO535 AO537 AO539 AO541 AO543 AO545 AO547 AO549 AO551 AO553 AO555 AO557 AO559 AO561 AO563 AO565 AO567 AO569 AO571 AO573 AO575 AO577 AO579 AO581 AO583 AO585 AO587 AO589 AO591 AO593 AO595 AO597 AO599 AO601 AO603 AO605 AO607 AO609 AO611 AO613 AO615 AO617 AO619 AO621 AO623 AO625 AO627 AO629 AO631 AO633 AO635 AO637 AO639 AO641 AO643 AO645 AO647 AO649 AO651 AO653 AO655 AO657 AO659 AO661 AO663 AO665 AO667 AO669 AO671 AO673 AO675 AO677 AO679 AO681 AO683 AO685 AO687 AO689 AO691 AO693 AO695 AO697 AO699 AO701 AO703 AO705 AO707 AO709 AO711 AO713 AO715 AO717 AO719 AO721 AO723 AO725 AO727 AO729 AO731 AO733 AO735 AO737 AO739 AO741 AO743 AO745 AO747 AO749 AO751 AO753 AO755 AO757 AO759 AO761 AO763 AO765 AO767 AO769 AO771 AO773 AO775 AO777 AO779 AO781 AO783 AO785 AO787 AO789 AO791 AO793 AO795 AO797 AO799 AO801 AO803 AO805 AO807 AO809 AO811 AO813 AO815 AO817 AO819 AO821 AO823 AO825 AO827 AO829 AO831 AO833 AO835 AO837 AO839 AO841 AO843 AO845 AO847 AO849 AO851 AO853 AO855 AO857 AO859 AO861 AO863 AO865 AO867 AO869 AO871 AO873 AO875 AO877 AO879 AO881 AO883 AO885 AO887 AO889 AO891 AO893 AO895 AO897 AO899 AO901 AO903 AO905 AO907 AO909 AO911 AO913 AO915 AO917 AO919 AO921 AO923 AO925 AO927 AO929 AO931 AO933 AO935 AO937 AO939 AO941 AO943 AO945 AO947 AO949 AO951 AO953 AO955 AO957 AO959 AO961 AO963 AO965 AO967 AO969 AO971 AO973 AO975 AO977 AO979 AO981 AO983 AO985 AO987 AO989 AO991 AO993 AO995 AO997 AO999 AO1001 AO1003 AO1005 AO1007 AO1009 AO1011 AO1013 AO1015 AO1017 AO1019 AO1021 AO1023">
    <cfRule type="expression" priority="97" stopIfTrue="1">
      <formula>NOT(ISBLANK(AA5))</formula>
    </cfRule>
  </conditionalFormatting>
  <conditionalFormatting sqref="AE5:AE8">
    <cfRule type="expression" priority="96" stopIfTrue="1">
      <formula>NOT(ISBLANK(AE5))</formula>
    </cfRule>
  </conditionalFormatting>
  <conditionalFormatting sqref="Z5:Z8">
    <cfRule type="expression" priority="94" stopIfTrue="1">
      <formula>NOT(ISBLANK(Z5))</formula>
    </cfRule>
  </conditionalFormatting>
  <conditionalFormatting sqref="Y5:AA8">
    <cfRule type="expression" priority="91" stopIfTrue="1">
      <formula>NOT(ISBLANK(Y5))</formula>
    </cfRule>
  </conditionalFormatting>
  <conditionalFormatting sqref="AI5:AI1507">
    <cfRule type="expression" priority="80" stopIfTrue="1">
      <formula>NOT(ISBLANK(AI5))</formula>
    </cfRule>
    <cfRule type="expression" dxfId="35" priority="89" stopIfTrue="1">
      <formula>NOT(ISBLANK(AG5))</formula>
    </cfRule>
  </conditionalFormatting>
  <conditionalFormatting sqref="AL5:AL1507">
    <cfRule type="expression" dxfId="34" priority="87" stopIfTrue="1">
      <formula>NOT(ISBLANK(AJ5))</formula>
    </cfRule>
  </conditionalFormatting>
  <conditionalFormatting sqref="AO5:AO1507">
    <cfRule type="expression" priority="84" stopIfTrue="1">
      <formula>NOT(ISBLANK(AM5))</formula>
    </cfRule>
  </conditionalFormatting>
  <conditionalFormatting sqref="AL5:AL1507">
    <cfRule type="expression" priority="78" stopIfTrue="1">
      <formula>NOT(ISBLANK(AK5))</formula>
    </cfRule>
  </conditionalFormatting>
  <conditionalFormatting sqref="AO8">
    <cfRule type="expression" priority="76" stopIfTrue="1">
      <formula>NOT(ISBLANK(AO8))</formula>
    </cfRule>
  </conditionalFormatting>
  <conditionalFormatting sqref="E5:E11">
    <cfRule type="expression" dxfId="33" priority="63" stopIfTrue="1">
      <formula>IF(F5="Sí",1,0)</formula>
    </cfRule>
    <cfRule type="expression" dxfId="32" priority="67" stopIfTrue="1">
      <formula>IF(D5="Sí",1,0)</formula>
    </cfRule>
  </conditionalFormatting>
  <conditionalFormatting sqref="D5:D8">
    <cfRule type="expression" dxfId="31" priority="61" stopIfTrue="1">
      <formula>IF(F5="Sí",1,0)</formula>
    </cfRule>
    <cfRule type="expression" dxfId="30" priority="62" stopIfTrue="1">
      <formula>IF(E5="Sí",1,0)</formula>
    </cfRule>
  </conditionalFormatting>
  <conditionalFormatting sqref="AH5:AH8">
    <cfRule type="expression" priority="59" stopIfTrue="1">
      <formula>NOT(ISBLANK(AH5))</formula>
    </cfRule>
    <cfRule type="expression" dxfId="29" priority="60" stopIfTrue="1">
      <formula>NOT(ISBLANK(AF5))</formula>
    </cfRule>
  </conditionalFormatting>
  <conditionalFormatting sqref="AA5:AA8">
    <cfRule type="expression" dxfId="28" priority="114" stopIfTrue="1">
      <formula>NOT(ISBLANK(C5))</formula>
    </cfRule>
  </conditionalFormatting>
  <conditionalFormatting sqref="Z5">
    <cfRule type="expression" dxfId="27" priority="52" stopIfTrue="1">
      <formula>NOT(ISBLANK(D5))</formula>
    </cfRule>
  </conditionalFormatting>
  <conditionalFormatting sqref="Z6">
    <cfRule type="expression" dxfId="26" priority="51" stopIfTrue="1">
      <formula>NOT(ISBLANK(D6))</formula>
    </cfRule>
  </conditionalFormatting>
  <conditionalFormatting sqref="F5:F8">
    <cfRule type="expression" dxfId="25" priority="46" stopIfTrue="1">
      <formula>IF(E5="Sí",1,0)</formula>
    </cfRule>
    <cfRule type="expression" dxfId="24" priority="47" stopIfTrue="1">
      <formula>IF(D5="Sí",1,0)</formula>
    </cfRule>
  </conditionalFormatting>
  <conditionalFormatting sqref="F9:F1507">
    <cfRule type="expression" dxfId="23" priority="7" stopIfTrue="1">
      <formula>IF(E9="Sí",1,0)</formula>
    </cfRule>
    <cfRule type="expression" dxfId="22" priority="8" stopIfTrue="1">
      <formula>IF(D9="Sí",1,0)</formula>
    </cfRule>
  </conditionalFormatting>
  <conditionalFormatting sqref="AB9:AB1507">
    <cfRule type="expression" priority="32" stopIfTrue="1">
      <formula>NOT(ISBLANK(AB9))</formula>
    </cfRule>
    <cfRule type="expression" dxfId="21" priority="40" stopIfTrue="1">
      <formula>NOT(ISBLANK(C9))</formula>
    </cfRule>
  </conditionalFormatting>
  <conditionalFormatting sqref="AC9:AC1507">
    <cfRule type="expression" priority="31" stopIfTrue="1">
      <formula>NOT(ISBLANK(AC9))</formula>
    </cfRule>
    <cfRule type="expression" dxfId="20" priority="39" stopIfTrue="1">
      <formula>NOT(ISBLANK(C9))</formula>
    </cfRule>
  </conditionalFormatting>
  <conditionalFormatting sqref="AD9:AD1507">
    <cfRule type="expression" dxfId="19" priority="38" stopIfTrue="1">
      <formula>NOT(ISBLANK(C9))</formula>
    </cfRule>
  </conditionalFormatting>
  <conditionalFormatting sqref="AE9:AE1507">
    <cfRule type="expression" dxfId="18" priority="37" stopIfTrue="1">
      <formula>NOT(ISBLANK(C9))</formula>
    </cfRule>
  </conditionalFormatting>
  <conditionalFormatting sqref="Z9:Z1507">
    <cfRule type="expression" dxfId="17" priority="35" stopIfTrue="1">
      <formula>NOT(ISBLANK(C9))</formula>
    </cfRule>
  </conditionalFormatting>
  <conditionalFormatting sqref="X9:X1507">
    <cfRule type="expression" priority="26" stopIfTrue="1">
      <formula>NOT(ISBLANK(X9))</formula>
    </cfRule>
    <cfRule type="expression" dxfId="16" priority="34" stopIfTrue="1">
      <formula>NOT(ISBLANK(C9))</formula>
    </cfRule>
  </conditionalFormatting>
  <conditionalFormatting sqref="Y9:Z1507">
    <cfRule type="expression" dxfId="15" priority="33" stopIfTrue="1">
      <formula>NOT(ISBLANK(C9))</formula>
    </cfRule>
  </conditionalFormatting>
  <conditionalFormatting sqref="AD9:AD1507 AA9:AA1507">
    <cfRule type="expression" priority="30" stopIfTrue="1">
      <formula>NOT(ISBLANK(AA9))</formula>
    </cfRule>
  </conditionalFormatting>
  <conditionalFormatting sqref="AE9:AE1507">
    <cfRule type="expression" priority="29" stopIfTrue="1">
      <formula>NOT(ISBLANK(AE9))</formula>
    </cfRule>
  </conditionalFormatting>
  <conditionalFormatting sqref="Z9:Z1507">
    <cfRule type="expression" priority="27" stopIfTrue="1">
      <formula>NOT(ISBLANK(Z9))</formula>
    </cfRule>
  </conditionalFormatting>
  <conditionalFormatting sqref="Y9:AA1507">
    <cfRule type="expression" priority="25" stopIfTrue="1">
      <formula>NOT(ISBLANK(Y9))</formula>
    </cfRule>
  </conditionalFormatting>
  <conditionalFormatting sqref="E12:E1507">
    <cfRule type="expression" dxfId="14" priority="15" stopIfTrue="1">
      <formula>IF(F12="Sí",1,0)</formula>
    </cfRule>
    <cfRule type="expression" dxfId="13" priority="16" stopIfTrue="1">
      <formula>IF(D12="Sí",1,0)</formula>
    </cfRule>
  </conditionalFormatting>
  <conditionalFormatting sqref="D9:D1507">
    <cfRule type="expression" dxfId="12" priority="13" stopIfTrue="1">
      <formula>IF(F9="Sí",1,0)</formula>
    </cfRule>
    <cfRule type="expression" dxfId="11" priority="14" stopIfTrue="1">
      <formula>IF(E9="Sí",1,0)</formula>
    </cfRule>
  </conditionalFormatting>
  <conditionalFormatting sqref="AH9:AH1507">
    <cfRule type="expression" priority="11" stopIfTrue="1">
      <formula>NOT(ISBLANK(AH9))</formula>
    </cfRule>
    <cfRule type="expression" dxfId="10" priority="12" stopIfTrue="1">
      <formula>NOT(ISBLANK(AF9))</formula>
    </cfRule>
  </conditionalFormatting>
  <conditionalFormatting sqref="AA9:AA1507">
    <cfRule type="expression" dxfId="9" priority="41" stopIfTrue="1">
      <formula>NOT(ISBLANK(C9))</formula>
    </cfRule>
  </conditionalFormatting>
  <conditionalFormatting sqref="AS5:AS8">
    <cfRule type="expression" priority="147" stopIfTrue="1">
      <formula>NOT(ISBLANK(AS5))</formula>
    </cfRule>
    <cfRule type="expression" dxfId="8" priority="148" stopIfTrue="1">
      <formula>NOT(ISBLANK(AH5))</formula>
    </cfRule>
  </conditionalFormatting>
  <conditionalFormatting sqref="AK5:AK1507">
    <cfRule type="expression" priority="149" stopIfTrue="1">
      <formula>NOT(ISBLANK(AK5))</formula>
    </cfRule>
    <cfRule type="expression" dxfId="7" priority="150" stopIfTrue="1">
      <formula>NOT(ISBLANK(AG5))</formula>
    </cfRule>
  </conditionalFormatting>
  <conditionalFormatting sqref="AV5:AV8">
    <cfRule type="expression" priority="153" stopIfTrue="1">
      <formula>NOT(ISBLANK(AL5))</formula>
    </cfRule>
  </conditionalFormatting>
  <conditionalFormatting sqref="AN5:AN1507">
    <cfRule type="expression" priority="155" stopIfTrue="1">
      <formula>NOT(ISBLANK(AN5))</formula>
    </cfRule>
    <cfRule type="expression" dxfId="6" priority="156" stopIfTrue="1">
      <formula>NOT(ISBLANK(AJ5))</formula>
    </cfRule>
  </conditionalFormatting>
  <conditionalFormatting sqref="AV5:AV8">
    <cfRule type="expression" dxfId="5" priority="157" stopIfTrue="1">
      <formula>NOT(ISBLANK(AK5))</formula>
    </cfRule>
  </conditionalFormatting>
  <conditionalFormatting sqref="AY5:AY8">
    <cfRule type="expression" priority="158" stopIfTrue="1">
      <formula>NOT(ISBLANK(AN5))</formula>
    </cfRule>
  </conditionalFormatting>
  <conditionalFormatting sqref="AF5:AO1507">
    <cfRule type="expression" priority="159" stopIfTrue="1">
      <formula>NOT(ISBLANK(AF5))</formula>
    </cfRule>
    <cfRule type="expression" dxfId="4" priority="160" stopIfTrue="1">
      <formula>NOT(ISBLANK(C5))</formula>
    </cfRule>
  </conditionalFormatting>
  <conditionalFormatting sqref="G5:G1507">
    <cfRule type="expression" dxfId="3" priority="162" stopIfTrue="1">
      <formula>IF(#REF!="Yes",1,0)</formula>
    </cfRule>
    <cfRule type="expression" dxfId="2" priority="163" stopIfTrue="1">
      <formula>IF(#REF!="Yes",1,0)</formula>
    </cfRule>
  </conditionalFormatting>
  <conditionalFormatting sqref="AP9:AP1507 AY9:AY1507">
    <cfRule type="expression" priority="1" stopIfTrue="1">
      <formula>NOT(ISBLANK(AP9))</formula>
    </cfRule>
  </conditionalFormatting>
  <conditionalFormatting sqref="AS9:AS1507">
    <cfRule type="expression" priority="2" stopIfTrue="1">
      <formula>NOT(ISBLANK(AS9))</formula>
    </cfRule>
    <cfRule type="expression" dxfId="1" priority="3" stopIfTrue="1">
      <formula>NOT(ISBLANK(AH9))</formula>
    </cfRule>
  </conditionalFormatting>
  <conditionalFormatting sqref="AV9:AV1507">
    <cfRule type="expression" priority="4" stopIfTrue="1">
      <formula>NOT(ISBLANK(AL9))</formula>
    </cfRule>
  </conditionalFormatting>
  <conditionalFormatting sqref="AV9:AV1507">
    <cfRule type="expression" dxfId="0" priority="5" stopIfTrue="1">
      <formula>NOT(ISBLANK(AK9))</formula>
    </cfRule>
  </conditionalFormatting>
  <conditionalFormatting sqref="AY9:AY1507">
    <cfRule type="expression" priority="6" stopIfTrue="1">
      <formula>NOT(ISBLANK(AN9))</formula>
    </cfRule>
  </conditionalFormatting>
  <dataValidations count="30">
    <dataValidation type="decimal" allowBlank="1" showInputMessage="1" showErrorMessage="1" sqref="AN5:AN1507 AK5:AK1507">
      <formula1>0</formula1>
      <formula2>100000000000000</formula2>
    </dataValidation>
    <dataValidation type="decimal" allowBlank="1" showInputMessage="1" showErrorMessage="1" sqref="AC5:AC1507">
      <formula1>0</formula1>
      <formula2>10000000000000000</formula2>
    </dataValidation>
    <dataValidation type="decimal" allowBlank="1" showInputMessage="1" showErrorMessage="1" sqref="AH5:AH1507 AE5:AE1507 Z5:Z1507">
      <formula1>0</formula1>
      <formula2>1E+21</formula2>
    </dataValidation>
    <dataValidation allowBlank="1" showInputMessage="1" showErrorMessage="1" promptTitle="Kilograms of Active Ingredient" prompt="Autogenerated: Calculation of the kilograms of Active Ingredient 5." sqref="AW3 AT3 AQ3 AZ3"/>
    <dataValidation allowBlank="1" showInputMessage="1" showErrorMessage="1" promptTitle="Antimicrobial Class" prompt="Autogenerated: Class of Active Ingredient 5." sqref="AX3 AU3 AR3 BA3"/>
    <dataValidation allowBlank="1" showInputMessage="1" showErrorMessage="1" prompt="If you have selected &quot;Yes&quot; for either &quot;Therapeutic Use + Growth Promoters&quot; or &quot;Therapeutic Use Only&quot; then skip this question and continue to Active Ingredient 1." sqref="X2"/>
    <dataValidation allowBlank="1" showInputMessage="1" showErrorMessage="1" promptTitle="Number of packages imported" prompt="Please calculate the total number of packages imported of this product. For questions or concerns please go to Pg. 118 of the Annual Report." sqref="X2"/>
    <dataValidation allowBlank="1" showErrorMessage="1" sqref="G4"/>
    <dataValidation type="list" allowBlank="1" showInputMessage="1" showErrorMessage="1" sqref="AG5:AG1507 AM5:AM1507 AJ5:AJ1507 AB5:AB1507">
      <formula1>ActiveIngredient</formula1>
    </dataValidation>
    <dataValidation type="list" allowBlank="1" showInputMessage="1" showErrorMessage="1" sqref="D5:F1507">
      <formula1>YesNo</formula1>
    </dataValidation>
    <dataValidation type="whole" allowBlank="1" showInputMessage="1" showErrorMessage="1" sqref="X5:X1507">
      <formula1>1</formula1>
      <formula2>999999999</formula2>
    </dataValidation>
    <dataValidation type="list" allowBlank="1" showInputMessage="1" showErrorMessage="1" sqref="AF5:AF1507">
      <formula1>PacksizeUnits</formula1>
    </dataValidation>
    <dataValidation type="custom" allowBlank="1" showInputMessage="1" showErrorMessage="1" errorTitle="Data Duplication" error="You have already entered data for this product. If this is a different product presentation, then you should modify the ID Product Presentation" sqref="B1 B5:B65536">
      <formula1>COUNTIF(B:B,B1)=1</formula1>
    </dataValidation>
    <dataValidation type="list" allowBlank="1" showInputMessage="1" showErrorMessage="1" sqref="G5:G1507">
      <formula1>Route_Admn</formula1>
    </dataValidation>
    <dataValidation type="list" allowBlank="1" showInputMessage="1" showErrorMessage="1" sqref="H5:W1507">
      <formula1>Yes</formula1>
    </dataValidation>
    <dataValidation type="list" allowBlank="1" showInputMessage="1" showErrorMessage="1" sqref="Y5:Y1507">
      <formula1>NumPack</formula1>
    </dataValidation>
    <dataValidation type="list" allowBlank="1" showInputMessage="1" showErrorMessage="1" sqref="AD5:AD1507 AI5:AI1507 AL5:AL1507 AO5:AO1507">
      <formula1>Strenght</formula1>
    </dataValidation>
    <dataValidation type="list" allowBlank="1" showInputMessage="1" showErrorMessage="1" sqref="AA5:AA1507">
      <formula1>Unit</formula1>
    </dataValidation>
    <dataValidation type="custom" allowBlank="1" showInputMessage="1" showErrorMessage="1" errorTitle="Duplicación de datos" error="Usted ya ha ingresado datos para este producto. Si desea ingresar datos para una presentación diferente, por favor modifique la columna &quot;Número de identificación de la presentación del producto&quot;" sqref="B2:B4">
      <formula1>COUNTIF(B:B,B2)=1</formula1>
    </dataValidation>
    <dataValidation allowBlank="1" showInputMessage="1" showErrorMessage="1" promptTitle="ATENCIÓN" prompt="Si ha seleccionado &quot;Sí&quot; para &quot;Uso médico veterinario + promoción del crecimiento&quot; o &quot;Solamente uso médico veterianario&quot;, salte esta pregunta y continue con la columna de Vía de administración." sqref="F4"/>
    <dataValidation allowBlank="1" showInputMessage="1" showErrorMessage="1" promptTitle="Nombre del producto" prompt="Por favor ingrese el nombre del producto tal y como está declarado en la etiqueta." sqref="C3"/>
    <dataValidation allowBlank="1" showInputMessage="1" showErrorMessage="1" promptTitle="ATENCIÓN" prompt="Si ha seleccionado &quot;Sí&quot; para &quot;Uso médico veterinario + promoción del crecimiento&quot; o &quot;solamente promoción del crecimiento&quot;, salte esta pregunta y continue con la columna de Vía de administración." sqref="E4"/>
    <dataValidation allowBlank="1" showInputMessage="1" showErrorMessage="1" promptTitle="ATENCIÓN" prompt="Si ha selecionado &quot;Sí&quot; ya sea para &quot;Solamente uso médico veterinario&quot; o &quot;Solamente promoción del crecimiento&quot;, salte esta pregunta y continue con la columna de Vía de administración." sqref="D4"/>
    <dataValidation allowBlank="1" showInputMessage="1" showErrorMessage="1" promptTitle="Presentación" prompt="Por favor ingrese la presentación tal y como está declarada en la etiqueta del producto." sqref="Z4:AA4"/>
    <dataValidation allowBlank="1" showInputMessage="1" showErrorMessage="1" promptTitle="Concentración del antimicrobiano" prompt="Por favor ingrese la concentración del principio activo tal y como se declara en la etiqueta del producto." sqref="AH4:AI4 AC4:AD4 AK4:AL4 AN4:AO4"/>
    <dataValidation allowBlank="1" showInputMessage="1" showErrorMessage="1" promptTitle="Por unidad de contenido" prompt="Por favor ingrese en cuantas unidades se encunetra la concentración del agente antimicrobiano, tal y como está delcarado en la etiqueta del producto." sqref="AE4:AF4"/>
    <dataValidation allowBlank="1" showInputMessage="1" showErrorMessage="1" promptTitle="Principio activo 1" prompt="Por favor seleccione el principio activo del producto. " sqref="AB4"/>
    <dataValidation allowBlank="1" showInputMessage="1" showErrorMessage="1" promptTitle="Principio activo 2" prompt="Por favor seleccione el principio activo del producto. " sqref="AG4"/>
    <dataValidation allowBlank="1" showInputMessage="1" showErrorMessage="1" promptTitle="Principio activo 3" prompt="Por favor seleccione el principio activo del producto. " sqref="AJ4"/>
    <dataValidation allowBlank="1" showInputMessage="1" showErrorMessage="1" promptTitle="Principio activo 4" prompt="Por favor seleccione el principio activo del producto. " sqref="AM4"/>
  </dataValidations>
  <pageMargins left="0.7" right="0.7" top="0.75" bottom="0.75" header="0.3" footer="0.3"/>
  <pageSetup paperSize="8" scale="14"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4"/>
  <sheetViews>
    <sheetView topLeftCell="A141" workbookViewId="0">
      <selection activeCell="H153" sqref="H153"/>
    </sheetView>
  </sheetViews>
  <sheetFormatPr baseColWidth="10" defaultColWidth="9.1640625" defaultRowHeight="15"/>
  <cols>
    <col min="1" max="15" width="9.1640625" style="96"/>
    <col min="16" max="16" width="28" style="96" customWidth="1"/>
    <col min="17" max="17" width="26" style="178" customWidth="1"/>
    <col min="18" max="18" width="16.6640625" style="96" customWidth="1"/>
    <col min="19" max="16384" width="9.1640625" style="96"/>
  </cols>
  <sheetData>
    <row r="1" spans="1:18">
      <c r="A1" s="160" t="s">
        <v>1</v>
      </c>
      <c r="B1" s="161"/>
      <c r="C1" s="161" t="s">
        <v>47</v>
      </c>
      <c r="D1" s="161" t="s">
        <v>2</v>
      </c>
      <c r="E1" s="161" t="s">
        <v>46</v>
      </c>
      <c r="F1" s="161"/>
      <c r="G1" s="161" t="s">
        <v>75</v>
      </c>
      <c r="H1" s="161"/>
      <c r="I1" s="161" t="s">
        <v>5</v>
      </c>
      <c r="J1" s="161"/>
      <c r="K1" s="161"/>
      <c r="L1" s="161" t="s">
        <v>6</v>
      </c>
      <c r="M1" s="161"/>
      <c r="N1" s="161"/>
      <c r="O1" s="161"/>
      <c r="P1" s="292" t="s">
        <v>36</v>
      </c>
      <c r="Q1" s="293" t="s">
        <v>35</v>
      </c>
      <c r="R1" s="169" t="s">
        <v>76</v>
      </c>
    </row>
    <row r="2" spans="1:18">
      <c r="A2" s="162" t="s">
        <v>95</v>
      </c>
      <c r="B2" s="163"/>
      <c r="C2" s="163" t="s">
        <v>48</v>
      </c>
      <c r="D2" s="163" t="s">
        <v>51</v>
      </c>
      <c r="E2" s="163" t="s">
        <v>119</v>
      </c>
      <c r="F2" s="163"/>
      <c r="G2" s="163" t="s">
        <v>64</v>
      </c>
      <c r="H2" s="163"/>
      <c r="I2" s="163" t="s">
        <v>51</v>
      </c>
      <c r="J2" s="163"/>
      <c r="K2" s="163"/>
      <c r="L2" s="163" t="s">
        <v>120</v>
      </c>
      <c r="M2" s="163"/>
      <c r="N2" s="163"/>
      <c r="O2" s="163"/>
      <c r="P2" s="290" t="s">
        <v>157</v>
      </c>
      <c r="Q2" s="291" t="s">
        <v>117</v>
      </c>
      <c r="R2" s="163"/>
    </row>
    <row r="3" spans="1:18">
      <c r="A3" s="162" t="s">
        <v>96</v>
      </c>
      <c r="B3" s="163"/>
      <c r="C3" s="163" t="s">
        <v>49</v>
      </c>
      <c r="D3" s="163" t="s">
        <v>3</v>
      </c>
      <c r="E3" s="163" t="s">
        <v>45</v>
      </c>
      <c r="F3" s="163"/>
      <c r="G3" s="163" t="s">
        <v>65</v>
      </c>
      <c r="H3" s="163"/>
      <c r="I3" s="163" t="s">
        <v>3</v>
      </c>
      <c r="J3" s="163"/>
      <c r="K3" s="163"/>
      <c r="L3" s="163"/>
      <c r="M3" s="163"/>
      <c r="N3" s="163"/>
      <c r="O3" s="163"/>
      <c r="P3" s="290" t="s">
        <v>158</v>
      </c>
      <c r="Q3" s="291" t="s">
        <v>108</v>
      </c>
      <c r="R3" s="164"/>
    </row>
    <row r="4" spans="1:18">
      <c r="A4" s="162" t="s">
        <v>97</v>
      </c>
      <c r="B4" s="163"/>
      <c r="C4" s="163" t="s">
        <v>50</v>
      </c>
      <c r="D4" s="163" t="s">
        <v>48</v>
      </c>
      <c r="E4" s="163"/>
      <c r="F4" s="163"/>
      <c r="G4" s="163" t="s">
        <v>118</v>
      </c>
      <c r="H4" s="163"/>
      <c r="I4" s="163" t="s">
        <v>50</v>
      </c>
      <c r="J4" s="163"/>
      <c r="K4" s="163"/>
      <c r="L4" s="163"/>
      <c r="M4" s="163"/>
      <c r="N4" s="163"/>
      <c r="O4" s="163"/>
      <c r="P4" s="290" t="s">
        <v>159</v>
      </c>
      <c r="Q4" s="291" t="s">
        <v>108</v>
      </c>
      <c r="R4" s="163"/>
    </row>
    <row r="5" spans="1:18">
      <c r="A5" s="162" t="s">
        <v>98</v>
      </c>
      <c r="B5" s="163"/>
      <c r="C5" s="163" t="s">
        <v>121</v>
      </c>
      <c r="D5" s="163" t="s">
        <v>49</v>
      </c>
      <c r="E5" s="163"/>
      <c r="F5" s="163"/>
      <c r="G5" s="163"/>
      <c r="H5" s="163"/>
      <c r="I5" s="163" t="s">
        <v>48</v>
      </c>
      <c r="J5" s="163"/>
      <c r="K5" s="163"/>
      <c r="L5" s="163"/>
      <c r="M5" s="163"/>
      <c r="N5" s="163"/>
      <c r="O5" s="163"/>
      <c r="P5" s="290" t="s">
        <v>160</v>
      </c>
      <c r="Q5" s="291" t="s">
        <v>95</v>
      </c>
      <c r="R5" s="163"/>
    </row>
    <row r="6" spans="1:18">
      <c r="A6" s="162" t="s">
        <v>99</v>
      </c>
      <c r="B6" s="163"/>
      <c r="C6" s="163"/>
      <c r="D6" s="163" t="s">
        <v>50</v>
      </c>
      <c r="E6" s="163"/>
      <c r="F6" s="163"/>
      <c r="G6" s="163"/>
      <c r="H6" s="163"/>
      <c r="I6" s="163" t="s">
        <v>49</v>
      </c>
      <c r="J6" s="163"/>
      <c r="K6" s="163"/>
      <c r="L6" s="163"/>
      <c r="M6" s="163"/>
      <c r="N6" s="163"/>
      <c r="O6" s="163"/>
      <c r="P6" s="290" t="s">
        <v>161</v>
      </c>
      <c r="Q6" s="291" t="s">
        <v>109</v>
      </c>
      <c r="R6" s="163"/>
    </row>
    <row r="7" spans="1:18">
      <c r="A7" s="162" t="s">
        <v>100</v>
      </c>
      <c r="B7" s="163"/>
      <c r="C7" s="163"/>
      <c r="D7" s="163" t="s">
        <v>58</v>
      </c>
      <c r="E7" s="163"/>
      <c r="F7" s="163"/>
      <c r="G7" s="163"/>
      <c r="H7" s="163"/>
      <c r="I7" s="163" t="s">
        <v>357</v>
      </c>
      <c r="J7" s="163"/>
      <c r="K7" s="163"/>
      <c r="L7" s="163"/>
      <c r="M7" s="163"/>
      <c r="N7" s="163"/>
      <c r="O7" s="163"/>
      <c r="P7" s="290" t="s">
        <v>162</v>
      </c>
      <c r="Q7" s="291" t="s">
        <v>109</v>
      </c>
      <c r="R7" s="163"/>
    </row>
    <row r="8" spans="1:18">
      <c r="A8" s="162" t="s">
        <v>101</v>
      </c>
      <c r="B8" s="163"/>
      <c r="C8" s="163"/>
      <c r="D8" s="163" t="s">
        <v>356</v>
      </c>
      <c r="E8" s="163"/>
      <c r="F8" s="163"/>
      <c r="G8" s="163"/>
      <c r="H8" s="163"/>
      <c r="J8" s="163"/>
      <c r="K8" s="163"/>
      <c r="L8" s="163"/>
      <c r="M8" s="163"/>
      <c r="N8" s="163"/>
      <c r="O8" s="163"/>
      <c r="P8" s="290" t="s">
        <v>163</v>
      </c>
      <c r="Q8" s="291" t="s">
        <v>109</v>
      </c>
      <c r="R8" s="163"/>
    </row>
    <row r="9" spans="1:18">
      <c r="A9" s="162" t="s">
        <v>102</v>
      </c>
      <c r="B9" s="163"/>
      <c r="C9" s="163"/>
      <c r="D9" s="163"/>
      <c r="E9" s="163"/>
      <c r="F9" s="163"/>
      <c r="G9" s="163"/>
      <c r="H9" s="163"/>
      <c r="I9" s="163"/>
      <c r="J9" s="163"/>
      <c r="K9" s="163"/>
      <c r="L9" s="163"/>
      <c r="M9" s="163"/>
      <c r="N9" s="163"/>
      <c r="O9" s="163"/>
      <c r="P9" s="290" t="s">
        <v>164</v>
      </c>
      <c r="Q9" s="291" t="s">
        <v>109</v>
      </c>
      <c r="R9" s="163"/>
    </row>
    <row r="10" spans="1:18">
      <c r="A10" s="162" t="s">
        <v>103</v>
      </c>
      <c r="B10" s="163"/>
      <c r="C10" s="163"/>
      <c r="D10" s="163"/>
      <c r="E10" s="163"/>
      <c r="F10" s="163"/>
      <c r="G10" s="163"/>
      <c r="H10" s="163"/>
      <c r="I10" s="163"/>
      <c r="J10" s="163"/>
      <c r="K10" s="163"/>
      <c r="L10" s="163"/>
      <c r="M10" s="163"/>
      <c r="N10" s="163"/>
      <c r="O10" s="163"/>
      <c r="P10" s="290" t="s">
        <v>165</v>
      </c>
      <c r="Q10" s="291" t="s">
        <v>95</v>
      </c>
      <c r="R10" s="163"/>
    </row>
    <row r="11" spans="1:18">
      <c r="A11" s="162" t="s">
        <v>104</v>
      </c>
      <c r="B11" s="163"/>
      <c r="C11" s="163"/>
      <c r="D11" s="163"/>
      <c r="E11" s="163"/>
      <c r="F11" s="163"/>
      <c r="G11" s="163"/>
      <c r="H11" s="163"/>
      <c r="I11" s="163"/>
      <c r="J11" s="163"/>
      <c r="K11" s="163"/>
      <c r="L11" s="163"/>
      <c r="M11" s="163"/>
      <c r="N11" s="163"/>
      <c r="O11" s="163"/>
      <c r="P11" s="290" t="s">
        <v>166</v>
      </c>
      <c r="Q11" s="291" t="s">
        <v>109</v>
      </c>
      <c r="R11" s="163"/>
    </row>
    <row r="12" spans="1:18">
      <c r="A12" s="162" t="s">
        <v>105</v>
      </c>
      <c r="B12" s="163"/>
      <c r="C12" s="163"/>
      <c r="D12" s="163"/>
      <c r="E12" s="163"/>
      <c r="F12" s="163"/>
      <c r="G12" s="163"/>
      <c r="H12" s="163"/>
      <c r="I12" s="163"/>
      <c r="J12" s="163"/>
      <c r="K12" s="163"/>
      <c r="L12" s="163"/>
      <c r="M12" s="163"/>
      <c r="N12" s="163"/>
      <c r="O12" s="163"/>
      <c r="P12" s="290" t="s">
        <v>167</v>
      </c>
      <c r="Q12" s="291" t="s">
        <v>107</v>
      </c>
      <c r="R12" s="163"/>
    </row>
    <row r="13" spans="1:18">
      <c r="A13" s="162" t="s">
        <v>106</v>
      </c>
      <c r="B13" s="163"/>
      <c r="C13" s="163"/>
      <c r="D13" s="163"/>
      <c r="E13" s="163"/>
      <c r="F13" s="163"/>
      <c r="G13" s="163"/>
      <c r="H13" s="163"/>
      <c r="I13" s="163"/>
      <c r="J13" s="163"/>
      <c r="K13" s="163"/>
      <c r="L13" s="163"/>
      <c r="M13" s="163"/>
      <c r="N13" s="163"/>
      <c r="O13" s="163"/>
      <c r="P13" s="276" t="s">
        <v>168</v>
      </c>
      <c r="Q13" s="294" t="s">
        <v>102</v>
      </c>
      <c r="R13" s="163"/>
    </row>
    <row r="14" spans="1:18">
      <c r="A14" s="162" t="s">
        <v>107</v>
      </c>
      <c r="B14" s="163"/>
      <c r="C14" s="163"/>
      <c r="D14" s="163"/>
      <c r="E14" s="163"/>
      <c r="F14" s="163"/>
      <c r="G14" s="163"/>
      <c r="H14" s="163"/>
      <c r="I14" s="163"/>
      <c r="J14" s="163"/>
      <c r="K14" s="163"/>
      <c r="L14" s="163"/>
      <c r="M14" s="163"/>
      <c r="N14" s="163"/>
      <c r="O14" s="163"/>
      <c r="P14" s="290" t="s">
        <v>169</v>
      </c>
      <c r="Q14" s="291" t="s">
        <v>105</v>
      </c>
      <c r="R14" s="163"/>
    </row>
    <row r="15" spans="1:18">
      <c r="A15" s="162" t="s">
        <v>108</v>
      </c>
      <c r="B15" s="163"/>
      <c r="C15" s="163"/>
      <c r="D15" s="163"/>
      <c r="E15" s="163"/>
      <c r="F15" s="163"/>
      <c r="G15" s="163"/>
      <c r="H15" s="163"/>
      <c r="I15" s="163"/>
      <c r="J15" s="163"/>
      <c r="K15" s="163"/>
      <c r="L15" s="163"/>
      <c r="M15" s="163"/>
      <c r="N15" s="163"/>
      <c r="O15" s="163"/>
      <c r="P15" s="290" t="s">
        <v>124</v>
      </c>
      <c r="Q15" s="291" t="s">
        <v>111</v>
      </c>
      <c r="R15" s="163"/>
    </row>
    <row r="16" spans="1:18">
      <c r="A16" s="162" t="s">
        <v>109</v>
      </c>
      <c r="B16" s="163"/>
      <c r="C16" s="163"/>
      <c r="D16" s="163"/>
      <c r="E16" s="163"/>
      <c r="F16" s="163"/>
      <c r="G16" s="163"/>
      <c r="H16" s="163"/>
      <c r="I16" s="163"/>
      <c r="J16" s="163"/>
      <c r="K16" s="163"/>
      <c r="L16" s="163"/>
      <c r="M16" s="163"/>
      <c r="N16" s="163"/>
      <c r="O16" s="163"/>
      <c r="P16" s="290" t="s">
        <v>171</v>
      </c>
      <c r="Q16" s="291" t="s">
        <v>103</v>
      </c>
      <c r="R16" s="163"/>
    </row>
    <row r="17" spans="1:18">
      <c r="A17" s="162" t="s">
        <v>110</v>
      </c>
      <c r="B17" s="163"/>
      <c r="C17" s="163"/>
      <c r="D17" s="163"/>
      <c r="E17" s="163"/>
      <c r="F17" s="163"/>
      <c r="G17" s="163"/>
      <c r="H17" s="163"/>
      <c r="I17" s="163"/>
      <c r="J17" s="163"/>
      <c r="K17" s="163"/>
      <c r="L17" s="163"/>
      <c r="M17" s="163"/>
      <c r="N17" s="165"/>
      <c r="O17" s="163"/>
      <c r="P17" s="295" t="s">
        <v>170</v>
      </c>
      <c r="Q17" s="296" t="s">
        <v>103</v>
      </c>
      <c r="R17" s="163"/>
    </row>
    <row r="18" spans="1:18">
      <c r="A18" s="162" t="s">
        <v>111</v>
      </c>
      <c r="B18" s="163"/>
      <c r="C18" s="163"/>
      <c r="D18" s="163"/>
      <c r="E18" s="163"/>
      <c r="F18" s="163"/>
      <c r="G18" s="163"/>
      <c r="H18" s="163"/>
      <c r="I18" s="163"/>
      <c r="J18" s="163"/>
      <c r="K18" s="163"/>
      <c r="L18" s="163"/>
      <c r="M18" s="163"/>
      <c r="N18" s="163"/>
      <c r="O18" s="163"/>
      <c r="P18" s="290" t="s">
        <v>29</v>
      </c>
      <c r="Q18" s="291" t="s">
        <v>114</v>
      </c>
      <c r="R18" s="163"/>
    </row>
    <row r="19" spans="1:18">
      <c r="A19" s="162" t="s">
        <v>112</v>
      </c>
      <c r="B19" s="163"/>
      <c r="C19" s="163"/>
      <c r="D19" s="163"/>
      <c r="E19" s="163"/>
      <c r="F19" s="163"/>
      <c r="G19" s="163"/>
      <c r="H19" s="163"/>
      <c r="I19" s="163"/>
      <c r="J19" s="163"/>
      <c r="K19" s="163"/>
      <c r="L19" s="163"/>
      <c r="M19" s="163"/>
      <c r="N19" s="163"/>
      <c r="O19" s="163"/>
      <c r="P19" s="165" t="s">
        <v>83</v>
      </c>
      <c r="Q19" s="291" t="s">
        <v>109</v>
      </c>
      <c r="R19" s="163"/>
    </row>
    <row r="20" spans="1:18">
      <c r="A20" s="162" t="s">
        <v>113</v>
      </c>
      <c r="B20" s="163"/>
      <c r="C20" s="163"/>
      <c r="D20" s="163"/>
      <c r="E20" s="163"/>
      <c r="F20" s="163"/>
      <c r="G20" s="163"/>
      <c r="H20" s="163"/>
      <c r="I20" s="163"/>
      <c r="J20" s="163"/>
      <c r="K20" s="163"/>
      <c r="L20" s="163"/>
      <c r="M20" s="163"/>
      <c r="N20" s="163"/>
      <c r="O20" s="163"/>
      <c r="P20" s="290" t="s">
        <v>148</v>
      </c>
      <c r="Q20" s="291" t="s">
        <v>109</v>
      </c>
      <c r="R20" s="163"/>
    </row>
    <row r="21" spans="1:18">
      <c r="A21" s="162" t="s">
        <v>114</v>
      </c>
      <c r="B21" s="163"/>
      <c r="C21" s="163"/>
      <c r="D21" s="163"/>
      <c r="E21" s="163"/>
      <c r="F21" s="163"/>
      <c r="G21" s="163"/>
      <c r="H21" s="163"/>
      <c r="I21" s="163"/>
      <c r="J21" s="163"/>
      <c r="K21" s="163"/>
      <c r="L21" s="163"/>
      <c r="M21" s="163"/>
      <c r="N21" s="163"/>
      <c r="O21" s="163"/>
      <c r="P21" s="165" t="s">
        <v>82</v>
      </c>
      <c r="Q21" s="291" t="s">
        <v>109</v>
      </c>
      <c r="R21" s="163"/>
    </row>
    <row r="22" spans="1:18">
      <c r="A22" s="162" t="s">
        <v>115</v>
      </c>
      <c r="B22" s="163"/>
      <c r="C22" s="163"/>
      <c r="D22" s="163"/>
      <c r="E22" s="163"/>
      <c r="F22" s="163"/>
      <c r="G22" s="163"/>
      <c r="H22" s="163"/>
      <c r="I22" s="163"/>
      <c r="J22" s="163"/>
      <c r="K22" s="163"/>
      <c r="L22" s="163"/>
      <c r="M22" s="163"/>
      <c r="N22" s="163"/>
      <c r="O22" s="163"/>
      <c r="P22" s="290" t="s">
        <v>125</v>
      </c>
      <c r="Q22" s="291" t="s">
        <v>109</v>
      </c>
      <c r="R22" s="163"/>
    </row>
    <row r="23" spans="1:18">
      <c r="A23" s="162" t="s">
        <v>116</v>
      </c>
      <c r="B23" s="163"/>
      <c r="C23" s="163"/>
      <c r="D23" s="163"/>
      <c r="E23" s="163"/>
      <c r="F23" s="163"/>
      <c r="G23" s="163"/>
      <c r="H23" s="163"/>
      <c r="I23" s="163"/>
      <c r="J23" s="163"/>
      <c r="K23" s="163"/>
      <c r="L23" s="163"/>
      <c r="M23" s="163"/>
      <c r="N23" s="163"/>
      <c r="O23" s="163"/>
      <c r="P23" s="295" t="s">
        <v>172</v>
      </c>
      <c r="Q23" s="296" t="s">
        <v>109</v>
      </c>
      <c r="R23" s="163"/>
    </row>
    <row r="24" spans="1:18">
      <c r="A24" s="162" t="s">
        <v>117</v>
      </c>
      <c r="B24" s="163"/>
      <c r="C24" s="163"/>
      <c r="D24" s="163"/>
      <c r="E24" s="163"/>
      <c r="F24" s="163"/>
      <c r="G24" s="163"/>
      <c r="H24" s="163"/>
      <c r="I24" s="163"/>
      <c r="J24" s="163"/>
      <c r="K24" s="163"/>
      <c r="L24" s="163"/>
      <c r="M24" s="163"/>
      <c r="N24" s="163"/>
      <c r="O24" s="163"/>
      <c r="P24" s="300" t="s">
        <v>84</v>
      </c>
      <c r="Q24" s="301" t="s">
        <v>109</v>
      </c>
      <c r="R24" s="163"/>
    </row>
    <row r="25" spans="1:18">
      <c r="A25" s="162"/>
      <c r="B25" s="163"/>
      <c r="C25" s="163"/>
      <c r="D25" s="163"/>
      <c r="E25" s="163"/>
      <c r="F25" s="163"/>
      <c r="G25" s="163"/>
      <c r="H25" s="163"/>
      <c r="I25" s="163"/>
      <c r="J25" s="163"/>
      <c r="K25" s="163"/>
      <c r="L25" s="163"/>
      <c r="M25" s="163"/>
      <c r="N25" s="163"/>
      <c r="O25" s="163"/>
      <c r="P25" s="290" t="s">
        <v>173</v>
      </c>
      <c r="Q25" s="291" t="s">
        <v>116</v>
      </c>
      <c r="R25" s="163"/>
    </row>
    <row r="26" spans="1:18">
      <c r="A26" s="162"/>
      <c r="B26" s="163"/>
      <c r="C26" s="163"/>
      <c r="D26" s="163"/>
      <c r="E26" s="163"/>
      <c r="F26" s="163"/>
      <c r="G26" s="163"/>
      <c r="H26" s="163"/>
      <c r="I26" s="163"/>
      <c r="J26" s="163"/>
      <c r="K26" s="163"/>
      <c r="L26" s="163"/>
      <c r="M26" s="163"/>
      <c r="N26" s="163"/>
      <c r="O26" s="163"/>
      <c r="P26" s="290" t="s">
        <v>27</v>
      </c>
      <c r="Q26" s="291" t="s">
        <v>112</v>
      </c>
      <c r="R26" s="163"/>
    </row>
    <row r="27" spans="1:18">
      <c r="A27" s="162"/>
      <c r="B27" s="163"/>
      <c r="C27" s="163"/>
      <c r="D27" s="163"/>
      <c r="E27" s="163"/>
      <c r="F27" s="163"/>
      <c r="G27" s="163"/>
      <c r="H27" s="163"/>
      <c r="I27" s="163"/>
      <c r="J27" s="163"/>
      <c r="K27" s="163"/>
      <c r="L27" s="163"/>
      <c r="M27" s="163"/>
      <c r="N27" s="163"/>
      <c r="O27" s="163"/>
      <c r="P27" s="290" t="s">
        <v>174</v>
      </c>
      <c r="Q27" s="291" t="s">
        <v>105</v>
      </c>
      <c r="R27" s="163"/>
    </row>
    <row r="28" spans="1:18">
      <c r="A28" s="162"/>
      <c r="B28" s="163"/>
      <c r="C28" s="163"/>
      <c r="D28" s="163"/>
      <c r="E28" s="163"/>
      <c r="F28" s="163"/>
      <c r="G28" s="163"/>
      <c r="H28" s="163"/>
      <c r="I28" s="163"/>
      <c r="J28" s="163"/>
      <c r="K28" s="163"/>
      <c r="L28" s="163"/>
      <c r="M28" s="163"/>
      <c r="N28" s="163"/>
      <c r="O28" s="163"/>
      <c r="P28" s="276" t="s">
        <v>175</v>
      </c>
      <c r="Q28" s="294" t="s">
        <v>99</v>
      </c>
      <c r="R28" s="163"/>
    </row>
    <row r="29" spans="1:18">
      <c r="A29" s="162"/>
      <c r="B29" s="163"/>
      <c r="C29" s="163"/>
      <c r="D29" s="163"/>
      <c r="E29" s="163"/>
      <c r="F29" s="163"/>
      <c r="G29" s="163"/>
      <c r="H29" s="163"/>
      <c r="I29" s="163"/>
      <c r="J29" s="163"/>
      <c r="K29" s="163"/>
      <c r="L29" s="163"/>
      <c r="M29" s="163"/>
      <c r="N29" s="163"/>
      <c r="O29" s="163"/>
      <c r="P29" s="290" t="s">
        <v>176</v>
      </c>
      <c r="Q29" s="291" t="s">
        <v>99</v>
      </c>
      <c r="R29" s="163"/>
    </row>
    <row r="30" spans="1:18">
      <c r="A30" s="162"/>
      <c r="B30" s="163"/>
      <c r="C30" s="163"/>
      <c r="D30" s="163"/>
      <c r="E30" s="163"/>
      <c r="F30" s="163"/>
      <c r="G30" s="163"/>
      <c r="H30" s="163"/>
      <c r="I30" s="163"/>
      <c r="J30" s="163"/>
      <c r="K30" s="163"/>
      <c r="L30" s="163"/>
      <c r="M30" s="163"/>
      <c r="N30" s="163"/>
      <c r="O30" s="163"/>
      <c r="P30" s="165" t="s">
        <v>88</v>
      </c>
      <c r="Q30" s="291" t="s">
        <v>99</v>
      </c>
      <c r="R30" s="163"/>
    </row>
    <row r="31" spans="1:18">
      <c r="A31" s="162"/>
      <c r="B31" s="163"/>
      <c r="C31" s="163"/>
      <c r="D31" s="163"/>
      <c r="E31" s="163"/>
      <c r="F31" s="163"/>
      <c r="G31" s="163"/>
      <c r="H31" s="163"/>
      <c r="I31" s="163"/>
      <c r="J31" s="163"/>
      <c r="K31" s="163"/>
      <c r="L31" s="163"/>
      <c r="M31" s="163"/>
      <c r="N31" s="163"/>
      <c r="O31" s="163"/>
      <c r="P31" s="290" t="s">
        <v>87</v>
      </c>
      <c r="Q31" s="291" t="s">
        <v>99</v>
      </c>
      <c r="R31" s="163"/>
    </row>
    <row r="32" spans="1:18">
      <c r="A32" s="162"/>
      <c r="B32" s="163"/>
      <c r="C32" s="163"/>
      <c r="D32" s="163"/>
      <c r="E32" s="163"/>
      <c r="F32" s="163"/>
      <c r="G32" s="163"/>
      <c r="H32" s="163"/>
      <c r="I32" s="163"/>
      <c r="J32" s="163"/>
      <c r="K32" s="163"/>
      <c r="L32" s="163"/>
      <c r="M32" s="163"/>
      <c r="N32" s="163"/>
      <c r="O32" s="163"/>
      <c r="P32" s="290" t="s">
        <v>19</v>
      </c>
      <c r="Q32" s="291" t="s">
        <v>99</v>
      </c>
      <c r="R32" s="163"/>
    </row>
    <row r="33" spans="1:18">
      <c r="A33" s="162"/>
      <c r="B33" s="163"/>
      <c r="C33" s="163"/>
      <c r="D33" s="163"/>
      <c r="E33" s="163"/>
      <c r="F33" s="163"/>
      <c r="G33" s="163"/>
      <c r="H33" s="163"/>
      <c r="I33" s="163"/>
      <c r="J33" s="163"/>
      <c r="K33" s="163"/>
      <c r="L33" s="163"/>
      <c r="M33" s="163"/>
      <c r="N33" s="163"/>
      <c r="O33" s="163"/>
      <c r="P33" s="290" t="s">
        <v>177</v>
      </c>
      <c r="Q33" s="291" t="s">
        <v>99</v>
      </c>
      <c r="R33" s="163"/>
    </row>
    <row r="34" spans="1:18">
      <c r="A34" s="162"/>
      <c r="B34" s="163"/>
      <c r="C34" s="163"/>
      <c r="D34" s="163"/>
      <c r="E34" s="163"/>
      <c r="F34" s="163"/>
      <c r="G34" s="163"/>
      <c r="H34" s="163"/>
      <c r="I34" s="163"/>
      <c r="J34" s="163"/>
      <c r="K34" s="163"/>
      <c r="L34" s="163"/>
      <c r="M34" s="163"/>
      <c r="N34" s="163"/>
      <c r="O34" s="163"/>
      <c r="P34" s="165" t="s">
        <v>86</v>
      </c>
      <c r="Q34" s="291" t="s">
        <v>99</v>
      </c>
      <c r="R34" s="163"/>
    </row>
    <row r="35" spans="1:18">
      <c r="A35" s="162"/>
      <c r="B35" s="163"/>
      <c r="C35" s="163"/>
      <c r="D35" s="163"/>
      <c r="E35" s="163"/>
      <c r="F35" s="163"/>
      <c r="G35" s="163"/>
      <c r="H35" s="163"/>
      <c r="I35" s="163"/>
      <c r="J35" s="163"/>
      <c r="K35" s="163"/>
      <c r="L35" s="163"/>
      <c r="M35" s="163"/>
      <c r="N35" s="163"/>
      <c r="O35" s="163"/>
      <c r="P35" s="290" t="s">
        <v>85</v>
      </c>
      <c r="Q35" s="291" t="s">
        <v>99</v>
      </c>
      <c r="R35" s="163"/>
    </row>
    <row r="36" spans="1:18">
      <c r="A36" s="162"/>
      <c r="B36" s="163"/>
      <c r="C36" s="163"/>
      <c r="D36" s="163"/>
      <c r="E36" s="163"/>
      <c r="F36" s="163"/>
      <c r="G36" s="163"/>
      <c r="H36" s="163"/>
      <c r="I36" s="163"/>
      <c r="J36" s="163"/>
      <c r="K36" s="163"/>
      <c r="L36" s="163"/>
      <c r="M36" s="163"/>
      <c r="N36" s="163"/>
      <c r="O36" s="163"/>
      <c r="P36" s="290" t="s">
        <v>178</v>
      </c>
      <c r="Q36" s="291" t="s">
        <v>99</v>
      </c>
      <c r="R36" s="163"/>
    </row>
    <row r="37" spans="1:18">
      <c r="A37" s="162"/>
      <c r="B37" s="163"/>
      <c r="C37" s="163"/>
      <c r="D37" s="163"/>
      <c r="E37" s="163"/>
      <c r="F37" s="163"/>
      <c r="G37" s="163"/>
      <c r="H37" s="163"/>
      <c r="I37" s="163"/>
      <c r="J37" s="163"/>
      <c r="K37" s="163"/>
      <c r="L37" s="163"/>
      <c r="M37" s="163"/>
      <c r="N37" s="163"/>
      <c r="O37" s="163"/>
      <c r="P37" s="290" t="s">
        <v>179</v>
      </c>
      <c r="Q37" s="291" t="s">
        <v>100</v>
      </c>
      <c r="R37" s="163"/>
    </row>
    <row r="38" spans="1:18">
      <c r="A38" s="162"/>
      <c r="B38" s="163"/>
      <c r="C38" s="163"/>
      <c r="D38" s="163"/>
      <c r="E38" s="163"/>
      <c r="F38" s="163"/>
      <c r="G38" s="163"/>
      <c r="H38" s="163"/>
      <c r="I38" s="163"/>
      <c r="J38" s="163"/>
      <c r="K38" s="163"/>
      <c r="L38" s="163"/>
      <c r="M38" s="163"/>
      <c r="N38" s="163"/>
      <c r="O38" s="163"/>
      <c r="P38" s="290" t="s">
        <v>181</v>
      </c>
      <c r="Q38" s="291" t="s">
        <v>100</v>
      </c>
      <c r="R38" s="163"/>
    </row>
    <row r="39" spans="1:18">
      <c r="A39" s="162"/>
      <c r="B39" s="163"/>
      <c r="C39" s="163"/>
      <c r="D39" s="163"/>
      <c r="E39" s="163"/>
      <c r="F39" s="163"/>
      <c r="G39" s="163"/>
      <c r="H39" s="163"/>
      <c r="I39" s="163"/>
      <c r="J39" s="163"/>
      <c r="K39" s="163"/>
      <c r="L39" s="163"/>
      <c r="M39" s="163"/>
      <c r="N39" s="163"/>
      <c r="O39" s="163"/>
      <c r="P39" s="165" t="s">
        <v>180</v>
      </c>
      <c r="Q39" s="291" t="s">
        <v>100</v>
      </c>
      <c r="R39" s="163"/>
    </row>
    <row r="40" spans="1:18">
      <c r="A40" s="162"/>
      <c r="B40" s="163"/>
      <c r="C40" s="163"/>
      <c r="D40" s="163"/>
      <c r="E40" s="163"/>
      <c r="F40" s="163"/>
      <c r="G40" s="163"/>
      <c r="H40" s="163"/>
      <c r="I40" s="163"/>
      <c r="J40" s="163"/>
      <c r="K40" s="163"/>
      <c r="L40" s="163"/>
      <c r="M40" s="163"/>
      <c r="N40" s="163"/>
      <c r="O40" s="163"/>
      <c r="P40" s="290" t="s">
        <v>20</v>
      </c>
      <c r="Q40" s="291" t="s">
        <v>100</v>
      </c>
      <c r="R40" s="163"/>
    </row>
    <row r="41" spans="1:18">
      <c r="A41" s="162"/>
      <c r="B41" s="163"/>
      <c r="C41" s="163"/>
      <c r="D41" s="163"/>
      <c r="E41" s="163"/>
      <c r="F41" s="163"/>
      <c r="G41" s="163"/>
      <c r="H41" s="163"/>
      <c r="I41" s="163"/>
      <c r="J41" s="163"/>
      <c r="K41" s="163"/>
      <c r="L41" s="163"/>
      <c r="M41" s="163"/>
      <c r="N41" s="163"/>
      <c r="O41" s="163"/>
      <c r="P41" s="290" t="s">
        <v>182</v>
      </c>
      <c r="Q41" s="291" t="s">
        <v>100</v>
      </c>
      <c r="R41" s="163"/>
    </row>
    <row r="42" spans="1:18">
      <c r="A42" s="162"/>
      <c r="B42" s="163"/>
      <c r="C42" s="163"/>
      <c r="D42" s="163"/>
      <c r="E42" s="163"/>
      <c r="F42" s="163"/>
      <c r="G42" s="163"/>
      <c r="H42" s="163"/>
      <c r="I42" s="163"/>
      <c r="J42" s="163"/>
      <c r="K42" s="163"/>
      <c r="L42" s="163"/>
      <c r="M42" s="163"/>
      <c r="N42" s="163"/>
      <c r="O42" s="163"/>
      <c r="P42" s="276" t="s">
        <v>183</v>
      </c>
      <c r="Q42" s="294" t="s">
        <v>99</v>
      </c>
      <c r="R42" s="163"/>
    </row>
    <row r="43" spans="1:18">
      <c r="A43" s="162"/>
      <c r="B43" s="163"/>
      <c r="C43" s="163"/>
      <c r="D43" s="163"/>
      <c r="E43" s="163"/>
      <c r="F43" s="163"/>
      <c r="G43" s="163"/>
      <c r="H43" s="163"/>
      <c r="I43" s="163"/>
      <c r="J43" s="163"/>
      <c r="K43" s="163"/>
      <c r="L43" s="163"/>
      <c r="M43" s="163"/>
      <c r="N43" s="163"/>
      <c r="O43" s="163"/>
      <c r="P43" s="290" t="s">
        <v>184</v>
      </c>
      <c r="Q43" s="291" t="s">
        <v>108</v>
      </c>
      <c r="R43" s="163"/>
    </row>
    <row r="44" spans="1:18">
      <c r="A44" s="162"/>
      <c r="B44" s="163"/>
      <c r="C44" s="163"/>
      <c r="D44" s="163"/>
      <c r="E44" s="163"/>
      <c r="F44" s="163"/>
      <c r="G44" s="163"/>
      <c r="H44" s="163"/>
      <c r="I44" s="163"/>
      <c r="J44" s="163"/>
      <c r="K44" s="163"/>
      <c r="L44" s="163"/>
      <c r="M44" s="163"/>
      <c r="N44" s="163"/>
      <c r="O44" s="163"/>
      <c r="P44" s="165" t="s">
        <v>185</v>
      </c>
      <c r="Q44" s="291" t="s">
        <v>101</v>
      </c>
      <c r="R44" s="163"/>
    </row>
    <row r="45" spans="1:18">
      <c r="A45" s="162"/>
      <c r="B45" s="163"/>
      <c r="C45" s="163"/>
      <c r="D45" s="163"/>
      <c r="E45" s="163"/>
      <c r="F45" s="163"/>
      <c r="G45" s="163"/>
      <c r="H45" s="163"/>
      <c r="I45" s="163"/>
      <c r="J45" s="163"/>
      <c r="K45" s="163"/>
      <c r="L45" s="163"/>
      <c r="M45" s="163"/>
      <c r="N45" s="163"/>
      <c r="O45" s="163"/>
      <c r="P45" s="165" t="s">
        <v>186</v>
      </c>
      <c r="Q45" s="291" t="s">
        <v>104</v>
      </c>
      <c r="R45" s="163"/>
    </row>
    <row r="46" spans="1:18">
      <c r="A46" s="162"/>
      <c r="B46" s="163"/>
      <c r="C46" s="163"/>
      <c r="D46" s="163"/>
      <c r="E46" s="163"/>
      <c r="F46" s="163"/>
      <c r="G46" s="163"/>
      <c r="H46" s="163"/>
      <c r="I46" s="163"/>
      <c r="J46" s="163"/>
      <c r="K46" s="163"/>
      <c r="L46" s="163"/>
      <c r="M46" s="163"/>
      <c r="N46" s="163"/>
      <c r="O46" s="163"/>
      <c r="P46" s="290" t="s">
        <v>187</v>
      </c>
      <c r="Q46" s="291" t="s">
        <v>96</v>
      </c>
      <c r="R46" s="163"/>
    </row>
    <row r="47" spans="1:18">
      <c r="A47" s="162"/>
      <c r="B47" s="163"/>
      <c r="C47" s="163"/>
      <c r="D47" s="163"/>
      <c r="E47" s="163"/>
      <c r="F47" s="163"/>
      <c r="G47" s="163"/>
      <c r="H47" s="163"/>
      <c r="I47" s="163"/>
      <c r="J47" s="163"/>
      <c r="K47" s="163"/>
      <c r="L47" s="163"/>
      <c r="M47" s="163"/>
      <c r="N47" s="163"/>
      <c r="O47" s="163"/>
      <c r="P47" s="290" t="s">
        <v>126</v>
      </c>
      <c r="Q47" s="291" t="s">
        <v>115</v>
      </c>
      <c r="R47" s="163"/>
    </row>
    <row r="48" spans="1:18">
      <c r="A48" s="162"/>
      <c r="B48" s="163"/>
      <c r="C48" s="163"/>
      <c r="D48" s="163"/>
      <c r="E48" s="163"/>
      <c r="F48" s="163"/>
      <c r="G48" s="163"/>
      <c r="H48" s="163"/>
      <c r="I48" s="163"/>
      <c r="J48" s="163"/>
      <c r="K48" s="163"/>
      <c r="L48" s="163"/>
      <c r="M48" s="163"/>
      <c r="N48" s="163"/>
      <c r="O48" s="163"/>
      <c r="P48" s="165" t="s">
        <v>90</v>
      </c>
      <c r="Q48" s="291" t="s">
        <v>109</v>
      </c>
      <c r="R48" s="163"/>
    </row>
    <row r="49" spans="1:18">
      <c r="A49" s="162"/>
      <c r="B49" s="163"/>
      <c r="C49" s="163"/>
      <c r="D49" s="163"/>
      <c r="E49" s="163"/>
      <c r="F49" s="163"/>
      <c r="G49" s="163"/>
      <c r="H49" s="163"/>
      <c r="I49" s="163"/>
      <c r="J49" s="163"/>
      <c r="K49" s="163"/>
      <c r="L49" s="163"/>
      <c r="M49" s="163"/>
      <c r="N49" s="163"/>
      <c r="O49" s="163"/>
      <c r="P49" s="295" t="s">
        <v>89</v>
      </c>
      <c r="Q49" s="296" t="s">
        <v>109</v>
      </c>
      <c r="R49" s="163"/>
    </row>
    <row r="50" spans="1:18">
      <c r="A50" s="162"/>
      <c r="B50" s="163"/>
      <c r="C50" s="163"/>
      <c r="D50" s="163"/>
      <c r="E50" s="163"/>
      <c r="F50" s="163"/>
      <c r="G50" s="163"/>
      <c r="H50" s="163"/>
      <c r="I50" s="163"/>
      <c r="J50" s="163"/>
      <c r="K50" s="163"/>
      <c r="L50" s="163"/>
      <c r="M50" s="163"/>
      <c r="N50" s="163"/>
      <c r="O50" s="163"/>
      <c r="P50" s="290" t="s">
        <v>153</v>
      </c>
      <c r="Q50" s="291" t="s">
        <v>111</v>
      </c>
      <c r="R50" s="163"/>
    </row>
    <row r="51" spans="1:18">
      <c r="A51" s="162"/>
      <c r="B51" s="163"/>
      <c r="C51" s="163"/>
      <c r="D51" s="163"/>
      <c r="E51" s="163"/>
      <c r="F51" s="163"/>
      <c r="G51" s="163"/>
      <c r="H51" s="163"/>
      <c r="I51" s="163"/>
      <c r="J51" s="163"/>
      <c r="K51" s="163"/>
      <c r="L51" s="163"/>
      <c r="M51" s="163"/>
      <c r="N51" s="163"/>
      <c r="O51" s="163"/>
      <c r="P51" s="295" t="s">
        <v>152</v>
      </c>
      <c r="Q51" s="296" t="s">
        <v>111</v>
      </c>
      <c r="R51" s="163"/>
    </row>
    <row r="52" spans="1:18">
      <c r="A52" s="162"/>
      <c r="B52" s="163"/>
      <c r="C52" s="163"/>
      <c r="D52" s="163"/>
      <c r="E52" s="163"/>
      <c r="F52" s="163"/>
      <c r="G52" s="163"/>
      <c r="H52" s="163"/>
      <c r="I52" s="163"/>
      <c r="J52" s="163"/>
      <c r="K52" s="163"/>
      <c r="L52" s="163"/>
      <c r="M52" s="163"/>
      <c r="N52" s="163"/>
      <c r="O52" s="163"/>
      <c r="P52" s="295" t="s">
        <v>127</v>
      </c>
      <c r="Q52" s="296" t="s">
        <v>111</v>
      </c>
      <c r="R52" s="163"/>
    </row>
    <row r="53" spans="1:18">
      <c r="A53" s="162"/>
      <c r="B53" s="163"/>
      <c r="C53" s="163"/>
      <c r="D53" s="163"/>
      <c r="E53" s="163"/>
      <c r="F53" s="163"/>
      <c r="G53" s="163"/>
      <c r="H53" s="163"/>
      <c r="I53" s="163"/>
      <c r="J53" s="163"/>
      <c r="K53" s="163"/>
      <c r="L53" s="163"/>
      <c r="M53" s="163"/>
      <c r="N53" s="163"/>
      <c r="O53" s="163"/>
      <c r="P53" s="295" t="s">
        <v>156</v>
      </c>
      <c r="Q53" s="296" t="s">
        <v>111</v>
      </c>
      <c r="R53" s="163"/>
    </row>
    <row r="54" spans="1:18">
      <c r="A54" s="162"/>
      <c r="B54" s="163"/>
      <c r="C54" s="163"/>
      <c r="D54" s="163"/>
      <c r="E54" s="163"/>
      <c r="F54" s="163"/>
      <c r="G54" s="163"/>
      <c r="H54" s="163"/>
      <c r="I54" s="163"/>
      <c r="J54" s="163"/>
      <c r="K54" s="163"/>
      <c r="L54" s="163"/>
      <c r="M54" s="163"/>
      <c r="N54" s="163"/>
      <c r="O54" s="163"/>
      <c r="P54" s="290" t="s">
        <v>188</v>
      </c>
      <c r="Q54" s="291" t="s">
        <v>101</v>
      </c>
      <c r="R54" s="163"/>
    </row>
    <row r="55" spans="1:18">
      <c r="A55" s="162"/>
      <c r="B55" s="163"/>
      <c r="C55" s="163"/>
      <c r="D55" s="163"/>
      <c r="E55" s="163"/>
      <c r="F55" s="163"/>
      <c r="G55" s="163"/>
      <c r="H55" s="163"/>
      <c r="I55" s="163"/>
      <c r="J55" s="163"/>
      <c r="K55" s="163"/>
      <c r="L55" s="163"/>
      <c r="M55" s="163"/>
      <c r="N55" s="163"/>
      <c r="O55" s="163"/>
      <c r="P55" s="290" t="s">
        <v>189</v>
      </c>
      <c r="Q55" s="291" t="s">
        <v>109</v>
      </c>
      <c r="R55" s="163"/>
    </row>
    <row r="56" spans="1:18">
      <c r="A56" s="162"/>
      <c r="B56" s="163"/>
      <c r="C56" s="163"/>
      <c r="D56" s="163"/>
      <c r="E56" s="163"/>
      <c r="F56" s="163"/>
      <c r="G56" s="163"/>
      <c r="H56" s="163"/>
      <c r="I56" s="163"/>
      <c r="J56" s="163"/>
      <c r="K56" s="163"/>
      <c r="L56" s="163"/>
      <c r="M56" s="163"/>
      <c r="N56" s="163"/>
      <c r="O56" s="163"/>
      <c r="P56" s="290" t="s">
        <v>190</v>
      </c>
      <c r="Q56" s="291" t="s">
        <v>101</v>
      </c>
      <c r="R56" s="163"/>
    </row>
    <row r="57" spans="1:18">
      <c r="A57" s="162"/>
      <c r="B57" s="163"/>
      <c r="C57" s="163"/>
      <c r="D57" s="163"/>
      <c r="E57" s="163"/>
      <c r="F57" s="163"/>
      <c r="G57" s="163"/>
      <c r="H57" s="163"/>
      <c r="I57" s="163"/>
      <c r="J57" s="163"/>
      <c r="K57" s="163"/>
      <c r="L57" s="163"/>
      <c r="M57" s="163"/>
      <c r="N57" s="163"/>
      <c r="O57" s="163"/>
      <c r="P57" s="290" t="s">
        <v>129</v>
      </c>
      <c r="Q57" s="291" t="s">
        <v>95</v>
      </c>
      <c r="R57" s="163"/>
    </row>
    <row r="58" spans="1:18">
      <c r="A58" s="162"/>
      <c r="B58" s="163"/>
      <c r="C58" s="163"/>
      <c r="D58" s="163"/>
      <c r="E58" s="163"/>
      <c r="F58" s="163"/>
      <c r="G58" s="163"/>
      <c r="H58" s="163"/>
      <c r="I58" s="163"/>
      <c r="J58" s="163"/>
      <c r="K58" s="163"/>
      <c r="L58" s="163"/>
      <c r="M58" s="163"/>
      <c r="N58" s="163"/>
      <c r="O58" s="163"/>
      <c r="P58" s="290" t="s">
        <v>191</v>
      </c>
      <c r="Q58" s="291" t="s">
        <v>115</v>
      </c>
      <c r="R58" s="163"/>
    </row>
    <row r="59" spans="1:18">
      <c r="A59" s="162"/>
      <c r="B59" s="163"/>
      <c r="C59" s="163"/>
      <c r="D59" s="163"/>
      <c r="E59" s="163"/>
      <c r="F59" s="163"/>
      <c r="G59" s="163"/>
      <c r="H59" s="163"/>
      <c r="I59" s="163"/>
      <c r="J59" s="163"/>
      <c r="K59" s="163"/>
      <c r="L59" s="163"/>
      <c r="M59" s="163"/>
      <c r="N59" s="163"/>
      <c r="O59" s="163"/>
      <c r="P59" s="290" t="s">
        <v>192</v>
      </c>
      <c r="Q59" s="291" t="s">
        <v>111</v>
      </c>
      <c r="R59" s="163"/>
    </row>
    <row r="60" spans="1:18">
      <c r="A60" s="162"/>
      <c r="B60" s="163"/>
      <c r="C60" s="163"/>
      <c r="D60" s="163"/>
      <c r="E60" s="163"/>
      <c r="F60" s="163"/>
      <c r="G60" s="163"/>
      <c r="H60" s="163"/>
      <c r="I60" s="163"/>
      <c r="J60" s="163"/>
      <c r="K60" s="163"/>
      <c r="L60" s="163"/>
      <c r="M60" s="163"/>
      <c r="N60" s="163"/>
      <c r="O60" s="163"/>
      <c r="P60" s="290" t="s">
        <v>193</v>
      </c>
      <c r="Q60" s="291" t="s">
        <v>101</v>
      </c>
      <c r="R60" s="163"/>
    </row>
    <row r="61" spans="1:18">
      <c r="A61" s="162"/>
      <c r="B61" s="163"/>
      <c r="C61" s="163"/>
      <c r="D61" s="163"/>
      <c r="E61" s="163"/>
      <c r="F61" s="163"/>
      <c r="G61" s="163"/>
      <c r="H61" s="163"/>
      <c r="I61" s="163"/>
      <c r="J61" s="163"/>
      <c r="K61" s="163"/>
      <c r="L61" s="163"/>
      <c r="M61" s="163"/>
      <c r="N61" s="163"/>
      <c r="O61" s="163"/>
      <c r="P61" s="290" t="s">
        <v>130</v>
      </c>
      <c r="Q61" s="291" t="s">
        <v>105</v>
      </c>
      <c r="R61" s="163"/>
    </row>
    <row r="62" spans="1:18">
      <c r="A62" s="162"/>
      <c r="B62" s="163"/>
      <c r="C62" s="163"/>
      <c r="D62" s="163"/>
      <c r="E62" s="163"/>
      <c r="F62" s="163"/>
      <c r="G62" s="163"/>
      <c r="H62" s="163"/>
      <c r="I62" s="163"/>
      <c r="J62" s="163"/>
      <c r="K62" s="163"/>
      <c r="L62" s="163"/>
      <c r="M62" s="163"/>
      <c r="N62" s="163"/>
      <c r="O62" s="163"/>
      <c r="P62" s="290" t="s">
        <v>78</v>
      </c>
      <c r="Q62" s="291" t="s">
        <v>116</v>
      </c>
      <c r="R62" s="163"/>
    </row>
    <row r="63" spans="1:18">
      <c r="A63" s="162"/>
      <c r="B63" s="163"/>
      <c r="C63" s="163"/>
      <c r="D63" s="163"/>
      <c r="E63" s="163"/>
      <c r="F63" s="163"/>
      <c r="G63" s="163"/>
      <c r="H63" s="163"/>
      <c r="I63" s="163"/>
      <c r="J63" s="163"/>
      <c r="K63" s="163"/>
      <c r="L63" s="163"/>
      <c r="M63" s="163"/>
      <c r="N63" s="163"/>
      <c r="O63" s="163"/>
      <c r="P63" s="290" t="s">
        <v>194</v>
      </c>
      <c r="Q63" s="322" t="s">
        <v>95</v>
      </c>
      <c r="R63" s="163"/>
    </row>
    <row r="64" spans="1:18">
      <c r="A64" s="162"/>
      <c r="B64" s="163"/>
      <c r="C64" s="163"/>
      <c r="D64" s="163"/>
      <c r="E64" s="163"/>
      <c r="F64" s="163"/>
      <c r="G64" s="163"/>
      <c r="H64" s="163"/>
      <c r="I64" s="163"/>
      <c r="J64" s="163"/>
      <c r="K64" s="163"/>
      <c r="L64" s="163"/>
      <c r="M64" s="163"/>
      <c r="N64" s="163"/>
      <c r="O64" s="163"/>
      <c r="P64" s="276" t="s">
        <v>140</v>
      </c>
      <c r="Q64" s="294" t="s">
        <v>105</v>
      </c>
      <c r="R64" s="163"/>
    </row>
    <row r="65" spans="1:18">
      <c r="A65" s="162"/>
      <c r="B65" s="163"/>
      <c r="C65" s="163"/>
      <c r="D65" s="163"/>
      <c r="E65" s="163"/>
      <c r="F65" s="163"/>
      <c r="G65" s="163"/>
      <c r="H65" s="163"/>
      <c r="I65" s="163"/>
      <c r="J65" s="163"/>
      <c r="K65" s="163"/>
      <c r="L65" s="163"/>
      <c r="M65" s="163"/>
      <c r="N65" s="163"/>
      <c r="O65" s="163"/>
      <c r="P65" s="290" t="s">
        <v>141</v>
      </c>
      <c r="Q65" s="291" t="s">
        <v>95</v>
      </c>
      <c r="R65" s="163"/>
    </row>
    <row r="66" spans="1:18">
      <c r="A66" s="162"/>
      <c r="B66" s="163"/>
      <c r="C66" s="163"/>
      <c r="D66" s="163"/>
      <c r="E66" s="163"/>
      <c r="F66" s="163"/>
      <c r="G66" s="163"/>
      <c r="H66" s="163"/>
      <c r="I66" s="163"/>
      <c r="J66" s="163"/>
      <c r="K66" s="163"/>
      <c r="L66" s="163"/>
      <c r="M66" s="163"/>
      <c r="N66" s="163"/>
      <c r="O66" s="163"/>
      <c r="P66" s="290" t="s">
        <v>195</v>
      </c>
      <c r="Q66" s="291" t="s">
        <v>109</v>
      </c>
      <c r="R66" s="163"/>
    </row>
    <row r="67" spans="1:18">
      <c r="A67" s="162"/>
      <c r="B67" s="163"/>
      <c r="C67" s="163"/>
      <c r="D67" s="163"/>
      <c r="E67" s="163"/>
      <c r="F67" s="163"/>
      <c r="G67" s="163"/>
      <c r="H67" s="163"/>
      <c r="I67" s="163"/>
      <c r="J67" s="163"/>
      <c r="K67" s="163"/>
      <c r="L67" s="163"/>
      <c r="M67" s="163"/>
      <c r="N67" s="163"/>
      <c r="O67" s="163"/>
      <c r="P67" s="295" t="s">
        <v>196</v>
      </c>
      <c r="Q67" s="295" t="s">
        <v>109</v>
      </c>
      <c r="R67" s="163"/>
    </row>
    <row r="68" spans="1:18">
      <c r="A68" s="162"/>
      <c r="B68" s="163"/>
      <c r="C68" s="163"/>
      <c r="D68" s="163"/>
      <c r="E68" s="163"/>
      <c r="F68" s="163"/>
      <c r="G68" s="163"/>
      <c r="H68" s="163"/>
      <c r="I68" s="163"/>
      <c r="J68" s="163"/>
      <c r="K68" s="163"/>
      <c r="L68" s="163"/>
      <c r="M68" s="163"/>
      <c r="N68" s="163"/>
      <c r="O68" s="163"/>
      <c r="P68" s="290" t="s">
        <v>197</v>
      </c>
      <c r="Q68" s="291" t="s">
        <v>103</v>
      </c>
      <c r="R68" s="163"/>
    </row>
    <row r="69" spans="1:18">
      <c r="A69" s="162"/>
      <c r="B69" s="163"/>
      <c r="C69" s="163"/>
      <c r="D69" s="163"/>
      <c r="E69" s="163"/>
      <c r="F69" s="163"/>
      <c r="G69" s="163"/>
      <c r="H69" s="163"/>
      <c r="I69" s="163"/>
      <c r="J69" s="163"/>
      <c r="K69" s="163"/>
      <c r="L69" s="163"/>
      <c r="M69" s="163"/>
      <c r="N69" s="163"/>
      <c r="O69" s="163"/>
      <c r="P69" s="290" t="s">
        <v>198</v>
      </c>
      <c r="Q69" s="291" t="s">
        <v>96</v>
      </c>
      <c r="R69" s="163"/>
    </row>
    <row r="70" spans="1:18">
      <c r="A70" s="162"/>
      <c r="B70" s="163"/>
      <c r="C70" s="163"/>
      <c r="D70" s="163"/>
      <c r="E70" s="163"/>
      <c r="F70" s="163"/>
      <c r="G70" s="163"/>
      <c r="H70" s="163"/>
      <c r="I70" s="163"/>
      <c r="J70" s="163"/>
      <c r="K70" s="163"/>
      <c r="L70" s="163"/>
      <c r="M70" s="163"/>
      <c r="N70" s="163"/>
      <c r="O70" s="163"/>
      <c r="P70" s="276" t="s">
        <v>199</v>
      </c>
      <c r="Q70" s="276" t="s">
        <v>108</v>
      </c>
      <c r="R70" s="163"/>
    </row>
    <row r="71" spans="1:18">
      <c r="A71" s="162"/>
      <c r="B71" s="163"/>
      <c r="C71" s="163"/>
      <c r="D71" s="163"/>
      <c r="E71" s="163"/>
      <c r="F71" s="163"/>
      <c r="G71" s="163"/>
      <c r="H71" s="163"/>
      <c r="I71" s="163"/>
      <c r="J71" s="163"/>
      <c r="K71" s="163"/>
      <c r="L71" s="163"/>
      <c r="M71" s="163"/>
      <c r="N71" s="163"/>
      <c r="O71" s="163"/>
      <c r="P71" s="290" t="s">
        <v>200</v>
      </c>
      <c r="Q71" s="291" t="s">
        <v>114</v>
      </c>
      <c r="R71" s="163"/>
    </row>
    <row r="72" spans="1:18">
      <c r="A72" s="162"/>
      <c r="B72" s="163"/>
      <c r="C72" s="163"/>
      <c r="D72" s="163"/>
      <c r="E72" s="163"/>
      <c r="F72" s="163"/>
      <c r="G72" s="163"/>
      <c r="H72" s="163"/>
      <c r="I72" s="163"/>
      <c r="J72" s="163"/>
      <c r="K72" s="163"/>
      <c r="L72" s="163"/>
      <c r="M72" s="163"/>
      <c r="N72" s="163"/>
      <c r="O72" s="163"/>
      <c r="P72" s="290" t="s">
        <v>201</v>
      </c>
      <c r="Q72" s="291" t="s">
        <v>95</v>
      </c>
      <c r="R72" s="165"/>
    </row>
    <row r="73" spans="1:18">
      <c r="A73" s="162"/>
      <c r="B73" s="163"/>
      <c r="C73" s="163"/>
      <c r="D73" s="163"/>
      <c r="E73" s="163"/>
      <c r="F73" s="163"/>
      <c r="G73" s="163"/>
      <c r="H73" s="163"/>
      <c r="I73" s="163"/>
      <c r="J73" s="163"/>
      <c r="K73" s="163"/>
      <c r="L73" s="163"/>
      <c r="M73" s="163"/>
      <c r="N73" s="163"/>
      <c r="O73" s="163"/>
      <c r="P73" s="295" t="s">
        <v>202</v>
      </c>
      <c r="Q73" s="291" t="s">
        <v>116</v>
      </c>
      <c r="R73" s="163"/>
    </row>
    <row r="74" spans="1:18">
      <c r="A74" s="162"/>
      <c r="B74" s="163"/>
      <c r="C74" s="163"/>
      <c r="D74" s="163"/>
      <c r="E74" s="163"/>
      <c r="F74" s="163"/>
      <c r="G74" s="163"/>
      <c r="H74" s="163"/>
      <c r="I74" s="163"/>
      <c r="J74" s="163"/>
      <c r="K74" s="163"/>
      <c r="L74" s="163"/>
      <c r="M74" s="163"/>
      <c r="N74" s="163"/>
      <c r="O74" s="163"/>
      <c r="P74" s="295" t="s">
        <v>154</v>
      </c>
      <c r="Q74" s="291" t="s">
        <v>95</v>
      </c>
      <c r="R74" s="163"/>
    </row>
    <row r="75" spans="1:18">
      <c r="A75" s="162"/>
      <c r="B75" s="163"/>
      <c r="C75" s="163"/>
      <c r="D75" s="163"/>
      <c r="E75" s="163"/>
      <c r="F75" s="163"/>
      <c r="G75" s="163"/>
      <c r="H75" s="163"/>
      <c r="I75" s="163"/>
      <c r="J75" s="163"/>
      <c r="K75" s="163"/>
      <c r="L75" s="163"/>
      <c r="M75" s="163"/>
      <c r="N75" s="163"/>
      <c r="O75" s="163"/>
      <c r="P75" s="290" t="s">
        <v>135</v>
      </c>
      <c r="Q75" s="291" t="s">
        <v>95</v>
      </c>
      <c r="R75" s="163"/>
    </row>
    <row r="76" spans="1:18">
      <c r="A76" s="162"/>
      <c r="B76" s="163"/>
      <c r="C76" s="163"/>
      <c r="D76" s="163"/>
      <c r="E76" s="163"/>
      <c r="F76" s="163"/>
      <c r="G76" s="163"/>
      <c r="H76" s="163"/>
      <c r="I76" s="163"/>
      <c r="J76" s="163"/>
      <c r="K76" s="163"/>
      <c r="L76" s="163"/>
      <c r="M76" s="163"/>
      <c r="N76" s="163"/>
      <c r="O76" s="163"/>
      <c r="P76" s="276" t="s">
        <v>203</v>
      </c>
      <c r="Q76" s="276" t="s">
        <v>114</v>
      </c>
      <c r="R76" s="163"/>
    </row>
    <row r="77" spans="1:18">
      <c r="A77" s="162"/>
      <c r="B77" s="163"/>
      <c r="C77" s="163"/>
      <c r="D77" s="163"/>
      <c r="E77" s="163"/>
      <c r="F77" s="163"/>
      <c r="G77" s="163"/>
      <c r="H77" s="163"/>
      <c r="I77" s="163"/>
      <c r="J77" s="163"/>
      <c r="K77" s="163"/>
      <c r="L77" s="163"/>
      <c r="M77" s="163"/>
      <c r="N77" s="163"/>
      <c r="O77" s="163"/>
      <c r="P77" s="276" t="s">
        <v>365</v>
      </c>
      <c r="Q77" s="291" t="s">
        <v>116</v>
      </c>
      <c r="R77" s="163"/>
    </row>
    <row r="78" spans="1:18">
      <c r="A78" s="162"/>
      <c r="B78" s="163"/>
      <c r="C78" s="163"/>
      <c r="D78" s="163"/>
      <c r="E78" s="163"/>
      <c r="F78" s="163"/>
      <c r="G78" s="163"/>
      <c r="H78" s="163"/>
      <c r="I78" s="163"/>
      <c r="J78" s="163"/>
      <c r="K78" s="163"/>
      <c r="L78" s="163"/>
      <c r="M78" s="163"/>
      <c r="N78" s="163"/>
      <c r="O78" s="163"/>
      <c r="P78" s="290" t="s">
        <v>204</v>
      </c>
      <c r="Q78" s="291" t="s">
        <v>106</v>
      </c>
      <c r="R78" s="163"/>
    </row>
    <row r="79" spans="1:18">
      <c r="A79" s="162"/>
      <c r="B79" s="163"/>
      <c r="C79" s="163"/>
      <c r="D79" s="163"/>
      <c r="E79" s="163"/>
      <c r="F79" s="163"/>
      <c r="G79" s="163"/>
      <c r="H79" s="163"/>
      <c r="I79" s="163"/>
      <c r="J79" s="163"/>
      <c r="K79" s="163"/>
      <c r="L79" s="163"/>
      <c r="M79" s="163"/>
      <c r="N79" s="163"/>
      <c r="O79" s="163"/>
      <c r="P79" s="290" t="s">
        <v>205</v>
      </c>
      <c r="Q79" s="291" t="s">
        <v>106</v>
      </c>
      <c r="R79" s="163"/>
    </row>
    <row r="80" spans="1:18">
      <c r="A80" s="162"/>
      <c r="B80" s="163"/>
      <c r="C80" s="163"/>
      <c r="D80" s="163"/>
      <c r="E80" s="163"/>
      <c r="F80" s="163"/>
      <c r="G80" s="163"/>
      <c r="H80" s="163"/>
      <c r="I80" s="163"/>
      <c r="J80" s="163"/>
      <c r="K80" s="163"/>
      <c r="L80" s="163"/>
      <c r="M80" s="163"/>
      <c r="N80" s="163"/>
      <c r="O80" s="163"/>
      <c r="P80" s="290" t="s">
        <v>206</v>
      </c>
      <c r="Q80" s="291" t="s">
        <v>105</v>
      </c>
      <c r="R80" s="163"/>
    </row>
    <row r="81" spans="1:18">
      <c r="A81" s="162"/>
      <c r="B81" s="163"/>
      <c r="C81" s="163"/>
      <c r="D81" s="163"/>
      <c r="E81" s="163"/>
      <c r="F81" s="163"/>
      <c r="G81" s="163"/>
      <c r="H81" s="163"/>
      <c r="I81" s="163"/>
      <c r="J81" s="163"/>
      <c r="K81" s="163"/>
      <c r="L81" s="163"/>
      <c r="M81" s="163"/>
      <c r="N81" s="163"/>
      <c r="O81" s="163"/>
      <c r="P81" s="290" t="s">
        <v>131</v>
      </c>
      <c r="Q81" s="291" t="s">
        <v>95</v>
      </c>
      <c r="R81" s="163"/>
    </row>
    <row r="82" spans="1:18">
      <c r="A82" s="162"/>
      <c r="B82" s="163"/>
      <c r="C82" s="163"/>
      <c r="D82" s="163"/>
      <c r="E82" s="163"/>
      <c r="F82" s="163"/>
      <c r="G82" s="163"/>
      <c r="H82" s="163"/>
      <c r="I82" s="163"/>
      <c r="J82" s="163"/>
      <c r="K82" s="163"/>
      <c r="L82" s="163"/>
      <c r="M82" s="163"/>
      <c r="N82" s="163"/>
      <c r="O82" s="163"/>
      <c r="P82" s="290" t="s">
        <v>207</v>
      </c>
      <c r="Q82" s="291" t="s">
        <v>111</v>
      </c>
      <c r="R82" s="163"/>
    </row>
    <row r="83" spans="1:18">
      <c r="A83" s="162"/>
      <c r="B83" s="163"/>
      <c r="C83" s="163"/>
      <c r="D83" s="163"/>
      <c r="E83" s="163"/>
      <c r="F83" s="163"/>
      <c r="G83" s="163"/>
      <c r="H83" s="163"/>
      <c r="I83" s="163"/>
      <c r="J83" s="163"/>
      <c r="K83" s="163"/>
      <c r="L83" s="163"/>
      <c r="M83" s="163"/>
      <c r="N83" s="163"/>
      <c r="O83" s="163"/>
      <c r="P83" s="290" t="s">
        <v>208</v>
      </c>
      <c r="Q83" s="291" t="s">
        <v>109</v>
      </c>
      <c r="R83" s="163"/>
    </row>
    <row r="84" spans="1:18">
      <c r="A84" s="162"/>
      <c r="B84" s="163"/>
      <c r="C84" s="163"/>
      <c r="D84" s="163"/>
      <c r="E84" s="163"/>
      <c r="F84" s="163"/>
      <c r="G84" s="163"/>
      <c r="H84" s="163"/>
      <c r="I84" s="163"/>
      <c r="J84" s="163"/>
      <c r="K84" s="163"/>
      <c r="L84" s="163"/>
      <c r="M84" s="163"/>
      <c r="N84" s="163"/>
      <c r="O84" s="163"/>
      <c r="P84" s="290" t="s">
        <v>209</v>
      </c>
      <c r="Q84" s="291" t="s">
        <v>105</v>
      </c>
      <c r="R84" s="163"/>
    </row>
    <row r="85" spans="1:18">
      <c r="A85" s="162"/>
      <c r="B85" s="163"/>
      <c r="C85" s="163"/>
      <c r="D85" s="163"/>
      <c r="E85" s="163"/>
      <c r="F85" s="163"/>
      <c r="G85" s="163"/>
      <c r="H85" s="163"/>
      <c r="I85" s="163"/>
      <c r="J85" s="163"/>
      <c r="K85" s="163"/>
      <c r="L85" s="163"/>
      <c r="M85" s="163"/>
      <c r="N85" s="163"/>
      <c r="O85" s="163"/>
      <c r="P85" s="290" t="s">
        <v>132</v>
      </c>
      <c r="Q85" s="291" t="s">
        <v>95</v>
      </c>
      <c r="R85" s="163"/>
    </row>
    <row r="86" spans="1:18">
      <c r="A86" s="162"/>
      <c r="B86" s="163"/>
      <c r="C86" s="163"/>
      <c r="D86" s="163"/>
      <c r="E86" s="163"/>
      <c r="F86" s="163"/>
      <c r="G86" s="163"/>
      <c r="H86" s="163"/>
      <c r="I86" s="163"/>
      <c r="J86" s="163"/>
      <c r="K86" s="163"/>
      <c r="L86" s="163"/>
      <c r="M86" s="163"/>
      <c r="N86" s="163"/>
      <c r="O86" s="163"/>
      <c r="P86" s="290" t="s">
        <v>210</v>
      </c>
      <c r="Q86" s="291" t="s">
        <v>105</v>
      </c>
      <c r="R86" s="163"/>
    </row>
    <row r="87" spans="1:18">
      <c r="A87" s="162"/>
      <c r="B87" s="163"/>
      <c r="C87" s="163"/>
      <c r="D87" s="163"/>
      <c r="E87" s="163"/>
      <c r="F87" s="163"/>
      <c r="G87" s="163"/>
      <c r="H87" s="163"/>
      <c r="I87" s="163"/>
      <c r="J87" s="163"/>
      <c r="K87" s="163"/>
      <c r="L87" s="163"/>
      <c r="M87" s="163"/>
      <c r="N87" s="163"/>
      <c r="O87" s="163"/>
      <c r="P87" s="290" t="s">
        <v>211</v>
      </c>
      <c r="Q87" s="322" t="s">
        <v>116</v>
      </c>
      <c r="R87" s="163"/>
    </row>
    <row r="88" spans="1:18">
      <c r="A88" s="162"/>
      <c r="B88" s="163"/>
      <c r="C88" s="163"/>
      <c r="D88" s="163"/>
      <c r="E88" s="163"/>
      <c r="F88" s="163"/>
      <c r="G88" s="163"/>
      <c r="H88" s="163"/>
      <c r="I88" s="163"/>
      <c r="J88" s="163"/>
      <c r="K88" s="163"/>
      <c r="L88" s="163"/>
      <c r="M88" s="163"/>
      <c r="N88" s="163"/>
      <c r="O88" s="163"/>
      <c r="P88" s="276" t="s">
        <v>34</v>
      </c>
      <c r="Q88" s="294" t="s">
        <v>116</v>
      </c>
      <c r="R88" s="163"/>
    </row>
    <row r="89" spans="1:18">
      <c r="A89" s="162"/>
      <c r="B89" s="163"/>
      <c r="C89" s="163"/>
      <c r="D89" s="163"/>
      <c r="E89" s="163"/>
      <c r="F89" s="163"/>
      <c r="G89" s="163"/>
      <c r="H89" s="163"/>
      <c r="I89" s="163"/>
      <c r="J89" s="163"/>
      <c r="K89" s="163"/>
      <c r="L89" s="163"/>
      <c r="M89" s="163"/>
      <c r="N89" s="163"/>
      <c r="O89" s="163"/>
      <c r="P89" s="290" t="s">
        <v>212</v>
      </c>
      <c r="Q89" s="291" t="s">
        <v>104</v>
      </c>
      <c r="R89" s="163"/>
    </row>
    <row r="90" spans="1:18">
      <c r="A90" s="162"/>
      <c r="B90" s="163"/>
      <c r="C90" s="163"/>
      <c r="D90" s="163"/>
      <c r="E90" s="163"/>
      <c r="F90" s="163"/>
      <c r="G90" s="163"/>
      <c r="H90" s="163"/>
      <c r="I90" s="163"/>
      <c r="J90" s="163"/>
      <c r="K90" s="163"/>
      <c r="L90" s="163"/>
      <c r="M90" s="163"/>
      <c r="N90" s="163"/>
      <c r="O90" s="163"/>
      <c r="P90" s="290" t="s">
        <v>213</v>
      </c>
      <c r="Q90" s="291" t="s">
        <v>116</v>
      </c>
      <c r="R90" s="163"/>
    </row>
    <row r="91" spans="1:18">
      <c r="A91" s="162"/>
      <c r="B91" s="163"/>
      <c r="C91" s="163"/>
      <c r="D91" s="163"/>
      <c r="E91" s="163"/>
      <c r="F91" s="163"/>
      <c r="G91" s="163"/>
      <c r="H91" s="163"/>
      <c r="I91" s="163"/>
      <c r="J91" s="163"/>
      <c r="K91" s="163"/>
      <c r="L91" s="163"/>
      <c r="M91" s="163"/>
      <c r="N91" s="163"/>
      <c r="O91" s="163"/>
      <c r="P91" s="290" t="s">
        <v>214</v>
      </c>
      <c r="Q91" s="291" t="s">
        <v>101</v>
      </c>
      <c r="R91" s="163"/>
    </row>
    <row r="92" spans="1:18">
      <c r="A92" s="162"/>
      <c r="B92" s="163"/>
      <c r="C92" s="163"/>
      <c r="D92" s="163"/>
      <c r="E92" s="163"/>
      <c r="F92" s="163"/>
      <c r="G92" s="163"/>
      <c r="H92" s="163"/>
      <c r="I92" s="163"/>
      <c r="J92" s="163"/>
      <c r="K92" s="163"/>
      <c r="L92" s="163"/>
      <c r="M92" s="163"/>
      <c r="N92" s="163"/>
      <c r="O92" s="163"/>
      <c r="P92" s="165" t="s">
        <v>215</v>
      </c>
      <c r="Q92" s="291" t="s">
        <v>109</v>
      </c>
      <c r="R92" s="163"/>
    </row>
    <row r="93" spans="1:18">
      <c r="A93" s="162"/>
      <c r="B93" s="163"/>
      <c r="C93" s="163"/>
      <c r="D93" s="163"/>
      <c r="E93" s="163"/>
      <c r="F93" s="163"/>
      <c r="G93" s="163"/>
      <c r="H93" s="163"/>
      <c r="I93" s="163"/>
      <c r="J93" s="163"/>
      <c r="K93" s="163"/>
      <c r="L93" s="163"/>
      <c r="M93" s="163"/>
      <c r="N93" s="163"/>
      <c r="O93" s="163"/>
      <c r="P93" s="290" t="s">
        <v>216</v>
      </c>
      <c r="Q93" s="291" t="s">
        <v>116</v>
      </c>
      <c r="R93" s="163"/>
    </row>
    <row r="94" spans="1:18">
      <c r="A94" s="162"/>
      <c r="B94" s="163"/>
      <c r="C94" s="163"/>
      <c r="D94" s="163"/>
      <c r="E94" s="163"/>
      <c r="F94" s="163"/>
      <c r="G94" s="163"/>
      <c r="H94" s="163"/>
      <c r="I94" s="163"/>
      <c r="J94" s="163"/>
      <c r="K94" s="163"/>
      <c r="L94" s="163"/>
      <c r="M94" s="163"/>
      <c r="N94" s="163"/>
      <c r="O94" s="163"/>
      <c r="P94" s="290" t="s">
        <v>218</v>
      </c>
      <c r="Q94" s="291" t="s">
        <v>105</v>
      </c>
      <c r="R94" s="163"/>
    </row>
    <row r="95" spans="1:18">
      <c r="A95" s="162"/>
      <c r="B95" s="163"/>
      <c r="C95" s="163"/>
      <c r="D95" s="163"/>
      <c r="E95" s="163"/>
      <c r="F95" s="163"/>
      <c r="G95" s="163"/>
      <c r="H95" s="163"/>
      <c r="I95" s="163"/>
      <c r="J95" s="163"/>
      <c r="K95" s="163"/>
      <c r="L95" s="163"/>
      <c r="M95" s="163"/>
      <c r="N95" s="163"/>
      <c r="O95" s="163"/>
      <c r="P95" s="290" t="s">
        <v>217</v>
      </c>
      <c r="Q95" s="291" t="s">
        <v>108</v>
      </c>
      <c r="R95" s="163"/>
    </row>
    <row r="96" spans="1:18">
      <c r="A96" s="162"/>
      <c r="B96" s="163"/>
      <c r="C96" s="163"/>
      <c r="D96" s="163"/>
      <c r="E96" s="163"/>
      <c r="F96" s="163"/>
      <c r="G96" s="163"/>
      <c r="H96" s="163"/>
      <c r="I96" s="163"/>
      <c r="J96" s="163"/>
      <c r="K96" s="163"/>
      <c r="L96" s="163"/>
      <c r="M96" s="163"/>
      <c r="N96" s="163"/>
      <c r="O96" s="163"/>
      <c r="P96" s="276" t="s">
        <v>219</v>
      </c>
      <c r="Q96" s="294" t="s">
        <v>116</v>
      </c>
      <c r="R96" s="163"/>
    </row>
    <row r="97" spans="1:18">
      <c r="A97" s="162"/>
      <c r="B97" s="163"/>
      <c r="C97" s="163"/>
      <c r="D97" s="163"/>
      <c r="E97" s="163"/>
      <c r="F97" s="163"/>
      <c r="G97" s="163"/>
      <c r="H97" s="163"/>
      <c r="I97" s="163"/>
      <c r="J97" s="163"/>
      <c r="K97" s="163"/>
      <c r="L97" s="163"/>
      <c r="M97" s="163"/>
      <c r="N97" s="163"/>
      <c r="O97" s="163"/>
      <c r="P97" s="290" t="s">
        <v>220</v>
      </c>
      <c r="Q97" s="291" t="s">
        <v>116</v>
      </c>
      <c r="R97" s="163"/>
    </row>
    <row r="98" spans="1:18">
      <c r="A98" s="162"/>
      <c r="B98" s="163"/>
      <c r="C98" s="163"/>
      <c r="D98" s="163"/>
      <c r="E98" s="163"/>
      <c r="F98" s="163"/>
      <c r="G98" s="163"/>
      <c r="H98" s="163"/>
      <c r="I98" s="163"/>
      <c r="J98" s="163"/>
      <c r="K98" s="163"/>
      <c r="L98" s="163"/>
      <c r="M98" s="163"/>
      <c r="N98" s="163"/>
      <c r="O98" s="163"/>
      <c r="P98" s="290" t="s">
        <v>221</v>
      </c>
      <c r="Q98" s="291" t="s">
        <v>109</v>
      </c>
      <c r="R98" s="163"/>
    </row>
    <row r="99" spans="1:18">
      <c r="A99" s="162"/>
      <c r="B99" s="163"/>
      <c r="C99" s="163"/>
      <c r="D99" s="163"/>
      <c r="E99" s="163"/>
      <c r="F99" s="163"/>
      <c r="G99" s="163"/>
      <c r="H99" s="163"/>
      <c r="I99" s="163"/>
      <c r="J99" s="163"/>
      <c r="K99" s="163"/>
      <c r="L99" s="163"/>
      <c r="M99" s="163"/>
      <c r="N99" s="163"/>
      <c r="O99" s="163"/>
      <c r="P99" s="276" t="s">
        <v>222</v>
      </c>
      <c r="Q99" s="276" t="s">
        <v>116</v>
      </c>
      <c r="R99" s="163"/>
    </row>
    <row r="100" spans="1:18">
      <c r="A100" s="162"/>
      <c r="B100" s="163"/>
      <c r="C100" s="163"/>
      <c r="D100" s="163"/>
      <c r="E100" s="163"/>
      <c r="F100" s="163"/>
      <c r="G100" s="163"/>
      <c r="H100" s="163"/>
      <c r="I100" s="163"/>
      <c r="J100" s="163"/>
      <c r="K100" s="163"/>
      <c r="L100" s="163"/>
      <c r="M100" s="163"/>
      <c r="N100" s="163"/>
      <c r="O100" s="163"/>
      <c r="P100" s="290" t="s">
        <v>223</v>
      </c>
      <c r="Q100" s="291" t="s">
        <v>116</v>
      </c>
      <c r="R100" s="163"/>
    </row>
    <row r="101" spans="1:18">
      <c r="A101" s="162"/>
      <c r="B101" s="163"/>
      <c r="C101" s="163"/>
      <c r="D101" s="163"/>
      <c r="E101" s="163"/>
      <c r="F101" s="163"/>
      <c r="G101" s="163"/>
      <c r="H101" s="163"/>
      <c r="I101" s="163"/>
      <c r="J101" s="163"/>
      <c r="K101" s="163"/>
      <c r="L101" s="163"/>
      <c r="M101" s="163"/>
      <c r="N101" s="163"/>
      <c r="O101" s="163"/>
      <c r="P101" s="274" t="s">
        <v>133</v>
      </c>
      <c r="Q101" s="296" t="s">
        <v>95</v>
      </c>
      <c r="R101" s="163"/>
    </row>
    <row r="102" spans="1:18">
      <c r="A102" s="162"/>
      <c r="B102" s="163"/>
      <c r="C102" s="163"/>
      <c r="D102" s="163"/>
      <c r="E102" s="163"/>
      <c r="F102" s="163"/>
      <c r="G102" s="163"/>
      <c r="H102" s="163"/>
      <c r="I102" s="163"/>
      <c r="J102" s="163"/>
      <c r="K102" s="163"/>
      <c r="L102" s="163"/>
      <c r="M102" s="163"/>
      <c r="N102" s="163"/>
      <c r="O102" s="163"/>
      <c r="P102" s="165" t="s">
        <v>155</v>
      </c>
      <c r="Q102" s="291" t="s">
        <v>95</v>
      </c>
      <c r="R102" s="163"/>
    </row>
    <row r="103" spans="1:18">
      <c r="A103" s="162"/>
      <c r="B103" s="163"/>
      <c r="C103" s="163"/>
      <c r="D103" s="163"/>
      <c r="E103" s="163"/>
      <c r="F103" s="163"/>
      <c r="G103" s="163"/>
      <c r="H103" s="163"/>
      <c r="I103" s="163"/>
      <c r="J103" s="163"/>
      <c r="K103" s="163"/>
      <c r="L103" s="163"/>
      <c r="M103" s="163"/>
      <c r="N103" s="163"/>
      <c r="O103" s="163"/>
      <c r="P103" s="276" t="s">
        <v>134</v>
      </c>
      <c r="Q103" s="276" t="s">
        <v>95</v>
      </c>
      <c r="R103" s="163"/>
    </row>
    <row r="104" spans="1:18">
      <c r="A104" s="162"/>
      <c r="B104" s="163"/>
      <c r="C104" s="163"/>
      <c r="D104" s="163"/>
      <c r="E104" s="163"/>
      <c r="F104" s="163"/>
      <c r="G104" s="163"/>
      <c r="H104" s="163"/>
      <c r="I104" s="163"/>
      <c r="J104" s="163"/>
      <c r="K104" s="163"/>
      <c r="L104" s="163"/>
      <c r="M104" s="163"/>
      <c r="N104" s="163"/>
      <c r="O104" s="163"/>
      <c r="P104" s="290" t="s">
        <v>224</v>
      </c>
      <c r="Q104" s="291" t="s">
        <v>116</v>
      </c>
      <c r="R104" s="163"/>
    </row>
    <row r="105" spans="1:18">
      <c r="A105" s="162"/>
      <c r="B105" s="163"/>
      <c r="C105" s="163"/>
      <c r="D105" s="163"/>
      <c r="E105" s="163"/>
      <c r="F105" s="163"/>
      <c r="G105" s="163"/>
      <c r="H105" s="163"/>
      <c r="I105" s="163"/>
      <c r="J105" s="163"/>
      <c r="K105" s="163"/>
      <c r="L105" s="163"/>
      <c r="M105" s="163"/>
      <c r="N105" s="163"/>
      <c r="O105" s="163"/>
      <c r="P105" s="290" t="s">
        <v>225</v>
      </c>
      <c r="Q105" s="291" t="s">
        <v>97</v>
      </c>
      <c r="R105" s="163"/>
    </row>
    <row r="106" spans="1:18">
      <c r="A106" s="162"/>
      <c r="B106" s="163"/>
      <c r="C106" s="163"/>
      <c r="D106" s="163"/>
      <c r="E106" s="163"/>
      <c r="F106" s="163"/>
      <c r="G106" s="163"/>
      <c r="H106" s="163"/>
      <c r="I106" s="163"/>
      <c r="J106" s="163"/>
      <c r="K106" s="163"/>
      <c r="L106" s="163"/>
      <c r="M106" s="163"/>
      <c r="N106" s="163"/>
      <c r="O106" s="163"/>
      <c r="P106" s="290" t="s">
        <v>226</v>
      </c>
      <c r="Q106" s="291" t="s">
        <v>106</v>
      </c>
      <c r="R106" s="163"/>
    </row>
    <row r="107" spans="1:18">
      <c r="A107" s="162"/>
      <c r="B107" s="163"/>
      <c r="C107" s="163"/>
      <c r="D107" s="163"/>
      <c r="E107" s="163"/>
      <c r="F107" s="163"/>
      <c r="G107" s="163"/>
      <c r="H107" s="163"/>
      <c r="I107" s="163"/>
      <c r="J107" s="163"/>
      <c r="K107" s="163"/>
      <c r="L107" s="163"/>
      <c r="M107" s="163"/>
      <c r="N107" s="163"/>
      <c r="O107" s="163"/>
      <c r="P107" s="276" t="s">
        <v>227</v>
      </c>
      <c r="Q107" s="276" t="s">
        <v>106</v>
      </c>
      <c r="R107" s="163"/>
    </row>
    <row r="108" spans="1:18">
      <c r="A108" s="162"/>
      <c r="B108" s="163"/>
      <c r="C108" s="163"/>
      <c r="D108" s="163"/>
      <c r="E108" s="163"/>
      <c r="F108" s="163"/>
      <c r="G108" s="163"/>
      <c r="H108" s="163"/>
      <c r="I108" s="163"/>
      <c r="J108" s="163"/>
      <c r="K108" s="163"/>
      <c r="L108" s="163"/>
      <c r="M108" s="163"/>
      <c r="N108" s="163"/>
      <c r="O108" s="163"/>
      <c r="P108" s="290" t="s">
        <v>228</v>
      </c>
      <c r="Q108" s="291" t="s">
        <v>116</v>
      </c>
      <c r="R108" s="163"/>
    </row>
    <row r="109" spans="1:18">
      <c r="A109" s="162"/>
      <c r="B109" s="163"/>
      <c r="C109" s="163"/>
      <c r="D109" s="163"/>
      <c r="E109" s="163"/>
      <c r="F109" s="163"/>
      <c r="G109" s="163"/>
      <c r="H109" s="163"/>
      <c r="I109" s="163"/>
      <c r="J109" s="163"/>
      <c r="K109" s="163"/>
      <c r="L109" s="163"/>
      <c r="M109" s="163"/>
      <c r="N109" s="163"/>
      <c r="O109" s="163"/>
      <c r="P109" s="290" t="s">
        <v>229</v>
      </c>
      <c r="Q109" s="291" t="s">
        <v>101</v>
      </c>
      <c r="R109" s="163"/>
    </row>
    <row r="110" spans="1:18">
      <c r="A110" s="162"/>
      <c r="B110" s="163"/>
      <c r="C110" s="163"/>
      <c r="D110" s="163"/>
      <c r="E110" s="163"/>
      <c r="F110" s="163"/>
      <c r="G110" s="163"/>
      <c r="H110" s="163"/>
      <c r="I110" s="163"/>
      <c r="J110" s="163"/>
      <c r="K110" s="163"/>
      <c r="L110" s="163"/>
      <c r="M110" s="163"/>
      <c r="N110" s="163"/>
      <c r="O110" s="163"/>
      <c r="P110" s="290" t="s">
        <v>230</v>
      </c>
      <c r="Q110" s="291" t="s">
        <v>116</v>
      </c>
      <c r="R110" s="163"/>
    </row>
    <row r="111" spans="1:18">
      <c r="A111" s="162"/>
      <c r="B111" s="163"/>
      <c r="C111" s="163"/>
      <c r="D111" s="163"/>
      <c r="E111" s="163"/>
      <c r="F111" s="163"/>
      <c r="G111" s="163"/>
      <c r="H111" s="163"/>
      <c r="I111" s="163"/>
      <c r="J111" s="163"/>
      <c r="K111" s="163"/>
      <c r="L111" s="163"/>
      <c r="M111" s="163"/>
      <c r="N111" s="163"/>
      <c r="O111" s="163"/>
      <c r="P111" s="290" t="s">
        <v>231</v>
      </c>
      <c r="Q111" s="291" t="s">
        <v>116</v>
      </c>
      <c r="R111" s="163"/>
    </row>
    <row r="112" spans="1:18">
      <c r="A112" s="162"/>
      <c r="B112" s="163"/>
      <c r="C112" s="163"/>
      <c r="D112" s="163"/>
      <c r="E112" s="163"/>
      <c r="F112" s="163"/>
      <c r="G112" s="163"/>
      <c r="H112" s="163"/>
      <c r="I112" s="163"/>
      <c r="J112" s="163"/>
      <c r="K112" s="163"/>
      <c r="L112" s="163"/>
      <c r="M112" s="163"/>
      <c r="N112" s="163"/>
      <c r="O112" s="163"/>
      <c r="P112" s="290" t="s">
        <v>232</v>
      </c>
      <c r="Q112" s="291" t="s">
        <v>101</v>
      </c>
      <c r="R112" s="163"/>
    </row>
    <row r="113" spans="1:18">
      <c r="A113" s="162"/>
      <c r="B113" s="163"/>
      <c r="C113" s="163"/>
      <c r="D113" s="163"/>
      <c r="E113" s="163"/>
      <c r="F113" s="163"/>
      <c r="G113" s="163"/>
      <c r="H113" s="163"/>
      <c r="I113" s="163"/>
      <c r="J113" s="163"/>
      <c r="K113" s="163"/>
      <c r="N113" s="163"/>
      <c r="O113" s="163"/>
      <c r="P113" s="290" t="s">
        <v>28</v>
      </c>
      <c r="Q113" s="291" t="s">
        <v>112</v>
      </c>
      <c r="R113" s="163"/>
    </row>
    <row r="114" spans="1:18">
      <c r="A114" s="162"/>
      <c r="B114" s="163"/>
      <c r="C114" s="163"/>
      <c r="D114" s="163"/>
      <c r="E114" s="163"/>
      <c r="F114" s="163"/>
      <c r="G114" s="163"/>
      <c r="H114" s="163"/>
      <c r="I114" s="163"/>
      <c r="J114" s="163"/>
      <c r="K114" s="163"/>
      <c r="N114" s="163"/>
      <c r="O114" s="163"/>
      <c r="P114" s="290" t="s">
        <v>233</v>
      </c>
      <c r="Q114" s="291" t="s">
        <v>105</v>
      </c>
      <c r="R114" s="163"/>
    </row>
    <row r="115" spans="1:18">
      <c r="A115" s="162"/>
      <c r="B115" s="163"/>
      <c r="C115" s="163"/>
      <c r="D115" s="163"/>
      <c r="E115" s="163"/>
      <c r="F115" s="163"/>
      <c r="G115" s="163"/>
      <c r="H115" s="163"/>
      <c r="I115" s="163"/>
      <c r="J115" s="163"/>
      <c r="K115" s="163"/>
      <c r="L115" s="163"/>
      <c r="M115" s="163"/>
      <c r="N115" s="163"/>
      <c r="O115" s="163"/>
      <c r="P115" s="290" t="s">
        <v>234</v>
      </c>
      <c r="Q115" s="291" t="s">
        <v>101</v>
      </c>
      <c r="R115" s="163"/>
    </row>
    <row r="116" spans="1:18">
      <c r="A116" s="162"/>
      <c r="B116" s="163"/>
      <c r="C116" s="163"/>
      <c r="D116" s="163"/>
      <c r="E116" s="163"/>
      <c r="F116" s="163"/>
      <c r="G116" s="163"/>
      <c r="H116" s="163"/>
      <c r="I116" s="163"/>
      <c r="J116" s="163"/>
      <c r="K116" s="163"/>
      <c r="L116" s="163"/>
      <c r="M116" s="163"/>
      <c r="N116" s="163"/>
      <c r="O116" s="163"/>
      <c r="P116" s="290" t="s">
        <v>30</v>
      </c>
      <c r="Q116" s="291" t="s">
        <v>114</v>
      </c>
      <c r="R116" s="163"/>
    </row>
    <row r="117" spans="1:18">
      <c r="A117" s="162"/>
      <c r="B117" s="163"/>
      <c r="C117" s="163"/>
      <c r="D117" s="163"/>
      <c r="E117" s="163"/>
      <c r="F117" s="163"/>
      <c r="G117" s="163"/>
      <c r="H117" s="163"/>
      <c r="I117" s="163"/>
      <c r="J117" s="163"/>
      <c r="K117" s="163"/>
      <c r="L117" s="163"/>
      <c r="M117" s="163"/>
      <c r="N117" s="163"/>
      <c r="O117" s="163"/>
      <c r="P117" s="290" t="s">
        <v>235</v>
      </c>
      <c r="Q117" s="291" t="s">
        <v>114</v>
      </c>
      <c r="R117" s="163"/>
    </row>
    <row r="118" spans="1:18">
      <c r="A118" s="162"/>
      <c r="B118" s="163"/>
      <c r="C118" s="163"/>
      <c r="D118" s="163"/>
      <c r="E118" s="163"/>
      <c r="F118" s="163"/>
      <c r="G118" s="163"/>
      <c r="H118" s="163"/>
      <c r="I118" s="163"/>
      <c r="J118" s="163"/>
      <c r="K118" s="163"/>
      <c r="L118" s="163"/>
      <c r="M118" s="163"/>
      <c r="N118" s="163"/>
      <c r="O118" s="163"/>
      <c r="P118" s="165" t="s">
        <v>92</v>
      </c>
      <c r="Q118" s="291" t="s">
        <v>109</v>
      </c>
      <c r="R118" s="163"/>
    </row>
    <row r="119" spans="1:18">
      <c r="A119" s="162"/>
      <c r="B119" s="163"/>
      <c r="C119" s="163"/>
      <c r="D119" s="163"/>
      <c r="E119" s="163"/>
      <c r="F119" s="163"/>
      <c r="G119" s="163"/>
      <c r="H119" s="163"/>
      <c r="I119" s="163"/>
      <c r="J119" s="163"/>
      <c r="K119" s="163"/>
      <c r="L119" s="163"/>
      <c r="M119" s="163"/>
      <c r="N119" s="163"/>
      <c r="O119" s="163"/>
      <c r="P119" s="290" t="s">
        <v>91</v>
      </c>
      <c r="Q119" s="291" t="s">
        <v>109</v>
      </c>
      <c r="R119" s="163"/>
    </row>
    <row r="120" spans="1:18">
      <c r="A120" s="162"/>
      <c r="B120" s="163"/>
      <c r="C120" s="163"/>
      <c r="D120" s="163"/>
      <c r="E120" s="163"/>
      <c r="F120" s="163"/>
      <c r="G120" s="163"/>
      <c r="H120" s="163"/>
      <c r="I120" s="163"/>
      <c r="J120" s="163"/>
      <c r="K120" s="163"/>
      <c r="L120" s="163"/>
      <c r="M120" s="163"/>
      <c r="N120" s="163"/>
      <c r="O120" s="163"/>
      <c r="P120" s="290" t="s">
        <v>136</v>
      </c>
      <c r="Q120" s="291" t="s">
        <v>115</v>
      </c>
      <c r="R120" s="163"/>
    </row>
    <row r="121" spans="1:18">
      <c r="A121" s="162"/>
      <c r="B121" s="163"/>
      <c r="C121" s="163"/>
      <c r="D121" s="163"/>
      <c r="E121" s="163"/>
      <c r="F121" s="163"/>
      <c r="G121" s="163"/>
      <c r="H121" s="163"/>
      <c r="I121" s="163"/>
      <c r="J121" s="163"/>
      <c r="K121" s="163"/>
      <c r="L121" s="163"/>
      <c r="M121" s="163"/>
      <c r="N121" s="163"/>
      <c r="O121" s="163"/>
      <c r="P121" s="290" t="s">
        <v>137</v>
      </c>
      <c r="Q121" s="291" t="s">
        <v>95</v>
      </c>
      <c r="R121" s="163"/>
    </row>
    <row r="122" spans="1:18">
      <c r="A122" s="162"/>
      <c r="B122" s="163"/>
      <c r="C122" s="163"/>
      <c r="D122" s="163"/>
      <c r="E122" s="163"/>
      <c r="F122" s="163"/>
      <c r="G122" s="163"/>
      <c r="H122" s="163"/>
      <c r="I122" s="163"/>
      <c r="J122" s="163"/>
      <c r="K122" s="163"/>
      <c r="L122" s="163"/>
      <c r="M122" s="163"/>
      <c r="N122" s="163"/>
      <c r="O122" s="163"/>
      <c r="P122" s="274" t="s">
        <v>364</v>
      </c>
      <c r="Q122" s="295" t="s">
        <v>109</v>
      </c>
      <c r="R122" s="163"/>
    </row>
    <row r="123" spans="1:18">
      <c r="A123" s="162"/>
      <c r="B123" s="163"/>
      <c r="C123" s="163"/>
      <c r="D123" s="163"/>
      <c r="E123" s="163"/>
      <c r="F123" s="163"/>
      <c r="G123" s="163"/>
      <c r="H123" s="163"/>
      <c r="I123" s="163"/>
      <c r="J123" s="163"/>
      <c r="K123" s="163"/>
      <c r="L123" s="163"/>
      <c r="M123" s="163"/>
      <c r="N123" s="163"/>
      <c r="O123" s="163"/>
      <c r="P123" s="274" t="s">
        <v>93</v>
      </c>
      <c r="Q123" s="295" t="s">
        <v>109</v>
      </c>
      <c r="R123" s="163"/>
    </row>
    <row r="124" spans="1:18">
      <c r="A124" s="162"/>
      <c r="B124" s="163"/>
      <c r="C124" s="163"/>
      <c r="D124" s="163"/>
      <c r="E124" s="163"/>
      <c r="F124" s="163"/>
      <c r="G124" s="163"/>
      <c r="H124" s="163"/>
      <c r="I124" s="163"/>
      <c r="J124" s="163"/>
      <c r="K124" s="163"/>
      <c r="L124" s="163"/>
      <c r="M124" s="163"/>
      <c r="N124" s="163"/>
      <c r="O124" s="163"/>
      <c r="P124" s="275" t="s">
        <v>149</v>
      </c>
      <c r="Q124" s="276" t="s">
        <v>109</v>
      </c>
      <c r="R124" s="163"/>
    </row>
    <row r="125" spans="1:18">
      <c r="A125" s="162"/>
      <c r="B125" s="163"/>
      <c r="C125" s="163"/>
      <c r="D125" s="163"/>
      <c r="E125" s="163"/>
      <c r="F125" s="163"/>
      <c r="G125" s="163"/>
      <c r="H125" s="163"/>
      <c r="I125" s="163"/>
      <c r="J125" s="163"/>
      <c r="K125" s="163"/>
      <c r="L125" s="163"/>
      <c r="M125" s="163"/>
      <c r="N125" s="163"/>
      <c r="O125" s="163"/>
      <c r="P125" s="275" t="s">
        <v>150</v>
      </c>
      <c r="Q125" s="276" t="s">
        <v>109</v>
      </c>
      <c r="R125" s="163"/>
    </row>
    <row r="126" spans="1:18">
      <c r="A126" s="162"/>
      <c r="B126" s="163"/>
      <c r="C126" s="163"/>
      <c r="D126" s="163"/>
      <c r="E126" s="163"/>
      <c r="F126" s="163"/>
      <c r="G126" s="163"/>
      <c r="H126" s="163"/>
      <c r="I126" s="163"/>
      <c r="J126" s="163"/>
      <c r="K126" s="163"/>
      <c r="L126" s="163"/>
      <c r="M126" s="163"/>
      <c r="N126" s="163"/>
      <c r="O126" s="163"/>
      <c r="P126" s="275" t="s">
        <v>151</v>
      </c>
      <c r="Q126" s="276" t="s">
        <v>109</v>
      </c>
      <c r="R126" s="163"/>
    </row>
    <row r="127" spans="1:18">
      <c r="A127" s="162"/>
      <c r="B127" s="163"/>
      <c r="C127" s="163"/>
      <c r="D127" s="163"/>
      <c r="E127" s="163"/>
      <c r="F127" s="163"/>
      <c r="G127" s="163"/>
      <c r="H127" s="163"/>
      <c r="I127" s="163"/>
      <c r="J127" s="163"/>
      <c r="K127" s="163"/>
      <c r="L127" s="163"/>
      <c r="M127" s="163"/>
      <c r="N127" s="163"/>
      <c r="O127" s="163"/>
      <c r="P127" s="290" t="s">
        <v>366</v>
      </c>
      <c r="Q127" s="291" t="s">
        <v>109</v>
      </c>
      <c r="R127" s="163"/>
    </row>
    <row r="128" spans="1:18">
      <c r="A128" s="162"/>
      <c r="B128" s="163"/>
      <c r="C128" s="163"/>
      <c r="D128" s="163"/>
      <c r="E128" s="163"/>
      <c r="F128" s="163"/>
      <c r="G128" s="163"/>
      <c r="H128" s="163"/>
      <c r="I128" s="163"/>
      <c r="J128" s="163"/>
      <c r="K128" s="163"/>
      <c r="L128" s="163"/>
      <c r="M128" s="163"/>
      <c r="N128" s="163"/>
      <c r="O128" s="163"/>
      <c r="P128" s="290" t="s">
        <v>236</v>
      </c>
      <c r="Q128" s="291" t="s">
        <v>104</v>
      </c>
      <c r="R128" s="163"/>
    </row>
    <row r="129" spans="1:18">
      <c r="A129" s="162"/>
      <c r="B129" s="163"/>
      <c r="C129" s="163"/>
      <c r="D129" s="163"/>
      <c r="E129" s="163"/>
      <c r="F129" s="163"/>
      <c r="G129" s="163"/>
      <c r="H129" s="163"/>
      <c r="I129" s="163"/>
      <c r="J129" s="163"/>
      <c r="K129" s="163"/>
      <c r="L129" s="163"/>
      <c r="M129" s="163"/>
      <c r="N129" s="163"/>
      <c r="O129" s="163"/>
      <c r="P129" s="165" t="s">
        <v>138</v>
      </c>
      <c r="Q129" s="291" t="s">
        <v>111</v>
      </c>
      <c r="R129" s="163"/>
    </row>
    <row r="130" spans="1:18">
      <c r="A130" s="162"/>
      <c r="B130" s="163"/>
      <c r="C130" s="163"/>
      <c r="D130" s="163"/>
      <c r="E130" s="163"/>
      <c r="F130" s="163"/>
      <c r="G130" s="163"/>
      <c r="H130" s="163"/>
      <c r="I130" s="163"/>
      <c r="J130" s="163"/>
      <c r="K130" s="163"/>
      <c r="L130" s="163"/>
      <c r="M130" s="163"/>
      <c r="N130" s="163"/>
      <c r="O130" s="163"/>
      <c r="P130" s="290" t="s">
        <v>237</v>
      </c>
      <c r="Q130" s="291" t="s">
        <v>101</v>
      </c>
      <c r="R130" s="163"/>
    </row>
    <row r="131" spans="1:18">
      <c r="A131" s="162"/>
      <c r="B131" s="163"/>
      <c r="C131" s="163"/>
      <c r="D131" s="163"/>
      <c r="E131" s="163"/>
      <c r="F131" s="163"/>
      <c r="G131" s="163"/>
      <c r="H131" s="163"/>
      <c r="I131" s="163"/>
      <c r="J131" s="163"/>
      <c r="K131" s="163"/>
      <c r="L131" s="163"/>
      <c r="M131" s="163"/>
      <c r="N131" s="163"/>
      <c r="O131" s="163"/>
      <c r="P131" s="275" t="s">
        <v>238</v>
      </c>
      <c r="Q131" s="276" t="s">
        <v>113</v>
      </c>
      <c r="R131" s="163"/>
    </row>
    <row r="132" spans="1:18">
      <c r="A132" s="162"/>
      <c r="B132" s="163"/>
      <c r="C132" s="163"/>
      <c r="D132" s="163"/>
      <c r="E132" s="163"/>
      <c r="F132" s="163"/>
      <c r="G132" s="163"/>
      <c r="H132" s="163"/>
      <c r="I132" s="163"/>
      <c r="J132" s="163"/>
      <c r="K132" s="163"/>
      <c r="L132" s="163"/>
      <c r="M132" s="163"/>
      <c r="N132" s="163"/>
      <c r="O132" s="163"/>
      <c r="P132" s="290" t="s">
        <v>239</v>
      </c>
      <c r="Q132" s="291" t="s">
        <v>112</v>
      </c>
      <c r="R132" s="163"/>
    </row>
    <row r="133" spans="1:18">
      <c r="A133" s="162"/>
      <c r="B133" s="163"/>
      <c r="C133" s="163"/>
      <c r="D133" s="163"/>
      <c r="E133" s="163"/>
      <c r="F133" s="163"/>
      <c r="G133" s="163"/>
      <c r="H133" s="163"/>
      <c r="I133" s="163"/>
      <c r="J133" s="163"/>
      <c r="K133" s="163"/>
      <c r="L133" s="163"/>
      <c r="M133" s="163"/>
      <c r="N133" s="163"/>
      <c r="O133" s="163"/>
      <c r="P133" s="290" t="s">
        <v>240</v>
      </c>
      <c r="Q133" s="291" t="s">
        <v>116</v>
      </c>
      <c r="R133" s="163"/>
    </row>
    <row r="134" spans="1:18">
      <c r="A134" s="162"/>
      <c r="B134" s="163"/>
      <c r="C134" s="163"/>
      <c r="D134" s="163"/>
      <c r="E134" s="163"/>
      <c r="F134" s="163"/>
      <c r="G134" s="163"/>
      <c r="H134" s="163"/>
      <c r="I134" s="163"/>
      <c r="J134" s="163"/>
      <c r="K134" s="163"/>
      <c r="L134" s="163"/>
      <c r="M134" s="163"/>
      <c r="N134" s="163"/>
      <c r="O134" s="163"/>
      <c r="P134" s="290" t="s">
        <v>241</v>
      </c>
      <c r="Q134" s="291" t="s">
        <v>116</v>
      </c>
      <c r="R134" s="163"/>
    </row>
    <row r="135" spans="1:18">
      <c r="A135" s="162"/>
      <c r="B135" s="163"/>
      <c r="C135" s="163"/>
      <c r="D135" s="163"/>
      <c r="E135" s="163"/>
      <c r="F135" s="163"/>
      <c r="G135" s="163"/>
      <c r="H135" s="163"/>
      <c r="I135" s="163"/>
      <c r="J135" s="163"/>
      <c r="K135" s="163"/>
      <c r="L135" s="163"/>
      <c r="M135" s="163"/>
      <c r="N135" s="163"/>
      <c r="O135" s="163"/>
      <c r="P135" s="290" t="s">
        <v>242</v>
      </c>
      <c r="Q135" s="291" t="s">
        <v>97</v>
      </c>
      <c r="R135" s="163"/>
    </row>
    <row r="136" spans="1:18">
      <c r="A136" s="162"/>
      <c r="B136" s="163"/>
      <c r="C136" s="163"/>
      <c r="D136" s="163"/>
      <c r="E136" s="163"/>
      <c r="F136" s="163"/>
      <c r="G136" s="163"/>
      <c r="H136" s="163"/>
      <c r="I136" s="163"/>
      <c r="J136" s="163"/>
      <c r="K136" s="163"/>
      <c r="L136" s="163"/>
      <c r="M136" s="163"/>
      <c r="N136" s="163"/>
      <c r="O136" s="163"/>
      <c r="P136" s="290" t="s">
        <v>243</v>
      </c>
      <c r="Q136" s="291" t="s">
        <v>116</v>
      </c>
      <c r="R136" s="163"/>
    </row>
    <row r="137" spans="1:18">
      <c r="A137" s="162"/>
      <c r="B137" s="165"/>
      <c r="C137" s="165"/>
      <c r="D137" s="165"/>
      <c r="E137" s="165"/>
      <c r="F137" s="165"/>
      <c r="G137" s="165"/>
      <c r="H137" s="165"/>
      <c r="I137" s="165"/>
      <c r="J137" s="165"/>
      <c r="K137" s="165"/>
      <c r="L137" s="165"/>
      <c r="M137" s="165"/>
      <c r="N137" s="165"/>
      <c r="O137" s="165"/>
      <c r="P137" s="290" t="s">
        <v>244</v>
      </c>
      <c r="Q137" s="291" t="s">
        <v>101</v>
      </c>
      <c r="R137" s="163"/>
    </row>
    <row r="138" spans="1:18">
      <c r="A138" s="162"/>
      <c r="B138" s="165"/>
      <c r="C138" s="165"/>
      <c r="D138" s="165"/>
      <c r="E138" s="165"/>
      <c r="F138" s="165"/>
      <c r="G138" s="165"/>
      <c r="H138" s="165"/>
      <c r="I138" s="165"/>
      <c r="J138" s="165"/>
      <c r="K138" s="165"/>
      <c r="L138" s="165"/>
      <c r="M138" s="165"/>
      <c r="N138" s="165"/>
      <c r="O138" s="165"/>
      <c r="P138" s="290" t="s">
        <v>245</v>
      </c>
      <c r="Q138" s="291" t="s">
        <v>105</v>
      </c>
      <c r="R138" s="163"/>
    </row>
    <row r="139" spans="1:18">
      <c r="A139" s="162"/>
      <c r="B139" s="165"/>
      <c r="C139" s="165"/>
      <c r="D139" s="165"/>
      <c r="E139" s="165"/>
      <c r="F139" s="165"/>
      <c r="G139" s="165"/>
      <c r="H139" s="165"/>
      <c r="I139" s="165"/>
      <c r="J139" s="165"/>
      <c r="K139" s="165"/>
      <c r="L139" s="165"/>
      <c r="M139" s="165"/>
      <c r="N139" s="165"/>
      <c r="O139" s="165"/>
      <c r="P139" s="290" t="s">
        <v>246</v>
      </c>
      <c r="Q139" s="291" t="s">
        <v>116</v>
      </c>
      <c r="R139" s="163"/>
    </row>
    <row r="140" spans="1:18">
      <c r="A140" s="162"/>
      <c r="B140" s="166"/>
      <c r="C140" s="166"/>
      <c r="D140" s="166"/>
      <c r="E140" s="166"/>
      <c r="F140" s="166"/>
      <c r="G140" s="166"/>
      <c r="H140" s="166"/>
      <c r="I140" s="166"/>
      <c r="J140" s="166"/>
      <c r="K140" s="166"/>
      <c r="L140" s="166"/>
      <c r="M140" s="166"/>
      <c r="N140" s="166"/>
      <c r="O140" s="166"/>
      <c r="P140" s="290" t="s">
        <v>247</v>
      </c>
      <c r="Q140" s="291" t="s">
        <v>114</v>
      </c>
      <c r="R140" s="163"/>
    </row>
    <row r="141" spans="1:18">
      <c r="A141" s="162"/>
      <c r="B141" s="166"/>
      <c r="C141" s="166"/>
      <c r="D141" s="166"/>
      <c r="E141" s="166"/>
      <c r="F141" s="166"/>
      <c r="G141" s="166"/>
      <c r="H141" s="166"/>
      <c r="I141" s="166"/>
      <c r="J141" s="166"/>
      <c r="K141" s="166"/>
      <c r="L141" s="166"/>
      <c r="M141" s="166"/>
      <c r="N141" s="166"/>
      <c r="O141" s="166"/>
      <c r="P141" s="275" t="s">
        <v>248</v>
      </c>
      <c r="Q141" s="276" t="s">
        <v>114</v>
      </c>
      <c r="R141" s="163"/>
    </row>
    <row r="142" spans="1:18">
      <c r="A142" s="162"/>
      <c r="B142" s="166"/>
      <c r="C142" s="166"/>
      <c r="D142" s="166"/>
      <c r="E142" s="166"/>
      <c r="F142" s="166"/>
      <c r="G142" s="166"/>
      <c r="H142" s="166"/>
      <c r="I142" s="166"/>
      <c r="J142" s="166"/>
      <c r="K142" s="166"/>
      <c r="L142" s="166"/>
      <c r="M142" s="166"/>
      <c r="N142" s="166"/>
      <c r="O142" s="166"/>
      <c r="P142" s="290" t="s">
        <v>249</v>
      </c>
      <c r="Q142" s="291" t="s">
        <v>114</v>
      </c>
      <c r="R142" s="163"/>
    </row>
    <row r="143" spans="1:18">
      <c r="A143" s="162"/>
      <c r="B143" s="166"/>
      <c r="C143" s="166"/>
      <c r="D143" s="166"/>
      <c r="E143" s="166"/>
      <c r="F143" s="166"/>
      <c r="G143" s="166"/>
      <c r="H143" s="166"/>
      <c r="I143" s="166"/>
      <c r="J143" s="166"/>
      <c r="K143" s="166"/>
      <c r="L143" s="166"/>
      <c r="M143" s="166"/>
      <c r="N143" s="166"/>
      <c r="O143" s="166"/>
      <c r="P143" s="290" t="s">
        <v>250</v>
      </c>
      <c r="Q143" s="291" t="s">
        <v>114</v>
      </c>
      <c r="R143" s="163"/>
    </row>
    <row r="144" spans="1:18">
      <c r="A144" s="162"/>
      <c r="B144" s="166"/>
      <c r="C144" s="166"/>
      <c r="D144" s="166"/>
      <c r="E144" s="166"/>
      <c r="F144" s="166"/>
      <c r="G144" s="166"/>
      <c r="H144" s="166"/>
      <c r="I144" s="166"/>
      <c r="J144" s="166"/>
      <c r="K144" s="166"/>
      <c r="L144" s="166"/>
      <c r="M144" s="166"/>
      <c r="N144" s="166"/>
      <c r="O144" s="166"/>
      <c r="P144" s="320" t="s">
        <v>363</v>
      </c>
      <c r="Q144" s="321" t="s">
        <v>114</v>
      </c>
      <c r="R144" s="163"/>
    </row>
    <row r="145" spans="1:18">
      <c r="A145" s="162"/>
      <c r="B145" s="166"/>
      <c r="C145" s="166"/>
      <c r="D145" s="166"/>
      <c r="E145" s="166"/>
      <c r="F145" s="166"/>
      <c r="G145" s="166"/>
      <c r="H145" s="166"/>
      <c r="I145" s="166"/>
      <c r="J145" s="166"/>
      <c r="K145" s="166"/>
      <c r="L145" s="166"/>
      <c r="M145" s="166"/>
      <c r="N145" s="166"/>
      <c r="O145" s="166"/>
      <c r="P145" s="320" t="s">
        <v>363</v>
      </c>
      <c r="Q145" s="321" t="s">
        <v>114</v>
      </c>
      <c r="R145" s="163"/>
    </row>
    <row r="146" spans="1:18">
      <c r="A146" s="162"/>
      <c r="B146" s="166"/>
      <c r="C146" s="166"/>
      <c r="D146" s="166"/>
      <c r="E146" s="166"/>
      <c r="F146" s="166"/>
      <c r="G146" s="166"/>
      <c r="H146" s="166"/>
      <c r="I146" s="166"/>
      <c r="J146" s="166"/>
      <c r="K146" s="166"/>
      <c r="L146" s="166"/>
      <c r="M146" s="166"/>
      <c r="N146" s="166"/>
      <c r="O146" s="166"/>
      <c r="P146" s="290" t="s">
        <v>251</v>
      </c>
      <c r="Q146" s="291" t="s">
        <v>114</v>
      </c>
      <c r="R146" s="163"/>
    </row>
    <row r="147" spans="1:18">
      <c r="A147" s="162"/>
      <c r="B147" s="166"/>
      <c r="C147" s="166"/>
      <c r="D147" s="166"/>
      <c r="E147" s="166"/>
      <c r="F147" s="166"/>
      <c r="G147" s="166"/>
      <c r="H147" s="166"/>
      <c r="I147" s="166"/>
      <c r="J147" s="166"/>
      <c r="K147" s="166"/>
      <c r="L147" s="166"/>
      <c r="M147" s="166"/>
      <c r="N147" s="166"/>
      <c r="O147" s="166"/>
      <c r="P147" s="290" t="s">
        <v>252</v>
      </c>
      <c r="Q147" s="291" t="s">
        <v>114</v>
      </c>
      <c r="R147" s="163"/>
    </row>
    <row r="148" spans="1:18">
      <c r="A148" s="162"/>
      <c r="B148" s="166"/>
      <c r="C148" s="166"/>
      <c r="D148" s="166"/>
      <c r="E148" s="166"/>
      <c r="F148" s="166"/>
      <c r="G148" s="166"/>
      <c r="H148" s="166"/>
      <c r="I148" s="166"/>
      <c r="J148" s="166"/>
      <c r="K148" s="166"/>
      <c r="L148" s="166"/>
      <c r="M148" s="166"/>
      <c r="N148" s="166"/>
      <c r="O148" s="166"/>
      <c r="P148" s="320" t="s">
        <v>362</v>
      </c>
      <c r="Q148" s="321" t="s">
        <v>114</v>
      </c>
      <c r="R148" s="163"/>
    </row>
    <row r="149" spans="1:18">
      <c r="A149" s="162"/>
      <c r="B149" s="166"/>
      <c r="C149" s="166"/>
      <c r="D149" s="166"/>
      <c r="E149" s="166"/>
      <c r="F149" s="166"/>
      <c r="G149" s="166"/>
      <c r="H149" s="166"/>
      <c r="I149" s="166"/>
      <c r="J149" s="166"/>
      <c r="K149" s="166"/>
      <c r="L149" s="166"/>
      <c r="M149" s="166"/>
      <c r="N149" s="166"/>
      <c r="O149" s="166"/>
      <c r="P149" s="290" t="s">
        <v>253</v>
      </c>
      <c r="Q149" s="291" t="s">
        <v>114</v>
      </c>
      <c r="R149" s="163"/>
    </row>
    <row r="150" spans="1:18">
      <c r="A150" s="162"/>
      <c r="B150" s="166"/>
      <c r="C150" s="166"/>
      <c r="D150" s="166"/>
      <c r="E150" s="166"/>
      <c r="F150" s="166"/>
      <c r="G150" s="166"/>
      <c r="H150" s="166"/>
      <c r="I150" s="166"/>
      <c r="J150" s="166"/>
      <c r="K150" s="166"/>
      <c r="L150" s="166"/>
      <c r="M150" s="166"/>
      <c r="N150" s="166"/>
      <c r="O150" s="166"/>
      <c r="P150" s="290" t="s">
        <v>254</v>
      </c>
      <c r="Q150" s="291" t="s">
        <v>114</v>
      </c>
      <c r="R150" s="163"/>
    </row>
    <row r="151" spans="1:18">
      <c r="A151" s="162"/>
      <c r="B151" s="166"/>
      <c r="C151" s="166"/>
      <c r="D151" s="166"/>
      <c r="E151" s="166"/>
      <c r="F151" s="166"/>
      <c r="G151" s="166"/>
      <c r="H151" s="166"/>
      <c r="I151" s="166"/>
      <c r="J151" s="166"/>
      <c r="K151" s="166"/>
      <c r="L151" s="166"/>
      <c r="M151" s="166"/>
      <c r="N151" s="166"/>
      <c r="O151" s="166"/>
      <c r="P151" s="290" t="s">
        <v>255</v>
      </c>
      <c r="Q151" s="291" t="s">
        <v>114</v>
      </c>
      <c r="R151" s="163"/>
    </row>
    <row r="152" spans="1:18">
      <c r="A152" s="162"/>
      <c r="B152" s="165"/>
      <c r="C152" s="165"/>
      <c r="D152" s="165"/>
      <c r="E152" s="165"/>
      <c r="F152" s="165"/>
      <c r="G152" s="165"/>
      <c r="H152" s="165"/>
      <c r="I152" s="165"/>
      <c r="J152" s="165"/>
      <c r="K152" s="165"/>
      <c r="L152" s="165"/>
      <c r="M152" s="165"/>
      <c r="N152" s="165"/>
      <c r="O152" s="165"/>
      <c r="P152" s="275" t="s">
        <v>256</v>
      </c>
      <c r="Q152" s="276" t="s">
        <v>114</v>
      </c>
      <c r="R152" s="163"/>
    </row>
    <row r="153" spans="1:18">
      <c r="P153" s="290" t="s">
        <v>79</v>
      </c>
      <c r="Q153" s="291" t="s">
        <v>114</v>
      </c>
      <c r="R153" s="163"/>
    </row>
    <row r="154" spans="1:18">
      <c r="P154" s="290" t="s">
        <v>257</v>
      </c>
      <c r="Q154" s="291" t="s">
        <v>114</v>
      </c>
    </row>
    <row r="155" spans="1:18">
      <c r="P155" s="276" t="s">
        <v>368</v>
      </c>
      <c r="Q155" s="294" t="s">
        <v>114</v>
      </c>
    </row>
    <row r="156" spans="1:18">
      <c r="P156" s="290" t="s">
        <v>259</v>
      </c>
      <c r="Q156" s="291" t="s">
        <v>114</v>
      </c>
    </row>
    <row r="157" spans="1:18">
      <c r="P157" s="165" t="s">
        <v>258</v>
      </c>
      <c r="Q157" s="291" t="s">
        <v>114</v>
      </c>
    </row>
    <row r="158" spans="1:18">
      <c r="P158" s="275" t="s">
        <v>367</v>
      </c>
      <c r="Q158" s="276" t="s">
        <v>114</v>
      </c>
    </row>
    <row r="159" spans="1:18">
      <c r="P159" s="290" t="s">
        <v>260</v>
      </c>
      <c r="Q159" s="291" t="s">
        <v>114</v>
      </c>
    </row>
    <row r="160" spans="1:18">
      <c r="P160" s="290" t="s">
        <v>261</v>
      </c>
      <c r="Q160" s="291" t="s">
        <v>114</v>
      </c>
    </row>
    <row r="161" spans="16:17">
      <c r="P161" s="290" t="s">
        <v>262</v>
      </c>
      <c r="Q161" s="291" t="s">
        <v>114</v>
      </c>
    </row>
    <row r="162" spans="16:17">
      <c r="P162" s="290" t="s">
        <v>263</v>
      </c>
      <c r="Q162" s="291" t="s">
        <v>114</v>
      </c>
    </row>
    <row r="163" spans="16:17">
      <c r="P163" s="275" t="s">
        <v>264</v>
      </c>
      <c r="Q163" s="294" t="s">
        <v>114</v>
      </c>
    </row>
    <row r="164" spans="16:17">
      <c r="P164" s="290" t="s">
        <v>128</v>
      </c>
      <c r="Q164" s="322" t="s">
        <v>111</v>
      </c>
    </row>
    <row r="165" spans="16:17">
      <c r="P165" s="290" t="s">
        <v>265</v>
      </c>
      <c r="Q165" s="291" t="s">
        <v>114</v>
      </c>
    </row>
    <row r="166" spans="16:17">
      <c r="P166" s="290" t="s">
        <v>266</v>
      </c>
      <c r="Q166" s="291" t="s">
        <v>105</v>
      </c>
    </row>
    <row r="167" spans="16:17">
      <c r="P167" s="290" t="s">
        <v>144</v>
      </c>
      <c r="Q167" s="291" t="s">
        <v>115</v>
      </c>
    </row>
    <row r="168" spans="16:17">
      <c r="P168" s="290" t="s">
        <v>268</v>
      </c>
      <c r="Q168" s="291" t="s">
        <v>110</v>
      </c>
    </row>
    <row r="169" spans="16:17">
      <c r="P169" s="290" t="s">
        <v>267</v>
      </c>
      <c r="Q169" s="291" t="s">
        <v>96</v>
      </c>
    </row>
    <row r="170" spans="16:17">
      <c r="P170" s="290" t="s">
        <v>269</v>
      </c>
      <c r="Q170" s="291" t="s">
        <v>109</v>
      </c>
    </row>
    <row r="171" spans="16:17">
      <c r="P171" s="290" t="s">
        <v>270</v>
      </c>
      <c r="Q171" s="291" t="s">
        <v>105</v>
      </c>
    </row>
    <row r="172" spans="16:17">
      <c r="P172" s="275" t="s">
        <v>271</v>
      </c>
      <c r="Q172" s="276" t="s">
        <v>105</v>
      </c>
    </row>
    <row r="173" spans="16:17">
      <c r="P173" s="290" t="s">
        <v>142</v>
      </c>
      <c r="Q173" s="291" t="s">
        <v>105</v>
      </c>
    </row>
    <row r="174" spans="16:17">
      <c r="P174" s="290" t="s">
        <v>277</v>
      </c>
      <c r="Q174" s="291" t="s">
        <v>105</v>
      </c>
    </row>
    <row r="175" spans="16:17">
      <c r="P175" s="290" t="s">
        <v>272</v>
      </c>
      <c r="Q175" s="291" t="s">
        <v>111</v>
      </c>
    </row>
    <row r="176" spans="16:17">
      <c r="P176" s="290" t="s">
        <v>273</v>
      </c>
      <c r="Q176" s="291" t="s">
        <v>109</v>
      </c>
    </row>
    <row r="177" spans="1:17">
      <c r="P177" s="290" t="s">
        <v>143</v>
      </c>
      <c r="Q177" s="291" t="s">
        <v>95</v>
      </c>
    </row>
    <row r="178" spans="1:17">
      <c r="P178" s="290" t="s">
        <v>274</v>
      </c>
      <c r="Q178" s="291" t="s">
        <v>114</v>
      </c>
    </row>
    <row r="179" spans="1:17">
      <c r="P179" s="290" t="s">
        <v>275</v>
      </c>
      <c r="Q179" s="291" t="s">
        <v>114</v>
      </c>
    </row>
    <row r="180" spans="1:17">
      <c r="P180" s="290" t="s">
        <v>276</v>
      </c>
      <c r="Q180" s="291" t="s">
        <v>105</v>
      </c>
    </row>
    <row r="181" spans="1:17">
      <c r="P181" s="290" t="s">
        <v>278</v>
      </c>
      <c r="Q181" s="291" t="s">
        <v>110</v>
      </c>
    </row>
    <row r="182" spans="1:17">
      <c r="A182" s="167"/>
      <c r="B182" s="168"/>
      <c r="C182" s="168"/>
      <c r="D182" s="168"/>
      <c r="E182" s="168"/>
      <c r="F182" s="168"/>
      <c r="G182" s="168"/>
      <c r="H182" s="168"/>
      <c r="I182" s="168"/>
      <c r="J182" s="168"/>
      <c r="K182" s="168"/>
      <c r="L182" s="168"/>
      <c r="M182" s="168"/>
      <c r="N182" s="168"/>
      <c r="O182" s="168"/>
      <c r="P182" s="297" t="s">
        <v>279</v>
      </c>
      <c r="Q182" s="298" t="s">
        <v>113</v>
      </c>
    </row>
    <row r="183" spans="1:17">
      <c r="P183" s="299"/>
      <c r="Q183" s="299"/>
    </row>
    <row r="184" spans="1:17">
      <c r="P184" s="178"/>
    </row>
  </sheetData>
  <sheetProtection password="DEA9" sheet="1" objects="1" scenarios="1"/>
  <autoFilter ref="P1:Q18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78"/>
  <sheetViews>
    <sheetView topLeftCell="N1" workbookViewId="0">
      <selection activeCell="Y13" sqref="Y13"/>
    </sheetView>
  </sheetViews>
  <sheetFormatPr baseColWidth="10" defaultColWidth="11.5" defaultRowHeight="15"/>
  <cols>
    <col min="1" max="1" width="18" style="59" bestFit="1" customWidth="1"/>
    <col min="2" max="2" width="18" style="59" customWidth="1"/>
    <col min="3" max="8" width="11.5" style="59" customWidth="1"/>
    <col min="9" max="9" width="18" style="59" bestFit="1" customWidth="1"/>
    <col min="10" max="10" width="18" style="59" customWidth="1"/>
    <col min="11" max="12" width="11.5" style="59" customWidth="1"/>
    <col min="13" max="13" width="18" style="59" bestFit="1" customWidth="1"/>
    <col min="14" max="14" width="18" style="59" customWidth="1"/>
    <col min="15" max="16" width="11.5" style="59" customWidth="1"/>
    <col min="17" max="17" width="18" style="59" bestFit="1" customWidth="1"/>
    <col min="18" max="18" width="18" style="59" customWidth="1"/>
    <col min="19" max="20" width="11.5" style="59" customWidth="1"/>
    <col min="21" max="16384" width="11.5" style="59"/>
  </cols>
  <sheetData>
    <row r="1" spans="1:28" ht="37.5" customHeight="1" thickBot="1">
      <c r="A1" s="54" t="s">
        <v>9</v>
      </c>
      <c r="B1" s="55" t="s">
        <v>1</v>
      </c>
      <c r="C1" s="368" t="s">
        <v>53</v>
      </c>
      <c r="D1" s="369"/>
      <c r="E1" s="370" t="s">
        <v>8</v>
      </c>
      <c r="F1" s="370"/>
      <c r="G1" s="370" t="s">
        <v>7</v>
      </c>
      <c r="H1" s="370"/>
      <c r="I1" s="56" t="s">
        <v>10</v>
      </c>
      <c r="J1" s="57" t="s">
        <v>1</v>
      </c>
      <c r="K1" s="371" t="s">
        <v>53</v>
      </c>
      <c r="L1" s="372"/>
      <c r="M1" s="54" t="s">
        <v>11</v>
      </c>
      <c r="N1" s="55" t="s">
        <v>1</v>
      </c>
      <c r="O1" s="368" t="s">
        <v>53</v>
      </c>
      <c r="P1" s="369"/>
      <c r="Q1" s="56" t="s">
        <v>37</v>
      </c>
      <c r="R1" s="57" t="s">
        <v>1</v>
      </c>
      <c r="S1" s="373" t="s">
        <v>53</v>
      </c>
      <c r="T1" s="374"/>
      <c r="U1" s="58" t="s">
        <v>54</v>
      </c>
      <c r="V1" s="58" t="s">
        <v>55</v>
      </c>
      <c r="W1" s="58" t="s">
        <v>56</v>
      </c>
      <c r="X1" s="58" t="s">
        <v>57</v>
      </c>
      <c r="Y1" s="158" t="s">
        <v>71</v>
      </c>
      <c r="Z1" s="158" t="s">
        <v>72</v>
      </c>
      <c r="AA1" s="158" t="s">
        <v>73</v>
      </c>
      <c r="AB1" s="158" t="s">
        <v>74</v>
      </c>
    </row>
    <row r="2" spans="1:28" ht="17">
      <c r="A2" s="59" t="str">
        <f>'Data Entry'!AB5</f>
        <v>Sulfamonometoxina</v>
      </c>
      <c r="B2" s="59" t="str">
        <f>'Data Entry'!AR5</f>
        <v>Sulfonamidas (incl. trimetoprim)</v>
      </c>
      <c r="C2" s="1">
        <f>IF('Data Entry'!AD5="g",'Data Entry'!AC5*0.001*U2,IF('Data Entry'!AD5="UI",'Data Entry'!AC5*0.000001*U2,IF('Data Entry'!AD5="mg",'Data Entry'!AC5*0.000001*U2,IF('Data Entry'!AD5="t",'Data Entry'!AC5*1000*U2,IF('Data Entry'!AD5="kg",'Data Entry'!AC5*1*U2,IF('Data Entry'!AD5="L",'Data Entry'!AC5*1*U2,IFERROR(,"")))))))</f>
        <v>1.9999999999999998E-4</v>
      </c>
      <c r="D2" s="1" t="s">
        <v>4</v>
      </c>
      <c r="E2" s="1">
        <f>IF('Data Entry'!AF5="g",'Data Entry'!AE5*0.001,IF('Data Entry'!AF5="mg",'Data Entry'!AE5*0.000001,IF('Data Entry'!AF5="t",'Data Entry'!AE5*1000,IF('Data Entry'!AF5="ml",'Data Entry'!AE5*0.001,IF('Data Entry'!AF5="kg",'Data Entry'!AE5*1,IF('Data Entry'!AF5="Pieza",'Data Entry'!AE5*1,IF('Data Entry'!AF5="L",'Data Entry'!AE5*1,IFERROR(,""))))))))</f>
        <v>1E-3</v>
      </c>
      <c r="F2" s="1" t="s">
        <v>4</v>
      </c>
      <c r="G2" s="1">
        <f>IF('Data Entry'!AA5="g",'Data Entry'!Z5*0.001,IF('Data Entry'!AA5="mg",'Data Entry'!Z5*0.000001,IF('Data Entry'!AA5="t",'Data Entry'!Z5*1000,IF('Data Entry'!AA5="ml",'Data Entry'!Z5*0.001,IF('Data Entry'!AA5="kg",'Data Entry'!Z5*1,IF('Data Entry'!AA5="Piezas",'Data Entry'!Z5*1,IF('Data Entry'!AA5="L",'Data Entry'!Z5*1,IFERROR(,""))))))))</f>
        <v>0.1</v>
      </c>
      <c r="H2" s="1" t="s">
        <v>4</v>
      </c>
      <c r="I2" s="59" t="str">
        <f>'Data Entry'!AG5</f>
        <v>Trimetoprim</v>
      </c>
      <c r="J2" s="59" t="str">
        <f>'Data Entry'!AU5</f>
        <v>Sulfonamidas (incl. trimetoprim)</v>
      </c>
      <c r="K2" s="1">
        <f>IF('Data Entry'!AI5="g",'Data Entry'!AH5*0.001*V2,IF('Data Entry'!AI5="UI",'Data Entry'!AH5*0.000001*V2,IF('Data Entry'!AI5="mg",'Data Entry'!AH5*0.000001*V2,IF('Data Entry'!AI5="t",'Data Entry'!AH5*1000*V2,IF('Data Entry'!AI5="kg",'Data Entry'!AH5*1*V2,IF('Data Entry'!AI5="L",'Data Entry'!AH5*1*V2,IFERROR(,"")))))))</f>
        <v>3.9999999999999996E-5</v>
      </c>
      <c r="L2" s="1" t="s">
        <v>4</v>
      </c>
      <c r="M2" s="59">
        <f>'Data Entry'!AJ5</f>
        <v>0</v>
      </c>
      <c r="N2" s="59" t="str">
        <f>'Data Entry'!AX5</f>
        <v/>
      </c>
      <c r="O2" s="1">
        <f>IF('Data Entry'!AL5="g",'Data Entry'!AK5*0.001*W2,IF('Data Entry'!AL5="UI",'Data Entry'!AK5*0.000001*W2,IF('Data Entry'!AL5="mg",'Data Entry'!AK5*0.000001*W2,IF('Data Entry'!AL5="t",'Data Entry'!AK5*1000*W2,IF('Data Entry'!AL5="kg",'Data Entry'!AK5*1*W2,IF('Data Entry'!AL5="L",'Data Entry'!AK5*1*W2,IFERROR(,"")))))))</f>
        <v>0</v>
      </c>
      <c r="P2" s="1" t="s">
        <v>4</v>
      </c>
      <c r="Q2" s="59">
        <f>'Data Entry'!AM5</f>
        <v>0</v>
      </c>
      <c r="R2" s="59" t="str">
        <f>'Data Entry'!BA5</f>
        <v/>
      </c>
      <c r="S2" s="1">
        <f>IF('Data Entry'!AO5="g",'Data Entry'!AN5*0.001*X2,IF('Data Entry'!AO5="UI",'Data Entry'!AN5*0.000001*X2,IF('Data Entry'!AO5="mg",'Data Entry'!AN5*0.000001*X2,IF('Data Entry'!AO5="t",'Data Entry'!AN5*1000*X2,IF('Data Entry'!AO5="kg",'Data Entry'!AN5*1*X2,IF('Data Entry'!AO5="L",'Data Entry'!AN5*1*X2,IFERROR(,"")))))))</f>
        <v>0</v>
      </c>
      <c r="T2" s="1" t="s">
        <v>4</v>
      </c>
      <c r="U2" s="59" t="str">
        <f>IF('Data Entry'!AP5="No aplica","1",'Data Entry'!AP5)</f>
        <v>1</v>
      </c>
      <c r="V2" s="59" t="str">
        <f>IF('Data Entry'!AS5="No aplica","1",'Data Entry'!AS5)</f>
        <v>1</v>
      </c>
      <c r="W2" s="59" t="str">
        <f>IF('Data Entry'!AV5="No aplica","1",'Data Entry'!AV5)</f>
        <v/>
      </c>
      <c r="X2" s="59" t="str">
        <f>IF('Data Entry'!AY5="No aplica","1",'Data Entry'!AY5)</f>
        <v/>
      </c>
      <c r="Y2" s="147" t="str">
        <f>IF(OR(AND(Z2="1",AA2="1"),AND(Z2="1",AB2="1")),"1","")</f>
        <v/>
      </c>
      <c r="Z2" s="148" t="str">
        <f>IF('Data Entry'!H5="Yes","1",IF(AND('Data Entry'!H5="",'Data Entry'!I5="",'Data Entry'!J5="",'Data Entry'!K5="",'Data Entry'!L5="",'Data Entry'!M5="",'Data Entry'!N5="",'Data Entry'!O5="",'Data Entry'!P5="",'Data Entry'!Q5=""),"","1"))</f>
        <v/>
      </c>
      <c r="AA2" s="148" t="str">
        <f>IF('Data Entry'!R5="Yes","1",IF(AND('Data Entry'!R5="",'Data Entry'!S5="",'Data Entry'!T5="",'Data Entry'!U5=""),"","1"))</f>
        <v/>
      </c>
      <c r="AB2" s="155" t="str">
        <f>IF('Data Entry'!V5="Yes","1",IF(AND('Data Entry'!V5="",'Data Entry'!W5=""),"","1"))</f>
        <v>1</v>
      </c>
    </row>
    <row r="3" spans="1:28" ht="18" thickBot="1">
      <c r="A3" s="59" t="str">
        <f>'Data Entry'!AB6</f>
        <v>Sulfato de colistina</v>
      </c>
      <c r="B3" s="59" t="str">
        <f>'Data Entry'!AR6</f>
        <v>Polipéptidos</v>
      </c>
      <c r="C3" s="1">
        <f>IF('Data Entry'!AD6="g",'Data Entry'!AC6*0.001*U3,IF('Data Entry'!AD6="UI",'Data Entry'!AC6*0.000001*U3,IF('Data Entry'!AD6="mg",'Data Entry'!AC6*0.000001*U3,IF('Data Entry'!AD6="t",'Data Entry'!AC6*1000*U3,IF('Data Entry'!AD6="kg",'Data Entry'!AC6*1*U3,IF('Data Entry'!AD6="L",'Data Entry'!AC6*1*U3,IFERROR(,"")))))))</f>
        <v>9.7999999999999997E-5</v>
      </c>
      <c r="D3" s="1" t="s">
        <v>4</v>
      </c>
      <c r="E3" s="1">
        <f>IF('Data Entry'!AF6="g",'Data Entry'!AE6*0.001,IF('Data Entry'!AF6="mg",'Data Entry'!AE6*0.000001,IF('Data Entry'!AF6="t",'Data Entry'!AE6*1000,IF('Data Entry'!AF6="ml",'Data Entry'!AE6*0.001,IF('Data Entry'!AF6="kg",'Data Entry'!AE6*1,IF('Data Entry'!AF6="Pieza",'Data Entry'!AE6*1,IF('Data Entry'!AF6="L",'Data Entry'!AE6*1,IFERROR(,""))))))))</f>
        <v>1E-3</v>
      </c>
      <c r="F3" s="1" t="s">
        <v>4</v>
      </c>
      <c r="G3" s="1">
        <f>IF('Data Entry'!AA6="g",'Data Entry'!Z6*0.001,IF('Data Entry'!AA6="mg",'Data Entry'!Z6*0.000001,IF('Data Entry'!AA6="t",'Data Entry'!Z6*1000,IF('Data Entry'!AA6="ml",'Data Entry'!Z6*0.001,IF('Data Entry'!AA6="kg",'Data Entry'!Z6*1,IF('Data Entry'!AA6="Piezas",'Data Entry'!Z6*1,IF('Data Entry'!AA6="L",'Data Entry'!Z6*1,IFERROR(,""))))))))</f>
        <v>0.1</v>
      </c>
      <c r="H3" s="1" t="s">
        <v>4</v>
      </c>
      <c r="I3" s="59">
        <f>'Data Entry'!AG6</f>
        <v>0</v>
      </c>
      <c r="J3" s="59" t="str">
        <f>'Data Entry'!AU6</f>
        <v/>
      </c>
      <c r="K3" s="1">
        <f>IF('Data Entry'!AI6="g",'Data Entry'!AH6*0.001*V3,IF('Data Entry'!AI6="UI",'Data Entry'!AH6*0.000001*V3,IF('Data Entry'!AI6="mg",'Data Entry'!AH6*0.000001*V3,IF('Data Entry'!AI6="t",'Data Entry'!AH6*1000*V3,IF('Data Entry'!AI6="kg",'Data Entry'!AH6*1*V3,IF('Data Entry'!AI6="L",'Data Entry'!AH6*1*V3,IFERROR(,"")))))))</f>
        <v>0</v>
      </c>
      <c r="L3" s="1" t="s">
        <v>4</v>
      </c>
      <c r="M3" s="59">
        <f>'Data Entry'!AJ6</f>
        <v>0</v>
      </c>
      <c r="N3" s="59" t="str">
        <f>'Data Entry'!AX6</f>
        <v/>
      </c>
      <c r="O3" s="1">
        <f>IF('Data Entry'!AL6="g",'Data Entry'!AK6*0.001*W3,IF('Data Entry'!AL6="UI",'Data Entry'!AK6*0.000001*W3,IF('Data Entry'!AL6="mg",'Data Entry'!AK6*0.000001*W3,IF('Data Entry'!AL6="t",'Data Entry'!AK6*1000*W3,IF('Data Entry'!AL6="kg",'Data Entry'!AK6*1*W3,IF('Data Entry'!AL6="L",'Data Entry'!AK6*1*W3,IFERROR(,"")))))))</f>
        <v>0</v>
      </c>
      <c r="P3" s="1" t="s">
        <v>4</v>
      </c>
      <c r="Q3" s="59">
        <f>'Data Entry'!AM6</f>
        <v>0</v>
      </c>
      <c r="R3" s="59" t="str">
        <f>'Data Entry'!BA6</f>
        <v/>
      </c>
      <c r="S3" s="1">
        <f>IF('Data Entry'!AO6="g",'Data Entry'!AN6*0.001*X3,IF('Data Entry'!AO6="UI",'Data Entry'!AN6*0.000001*X3,IF('Data Entry'!AO6="mg",'Data Entry'!AN6*0.000001*X3,IF('Data Entry'!AO6="t",'Data Entry'!AN6*1000*X3,IF('Data Entry'!AO6="kg",'Data Entry'!AN6*1*X3,IF('Data Entry'!AO6="L",'Data Entry'!AN6*1*X3,IFERROR(,"")))))))</f>
        <v>0</v>
      </c>
      <c r="T3" s="1" t="s">
        <v>4</v>
      </c>
      <c r="U3" s="59">
        <f>IF('Data Entry'!AP6="No aplica","1",'Data Entry'!AP6)</f>
        <v>4.8999999999999998E-5</v>
      </c>
      <c r="V3" s="59" t="str">
        <f>IF('Data Entry'!AS6="No aplica","1",'Data Entry'!AS6)</f>
        <v/>
      </c>
      <c r="W3" s="59" t="str">
        <f>IF('Data Entry'!AV6="No aplica","1",'Data Entry'!AV6)</f>
        <v/>
      </c>
      <c r="X3" s="59" t="str">
        <f>IF('Data Entry'!AY6="No aplica","1",'Data Entry'!AY6)</f>
        <v/>
      </c>
      <c r="Y3" s="149" t="str">
        <f t="shared" ref="Y3:Y66" si="0">IF(OR(AND(Z3="1",AA3="1"),AND(Z3="1",AB3="1")),"1","")</f>
        <v/>
      </c>
      <c r="Z3" s="150" t="str">
        <f>IF('Data Entry'!H6="Yes","1",IF(AND('Data Entry'!H6="",'Data Entry'!I6="",'Data Entry'!J6="",'Data Entry'!K6="",'Data Entry'!L6="",'Data Entry'!M6="",'Data Entry'!N6="",'Data Entry'!O6="",'Data Entry'!P6="",'Data Entry'!Q6=""),"","1"))</f>
        <v>1</v>
      </c>
      <c r="AA3" s="150" t="str">
        <f>IF('Data Entry'!R6="Yes","1",IF(AND('Data Entry'!R6="",'Data Entry'!S6="",'Data Entry'!T6="",'Data Entry'!U6=""),"","1"))</f>
        <v/>
      </c>
      <c r="AB3" s="156" t="str">
        <f>IF('Data Entry'!V6="Yes","1",IF(AND('Data Entry'!V6="",'Data Entry'!W6=""),"","1"))</f>
        <v/>
      </c>
    </row>
    <row r="4" spans="1:28" ht="18" thickTop="1">
      <c r="A4" s="59">
        <f>'Data Entry'!AB7</f>
        <v>0</v>
      </c>
      <c r="B4" s="59" t="str">
        <f>'Data Entry'!AR7</f>
        <v/>
      </c>
      <c r="C4" s="1">
        <f>IF('Data Entry'!AD7="g",'Data Entry'!AC7*0.001*U4,IF('Data Entry'!AD7="UI",'Data Entry'!AC7*0.000001*U4,IF('Data Entry'!AD7="mg",'Data Entry'!AC7*0.000001*U4,IF('Data Entry'!AD7="t",'Data Entry'!AC7*1000*U4,IF('Data Entry'!AD7="kg",'Data Entry'!AC7*1*U4,IF('Data Entry'!AD7="L",'Data Entry'!AC7*1*U4,IFERROR(,"")))))))</f>
        <v>0</v>
      </c>
      <c r="D4" s="1" t="s">
        <v>4</v>
      </c>
      <c r="E4" s="1">
        <f>IF('Data Entry'!AF7="g",'Data Entry'!AE7*0.001,IF('Data Entry'!AF7="mg",'Data Entry'!AE7*0.000001,IF('Data Entry'!AF7="t",'Data Entry'!AE7*1000,IF('Data Entry'!AF7="ml",'Data Entry'!AE7*0.001,IF('Data Entry'!AF7="kg",'Data Entry'!AE7*1,IF('Data Entry'!AF7="Pieza",'Data Entry'!AE7*1,IF('Data Entry'!AF7="L",'Data Entry'!AE7*1,IFERROR(,""))))))))</f>
        <v>0</v>
      </c>
      <c r="F4" s="1" t="s">
        <v>4</v>
      </c>
      <c r="G4" s="1">
        <f>IF('Data Entry'!AA7="g",'Data Entry'!Z7*0.001,IF('Data Entry'!AA7="mg",'Data Entry'!Z7*0.000001,IF('Data Entry'!AA7="t",'Data Entry'!Z7*1000,IF('Data Entry'!AA7="ml",'Data Entry'!Z7*0.001,IF('Data Entry'!AA7="kg",'Data Entry'!Z7*1,IF('Data Entry'!AA7="Piezas",'Data Entry'!Z7*1,IF('Data Entry'!AA7="L",'Data Entry'!Z7*1,IFERROR(,""))))))))</f>
        <v>0</v>
      </c>
      <c r="H4" s="1" t="s">
        <v>4</v>
      </c>
      <c r="I4" s="59">
        <f>'Data Entry'!AG7</f>
        <v>0</v>
      </c>
      <c r="J4" s="59" t="str">
        <f>'Data Entry'!AU7</f>
        <v/>
      </c>
      <c r="K4" s="1">
        <f>IF('Data Entry'!AI7="g",'Data Entry'!AH7*0.001*V4,IF('Data Entry'!AI7="UI",'Data Entry'!AH7*0.000001*V4,IF('Data Entry'!AI7="mg",'Data Entry'!AH7*0.000001*V4,IF('Data Entry'!AI7="t",'Data Entry'!AH7*1000*V4,IF('Data Entry'!AI7="kg",'Data Entry'!AH7*1*V4,IF('Data Entry'!AI7="L",'Data Entry'!AH7*1*V4,IFERROR(,"")))))))</f>
        <v>0</v>
      </c>
      <c r="L4" s="1" t="s">
        <v>4</v>
      </c>
      <c r="M4" s="59">
        <f>'Data Entry'!AJ7</f>
        <v>0</v>
      </c>
      <c r="N4" s="59" t="str">
        <f>'Data Entry'!AX7</f>
        <v/>
      </c>
      <c r="O4" s="1">
        <f>IF('Data Entry'!AL7="g",'Data Entry'!AK7*0.001*W4,IF('Data Entry'!AL7="UI",'Data Entry'!AK7*0.000001*W4,IF('Data Entry'!AL7="mg",'Data Entry'!AK7*0.000001*W4,IF('Data Entry'!AL7="t",'Data Entry'!AK7*1000*W4,IF('Data Entry'!AL7="kg",'Data Entry'!AK7*1*W4,IF('Data Entry'!AL7="L",'Data Entry'!AK7*1*W4,IFERROR(,"")))))))</f>
        <v>0</v>
      </c>
      <c r="P4" s="1" t="s">
        <v>4</v>
      </c>
      <c r="Q4" s="59">
        <f>'Data Entry'!AM7</f>
        <v>0</v>
      </c>
      <c r="R4" s="59" t="str">
        <f>'Data Entry'!BA7</f>
        <v/>
      </c>
      <c r="S4" s="1">
        <f>IF('Data Entry'!AO7="g",'Data Entry'!AN7*0.001*X4,IF('Data Entry'!AO7="UI",'Data Entry'!AN7*0.000001*X4,IF('Data Entry'!AO7="mg",'Data Entry'!AN7*0.000001*X4,IF('Data Entry'!AO7="t",'Data Entry'!AN7*1000*X4,IF('Data Entry'!AO7="kg",'Data Entry'!AN7*1*X4,IF('Data Entry'!AO7="L",'Data Entry'!AN7*1*X4,IFERROR(,"")))))))</f>
        <v>0</v>
      </c>
      <c r="T4" s="1" t="s">
        <v>4</v>
      </c>
      <c r="U4" s="59" t="str">
        <f>IF('Data Entry'!AP7="No aplica","1",'Data Entry'!AP7)</f>
        <v/>
      </c>
      <c r="V4" s="59" t="str">
        <f>IF('Data Entry'!AS7="No aplica","1",'Data Entry'!AS7)</f>
        <v/>
      </c>
      <c r="W4" s="59" t="str">
        <f>IF('Data Entry'!AV7="No aplica","1",'Data Entry'!AV7)</f>
        <v/>
      </c>
      <c r="X4" s="59" t="str">
        <f>IF('Data Entry'!AY7="No aplica","1",'Data Entry'!AY7)</f>
        <v/>
      </c>
      <c r="Y4" s="151" t="str">
        <f t="shared" si="0"/>
        <v/>
      </c>
      <c r="Z4" s="152" t="str">
        <f>IF('Data Entry'!H7="Yes","1",IF(AND('Data Entry'!H7="",'Data Entry'!I7="",'Data Entry'!J7="",'Data Entry'!K7="",'Data Entry'!L7="",'Data Entry'!M7="",'Data Entry'!N7="",'Data Entry'!O7="",'Data Entry'!P7="",'Data Entry'!Q7=""),"","1"))</f>
        <v/>
      </c>
      <c r="AA4" s="152" t="str">
        <f>IF('Data Entry'!R7="Yes","1",IF(AND('Data Entry'!R7="",'Data Entry'!S7="",'Data Entry'!T7="",'Data Entry'!U7=""),"","1"))</f>
        <v/>
      </c>
      <c r="AB4" s="157" t="str">
        <f>IF('Data Entry'!V7="Yes","1",IF(AND('Data Entry'!V7="",'Data Entry'!W7=""),"","1"))</f>
        <v/>
      </c>
    </row>
    <row r="5" spans="1:28" ht="17">
      <c r="A5" s="59">
        <f>'Data Entry'!AB8</f>
        <v>0</v>
      </c>
      <c r="B5" s="59" t="str">
        <f>'Data Entry'!AR8</f>
        <v/>
      </c>
      <c r="C5" s="1">
        <f>IF('Data Entry'!AD8="g",'Data Entry'!AC8*0.001*U5,IF('Data Entry'!AD8="UI",'Data Entry'!AC8*0.000001*U5,IF('Data Entry'!AD8="mg",'Data Entry'!AC8*0.000001*U5,IF('Data Entry'!AD8="t",'Data Entry'!AC8*1000*U5,IF('Data Entry'!AD8="kg",'Data Entry'!AC8*1*U5,IF('Data Entry'!AD8="L",'Data Entry'!AC8*1*U5,IFERROR(,"")))))))</f>
        <v>0</v>
      </c>
      <c r="D5" s="1" t="s">
        <v>4</v>
      </c>
      <c r="E5" s="1">
        <f>IF('Data Entry'!AF8="g",'Data Entry'!AE8*0.001,IF('Data Entry'!AF8="mg",'Data Entry'!AE8*0.000001,IF('Data Entry'!AF8="t",'Data Entry'!AE8*1000,IF('Data Entry'!AF8="ml",'Data Entry'!AE8*0.001,IF('Data Entry'!AF8="kg",'Data Entry'!AE8*1,IF('Data Entry'!AF8="Pieza",'Data Entry'!AE8*1,IF('Data Entry'!AF8="L",'Data Entry'!AE8*1,IFERROR(,""))))))))</f>
        <v>0</v>
      </c>
      <c r="F5" s="1" t="s">
        <v>4</v>
      </c>
      <c r="G5" s="1">
        <f>IF('Data Entry'!AA8="g",'Data Entry'!Z8*0.001,IF('Data Entry'!AA8="mg",'Data Entry'!Z8*0.000001,IF('Data Entry'!AA8="t",'Data Entry'!Z8*1000,IF('Data Entry'!AA8="ml",'Data Entry'!Z8*0.001,IF('Data Entry'!AA8="kg",'Data Entry'!Z8*1,IF('Data Entry'!AA8="Piezas",'Data Entry'!Z8*1,IF('Data Entry'!AA8="L",'Data Entry'!Z8*1,IFERROR(,""))))))))</f>
        <v>0</v>
      </c>
      <c r="H5" s="1" t="s">
        <v>4</v>
      </c>
      <c r="I5" s="59">
        <f>'Data Entry'!AG8</f>
        <v>0</v>
      </c>
      <c r="J5" s="59" t="str">
        <f>'Data Entry'!AU8</f>
        <v/>
      </c>
      <c r="K5" s="1">
        <f>IF('Data Entry'!AI8="g",'Data Entry'!AH8*0.001*V5,IF('Data Entry'!AI8="UI",'Data Entry'!AH8*0.000001*V5,IF('Data Entry'!AI8="mg",'Data Entry'!AH8*0.000001*V5,IF('Data Entry'!AI8="t",'Data Entry'!AH8*1000*V5,IF('Data Entry'!AI8="kg",'Data Entry'!AH8*1*V5,IF('Data Entry'!AI8="L",'Data Entry'!AH8*1*V5,IFERROR(,"")))))))</f>
        <v>0</v>
      </c>
      <c r="L5" s="1" t="s">
        <v>4</v>
      </c>
      <c r="M5" s="59">
        <f>'Data Entry'!AJ8</f>
        <v>0</v>
      </c>
      <c r="N5" s="59" t="str">
        <f>'Data Entry'!AX8</f>
        <v/>
      </c>
      <c r="O5" s="1">
        <f>IF('Data Entry'!AL8="g",'Data Entry'!AK8*0.001*W5,IF('Data Entry'!AL8="UI",'Data Entry'!AK8*0.000001*W5,IF('Data Entry'!AL8="mg",'Data Entry'!AK8*0.000001*W5,IF('Data Entry'!AL8="t",'Data Entry'!AK8*1000*W5,IF('Data Entry'!AL8="kg",'Data Entry'!AK8*1*W5,IF('Data Entry'!AL8="L",'Data Entry'!AK8*1*W5,IFERROR(,"")))))))</f>
        <v>0</v>
      </c>
      <c r="P5" s="1" t="s">
        <v>4</v>
      </c>
      <c r="Q5" s="59">
        <f>'Data Entry'!AM8</f>
        <v>0</v>
      </c>
      <c r="R5" s="59" t="str">
        <f>'Data Entry'!BA8</f>
        <v/>
      </c>
      <c r="S5" s="1">
        <f>IF('Data Entry'!AO8="g",'Data Entry'!AN8*0.001*X5,IF('Data Entry'!AO8="UI",'Data Entry'!AN8*0.000001*X5,IF('Data Entry'!AO8="mg",'Data Entry'!AN8*0.000001*X5,IF('Data Entry'!AO8="t",'Data Entry'!AN8*1000*X5,IF('Data Entry'!AO8="kg",'Data Entry'!AN8*1*X5,IF('Data Entry'!AO8="L",'Data Entry'!AN8*1*X5,IFERROR(,"")))))))</f>
        <v>0</v>
      </c>
      <c r="T5" s="1" t="s">
        <v>4</v>
      </c>
      <c r="U5" s="59" t="str">
        <f>IF('Data Entry'!AP8="No aplica","1",'Data Entry'!AP8)</f>
        <v/>
      </c>
      <c r="V5" s="59" t="str">
        <f>IF('Data Entry'!AS8="No aplica","1",'Data Entry'!AS8)</f>
        <v/>
      </c>
      <c r="W5" s="59" t="str">
        <f>IF('Data Entry'!AV8="No aplica","1",'Data Entry'!AV8)</f>
        <v/>
      </c>
      <c r="X5" s="59" t="str">
        <f>IF('Data Entry'!AY8="No aplica","1",'Data Entry'!AY8)</f>
        <v/>
      </c>
      <c r="Y5" s="151" t="str">
        <f t="shared" si="0"/>
        <v/>
      </c>
      <c r="Z5" s="152" t="str">
        <f>IF('Data Entry'!H8="Yes","1",IF(AND('Data Entry'!H8="",'Data Entry'!I8="",'Data Entry'!J8="",'Data Entry'!K8="",'Data Entry'!L8="",'Data Entry'!M8="",'Data Entry'!N8="",'Data Entry'!O8="",'Data Entry'!P8="",'Data Entry'!Q8=""),"","1"))</f>
        <v/>
      </c>
      <c r="AA5" s="152" t="str">
        <f>IF('Data Entry'!R8="Yes","1",IF(AND('Data Entry'!R8="",'Data Entry'!S8="",'Data Entry'!T8="",'Data Entry'!U8=""),"","1"))</f>
        <v/>
      </c>
      <c r="AB5" s="157" t="str">
        <f>IF('Data Entry'!V8="Yes","1",IF(AND('Data Entry'!V8="",'Data Entry'!W8=""),"","1"))</f>
        <v/>
      </c>
    </row>
    <row r="6" spans="1:28" ht="17">
      <c r="A6" s="59">
        <f>'Data Entry'!AB9</f>
        <v>0</v>
      </c>
      <c r="B6" s="59" t="str">
        <f>'Data Entry'!AR9</f>
        <v/>
      </c>
      <c r="C6" s="1">
        <f>IF('Data Entry'!AD9="g",'Data Entry'!AC9*0.001*U6,IF('Data Entry'!AD9="UI",'Data Entry'!AC9*0.000001*U6,IF('Data Entry'!AD9="mg",'Data Entry'!AC9*0.000001*U6,IF('Data Entry'!AD9="t",'Data Entry'!AC9*1000*U6,IF('Data Entry'!AD9="kg",'Data Entry'!AC9*1*U6,IF('Data Entry'!AD9="L",'Data Entry'!AC9*1*U6,IFERROR(,"")))))))</f>
        <v>0</v>
      </c>
      <c r="D6" s="1" t="s">
        <v>4</v>
      </c>
      <c r="E6" s="1">
        <f>IF('Data Entry'!AF9="g",'Data Entry'!AE9*0.001,IF('Data Entry'!AF9="mg",'Data Entry'!AE9*0.000001,IF('Data Entry'!AF9="t",'Data Entry'!AE9*1000,IF('Data Entry'!AF9="ml",'Data Entry'!AE9*0.001,IF('Data Entry'!AF9="kg",'Data Entry'!AE9*1,IF('Data Entry'!AF9="Pieza",'Data Entry'!AE9*1,IF('Data Entry'!AF9="L",'Data Entry'!AE9*1,IFERROR(,""))))))))</f>
        <v>0</v>
      </c>
      <c r="F6" s="1" t="s">
        <v>4</v>
      </c>
      <c r="G6" s="1">
        <f>IF('Data Entry'!AA9="g",'Data Entry'!Z9*0.001,IF('Data Entry'!AA9="mg",'Data Entry'!Z9*0.000001,IF('Data Entry'!AA9="t",'Data Entry'!Z9*1000,IF('Data Entry'!AA9="ml",'Data Entry'!Z9*0.001,IF('Data Entry'!AA9="kg",'Data Entry'!Z9*1,IF('Data Entry'!AA9="Piezas",'Data Entry'!Z9*1,IF('Data Entry'!AA9="L",'Data Entry'!Z9*1,IFERROR(,""))))))))</f>
        <v>0</v>
      </c>
      <c r="H6" s="1" t="s">
        <v>4</v>
      </c>
      <c r="I6" s="59">
        <f>'Data Entry'!AG9</f>
        <v>0</v>
      </c>
      <c r="J6" s="59" t="str">
        <f>'Data Entry'!AU9</f>
        <v/>
      </c>
      <c r="K6" s="1">
        <f>IF('Data Entry'!AI9="g",'Data Entry'!AH9*0.001*V6,IF('Data Entry'!AI9="UI",'Data Entry'!AH9*0.000001*V6,IF('Data Entry'!AI9="mg",'Data Entry'!AH9*0.000001*V6,IF('Data Entry'!AI9="t",'Data Entry'!AH9*1000*V6,IF('Data Entry'!AI9="kg",'Data Entry'!AH9*1*V6,IF('Data Entry'!AI9="L",'Data Entry'!AH9*1*V6,IFERROR(,"")))))))</f>
        <v>0</v>
      </c>
      <c r="L6" s="1" t="s">
        <v>4</v>
      </c>
      <c r="M6" s="59">
        <f>'Data Entry'!AJ9</f>
        <v>0</v>
      </c>
      <c r="N6" s="59" t="str">
        <f>'Data Entry'!AX9</f>
        <v/>
      </c>
      <c r="O6" s="1">
        <f>IF('Data Entry'!AL9="g",'Data Entry'!AK9*0.001*W6,IF('Data Entry'!AL9="UI",'Data Entry'!AK9*0.000001*W6,IF('Data Entry'!AL9="mg",'Data Entry'!AK9*0.000001*W6,IF('Data Entry'!AL9="t",'Data Entry'!AK9*1000*W6,IF('Data Entry'!AL9="kg",'Data Entry'!AK9*1*W6,IF('Data Entry'!AL9="L",'Data Entry'!AK9*1*W6,IFERROR(,"")))))))</f>
        <v>0</v>
      </c>
      <c r="P6" s="1" t="s">
        <v>4</v>
      </c>
      <c r="Q6" s="59">
        <f>'Data Entry'!AM9</f>
        <v>0</v>
      </c>
      <c r="R6" s="59" t="str">
        <f>'Data Entry'!BA9</f>
        <v/>
      </c>
      <c r="S6" s="1">
        <f>IF('Data Entry'!AO9="g",'Data Entry'!AN9*0.001*X6,IF('Data Entry'!AO9="UI",'Data Entry'!AN9*0.000001*X6,IF('Data Entry'!AO9="mg",'Data Entry'!AN9*0.000001*X6,IF('Data Entry'!AO9="t",'Data Entry'!AN9*1000*X6,IF('Data Entry'!AO9="kg",'Data Entry'!AN9*1*X6,IF('Data Entry'!AO9="L",'Data Entry'!AN9*1*X6,IFERROR(,"")))))))</f>
        <v>0</v>
      </c>
      <c r="T6" s="1" t="s">
        <v>4</v>
      </c>
      <c r="U6" s="59" t="str">
        <f>IF('Data Entry'!AP9="No aplica","1",'Data Entry'!AP9)</f>
        <v/>
      </c>
      <c r="V6" s="59" t="str">
        <f>IF('Data Entry'!AS9="No aplica","1",'Data Entry'!AS9)</f>
        <v/>
      </c>
      <c r="W6" s="59" t="str">
        <f>IF('Data Entry'!AV9="No aplica","1",'Data Entry'!AV9)</f>
        <v/>
      </c>
      <c r="X6" s="59" t="str">
        <f>IF('Data Entry'!AY9="No aplica","1",'Data Entry'!AY9)</f>
        <v/>
      </c>
      <c r="Y6" s="151" t="str">
        <f t="shared" si="0"/>
        <v/>
      </c>
      <c r="Z6" s="152" t="str">
        <f>IF('Data Entry'!H9="Yes","1",IF(AND('Data Entry'!H9="",'Data Entry'!I9="",'Data Entry'!J9="",'Data Entry'!K9="",'Data Entry'!L9="",'Data Entry'!M9="",'Data Entry'!N9="",'Data Entry'!O9="",'Data Entry'!P9="",'Data Entry'!Q9=""),"","1"))</f>
        <v/>
      </c>
      <c r="AA6" s="152" t="str">
        <f>IF('Data Entry'!R9="Yes","1",IF(AND('Data Entry'!R9="",'Data Entry'!S9="",'Data Entry'!T9="",'Data Entry'!U9=""),"","1"))</f>
        <v/>
      </c>
      <c r="AB6" s="157" t="str">
        <f>IF('Data Entry'!V9="Yes","1",IF(AND('Data Entry'!V9="",'Data Entry'!W9=""),"","1"))</f>
        <v/>
      </c>
    </row>
    <row r="7" spans="1:28" ht="17">
      <c r="A7" s="59">
        <f>'Data Entry'!AB10</f>
        <v>0</v>
      </c>
      <c r="B7" s="59" t="str">
        <f>'Data Entry'!AR10</f>
        <v/>
      </c>
      <c r="C7" s="1">
        <f>IF('Data Entry'!AD10="g",'Data Entry'!AC10*0.001*U7,IF('Data Entry'!AD10="UI",'Data Entry'!AC10*0.000001*U7,IF('Data Entry'!AD10="mg",'Data Entry'!AC10*0.000001*U7,IF('Data Entry'!AD10="t",'Data Entry'!AC10*1000*U7,IF('Data Entry'!AD10="kg",'Data Entry'!AC10*1*U7,IF('Data Entry'!AD10="L",'Data Entry'!AC10*1*U7,IFERROR(,"")))))))</f>
        <v>0</v>
      </c>
      <c r="D7" s="1" t="s">
        <v>4</v>
      </c>
      <c r="E7" s="1">
        <f>IF('Data Entry'!AF10="g",'Data Entry'!AE10*0.001,IF('Data Entry'!AF10="mg",'Data Entry'!AE10*0.000001,IF('Data Entry'!AF10="t",'Data Entry'!AE10*1000,IF('Data Entry'!AF10="ml",'Data Entry'!AE10*0.001,IF('Data Entry'!AF10="kg",'Data Entry'!AE10*1,IF('Data Entry'!AF10="Pieza",'Data Entry'!AE10*1,IF('Data Entry'!AF10="L",'Data Entry'!AE10*1,IFERROR(,""))))))))</f>
        <v>0</v>
      </c>
      <c r="F7" s="1" t="s">
        <v>4</v>
      </c>
      <c r="G7" s="1">
        <f>IF('Data Entry'!AA10="g",'Data Entry'!Z10*0.001,IF('Data Entry'!AA10="mg",'Data Entry'!Z10*0.000001,IF('Data Entry'!AA10="t",'Data Entry'!Z10*1000,IF('Data Entry'!AA10="ml",'Data Entry'!Z10*0.001,IF('Data Entry'!AA10="kg",'Data Entry'!Z10*1,IF('Data Entry'!AA10="Piezas",'Data Entry'!Z10*1,IF('Data Entry'!AA10="L",'Data Entry'!Z10*1,IFERROR(,""))))))))</f>
        <v>0</v>
      </c>
      <c r="H7" s="1" t="s">
        <v>4</v>
      </c>
      <c r="I7" s="59">
        <f>'Data Entry'!AG10</f>
        <v>0</v>
      </c>
      <c r="J7" s="59" t="str">
        <f>'Data Entry'!AU10</f>
        <v/>
      </c>
      <c r="K7" s="1">
        <f>IF('Data Entry'!AI10="g",'Data Entry'!AH10*0.001*V7,IF('Data Entry'!AI10="UI",'Data Entry'!AH10*0.000001*V7,IF('Data Entry'!AI10="mg",'Data Entry'!AH10*0.000001*V7,IF('Data Entry'!AI10="t",'Data Entry'!AH10*1000*V7,IF('Data Entry'!AI10="kg",'Data Entry'!AH10*1*V7,IF('Data Entry'!AI10="L",'Data Entry'!AH10*1*V7,IFERROR(,"")))))))</f>
        <v>0</v>
      </c>
      <c r="L7" s="1" t="s">
        <v>4</v>
      </c>
      <c r="M7" s="59">
        <f>'Data Entry'!AJ10</f>
        <v>0</v>
      </c>
      <c r="N7" s="59" t="str">
        <f>'Data Entry'!AX10</f>
        <v/>
      </c>
      <c r="O7" s="1">
        <f>IF('Data Entry'!AL10="g",'Data Entry'!AK10*0.001*W7,IF('Data Entry'!AL10="UI",'Data Entry'!AK10*0.000001*W7,IF('Data Entry'!AL10="mg",'Data Entry'!AK10*0.000001*W7,IF('Data Entry'!AL10="t",'Data Entry'!AK10*1000*W7,IF('Data Entry'!AL10="kg",'Data Entry'!AK10*1*W7,IF('Data Entry'!AL10="L",'Data Entry'!AK10*1*W7,IFERROR(,"")))))))</f>
        <v>0</v>
      </c>
      <c r="P7" s="1" t="s">
        <v>4</v>
      </c>
      <c r="Q7" s="59">
        <f>'Data Entry'!AM10</f>
        <v>0</v>
      </c>
      <c r="R7" s="59" t="str">
        <f>'Data Entry'!BA10</f>
        <v/>
      </c>
      <c r="S7" s="1">
        <f>IF('Data Entry'!AO10="g",'Data Entry'!AN10*0.001*X7,IF('Data Entry'!AO10="UI",'Data Entry'!AN10*0.000001*X7,IF('Data Entry'!AO10="mg",'Data Entry'!AN10*0.000001*X7,IF('Data Entry'!AO10="t",'Data Entry'!AN10*1000*X7,IF('Data Entry'!AO10="kg",'Data Entry'!AN10*1*X7,IF('Data Entry'!AO10="L",'Data Entry'!AN10*1*X7,IFERROR(,"")))))))</f>
        <v>0</v>
      </c>
      <c r="T7" s="1" t="s">
        <v>4</v>
      </c>
      <c r="U7" s="59" t="str">
        <f>IF('Data Entry'!AP10="No aplica","1",'Data Entry'!AP10)</f>
        <v/>
      </c>
      <c r="V7" s="59" t="str">
        <f>IF('Data Entry'!AS10="No aplica","1",'Data Entry'!AS10)</f>
        <v/>
      </c>
      <c r="W7" s="59" t="str">
        <f>IF('Data Entry'!AV10="No aplica","1",'Data Entry'!AV10)</f>
        <v/>
      </c>
      <c r="X7" s="59" t="str">
        <f>IF('Data Entry'!AY10="No aplica","1",'Data Entry'!AY10)</f>
        <v/>
      </c>
      <c r="Y7" s="151" t="str">
        <f t="shared" si="0"/>
        <v/>
      </c>
      <c r="Z7" s="152" t="str">
        <f>IF('Data Entry'!H10="Yes","1",IF(AND('Data Entry'!H10="",'Data Entry'!I10="",'Data Entry'!J10="",'Data Entry'!K10="",'Data Entry'!L10="",'Data Entry'!M10="",'Data Entry'!N10="",'Data Entry'!O10="",'Data Entry'!P10="",'Data Entry'!Q10=""),"","1"))</f>
        <v/>
      </c>
      <c r="AA7" s="152" t="str">
        <f>IF('Data Entry'!R10="Yes","1",IF(AND('Data Entry'!R10="",'Data Entry'!S10="",'Data Entry'!T10="",'Data Entry'!U10=""),"","1"))</f>
        <v/>
      </c>
      <c r="AB7" s="157" t="str">
        <f>IF('Data Entry'!V10="Yes","1",IF(AND('Data Entry'!V10="",'Data Entry'!W10=""),"","1"))</f>
        <v/>
      </c>
    </row>
    <row r="8" spans="1:28" ht="17">
      <c r="A8" s="59">
        <f>'Data Entry'!AB11</f>
        <v>0</v>
      </c>
      <c r="B8" s="59" t="str">
        <f>'Data Entry'!AR11</f>
        <v/>
      </c>
      <c r="C8" s="1">
        <f>IF('Data Entry'!AD11="g",'Data Entry'!AC11*0.001*U8,IF('Data Entry'!AD11="UI",'Data Entry'!AC11*0.000001*U8,IF('Data Entry'!AD11="mg",'Data Entry'!AC11*0.000001*U8,IF('Data Entry'!AD11="t",'Data Entry'!AC11*1000*U8,IF('Data Entry'!AD11="kg",'Data Entry'!AC11*1*U8,IF('Data Entry'!AD11="L",'Data Entry'!AC11*1*U8,IFERROR(,"")))))))</f>
        <v>0</v>
      </c>
      <c r="D8" s="1" t="s">
        <v>4</v>
      </c>
      <c r="E8" s="1">
        <f>IF('Data Entry'!AF11="g",'Data Entry'!AE11*0.001,IF('Data Entry'!AF11="mg",'Data Entry'!AE11*0.000001,IF('Data Entry'!AF11="t",'Data Entry'!AE11*1000,IF('Data Entry'!AF11="ml",'Data Entry'!AE11*0.001,IF('Data Entry'!AF11="kg",'Data Entry'!AE11*1,IF('Data Entry'!AF11="Pieza",'Data Entry'!AE11*1,IF('Data Entry'!AF11="L",'Data Entry'!AE11*1,IFERROR(,""))))))))</f>
        <v>0</v>
      </c>
      <c r="F8" s="1" t="s">
        <v>4</v>
      </c>
      <c r="G8" s="1">
        <f>IF('Data Entry'!AA11="g",'Data Entry'!Z11*0.001,IF('Data Entry'!AA11="mg",'Data Entry'!Z11*0.000001,IF('Data Entry'!AA11="t",'Data Entry'!Z11*1000,IF('Data Entry'!AA11="ml",'Data Entry'!Z11*0.001,IF('Data Entry'!AA11="kg",'Data Entry'!Z11*1,IF('Data Entry'!AA11="Piezas",'Data Entry'!Z11*1,IF('Data Entry'!AA11="L",'Data Entry'!Z11*1,IFERROR(,""))))))))</f>
        <v>0</v>
      </c>
      <c r="H8" s="1" t="s">
        <v>4</v>
      </c>
      <c r="I8" s="59">
        <f>'Data Entry'!AG11</f>
        <v>0</v>
      </c>
      <c r="J8" s="59" t="str">
        <f>'Data Entry'!AU11</f>
        <v/>
      </c>
      <c r="K8" s="1">
        <f>IF('Data Entry'!AI11="g",'Data Entry'!AH11*0.001*V8,IF('Data Entry'!AI11="UI",'Data Entry'!AH11*0.000001*V8,IF('Data Entry'!AI11="mg",'Data Entry'!AH11*0.000001*V8,IF('Data Entry'!AI11="t",'Data Entry'!AH11*1000*V8,IF('Data Entry'!AI11="kg",'Data Entry'!AH11*1*V8,IF('Data Entry'!AI11="L",'Data Entry'!AH11*1*V8,IFERROR(,"")))))))</f>
        <v>0</v>
      </c>
      <c r="L8" s="1" t="s">
        <v>4</v>
      </c>
      <c r="M8" s="59">
        <f>'Data Entry'!AJ11</f>
        <v>0</v>
      </c>
      <c r="N8" s="59" t="str">
        <f>'Data Entry'!AX11</f>
        <v/>
      </c>
      <c r="O8" s="1">
        <f>IF('Data Entry'!AL11="g",'Data Entry'!AK11*0.001*W8,IF('Data Entry'!AL11="UI",'Data Entry'!AK11*0.000001*W8,IF('Data Entry'!AL11="mg",'Data Entry'!AK11*0.000001*W8,IF('Data Entry'!AL11="t",'Data Entry'!AK11*1000*W8,IF('Data Entry'!AL11="kg",'Data Entry'!AK11*1*W8,IF('Data Entry'!AL11="L",'Data Entry'!AK11*1*W8,IFERROR(,"")))))))</f>
        <v>0</v>
      </c>
      <c r="P8" s="1" t="s">
        <v>4</v>
      </c>
      <c r="Q8" s="59">
        <f>'Data Entry'!AM11</f>
        <v>0</v>
      </c>
      <c r="R8" s="59" t="str">
        <f>'Data Entry'!BA11</f>
        <v/>
      </c>
      <c r="S8" s="1">
        <f>IF('Data Entry'!AO11="g",'Data Entry'!AN11*0.001*X8,IF('Data Entry'!AO11="UI",'Data Entry'!AN11*0.000001*X8,IF('Data Entry'!AO11="mg",'Data Entry'!AN11*0.000001*X8,IF('Data Entry'!AO11="t",'Data Entry'!AN11*1000*X8,IF('Data Entry'!AO11="kg",'Data Entry'!AN11*1*X8,IF('Data Entry'!AO11="L",'Data Entry'!AN11*1*X8,IFERROR(,"")))))))</f>
        <v>0</v>
      </c>
      <c r="T8" s="1" t="s">
        <v>4</v>
      </c>
      <c r="U8" s="59" t="str">
        <f>IF('Data Entry'!AP11="No aplica","1",'Data Entry'!AP11)</f>
        <v/>
      </c>
      <c r="V8" s="59" t="str">
        <f>IF('Data Entry'!AS11="No aplica","1",'Data Entry'!AS11)</f>
        <v/>
      </c>
      <c r="W8" s="59" t="str">
        <f>IF('Data Entry'!AV11="No aplica","1",'Data Entry'!AV11)</f>
        <v/>
      </c>
      <c r="X8" s="59" t="str">
        <f>IF('Data Entry'!AY11="No aplica","1",'Data Entry'!AY11)</f>
        <v/>
      </c>
      <c r="Y8" s="151" t="str">
        <f t="shared" si="0"/>
        <v/>
      </c>
      <c r="Z8" s="152" t="str">
        <f>IF('Data Entry'!H11="Yes","1",IF(AND('Data Entry'!H11="",'Data Entry'!I11="",'Data Entry'!J11="",'Data Entry'!K11="",'Data Entry'!L11="",'Data Entry'!M11="",'Data Entry'!N11="",'Data Entry'!O11="",'Data Entry'!P11="",'Data Entry'!Q11=""),"","1"))</f>
        <v/>
      </c>
      <c r="AA8" s="152" t="str">
        <f>IF('Data Entry'!R11="Yes","1",IF(AND('Data Entry'!R11="",'Data Entry'!S11="",'Data Entry'!T11="",'Data Entry'!U11=""),"","1"))</f>
        <v/>
      </c>
      <c r="AB8" s="157" t="str">
        <f>IF('Data Entry'!V11="Yes","1",IF(AND('Data Entry'!V11="",'Data Entry'!W11=""),"","1"))</f>
        <v/>
      </c>
    </row>
    <row r="9" spans="1:28" ht="17">
      <c r="A9" s="59">
        <f>'Data Entry'!AB12</f>
        <v>0</v>
      </c>
      <c r="B9" s="59" t="str">
        <f>'Data Entry'!AR12</f>
        <v/>
      </c>
      <c r="C9" s="1">
        <f>IF('Data Entry'!AD12="g",'Data Entry'!AC12*0.001*U9,IF('Data Entry'!AD12="UI",'Data Entry'!AC12*0.000001*U9,IF('Data Entry'!AD12="mg",'Data Entry'!AC12*0.000001*U9,IF('Data Entry'!AD12="t",'Data Entry'!AC12*1000*U9,IF('Data Entry'!AD12="kg",'Data Entry'!AC12*1*U9,IF('Data Entry'!AD12="L",'Data Entry'!AC12*1*U9,IFERROR(,"")))))))</f>
        <v>0</v>
      </c>
      <c r="D9" s="1" t="s">
        <v>4</v>
      </c>
      <c r="E9" s="1">
        <f>IF('Data Entry'!AF12="g",'Data Entry'!AE12*0.001,IF('Data Entry'!AF12="mg",'Data Entry'!AE12*0.000001,IF('Data Entry'!AF12="t",'Data Entry'!AE12*1000,IF('Data Entry'!AF12="ml",'Data Entry'!AE12*0.001,IF('Data Entry'!AF12="kg",'Data Entry'!AE12*1,IF('Data Entry'!AF12="Pieza",'Data Entry'!AE12*1,IF('Data Entry'!AF12="L",'Data Entry'!AE12*1,IFERROR(,""))))))))</f>
        <v>0</v>
      </c>
      <c r="F9" s="1" t="s">
        <v>4</v>
      </c>
      <c r="G9" s="1">
        <f>IF('Data Entry'!AA12="g",'Data Entry'!Z12*0.001,IF('Data Entry'!AA12="mg",'Data Entry'!Z12*0.000001,IF('Data Entry'!AA12="t",'Data Entry'!Z12*1000,IF('Data Entry'!AA12="ml",'Data Entry'!Z12*0.001,IF('Data Entry'!AA12="kg",'Data Entry'!Z12*1,IF('Data Entry'!AA12="Piezas",'Data Entry'!Z12*1,IF('Data Entry'!AA12="L",'Data Entry'!Z12*1,IFERROR(,""))))))))</f>
        <v>0</v>
      </c>
      <c r="H9" s="1" t="s">
        <v>4</v>
      </c>
      <c r="I9" s="59">
        <f>'Data Entry'!AG12</f>
        <v>0</v>
      </c>
      <c r="J9" s="59" t="str">
        <f>'Data Entry'!AU12</f>
        <v/>
      </c>
      <c r="K9" s="1">
        <f>IF('Data Entry'!AI12="g",'Data Entry'!AH12*0.001*V9,IF('Data Entry'!AI12="UI",'Data Entry'!AH12*0.000001*V9,IF('Data Entry'!AI12="mg",'Data Entry'!AH12*0.000001*V9,IF('Data Entry'!AI12="t",'Data Entry'!AH12*1000*V9,IF('Data Entry'!AI12="kg",'Data Entry'!AH12*1*V9,IF('Data Entry'!AI12="L",'Data Entry'!AH12*1*V9,IFERROR(,"")))))))</f>
        <v>0</v>
      </c>
      <c r="L9" s="1" t="s">
        <v>4</v>
      </c>
      <c r="M9" s="59">
        <f>'Data Entry'!AJ12</f>
        <v>0</v>
      </c>
      <c r="N9" s="59" t="str">
        <f>'Data Entry'!AX12</f>
        <v/>
      </c>
      <c r="O9" s="1">
        <f>IF('Data Entry'!AL12="g",'Data Entry'!AK12*0.001*W9,IF('Data Entry'!AL12="UI",'Data Entry'!AK12*0.000001*W9,IF('Data Entry'!AL12="mg",'Data Entry'!AK12*0.000001*W9,IF('Data Entry'!AL12="t",'Data Entry'!AK12*1000*W9,IF('Data Entry'!AL12="kg",'Data Entry'!AK12*1*W9,IF('Data Entry'!AL12="L",'Data Entry'!AK12*1*W9,IFERROR(,"")))))))</f>
        <v>0</v>
      </c>
      <c r="P9" s="1" t="s">
        <v>4</v>
      </c>
      <c r="Q9" s="59">
        <f>'Data Entry'!AM12</f>
        <v>0</v>
      </c>
      <c r="R9" s="59" t="str">
        <f>'Data Entry'!BA12</f>
        <v/>
      </c>
      <c r="S9" s="1">
        <f>IF('Data Entry'!AO12="g",'Data Entry'!AN12*0.001*X9,IF('Data Entry'!AO12="UI",'Data Entry'!AN12*0.000001*X9,IF('Data Entry'!AO12="mg",'Data Entry'!AN12*0.000001*X9,IF('Data Entry'!AO12="t",'Data Entry'!AN12*1000*X9,IF('Data Entry'!AO12="kg",'Data Entry'!AN12*1*X9,IF('Data Entry'!AO12="L",'Data Entry'!AN12*1*X9,IFERROR(,"")))))))</f>
        <v>0</v>
      </c>
      <c r="T9" s="1" t="s">
        <v>4</v>
      </c>
      <c r="U9" s="59" t="str">
        <f>IF('Data Entry'!AP12="No aplica","1",'Data Entry'!AP12)</f>
        <v/>
      </c>
      <c r="V9" s="59" t="str">
        <f>IF('Data Entry'!AS12="No aplica","1",'Data Entry'!AS12)</f>
        <v/>
      </c>
      <c r="W9" s="59" t="str">
        <f>IF('Data Entry'!AV12="No aplica","1",'Data Entry'!AV12)</f>
        <v/>
      </c>
      <c r="X9" s="59" t="str">
        <f>IF('Data Entry'!AY12="No aplica","1",'Data Entry'!AY12)</f>
        <v/>
      </c>
      <c r="Y9" s="151" t="str">
        <f t="shared" si="0"/>
        <v/>
      </c>
      <c r="Z9" s="152" t="str">
        <f>IF('Data Entry'!H12="Yes","1",IF(AND('Data Entry'!H12="",'Data Entry'!I12="",'Data Entry'!J12="",'Data Entry'!K12="",'Data Entry'!L12="",'Data Entry'!M12="",'Data Entry'!N12="",'Data Entry'!O12="",'Data Entry'!P12="",'Data Entry'!Q12=""),"","1"))</f>
        <v/>
      </c>
      <c r="AA9" s="152" t="str">
        <f>IF('Data Entry'!R12="Yes","1",IF(AND('Data Entry'!R12="",'Data Entry'!S12="",'Data Entry'!T12="",'Data Entry'!U12=""),"","1"))</f>
        <v/>
      </c>
      <c r="AB9" s="157" t="str">
        <f>IF('Data Entry'!V12="Yes","1",IF(AND('Data Entry'!V12="",'Data Entry'!W12=""),"","1"))</f>
        <v/>
      </c>
    </row>
    <row r="10" spans="1:28" ht="17">
      <c r="A10" s="59">
        <f>'Data Entry'!AB13</f>
        <v>0</v>
      </c>
      <c r="B10" s="59" t="str">
        <f>'Data Entry'!AR13</f>
        <v/>
      </c>
      <c r="C10" s="1">
        <f>IF('Data Entry'!AD13="g",'Data Entry'!AC13*0.001*U10,IF('Data Entry'!AD13="UI",'Data Entry'!AC13*0.000001*U10,IF('Data Entry'!AD13="mg",'Data Entry'!AC13*0.000001*U10,IF('Data Entry'!AD13="t",'Data Entry'!AC13*1000*U10,IF('Data Entry'!AD13="kg",'Data Entry'!AC13*1*U10,IF('Data Entry'!AD13="L",'Data Entry'!AC13*1*U10,IFERROR(,"")))))))</f>
        <v>0</v>
      </c>
      <c r="D10" s="1" t="s">
        <v>4</v>
      </c>
      <c r="E10" s="1">
        <f>IF('Data Entry'!AF13="g",'Data Entry'!AE13*0.001,IF('Data Entry'!AF13="mg",'Data Entry'!AE13*0.000001,IF('Data Entry'!AF13="t",'Data Entry'!AE13*1000,IF('Data Entry'!AF13="ml",'Data Entry'!AE13*0.001,IF('Data Entry'!AF13="kg",'Data Entry'!AE13*1,IF('Data Entry'!AF13="Pieza",'Data Entry'!AE13*1,IF('Data Entry'!AF13="L",'Data Entry'!AE13*1,IFERROR(,""))))))))</f>
        <v>0</v>
      </c>
      <c r="F10" s="1" t="s">
        <v>4</v>
      </c>
      <c r="G10" s="1">
        <f>IF('Data Entry'!AA13="g",'Data Entry'!Z13*0.001,IF('Data Entry'!AA13="mg",'Data Entry'!Z13*0.000001,IF('Data Entry'!AA13="t",'Data Entry'!Z13*1000,IF('Data Entry'!AA13="ml",'Data Entry'!Z13*0.001,IF('Data Entry'!AA13="kg",'Data Entry'!Z13*1,IF('Data Entry'!AA13="Piezas",'Data Entry'!Z13*1,IF('Data Entry'!AA13="L",'Data Entry'!Z13*1,IFERROR(,""))))))))</f>
        <v>0</v>
      </c>
      <c r="H10" s="1" t="s">
        <v>4</v>
      </c>
      <c r="I10" s="59">
        <f>'Data Entry'!AG13</f>
        <v>0</v>
      </c>
      <c r="J10" s="59" t="str">
        <f>'Data Entry'!AU13</f>
        <v/>
      </c>
      <c r="K10" s="1">
        <f>IF('Data Entry'!AI13="g",'Data Entry'!AH13*0.001*V10,IF('Data Entry'!AI13="UI",'Data Entry'!AH13*0.000001*V10,IF('Data Entry'!AI13="mg",'Data Entry'!AH13*0.000001*V10,IF('Data Entry'!AI13="t",'Data Entry'!AH13*1000*V10,IF('Data Entry'!AI13="kg",'Data Entry'!AH13*1*V10,IF('Data Entry'!AI13="L",'Data Entry'!AH13*1*V10,IFERROR(,"")))))))</f>
        <v>0</v>
      </c>
      <c r="L10" s="1" t="s">
        <v>4</v>
      </c>
      <c r="M10" s="59">
        <f>'Data Entry'!AJ13</f>
        <v>0</v>
      </c>
      <c r="N10" s="59" t="str">
        <f>'Data Entry'!AX13</f>
        <v/>
      </c>
      <c r="O10" s="1">
        <f>IF('Data Entry'!AL13="g",'Data Entry'!AK13*0.001*W10,IF('Data Entry'!AL13="UI",'Data Entry'!AK13*0.000001*W10,IF('Data Entry'!AL13="mg",'Data Entry'!AK13*0.000001*W10,IF('Data Entry'!AL13="t",'Data Entry'!AK13*1000*W10,IF('Data Entry'!AL13="kg",'Data Entry'!AK13*1*W10,IF('Data Entry'!AL13="L",'Data Entry'!AK13*1*W10,IFERROR(,"")))))))</f>
        <v>0</v>
      </c>
      <c r="P10" s="1" t="s">
        <v>4</v>
      </c>
      <c r="Q10" s="59">
        <f>'Data Entry'!AM13</f>
        <v>0</v>
      </c>
      <c r="R10" s="59" t="str">
        <f>'Data Entry'!BA13</f>
        <v/>
      </c>
      <c r="S10" s="1">
        <f>IF('Data Entry'!AO13="g",'Data Entry'!AN13*0.001*X10,IF('Data Entry'!AO13="UI",'Data Entry'!AN13*0.000001*X10,IF('Data Entry'!AO13="mg",'Data Entry'!AN13*0.000001*X10,IF('Data Entry'!AO13="t",'Data Entry'!AN13*1000*X10,IF('Data Entry'!AO13="kg",'Data Entry'!AN13*1*X10,IF('Data Entry'!AO13="L",'Data Entry'!AN13*1*X10,IFERROR(,"")))))))</f>
        <v>0</v>
      </c>
      <c r="T10" s="1" t="s">
        <v>4</v>
      </c>
      <c r="U10" s="59" t="str">
        <f>IF('Data Entry'!AP13="No aplica","1",'Data Entry'!AP13)</f>
        <v/>
      </c>
      <c r="V10" s="59" t="str">
        <f>IF('Data Entry'!AS13="No aplica","1",'Data Entry'!AS13)</f>
        <v/>
      </c>
      <c r="W10" s="59" t="str">
        <f>IF('Data Entry'!AV13="No aplica","1",'Data Entry'!AV13)</f>
        <v/>
      </c>
      <c r="X10" s="59" t="str">
        <f>IF('Data Entry'!AY13="No aplica","1",'Data Entry'!AY13)</f>
        <v/>
      </c>
      <c r="Y10" s="151" t="str">
        <f t="shared" si="0"/>
        <v/>
      </c>
      <c r="Z10" s="152" t="str">
        <f>IF('Data Entry'!H13="Yes","1",IF(AND('Data Entry'!H13="",'Data Entry'!I13="",'Data Entry'!J13="",'Data Entry'!K13="",'Data Entry'!L13="",'Data Entry'!M13="",'Data Entry'!N13="",'Data Entry'!O13="",'Data Entry'!P13="",'Data Entry'!Q13=""),"","1"))</f>
        <v/>
      </c>
      <c r="AA10" s="152" t="str">
        <f>IF('Data Entry'!R13="Yes","1",IF(AND('Data Entry'!R13="",'Data Entry'!S13="",'Data Entry'!T13="",'Data Entry'!U13=""),"","1"))</f>
        <v/>
      </c>
      <c r="AB10" s="157" t="str">
        <f>IF('Data Entry'!V13="Yes","1",IF(AND('Data Entry'!V13="",'Data Entry'!W13=""),"","1"))</f>
        <v/>
      </c>
    </row>
    <row r="11" spans="1:28" ht="17">
      <c r="A11" s="59">
        <f>'Data Entry'!AB14</f>
        <v>0</v>
      </c>
      <c r="B11" s="59" t="str">
        <f>'Data Entry'!AR14</f>
        <v/>
      </c>
      <c r="C11" s="1">
        <f>IF('Data Entry'!AD14="g",'Data Entry'!AC14*0.001*U11,IF('Data Entry'!AD14="UI",'Data Entry'!AC14*0.000001*U11,IF('Data Entry'!AD14="mg",'Data Entry'!AC14*0.000001*U11,IF('Data Entry'!AD14="t",'Data Entry'!AC14*1000*U11,IF('Data Entry'!AD14="kg",'Data Entry'!AC14*1*U11,IF('Data Entry'!AD14="L",'Data Entry'!AC14*1*U11,IFERROR(,"")))))))</f>
        <v>0</v>
      </c>
      <c r="D11" s="1" t="s">
        <v>4</v>
      </c>
      <c r="E11" s="1">
        <f>IF('Data Entry'!AF14="g",'Data Entry'!AE14*0.001,IF('Data Entry'!AF14="mg",'Data Entry'!AE14*0.000001,IF('Data Entry'!AF14="t",'Data Entry'!AE14*1000,IF('Data Entry'!AF14="ml",'Data Entry'!AE14*0.001,IF('Data Entry'!AF14="kg",'Data Entry'!AE14*1,IF('Data Entry'!AF14="Pieza",'Data Entry'!AE14*1,IF('Data Entry'!AF14="L",'Data Entry'!AE14*1,IFERROR(,""))))))))</f>
        <v>0</v>
      </c>
      <c r="F11" s="1" t="s">
        <v>4</v>
      </c>
      <c r="G11" s="1">
        <f>IF('Data Entry'!AA14="g",'Data Entry'!Z14*0.001,IF('Data Entry'!AA14="mg",'Data Entry'!Z14*0.000001,IF('Data Entry'!AA14="t",'Data Entry'!Z14*1000,IF('Data Entry'!AA14="ml",'Data Entry'!Z14*0.001,IF('Data Entry'!AA14="kg",'Data Entry'!Z14*1,IF('Data Entry'!AA14="Piezas",'Data Entry'!Z14*1,IF('Data Entry'!AA14="L",'Data Entry'!Z14*1,IFERROR(,""))))))))</f>
        <v>0</v>
      </c>
      <c r="H11" s="1" t="s">
        <v>4</v>
      </c>
      <c r="I11" s="59">
        <f>'Data Entry'!AG14</f>
        <v>0</v>
      </c>
      <c r="J11" s="59" t="str">
        <f>'Data Entry'!AU14</f>
        <v/>
      </c>
      <c r="K11" s="1">
        <f>IF('Data Entry'!AI14="g",'Data Entry'!AH14*0.001*V11,IF('Data Entry'!AI14="UI",'Data Entry'!AH14*0.000001*V11,IF('Data Entry'!AI14="mg",'Data Entry'!AH14*0.000001*V11,IF('Data Entry'!AI14="t",'Data Entry'!AH14*1000*V11,IF('Data Entry'!AI14="kg",'Data Entry'!AH14*1*V11,IF('Data Entry'!AI14="L",'Data Entry'!AH14*1*V11,IFERROR(,"")))))))</f>
        <v>0</v>
      </c>
      <c r="L11" s="1" t="s">
        <v>4</v>
      </c>
      <c r="M11" s="59">
        <f>'Data Entry'!AJ14</f>
        <v>0</v>
      </c>
      <c r="N11" s="59" t="str">
        <f>'Data Entry'!AX14</f>
        <v/>
      </c>
      <c r="O11" s="1">
        <f>IF('Data Entry'!AL14="g",'Data Entry'!AK14*0.001*W11,IF('Data Entry'!AL14="UI",'Data Entry'!AK14*0.000001*W11,IF('Data Entry'!AL14="mg",'Data Entry'!AK14*0.000001*W11,IF('Data Entry'!AL14="t",'Data Entry'!AK14*1000*W11,IF('Data Entry'!AL14="kg",'Data Entry'!AK14*1*W11,IF('Data Entry'!AL14="L",'Data Entry'!AK14*1*W11,IFERROR(,"")))))))</f>
        <v>0</v>
      </c>
      <c r="P11" s="1" t="s">
        <v>4</v>
      </c>
      <c r="Q11" s="59">
        <f>'Data Entry'!AM14</f>
        <v>0</v>
      </c>
      <c r="R11" s="59" t="str">
        <f>'Data Entry'!BA14</f>
        <v/>
      </c>
      <c r="S11" s="1">
        <f>IF('Data Entry'!AO14="g",'Data Entry'!AN14*0.001*X11,IF('Data Entry'!AO14="UI",'Data Entry'!AN14*0.000001*X11,IF('Data Entry'!AO14="mg",'Data Entry'!AN14*0.000001*X11,IF('Data Entry'!AO14="t",'Data Entry'!AN14*1000*X11,IF('Data Entry'!AO14="kg",'Data Entry'!AN14*1*X11,IF('Data Entry'!AO14="L",'Data Entry'!AN14*1*X11,IFERROR(,"")))))))</f>
        <v>0</v>
      </c>
      <c r="T11" s="1" t="s">
        <v>4</v>
      </c>
      <c r="U11" s="59" t="str">
        <f>IF('Data Entry'!AP14="No aplica","1",'Data Entry'!AP14)</f>
        <v/>
      </c>
      <c r="V11" s="59" t="str">
        <f>IF('Data Entry'!AS14="No aplica","1",'Data Entry'!AS14)</f>
        <v/>
      </c>
      <c r="W11" s="59" t="str">
        <f>IF('Data Entry'!AV14="No aplica","1",'Data Entry'!AV14)</f>
        <v/>
      </c>
      <c r="X11" s="59" t="str">
        <f>IF('Data Entry'!AY14="No aplica","1",'Data Entry'!AY14)</f>
        <v/>
      </c>
      <c r="Y11" s="151" t="str">
        <f t="shared" si="0"/>
        <v/>
      </c>
      <c r="Z11" s="152" t="str">
        <f>IF('Data Entry'!H14="Yes","1",IF(AND('Data Entry'!H14="",'Data Entry'!I14="",'Data Entry'!J14="",'Data Entry'!K14="",'Data Entry'!L14="",'Data Entry'!M14="",'Data Entry'!N14="",'Data Entry'!O14="",'Data Entry'!P14="",'Data Entry'!Q14=""),"","1"))</f>
        <v/>
      </c>
      <c r="AA11" s="152" t="str">
        <f>IF('Data Entry'!R14="Yes","1",IF(AND('Data Entry'!R14="",'Data Entry'!S14="",'Data Entry'!T14="",'Data Entry'!U14=""),"","1"))</f>
        <v/>
      </c>
      <c r="AB11" s="157" t="str">
        <f>IF('Data Entry'!V14="Yes","1",IF(AND('Data Entry'!V14="",'Data Entry'!W14=""),"","1"))</f>
        <v/>
      </c>
    </row>
    <row r="12" spans="1:28" ht="17">
      <c r="A12" s="59">
        <f>'Data Entry'!AB15</f>
        <v>0</v>
      </c>
      <c r="B12" s="59" t="str">
        <f>'Data Entry'!AR15</f>
        <v/>
      </c>
      <c r="C12" s="1">
        <f>IF('Data Entry'!AD15="g",'Data Entry'!AC15*0.001*U12,IF('Data Entry'!AD15="UI",'Data Entry'!AC15*0.000001*U12,IF('Data Entry'!AD15="mg",'Data Entry'!AC15*0.000001*U12,IF('Data Entry'!AD15="t",'Data Entry'!AC15*1000*U12,IF('Data Entry'!AD15="kg",'Data Entry'!AC15*1*U12,IF('Data Entry'!AD15="L",'Data Entry'!AC15*1*U12,IFERROR(,"")))))))</f>
        <v>0</v>
      </c>
      <c r="D12" s="1" t="s">
        <v>4</v>
      </c>
      <c r="E12" s="1">
        <f>IF('Data Entry'!AF15="g",'Data Entry'!AE15*0.001,IF('Data Entry'!AF15="mg",'Data Entry'!AE15*0.000001,IF('Data Entry'!AF15="t",'Data Entry'!AE15*1000,IF('Data Entry'!AF15="ml",'Data Entry'!AE15*0.001,IF('Data Entry'!AF15="kg",'Data Entry'!AE15*1,IF('Data Entry'!AF15="Pieza",'Data Entry'!AE15*1,IF('Data Entry'!AF15="L",'Data Entry'!AE15*1,IFERROR(,""))))))))</f>
        <v>0</v>
      </c>
      <c r="F12" s="1" t="s">
        <v>4</v>
      </c>
      <c r="G12" s="1">
        <f>IF('Data Entry'!AA15="g",'Data Entry'!Z15*0.001,IF('Data Entry'!AA15="mg",'Data Entry'!Z15*0.000001,IF('Data Entry'!AA15="t",'Data Entry'!Z15*1000,IF('Data Entry'!AA15="ml",'Data Entry'!Z15*0.001,IF('Data Entry'!AA15="kg",'Data Entry'!Z15*1,IF('Data Entry'!AA15="Piezas",'Data Entry'!Z15*1,IF('Data Entry'!AA15="L",'Data Entry'!Z15*1,IFERROR(,""))))))))</f>
        <v>0</v>
      </c>
      <c r="H12" s="1" t="s">
        <v>4</v>
      </c>
      <c r="I12" s="59">
        <f>'Data Entry'!AG15</f>
        <v>0</v>
      </c>
      <c r="J12" s="59" t="str">
        <f>'Data Entry'!AU15</f>
        <v/>
      </c>
      <c r="K12" s="1">
        <f>IF('Data Entry'!AI15="g",'Data Entry'!AH15*0.001*V12,IF('Data Entry'!AI15="UI",'Data Entry'!AH15*0.000001*V12,IF('Data Entry'!AI15="mg",'Data Entry'!AH15*0.000001*V12,IF('Data Entry'!AI15="t",'Data Entry'!AH15*1000*V12,IF('Data Entry'!AI15="kg",'Data Entry'!AH15*1*V12,IF('Data Entry'!AI15="L",'Data Entry'!AH15*1*V12,IFERROR(,"")))))))</f>
        <v>0</v>
      </c>
      <c r="L12" s="1" t="s">
        <v>4</v>
      </c>
      <c r="M12" s="59">
        <f>'Data Entry'!AJ15</f>
        <v>0</v>
      </c>
      <c r="N12" s="59" t="str">
        <f>'Data Entry'!AX15</f>
        <v/>
      </c>
      <c r="O12" s="1">
        <f>IF('Data Entry'!AL15="g",'Data Entry'!AK15*0.001*W12,IF('Data Entry'!AL15="UI",'Data Entry'!AK15*0.000001*W12,IF('Data Entry'!AL15="mg",'Data Entry'!AK15*0.000001*W12,IF('Data Entry'!AL15="t",'Data Entry'!AK15*1000*W12,IF('Data Entry'!AL15="kg",'Data Entry'!AK15*1*W12,IF('Data Entry'!AL15="L",'Data Entry'!AK15*1*W12,IFERROR(,"")))))))</f>
        <v>0</v>
      </c>
      <c r="P12" s="1" t="s">
        <v>4</v>
      </c>
      <c r="Q12" s="59">
        <f>'Data Entry'!AM15</f>
        <v>0</v>
      </c>
      <c r="R12" s="59" t="str">
        <f>'Data Entry'!BA15</f>
        <v/>
      </c>
      <c r="S12" s="1">
        <f>IF('Data Entry'!AO15="g",'Data Entry'!AN15*0.001*X12,IF('Data Entry'!AO15="UI",'Data Entry'!AN15*0.000001*X12,IF('Data Entry'!AO15="mg",'Data Entry'!AN15*0.000001*X12,IF('Data Entry'!AO15="t",'Data Entry'!AN15*1000*X12,IF('Data Entry'!AO15="kg",'Data Entry'!AN15*1*X12,IF('Data Entry'!AO15="L",'Data Entry'!AN15*1*X12,IFERROR(,"")))))))</f>
        <v>0</v>
      </c>
      <c r="T12" s="1" t="s">
        <v>4</v>
      </c>
      <c r="U12" s="59" t="str">
        <f>IF('Data Entry'!AP15="No aplica","1",'Data Entry'!AP15)</f>
        <v/>
      </c>
      <c r="V12" s="59" t="str">
        <f>IF('Data Entry'!AS15="No aplica","1",'Data Entry'!AS15)</f>
        <v/>
      </c>
      <c r="W12" s="59" t="str">
        <f>IF('Data Entry'!AV15="No aplica","1",'Data Entry'!AV15)</f>
        <v/>
      </c>
      <c r="X12" s="59" t="str">
        <f>IF('Data Entry'!AY15="No aplica","1",'Data Entry'!AY15)</f>
        <v/>
      </c>
      <c r="Y12" s="151" t="str">
        <f t="shared" si="0"/>
        <v/>
      </c>
      <c r="Z12" s="152" t="str">
        <f>IF('Data Entry'!H15="Yes","1",IF(AND('Data Entry'!H15="",'Data Entry'!I15="",'Data Entry'!J15="",'Data Entry'!K15="",'Data Entry'!L15="",'Data Entry'!M15="",'Data Entry'!N15="",'Data Entry'!O15="",'Data Entry'!P15="",'Data Entry'!Q15=""),"","1"))</f>
        <v/>
      </c>
      <c r="AA12" s="152" t="str">
        <f>IF('Data Entry'!R15="Yes","1",IF(AND('Data Entry'!R15="",'Data Entry'!S15="",'Data Entry'!T15="",'Data Entry'!U15=""),"","1"))</f>
        <v/>
      </c>
      <c r="AB12" s="157" t="str">
        <f>IF('Data Entry'!V15="Yes","1",IF(AND('Data Entry'!V15="",'Data Entry'!W15=""),"","1"))</f>
        <v/>
      </c>
    </row>
    <row r="13" spans="1:28" ht="17">
      <c r="A13" s="59">
        <f>'Data Entry'!AB16</f>
        <v>0</v>
      </c>
      <c r="B13" s="59" t="str">
        <f>'Data Entry'!AR16</f>
        <v/>
      </c>
      <c r="C13" s="1">
        <f>IF('Data Entry'!AD16="g",'Data Entry'!AC16*0.001*U13,IF('Data Entry'!AD16="UI",'Data Entry'!AC16*0.000001*U13,IF('Data Entry'!AD16="mg",'Data Entry'!AC16*0.000001*U13,IF('Data Entry'!AD16="t",'Data Entry'!AC16*1000*U13,IF('Data Entry'!AD16="kg",'Data Entry'!AC16*1*U13,IF('Data Entry'!AD16="L",'Data Entry'!AC16*1*U13,IFERROR(,"")))))))</f>
        <v>0</v>
      </c>
      <c r="D13" s="1" t="s">
        <v>4</v>
      </c>
      <c r="E13" s="1">
        <f>IF('Data Entry'!AF16="g",'Data Entry'!AE16*0.001,IF('Data Entry'!AF16="mg",'Data Entry'!AE16*0.000001,IF('Data Entry'!AF16="t",'Data Entry'!AE16*1000,IF('Data Entry'!AF16="ml",'Data Entry'!AE16*0.001,IF('Data Entry'!AF16="kg",'Data Entry'!AE16*1,IF('Data Entry'!AF16="Pieza",'Data Entry'!AE16*1,IF('Data Entry'!AF16="L",'Data Entry'!AE16*1,IFERROR(,""))))))))</f>
        <v>0</v>
      </c>
      <c r="F13" s="1" t="s">
        <v>4</v>
      </c>
      <c r="G13" s="1">
        <f>IF('Data Entry'!AA16="g",'Data Entry'!Z16*0.001,IF('Data Entry'!AA16="mg",'Data Entry'!Z16*0.000001,IF('Data Entry'!AA16="t",'Data Entry'!Z16*1000,IF('Data Entry'!AA16="ml",'Data Entry'!Z16*0.001,IF('Data Entry'!AA16="kg",'Data Entry'!Z16*1,IF('Data Entry'!AA16="Piezas",'Data Entry'!Z16*1,IF('Data Entry'!AA16="L",'Data Entry'!Z16*1,IFERROR(,""))))))))</f>
        <v>0</v>
      </c>
      <c r="H13" s="1" t="s">
        <v>4</v>
      </c>
      <c r="I13" s="59">
        <f>'Data Entry'!AG16</f>
        <v>0</v>
      </c>
      <c r="J13" s="59" t="str">
        <f>'Data Entry'!AU16</f>
        <v/>
      </c>
      <c r="K13" s="1">
        <f>IF('Data Entry'!AI16="g",'Data Entry'!AH16*0.001*V13,IF('Data Entry'!AI16="UI",'Data Entry'!AH16*0.000001*V13,IF('Data Entry'!AI16="mg",'Data Entry'!AH16*0.000001*V13,IF('Data Entry'!AI16="t",'Data Entry'!AH16*1000*V13,IF('Data Entry'!AI16="kg",'Data Entry'!AH16*1*V13,IF('Data Entry'!AI16="L",'Data Entry'!AH16*1*V13,IFERROR(,"")))))))</f>
        <v>0</v>
      </c>
      <c r="L13" s="1" t="s">
        <v>4</v>
      </c>
      <c r="M13" s="59">
        <f>'Data Entry'!AJ16</f>
        <v>0</v>
      </c>
      <c r="N13" s="59" t="str">
        <f>'Data Entry'!AX16</f>
        <v/>
      </c>
      <c r="O13" s="1">
        <f>IF('Data Entry'!AL16="g",'Data Entry'!AK16*0.001*W13,IF('Data Entry'!AL16="UI",'Data Entry'!AK16*0.000001*W13,IF('Data Entry'!AL16="mg",'Data Entry'!AK16*0.000001*W13,IF('Data Entry'!AL16="t",'Data Entry'!AK16*1000*W13,IF('Data Entry'!AL16="kg",'Data Entry'!AK16*1*W13,IF('Data Entry'!AL16="L",'Data Entry'!AK16*1*W13,IFERROR(,"")))))))</f>
        <v>0</v>
      </c>
      <c r="P13" s="1" t="s">
        <v>4</v>
      </c>
      <c r="Q13" s="59">
        <f>'Data Entry'!AM16</f>
        <v>0</v>
      </c>
      <c r="R13" s="59" t="str">
        <f>'Data Entry'!BA16</f>
        <v/>
      </c>
      <c r="S13" s="1">
        <f>IF('Data Entry'!AO16="g",'Data Entry'!AN16*0.001*X13,IF('Data Entry'!AO16="UI",'Data Entry'!AN16*0.000001*X13,IF('Data Entry'!AO16="mg",'Data Entry'!AN16*0.000001*X13,IF('Data Entry'!AO16="t",'Data Entry'!AN16*1000*X13,IF('Data Entry'!AO16="kg",'Data Entry'!AN16*1*X13,IF('Data Entry'!AO16="L",'Data Entry'!AN16*1*X13,IFERROR(,"")))))))</f>
        <v>0</v>
      </c>
      <c r="T13" s="1" t="s">
        <v>4</v>
      </c>
      <c r="U13" s="59" t="str">
        <f>IF('Data Entry'!AP16="No aplica","1",'Data Entry'!AP16)</f>
        <v/>
      </c>
      <c r="V13" s="59" t="str">
        <f>IF('Data Entry'!AS16="No aplica","1",'Data Entry'!AS16)</f>
        <v/>
      </c>
      <c r="W13" s="59" t="str">
        <f>IF('Data Entry'!AV16="No aplica","1",'Data Entry'!AV16)</f>
        <v/>
      </c>
      <c r="X13" s="59" t="str">
        <f>IF('Data Entry'!AY16="No aplica","1",'Data Entry'!AY16)</f>
        <v/>
      </c>
      <c r="Y13" s="151" t="str">
        <f t="shared" si="0"/>
        <v/>
      </c>
      <c r="Z13" s="152" t="str">
        <f>IF('Data Entry'!H16="Yes","1",IF(AND('Data Entry'!H16="",'Data Entry'!I16="",'Data Entry'!J16="",'Data Entry'!K16="",'Data Entry'!L16="",'Data Entry'!M16="",'Data Entry'!N16="",'Data Entry'!O16="",'Data Entry'!P16="",'Data Entry'!Q16=""),"","1"))</f>
        <v/>
      </c>
      <c r="AA13" s="152" t="str">
        <f>IF('Data Entry'!R16="Yes","1",IF(AND('Data Entry'!R16="",'Data Entry'!S16="",'Data Entry'!T16="",'Data Entry'!U16=""),"","1"))</f>
        <v/>
      </c>
      <c r="AB13" s="157" t="str">
        <f>IF('Data Entry'!V16="Yes","1",IF(AND('Data Entry'!V16="",'Data Entry'!W16=""),"","1"))</f>
        <v/>
      </c>
    </row>
    <row r="14" spans="1:28" ht="17">
      <c r="A14" s="59">
        <f>'Data Entry'!AB17</f>
        <v>0</v>
      </c>
      <c r="B14" s="59" t="str">
        <f>'Data Entry'!AR17</f>
        <v/>
      </c>
      <c r="C14" s="1">
        <f>IF('Data Entry'!AD17="g",'Data Entry'!AC17*0.001*U14,IF('Data Entry'!AD17="UI",'Data Entry'!AC17*0.000001*U14,IF('Data Entry'!AD17="mg",'Data Entry'!AC17*0.000001*U14,IF('Data Entry'!AD17="t",'Data Entry'!AC17*1000*U14,IF('Data Entry'!AD17="kg",'Data Entry'!AC17*1*U14,IF('Data Entry'!AD17="L",'Data Entry'!AC17*1*U14,IFERROR(,"")))))))</f>
        <v>0</v>
      </c>
      <c r="D14" s="1" t="s">
        <v>4</v>
      </c>
      <c r="E14" s="1">
        <f>IF('Data Entry'!AF17="g",'Data Entry'!AE17*0.001,IF('Data Entry'!AF17="mg",'Data Entry'!AE17*0.000001,IF('Data Entry'!AF17="t",'Data Entry'!AE17*1000,IF('Data Entry'!AF17="ml",'Data Entry'!AE17*0.001,IF('Data Entry'!AF17="kg",'Data Entry'!AE17*1,IF('Data Entry'!AF17="Pieza",'Data Entry'!AE17*1,IF('Data Entry'!AF17="L",'Data Entry'!AE17*1,IFERROR(,""))))))))</f>
        <v>0</v>
      </c>
      <c r="F14" s="1" t="s">
        <v>4</v>
      </c>
      <c r="G14" s="1">
        <f>IF('Data Entry'!AA17="g",'Data Entry'!Z17*0.001,IF('Data Entry'!AA17="mg",'Data Entry'!Z17*0.000001,IF('Data Entry'!AA17="t",'Data Entry'!Z17*1000,IF('Data Entry'!AA17="ml",'Data Entry'!Z17*0.001,IF('Data Entry'!AA17="kg",'Data Entry'!Z17*1,IF('Data Entry'!AA17="Piezas",'Data Entry'!Z17*1,IF('Data Entry'!AA17="L",'Data Entry'!Z17*1,IFERROR(,""))))))))</f>
        <v>0</v>
      </c>
      <c r="H14" s="1" t="s">
        <v>4</v>
      </c>
      <c r="I14" s="59">
        <f>'Data Entry'!AG17</f>
        <v>0</v>
      </c>
      <c r="J14" s="59" t="str">
        <f>'Data Entry'!AU17</f>
        <v/>
      </c>
      <c r="K14" s="1">
        <f>IF('Data Entry'!AI17="g",'Data Entry'!AH17*0.001*V14,IF('Data Entry'!AI17="UI",'Data Entry'!AH17*0.000001*V14,IF('Data Entry'!AI17="mg",'Data Entry'!AH17*0.000001*V14,IF('Data Entry'!AI17="t",'Data Entry'!AH17*1000*V14,IF('Data Entry'!AI17="kg",'Data Entry'!AH17*1*V14,IF('Data Entry'!AI17="L",'Data Entry'!AH17*1*V14,IFERROR(,"")))))))</f>
        <v>0</v>
      </c>
      <c r="L14" s="1" t="s">
        <v>4</v>
      </c>
      <c r="M14" s="59">
        <f>'Data Entry'!AJ17</f>
        <v>0</v>
      </c>
      <c r="N14" s="59" t="str">
        <f>'Data Entry'!AX17</f>
        <v/>
      </c>
      <c r="O14" s="1">
        <f>IF('Data Entry'!AL17="g",'Data Entry'!AK17*0.001*W14,IF('Data Entry'!AL17="UI",'Data Entry'!AK17*0.000001*W14,IF('Data Entry'!AL17="mg",'Data Entry'!AK17*0.000001*W14,IF('Data Entry'!AL17="t",'Data Entry'!AK17*1000*W14,IF('Data Entry'!AL17="kg",'Data Entry'!AK17*1*W14,IF('Data Entry'!AL17="L",'Data Entry'!AK17*1*W14,IFERROR(,"")))))))</f>
        <v>0</v>
      </c>
      <c r="P14" s="1" t="s">
        <v>4</v>
      </c>
      <c r="Q14" s="59">
        <f>'Data Entry'!AM17</f>
        <v>0</v>
      </c>
      <c r="R14" s="59" t="str">
        <f>'Data Entry'!BA17</f>
        <v/>
      </c>
      <c r="S14" s="1">
        <f>IF('Data Entry'!AO17="g",'Data Entry'!AN17*0.001*X14,IF('Data Entry'!AO17="UI",'Data Entry'!AN17*0.000001*X14,IF('Data Entry'!AO17="mg",'Data Entry'!AN17*0.000001*X14,IF('Data Entry'!AO17="t",'Data Entry'!AN17*1000*X14,IF('Data Entry'!AO17="kg",'Data Entry'!AN17*1*X14,IF('Data Entry'!AO17="L",'Data Entry'!AN17*1*X14,IFERROR(,"")))))))</f>
        <v>0</v>
      </c>
      <c r="T14" s="1" t="s">
        <v>4</v>
      </c>
      <c r="U14" s="59" t="str">
        <f>IF('Data Entry'!AP17="No aplica","1",'Data Entry'!AP17)</f>
        <v/>
      </c>
      <c r="V14" s="59" t="str">
        <f>IF('Data Entry'!AS17="No aplica","1",'Data Entry'!AS17)</f>
        <v/>
      </c>
      <c r="W14" s="59" t="str">
        <f>IF('Data Entry'!AV17="No aplica","1",'Data Entry'!AV17)</f>
        <v/>
      </c>
      <c r="X14" s="59" t="str">
        <f>IF('Data Entry'!AY17="No aplica","1",'Data Entry'!AY17)</f>
        <v/>
      </c>
      <c r="Y14" s="151" t="str">
        <f t="shared" si="0"/>
        <v/>
      </c>
      <c r="Z14" s="152" t="str">
        <f>IF('Data Entry'!H17="Yes","1",IF(AND('Data Entry'!H17="",'Data Entry'!I17="",'Data Entry'!J17="",'Data Entry'!K17="",'Data Entry'!L17="",'Data Entry'!M17="",'Data Entry'!N17="",'Data Entry'!O17="",'Data Entry'!P17="",'Data Entry'!Q17=""),"","1"))</f>
        <v/>
      </c>
      <c r="AA14" s="152" t="str">
        <f>IF('Data Entry'!R17="Yes","1",IF(AND('Data Entry'!R17="",'Data Entry'!S17="",'Data Entry'!T17="",'Data Entry'!U17=""),"","1"))</f>
        <v/>
      </c>
      <c r="AB14" s="157" t="str">
        <f>IF('Data Entry'!V17="Yes","1",IF(AND('Data Entry'!V17="",'Data Entry'!W17=""),"","1"))</f>
        <v/>
      </c>
    </row>
    <row r="15" spans="1:28" ht="17">
      <c r="A15" s="59">
        <f>'Data Entry'!AB18</f>
        <v>0</v>
      </c>
      <c r="B15" s="59" t="str">
        <f>'Data Entry'!AR18</f>
        <v/>
      </c>
      <c r="C15" s="1">
        <f>IF('Data Entry'!AD18="g",'Data Entry'!AC18*0.001*U15,IF('Data Entry'!AD18="UI",'Data Entry'!AC18*0.000001*U15,IF('Data Entry'!AD18="mg",'Data Entry'!AC18*0.000001*U15,IF('Data Entry'!AD18="t",'Data Entry'!AC18*1000*U15,IF('Data Entry'!AD18="kg",'Data Entry'!AC18*1*U15,IF('Data Entry'!AD18="L",'Data Entry'!AC18*1*U15,IFERROR(,"")))))))</f>
        <v>0</v>
      </c>
      <c r="D15" s="1" t="s">
        <v>4</v>
      </c>
      <c r="E15" s="1">
        <f>IF('Data Entry'!AF18="g",'Data Entry'!AE18*0.001,IF('Data Entry'!AF18="mg",'Data Entry'!AE18*0.000001,IF('Data Entry'!AF18="t",'Data Entry'!AE18*1000,IF('Data Entry'!AF18="ml",'Data Entry'!AE18*0.001,IF('Data Entry'!AF18="kg",'Data Entry'!AE18*1,IF('Data Entry'!AF18="Pieza",'Data Entry'!AE18*1,IF('Data Entry'!AF18="L",'Data Entry'!AE18*1,IFERROR(,""))))))))</f>
        <v>0</v>
      </c>
      <c r="F15" s="1" t="s">
        <v>4</v>
      </c>
      <c r="G15" s="1">
        <f>IF('Data Entry'!AA18="g",'Data Entry'!Z18*0.001,IF('Data Entry'!AA18="mg",'Data Entry'!Z18*0.000001,IF('Data Entry'!AA18="t",'Data Entry'!Z18*1000,IF('Data Entry'!AA18="ml",'Data Entry'!Z18*0.001,IF('Data Entry'!AA18="kg",'Data Entry'!Z18*1,IF('Data Entry'!AA18="Piezas",'Data Entry'!Z18*1,IF('Data Entry'!AA18="L",'Data Entry'!Z18*1,IFERROR(,""))))))))</f>
        <v>0</v>
      </c>
      <c r="H15" s="1" t="s">
        <v>4</v>
      </c>
      <c r="I15" s="59">
        <f>'Data Entry'!AG18</f>
        <v>0</v>
      </c>
      <c r="J15" s="59" t="str">
        <f>'Data Entry'!AU18</f>
        <v/>
      </c>
      <c r="K15" s="1">
        <f>IF('Data Entry'!AI18="g",'Data Entry'!AH18*0.001*V15,IF('Data Entry'!AI18="UI",'Data Entry'!AH18*0.000001*V15,IF('Data Entry'!AI18="mg",'Data Entry'!AH18*0.000001*V15,IF('Data Entry'!AI18="t",'Data Entry'!AH18*1000*V15,IF('Data Entry'!AI18="kg",'Data Entry'!AH18*1*V15,IF('Data Entry'!AI18="L",'Data Entry'!AH18*1*V15,IFERROR(,"")))))))</f>
        <v>0</v>
      </c>
      <c r="L15" s="1" t="s">
        <v>4</v>
      </c>
      <c r="M15" s="59">
        <f>'Data Entry'!AJ18</f>
        <v>0</v>
      </c>
      <c r="N15" s="59" t="str">
        <f>'Data Entry'!AX18</f>
        <v/>
      </c>
      <c r="O15" s="1">
        <f>IF('Data Entry'!AL18="g",'Data Entry'!AK18*0.001*W15,IF('Data Entry'!AL18="UI",'Data Entry'!AK18*0.000001*W15,IF('Data Entry'!AL18="mg",'Data Entry'!AK18*0.000001*W15,IF('Data Entry'!AL18="t",'Data Entry'!AK18*1000*W15,IF('Data Entry'!AL18="kg",'Data Entry'!AK18*1*W15,IF('Data Entry'!AL18="L",'Data Entry'!AK18*1*W15,IFERROR(,"")))))))</f>
        <v>0</v>
      </c>
      <c r="P15" s="1" t="s">
        <v>4</v>
      </c>
      <c r="Q15" s="59">
        <f>'Data Entry'!AM18</f>
        <v>0</v>
      </c>
      <c r="R15" s="59" t="str">
        <f>'Data Entry'!BA18</f>
        <v/>
      </c>
      <c r="S15" s="1">
        <f>IF('Data Entry'!AO18="g",'Data Entry'!AN18*0.001*X15,IF('Data Entry'!AO18="UI",'Data Entry'!AN18*0.000001*X15,IF('Data Entry'!AO18="mg",'Data Entry'!AN18*0.000001*X15,IF('Data Entry'!AO18="t",'Data Entry'!AN18*1000*X15,IF('Data Entry'!AO18="kg",'Data Entry'!AN18*1*X15,IF('Data Entry'!AO18="L",'Data Entry'!AN18*1*X15,IFERROR(,"")))))))</f>
        <v>0</v>
      </c>
      <c r="T15" s="1" t="s">
        <v>4</v>
      </c>
      <c r="U15" s="59" t="str">
        <f>IF('Data Entry'!AP18="No aplica","1",'Data Entry'!AP18)</f>
        <v/>
      </c>
      <c r="V15" s="59" t="str">
        <f>IF('Data Entry'!AS18="No aplica","1",'Data Entry'!AS18)</f>
        <v/>
      </c>
      <c r="W15" s="59" t="str">
        <f>IF('Data Entry'!AV18="No aplica","1",'Data Entry'!AV18)</f>
        <v/>
      </c>
      <c r="X15" s="59" t="str">
        <f>IF('Data Entry'!AY18="No aplica","1",'Data Entry'!AY18)</f>
        <v/>
      </c>
      <c r="Y15" s="151" t="str">
        <f t="shared" si="0"/>
        <v/>
      </c>
      <c r="Z15" s="152" t="str">
        <f>IF('Data Entry'!H18="Yes","1",IF(AND('Data Entry'!H18="",'Data Entry'!I18="",'Data Entry'!J18="",'Data Entry'!K18="",'Data Entry'!L18="",'Data Entry'!M18="",'Data Entry'!N18="",'Data Entry'!O18="",'Data Entry'!P18="",'Data Entry'!Q18=""),"","1"))</f>
        <v/>
      </c>
      <c r="AA15" s="152" t="str">
        <f>IF('Data Entry'!R18="Yes","1",IF(AND('Data Entry'!R18="",'Data Entry'!S18="",'Data Entry'!T18="",'Data Entry'!U18=""),"","1"))</f>
        <v/>
      </c>
      <c r="AB15" s="157" t="str">
        <f>IF('Data Entry'!V18="Yes","1",IF(AND('Data Entry'!V18="",'Data Entry'!W18=""),"","1"))</f>
        <v/>
      </c>
    </row>
    <row r="16" spans="1:28" ht="17">
      <c r="A16" s="59">
        <f>'Data Entry'!AB19</f>
        <v>0</v>
      </c>
      <c r="B16" s="59" t="str">
        <f>'Data Entry'!AR19</f>
        <v/>
      </c>
      <c r="C16" s="1">
        <f>IF('Data Entry'!AD19="g",'Data Entry'!AC19*0.001*U16,IF('Data Entry'!AD19="UI",'Data Entry'!AC19*0.000001*U16,IF('Data Entry'!AD19="mg",'Data Entry'!AC19*0.000001*U16,IF('Data Entry'!AD19="t",'Data Entry'!AC19*1000*U16,IF('Data Entry'!AD19="kg",'Data Entry'!AC19*1*U16,IF('Data Entry'!AD19="L",'Data Entry'!AC19*1*U16,IFERROR(,"")))))))</f>
        <v>0</v>
      </c>
      <c r="D16" s="1" t="s">
        <v>4</v>
      </c>
      <c r="E16" s="1">
        <f>IF('Data Entry'!AF19="g",'Data Entry'!AE19*0.001,IF('Data Entry'!AF19="mg",'Data Entry'!AE19*0.000001,IF('Data Entry'!AF19="t",'Data Entry'!AE19*1000,IF('Data Entry'!AF19="ml",'Data Entry'!AE19*0.001,IF('Data Entry'!AF19="kg",'Data Entry'!AE19*1,IF('Data Entry'!AF19="Pieza",'Data Entry'!AE19*1,IF('Data Entry'!AF19="L",'Data Entry'!AE19*1,IFERROR(,""))))))))</f>
        <v>0</v>
      </c>
      <c r="F16" s="1" t="s">
        <v>4</v>
      </c>
      <c r="G16" s="1">
        <f>IF('Data Entry'!AA19="g",'Data Entry'!Z19*0.001,IF('Data Entry'!AA19="mg",'Data Entry'!Z19*0.000001,IF('Data Entry'!AA19="t",'Data Entry'!Z19*1000,IF('Data Entry'!AA19="ml",'Data Entry'!Z19*0.001,IF('Data Entry'!AA19="kg",'Data Entry'!Z19*1,IF('Data Entry'!AA19="Piezas",'Data Entry'!Z19*1,IF('Data Entry'!AA19="L",'Data Entry'!Z19*1,IFERROR(,""))))))))</f>
        <v>0</v>
      </c>
      <c r="H16" s="1" t="s">
        <v>4</v>
      </c>
      <c r="I16" s="59">
        <f>'Data Entry'!AG19</f>
        <v>0</v>
      </c>
      <c r="J16" s="59" t="str">
        <f>'Data Entry'!AU19</f>
        <v/>
      </c>
      <c r="K16" s="1">
        <f>IF('Data Entry'!AI19="g",'Data Entry'!AH19*0.001*V16,IF('Data Entry'!AI19="UI",'Data Entry'!AH19*0.000001*V16,IF('Data Entry'!AI19="mg",'Data Entry'!AH19*0.000001*V16,IF('Data Entry'!AI19="t",'Data Entry'!AH19*1000*V16,IF('Data Entry'!AI19="kg",'Data Entry'!AH19*1*V16,IF('Data Entry'!AI19="L",'Data Entry'!AH19*1*V16,IFERROR(,"")))))))</f>
        <v>0</v>
      </c>
      <c r="L16" s="1" t="s">
        <v>4</v>
      </c>
      <c r="M16" s="59">
        <f>'Data Entry'!AJ19</f>
        <v>0</v>
      </c>
      <c r="N16" s="59" t="str">
        <f>'Data Entry'!AX19</f>
        <v/>
      </c>
      <c r="O16" s="1">
        <f>IF('Data Entry'!AL19="g",'Data Entry'!AK19*0.001*W16,IF('Data Entry'!AL19="UI",'Data Entry'!AK19*0.000001*W16,IF('Data Entry'!AL19="mg",'Data Entry'!AK19*0.000001*W16,IF('Data Entry'!AL19="t",'Data Entry'!AK19*1000*W16,IF('Data Entry'!AL19="kg",'Data Entry'!AK19*1*W16,IF('Data Entry'!AL19="L",'Data Entry'!AK19*1*W16,IFERROR(,"")))))))</f>
        <v>0</v>
      </c>
      <c r="P16" s="1" t="s">
        <v>4</v>
      </c>
      <c r="Q16" s="59">
        <f>'Data Entry'!AM19</f>
        <v>0</v>
      </c>
      <c r="R16" s="59" t="str">
        <f>'Data Entry'!BA19</f>
        <v/>
      </c>
      <c r="S16" s="1">
        <f>IF('Data Entry'!AO19="g",'Data Entry'!AN19*0.001*X16,IF('Data Entry'!AO19="UI",'Data Entry'!AN19*0.000001*X16,IF('Data Entry'!AO19="mg",'Data Entry'!AN19*0.000001*X16,IF('Data Entry'!AO19="t",'Data Entry'!AN19*1000*X16,IF('Data Entry'!AO19="kg",'Data Entry'!AN19*1*X16,IF('Data Entry'!AO19="L",'Data Entry'!AN19*1*X16,IFERROR(,"")))))))</f>
        <v>0</v>
      </c>
      <c r="T16" s="1" t="s">
        <v>4</v>
      </c>
      <c r="U16" s="59" t="str">
        <f>IF('Data Entry'!AP19="No aplica","1",'Data Entry'!AP19)</f>
        <v/>
      </c>
      <c r="V16" s="59" t="str">
        <f>IF('Data Entry'!AS19="No aplica","1",'Data Entry'!AS19)</f>
        <v/>
      </c>
      <c r="W16" s="59" t="str">
        <f>IF('Data Entry'!AV19="No aplica","1",'Data Entry'!AV19)</f>
        <v/>
      </c>
      <c r="X16" s="59" t="str">
        <f>IF('Data Entry'!AY19="No aplica","1",'Data Entry'!AY19)</f>
        <v/>
      </c>
      <c r="Y16" s="151" t="str">
        <f t="shared" si="0"/>
        <v/>
      </c>
      <c r="Z16" s="152" t="str">
        <f>IF('Data Entry'!H19="Yes","1",IF(AND('Data Entry'!H19="",'Data Entry'!I19="",'Data Entry'!J19="",'Data Entry'!K19="",'Data Entry'!L19="",'Data Entry'!M19="",'Data Entry'!N19="",'Data Entry'!O19="",'Data Entry'!P19="",'Data Entry'!Q19=""),"","1"))</f>
        <v/>
      </c>
      <c r="AA16" s="152" t="str">
        <f>IF('Data Entry'!R19="Yes","1",IF(AND('Data Entry'!R19="",'Data Entry'!S19="",'Data Entry'!T19="",'Data Entry'!U19=""),"","1"))</f>
        <v/>
      </c>
      <c r="AB16" s="157" t="str">
        <f>IF('Data Entry'!V19="Yes","1",IF(AND('Data Entry'!V19="",'Data Entry'!W19=""),"","1"))</f>
        <v/>
      </c>
    </row>
    <row r="17" spans="1:28" ht="17">
      <c r="A17" s="59">
        <f>'Data Entry'!AB20</f>
        <v>0</v>
      </c>
      <c r="B17" s="59" t="str">
        <f>'Data Entry'!AR20</f>
        <v/>
      </c>
      <c r="C17" s="1">
        <f>IF('Data Entry'!AD20="g",'Data Entry'!AC20*0.001*U17,IF('Data Entry'!AD20="UI",'Data Entry'!AC20*0.000001*U17,IF('Data Entry'!AD20="mg",'Data Entry'!AC20*0.000001*U17,IF('Data Entry'!AD20="t",'Data Entry'!AC20*1000*U17,IF('Data Entry'!AD20="kg",'Data Entry'!AC20*1*U17,IF('Data Entry'!AD20="L",'Data Entry'!AC20*1*U17,IFERROR(,"")))))))</f>
        <v>0</v>
      </c>
      <c r="D17" s="1" t="s">
        <v>4</v>
      </c>
      <c r="E17" s="1">
        <f>IF('Data Entry'!AF20="g",'Data Entry'!AE20*0.001,IF('Data Entry'!AF20="mg",'Data Entry'!AE20*0.000001,IF('Data Entry'!AF20="t",'Data Entry'!AE20*1000,IF('Data Entry'!AF20="ml",'Data Entry'!AE20*0.001,IF('Data Entry'!AF20="kg",'Data Entry'!AE20*1,IF('Data Entry'!AF20="Pieza",'Data Entry'!AE20*1,IF('Data Entry'!AF20="L",'Data Entry'!AE20*1,IFERROR(,""))))))))</f>
        <v>0</v>
      </c>
      <c r="F17" s="1" t="s">
        <v>4</v>
      </c>
      <c r="G17" s="1">
        <f>IF('Data Entry'!AA20="g",'Data Entry'!Z20*0.001,IF('Data Entry'!AA20="mg",'Data Entry'!Z20*0.000001,IF('Data Entry'!AA20="t",'Data Entry'!Z20*1000,IF('Data Entry'!AA20="ml",'Data Entry'!Z20*0.001,IF('Data Entry'!AA20="kg",'Data Entry'!Z20*1,IF('Data Entry'!AA20="Piezas",'Data Entry'!Z20*1,IF('Data Entry'!AA20="L",'Data Entry'!Z20*1,IFERROR(,""))))))))</f>
        <v>0</v>
      </c>
      <c r="H17" s="1" t="s">
        <v>4</v>
      </c>
      <c r="I17" s="59">
        <f>'Data Entry'!AG20</f>
        <v>0</v>
      </c>
      <c r="J17" s="59" t="str">
        <f>'Data Entry'!AU20</f>
        <v/>
      </c>
      <c r="K17" s="1">
        <f>IF('Data Entry'!AI20="g",'Data Entry'!AH20*0.001*V17,IF('Data Entry'!AI20="UI",'Data Entry'!AH20*0.000001*V17,IF('Data Entry'!AI20="mg",'Data Entry'!AH20*0.000001*V17,IF('Data Entry'!AI20="t",'Data Entry'!AH20*1000*V17,IF('Data Entry'!AI20="kg",'Data Entry'!AH20*1*V17,IF('Data Entry'!AI20="L",'Data Entry'!AH20*1*V17,IFERROR(,"")))))))</f>
        <v>0</v>
      </c>
      <c r="L17" s="1" t="s">
        <v>4</v>
      </c>
      <c r="M17" s="59">
        <f>'Data Entry'!AJ20</f>
        <v>0</v>
      </c>
      <c r="N17" s="59" t="str">
        <f>'Data Entry'!AX20</f>
        <v/>
      </c>
      <c r="O17" s="1">
        <f>IF('Data Entry'!AL20="g",'Data Entry'!AK20*0.001*W17,IF('Data Entry'!AL20="UI",'Data Entry'!AK20*0.000001*W17,IF('Data Entry'!AL20="mg",'Data Entry'!AK20*0.000001*W17,IF('Data Entry'!AL20="t",'Data Entry'!AK20*1000*W17,IF('Data Entry'!AL20="kg",'Data Entry'!AK20*1*W17,IF('Data Entry'!AL20="L",'Data Entry'!AK20*1*W17,IFERROR(,"")))))))</f>
        <v>0</v>
      </c>
      <c r="P17" s="1" t="s">
        <v>4</v>
      </c>
      <c r="Q17" s="59">
        <f>'Data Entry'!AM20</f>
        <v>0</v>
      </c>
      <c r="R17" s="59" t="str">
        <f>'Data Entry'!BA20</f>
        <v/>
      </c>
      <c r="S17" s="1">
        <f>IF('Data Entry'!AO20="g",'Data Entry'!AN20*0.001*X17,IF('Data Entry'!AO20="UI",'Data Entry'!AN20*0.000001*X17,IF('Data Entry'!AO20="mg",'Data Entry'!AN20*0.000001*X17,IF('Data Entry'!AO20="t",'Data Entry'!AN20*1000*X17,IF('Data Entry'!AO20="kg",'Data Entry'!AN20*1*X17,IF('Data Entry'!AO20="L",'Data Entry'!AN20*1*X17,IFERROR(,"")))))))</f>
        <v>0</v>
      </c>
      <c r="T17" s="1" t="s">
        <v>4</v>
      </c>
      <c r="U17" s="59" t="str">
        <f>IF('Data Entry'!AP20="No aplica","1",'Data Entry'!AP20)</f>
        <v/>
      </c>
      <c r="V17" s="59" t="str">
        <f>IF('Data Entry'!AS20="No aplica","1",'Data Entry'!AS20)</f>
        <v/>
      </c>
      <c r="W17" s="59" t="str">
        <f>IF('Data Entry'!AV20="No aplica","1",'Data Entry'!AV20)</f>
        <v/>
      </c>
      <c r="X17" s="59" t="str">
        <f>IF('Data Entry'!AY20="No aplica","1",'Data Entry'!AY20)</f>
        <v/>
      </c>
      <c r="Y17" s="151" t="str">
        <f t="shared" si="0"/>
        <v/>
      </c>
      <c r="Z17" s="152" t="str">
        <f>IF('Data Entry'!H20="Yes","1",IF(AND('Data Entry'!H20="",'Data Entry'!I20="",'Data Entry'!J20="",'Data Entry'!K20="",'Data Entry'!L20="",'Data Entry'!M20="",'Data Entry'!N20="",'Data Entry'!O20="",'Data Entry'!P20="",'Data Entry'!Q20=""),"","1"))</f>
        <v/>
      </c>
      <c r="AA17" s="152" t="str">
        <f>IF('Data Entry'!R20="Yes","1",IF(AND('Data Entry'!R20="",'Data Entry'!S20="",'Data Entry'!T20="",'Data Entry'!U20=""),"","1"))</f>
        <v/>
      </c>
      <c r="AB17" s="157" t="str">
        <f>IF('Data Entry'!V20="Yes","1",IF(AND('Data Entry'!V20="",'Data Entry'!W20=""),"","1"))</f>
        <v/>
      </c>
    </row>
    <row r="18" spans="1:28" ht="17">
      <c r="A18" s="59">
        <f>'Data Entry'!AB21</f>
        <v>0</v>
      </c>
      <c r="B18" s="59" t="str">
        <f>'Data Entry'!AR21</f>
        <v/>
      </c>
      <c r="C18" s="1">
        <f>IF('Data Entry'!AD21="g",'Data Entry'!AC21*0.001*U18,IF('Data Entry'!AD21="UI",'Data Entry'!AC21*0.000001*U18,IF('Data Entry'!AD21="mg",'Data Entry'!AC21*0.000001*U18,IF('Data Entry'!AD21="t",'Data Entry'!AC21*1000*U18,IF('Data Entry'!AD21="kg",'Data Entry'!AC21*1*U18,IF('Data Entry'!AD21="L",'Data Entry'!AC21*1*U18,IFERROR(,"")))))))</f>
        <v>0</v>
      </c>
      <c r="D18" s="1" t="s">
        <v>4</v>
      </c>
      <c r="E18" s="1">
        <f>IF('Data Entry'!AF21="g",'Data Entry'!AE21*0.001,IF('Data Entry'!AF21="mg",'Data Entry'!AE21*0.000001,IF('Data Entry'!AF21="t",'Data Entry'!AE21*1000,IF('Data Entry'!AF21="ml",'Data Entry'!AE21*0.001,IF('Data Entry'!AF21="kg",'Data Entry'!AE21*1,IF('Data Entry'!AF21="Pieza",'Data Entry'!AE21*1,IF('Data Entry'!AF21="L",'Data Entry'!AE21*1,IFERROR(,""))))))))</f>
        <v>0</v>
      </c>
      <c r="F18" s="1" t="s">
        <v>4</v>
      </c>
      <c r="G18" s="1">
        <f>IF('Data Entry'!AA21="g",'Data Entry'!Z21*0.001,IF('Data Entry'!AA21="mg",'Data Entry'!Z21*0.000001,IF('Data Entry'!AA21="t",'Data Entry'!Z21*1000,IF('Data Entry'!AA21="ml",'Data Entry'!Z21*0.001,IF('Data Entry'!AA21="kg",'Data Entry'!Z21*1,IF('Data Entry'!AA21="Piezas",'Data Entry'!Z21*1,IF('Data Entry'!AA21="L",'Data Entry'!Z21*1,IFERROR(,""))))))))</f>
        <v>0</v>
      </c>
      <c r="H18" s="1" t="s">
        <v>4</v>
      </c>
      <c r="I18" s="59">
        <f>'Data Entry'!AG21</f>
        <v>0</v>
      </c>
      <c r="J18" s="59" t="str">
        <f>'Data Entry'!AU21</f>
        <v/>
      </c>
      <c r="K18" s="1">
        <f>IF('Data Entry'!AI21="g",'Data Entry'!AH21*0.001*V18,IF('Data Entry'!AI21="UI",'Data Entry'!AH21*0.000001*V18,IF('Data Entry'!AI21="mg",'Data Entry'!AH21*0.000001*V18,IF('Data Entry'!AI21="t",'Data Entry'!AH21*1000*V18,IF('Data Entry'!AI21="kg",'Data Entry'!AH21*1*V18,IF('Data Entry'!AI21="L",'Data Entry'!AH21*1*V18,IFERROR(,"")))))))</f>
        <v>0</v>
      </c>
      <c r="L18" s="1" t="s">
        <v>4</v>
      </c>
      <c r="M18" s="59">
        <f>'Data Entry'!AJ21</f>
        <v>0</v>
      </c>
      <c r="N18" s="59" t="str">
        <f>'Data Entry'!AX21</f>
        <v/>
      </c>
      <c r="O18" s="1">
        <f>IF('Data Entry'!AL21="g",'Data Entry'!AK21*0.001*W18,IF('Data Entry'!AL21="UI",'Data Entry'!AK21*0.000001*W18,IF('Data Entry'!AL21="mg",'Data Entry'!AK21*0.000001*W18,IF('Data Entry'!AL21="t",'Data Entry'!AK21*1000*W18,IF('Data Entry'!AL21="kg",'Data Entry'!AK21*1*W18,IF('Data Entry'!AL21="L",'Data Entry'!AK21*1*W18,IFERROR(,"")))))))</f>
        <v>0</v>
      </c>
      <c r="P18" s="1" t="s">
        <v>4</v>
      </c>
      <c r="Q18" s="59">
        <f>'Data Entry'!AM21</f>
        <v>0</v>
      </c>
      <c r="R18" s="59" t="str">
        <f>'Data Entry'!BA21</f>
        <v/>
      </c>
      <c r="S18" s="1">
        <f>IF('Data Entry'!AO21="g",'Data Entry'!AN21*0.001*X18,IF('Data Entry'!AO21="UI",'Data Entry'!AN21*0.000001*X18,IF('Data Entry'!AO21="mg",'Data Entry'!AN21*0.000001*X18,IF('Data Entry'!AO21="t",'Data Entry'!AN21*1000*X18,IF('Data Entry'!AO21="kg",'Data Entry'!AN21*1*X18,IF('Data Entry'!AO21="L",'Data Entry'!AN21*1*X18,IFERROR(,"")))))))</f>
        <v>0</v>
      </c>
      <c r="T18" s="1" t="s">
        <v>4</v>
      </c>
      <c r="U18" s="59" t="str">
        <f>IF('Data Entry'!AP21="No aplica","1",'Data Entry'!AP21)</f>
        <v/>
      </c>
      <c r="V18" s="59" t="str">
        <f>IF('Data Entry'!AS21="No aplica","1",'Data Entry'!AS21)</f>
        <v/>
      </c>
      <c r="W18" s="59" t="str">
        <f>IF('Data Entry'!AV21="No aplica","1",'Data Entry'!AV21)</f>
        <v/>
      </c>
      <c r="X18" s="59" t="str">
        <f>IF('Data Entry'!AY21="No aplica","1",'Data Entry'!AY21)</f>
        <v/>
      </c>
      <c r="Y18" s="151" t="str">
        <f t="shared" si="0"/>
        <v/>
      </c>
      <c r="Z18" s="152" t="str">
        <f>IF('Data Entry'!H21="Yes","1",IF(AND('Data Entry'!H21="",'Data Entry'!I21="",'Data Entry'!J21="",'Data Entry'!K21="",'Data Entry'!L21="",'Data Entry'!M21="",'Data Entry'!N21="",'Data Entry'!O21="",'Data Entry'!P21="",'Data Entry'!Q21=""),"","1"))</f>
        <v/>
      </c>
      <c r="AA18" s="152" t="str">
        <f>IF('Data Entry'!R21="Yes","1",IF(AND('Data Entry'!R21="",'Data Entry'!S21="",'Data Entry'!T21="",'Data Entry'!U21=""),"","1"))</f>
        <v/>
      </c>
      <c r="AB18" s="157" t="str">
        <f>IF('Data Entry'!V21="Yes","1",IF(AND('Data Entry'!V21="",'Data Entry'!W21=""),"","1"))</f>
        <v/>
      </c>
    </row>
    <row r="19" spans="1:28" ht="17">
      <c r="A19" s="59">
        <f>'Data Entry'!AB22</f>
        <v>0</v>
      </c>
      <c r="B19" s="59" t="str">
        <f>'Data Entry'!AR22</f>
        <v/>
      </c>
      <c r="C19" s="1">
        <f>IF('Data Entry'!AD22="g",'Data Entry'!AC22*0.001*U19,IF('Data Entry'!AD22="UI",'Data Entry'!AC22*0.000001*U19,IF('Data Entry'!AD22="mg",'Data Entry'!AC22*0.000001*U19,IF('Data Entry'!AD22="t",'Data Entry'!AC22*1000*U19,IF('Data Entry'!AD22="kg",'Data Entry'!AC22*1*U19,IF('Data Entry'!AD22="L",'Data Entry'!AC22*1*U19,IFERROR(,"")))))))</f>
        <v>0</v>
      </c>
      <c r="D19" s="1" t="s">
        <v>4</v>
      </c>
      <c r="E19" s="1">
        <f>IF('Data Entry'!AF22="g",'Data Entry'!AE22*0.001,IF('Data Entry'!AF22="mg",'Data Entry'!AE22*0.000001,IF('Data Entry'!AF22="t",'Data Entry'!AE22*1000,IF('Data Entry'!AF22="ml",'Data Entry'!AE22*0.001,IF('Data Entry'!AF22="kg",'Data Entry'!AE22*1,IF('Data Entry'!AF22="Pieza",'Data Entry'!AE22*1,IF('Data Entry'!AF22="L",'Data Entry'!AE22*1,IFERROR(,""))))))))</f>
        <v>0</v>
      </c>
      <c r="F19" s="1" t="s">
        <v>4</v>
      </c>
      <c r="G19" s="1">
        <f>IF('Data Entry'!AA22="g",'Data Entry'!Z22*0.001,IF('Data Entry'!AA22="mg",'Data Entry'!Z22*0.000001,IF('Data Entry'!AA22="t",'Data Entry'!Z22*1000,IF('Data Entry'!AA22="ml",'Data Entry'!Z22*0.001,IF('Data Entry'!AA22="kg",'Data Entry'!Z22*1,IF('Data Entry'!AA22="Piezas",'Data Entry'!Z22*1,IF('Data Entry'!AA22="L",'Data Entry'!Z22*1,IFERROR(,""))))))))</f>
        <v>0</v>
      </c>
      <c r="H19" s="1" t="s">
        <v>4</v>
      </c>
      <c r="I19" s="1">
        <f>IF('Data Entry'!AC22="g",'Data Entry'!AB22*0.001,IF('Data Entry'!AC22="mg",'Data Entry'!AB22*0.000001,IF('Data Entry'!AC22="t",'Data Entry'!AB22*1000,IF('Data Entry'!AC22="ml",'Data Entry'!AB22*0.001,IF('Data Entry'!AC22="kg",'Data Entry'!AB22*1,IF('Data Entry'!AC22="L",'Data Entry'!AB22*1,IFERROR(,"")))))))</f>
        <v>0</v>
      </c>
      <c r="J19" s="59" t="str">
        <f>'Data Entry'!AU22</f>
        <v/>
      </c>
      <c r="K19" s="1">
        <f>IF('Data Entry'!AI22="g",'Data Entry'!AH22*0.001*V19,IF('Data Entry'!AI22="UI",'Data Entry'!AH22*0.000001*V19,IF('Data Entry'!AI22="mg",'Data Entry'!AH22*0.000001*V19,IF('Data Entry'!AI22="t",'Data Entry'!AH22*1000*V19,IF('Data Entry'!AI22="kg",'Data Entry'!AH22*1*V19,IF('Data Entry'!AI22="L",'Data Entry'!AH22*1*V19,IFERROR(,"")))))))</f>
        <v>0</v>
      </c>
      <c r="L19" s="1" t="s">
        <v>4</v>
      </c>
      <c r="M19" s="59">
        <f>'Data Entry'!AJ22</f>
        <v>0</v>
      </c>
      <c r="N19" s="59" t="str">
        <f>'Data Entry'!AX22</f>
        <v/>
      </c>
      <c r="O19" s="1">
        <f>IF('Data Entry'!AL22="g",'Data Entry'!AK22*0.001*W19,IF('Data Entry'!AL22="UI",'Data Entry'!AK22*0.000001*W19,IF('Data Entry'!AL22="mg",'Data Entry'!AK22*0.000001*W19,IF('Data Entry'!AL22="t",'Data Entry'!AK22*1000*W19,IF('Data Entry'!AL22="kg",'Data Entry'!AK22*1*W19,IF('Data Entry'!AL22="L",'Data Entry'!AK22*1*W19,IFERROR(,"")))))))</f>
        <v>0</v>
      </c>
      <c r="P19" s="1" t="s">
        <v>4</v>
      </c>
      <c r="Q19" s="59">
        <f>'Data Entry'!AM22</f>
        <v>0</v>
      </c>
      <c r="R19" s="59" t="str">
        <f>'Data Entry'!BA22</f>
        <v/>
      </c>
      <c r="S19" s="1">
        <f>IF('Data Entry'!AO22="g",'Data Entry'!AN22*0.001*X19,IF('Data Entry'!AO22="UI",'Data Entry'!AN22*0.000001*X19,IF('Data Entry'!AO22="mg",'Data Entry'!AN22*0.000001*X19,IF('Data Entry'!AO22="t",'Data Entry'!AN22*1000*X19,IF('Data Entry'!AO22="kg",'Data Entry'!AN22*1*X19,IF('Data Entry'!AO22="L",'Data Entry'!AN22*1*X19,IFERROR(,"")))))))</f>
        <v>0</v>
      </c>
      <c r="T19" s="1" t="s">
        <v>4</v>
      </c>
      <c r="U19" s="59" t="str">
        <f>IF('Data Entry'!AP22="No aplica","1",'Data Entry'!AP22)</f>
        <v/>
      </c>
      <c r="V19" s="59" t="str">
        <f>IF('Data Entry'!AS22="No aplica","1",'Data Entry'!AS22)</f>
        <v/>
      </c>
      <c r="W19" s="59" t="str">
        <f>IF('Data Entry'!AV22="No aplica","1",'Data Entry'!AV22)</f>
        <v/>
      </c>
      <c r="X19" s="59" t="str">
        <f>IF('Data Entry'!AY22="No aplica","1",'Data Entry'!AY22)</f>
        <v/>
      </c>
      <c r="Y19" s="151" t="str">
        <f t="shared" si="0"/>
        <v/>
      </c>
      <c r="Z19" s="152" t="str">
        <f>IF('Data Entry'!H22="Yes","1",IF(AND('Data Entry'!H22="",'Data Entry'!I22="",'Data Entry'!J22="",'Data Entry'!K22="",'Data Entry'!L22="",'Data Entry'!M22="",'Data Entry'!N22="",'Data Entry'!O22="",'Data Entry'!P22="",'Data Entry'!Q22=""),"","1"))</f>
        <v/>
      </c>
      <c r="AA19" s="152" t="str">
        <f>IF('Data Entry'!R22="Yes","1",IF(AND('Data Entry'!R22="",'Data Entry'!S22="",'Data Entry'!T22="",'Data Entry'!U22=""),"","1"))</f>
        <v/>
      </c>
      <c r="AB19" s="157" t="str">
        <f>IF('Data Entry'!V22="Yes","1",IF(AND('Data Entry'!V22="",'Data Entry'!W22=""),"","1"))</f>
        <v/>
      </c>
    </row>
    <row r="20" spans="1:28" ht="17">
      <c r="A20" s="59">
        <f>'Data Entry'!AB23</f>
        <v>0</v>
      </c>
      <c r="B20" s="59" t="str">
        <f>'Data Entry'!AR23</f>
        <v/>
      </c>
      <c r="C20" s="1">
        <f>IF('Data Entry'!AD23="g",'Data Entry'!AC23*0.001*U20,IF('Data Entry'!AD23="UI",'Data Entry'!AC23*0.000001*U20,IF('Data Entry'!AD23="mg",'Data Entry'!AC23*0.000001*U20,IF('Data Entry'!AD23="t",'Data Entry'!AC23*1000*U20,IF('Data Entry'!AD23="kg",'Data Entry'!AC23*1*U20,IF('Data Entry'!AD23="L",'Data Entry'!AC23*1*U20,IFERROR(,"")))))))</f>
        <v>0</v>
      </c>
      <c r="D20" s="1" t="s">
        <v>4</v>
      </c>
      <c r="E20" s="1">
        <f>IF('Data Entry'!AF23="g",'Data Entry'!AE23*0.001,IF('Data Entry'!AF23="mg",'Data Entry'!AE23*0.000001,IF('Data Entry'!AF23="t",'Data Entry'!AE23*1000,IF('Data Entry'!AF23="ml",'Data Entry'!AE23*0.001,IF('Data Entry'!AF23="kg",'Data Entry'!AE23*1,IF('Data Entry'!AF23="Pieza",'Data Entry'!AE23*1,IF('Data Entry'!AF23="L",'Data Entry'!AE23*1,IFERROR(,""))))))))</f>
        <v>0</v>
      </c>
      <c r="F20" s="1" t="s">
        <v>4</v>
      </c>
      <c r="G20" s="1">
        <f>IF('Data Entry'!AA23="g",'Data Entry'!Z23*0.001,IF('Data Entry'!AA23="mg",'Data Entry'!Z23*0.000001,IF('Data Entry'!AA23="t",'Data Entry'!Z23*1000,IF('Data Entry'!AA23="ml",'Data Entry'!Z23*0.001,IF('Data Entry'!AA23="kg",'Data Entry'!Z23*1,IF('Data Entry'!AA23="Piezas",'Data Entry'!Z23*1,IF('Data Entry'!AA23="L",'Data Entry'!Z23*1,IFERROR(,""))))))))</f>
        <v>0</v>
      </c>
      <c r="H20" s="1" t="s">
        <v>4</v>
      </c>
      <c r="I20" s="1">
        <f>IF('Data Entry'!AC23="g",'Data Entry'!AB23*0.001,IF('Data Entry'!AC23="mg",'Data Entry'!AB23*0.000001,IF('Data Entry'!AC23="t",'Data Entry'!AB23*1000,IF('Data Entry'!AC23="ml",'Data Entry'!AB23*0.001,IF('Data Entry'!AC23="kg",'Data Entry'!AB23*1,IF('Data Entry'!AC23="L",'Data Entry'!AB23*1,IFERROR(,"")))))))</f>
        <v>0</v>
      </c>
      <c r="J20" s="59" t="str">
        <f>'Data Entry'!AU23</f>
        <v/>
      </c>
      <c r="K20" s="1">
        <f>IF('Data Entry'!AI23="g",'Data Entry'!AH23*0.001*V20,IF('Data Entry'!AI23="UI",'Data Entry'!AH23*0.000001*V20,IF('Data Entry'!AI23="mg",'Data Entry'!AH23*0.000001*V20,IF('Data Entry'!AI23="t",'Data Entry'!AH23*1000*V20,IF('Data Entry'!AI23="kg",'Data Entry'!AH23*1*V20,IF('Data Entry'!AI23="L",'Data Entry'!AH23*1*V20,IFERROR(,"")))))))</f>
        <v>0</v>
      </c>
      <c r="L20" s="1" t="s">
        <v>4</v>
      </c>
      <c r="M20" s="59">
        <f>'Data Entry'!AJ23</f>
        <v>0</v>
      </c>
      <c r="N20" s="59" t="str">
        <f>'Data Entry'!AX23</f>
        <v/>
      </c>
      <c r="O20" s="1">
        <f>IF('Data Entry'!AL23="g",'Data Entry'!AK23*0.001*W20,IF('Data Entry'!AL23="UI",'Data Entry'!AK23*0.000001*W20,IF('Data Entry'!AL23="mg",'Data Entry'!AK23*0.000001*W20,IF('Data Entry'!AL23="t",'Data Entry'!AK23*1000*W20,IF('Data Entry'!AL23="kg",'Data Entry'!AK23*1*W20,IF('Data Entry'!AL23="L",'Data Entry'!AK23*1*W20,IFERROR(,"")))))))</f>
        <v>0</v>
      </c>
      <c r="P20" s="1" t="s">
        <v>4</v>
      </c>
      <c r="Q20" s="59">
        <f>'Data Entry'!AM23</f>
        <v>0</v>
      </c>
      <c r="R20" s="59" t="str">
        <f>'Data Entry'!BA23</f>
        <v/>
      </c>
      <c r="S20" s="1">
        <f>IF('Data Entry'!AO23="g",'Data Entry'!AN23*0.001*X20,IF('Data Entry'!AO23="UI",'Data Entry'!AN23*0.000001*X20,IF('Data Entry'!AO23="mg",'Data Entry'!AN23*0.000001*X20,IF('Data Entry'!AO23="t",'Data Entry'!AN23*1000*X20,IF('Data Entry'!AO23="kg",'Data Entry'!AN23*1*X20,IF('Data Entry'!AO23="L",'Data Entry'!AN23*1*X20,IFERROR(,"")))))))</f>
        <v>0</v>
      </c>
      <c r="T20" s="1" t="s">
        <v>4</v>
      </c>
      <c r="U20" s="59" t="str">
        <f>IF('Data Entry'!AP23="No aplica","1",'Data Entry'!AP23)</f>
        <v/>
      </c>
      <c r="V20" s="59" t="str">
        <f>IF('Data Entry'!AS23="No aplica","1",'Data Entry'!AS23)</f>
        <v/>
      </c>
      <c r="W20" s="59" t="str">
        <f>IF('Data Entry'!AV23="No aplica","1",'Data Entry'!AV23)</f>
        <v/>
      </c>
      <c r="X20" s="59" t="str">
        <f>IF('Data Entry'!AY23="No aplica","1",'Data Entry'!AY23)</f>
        <v/>
      </c>
      <c r="Y20" s="151" t="str">
        <f t="shared" si="0"/>
        <v/>
      </c>
      <c r="Z20" s="152" t="str">
        <f>IF('Data Entry'!H23="Yes","1",IF(AND('Data Entry'!H23="",'Data Entry'!I23="",'Data Entry'!J23="",'Data Entry'!K23="",'Data Entry'!L23="",'Data Entry'!M23="",'Data Entry'!N23="",'Data Entry'!O23="",'Data Entry'!P23="",'Data Entry'!Q23=""),"","1"))</f>
        <v/>
      </c>
      <c r="AA20" s="152" t="str">
        <f>IF('Data Entry'!R23="Yes","1",IF(AND('Data Entry'!R23="",'Data Entry'!S23="",'Data Entry'!T23="",'Data Entry'!U23=""),"","1"))</f>
        <v/>
      </c>
      <c r="AB20" s="157" t="str">
        <f>IF('Data Entry'!V23="Yes","1",IF(AND('Data Entry'!V23="",'Data Entry'!W23=""),"","1"))</f>
        <v/>
      </c>
    </row>
    <row r="21" spans="1:28" ht="17">
      <c r="A21" s="59">
        <f>'Data Entry'!AB24</f>
        <v>0</v>
      </c>
      <c r="B21" s="59" t="str">
        <f>'Data Entry'!AR24</f>
        <v/>
      </c>
      <c r="C21" s="1">
        <f>IF('Data Entry'!AD24="g",'Data Entry'!AC24*0.001*U21,IF('Data Entry'!AD24="UI",'Data Entry'!AC24*0.000001*U21,IF('Data Entry'!AD24="mg",'Data Entry'!AC24*0.000001*U21,IF('Data Entry'!AD24="t",'Data Entry'!AC24*1000*U21,IF('Data Entry'!AD24="kg",'Data Entry'!AC24*1*U21,IF('Data Entry'!AD24="L",'Data Entry'!AC24*1*U21,IFERROR(,"")))))))</f>
        <v>0</v>
      </c>
      <c r="D21" s="1" t="s">
        <v>4</v>
      </c>
      <c r="E21" s="1">
        <f>IF('Data Entry'!AF24="g",'Data Entry'!AE24*0.001,IF('Data Entry'!AF24="mg",'Data Entry'!AE24*0.000001,IF('Data Entry'!AF24="t",'Data Entry'!AE24*1000,IF('Data Entry'!AF24="ml",'Data Entry'!AE24*0.001,IF('Data Entry'!AF24="kg",'Data Entry'!AE24*1,IF('Data Entry'!AF24="Pieza",'Data Entry'!AE24*1,IF('Data Entry'!AF24="L",'Data Entry'!AE24*1,IFERROR(,""))))))))</f>
        <v>0</v>
      </c>
      <c r="F21" s="1" t="s">
        <v>4</v>
      </c>
      <c r="G21" s="1">
        <f>IF('Data Entry'!AA24="g",'Data Entry'!Z24*0.001,IF('Data Entry'!AA24="mg",'Data Entry'!Z24*0.000001,IF('Data Entry'!AA24="t",'Data Entry'!Z24*1000,IF('Data Entry'!AA24="ml",'Data Entry'!Z24*0.001,IF('Data Entry'!AA24="kg",'Data Entry'!Z24*1,IF('Data Entry'!AA24="Piezas",'Data Entry'!Z24*1,IF('Data Entry'!AA24="L",'Data Entry'!Z24*1,IFERROR(,""))))))))</f>
        <v>0</v>
      </c>
      <c r="H21" s="1" t="s">
        <v>4</v>
      </c>
      <c r="I21" s="1">
        <f>IF('Data Entry'!AC24="g",'Data Entry'!AB24*0.001,IF('Data Entry'!AC24="mg",'Data Entry'!AB24*0.000001,IF('Data Entry'!AC24="t",'Data Entry'!AB24*1000,IF('Data Entry'!AC24="ml",'Data Entry'!AB24*0.001,IF('Data Entry'!AC24="kg",'Data Entry'!AB24*1,IF('Data Entry'!AC24="L",'Data Entry'!AB24*1,IFERROR(,"")))))))</f>
        <v>0</v>
      </c>
      <c r="J21" s="59" t="str">
        <f>'Data Entry'!AU24</f>
        <v/>
      </c>
      <c r="K21" s="1">
        <f>IF('Data Entry'!AI24="g",'Data Entry'!AH24*0.001*V21,IF('Data Entry'!AI24="UI",'Data Entry'!AH24*0.000001*V21,IF('Data Entry'!AI24="mg",'Data Entry'!AH24*0.000001*V21,IF('Data Entry'!AI24="t",'Data Entry'!AH24*1000*V21,IF('Data Entry'!AI24="kg",'Data Entry'!AH24*1*V21,IF('Data Entry'!AI24="L",'Data Entry'!AH24*1*V21,IFERROR(,"")))))))</f>
        <v>0</v>
      </c>
      <c r="L21" s="1" t="s">
        <v>4</v>
      </c>
      <c r="M21" s="59">
        <f>'Data Entry'!AJ24</f>
        <v>0</v>
      </c>
      <c r="N21" s="59" t="str">
        <f>'Data Entry'!AX24</f>
        <v/>
      </c>
      <c r="O21" s="1">
        <f>IF('Data Entry'!AL24="g",'Data Entry'!AK24*0.001*W21,IF('Data Entry'!AL24="UI",'Data Entry'!AK24*0.000001*W21,IF('Data Entry'!AL24="mg",'Data Entry'!AK24*0.000001*W21,IF('Data Entry'!AL24="t",'Data Entry'!AK24*1000*W21,IF('Data Entry'!AL24="kg",'Data Entry'!AK24*1*W21,IF('Data Entry'!AL24="L",'Data Entry'!AK24*1*W21,IFERROR(,"")))))))</f>
        <v>0</v>
      </c>
      <c r="P21" s="1" t="s">
        <v>4</v>
      </c>
      <c r="Q21" s="59">
        <f>'Data Entry'!AM24</f>
        <v>0</v>
      </c>
      <c r="R21" s="59" t="str">
        <f>'Data Entry'!BA24</f>
        <v/>
      </c>
      <c r="S21" s="1">
        <f>IF('Data Entry'!AO24="g",'Data Entry'!AN24*0.001*X21,IF('Data Entry'!AO24="UI",'Data Entry'!AN24*0.000001*X21,IF('Data Entry'!AO24="mg",'Data Entry'!AN24*0.000001*X21,IF('Data Entry'!AO24="t",'Data Entry'!AN24*1000*X21,IF('Data Entry'!AO24="kg",'Data Entry'!AN24*1*X21,IF('Data Entry'!AO24="L",'Data Entry'!AN24*1*X21,IFERROR(,"")))))))</f>
        <v>0</v>
      </c>
      <c r="T21" s="1" t="s">
        <v>4</v>
      </c>
      <c r="U21" s="59" t="str">
        <f>IF('Data Entry'!AP24="No aplica","1",'Data Entry'!AP24)</f>
        <v/>
      </c>
      <c r="V21" s="59" t="str">
        <f>IF('Data Entry'!AS24="No aplica","1",'Data Entry'!AS24)</f>
        <v/>
      </c>
      <c r="W21" s="59" t="str">
        <f>IF('Data Entry'!AV24="No aplica","1",'Data Entry'!AV24)</f>
        <v/>
      </c>
      <c r="X21" s="59" t="str">
        <f>IF('Data Entry'!AY24="No aplica","1",'Data Entry'!AY24)</f>
        <v/>
      </c>
      <c r="Y21" s="151" t="str">
        <f t="shared" si="0"/>
        <v/>
      </c>
      <c r="Z21" s="152" t="str">
        <f>IF('Data Entry'!H24="Yes","1",IF(AND('Data Entry'!H24="",'Data Entry'!I24="",'Data Entry'!J24="",'Data Entry'!K24="",'Data Entry'!L24="",'Data Entry'!M24="",'Data Entry'!N24="",'Data Entry'!O24="",'Data Entry'!P24="",'Data Entry'!Q24=""),"","1"))</f>
        <v/>
      </c>
      <c r="AA21" s="152" t="str">
        <f>IF('Data Entry'!R24="Yes","1",IF(AND('Data Entry'!R24="",'Data Entry'!S24="",'Data Entry'!T24="",'Data Entry'!U24=""),"","1"))</f>
        <v/>
      </c>
      <c r="AB21" s="157" t="str">
        <f>IF('Data Entry'!V24="Yes","1",IF(AND('Data Entry'!V24="",'Data Entry'!W24=""),"","1"))</f>
        <v/>
      </c>
    </row>
    <row r="22" spans="1:28" ht="17">
      <c r="A22" s="59">
        <f>'Data Entry'!AB25</f>
        <v>0</v>
      </c>
      <c r="B22" s="59" t="str">
        <f>'Data Entry'!AR25</f>
        <v/>
      </c>
      <c r="C22" s="1">
        <f>IF('Data Entry'!AD25="g",'Data Entry'!AC25*0.001*U22,IF('Data Entry'!AD25="UI",'Data Entry'!AC25*0.000001*U22,IF('Data Entry'!AD25="mg",'Data Entry'!AC25*0.000001*U22,IF('Data Entry'!AD25="t",'Data Entry'!AC25*1000*U22,IF('Data Entry'!AD25="kg",'Data Entry'!AC25*1*U22,IF('Data Entry'!AD25="L",'Data Entry'!AC25*1*U22,IFERROR(,"")))))))</f>
        <v>0</v>
      </c>
      <c r="D22" s="1" t="s">
        <v>4</v>
      </c>
      <c r="E22" s="1">
        <f>IF('Data Entry'!AF25="g",'Data Entry'!AE25*0.001,IF('Data Entry'!AF25="mg",'Data Entry'!AE25*0.000001,IF('Data Entry'!AF25="t",'Data Entry'!AE25*1000,IF('Data Entry'!AF25="ml",'Data Entry'!AE25*0.001,IF('Data Entry'!AF25="kg",'Data Entry'!AE25*1,IF('Data Entry'!AF25="Pieza",'Data Entry'!AE25*1,IF('Data Entry'!AF25="L",'Data Entry'!AE25*1,IFERROR(,""))))))))</f>
        <v>0</v>
      </c>
      <c r="F22" s="1" t="s">
        <v>4</v>
      </c>
      <c r="G22" s="1">
        <f>IF('Data Entry'!AA25="g",'Data Entry'!Z25*0.001,IF('Data Entry'!AA25="mg",'Data Entry'!Z25*0.000001,IF('Data Entry'!AA25="t",'Data Entry'!Z25*1000,IF('Data Entry'!AA25="ml",'Data Entry'!Z25*0.001,IF('Data Entry'!AA25="kg",'Data Entry'!Z25*1,IF('Data Entry'!AA25="Piezas",'Data Entry'!Z25*1,IF('Data Entry'!AA25="L",'Data Entry'!Z25*1,IFERROR(,""))))))))</f>
        <v>0</v>
      </c>
      <c r="H22" s="1" t="s">
        <v>4</v>
      </c>
      <c r="I22" s="1">
        <f>IF('Data Entry'!AC25="g",'Data Entry'!AB25*0.001,IF('Data Entry'!AC25="mg",'Data Entry'!AB25*0.000001,IF('Data Entry'!AC25="t",'Data Entry'!AB25*1000,IF('Data Entry'!AC25="ml",'Data Entry'!AB25*0.001,IF('Data Entry'!AC25="kg",'Data Entry'!AB25*1,IF('Data Entry'!AC25="L",'Data Entry'!AB25*1,IFERROR(,"")))))))</f>
        <v>0</v>
      </c>
      <c r="J22" s="59" t="str">
        <f>'Data Entry'!AU25</f>
        <v/>
      </c>
      <c r="K22" s="1">
        <f>IF('Data Entry'!AI25="g",'Data Entry'!AH25*0.001*V22,IF('Data Entry'!AI25="UI",'Data Entry'!AH25*0.000001*V22,IF('Data Entry'!AI25="mg",'Data Entry'!AH25*0.000001*V22,IF('Data Entry'!AI25="t",'Data Entry'!AH25*1000*V22,IF('Data Entry'!AI25="kg",'Data Entry'!AH25*1*V22,IF('Data Entry'!AI25="L",'Data Entry'!AH25*1*V22,IFERROR(,"")))))))</f>
        <v>0</v>
      </c>
      <c r="L22" s="1" t="s">
        <v>4</v>
      </c>
      <c r="M22" s="59">
        <f>'Data Entry'!AJ25</f>
        <v>0</v>
      </c>
      <c r="N22" s="59" t="str">
        <f>'Data Entry'!AX25</f>
        <v/>
      </c>
      <c r="O22" s="1">
        <f>IF('Data Entry'!AL25="g",'Data Entry'!AK25*0.001*W22,IF('Data Entry'!AL25="UI",'Data Entry'!AK25*0.000001*W22,IF('Data Entry'!AL25="mg",'Data Entry'!AK25*0.000001*W22,IF('Data Entry'!AL25="t",'Data Entry'!AK25*1000*W22,IF('Data Entry'!AL25="kg",'Data Entry'!AK25*1*W22,IF('Data Entry'!AL25="L",'Data Entry'!AK25*1*W22,IFERROR(,"")))))))</f>
        <v>0</v>
      </c>
      <c r="P22" s="1" t="s">
        <v>4</v>
      </c>
      <c r="Q22" s="59">
        <f>'Data Entry'!AM25</f>
        <v>0</v>
      </c>
      <c r="R22" s="59" t="str">
        <f>'Data Entry'!BA25</f>
        <v/>
      </c>
      <c r="S22" s="1">
        <f>IF('Data Entry'!AO25="g",'Data Entry'!AN25*0.001*X22,IF('Data Entry'!AO25="UI",'Data Entry'!AN25*0.000001*X22,IF('Data Entry'!AO25="mg",'Data Entry'!AN25*0.000001*X22,IF('Data Entry'!AO25="t",'Data Entry'!AN25*1000*X22,IF('Data Entry'!AO25="kg",'Data Entry'!AN25*1*X22,IF('Data Entry'!AO25="L",'Data Entry'!AN25*1*X22,IFERROR(,"")))))))</f>
        <v>0</v>
      </c>
      <c r="T22" s="1" t="s">
        <v>4</v>
      </c>
      <c r="U22" s="59" t="str">
        <f>IF('Data Entry'!AP25="No aplica","1",'Data Entry'!AP25)</f>
        <v/>
      </c>
      <c r="V22" s="59" t="str">
        <f>IF('Data Entry'!AS25="No aplica","1",'Data Entry'!AS25)</f>
        <v/>
      </c>
      <c r="W22" s="59" t="str">
        <f>IF('Data Entry'!AV25="No aplica","1",'Data Entry'!AV25)</f>
        <v/>
      </c>
      <c r="X22" s="59" t="str">
        <f>IF('Data Entry'!AY25="No aplica","1",'Data Entry'!AY25)</f>
        <v/>
      </c>
      <c r="Y22" s="151" t="str">
        <f t="shared" si="0"/>
        <v/>
      </c>
      <c r="Z22" s="152" t="str">
        <f>IF('Data Entry'!H25="Yes","1",IF(AND('Data Entry'!H25="",'Data Entry'!I25="",'Data Entry'!J25="",'Data Entry'!K25="",'Data Entry'!L25="",'Data Entry'!M25="",'Data Entry'!N25="",'Data Entry'!O25="",'Data Entry'!P25="",'Data Entry'!Q25=""),"","1"))</f>
        <v/>
      </c>
      <c r="AA22" s="152" t="str">
        <f>IF('Data Entry'!R25="Yes","1",IF(AND('Data Entry'!R25="",'Data Entry'!S25="",'Data Entry'!T25="",'Data Entry'!U25=""),"","1"))</f>
        <v/>
      </c>
      <c r="AB22" s="157" t="str">
        <f>IF('Data Entry'!V25="Yes","1",IF(AND('Data Entry'!V25="",'Data Entry'!W25=""),"","1"))</f>
        <v/>
      </c>
    </row>
    <row r="23" spans="1:28" ht="17">
      <c r="A23" s="59">
        <f>'Data Entry'!AB26</f>
        <v>0</v>
      </c>
      <c r="B23" s="59" t="str">
        <f>'Data Entry'!AR26</f>
        <v/>
      </c>
      <c r="C23" s="1">
        <f>IF('Data Entry'!AD26="g",'Data Entry'!AC26*0.001*U23,IF('Data Entry'!AD26="UI",'Data Entry'!AC26*0.000001*U23,IF('Data Entry'!AD26="mg",'Data Entry'!AC26*0.000001*U23,IF('Data Entry'!AD26="t",'Data Entry'!AC26*1000*U23,IF('Data Entry'!AD26="kg",'Data Entry'!AC26*1*U23,IF('Data Entry'!AD26="L",'Data Entry'!AC26*1*U23,IFERROR(,"")))))))</f>
        <v>0</v>
      </c>
      <c r="D23" s="1" t="s">
        <v>4</v>
      </c>
      <c r="E23" s="1">
        <f>IF('Data Entry'!AF26="g",'Data Entry'!AE26*0.001,IF('Data Entry'!AF26="mg",'Data Entry'!AE26*0.000001,IF('Data Entry'!AF26="t",'Data Entry'!AE26*1000,IF('Data Entry'!AF26="ml",'Data Entry'!AE26*0.001,IF('Data Entry'!AF26="kg",'Data Entry'!AE26*1,IF('Data Entry'!AF26="Pieza",'Data Entry'!AE26*1,IF('Data Entry'!AF26="L",'Data Entry'!AE26*1,IFERROR(,""))))))))</f>
        <v>0</v>
      </c>
      <c r="F23" s="1" t="s">
        <v>4</v>
      </c>
      <c r="G23" s="1">
        <f>IF('Data Entry'!AA26="g",'Data Entry'!Z26*0.001,IF('Data Entry'!AA26="mg",'Data Entry'!Z26*0.000001,IF('Data Entry'!AA26="t",'Data Entry'!Z26*1000,IF('Data Entry'!AA26="ml",'Data Entry'!Z26*0.001,IF('Data Entry'!AA26="kg",'Data Entry'!Z26*1,IF('Data Entry'!AA26="Piezas",'Data Entry'!Z26*1,IF('Data Entry'!AA26="L",'Data Entry'!Z26*1,IFERROR(,""))))))))</f>
        <v>0</v>
      </c>
      <c r="H23" s="1" t="s">
        <v>4</v>
      </c>
      <c r="I23" s="1">
        <f>IF('Data Entry'!AC26="g",'Data Entry'!AB26*0.001,IF('Data Entry'!AC26="mg",'Data Entry'!AB26*0.000001,IF('Data Entry'!AC26="t",'Data Entry'!AB26*1000,IF('Data Entry'!AC26="ml",'Data Entry'!AB26*0.001,IF('Data Entry'!AC26="kg",'Data Entry'!AB26*1,IF('Data Entry'!AC26="L",'Data Entry'!AB26*1,IFERROR(,"")))))))</f>
        <v>0</v>
      </c>
      <c r="J23" s="59" t="str">
        <f>'Data Entry'!AU26</f>
        <v/>
      </c>
      <c r="K23" s="1">
        <f>IF('Data Entry'!AI26="g",'Data Entry'!AH26*0.001*V23,IF('Data Entry'!AI26="UI",'Data Entry'!AH26*0.000001*V23,IF('Data Entry'!AI26="mg",'Data Entry'!AH26*0.000001*V23,IF('Data Entry'!AI26="t",'Data Entry'!AH26*1000*V23,IF('Data Entry'!AI26="kg",'Data Entry'!AH26*1*V23,IF('Data Entry'!AI26="L",'Data Entry'!AH26*1*V23,IFERROR(,"")))))))</f>
        <v>0</v>
      </c>
      <c r="L23" s="1" t="s">
        <v>4</v>
      </c>
      <c r="M23" s="59">
        <f>'Data Entry'!AJ26</f>
        <v>0</v>
      </c>
      <c r="N23" s="59" t="str">
        <f>'Data Entry'!AX26</f>
        <v/>
      </c>
      <c r="O23" s="1">
        <f>IF('Data Entry'!AL26="g",'Data Entry'!AK26*0.001*W23,IF('Data Entry'!AL26="UI",'Data Entry'!AK26*0.000001*W23,IF('Data Entry'!AL26="mg",'Data Entry'!AK26*0.000001*W23,IF('Data Entry'!AL26="t",'Data Entry'!AK26*1000*W23,IF('Data Entry'!AL26="kg",'Data Entry'!AK26*1*W23,IF('Data Entry'!AL26="L",'Data Entry'!AK26*1*W23,IFERROR(,"")))))))</f>
        <v>0</v>
      </c>
      <c r="P23" s="1" t="s">
        <v>4</v>
      </c>
      <c r="Q23" s="59">
        <f>'Data Entry'!AM26</f>
        <v>0</v>
      </c>
      <c r="R23" s="59" t="str">
        <f>'Data Entry'!BA26</f>
        <v/>
      </c>
      <c r="S23" s="1">
        <f>IF('Data Entry'!AO26="g",'Data Entry'!AN26*0.001*X23,IF('Data Entry'!AO26="UI",'Data Entry'!AN26*0.000001*X23,IF('Data Entry'!AO26="mg",'Data Entry'!AN26*0.000001*X23,IF('Data Entry'!AO26="t",'Data Entry'!AN26*1000*X23,IF('Data Entry'!AO26="kg",'Data Entry'!AN26*1*X23,IF('Data Entry'!AO26="L",'Data Entry'!AN26*1*X23,IFERROR(,"")))))))</f>
        <v>0</v>
      </c>
      <c r="T23" s="1" t="s">
        <v>4</v>
      </c>
      <c r="U23" s="59" t="str">
        <f>IF('Data Entry'!AP26="No aplica","1",'Data Entry'!AP26)</f>
        <v/>
      </c>
      <c r="V23" s="59" t="str">
        <f>IF('Data Entry'!AS26="No aplica","1",'Data Entry'!AS26)</f>
        <v/>
      </c>
      <c r="W23" s="59" t="str">
        <f>IF('Data Entry'!AV26="No aplica","1",'Data Entry'!AV26)</f>
        <v/>
      </c>
      <c r="X23" s="59" t="str">
        <f>IF('Data Entry'!AY26="No aplica","1",'Data Entry'!AY26)</f>
        <v/>
      </c>
      <c r="Y23" s="151" t="str">
        <f t="shared" si="0"/>
        <v/>
      </c>
      <c r="Z23" s="152" t="str">
        <f>IF('Data Entry'!H26="Yes","1",IF(AND('Data Entry'!H26="",'Data Entry'!I26="",'Data Entry'!J26="",'Data Entry'!K26="",'Data Entry'!L26="",'Data Entry'!M26="",'Data Entry'!N26="",'Data Entry'!O26="",'Data Entry'!P26="",'Data Entry'!Q26=""),"","1"))</f>
        <v/>
      </c>
      <c r="AA23" s="152" t="str">
        <f>IF('Data Entry'!R26="Yes","1",IF(AND('Data Entry'!R26="",'Data Entry'!S26="",'Data Entry'!T26="",'Data Entry'!U26=""),"","1"))</f>
        <v/>
      </c>
      <c r="AB23" s="157" t="str">
        <f>IF('Data Entry'!V26="Yes","1",IF(AND('Data Entry'!V26="",'Data Entry'!W26=""),"","1"))</f>
        <v/>
      </c>
    </row>
    <row r="24" spans="1:28" ht="17">
      <c r="A24" s="59">
        <f>'Data Entry'!AB27</f>
        <v>0</v>
      </c>
      <c r="B24" s="59" t="str">
        <f>'Data Entry'!AR27</f>
        <v/>
      </c>
      <c r="C24" s="1">
        <f>IF('Data Entry'!AD27="g",'Data Entry'!AC27*0.001*U24,IF('Data Entry'!AD27="UI",'Data Entry'!AC27*0.000001*U24,IF('Data Entry'!AD27="mg",'Data Entry'!AC27*0.000001*U24,IF('Data Entry'!AD27="t",'Data Entry'!AC27*1000*U24,IF('Data Entry'!AD27="kg",'Data Entry'!AC27*1*U24,IF('Data Entry'!AD27="L",'Data Entry'!AC27*1*U24,IFERROR(,"")))))))</f>
        <v>0</v>
      </c>
      <c r="D24" s="1" t="s">
        <v>4</v>
      </c>
      <c r="E24" s="1">
        <f>IF('Data Entry'!AF27="g",'Data Entry'!AE27*0.001,IF('Data Entry'!AF27="mg",'Data Entry'!AE27*0.000001,IF('Data Entry'!AF27="t",'Data Entry'!AE27*1000,IF('Data Entry'!AF27="ml",'Data Entry'!AE27*0.001,IF('Data Entry'!AF27="kg",'Data Entry'!AE27*1,IF('Data Entry'!AF27="Pieza",'Data Entry'!AE27*1,IF('Data Entry'!AF27="L",'Data Entry'!AE27*1,IFERROR(,""))))))))</f>
        <v>0</v>
      </c>
      <c r="F24" s="1" t="s">
        <v>4</v>
      </c>
      <c r="G24" s="1">
        <f>IF('Data Entry'!AA27="g",'Data Entry'!Z27*0.001,IF('Data Entry'!AA27="mg",'Data Entry'!Z27*0.000001,IF('Data Entry'!AA27="t",'Data Entry'!Z27*1000,IF('Data Entry'!AA27="ml",'Data Entry'!Z27*0.001,IF('Data Entry'!AA27="kg",'Data Entry'!Z27*1,IF('Data Entry'!AA27="Piezas",'Data Entry'!Z27*1,IF('Data Entry'!AA27="L",'Data Entry'!Z27*1,IFERROR(,""))))))))</f>
        <v>0</v>
      </c>
      <c r="H24" s="1" t="s">
        <v>4</v>
      </c>
      <c r="I24" s="1">
        <f>IF('Data Entry'!AC27="g",'Data Entry'!AB27*0.001,IF('Data Entry'!AC27="mg",'Data Entry'!AB27*0.000001,IF('Data Entry'!AC27="t",'Data Entry'!AB27*1000,IF('Data Entry'!AC27="ml",'Data Entry'!AB27*0.001,IF('Data Entry'!AC27="kg",'Data Entry'!AB27*1,IF('Data Entry'!AC27="L",'Data Entry'!AB27*1,IFERROR(,"")))))))</f>
        <v>0</v>
      </c>
      <c r="J24" s="59" t="str">
        <f>'Data Entry'!AU27</f>
        <v/>
      </c>
      <c r="K24" s="1">
        <f>IF('Data Entry'!AI27="g",'Data Entry'!AH27*0.001*V24,IF('Data Entry'!AI27="UI",'Data Entry'!AH27*0.000001*V24,IF('Data Entry'!AI27="mg",'Data Entry'!AH27*0.000001*V24,IF('Data Entry'!AI27="t",'Data Entry'!AH27*1000*V24,IF('Data Entry'!AI27="kg",'Data Entry'!AH27*1*V24,IF('Data Entry'!AI27="L",'Data Entry'!AH27*1*V24,IFERROR(,"")))))))</f>
        <v>0</v>
      </c>
      <c r="L24" s="1" t="s">
        <v>4</v>
      </c>
      <c r="M24" s="59">
        <f>'Data Entry'!AJ27</f>
        <v>0</v>
      </c>
      <c r="N24" s="59" t="str">
        <f>'Data Entry'!AX27</f>
        <v/>
      </c>
      <c r="O24" s="1">
        <f>IF('Data Entry'!AL27="g",'Data Entry'!AK27*0.001*W24,IF('Data Entry'!AL27="UI",'Data Entry'!AK27*0.000001*W24,IF('Data Entry'!AL27="mg",'Data Entry'!AK27*0.000001*W24,IF('Data Entry'!AL27="t",'Data Entry'!AK27*1000*W24,IF('Data Entry'!AL27="kg",'Data Entry'!AK27*1*W24,IF('Data Entry'!AL27="L",'Data Entry'!AK27*1*W24,IFERROR(,"")))))))</f>
        <v>0</v>
      </c>
      <c r="P24" s="1" t="s">
        <v>4</v>
      </c>
      <c r="Q24" s="59">
        <f>'Data Entry'!AM27</f>
        <v>0</v>
      </c>
      <c r="R24" s="59" t="str">
        <f>'Data Entry'!BA27</f>
        <v/>
      </c>
      <c r="S24" s="1">
        <f>IF('Data Entry'!AO27="g",'Data Entry'!AN27*0.001*X24,IF('Data Entry'!AO27="UI",'Data Entry'!AN27*0.000001*X24,IF('Data Entry'!AO27="mg",'Data Entry'!AN27*0.000001*X24,IF('Data Entry'!AO27="t",'Data Entry'!AN27*1000*X24,IF('Data Entry'!AO27="kg",'Data Entry'!AN27*1*X24,IF('Data Entry'!AO27="L",'Data Entry'!AN27*1*X24,IFERROR(,"")))))))</f>
        <v>0</v>
      </c>
      <c r="T24" s="1" t="s">
        <v>4</v>
      </c>
      <c r="U24" s="59" t="str">
        <f>IF('Data Entry'!AP27="No aplica","1",'Data Entry'!AP27)</f>
        <v/>
      </c>
      <c r="V24" s="59" t="str">
        <f>IF('Data Entry'!AS27="No aplica","1",'Data Entry'!AS27)</f>
        <v/>
      </c>
      <c r="W24" s="59" t="str">
        <f>IF('Data Entry'!AV27="No aplica","1",'Data Entry'!AV27)</f>
        <v/>
      </c>
      <c r="X24" s="59" t="str">
        <f>IF('Data Entry'!AY27="No aplica","1",'Data Entry'!AY27)</f>
        <v/>
      </c>
      <c r="Y24" s="151" t="str">
        <f t="shared" si="0"/>
        <v/>
      </c>
      <c r="Z24" s="152" t="str">
        <f>IF('Data Entry'!H27="Yes","1",IF(AND('Data Entry'!H27="",'Data Entry'!I27="",'Data Entry'!J27="",'Data Entry'!K27="",'Data Entry'!L27="",'Data Entry'!M27="",'Data Entry'!N27="",'Data Entry'!O27="",'Data Entry'!P27="",'Data Entry'!Q27=""),"","1"))</f>
        <v/>
      </c>
      <c r="AA24" s="152" t="str">
        <f>IF('Data Entry'!R27="Yes","1",IF(AND('Data Entry'!R27="",'Data Entry'!S27="",'Data Entry'!T27="",'Data Entry'!U27=""),"","1"))</f>
        <v/>
      </c>
      <c r="AB24" s="157" t="str">
        <f>IF('Data Entry'!V27="Yes","1",IF(AND('Data Entry'!V27="",'Data Entry'!W27=""),"","1"))</f>
        <v/>
      </c>
    </row>
    <row r="25" spans="1:28" ht="17">
      <c r="A25" s="59">
        <f>'Data Entry'!AB28</f>
        <v>0</v>
      </c>
      <c r="B25" s="59" t="str">
        <f>'Data Entry'!AR28</f>
        <v/>
      </c>
      <c r="C25" s="1">
        <f>IF('Data Entry'!AD28="g",'Data Entry'!AC28*0.001*U25,IF('Data Entry'!AD28="UI",'Data Entry'!AC28*0.000001*U25,IF('Data Entry'!AD28="mg",'Data Entry'!AC28*0.000001*U25,IF('Data Entry'!AD28="t",'Data Entry'!AC28*1000*U25,IF('Data Entry'!AD28="kg",'Data Entry'!AC28*1*U25,IF('Data Entry'!AD28="L",'Data Entry'!AC28*1*U25,IFERROR(,"")))))))</f>
        <v>0</v>
      </c>
      <c r="D25" s="1" t="s">
        <v>4</v>
      </c>
      <c r="E25" s="1">
        <f>IF('Data Entry'!AF28="g",'Data Entry'!AE28*0.001,IF('Data Entry'!AF28="mg",'Data Entry'!AE28*0.000001,IF('Data Entry'!AF28="t",'Data Entry'!AE28*1000,IF('Data Entry'!AF28="ml",'Data Entry'!AE28*0.001,IF('Data Entry'!AF28="kg",'Data Entry'!AE28*1,IF('Data Entry'!AF28="Pieza",'Data Entry'!AE28*1,IF('Data Entry'!AF28="L",'Data Entry'!AE28*1,IFERROR(,""))))))))</f>
        <v>0</v>
      </c>
      <c r="F25" s="1" t="s">
        <v>4</v>
      </c>
      <c r="G25" s="1">
        <f>IF('Data Entry'!AA28="g",'Data Entry'!Z28*0.001,IF('Data Entry'!AA28="mg",'Data Entry'!Z28*0.000001,IF('Data Entry'!AA28="t",'Data Entry'!Z28*1000,IF('Data Entry'!AA28="ml",'Data Entry'!Z28*0.001,IF('Data Entry'!AA28="kg",'Data Entry'!Z28*1,IF('Data Entry'!AA28="Piezas",'Data Entry'!Z28*1,IF('Data Entry'!AA28="L",'Data Entry'!Z28*1,IFERROR(,""))))))))</f>
        <v>0</v>
      </c>
      <c r="H25" s="1" t="s">
        <v>4</v>
      </c>
      <c r="I25" s="1">
        <f>IF('Data Entry'!AC28="g",'Data Entry'!AB28*0.001,IF('Data Entry'!AC28="mg",'Data Entry'!AB28*0.000001,IF('Data Entry'!AC28="t",'Data Entry'!AB28*1000,IF('Data Entry'!AC28="ml",'Data Entry'!AB28*0.001,IF('Data Entry'!AC28="kg",'Data Entry'!AB28*1,IF('Data Entry'!AC28="L",'Data Entry'!AB28*1,IFERROR(,"")))))))</f>
        <v>0</v>
      </c>
      <c r="J25" s="59" t="str">
        <f>'Data Entry'!AU28</f>
        <v/>
      </c>
      <c r="K25" s="1">
        <f>IF('Data Entry'!AI28="g",'Data Entry'!AH28*0.001*V25,IF('Data Entry'!AI28="UI",'Data Entry'!AH28*0.000001*V25,IF('Data Entry'!AI28="mg",'Data Entry'!AH28*0.000001*V25,IF('Data Entry'!AI28="t",'Data Entry'!AH28*1000*V25,IF('Data Entry'!AI28="kg",'Data Entry'!AH28*1*V25,IF('Data Entry'!AI28="L",'Data Entry'!AH28*1*V25,IFERROR(,"")))))))</f>
        <v>0</v>
      </c>
      <c r="L25" s="1" t="s">
        <v>4</v>
      </c>
      <c r="M25" s="59">
        <f>'Data Entry'!AJ28</f>
        <v>0</v>
      </c>
      <c r="N25" s="59" t="str">
        <f>'Data Entry'!AX28</f>
        <v/>
      </c>
      <c r="O25" s="1">
        <f>IF('Data Entry'!AL28="g",'Data Entry'!AK28*0.001*W25,IF('Data Entry'!AL28="UI",'Data Entry'!AK28*0.000001*W25,IF('Data Entry'!AL28="mg",'Data Entry'!AK28*0.000001*W25,IF('Data Entry'!AL28="t",'Data Entry'!AK28*1000*W25,IF('Data Entry'!AL28="kg",'Data Entry'!AK28*1*W25,IF('Data Entry'!AL28="L",'Data Entry'!AK28*1*W25,IFERROR(,"")))))))</f>
        <v>0</v>
      </c>
      <c r="P25" s="1" t="s">
        <v>4</v>
      </c>
      <c r="Q25" s="59">
        <f>'Data Entry'!AM28</f>
        <v>0</v>
      </c>
      <c r="R25" s="59" t="str">
        <f>'Data Entry'!BA28</f>
        <v/>
      </c>
      <c r="S25" s="1">
        <f>IF('Data Entry'!AO28="g",'Data Entry'!AN28*0.001*X25,IF('Data Entry'!AO28="UI",'Data Entry'!AN28*0.000001*X25,IF('Data Entry'!AO28="mg",'Data Entry'!AN28*0.000001*X25,IF('Data Entry'!AO28="t",'Data Entry'!AN28*1000*X25,IF('Data Entry'!AO28="kg",'Data Entry'!AN28*1*X25,IF('Data Entry'!AO28="L",'Data Entry'!AN28*1*X25,IFERROR(,"")))))))</f>
        <v>0</v>
      </c>
      <c r="T25" s="1" t="s">
        <v>4</v>
      </c>
      <c r="U25" s="59" t="str">
        <f>IF('Data Entry'!AP28="No aplica","1",'Data Entry'!AP28)</f>
        <v/>
      </c>
      <c r="V25" s="59" t="str">
        <f>IF('Data Entry'!AS28="No aplica","1",'Data Entry'!AS28)</f>
        <v/>
      </c>
      <c r="W25" s="59" t="str">
        <f>IF('Data Entry'!AV28="No aplica","1",'Data Entry'!AV28)</f>
        <v/>
      </c>
      <c r="X25" s="59" t="str">
        <f>IF('Data Entry'!AY28="No aplica","1",'Data Entry'!AY28)</f>
        <v/>
      </c>
      <c r="Y25" s="151" t="str">
        <f t="shared" si="0"/>
        <v/>
      </c>
      <c r="Z25" s="152" t="str">
        <f>IF('Data Entry'!H28="Yes","1",IF(AND('Data Entry'!H28="",'Data Entry'!I28="",'Data Entry'!J28="",'Data Entry'!K28="",'Data Entry'!L28="",'Data Entry'!M28="",'Data Entry'!N28="",'Data Entry'!O28="",'Data Entry'!P28="",'Data Entry'!Q28=""),"","1"))</f>
        <v/>
      </c>
      <c r="AA25" s="152" t="str">
        <f>IF('Data Entry'!R28="Yes","1",IF(AND('Data Entry'!R28="",'Data Entry'!S28="",'Data Entry'!T28="",'Data Entry'!U28=""),"","1"))</f>
        <v/>
      </c>
      <c r="AB25" s="157" t="str">
        <f>IF('Data Entry'!V28="Yes","1",IF(AND('Data Entry'!V28="",'Data Entry'!W28=""),"","1"))</f>
        <v/>
      </c>
    </row>
    <row r="26" spans="1:28" ht="17">
      <c r="A26" s="59">
        <f>'Data Entry'!AB29</f>
        <v>0</v>
      </c>
      <c r="B26" s="59" t="str">
        <f>'Data Entry'!AR29</f>
        <v/>
      </c>
      <c r="C26" s="1">
        <f>IF('Data Entry'!AD29="g",'Data Entry'!AC29*0.001*U26,IF('Data Entry'!AD29="UI",'Data Entry'!AC29*0.000001*U26,IF('Data Entry'!AD29="mg",'Data Entry'!AC29*0.000001*U26,IF('Data Entry'!AD29="t",'Data Entry'!AC29*1000*U26,IF('Data Entry'!AD29="kg",'Data Entry'!AC29*1*U26,IF('Data Entry'!AD29="L",'Data Entry'!AC29*1*U26,IFERROR(,"")))))))</f>
        <v>0</v>
      </c>
      <c r="D26" s="1" t="s">
        <v>4</v>
      </c>
      <c r="E26" s="1">
        <f>IF('Data Entry'!AF29="g",'Data Entry'!AE29*0.001,IF('Data Entry'!AF29="mg",'Data Entry'!AE29*0.000001,IF('Data Entry'!AF29="t",'Data Entry'!AE29*1000,IF('Data Entry'!AF29="ml",'Data Entry'!AE29*0.001,IF('Data Entry'!AF29="kg",'Data Entry'!AE29*1,IF('Data Entry'!AF29="Pieza",'Data Entry'!AE29*1,IF('Data Entry'!AF29="L",'Data Entry'!AE29*1,IFERROR(,""))))))))</f>
        <v>0</v>
      </c>
      <c r="F26" s="1" t="s">
        <v>4</v>
      </c>
      <c r="G26" s="1">
        <f>IF('Data Entry'!AA29="g",'Data Entry'!Z29*0.001,IF('Data Entry'!AA29="mg",'Data Entry'!Z29*0.000001,IF('Data Entry'!AA29="t",'Data Entry'!Z29*1000,IF('Data Entry'!AA29="ml",'Data Entry'!Z29*0.001,IF('Data Entry'!AA29="kg",'Data Entry'!Z29*1,IF('Data Entry'!AA29="Piezas",'Data Entry'!Z29*1,IF('Data Entry'!AA29="L",'Data Entry'!Z29*1,IFERROR(,""))))))))</f>
        <v>0</v>
      </c>
      <c r="H26" s="1" t="s">
        <v>4</v>
      </c>
      <c r="I26" s="1">
        <f>IF('Data Entry'!AC29="g",'Data Entry'!AB29*0.001,IF('Data Entry'!AC29="mg",'Data Entry'!AB29*0.000001,IF('Data Entry'!AC29="t",'Data Entry'!AB29*1000,IF('Data Entry'!AC29="ml",'Data Entry'!AB29*0.001,IF('Data Entry'!AC29="kg",'Data Entry'!AB29*1,IF('Data Entry'!AC29="L",'Data Entry'!AB29*1,IFERROR(,"")))))))</f>
        <v>0</v>
      </c>
      <c r="J26" s="59" t="str">
        <f>'Data Entry'!AU29</f>
        <v/>
      </c>
      <c r="K26" s="1">
        <f>IF('Data Entry'!AI29="g",'Data Entry'!AH29*0.001*V26,IF('Data Entry'!AI29="UI",'Data Entry'!AH29*0.000001*V26,IF('Data Entry'!AI29="mg",'Data Entry'!AH29*0.000001*V26,IF('Data Entry'!AI29="t",'Data Entry'!AH29*1000*V26,IF('Data Entry'!AI29="kg",'Data Entry'!AH29*1*V26,IF('Data Entry'!AI29="L",'Data Entry'!AH29*1*V26,IFERROR(,"")))))))</f>
        <v>0</v>
      </c>
      <c r="L26" s="1" t="s">
        <v>4</v>
      </c>
      <c r="M26" s="59">
        <f>'Data Entry'!AJ29</f>
        <v>0</v>
      </c>
      <c r="N26" s="59" t="str">
        <f>'Data Entry'!AX29</f>
        <v/>
      </c>
      <c r="O26" s="1">
        <f>IF('Data Entry'!AL29="g",'Data Entry'!AK29*0.001*W26,IF('Data Entry'!AL29="UI",'Data Entry'!AK29*0.000001*W26,IF('Data Entry'!AL29="mg",'Data Entry'!AK29*0.000001*W26,IF('Data Entry'!AL29="t",'Data Entry'!AK29*1000*W26,IF('Data Entry'!AL29="kg",'Data Entry'!AK29*1*W26,IF('Data Entry'!AL29="L",'Data Entry'!AK29*1*W26,IFERROR(,"")))))))</f>
        <v>0</v>
      </c>
      <c r="P26" s="1" t="s">
        <v>4</v>
      </c>
      <c r="Q26" s="59">
        <f>'Data Entry'!AM29</f>
        <v>0</v>
      </c>
      <c r="R26" s="59" t="str">
        <f>'Data Entry'!BA29</f>
        <v/>
      </c>
      <c r="S26" s="1">
        <f>IF('Data Entry'!AO29="g",'Data Entry'!AN29*0.001*X26,IF('Data Entry'!AO29="UI",'Data Entry'!AN29*0.000001*X26,IF('Data Entry'!AO29="mg",'Data Entry'!AN29*0.000001*X26,IF('Data Entry'!AO29="t",'Data Entry'!AN29*1000*X26,IF('Data Entry'!AO29="kg",'Data Entry'!AN29*1*X26,IF('Data Entry'!AO29="L",'Data Entry'!AN29*1*X26,IFERROR(,"")))))))</f>
        <v>0</v>
      </c>
      <c r="T26" s="1" t="s">
        <v>4</v>
      </c>
      <c r="U26" s="59" t="str">
        <f>IF('Data Entry'!AP29="No aplica","1",'Data Entry'!AP29)</f>
        <v/>
      </c>
      <c r="V26" s="59" t="str">
        <f>IF('Data Entry'!AS29="No aplica","1",'Data Entry'!AS29)</f>
        <v/>
      </c>
      <c r="W26" s="59" t="str">
        <f>IF('Data Entry'!AV29="No aplica","1",'Data Entry'!AV29)</f>
        <v/>
      </c>
      <c r="X26" s="59" t="str">
        <f>IF('Data Entry'!AY29="No aplica","1",'Data Entry'!AY29)</f>
        <v/>
      </c>
      <c r="Y26" s="151" t="str">
        <f t="shared" si="0"/>
        <v/>
      </c>
      <c r="Z26" s="152" t="str">
        <f>IF('Data Entry'!H29="Yes","1",IF(AND('Data Entry'!H29="",'Data Entry'!I29="",'Data Entry'!J29="",'Data Entry'!K29="",'Data Entry'!L29="",'Data Entry'!M29="",'Data Entry'!N29="",'Data Entry'!O29="",'Data Entry'!P29="",'Data Entry'!Q29=""),"","1"))</f>
        <v/>
      </c>
      <c r="AA26" s="152" t="str">
        <f>IF('Data Entry'!R29="Yes","1",IF(AND('Data Entry'!R29="",'Data Entry'!S29="",'Data Entry'!T29="",'Data Entry'!U29=""),"","1"))</f>
        <v/>
      </c>
      <c r="AB26" s="157" t="str">
        <f>IF('Data Entry'!V29="Yes","1",IF(AND('Data Entry'!V29="",'Data Entry'!W29=""),"","1"))</f>
        <v/>
      </c>
    </row>
    <row r="27" spans="1:28" ht="17">
      <c r="A27" s="59">
        <f>'Data Entry'!AB30</f>
        <v>0</v>
      </c>
      <c r="B27" s="59" t="str">
        <f>'Data Entry'!AR30</f>
        <v/>
      </c>
      <c r="C27" s="1">
        <f>IF('Data Entry'!AD30="g",'Data Entry'!AC30*0.001*U27,IF('Data Entry'!AD30="UI",'Data Entry'!AC30*0.000001*U27,IF('Data Entry'!AD30="mg",'Data Entry'!AC30*0.000001*U27,IF('Data Entry'!AD30="t",'Data Entry'!AC30*1000*U27,IF('Data Entry'!AD30="kg",'Data Entry'!AC30*1*U27,IF('Data Entry'!AD30="L",'Data Entry'!AC30*1*U27,IFERROR(,"")))))))</f>
        <v>0</v>
      </c>
      <c r="D27" s="1" t="s">
        <v>4</v>
      </c>
      <c r="E27" s="1">
        <f>IF('Data Entry'!AF30="g",'Data Entry'!AE30*0.001,IF('Data Entry'!AF30="mg",'Data Entry'!AE30*0.000001,IF('Data Entry'!AF30="t",'Data Entry'!AE30*1000,IF('Data Entry'!AF30="ml",'Data Entry'!AE30*0.001,IF('Data Entry'!AF30="kg",'Data Entry'!AE30*1,IF('Data Entry'!AF30="Pieza",'Data Entry'!AE30*1,IF('Data Entry'!AF30="L",'Data Entry'!AE30*1,IFERROR(,""))))))))</f>
        <v>0</v>
      </c>
      <c r="F27" s="1" t="s">
        <v>4</v>
      </c>
      <c r="G27" s="1">
        <f>IF('Data Entry'!AA30="g",'Data Entry'!Z30*0.001,IF('Data Entry'!AA30="mg",'Data Entry'!Z30*0.000001,IF('Data Entry'!AA30="t",'Data Entry'!Z30*1000,IF('Data Entry'!AA30="ml",'Data Entry'!Z30*0.001,IF('Data Entry'!AA30="kg",'Data Entry'!Z30*1,IF('Data Entry'!AA30="Piezas",'Data Entry'!Z30*1,IF('Data Entry'!AA30="L",'Data Entry'!Z30*1,IFERROR(,""))))))))</f>
        <v>0</v>
      </c>
      <c r="H27" s="1" t="s">
        <v>4</v>
      </c>
      <c r="I27" s="1">
        <f>IF('Data Entry'!AC30="g",'Data Entry'!AB30*0.001,IF('Data Entry'!AC30="mg",'Data Entry'!AB30*0.000001,IF('Data Entry'!AC30="t",'Data Entry'!AB30*1000,IF('Data Entry'!AC30="ml",'Data Entry'!AB30*0.001,IF('Data Entry'!AC30="kg",'Data Entry'!AB30*1,IF('Data Entry'!AC30="L",'Data Entry'!AB30*1,IFERROR(,"")))))))</f>
        <v>0</v>
      </c>
      <c r="J27" s="59" t="str">
        <f>'Data Entry'!AU30</f>
        <v/>
      </c>
      <c r="K27" s="1">
        <f>IF('Data Entry'!AI30="g",'Data Entry'!AH30*0.001*V27,IF('Data Entry'!AI30="UI",'Data Entry'!AH30*0.000001*V27,IF('Data Entry'!AI30="mg",'Data Entry'!AH30*0.000001*V27,IF('Data Entry'!AI30="t",'Data Entry'!AH30*1000*V27,IF('Data Entry'!AI30="kg",'Data Entry'!AH30*1*V27,IF('Data Entry'!AI30="L",'Data Entry'!AH30*1*V27,IFERROR(,"")))))))</f>
        <v>0</v>
      </c>
      <c r="L27" s="1" t="s">
        <v>4</v>
      </c>
      <c r="M27" s="59">
        <f>'Data Entry'!AJ30</f>
        <v>0</v>
      </c>
      <c r="N27" s="59" t="str">
        <f>'Data Entry'!AX30</f>
        <v/>
      </c>
      <c r="O27" s="1">
        <f>IF('Data Entry'!AL30="g",'Data Entry'!AK30*0.001*W27,IF('Data Entry'!AL30="UI",'Data Entry'!AK30*0.000001*W27,IF('Data Entry'!AL30="mg",'Data Entry'!AK30*0.000001*W27,IF('Data Entry'!AL30="t",'Data Entry'!AK30*1000*W27,IF('Data Entry'!AL30="kg",'Data Entry'!AK30*1*W27,IF('Data Entry'!AL30="L",'Data Entry'!AK30*1*W27,IFERROR(,"")))))))</f>
        <v>0</v>
      </c>
      <c r="P27" s="1" t="s">
        <v>4</v>
      </c>
      <c r="Q27" s="59">
        <f>'Data Entry'!AM30</f>
        <v>0</v>
      </c>
      <c r="R27" s="59" t="str">
        <f>'Data Entry'!BA30</f>
        <v/>
      </c>
      <c r="S27" s="1">
        <f>IF('Data Entry'!AO30="g",'Data Entry'!AN30*0.001*X27,IF('Data Entry'!AO30="UI",'Data Entry'!AN30*0.000001*X27,IF('Data Entry'!AO30="mg",'Data Entry'!AN30*0.000001*X27,IF('Data Entry'!AO30="t",'Data Entry'!AN30*1000*X27,IF('Data Entry'!AO30="kg",'Data Entry'!AN30*1*X27,IF('Data Entry'!AO30="L",'Data Entry'!AN30*1*X27,IFERROR(,"")))))))</f>
        <v>0</v>
      </c>
      <c r="T27" s="1" t="s">
        <v>4</v>
      </c>
      <c r="U27" s="59" t="str">
        <f>IF('Data Entry'!AP30="No aplica","1",'Data Entry'!AP30)</f>
        <v/>
      </c>
      <c r="V27" s="59" t="str">
        <f>IF('Data Entry'!AS30="No aplica","1",'Data Entry'!AS30)</f>
        <v/>
      </c>
      <c r="W27" s="59" t="str">
        <f>IF('Data Entry'!AV30="No aplica","1",'Data Entry'!AV30)</f>
        <v/>
      </c>
      <c r="X27" s="59" t="str">
        <f>IF('Data Entry'!AY30="No aplica","1",'Data Entry'!AY30)</f>
        <v/>
      </c>
      <c r="Y27" s="151" t="str">
        <f t="shared" si="0"/>
        <v/>
      </c>
      <c r="Z27" s="152" t="str">
        <f>IF('Data Entry'!H30="Yes","1",IF(AND('Data Entry'!H30="",'Data Entry'!I30="",'Data Entry'!J30="",'Data Entry'!K30="",'Data Entry'!L30="",'Data Entry'!M30="",'Data Entry'!N30="",'Data Entry'!O30="",'Data Entry'!P30="",'Data Entry'!Q30=""),"","1"))</f>
        <v/>
      </c>
      <c r="AA27" s="152" t="str">
        <f>IF('Data Entry'!R30="Yes","1",IF(AND('Data Entry'!R30="",'Data Entry'!S30="",'Data Entry'!T30="",'Data Entry'!U30=""),"","1"))</f>
        <v/>
      </c>
      <c r="AB27" s="157" t="str">
        <f>IF('Data Entry'!V30="Yes","1",IF(AND('Data Entry'!V30="",'Data Entry'!W30=""),"","1"))</f>
        <v/>
      </c>
    </row>
    <row r="28" spans="1:28" ht="17">
      <c r="A28" s="59">
        <f>'Data Entry'!AB31</f>
        <v>0</v>
      </c>
      <c r="B28" s="59" t="str">
        <f>'Data Entry'!AR31</f>
        <v/>
      </c>
      <c r="C28" s="1">
        <f>IF('Data Entry'!AD31="g",'Data Entry'!AC31*0.001*U28,IF('Data Entry'!AD31="UI",'Data Entry'!AC31*0.000001*U28,IF('Data Entry'!AD31="mg",'Data Entry'!AC31*0.000001*U28,IF('Data Entry'!AD31="t",'Data Entry'!AC31*1000*U28,IF('Data Entry'!AD31="kg",'Data Entry'!AC31*1*U28,IF('Data Entry'!AD31="L",'Data Entry'!AC31*1*U28,IFERROR(,"")))))))</f>
        <v>0</v>
      </c>
      <c r="D28" s="1" t="s">
        <v>4</v>
      </c>
      <c r="E28" s="1">
        <f>IF('Data Entry'!AF31="g",'Data Entry'!AE31*0.001,IF('Data Entry'!AF31="mg",'Data Entry'!AE31*0.000001,IF('Data Entry'!AF31="t",'Data Entry'!AE31*1000,IF('Data Entry'!AF31="ml",'Data Entry'!AE31*0.001,IF('Data Entry'!AF31="kg",'Data Entry'!AE31*1,IF('Data Entry'!AF31="Pieza",'Data Entry'!AE31*1,IF('Data Entry'!AF31="L",'Data Entry'!AE31*1,IFERROR(,""))))))))</f>
        <v>0</v>
      </c>
      <c r="F28" s="1" t="s">
        <v>4</v>
      </c>
      <c r="G28" s="1">
        <f>IF('Data Entry'!AA31="g",'Data Entry'!Z31*0.001,IF('Data Entry'!AA31="mg",'Data Entry'!Z31*0.000001,IF('Data Entry'!AA31="t",'Data Entry'!Z31*1000,IF('Data Entry'!AA31="ml",'Data Entry'!Z31*0.001,IF('Data Entry'!AA31="kg",'Data Entry'!Z31*1,IF('Data Entry'!AA31="Piezas",'Data Entry'!Z31*1,IF('Data Entry'!AA31="L",'Data Entry'!Z31*1,IFERROR(,""))))))))</f>
        <v>0</v>
      </c>
      <c r="H28" s="1" t="s">
        <v>4</v>
      </c>
      <c r="I28" s="1">
        <f>IF('Data Entry'!AC31="g",'Data Entry'!AB31*0.001,IF('Data Entry'!AC31="mg",'Data Entry'!AB31*0.000001,IF('Data Entry'!AC31="t",'Data Entry'!AB31*1000,IF('Data Entry'!AC31="ml",'Data Entry'!AB31*0.001,IF('Data Entry'!AC31="kg",'Data Entry'!AB31*1,IF('Data Entry'!AC31="L",'Data Entry'!AB31*1,IFERROR(,"")))))))</f>
        <v>0</v>
      </c>
      <c r="J28" s="59" t="str">
        <f>'Data Entry'!AU31</f>
        <v/>
      </c>
      <c r="K28" s="1">
        <f>IF('Data Entry'!AI31="g",'Data Entry'!AH31*0.001*V28,IF('Data Entry'!AI31="UI",'Data Entry'!AH31*0.000001*V28,IF('Data Entry'!AI31="mg",'Data Entry'!AH31*0.000001*V28,IF('Data Entry'!AI31="t",'Data Entry'!AH31*1000*V28,IF('Data Entry'!AI31="kg",'Data Entry'!AH31*1*V28,IF('Data Entry'!AI31="L",'Data Entry'!AH31*1*V28,IFERROR(,"")))))))</f>
        <v>0</v>
      </c>
      <c r="L28" s="1" t="s">
        <v>4</v>
      </c>
      <c r="M28" s="59">
        <f>'Data Entry'!AJ31</f>
        <v>0</v>
      </c>
      <c r="N28" s="59" t="str">
        <f>'Data Entry'!AX31</f>
        <v/>
      </c>
      <c r="O28" s="1">
        <f>IF('Data Entry'!AL31="g",'Data Entry'!AK31*0.001*W28,IF('Data Entry'!AL31="UI",'Data Entry'!AK31*0.000001*W28,IF('Data Entry'!AL31="mg",'Data Entry'!AK31*0.000001*W28,IF('Data Entry'!AL31="t",'Data Entry'!AK31*1000*W28,IF('Data Entry'!AL31="kg",'Data Entry'!AK31*1*W28,IF('Data Entry'!AL31="L",'Data Entry'!AK31*1*W28,IFERROR(,"")))))))</f>
        <v>0</v>
      </c>
      <c r="P28" s="1" t="s">
        <v>4</v>
      </c>
      <c r="Q28" s="59">
        <f>'Data Entry'!AM31</f>
        <v>0</v>
      </c>
      <c r="R28" s="59" t="str">
        <f>'Data Entry'!BA31</f>
        <v/>
      </c>
      <c r="S28" s="1">
        <f>IF('Data Entry'!AO31="g",'Data Entry'!AN31*0.001*X28,IF('Data Entry'!AO31="UI",'Data Entry'!AN31*0.000001*X28,IF('Data Entry'!AO31="mg",'Data Entry'!AN31*0.000001*X28,IF('Data Entry'!AO31="t",'Data Entry'!AN31*1000*X28,IF('Data Entry'!AO31="kg",'Data Entry'!AN31*1*X28,IF('Data Entry'!AO31="L",'Data Entry'!AN31*1*X28,IFERROR(,"")))))))</f>
        <v>0</v>
      </c>
      <c r="T28" s="1" t="s">
        <v>4</v>
      </c>
      <c r="U28" s="59" t="str">
        <f>IF('Data Entry'!AP31="No aplica","1",'Data Entry'!AP31)</f>
        <v/>
      </c>
      <c r="V28" s="59" t="str">
        <f>IF('Data Entry'!AS31="No aplica","1",'Data Entry'!AS31)</f>
        <v/>
      </c>
      <c r="W28" s="59" t="str">
        <f>IF('Data Entry'!AV31="No aplica","1",'Data Entry'!AV31)</f>
        <v/>
      </c>
      <c r="X28" s="59" t="str">
        <f>IF('Data Entry'!AY31="No aplica","1",'Data Entry'!AY31)</f>
        <v/>
      </c>
      <c r="Y28" s="151" t="str">
        <f t="shared" si="0"/>
        <v/>
      </c>
      <c r="Z28" s="152" t="str">
        <f>IF('Data Entry'!H31="Yes","1",IF(AND('Data Entry'!H31="",'Data Entry'!I31="",'Data Entry'!J31="",'Data Entry'!K31="",'Data Entry'!L31="",'Data Entry'!M31="",'Data Entry'!N31="",'Data Entry'!O31="",'Data Entry'!P31="",'Data Entry'!Q31=""),"","1"))</f>
        <v/>
      </c>
      <c r="AA28" s="152" t="str">
        <f>IF('Data Entry'!R31="Yes","1",IF(AND('Data Entry'!R31="",'Data Entry'!S31="",'Data Entry'!T31="",'Data Entry'!U31=""),"","1"))</f>
        <v/>
      </c>
      <c r="AB28" s="157" t="str">
        <f>IF('Data Entry'!V31="Yes","1",IF(AND('Data Entry'!V31="",'Data Entry'!W31=""),"","1"))</f>
        <v/>
      </c>
    </row>
    <row r="29" spans="1:28" ht="17">
      <c r="A29" s="59">
        <f>'Data Entry'!AB32</f>
        <v>0</v>
      </c>
      <c r="B29" s="59" t="str">
        <f>'Data Entry'!AR32</f>
        <v/>
      </c>
      <c r="C29" s="1">
        <f>IF('Data Entry'!AD32="g",'Data Entry'!AC32*0.001*U29,IF('Data Entry'!AD32="UI",'Data Entry'!AC32*0.000001*U29,IF('Data Entry'!AD32="mg",'Data Entry'!AC32*0.000001*U29,IF('Data Entry'!AD32="t",'Data Entry'!AC32*1000*U29,IF('Data Entry'!AD32="kg",'Data Entry'!AC32*1*U29,IF('Data Entry'!AD32="L",'Data Entry'!AC32*1*U29,IFERROR(,"")))))))</f>
        <v>0</v>
      </c>
      <c r="D29" s="1" t="s">
        <v>4</v>
      </c>
      <c r="E29" s="1">
        <f>IF('Data Entry'!AF32="g",'Data Entry'!AE32*0.001,IF('Data Entry'!AF32="mg",'Data Entry'!AE32*0.000001,IF('Data Entry'!AF32="t",'Data Entry'!AE32*1000,IF('Data Entry'!AF32="ml",'Data Entry'!AE32*0.001,IF('Data Entry'!AF32="kg",'Data Entry'!AE32*1,IF('Data Entry'!AF32="Pieza",'Data Entry'!AE32*1,IF('Data Entry'!AF32="L",'Data Entry'!AE32*1,IFERROR(,""))))))))</f>
        <v>0</v>
      </c>
      <c r="F29" s="1" t="s">
        <v>4</v>
      </c>
      <c r="G29" s="1">
        <f>IF('Data Entry'!AA32="g",'Data Entry'!Z32*0.001,IF('Data Entry'!AA32="mg",'Data Entry'!Z32*0.000001,IF('Data Entry'!AA32="t",'Data Entry'!Z32*1000,IF('Data Entry'!AA32="ml",'Data Entry'!Z32*0.001,IF('Data Entry'!AA32="kg",'Data Entry'!Z32*1,IF('Data Entry'!AA32="Piezas",'Data Entry'!Z32*1,IF('Data Entry'!AA32="L",'Data Entry'!Z32*1,IFERROR(,""))))))))</f>
        <v>0</v>
      </c>
      <c r="H29" s="1" t="s">
        <v>4</v>
      </c>
      <c r="I29" s="1">
        <f>IF('Data Entry'!AC32="g",'Data Entry'!AB32*0.001,IF('Data Entry'!AC32="mg",'Data Entry'!AB32*0.000001,IF('Data Entry'!AC32="t",'Data Entry'!AB32*1000,IF('Data Entry'!AC32="ml",'Data Entry'!AB32*0.001,IF('Data Entry'!AC32="kg",'Data Entry'!AB32*1,IF('Data Entry'!AC32="L",'Data Entry'!AB32*1,IFERROR(,"")))))))</f>
        <v>0</v>
      </c>
      <c r="J29" s="59" t="str">
        <f>'Data Entry'!AU32</f>
        <v/>
      </c>
      <c r="K29" s="1">
        <f>IF('Data Entry'!AI32="g",'Data Entry'!AH32*0.001*V29,IF('Data Entry'!AI32="UI",'Data Entry'!AH32*0.000001*V29,IF('Data Entry'!AI32="mg",'Data Entry'!AH32*0.000001*V29,IF('Data Entry'!AI32="t",'Data Entry'!AH32*1000*V29,IF('Data Entry'!AI32="kg",'Data Entry'!AH32*1*V29,IF('Data Entry'!AI32="L",'Data Entry'!AH32*1*V29,IFERROR(,"")))))))</f>
        <v>0</v>
      </c>
      <c r="L29" s="1" t="s">
        <v>4</v>
      </c>
      <c r="M29" s="59">
        <f>'Data Entry'!AJ32</f>
        <v>0</v>
      </c>
      <c r="N29" s="59" t="str">
        <f>'Data Entry'!AX32</f>
        <v/>
      </c>
      <c r="O29" s="1">
        <f>IF('Data Entry'!AL32="g",'Data Entry'!AK32*0.001*W29,IF('Data Entry'!AL32="UI",'Data Entry'!AK32*0.000001*W29,IF('Data Entry'!AL32="mg",'Data Entry'!AK32*0.000001*W29,IF('Data Entry'!AL32="t",'Data Entry'!AK32*1000*W29,IF('Data Entry'!AL32="kg",'Data Entry'!AK32*1*W29,IF('Data Entry'!AL32="L",'Data Entry'!AK32*1*W29,IFERROR(,"")))))))</f>
        <v>0</v>
      </c>
      <c r="P29" s="1" t="s">
        <v>4</v>
      </c>
      <c r="Q29" s="59">
        <f>'Data Entry'!AM32</f>
        <v>0</v>
      </c>
      <c r="R29" s="59" t="str">
        <f>'Data Entry'!BA32</f>
        <v/>
      </c>
      <c r="S29" s="1">
        <f>IF('Data Entry'!AO32="g",'Data Entry'!AN32*0.001*X29,IF('Data Entry'!AO32="UI",'Data Entry'!AN32*0.000001*X29,IF('Data Entry'!AO32="mg",'Data Entry'!AN32*0.000001*X29,IF('Data Entry'!AO32="t",'Data Entry'!AN32*1000*X29,IF('Data Entry'!AO32="kg",'Data Entry'!AN32*1*X29,IF('Data Entry'!AO32="L",'Data Entry'!AN32*1*X29,IFERROR(,"")))))))</f>
        <v>0</v>
      </c>
      <c r="T29" s="1" t="s">
        <v>4</v>
      </c>
      <c r="U29" s="59" t="str">
        <f>IF('Data Entry'!AP32="No aplica","1",'Data Entry'!AP32)</f>
        <v/>
      </c>
      <c r="V29" s="59" t="str">
        <f>IF('Data Entry'!AS32="No aplica","1",'Data Entry'!AS32)</f>
        <v/>
      </c>
      <c r="W29" s="59" t="str">
        <f>IF('Data Entry'!AV32="No aplica","1",'Data Entry'!AV32)</f>
        <v/>
      </c>
      <c r="X29" s="59" t="str">
        <f>IF('Data Entry'!AY32="No aplica","1",'Data Entry'!AY32)</f>
        <v/>
      </c>
      <c r="Y29" s="151" t="str">
        <f t="shared" si="0"/>
        <v/>
      </c>
      <c r="Z29" s="152" t="str">
        <f>IF('Data Entry'!H32="Yes","1",IF(AND('Data Entry'!H32="",'Data Entry'!I32="",'Data Entry'!J32="",'Data Entry'!K32="",'Data Entry'!L32="",'Data Entry'!M32="",'Data Entry'!N32="",'Data Entry'!O32="",'Data Entry'!P32="",'Data Entry'!Q32=""),"","1"))</f>
        <v/>
      </c>
      <c r="AA29" s="152" t="str">
        <f>IF('Data Entry'!R32="Yes","1",IF(AND('Data Entry'!R32="",'Data Entry'!S32="",'Data Entry'!T32="",'Data Entry'!U32=""),"","1"))</f>
        <v/>
      </c>
      <c r="AB29" s="157" t="str">
        <f>IF('Data Entry'!V32="Yes","1",IF(AND('Data Entry'!V32="",'Data Entry'!W32=""),"","1"))</f>
        <v/>
      </c>
    </row>
    <row r="30" spans="1:28" ht="17">
      <c r="A30" s="59">
        <f>'Data Entry'!AB33</f>
        <v>0</v>
      </c>
      <c r="B30" s="59" t="str">
        <f>'Data Entry'!AR33</f>
        <v/>
      </c>
      <c r="C30" s="1">
        <f>IF('Data Entry'!AD33="g",'Data Entry'!AC33*0.001*U30,IF('Data Entry'!AD33="UI",'Data Entry'!AC33*0.000001*U30,IF('Data Entry'!AD33="mg",'Data Entry'!AC33*0.000001*U30,IF('Data Entry'!AD33="t",'Data Entry'!AC33*1000*U30,IF('Data Entry'!AD33="kg",'Data Entry'!AC33*1*U30,IF('Data Entry'!AD33="L",'Data Entry'!AC33*1*U30,IFERROR(,"")))))))</f>
        <v>0</v>
      </c>
      <c r="D30" s="1" t="s">
        <v>4</v>
      </c>
      <c r="E30" s="1">
        <f>IF('Data Entry'!AF33="g",'Data Entry'!AE33*0.001,IF('Data Entry'!AF33="mg",'Data Entry'!AE33*0.000001,IF('Data Entry'!AF33="t",'Data Entry'!AE33*1000,IF('Data Entry'!AF33="ml",'Data Entry'!AE33*0.001,IF('Data Entry'!AF33="kg",'Data Entry'!AE33*1,IF('Data Entry'!AF33="Pieza",'Data Entry'!AE33*1,IF('Data Entry'!AF33="L",'Data Entry'!AE33*1,IFERROR(,""))))))))</f>
        <v>0</v>
      </c>
      <c r="F30" s="1" t="s">
        <v>4</v>
      </c>
      <c r="G30" s="1">
        <f>IF('Data Entry'!AA33="g",'Data Entry'!Z33*0.001,IF('Data Entry'!AA33="mg",'Data Entry'!Z33*0.000001,IF('Data Entry'!AA33="t",'Data Entry'!Z33*1000,IF('Data Entry'!AA33="ml",'Data Entry'!Z33*0.001,IF('Data Entry'!AA33="kg",'Data Entry'!Z33*1,IF('Data Entry'!AA33="Piezas",'Data Entry'!Z33*1,IF('Data Entry'!AA33="L",'Data Entry'!Z33*1,IFERROR(,""))))))))</f>
        <v>0</v>
      </c>
      <c r="H30" s="1" t="s">
        <v>4</v>
      </c>
      <c r="I30" s="1">
        <f>IF('Data Entry'!AC33="g",'Data Entry'!AB33*0.001,IF('Data Entry'!AC33="mg",'Data Entry'!AB33*0.000001,IF('Data Entry'!AC33="t",'Data Entry'!AB33*1000,IF('Data Entry'!AC33="ml",'Data Entry'!AB33*0.001,IF('Data Entry'!AC33="kg",'Data Entry'!AB33*1,IF('Data Entry'!AC33="L",'Data Entry'!AB33*1,IFERROR(,"")))))))</f>
        <v>0</v>
      </c>
      <c r="J30" s="59" t="str">
        <f>'Data Entry'!AU33</f>
        <v/>
      </c>
      <c r="K30" s="1">
        <f>IF('Data Entry'!AI33="g",'Data Entry'!AH33*0.001*V30,IF('Data Entry'!AI33="UI",'Data Entry'!AH33*0.000001*V30,IF('Data Entry'!AI33="mg",'Data Entry'!AH33*0.000001*V30,IF('Data Entry'!AI33="t",'Data Entry'!AH33*1000*V30,IF('Data Entry'!AI33="kg",'Data Entry'!AH33*1*V30,IF('Data Entry'!AI33="L",'Data Entry'!AH33*1*V30,IFERROR(,"")))))))</f>
        <v>0</v>
      </c>
      <c r="L30" s="1" t="s">
        <v>4</v>
      </c>
      <c r="M30" s="59">
        <f>'Data Entry'!AJ33</f>
        <v>0</v>
      </c>
      <c r="N30" s="59" t="str">
        <f>'Data Entry'!AX33</f>
        <v/>
      </c>
      <c r="O30" s="1">
        <f>IF('Data Entry'!AL33="g",'Data Entry'!AK33*0.001*W30,IF('Data Entry'!AL33="UI",'Data Entry'!AK33*0.000001*W30,IF('Data Entry'!AL33="mg",'Data Entry'!AK33*0.000001*W30,IF('Data Entry'!AL33="t",'Data Entry'!AK33*1000*W30,IF('Data Entry'!AL33="kg",'Data Entry'!AK33*1*W30,IF('Data Entry'!AL33="L",'Data Entry'!AK33*1*W30,IFERROR(,"")))))))</f>
        <v>0</v>
      </c>
      <c r="P30" s="1" t="s">
        <v>4</v>
      </c>
      <c r="Q30" s="59">
        <f>'Data Entry'!AM33</f>
        <v>0</v>
      </c>
      <c r="R30" s="59" t="str">
        <f>'Data Entry'!BA33</f>
        <v/>
      </c>
      <c r="S30" s="1">
        <f>IF('Data Entry'!AO33="g",'Data Entry'!AN33*0.001*X30,IF('Data Entry'!AO33="UI",'Data Entry'!AN33*0.000001*X30,IF('Data Entry'!AO33="mg",'Data Entry'!AN33*0.000001*X30,IF('Data Entry'!AO33="t",'Data Entry'!AN33*1000*X30,IF('Data Entry'!AO33="kg",'Data Entry'!AN33*1*X30,IF('Data Entry'!AO33="L",'Data Entry'!AN33*1*X30,IFERROR(,"")))))))</f>
        <v>0</v>
      </c>
      <c r="T30" s="1" t="s">
        <v>4</v>
      </c>
      <c r="U30" s="59" t="str">
        <f>IF('Data Entry'!AP33="No aplica","1",'Data Entry'!AP33)</f>
        <v/>
      </c>
      <c r="V30" s="59" t="str">
        <f>IF('Data Entry'!AS33="No aplica","1",'Data Entry'!AS33)</f>
        <v/>
      </c>
      <c r="W30" s="59" t="str">
        <f>IF('Data Entry'!AV33="No aplica","1",'Data Entry'!AV33)</f>
        <v/>
      </c>
      <c r="X30" s="59" t="str">
        <f>IF('Data Entry'!AY33="No aplica","1",'Data Entry'!AY33)</f>
        <v/>
      </c>
      <c r="Y30" s="151" t="str">
        <f t="shared" si="0"/>
        <v/>
      </c>
      <c r="Z30" s="152" t="str">
        <f>IF('Data Entry'!H33="Yes","1",IF(AND('Data Entry'!H33="",'Data Entry'!I33="",'Data Entry'!J33="",'Data Entry'!K33="",'Data Entry'!L33="",'Data Entry'!M33="",'Data Entry'!N33="",'Data Entry'!O33="",'Data Entry'!P33="",'Data Entry'!Q33=""),"","1"))</f>
        <v/>
      </c>
      <c r="AA30" s="152" t="str">
        <f>IF('Data Entry'!R33="Yes","1",IF(AND('Data Entry'!R33="",'Data Entry'!S33="",'Data Entry'!T33="",'Data Entry'!U33=""),"","1"))</f>
        <v/>
      </c>
      <c r="AB30" s="157" t="str">
        <f>IF('Data Entry'!V33="Yes","1",IF(AND('Data Entry'!V33="",'Data Entry'!W33=""),"","1"))</f>
        <v/>
      </c>
    </row>
    <row r="31" spans="1:28" ht="17">
      <c r="A31" s="59">
        <f>'Data Entry'!AB34</f>
        <v>0</v>
      </c>
      <c r="B31" s="59" t="str">
        <f>'Data Entry'!AR34</f>
        <v/>
      </c>
      <c r="C31" s="1">
        <f>IF('Data Entry'!AD34="g",'Data Entry'!AC34*0.001*U31,IF('Data Entry'!AD34="UI",'Data Entry'!AC34*0.000001*U31,IF('Data Entry'!AD34="mg",'Data Entry'!AC34*0.000001*U31,IF('Data Entry'!AD34="t",'Data Entry'!AC34*1000*U31,IF('Data Entry'!AD34="kg",'Data Entry'!AC34*1*U31,IF('Data Entry'!AD34="L",'Data Entry'!AC34*1*U31,IFERROR(,"")))))))</f>
        <v>0</v>
      </c>
      <c r="D31" s="1" t="s">
        <v>4</v>
      </c>
      <c r="E31" s="1">
        <f>IF('Data Entry'!AF34="g",'Data Entry'!AE34*0.001,IF('Data Entry'!AF34="mg",'Data Entry'!AE34*0.000001,IF('Data Entry'!AF34="t",'Data Entry'!AE34*1000,IF('Data Entry'!AF34="ml",'Data Entry'!AE34*0.001,IF('Data Entry'!AF34="kg",'Data Entry'!AE34*1,IF('Data Entry'!AF34="Pieza",'Data Entry'!AE34*1,IF('Data Entry'!AF34="L",'Data Entry'!AE34*1,IFERROR(,""))))))))</f>
        <v>0</v>
      </c>
      <c r="F31" s="1" t="s">
        <v>4</v>
      </c>
      <c r="G31" s="1">
        <f>IF('Data Entry'!AA34="g",'Data Entry'!Z34*0.001,IF('Data Entry'!AA34="mg",'Data Entry'!Z34*0.000001,IF('Data Entry'!AA34="t",'Data Entry'!Z34*1000,IF('Data Entry'!AA34="ml",'Data Entry'!Z34*0.001,IF('Data Entry'!AA34="kg",'Data Entry'!Z34*1,IF('Data Entry'!AA34="Piezas",'Data Entry'!Z34*1,IF('Data Entry'!AA34="L",'Data Entry'!Z34*1,IFERROR(,""))))))))</f>
        <v>0</v>
      </c>
      <c r="H31" s="1" t="s">
        <v>4</v>
      </c>
      <c r="I31" s="1">
        <f>IF('Data Entry'!AC34="g",'Data Entry'!AB34*0.001,IF('Data Entry'!AC34="mg",'Data Entry'!AB34*0.000001,IF('Data Entry'!AC34="t",'Data Entry'!AB34*1000,IF('Data Entry'!AC34="ml",'Data Entry'!AB34*0.001,IF('Data Entry'!AC34="kg",'Data Entry'!AB34*1,IF('Data Entry'!AC34="L",'Data Entry'!AB34*1,IFERROR(,"")))))))</f>
        <v>0</v>
      </c>
      <c r="J31" s="59" t="str">
        <f>'Data Entry'!AU34</f>
        <v/>
      </c>
      <c r="K31" s="1">
        <f>IF('Data Entry'!AI34="g",'Data Entry'!AH34*0.001*V31,IF('Data Entry'!AI34="UI",'Data Entry'!AH34*0.000001*V31,IF('Data Entry'!AI34="mg",'Data Entry'!AH34*0.000001*V31,IF('Data Entry'!AI34="t",'Data Entry'!AH34*1000*V31,IF('Data Entry'!AI34="kg",'Data Entry'!AH34*1*V31,IF('Data Entry'!AI34="L",'Data Entry'!AH34*1*V31,IFERROR(,"")))))))</f>
        <v>0</v>
      </c>
      <c r="L31" s="1" t="s">
        <v>4</v>
      </c>
      <c r="M31" s="59">
        <f>'Data Entry'!AJ34</f>
        <v>0</v>
      </c>
      <c r="N31" s="59" t="str">
        <f>'Data Entry'!AX34</f>
        <v/>
      </c>
      <c r="O31" s="1">
        <f>IF('Data Entry'!AL34="g",'Data Entry'!AK34*0.001*W31,IF('Data Entry'!AL34="UI",'Data Entry'!AK34*0.000001*W31,IF('Data Entry'!AL34="mg",'Data Entry'!AK34*0.000001*W31,IF('Data Entry'!AL34="t",'Data Entry'!AK34*1000*W31,IF('Data Entry'!AL34="kg",'Data Entry'!AK34*1*W31,IF('Data Entry'!AL34="L",'Data Entry'!AK34*1*W31,IFERROR(,"")))))))</f>
        <v>0</v>
      </c>
      <c r="P31" s="1" t="s">
        <v>4</v>
      </c>
      <c r="Q31" s="59">
        <f>'Data Entry'!AM34</f>
        <v>0</v>
      </c>
      <c r="R31" s="59" t="str">
        <f>'Data Entry'!BA34</f>
        <v/>
      </c>
      <c r="S31" s="1">
        <f>IF('Data Entry'!AO34="g",'Data Entry'!AN34*0.001*X31,IF('Data Entry'!AO34="UI",'Data Entry'!AN34*0.000001*X31,IF('Data Entry'!AO34="mg",'Data Entry'!AN34*0.000001*X31,IF('Data Entry'!AO34="t",'Data Entry'!AN34*1000*X31,IF('Data Entry'!AO34="kg",'Data Entry'!AN34*1*X31,IF('Data Entry'!AO34="L",'Data Entry'!AN34*1*X31,IFERROR(,"")))))))</f>
        <v>0</v>
      </c>
      <c r="T31" s="1" t="s">
        <v>4</v>
      </c>
      <c r="U31" s="59" t="str">
        <f>IF('Data Entry'!AP34="No aplica","1",'Data Entry'!AP34)</f>
        <v/>
      </c>
      <c r="V31" s="59" t="str">
        <f>IF('Data Entry'!AS34="No aplica","1",'Data Entry'!AS34)</f>
        <v/>
      </c>
      <c r="W31" s="59" t="str">
        <f>IF('Data Entry'!AV34="No aplica","1",'Data Entry'!AV34)</f>
        <v/>
      </c>
      <c r="X31" s="59" t="str">
        <f>IF('Data Entry'!AY34="No aplica","1",'Data Entry'!AY34)</f>
        <v/>
      </c>
      <c r="Y31" s="151" t="str">
        <f t="shared" si="0"/>
        <v/>
      </c>
      <c r="Z31" s="152" t="str">
        <f>IF('Data Entry'!H34="Yes","1",IF(AND('Data Entry'!H34="",'Data Entry'!I34="",'Data Entry'!J34="",'Data Entry'!K34="",'Data Entry'!L34="",'Data Entry'!M34="",'Data Entry'!N34="",'Data Entry'!O34="",'Data Entry'!P34="",'Data Entry'!Q34=""),"","1"))</f>
        <v/>
      </c>
      <c r="AA31" s="152" t="str">
        <f>IF('Data Entry'!R34="Yes","1",IF(AND('Data Entry'!R34="",'Data Entry'!S34="",'Data Entry'!T34="",'Data Entry'!U34=""),"","1"))</f>
        <v/>
      </c>
      <c r="AB31" s="157" t="str">
        <f>IF('Data Entry'!V34="Yes","1",IF(AND('Data Entry'!V34="",'Data Entry'!W34=""),"","1"))</f>
        <v/>
      </c>
    </row>
    <row r="32" spans="1:28" ht="17">
      <c r="A32" s="59">
        <f>'Data Entry'!AB35</f>
        <v>0</v>
      </c>
      <c r="B32" s="59" t="str">
        <f>'Data Entry'!AR35</f>
        <v/>
      </c>
      <c r="C32" s="1">
        <f>IF('Data Entry'!AD35="g",'Data Entry'!AC35*0.001*U32,IF('Data Entry'!AD35="UI",'Data Entry'!AC35*0.000001*U32,IF('Data Entry'!AD35="mg",'Data Entry'!AC35*0.000001*U32,IF('Data Entry'!AD35="t",'Data Entry'!AC35*1000*U32,IF('Data Entry'!AD35="kg",'Data Entry'!AC35*1*U32,IF('Data Entry'!AD35="L",'Data Entry'!AC35*1*U32,IFERROR(,"")))))))</f>
        <v>0</v>
      </c>
      <c r="D32" s="1" t="s">
        <v>4</v>
      </c>
      <c r="E32" s="1">
        <f>IF('Data Entry'!AF35="g",'Data Entry'!AE35*0.001,IF('Data Entry'!AF35="mg",'Data Entry'!AE35*0.000001,IF('Data Entry'!AF35="t",'Data Entry'!AE35*1000,IF('Data Entry'!AF35="ml",'Data Entry'!AE35*0.001,IF('Data Entry'!AF35="kg",'Data Entry'!AE35*1,IF('Data Entry'!AF35="Pieza",'Data Entry'!AE35*1,IF('Data Entry'!AF35="L",'Data Entry'!AE35*1,IFERROR(,""))))))))</f>
        <v>0</v>
      </c>
      <c r="F32" s="1" t="s">
        <v>4</v>
      </c>
      <c r="G32" s="1">
        <f>IF('Data Entry'!AA35="g",'Data Entry'!Z35*0.001,IF('Data Entry'!AA35="mg",'Data Entry'!Z35*0.000001,IF('Data Entry'!AA35="t",'Data Entry'!Z35*1000,IF('Data Entry'!AA35="ml",'Data Entry'!Z35*0.001,IF('Data Entry'!AA35="kg",'Data Entry'!Z35*1,IF('Data Entry'!AA35="Piezas",'Data Entry'!Z35*1,IF('Data Entry'!AA35="L",'Data Entry'!Z35*1,IFERROR(,""))))))))</f>
        <v>0</v>
      </c>
      <c r="H32" s="1" t="s">
        <v>4</v>
      </c>
      <c r="I32" s="1">
        <f>IF('Data Entry'!AC35="g",'Data Entry'!AB35*0.001,IF('Data Entry'!AC35="mg",'Data Entry'!AB35*0.000001,IF('Data Entry'!AC35="t",'Data Entry'!AB35*1000,IF('Data Entry'!AC35="ml",'Data Entry'!AB35*0.001,IF('Data Entry'!AC35="kg",'Data Entry'!AB35*1,IF('Data Entry'!AC35="L",'Data Entry'!AB35*1,IFERROR(,"")))))))</f>
        <v>0</v>
      </c>
      <c r="J32" s="59" t="str">
        <f>'Data Entry'!AU35</f>
        <v/>
      </c>
      <c r="K32" s="1">
        <f>IF('Data Entry'!AI35="g",'Data Entry'!AH35*0.001*V32,IF('Data Entry'!AI35="UI",'Data Entry'!AH35*0.000001*V32,IF('Data Entry'!AI35="mg",'Data Entry'!AH35*0.000001*V32,IF('Data Entry'!AI35="t",'Data Entry'!AH35*1000*V32,IF('Data Entry'!AI35="kg",'Data Entry'!AH35*1*V32,IF('Data Entry'!AI35="L",'Data Entry'!AH35*1*V32,IFERROR(,"")))))))</f>
        <v>0</v>
      </c>
      <c r="L32" s="1" t="s">
        <v>4</v>
      </c>
      <c r="M32" s="59">
        <f>'Data Entry'!AJ35</f>
        <v>0</v>
      </c>
      <c r="N32" s="59" t="str">
        <f>'Data Entry'!AX35</f>
        <v/>
      </c>
      <c r="O32" s="1">
        <f>IF('Data Entry'!AL35="g",'Data Entry'!AK35*0.001*W32,IF('Data Entry'!AL35="UI",'Data Entry'!AK35*0.000001*W32,IF('Data Entry'!AL35="mg",'Data Entry'!AK35*0.000001*W32,IF('Data Entry'!AL35="t",'Data Entry'!AK35*1000*W32,IF('Data Entry'!AL35="kg",'Data Entry'!AK35*1*W32,IF('Data Entry'!AL35="L",'Data Entry'!AK35*1*W32,IFERROR(,"")))))))</f>
        <v>0</v>
      </c>
      <c r="P32" s="1" t="s">
        <v>4</v>
      </c>
      <c r="Q32" s="59">
        <f>'Data Entry'!AM35</f>
        <v>0</v>
      </c>
      <c r="R32" s="59" t="str">
        <f>'Data Entry'!BA35</f>
        <v/>
      </c>
      <c r="S32" s="1">
        <f>IF('Data Entry'!AO35="g",'Data Entry'!AN35*0.001*X32,IF('Data Entry'!AO35="UI",'Data Entry'!AN35*0.000001*X32,IF('Data Entry'!AO35="mg",'Data Entry'!AN35*0.000001*X32,IF('Data Entry'!AO35="t",'Data Entry'!AN35*1000*X32,IF('Data Entry'!AO35="kg",'Data Entry'!AN35*1*X32,IF('Data Entry'!AO35="L",'Data Entry'!AN35*1*X32,IFERROR(,"")))))))</f>
        <v>0</v>
      </c>
      <c r="T32" s="1" t="s">
        <v>4</v>
      </c>
      <c r="U32" s="59" t="str">
        <f>IF('Data Entry'!AP35="No aplica","1",'Data Entry'!AP35)</f>
        <v/>
      </c>
      <c r="V32" s="59" t="str">
        <f>IF('Data Entry'!AS35="No aplica","1",'Data Entry'!AS35)</f>
        <v/>
      </c>
      <c r="W32" s="59" t="str">
        <f>IF('Data Entry'!AV35="No aplica","1",'Data Entry'!AV35)</f>
        <v/>
      </c>
      <c r="X32" s="59" t="str">
        <f>IF('Data Entry'!AY35="No aplica","1",'Data Entry'!AY35)</f>
        <v/>
      </c>
      <c r="Y32" s="151" t="str">
        <f t="shared" si="0"/>
        <v/>
      </c>
      <c r="Z32" s="152" t="str">
        <f>IF('Data Entry'!H35="Yes","1",IF(AND('Data Entry'!H35="",'Data Entry'!I35="",'Data Entry'!J35="",'Data Entry'!K35="",'Data Entry'!L35="",'Data Entry'!M35="",'Data Entry'!N35="",'Data Entry'!O35="",'Data Entry'!P35="",'Data Entry'!Q35=""),"","1"))</f>
        <v/>
      </c>
      <c r="AA32" s="152" t="str">
        <f>IF('Data Entry'!R35="Yes","1",IF(AND('Data Entry'!R35="",'Data Entry'!S35="",'Data Entry'!T35="",'Data Entry'!U35=""),"","1"))</f>
        <v/>
      </c>
      <c r="AB32" s="157" t="str">
        <f>IF('Data Entry'!V35="Yes","1",IF(AND('Data Entry'!V35="",'Data Entry'!W35=""),"","1"))</f>
        <v/>
      </c>
    </row>
    <row r="33" spans="1:28" ht="17">
      <c r="A33" s="59">
        <f>'Data Entry'!AB36</f>
        <v>0</v>
      </c>
      <c r="B33" s="59" t="str">
        <f>'Data Entry'!AR36</f>
        <v/>
      </c>
      <c r="C33" s="1">
        <f>IF('Data Entry'!AD36="g",'Data Entry'!AC36*0.001*U33,IF('Data Entry'!AD36="UI",'Data Entry'!AC36*0.000001*U33,IF('Data Entry'!AD36="mg",'Data Entry'!AC36*0.000001*U33,IF('Data Entry'!AD36="t",'Data Entry'!AC36*1000*U33,IF('Data Entry'!AD36="kg",'Data Entry'!AC36*1*U33,IF('Data Entry'!AD36="L",'Data Entry'!AC36*1*U33,IFERROR(,"")))))))</f>
        <v>0</v>
      </c>
      <c r="D33" s="1" t="s">
        <v>4</v>
      </c>
      <c r="E33" s="1">
        <f>IF('Data Entry'!AF36="g",'Data Entry'!AE36*0.001,IF('Data Entry'!AF36="mg",'Data Entry'!AE36*0.000001,IF('Data Entry'!AF36="t",'Data Entry'!AE36*1000,IF('Data Entry'!AF36="ml",'Data Entry'!AE36*0.001,IF('Data Entry'!AF36="kg",'Data Entry'!AE36*1,IF('Data Entry'!AF36="Pieza",'Data Entry'!AE36*1,IF('Data Entry'!AF36="L",'Data Entry'!AE36*1,IFERROR(,""))))))))</f>
        <v>0</v>
      </c>
      <c r="F33" s="1" t="s">
        <v>4</v>
      </c>
      <c r="G33" s="1">
        <f>IF('Data Entry'!AA36="g",'Data Entry'!Z36*0.001,IF('Data Entry'!AA36="mg",'Data Entry'!Z36*0.000001,IF('Data Entry'!AA36="t",'Data Entry'!Z36*1000,IF('Data Entry'!AA36="ml",'Data Entry'!Z36*0.001,IF('Data Entry'!AA36="kg",'Data Entry'!Z36*1,IF('Data Entry'!AA36="Piezas",'Data Entry'!Z36*1,IF('Data Entry'!AA36="L",'Data Entry'!Z36*1,IFERROR(,""))))))))</f>
        <v>0</v>
      </c>
      <c r="H33" s="1" t="s">
        <v>4</v>
      </c>
      <c r="I33" s="1">
        <f>IF('Data Entry'!AC36="g",'Data Entry'!AB36*0.001,IF('Data Entry'!AC36="mg",'Data Entry'!AB36*0.000001,IF('Data Entry'!AC36="t",'Data Entry'!AB36*1000,IF('Data Entry'!AC36="ml",'Data Entry'!AB36*0.001,IF('Data Entry'!AC36="kg",'Data Entry'!AB36*1,IF('Data Entry'!AC36="L",'Data Entry'!AB36*1,IFERROR(,"")))))))</f>
        <v>0</v>
      </c>
      <c r="J33" s="59" t="str">
        <f>'Data Entry'!AU36</f>
        <v/>
      </c>
      <c r="K33" s="1">
        <f>IF('Data Entry'!AI36="g",'Data Entry'!AH36*0.001*V33,IF('Data Entry'!AI36="UI",'Data Entry'!AH36*0.000001*V33,IF('Data Entry'!AI36="mg",'Data Entry'!AH36*0.000001*V33,IF('Data Entry'!AI36="t",'Data Entry'!AH36*1000*V33,IF('Data Entry'!AI36="kg",'Data Entry'!AH36*1*V33,IF('Data Entry'!AI36="L",'Data Entry'!AH36*1*V33,IFERROR(,"")))))))</f>
        <v>0</v>
      </c>
      <c r="L33" s="1" t="s">
        <v>4</v>
      </c>
      <c r="M33" s="59">
        <f>'Data Entry'!AJ36</f>
        <v>0</v>
      </c>
      <c r="N33" s="59" t="str">
        <f>'Data Entry'!AX36</f>
        <v/>
      </c>
      <c r="O33" s="1">
        <f>IF('Data Entry'!AL36="g",'Data Entry'!AK36*0.001*W33,IF('Data Entry'!AL36="UI",'Data Entry'!AK36*0.000001*W33,IF('Data Entry'!AL36="mg",'Data Entry'!AK36*0.000001*W33,IF('Data Entry'!AL36="t",'Data Entry'!AK36*1000*W33,IF('Data Entry'!AL36="kg",'Data Entry'!AK36*1*W33,IF('Data Entry'!AL36="L",'Data Entry'!AK36*1*W33,IFERROR(,"")))))))</f>
        <v>0</v>
      </c>
      <c r="P33" s="1" t="s">
        <v>4</v>
      </c>
      <c r="Q33" s="59">
        <f>'Data Entry'!AM36</f>
        <v>0</v>
      </c>
      <c r="R33" s="59" t="str">
        <f>'Data Entry'!BA36</f>
        <v/>
      </c>
      <c r="S33" s="1">
        <f>IF('Data Entry'!AO36="g",'Data Entry'!AN36*0.001*X33,IF('Data Entry'!AO36="UI",'Data Entry'!AN36*0.000001*X33,IF('Data Entry'!AO36="mg",'Data Entry'!AN36*0.000001*X33,IF('Data Entry'!AO36="t",'Data Entry'!AN36*1000*X33,IF('Data Entry'!AO36="kg",'Data Entry'!AN36*1*X33,IF('Data Entry'!AO36="L",'Data Entry'!AN36*1*X33,IFERROR(,"")))))))</f>
        <v>0</v>
      </c>
      <c r="T33" s="1" t="s">
        <v>4</v>
      </c>
      <c r="U33" s="59" t="str">
        <f>IF('Data Entry'!AP36="No aplica","1",'Data Entry'!AP36)</f>
        <v/>
      </c>
      <c r="V33" s="59" t="str">
        <f>IF('Data Entry'!AS36="No aplica","1",'Data Entry'!AS36)</f>
        <v/>
      </c>
      <c r="W33" s="59" t="str">
        <f>IF('Data Entry'!AV36="No aplica","1",'Data Entry'!AV36)</f>
        <v/>
      </c>
      <c r="X33" s="59" t="str">
        <f>IF('Data Entry'!AY36="No aplica","1",'Data Entry'!AY36)</f>
        <v/>
      </c>
      <c r="Y33" s="151" t="str">
        <f t="shared" si="0"/>
        <v/>
      </c>
      <c r="Z33" s="152" t="str">
        <f>IF('Data Entry'!H36="Yes","1",IF(AND('Data Entry'!H36="",'Data Entry'!I36="",'Data Entry'!J36="",'Data Entry'!K36="",'Data Entry'!L36="",'Data Entry'!M36="",'Data Entry'!N36="",'Data Entry'!O36="",'Data Entry'!P36="",'Data Entry'!Q36=""),"","1"))</f>
        <v/>
      </c>
      <c r="AA33" s="152" t="str">
        <f>IF('Data Entry'!R36="Yes","1",IF(AND('Data Entry'!R36="",'Data Entry'!S36="",'Data Entry'!T36="",'Data Entry'!U36=""),"","1"))</f>
        <v/>
      </c>
      <c r="AB33" s="157" t="str">
        <f>IF('Data Entry'!V36="Yes","1",IF(AND('Data Entry'!V36="",'Data Entry'!W36=""),"","1"))</f>
        <v/>
      </c>
    </row>
    <row r="34" spans="1:28" ht="17">
      <c r="A34" s="59">
        <f>'Data Entry'!AB37</f>
        <v>0</v>
      </c>
      <c r="B34" s="59" t="str">
        <f>'Data Entry'!AR37</f>
        <v/>
      </c>
      <c r="C34" s="1">
        <f>IF('Data Entry'!AD37="g",'Data Entry'!AC37*0.001*U34,IF('Data Entry'!AD37="UI",'Data Entry'!AC37*0.000001*U34,IF('Data Entry'!AD37="mg",'Data Entry'!AC37*0.000001*U34,IF('Data Entry'!AD37="t",'Data Entry'!AC37*1000*U34,IF('Data Entry'!AD37="kg",'Data Entry'!AC37*1*U34,IF('Data Entry'!AD37="L",'Data Entry'!AC37*1*U34,IFERROR(,"")))))))</f>
        <v>0</v>
      </c>
      <c r="D34" s="1" t="s">
        <v>4</v>
      </c>
      <c r="E34" s="1">
        <f>IF('Data Entry'!AF37="g",'Data Entry'!AE37*0.001,IF('Data Entry'!AF37="mg",'Data Entry'!AE37*0.000001,IF('Data Entry'!AF37="t",'Data Entry'!AE37*1000,IF('Data Entry'!AF37="ml",'Data Entry'!AE37*0.001,IF('Data Entry'!AF37="kg",'Data Entry'!AE37*1,IF('Data Entry'!AF37="Pieza",'Data Entry'!AE37*1,IF('Data Entry'!AF37="L",'Data Entry'!AE37*1,IFERROR(,""))))))))</f>
        <v>0</v>
      </c>
      <c r="F34" s="1" t="s">
        <v>4</v>
      </c>
      <c r="G34" s="1">
        <f>IF('Data Entry'!AA37="g",'Data Entry'!Z37*0.001,IF('Data Entry'!AA37="mg",'Data Entry'!Z37*0.000001,IF('Data Entry'!AA37="t",'Data Entry'!Z37*1000,IF('Data Entry'!AA37="ml",'Data Entry'!Z37*0.001,IF('Data Entry'!AA37="kg",'Data Entry'!Z37*1,IF('Data Entry'!AA37="Piezas",'Data Entry'!Z37*1,IF('Data Entry'!AA37="L",'Data Entry'!Z37*1,IFERROR(,""))))))))</f>
        <v>0</v>
      </c>
      <c r="H34" s="1" t="s">
        <v>4</v>
      </c>
      <c r="I34" s="1">
        <f>IF('Data Entry'!AC37="g",'Data Entry'!AB37*0.001,IF('Data Entry'!AC37="mg",'Data Entry'!AB37*0.000001,IF('Data Entry'!AC37="t",'Data Entry'!AB37*1000,IF('Data Entry'!AC37="ml",'Data Entry'!AB37*0.001,IF('Data Entry'!AC37="kg",'Data Entry'!AB37*1,IF('Data Entry'!AC37="L",'Data Entry'!AB37*1,IFERROR(,"")))))))</f>
        <v>0</v>
      </c>
      <c r="J34" s="59" t="str">
        <f>'Data Entry'!AU37</f>
        <v/>
      </c>
      <c r="K34" s="1">
        <f>IF('Data Entry'!AI37="g",'Data Entry'!AH37*0.001*V34,IF('Data Entry'!AI37="UI",'Data Entry'!AH37*0.000001*V34,IF('Data Entry'!AI37="mg",'Data Entry'!AH37*0.000001*V34,IF('Data Entry'!AI37="t",'Data Entry'!AH37*1000*V34,IF('Data Entry'!AI37="kg",'Data Entry'!AH37*1*V34,IF('Data Entry'!AI37="L",'Data Entry'!AH37*1*V34,IFERROR(,"")))))))</f>
        <v>0</v>
      </c>
      <c r="L34" s="1" t="s">
        <v>4</v>
      </c>
      <c r="M34" s="59">
        <f>'Data Entry'!AJ37</f>
        <v>0</v>
      </c>
      <c r="N34" s="59" t="str">
        <f>'Data Entry'!AX37</f>
        <v/>
      </c>
      <c r="O34" s="1">
        <f>IF('Data Entry'!AL37="g",'Data Entry'!AK37*0.001*W34,IF('Data Entry'!AL37="UI",'Data Entry'!AK37*0.000001*W34,IF('Data Entry'!AL37="mg",'Data Entry'!AK37*0.000001*W34,IF('Data Entry'!AL37="t",'Data Entry'!AK37*1000*W34,IF('Data Entry'!AL37="kg",'Data Entry'!AK37*1*W34,IF('Data Entry'!AL37="L",'Data Entry'!AK37*1*W34,IFERROR(,"")))))))</f>
        <v>0</v>
      </c>
      <c r="P34" s="1" t="s">
        <v>4</v>
      </c>
      <c r="Q34" s="59">
        <f>'Data Entry'!AM37</f>
        <v>0</v>
      </c>
      <c r="R34" s="59" t="str">
        <f>'Data Entry'!BA37</f>
        <v/>
      </c>
      <c r="S34" s="1">
        <f>IF('Data Entry'!AO37="g",'Data Entry'!AN37*0.001*X34,IF('Data Entry'!AO37="UI",'Data Entry'!AN37*0.000001*X34,IF('Data Entry'!AO37="mg",'Data Entry'!AN37*0.000001*X34,IF('Data Entry'!AO37="t",'Data Entry'!AN37*1000*X34,IF('Data Entry'!AO37="kg",'Data Entry'!AN37*1*X34,IF('Data Entry'!AO37="L",'Data Entry'!AN37*1*X34,IFERROR(,"")))))))</f>
        <v>0</v>
      </c>
      <c r="T34" s="1" t="s">
        <v>4</v>
      </c>
      <c r="U34" s="59" t="str">
        <f>IF('Data Entry'!AP37="No aplica","1",'Data Entry'!AP37)</f>
        <v/>
      </c>
      <c r="V34" s="59" t="str">
        <f>IF('Data Entry'!AS37="No aplica","1",'Data Entry'!AS37)</f>
        <v/>
      </c>
      <c r="W34" s="59" t="str">
        <f>IF('Data Entry'!AV37="No aplica","1",'Data Entry'!AV37)</f>
        <v/>
      </c>
      <c r="X34" s="59" t="str">
        <f>IF('Data Entry'!AY37="No aplica","1",'Data Entry'!AY37)</f>
        <v/>
      </c>
      <c r="Y34" s="151" t="str">
        <f t="shared" si="0"/>
        <v/>
      </c>
      <c r="Z34" s="152" t="str">
        <f>IF('Data Entry'!H37="Yes","1",IF(AND('Data Entry'!H37="",'Data Entry'!I37="",'Data Entry'!J37="",'Data Entry'!K37="",'Data Entry'!L37="",'Data Entry'!M37="",'Data Entry'!N37="",'Data Entry'!O37="",'Data Entry'!P37="",'Data Entry'!Q37=""),"","1"))</f>
        <v/>
      </c>
      <c r="AA34" s="152" t="str">
        <f>IF('Data Entry'!R37="Yes","1",IF(AND('Data Entry'!R37="",'Data Entry'!S37="",'Data Entry'!T37="",'Data Entry'!U37=""),"","1"))</f>
        <v/>
      </c>
      <c r="AB34" s="157" t="str">
        <f>IF('Data Entry'!V37="Yes","1",IF(AND('Data Entry'!V37="",'Data Entry'!W37=""),"","1"))</f>
        <v/>
      </c>
    </row>
    <row r="35" spans="1:28" ht="17">
      <c r="A35" s="59">
        <f>'Data Entry'!AB38</f>
        <v>0</v>
      </c>
      <c r="B35" s="59" t="str">
        <f>'Data Entry'!AR38</f>
        <v/>
      </c>
      <c r="C35" s="1">
        <f>IF('Data Entry'!AD38="g",'Data Entry'!AC38*0.001*U35,IF('Data Entry'!AD38="UI",'Data Entry'!AC38*0.000001*U35,IF('Data Entry'!AD38="mg",'Data Entry'!AC38*0.000001*U35,IF('Data Entry'!AD38="t",'Data Entry'!AC38*1000*U35,IF('Data Entry'!AD38="kg",'Data Entry'!AC38*1*U35,IF('Data Entry'!AD38="L",'Data Entry'!AC38*1*U35,IFERROR(,"")))))))</f>
        <v>0</v>
      </c>
      <c r="D35" s="1" t="s">
        <v>4</v>
      </c>
      <c r="E35" s="1">
        <f>IF('Data Entry'!AF38="g",'Data Entry'!AE38*0.001,IF('Data Entry'!AF38="mg",'Data Entry'!AE38*0.000001,IF('Data Entry'!AF38="t",'Data Entry'!AE38*1000,IF('Data Entry'!AF38="ml",'Data Entry'!AE38*0.001,IF('Data Entry'!AF38="kg",'Data Entry'!AE38*1,IF('Data Entry'!AF38="Pieza",'Data Entry'!AE38*1,IF('Data Entry'!AF38="L",'Data Entry'!AE38*1,IFERROR(,""))))))))</f>
        <v>0</v>
      </c>
      <c r="F35" s="1" t="s">
        <v>4</v>
      </c>
      <c r="G35" s="1">
        <f>IF('Data Entry'!AA38="g",'Data Entry'!Z38*0.001,IF('Data Entry'!AA38="mg",'Data Entry'!Z38*0.000001,IF('Data Entry'!AA38="t",'Data Entry'!Z38*1000,IF('Data Entry'!AA38="ml",'Data Entry'!Z38*0.001,IF('Data Entry'!AA38="kg",'Data Entry'!Z38*1,IF('Data Entry'!AA38="Piezas",'Data Entry'!Z38*1,IF('Data Entry'!AA38="L",'Data Entry'!Z38*1,IFERROR(,""))))))))</f>
        <v>0</v>
      </c>
      <c r="H35" s="1" t="s">
        <v>4</v>
      </c>
      <c r="I35" s="1">
        <f>IF('Data Entry'!AC38="g",'Data Entry'!AB38*0.001,IF('Data Entry'!AC38="mg",'Data Entry'!AB38*0.000001,IF('Data Entry'!AC38="t",'Data Entry'!AB38*1000,IF('Data Entry'!AC38="ml",'Data Entry'!AB38*0.001,IF('Data Entry'!AC38="kg",'Data Entry'!AB38*1,IF('Data Entry'!AC38="L",'Data Entry'!AB38*1,IFERROR(,"")))))))</f>
        <v>0</v>
      </c>
      <c r="J35" s="59" t="str">
        <f>'Data Entry'!AU38</f>
        <v/>
      </c>
      <c r="K35" s="1">
        <f>IF('Data Entry'!AI38="g",'Data Entry'!AH38*0.001*V35,IF('Data Entry'!AI38="UI",'Data Entry'!AH38*0.000001*V35,IF('Data Entry'!AI38="mg",'Data Entry'!AH38*0.000001*V35,IF('Data Entry'!AI38="t",'Data Entry'!AH38*1000*V35,IF('Data Entry'!AI38="kg",'Data Entry'!AH38*1*V35,IF('Data Entry'!AI38="L",'Data Entry'!AH38*1*V35,IFERROR(,"")))))))</f>
        <v>0</v>
      </c>
      <c r="L35" s="1" t="s">
        <v>4</v>
      </c>
      <c r="M35" s="59">
        <f>'Data Entry'!AJ38</f>
        <v>0</v>
      </c>
      <c r="N35" s="59" t="str">
        <f>'Data Entry'!AX38</f>
        <v/>
      </c>
      <c r="O35" s="1">
        <f>IF('Data Entry'!AL38="g",'Data Entry'!AK38*0.001*W35,IF('Data Entry'!AL38="UI",'Data Entry'!AK38*0.000001*W35,IF('Data Entry'!AL38="mg",'Data Entry'!AK38*0.000001*W35,IF('Data Entry'!AL38="t",'Data Entry'!AK38*1000*W35,IF('Data Entry'!AL38="kg",'Data Entry'!AK38*1*W35,IF('Data Entry'!AL38="L",'Data Entry'!AK38*1*W35,IFERROR(,"")))))))</f>
        <v>0</v>
      </c>
      <c r="P35" s="1" t="s">
        <v>4</v>
      </c>
      <c r="Q35" s="59">
        <f>'Data Entry'!AM38</f>
        <v>0</v>
      </c>
      <c r="R35" s="59" t="str">
        <f>'Data Entry'!BA38</f>
        <v/>
      </c>
      <c r="S35" s="1">
        <f>IF('Data Entry'!AO38="g",'Data Entry'!AN38*0.001*X35,IF('Data Entry'!AO38="UI",'Data Entry'!AN38*0.000001*X35,IF('Data Entry'!AO38="mg",'Data Entry'!AN38*0.000001*X35,IF('Data Entry'!AO38="t",'Data Entry'!AN38*1000*X35,IF('Data Entry'!AO38="kg",'Data Entry'!AN38*1*X35,IF('Data Entry'!AO38="L",'Data Entry'!AN38*1*X35,IFERROR(,"")))))))</f>
        <v>0</v>
      </c>
      <c r="T35" s="1" t="s">
        <v>4</v>
      </c>
      <c r="U35" s="59" t="str">
        <f>IF('Data Entry'!AP38="No aplica","1",'Data Entry'!AP38)</f>
        <v/>
      </c>
      <c r="V35" s="59" t="str">
        <f>IF('Data Entry'!AS38="No aplica","1",'Data Entry'!AS38)</f>
        <v/>
      </c>
      <c r="W35" s="59" t="str">
        <f>IF('Data Entry'!AV38="No aplica","1",'Data Entry'!AV38)</f>
        <v/>
      </c>
      <c r="X35" s="59" t="str">
        <f>IF('Data Entry'!AY38="No aplica","1",'Data Entry'!AY38)</f>
        <v/>
      </c>
      <c r="Y35" s="151" t="str">
        <f t="shared" si="0"/>
        <v/>
      </c>
      <c r="Z35" s="152" t="str">
        <f>IF('Data Entry'!H38="Yes","1",IF(AND('Data Entry'!H38="",'Data Entry'!I38="",'Data Entry'!J38="",'Data Entry'!K38="",'Data Entry'!L38="",'Data Entry'!M38="",'Data Entry'!N38="",'Data Entry'!O38="",'Data Entry'!P38="",'Data Entry'!Q38=""),"","1"))</f>
        <v/>
      </c>
      <c r="AA35" s="152" t="str">
        <f>IF('Data Entry'!R38="Yes","1",IF(AND('Data Entry'!R38="",'Data Entry'!S38="",'Data Entry'!T38="",'Data Entry'!U38=""),"","1"))</f>
        <v/>
      </c>
      <c r="AB35" s="157" t="str">
        <f>IF('Data Entry'!V38="Yes","1",IF(AND('Data Entry'!V38="",'Data Entry'!W38=""),"","1"))</f>
        <v/>
      </c>
    </row>
    <row r="36" spans="1:28" ht="17">
      <c r="A36" s="59">
        <f>'Data Entry'!AB39</f>
        <v>0</v>
      </c>
      <c r="B36" s="59" t="str">
        <f>'Data Entry'!AR39</f>
        <v/>
      </c>
      <c r="C36" s="1">
        <f>IF('Data Entry'!AD39="g",'Data Entry'!AC39*0.001*U36,IF('Data Entry'!AD39="UI",'Data Entry'!AC39*0.000001*U36,IF('Data Entry'!AD39="mg",'Data Entry'!AC39*0.000001*U36,IF('Data Entry'!AD39="t",'Data Entry'!AC39*1000*U36,IF('Data Entry'!AD39="kg",'Data Entry'!AC39*1*U36,IF('Data Entry'!AD39="L",'Data Entry'!AC39*1*U36,IFERROR(,"")))))))</f>
        <v>0</v>
      </c>
      <c r="D36" s="1" t="s">
        <v>4</v>
      </c>
      <c r="E36" s="1">
        <f>IF('Data Entry'!AF39="g",'Data Entry'!AE39*0.001,IF('Data Entry'!AF39="mg",'Data Entry'!AE39*0.000001,IF('Data Entry'!AF39="t",'Data Entry'!AE39*1000,IF('Data Entry'!AF39="ml",'Data Entry'!AE39*0.001,IF('Data Entry'!AF39="kg",'Data Entry'!AE39*1,IF('Data Entry'!AF39="Pieza",'Data Entry'!AE39*1,IF('Data Entry'!AF39="L",'Data Entry'!AE39*1,IFERROR(,""))))))))</f>
        <v>0</v>
      </c>
      <c r="F36" s="1" t="s">
        <v>4</v>
      </c>
      <c r="G36" s="1">
        <f>IF('Data Entry'!AA39="g",'Data Entry'!Z39*0.001,IF('Data Entry'!AA39="mg",'Data Entry'!Z39*0.000001,IF('Data Entry'!AA39="t",'Data Entry'!Z39*1000,IF('Data Entry'!AA39="ml",'Data Entry'!Z39*0.001,IF('Data Entry'!AA39="kg",'Data Entry'!Z39*1,IF('Data Entry'!AA39="Piezas",'Data Entry'!Z39*1,IF('Data Entry'!AA39="L",'Data Entry'!Z39*1,IFERROR(,""))))))))</f>
        <v>0</v>
      </c>
      <c r="H36" s="1" t="s">
        <v>4</v>
      </c>
      <c r="I36" s="1">
        <f>IF('Data Entry'!AC39="g",'Data Entry'!AB39*0.001,IF('Data Entry'!AC39="mg",'Data Entry'!AB39*0.000001,IF('Data Entry'!AC39="t",'Data Entry'!AB39*1000,IF('Data Entry'!AC39="ml",'Data Entry'!AB39*0.001,IF('Data Entry'!AC39="kg",'Data Entry'!AB39*1,IF('Data Entry'!AC39="L",'Data Entry'!AB39*1,IFERROR(,"")))))))</f>
        <v>0</v>
      </c>
      <c r="J36" s="59" t="str">
        <f>'Data Entry'!AU39</f>
        <v/>
      </c>
      <c r="K36" s="1">
        <f>IF('Data Entry'!AI39="g",'Data Entry'!AH39*0.001*V36,IF('Data Entry'!AI39="UI",'Data Entry'!AH39*0.000001*V36,IF('Data Entry'!AI39="mg",'Data Entry'!AH39*0.000001*V36,IF('Data Entry'!AI39="t",'Data Entry'!AH39*1000*V36,IF('Data Entry'!AI39="kg",'Data Entry'!AH39*1*V36,IF('Data Entry'!AI39="L",'Data Entry'!AH39*1*V36,IFERROR(,"")))))))</f>
        <v>0</v>
      </c>
      <c r="L36" s="1" t="s">
        <v>4</v>
      </c>
      <c r="M36" s="59">
        <f>'Data Entry'!AJ39</f>
        <v>0</v>
      </c>
      <c r="N36" s="59" t="str">
        <f>'Data Entry'!AX39</f>
        <v/>
      </c>
      <c r="O36" s="1">
        <f>IF('Data Entry'!AL39="g",'Data Entry'!AK39*0.001*W36,IF('Data Entry'!AL39="UI",'Data Entry'!AK39*0.000001*W36,IF('Data Entry'!AL39="mg",'Data Entry'!AK39*0.000001*W36,IF('Data Entry'!AL39="t",'Data Entry'!AK39*1000*W36,IF('Data Entry'!AL39="kg",'Data Entry'!AK39*1*W36,IF('Data Entry'!AL39="L",'Data Entry'!AK39*1*W36,IFERROR(,"")))))))</f>
        <v>0</v>
      </c>
      <c r="P36" s="1" t="s">
        <v>4</v>
      </c>
      <c r="Q36" s="59">
        <f>'Data Entry'!AM39</f>
        <v>0</v>
      </c>
      <c r="R36" s="59" t="str">
        <f>'Data Entry'!BA39</f>
        <v/>
      </c>
      <c r="S36" s="1">
        <f>IF('Data Entry'!AO39="g",'Data Entry'!AN39*0.001*X36,IF('Data Entry'!AO39="UI",'Data Entry'!AN39*0.000001*X36,IF('Data Entry'!AO39="mg",'Data Entry'!AN39*0.000001*X36,IF('Data Entry'!AO39="t",'Data Entry'!AN39*1000*X36,IF('Data Entry'!AO39="kg",'Data Entry'!AN39*1*X36,IF('Data Entry'!AO39="L",'Data Entry'!AN39*1*X36,IFERROR(,"")))))))</f>
        <v>0</v>
      </c>
      <c r="T36" s="1" t="s">
        <v>4</v>
      </c>
      <c r="U36" s="59" t="str">
        <f>IF('Data Entry'!AP39="No aplica","1",'Data Entry'!AP39)</f>
        <v/>
      </c>
      <c r="V36" s="59" t="str">
        <f>IF('Data Entry'!AS39="No aplica","1",'Data Entry'!AS39)</f>
        <v/>
      </c>
      <c r="W36" s="59" t="str">
        <f>IF('Data Entry'!AV39="No aplica","1",'Data Entry'!AV39)</f>
        <v/>
      </c>
      <c r="X36" s="59" t="str">
        <f>IF('Data Entry'!AY39="No aplica","1",'Data Entry'!AY39)</f>
        <v/>
      </c>
      <c r="Y36" s="151" t="str">
        <f t="shared" si="0"/>
        <v/>
      </c>
      <c r="Z36" s="152" t="str">
        <f>IF('Data Entry'!H39="Yes","1",IF(AND('Data Entry'!H39="",'Data Entry'!I39="",'Data Entry'!J39="",'Data Entry'!K39="",'Data Entry'!L39="",'Data Entry'!M39="",'Data Entry'!N39="",'Data Entry'!O39="",'Data Entry'!P39="",'Data Entry'!Q39=""),"","1"))</f>
        <v/>
      </c>
      <c r="AA36" s="152" t="str">
        <f>IF('Data Entry'!R39="Yes","1",IF(AND('Data Entry'!R39="",'Data Entry'!S39="",'Data Entry'!T39="",'Data Entry'!U39=""),"","1"))</f>
        <v/>
      </c>
      <c r="AB36" s="157" t="str">
        <f>IF('Data Entry'!V39="Yes","1",IF(AND('Data Entry'!V39="",'Data Entry'!W39=""),"","1"))</f>
        <v/>
      </c>
    </row>
    <row r="37" spans="1:28" ht="17">
      <c r="A37" s="59">
        <f>'Data Entry'!AB40</f>
        <v>0</v>
      </c>
      <c r="B37" s="59" t="str">
        <f>'Data Entry'!AR40</f>
        <v/>
      </c>
      <c r="C37" s="1">
        <f>IF('Data Entry'!AD40="g",'Data Entry'!AC40*0.001*U37,IF('Data Entry'!AD40="UI",'Data Entry'!AC40*0.000001*U37,IF('Data Entry'!AD40="mg",'Data Entry'!AC40*0.000001*U37,IF('Data Entry'!AD40="t",'Data Entry'!AC40*1000*U37,IF('Data Entry'!AD40="kg",'Data Entry'!AC40*1*U37,IF('Data Entry'!AD40="L",'Data Entry'!AC40*1*U37,IFERROR(,"")))))))</f>
        <v>0</v>
      </c>
      <c r="D37" s="1" t="s">
        <v>4</v>
      </c>
      <c r="E37" s="1">
        <f>IF('Data Entry'!AF40="g",'Data Entry'!AE40*0.001,IF('Data Entry'!AF40="mg",'Data Entry'!AE40*0.000001,IF('Data Entry'!AF40="t",'Data Entry'!AE40*1000,IF('Data Entry'!AF40="ml",'Data Entry'!AE40*0.001,IF('Data Entry'!AF40="kg",'Data Entry'!AE40*1,IF('Data Entry'!AF40="Pieza",'Data Entry'!AE40*1,IF('Data Entry'!AF40="L",'Data Entry'!AE40*1,IFERROR(,""))))))))</f>
        <v>0</v>
      </c>
      <c r="F37" s="1" t="s">
        <v>4</v>
      </c>
      <c r="G37" s="1">
        <f>IF('Data Entry'!AA40="g",'Data Entry'!Z40*0.001,IF('Data Entry'!AA40="mg",'Data Entry'!Z40*0.000001,IF('Data Entry'!AA40="t",'Data Entry'!Z40*1000,IF('Data Entry'!AA40="ml",'Data Entry'!Z40*0.001,IF('Data Entry'!AA40="kg",'Data Entry'!Z40*1,IF('Data Entry'!AA40="Piezas",'Data Entry'!Z40*1,IF('Data Entry'!AA40="L",'Data Entry'!Z40*1,IFERROR(,""))))))))</f>
        <v>0</v>
      </c>
      <c r="H37" s="1" t="s">
        <v>4</v>
      </c>
      <c r="I37" s="1">
        <f>IF('Data Entry'!AC40="g",'Data Entry'!AB40*0.001,IF('Data Entry'!AC40="mg",'Data Entry'!AB40*0.000001,IF('Data Entry'!AC40="t",'Data Entry'!AB40*1000,IF('Data Entry'!AC40="ml",'Data Entry'!AB40*0.001,IF('Data Entry'!AC40="kg",'Data Entry'!AB40*1,IF('Data Entry'!AC40="L",'Data Entry'!AB40*1,IFERROR(,"")))))))</f>
        <v>0</v>
      </c>
      <c r="J37" s="59" t="str">
        <f>'Data Entry'!AU40</f>
        <v/>
      </c>
      <c r="K37" s="1">
        <f>IF('Data Entry'!AI40="g",'Data Entry'!AH40*0.001*V37,IF('Data Entry'!AI40="UI",'Data Entry'!AH40*0.000001*V37,IF('Data Entry'!AI40="mg",'Data Entry'!AH40*0.000001*V37,IF('Data Entry'!AI40="t",'Data Entry'!AH40*1000*V37,IF('Data Entry'!AI40="kg",'Data Entry'!AH40*1*V37,IF('Data Entry'!AI40="L",'Data Entry'!AH40*1*V37,IFERROR(,"")))))))</f>
        <v>0</v>
      </c>
      <c r="L37" s="1" t="s">
        <v>4</v>
      </c>
      <c r="M37" s="59">
        <f>'Data Entry'!AJ40</f>
        <v>0</v>
      </c>
      <c r="N37" s="59" t="str">
        <f>'Data Entry'!AX40</f>
        <v/>
      </c>
      <c r="O37" s="1">
        <f>IF('Data Entry'!AL40="g",'Data Entry'!AK40*0.001*W37,IF('Data Entry'!AL40="UI",'Data Entry'!AK40*0.000001*W37,IF('Data Entry'!AL40="mg",'Data Entry'!AK40*0.000001*W37,IF('Data Entry'!AL40="t",'Data Entry'!AK40*1000*W37,IF('Data Entry'!AL40="kg",'Data Entry'!AK40*1*W37,IF('Data Entry'!AL40="L",'Data Entry'!AK40*1*W37,IFERROR(,"")))))))</f>
        <v>0</v>
      </c>
      <c r="P37" s="1" t="s">
        <v>4</v>
      </c>
      <c r="Q37" s="59">
        <f>'Data Entry'!AM40</f>
        <v>0</v>
      </c>
      <c r="R37" s="59" t="str">
        <f>'Data Entry'!BA40</f>
        <v/>
      </c>
      <c r="S37" s="1">
        <f>IF('Data Entry'!AO40="g",'Data Entry'!AN40*0.001*X37,IF('Data Entry'!AO40="UI",'Data Entry'!AN40*0.000001*X37,IF('Data Entry'!AO40="mg",'Data Entry'!AN40*0.000001*X37,IF('Data Entry'!AO40="t",'Data Entry'!AN40*1000*X37,IF('Data Entry'!AO40="kg",'Data Entry'!AN40*1*X37,IF('Data Entry'!AO40="L",'Data Entry'!AN40*1*X37,IFERROR(,"")))))))</f>
        <v>0</v>
      </c>
      <c r="T37" s="1" t="s">
        <v>4</v>
      </c>
      <c r="U37" s="59" t="str">
        <f>IF('Data Entry'!AP40="No aplica","1",'Data Entry'!AP40)</f>
        <v/>
      </c>
      <c r="V37" s="59" t="str">
        <f>IF('Data Entry'!AS40="No aplica","1",'Data Entry'!AS40)</f>
        <v/>
      </c>
      <c r="W37" s="59" t="str">
        <f>IF('Data Entry'!AV40="No aplica","1",'Data Entry'!AV40)</f>
        <v/>
      </c>
      <c r="X37" s="59" t="str">
        <f>IF('Data Entry'!AY40="No aplica","1",'Data Entry'!AY40)</f>
        <v/>
      </c>
      <c r="Y37" s="151" t="str">
        <f t="shared" si="0"/>
        <v/>
      </c>
      <c r="Z37" s="152" t="str">
        <f>IF('Data Entry'!H40="Yes","1",IF(AND('Data Entry'!H40="",'Data Entry'!I40="",'Data Entry'!J40="",'Data Entry'!K40="",'Data Entry'!L40="",'Data Entry'!M40="",'Data Entry'!N40="",'Data Entry'!O40="",'Data Entry'!P40="",'Data Entry'!Q40=""),"","1"))</f>
        <v/>
      </c>
      <c r="AA37" s="152" t="str">
        <f>IF('Data Entry'!R40="Yes","1",IF(AND('Data Entry'!R40="",'Data Entry'!S40="",'Data Entry'!T40="",'Data Entry'!U40=""),"","1"))</f>
        <v/>
      </c>
      <c r="AB37" s="157" t="str">
        <f>IF('Data Entry'!V40="Yes","1",IF(AND('Data Entry'!V40="",'Data Entry'!W40=""),"","1"))</f>
        <v/>
      </c>
    </row>
    <row r="38" spans="1:28" ht="17">
      <c r="A38" s="59">
        <f>'Data Entry'!AB41</f>
        <v>0</v>
      </c>
      <c r="B38" s="59" t="str">
        <f>'Data Entry'!AR41</f>
        <v/>
      </c>
      <c r="C38" s="1">
        <f>IF('Data Entry'!AD41="g",'Data Entry'!AC41*0.001*U38,IF('Data Entry'!AD41="UI",'Data Entry'!AC41*0.000001*U38,IF('Data Entry'!AD41="mg",'Data Entry'!AC41*0.000001*U38,IF('Data Entry'!AD41="t",'Data Entry'!AC41*1000*U38,IF('Data Entry'!AD41="kg",'Data Entry'!AC41*1*U38,IF('Data Entry'!AD41="L",'Data Entry'!AC41*1*U38,IFERROR(,"")))))))</f>
        <v>0</v>
      </c>
      <c r="D38" s="1" t="s">
        <v>4</v>
      </c>
      <c r="E38" s="1">
        <f>IF('Data Entry'!AF41="g",'Data Entry'!AE41*0.001,IF('Data Entry'!AF41="mg",'Data Entry'!AE41*0.000001,IF('Data Entry'!AF41="t",'Data Entry'!AE41*1000,IF('Data Entry'!AF41="ml",'Data Entry'!AE41*0.001,IF('Data Entry'!AF41="kg",'Data Entry'!AE41*1,IF('Data Entry'!AF41="Pieza",'Data Entry'!AE41*1,IF('Data Entry'!AF41="L",'Data Entry'!AE41*1,IFERROR(,""))))))))</f>
        <v>0</v>
      </c>
      <c r="F38" s="1" t="s">
        <v>4</v>
      </c>
      <c r="G38" s="1">
        <f>IF('Data Entry'!AA41="g",'Data Entry'!Z41*0.001,IF('Data Entry'!AA41="mg",'Data Entry'!Z41*0.000001,IF('Data Entry'!AA41="t",'Data Entry'!Z41*1000,IF('Data Entry'!AA41="ml",'Data Entry'!Z41*0.001,IF('Data Entry'!AA41="kg",'Data Entry'!Z41*1,IF('Data Entry'!AA41="Piezas",'Data Entry'!Z41*1,IF('Data Entry'!AA41="L",'Data Entry'!Z41*1,IFERROR(,""))))))))</f>
        <v>0</v>
      </c>
      <c r="H38" s="1" t="s">
        <v>4</v>
      </c>
      <c r="I38" s="1">
        <f>IF('Data Entry'!AC41="g",'Data Entry'!AB41*0.001,IF('Data Entry'!AC41="mg",'Data Entry'!AB41*0.000001,IF('Data Entry'!AC41="t",'Data Entry'!AB41*1000,IF('Data Entry'!AC41="ml",'Data Entry'!AB41*0.001,IF('Data Entry'!AC41="kg",'Data Entry'!AB41*1,IF('Data Entry'!AC41="L",'Data Entry'!AB41*1,IFERROR(,"")))))))</f>
        <v>0</v>
      </c>
      <c r="J38" s="59" t="str">
        <f>'Data Entry'!AU41</f>
        <v/>
      </c>
      <c r="K38" s="1">
        <f>IF('Data Entry'!AI41="g",'Data Entry'!AH41*0.001*V38,IF('Data Entry'!AI41="UI",'Data Entry'!AH41*0.000001*V38,IF('Data Entry'!AI41="mg",'Data Entry'!AH41*0.000001*V38,IF('Data Entry'!AI41="t",'Data Entry'!AH41*1000*V38,IF('Data Entry'!AI41="kg",'Data Entry'!AH41*1*V38,IF('Data Entry'!AI41="L",'Data Entry'!AH41*1*V38,IFERROR(,"")))))))</f>
        <v>0</v>
      </c>
      <c r="L38" s="1" t="s">
        <v>4</v>
      </c>
      <c r="M38" s="59">
        <f>'Data Entry'!AJ41</f>
        <v>0</v>
      </c>
      <c r="N38" s="59" t="str">
        <f>'Data Entry'!AX41</f>
        <v/>
      </c>
      <c r="O38" s="1">
        <f>IF('Data Entry'!AL41="g",'Data Entry'!AK41*0.001*W38,IF('Data Entry'!AL41="UI",'Data Entry'!AK41*0.000001*W38,IF('Data Entry'!AL41="mg",'Data Entry'!AK41*0.000001*W38,IF('Data Entry'!AL41="t",'Data Entry'!AK41*1000*W38,IF('Data Entry'!AL41="kg",'Data Entry'!AK41*1*W38,IF('Data Entry'!AL41="L",'Data Entry'!AK41*1*W38,IFERROR(,"")))))))</f>
        <v>0</v>
      </c>
      <c r="P38" s="1" t="s">
        <v>4</v>
      </c>
      <c r="Q38" s="59">
        <f>'Data Entry'!AM41</f>
        <v>0</v>
      </c>
      <c r="R38" s="59" t="str">
        <f>'Data Entry'!BA41</f>
        <v/>
      </c>
      <c r="S38" s="1">
        <f>IF('Data Entry'!AO41="g",'Data Entry'!AN41*0.001*X38,IF('Data Entry'!AO41="UI",'Data Entry'!AN41*0.000001*X38,IF('Data Entry'!AO41="mg",'Data Entry'!AN41*0.000001*X38,IF('Data Entry'!AO41="t",'Data Entry'!AN41*1000*X38,IF('Data Entry'!AO41="kg",'Data Entry'!AN41*1*X38,IF('Data Entry'!AO41="L",'Data Entry'!AN41*1*X38,IFERROR(,"")))))))</f>
        <v>0</v>
      </c>
      <c r="T38" s="1" t="s">
        <v>4</v>
      </c>
      <c r="U38" s="59" t="str">
        <f>IF('Data Entry'!AP41="No aplica","1",'Data Entry'!AP41)</f>
        <v/>
      </c>
      <c r="V38" s="59" t="str">
        <f>IF('Data Entry'!AS41="No aplica","1",'Data Entry'!AS41)</f>
        <v/>
      </c>
      <c r="W38" s="59" t="str">
        <f>IF('Data Entry'!AV41="No aplica","1",'Data Entry'!AV41)</f>
        <v/>
      </c>
      <c r="X38" s="59" t="str">
        <f>IF('Data Entry'!AY41="No aplica","1",'Data Entry'!AY41)</f>
        <v/>
      </c>
      <c r="Y38" s="151" t="str">
        <f t="shared" si="0"/>
        <v/>
      </c>
      <c r="Z38" s="152" t="str">
        <f>IF('Data Entry'!H41="Yes","1",IF(AND('Data Entry'!H41="",'Data Entry'!I41="",'Data Entry'!J41="",'Data Entry'!K41="",'Data Entry'!L41="",'Data Entry'!M41="",'Data Entry'!N41="",'Data Entry'!O41="",'Data Entry'!P41="",'Data Entry'!Q41=""),"","1"))</f>
        <v/>
      </c>
      <c r="AA38" s="152" t="str">
        <f>IF('Data Entry'!R41="Yes","1",IF(AND('Data Entry'!R41="",'Data Entry'!S41="",'Data Entry'!T41="",'Data Entry'!U41=""),"","1"))</f>
        <v/>
      </c>
      <c r="AB38" s="157" t="str">
        <f>IF('Data Entry'!V41="Yes","1",IF(AND('Data Entry'!V41="",'Data Entry'!W41=""),"","1"))</f>
        <v/>
      </c>
    </row>
    <row r="39" spans="1:28" ht="17">
      <c r="A39" s="59">
        <f>'Data Entry'!AB42</f>
        <v>0</v>
      </c>
      <c r="B39" s="59" t="str">
        <f>'Data Entry'!AR42</f>
        <v/>
      </c>
      <c r="C39" s="1">
        <f>IF('Data Entry'!AD42="g",'Data Entry'!AC42*0.001*U39,IF('Data Entry'!AD42="UI",'Data Entry'!AC42*0.000001*U39,IF('Data Entry'!AD42="mg",'Data Entry'!AC42*0.000001*U39,IF('Data Entry'!AD42="t",'Data Entry'!AC42*1000*U39,IF('Data Entry'!AD42="kg",'Data Entry'!AC42*1*U39,IF('Data Entry'!AD42="L",'Data Entry'!AC42*1*U39,IFERROR(,"")))))))</f>
        <v>0</v>
      </c>
      <c r="D39" s="1" t="s">
        <v>4</v>
      </c>
      <c r="E39" s="1">
        <f>IF('Data Entry'!AF42="g",'Data Entry'!AE42*0.001,IF('Data Entry'!AF42="mg",'Data Entry'!AE42*0.000001,IF('Data Entry'!AF42="t",'Data Entry'!AE42*1000,IF('Data Entry'!AF42="ml",'Data Entry'!AE42*0.001,IF('Data Entry'!AF42="kg",'Data Entry'!AE42*1,IF('Data Entry'!AF42="Pieza",'Data Entry'!AE42*1,IF('Data Entry'!AF42="L",'Data Entry'!AE42*1,IFERROR(,""))))))))</f>
        <v>0</v>
      </c>
      <c r="F39" s="1" t="s">
        <v>4</v>
      </c>
      <c r="G39" s="1">
        <f>IF('Data Entry'!AA42="g",'Data Entry'!Z42*0.001,IF('Data Entry'!AA42="mg",'Data Entry'!Z42*0.000001,IF('Data Entry'!AA42="t",'Data Entry'!Z42*1000,IF('Data Entry'!AA42="ml",'Data Entry'!Z42*0.001,IF('Data Entry'!AA42="kg",'Data Entry'!Z42*1,IF('Data Entry'!AA42="Piezas",'Data Entry'!Z42*1,IF('Data Entry'!AA42="L",'Data Entry'!Z42*1,IFERROR(,""))))))))</f>
        <v>0</v>
      </c>
      <c r="H39" s="1" t="s">
        <v>4</v>
      </c>
      <c r="I39" s="1">
        <f>IF('Data Entry'!AC42="g",'Data Entry'!AB42*0.001,IF('Data Entry'!AC42="mg",'Data Entry'!AB42*0.000001,IF('Data Entry'!AC42="t",'Data Entry'!AB42*1000,IF('Data Entry'!AC42="ml",'Data Entry'!AB42*0.001,IF('Data Entry'!AC42="kg",'Data Entry'!AB42*1,IF('Data Entry'!AC42="L",'Data Entry'!AB42*1,IFERROR(,"")))))))</f>
        <v>0</v>
      </c>
      <c r="J39" s="59" t="str">
        <f>'Data Entry'!AU42</f>
        <v/>
      </c>
      <c r="K39" s="1">
        <f>IF('Data Entry'!AI42="g",'Data Entry'!AH42*0.001*V39,IF('Data Entry'!AI42="UI",'Data Entry'!AH42*0.000001*V39,IF('Data Entry'!AI42="mg",'Data Entry'!AH42*0.000001*V39,IF('Data Entry'!AI42="t",'Data Entry'!AH42*1000*V39,IF('Data Entry'!AI42="kg",'Data Entry'!AH42*1*V39,IF('Data Entry'!AI42="L",'Data Entry'!AH42*1*V39,IFERROR(,"")))))))</f>
        <v>0</v>
      </c>
      <c r="L39" s="1" t="s">
        <v>4</v>
      </c>
      <c r="M39" s="59">
        <f>'Data Entry'!AJ42</f>
        <v>0</v>
      </c>
      <c r="N39" s="59" t="str">
        <f>'Data Entry'!AX42</f>
        <v/>
      </c>
      <c r="O39" s="1">
        <f>IF('Data Entry'!AL42="g",'Data Entry'!AK42*0.001*W39,IF('Data Entry'!AL42="UI",'Data Entry'!AK42*0.000001*W39,IF('Data Entry'!AL42="mg",'Data Entry'!AK42*0.000001*W39,IF('Data Entry'!AL42="t",'Data Entry'!AK42*1000*W39,IF('Data Entry'!AL42="kg",'Data Entry'!AK42*1*W39,IF('Data Entry'!AL42="L",'Data Entry'!AK42*1*W39,IFERROR(,"")))))))</f>
        <v>0</v>
      </c>
      <c r="P39" s="1" t="s">
        <v>4</v>
      </c>
      <c r="Q39" s="59">
        <f>'Data Entry'!AM42</f>
        <v>0</v>
      </c>
      <c r="R39" s="59" t="str">
        <f>'Data Entry'!BA42</f>
        <v/>
      </c>
      <c r="S39" s="1">
        <f>IF('Data Entry'!AO42="g",'Data Entry'!AN42*0.001*X39,IF('Data Entry'!AO42="UI",'Data Entry'!AN42*0.000001*X39,IF('Data Entry'!AO42="mg",'Data Entry'!AN42*0.000001*X39,IF('Data Entry'!AO42="t",'Data Entry'!AN42*1000*X39,IF('Data Entry'!AO42="kg",'Data Entry'!AN42*1*X39,IF('Data Entry'!AO42="L",'Data Entry'!AN42*1*X39,IFERROR(,"")))))))</f>
        <v>0</v>
      </c>
      <c r="T39" s="1" t="s">
        <v>4</v>
      </c>
      <c r="U39" s="59" t="str">
        <f>IF('Data Entry'!AP42="No aplica","1",'Data Entry'!AP42)</f>
        <v/>
      </c>
      <c r="V39" s="59" t="str">
        <f>IF('Data Entry'!AS42="No aplica","1",'Data Entry'!AS42)</f>
        <v/>
      </c>
      <c r="W39" s="59" t="str">
        <f>IF('Data Entry'!AV42="No aplica","1",'Data Entry'!AV42)</f>
        <v/>
      </c>
      <c r="X39" s="59" t="str">
        <f>IF('Data Entry'!AY42="No aplica","1",'Data Entry'!AY42)</f>
        <v/>
      </c>
      <c r="Y39" s="151" t="str">
        <f t="shared" si="0"/>
        <v/>
      </c>
      <c r="Z39" s="152" t="str">
        <f>IF('Data Entry'!H42="Yes","1",IF(AND('Data Entry'!H42="",'Data Entry'!I42="",'Data Entry'!J42="",'Data Entry'!K42="",'Data Entry'!L42="",'Data Entry'!M42="",'Data Entry'!N42="",'Data Entry'!O42="",'Data Entry'!P42="",'Data Entry'!Q42=""),"","1"))</f>
        <v/>
      </c>
      <c r="AA39" s="152" t="str">
        <f>IF('Data Entry'!R42="Yes","1",IF(AND('Data Entry'!R42="",'Data Entry'!S42="",'Data Entry'!T42="",'Data Entry'!U42=""),"","1"))</f>
        <v/>
      </c>
      <c r="AB39" s="157" t="str">
        <f>IF('Data Entry'!V42="Yes","1",IF(AND('Data Entry'!V42="",'Data Entry'!W42=""),"","1"))</f>
        <v/>
      </c>
    </row>
    <row r="40" spans="1:28" ht="17">
      <c r="A40" s="59">
        <f>'Data Entry'!AB43</f>
        <v>0</v>
      </c>
      <c r="B40" s="59" t="str">
        <f>'Data Entry'!AR43</f>
        <v/>
      </c>
      <c r="C40" s="1">
        <f>IF('Data Entry'!AD43="g",'Data Entry'!AC43*0.001*U40,IF('Data Entry'!AD43="UI",'Data Entry'!AC43*0.000001*U40,IF('Data Entry'!AD43="mg",'Data Entry'!AC43*0.000001*U40,IF('Data Entry'!AD43="t",'Data Entry'!AC43*1000*U40,IF('Data Entry'!AD43="kg",'Data Entry'!AC43*1*U40,IF('Data Entry'!AD43="L",'Data Entry'!AC43*1*U40,IFERROR(,"")))))))</f>
        <v>0</v>
      </c>
      <c r="D40" s="1" t="s">
        <v>4</v>
      </c>
      <c r="E40" s="1">
        <f>IF('Data Entry'!AF43="g",'Data Entry'!AE43*0.001,IF('Data Entry'!AF43="mg",'Data Entry'!AE43*0.000001,IF('Data Entry'!AF43="t",'Data Entry'!AE43*1000,IF('Data Entry'!AF43="ml",'Data Entry'!AE43*0.001,IF('Data Entry'!AF43="kg",'Data Entry'!AE43*1,IF('Data Entry'!AF43="Pieza",'Data Entry'!AE43*1,IF('Data Entry'!AF43="L",'Data Entry'!AE43*1,IFERROR(,""))))))))</f>
        <v>0</v>
      </c>
      <c r="F40" s="1" t="s">
        <v>4</v>
      </c>
      <c r="G40" s="1">
        <f>IF('Data Entry'!AA43="g",'Data Entry'!Z43*0.001,IF('Data Entry'!AA43="mg",'Data Entry'!Z43*0.000001,IF('Data Entry'!AA43="t",'Data Entry'!Z43*1000,IF('Data Entry'!AA43="ml",'Data Entry'!Z43*0.001,IF('Data Entry'!AA43="kg",'Data Entry'!Z43*1,IF('Data Entry'!AA43="Piezas",'Data Entry'!Z43*1,IF('Data Entry'!AA43="L",'Data Entry'!Z43*1,IFERROR(,""))))))))</f>
        <v>0</v>
      </c>
      <c r="H40" s="1" t="s">
        <v>4</v>
      </c>
      <c r="I40" s="1">
        <f>IF('Data Entry'!AC43="g",'Data Entry'!AB43*0.001,IF('Data Entry'!AC43="mg",'Data Entry'!AB43*0.000001,IF('Data Entry'!AC43="t",'Data Entry'!AB43*1000,IF('Data Entry'!AC43="ml",'Data Entry'!AB43*0.001,IF('Data Entry'!AC43="kg",'Data Entry'!AB43*1,IF('Data Entry'!AC43="L",'Data Entry'!AB43*1,IFERROR(,"")))))))</f>
        <v>0</v>
      </c>
      <c r="J40" s="59" t="str">
        <f>'Data Entry'!AU43</f>
        <v/>
      </c>
      <c r="K40" s="1">
        <f>IF('Data Entry'!AI43="g",'Data Entry'!AH43*0.001*V40,IF('Data Entry'!AI43="UI",'Data Entry'!AH43*0.000001*V40,IF('Data Entry'!AI43="mg",'Data Entry'!AH43*0.000001*V40,IF('Data Entry'!AI43="t",'Data Entry'!AH43*1000*V40,IF('Data Entry'!AI43="kg",'Data Entry'!AH43*1*V40,IF('Data Entry'!AI43="L",'Data Entry'!AH43*1*V40,IFERROR(,"")))))))</f>
        <v>0</v>
      </c>
      <c r="L40" s="1" t="s">
        <v>4</v>
      </c>
      <c r="M40" s="59">
        <f>'Data Entry'!AJ43</f>
        <v>0</v>
      </c>
      <c r="N40" s="59" t="str">
        <f>'Data Entry'!AX43</f>
        <v/>
      </c>
      <c r="O40" s="1">
        <f>IF('Data Entry'!AL43="g",'Data Entry'!AK43*0.001*W40,IF('Data Entry'!AL43="UI",'Data Entry'!AK43*0.000001*W40,IF('Data Entry'!AL43="mg",'Data Entry'!AK43*0.000001*W40,IF('Data Entry'!AL43="t",'Data Entry'!AK43*1000*W40,IF('Data Entry'!AL43="kg",'Data Entry'!AK43*1*W40,IF('Data Entry'!AL43="L",'Data Entry'!AK43*1*W40,IFERROR(,"")))))))</f>
        <v>0</v>
      </c>
      <c r="P40" s="1" t="s">
        <v>4</v>
      </c>
      <c r="Q40" s="59">
        <f>'Data Entry'!AM43</f>
        <v>0</v>
      </c>
      <c r="R40" s="59" t="str">
        <f>'Data Entry'!BA43</f>
        <v/>
      </c>
      <c r="S40" s="1">
        <f>IF('Data Entry'!AO43="g",'Data Entry'!AN43*0.001*X40,IF('Data Entry'!AO43="UI",'Data Entry'!AN43*0.000001*X40,IF('Data Entry'!AO43="mg",'Data Entry'!AN43*0.000001*X40,IF('Data Entry'!AO43="t",'Data Entry'!AN43*1000*X40,IF('Data Entry'!AO43="kg",'Data Entry'!AN43*1*X40,IF('Data Entry'!AO43="L",'Data Entry'!AN43*1*X40,IFERROR(,"")))))))</f>
        <v>0</v>
      </c>
      <c r="T40" s="1" t="s">
        <v>4</v>
      </c>
      <c r="U40" s="59" t="str">
        <f>IF('Data Entry'!AP43="No aplica","1",'Data Entry'!AP43)</f>
        <v/>
      </c>
      <c r="V40" s="59" t="str">
        <f>IF('Data Entry'!AS43="No aplica","1",'Data Entry'!AS43)</f>
        <v/>
      </c>
      <c r="W40" s="59" t="str">
        <f>IF('Data Entry'!AV43="No aplica","1",'Data Entry'!AV43)</f>
        <v/>
      </c>
      <c r="X40" s="59" t="str">
        <f>IF('Data Entry'!AY43="No aplica","1",'Data Entry'!AY43)</f>
        <v/>
      </c>
      <c r="Y40" s="151" t="str">
        <f t="shared" si="0"/>
        <v/>
      </c>
      <c r="Z40" s="152" t="str">
        <f>IF('Data Entry'!H43="Yes","1",IF(AND('Data Entry'!H43="",'Data Entry'!I43="",'Data Entry'!J43="",'Data Entry'!K43="",'Data Entry'!L43="",'Data Entry'!M43="",'Data Entry'!N43="",'Data Entry'!O43="",'Data Entry'!P43="",'Data Entry'!Q43=""),"","1"))</f>
        <v/>
      </c>
      <c r="AA40" s="152" t="str">
        <f>IF('Data Entry'!R43="Yes","1",IF(AND('Data Entry'!R43="",'Data Entry'!S43="",'Data Entry'!T43="",'Data Entry'!U43=""),"","1"))</f>
        <v/>
      </c>
      <c r="AB40" s="157" t="str">
        <f>IF('Data Entry'!V43="Yes","1",IF(AND('Data Entry'!V43="",'Data Entry'!W43=""),"","1"))</f>
        <v/>
      </c>
    </row>
    <row r="41" spans="1:28" ht="17">
      <c r="A41" s="59">
        <f>'Data Entry'!AB44</f>
        <v>0</v>
      </c>
      <c r="B41" s="59" t="str">
        <f>'Data Entry'!AR44</f>
        <v/>
      </c>
      <c r="C41" s="1">
        <f>IF('Data Entry'!AD44="g",'Data Entry'!AC44*0.001*U41,IF('Data Entry'!AD44="UI",'Data Entry'!AC44*0.000001*U41,IF('Data Entry'!AD44="mg",'Data Entry'!AC44*0.000001*U41,IF('Data Entry'!AD44="t",'Data Entry'!AC44*1000*U41,IF('Data Entry'!AD44="kg",'Data Entry'!AC44*1*U41,IF('Data Entry'!AD44="L",'Data Entry'!AC44*1*U41,IFERROR(,"")))))))</f>
        <v>0</v>
      </c>
      <c r="D41" s="1" t="s">
        <v>4</v>
      </c>
      <c r="E41" s="1">
        <f>IF('Data Entry'!AF44="g",'Data Entry'!AE44*0.001,IF('Data Entry'!AF44="mg",'Data Entry'!AE44*0.000001,IF('Data Entry'!AF44="t",'Data Entry'!AE44*1000,IF('Data Entry'!AF44="ml",'Data Entry'!AE44*0.001,IF('Data Entry'!AF44="kg",'Data Entry'!AE44*1,IF('Data Entry'!AF44="Pieza",'Data Entry'!AE44*1,IF('Data Entry'!AF44="L",'Data Entry'!AE44*1,IFERROR(,""))))))))</f>
        <v>0</v>
      </c>
      <c r="F41" s="1" t="s">
        <v>4</v>
      </c>
      <c r="G41" s="1">
        <f>IF('Data Entry'!AA44="g",'Data Entry'!Z44*0.001,IF('Data Entry'!AA44="mg",'Data Entry'!Z44*0.000001,IF('Data Entry'!AA44="t",'Data Entry'!Z44*1000,IF('Data Entry'!AA44="ml",'Data Entry'!Z44*0.001,IF('Data Entry'!AA44="kg",'Data Entry'!Z44*1,IF('Data Entry'!AA44="Piezas",'Data Entry'!Z44*1,IF('Data Entry'!AA44="L",'Data Entry'!Z44*1,IFERROR(,""))))))))</f>
        <v>0</v>
      </c>
      <c r="H41" s="1" t="s">
        <v>4</v>
      </c>
      <c r="I41" s="1">
        <f>IF('Data Entry'!AC44="g",'Data Entry'!AB44*0.001,IF('Data Entry'!AC44="mg",'Data Entry'!AB44*0.000001,IF('Data Entry'!AC44="t",'Data Entry'!AB44*1000,IF('Data Entry'!AC44="ml",'Data Entry'!AB44*0.001,IF('Data Entry'!AC44="kg",'Data Entry'!AB44*1,IF('Data Entry'!AC44="L",'Data Entry'!AB44*1,IFERROR(,"")))))))</f>
        <v>0</v>
      </c>
      <c r="J41" s="59" t="str">
        <f>'Data Entry'!AU44</f>
        <v/>
      </c>
      <c r="K41" s="1">
        <f>IF('Data Entry'!AI44="g",'Data Entry'!AH44*0.001*V41,IF('Data Entry'!AI44="UI",'Data Entry'!AH44*0.000001*V41,IF('Data Entry'!AI44="mg",'Data Entry'!AH44*0.000001*V41,IF('Data Entry'!AI44="t",'Data Entry'!AH44*1000*V41,IF('Data Entry'!AI44="kg",'Data Entry'!AH44*1*V41,IF('Data Entry'!AI44="L",'Data Entry'!AH44*1*V41,IFERROR(,"")))))))</f>
        <v>0</v>
      </c>
      <c r="L41" s="1" t="s">
        <v>4</v>
      </c>
      <c r="M41" s="59">
        <f>'Data Entry'!AJ44</f>
        <v>0</v>
      </c>
      <c r="N41" s="59" t="str">
        <f>'Data Entry'!AX44</f>
        <v/>
      </c>
      <c r="O41" s="1">
        <f>IF('Data Entry'!AL44="g",'Data Entry'!AK44*0.001*W41,IF('Data Entry'!AL44="UI",'Data Entry'!AK44*0.000001*W41,IF('Data Entry'!AL44="mg",'Data Entry'!AK44*0.000001*W41,IF('Data Entry'!AL44="t",'Data Entry'!AK44*1000*W41,IF('Data Entry'!AL44="kg",'Data Entry'!AK44*1*W41,IF('Data Entry'!AL44="L",'Data Entry'!AK44*1*W41,IFERROR(,"")))))))</f>
        <v>0</v>
      </c>
      <c r="P41" s="1" t="s">
        <v>4</v>
      </c>
      <c r="Q41" s="59">
        <f>'Data Entry'!AM44</f>
        <v>0</v>
      </c>
      <c r="R41" s="59" t="str">
        <f>'Data Entry'!BA44</f>
        <v/>
      </c>
      <c r="S41" s="1">
        <f>IF('Data Entry'!AO44="g",'Data Entry'!AN44*0.001*X41,IF('Data Entry'!AO44="UI",'Data Entry'!AN44*0.000001*X41,IF('Data Entry'!AO44="mg",'Data Entry'!AN44*0.000001*X41,IF('Data Entry'!AO44="t",'Data Entry'!AN44*1000*X41,IF('Data Entry'!AO44="kg",'Data Entry'!AN44*1*X41,IF('Data Entry'!AO44="L",'Data Entry'!AN44*1*X41,IFERROR(,"")))))))</f>
        <v>0</v>
      </c>
      <c r="T41" s="1" t="s">
        <v>4</v>
      </c>
      <c r="U41" s="59" t="str">
        <f>IF('Data Entry'!AP44="No aplica","1",'Data Entry'!AP44)</f>
        <v/>
      </c>
      <c r="V41" s="59" t="str">
        <f>IF('Data Entry'!AS44="No aplica","1",'Data Entry'!AS44)</f>
        <v/>
      </c>
      <c r="W41" s="59" t="str">
        <f>IF('Data Entry'!AV44="No aplica","1",'Data Entry'!AV44)</f>
        <v/>
      </c>
      <c r="X41" s="59" t="str">
        <f>IF('Data Entry'!AY44="No aplica","1",'Data Entry'!AY44)</f>
        <v/>
      </c>
      <c r="Y41" s="151" t="str">
        <f t="shared" si="0"/>
        <v/>
      </c>
      <c r="Z41" s="152" t="str">
        <f>IF('Data Entry'!H44="Yes","1",IF(AND('Data Entry'!H44="",'Data Entry'!I44="",'Data Entry'!J44="",'Data Entry'!K44="",'Data Entry'!L44="",'Data Entry'!M44="",'Data Entry'!N44="",'Data Entry'!O44="",'Data Entry'!P44="",'Data Entry'!Q44=""),"","1"))</f>
        <v/>
      </c>
      <c r="AA41" s="152" t="str">
        <f>IF('Data Entry'!R44="Yes","1",IF(AND('Data Entry'!R44="",'Data Entry'!S44="",'Data Entry'!T44="",'Data Entry'!U44=""),"","1"))</f>
        <v/>
      </c>
      <c r="AB41" s="157" t="str">
        <f>IF('Data Entry'!V44="Yes","1",IF(AND('Data Entry'!V44="",'Data Entry'!W44=""),"","1"))</f>
        <v/>
      </c>
    </row>
    <row r="42" spans="1:28" ht="17">
      <c r="A42" s="59">
        <f>'Data Entry'!AB45</f>
        <v>0</v>
      </c>
      <c r="B42" s="59" t="str">
        <f>'Data Entry'!AR45</f>
        <v/>
      </c>
      <c r="C42" s="1">
        <f>IF('Data Entry'!AD45="g",'Data Entry'!AC45*0.001*U42,IF('Data Entry'!AD45="UI",'Data Entry'!AC45*0.000001*U42,IF('Data Entry'!AD45="mg",'Data Entry'!AC45*0.000001*U42,IF('Data Entry'!AD45="t",'Data Entry'!AC45*1000*U42,IF('Data Entry'!AD45="kg",'Data Entry'!AC45*1*U42,IF('Data Entry'!AD45="L",'Data Entry'!AC45*1*U42,IFERROR(,"")))))))</f>
        <v>0</v>
      </c>
      <c r="D42" s="1" t="s">
        <v>4</v>
      </c>
      <c r="E42" s="1">
        <f>IF('Data Entry'!AF45="g",'Data Entry'!AE45*0.001,IF('Data Entry'!AF45="mg",'Data Entry'!AE45*0.000001,IF('Data Entry'!AF45="t",'Data Entry'!AE45*1000,IF('Data Entry'!AF45="ml",'Data Entry'!AE45*0.001,IF('Data Entry'!AF45="kg",'Data Entry'!AE45*1,IF('Data Entry'!AF45="Pieza",'Data Entry'!AE45*1,IF('Data Entry'!AF45="L",'Data Entry'!AE45*1,IFERROR(,""))))))))</f>
        <v>0</v>
      </c>
      <c r="F42" s="1" t="s">
        <v>4</v>
      </c>
      <c r="G42" s="1">
        <f>IF('Data Entry'!AA45="g",'Data Entry'!Z45*0.001,IF('Data Entry'!AA45="mg",'Data Entry'!Z45*0.000001,IF('Data Entry'!AA45="t",'Data Entry'!Z45*1000,IF('Data Entry'!AA45="ml",'Data Entry'!Z45*0.001,IF('Data Entry'!AA45="kg",'Data Entry'!Z45*1,IF('Data Entry'!AA45="Piezas",'Data Entry'!Z45*1,IF('Data Entry'!AA45="L",'Data Entry'!Z45*1,IFERROR(,""))))))))</f>
        <v>0</v>
      </c>
      <c r="H42" s="1" t="s">
        <v>4</v>
      </c>
      <c r="I42" s="1">
        <f>IF('Data Entry'!AC45="g",'Data Entry'!AB45*0.001,IF('Data Entry'!AC45="mg",'Data Entry'!AB45*0.000001,IF('Data Entry'!AC45="t",'Data Entry'!AB45*1000,IF('Data Entry'!AC45="ml",'Data Entry'!AB45*0.001,IF('Data Entry'!AC45="kg",'Data Entry'!AB45*1,IF('Data Entry'!AC45="L",'Data Entry'!AB45*1,IFERROR(,"")))))))</f>
        <v>0</v>
      </c>
      <c r="J42" s="59" t="str">
        <f>'Data Entry'!AU45</f>
        <v/>
      </c>
      <c r="K42" s="1">
        <f>IF('Data Entry'!AI45="g",'Data Entry'!AH45*0.001*V42,IF('Data Entry'!AI45="UI",'Data Entry'!AH45*0.000001*V42,IF('Data Entry'!AI45="mg",'Data Entry'!AH45*0.000001*V42,IF('Data Entry'!AI45="t",'Data Entry'!AH45*1000*V42,IF('Data Entry'!AI45="kg",'Data Entry'!AH45*1*V42,IF('Data Entry'!AI45="L",'Data Entry'!AH45*1*V42,IFERROR(,"")))))))</f>
        <v>0</v>
      </c>
      <c r="L42" s="1" t="s">
        <v>4</v>
      </c>
      <c r="M42" s="59">
        <f>'Data Entry'!AJ45</f>
        <v>0</v>
      </c>
      <c r="N42" s="59" t="str">
        <f>'Data Entry'!AX45</f>
        <v/>
      </c>
      <c r="O42" s="1">
        <f>IF('Data Entry'!AL45="g",'Data Entry'!AK45*0.001*W42,IF('Data Entry'!AL45="UI",'Data Entry'!AK45*0.000001*W42,IF('Data Entry'!AL45="mg",'Data Entry'!AK45*0.000001*W42,IF('Data Entry'!AL45="t",'Data Entry'!AK45*1000*W42,IF('Data Entry'!AL45="kg",'Data Entry'!AK45*1*W42,IF('Data Entry'!AL45="L",'Data Entry'!AK45*1*W42,IFERROR(,"")))))))</f>
        <v>0</v>
      </c>
      <c r="P42" s="1" t="s">
        <v>4</v>
      </c>
      <c r="Q42" s="59">
        <f>'Data Entry'!AM45</f>
        <v>0</v>
      </c>
      <c r="R42" s="59" t="str">
        <f>'Data Entry'!BA45</f>
        <v/>
      </c>
      <c r="S42" s="1">
        <f>IF('Data Entry'!AO45="g",'Data Entry'!AN45*0.001*X42,IF('Data Entry'!AO45="UI",'Data Entry'!AN45*0.000001*X42,IF('Data Entry'!AO45="mg",'Data Entry'!AN45*0.000001*X42,IF('Data Entry'!AO45="t",'Data Entry'!AN45*1000*X42,IF('Data Entry'!AO45="kg",'Data Entry'!AN45*1*X42,IF('Data Entry'!AO45="L",'Data Entry'!AN45*1*X42,IFERROR(,"")))))))</f>
        <v>0</v>
      </c>
      <c r="T42" s="1" t="s">
        <v>4</v>
      </c>
      <c r="U42" s="59" t="str">
        <f>IF('Data Entry'!AP45="No aplica","1",'Data Entry'!AP45)</f>
        <v/>
      </c>
      <c r="V42" s="59" t="str">
        <f>IF('Data Entry'!AS45="No aplica","1",'Data Entry'!AS45)</f>
        <v/>
      </c>
      <c r="W42" s="59" t="str">
        <f>IF('Data Entry'!AV45="No aplica","1",'Data Entry'!AV45)</f>
        <v/>
      </c>
      <c r="X42" s="59" t="str">
        <f>IF('Data Entry'!AY45="No aplica","1",'Data Entry'!AY45)</f>
        <v/>
      </c>
      <c r="Y42" s="151" t="str">
        <f t="shared" si="0"/>
        <v/>
      </c>
      <c r="Z42" s="152" t="str">
        <f>IF('Data Entry'!H45="Yes","1",IF(AND('Data Entry'!H45="",'Data Entry'!I45="",'Data Entry'!J45="",'Data Entry'!K45="",'Data Entry'!L45="",'Data Entry'!M45="",'Data Entry'!N45="",'Data Entry'!O45="",'Data Entry'!P45="",'Data Entry'!Q45=""),"","1"))</f>
        <v/>
      </c>
      <c r="AA42" s="152" t="str">
        <f>IF('Data Entry'!R45="Yes","1",IF(AND('Data Entry'!R45="",'Data Entry'!S45="",'Data Entry'!T45="",'Data Entry'!U45=""),"","1"))</f>
        <v/>
      </c>
      <c r="AB42" s="157" t="str">
        <f>IF('Data Entry'!V45="Yes","1",IF(AND('Data Entry'!V45="",'Data Entry'!W45=""),"","1"))</f>
        <v/>
      </c>
    </row>
    <row r="43" spans="1:28" ht="17">
      <c r="A43" s="59">
        <f>'Data Entry'!AB46</f>
        <v>0</v>
      </c>
      <c r="B43" s="59" t="str">
        <f>'Data Entry'!AR46</f>
        <v/>
      </c>
      <c r="C43" s="1">
        <f>IF('Data Entry'!AD46="g",'Data Entry'!AC46*0.001*U43,IF('Data Entry'!AD46="UI",'Data Entry'!AC46*0.000001*U43,IF('Data Entry'!AD46="mg",'Data Entry'!AC46*0.000001*U43,IF('Data Entry'!AD46="t",'Data Entry'!AC46*1000*U43,IF('Data Entry'!AD46="kg",'Data Entry'!AC46*1*U43,IF('Data Entry'!AD46="L",'Data Entry'!AC46*1*U43,IFERROR(,"")))))))</f>
        <v>0</v>
      </c>
      <c r="D43" s="1" t="s">
        <v>4</v>
      </c>
      <c r="E43" s="1">
        <f>IF('Data Entry'!AF46="g",'Data Entry'!AE46*0.001,IF('Data Entry'!AF46="mg",'Data Entry'!AE46*0.000001,IF('Data Entry'!AF46="t",'Data Entry'!AE46*1000,IF('Data Entry'!AF46="ml",'Data Entry'!AE46*0.001,IF('Data Entry'!AF46="kg",'Data Entry'!AE46*1,IF('Data Entry'!AF46="Pieza",'Data Entry'!AE46*1,IF('Data Entry'!AF46="L",'Data Entry'!AE46*1,IFERROR(,""))))))))</f>
        <v>0</v>
      </c>
      <c r="F43" s="1" t="s">
        <v>4</v>
      </c>
      <c r="G43" s="1">
        <f>IF('Data Entry'!AA46="g",'Data Entry'!Z46*0.001,IF('Data Entry'!AA46="mg",'Data Entry'!Z46*0.000001,IF('Data Entry'!AA46="t",'Data Entry'!Z46*1000,IF('Data Entry'!AA46="ml",'Data Entry'!Z46*0.001,IF('Data Entry'!AA46="kg",'Data Entry'!Z46*1,IF('Data Entry'!AA46="Piezas",'Data Entry'!Z46*1,IF('Data Entry'!AA46="L",'Data Entry'!Z46*1,IFERROR(,""))))))))</f>
        <v>0</v>
      </c>
      <c r="H43" s="1" t="s">
        <v>4</v>
      </c>
      <c r="I43" s="1">
        <f>IF('Data Entry'!AC46="g",'Data Entry'!AB46*0.001,IF('Data Entry'!AC46="mg",'Data Entry'!AB46*0.000001,IF('Data Entry'!AC46="t",'Data Entry'!AB46*1000,IF('Data Entry'!AC46="ml",'Data Entry'!AB46*0.001,IF('Data Entry'!AC46="kg",'Data Entry'!AB46*1,IF('Data Entry'!AC46="L",'Data Entry'!AB46*1,IFERROR(,"")))))))</f>
        <v>0</v>
      </c>
      <c r="J43" s="59" t="str">
        <f>'Data Entry'!AU46</f>
        <v/>
      </c>
      <c r="K43" s="1">
        <f>IF('Data Entry'!AI46="g",'Data Entry'!AH46*0.001*V43,IF('Data Entry'!AI46="UI",'Data Entry'!AH46*0.000001*V43,IF('Data Entry'!AI46="mg",'Data Entry'!AH46*0.000001*V43,IF('Data Entry'!AI46="t",'Data Entry'!AH46*1000*V43,IF('Data Entry'!AI46="kg",'Data Entry'!AH46*1*V43,IF('Data Entry'!AI46="L",'Data Entry'!AH46*1*V43,IFERROR(,"")))))))</f>
        <v>0</v>
      </c>
      <c r="L43" s="1" t="s">
        <v>4</v>
      </c>
      <c r="M43" s="59">
        <f>'Data Entry'!AJ46</f>
        <v>0</v>
      </c>
      <c r="N43" s="59" t="str">
        <f>'Data Entry'!AX46</f>
        <v/>
      </c>
      <c r="O43" s="1">
        <f>IF('Data Entry'!AL46="g",'Data Entry'!AK46*0.001*W43,IF('Data Entry'!AL46="UI",'Data Entry'!AK46*0.000001*W43,IF('Data Entry'!AL46="mg",'Data Entry'!AK46*0.000001*W43,IF('Data Entry'!AL46="t",'Data Entry'!AK46*1000*W43,IF('Data Entry'!AL46="kg",'Data Entry'!AK46*1*W43,IF('Data Entry'!AL46="L",'Data Entry'!AK46*1*W43,IFERROR(,"")))))))</f>
        <v>0</v>
      </c>
      <c r="P43" s="1" t="s">
        <v>4</v>
      </c>
      <c r="Q43" s="59">
        <f>'Data Entry'!AM46</f>
        <v>0</v>
      </c>
      <c r="R43" s="59" t="str">
        <f>'Data Entry'!BA46</f>
        <v/>
      </c>
      <c r="S43" s="1">
        <f>IF('Data Entry'!AO46="g",'Data Entry'!AN46*0.001*X43,IF('Data Entry'!AO46="UI",'Data Entry'!AN46*0.000001*X43,IF('Data Entry'!AO46="mg",'Data Entry'!AN46*0.000001*X43,IF('Data Entry'!AO46="t",'Data Entry'!AN46*1000*X43,IF('Data Entry'!AO46="kg",'Data Entry'!AN46*1*X43,IF('Data Entry'!AO46="L",'Data Entry'!AN46*1*X43,IFERROR(,"")))))))</f>
        <v>0</v>
      </c>
      <c r="T43" s="1" t="s">
        <v>4</v>
      </c>
      <c r="U43" s="59" t="str">
        <f>IF('Data Entry'!AP46="No aplica","1",'Data Entry'!AP46)</f>
        <v/>
      </c>
      <c r="V43" s="59" t="str">
        <f>IF('Data Entry'!AS46="No aplica","1",'Data Entry'!AS46)</f>
        <v/>
      </c>
      <c r="W43" s="59" t="str">
        <f>IF('Data Entry'!AV46="No aplica","1",'Data Entry'!AV46)</f>
        <v/>
      </c>
      <c r="X43" s="59" t="str">
        <f>IF('Data Entry'!AY46="No aplica","1",'Data Entry'!AY46)</f>
        <v/>
      </c>
      <c r="Y43" s="151" t="str">
        <f t="shared" si="0"/>
        <v/>
      </c>
      <c r="Z43" s="152" t="str">
        <f>IF('Data Entry'!H46="Yes","1",IF(AND('Data Entry'!H46="",'Data Entry'!I46="",'Data Entry'!J46="",'Data Entry'!K46="",'Data Entry'!L46="",'Data Entry'!M46="",'Data Entry'!N46="",'Data Entry'!O46="",'Data Entry'!P46="",'Data Entry'!Q46=""),"","1"))</f>
        <v/>
      </c>
      <c r="AA43" s="152" t="str">
        <f>IF('Data Entry'!R46="Yes","1",IF(AND('Data Entry'!R46="",'Data Entry'!S46="",'Data Entry'!T46="",'Data Entry'!U46=""),"","1"))</f>
        <v/>
      </c>
      <c r="AB43" s="157" t="str">
        <f>IF('Data Entry'!V46="Yes","1",IF(AND('Data Entry'!V46="",'Data Entry'!W46=""),"","1"))</f>
        <v/>
      </c>
    </row>
    <row r="44" spans="1:28" ht="17">
      <c r="A44" s="59">
        <f>'Data Entry'!AB47</f>
        <v>0</v>
      </c>
      <c r="B44" s="59" t="str">
        <f>'Data Entry'!AR47</f>
        <v/>
      </c>
      <c r="C44" s="1">
        <f>IF('Data Entry'!AD47="g",'Data Entry'!AC47*0.001*U44,IF('Data Entry'!AD47="UI",'Data Entry'!AC47*0.000001*U44,IF('Data Entry'!AD47="mg",'Data Entry'!AC47*0.000001*U44,IF('Data Entry'!AD47="t",'Data Entry'!AC47*1000*U44,IF('Data Entry'!AD47="kg",'Data Entry'!AC47*1*U44,IF('Data Entry'!AD47="L",'Data Entry'!AC47*1*U44,IFERROR(,"")))))))</f>
        <v>0</v>
      </c>
      <c r="D44" s="1" t="s">
        <v>4</v>
      </c>
      <c r="E44" s="1">
        <f>IF('Data Entry'!AF47="g",'Data Entry'!AE47*0.001,IF('Data Entry'!AF47="mg",'Data Entry'!AE47*0.000001,IF('Data Entry'!AF47="t",'Data Entry'!AE47*1000,IF('Data Entry'!AF47="ml",'Data Entry'!AE47*0.001,IF('Data Entry'!AF47="kg",'Data Entry'!AE47*1,IF('Data Entry'!AF47="Pieza",'Data Entry'!AE47*1,IF('Data Entry'!AF47="L",'Data Entry'!AE47*1,IFERROR(,""))))))))</f>
        <v>0</v>
      </c>
      <c r="F44" s="1" t="s">
        <v>4</v>
      </c>
      <c r="G44" s="1">
        <f>IF('Data Entry'!AA47="g",'Data Entry'!Z47*0.001,IF('Data Entry'!AA47="mg",'Data Entry'!Z47*0.000001,IF('Data Entry'!AA47="t",'Data Entry'!Z47*1000,IF('Data Entry'!AA47="ml",'Data Entry'!Z47*0.001,IF('Data Entry'!AA47="kg",'Data Entry'!Z47*1,IF('Data Entry'!AA47="Piezas",'Data Entry'!Z47*1,IF('Data Entry'!AA47="L",'Data Entry'!Z47*1,IFERROR(,""))))))))</f>
        <v>0</v>
      </c>
      <c r="H44" s="1" t="s">
        <v>4</v>
      </c>
      <c r="I44" s="1">
        <f>IF('Data Entry'!AC47="g",'Data Entry'!AB47*0.001,IF('Data Entry'!AC47="mg",'Data Entry'!AB47*0.000001,IF('Data Entry'!AC47="t",'Data Entry'!AB47*1000,IF('Data Entry'!AC47="ml",'Data Entry'!AB47*0.001,IF('Data Entry'!AC47="kg",'Data Entry'!AB47*1,IF('Data Entry'!AC47="L",'Data Entry'!AB47*1,IFERROR(,"")))))))</f>
        <v>0</v>
      </c>
      <c r="J44" s="59" t="str">
        <f>'Data Entry'!AU47</f>
        <v/>
      </c>
      <c r="K44" s="1">
        <f>IF('Data Entry'!AI47="g",'Data Entry'!AH47*0.001*V44,IF('Data Entry'!AI47="UI",'Data Entry'!AH47*0.000001*V44,IF('Data Entry'!AI47="mg",'Data Entry'!AH47*0.000001*V44,IF('Data Entry'!AI47="t",'Data Entry'!AH47*1000*V44,IF('Data Entry'!AI47="kg",'Data Entry'!AH47*1*V44,IF('Data Entry'!AI47="L",'Data Entry'!AH47*1*V44,IFERROR(,"")))))))</f>
        <v>0</v>
      </c>
      <c r="L44" s="1" t="s">
        <v>4</v>
      </c>
      <c r="M44" s="59">
        <f>'Data Entry'!AJ47</f>
        <v>0</v>
      </c>
      <c r="N44" s="59" t="str">
        <f>'Data Entry'!AX47</f>
        <v/>
      </c>
      <c r="O44" s="1">
        <f>IF('Data Entry'!AL47="g",'Data Entry'!AK47*0.001*W44,IF('Data Entry'!AL47="UI",'Data Entry'!AK47*0.000001*W44,IF('Data Entry'!AL47="mg",'Data Entry'!AK47*0.000001*W44,IF('Data Entry'!AL47="t",'Data Entry'!AK47*1000*W44,IF('Data Entry'!AL47="kg",'Data Entry'!AK47*1*W44,IF('Data Entry'!AL47="L",'Data Entry'!AK47*1*W44,IFERROR(,"")))))))</f>
        <v>0</v>
      </c>
      <c r="P44" s="1" t="s">
        <v>4</v>
      </c>
      <c r="Q44" s="59">
        <f>'Data Entry'!AM47</f>
        <v>0</v>
      </c>
      <c r="R44" s="59" t="str">
        <f>'Data Entry'!BA47</f>
        <v/>
      </c>
      <c r="S44" s="1">
        <f>IF('Data Entry'!AO47="g",'Data Entry'!AN47*0.001*X44,IF('Data Entry'!AO47="UI",'Data Entry'!AN47*0.000001*X44,IF('Data Entry'!AO47="mg",'Data Entry'!AN47*0.000001*X44,IF('Data Entry'!AO47="t",'Data Entry'!AN47*1000*X44,IF('Data Entry'!AO47="kg",'Data Entry'!AN47*1*X44,IF('Data Entry'!AO47="L",'Data Entry'!AN47*1*X44,IFERROR(,"")))))))</f>
        <v>0</v>
      </c>
      <c r="T44" s="1" t="s">
        <v>4</v>
      </c>
      <c r="U44" s="59" t="str">
        <f>IF('Data Entry'!AP47="No aplica","1",'Data Entry'!AP47)</f>
        <v/>
      </c>
      <c r="V44" s="59" t="str">
        <f>IF('Data Entry'!AS47="No aplica","1",'Data Entry'!AS47)</f>
        <v/>
      </c>
      <c r="W44" s="59" t="str">
        <f>IF('Data Entry'!AV47="No aplica","1",'Data Entry'!AV47)</f>
        <v/>
      </c>
      <c r="X44" s="59" t="str">
        <f>IF('Data Entry'!AY47="No aplica","1",'Data Entry'!AY47)</f>
        <v/>
      </c>
      <c r="Y44" s="151" t="str">
        <f t="shared" si="0"/>
        <v/>
      </c>
      <c r="Z44" s="152" t="str">
        <f>IF('Data Entry'!H47="Yes","1",IF(AND('Data Entry'!H47="",'Data Entry'!I47="",'Data Entry'!J47="",'Data Entry'!K47="",'Data Entry'!L47="",'Data Entry'!M47="",'Data Entry'!N47="",'Data Entry'!O47="",'Data Entry'!P47="",'Data Entry'!Q47=""),"","1"))</f>
        <v/>
      </c>
      <c r="AA44" s="152" t="str">
        <f>IF('Data Entry'!R47="Yes","1",IF(AND('Data Entry'!R47="",'Data Entry'!S47="",'Data Entry'!T47="",'Data Entry'!U47=""),"","1"))</f>
        <v/>
      </c>
      <c r="AB44" s="157" t="str">
        <f>IF('Data Entry'!V47="Yes","1",IF(AND('Data Entry'!V47="",'Data Entry'!W47=""),"","1"))</f>
        <v/>
      </c>
    </row>
    <row r="45" spans="1:28" ht="17">
      <c r="A45" s="59">
        <f>'Data Entry'!AB48</f>
        <v>0</v>
      </c>
      <c r="B45" s="59" t="str">
        <f>'Data Entry'!AR48</f>
        <v/>
      </c>
      <c r="C45" s="1">
        <f>IF('Data Entry'!AD48="g",'Data Entry'!AC48*0.001*U45,IF('Data Entry'!AD48="UI",'Data Entry'!AC48*0.000001*U45,IF('Data Entry'!AD48="mg",'Data Entry'!AC48*0.000001*U45,IF('Data Entry'!AD48="t",'Data Entry'!AC48*1000*U45,IF('Data Entry'!AD48="kg",'Data Entry'!AC48*1*U45,IF('Data Entry'!AD48="L",'Data Entry'!AC48*1*U45,IFERROR(,"")))))))</f>
        <v>0</v>
      </c>
      <c r="D45" s="1" t="s">
        <v>4</v>
      </c>
      <c r="E45" s="1">
        <f>IF('Data Entry'!AF48="g",'Data Entry'!AE48*0.001,IF('Data Entry'!AF48="mg",'Data Entry'!AE48*0.000001,IF('Data Entry'!AF48="t",'Data Entry'!AE48*1000,IF('Data Entry'!AF48="ml",'Data Entry'!AE48*0.001,IF('Data Entry'!AF48="kg",'Data Entry'!AE48*1,IF('Data Entry'!AF48="Pieza",'Data Entry'!AE48*1,IF('Data Entry'!AF48="L",'Data Entry'!AE48*1,IFERROR(,""))))))))</f>
        <v>0</v>
      </c>
      <c r="F45" s="1" t="s">
        <v>4</v>
      </c>
      <c r="G45" s="1">
        <f>IF('Data Entry'!AA48="g",'Data Entry'!Z48*0.001,IF('Data Entry'!AA48="mg",'Data Entry'!Z48*0.000001,IF('Data Entry'!AA48="t",'Data Entry'!Z48*1000,IF('Data Entry'!AA48="ml",'Data Entry'!Z48*0.001,IF('Data Entry'!AA48="kg",'Data Entry'!Z48*1,IF('Data Entry'!AA48="Piezas",'Data Entry'!Z48*1,IF('Data Entry'!AA48="L",'Data Entry'!Z48*1,IFERROR(,""))))))))</f>
        <v>0</v>
      </c>
      <c r="H45" s="1" t="s">
        <v>4</v>
      </c>
      <c r="I45" s="1">
        <f>IF('Data Entry'!AC48="g",'Data Entry'!AB48*0.001,IF('Data Entry'!AC48="mg",'Data Entry'!AB48*0.000001,IF('Data Entry'!AC48="t",'Data Entry'!AB48*1000,IF('Data Entry'!AC48="ml",'Data Entry'!AB48*0.001,IF('Data Entry'!AC48="kg",'Data Entry'!AB48*1,IF('Data Entry'!AC48="L",'Data Entry'!AB48*1,IFERROR(,"")))))))</f>
        <v>0</v>
      </c>
      <c r="J45" s="59" t="str">
        <f>'Data Entry'!AU48</f>
        <v/>
      </c>
      <c r="K45" s="1">
        <f>IF('Data Entry'!AI48="g",'Data Entry'!AH48*0.001*V45,IF('Data Entry'!AI48="UI",'Data Entry'!AH48*0.000001*V45,IF('Data Entry'!AI48="mg",'Data Entry'!AH48*0.000001*V45,IF('Data Entry'!AI48="t",'Data Entry'!AH48*1000*V45,IF('Data Entry'!AI48="kg",'Data Entry'!AH48*1*V45,IF('Data Entry'!AI48="L",'Data Entry'!AH48*1*V45,IFERROR(,"")))))))</f>
        <v>0</v>
      </c>
      <c r="L45" s="1" t="s">
        <v>4</v>
      </c>
      <c r="M45" s="59">
        <f>'Data Entry'!AJ48</f>
        <v>0</v>
      </c>
      <c r="N45" s="59" t="str">
        <f>'Data Entry'!AX48</f>
        <v/>
      </c>
      <c r="O45" s="1">
        <f>IF('Data Entry'!AL48="g",'Data Entry'!AK48*0.001*W45,IF('Data Entry'!AL48="UI",'Data Entry'!AK48*0.000001*W45,IF('Data Entry'!AL48="mg",'Data Entry'!AK48*0.000001*W45,IF('Data Entry'!AL48="t",'Data Entry'!AK48*1000*W45,IF('Data Entry'!AL48="kg",'Data Entry'!AK48*1*W45,IF('Data Entry'!AL48="L",'Data Entry'!AK48*1*W45,IFERROR(,"")))))))</f>
        <v>0</v>
      </c>
      <c r="P45" s="1" t="s">
        <v>4</v>
      </c>
      <c r="Q45" s="59">
        <f>'Data Entry'!AM48</f>
        <v>0</v>
      </c>
      <c r="R45" s="59" t="str">
        <f>'Data Entry'!BA48</f>
        <v/>
      </c>
      <c r="S45" s="1">
        <f>IF('Data Entry'!AO48="g",'Data Entry'!AN48*0.001*X45,IF('Data Entry'!AO48="UI",'Data Entry'!AN48*0.000001*X45,IF('Data Entry'!AO48="mg",'Data Entry'!AN48*0.000001*X45,IF('Data Entry'!AO48="t",'Data Entry'!AN48*1000*X45,IF('Data Entry'!AO48="kg",'Data Entry'!AN48*1*X45,IF('Data Entry'!AO48="L",'Data Entry'!AN48*1*X45,IFERROR(,"")))))))</f>
        <v>0</v>
      </c>
      <c r="T45" s="1" t="s">
        <v>4</v>
      </c>
      <c r="U45" s="59" t="str">
        <f>IF('Data Entry'!AP48="No aplica","1",'Data Entry'!AP48)</f>
        <v/>
      </c>
      <c r="V45" s="59" t="str">
        <f>IF('Data Entry'!AS48="No aplica","1",'Data Entry'!AS48)</f>
        <v/>
      </c>
      <c r="W45" s="59" t="str">
        <f>IF('Data Entry'!AV48="No aplica","1",'Data Entry'!AV48)</f>
        <v/>
      </c>
      <c r="X45" s="59" t="str">
        <f>IF('Data Entry'!AY48="No aplica","1",'Data Entry'!AY48)</f>
        <v/>
      </c>
      <c r="Y45" s="151" t="str">
        <f t="shared" si="0"/>
        <v/>
      </c>
      <c r="Z45" s="152" t="str">
        <f>IF('Data Entry'!H48="Yes","1",IF(AND('Data Entry'!H48="",'Data Entry'!I48="",'Data Entry'!J48="",'Data Entry'!K48="",'Data Entry'!L48="",'Data Entry'!M48="",'Data Entry'!N48="",'Data Entry'!O48="",'Data Entry'!P48="",'Data Entry'!Q48=""),"","1"))</f>
        <v/>
      </c>
      <c r="AA45" s="152" t="str">
        <f>IF('Data Entry'!R48="Yes","1",IF(AND('Data Entry'!R48="",'Data Entry'!S48="",'Data Entry'!T48="",'Data Entry'!U48=""),"","1"))</f>
        <v/>
      </c>
      <c r="AB45" s="157" t="str">
        <f>IF('Data Entry'!V48="Yes","1",IF(AND('Data Entry'!V48="",'Data Entry'!W48=""),"","1"))</f>
        <v/>
      </c>
    </row>
    <row r="46" spans="1:28" ht="17">
      <c r="A46" s="59">
        <f>'Data Entry'!AB49</f>
        <v>0</v>
      </c>
      <c r="B46" s="59" t="str">
        <f>'Data Entry'!AR49</f>
        <v/>
      </c>
      <c r="C46" s="1">
        <f>IF('Data Entry'!AD49="g",'Data Entry'!AC49*0.001*U46,IF('Data Entry'!AD49="UI",'Data Entry'!AC49*0.000001*U46,IF('Data Entry'!AD49="mg",'Data Entry'!AC49*0.000001*U46,IF('Data Entry'!AD49="t",'Data Entry'!AC49*1000*U46,IF('Data Entry'!AD49="kg",'Data Entry'!AC49*1*U46,IF('Data Entry'!AD49="L",'Data Entry'!AC49*1*U46,IFERROR(,"")))))))</f>
        <v>0</v>
      </c>
      <c r="D46" s="1" t="s">
        <v>4</v>
      </c>
      <c r="E46" s="1">
        <f>IF('Data Entry'!AF49="g",'Data Entry'!AE49*0.001,IF('Data Entry'!AF49="mg",'Data Entry'!AE49*0.000001,IF('Data Entry'!AF49="t",'Data Entry'!AE49*1000,IF('Data Entry'!AF49="ml",'Data Entry'!AE49*0.001,IF('Data Entry'!AF49="kg",'Data Entry'!AE49*1,IF('Data Entry'!AF49="Pieza",'Data Entry'!AE49*1,IF('Data Entry'!AF49="L",'Data Entry'!AE49*1,IFERROR(,""))))))))</f>
        <v>0</v>
      </c>
      <c r="F46" s="1" t="s">
        <v>4</v>
      </c>
      <c r="G46" s="1">
        <f>IF('Data Entry'!AA49="g",'Data Entry'!Z49*0.001,IF('Data Entry'!AA49="mg",'Data Entry'!Z49*0.000001,IF('Data Entry'!AA49="t",'Data Entry'!Z49*1000,IF('Data Entry'!AA49="ml",'Data Entry'!Z49*0.001,IF('Data Entry'!AA49="kg",'Data Entry'!Z49*1,IF('Data Entry'!AA49="Piezas",'Data Entry'!Z49*1,IF('Data Entry'!AA49="L",'Data Entry'!Z49*1,IFERROR(,""))))))))</f>
        <v>0</v>
      </c>
      <c r="H46" s="1" t="s">
        <v>4</v>
      </c>
      <c r="I46" s="1">
        <f>IF('Data Entry'!AC49="g",'Data Entry'!AB49*0.001,IF('Data Entry'!AC49="mg",'Data Entry'!AB49*0.000001,IF('Data Entry'!AC49="t",'Data Entry'!AB49*1000,IF('Data Entry'!AC49="ml",'Data Entry'!AB49*0.001,IF('Data Entry'!AC49="kg",'Data Entry'!AB49*1,IF('Data Entry'!AC49="L",'Data Entry'!AB49*1,IFERROR(,"")))))))</f>
        <v>0</v>
      </c>
      <c r="J46" s="59" t="str">
        <f>'Data Entry'!AU49</f>
        <v/>
      </c>
      <c r="K46" s="1">
        <f>IF('Data Entry'!AI49="g",'Data Entry'!AH49*0.001*V46,IF('Data Entry'!AI49="UI",'Data Entry'!AH49*0.000001*V46,IF('Data Entry'!AI49="mg",'Data Entry'!AH49*0.000001*V46,IF('Data Entry'!AI49="t",'Data Entry'!AH49*1000*V46,IF('Data Entry'!AI49="kg",'Data Entry'!AH49*1*V46,IF('Data Entry'!AI49="L",'Data Entry'!AH49*1*V46,IFERROR(,"")))))))</f>
        <v>0</v>
      </c>
      <c r="L46" s="1" t="s">
        <v>4</v>
      </c>
      <c r="M46" s="59">
        <f>'Data Entry'!AJ49</f>
        <v>0</v>
      </c>
      <c r="N46" s="59" t="str">
        <f>'Data Entry'!AX49</f>
        <v/>
      </c>
      <c r="O46" s="1">
        <f>IF('Data Entry'!AL49="g",'Data Entry'!AK49*0.001*W46,IF('Data Entry'!AL49="UI",'Data Entry'!AK49*0.000001*W46,IF('Data Entry'!AL49="mg",'Data Entry'!AK49*0.000001*W46,IF('Data Entry'!AL49="t",'Data Entry'!AK49*1000*W46,IF('Data Entry'!AL49="kg",'Data Entry'!AK49*1*W46,IF('Data Entry'!AL49="L",'Data Entry'!AK49*1*W46,IFERROR(,"")))))))</f>
        <v>0</v>
      </c>
      <c r="P46" s="1" t="s">
        <v>4</v>
      </c>
      <c r="Q46" s="59">
        <f>'Data Entry'!AM49</f>
        <v>0</v>
      </c>
      <c r="R46" s="59" t="str">
        <f>'Data Entry'!BA49</f>
        <v/>
      </c>
      <c r="S46" s="1">
        <f>IF('Data Entry'!AO49="g",'Data Entry'!AN49*0.001*X46,IF('Data Entry'!AO49="UI",'Data Entry'!AN49*0.000001*X46,IF('Data Entry'!AO49="mg",'Data Entry'!AN49*0.000001*X46,IF('Data Entry'!AO49="t",'Data Entry'!AN49*1000*X46,IF('Data Entry'!AO49="kg",'Data Entry'!AN49*1*X46,IF('Data Entry'!AO49="L",'Data Entry'!AN49*1*X46,IFERROR(,"")))))))</f>
        <v>0</v>
      </c>
      <c r="T46" s="1" t="s">
        <v>4</v>
      </c>
      <c r="U46" s="59" t="str">
        <f>IF('Data Entry'!AP49="No aplica","1",'Data Entry'!AP49)</f>
        <v/>
      </c>
      <c r="V46" s="59" t="str">
        <f>IF('Data Entry'!AS49="No aplica","1",'Data Entry'!AS49)</f>
        <v/>
      </c>
      <c r="W46" s="59" t="str">
        <f>IF('Data Entry'!AV49="No aplica","1",'Data Entry'!AV49)</f>
        <v/>
      </c>
      <c r="X46" s="59" t="str">
        <f>IF('Data Entry'!AY49="No aplica","1",'Data Entry'!AY49)</f>
        <v/>
      </c>
      <c r="Y46" s="151" t="str">
        <f t="shared" si="0"/>
        <v/>
      </c>
      <c r="Z46" s="152" t="str">
        <f>IF('Data Entry'!H49="Yes","1",IF(AND('Data Entry'!H49="",'Data Entry'!I49="",'Data Entry'!J49="",'Data Entry'!K49="",'Data Entry'!L49="",'Data Entry'!M49="",'Data Entry'!N49="",'Data Entry'!O49="",'Data Entry'!P49="",'Data Entry'!Q49=""),"","1"))</f>
        <v/>
      </c>
      <c r="AA46" s="152" t="str">
        <f>IF('Data Entry'!R49="Yes","1",IF(AND('Data Entry'!R49="",'Data Entry'!S49="",'Data Entry'!T49="",'Data Entry'!U49=""),"","1"))</f>
        <v/>
      </c>
      <c r="AB46" s="157" t="str">
        <f>IF('Data Entry'!V49="Yes","1",IF(AND('Data Entry'!V49="",'Data Entry'!W49=""),"","1"))</f>
        <v/>
      </c>
    </row>
    <row r="47" spans="1:28" ht="17">
      <c r="A47" s="59">
        <f>'Data Entry'!AB50</f>
        <v>0</v>
      </c>
      <c r="B47" s="59" t="str">
        <f>'Data Entry'!AR50</f>
        <v/>
      </c>
      <c r="C47" s="1">
        <f>IF('Data Entry'!AD50="g",'Data Entry'!AC50*0.001*U47,IF('Data Entry'!AD50="UI",'Data Entry'!AC50*0.000001*U47,IF('Data Entry'!AD50="mg",'Data Entry'!AC50*0.000001*U47,IF('Data Entry'!AD50="t",'Data Entry'!AC50*1000*U47,IF('Data Entry'!AD50="kg",'Data Entry'!AC50*1*U47,IF('Data Entry'!AD50="L",'Data Entry'!AC50*1*U47,IFERROR(,"")))))))</f>
        <v>0</v>
      </c>
      <c r="D47" s="1" t="s">
        <v>4</v>
      </c>
      <c r="E47" s="1">
        <f>IF('Data Entry'!AF50="g",'Data Entry'!AE50*0.001,IF('Data Entry'!AF50="mg",'Data Entry'!AE50*0.000001,IF('Data Entry'!AF50="t",'Data Entry'!AE50*1000,IF('Data Entry'!AF50="ml",'Data Entry'!AE50*0.001,IF('Data Entry'!AF50="kg",'Data Entry'!AE50*1,IF('Data Entry'!AF50="Pieza",'Data Entry'!AE50*1,IF('Data Entry'!AF50="L",'Data Entry'!AE50*1,IFERROR(,""))))))))</f>
        <v>0</v>
      </c>
      <c r="F47" s="1" t="s">
        <v>4</v>
      </c>
      <c r="G47" s="1">
        <f>IF('Data Entry'!AA50="g",'Data Entry'!Z50*0.001,IF('Data Entry'!AA50="mg",'Data Entry'!Z50*0.000001,IF('Data Entry'!AA50="t",'Data Entry'!Z50*1000,IF('Data Entry'!AA50="ml",'Data Entry'!Z50*0.001,IF('Data Entry'!AA50="kg",'Data Entry'!Z50*1,IF('Data Entry'!AA50="Piezas",'Data Entry'!Z50*1,IF('Data Entry'!AA50="L",'Data Entry'!Z50*1,IFERROR(,""))))))))</f>
        <v>0</v>
      </c>
      <c r="H47" s="1" t="s">
        <v>4</v>
      </c>
      <c r="I47" s="1">
        <f>IF('Data Entry'!AC50="g",'Data Entry'!AB50*0.001,IF('Data Entry'!AC50="mg",'Data Entry'!AB50*0.000001,IF('Data Entry'!AC50="t",'Data Entry'!AB50*1000,IF('Data Entry'!AC50="ml",'Data Entry'!AB50*0.001,IF('Data Entry'!AC50="kg",'Data Entry'!AB50*1,IF('Data Entry'!AC50="L",'Data Entry'!AB50*1,IFERROR(,"")))))))</f>
        <v>0</v>
      </c>
      <c r="J47" s="59" t="str">
        <f>'Data Entry'!AU50</f>
        <v/>
      </c>
      <c r="K47" s="1">
        <f>IF('Data Entry'!AI50="g",'Data Entry'!AH50*0.001*V47,IF('Data Entry'!AI50="UI",'Data Entry'!AH50*0.000001*V47,IF('Data Entry'!AI50="mg",'Data Entry'!AH50*0.000001*V47,IF('Data Entry'!AI50="t",'Data Entry'!AH50*1000*V47,IF('Data Entry'!AI50="kg",'Data Entry'!AH50*1*V47,IF('Data Entry'!AI50="L",'Data Entry'!AH50*1*V47,IFERROR(,"")))))))</f>
        <v>0</v>
      </c>
      <c r="L47" s="1" t="s">
        <v>4</v>
      </c>
      <c r="M47" s="59">
        <f>'Data Entry'!AJ50</f>
        <v>0</v>
      </c>
      <c r="N47" s="59" t="str">
        <f>'Data Entry'!AX50</f>
        <v/>
      </c>
      <c r="O47" s="1">
        <f>IF('Data Entry'!AL50="g",'Data Entry'!AK50*0.001*W47,IF('Data Entry'!AL50="UI",'Data Entry'!AK50*0.000001*W47,IF('Data Entry'!AL50="mg",'Data Entry'!AK50*0.000001*W47,IF('Data Entry'!AL50="t",'Data Entry'!AK50*1000*W47,IF('Data Entry'!AL50="kg",'Data Entry'!AK50*1*W47,IF('Data Entry'!AL50="L",'Data Entry'!AK50*1*W47,IFERROR(,"")))))))</f>
        <v>0</v>
      </c>
      <c r="P47" s="1" t="s">
        <v>4</v>
      </c>
      <c r="Q47" s="59">
        <f>'Data Entry'!AM50</f>
        <v>0</v>
      </c>
      <c r="R47" s="59" t="str">
        <f>'Data Entry'!BA50</f>
        <v/>
      </c>
      <c r="S47" s="1">
        <f>IF('Data Entry'!AO50="g",'Data Entry'!AN50*0.001*X47,IF('Data Entry'!AO50="UI",'Data Entry'!AN50*0.000001*X47,IF('Data Entry'!AO50="mg",'Data Entry'!AN50*0.000001*X47,IF('Data Entry'!AO50="t",'Data Entry'!AN50*1000*X47,IF('Data Entry'!AO50="kg",'Data Entry'!AN50*1*X47,IF('Data Entry'!AO50="L",'Data Entry'!AN50*1*X47,IFERROR(,"")))))))</f>
        <v>0</v>
      </c>
      <c r="T47" s="1" t="s">
        <v>4</v>
      </c>
      <c r="U47" s="59" t="str">
        <f>IF('Data Entry'!AP50="No aplica","1",'Data Entry'!AP50)</f>
        <v/>
      </c>
      <c r="V47" s="59" t="str">
        <f>IF('Data Entry'!AS50="No aplica","1",'Data Entry'!AS50)</f>
        <v/>
      </c>
      <c r="W47" s="59" t="str">
        <f>IF('Data Entry'!AV50="No aplica","1",'Data Entry'!AV50)</f>
        <v/>
      </c>
      <c r="X47" s="59" t="str">
        <f>IF('Data Entry'!AY50="No aplica","1",'Data Entry'!AY50)</f>
        <v/>
      </c>
      <c r="Y47" s="151" t="str">
        <f t="shared" si="0"/>
        <v/>
      </c>
      <c r="Z47" s="152" t="str">
        <f>IF('Data Entry'!H50="Yes","1",IF(AND('Data Entry'!H50="",'Data Entry'!I50="",'Data Entry'!J50="",'Data Entry'!K50="",'Data Entry'!L50="",'Data Entry'!M50="",'Data Entry'!N50="",'Data Entry'!O50="",'Data Entry'!P50="",'Data Entry'!Q50=""),"","1"))</f>
        <v/>
      </c>
      <c r="AA47" s="152" t="str">
        <f>IF('Data Entry'!R50="Yes","1",IF(AND('Data Entry'!R50="",'Data Entry'!S50="",'Data Entry'!T50="",'Data Entry'!U50=""),"","1"))</f>
        <v/>
      </c>
      <c r="AB47" s="157" t="str">
        <f>IF('Data Entry'!V50="Yes","1",IF(AND('Data Entry'!V50="",'Data Entry'!W50=""),"","1"))</f>
        <v/>
      </c>
    </row>
    <row r="48" spans="1:28" ht="17">
      <c r="A48" s="59">
        <f>'Data Entry'!AB51</f>
        <v>0</v>
      </c>
      <c r="B48" s="59" t="str">
        <f>'Data Entry'!AR51</f>
        <v/>
      </c>
      <c r="C48" s="1">
        <f>IF('Data Entry'!AD51="g",'Data Entry'!AC51*0.001*U48,IF('Data Entry'!AD51="UI",'Data Entry'!AC51*0.000001*U48,IF('Data Entry'!AD51="mg",'Data Entry'!AC51*0.000001*U48,IF('Data Entry'!AD51="t",'Data Entry'!AC51*1000*U48,IF('Data Entry'!AD51="kg",'Data Entry'!AC51*1*U48,IF('Data Entry'!AD51="L",'Data Entry'!AC51*1*U48,IFERROR(,"")))))))</f>
        <v>0</v>
      </c>
      <c r="D48" s="1" t="s">
        <v>4</v>
      </c>
      <c r="E48" s="1">
        <f>IF('Data Entry'!AF51="g",'Data Entry'!AE51*0.001,IF('Data Entry'!AF51="mg",'Data Entry'!AE51*0.000001,IF('Data Entry'!AF51="t",'Data Entry'!AE51*1000,IF('Data Entry'!AF51="ml",'Data Entry'!AE51*0.001,IF('Data Entry'!AF51="kg",'Data Entry'!AE51*1,IF('Data Entry'!AF51="Pieza",'Data Entry'!AE51*1,IF('Data Entry'!AF51="L",'Data Entry'!AE51*1,IFERROR(,""))))))))</f>
        <v>0</v>
      </c>
      <c r="F48" s="1" t="s">
        <v>4</v>
      </c>
      <c r="G48" s="1">
        <f>IF('Data Entry'!AA51="g",'Data Entry'!Z51*0.001,IF('Data Entry'!AA51="mg",'Data Entry'!Z51*0.000001,IF('Data Entry'!AA51="t",'Data Entry'!Z51*1000,IF('Data Entry'!AA51="ml",'Data Entry'!Z51*0.001,IF('Data Entry'!AA51="kg",'Data Entry'!Z51*1,IF('Data Entry'!AA51="Piezas",'Data Entry'!Z51*1,IF('Data Entry'!AA51="L",'Data Entry'!Z51*1,IFERROR(,""))))))))</f>
        <v>0</v>
      </c>
      <c r="H48" s="1" t="s">
        <v>4</v>
      </c>
      <c r="I48" s="1">
        <f>IF('Data Entry'!AC51="g",'Data Entry'!AB51*0.001,IF('Data Entry'!AC51="mg",'Data Entry'!AB51*0.000001,IF('Data Entry'!AC51="t",'Data Entry'!AB51*1000,IF('Data Entry'!AC51="ml",'Data Entry'!AB51*0.001,IF('Data Entry'!AC51="kg",'Data Entry'!AB51*1,IF('Data Entry'!AC51="L",'Data Entry'!AB51*1,IFERROR(,"")))))))</f>
        <v>0</v>
      </c>
      <c r="J48" s="59" t="str">
        <f>'Data Entry'!AU51</f>
        <v/>
      </c>
      <c r="K48" s="1">
        <f>IF('Data Entry'!AI51="g",'Data Entry'!AH51*0.001*V48,IF('Data Entry'!AI51="UI",'Data Entry'!AH51*0.000001*V48,IF('Data Entry'!AI51="mg",'Data Entry'!AH51*0.000001*V48,IF('Data Entry'!AI51="t",'Data Entry'!AH51*1000*V48,IF('Data Entry'!AI51="kg",'Data Entry'!AH51*1*V48,IF('Data Entry'!AI51="L",'Data Entry'!AH51*1*V48,IFERROR(,"")))))))</f>
        <v>0</v>
      </c>
      <c r="L48" s="1" t="s">
        <v>4</v>
      </c>
      <c r="M48" s="59">
        <f>'Data Entry'!AJ51</f>
        <v>0</v>
      </c>
      <c r="N48" s="59" t="str">
        <f>'Data Entry'!AX51</f>
        <v/>
      </c>
      <c r="O48" s="1">
        <f>IF('Data Entry'!AL51="g",'Data Entry'!AK51*0.001*W48,IF('Data Entry'!AL51="UI",'Data Entry'!AK51*0.000001*W48,IF('Data Entry'!AL51="mg",'Data Entry'!AK51*0.000001*W48,IF('Data Entry'!AL51="t",'Data Entry'!AK51*1000*W48,IF('Data Entry'!AL51="kg",'Data Entry'!AK51*1*W48,IF('Data Entry'!AL51="L",'Data Entry'!AK51*1*W48,IFERROR(,"")))))))</f>
        <v>0</v>
      </c>
      <c r="P48" s="1" t="s">
        <v>4</v>
      </c>
      <c r="Q48" s="59">
        <f>'Data Entry'!AM51</f>
        <v>0</v>
      </c>
      <c r="R48" s="59" t="str">
        <f>'Data Entry'!BA51</f>
        <v/>
      </c>
      <c r="S48" s="1">
        <f>IF('Data Entry'!AO51="g",'Data Entry'!AN51*0.001*X48,IF('Data Entry'!AO51="UI",'Data Entry'!AN51*0.000001*X48,IF('Data Entry'!AO51="mg",'Data Entry'!AN51*0.000001*X48,IF('Data Entry'!AO51="t",'Data Entry'!AN51*1000*X48,IF('Data Entry'!AO51="kg",'Data Entry'!AN51*1*X48,IF('Data Entry'!AO51="L",'Data Entry'!AN51*1*X48,IFERROR(,"")))))))</f>
        <v>0</v>
      </c>
      <c r="T48" s="1" t="s">
        <v>4</v>
      </c>
      <c r="U48" s="59" t="str">
        <f>IF('Data Entry'!AP51="No aplica","1",'Data Entry'!AP51)</f>
        <v/>
      </c>
      <c r="V48" s="59" t="str">
        <f>IF('Data Entry'!AS51="No aplica","1",'Data Entry'!AS51)</f>
        <v/>
      </c>
      <c r="W48" s="59" t="str">
        <f>IF('Data Entry'!AV51="No aplica","1",'Data Entry'!AV51)</f>
        <v/>
      </c>
      <c r="X48" s="59" t="str">
        <f>IF('Data Entry'!AY51="No aplica","1",'Data Entry'!AY51)</f>
        <v/>
      </c>
      <c r="Y48" s="151" t="str">
        <f t="shared" si="0"/>
        <v/>
      </c>
      <c r="Z48" s="152" t="str">
        <f>IF('Data Entry'!H51="Yes","1",IF(AND('Data Entry'!H51="",'Data Entry'!I51="",'Data Entry'!J51="",'Data Entry'!K51="",'Data Entry'!L51="",'Data Entry'!M51="",'Data Entry'!N51="",'Data Entry'!O51="",'Data Entry'!P51="",'Data Entry'!Q51=""),"","1"))</f>
        <v/>
      </c>
      <c r="AA48" s="152" t="str">
        <f>IF('Data Entry'!R51="Yes","1",IF(AND('Data Entry'!R51="",'Data Entry'!S51="",'Data Entry'!T51="",'Data Entry'!U51=""),"","1"))</f>
        <v/>
      </c>
      <c r="AB48" s="157" t="str">
        <f>IF('Data Entry'!V51="Yes","1",IF(AND('Data Entry'!V51="",'Data Entry'!W51=""),"","1"))</f>
        <v/>
      </c>
    </row>
    <row r="49" spans="1:28" ht="17">
      <c r="A49" s="59">
        <f>'Data Entry'!AB52</f>
        <v>0</v>
      </c>
      <c r="B49" s="59" t="str">
        <f>'Data Entry'!AR52</f>
        <v/>
      </c>
      <c r="C49" s="1">
        <f>IF('Data Entry'!AD52="g",'Data Entry'!AC52*0.001*U49,IF('Data Entry'!AD52="UI",'Data Entry'!AC52*0.000001*U49,IF('Data Entry'!AD52="mg",'Data Entry'!AC52*0.000001*U49,IF('Data Entry'!AD52="t",'Data Entry'!AC52*1000*U49,IF('Data Entry'!AD52="kg",'Data Entry'!AC52*1*U49,IF('Data Entry'!AD52="L",'Data Entry'!AC52*1*U49,IFERROR(,"")))))))</f>
        <v>0</v>
      </c>
      <c r="D49" s="1" t="s">
        <v>4</v>
      </c>
      <c r="E49" s="1">
        <f>IF('Data Entry'!AF52="g",'Data Entry'!AE52*0.001,IF('Data Entry'!AF52="mg",'Data Entry'!AE52*0.000001,IF('Data Entry'!AF52="t",'Data Entry'!AE52*1000,IF('Data Entry'!AF52="ml",'Data Entry'!AE52*0.001,IF('Data Entry'!AF52="kg",'Data Entry'!AE52*1,IF('Data Entry'!AF52="Pieza",'Data Entry'!AE52*1,IF('Data Entry'!AF52="L",'Data Entry'!AE52*1,IFERROR(,""))))))))</f>
        <v>0</v>
      </c>
      <c r="F49" s="1" t="s">
        <v>4</v>
      </c>
      <c r="G49" s="1">
        <f>IF('Data Entry'!AA52="g",'Data Entry'!Z52*0.001,IF('Data Entry'!AA52="mg",'Data Entry'!Z52*0.000001,IF('Data Entry'!AA52="t",'Data Entry'!Z52*1000,IF('Data Entry'!AA52="ml",'Data Entry'!Z52*0.001,IF('Data Entry'!AA52="kg",'Data Entry'!Z52*1,IF('Data Entry'!AA52="Piezas",'Data Entry'!Z52*1,IF('Data Entry'!AA52="L",'Data Entry'!Z52*1,IFERROR(,""))))))))</f>
        <v>0</v>
      </c>
      <c r="H49" s="1" t="s">
        <v>4</v>
      </c>
      <c r="I49" s="1">
        <f>IF('Data Entry'!AC52="g",'Data Entry'!AB52*0.001,IF('Data Entry'!AC52="mg",'Data Entry'!AB52*0.000001,IF('Data Entry'!AC52="t",'Data Entry'!AB52*1000,IF('Data Entry'!AC52="ml",'Data Entry'!AB52*0.001,IF('Data Entry'!AC52="kg",'Data Entry'!AB52*1,IF('Data Entry'!AC52="L",'Data Entry'!AB52*1,IFERROR(,"")))))))</f>
        <v>0</v>
      </c>
      <c r="J49" s="59" t="str">
        <f>'Data Entry'!AU52</f>
        <v/>
      </c>
      <c r="K49" s="1">
        <f>IF('Data Entry'!AI52="g",'Data Entry'!AH52*0.001*V49,IF('Data Entry'!AI52="UI",'Data Entry'!AH52*0.000001*V49,IF('Data Entry'!AI52="mg",'Data Entry'!AH52*0.000001*V49,IF('Data Entry'!AI52="t",'Data Entry'!AH52*1000*V49,IF('Data Entry'!AI52="kg",'Data Entry'!AH52*1*V49,IF('Data Entry'!AI52="L",'Data Entry'!AH52*1*V49,IFERROR(,"")))))))</f>
        <v>0</v>
      </c>
      <c r="L49" s="1" t="s">
        <v>4</v>
      </c>
      <c r="M49" s="59">
        <f>'Data Entry'!AJ52</f>
        <v>0</v>
      </c>
      <c r="N49" s="59" t="str">
        <f>'Data Entry'!AX52</f>
        <v/>
      </c>
      <c r="O49" s="1">
        <f>IF('Data Entry'!AL52="g",'Data Entry'!AK52*0.001*W49,IF('Data Entry'!AL52="UI",'Data Entry'!AK52*0.000001*W49,IF('Data Entry'!AL52="mg",'Data Entry'!AK52*0.000001*W49,IF('Data Entry'!AL52="t",'Data Entry'!AK52*1000*W49,IF('Data Entry'!AL52="kg",'Data Entry'!AK52*1*W49,IF('Data Entry'!AL52="L",'Data Entry'!AK52*1*W49,IFERROR(,"")))))))</f>
        <v>0</v>
      </c>
      <c r="P49" s="1" t="s">
        <v>4</v>
      </c>
      <c r="Q49" s="59">
        <f>'Data Entry'!AM52</f>
        <v>0</v>
      </c>
      <c r="R49" s="59" t="str">
        <f>'Data Entry'!BA52</f>
        <v/>
      </c>
      <c r="S49" s="1">
        <f>IF('Data Entry'!AO52="g",'Data Entry'!AN52*0.001*X49,IF('Data Entry'!AO52="UI",'Data Entry'!AN52*0.000001*X49,IF('Data Entry'!AO52="mg",'Data Entry'!AN52*0.000001*X49,IF('Data Entry'!AO52="t",'Data Entry'!AN52*1000*X49,IF('Data Entry'!AO52="kg",'Data Entry'!AN52*1*X49,IF('Data Entry'!AO52="L",'Data Entry'!AN52*1*X49,IFERROR(,"")))))))</f>
        <v>0</v>
      </c>
      <c r="T49" s="1" t="s">
        <v>4</v>
      </c>
      <c r="U49" s="59" t="str">
        <f>IF('Data Entry'!AP52="No aplica","1",'Data Entry'!AP52)</f>
        <v/>
      </c>
      <c r="V49" s="59" t="str">
        <f>IF('Data Entry'!AS52="No aplica","1",'Data Entry'!AS52)</f>
        <v/>
      </c>
      <c r="W49" s="59" t="str">
        <f>IF('Data Entry'!AV52="No aplica","1",'Data Entry'!AV52)</f>
        <v/>
      </c>
      <c r="X49" s="59" t="str">
        <f>IF('Data Entry'!AY52="No aplica","1",'Data Entry'!AY52)</f>
        <v/>
      </c>
      <c r="Y49" s="151" t="str">
        <f t="shared" si="0"/>
        <v/>
      </c>
      <c r="Z49" s="152" t="str">
        <f>IF('Data Entry'!H52="Yes","1",IF(AND('Data Entry'!H52="",'Data Entry'!I52="",'Data Entry'!J52="",'Data Entry'!K52="",'Data Entry'!L52="",'Data Entry'!M52="",'Data Entry'!N52="",'Data Entry'!O52="",'Data Entry'!P52="",'Data Entry'!Q52=""),"","1"))</f>
        <v/>
      </c>
      <c r="AA49" s="152" t="str">
        <f>IF('Data Entry'!R52="Yes","1",IF(AND('Data Entry'!R52="",'Data Entry'!S52="",'Data Entry'!T52="",'Data Entry'!U52=""),"","1"))</f>
        <v/>
      </c>
      <c r="AB49" s="157" t="str">
        <f>IF('Data Entry'!V52="Yes","1",IF(AND('Data Entry'!V52="",'Data Entry'!W52=""),"","1"))</f>
        <v/>
      </c>
    </row>
    <row r="50" spans="1:28" ht="17">
      <c r="A50" s="59">
        <f>'Data Entry'!AB53</f>
        <v>0</v>
      </c>
      <c r="B50" s="59" t="str">
        <f>'Data Entry'!AR53</f>
        <v/>
      </c>
      <c r="C50" s="1">
        <f>IF('Data Entry'!AD53="g",'Data Entry'!AC53*0.001*U50,IF('Data Entry'!AD53="UI",'Data Entry'!AC53*0.000001*U50,IF('Data Entry'!AD53="mg",'Data Entry'!AC53*0.000001*U50,IF('Data Entry'!AD53="t",'Data Entry'!AC53*1000*U50,IF('Data Entry'!AD53="kg",'Data Entry'!AC53*1*U50,IF('Data Entry'!AD53="L",'Data Entry'!AC53*1*U50,IFERROR(,"")))))))</f>
        <v>0</v>
      </c>
      <c r="D50" s="1" t="s">
        <v>4</v>
      </c>
      <c r="E50" s="1">
        <f>IF('Data Entry'!AF53="g",'Data Entry'!AE53*0.001,IF('Data Entry'!AF53="mg",'Data Entry'!AE53*0.000001,IF('Data Entry'!AF53="t",'Data Entry'!AE53*1000,IF('Data Entry'!AF53="ml",'Data Entry'!AE53*0.001,IF('Data Entry'!AF53="kg",'Data Entry'!AE53*1,IF('Data Entry'!AF53="Pieza",'Data Entry'!AE53*1,IF('Data Entry'!AF53="L",'Data Entry'!AE53*1,IFERROR(,""))))))))</f>
        <v>0</v>
      </c>
      <c r="F50" s="1" t="s">
        <v>4</v>
      </c>
      <c r="G50" s="1">
        <f>IF('Data Entry'!AA53="g",'Data Entry'!Z53*0.001,IF('Data Entry'!AA53="mg",'Data Entry'!Z53*0.000001,IF('Data Entry'!AA53="t",'Data Entry'!Z53*1000,IF('Data Entry'!AA53="ml",'Data Entry'!Z53*0.001,IF('Data Entry'!AA53="kg",'Data Entry'!Z53*1,IF('Data Entry'!AA53="Piezas",'Data Entry'!Z53*1,IF('Data Entry'!AA53="L",'Data Entry'!Z53*1,IFERROR(,""))))))))</f>
        <v>0</v>
      </c>
      <c r="H50" s="1" t="s">
        <v>4</v>
      </c>
      <c r="I50" s="1">
        <f>IF('Data Entry'!AC53="g",'Data Entry'!AB53*0.001,IF('Data Entry'!AC53="mg",'Data Entry'!AB53*0.000001,IF('Data Entry'!AC53="t",'Data Entry'!AB53*1000,IF('Data Entry'!AC53="ml",'Data Entry'!AB53*0.001,IF('Data Entry'!AC53="kg",'Data Entry'!AB53*1,IF('Data Entry'!AC53="L",'Data Entry'!AB53*1,IFERROR(,"")))))))</f>
        <v>0</v>
      </c>
      <c r="J50" s="59" t="str">
        <f>'Data Entry'!AU53</f>
        <v/>
      </c>
      <c r="K50" s="1">
        <f>IF('Data Entry'!AI53="g",'Data Entry'!AH53*0.001*V50,IF('Data Entry'!AI53="UI",'Data Entry'!AH53*0.000001*V50,IF('Data Entry'!AI53="mg",'Data Entry'!AH53*0.000001*V50,IF('Data Entry'!AI53="t",'Data Entry'!AH53*1000*V50,IF('Data Entry'!AI53="kg",'Data Entry'!AH53*1*V50,IF('Data Entry'!AI53="L",'Data Entry'!AH53*1*V50,IFERROR(,"")))))))</f>
        <v>0</v>
      </c>
      <c r="L50" s="1" t="s">
        <v>4</v>
      </c>
      <c r="M50" s="59">
        <f>'Data Entry'!AJ53</f>
        <v>0</v>
      </c>
      <c r="N50" s="59" t="str">
        <f>'Data Entry'!AX53</f>
        <v/>
      </c>
      <c r="O50" s="1">
        <f>IF('Data Entry'!AL53="g",'Data Entry'!AK53*0.001*W50,IF('Data Entry'!AL53="UI",'Data Entry'!AK53*0.000001*W50,IF('Data Entry'!AL53="mg",'Data Entry'!AK53*0.000001*W50,IF('Data Entry'!AL53="t",'Data Entry'!AK53*1000*W50,IF('Data Entry'!AL53="kg",'Data Entry'!AK53*1*W50,IF('Data Entry'!AL53="L",'Data Entry'!AK53*1*W50,IFERROR(,"")))))))</f>
        <v>0</v>
      </c>
      <c r="P50" s="1" t="s">
        <v>4</v>
      </c>
      <c r="Q50" s="59">
        <f>'Data Entry'!AM53</f>
        <v>0</v>
      </c>
      <c r="R50" s="59" t="str">
        <f>'Data Entry'!BA53</f>
        <v/>
      </c>
      <c r="S50" s="1">
        <f>IF('Data Entry'!AO53="g",'Data Entry'!AN53*0.001*X50,IF('Data Entry'!AO53="UI",'Data Entry'!AN53*0.000001*X50,IF('Data Entry'!AO53="mg",'Data Entry'!AN53*0.000001*X50,IF('Data Entry'!AO53="t",'Data Entry'!AN53*1000*X50,IF('Data Entry'!AO53="kg",'Data Entry'!AN53*1*X50,IF('Data Entry'!AO53="L",'Data Entry'!AN53*1*X50,IFERROR(,"")))))))</f>
        <v>0</v>
      </c>
      <c r="T50" s="1" t="s">
        <v>4</v>
      </c>
      <c r="U50" s="59" t="str">
        <f>IF('Data Entry'!AP53="No aplica","1",'Data Entry'!AP53)</f>
        <v/>
      </c>
      <c r="V50" s="59" t="str">
        <f>IF('Data Entry'!AS53="No aplica","1",'Data Entry'!AS53)</f>
        <v/>
      </c>
      <c r="W50" s="59" t="str">
        <f>IF('Data Entry'!AV53="No aplica","1",'Data Entry'!AV53)</f>
        <v/>
      </c>
      <c r="X50" s="59" t="str">
        <f>IF('Data Entry'!AY53="No aplica","1",'Data Entry'!AY53)</f>
        <v/>
      </c>
      <c r="Y50" s="151" t="str">
        <f t="shared" si="0"/>
        <v/>
      </c>
      <c r="Z50" s="152" t="str">
        <f>IF('Data Entry'!H53="Yes","1",IF(AND('Data Entry'!H53="",'Data Entry'!I53="",'Data Entry'!J53="",'Data Entry'!K53="",'Data Entry'!L53="",'Data Entry'!M53="",'Data Entry'!N53="",'Data Entry'!O53="",'Data Entry'!P53="",'Data Entry'!Q53=""),"","1"))</f>
        <v/>
      </c>
      <c r="AA50" s="152" t="str">
        <f>IF('Data Entry'!R53="Yes","1",IF(AND('Data Entry'!R53="",'Data Entry'!S53="",'Data Entry'!T53="",'Data Entry'!U53=""),"","1"))</f>
        <v/>
      </c>
      <c r="AB50" s="157" t="str">
        <f>IF('Data Entry'!V53="Yes","1",IF(AND('Data Entry'!V53="",'Data Entry'!W53=""),"","1"))</f>
        <v/>
      </c>
    </row>
    <row r="51" spans="1:28" ht="17">
      <c r="A51" s="59">
        <f>'Data Entry'!AB54</f>
        <v>0</v>
      </c>
      <c r="B51" s="59" t="str">
        <f>'Data Entry'!AR54</f>
        <v/>
      </c>
      <c r="C51" s="1">
        <f>IF('Data Entry'!AD54="g",'Data Entry'!AC54*0.001*U51,IF('Data Entry'!AD54="UI",'Data Entry'!AC54*0.000001*U51,IF('Data Entry'!AD54="mg",'Data Entry'!AC54*0.000001*U51,IF('Data Entry'!AD54="t",'Data Entry'!AC54*1000*U51,IF('Data Entry'!AD54="kg",'Data Entry'!AC54*1*U51,IF('Data Entry'!AD54="L",'Data Entry'!AC54*1*U51,IFERROR(,"")))))))</f>
        <v>0</v>
      </c>
      <c r="D51" s="1" t="s">
        <v>4</v>
      </c>
      <c r="E51" s="1">
        <f>IF('Data Entry'!AF54="g",'Data Entry'!AE54*0.001,IF('Data Entry'!AF54="mg",'Data Entry'!AE54*0.000001,IF('Data Entry'!AF54="t",'Data Entry'!AE54*1000,IF('Data Entry'!AF54="ml",'Data Entry'!AE54*0.001,IF('Data Entry'!AF54="kg",'Data Entry'!AE54*1,IF('Data Entry'!AF54="Pieza",'Data Entry'!AE54*1,IF('Data Entry'!AF54="L",'Data Entry'!AE54*1,IFERROR(,""))))))))</f>
        <v>0</v>
      </c>
      <c r="F51" s="1" t="s">
        <v>4</v>
      </c>
      <c r="G51" s="1">
        <f>IF('Data Entry'!AA54="g",'Data Entry'!Z54*0.001,IF('Data Entry'!AA54="mg",'Data Entry'!Z54*0.000001,IF('Data Entry'!AA54="t",'Data Entry'!Z54*1000,IF('Data Entry'!AA54="ml",'Data Entry'!Z54*0.001,IF('Data Entry'!AA54="kg",'Data Entry'!Z54*1,IF('Data Entry'!AA54="Piezas",'Data Entry'!Z54*1,IF('Data Entry'!AA54="L",'Data Entry'!Z54*1,IFERROR(,""))))))))</f>
        <v>0</v>
      </c>
      <c r="H51" s="1" t="s">
        <v>4</v>
      </c>
      <c r="I51" s="1">
        <f>IF('Data Entry'!AC54="g",'Data Entry'!AB54*0.001,IF('Data Entry'!AC54="mg",'Data Entry'!AB54*0.000001,IF('Data Entry'!AC54="t",'Data Entry'!AB54*1000,IF('Data Entry'!AC54="ml",'Data Entry'!AB54*0.001,IF('Data Entry'!AC54="kg",'Data Entry'!AB54*1,IF('Data Entry'!AC54="L",'Data Entry'!AB54*1,IFERROR(,"")))))))</f>
        <v>0</v>
      </c>
      <c r="J51" s="59" t="str">
        <f>'Data Entry'!AU54</f>
        <v/>
      </c>
      <c r="K51" s="1">
        <f>IF('Data Entry'!AI54="g",'Data Entry'!AH54*0.001*V51,IF('Data Entry'!AI54="UI",'Data Entry'!AH54*0.000001*V51,IF('Data Entry'!AI54="mg",'Data Entry'!AH54*0.000001*V51,IF('Data Entry'!AI54="t",'Data Entry'!AH54*1000*V51,IF('Data Entry'!AI54="kg",'Data Entry'!AH54*1*V51,IF('Data Entry'!AI54="L",'Data Entry'!AH54*1*V51,IFERROR(,"")))))))</f>
        <v>0</v>
      </c>
      <c r="L51" s="1" t="s">
        <v>4</v>
      </c>
      <c r="M51" s="59">
        <f>'Data Entry'!AJ54</f>
        <v>0</v>
      </c>
      <c r="N51" s="59" t="str">
        <f>'Data Entry'!AX54</f>
        <v/>
      </c>
      <c r="O51" s="1">
        <f>IF('Data Entry'!AL54="g",'Data Entry'!AK54*0.001*W51,IF('Data Entry'!AL54="UI",'Data Entry'!AK54*0.000001*W51,IF('Data Entry'!AL54="mg",'Data Entry'!AK54*0.000001*W51,IF('Data Entry'!AL54="t",'Data Entry'!AK54*1000*W51,IF('Data Entry'!AL54="kg",'Data Entry'!AK54*1*W51,IF('Data Entry'!AL54="L",'Data Entry'!AK54*1*W51,IFERROR(,"")))))))</f>
        <v>0</v>
      </c>
      <c r="P51" s="1" t="s">
        <v>4</v>
      </c>
      <c r="Q51" s="59">
        <f>'Data Entry'!AM54</f>
        <v>0</v>
      </c>
      <c r="R51" s="59" t="str">
        <f>'Data Entry'!BA54</f>
        <v/>
      </c>
      <c r="S51" s="1">
        <f>IF('Data Entry'!AO54="g",'Data Entry'!AN54*0.001*X51,IF('Data Entry'!AO54="UI",'Data Entry'!AN54*0.000001*X51,IF('Data Entry'!AO54="mg",'Data Entry'!AN54*0.000001*X51,IF('Data Entry'!AO54="t",'Data Entry'!AN54*1000*X51,IF('Data Entry'!AO54="kg",'Data Entry'!AN54*1*X51,IF('Data Entry'!AO54="L",'Data Entry'!AN54*1*X51,IFERROR(,"")))))))</f>
        <v>0</v>
      </c>
      <c r="T51" s="1" t="s">
        <v>4</v>
      </c>
      <c r="U51" s="59" t="str">
        <f>IF('Data Entry'!AP54="No aplica","1",'Data Entry'!AP54)</f>
        <v/>
      </c>
      <c r="V51" s="59" t="str">
        <f>IF('Data Entry'!AS54="No aplica","1",'Data Entry'!AS54)</f>
        <v/>
      </c>
      <c r="W51" s="59" t="str">
        <f>IF('Data Entry'!AV54="No aplica","1",'Data Entry'!AV54)</f>
        <v/>
      </c>
      <c r="X51" s="59" t="str">
        <f>IF('Data Entry'!AY54="No aplica","1",'Data Entry'!AY54)</f>
        <v/>
      </c>
      <c r="Y51" s="151" t="str">
        <f t="shared" si="0"/>
        <v/>
      </c>
      <c r="Z51" s="152" t="str">
        <f>IF('Data Entry'!H54="Yes","1",IF(AND('Data Entry'!H54="",'Data Entry'!I54="",'Data Entry'!J54="",'Data Entry'!K54="",'Data Entry'!L54="",'Data Entry'!M54="",'Data Entry'!N54="",'Data Entry'!O54="",'Data Entry'!P54="",'Data Entry'!Q54=""),"","1"))</f>
        <v/>
      </c>
      <c r="AA51" s="152" t="str">
        <f>IF('Data Entry'!R54="Yes","1",IF(AND('Data Entry'!R54="",'Data Entry'!S54="",'Data Entry'!T54="",'Data Entry'!U54=""),"","1"))</f>
        <v/>
      </c>
      <c r="AB51" s="157" t="str">
        <f>IF('Data Entry'!V54="Yes","1",IF(AND('Data Entry'!V54="",'Data Entry'!W54=""),"","1"))</f>
        <v/>
      </c>
    </row>
    <row r="52" spans="1:28" ht="17">
      <c r="A52" s="59">
        <f>'Data Entry'!AB55</f>
        <v>0</v>
      </c>
      <c r="B52" s="59" t="str">
        <f>'Data Entry'!AR55</f>
        <v/>
      </c>
      <c r="C52" s="1">
        <f>IF('Data Entry'!AD55="g",'Data Entry'!AC55*0.001*U52,IF('Data Entry'!AD55="UI",'Data Entry'!AC55*0.000001*U52,IF('Data Entry'!AD55="mg",'Data Entry'!AC55*0.000001*U52,IF('Data Entry'!AD55="t",'Data Entry'!AC55*1000*U52,IF('Data Entry'!AD55="kg",'Data Entry'!AC55*1*U52,IF('Data Entry'!AD55="L",'Data Entry'!AC55*1*U52,IFERROR(,"")))))))</f>
        <v>0</v>
      </c>
      <c r="D52" s="1" t="s">
        <v>4</v>
      </c>
      <c r="E52" s="1">
        <f>IF('Data Entry'!AF55="g",'Data Entry'!AE55*0.001,IF('Data Entry'!AF55="mg",'Data Entry'!AE55*0.000001,IF('Data Entry'!AF55="t",'Data Entry'!AE55*1000,IF('Data Entry'!AF55="ml",'Data Entry'!AE55*0.001,IF('Data Entry'!AF55="kg",'Data Entry'!AE55*1,IF('Data Entry'!AF55="Pieza",'Data Entry'!AE55*1,IF('Data Entry'!AF55="L",'Data Entry'!AE55*1,IFERROR(,""))))))))</f>
        <v>0</v>
      </c>
      <c r="F52" s="1" t="s">
        <v>4</v>
      </c>
      <c r="G52" s="1">
        <f>IF('Data Entry'!AA55="g",'Data Entry'!Z55*0.001,IF('Data Entry'!AA55="mg",'Data Entry'!Z55*0.000001,IF('Data Entry'!AA55="t",'Data Entry'!Z55*1000,IF('Data Entry'!AA55="ml",'Data Entry'!Z55*0.001,IF('Data Entry'!AA55="kg",'Data Entry'!Z55*1,IF('Data Entry'!AA55="Piezas",'Data Entry'!Z55*1,IF('Data Entry'!AA55="L",'Data Entry'!Z55*1,IFERROR(,""))))))))</f>
        <v>0</v>
      </c>
      <c r="H52" s="1" t="s">
        <v>4</v>
      </c>
      <c r="I52" s="1">
        <f>IF('Data Entry'!AC55="g",'Data Entry'!AB55*0.001,IF('Data Entry'!AC55="mg",'Data Entry'!AB55*0.000001,IF('Data Entry'!AC55="t",'Data Entry'!AB55*1000,IF('Data Entry'!AC55="ml",'Data Entry'!AB55*0.001,IF('Data Entry'!AC55="kg",'Data Entry'!AB55*1,IF('Data Entry'!AC55="L",'Data Entry'!AB55*1,IFERROR(,"")))))))</f>
        <v>0</v>
      </c>
      <c r="J52" s="59" t="str">
        <f>'Data Entry'!AU55</f>
        <v/>
      </c>
      <c r="K52" s="1">
        <f>IF('Data Entry'!AI55="g",'Data Entry'!AH55*0.001*V52,IF('Data Entry'!AI55="UI",'Data Entry'!AH55*0.000001*V52,IF('Data Entry'!AI55="mg",'Data Entry'!AH55*0.000001*V52,IF('Data Entry'!AI55="t",'Data Entry'!AH55*1000*V52,IF('Data Entry'!AI55="kg",'Data Entry'!AH55*1*V52,IF('Data Entry'!AI55="L",'Data Entry'!AH55*1*V52,IFERROR(,"")))))))</f>
        <v>0</v>
      </c>
      <c r="L52" s="1" t="s">
        <v>4</v>
      </c>
      <c r="M52" s="59">
        <f>'Data Entry'!AJ55</f>
        <v>0</v>
      </c>
      <c r="N52" s="59" t="str">
        <f>'Data Entry'!AX55</f>
        <v/>
      </c>
      <c r="O52" s="1">
        <f>IF('Data Entry'!AL55="g",'Data Entry'!AK55*0.001*W52,IF('Data Entry'!AL55="UI",'Data Entry'!AK55*0.000001*W52,IF('Data Entry'!AL55="mg",'Data Entry'!AK55*0.000001*W52,IF('Data Entry'!AL55="t",'Data Entry'!AK55*1000*W52,IF('Data Entry'!AL55="kg",'Data Entry'!AK55*1*W52,IF('Data Entry'!AL55="L",'Data Entry'!AK55*1*W52,IFERROR(,"")))))))</f>
        <v>0</v>
      </c>
      <c r="P52" s="1" t="s">
        <v>4</v>
      </c>
      <c r="Q52" s="59">
        <f>'Data Entry'!AM55</f>
        <v>0</v>
      </c>
      <c r="R52" s="59" t="str">
        <f>'Data Entry'!BA55</f>
        <v/>
      </c>
      <c r="S52" s="1">
        <f>IF('Data Entry'!AO55="g",'Data Entry'!AN55*0.001*X52,IF('Data Entry'!AO55="UI",'Data Entry'!AN55*0.000001*X52,IF('Data Entry'!AO55="mg",'Data Entry'!AN55*0.000001*X52,IF('Data Entry'!AO55="t",'Data Entry'!AN55*1000*X52,IF('Data Entry'!AO55="kg",'Data Entry'!AN55*1*X52,IF('Data Entry'!AO55="L",'Data Entry'!AN55*1*X52,IFERROR(,"")))))))</f>
        <v>0</v>
      </c>
      <c r="T52" s="1" t="s">
        <v>4</v>
      </c>
      <c r="U52" s="59" t="str">
        <f>IF('Data Entry'!AP55="No aplica","1",'Data Entry'!AP55)</f>
        <v/>
      </c>
      <c r="V52" s="59" t="str">
        <f>IF('Data Entry'!AS55="No aplica","1",'Data Entry'!AS55)</f>
        <v/>
      </c>
      <c r="W52" s="59" t="str">
        <f>IF('Data Entry'!AV55="No aplica","1",'Data Entry'!AV55)</f>
        <v/>
      </c>
      <c r="X52" s="59" t="str">
        <f>IF('Data Entry'!AY55="No aplica","1",'Data Entry'!AY55)</f>
        <v/>
      </c>
      <c r="Y52" s="151" t="str">
        <f t="shared" si="0"/>
        <v/>
      </c>
      <c r="Z52" s="152" t="str">
        <f>IF('Data Entry'!H55="Yes","1",IF(AND('Data Entry'!H55="",'Data Entry'!I55="",'Data Entry'!J55="",'Data Entry'!K55="",'Data Entry'!L55="",'Data Entry'!M55="",'Data Entry'!N55="",'Data Entry'!O55="",'Data Entry'!P55="",'Data Entry'!Q55=""),"","1"))</f>
        <v/>
      </c>
      <c r="AA52" s="152" t="str">
        <f>IF('Data Entry'!R55="Yes","1",IF(AND('Data Entry'!R55="",'Data Entry'!S55="",'Data Entry'!T55="",'Data Entry'!U55=""),"","1"))</f>
        <v/>
      </c>
      <c r="AB52" s="157" t="str">
        <f>IF('Data Entry'!V55="Yes","1",IF(AND('Data Entry'!V55="",'Data Entry'!W55=""),"","1"))</f>
        <v/>
      </c>
    </row>
    <row r="53" spans="1:28" ht="17">
      <c r="A53" s="59">
        <f>'Data Entry'!AB56</f>
        <v>0</v>
      </c>
      <c r="B53" s="59" t="str">
        <f>'Data Entry'!AR56</f>
        <v/>
      </c>
      <c r="C53" s="1">
        <f>IF('Data Entry'!AD56="g",'Data Entry'!AC56*0.001*U53,IF('Data Entry'!AD56="UI",'Data Entry'!AC56*0.000001*U53,IF('Data Entry'!AD56="mg",'Data Entry'!AC56*0.000001*U53,IF('Data Entry'!AD56="t",'Data Entry'!AC56*1000*U53,IF('Data Entry'!AD56="kg",'Data Entry'!AC56*1*U53,IF('Data Entry'!AD56="L",'Data Entry'!AC56*1*U53,IFERROR(,"")))))))</f>
        <v>0</v>
      </c>
      <c r="D53" s="1" t="s">
        <v>4</v>
      </c>
      <c r="E53" s="1">
        <f>IF('Data Entry'!AF56="g",'Data Entry'!AE56*0.001,IF('Data Entry'!AF56="mg",'Data Entry'!AE56*0.000001,IF('Data Entry'!AF56="t",'Data Entry'!AE56*1000,IF('Data Entry'!AF56="ml",'Data Entry'!AE56*0.001,IF('Data Entry'!AF56="kg",'Data Entry'!AE56*1,IF('Data Entry'!AF56="Pieza",'Data Entry'!AE56*1,IF('Data Entry'!AF56="L",'Data Entry'!AE56*1,IFERROR(,""))))))))</f>
        <v>0</v>
      </c>
      <c r="F53" s="1" t="s">
        <v>4</v>
      </c>
      <c r="G53" s="1">
        <f>IF('Data Entry'!AA56="g",'Data Entry'!Z56*0.001,IF('Data Entry'!AA56="mg",'Data Entry'!Z56*0.000001,IF('Data Entry'!AA56="t",'Data Entry'!Z56*1000,IF('Data Entry'!AA56="ml",'Data Entry'!Z56*0.001,IF('Data Entry'!AA56="kg",'Data Entry'!Z56*1,IF('Data Entry'!AA56="Piezas",'Data Entry'!Z56*1,IF('Data Entry'!AA56="L",'Data Entry'!Z56*1,IFERROR(,""))))))))</f>
        <v>0</v>
      </c>
      <c r="H53" s="1" t="s">
        <v>4</v>
      </c>
      <c r="I53" s="1">
        <f>IF('Data Entry'!AC56="g",'Data Entry'!AB56*0.001,IF('Data Entry'!AC56="mg",'Data Entry'!AB56*0.000001,IF('Data Entry'!AC56="t",'Data Entry'!AB56*1000,IF('Data Entry'!AC56="ml",'Data Entry'!AB56*0.001,IF('Data Entry'!AC56="kg",'Data Entry'!AB56*1,IF('Data Entry'!AC56="L",'Data Entry'!AB56*1,IFERROR(,"")))))))</f>
        <v>0</v>
      </c>
      <c r="J53" s="59" t="str">
        <f>'Data Entry'!AU56</f>
        <v/>
      </c>
      <c r="K53" s="1">
        <f>IF('Data Entry'!AI56="g",'Data Entry'!AH56*0.001*V53,IF('Data Entry'!AI56="UI",'Data Entry'!AH56*0.000001*V53,IF('Data Entry'!AI56="mg",'Data Entry'!AH56*0.000001*V53,IF('Data Entry'!AI56="t",'Data Entry'!AH56*1000*V53,IF('Data Entry'!AI56="kg",'Data Entry'!AH56*1*V53,IF('Data Entry'!AI56="L",'Data Entry'!AH56*1*V53,IFERROR(,"")))))))</f>
        <v>0</v>
      </c>
      <c r="L53" s="1" t="s">
        <v>4</v>
      </c>
      <c r="M53" s="59">
        <f>'Data Entry'!AJ56</f>
        <v>0</v>
      </c>
      <c r="N53" s="59" t="str">
        <f>'Data Entry'!AX56</f>
        <v/>
      </c>
      <c r="O53" s="1">
        <f>IF('Data Entry'!AL56="g",'Data Entry'!AK56*0.001*W53,IF('Data Entry'!AL56="UI",'Data Entry'!AK56*0.000001*W53,IF('Data Entry'!AL56="mg",'Data Entry'!AK56*0.000001*W53,IF('Data Entry'!AL56="t",'Data Entry'!AK56*1000*W53,IF('Data Entry'!AL56="kg",'Data Entry'!AK56*1*W53,IF('Data Entry'!AL56="L",'Data Entry'!AK56*1*W53,IFERROR(,"")))))))</f>
        <v>0</v>
      </c>
      <c r="P53" s="1" t="s">
        <v>4</v>
      </c>
      <c r="Q53" s="59">
        <f>'Data Entry'!AM56</f>
        <v>0</v>
      </c>
      <c r="R53" s="59" t="str">
        <f>'Data Entry'!BA56</f>
        <v/>
      </c>
      <c r="S53" s="1">
        <f>IF('Data Entry'!AO56="g",'Data Entry'!AN56*0.001*X53,IF('Data Entry'!AO56="UI",'Data Entry'!AN56*0.000001*X53,IF('Data Entry'!AO56="mg",'Data Entry'!AN56*0.000001*X53,IF('Data Entry'!AO56="t",'Data Entry'!AN56*1000*X53,IF('Data Entry'!AO56="kg",'Data Entry'!AN56*1*X53,IF('Data Entry'!AO56="L",'Data Entry'!AN56*1*X53,IFERROR(,"")))))))</f>
        <v>0</v>
      </c>
      <c r="T53" s="1" t="s">
        <v>4</v>
      </c>
      <c r="U53" s="59" t="str">
        <f>IF('Data Entry'!AP56="No aplica","1",'Data Entry'!AP56)</f>
        <v/>
      </c>
      <c r="V53" s="59" t="str">
        <f>IF('Data Entry'!AS56="No aplica","1",'Data Entry'!AS56)</f>
        <v/>
      </c>
      <c r="W53" s="59" t="str">
        <f>IF('Data Entry'!AV56="No aplica","1",'Data Entry'!AV56)</f>
        <v/>
      </c>
      <c r="X53" s="59" t="str">
        <f>IF('Data Entry'!AY56="No aplica","1",'Data Entry'!AY56)</f>
        <v/>
      </c>
      <c r="Y53" s="151" t="str">
        <f t="shared" si="0"/>
        <v/>
      </c>
      <c r="Z53" s="152" t="str">
        <f>IF('Data Entry'!H56="Yes","1",IF(AND('Data Entry'!H56="",'Data Entry'!I56="",'Data Entry'!J56="",'Data Entry'!K56="",'Data Entry'!L56="",'Data Entry'!M56="",'Data Entry'!N56="",'Data Entry'!O56="",'Data Entry'!P56="",'Data Entry'!Q56=""),"","1"))</f>
        <v/>
      </c>
      <c r="AA53" s="152" t="str">
        <f>IF('Data Entry'!R56="Yes","1",IF(AND('Data Entry'!R56="",'Data Entry'!S56="",'Data Entry'!T56="",'Data Entry'!U56=""),"","1"))</f>
        <v/>
      </c>
      <c r="AB53" s="157" t="str">
        <f>IF('Data Entry'!V56="Yes","1",IF(AND('Data Entry'!V56="",'Data Entry'!W56=""),"","1"))</f>
        <v/>
      </c>
    </row>
    <row r="54" spans="1:28" ht="17">
      <c r="A54" s="59">
        <f>'Data Entry'!AB57</f>
        <v>0</v>
      </c>
      <c r="B54" s="59" t="str">
        <f>'Data Entry'!AR57</f>
        <v/>
      </c>
      <c r="C54" s="1">
        <f>IF('Data Entry'!AD57="g",'Data Entry'!AC57*0.001*U54,IF('Data Entry'!AD57="UI",'Data Entry'!AC57*0.000001*U54,IF('Data Entry'!AD57="mg",'Data Entry'!AC57*0.000001*U54,IF('Data Entry'!AD57="t",'Data Entry'!AC57*1000*U54,IF('Data Entry'!AD57="kg",'Data Entry'!AC57*1*U54,IF('Data Entry'!AD57="L",'Data Entry'!AC57*1*U54,IFERROR(,"")))))))</f>
        <v>0</v>
      </c>
      <c r="D54" s="1" t="s">
        <v>4</v>
      </c>
      <c r="E54" s="1">
        <f>IF('Data Entry'!AF57="g",'Data Entry'!AE57*0.001,IF('Data Entry'!AF57="mg",'Data Entry'!AE57*0.000001,IF('Data Entry'!AF57="t",'Data Entry'!AE57*1000,IF('Data Entry'!AF57="ml",'Data Entry'!AE57*0.001,IF('Data Entry'!AF57="kg",'Data Entry'!AE57*1,IF('Data Entry'!AF57="Pieza",'Data Entry'!AE57*1,IF('Data Entry'!AF57="L",'Data Entry'!AE57*1,IFERROR(,""))))))))</f>
        <v>0</v>
      </c>
      <c r="F54" s="1" t="s">
        <v>4</v>
      </c>
      <c r="G54" s="1">
        <f>IF('Data Entry'!AA57="g",'Data Entry'!Z57*0.001,IF('Data Entry'!AA57="mg",'Data Entry'!Z57*0.000001,IF('Data Entry'!AA57="t",'Data Entry'!Z57*1000,IF('Data Entry'!AA57="ml",'Data Entry'!Z57*0.001,IF('Data Entry'!AA57="kg",'Data Entry'!Z57*1,IF('Data Entry'!AA57="Piezas",'Data Entry'!Z57*1,IF('Data Entry'!AA57="L",'Data Entry'!Z57*1,IFERROR(,""))))))))</f>
        <v>0</v>
      </c>
      <c r="H54" s="1" t="s">
        <v>4</v>
      </c>
      <c r="I54" s="1">
        <f>IF('Data Entry'!AC57="g",'Data Entry'!AB57*0.001,IF('Data Entry'!AC57="mg",'Data Entry'!AB57*0.000001,IF('Data Entry'!AC57="t",'Data Entry'!AB57*1000,IF('Data Entry'!AC57="ml",'Data Entry'!AB57*0.001,IF('Data Entry'!AC57="kg",'Data Entry'!AB57*1,IF('Data Entry'!AC57="L",'Data Entry'!AB57*1,IFERROR(,"")))))))</f>
        <v>0</v>
      </c>
      <c r="J54" s="59" t="str">
        <f>'Data Entry'!AU57</f>
        <v/>
      </c>
      <c r="K54" s="1">
        <f>IF('Data Entry'!AI57="g",'Data Entry'!AH57*0.001*V54,IF('Data Entry'!AI57="UI",'Data Entry'!AH57*0.000001*V54,IF('Data Entry'!AI57="mg",'Data Entry'!AH57*0.000001*V54,IF('Data Entry'!AI57="t",'Data Entry'!AH57*1000*V54,IF('Data Entry'!AI57="kg",'Data Entry'!AH57*1*V54,IF('Data Entry'!AI57="L",'Data Entry'!AH57*1*V54,IFERROR(,"")))))))</f>
        <v>0</v>
      </c>
      <c r="L54" s="1" t="s">
        <v>4</v>
      </c>
      <c r="M54" s="59">
        <f>'Data Entry'!AJ57</f>
        <v>0</v>
      </c>
      <c r="N54" s="59" t="str">
        <f>'Data Entry'!AX57</f>
        <v/>
      </c>
      <c r="O54" s="1">
        <f>IF('Data Entry'!AL57="g",'Data Entry'!AK57*0.001*W54,IF('Data Entry'!AL57="UI",'Data Entry'!AK57*0.000001*W54,IF('Data Entry'!AL57="mg",'Data Entry'!AK57*0.000001*W54,IF('Data Entry'!AL57="t",'Data Entry'!AK57*1000*W54,IF('Data Entry'!AL57="kg",'Data Entry'!AK57*1*W54,IF('Data Entry'!AL57="L",'Data Entry'!AK57*1*W54,IFERROR(,"")))))))</f>
        <v>0</v>
      </c>
      <c r="P54" s="1" t="s">
        <v>4</v>
      </c>
      <c r="Q54" s="59">
        <f>'Data Entry'!AM57</f>
        <v>0</v>
      </c>
      <c r="R54" s="59" t="str">
        <f>'Data Entry'!BA57</f>
        <v/>
      </c>
      <c r="S54" s="1">
        <f>IF('Data Entry'!AO57="g",'Data Entry'!AN57*0.001*X54,IF('Data Entry'!AO57="UI",'Data Entry'!AN57*0.000001*X54,IF('Data Entry'!AO57="mg",'Data Entry'!AN57*0.000001*X54,IF('Data Entry'!AO57="t",'Data Entry'!AN57*1000*X54,IF('Data Entry'!AO57="kg",'Data Entry'!AN57*1*X54,IF('Data Entry'!AO57="L",'Data Entry'!AN57*1*X54,IFERROR(,"")))))))</f>
        <v>0</v>
      </c>
      <c r="T54" s="1" t="s">
        <v>4</v>
      </c>
      <c r="U54" s="59" t="str">
        <f>IF('Data Entry'!AP57="No aplica","1",'Data Entry'!AP57)</f>
        <v/>
      </c>
      <c r="V54" s="59" t="str">
        <f>IF('Data Entry'!AS57="No aplica","1",'Data Entry'!AS57)</f>
        <v/>
      </c>
      <c r="W54" s="59" t="str">
        <f>IF('Data Entry'!AV57="No aplica","1",'Data Entry'!AV57)</f>
        <v/>
      </c>
      <c r="X54" s="59" t="str">
        <f>IF('Data Entry'!AY57="No aplica","1",'Data Entry'!AY57)</f>
        <v/>
      </c>
      <c r="Y54" s="151" t="str">
        <f t="shared" si="0"/>
        <v/>
      </c>
      <c r="Z54" s="152" t="str">
        <f>IF('Data Entry'!H57="Yes","1",IF(AND('Data Entry'!H57="",'Data Entry'!I57="",'Data Entry'!J57="",'Data Entry'!K57="",'Data Entry'!L57="",'Data Entry'!M57="",'Data Entry'!N57="",'Data Entry'!O57="",'Data Entry'!P57="",'Data Entry'!Q57=""),"","1"))</f>
        <v/>
      </c>
      <c r="AA54" s="152" t="str">
        <f>IF('Data Entry'!R57="Yes","1",IF(AND('Data Entry'!R57="",'Data Entry'!S57="",'Data Entry'!T57="",'Data Entry'!U57=""),"","1"))</f>
        <v/>
      </c>
      <c r="AB54" s="157" t="str">
        <f>IF('Data Entry'!V57="Yes","1",IF(AND('Data Entry'!V57="",'Data Entry'!W57=""),"","1"))</f>
        <v/>
      </c>
    </row>
    <row r="55" spans="1:28" ht="17">
      <c r="A55" s="59">
        <f>'Data Entry'!AB58</f>
        <v>0</v>
      </c>
      <c r="B55" s="59" t="str">
        <f>'Data Entry'!AR58</f>
        <v/>
      </c>
      <c r="C55" s="1">
        <f>IF('Data Entry'!AD58="g",'Data Entry'!AC58*0.001*U55,IF('Data Entry'!AD58="UI",'Data Entry'!AC58*0.000001*U55,IF('Data Entry'!AD58="mg",'Data Entry'!AC58*0.000001*U55,IF('Data Entry'!AD58="t",'Data Entry'!AC58*1000*U55,IF('Data Entry'!AD58="kg",'Data Entry'!AC58*1*U55,IF('Data Entry'!AD58="L",'Data Entry'!AC58*1*U55,IFERROR(,"")))))))</f>
        <v>0</v>
      </c>
      <c r="D55" s="1" t="s">
        <v>4</v>
      </c>
      <c r="E55" s="1">
        <f>IF('Data Entry'!AF58="g",'Data Entry'!AE58*0.001,IF('Data Entry'!AF58="mg",'Data Entry'!AE58*0.000001,IF('Data Entry'!AF58="t",'Data Entry'!AE58*1000,IF('Data Entry'!AF58="ml",'Data Entry'!AE58*0.001,IF('Data Entry'!AF58="kg",'Data Entry'!AE58*1,IF('Data Entry'!AF58="Pieza",'Data Entry'!AE58*1,IF('Data Entry'!AF58="L",'Data Entry'!AE58*1,IFERROR(,""))))))))</f>
        <v>0</v>
      </c>
      <c r="F55" s="1" t="s">
        <v>4</v>
      </c>
      <c r="G55" s="1">
        <f>IF('Data Entry'!AA58="g",'Data Entry'!Z58*0.001,IF('Data Entry'!AA58="mg",'Data Entry'!Z58*0.000001,IF('Data Entry'!AA58="t",'Data Entry'!Z58*1000,IF('Data Entry'!AA58="ml",'Data Entry'!Z58*0.001,IF('Data Entry'!AA58="kg",'Data Entry'!Z58*1,IF('Data Entry'!AA58="Piezas",'Data Entry'!Z58*1,IF('Data Entry'!AA58="L",'Data Entry'!Z58*1,IFERROR(,""))))))))</f>
        <v>0</v>
      </c>
      <c r="H55" s="1" t="s">
        <v>4</v>
      </c>
      <c r="I55" s="1">
        <f>IF('Data Entry'!AC58="g",'Data Entry'!AB58*0.001,IF('Data Entry'!AC58="mg",'Data Entry'!AB58*0.000001,IF('Data Entry'!AC58="t",'Data Entry'!AB58*1000,IF('Data Entry'!AC58="ml",'Data Entry'!AB58*0.001,IF('Data Entry'!AC58="kg",'Data Entry'!AB58*1,IF('Data Entry'!AC58="L",'Data Entry'!AB58*1,IFERROR(,"")))))))</f>
        <v>0</v>
      </c>
      <c r="J55" s="59" t="str">
        <f>'Data Entry'!AU58</f>
        <v/>
      </c>
      <c r="K55" s="1">
        <f>IF('Data Entry'!AI58="g",'Data Entry'!AH58*0.001*V55,IF('Data Entry'!AI58="UI",'Data Entry'!AH58*0.000001*V55,IF('Data Entry'!AI58="mg",'Data Entry'!AH58*0.000001*V55,IF('Data Entry'!AI58="t",'Data Entry'!AH58*1000*V55,IF('Data Entry'!AI58="kg",'Data Entry'!AH58*1*V55,IF('Data Entry'!AI58="L",'Data Entry'!AH58*1*V55,IFERROR(,"")))))))</f>
        <v>0</v>
      </c>
      <c r="L55" s="1" t="s">
        <v>4</v>
      </c>
      <c r="M55" s="59">
        <f>'Data Entry'!AJ58</f>
        <v>0</v>
      </c>
      <c r="N55" s="59" t="str">
        <f>'Data Entry'!AX58</f>
        <v/>
      </c>
      <c r="O55" s="1">
        <f>IF('Data Entry'!AL58="g",'Data Entry'!AK58*0.001*W55,IF('Data Entry'!AL58="UI",'Data Entry'!AK58*0.000001*W55,IF('Data Entry'!AL58="mg",'Data Entry'!AK58*0.000001*W55,IF('Data Entry'!AL58="t",'Data Entry'!AK58*1000*W55,IF('Data Entry'!AL58="kg",'Data Entry'!AK58*1*W55,IF('Data Entry'!AL58="L",'Data Entry'!AK58*1*W55,IFERROR(,"")))))))</f>
        <v>0</v>
      </c>
      <c r="P55" s="1" t="s">
        <v>4</v>
      </c>
      <c r="Q55" s="59">
        <f>'Data Entry'!AM58</f>
        <v>0</v>
      </c>
      <c r="R55" s="59" t="str">
        <f>'Data Entry'!BA58</f>
        <v/>
      </c>
      <c r="S55" s="1">
        <f>IF('Data Entry'!AO58="g",'Data Entry'!AN58*0.001*X55,IF('Data Entry'!AO58="UI",'Data Entry'!AN58*0.000001*X55,IF('Data Entry'!AO58="mg",'Data Entry'!AN58*0.000001*X55,IF('Data Entry'!AO58="t",'Data Entry'!AN58*1000*X55,IF('Data Entry'!AO58="kg",'Data Entry'!AN58*1*X55,IF('Data Entry'!AO58="L",'Data Entry'!AN58*1*X55,IFERROR(,"")))))))</f>
        <v>0</v>
      </c>
      <c r="T55" s="1" t="s">
        <v>4</v>
      </c>
      <c r="U55" s="59" t="str">
        <f>IF('Data Entry'!AP58="No aplica","1",'Data Entry'!AP58)</f>
        <v/>
      </c>
      <c r="V55" s="59" t="str">
        <f>IF('Data Entry'!AS58="No aplica","1",'Data Entry'!AS58)</f>
        <v/>
      </c>
      <c r="W55" s="59" t="str">
        <f>IF('Data Entry'!AV58="No aplica","1",'Data Entry'!AV58)</f>
        <v/>
      </c>
      <c r="X55" s="59" t="str">
        <f>IF('Data Entry'!AY58="No aplica","1",'Data Entry'!AY58)</f>
        <v/>
      </c>
      <c r="Y55" s="151" t="str">
        <f t="shared" si="0"/>
        <v/>
      </c>
      <c r="Z55" s="152" t="str">
        <f>IF('Data Entry'!H58="Yes","1",IF(AND('Data Entry'!H58="",'Data Entry'!I58="",'Data Entry'!J58="",'Data Entry'!K58="",'Data Entry'!L58="",'Data Entry'!M58="",'Data Entry'!N58="",'Data Entry'!O58="",'Data Entry'!P58="",'Data Entry'!Q58=""),"","1"))</f>
        <v/>
      </c>
      <c r="AA55" s="152" t="str">
        <f>IF('Data Entry'!R58="Yes","1",IF(AND('Data Entry'!R58="",'Data Entry'!S58="",'Data Entry'!T58="",'Data Entry'!U58=""),"","1"))</f>
        <v/>
      </c>
      <c r="AB55" s="157" t="str">
        <f>IF('Data Entry'!V58="Yes","1",IF(AND('Data Entry'!V58="",'Data Entry'!W58=""),"","1"))</f>
        <v/>
      </c>
    </row>
    <row r="56" spans="1:28" ht="17">
      <c r="A56" s="59">
        <f>'Data Entry'!AB59</f>
        <v>0</v>
      </c>
      <c r="B56" s="59" t="str">
        <f>'Data Entry'!AR59</f>
        <v/>
      </c>
      <c r="C56" s="1">
        <f>IF('Data Entry'!AD59="g",'Data Entry'!AC59*0.001*U56,IF('Data Entry'!AD59="UI",'Data Entry'!AC59*0.000001*U56,IF('Data Entry'!AD59="mg",'Data Entry'!AC59*0.000001*U56,IF('Data Entry'!AD59="t",'Data Entry'!AC59*1000*U56,IF('Data Entry'!AD59="kg",'Data Entry'!AC59*1*U56,IF('Data Entry'!AD59="L",'Data Entry'!AC59*1*U56,IFERROR(,"")))))))</f>
        <v>0</v>
      </c>
      <c r="D56" s="1" t="s">
        <v>4</v>
      </c>
      <c r="E56" s="1">
        <f>IF('Data Entry'!AF59="g",'Data Entry'!AE59*0.001,IF('Data Entry'!AF59="mg",'Data Entry'!AE59*0.000001,IF('Data Entry'!AF59="t",'Data Entry'!AE59*1000,IF('Data Entry'!AF59="ml",'Data Entry'!AE59*0.001,IF('Data Entry'!AF59="kg",'Data Entry'!AE59*1,IF('Data Entry'!AF59="Pieza",'Data Entry'!AE59*1,IF('Data Entry'!AF59="L",'Data Entry'!AE59*1,IFERROR(,""))))))))</f>
        <v>0</v>
      </c>
      <c r="F56" s="1" t="s">
        <v>4</v>
      </c>
      <c r="G56" s="1">
        <f>IF('Data Entry'!AA59="g",'Data Entry'!Z59*0.001,IF('Data Entry'!AA59="mg",'Data Entry'!Z59*0.000001,IF('Data Entry'!AA59="t",'Data Entry'!Z59*1000,IF('Data Entry'!AA59="ml",'Data Entry'!Z59*0.001,IF('Data Entry'!AA59="kg",'Data Entry'!Z59*1,IF('Data Entry'!AA59="Piezas",'Data Entry'!Z59*1,IF('Data Entry'!AA59="L",'Data Entry'!Z59*1,IFERROR(,""))))))))</f>
        <v>0</v>
      </c>
      <c r="H56" s="1" t="s">
        <v>4</v>
      </c>
      <c r="I56" s="1">
        <f>IF('Data Entry'!AC59="g",'Data Entry'!AB59*0.001,IF('Data Entry'!AC59="mg",'Data Entry'!AB59*0.000001,IF('Data Entry'!AC59="t",'Data Entry'!AB59*1000,IF('Data Entry'!AC59="ml",'Data Entry'!AB59*0.001,IF('Data Entry'!AC59="kg",'Data Entry'!AB59*1,IF('Data Entry'!AC59="L",'Data Entry'!AB59*1,IFERROR(,"")))))))</f>
        <v>0</v>
      </c>
      <c r="J56" s="59" t="str">
        <f>'Data Entry'!AU59</f>
        <v/>
      </c>
      <c r="K56" s="1">
        <f>IF('Data Entry'!AI59="g",'Data Entry'!AH59*0.001*V56,IF('Data Entry'!AI59="UI",'Data Entry'!AH59*0.000001*V56,IF('Data Entry'!AI59="mg",'Data Entry'!AH59*0.000001*V56,IF('Data Entry'!AI59="t",'Data Entry'!AH59*1000*V56,IF('Data Entry'!AI59="kg",'Data Entry'!AH59*1*V56,IF('Data Entry'!AI59="L",'Data Entry'!AH59*1*V56,IFERROR(,"")))))))</f>
        <v>0</v>
      </c>
      <c r="L56" s="1" t="s">
        <v>4</v>
      </c>
      <c r="M56" s="59">
        <f>'Data Entry'!AJ59</f>
        <v>0</v>
      </c>
      <c r="N56" s="59" t="str">
        <f>'Data Entry'!AX59</f>
        <v/>
      </c>
      <c r="O56" s="1">
        <f>IF('Data Entry'!AL59="g",'Data Entry'!AK59*0.001*W56,IF('Data Entry'!AL59="UI",'Data Entry'!AK59*0.000001*W56,IF('Data Entry'!AL59="mg",'Data Entry'!AK59*0.000001*W56,IF('Data Entry'!AL59="t",'Data Entry'!AK59*1000*W56,IF('Data Entry'!AL59="kg",'Data Entry'!AK59*1*W56,IF('Data Entry'!AL59="L",'Data Entry'!AK59*1*W56,IFERROR(,"")))))))</f>
        <v>0</v>
      </c>
      <c r="P56" s="1" t="s">
        <v>4</v>
      </c>
      <c r="Q56" s="59">
        <f>'Data Entry'!AM59</f>
        <v>0</v>
      </c>
      <c r="R56" s="59" t="str">
        <f>'Data Entry'!BA59</f>
        <v/>
      </c>
      <c r="S56" s="1">
        <f>IF('Data Entry'!AO59="g",'Data Entry'!AN59*0.001*X56,IF('Data Entry'!AO59="UI",'Data Entry'!AN59*0.000001*X56,IF('Data Entry'!AO59="mg",'Data Entry'!AN59*0.000001*X56,IF('Data Entry'!AO59="t",'Data Entry'!AN59*1000*X56,IF('Data Entry'!AO59="kg",'Data Entry'!AN59*1*X56,IF('Data Entry'!AO59="L",'Data Entry'!AN59*1*X56,IFERROR(,"")))))))</f>
        <v>0</v>
      </c>
      <c r="T56" s="1" t="s">
        <v>4</v>
      </c>
      <c r="U56" s="59" t="str">
        <f>IF('Data Entry'!AP59="No aplica","1",'Data Entry'!AP59)</f>
        <v/>
      </c>
      <c r="V56" s="59" t="str">
        <f>IF('Data Entry'!AS59="No aplica","1",'Data Entry'!AS59)</f>
        <v/>
      </c>
      <c r="W56" s="59" t="str">
        <f>IF('Data Entry'!AV59="No aplica","1",'Data Entry'!AV59)</f>
        <v/>
      </c>
      <c r="X56" s="59" t="str">
        <f>IF('Data Entry'!AY59="No aplica","1",'Data Entry'!AY59)</f>
        <v/>
      </c>
      <c r="Y56" s="151" t="str">
        <f t="shared" si="0"/>
        <v/>
      </c>
      <c r="Z56" s="152" t="str">
        <f>IF('Data Entry'!H59="Yes","1",IF(AND('Data Entry'!H59="",'Data Entry'!I59="",'Data Entry'!J59="",'Data Entry'!K59="",'Data Entry'!L59="",'Data Entry'!M59="",'Data Entry'!N59="",'Data Entry'!O59="",'Data Entry'!P59="",'Data Entry'!Q59=""),"","1"))</f>
        <v/>
      </c>
      <c r="AA56" s="152" t="str">
        <f>IF('Data Entry'!R59="Yes","1",IF(AND('Data Entry'!R59="",'Data Entry'!S59="",'Data Entry'!T59="",'Data Entry'!U59=""),"","1"))</f>
        <v/>
      </c>
      <c r="AB56" s="157" t="str">
        <f>IF('Data Entry'!V59="Yes","1",IF(AND('Data Entry'!V59="",'Data Entry'!W59=""),"","1"))</f>
        <v/>
      </c>
    </row>
    <row r="57" spans="1:28" ht="17">
      <c r="A57" s="59">
        <f>'Data Entry'!AB60</f>
        <v>0</v>
      </c>
      <c r="B57" s="59" t="str">
        <f>'Data Entry'!AR60</f>
        <v/>
      </c>
      <c r="C57" s="1">
        <f>IF('Data Entry'!AD60="g",'Data Entry'!AC60*0.001*U57,IF('Data Entry'!AD60="UI",'Data Entry'!AC60*0.000001*U57,IF('Data Entry'!AD60="mg",'Data Entry'!AC60*0.000001*U57,IF('Data Entry'!AD60="t",'Data Entry'!AC60*1000*U57,IF('Data Entry'!AD60="kg",'Data Entry'!AC60*1*U57,IF('Data Entry'!AD60="L",'Data Entry'!AC60*1*U57,IFERROR(,"")))))))</f>
        <v>0</v>
      </c>
      <c r="D57" s="1" t="s">
        <v>4</v>
      </c>
      <c r="E57" s="1">
        <f>IF('Data Entry'!AF60="g",'Data Entry'!AE60*0.001,IF('Data Entry'!AF60="mg",'Data Entry'!AE60*0.000001,IF('Data Entry'!AF60="t",'Data Entry'!AE60*1000,IF('Data Entry'!AF60="ml",'Data Entry'!AE60*0.001,IF('Data Entry'!AF60="kg",'Data Entry'!AE60*1,IF('Data Entry'!AF60="Pieza",'Data Entry'!AE60*1,IF('Data Entry'!AF60="L",'Data Entry'!AE60*1,IFERROR(,""))))))))</f>
        <v>0</v>
      </c>
      <c r="F57" s="1" t="s">
        <v>4</v>
      </c>
      <c r="G57" s="1">
        <f>IF('Data Entry'!AA60="g",'Data Entry'!Z60*0.001,IF('Data Entry'!AA60="mg",'Data Entry'!Z60*0.000001,IF('Data Entry'!AA60="t",'Data Entry'!Z60*1000,IF('Data Entry'!AA60="ml",'Data Entry'!Z60*0.001,IF('Data Entry'!AA60="kg",'Data Entry'!Z60*1,IF('Data Entry'!AA60="Piezas",'Data Entry'!Z60*1,IF('Data Entry'!AA60="L",'Data Entry'!Z60*1,IFERROR(,""))))))))</f>
        <v>0</v>
      </c>
      <c r="H57" s="1" t="s">
        <v>4</v>
      </c>
      <c r="I57" s="1">
        <f>IF('Data Entry'!AC60="g",'Data Entry'!AB60*0.001,IF('Data Entry'!AC60="mg",'Data Entry'!AB60*0.000001,IF('Data Entry'!AC60="t",'Data Entry'!AB60*1000,IF('Data Entry'!AC60="ml",'Data Entry'!AB60*0.001,IF('Data Entry'!AC60="kg",'Data Entry'!AB60*1,IF('Data Entry'!AC60="L",'Data Entry'!AB60*1,IFERROR(,"")))))))</f>
        <v>0</v>
      </c>
      <c r="J57" s="59" t="str">
        <f>'Data Entry'!AU60</f>
        <v/>
      </c>
      <c r="K57" s="1">
        <f>IF('Data Entry'!AI60="g",'Data Entry'!AH60*0.001*V57,IF('Data Entry'!AI60="UI",'Data Entry'!AH60*0.000001*V57,IF('Data Entry'!AI60="mg",'Data Entry'!AH60*0.000001*V57,IF('Data Entry'!AI60="t",'Data Entry'!AH60*1000*V57,IF('Data Entry'!AI60="kg",'Data Entry'!AH60*1*V57,IF('Data Entry'!AI60="L",'Data Entry'!AH60*1*V57,IFERROR(,"")))))))</f>
        <v>0</v>
      </c>
      <c r="L57" s="1" t="s">
        <v>4</v>
      </c>
      <c r="M57" s="59">
        <f>'Data Entry'!AJ60</f>
        <v>0</v>
      </c>
      <c r="N57" s="59" t="str">
        <f>'Data Entry'!AX60</f>
        <v/>
      </c>
      <c r="O57" s="1">
        <f>IF('Data Entry'!AL60="g",'Data Entry'!AK60*0.001*W57,IF('Data Entry'!AL60="UI",'Data Entry'!AK60*0.000001*W57,IF('Data Entry'!AL60="mg",'Data Entry'!AK60*0.000001*W57,IF('Data Entry'!AL60="t",'Data Entry'!AK60*1000*W57,IF('Data Entry'!AL60="kg",'Data Entry'!AK60*1*W57,IF('Data Entry'!AL60="L",'Data Entry'!AK60*1*W57,IFERROR(,"")))))))</f>
        <v>0</v>
      </c>
      <c r="P57" s="1" t="s">
        <v>4</v>
      </c>
      <c r="Q57" s="59">
        <f>'Data Entry'!AM60</f>
        <v>0</v>
      </c>
      <c r="R57" s="59" t="str">
        <f>'Data Entry'!BA60</f>
        <v/>
      </c>
      <c r="S57" s="1">
        <f>IF('Data Entry'!AO60="g",'Data Entry'!AN60*0.001*X57,IF('Data Entry'!AO60="UI",'Data Entry'!AN60*0.000001*X57,IF('Data Entry'!AO60="mg",'Data Entry'!AN60*0.000001*X57,IF('Data Entry'!AO60="t",'Data Entry'!AN60*1000*X57,IF('Data Entry'!AO60="kg",'Data Entry'!AN60*1*X57,IF('Data Entry'!AO60="L",'Data Entry'!AN60*1*X57,IFERROR(,"")))))))</f>
        <v>0</v>
      </c>
      <c r="T57" s="1" t="s">
        <v>4</v>
      </c>
      <c r="U57" s="59" t="str">
        <f>IF('Data Entry'!AP60="No aplica","1",'Data Entry'!AP60)</f>
        <v/>
      </c>
      <c r="V57" s="59" t="str">
        <f>IF('Data Entry'!AS60="No aplica","1",'Data Entry'!AS60)</f>
        <v/>
      </c>
      <c r="W57" s="59" t="str">
        <f>IF('Data Entry'!AV60="No aplica","1",'Data Entry'!AV60)</f>
        <v/>
      </c>
      <c r="X57" s="59" t="str">
        <f>IF('Data Entry'!AY60="No aplica","1",'Data Entry'!AY60)</f>
        <v/>
      </c>
      <c r="Y57" s="151" t="str">
        <f t="shared" si="0"/>
        <v/>
      </c>
      <c r="Z57" s="152" t="str">
        <f>IF('Data Entry'!H60="Yes","1",IF(AND('Data Entry'!H60="",'Data Entry'!I60="",'Data Entry'!J60="",'Data Entry'!K60="",'Data Entry'!L60="",'Data Entry'!M60="",'Data Entry'!N60="",'Data Entry'!O60="",'Data Entry'!P60="",'Data Entry'!Q60=""),"","1"))</f>
        <v/>
      </c>
      <c r="AA57" s="152" t="str">
        <f>IF('Data Entry'!R60="Yes","1",IF(AND('Data Entry'!R60="",'Data Entry'!S60="",'Data Entry'!T60="",'Data Entry'!U60=""),"","1"))</f>
        <v/>
      </c>
      <c r="AB57" s="157" t="str">
        <f>IF('Data Entry'!V60="Yes","1",IF(AND('Data Entry'!V60="",'Data Entry'!W60=""),"","1"))</f>
        <v/>
      </c>
    </row>
    <row r="58" spans="1:28" ht="17">
      <c r="A58" s="59">
        <f>'Data Entry'!AB61</f>
        <v>0</v>
      </c>
      <c r="B58" s="59" t="str">
        <f>'Data Entry'!AR61</f>
        <v/>
      </c>
      <c r="C58" s="1">
        <f>IF('Data Entry'!AD61="g",'Data Entry'!AC61*0.001*U58,IF('Data Entry'!AD61="UI",'Data Entry'!AC61*0.000001*U58,IF('Data Entry'!AD61="mg",'Data Entry'!AC61*0.000001*U58,IF('Data Entry'!AD61="t",'Data Entry'!AC61*1000*U58,IF('Data Entry'!AD61="kg",'Data Entry'!AC61*1*U58,IF('Data Entry'!AD61="L",'Data Entry'!AC61*1*U58,IFERROR(,"")))))))</f>
        <v>0</v>
      </c>
      <c r="D58" s="1" t="s">
        <v>4</v>
      </c>
      <c r="E58" s="1">
        <f>IF('Data Entry'!AF61="g",'Data Entry'!AE61*0.001,IF('Data Entry'!AF61="mg",'Data Entry'!AE61*0.000001,IF('Data Entry'!AF61="t",'Data Entry'!AE61*1000,IF('Data Entry'!AF61="ml",'Data Entry'!AE61*0.001,IF('Data Entry'!AF61="kg",'Data Entry'!AE61*1,IF('Data Entry'!AF61="Pieza",'Data Entry'!AE61*1,IF('Data Entry'!AF61="L",'Data Entry'!AE61*1,IFERROR(,""))))))))</f>
        <v>0</v>
      </c>
      <c r="F58" s="1" t="s">
        <v>4</v>
      </c>
      <c r="G58" s="1">
        <f>IF('Data Entry'!AA61="g",'Data Entry'!Z61*0.001,IF('Data Entry'!AA61="mg",'Data Entry'!Z61*0.000001,IF('Data Entry'!AA61="t",'Data Entry'!Z61*1000,IF('Data Entry'!AA61="ml",'Data Entry'!Z61*0.001,IF('Data Entry'!AA61="kg",'Data Entry'!Z61*1,IF('Data Entry'!AA61="Piezas",'Data Entry'!Z61*1,IF('Data Entry'!AA61="L",'Data Entry'!Z61*1,IFERROR(,""))))))))</f>
        <v>0</v>
      </c>
      <c r="H58" s="1" t="s">
        <v>4</v>
      </c>
      <c r="I58" s="1">
        <f>IF('Data Entry'!AC61="g",'Data Entry'!AB61*0.001,IF('Data Entry'!AC61="mg",'Data Entry'!AB61*0.000001,IF('Data Entry'!AC61="t",'Data Entry'!AB61*1000,IF('Data Entry'!AC61="ml",'Data Entry'!AB61*0.001,IF('Data Entry'!AC61="kg",'Data Entry'!AB61*1,IF('Data Entry'!AC61="L",'Data Entry'!AB61*1,IFERROR(,"")))))))</f>
        <v>0</v>
      </c>
      <c r="J58" s="59" t="str">
        <f>'Data Entry'!AU61</f>
        <v/>
      </c>
      <c r="K58" s="1">
        <f>IF('Data Entry'!AI61="g",'Data Entry'!AH61*0.001*V58,IF('Data Entry'!AI61="UI",'Data Entry'!AH61*0.000001*V58,IF('Data Entry'!AI61="mg",'Data Entry'!AH61*0.000001*V58,IF('Data Entry'!AI61="t",'Data Entry'!AH61*1000*V58,IF('Data Entry'!AI61="kg",'Data Entry'!AH61*1*V58,IF('Data Entry'!AI61="L",'Data Entry'!AH61*1*V58,IFERROR(,"")))))))</f>
        <v>0</v>
      </c>
      <c r="L58" s="1" t="s">
        <v>4</v>
      </c>
      <c r="M58" s="59">
        <f>'Data Entry'!AJ61</f>
        <v>0</v>
      </c>
      <c r="N58" s="59" t="str">
        <f>'Data Entry'!AX61</f>
        <v/>
      </c>
      <c r="O58" s="1">
        <f>IF('Data Entry'!AL61="g",'Data Entry'!AK61*0.001*W58,IF('Data Entry'!AL61="UI",'Data Entry'!AK61*0.000001*W58,IF('Data Entry'!AL61="mg",'Data Entry'!AK61*0.000001*W58,IF('Data Entry'!AL61="t",'Data Entry'!AK61*1000*W58,IF('Data Entry'!AL61="kg",'Data Entry'!AK61*1*W58,IF('Data Entry'!AL61="L",'Data Entry'!AK61*1*W58,IFERROR(,"")))))))</f>
        <v>0</v>
      </c>
      <c r="P58" s="1" t="s">
        <v>4</v>
      </c>
      <c r="Q58" s="59">
        <f>'Data Entry'!AM61</f>
        <v>0</v>
      </c>
      <c r="R58" s="59" t="str">
        <f>'Data Entry'!BA61</f>
        <v/>
      </c>
      <c r="S58" s="1">
        <f>IF('Data Entry'!AO61="g",'Data Entry'!AN61*0.001*X58,IF('Data Entry'!AO61="UI",'Data Entry'!AN61*0.000001*X58,IF('Data Entry'!AO61="mg",'Data Entry'!AN61*0.000001*X58,IF('Data Entry'!AO61="t",'Data Entry'!AN61*1000*X58,IF('Data Entry'!AO61="kg",'Data Entry'!AN61*1*X58,IF('Data Entry'!AO61="L",'Data Entry'!AN61*1*X58,IFERROR(,"")))))))</f>
        <v>0</v>
      </c>
      <c r="T58" s="1" t="s">
        <v>4</v>
      </c>
      <c r="U58" s="59" t="str">
        <f>IF('Data Entry'!AP61="No aplica","1",'Data Entry'!AP61)</f>
        <v/>
      </c>
      <c r="V58" s="59" t="str">
        <f>IF('Data Entry'!AS61="No aplica","1",'Data Entry'!AS61)</f>
        <v/>
      </c>
      <c r="W58" s="59" t="str">
        <f>IF('Data Entry'!AV61="No aplica","1",'Data Entry'!AV61)</f>
        <v/>
      </c>
      <c r="X58" s="59" t="str">
        <f>IF('Data Entry'!AY61="No aplica","1",'Data Entry'!AY61)</f>
        <v/>
      </c>
      <c r="Y58" s="151" t="str">
        <f t="shared" si="0"/>
        <v/>
      </c>
      <c r="Z58" s="152" t="str">
        <f>IF('Data Entry'!H61="Yes","1",IF(AND('Data Entry'!H61="",'Data Entry'!I61="",'Data Entry'!J61="",'Data Entry'!K61="",'Data Entry'!L61="",'Data Entry'!M61="",'Data Entry'!N61="",'Data Entry'!O61="",'Data Entry'!P61="",'Data Entry'!Q61=""),"","1"))</f>
        <v/>
      </c>
      <c r="AA58" s="152" t="str">
        <f>IF('Data Entry'!R61="Yes","1",IF(AND('Data Entry'!R61="",'Data Entry'!S61="",'Data Entry'!T61="",'Data Entry'!U61=""),"","1"))</f>
        <v/>
      </c>
      <c r="AB58" s="157" t="str">
        <f>IF('Data Entry'!V61="Yes","1",IF(AND('Data Entry'!V61="",'Data Entry'!W61=""),"","1"))</f>
        <v/>
      </c>
    </row>
    <row r="59" spans="1:28" ht="17">
      <c r="A59" s="59">
        <f>'Data Entry'!AB62</f>
        <v>0</v>
      </c>
      <c r="B59" s="59" t="str">
        <f>'Data Entry'!AR62</f>
        <v/>
      </c>
      <c r="C59" s="1">
        <f>IF('Data Entry'!AD62="g",'Data Entry'!AC62*0.001*U59,IF('Data Entry'!AD62="UI",'Data Entry'!AC62*0.000001*U59,IF('Data Entry'!AD62="mg",'Data Entry'!AC62*0.000001*U59,IF('Data Entry'!AD62="t",'Data Entry'!AC62*1000*U59,IF('Data Entry'!AD62="kg",'Data Entry'!AC62*1*U59,IF('Data Entry'!AD62="L",'Data Entry'!AC62*1*U59,IFERROR(,"")))))))</f>
        <v>0</v>
      </c>
      <c r="D59" s="1" t="s">
        <v>4</v>
      </c>
      <c r="E59" s="1">
        <f>IF('Data Entry'!AF62="g",'Data Entry'!AE62*0.001,IF('Data Entry'!AF62="mg",'Data Entry'!AE62*0.000001,IF('Data Entry'!AF62="t",'Data Entry'!AE62*1000,IF('Data Entry'!AF62="ml",'Data Entry'!AE62*0.001,IF('Data Entry'!AF62="kg",'Data Entry'!AE62*1,IF('Data Entry'!AF62="Pieza",'Data Entry'!AE62*1,IF('Data Entry'!AF62="L",'Data Entry'!AE62*1,IFERROR(,""))))))))</f>
        <v>0</v>
      </c>
      <c r="F59" s="1" t="s">
        <v>4</v>
      </c>
      <c r="G59" s="1">
        <f>IF('Data Entry'!AA62="g",'Data Entry'!Z62*0.001,IF('Data Entry'!AA62="mg",'Data Entry'!Z62*0.000001,IF('Data Entry'!AA62="t",'Data Entry'!Z62*1000,IF('Data Entry'!AA62="ml",'Data Entry'!Z62*0.001,IF('Data Entry'!AA62="kg",'Data Entry'!Z62*1,IF('Data Entry'!AA62="Piezas",'Data Entry'!Z62*1,IF('Data Entry'!AA62="L",'Data Entry'!Z62*1,IFERROR(,""))))))))</f>
        <v>0</v>
      </c>
      <c r="H59" s="1" t="s">
        <v>4</v>
      </c>
      <c r="I59" s="1">
        <f>IF('Data Entry'!AC62="g",'Data Entry'!AB62*0.001,IF('Data Entry'!AC62="mg",'Data Entry'!AB62*0.000001,IF('Data Entry'!AC62="t",'Data Entry'!AB62*1000,IF('Data Entry'!AC62="ml",'Data Entry'!AB62*0.001,IF('Data Entry'!AC62="kg",'Data Entry'!AB62*1,IF('Data Entry'!AC62="L",'Data Entry'!AB62*1,IFERROR(,"")))))))</f>
        <v>0</v>
      </c>
      <c r="J59" s="59" t="str">
        <f>'Data Entry'!AU62</f>
        <v/>
      </c>
      <c r="K59" s="1">
        <f>IF('Data Entry'!AI62="g",'Data Entry'!AH62*0.001*V59,IF('Data Entry'!AI62="UI",'Data Entry'!AH62*0.000001*V59,IF('Data Entry'!AI62="mg",'Data Entry'!AH62*0.000001*V59,IF('Data Entry'!AI62="t",'Data Entry'!AH62*1000*V59,IF('Data Entry'!AI62="kg",'Data Entry'!AH62*1*V59,IF('Data Entry'!AI62="L",'Data Entry'!AH62*1*V59,IFERROR(,"")))))))</f>
        <v>0</v>
      </c>
      <c r="L59" s="1" t="s">
        <v>4</v>
      </c>
      <c r="M59" s="59">
        <f>'Data Entry'!AJ62</f>
        <v>0</v>
      </c>
      <c r="N59" s="59" t="str">
        <f>'Data Entry'!AX62</f>
        <v/>
      </c>
      <c r="O59" s="1">
        <f>IF('Data Entry'!AL62="g",'Data Entry'!AK62*0.001*W59,IF('Data Entry'!AL62="UI",'Data Entry'!AK62*0.000001*W59,IF('Data Entry'!AL62="mg",'Data Entry'!AK62*0.000001*W59,IF('Data Entry'!AL62="t",'Data Entry'!AK62*1000*W59,IF('Data Entry'!AL62="kg",'Data Entry'!AK62*1*W59,IF('Data Entry'!AL62="L",'Data Entry'!AK62*1*W59,IFERROR(,"")))))))</f>
        <v>0</v>
      </c>
      <c r="P59" s="1" t="s">
        <v>4</v>
      </c>
      <c r="Q59" s="59">
        <f>'Data Entry'!AM62</f>
        <v>0</v>
      </c>
      <c r="R59" s="59" t="str">
        <f>'Data Entry'!BA62</f>
        <v/>
      </c>
      <c r="S59" s="1">
        <f>IF('Data Entry'!AO62="g",'Data Entry'!AN62*0.001*X59,IF('Data Entry'!AO62="UI",'Data Entry'!AN62*0.000001*X59,IF('Data Entry'!AO62="mg",'Data Entry'!AN62*0.000001*X59,IF('Data Entry'!AO62="t",'Data Entry'!AN62*1000*X59,IF('Data Entry'!AO62="kg",'Data Entry'!AN62*1*X59,IF('Data Entry'!AO62="L",'Data Entry'!AN62*1*X59,IFERROR(,"")))))))</f>
        <v>0</v>
      </c>
      <c r="T59" s="1" t="s">
        <v>4</v>
      </c>
      <c r="U59" s="59" t="str">
        <f>IF('Data Entry'!AP62="No aplica","1",'Data Entry'!AP62)</f>
        <v/>
      </c>
      <c r="V59" s="59" t="str">
        <f>IF('Data Entry'!AS62="No aplica","1",'Data Entry'!AS62)</f>
        <v/>
      </c>
      <c r="W59" s="59" t="str">
        <f>IF('Data Entry'!AV62="No aplica","1",'Data Entry'!AV62)</f>
        <v/>
      </c>
      <c r="X59" s="59" t="str">
        <f>IF('Data Entry'!AY62="No aplica","1",'Data Entry'!AY62)</f>
        <v/>
      </c>
      <c r="Y59" s="151" t="str">
        <f t="shared" si="0"/>
        <v/>
      </c>
      <c r="Z59" s="152" t="str">
        <f>IF('Data Entry'!H62="Yes","1",IF(AND('Data Entry'!H62="",'Data Entry'!I62="",'Data Entry'!J62="",'Data Entry'!K62="",'Data Entry'!L62="",'Data Entry'!M62="",'Data Entry'!N62="",'Data Entry'!O62="",'Data Entry'!P62="",'Data Entry'!Q62=""),"","1"))</f>
        <v/>
      </c>
      <c r="AA59" s="152" t="str">
        <f>IF('Data Entry'!R62="Yes","1",IF(AND('Data Entry'!R62="",'Data Entry'!S62="",'Data Entry'!T62="",'Data Entry'!U62=""),"","1"))</f>
        <v/>
      </c>
      <c r="AB59" s="157" t="str">
        <f>IF('Data Entry'!V62="Yes","1",IF(AND('Data Entry'!V62="",'Data Entry'!W62=""),"","1"))</f>
        <v/>
      </c>
    </row>
    <row r="60" spans="1:28" ht="17">
      <c r="A60" s="59">
        <f>'Data Entry'!AB63</f>
        <v>0</v>
      </c>
      <c r="B60" s="59" t="str">
        <f>'Data Entry'!AR63</f>
        <v/>
      </c>
      <c r="C60" s="1">
        <f>IF('Data Entry'!AD63="g",'Data Entry'!AC63*0.001*U60,IF('Data Entry'!AD63="UI",'Data Entry'!AC63*0.000001*U60,IF('Data Entry'!AD63="mg",'Data Entry'!AC63*0.000001*U60,IF('Data Entry'!AD63="t",'Data Entry'!AC63*1000*U60,IF('Data Entry'!AD63="kg",'Data Entry'!AC63*1*U60,IF('Data Entry'!AD63="L",'Data Entry'!AC63*1*U60,IFERROR(,"")))))))</f>
        <v>0</v>
      </c>
      <c r="D60" s="1" t="s">
        <v>4</v>
      </c>
      <c r="E60" s="1">
        <f>IF('Data Entry'!AF63="g",'Data Entry'!AE63*0.001,IF('Data Entry'!AF63="mg",'Data Entry'!AE63*0.000001,IF('Data Entry'!AF63="t",'Data Entry'!AE63*1000,IF('Data Entry'!AF63="ml",'Data Entry'!AE63*0.001,IF('Data Entry'!AF63="kg",'Data Entry'!AE63*1,IF('Data Entry'!AF63="Pieza",'Data Entry'!AE63*1,IF('Data Entry'!AF63="L",'Data Entry'!AE63*1,IFERROR(,""))))))))</f>
        <v>0</v>
      </c>
      <c r="F60" s="1" t="s">
        <v>4</v>
      </c>
      <c r="G60" s="1">
        <f>IF('Data Entry'!AA63="g",'Data Entry'!Z63*0.001,IF('Data Entry'!AA63="mg",'Data Entry'!Z63*0.000001,IF('Data Entry'!AA63="t",'Data Entry'!Z63*1000,IF('Data Entry'!AA63="ml",'Data Entry'!Z63*0.001,IF('Data Entry'!AA63="kg",'Data Entry'!Z63*1,IF('Data Entry'!AA63="Piezas",'Data Entry'!Z63*1,IF('Data Entry'!AA63="L",'Data Entry'!Z63*1,IFERROR(,""))))))))</f>
        <v>0</v>
      </c>
      <c r="H60" s="1" t="s">
        <v>4</v>
      </c>
      <c r="I60" s="1">
        <f>IF('Data Entry'!AC63="g",'Data Entry'!AB63*0.001,IF('Data Entry'!AC63="mg",'Data Entry'!AB63*0.000001,IF('Data Entry'!AC63="t",'Data Entry'!AB63*1000,IF('Data Entry'!AC63="ml",'Data Entry'!AB63*0.001,IF('Data Entry'!AC63="kg",'Data Entry'!AB63*1,IF('Data Entry'!AC63="L",'Data Entry'!AB63*1,IFERROR(,"")))))))</f>
        <v>0</v>
      </c>
      <c r="J60" s="59" t="str">
        <f>'Data Entry'!AU63</f>
        <v/>
      </c>
      <c r="K60" s="1">
        <f>IF('Data Entry'!AI63="g",'Data Entry'!AH63*0.001*V60,IF('Data Entry'!AI63="UI",'Data Entry'!AH63*0.000001*V60,IF('Data Entry'!AI63="mg",'Data Entry'!AH63*0.000001*V60,IF('Data Entry'!AI63="t",'Data Entry'!AH63*1000*V60,IF('Data Entry'!AI63="kg",'Data Entry'!AH63*1*V60,IF('Data Entry'!AI63="L",'Data Entry'!AH63*1*V60,IFERROR(,"")))))))</f>
        <v>0</v>
      </c>
      <c r="L60" s="1" t="s">
        <v>4</v>
      </c>
      <c r="M60" s="59">
        <f>'Data Entry'!AJ63</f>
        <v>0</v>
      </c>
      <c r="N60" s="59" t="str">
        <f>'Data Entry'!AX63</f>
        <v/>
      </c>
      <c r="O60" s="1">
        <f>IF('Data Entry'!AL63="g",'Data Entry'!AK63*0.001*W60,IF('Data Entry'!AL63="UI",'Data Entry'!AK63*0.000001*W60,IF('Data Entry'!AL63="mg",'Data Entry'!AK63*0.000001*W60,IF('Data Entry'!AL63="t",'Data Entry'!AK63*1000*W60,IF('Data Entry'!AL63="kg",'Data Entry'!AK63*1*W60,IF('Data Entry'!AL63="L",'Data Entry'!AK63*1*W60,IFERROR(,"")))))))</f>
        <v>0</v>
      </c>
      <c r="P60" s="1" t="s">
        <v>4</v>
      </c>
      <c r="Q60" s="59">
        <f>'Data Entry'!AM63</f>
        <v>0</v>
      </c>
      <c r="R60" s="59" t="str">
        <f>'Data Entry'!BA63</f>
        <v/>
      </c>
      <c r="S60" s="1">
        <f>IF('Data Entry'!AO63="g",'Data Entry'!AN63*0.001*X60,IF('Data Entry'!AO63="UI",'Data Entry'!AN63*0.000001*X60,IF('Data Entry'!AO63="mg",'Data Entry'!AN63*0.000001*X60,IF('Data Entry'!AO63="t",'Data Entry'!AN63*1000*X60,IF('Data Entry'!AO63="kg",'Data Entry'!AN63*1*X60,IF('Data Entry'!AO63="L",'Data Entry'!AN63*1*X60,IFERROR(,"")))))))</f>
        <v>0</v>
      </c>
      <c r="T60" s="1" t="s">
        <v>4</v>
      </c>
      <c r="U60" s="59" t="str">
        <f>IF('Data Entry'!AP63="No aplica","1",'Data Entry'!AP63)</f>
        <v/>
      </c>
      <c r="V60" s="59" t="str">
        <f>IF('Data Entry'!AS63="No aplica","1",'Data Entry'!AS63)</f>
        <v/>
      </c>
      <c r="W60" s="59" t="str">
        <f>IF('Data Entry'!AV63="No aplica","1",'Data Entry'!AV63)</f>
        <v/>
      </c>
      <c r="X60" s="59" t="str">
        <f>IF('Data Entry'!AY63="No aplica","1",'Data Entry'!AY63)</f>
        <v/>
      </c>
      <c r="Y60" s="151" t="str">
        <f t="shared" si="0"/>
        <v/>
      </c>
      <c r="Z60" s="152" t="str">
        <f>IF('Data Entry'!H63="Yes","1",IF(AND('Data Entry'!H63="",'Data Entry'!I63="",'Data Entry'!J63="",'Data Entry'!K63="",'Data Entry'!L63="",'Data Entry'!M63="",'Data Entry'!N63="",'Data Entry'!O63="",'Data Entry'!P63="",'Data Entry'!Q63=""),"","1"))</f>
        <v/>
      </c>
      <c r="AA60" s="152" t="str">
        <f>IF('Data Entry'!R63="Yes","1",IF(AND('Data Entry'!R63="",'Data Entry'!S63="",'Data Entry'!T63="",'Data Entry'!U63=""),"","1"))</f>
        <v/>
      </c>
      <c r="AB60" s="157" t="str">
        <f>IF('Data Entry'!V63="Yes","1",IF(AND('Data Entry'!V63="",'Data Entry'!W63=""),"","1"))</f>
        <v/>
      </c>
    </row>
    <row r="61" spans="1:28" ht="17">
      <c r="A61" s="59">
        <f>'Data Entry'!AB64</f>
        <v>0</v>
      </c>
      <c r="B61" s="59" t="str">
        <f>'Data Entry'!AR64</f>
        <v/>
      </c>
      <c r="C61" s="1">
        <f>IF('Data Entry'!AD64="g",'Data Entry'!AC64*0.001*U61,IF('Data Entry'!AD64="UI",'Data Entry'!AC64*0.000001*U61,IF('Data Entry'!AD64="mg",'Data Entry'!AC64*0.000001*U61,IF('Data Entry'!AD64="t",'Data Entry'!AC64*1000*U61,IF('Data Entry'!AD64="kg",'Data Entry'!AC64*1*U61,IF('Data Entry'!AD64="L",'Data Entry'!AC64*1*U61,IFERROR(,"")))))))</f>
        <v>0</v>
      </c>
      <c r="D61" s="1" t="s">
        <v>4</v>
      </c>
      <c r="E61" s="1">
        <f>IF('Data Entry'!AF64="g",'Data Entry'!AE64*0.001,IF('Data Entry'!AF64="mg",'Data Entry'!AE64*0.000001,IF('Data Entry'!AF64="t",'Data Entry'!AE64*1000,IF('Data Entry'!AF64="ml",'Data Entry'!AE64*0.001,IF('Data Entry'!AF64="kg",'Data Entry'!AE64*1,IF('Data Entry'!AF64="Pieza",'Data Entry'!AE64*1,IF('Data Entry'!AF64="L",'Data Entry'!AE64*1,IFERROR(,""))))))))</f>
        <v>0</v>
      </c>
      <c r="F61" s="1" t="s">
        <v>4</v>
      </c>
      <c r="G61" s="1">
        <f>IF('Data Entry'!AA64="g",'Data Entry'!Z64*0.001,IF('Data Entry'!AA64="mg",'Data Entry'!Z64*0.000001,IF('Data Entry'!AA64="t",'Data Entry'!Z64*1000,IF('Data Entry'!AA64="ml",'Data Entry'!Z64*0.001,IF('Data Entry'!AA64="kg",'Data Entry'!Z64*1,IF('Data Entry'!AA64="Piezas",'Data Entry'!Z64*1,IF('Data Entry'!AA64="L",'Data Entry'!Z64*1,IFERROR(,""))))))))</f>
        <v>0</v>
      </c>
      <c r="H61" s="1" t="s">
        <v>4</v>
      </c>
      <c r="I61" s="1">
        <f>IF('Data Entry'!AC64="g",'Data Entry'!AB64*0.001,IF('Data Entry'!AC64="mg",'Data Entry'!AB64*0.000001,IF('Data Entry'!AC64="t",'Data Entry'!AB64*1000,IF('Data Entry'!AC64="ml",'Data Entry'!AB64*0.001,IF('Data Entry'!AC64="kg",'Data Entry'!AB64*1,IF('Data Entry'!AC64="L",'Data Entry'!AB64*1,IFERROR(,"")))))))</f>
        <v>0</v>
      </c>
      <c r="J61" s="59" t="str">
        <f>'Data Entry'!AU64</f>
        <v/>
      </c>
      <c r="K61" s="1">
        <f>IF('Data Entry'!AI64="g",'Data Entry'!AH64*0.001*V61,IF('Data Entry'!AI64="UI",'Data Entry'!AH64*0.000001*V61,IF('Data Entry'!AI64="mg",'Data Entry'!AH64*0.000001*V61,IF('Data Entry'!AI64="t",'Data Entry'!AH64*1000*V61,IF('Data Entry'!AI64="kg",'Data Entry'!AH64*1*V61,IF('Data Entry'!AI64="L",'Data Entry'!AH64*1*V61,IFERROR(,"")))))))</f>
        <v>0</v>
      </c>
      <c r="L61" s="1" t="s">
        <v>4</v>
      </c>
      <c r="M61" s="59">
        <f>'Data Entry'!AJ64</f>
        <v>0</v>
      </c>
      <c r="N61" s="59" t="str">
        <f>'Data Entry'!AX64</f>
        <v/>
      </c>
      <c r="O61" s="1">
        <f>IF('Data Entry'!AL64="g",'Data Entry'!AK64*0.001*W61,IF('Data Entry'!AL64="UI",'Data Entry'!AK64*0.000001*W61,IF('Data Entry'!AL64="mg",'Data Entry'!AK64*0.000001*W61,IF('Data Entry'!AL64="t",'Data Entry'!AK64*1000*W61,IF('Data Entry'!AL64="kg",'Data Entry'!AK64*1*W61,IF('Data Entry'!AL64="L",'Data Entry'!AK64*1*W61,IFERROR(,"")))))))</f>
        <v>0</v>
      </c>
      <c r="P61" s="1" t="s">
        <v>4</v>
      </c>
      <c r="Q61" s="59">
        <f>'Data Entry'!AM64</f>
        <v>0</v>
      </c>
      <c r="R61" s="59" t="str">
        <f>'Data Entry'!BA64</f>
        <v/>
      </c>
      <c r="S61" s="1">
        <f>IF('Data Entry'!AO64="g",'Data Entry'!AN64*0.001*X61,IF('Data Entry'!AO64="UI",'Data Entry'!AN64*0.000001*X61,IF('Data Entry'!AO64="mg",'Data Entry'!AN64*0.000001*X61,IF('Data Entry'!AO64="t",'Data Entry'!AN64*1000*X61,IF('Data Entry'!AO64="kg",'Data Entry'!AN64*1*X61,IF('Data Entry'!AO64="L",'Data Entry'!AN64*1*X61,IFERROR(,"")))))))</f>
        <v>0</v>
      </c>
      <c r="T61" s="1" t="s">
        <v>4</v>
      </c>
      <c r="U61" s="59" t="str">
        <f>IF('Data Entry'!AP64="No aplica","1",'Data Entry'!AP64)</f>
        <v/>
      </c>
      <c r="V61" s="59" t="str">
        <f>IF('Data Entry'!AS64="No aplica","1",'Data Entry'!AS64)</f>
        <v/>
      </c>
      <c r="W61" s="59" t="str">
        <f>IF('Data Entry'!AV64="No aplica","1",'Data Entry'!AV64)</f>
        <v/>
      </c>
      <c r="X61" s="59" t="str">
        <f>IF('Data Entry'!AY64="No aplica","1",'Data Entry'!AY64)</f>
        <v/>
      </c>
      <c r="Y61" s="151" t="str">
        <f t="shared" si="0"/>
        <v/>
      </c>
      <c r="Z61" s="152" t="str">
        <f>IF('Data Entry'!H64="Yes","1",IF(AND('Data Entry'!H64="",'Data Entry'!I64="",'Data Entry'!J64="",'Data Entry'!K64="",'Data Entry'!L64="",'Data Entry'!M64="",'Data Entry'!N64="",'Data Entry'!O64="",'Data Entry'!P64="",'Data Entry'!Q64=""),"","1"))</f>
        <v/>
      </c>
      <c r="AA61" s="152" t="str">
        <f>IF('Data Entry'!R64="Yes","1",IF(AND('Data Entry'!R64="",'Data Entry'!S64="",'Data Entry'!T64="",'Data Entry'!U64=""),"","1"))</f>
        <v/>
      </c>
      <c r="AB61" s="157" t="str">
        <f>IF('Data Entry'!V64="Yes","1",IF(AND('Data Entry'!V64="",'Data Entry'!W64=""),"","1"))</f>
        <v/>
      </c>
    </row>
    <row r="62" spans="1:28" ht="17">
      <c r="A62" s="59">
        <f>'Data Entry'!AB65</f>
        <v>0</v>
      </c>
      <c r="B62" s="59" t="str">
        <f>'Data Entry'!AR65</f>
        <v/>
      </c>
      <c r="C62" s="1">
        <f>IF('Data Entry'!AD65="g",'Data Entry'!AC65*0.001*U62,IF('Data Entry'!AD65="UI",'Data Entry'!AC65*0.000001*U62,IF('Data Entry'!AD65="mg",'Data Entry'!AC65*0.000001*U62,IF('Data Entry'!AD65="t",'Data Entry'!AC65*1000*U62,IF('Data Entry'!AD65="kg",'Data Entry'!AC65*1*U62,IF('Data Entry'!AD65="L",'Data Entry'!AC65*1*U62,IFERROR(,"")))))))</f>
        <v>0</v>
      </c>
      <c r="D62" s="1" t="s">
        <v>4</v>
      </c>
      <c r="E62" s="1">
        <f>IF('Data Entry'!AF65="g",'Data Entry'!AE65*0.001,IF('Data Entry'!AF65="mg",'Data Entry'!AE65*0.000001,IF('Data Entry'!AF65="t",'Data Entry'!AE65*1000,IF('Data Entry'!AF65="ml",'Data Entry'!AE65*0.001,IF('Data Entry'!AF65="kg",'Data Entry'!AE65*1,IF('Data Entry'!AF65="Pieza",'Data Entry'!AE65*1,IF('Data Entry'!AF65="L",'Data Entry'!AE65*1,IFERROR(,""))))))))</f>
        <v>0</v>
      </c>
      <c r="F62" s="1" t="s">
        <v>4</v>
      </c>
      <c r="G62" s="1">
        <f>IF('Data Entry'!AA65="g",'Data Entry'!Z65*0.001,IF('Data Entry'!AA65="mg",'Data Entry'!Z65*0.000001,IF('Data Entry'!AA65="t",'Data Entry'!Z65*1000,IF('Data Entry'!AA65="ml",'Data Entry'!Z65*0.001,IF('Data Entry'!AA65="kg",'Data Entry'!Z65*1,IF('Data Entry'!AA65="Piezas",'Data Entry'!Z65*1,IF('Data Entry'!AA65="L",'Data Entry'!Z65*1,IFERROR(,""))))))))</f>
        <v>0</v>
      </c>
      <c r="H62" s="1" t="s">
        <v>4</v>
      </c>
      <c r="I62" s="1">
        <f>IF('Data Entry'!AC65="g",'Data Entry'!AB65*0.001,IF('Data Entry'!AC65="mg",'Data Entry'!AB65*0.000001,IF('Data Entry'!AC65="t",'Data Entry'!AB65*1000,IF('Data Entry'!AC65="ml",'Data Entry'!AB65*0.001,IF('Data Entry'!AC65="kg",'Data Entry'!AB65*1,IF('Data Entry'!AC65="L",'Data Entry'!AB65*1,IFERROR(,"")))))))</f>
        <v>0</v>
      </c>
      <c r="J62" s="59" t="str">
        <f>'Data Entry'!AU65</f>
        <v/>
      </c>
      <c r="K62" s="1">
        <f>IF('Data Entry'!AI65="g",'Data Entry'!AH65*0.001*V62,IF('Data Entry'!AI65="UI",'Data Entry'!AH65*0.000001*V62,IF('Data Entry'!AI65="mg",'Data Entry'!AH65*0.000001*V62,IF('Data Entry'!AI65="t",'Data Entry'!AH65*1000*V62,IF('Data Entry'!AI65="kg",'Data Entry'!AH65*1*V62,IF('Data Entry'!AI65="L",'Data Entry'!AH65*1*V62,IFERROR(,"")))))))</f>
        <v>0</v>
      </c>
      <c r="L62" s="1" t="s">
        <v>4</v>
      </c>
      <c r="M62" s="59">
        <f>'Data Entry'!AJ65</f>
        <v>0</v>
      </c>
      <c r="N62" s="59" t="str">
        <f>'Data Entry'!AX65</f>
        <v/>
      </c>
      <c r="O62" s="1">
        <f>IF('Data Entry'!AL65="g",'Data Entry'!AK65*0.001*W62,IF('Data Entry'!AL65="UI",'Data Entry'!AK65*0.000001*W62,IF('Data Entry'!AL65="mg",'Data Entry'!AK65*0.000001*W62,IF('Data Entry'!AL65="t",'Data Entry'!AK65*1000*W62,IF('Data Entry'!AL65="kg",'Data Entry'!AK65*1*W62,IF('Data Entry'!AL65="L",'Data Entry'!AK65*1*W62,IFERROR(,"")))))))</f>
        <v>0</v>
      </c>
      <c r="P62" s="1" t="s">
        <v>4</v>
      </c>
      <c r="Q62" s="59">
        <f>'Data Entry'!AM65</f>
        <v>0</v>
      </c>
      <c r="R62" s="59" t="str">
        <f>'Data Entry'!BA65</f>
        <v/>
      </c>
      <c r="S62" s="1">
        <f>IF('Data Entry'!AO65="g",'Data Entry'!AN65*0.001*X62,IF('Data Entry'!AO65="UI",'Data Entry'!AN65*0.000001*X62,IF('Data Entry'!AO65="mg",'Data Entry'!AN65*0.000001*X62,IF('Data Entry'!AO65="t",'Data Entry'!AN65*1000*X62,IF('Data Entry'!AO65="kg",'Data Entry'!AN65*1*X62,IF('Data Entry'!AO65="L",'Data Entry'!AN65*1*X62,IFERROR(,"")))))))</f>
        <v>0</v>
      </c>
      <c r="T62" s="1" t="s">
        <v>4</v>
      </c>
      <c r="U62" s="59" t="str">
        <f>IF('Data Entry'!AP65="No aplica","1",'Data Entry'!AP65)</f>
        <v/>
      </c>
      <c r="V62" s="59" t="str">
        <f>IF('Data Entry'!AS65="No aplica","1",'Data Entry'!AS65)</f>
        <v/>
      </c>
      <c r="W62" s="59" t="str">
        <f>IF('Data Entry'!AV65="No aplica","1",'Data Entry'!AV65)</f>
        <v/>
      </c>
      <c r="X62" s="59" t="str">
        <f>IF('Data Entry'!AY65="No aplica","1",'Data Entry'!AY65)</f>
        <v/>
      </c>
      <c r="Y62" s="151" t="str">
        <f t="shared" si="0"/>
        <v/>
      </c>
      <c r="Z62" s="152" t="str">
        <f>IF('Data Entry'!H65="Yes","1",IF(AND('Data Entry'!H65="",'Data Entry'!I65="",'Data Entry'!J65="",'Data Entry'!K65="",'Data Entry'!L65="",'Data Entry'!M65="",'Data Entry'!N65="",'Data Entry'!O65="",'Data Entry'!P65="",'Data Entry'!Q65=""),"","1"))</f>
        <v/>
      </c>
      <c r="AA62" s="152" t="str">
        <f>IF('Data Entry'!R65="Yes","1",IF(AND('Data Entry'!R65="",'Data Entry'!S65="",'Data Entry'!T65="",'Data Entry'!U65=""),"","1"))</f>
        <v/>
      </c>
      <c r="AB62" s="157" t="str">
        <f>IF('Data Entry'!V65="Yes","1",IF(AND('Data Entry'!V65="",'Data Entry'!W65=""),"","1"))</f>
        <v/>
      </c>
    </row>
    <row r="63" spans="1:28" ht="17">
      <c r="A63" s="59">
        <f>'Data Entry'!AB66</f>
        <v>0</v>
      </c>
      <c r="B63" s="59" t="str">
        <f>'Data Entry'!AR66</f>
        <v/>
      </c>
      <c r="C63" s="1">
        <f>IF('Data Entry'!AD66="g",'Data Entry'!AC66*0.001*U63,IF('Data Entry'!AD66="UI",'Data Entry'!AC66*0.000001*U63,IF('Data Entry'!AD66="mg",'Data Entry'!AC66*0.000001*U63,IF('Data Entry'!AD66="t",'Data Entry'!AC66*1000*U63,IF('Data Entry'!AD66="kg",'Data Entry'!AC66*1*U63,IF('Data Entry'!AD66="L",'Data Entry'!AC66*1*U63,IFERROR(,"")))))))</f>
        <v>0</v>
      </c>
      <c r="D63" s="1" t="s">
        <v>4</v>
      </c>
      <c r="E63" s="1">
        <f>IF('Data Entry'!AF66="g",'Data Entry'!AE66*0.001,IF('Data Entry'!AF66="mg",'Data Entry'!AE66*0.000001,IF('Data Entry'!AF66="t",'Data Entry'!AE66*1000,IF('Data Entry'!AF66="ml",'Data Entry'!AE66*0.001,IF('Data Entry'!AF66="kg",'Data Entry'!AE66*1,IF('Data Entry'!AF66="Pieza",'Data Entry'!AE66*1,IF('Data Entry'!AF66="L",'Data Entry'!AE66*1,IFERROR(,""))))))))</f>
        <v>0</v>
      </c>
      <c r="F63" s="1" t="s">
        <v>4</v>
      </c>
      <c r="G63" s="1">
        <f>IF('Data Entry'!AA66="g",'Data Entry'!Z66*0.001,IF('Data Entry'!AA66="mg",'Data Entry'!Z66*0.000001,IF('Data Entry'!AA66="t",'Data Entry'!Z66*1000,IF('Data Entry'!AA66="ml",'Data Entry'!Z66*0.001,IF('Data Entry'!AA66="kg",'Data Entry'!Z66*1,IF('Data Entry'!AA66="Piezas",'Data Entry'!Z66*1,IF('Data Entry'!AA66="L",'Data Entry'!Z66*1,IFERROR(,""))))))))</f>
        <v>0</v>
      </c>
      <c r="H63" s="1" t="s">
        <v>4</v>
      </c>
      <c r="I63" s="1">
        <f>IF('Data Entry'!AC66="g",'Data Entry'!AB66*0.001,IF('Data Entry'!AC66="mg",'Data Entry'!AB66*0.000001,IF('Data Entry'!AC66="t",'Data Entry'!AB66*1000,IF('Data Entry'!AC66="ml",'Data Entry'!AB66*0.001,IF('Data Entry'!AC66="kg",'Data Entry'!AB66*1,IF('Data Entry'!AC66="L",'Data Entry'!AB66*1,IFERROR(,"")))))))</f>
        <v>0</v>
      </c>
      <c r="J63" s="59" t="str">
        <f>'Data Entry'!AU66</f>
        <v/>
      </c>
      <c r="K63" s="1">
        <f>IF('Data Entry'!AI66="g",'Data Entry'!AH66*0.001*V63,IF('Data Entry'!AI66="UI",'Data Entry'!AH66*0.000001*V63,IF('Data Entry'!AI66="mg",'Data Entry'!AH66*0.000001*V63,IF('Data Entry'!AI66="t",'Data Entry'!AH66*1000*V63,IF('Data Entry'!AI66="kg",'Data Entry'!AH66*1*V63,IF('Data Entry'!AI66="L",'Data Entry'!AH66*1*V63,IFERROR(,"")))))))</f>
        <v>0</v>
      </c>
      <c r="L63" s="1" t="s">
        <v>4</v>
      </c>
      <c r="M63" s="59">
        <f>'Data Entry'!AJ66</f>
        <v>0</v>
      </c>
      <c r="N63" s="59" t="str">
        <f>'Data Entry'!AX66</f>
        <v/>
      </c>
      <c r="O63" s="1">
        <f>IF('Data Entry'!AL66="g",'Data Entry'!AK66*0.001*W63,IF('Data Entry'!AL66="UI",'Data Entry'!AK66*0.000001*W63,IF('Data Entry'!AL66="mg",'Data Entry'!AK66*0.000001*W63,IF('Data Entry'!AL66="t",'Data Entry'!AK66*1000*W63,IF('Data Entry'!AL66="kg",'Data Entry'!AK66*1*W63,IF('Data Entry'!AL66="L",'Data Entry'!AK66*1*W63,IFERROR(,"")))))))</f>
        <v>0</v>
      </c>
      <c r="P63" s="1" t="s">
        <v>4</v>
      </c>
      <c r="Q63" s="59">
        <f>'Data Entry'!AM66</f>
        <v>0</v>
      </c>
      <c r="R63" s="59" t="str">
        <f>'Data Entry'!BA66</f>
        <v/>
      </c>
      <c r="S63" s="1">
        <f>IF('Data Entry'!AO66="g",'Data Entry'!AN66*0.001*X63,IF('Data Entry'!AO66="UI",'Data Entry'!AN66*0.000001*X63,IF('Data Entry'!AO66="mg",'Data Entry'!AN66*0.000001*X63,IF('Data Entry'!AO66="t",'Data Entry'!AN66*1000*X63,IF('Data Entry'!AO66="kg",'Data Entry'!AN66*1*X63,IF('Data Entry'!AO66="L",'Data Entry'!AN66*1*X63,IFERROR(,"")))))))</f>
        <v>0</v>
      </c>
      <c r="T63" s="1" t="s">
        <v>4</v>
      </c>
      <c r="U63" s="59" t="str">
        <f>IF('Data Entry'!AP66="No aplica","1",'Data Entry'!AP66)</f>
        <v/>
      </c>
      <c r="V63" s="59" t="str">
        <f>IF('Data Entry'!AS66="No aplica","1",'Data Entry'!AS66)</f>
        <v/>
      </c>
      <c r="W63" s="59" t="str">
        <f>IF('Data Entry'!AV66="No aplica","1",'Data Entry'!AV66)</f>
        <v/>
      </c>
      <c r="X63" s="59" t="str">
        <f>IF('Data Entry'!AY66="No aplica","1",'Data Entry'!AY66)</f>
        <v/>
      </c>
      <c r="Y63" s="151" t="str">
        <f t="shared" si="0"/>
        <v/>
      </c>
      <c r="Z63" s="152" t="str">
        <f>IF('Data Entry'!H66="Yes","1",IF(AND('Data Entry'!H66="",'Data Entry'!I66="",'Data Entry'!J66="",'Data Entry'!K66="",'Data Entry'!L66="",'Data Entry'!M66="",'Data Entry'!N66="",'Data Entry'!O66="",'Data Entry'!P66="",'Data Entry'!Q66=""),"","1"))</f>
        <v/>
      </c>
      <c r="AA63" s="152" t="str">
        <f>IF('Data Entry'!R66="Yes","1",IF(AND('Data Entry'!R66="",'Data Entry'!S66="",'Data Entry'!T66="",'Data Entry'!U66=""),"","1"))</f>
        <v/>
      </c>
      <c r="AB63" s="157" t="str">
        <f>IF('Data Entry'!V66="Yes","1",IF(AND('Data Entry'!V66="",'Data Entry'!W66=""),"","1"))</f>
        <v/>
      </c>
    </row>
    <row r="64" spans="1:28" ht="17">
      <c r="A64" s="59">
        <f>'Data Entry'!AB67</f>
        <v>0</v>
      </c>
      <c r="B64" s="59" t="str">
        <f>'Data Entry'!AR67</f>
        <v/>
      </c>
      <c r="C64" s="1">
        <f>IF('Data Entry'!AD67="g",'Data Entry'!AC67*0.001*U64,IF('Data Entry'!AD67="UI",'Data Entry'!AC67*0.000001*U64,IF('Data Entry'!AD67="mg",'Data Entry'!AC67*0.000001*U64,IF('Data Entry'!AD67="t",'Data Entry'!AC67*1000*U64,IF('Data Entry'!AD67="kg",'Data Entry'!AC67*1*U64,IF('Data Entry'!AD67="L",'Data Entry'!AC67*1*U64,IFERROR(,"")))))))</f>
        <v>0</v>
      </c>
      <c r="D64" s="1" t="s">
        <v>4</v>
      </c>
      <c r="E64" s="1">
        <f>IF('Data Entry'!AF67="g",'Data Entry'!AE67*0.001,IF('Data Entry'!AF67="mg",'Data Entry'!AE67*0.000001,IF('Data Entry'!AF67="t",'Data Entry'!AE67*1000,IF('Data Entry'!AF67="ml",'Data Entry'!AE67*0.001,IF('Data Entry'!AF67="kg",'Data Entry'!AE67*1,IF('Data Entry'!AF67="Pieza",'Data Entry'!AE67*1,IF('Data Entry'!AF67="L",'Data Entry'!AE67*1,IFERROR(,""))))))))</f>
        <v>0</v>
      </c>
      <c r="F64" s="1" t="s">
        <v>4</v>
      </c>
      <c r="G64" s="1">
        <f>IF('Data Entry'!AA67="g",'Data Entry'!Z67*0.001,IF('Data Entry'!AA67="mg",'Data Entry'!Z67*0.000001,IF('Data Entry'!AA67="t",'Data Entry'!Z67*1000,IF('Data Entry'!AA67="ml",'Data Entry'!Z67*0.001,IF('Data Entry'!AA67="kg",'Data Entry'!Z67*1,IF('Data Entry'!AA67="Piezas",'Data Entry'!Z67*1,IF('Data Entry'!AA67="L",'Data Entry'!Z67*1,IFERROR(,""))))))))</f>
        <v>0</v>
      </c>
      <c r="H64" s="1" t="s">
        <v>4</v>
      </c>
      <c r="I64" s="1">
        <f>IF('Data Entry'!AC67="g",'Data Entry'!AB67*0.001,IF('Data Entry'!AC67="mg",'Data Entry'!AB67*0.000001,IF('Data Entry'!AC67="t",'Data Entry'!AB67*1000,IF('Data Entry'!AC67="ml",'Data Entry'!AB67*0.001,IF('Data Entry'!AC67="kg",'Data Entry'!AB67*1,IF('Data Entry'!AC67="L",'Data Entry'!AB67*1,IFERROR(,"")))))))</f>
        <v>0</v>
      </c>
      <c r="J64" s="59" t="str">
        <f>'Data Entry'!AU67</f>
        <v/>
      </c>
      <c r="K64" s="1">
        <f>IF('Data Entry'!AI67="g",'Data Entry'!AH67*0.001*V64,IF('Data Entry'!AI67="UI",'Data Entry'!AH67*0.000001*V64,IF('Data Entry'!AI67="mg",'Data Entry'!AH67*0.000001*V64,IF('Data Entry'!AI67="t",'Data Entry'!AH67*1000*V64,IF('Data Entry'!AI67="kg",'Data Entry'!AH67*1*V64,IF('Data Entry'!AI67="L",'Data Entry'!AH67*1*V64,IFERROR(,"")))))))</f>
        <v>0</v>
      </c>
      <c r="L64" s="1" t="s">
        <v>4</v>
      </c>
      <c r="M64" s="59">
        <f>'Data Entry'!AJ67</f>
        <v>0</v>
      </c>
      <c r="N64" s="59" t="str">
        <f>'Data Entry'!AX67</f>
        <v/>
      </c>
      <c r="O64" s="1">
        <f>IF('Data Entry'!AL67="g",'Data Entry'!AK67*0.001*W64,IF('Data Entry'!AL67="UI",'Data Entry'!AK67*0.000001*W64,IF('Data Entry'!AL67="mg",'Data Entry'!AK67*0.000001*W64,IF('Data Entry'!AL67="t",'Data Entry'!AK67*1000*W64,IF('Data Entry'!AL67="kg",'Data Entry'!AK67*1*W64,IF('Data Entry'!AL67="L",'Data Entry'!AK67*1*W64,IFERROR(,"")))))))</f>
        <v>0</v>
      </c>
      <c r="P64" s="1" t="s">
        <v>4</v>
      </c>
      <c r="Q64" s="59">
        <f>'Data Entry'!AM67</f>
        <v>0</v>
      </c>
      <c r="R64" s="59" t="str">
        <f>'Data Entry'!BA67</f>
        <v/>
      </c>
      <c r="S64" s="1">
        <f>IF('Data Entry'!AO67="g",'Data Entry'!AN67*0.001*X64,IF('Data Entry'!AO67="UI",'Data Entry'!AN67*0.000001*X64,IF('Data Entry'!AO67="mg",'Data Entry'!AN67*0.000001*X64,IF('Data Entry'!AO67="t",'Data Entry'!AN67*1000*X64,IF('Data Entry'!AO67="kg",'Data Entry'!AN67*1*X64,IF('Data Entry'!AO67="L",'Data Entry'!AN67*1*X64,IFERROR(,"")))))))</f>
        <v>0</v>
      </c>
      <c r="T64" s="1" t="s">
        <v>4</v>
      </c>
      <c r="U64" s="59" t="str">
        <f>IF('Data Entry'!AP67="No aplica","1",'Data Entry'!AP67)</f>
        <v/>
      </c>
      <c r="V64" s="59" t="str">
        <f>IF('Data Entry'!AS67="No aplica","1",'Data Entry'!AS67)</f>
        <v/>
      </c>
      <c r="W64" s="59" t="str">
        <f>IF('Data Entry'!AV67="No aplica","1",'Data Entry'!AV67)</f>
        <v/>
      </c>
      <c r="X64" s="59" t="str">
        <f>IF('Data Entry'!AY67="No aplica","1",'Data Entry'!AY67)</f>
        <v/>
      </c>
      <c r="Y64" s="151" t="str">
        <f t="shared" si="0"/>
        <v/>
      </c>
      <c r="Z64" s="152" t="str">
        <f>IF('Data Entry'!H67="Yes","1",IF(AND('Data Entry'!H67="",'Data Entry'!I67="",'Data Entry'!J67="",'Data Entry'!K67="",'Data Entry'!L67="",'Data Entry'!M67="",'Data Entry'!N67="",'Data Entry'!O67="",'Data Entry'!P67="",'Data Entry'!Q67=""),"","1"))</f>
        <v/>
      </c>
      <c r="AA64" s="152" t="str">
        <f>IF('Data Entry'!R67="Yes","1",IF(AND('Data Entry'!R67="",'Data Entry'!S67="",'Data Entry'!T67="",'Data Entry'!U67=""),"","1"))</f>
        <v/>
      </c>
      <c r="AB64" s="157" t="str">
        <f>IF('Data Entry'!V67="Yes","1",IF(AND('Data Entry'!V67="",'Data Entry'!W67=""),"","1"))</f>
        <v/>
      </c>
    </row>
    <row r="65" spans="1:28" ht="17">
      <c r="A65" s="59">
        <f>'Data Entry'!AB68</f>
        <v>0</v>
      </c>
      <c r="B65" s="59" t="str">
        <f>'Data Entry'!AR68</f>
        <v/>
      </c>
      <c r="C65" s="1">
        <f>IF('Data Entry'!AD68="g",'Data Entry'!AC68*0.001*U65,IF('Data Entry'!AD68="UI",'Data Entry'!AC68*0.000001*U65,IF('Data Entry'!AD68="mg",'Data Entry'!AC68*0.000001*U65,IF('Data Entry'!AD68="t",'Data Entry'!AC68*1000*U65,IF('Data Entry'!AD68="kg",'Data Entry'!AC68*1*U65,IF('Data Entry'!AD68="L",'Data Entry'!AC68*1*U65,IFERROR(,"")))))))</f>
        <v>0</v>
      </c>
      <c r="D65" s="1" t="s">
        <v>4</v>
      </c>
      <c r="E65" s="1">
        <f>IF('Data Entry'!AF68="g",'Data Entry'!AE68*0.001,IF('Data Entry'!AF68="mg",'Data Entry'!AE68*0.000001,IF('Data Entry'!AF68="t",'Data Entry'!AE68*1000,IF('Data Entry'!AF68="ml",'Data Entry'!AE68*0.001,IF('Data Entry'!AF68="kg",'Data Entry'!AE68*1,IF('Data Entry'!AF68="Pieza",'Data Entry'!AE68*1,IF('Data Entry'!AF68="L",'Data Entry'!AE68*1,IFERROR(,""))))))))</f>
        <v>0</v>
      </c>
      <c r="F65" s="1" t="s">
        <v>4</v>
      </c>
      <c r="G65" s="1">
        <f>IF('Data Entry'!AA68="g",'Data Entry'!Z68*0.001,IF('Data Entry'!AA68="mg",'Data Entry'!Z68*0.000001,IF('Data Entry'!AA68="t",'Data Entry'!Z68*1000,IF('Data Entry'!AA68="ml",'Data Entry'!Z68*0.001,IF('Data Entry'!AA68="kg",'Data Entry'!Z68*1,IF('Data Entry'!AA68="Piezas",'Data Entry'!Z68*1,IF('Data Entry'!AA68="L",'Data Entry'!Z68*1,IFERROR(,""))))))))</f>
        <v>0</v>
      </c>
      <c r="H65" s="1" t="s">
        <v>4</v>
      </c>
      <c r="I65" s="1">
        <f>IF('Data Entry'!AC68="g",'Data Entry'!AB68*0.001,IF('Data Entry'!AC68="mg",'Data Entry'!AB68*0.000001,IF('Data Entry'!AC68="t",'Data Entry'!AB68*1000,IF('Data Entry'!AC68="ml",'Data Entry'!AB68*0.001,IF('Data Entry'!AC68="kg",'Data Entry'!AB68*1,IF('Data Entry'!AC68="L",'Data Entry'!AB68*1,IFERROR(,"")))))))</f>
        <v>0</v>
      </c>
      <c r="J65" s="59" t="str">
        <f>'Data Entry'!AU68</f>
        <v/>
      </c>
      <c r="K65" s="1">
        <f>IF('Data Entry'!AI68="g",'Data Entry'!AH68*0.001*V65,IF('Data Entry'!AI68="UI",'Data Entry'!AH68*0.000001*V65,IF('Data Entry'!AI68="mg",'Data Entry'!AH68*0.000001*V65,IF('Data Entry'!AI68="t",'Data Entry'!AH68*1000*V65,IF('Data Entry'!AI68="kg",'Data Entry'!AH68*1*V65,IF('Data Entry'!AI68="L",'Data Entry'!AH68*1*V65,IFERROR(,"")))))))</f>
        <v>0</v>
      </c>
      <c r="L65" s="1" t="s">
        <v>4</v>
      </c>
      <c r="M65" s="59">
        <f>'Data Entry'!AJ68</f>
        <v>0</v>
      </c>
      <c r="N65" s="59" t="str">
        <f>'Data Entry'!AX68</f>
        <v/>
      </c>
      <c r="O65" s="1">
        <f>IF('Data Entry'!AL68="g",'Data Entry'!AK68*0.001*W65,IF('Data Entry'!AL68="UI",'Data Entry'!AK68*0.000001*W65,IF('Data Entry'!AL68="mg",'Data Entry'!AK68*0.000001*W65,IF('Data Entry'!AL68="t",'Data Entry'!AK68*1000*W65,IF('Data Entry'!AL68="kg",'Data Entry'!AK68*1*W65,IF('Data Entry'!AL68="L",'Data Entry'!AK68*1*W65,IFERROR(,"")))))))</f>
        <v>0</v>
      </c>
      <c r="P65" s="1" t="s">
        <v>4</v>
      </c>
      <c r="Q65" s="59">
        <f>'Data Entry'!AM68</f>
        <v>0</v>
      </c>
      <c r="R65" s="59" t="str">
        <f>'Data Entry'!BA68</f>
        <v/>
      </c>
      <c r="S65" s="1">
        <f>IF('Data Entry'!AO68="g",'Data Entry'!AN68*0.001*X65,IF('Data Entry'!AO68="UI",'Data Entry'!AN68*0.000001*X65,IF('Data Entry'!AO68="mg",'Data Entry'!AN68*0.000001*X65,IF('Data Entry'!AO68="t",'Data Entry'!AN68*1000*X65,IF('Data Entry'!AO68="kg",'Data Entry'!AN68*1*X65,IF('Data Entry'!AO68="L",'Data Entry'!AN68*1*X65,IFERROR(,"")))))))</f>
        <v>0</v>
      </c>
      <c r="T65" s="1" t="s">
        <v>4</v>
      </c>
      <c r="U65" s="59" t="str">
        <f>IF('Data Entry'!AP68="No aplica","1",'Data Entry'!AP68)</f>
        <v/>
      </c>
      <c r="V65" s="59" t="str">
        <f>IF('Data Entry'!AS68="No aplica","1",'Data Entry'!AS68)</f>
        <v/>
      </c>
      <c r="W65" s="59" t="str">
        <f>IF('Data Entry'!AV68="No aplica","1",'Data Entry'!AV68)</f>
        <v/>
      </c>
      <c r="X65" s="59" t="str">
        <f>IF('Data Entry'!AY68="No aplica","1",'Data Entry'!AY68)</f>
        <v/>
      </c>
      <c r="Y65" s="151" t="str">
        <f t="shared" si="0"/>
        <v/>
      </c>
      <c r="Z65" s="152" t="str">
        <f>IF('Data Entry'!H68="Yes","1",IF(AND('Data Entry'!H68="",'Data Entry'!I68="",'Data Entry'!J68="",'Data Entry'!K68="",'Data Entry'!L68="",'Data Entry'!M68="",'Data Entry'!N68="",'Data Entry'!O68="",'Data Entry'!P68="",'Data Entry'!Q68=""),"","1"))</f>
        <v/>
      </c>
      <c r="AA65" s="152" t="str">
        <f>IF('Data Entry'!R68="Yes","1",IF(AND('Data Entry'!R68="",'Data Entry'!S68="",'Data Entry'!T68="",'Data Entry'!U68=""),"","1"))</f>
        <v/>
      </c>
      <c r="AB65" s="157" t="str">
        <f>IF('Data Entry'!V68="Yes","1",IF(AND('Data Entry'!V68="",'Data Entry'!W68=""),"","1"))</f>
        <v/>
      </c>
    </row>
    <row r="66" spans="1:28" ht="17">
      <c r="A66" s="59">
        <f>'Data Entry'!AB69</f>
        <v>0</v>
      </c>
      <c r="B66" s="59" t="str">
        <f>'Data Entry'!AR69</f>
        <v/>
      </c>
      <c r="C66" s="1">
        <f>IF('Data Entry'!AD69="g",'Data Entry'!AC69*0.001*U66,IF('Data Entry'!AD69="UI",'Data Entry'!AC69*0.000001*U66,IF('Data Entry'!AD69="mg",'Data Entry'!AC69*0.000001*U66,IF('Data Entry'!AD69="t",'Data Entry'!AC69*1000*U66,IF('Data Entry'!AD69="kg",'Data Entry'!AC69*1*U66,IF('Data Entry'!AD69="L",'Data Entry'!AC69*1*U66,IFERROR(,"")))))))</f>
        <v>0</v>
      </c>
      <c r="D66" s="1" t="s">
        <v>4</v>
      </c>
      <c r="E66" s="1">
        <f>IF('Data Entry'!AF69="g",'Data Entry'!AE69*0.001,IF('Data Entry'!AF69="mg",'Data Entry'!AE69*0.000001,IF('Data Entry'!AF69="t",'Data Entry'!AE69*1000,IF('Data Entry'!AF69="ml",'Data Entry'!AE69*0.001,IF('Data Entry'!AF69="kg",'Data Entry'!AE69*1,IF('Data Entry'!AF69="Pieza",'Data Entry'!AE69*1,IF('Data Entry'!AF69="L",'Data Entry'!AE69*1,IFERROR(,""))))))))</f>
        <v>0</v>
      </c>
      <c r="F66" s="1" t="s">
        <v>4</v>
      </c>
      <c r="G66" s="1">
        <f>IF('Data Entry'!AA69="g",'Data Entry'!Z69*0.001,IF('Data Entry'!AA69="mg",'Data Entry'!Z69*0.000001,IF('Data Entry'!AA69="t",'Data Entry'!Z69*1000,IF('Data Entry'!AA69="ml",'Data Entry'!Z69*0.001,IF('Data Entry'!AA69="kg",'Data Entry'!Z69*1,IF('Data Entry'!AA69="Piezas",'Data Entry'!Z69*1,IF('Data Entry'!AA69="L",'Data Entry'!Z69*1,IFERROR(,""))))))))</f>
        <v>0</v>
      </c>
      <c r="H66" s="1" t="s">
        <v>4</v>
      </c>
      <c r="I66" s="1">
        <f>IF('Data Entry'!AC69="g",'Data Entry'!AB69*0.001,IF('Data Entry'!AC69="mg",'Data Entry'!AB69*0.000001,IF('Data Entry'!AC69="t",'Data Entry'!AB69*1000,IF('Data Entry'!AC69="ml",'Data Entry'!AB69*0.001,IF('Data Entry'!AC69="kg",'Data Entry'!AB69*1,IF('Data Entry'!AC69="L",'Data Entry'!AB69*1,IFERROR(,"")))))))</f>
        <v>0</v>
      </c>
      <c r="J66" s="59" t="str">
        <f>'Data Entry'!AU69</f>
        <v/>
      </c>
      <c r="K66" s="1">
        <f>IF('Data Entry'!AI69="g",'Data Entry'!AH69*0.001*V66,IF('Data Entry'!AI69="UI",'Data Entry'!AH69*0.000001*V66,IF('Data Entry'!AI69="mg",'Data Entry'!AH69*0.000001*V66,IF('Data Entry'!AI69="t",'Data Entry'!AH69*1000*V66,IF('Data Entry'!AI69="kg",'Data Entry'!AH69*1*V66,IF('Data Entry'!AI69="L",'Data Entry'!AH69*1*V66,IFERROR(,"")))))))</f>
        <v>0</v>
      </c>
      <c r="L66" s="1" t="s">
        <v>4</v>
      </c>
      <c r="M66" s="59">
        <f>'Data Entry'!AJ69</f>
        <v>0</v>
      </c>
      <c r="N66" s="59" t="str">
        <f>'Data Entry'!AX69</f>
        <v/>
      </c>
      <c r="O66" s="1">
        <f>IF('Data Entry'!AL69="g",'Data Entry'!AK69*0.001*W66,IF('Data Entry'!AL69="UI",'Data Entry'!AK69*0.000001*W66,IF('Data Entry'!AL69="mg",'Data Entry'!AK69*0.000001*W66,IF('Data Entry'!AL69="t",'Data Entry'!AK69*1000*W66,IF('Data Entry'!AL69="kg",'Data Entry'!AK69*1*W66,IF('Data Entry'!AL69="L",'Data Entry'!AK69*1*W66,IFERROR(,"")))))))</f>
        <v>0</v>
      </c>
      <c r="P66" s="1" t="s">
        <v>4</v>
      </c>
      <c r="Q66" s="59">
        <f>'Data Entry'!AM69</f>
        <v>0</v>
      </c>
      <c r="R66" s="59" t="str">
        <f>'Data Entry'!BA69</f>
        <v/>
      </c>
      <c r="S66" s="1">
        <f>IF('Data Entry'!AO69="g",'Data Entry'!AN69*0.001*X66,IF('Data Entry'!AO69="UI",'Data Entry'!AN69*0.000001*X66,IF('Data Entry'!AO69="mg",'Data Entry'!AN69*0.000001*X66,IF('Data Entry'!AO69="t",'Data Entry'!AN69*1000*X66,IF('Data Entry'!AO69="kg",'Data Entry'!AN69*1*X66,IF('Data Entry'!AO69="L",'Data Entry'!AN69*1*X66,IFERROR(,"")))))))</f>
        <v>0</v>
      </c>
      <c r="T66" s="1" t="s">
        <v>4</v>
      </c>
      <c r="U66" s="59" t="str">
        <f>IF('Data Entry'!AP69="No aplica","1",'Data Entry'!AP69)</f>
        <v/>
      </c>
      <c r="V66" s="59" t="str">
        <f>IF('Data Entry'!AS69="No aplica","1",'Data Entry'!AS69)</f>
        <v/>
      </c>
      <c r="W66" s="59" t="str">
        <f>IF('Data Entry'!AV69="No aplica","1",'Data Entry'!AV69)</f>
        <v/>
      </c>
      <c r="X66" s="59" t="str">
        <f>IF('Data Entry'!AY69="No aplica","1",'Data Entry'!AY69)</f>
        <v/>
      </c>
      <c r="Y66" s="151" t="str">
        <f t="shared" si="0"/>
        <v/>
      </c>
      <c r="Z66" s="152" t="str">
        <f>IF('Data Entry'!H69="Yes","1",IF(AND('Data Entry'!H69="",'Data Entry'!I69="",'Data Entry'!J69="",'Data Entry'!K69="",'Data Entry'!L69="",'Data Entry'!M69="",'Data Entry'!N69="",'Data Entry'!O69="",'Data Entry'!P69="",'Data Entry'!Q69=""),"","1"))</f>
        <v/>
      </c>
      <c r="AA66" s="152" t="str">
        <f>IF('Data Entry'!R69="Yes","1",IF(AND('Data Entry'!R69="",'Data Entry'!S69="",'Data Entry'!T69="",'Data Entry'!U69=""),"","1"))</f>
        <v/>
      </c>
      <c r="AB66" s="157" t="str">
        <f>IF('Data Entry'!V69="Yes","1",IF(AND('Data Entry'!V69="",'Data Entry'!W69=""),"","1"))</f>
        <v/>
      </c>
    </row>
    <row r="67" spans="1:28" ht="17">
      <c r="A67" s="59">
        <f>'Data Entry'!AB70</f>
        <v>0</v>
      </c>
      <c r="B67" s="59" t="str">
        <f>'Data Entry'!AR70</f>
        <v/>
      </c>
      <c r="C67" s="1">
        <f>IF('Data Entry'!AD70="g",'Data Entry'!AC70*0.001*U67,IF('Data Entry'!AD70="UI",'Data Entry'!AC70*0.000001*U67,IF('Data Entry'!AD70="mg",'Data Entry'!AC70*0.000001*U67,IF('Data Entry'!AD70="t",'Data Entry'!AC70*1000*U67,IF('Data Entry'!AD70="kg",'Data Entry'!AC70*1*U67,IF('Data Entry'!AD70="L",'Data Entry'!AC70*1*U67,IFERROR(,"")))))))</f>
        <v>0</v>
      </c>
      <c r="D67" s="1" t="s">
        <v>4</v>
      </c>
      <c r="E67" s="1">
        <f>IF('Data Entry'!AF70="g",'Data Entry'!AE70*0.001,IF('Data Entry'!AF70="mg",'Data Entry'!AE70*0.000001,IF('Data Entry'!AF70="t",'Data Entry'!AE70*1000,IF('Data Entry'!AF70="ml",'Data Entry'!AE70*0.001,IF('Data Entry'!AF70="kg",'Data Entry'!AE70*1,IF('Data Entry'!AF70="Pieza",'Data Entry'!AE70*1,IF('Data Entry'!AF70="L",'Data Entry'!AE70*1,IFERROR(,""))))))))</f>
        <v>0</v>
      </c>
      <c r="F67" s="1" t="s">
        <v>4</v>
      </c>
      <c r="G67" s="1">
        <f>IF('Data Entry'!AA70="g",'Data Entry'!Z70*0.001,IF('Data Entry'!AA70="mg",'Data Entry'!Z70*0.000001,IF('Data Entry'!AA70="t",'Data Entry'!Z70*1000,IF('Data Entry'!AA70="ml",'Data Entry'!Z70*0.001,IF('Data Entry'!AA70="kg",'Data Entry'!Z70*1,IF('Data Entry'!AA70="Piezas",'Data Entry'!Z70*1,IF('Data Entry'!AA70="L",'Data Entry'!Z70*1,IFERROR(,""))))))))</f>
        <v>0</v>
      </c>
      <c r="H67" s="1" t="s">
        <v>4</v>
      </c>
      <c r="I67" s="1">
        <f>IF('Data Entry'!AC70="g",'Data Entry'!AB70*0.001,IF('Data Entry'!AC70="mg",'Data Entry'!AB70*0.000001,IF('Data Entry'!AC70="t",'Data Entry'!AB70*1000,IF('Data Entry'!AC70="ml",'Data Entry'!AB70*0.001,IF('Data Entry'!AC70="kg",'Data Entry'!AB70*1,IF('Data Entry'!AC70="L",'Data Entry'!AB70*1,IFERROR(,"")))))))</f>
        <v>0</v>
      </c>
      <c r="J67" s="59" t="str">
        <f>'Data Entry'!AU70</f>
        <v/>
      </c>
      <c r="K67" s="1">
        <f>IF('Data Entry'!AI70="g",'Data Entry'!AH70*0.001*V67,IF('Data Entry'!AI70="UI",'Data Entry'!AH70*0.000001*V67,IF('Data Entry'!AI70="mg",'Data Entry'!AH70*0.000001*V67,IF('Data Entry'!AI70="t",'Data Entry'!AH70*1000*V67,IF('Data Entry'!AI70="kg",'Data Entry'!AH70*1*V67,IF('Data Entry'!AI70="L",'Data Entry'!AH70*1*V67,IFERROR(,"")))))))</f>
        <v>0</v>
      </c>
      <c r="L67" s="1" t="s">
        <v>4</v>
      </c>
      <c r="M67" s="59">
        <f>'Data Entry'!AJ70</f>
        <v>0</v>
      </c>
      <c r="N67" s="59" t="str">
        <f>'Data Entry'!AX70</f>
        <v/>
      </c>
      <c r="O67" s="1">
        <f>IF('Data Entry'!AL70="g",'Data Entry'!AK70*0.001*W67,IF('Data Entry'!AL70="UI",'Data Entry'!AK70*0.000001*W67,IF('Data Entry'!AL70="mg",'Data Entry'!AK70*0.000001*W67,IF('Data Entry'!AL70="t",'Data Entry'!AK70*1000*W67,IF('Data Entry'!AL70="kg",'Data Entry'!AK70*1*W67,IF('Data Entry'!AL70="L",'Data Entry'!AK70*1*W67,IFERROR(,"")))))))</f>
        <v>0</v>
      </c>
      <c r="P67" s="1" t="s">
        <v>4</v>
      </c>
      <c r="Q67" s="59">
        <f>'Data Entry'!AM70</f>
        <v>0</v>
      </c>
      <c r="R67" s="59" t="str">
        <f>'Data Entry'!BA70</f>
        <v/>
      </c>
      <c r="S67" s="1">
        <f>IF('Data Entry'!AO70="g",'Data Entry'!AN70*0.001*X67,IF('Data Entry'!AO70="UI",'Data Entry'!AN70*0.000001*X67,IF('Data Entry'!AO70="mg",'Data Entry'!AN70*0.000001*X67,IF('Data Entry'!AO70="t",'Data Entry'!AN70*1000*X67,IF('Data Entry'!AO70="kg",'Data Entry'!AN70*1*X67,IF('Data Entry'!AO70="L",'Data Entry'!AN70*1*X67,IFERROR(,"")))))))</f>
        <v>0</v>
      </c>
      <c r="T67" s="1" t="s">
        <v>4</v>
      </c>
      <c r="U67" s="59" t="str">
        <f>IF('Data Entry'!AP70="No aplica","1",'Data Entry'!AP70)</f>
        <v/>
      </c>
      <c r="V67" s="59" t="str">
        <f>IF('Data Entry'!AS70="No aplica","1",'Data Entry'!AS70)</f>
        <v/>
      </c>
      <c r="W67" s="59" t="str">
        <f>IF('Data Entry'!AV70="No aplica","1",'Data Entry'!AV70)</f>
        <v/>
      </c>
      <c r="X67" s="59" t="str">
        <f>IF('Data Entry'!AY70="No aplica","1",'Data Entry'!AY70)</f>
        <v/>
      </c>
      <c r="Y67" s="151" t="str">
        <f t="shared" ref="Y67:Y130" si="1">IF(OR(AND(Z67="1",AA67="1"),AND(Z67="1",AB67="1")),"1","")</f>
        <v/>
      </c>
      <c r="Z67" s="152" t="str">
        <f>IF('Data Entry'!H70="Yes","1",IF(AND('Data Entry'!H70="",'Data Entry'!I70="",'Data Entry'!J70="",'Data Entry'!K70="",'Data Entry'!L70="",'Data Entry'!M70="",'Data Entry'!N70="",'Data Entry'!O70="",'Data Entry'!P70="",'Data Entry'!Q70=""),"","1"))</f>
        <v/>
      </c>
      <c r="AA67" s="152" t="str">
        <f>IF('Data Entry'!R70="Yes","1",IF(AND('Data Entry'!R70="",'Data Entry'!S70="",'Data Entry'!T70="",'Data Entry'!U70=""),"","1"))</f>
        <v/>
      </c>
      <c r="AB67" s="157" t="str">
        <f>IF('Data Entry'!V70="Yes","1",IF(AND('Data Entry'!V70="",'Data Entry'!W70=""),"","1"))</f>
        <v/>
      </c>
    </row>
    <row r="68" spans="1:28" ht="17">
      <c r="A68" s="59">
        <f>'Data Entry'!AB71</f>
        <v>0</v>
      </c>
      <c r="B68" s="59" t="str">
        <f>'Data Entry'!AR71</f>
        <v/>
      </c>
      <c r="C68" s="1">
        <f>IF('Data Entry'!AD71="g",'Data Entry'!AC71*0.001*U68,IF('Data Entry'!AD71="UI",'Data Entry'!AC71*0.000001*U68,IF('Data Entry'!AD71="mg",'Data Entry'!AC71*0.000001*U68,IF('Data Entry'!AD71="t",'Data Entry'!AC71*1000*U68,IF('Data Entry'!AD71="kg",'Data Entry'!AC71*1*U68,IF('Data Entry'!AD71="L",'Data Entry'!AC71*1*U68,IFERROR(,"")))))))</f>
        <v>0</v>
      </c>
      <c r="D68" s="1" t="s">
        <v>4</v>
      </c>
      <c r="E68" s="1">
        <f>IF('Data Entry'!AF71="g",'Data Entry'!AE71*0.001,IF('Data Entry'!AF71="mg",'Data Entry'!AE71*0.000001,IF('Data Entry'!AF71="t",'Data Entry'!AE71*1000,IF('Data Entry'!AF71="ml",'Data Entry'!AE71*0.001,IF('Data Entry'!AF71="kg",'Data Entry'!AE71*1,IF('Data Entry'!AF71="Pieza",'Data Entry'!AE71*1,IF('Data Entry'!AF71="L",'Data Entry'!AE71*1,IFERROR(,""))))))))</f>
        <v>0</v>
      </c>
      <c r="F68" s="1" t="s">
        <v>4</v>
      </c>
      <c r="G68" s="1">
        <f>IF('Data Entry'!AA71="g",'Data Entry'!Z71*0.001,IF('Data Entry'!AA71="mg",'Data Entry'!Z71*0.000001,IF('Data Entry'!AA71="t",'Data Entry'!Z71*1000,IF('Data Entry'!AA71="ml",'Data Entry'!Z71*0.001,IF('Data Entry'!AA71="kg",'Data Entry'!Z71*1,IF('Data Entry'!AA71="Piezas",'Data Entry'!Z71*1,IF('Data Entry'!AA71="L",'Data Entry'!Z71*1,IFERROR(,""))))))))</f>
        <v>0</v>
      </c>
      <c r="H68" s="1" t="s">
        <v>4</v>
      </c>
      <c r="I68" s="1">
        <f>IF('Data Entry'!AC71="g",'Data Entry'!AB71*0.001,IF('Data Entry'!AC71="mg",'Data Entry'!AB71*0.000001,IF('Data Entry'!AC71="t",'Data Entry'!AB71*1000,IF('Data Entry'!AC71="ml",'Data Entry'!AB71*0.001,IF('Data Entry'!AC71="kg",'Data Entry'!AB71*1,IF('Data Entry'!AC71="L",'Data Entry'!AB71*1,IFERROR(,"")))))))</f>
        <v>0</v>
      </c>
      <c r="J68" s="59" t="str">
        <f>'Data Entry'!AU71</f>
        <v/>
      </c>
      <c r="K68" s="1">
        <f>IF('Data Entry'!AI71="g",'Data Entry'!AH71*0.001*V68,IF('Data Entry'!AI71="UI",'Data Entry'!AH71*0.000001*V68,IF('Data Entry'!AI71="mg",'Data Entry'!AH71*0.000001*V68,IF('Data Entry'!AI71="t",'Data Entry'!AH71*1000*V68,IF('Data Entry'!AI71="kg",'Data Entry'!AH71*1*V68,IF('Data Entry'!AI71="L",'Data Entry'!AH71*1*V68,IFERROR(,"")))))))</f>
        <v>0</v>
      </c>
      <c r="L68" s="1" t="s">
        <v>4</v>
      </c>
      <c r="M68" s="59">
        <f>'Data Entry'!AJ71</f>
        <v>0</v>
      </c>
      <c r="N68" s="59" t="str">
        <f>'Data Entry'!AX71</f>
        <v/>
      </c>
      <c r="O68" s="1">
        <f>IF('Data Entry'!AL71="g",'Data Entry'!AK71*0.001*W68,IF('Data Entry'!AL71="UI",'Data Entry'!AK71*0.000001*W68,IF('Data Entry'!AL71="mg",'Data Entry'!AK71*0.000001*W68,IF('Data Entry'!AL71="t",'Data Entry'!AK71*1000*W68,IF('Data Entry'!AL71="kg",'Data Entry'!AK71*1*W68,IF('Data Entry'!AL71="L",'Data Entry'!AK71*1*W68,IFERROR(,"")))))))</f>
        <v>0</v>
      </c>
      <c r="P68" s="1" t="s">
        <v>4</v>
      </c>
      <c r="Q68" s="59">
        <f>'Data Entry'!AM71</f>
        <v>0</v>
      </c>
      <c r="R68" s="59" t="str">
        <f>'Data Entry'!BA71</f>
        <v/>
      </c>
      <c r="S68" s="1">
        <f>IF('Data Entry'!AO71="g",'Data Entry'!AN71*0.001*X68,IF('Data Entry'!AO71="UI",'Data Entry'!AN71*0.000001*X68,IF('Data Entry'!AO71="mg",'Data Entry'!AN71*0.000001*X68,IF('Data Entry'!AO71="t",'Data Entry'!AN71*1000*X68,IF('Data Entry'!AO71="kg",'Data Entry'!AN71*1*X68,IF('Data Entry'!AO71="L",'Data Entry'!AN71*1*X68,IFERROR(,"")))))))</f>
        <v>0</v>
      </c>
      <c r="T68" s="1" t="s">
        <v>4</v>
      </c>
      <c r="U68" s="59" t="str">
        <f>IF('Data Entry'!AP71="No aplica","1",'Data Entry'!AP71)</f>
        <v/>
      </c>
      <c r="V68" s="59" t="str">
        <f>IF('Data Entry'!AS71="No aplica","1",'Data Entry'!AS71)</f>
        <v/>
      </c>
      <c r="W68" s="59" t="str">
        <f>IF('Data Entry'!AV71="No aplica","1",'Data Entry'!AV71)</f>
        <v/>
      </c>
      <c r="X68" s="59" t="str">
        <f>IF('Data Entry'!AY71="No aplica","1",'Data Entry'!AY71)</f>
        <v/>
      </c>
      <c r="Y68" s="151" t="str">
        <f t="shared" si="1"/>
        <v/>
      </c>
      <c r="Z68" s="152" t="str">
        <f>IF('Data Entry'!H71="Yes","1",IF(AND('Data Entry'!H71="",'Data Entry'!I71="",'Data Entry'!J71="",'Data Entry'!K71="",'Data Entry'!L71="",'Data Entry'!M71="",'Data Entry'!N71="",'Data Entry'!O71="",'Data Entry'!P71="",'Data Entry'!Q71=""),"","1"))</f>
        <v/>
      </c>
      <c r="AA68" s="152" t="str">
        <f>IF('Data Entry'!R71="Yes","1",IF(AND('Data Entry'!R71="",'Data Entry'!S71="",'Data Entry'!T71="",'Data Entry'!U71=""),"","1"))</f>
        <v/>
      </c>
      <c r="AB68" s="157" t="str">
        <f>IF('Data Entry'!V71="Yes","1",IF(AND('Data Entry'!V71="",'Data Entry'!W71=""),"","1"))</f>
        <v/>
      </c>
    </row>
    <row r="69" spans="1:28" ht="17">
      <c r="A69" s="59">
        <f>'Data Entry'!AB72</f>
        <v>0</v>
      </c>
      <c r="B69" s="59" t="str">
        <f>'Data Entry'!AR72</f>
        <v/>
      </c>
      <c r="C69" s="1">
        <f>IF('Data Entry'!AD72="g",'Data Entry'!AC72*0.001*U69,IF('Data Entry'!AD72="UI",'Data Entry'!AC72*0.000001*U69,IF('Data Entry'!AD72="mg",'Data Entry'!AC72*0.000001*U69,IF('Data Entry'!AD72="t",'Data Entry'!AC72*1000*U69,IF('Data Entry'!AD72="kg",'Data Entry'!AC72*1*U69,IF('Data Entry'!AD72="L",'Data Entry'!AC72*1*U69,IFERROR(,"")))))))</f>
        <v>0</v>
      </c>
      <c r="D69" s="1" t="s">
        <v>4</v>
      </c>
      <c r="E69" s="1">
        <f>IF('Data Entry'!AF72="g",'Data Entry'!AE72*0.001,IF('Data Entry'!AF72="mg",'Data Entry'!AE72*0.000001,IF('Data Entry'!AF72="t",'Data Entry'!AE72*1000,IF('Data Entry'!AF72="ml",'Data Entry'!AE72*0.001,IF('Data Entry'!AF72="kg",'Data Entry'!AE72*1,IF('Data Entry'!AF72="Pieza",'Data Entry'!AE72*1,IF('Data Entry'!AF72="L",'Data Entry'!AE72*1,IFERROR(,""))))))))</f>
        <v>0</v>
      </c>
      <c r="F69" s="1" t="s">
        <v>4</v>
      </c>
      <c r="G69" s="1">
        <f>IF('Data Entry'!AA72="g",'Data Entry'!Z72*0.001,IF('Data Entry'!AA72="mg",'Data Entry'!Z72*0.000001,IF('Data Entry'!AA72="t",'Data Entry'!Z72*1000,IF('Data Entry'!AA72="ml",'Data Entry'!Z72*0.001,IF('Data Entry'!AA72="kg",'Data Entry'!Z72*1,IF('Data Entry'!AA72="Piezas",'Data Entry'!Z72*1,IF('Data Entry'!AA72="L",'Data Entry'!Z72*1,IFERROR(,""))))))))</f>
        <v>0</v>
      </c>
      <c r="H69" s="1" t="s">
        <v>4</v>
      </c>
      <c r="I69" s="1">
        <f>IF('Data Entry'!AC72="g",'Data Entry'!AB72*0.001,IF('Data Entry'!AC72="mg",'Data Entry'!AB72*0.000001,IF('Data Entry'!AC72="t",'Data Entry'!AB72*1000,IF('Data Entry'!AC72="ml",'Data Entry'!AB72*0.001,IF('Data Entry'!AC72="kg",'Data Entry'!AB72*1,IF('Data Entry'!AC72="L",'Data Entry'!AB72*1,IFERROR(,"")))))))</f>
        <v>0</v>
      </c>
      <c r="J69" s="59" t="str">
        <f>'Data Entry'!AU72</f>
        <v/>
      </c>
      <c r="K69" s="1">
        <f>IF('Data Entry'!AI72="g",'Data Entry'!AH72*0.001*V69,IF('Data Entry'!AI72="UI",'Data Entry'!AH72*0.000001*V69,IF('Data Entry'!AI72="mg",'Data Entry'!AH72*0.000001*V69,IF('Data Entry'!AI72="t",'Data Entry'!AH72*1000*V69,IF('Data Entry'!AI72="kg",'Data Entry'!AH72*1*V69,IF('Data Entry'!AI72="L",'Data Entry'!AH72*1*V69,IFERROR(,"")))))))</f>
        <v>0</v>
      </c>
      <c r="L69" s="1" t="s">
        <v>4</v>
      </c>
      <c r="M69" s="59">
        <f>'Data Entry'!AJ72</f>
        <v>0</v>
      </c>
      <c r="N69" s="59" t="str">
        <f>'Data Entry'!AX72</f>
        <v/>
      </c>
      <c r="O69" s="1">
        <f>IF('Data Entry'!AL72="g",'Data Entry'!AK72*0.001*W69,IF('Data Entry'!AL72="UI",'Data Entry'!AK72*0.000001*W69,IF('Data Entry'!AL72="mg",'Data Entry'!AK72*0.000001*W69,IF('Data Entry'!AL72="t",'Data Entry'!AK72*1000*W69,IF('Data Entry'!AL72="kg",'Data Entry'!AK72*1*W69,IF('Data Entry'!AL72="L",'Data Entry'!AK72*1*W69,IFERROR(,"")))))))</f>
        <v>0</v>
      </c>
      <c r="P69" s="1" t="s">
        <v>4</v>
      </c>
      <c r="Q69" s="59">
        <f>'Data Entry'!AM72</f>
        <v>0</v>
      </c>
      <c r="R69" s="59" t="str">
        <f>'Data Entry'!BA72</f>
        <v/>
      </c>
      <c r="S69" s="1">
        <f>IF('Data Entry'!AO72="g",'Data Entry'!AN72*0.001*X69,IF('Data Entry'!AO72="UI",'Data Entry'!AN72*0.000001*X69,IF('Data Entry'!AO72="mg",'Data Entry'!AN72*0.000001*X69,IF('Data Entry'!AO72="t",'Data Entry'!AN72*1000*X69,IF('Data Entry'!AO72="kg",'Data Entry'!AN72*1*X69,IF('Data Entry'!AO72="L",'Data Entry'!AN72*1*X69,IFERROR(,"")))))))</f>
        <v>0</v>
      </c>
      <c r="T69" s="1" t="s">
        <v>4</v>
      </c>
      <c r="U69" s="59" t="str">
        <f>IF('Data Entry'!AP72="No aplica","1",'Data Entry'!AP72)</f>
        <v/>
      </c>
      <c r="V69" s="59" t="str">
        <f>IF('Data Entry'!AS72="No aplica","1",'Data Entry'!AS72)</f>
        <v/>
      </c>
      <c r="W69" s="59" t="str">
        <f>IF('Data Entry'!AV72="No aplica","1",'Data Entry'!AV72)</f>
        <v/>
      </c>
      <c r="X69" s="59" t="str">
        <f>IF('Data Entry'!AY72="No aplica","1",'Data Entry'!AY72)</f>
        <v/>
      </c>
      <c r="Y69" s="151" t="str">
        <f t="shared" si="1"/>
        <v/>
      </c>
      <c r="Z69" s="152" t="str">
        <f>IF('Data Entry'!H72="Yes","1",IF(AND('Data Entry'!H72="",'Data Entry'!I72="",'Data Entry'!J72="",'Data Entry'!K72="",'Data Entry'!L72="",'Data Entry'!M72="",'Data Entry'!N72="",'Data Entry'!O72="",'Data Entry'!P72="",'Data Entry'!Q72=""),"","1"))</f>
        <v/>
      </c>
      <c r="AA69" s="152" t="str">
        <f>IF('Data Entry'!R72="Yes","1",IF(AND('Data Entry'!R72="",'Data Entry'!S72="",'Data Entry'!T72="",'Data Entry'!U72=""),"","1"))</f>
        <v/>
      </c>
      <c r="AB69" s="157" t="str">
        <f>IF('Data Entry'!V72="Yes","1",IF(AND('Data Entry'!V72="",'Data Entry'!W72=""),"","1"))</f>
        <v/>
      </c>
    </row>
    <row r="70" spans="1:28" ht="17">
      <c r="A70" s="59">
        <f>'Data Entry'!AB73</f>
        <v>0</v>
      </c>
      <c r="B70" s="59" t="str">
        <f>'Data Entry'!AR73</f>
        <v/>
      </c>
      <c r="C70" s="1">
        <f>IF('Data Entry'!AD73="g",'Data Entry'!AC73*0.001*U70,IF('Data Entry'!AD73="UI",'Data Entry'!AC73*0.000001*U70,IF('Data Entry'!AD73="mg",'Data Entry'!AC73*0.000001*U70,IF('Data Entry'!AD73="t",'Data Entry'!AC73*1000*U70,IF('Data Entry'!AD73="kg",'Data Entry'!AC73*1*U70,IF('Data Entry'!AD73="L",'Data Entry'!AC73*1*U70,IFERROR(,"")))))))</f>
        <v>0</v>
      </c>
      <c r="D70" s="1" t="s">
        <v>4</v>
      </c>
      <c r="E70" s="1">
        <f>IF('Data Entry'!AF73="g",'Data Entry'!AE73*0.001,IF('Data Entry'!AF73="mg",'Data Entry'!AE73*0.000001,IF('Data Entry'!AF73="t",'Data Entry'!AE73*1000,IF('Data Entry'!AF73="ml",'Data Entry'!AE73*0.001,IF('Data Entry'!AF73="kg",'Data Entry'!AE73*1,IF('Data Entry'!AF73="Pieza",'Data Entry'!AE73*1,IF('Data Entry'!AF73="L",'Data Entry'!AE73*1,IFERROR(,""))))))))</f>
        <v>0</v>
      </c>
      <c r="F70" s="1" t="s">
        <v>4</v>
      </c>
      <c r="G70" s="1">
        <f>IF('Data Entry'!AA73="g",'Data Entry'!Z73*0.001,IF('Data Entry'!AA73="mg",'Data Entry'!Z73*0.000001,IF('Data Entry'!AA73="t",'Data Entry'!Z73*1000,IF('Data Entry'!AA73="ml",'Data Entry'!Z73*0.001,IF('Data Entry'!AA73="kg",'Data Entry'!Z73*1,IF('Data Entry'!AA73="Piezas",'Data Entry'!Z73*1,IF('Data Entry'!AA73="L",'Data Entry'!Z73*1,IFERROR(,""))))))))</f>
        <v>0</v>
      </c>
      <c r="H70" s="1" t="s">
        <v>4</v>
      </c>
      <c r="I70" s="1">
        <f>IF('Data Entry'!AC73="g",'Data Entry'!AB73*0.001,IF('Data Entry'!AC73="mg",'Data Entry'!AB73*0.000001,IF('Data Entry'!AC73="t",'Data Entry'!AB73*1000,IF('Data Entry'!AC73="ml",'Data Entry'!AB73*0.001,IF('Data Entry'!AC73="kg",'Data Entry'!AB73*1,IF('Data Entry'!AC73="L",'Data Entry'!AB73*1,IFERROR(,"")))))))</f>
        <v>0</v>
      </c>
      <c r="J70" s="59" t="str">
        <f>'Data Entry'!AU73</f>
        <v/>
      </c>
      <c r="K70" s="1">
        <f>IF('Data Entry'!AI73="g",'Data Entry'!AH73*0.001*V70,IF('Data Entry'!AI73="UI",'Data Entry'!AH73*0.000001*V70,IF('Data Entry'!AI73="mg",'Data Entry'!AH73*0.000001*V70,IF('Data Entry'!AI73="t",'Data Entry'!AH73*1000*V70,IF('Data Entry'!AI73="kg",'Data Entry'!AH73*1*V70,IF('Data Entry'!AI73="L",'Data Entry'!AH73*1*V70,IFERROR(,"")))))))</f>
        <v>0</v>
      </c>
      <c r="L70" s="1" t="s">
        <v>4</v>
      </c>
      <c r="M70" s="59">
        <f>'Data Entry'!AJ73</f>
        <v>0</v>
      </c>
      <c r="N70" s="59" t="str">
        <f>'Data Entry'!AX73</f>
        <v/>
      </c>
      <c r="O70" s="1">
        <f>IF('Data Entry'!AL73="g",'Data Entry'!AK73*0.001*W70,IF('Data Entry'!AL73="UI",'Data Entry'!AK73*0.000001*W70,IF('Data Entry'!AL73="mg",'Data Entry'!AK73*0.000001*W70,IF('Data Entry'!AL73="t",'Data Entry'!AK73*1000*W70,IF('Data Entry'!AL73="kg",'Data Entry'!AK73*1*W70,IF('Data Entry'!AL73="L",'Data Entry'!AK73*1*W70,IFERROR(,"")))))))</f>
        <v>0</v>
      </c>
      <c r="P70" s="1" t="s">
        <v>4</v>
      </c>
      <c r="Q70" s="59">
        <f>'Data Entry'!AM73</f>
        <v>0</v>
      </c>
      <c r="R70" s="59" t="str">
        <f>'Data Entry'!BA73</f>
        <v/>
      </c>
      <c r="S70" s="1">
        <f>IF('Data Entry'!AO73="g",'Data Entry'!AN73*0.001*X70,IF('Data Entry'!AO73="UI",'Data Entry'!AN73*0.000001*X70,IF('Data Entry'!AO73="mg",'Data Entry'!AN73*0.000001*X70,IF('Data Entry'!AO73="t",'Data Entry'!AN73*1000*X70,IF('Data Entry'!AO73="kg",'Data Entry'!AN73*1*X70,IF('Data Entry'!AO73="L",'Data Entry'!AN73*1*X70,IFERROR(,"")))))))</f>
        <v>0</v>
      </c>
      <c r="T70" s="1" t="s">
        <v>4</v>
      </c>
      <c r="U70" s="59" t="str">
        <f>IF('Data Entry'!AP73="No aplica","1",'Data Entry'!AP73)</f>
        <v/>
      </c>
      <c r="V70" s="59" t="str">
        <f>IF('Data Entry'!AS73="No aplica","1",'Data Entry'!AS73)</f>
        <v/>
      </c>
      <c r="W70" s="59" t="str">
        <f>IF('Data Entry'!AV73="No aplica","1",'Data Entry'!AV73)</f>
        <v/>
      </c>
      <c r="X70" s="59" t="str">
        <f>IF('Data Entry'!AY73="No aplica","1",'Data Entry'!AY73)</f>
        <v/>
      </c>
      <c r="Y70" s="151" t="str">
        <f t="shared" si="1"/>
        <v/>
      </c>
      <c r="Z70" s="152" t="str">
        <f>IF('Data Entry'!H73="Yes","1",IF(AND('Data Entry'!H73="",'Data Entry'!I73="",'Data Entry'!J73="",'Data Entry'!K73="",'Data Entry'!L73="",'Data Entry'!M73="",'Data Entry'!N73="",'Data Entry'!O73="",'Data Entry'!P73="",'Data Entry'!Q73=""),"","1"))</f>
        <v/>
      </c>
      <c r="AA70" s="152" t="str">
        <f>IF('Data Entry'!R73="Yes","1",IF(AND('Data Entry'!R73="",'Data Entry'!S73="",'Data Entry'!T73="",'Data Entry'!U73=""),"","1"))</f>
        <v/>
      </c>
      <c r="AB70" s="157" t="str">
        <f>IF('Data Entry'!V73="Yes","1",IF(AND('Data Entry'!V73="",'Data Entry'!W73=""),"","1"))</f>
        <v/>
      </c>
    </row>
    <row r="71" spans="1:28" ht="17">
      <c r="A71" s="59">
        <f>'Data Entry'!AB74</f>
        <v>0</v>
      </c>
      <c r="B71" s="59" t="str">
        <f>'Data Entry'!AR74</f>
        <v/>
      </c>
      <c r="C71" s="1">
        <f>IF('Data Entry'!AD74="g",'Data Entry'!AC74*0.001*U71,IF('Data Entry'!AD74="UI",'Data Entry'!AC74*0.000001*U71,IF('Data Entry'!AD74="mg",'Data Entry'!AC74*0.000001*U71,IF('Data Entry'!AD74="t",'Data Entry'!AC74*1000*U71,IF('Data Entry'!AD74="kg",'Data Entry'!AC74*1*U71,IF('Data Entry'!AD74="L",'Data Entry'!AC74*1*U71,IFERROR(,"")))))))</f>
        <v>0</v>
      </c>
      <c r="D71" s="1" t="s">
        <v>4</v>
      </c>
      <c r="E71" s="1">
        <f>IF('Data Entry'!AF74="g",'Data Entry'!AE74*0.001,IF('Data Entry'!AF74="mg",'Data Entry'!AE74*0.000001,IF('Data Entry'!AF74="t",'Data Entry'!AE74*1000,IF('Data Entry'!AF74="ml",'Data Entry'!AE74*0.001,IF('Data Entry'!AF74="kg",'Data Entry'!AE74*1,IF('Data Entry'!AF74="Pieza",'Data Entry'!AE74*1,IF('Data Entry'!AF74="L",'Data Entry'!AE74*1,IFERROR(,""))))))))</f>
        <v>0</v>
      </c>
      <c r="F71" s="1" t="s">
        <v>4</v>
      </c>
      <c r="G71" s="1">
        <f>IF('Data Entry'!AA74="g",'Data Entry'!Z74*0.001,IF('Data Entry'!AA74="mg",'Data Entry'!Z74*0.000001,IF('Data Entry'!AA74="t",'Data Entry'!Z74*1000,IF('Data Entry'!AA74="ml",'Data Entry'!Z74*0.001,IF('Data Entry'!AA74="kg",'Data Entry'!Z74*1,IF('Data Entry'!AA74="Piezas",'Data Entry'!Z74*1,IF('Data Entry'!AA74="L",'Data Entry'!Z74*1,IFERROR(,""))))))))</f>
        <v>0</v>
      </c>
      <c r="H71" s="1" t="s">
        <v>4</v>
      </c>
      <c r="I71" s="1">
        <f>IF('Data Entry'!AC74="g",'Data Entry'!AB74*0.001,IF('Data Entry'!AC74="mg",'Data Entry'!AB74*0.000001,IF('Data Entry'!AC74="t",'Data Entry'!AB74*1000,IF('Data Entry'!AC74="ml",'Data Entry'!AB74*0.001,IF('Data Entry'!AC74="kg",'Data Entry'!AB74*1,IF('Data Entry'!AC74="L",'Data Entry'!AB74*1,IFERROR(,"")))))))</f>
        <v>0</v>
      </c>
      <c r="J71" s="59" t="str">
        <f>'Data Entry'!AU74</f>
        <v/>
      </c>
      <c r="K71" s="1">
        <f>IF('Data Entry'!AI74="g",'Data Entry'!AH74*0.001*V71,IF('Data Entry'!AI74="UI",'Data Entry'!AH74*0.000001*V71,IF('Data Entry'!AI74="mg",'Data Entry'!AH74*0.000001*V71,IF('Data Entry'!AI74="t",'Data Entry'!AH74*1000*V71,IF('Data Entry'!AI74="kg",'Data Entry'!AH74*1*V71,IF('Data Entry'!AI74="L",'Data Entry'!AH74*1*V71,IFERROR(,"")))))))</f>
        <v>0</v>
      </c>
      <c r="L71" s="1" t="s">
        <v>4</v>
      </c>
      <c r="M71" s="59">
        <f>'Data Entry'!AJ74</f>
        <v>0</v>
      </c>
      <c r="N71" s="59" t="str">
        <f>'Data Entry'!AX74</f>
        <v/>
      </c>
      <c r="O71" s="1">
        <f>IF('Data Entry'!AL74="g",'Data Entry'!AK74*0.001*W71,IF('Data Entry'!AL74="UI",'Data Entry'!AK74*0.000001*W71,IF('Data Entry'!AL74="mg",'Data Entry'!AK74*0.000001*W71,IF('Data Entry'!AL74="t",'Data Entry'!AK74*1000*W71,IF('Data Entry'!AL74="kg",'Data Entry'!AK74*1*W71,IF('Data Entry'!AL74="L",'Data Entry'!AK74*1*W71,IFERROR(,"")))))))</f>
        <v>0</v>
      </c>
      <c r="P71" s="1" t="s">
        <v>4</v>
      </c>
      <c r="Q71" s="59">
        <f>'Data Entry'!AM74</f>
        <v>0</v>
      </c>
      <c r="R71" s="59" t="str">
        <f>'Data Entry'!BA74</f>
        <v/>
      </c>
      <c r="S71" s="1">
        <f>IF('Data Entry'!AO74="g",'Data Entry'!AN74*0.001*X71,IF('Data Entry'!AO74="UI",'Data Entry'!AN74*0.000001*X71,IF('Data Entry'!AO74="mg",'Data Entry'!AN74*0.000001*X71,IF('Data Entry'!AO74="t",'Data Entry'!AN74*1000*X71,IF('Data Entry'!AO74="kg",'Data Entry'!AN74*1*X71,IF('Data Entry'!AO74="L",'Data Entry'!AN74*1*X71,IFERROR(,"")))))))</f>
        <v>0</v>
      </c>
      <c r="T71" s="1" t="s">
        <v>4</v>
      </c>
      <c r="U71" s="59" t="str">
        <f>IF('Data Entry'!AP74="No aplica","1",'Data Entry'!AP74)</f>
        <v/>
      </c>
      <c r="V71" s="59" t="str">
        <f>IF('Data Entry'!AS74="No aplica","1",'Data Entry'!AS74)</f>
        <v/>
      </c>
      <c r="W71" s="59" t="str">
        <f>IF('Data Entry'!AV74="No aplica","1",'Data Entry'!AV74)</f>
        <v/>
      </c>
      <c r="X71" s="59" t="str">
        <f>IF('Data Entry'!AY74="No aplica","1",'Data Entry'!AY74)</f>
        <v/>
      </c>
      <c r="Y71" s="151" t="str">
        <f t="shared" si="1"/>
        <v/>
      </c>
      <c r="Z71" s="152" t="str">
        <f>IF('Data Entry'!H74="Yes","1",IF(AND('Data Entry'!H74="",'Data Entry'!I74="",'Data Entry'!J74="",'Data Entry'!K74="",'Data Entry'!L74="",'Data Entry'!M74="",'Data Entry'!N74="",'Data Entry'!O74="",'Data Entry'!P74="",'Data Entry'!Q74=""),"","1"))</f>
        <v/>
      </c>
      <c r="AA71" s="152" t="str">
        <f>IF('Data Entry'!R74="Yes","1",IF(AND('Data Entry'!R74="",'Data Entry'!S74="",'Data Entry'!T74="",'Data Entry'!U74=""),"","1"))</f>
        <v/>
      </c>
      <c r="AB71" s="157" t="str">
        <f>IF('Data Entry'!V74="Yes","1",IF(AND('Data Entry'!V74="",'Data Entry'!W74=""),"","1"))</f>
        <v/>
      </c>
    </row>
    <row r="72" spans="1:28" ht="17">
      <c r="A72" s="59">
        <f>'Data Entry'!AB75</f>
        <v>0</v>
      </c>
      <c r="B72" s="59" t="str">
        <f>'Data Entry'!AR75</f>
        <v/>
      </c>
      <c r="C72" s="1">
        <f>IF('Data Entry'!AD75="g",'Data Entry'!AC75*0.001*U72,IF('Data Entry'!AD75="UI",'Data Entry'!AC75*0.000001*U72,IF('Data Entry'!AD75="mg",'Data Entry'!AC75*0.000001*U72,IF('Data Entry'!AD75="t",'Data Entry'!AC75*1000*U72,IF('Data Entry'!AD75="kg",'Data Entry'!AC75*1*U72,IF('Data Entry'!AD75="L",'Data Entry'!AC75*1*U72,IFERROR(,"")))))))</f>
        <v>0</v>
      </c>
      <c r="D72" s="1" t="s">
        <v>4</v>
      </c>
      <c r="E72" s="1">
        <f>IF('Data Entry'!AF75="g",'Data Entry'!AE75*0.001,IF('Data Entry'!AF75="mg",'Data Entry'!AE75*0.000001,IF('Data Entry'!AF75="t",'Data Entry'!AE75*1000,IF('Data Entry'!AF75="ml",'Data Entry'!AE75*0.001,IF('Data Entry'!AF75="kg",'Data Entry'!AE75*1,IF('Data Entry'!AF75="Pieza",'Data Entry'!AE75*1,IF('Data Entry'!AF75="L",'Data Entry'!AE75*1,IFERROR(,""))))))))</f>
        <v>0</v>
      </c>
      <c r="F72" s="1" t="s">
        <v>4</v>
      </c>
      <c r="G72" s="1">
        <f>IF('Data Entry'!AA75="g",'Data Entry'!Z75*0.001,IF('Data Entry'!AA75="mg",'Data Entry'!Z75*0.000001,IF('Data Entry'!AA75="t",'Data Entry'!Z75*1000,IF('Data Entry'!AA75="ml",'Data Entry'!Z75*0.001,IF('Data Entry'!AA75="kg",'Data Entry'!Z75*1,IF('Data Entry'!AA75="Piezas",'Data Entry'!Z75*1,IF('Data Entry'!AA75="L",'Data Entry'!Z75*1,IFERROR(,""))))))))</f>
        <v>0</v>
      </c>
      <c r="H72" s="1" t="s">
        <v>4</v>
      </c>
      <c r="I72" s="1">
        <f>IF('Data Entry'!AC75="g",'Data Entry'!AB75*0.001,IF('Data Entry'!AC75="mg",'Data Entry'!AB75*0.000001,IF('Data Entry'!AC75="t",'Data Entry'!AB75*1000,IF('Data Entry'!AC75="ml",'Data Entry'!AB75*0.001,IF('Data Entry'!AC75="kg",'Data Entry'!AB75*1,IF('Data Entry'!AC75="L",'Data Entry'!AB75*1,IFERROR(,"")))))))</f>
        <v>0</v>
      </c>
      <c r="J72" s="59" t="str">
        <f>'Data Entry'!AU75</f>
        <v/>
      </c>
      <c r="K72" s="1">
        <f>IF('Data Entry'!AI75="g",'Data Entry'!AH75*0.001*V72,IF('Data Entry'!AI75="UI",'Data Entry'!AH75*0.000001*V72,IF('Data Entry'!AI75="mg",'Data Entry'!AH75*0.000001*V72,IF('Data Entry'!AI75="t",'Data Entry'!AH75*1000*V72,IF('Data Entry'!AI75="kg",'Data Entry'!AH75*1*V72,IF('Data Entry'!AI75="L",'Data Entry'!AH75*1*V72,IFERROR(,"")))))))</f>
        <v>0</v>
      </c>
      <c r="L72" s="1" t="s">
        <v>4</v>
      </c>
      <c r="M72" s="59">
        <f>'Data Entry'!AJ75</f>
        <v>0</v>
      </c>
      <c r="N72" s="59" t="str">
        <f>'Data Entry'!AX75</f>
        <v/>
      </c>
      <c r="O72" s="1">
        <f>IF('Data Entry'!AL75="g",'Data Entry'!AK75*0.001*W72,IF('Data Entry'!AL75="UI",'Data Entry'!AK75*0.000001*W72,IF('Data Entry'!AL75="mg",'Data Entry'!AK75*0.000001*W72,IF('Data Entry'!AL75="t",'Data Entry'!AK75*1000*W72,IF('Data Entry'!AL75="kg",'Data Entry'!AK75*1*W72,IF('Data Entry'!AL75="L",'Data Entry'!AK75*1*W72,IFERROR(,"")))))))</f>
        <v>0</v>
      </c>
      <c r="P72" s="1" t="s">
        <v>4</v>
      </c>
      <c r="Q72" s="59">
        <f>'Data Entry'!AM75</f>
        <v>0</v>
      </c>
      <c r="R72" s="59" t="str">
        <f>'Data Entry'!BA75</f>
        <v/>
      </c>
      <c r="S72" s="1">
        <f>IF('Data Entry'!AO75="g",'Data Entry'!AN75*0.001*X72,IF('Data Entry'!AO75="UI",'Data Entry'!AN75*0.000001*X72,IF('Data Entry'!AO75="mg",'Data Entry'!AN75*0.000001*X72,IF('Data Entry'!AO75="t",'Data Entry'!AN75*1000*X72,IF('Data Entry'!AO75="kg",'Data Entry'!AN75*1*X72,IF('Data Entry'!AO75="L",'Data Entry'!AN75*1*X72,IFERROR(,"")))))))</f>
        <v>0</v>
      </c>
      <c r="T72" s="1" t="s">
        <v>4</v>
      </c>
      <c r="U72" s="59" t="str">
        <f>IF('Data Entry'!AP75="No aplica","1",'Data Entry'!AP75)</f>
        <v/>
      </c>
      <c r="V72" s="59" t="str">
        <f>IF('Data Entry'!AS75="No aplica","1",'Data Entry'!AS75)</f>
        <v/>
      </c>
      <c r="W72" s="59" t="str">
        <f>IF('Data Entry'!AV75="No aplica","1",'Data Entry'!AV75)</f>
        <v/>
      </c>
      <c r="X72" s="59" t="str">
        <f>IF('Data Entry'!AY75="No aplica","1",'Data Entry'!AY75)</f>
        <v/>
      </c>
      <c r="Y72" s="151" t="str">
        <f t="shared" si="1"/>
        <v/>
      </c>
      <c r="Z72" s="152" t="str">
        <f>IF('Data Entry'!H75="Yes","1",IF(AND('Data Entry'!H75="",'Data Entry'!I75="",'Data Entry'!J75="",'Data Entry'!K75="",'Data Entry'!L75="",'Data Entry'!M75="",'Data Entry'!N75="",'Data Entry'!O75="",'Data Entry'!P75="",'Data Entry'!Q75=""),"","1"))</f>
        <v/>
      </c>
      <c r="AA72" s="152" t="str">
        <f>IF('Data Entry'!R75="Yes","1",IF(AND('Data Entry'!R75="",'Data Entry'!S75="",'Data Entry'!T75="",'Data Entry'!U75=""),"","1"))</f>
        <v/>
      </c>
      <c r="AB72" s="157" t="str">
        <f>IF('Data Entry'!V75="Yes","1",IF(AND('Data Entry'!V75="",'Data Entry'!W75=""),"","1"))</f>
        <v/>
      </c>
    </row>
    <row r="73" spans="1:28" ht="17">
      <c r="A73" s="59">
        <f>'Data Entry'!AB76</f>
        <v>0</v>
      </c>
      <c r="B73" s="59" t="str">
        <f>'Data Entry'!AR76</f>
        <v/>
      </c>
      <c r="C73" s="1">
        <f>IF('Data Entry'!AD76="g",'Data Entry'!AC76*0.001*U73,IF('Data Entry'!AD76="UI",'Data Entry'!AC76*0.000001*U73,IF('Data Entry'!AD76="mg",'Data Entry'!AC76*0.000001*U73,IF('Data Entry'!AD76="t",'Data Entry'!AC76*1000*U73,IF('Data Entry'!AD76="kg",'Data Entry'!AC76*1*U73,IF('Data Entry'!AD76="L",'Data Entry'!AC76*1*U73,IFERROR(,"")))))))</f>
        <v>0</v>
      </c>
      <c r="D73" s="1" t="s">
        <v>4</v>
      </c>
      <c r="E73" s="1">
        <f>IF('Data Entry'!AF76="g",'Data Entry'!AE76*0.001,IF('Data Entry'!AF76="mg",'Data Entry'!AE76*0.000001,IF('Data Entry'!AF76="t",'Data Entry'!AE76*1000,IF('Data Entry'!AF76="ml",'Data Entry'!AE76*0.001,IF('Data Entry'!AF76="kg",'Data Entry'!AE76*1,IF('Data Entry'!AF76="Pieza",'Data Entry'!AE76*1,IF('Data Entry'!AF76="L",'Data Entry'!AE76*1,IFERROR(,""))))))))</f>
        <v>0</v>
      </c>
      <c r="F73" s="1" t="s">
        <v>4</v>
      </c>
      <c r="G73" s="1">
        <f>IF('Data Entry'!AA76="g",'Data Entry'!Z76*0.001,IF('Data Entry'!AA76="mg",'Data Entry'!Z76*0.000001,IF('Data Entry'!AA76="t",'Data Entry'!Z76*1000,IF('Data Entry'!AA76="ml",'Data Entry'!Z76*0.001,IF('Data Entry'!AA76="kg",'Data Entry'!Z76*1,IF('Data Entry'!AA76="Piezas",'Data Entry'!Z76*1,IF('Data Entry'!AA76="L",'Data Entry'!Z76*1,IFERROR(,""))))))))</f>
        <v>0</v>
      </c>
      <c r="H73" s="1" t="s">
        <v>4</v>
      </c>
      <c r="I73" s="1">
        <f>IF('Data Entry'!AC76="g",'Data Entry'!AB76*0.001,IF('Data Entry'!AC76="mg",'Data Entry'!AB76*0.000001,IF('Data Entry'!AC76="t",'Data Entry'!AB76*1000,IF('Data Entry'!AC76="ml",'Data Entry'!AB76*0.001,IF('Data Entry'!AC76="kg",'Data Entry'!AB76*1,IF('Data Entry'!AC76="L",'Data Entry'!AB76*1,IFERROR(,"")))))))</f>
        <v>0</v>
      </c>
      <c r="J73" s="59" t="str">
        <f>'Data Entry'!AU76</f>
        <v/>
      </c>
      <c r="K73" s="1">
        <f>IF('Data Entry'!AI76="g",'Data Entry'!AH76*0.001*V73,IF('Data Entry'!AI76="UI",'Data Entry'!AH76*0.000001*V73,IF('Data Entry'!AI76="mg",'Data Entry'!AH76*0.000001*V73,IF('Data Entry'!AI76="t",'Data Entry'!AH76*1000*V73,IF('Data Entry'!AI76="kg",'Data Entry'!AH76*1*V73,IF('Data Entry'!AI76="L",'Data Entry'!AH76*1*V73,IFERROR(,"")))))))</f>
        <v>0</v>
      </c>
      <c r="L73" s="1" t="s">
        <v>4</v>
      </c>
      <c r="M73" s="59">
        <f>'Data Entry'!AJ76</f>
        <v>0</v>
      </c>
      <c r="N73" s="59" t="str">
        <f>'Data Entry'!AX76</f>
        <v/>
      </c>
      <c r="O73" s="1">
        <f>IF('Data Entry'!AL76="g",'Data Entry'!AK76*0.001*W73,IF('Data Entry'!AL76="UI",'Data Entry'!AK76*0.000001*W73,IF('Data Entry'!AL76="mg",'Data Entry'!AK76*0.000001*W73,IF('Data Entry'!AL76="t",'Data Entry'!AK76*1000*W73,IF('Data Entry'!AL76="kg",'Data Entry'!AK76*1*W73,IF('Data Entry'!AL76="L",'Data Entry'!AK76*1*W73,IFERROR(,"")))))))</f>
        <v>0</v>
      </c>
      <c r="P73" s="1" t="s">
        <v>4</v>
      </c>
      <c r="Q73" s="59">
        <f>'Data Entry'!AM76</f>
        <v>0</v>
      </c>
      <c r="R73" s="59" t="str">
        <f>'Data Entry'!BA76</f>
        <v/>
      </c>
      <c r="S73" s="1">
        <f>IF('Data Entry'!AO76="g",'Data Entry'!AN76*0.001*X73,IF('Data Entry'!AO76="UI",'Data Entry'!AN76*0.000001*X73,IF('Data Entry'!AO76="mg",'Data Entry'!AN76*0.000001*X73,IF('Data Entry'!AO76="t",'Data Entry'!AN76*1000*X73,IF('Data Entry'!AO76="kg",'Data Entry'!AN76*1*X73,IF('Data Entry'!AO76="L",'Data Entry'!AN76*1*X73,IFERROR(,"")))))))</f>
        <v>0</v>
      </c>
      <c r="T73" s="1" t="s">
        <v>4</v>
      </c>
      <c r="U73" s="59" t="str">
        <f>IF('Data Entry'!AP76="No aplica","1",'Data Entry'!AP76)</f>
        <v/>
      </c>
      <c r="V73" s="59" t="str">
        <f>IF('Data Entry'!AS76="No aplica","1",'Data Entry'!AS76)</f>
        <v/>
      </c>
      <c r="W73" s="59" t="str">
        <f>IF('Data Entry'!AV76="No aplica","1",'Data Entry'!AV76)</f>
        <v/>
      </c>
      <c r="X73" s="59" t="str">
        <f>IF('Data Entry'!AY76="No aplica","1",'Data Entry'!AY76)</f>
        <v/>
      </c>
      <c r="Y73" s="151" t="str">
        <f t="shared" si="1"/>
        <v/>
      </c>
      <c r="Z73" s="152" t="str">
        <f>IF('Data Entry'!H76="Yes","1",IF(AND('Data Entry'!H76="",'Data Entry'!I76="",'Data Entry'!J76="",'Data Entry'!K76="",'Data Entry'!L76="",'Data Entry'!M76="",'Data Entry'!N76="",'Data Entry'!O76="",'Data Entry'!P76="",'Data Entry'!Q76=""),"","1"))</f>
        <v/>
      </c>
      <c r="AA73" s="152" t="str">
        <f>IF('Data Entry'!R76="Yes","1",IF(AND('Data Entry'!R76="",'Data Entry'!S76="",'Data Entry'!T76="",'Data Entry'!U76=""),"","1"))</f>
        <v/>
      </c>
      <c r="AB73" s="157" t="str">
        <f>IF('Data Entry'!V76="Yes","1",IF(AND('Data Entry'!V76="",'Data Entry'!W76=""),"","1"))</f>
        <v/>
      </c>
    </row>
    <row r="74" spans="1:28" ht="17">
      <c r="A74" s="59">
        <f>'Data Entry'!AB77</f>
        <v>0</v>
      </c>
      <c r="B74" s="59" t="str">
        <f>'Data Entry'!AR77</f>
        <v/>
      </c>
      <c r="C74" s="1">
        <f>IF('Data Entry'!AD77="g",'Data Entry'!AC77*0.001*U74,IF('Data Entry'!AD77="UI",'Data Entry'!AC77*0.000001*U74,IF('Data Entry'!AD77="mg",'Data Entry'!AC77*0.000001*U74,IF('Data Entry'!AD77="t",'Data Entry'!AC77*1000*U74,IF('Data Entry'!AD77="kg",'Data Entry'!AC77*1*U74,IF('Data Entry'!AD77="L",'Data Entry'!AC77*1*U74,IFERROR(,"")))))))</f>
        <v>0</v>
      </c>
      <c r="D74" s="1" t="s">
        <v>4</v>
      </c>
      <c r="E74" s="1">
        <f>IF('Data Entry'!AF77="g",'Data Entry'!AE77*0.001,IF('Data Entry'!AF77="mg",'Data Entry'!AE77*0.000001,IF('Data Entry'!AF77="t",'Data Entry'!AE77*1000,IF('Data Entry'!AF77="ml",'Data Entry'!AE77*0.001,IF('Data Entry'!AF77="kg",'Data Entry'!AE77*1,IF('Data Entry'!AF77="Pieza",'Data Entry'!AE77*1,IF('Data Entry'!AF77="L",'Data Entry'!AE77*1,IFERROR(,""))))))))</f>
        <v>0</v>
      </c>
      <c r="F74" s="1" t="s">
        <v>4</v>
      </c>
      <c r="G74" s="1">
        <f>IF('Data Entry'!AA77="g",'Data Entry'!Z77*0.001,IF('Data Entry'!AA77="mg",'Data Entry'!Z77*0.000001,IF('Data Entry'!AA77="t",'Data Entry'!Z77*1000,IF('Data Entry'!AA77="ml",'Data Entry'!Z77*0.001,IF('Data Entry'!AA77="kg",'Data Entry'!Z77*1,IF('Data Entry'!AA77="Piezas",'Data Entry'!Z77*1,IF('Data Entry'!AA77="L",'Data Entry'!Z77*1,IFERROR(,""))))))))</f>
        <v>0</v>
      </c>
      <c r="H74" s="1" t="s">
        <v>4</v>
      </c>
      <c r="I74" s="1">
        <f>IF('Data Entry'!AC77="g",'Data Entry'!AB77*0.001,IF('Data Entry'!AC77="mg",'Data Entry'!AB77*0.000001,IF('Data Entry'!AC77="t",'Data Entry'!AB77*1000,IF('Data Entry'!AC77="ml",'Data Entry'!AB77*0.001,IF('Data Entry'!AC77="kg",'Data Entry'!AB77*1,IF('Data Entry'!AC77="L",'Data Entry'!AB77*1,IFERROR(,"")))))))</f>
        <v>0</v>
      </c>
      <c r="J74" s="59" t="str">
        <f>'Data Entry'!AU77</f>
        <v/>
      </c>
      <c r="K74" s="1">
        <f>IF('Data Entry'!AI77="g",'Data Entry'!AH77*0.001*V74,IF('Data Entry'!AI77="UI",'Data Entry'!AH77*0.000001*V74,IF('Data Entry'!AI77="mg",'Data Entry'!AH77*0.000001*V74,IF('Data Entry'!AI77="t",'Data Entry'!AH77*1000*V74,IF('Data Entry'!AI77="kg",'Data Entry'!AH77*1*V74,IF('Data Entry'!AI77="L",'Data Entry'!AH77*1*V74,IFERROR(,"")))))))</f>
        <v>0</v>
      </c>
      <c r="L74" s="1" t="s">
        <v>4</v>
      </c>
      <c r="M74" s="59">
        <f>'Data Entry'!AJ77</f>
        <v>0</v>
      </c>
      <c r="N74" s="59" t="str">
        <f>'Data Entry'!AX77</f>
        <v/>
      </c>
      <c r="O74" s="1">
        <f>IF('Data Entry'!AL77="g",'Data Entry'!AK77*0.001*W74,IF('Data Entry'!AL77="UI",'Data Entry'!AK77*0.000001*W74,IF('Data Entry'!AL77="mg",'Data Entry'!AK77*0.000001*W74,IF('Data Entry'!AL77="t",'Data Entry'!AK77*1000*W74,IF('Data Entry'!AL77="kg",'Data Entry'!AK77*1*W74,IF('Data Entry'!AL77="L",'Data Entry'!AK77*1*W74,IFERROR(,"")))))))</f>
        <v>0</v>
      </c>
      <c r="P74" s="1" t="s">
        <v>4</v>
      </c>
      <c r="Q74" s="59">
        <f>'Data Entry'!AM77</f>
        <v>0</v>
      </c>
      <c r="R74" s="59" t="str">
        <f>'Data Entry'!BA77</f>
        <v/>
      </c>
      <c r="S74" s="1">
        <f>IF('Data Entry'!AO77="g",'Data Entry'!AN77*0.001*X74,IF('Data Entry'!AO77="UI",'Data Entry'!AN77*0.000001*X74,IF('Data Entry'!AO77="mg",'Data Entry'!AN77*0.000001*X74,IF('Data Entry'!AO77="t",'Data Entry'!AN77*1000*X74,IF('Data Entry'!AO77="kg",'Data Entry'!AN77*1*X74,IF('Data Entry'!AO77="L",'Data Entry'!AN77*1*X74,IFERROR(,"")))))))</f>
        <v>0</v>
      </c>
      <c r="T74" s="1" t="s">
        <v>4</v>
      </c>
      <c r="U74" s="59" t="str">
        <f>IF('Data Entry'!AP77="No aplica","1",'Data Entry'!AP77)</f>
        <v/>
      </c>
      <c r="V74" s="59" t="str">
        <f>IF('Data Entry'!AS77="No aplica","1",'Data Entry'!AS77)</f>
        <v/>
      </c>
      <c r="W74" s="59" t="str">
        <f>IF('Data Entry'!AV77="No aplica","1",'Data Entry'!AV77)</f>
        <v/>
      </c>
      <c r="X74" s="59" t="str">
        <f>IF('Data Entry'!AY77="No aplica","1",'Data Entry'!AY77)</f>
        <v/>
      </c>
      <c r="Y74" s="151" t="str">
        <f t="shared" si="1"/>
        <v/>
      </c>
      <c r="Z74" s="152" t="str">
        <f>IF('Data Entry'!H77="Yes","1",IF(AND('Data Entry'!H77="",'Data Entry'!I77="",'Data Entry'!J77="",'Data Entry'!K77="",'Data Entry'!L77="",'Data Entry'!M77="",'Data Entry'!N77="",'Data Entry'!O77="",'Data Entry'!P77="",'Data Entry'!Q77=""),"","1"))</f>
        <v/>
      </c>
      <c r="AA74" s="152" t="str">
        <f>IF('Data Entry'!R77="Yes","1",IF(AND('Data Entry'!R77="",'Data Entry'!S77="",'Data Entry'!T77="",'Data Entry'!U77=""),"","1"))</f>
        <v/>
      </c>
      <c r="AB74" s="157" t="str">
        <f>IF('Data Entry'!V77="Yes","1",IF(AND('Data Entry'!V77="",'Data Entry'!W77=""),"","1"))</f>
        <v/>
      </c>
    </row>
    <row r="75" spans="1:28" ht="17">
      <c r="A75" s="59">
        <f>'Data Entry'!AB78</f>
        <v>0</v>
      </c>
      <c r="B75" s="59" t="str">
        <f>'Data Entry'!AR78</f>
        <v/>
      </c>
      <c r="C75" s="1">
        <f>IF('Data Entry'!AD78="g",'Data Entry'!AC78*0.001*U75,IF('Data Entry'!AD78="UI",'Data Entry'!AC78*0.000001*U75,IF('Data Entry'!AD78="mg",'Data Entry'!AC78*0.000001*U75,IF('Data Entry'!AD78="t",'Data Entry'!AC78*1000*U75,IF('Data Entry'!AD78="kg",'Data Entry'!AC78*1*U75,IF('Data Entry'!AD78="L",'Data Entry'!AC78*1*U75,IFERROR(,"")))))))</f>
        <v>0</v>
      </c>
      <c r="D75" s="1" t="s">
        <v>4</v>
      </c>
      <c r="E75" s="1">
        <f>IF('Data Entry'!AF78="g",'Data Entry'!AE78*0.001,IF('Data Entry'!AF78="mg",'Data Entry'!AE78*0.000001,IF('Data Entry'!AF78="t",'Data Entry'!AE78*1000,IF('Data Entry'!AF78="ml",'Data Entry'!AE78*0.001,IF('Data Entry'!AF78="kg",'Data Entry'!AE78*1,IF('Data Entry'!AF78="Pieza",'Data Entry'!AE78*1,IF('Data Entry'!AF78="L",'Data Entry'!AE78*1,IFERROR(,""))))))))</f>
        <v>0</v>
      </c>
      <c r="F75" s="1" t="s">
        <v>4</v>
      </c>
      <c r="G75" s="1">
        <f>IF('Data Entry'!AA78="g",'Data Entry'!Z78*0.001,IF('Data Entry'!AA78="mg",'Data Entry'!Z78*0.000001,IF('Data Entry'!AA78="t",'Data Entry'!Z78*1000,IF('Data Entry'!AA78="ml",'Data Entry'!Z78*0.001,IF('Data Entry'!AA78="kg",'Data Entry'!Z78*1,IF('Data Entry'!AA78="Piezas",'Data Entry'!Z78*1,IF('Data Entry'!AA78="L",'Data Entry'!Z78*1,IFERROR(,""))))))))</f>
        <v>0</v>
      </c>
      <c r="H75" s="1" t="s">
        <v>4</v>
      </c>
      <c r="I75" s="1">
        <f>IF('Data Entry'!AC78="g",'Data Entry'!AB78*0.001,IF('Data Entry'!AC78="mg",'Data Entry'!AB78*0.000001,IF('Data Entry'!AC78="t",'Data Entry'!AB78*1000,IF('Data Entry'!AC78="ml",'Data Entry'!AB78*0.001,IF('Data Entry'!AC78="kg",'Data Entry'!AB78*1,IF('Data Entry'!AC78="L",'Data Entry'!AB78*1,IFERROR(,"")))))))</f>
        <v>0</v>
      </c>
      <c r="J75" s="59" t="str">
        <f>'Data Entry'!AU78</f>
        <v/>
      </c>
      <c r="K75" s="1">
        <f>IF('Data Entry'!AI78="g",'Data Entry'!AH78*0.001*V75,IF('Data Entry'!AI78="UI",'Data Entry'!AH78*0.000001*V75,IF('Data Entry'!AI78="mg",'Data Entry'!AH78*0.000001*V75,IF('Data Entry'!AI78="t",'Data Entry'!AH78*1000*V75,IF('Data Entry'!AI78="kg",'Data Entry'!AH78*1*V75,IF('Data Entry'!AI78="L",'Data Entry'!AH78*1*V75,IFERROR(,"")))))))</f>
        <v>0</v>
      </c>
      <c r="L75" s="1" t="s">
        <v>4</v>
      </c>
      <c r="M75" s="59">
        <f>'Data Entry'!AJ78</f>
        <v>0</v>
      </c>
      <c r="N75" s="59" t="str">
        <f>'Data Entry'!AX78</f>
        <v/>
      </c>
      <c r="O75" s="1">
        <f>IF('Data Entry'!AL78="g",'Data Entry'!AK78*0.001*W75,IF('Data Entry'!AL78="UI",'Data Entry'!AK78*0.000001*W75,IF('Data Entry'!AL78="mg",'Data Entry'!AK78*0.000001*W75,IF('Data Entry'!AL78="t",'Data Entry'!AK78*1000*W75,IF('Data Entry'!AL78="kg",'Data Entry'!AK78*1*W75,IF('Data Entry'!AL78="L",'Data Entry'!AK78*1*W75,IFERROR(,"")))))))</f>
        <v>0</v>
      </c>
      <c r="P75" s="1" t="s">
        <v>4</v>
      </c>
      <c r="Q75" s="59">
        <f>'Data Entry'!AM78</f>
        <v>0</v>
      </c>
      <c r="R75" s="59" t="str">
        <f>'Data Entry'!BA78</f>
        <v/>
      </c>
      <c r="S75" s="1">
        <f>IF('Data Entry'!AO78="g",'Data Entry'!AN78*0.001*X75,IF('Data Entry'!AO78="UI",'Data Entry'!AN78*0.000001*X75,IF('Data Entry'!AO78="mg",'Data Entry'!AN78*0.000001*X75,IF('Data Entry'!AO78="t",'Data Entry'!AN78*1000*X75,IF('Data Entry'!AO78="kg",'Data Entry'!AN78*1*X75,IF('Data Entry'!AO78="L",'Data Entry'!AN78*1*X75,IFERROR(,"")))))))</f>
        <v>0</v>
      </c>
      <c r="T75" s="1" t="s">
        <v>4</v>
      </c>
      <c r="U75" s="59" t="str">
        <f>IF('Data Entry'!AP78="No aplica","1",'Data Entry'!AP78)</f>
        <v/>
      </c>
      <c r="V75" s="59" t="str">
        <f>IF('Data Entry'!AS78="No aplica","1",'Data Entry'!AS78)</f>
        <v/>
      </c>
      <c r="W75" s="59" t="str">
        <f>IF('Data Entry'!AV78="No aplica","1",'Data Entry'!AV78)</f>
        <v/>
      </c>
      <c r="X75" s="59" t="str">
        <f>IF('Data Entry'!AY78="No aplica","1",'Data Entry'!AY78)</f>
        <v/>
      </c>
      <c r="Y75" s="151" t="str">
        <f t="shared" si="1"/>
        <v/>
      </c>
      <c r="Z75" s="152" t="str">
        <f>IF('Data Entry'!H78="Yes","1",IF(AND('Data Entry'!H78="",'Data Entry'!I78="",'Data Entry'!J78="",'Data Entry'!K78="",'Data Entry'!L78="",'Data Entry'!M78="",'Data Entry'!N78="",'Data Entry'!O78="",'Data Entry'!P78="",'Data Entry'!Q78=""),"","1"))</f>
        <v/>
      </c>
      <c r="AA75" s="152" t="str">
        <f>IF('Data Entry'!R78="Yes","1",IF(AND('Data Entry'!R78="",'Data Entry'!S78="",'Data Entry'!T78="",'Data Entry'!U78=""),"","1"))</f>
        <v/>
      </c>
      <c r="AB75" s="157" t="str">
        <f>IF('Data Entry'!V78="Yes","1",IF(AND('Data Entry'!V78="",'Data Entry'!W78=""),"","1"))</f>
        <v/>
      </c>
    </row>
    <row r="76" spans="1:28" ht="17">
      <c r="A76" s="59">
        <f>'Data Entry'!AB79</f>
        <v>0</v>
      </c>
      <c r="B76" s="59" t="str">
        <f>'Data Entry'!AR79</f>
        <v/>
      </c>
      <c r="C76" s="1">
        <f>IF('Data Entry'!AD79="g",'Data Entry'!AC79*0.001*U76,IF('Data Entry'!AD79="UI",'Data Entry'!AC79*0.000001*U76,IF('Data Entry'!AD79="mg",'Data Entry'!AC79*0.000001*U76,IF('Data Entry'!AD79="t",'Data Entry'!AC79*1000*U76,IF('Data Entry'!AD79="kg",'Data Entry'!AC79*1*U76,IF('Data Entry'!AD79="L",'Data Entry'!AC79*1*U76,IFERROR(,"")))))))</f>
        <v>0</v>
      </c>
      <c r="D76" s="1" t="s">
        <v>4</v>
      </c>
      <c r="E76" s="1">
        <f>IF('Data Entry'!AF79="g",'Data Entry'!AE79*0.001,IF('Data Entry'!AF79="mg",'Data Entry'!AE79*0.000001,IF('Data Entry'!AF79="t",'Data Entry'!AE79*1000,IF('Data Entry'!AF79="ml",'Data Entry'!AE79*0.001,IF('Data Entry'!AF79="kg",'Data Entry'!AE79*1,IF('Data Entry'!AF79="Pieza",'Data Entry'!AE79*1,IF('Data Entry'!AF79="L",'Data Entry'!AE79*1,IFERROR(,""))))))))</f>
        <v>0</v>
      </c>
      <c r="F76" s="1" t="s">
        <v>4</v>
      </c>
      <c r="G76" s="1">
        <f>IF('Data Entry'!AA79="g",'Data Entry'!Z79*0.001,IF('Data Entry'!AA79="mg",'Data Entry'!Z79*0.000001,IF('Data Entry'!AA79="t",'Data Entry'!Z79*1000,IF('Data Entry'!AA79="ml",'Data Entry'!Z79*0.001,IF('Data Entry'!AA79="kg",'Data Entry'!Z79*1,IF('Data Entry'!AA79="Piezas",'Data Entry'!Z79*1,IF('Data Entry'!AA79="L",'Data Entry'!Z79*1,IFERROR(,""))))))))</f>
        <v>0</v>
      </c>
      <c r="H76" s="1" t="s">
        <v>4</v>
      </c>
      <c r="I76" s="1">
        <f>IF('Data Entry'!AC79="g",'Data Entry'!AB79*0.001,IF('Data Entry'!AC79="mg",'Data Entry'!AB79*0.000001,IF('Data Entry'!AC79="t",'Data Entry'!AB79*1000,IF('Data Entry'!AC79="ml",'Data Entry'!AB79*0.001,IF('Data Entry'!AC79="kg",'Data Entry'!AB79*1,IF('Data Entry'!AC79="L",'Data Entry'!AB79*1,IFERROR(,"")))))))</f>
        <v>0</v>
      </c>
      <c r="J76" s="59" t="str">
        <f>'Data Entry'!AU79</f>
        <v/>
      </c>
      <c r="K76" s="1">
        <f>IF('Data Entry'!AI79="g",'Data Entry'!AH79*0.001*V76,IF('Data Entry'!AI79="UI",'Data Entry'!AH79*0.000001*V76,IF('Data Entry'!AI79="mg",'Data Entry'!AH79*0.000001*V76,IF('Data Entry'!AI79="t",'Data Entry'!AH79*1000*V76,IF('Data Entry'!AI79="kg",'Data Entry'!AH79*1*V76,IF('Data Entry'!AI79="L",'Data Entry'!AH79*1*V76,IFERROR(,"")))))))</f>
        <v>0</v>
      </c>
      <c r="L76" s="1" t="s">
        <v>4</v>
      </c>
      <c r="M76" s="59">
        <f>'Data Entry'!AJ79</f>
        <v>0</v>
      </c>
      <c r="N76" s="59" t="str">
        <f>'Data Entry'!AX79</f>
        <v/>
      </c>
      <c r="O76" s="1">
        <f>IF('Data Entry'!AL79="g",'Data Entry'!AK79*0.001*W76,IF('Data Entry'!AL79="UI",'Data Entry'!AK79*0.000001*W76,IF('Data Entry'!AL79="mg",'Data Entry'!AK79*0.000001*W76,IF('Data Entry'!AL79="t",'Data Entry'!AK79*1000*W76,IF('Data Entry'!AL79="kg",'Data Entry'!AK79*1*W76,IF('Data Entry'!AL79="L",'Data Entry'!AK79*1*W76,IFERROR(,"")))))))</f>
        <v>0</v>
      </c>
      <c r="P76" s="1" t="s">
        <v>4</v>
      </c>
      <c r="Q76" s="59">
        <f>'Data Entry'!AM79</f>
        <v>0</v>
      </c>
      <c r="R76" s="59" t="str">
        <f>'Data Entry'!BA79</f>
        <v/>
      </c>
      <c r="S76" s="1">
        <f>IF('Data Entry'!AO79="g",'Data Entry'!AN79*0.001*X76,IF('Data Entry'!AO79="UI",'Data Entry'!AN79*0.000001*X76,IF('Data Entry'!AO79="mg",'Data Entry'!AN79*0.000001*X76,IF('Data Entry'!AO79="t",'Data Entry'!AN79*1000*X76,IF('Data Entry'!AO79="kg",'Data Entry'!AN79*1*X76,IF('Data Entry'!AO79="L",'Data Entry'!AN79*1*X76,IFERROR(,"")))))))</f>
        <v>0</v>
      </c>
      <c r="T76" s="1" t="s">
        <v>4</v>
      </c>
      <c r="U76" s="59" t="str">
        <f>IF('Data Entry'!AP79="No aplica","1",'Data Entry'!AP79)</f>
        <v/>
      </c>
      <c r="V76" s="59" t="str">
        <f>IF('Data Entry'!AS79="No aplica","1",'Data Entry'!AS79)</f>
        <v/>
      </c>
      <c r="W76" s="59" t="str">
        <f>IF('Data Entry'!AV79="No aplica","1",'Data Entry'!AV79)</f>
        <v/>
      </c>
      <c r="X76" s="59" t="str">
        <f>IF('Data Entry'!AY79="No aplica","1",'Data Entry'!AY79)</f>
        <v/>
      </c>
      <c r="Y76" s="151" t="str">
        <f t="shared" si="1"/>
        <v/>
      </c>
      <c r="Z76" s="152" t="str">
        <f>IF('Data Entry'!H79="Yes","1",IF(AND('Data Entry'!H79="",'Data Entry'!I79="",'Data Entry'!J79="",'Data Entry'!K79="",'Data Entry'!L79="",'Data Entry'!M79="",'Data Entry'!N79="",'Data Entry'!O79="",'Data Entry'!P79="",'Data Entry'!Q79=""),"","1"))</f>
        <v/>
      </c>
      <c r="AA76" s="152" t="str">
        <f>IF('Data Entry'!R79="Yes","1",IF(AND('Data Entry'!R79="",'Data Entry'!S79="",'Data Entry'!T79="",'Data Entry'!U79=""),"","1"))</f>
        <v/>
      </c>
      <c r="AB76" s="157" t="str">
        <f>IF('Data Entry'!V79="Yes","1",IF(AND('Data Entry'!V79="",'Data Entry'!W79=""),"","1"))</f>
        <v/>
      </c>
    </row>
    <row r="77" spans="1:28" ht="17">
      <c r="A77" s="59">
        <f>'Data Entry'!AB80</f>
        <v>0</v>
      </c>
      <c r="B77" s="59" t="str">
        <f>'Data Entry'!AR80</f>
        <v/>
      </c>
      <c r="C77" s="1">
        <f>IF('Data Entry'!AD80="g",'Data Entry'!AC80*0.001*U77,IF('Data Entry'!AD80="UI",'Data Entry'!AC80*0.000001*U77,IF('Data Entry'!AD80="mg",'Data Entry'!AC80*0.000001*U77,IF('Data Entry'!AD80="t",'Data Entry'!AC80*1000*U77,IF('Data Entry'!AD80="kg",'Data Entry'!AC80*1*U77,IF('Data Entry'!AD80="L",'Data Entry'!AC80*1*U77,IFERROR(,"")))))))</f>
        <v>0</v>
      </c>
      <c r="D77" s="1" t="s">
        <v>4</v>
      </c>
      <c r="E77" s="1">
        <f>IF('Data Entry'!AF80="g",'Data Entry'!AE80*0.001,IF('Data Entry'!AF80="mg",'Data Entry'!AE80*0.000001,IF('Data Entry'!AF80="t",'Data Entry'!AE80*1000,IF('Data Entry'!AF80="ml",'Data Entry'!AE80*0.001,IF('Data Entry'!AF80="kg",'Data Entry'!AE80*1,IF('Data Entry'!AF80="Pieza",'Data Entry'!AE80*1,IF('Data Entry'!AF80="L",'Data Entry'!AE80*1,IFERROR(,""))))))))</f>
        <v>0</v>
      </c>
      <c r="F77" s="1" t="s">
        <v>4</v>
      </c>
      <c r="G77" s="1">
        <f>IF('Data Entry'!AA80="g",'Data Entry'!Z80*0.001,IF('Data Entry'!AA80="mg",'Data Entry'!Z80*0.000001,IF('Data Entry'!AA80="t",'Data Entry'!Z80*1000,IF('Data Entry'!AA80="ml",'Data Entry'!Z80*0.001,IF('Data Entry'!AA80="kg",'Data Entry'!Z80*1,IF('Data Entry'!AA80="Piezas",'Data Entry'!Z80*1,IF('Data Entry'!AA80="L",'Data Entry'!Z80*1,IFERROR(,""))))))))</f>
        <v>0</v>
      </c>
      <c r="H77" s="1" t="s">
        <v>4</v>
      </c>
      <c r="I77" s="1">
        <f>IF('Data Entry'!AC80="g",'Data Entry'!AB80*0.001,IF('Data Entry'!AC80="mg",'Data Entry'!AB80*0.000001,IF('Data Entry'!AC80="t",'Data Entry'!AB80*1000,IF('Data Entry'!AC80="ml",'Data Entry'!AB80*0.001,IF('Data Entry'!AC80="kg",'Data Entry'!AB80*1,IF('Data Entry'!AC80="L",'Data Entry'!AB80*1,IFERROR(,"")))))))</f>
        <v>0</v>
      </c>
      <c r="J77" s="59" t="str">
        <f>'Data Entry'!AU80</f>
        <v/>
      </c>
      <c r="K77" s="1">
        <f>IF('Data Entry'!AI80="g",'Data Entry'!AH80*0.001*V77,IF('Data Entry'!AI80="UI",'Data Entry'!AH80*0.000001*V77,IF('Data Entry'!AI80="mg",'Data Entry'!AH80*0.000001*V77,IF('Data Entry'!AI80="t",'Data Entry'!AH80*1000*V77,IF('Data Entry'!AI80="kg",'Data Entry'!AH80*1*V77,IF('Data Entry'!AI80="L",'Data Entry'!AH80*1*V77,IFERROR(,"")))))))</f>
        <v>0</v>
      </c>
      <c r="L77" s="1" t="s">
        <v>4</v>
      </c>
      <c r="M77" s="59">
        <f>'Data Entry'!AJ80</f>
        <v>0</v>
      </c>
      <c r="N77" s="59" t="str">
        <f>'Data Entry'!AX80</f>
        <v/>
      </c>
      <c r="O77" s="1">
        <f>IF('Data Entry'!AL80="g",'Data Entry'!AK80*0.001*W77,IF('Data Entry'!AL80="UI",'Data Entry'!AK80*0.000001*W77,IF('Data Entry'!AL80="mg",'Data Entry'!AK80*0.000001*W77,IF('Data Entry'!AL80="t",'Data Entry'!AK80*1000*W77,IF('Data Entry'!AL80="kg",'Data Entry'!AK80*1*W77,IF('Data Entry'!AL80="L",'Data Entry'!AK80*1*W77,IFERROR(,"")))))))</f>
        <v>0</v>
      </c>
      <c r="P77" s="1" t="s">
        <v>4</v>
      </c>
      <c r="Q77" s="59">
        <f>'Data Entry'!AM80</f>
        <v>0</v>
      </c>
      <c r="R77" s="59" t="str">
        <f>'Data Entry'!BA80</f>
        <v/>
      </c>
      <c r="S77" s="1">
        <f>IF('Data Entry'!AO80="g",'Data Entry'!AN80*0.001*X77,IF('Data Entry'!AO80="UI",'Data Entry'!AN80*0.000001*X77,IF('Data Entry'!AO80="mg",'Data Entry'!AN80*0.000001*X77,IF('Data Entry'!AO80="t",'Data Entry'!AN80*1000*X77,IF('Data Entry'!AO80="kg",'Data Entry'!AN80*1*X77,IF('Data Entry'!AO80="L",'Data Entry'!AN80*1*X77,IFERROR(,"")))))))</f>
        <v>0</v>
      </c>
      <c r="T77" s="1" t="s">
        <v>4</v>
      </c>
      <c r="U77" s="59" t="str">
        <f>IF('Data Entry'!AP80="No aplica","1",'Data Entry'!AP80)</f>
        <v/>
      </c>
      <c r="V77" s="59" t="str">
        <f>IF('Data Entry'!AS80="No aplica","1",'Data Entry'!AS80)</f>
        <v/>
      </c>
      <c r="W77" s="59" t="str">
        <f>IF('Data Entry'!AV80="No aplica","1",'Data Entry'!AV80)</f>
        <v/>
      </c>
      <c r="X77" s="59" t="str">
        <f>IF('Data Entry'!AY80="No aplica","1",'Data Entry'!AY80)</f>
        <v/>
      </c>
      <c r="Y77" s="151" t="str">
        <f t="shared" si="1"/>
        <v/>
      </c>
      <c r="Z77" s="152" t="str">
        <f>IF('Data Entry'!H80="Yes","1",IF(AND('Data Entry'!H80="",'Data Entry'!I80="",'Data Entry'!J80="",'Data Entry'!K80="",'Data Entry'!L80="",'Data Entry'!M80="",'Data Entry'!N80="",'Data Entry'!O80="",'Data Entry'!P80="",'Data Entry'!Q80=""),"","1"))</f>
        <v/>
      </c>
      <c r="AA77" s="152" t="str">
        <f>IF('Data Entry'!R80="Yes","1",IF(AND('Data Entry'!R80="",'Data Entry'!S80="",'Data Entry'!T80="",'Data Entry'!U80=""),"","1"))</f>
        <v/>
      </c>
      <c r="AB77" s="157" t="str">
        <f>IF('Data Entry'!V80="Yes","1",IF(AND('Data Entry'!V80="",'Data Entry'!W80=""),"","1"))</f>
        <v/>
      </c>
    </row>
    <row r="78" spans="1:28" ht="17">
      <c r="A78" s="59">
        <f>'Data Entry'!AB81</f>
        <v>0</v>
      </c>
      <c r="B78" s="59" t="str">
        <f>'Data Entry'!AR81</f>
        <v/>
      </c>
      <c r="C78" s="1">
        <f>IF('Data Entry'!AD81="g",'Data Entry'!AC81*0.001*U78,IF('Data Entry'!AD81="UI",'Data Entry'!AC81*0.000001*U78,IF('Data Entry'!AD81="mg",'Data Entry'!AC81*0.000001*U78,IF('Data Entry'!AD81="t",'Data Entry'!AC81*1000*U78,IF('Data Entry'!AD81="kg",'Data Entry'!AC81*1*U78,IF('Data Entry'!AD81="L",'Data Entry'!AC81*1*U78,IFERROR(,"")))))))</f>
        <v>0</v>
      </c>
      <c r="D78" s="1" t="s">
        <v>4</v>
      </c>
      <c r="E78" s="1">
        <f>IF('Data Entry'!AF81="g",'Data Entry'!AE81*0.001,IF('Data Entry'!AF81="mg",'Data Entry'!AE81*0.000001,IF('Data Entry'!AF81="t",'Data Entry'!AE81*1000,IF('Data Entry'!AF81="ml",'Data Entry'!AE81*0.001,IF('Data Entry'!AF81="kg",'Data Entry'!AE81*1,IF('Data Entry'!AF81="Pieza",'Data Entry'!AE81*1,IF('Data Entry'!AF81="L",'Data Entry'!AE81*1,IFERROR(,""))))))))</f>
        <v>0</v>
      </c>
      <c r="F78" s="1" t="s">
        <v>4</v>
      </c>
      <c r="G78" s="1">
        <f>IF('Data Entry'!AA81="g",'Data Entry'!Z81*0.001,IF('Data Entry'!AA81="mg",'Data Entry'!Z81*0.000001,IF('Data Entry'!AA81="t",'Data Entry'!Z81*1000,IF('Data Entry'!AA81="ml",'Data Entry'!Z81*0.001,IF('Data Entry'!AA81="kg",'Data Entry'!Z81*1,IF('Data Entry'!AA81="Piezas",'Data Entry'!Z81*1,IF('Data Entry'!AA81="L",'Data Entry'!Z81*1,IFERROR(,""))))))))</f>
        <v>0</v>
      </c>
      <c r="H78" s="1" t="s">
        <v>4</v>
      </c>
      <c r="I78" s="1">
        <f>IF('Data Entry'!AC81="g",'Data Entry'!AB81*0.001,IF('Data Entry'!AC81="mg",'Data Entry'!AB81*0.000001,IF('Data Entry'!AC81="t",'Data Entry'!AB81*1000,IF('Data Entry'!AC81="ml",'Data Entry'!AB81*0.001,IF('Data Entry'!AC81="kg",'Data Entry'!AB81*1,IF('Data Entry'!AC81="L",'Data Entry'!AB81*1,IFERROR(,"")))))))</f>
        <v>0</v>
      </c>
      <c r="J78" s="59" t="str">
        <f>'Data Entry'!AU81</f>
        <v/>
      </c>
      <c r="K78" s="1">
        <f>IF('Data Entry'!AI81="g",'Data Entry'!AH81*0.001*V78,IF('Data Entry'!AI81="UI",'Data Entry'!AH81*0.000001*V78,IF('Data Entry'!AI81="mg",'Data Entry'!AH81*0.000001*V78,IF('Data Entry'!AI81="t",'Data Entry'!AH81*1000*V78,IF('Data Entry'!AI81="kg",'Data Entry'!AH81*1*V78,IF('Data Entry'!AI81="L",'Data Entry'!AH81*1*V78,IFERROR(,"")))))))</f>
        <v>0</v>
      </c>
      <c r="L78" s="1" t="s">
        <v>4</v>
      </c>
      <c r="M78" s="59">
        <f>'Data Entry'!AJ81</f>
        <v>0</v>
      </c>
      <c r="N78" s="59" t="str">
        <f>'Data Entry'!AX81</f>
        <v/>
      </c>
      <c r="O78" s="1">
        <f>IF('Data Entry'!AL81="g",'Data Entry'!AK81*0.001*W78,IF('Data Entry'!AL81="UI",'Data Entry'!AK81*0.000001*W78,IF('Data Entry'!AL81="mg",'Data Entry'!AK81*0.000001*W78,IF('Data Entry'!AL81="t",'Data Entry'!AK81*1000*W78,IF('Data Entry'!AL81="kg",'Data Entry'!AK81*1*W78,IF('Data Entry'!AL81="L",'Data Entry'!AK81*1*W78,IFERROR(,"")))))))</f>
        <v>0</v>
      </c>
      <c r="P78" s="1" t="s">
        <v>4</v>
      </c>
      <c r="Q78" s="59">
        <f>'Data Entry'!AM81</f>
        <v>0</v>
      </c>
      <c r="R78" s="59" t="str">
        <f>'Data Entry'!BA81</f>
        <v/>
      </c>
      <c r="S78" s="1">
        <f>IF('Data Entry'!AO81="g",'Data Entry'!AN81*0.001*X78,IF('Data Entry'!AO81="UI",'Data Entry'!AN81*0.000001*X78,IF('Data Entry'!AO81="mg",'Data Entry'!AN81*0.000001*X78,IF('Data Entry'!AO81="t",'Data Entry'!AN81*1000*X78,IF('Data Entry'!AO81="kg",'Data Entry'!AN81*1*X78,IF('Data Entry'!AO81="L",'Data Entry'!AN81*1*X78,IFERROR(,"")))))))</f>
        <v>0</v>
      </c>
      <c r="T78" s="1" t="s">
        <v>4</v>
      </c>
      <c r="U78" s="59" t="str">
        <f>IF('Data Entry'!AP81="No aplica","1",'Data Entry'!AP81)</f>
        <v/>
      </c>
      <c r="V78" s="59" t="str">
        <f>IF('Data Entry'!AS81="No aplica","1",'Data Entry'!AS81)</f>
        <v/>
      </c>
      <c r="W78" s="59" t="str">
        <f>IF('Data Entry'!AV81="No aplica","1",'Data Entry'!AV81)</f>
        <v/>
      </c>
      <c r="X78" s="59" t="str">
        <f>IF('Data Entry'!AY81="No aplica","1",'Data Entry'!AY81)</f>
        <v/>
      </c>
      <c r="Y78" s="151" t="str">
        <f t="shared" si="1"/>
        <v/>
      </c>
      <c r="Z78" s="152" t="str">
        <f>IF('Data Entry'!H81="Yes","1",IF(AND('Data Entry'!H81="",'Data Entry'!I81="",'Data Entry'!J81="",'Data Entry'!K81="",'Data Entry'!L81="",'Data Entry'!M81="",'Data Entry'!N81="",'Data Entry'!O81="",'Data Entry'!P81="",'Data Entry'!Q81=""),"","1"))</f>
        <v/>
      </c>
      <c r="AA78" s="152" t="str">
        <f>IF('Data Entry'!R81="Yes","1",IF(AND('Data Entry'!R81="",'Data Entry'!S81="",'Data Entry'!T81="",'Data Entry'!U81=""),"","1"))</f>
        <v/>
      </c>
      <c r="AB78" s="157" t="str">
        <f>IF('Data Entry'!V81="Yes","1",IF(AND('Data Entry'!V81="",'Data Entry'!W81=""),"","1"))</f>
        <v/>
      </c>
    </row>
    <row r="79" spans="1:28" ht="17">
      <c r="A79" s="59">
        <f>'Data Entry'!AB82</f>
        <v>0</v>
      </c>
      <c r="B79" s="59" t="str">
        <f>'Data Entry'!AR82</f>
        <v/>
      </c>
      <c r="C79" s="1">
        <f>IF('Data Entry'!AD82="g",'Data Entry'!AC82*0.001*U79,IF('Data Entry'!AD82="UI",'Data Entry'!AC82*0.000001*U79,IF('Data Entry'!AD82="mg",'Data Entry'!AC82*0.000001*U79,IF('Data Entry'!AD82="t",'Data Entry'!AC82*1000*U79,IF('Data Entry'!AD82="kg",'Data Entry'!AC82*1*U79,IF('Data Entry'!AD82="L",'Data Entry'!AC82*1*U79,IFERROR(,"")))))))</f>
        <v>0</v>
      </c>
      <c r="D79" s="1" t="s">
        <v>4</v>
      </c>
      <c r="E79" s="1">
        <f>IF('Data Entry'!AF82="g",'Data Entry'!AE82*0.001,IF('Data Entry'!AF82="mg",'Data Entry'!AE82*0.000001,IF('Data Entry'!AF82="t",'Data Entry'!AE82*1000,IF('Data Entry'!AF82="ml",'Data Entry'!AE82*0.001,IF('Data Entry'!AF82="kg",'Data Entry'!AE82*1,IF('Data Entry'!AF82="Pieza",'Data Entry'!AE82*1,IF('Data Entry'!AF82="L",'Data Entry'!AE82*1,IFERROR(,""))))))))</f>
        <v>0</v>
      </c>
      <c r="F79" s="1" t="s">
        <v>4</v>
      </c>
      <c r="G79" s="1">
        <f>IF('Data Entry'!AA82="g",'Data Entry'!Z82*0.001,IF('Data Entry'!AA82="mg",'Data Entry'!Z82*0.000001,IF('Data Entry'!AA82="t",'Data Entry'!Z82*1000,IF('Data Entry'!AA82="ml",'Data Entry'!Z82*0.001,IF('Data Entry'!AA82="kg",'Data Entry'!Z82*1,IF('Data Entry'!AA82="Piezas",'Data Entry'!Z82*1,IF('Data Entry'!AA82="L",'Data Entry'!Z82*1,IFERROR(,""))))))))</f>
        <v>0</v>
      </c>
      <c r="H79" s="1" t="s">
        <v>4</v>
      </c>
      <c r="I79" s="1">
        <f>IF('Data Entry'!AC82="g",'Data Entry'!AB82*0.001,IF('Data Entry'!AC82="mg",'Data Entry'!AB82*0.000001,IF('Data Entry'!AC82="t",'Data Entry'!AB82*1000,IF('Data Entry'!AC82="ml",'Data Entry'!AB82*0.001,IF('Data Entry'!AC82="kg",'Data Entry'!AB82*1,IF('Data Entry'!AC82="L",'Data Entry'!AB82*1,IFERROR(,"")))))))</f>
        <v>0</v>
      </c>
      <c r="J79" s="59" t="str">
        <f>'Data Entry'!AU82</f>
        <v/>
      </c>
      <c r="K79" s="1">
        <f>IF('Data Entry'!AI82="g",'Data Entry'!AH82*0.001*V79,IF('Data Entry'!AI82="UI",'Data Entry'!AH82*0.000001*V79,IF('Data Entry'!AI82="mg",'Data Entry'!AH82*0.000001*V79,IF('Data Entry'!AI82="t",'Data Entry'!AH82*1000*V79,IF('Data Entry'!AI82="kg",'Data Entry'!AH82*1*V79,IF('Data Entry'!AI82="L",'Data Entry'!AH82*1*V79,IFERROR(,"")))))))</f>
        <v>0</v>
      </c>
      <c r="L79" s="1" t="s">
        <v>4</v>
      </c>
      <c r="M79" s="59">
        <f>'Data Entry'!AJ82</f>
        <v>0</v>
      </c>
      <c r="N79" s="59" t="str">
        <f>'Data Entry'!AX82</f>
        <v/>
      </c>
      <c r="O79" s="1">
        <f>IF('Data Entry'!AL82="g",'Data Entry'!AK82*0.001*W79,IF('Data Entry'!AL82="UI",'Data Entry'!AK82*0.000001*W79,IF('Data Entry'!AL82="mg",'Data Entry'!AK82*0.000001*W79,IF('Data Entry'!AL82="t",'Data Entry'!AK82*1000*W79,IF('Data Entry'!AL82="kg",'Data Entry'!AK82*1*W79,IF('Data Entry'!AL82="L",'Data Entry'!AK82*1*W79,IFERROR(,"")))))))</f>
        <v>0</v>
      </c>
      <c r="P79" s="1" t="s">
        <v>4</v>
      </c>
      <c r="Q79" s="59">
        <f>'Data Entry'!AM82</f>
        <v>0</v>
      </c>
      <c r="R79" s="59" t="str">
        <f>'Data Entry'!BA82</f>
        <v/>
      </c>
      <c r="S79" s="1">
        <f>IF('Data Entry'!AO82="g",'Data Entry'!AN82*0.001*X79,IF('Data Entry'!AO82="UI",'Data Entry'!AN82*0.000001*X79,IF('Data Entry'!AO82="mg",'Data Entry'!AN82*0.000001*X79,IF('Data Entry'!AO82="t",'Data Entry'!AN82*1000*X79,IF('Data Entry'!AO82="kg",'Data Entry'!AN82*1*X79,IF('Data Entry'!AO82="L",'Data Entry'!AN82*1*X79,IFERROR(,"")))))))</f>
        <v>0</v>
      </c>
      <c r="T79" s="1" t="s">
        <v>4</v>
      </c>
      <c r="U79" s="59" t="str">
        <f>IF('Data Entry'!AP82="No aplica","1",'Data Entry'!AP82)</f>
        <v/>
      </c>
      <c r="V79" s="59" t="str">
        <f>IF('Data Entry'!AS82="No aplica","1",'Data Entry'!AS82)</f>
        <v/>
      </c>
      <c r="W79" s="59" t="str">
        <f>IF('Data Entry'!AV82="No aplica","1",'Data Entry'!AV82)</f>
        <v/>
      </c>
      <c r="X79" s="59" t="str">
        <f>IF('Data Entry'!AY82="No aplica","1",'Data Entry'!AY82)</f>
        <v/>
      </c>
      <c r="Y79" s="151" t="str">
        <f t="shared" si="1"/>
        <v/>
      </c>
      <c r="Z79" s="152" t="str">
        <f>IF('Data Entry'!H82="Yes","1",IF(AND('Data Entry'!H82="",'Data Entry'!I82="",'Data Entry'!J82="",'Data Entry'!K82="",'Data Entry'!L82="",'Data Entry'!M82="",'Data Entry'!N82="",'Data Entry'!O82="",'Data Entry'!P82="",'Data Entry'!Q82=""),"","1"))</f>
        <v/>
      </c>
      <c r="AA79" s="152" t="str">
        <f>IF('Data Entry'!R82="Yes","1",IF(AND('Data Entry'!R82="",'Data Entry'!S82="",'Data Entry'!T82="",'Data Entry'!U82=""),"","1"))</f>
        <v/>
      </c>
      <c r="AB79" s="157" t="str">
        <f>IF('Data Entry'!V82="Yes","1",IF(AND('Data Entry'!V82="",'Data Entry'!W82=""),"","1"))</f>
        <v/>
      </c>
    </row>
    <row r="80" spans="1:28" ht="17">
      <c r="A80" s="59">
        <f>'Data Entry'!AB83</f>
        <v>0</v>
      </c>
      <c r="B80" s="59" t="str">
        <f>'Data Entry'!AR83</f>
        <v/>
      </c>
      <c r="C80" s="1">
        <f>IF('Data Entry'!AD83="g",'Data Entry'!AC83*0.001*U80,IF('Data Entry'!AD83="UI",'Data Entry'!AC83*0.000001*U80,IF('Data Entry'!AD83="mg",'Data Entry'!AC83*0.000001*U80,IF('Data Entry'!AD83="t",'Data Entry'!AC83*1000*U80,IF('Data Entry'!AD83="kg",'Data Entry'!AC83*1*U80,IF('Data Entry'!AD83="L",'Data Entry'!AC83*1*U80,IFERROR(,"")))))))</f>
        <v>0</v>
      </c>
      <c r="D80" s="1" t="s">
        <v>4</v>
      </c>
      <c r="E80" s="1">
        <f>IF('Data Entry'!AF83="g",'Data Entry'!AE83*0.001,IF('Data Entry'!AF83="mg",'Data Entry'!AE83*0.000001,IF('Data Entry'!AF83="t",'Data Entry'!AE83*1000,IF('Data Entry'!AF83="ml",'Data Entry'!AE83*0.001,IF('Data Entry'!AF83="kg",'Data Entry'!AE83*1,IF('Data Entry'!AF83="Pieza",'Data Entry'!AE83*1,IF('Data Entry'!AF83="L",'Data Entry'!AE83*1,IFERROR(,""))))))))</f>
        <v>0</v>
      </c>
      <c r="F80" s="1" t="s">
        <v>4</v>
      </c>
      <c r="G80" s="1">
        <f>IF('Data Entry'!AA83="g",'Data Entry'!Z83*0.001,IF('Data Entry'!AA83="mg",'Data Entry'!Z83*0.000001,IF('Data Entry'!AA83="t",'Data Entry'!Z83*1000,IF('Data Entry'!AA83="ml",'Data Entry'!Z83*0.001,IF('Data Entry'!AA83="kg",'Data Entry'!Z83*1,IF('Data Entry'!AA83="Piezas",'Data Entry'!Z83*1,IF('Data Entry'!AA83="L",'Data Entry'!Z83*1,IFERROR(,""))))))))</f>
        <v>0</v>
      </c>
      <c r="H80" s="1" t="s">
        <v>4</v>
      </c>
      <c r="I80" s="1">
        <f>IF('Data Entry'!AC83="g",'Data Entry'!AB83*0.001,IF('Data Entry'!AC83="mg",'Data Entry'!AB83*0.000001,IF('Data Entry'!AC83="t",'Data Entry'!AB83*1000,IF('Data Entry'!AC83="ml",'Data Entry'!AB83*0.001,IF('Data Entry'!AC83="kg",'Data Entry'!AB83*1,IF('Data Entry'!AC83="L",'Data Entry'!AB83*1,IFERROR(,"")))))))</f>
        <v>0</v>
      </c>
      <c r="J80" s="59" t="str">
        <f>'Data Entry'!AU83</f>
        <v/>
      </c>
      <c r="K80" s="1">
        <f>IF('Data Entry'!AI83="g",'Data Entry'!AH83*0.001*V80,IF('Data Entry'!AI83="UI",'Data Entry'!AH83*0.000001*V80,IF('Data Entry'!AI83="mg",'Data Entry'!AH83*0.000001*V80,IF('Data Entry'!AI83="t",'Data Entry'!AH83*1000*V80,IF('Data Entry'!AI83="kg",'Data Entry'!AH83*1*V80,IF('Data Entry'!AI83="L",'Data Entry'!AH83*1*V80,IFERROR(,"")))))))</f>
        <v>0</v>
      </c>
      <c r="L80" s="1" t="s">
        <v>4</v>
      </c>
      <c r="M80" s="59">
        <f>'Data Entry'!AJ83</f>
        <v>0</v>
      </c>
      <c r="N80" s="59" t="str">
        <f>'Data Entry'!AX83</f>
        <v/>
      </c>
      <c r="O80" s="1">
        <f>IF('Data Entry'!AL83="g",'Data Entry'!AK83*0.001*W80,IF('Data Entry'!AL83="UI",'Data Entry'!AK83*0.000001*W80,IF('Data Entry'!AL83="mg",'Data Entry'!AK83*0.000001*W80,IF('Data Entry'!AL83="t",'Data Entry'!AK83*1000*W80,IF('Data Entry'!AL83="kg",'Data Entry'!AK83*1*W80,IF('Data Entry'!AL83="L",'Data Entry'!AK83*1*W80,IFERROR(,"")))))))</f>
        <v>0</v>
      </c>
      <c r="P80" s="1" t="s">
        <v>4</v>
      </c>
      <c r="Q80" s="59">
        <f>'Data Entry'!AM83</f>
        <v>0</v>
      </c>
      <c r="R80" s="59" t="str">
        <f>'Data Entry'!BA83</f>
        <v/>
      </c>
      <c r="S80" s="1">
        <f>IF('Data Entry'!AO83="g",'Data Entry'!AN83*0.001*X80,IF('Data Entry'!AO83="UI",'Data Entry'!AN83*0.000001*X80,IF('Data Entry'!AO83="mg",'Data Entry'!AN83*0.000001*X80,IF('Data Entry'!AO83="t",'Data Entry'!AN83*1000*X80,IF('Data Entry'!AO83="kg",'Data Entry'!AN83*1*X80,IF('Data Entry'!AO83="L",'Data Entry'!AN83*1*X80,IFERROR(,"")))))))</f>
        <v>0</v>
      </c>
      <c r="T80" s="1" t="s">
        <v>4</v>
      </c>
      <c r="U80" s="59" t="str">
        <f>IF('Data Entry'!AP83="No aplica","1",'Data Entry'!AP83)</f>
        <v/>
      </c>
      <c r="V80" s="59" t="str">
        <f>IF('Data Entry'!AS83="No aplica","1",'Data Entry'!AS83)</f>
        <v/>
      </c>
      <c r="W80" s="59" t="str">
        <f>IF('Data Entry'!AV83="No aplica","1",'Data Entry'!AV83)</f>
        <v/>
      </c>
      <c r="X80" s="59" t="str">
        <f>IF('Data Entry'!AY83="No aplica","1",'Data Entry'!AY83)</f>
        <v/>
      </c>
      <c r="Y80" s="151" t="str">
        <f t="shared" si="1"/>
        <v/>
      </c>
      <c r="Z80" s="152" t="str">
        <f>IF('Data Entry'!H83="Yes","1",IF(AND('Data Entry'!H83="",'Data Entry'!I83="",'Data Entry'!J83="",'Data Entry'!K83="",'Data Entry'!L83="",'Data Entry'!M83="",'Data Entry'!N83="",'Data Entry'!O83="",'Data Entry'!P83="",'Data Entry'!Q83=""),"","1"))</f>
        <v/>
      </c>
      <c r="AA80" s="152" t="str">
        <f>IF('Data Entry'!R83="Yes","1",IF(AND('Data Entry'!R83="",'Data Entry'!S83="",'Data Entry'!T83="",'Data Entry'!U83=""),"","1"))</f>
        <v/>
      </c>
      <c r="AB80" s="157" t="str">
        <f>IF('Data Entry'!V83="Yes","1",IF(AND('Data Entry'!V83="",'Data Entry'!W83=""),"","1"))</f>
        <v/>
      </c>
    </row>
    <row r="81" spans="1:28" ht="17">
      <c r="A81" s="59">
        <f>'Data Entry'!AB84</f>
        <v>0</v>
      </c>
      <c r="B81" s="59" t="str">
        <f>'Data Entry'!AR84</f>
        <v/>
      </c>
      <c r="C81" s="1">
        <f>IF('Data Entry'!AD84="g",'Data Entry'!AC84*0.001*U81,IF('Data Entry'!AD84="UI",'Data Entry'!AC84*0.000001*U81,IF('Data Entry'!AD84="mg",'Data Entry'!AC84*0.000001*U81,IF('Data Entry'!AD84="t",'Data Entry'!AC84*1000*U81,IF('Data Entry'!AD84="kg",'Data Entry'!AC84*1*U81,IF('Data Entry'!AD84="L",'Data Entry'!AC84*1*U81,IFERROR(,"")))))))</f>
        <v>0</v>
      </c>
      <c r="D81" s="1" t="s">
        <v>4</v>
      </c>
      <c r="E81" s="1">
        <f>IF('Data Entry'!AF84="g",'Data Entry'!AE84*0.001,IF('Data Entry'!AF84="mg",'Data Entry'!AE84*0.000001,IF('Data Entry'!AF84="t",'Data Entry'!AE84*1000,IF('Data Entry'!AF84="ml",'Data Entry'!AE84*0.001,IF('Data Entry'!AF84="kg",'Data Entry'!AE84*1,IF('Data Entry'!AF84="Pieza",'Data Entry'!AE84*1,IF('Data Entry'!AF84="L",'Data Entry'!AE84*1,IFERROR(,""))))))))</f>
        <v>0</v>
      </c>
      <c r="F81" s="1" t="s">
        <v>4</v>
      </c>
      <c r="G81" s="1">
        <f>IF('Data Entry'!AA84="g",'Data Entry'!Z84*0.001,IF('Data Entry'!AA84="mg",'Data Entry'!Z84*0.000001,IF('Data Entry'!AA84="t",'Data Entry'!Z84*1000,IF('Data Entry'!AA84="ml",'Data Entry'!Z84*0.001,IF('Data Entry'!AA84="kg",'Data Entry'!Z84*1,IF('Data Entry'!AA84="Piezas",'Data Entry'!Z84*1,IF('Data Entry'!AA84="L",'Data Entry'!Z84*1,IFERROR(,""))))))))</f>
        <v>0</v>
      </c>
      <c r="H81" s="1" t="s">
        <v>4</v>
      </c>
      <c r="I81" s="1">
        <f>IF('Data Entry'!AC84="g",'Data Entry'!AB84*0.001,IF('Data Entry'!AC84="mg",'Data Entry'!AB84*0.000001,IF('Data Entry'!AC84="t",'Data Entry'!AB84*1000,IF('Data Entry'!AC84="ml",'Data Entry'!AB84*0.001,IF('Data Entry'!AC84="kg",'Data Entry'!AB84*1,IF('Data Entry'!AC84="L",'Data Entry'!AB84*1,IFERROR(,"")))))))</f>
        <v>0</v>
      </c>
      <c r="J81" s="59" t="str">
        <f>'Data Entry'!AU84</f>
        <v/>
      </c>
      <c r="K81" s="1">
        <f>IF('Data Entry'!AI84="g",'Data Entry'!AH84*0.001*V81,IF('Data Entry'!AI84="UI",'Data Entry'!AH84*0.000001*V81,IF('Data Entry'!AI84="mg",'Data Entry'!AH84*0.000001*V81,IF('Data Entry'!AI84="t",'Data Entry'!AH84*1000*V81,IF('Data Entry'!AI84="kg",'Data Entry'!AH84*1*V81,IF('Data Entry'!AI84="L",'Data Entry'!AH84*1*V81,IFERROR(,"")))))))</f>
        <v>0</v>
      </c>
      <c r="L81" s="1" t="s">
        <v>4</v>
      </c>
      <c r="M81" s="59">
        <f>'Data Entry'!AJ84</f>
        <v>0</v>
      </c>
      <c r="N81" s="59" t="str">
        <f>'Data Entry'!AX84</f>
        <v/>
      </c>
      <c r="O81" s="1">
        <f>IF('Data Entry'!AL84="g",'Data Entry'!AK84*0.001*W81,IF('Data Entry'!AL84="UI",'Data Entry'!AK84*0.000001*W81,IF('Data Entry'!AL84="mg",'Data Entry'!AK84*0.000001*W81,IF('Data Entry'!AL84="t",'Data Entry'!AK84*1000*W81,IF('Data Entry'!AL84="kg",'Data Entry'!AK84*1*W81,IF('Data Entry'!AL84="L",'Data Entry'!AK84*1*W81,IFERROR(,"")))))))</f>
        <v>0</v>
      </c>
      <c r="P81" s="1" t="s">
        <v>4</v>
      </c>
      <c r="Q81" s="59">
        <f>'Data Entry'!AM84</f>
        <v>0</v>
      </c>
      <c r="R81" s="59" t="str">
        <f>'Data Entry'!BA84</f>
        <v/>
      </c>
      <c r="S81" s="1">
        <f>IF('Data Entry'!AO84="g",'Data Entry'!AN84*0.001*X81,IF('Data Entry'!AO84="UI",'Data Entry'!AN84*0.000001*X81,IF('Data Entry'!AO84="mg",'Data Entry'!AN84*0.000001*X81,IF('Data Entry'!AO84="t",'Data Entry'!AN84*1000*X81,IF('Data Entry'!AO84="kg",'Data Entry'!AN84*1*X81,IF('Data Entry'!AO84="L",'Data Entry'!AN84*1*X81,IFERROR(,"")))))))</f>
        <v>0</v>
      </c>
      <c r="T81" s="1" t="s">
        <v>4</v>
      </c>
      <c r="U81" s="59" t="str">
        <f>IF('Data Entry'!AP84="No aplica","1",'Data Entry'!AP84)</f>
        <v/>
      </c>
      <c r="V81" s="59" t="str">
        <f>IF('Data Entry'!AS84="No aplica","1",'Data Entry'!AS84)</f>
        <v/>
      </c>
      <c r="W81" s="59" t="str">
        <f>IF('Data Entry'!AV84="No aplica","1",'Data Entry'!AV84)</f>
        <v/>
      </c>
      <c r="X81" s="59" t="str">
        <f>IF('Data Entry'!AY84="No aplica","1",'Data Entry'!AY84)</f>
        <v/>
      </c>
      <c r="Y81" s="151" t="str">
        <f t="shared" si="1"/>
        <v/>
      </c>
      <c r="Z81" s="152" t="str">
        <f>IF('Data Entry'!H84="Yes","1",IF(AND('Data Entry'!H84="",'Data Entry'!I84="",'Data Entry'!J84="",'Data Entry'!K84="",'Data Entry'!L84="",'Data Entry'!M84="",'Data Entry'!N84="",'Data Entry'!O84="",'Data Entry'!P84="",'Data Entry'!Q84=""),"","1"))</f>
        <v/>
      </c>
      <c r="AA81" s="152" t="str">
        <f>IF('Data Entry'!R84="Yes","1",IF(AND('Data Entry'!R84="",'Data Entry'!S84="",'Data Entry'!T84="",'Data Entry'!U84=""),"","1"))</f>
        <v/>
      </c>
      <c r="AB81" s="157" t="str">
        <f>IF('Data Entry'!V84="Yes","1",IF(AND('Data Entry'!V84="",'Data Entry'!W84=""),"","1"))</f>
        <v/>
      </c>
    </row>
    <row r="82" spans="1:28" ht="17">
      <c r="A82" s="59">
        <f>'Data Entry'!AB85</f>
        <v>0</v>
      </c>
      <c r="B82" s="59" t="str">
        <f>'Data Entry'!AR85</f>
        <v/>
      </c>
      <c r="C82" s="1">
        <f>IF('Data Entry'!AD85="g",'Data Entry'!AC85*0.001*U82,IF('Data Entry'!AD85="UI",'Data Entry'!AC85*0.000001*U82,IF('Data Entry'!AD85="mg",'Data Entry'!AC85*0.000001*U82,IF('Data Entry'!AD85="t",'Data Entry'!AC85*1000*U82,IF('Data Entry'!AD85="kg",'Data Entry'!AC85*1*U82,IF('Data Entry'!AD85="L",'Data Entry'!AC85*1*U82,IFERROR(,"")))))))</f>
        <v>0</v>
      </c>
      <c r="D82" s="1" t="s">
        <v>4</v>
      </c>
      <c r="E82" s="1">
        <f>IF('Data Entry'!AF85="g",'Data Entry'!AE85*0.001,IF('Data Entry'!AF85="mg",'Data Entry'!AE85*0.000001,IF('Data Entry'!AF85="t",'Data Entry'!AE85*1000,IF('Data Entry'!AF85="ml",'Data Entry'!AE85*0.001,IF('Data Entry'!AF85="kg",'Data Entry'!AE85*1,IF('Data Entry'!AF85="Pieza",'Data Entry'!AE85*1,IF('Data Entry'!AF85="L",'Data Entry'!AE85*1,IFERROR(,""))))))))</f>
        <v>0</v>
      </c>
      <c r="F82" s="1" t="s">
        <v>4</v>
      </c>
      <c r="G82" s="1">
        <f>IF('Data Entry'!AA85="g",'Data Entry'!Z85*0.001,IF('Data Entry'!AA85="mg",'Data Entry'!Z85*0.000001,IF('Data Entry'!AA85="t",'Data Entry'!Z85*1000,IF('Data Entry'!AA85="ml",'Data Entry'!Z85*0.001,IF('Data Entry'!AA85="kg",'Data Entry'!Z85*1,IF('Data Entry'!AA85="Piezas",'Data Entry'!Z85*1,IF('Data Entry'!AA85="L",'Data Entry'!Z85*1,IFERROR(,""))))))))</f>
        <v>0</v>
      </c>
      <c r="H82" s="1" t="s">
        <v>4</v>
      </c>
      <c r="I82" s="1">
        <f>IF('Data Entry'!AC85="g",'Data Entry'!AB85*0.001,IF('Data Entry'!AC85="mg",'Data Entry'!AB85*0.000001,IF('Data Entry'!AC85="t",'Data Entry'!AB85*1000,IF('Data Entry'!AC85="ml",'Data Entry'!AB85*0.001,IF('Data Entry'!AC85="kg",'Data Entry'!AB85*1,IF('Data Entry'!AC85="L",'Data Entry'!AB85*1,IFERROR(,"")))))))</f>
        <v>0</v>
      </c>
      <c r="J82" s="59" t="str">
        <f>'Data Entry'!AU85</f>
        <v/>
      </c>
      <c r="K82" s="1">
        <f>IF('Data Entry'!AI85="g",'Data Entry'!AH85*0.001*V82,IF('Data Entry'!AI85="UI",'Data Entry'!AH85*0.000001*V82,IF('Data Entry'!AI85="mg",'Data Entry'!AH85*0.000001*V82,IF('Data Entry'!AI85="t",'Data Entry'!AH85*1000*V82,IF('Data Entry'!AI85="kg",'Data Entry'!AH85*1*V82,IF('Data Entry'!AI85="L",'Data Entry'!AH85*1*V82,IFERROR(,"")))))))</f>
        <v>0</v>
      </c>
      <c r="L82" s="1" t="s">
        <v>4</v>
      </c>
      <c r="M82" s="59">
        <f>'Data Entry'!AJ85</f>
        <v>0</v>
      </c>
      <c r="N82" s="59" t="str">
        <f>'Data Entry'!AX85</f>
        <v/>
      </c>
      <c r="O82" s="1">
        <f>IF('Data Entry'!AL85="g",'Data Entry'!AK85*0.001*W82,IF('Data Entry'!AL85="UI",'Data Entry'!AK85*0.000001*W82,IF('Data Entry'!AL85="mg",'Data Entry'!AK85*0.000001*W82,IF('Data Entry'!AL85="t",'Data Entry'!AK85*1000*W82,IF('Data Entry'!AL85="kg",'Data Entry'!AK85*1*W82,IF('Data Entry'!AL85="L",'Data Entry'!AK85*1*W82,IFERROR(,"")))))))</f>
        <v>0</v>
      </c>
      <c r="P82" s="1" t="s">
        <v>4</v>
      </c>
      <c r="Q82" s="59">
        <f>'Data Entry'!AM85</f>
        <v>0</v>
      </c>
      <c r="R82" s="59" t="str">
        <f>'Data Entry'!BA85</f>
        <v/>
      </c>
      <c r="S82" s="1">
        <f>IF('Data Entry'!AO85="g",'Data Entry'!AN85*0.001*X82,IF('Data Entry'!AO85="UI",'Data Entry'!AN85*0.000001*X82,IF('Data Entry'!AO85="mg",'Data Entry'!AN85*0.000001*X82,IF('Data Entry'!AO85="t",'Data Entry'!AN85*1000*X82,IF('Data Entry'!AO85="kg",'Data Entry'!AN85*1*X82,IF('Data Entry'!AO85="L",'Data Entry'!AN85*1*X82,IFERROR(,"")))))))</f>
        <v>0</v>
      </c>
      <c r="T82" s="1" t="s">
        <v>4</v>
      </c>
      <c r="U82" s="59" t="str">
        <f>IF('Data Entry'!AP85="No aplica","1",'Data Entry'!AP85)</f>
        <v/>
      </c>
      <c r="V82" s="59" t="str">
        <f>IF('Data Entry'!AS85="No aplica","1",'Data Entry'!AS85)</f>
        <v/>
      </c>
      <c r="W82" s="59" t="str">
        <f>IF('Data Entry'!AV85="No aplica","1",'Data Entry'!AV85)</f>
        <v/>
      </c>
      <c r="X82" s="59" t="str">
        <f>IF('Data Entry'!AY85="No aplica","1",'Data Entry'!AY85)</f>
        <v/>
      </c>
      <c r="Y82" s="151" t="str">
        <f t="shared" si="1"/>
        <v/>
      </c>
      <c r="Z82" s="152" t="str">
        <f>IF('Data Entry'!H85="Yes","1",IF(AND('Data Entry'!H85="",'Data Entry'!I85="",'Data Entry'!J85="",'Data Entry'!K85="",'Data Entry'!L85="",'Data Entry'!M85="",'Data Entry'!N85="",'Data Entry'!O85="",'Data Entry'!P85="",'Data Entry'!Q85=""),"","1"))</f>
        <v/>
      </c>
      <c r="AA82" s="152" t="str">
        <f>IF('Data Entry'!R85="Yes","1",IF(AND('Data Entry'!R85="",'Data Entry'!S85="",'Data Entry'!T85="",'Data Entry'!U85=""),"","1"))</f>
        <v/>
      </c>
      <c r="AB82" s="157" t="str">
        <f>IF('Data Entry'!V85="Yes","1",IF(AND('Data Entry'!V85="",'Data Entry'!W85=""),"","1"))</f>
        <v/>
      </c>
    </row>
    <row r="83" spans="1:28" ht="17">
      <c r="A83" s="59">
        <f>'Data Entry'!AB86</f>
        <v>0</v>
      </c>
      <c r="B83" s="59" t="str">
        <f>'Data Entry'!AR86</f>
        <v/>
      </c>
      <c r="C83" s="1">
        <f>IF('Data Entry'!AD86="g",'Data Entry'!AC86*0.001*U83,IF('Data Entry'!AD86="UI",'Data Entry'!AC86*0.000001*U83,IF('Data Entry'!AD86="mg",'Data Entry'!AC86*0.000001*U83,IF('Data Entry'!AD86="t",'Data Entry'!AC86*1000*U83,IF('Data Entry'!AD86="kg",'Data Entry'!AC86*1*U83,IF('Data Entry'!AD86="L",'Data Entry'!AC86*1*U83,IFERROR(,"")))))))</f>
        <v>0</v>
      </c>
      <c r="D83" s="1" t="s">
        <v>4</v>
      </c>
      <c r="E83" s="1">
        <f>IF('Data Entry'!AF86="g",'Data Entry'!AE86*0.001,IF('Data Entry'!AF86="mg",'Data Entry'!AE86*0.000001,IF('Data Entry'!AF86="t",'Data Entry'!AE86*1000,IF('Data Entry'!AF86="ml",'Data Entry'!AE86*0.001,IF('Data Entry'!AF86="kg",'Data Entry'!AE86*1,IF('Data Entry'!AF86="Pieza",'Data Entry'!AE86*1,IF('Data Entry'!AF86="L",'Data Entry'!AE86*1,IFERROR(,""))))))))</f>
        <v>0</v>
      </c>
      <c r="F83" s="1" t="s">
        <v>4</v>
      </c>
      <c r="G83" s="1">
        <f>IF('Data Entry'!AA86="g",'Data Entry'!Z86*0.001,IF('Data Entry'!AA86="mg",'Data Entry'!Z86*0.000001,IF('Data Entry'!AA86="t",'Data Entry'!Z86*1000,IF('Data Entry'!AA86="ml",'Data Entry'!Z86*0.001,IF('Data Entry'!AA86="kg",'Data Entry'!Z86*1,IF('Data Entry'!AA86="Piezas",'Data Entry'!Z86*1,IF('Data Entry'!AA86="L",'Data Entry'!Z86*1,IFERROR(,""))))))))</f>
        <v>0</v>
      </c>
      <c r="H83" s="1" t="s">
        <v>4</v>
      </c>
      <c r="I83" s="1">
        <f>IF('Data Entry'!AC86="g",'Data Entry'!AB86*0.001,IF('Data Entry'!AC86="mg",'Data Entry'!AB86*0.000001,IF('Data Entry'!AC86="t",'Data Entry'!AB86*1000,IF('Data Entry'!AC86="ml",'Data Entry'!AB86*0.001,IF('Data Entry'!AC86="kg",'Data Entry'!AB86*1,IF('Data Entry'!AC86="L",'Data Entry'!AB86*1,IFERROR(,"")))))))</f>
        <v>0</v>
      </c>
      <c r="J83" s="59" t="str">
        <f>'Data Entry'!AU86</f>
        <v/>
      </c>
      <c r="K83" s="1">
        <f>IF('Data Entry'!AI86="g",'Data Entry'!AH86*0.001*V83,IF('Data Entry'!AI86="UI",'Data Entry'!AH86*0.000001*V83,IF('Data Entry'!AI86="mg",'Data Entry'!AH86*0.000001*V83,IF('Data Entry'!AI86="t",'Data Entry'!AH86*1000*V83,IF('Data Entry'!AI86="kg",'Data Entry'!AH86*1*V83,IF('Data Entry'!AI86="L",'Data Entry'!AH86*1*V83,IFERROR(,"")))))))</f>
        <v>0</v>
      </c>
      <c r="L83" s="1" t="s">
        <v>4</v>
      </c>
      <c r="M83" s="59">
        <f>'Data Entry'!AJ86</f>
        <v>0</v>
      </c>
      <c r="N83" s="59" t="str">
        <f>'Data Entry'!AX86</f>
        <v/>
      </c>
      <c r="O83" s="1">
        <f>IF('Data Entry'!AL86="g",'Data Entry'!AK86*0.001*W83,IF('Data Entry'!AL86="UI",'Data Entry'!AK86*0.000001*W83,IF('Data Entry'!AL86="mg",'Data Entry'!AK86*0.000001*W83,IF('Data Entry'!AL86="t",'Data Entry'!AK86*1000*W83,IF('Data Entry'!AL86="kg",'Data Entry'!AK86*1*W83,IF('Data Entry'!AL86="L",'Data Entry'!AK86*1*W83,IFERROR(,"")))))))</f>
        <v>0</v>
      </c>
      <c r="P83" s="1" t="s">
        <v>4</v>
      </c>
      <c r="Q83" s="59">
        <f>'Data Entry'!AM86</f>
        <v>0</v>
      </c>
      <c r="R83" s="59" t="str">
        <f>'Data Entry'!BA86</f>
        <v/>
      </c>
      <c r="S83" s="1">
        <f>IF('Data Entry'!AO86="g",'Data Entry'!AN86*0.001*X83,IF('Data Entry'!AO86="UI",'Data Entry'!AN86*0.000001*X83,IF('Data Entry'!AO86="mg",'Data Entry'!AN86*0.000001*X83,IF('Data Entry'!AO86="t",'Data Entry'!AN86*1000*X83,IF('Data Entry'!AO86="kg",'Data Entry'!AN86*1*X83,IF('Data Entry'!AO86="L",'Data Entry'!AN86*1*X83,IFERROR(,"")))))))</f>
        <v>0</v>
      </c>
      <c r="T83" s="1" t="s">
        <v>4</v>
      </c>
      <c r="U83" s="59" t="str">
        <f>IF('Data Entry'!AP86="No aplica","1",'Data Entry'!AP86)</f>
        <v/>
      </c>
      <c r="V83" s="59" t="str">
        <f>IF('Data Entry'!AS86="No aplica","1",'Data Entry'!AS86)</f>
        <v/>
      </c>
      <c r="W83" s="59" t="str">
        <f>IF('Data Entry'!AV86="No aplica","1",'Data Entry'!AV86)</f>
        <v/>
      </c>
      <c r="X83" s="59" t="str">
        <f>IF('Data Entry'!AY86="No aplica","1",'Data Entry'!AY86)</f>
        <v/>
      </c>
      <c r="Y83" s="151" t="str">
        <f t="shared" si="1"/>
        <v/>
      </c>
      <c r="Z83" s="152" t="str">
        <f>IF('Data Entry'!H86="Yes","1",IF(AND('Data Entry'!H86="",'Data Entry'!I86="",'Data Entry'!J86="",'Data Entry'!K86="",'Data Entry'!L86="",'Data Entry'!M86="",'Data Entry'!N86="",'Data Entry'!O86="",'Data Entry'!P86="",'Data Entry'!Q86=""),"","1"))</f>
        <v/>
      </c>
      <c r="AA83" s="152" t="str">
        <f>IF('Data Entry'!R86="Yes","1",IF(AND('Data Entry'!R86="",'Data Entry'!S86="",'Data Entry'!T86="",'Data Entry'!U86=""),"","1"))</f>
        <v/>
      </c>
      <c r="AB83" s="157" t="str">
        <f>IF('Data Entry'!V86="Yes","1",IF(AND('Data Entry'!V86="",'Data Entry'!W86=""),"","1"))</f>
        <v/>
      </c>
    </row>
    <row r="84" spans="1:28" ht="17">
      <c r="A84" s="59">
        <f>'Data Entry'!AB87</f>
        <v>0</v>
      </c>
      <c r="B84" s="59" t="str">
        <f>'Data Entry'!AR87</f>
        <v/>
      </c>
      <c r="C84" s="1">
        <f>IF('Data Entry'!AD87="g",'Data Entry'!AC87*0.001*U84,IF('Data Entry'!AD87="UI",'Data Entry'!AC87*0.000001*U84,IF('Data Entry'!AD87="mg",'Data Entry'!AC87*0.000001*U84,IF('Data Entry'!AD87="t",'Data Entry'!AC87*1000*U84,IF('Data Entry'!AD87="kg",'Data Entry'!AC87*1*U84,IF('Data Entry'!AD87="L",'Data Entry'!AC87*1*U84,IFERROR(,"")))))))</f>
        <v>0</v>
      </c>
      <c r="D84" s="1" t="s">
        <v>4</v>
      </c>
      <c r="E84" s="1">
        <f>IF('Data Entry'!AF87="g",'Data Entry'!AE87*0.001,IF('Data Entry'!AF87="mg",'Data Entry'!AE87*0.000001,IF('Data Entry'!AF87="t",'Data Entry'!AE87*1000,IF('Data Entry'!AF87="ml",'Data Entry'!AE87*0.001,IF('Data Entry'!AF87="kg",'Data Entry'!AE87*1,IF('Data Entry'!AF87="Pieza",'Data Entry'!AE87*1,IF('Data Entry'!AF87="L",'Data Entry'!AE87*1,IFERROR(,""))))))))</f>
        <v>0</v>
      </c>
      <c r="F84" s="1" t="s">
        <v>4</v>
      </c>
      <c r="G84" s="1">
        <f>IF('Data Entry'!AA87="g",'Data Entry'!Z87*0.001,IF('Data Entry'!AA87="mg",'Data Entry'!Z87*0.000001,IF('Data Entry'!AA87="t",'Data Entry'!Z87*1000,IF('Data Entry'!AA87="ml",'Data Entry'!Z87*0.001,IF('Data Entry'!AA87="kg",'Data Entry'!Z87*1,IF('Data Entry'!AA87="Piezas",'Data Entry'!Z87*1,IF('Data Entry'!AA87="L",'Data Entry'!Z87*1,IFERROR(,""))))))))</f>
        <v>0</v>
      </c>
      <c r="H84" s="1" t="s">
        <v>4</v>
      </c>
      <c r="I84" s="1">
        <f>IF('Data Entry'!AC87="g",'Data Entry'!AB87*0.001,IF('Data Entry'!AC87="mg",'Data Entry'!AB87*0.000001,IF('Data Entry'!AC87="t",'Data Entry'!AB87*1000,IF('Data Entry'!AC87="ml",'Data Entry'!AB87*0.001,IF('Data Entry'!AC87="kg",'Data Entry'!AB87*1,IF('Data Entry'!AC87="L",'Data Entry'!AB87*1,IFERROR(,"")))))))</f>
        <v>0</v>
      </c>
      <c r="J84" s="59" t="str">
        <f>'Data Entry'!AU87</f>
        <v/>
      </c>
      <c r="K84" s="1">
        <f>IF('Data Entry'!AI87="g",'Data Entry'!AH87*0.001*V84,IF('Data Entry'!AI87="UI",'Data Entry'!AH87*0.000001*V84,IF('Data Entry'!AI87="mg",'Data Entry'!AH87*0.000001*V84,IF('Data Entry'!AI87="t",'Data Entry'!AH87*1000*V84,IF('Data Entry'!AI87="kg",'Data Entry'!AH87*1*V84,IF('Data Entry'!AI87="L",'Data Entry'!AH87*1*V84,IFERROR(,"")))))))</f>
        <v>0</v>
      </c>
      <c r="L84" s="1" t="s">
        <v>4</v>
      </c>
      <c r="M84" s="59">
        <f>'Data Entry'!AJ87</f>
        <v>0</v>
      </c>
      <c r="N84" s="59" t="str">
        <f>'Data Entry'!AX87</f>
        <v/>
      </c>
      <c r="O84" s="1">
        <f>IF('Data Entry'!AL87="g",'Data Entry'!AK87*0.001*W84,IF('Data Entry'!AL87="UI",'Data Entry'!AK87*0.000001*W84,IF('Data Entry'!AL87="mg",'Data Entry'!AK87*0.000001*W84,IF('Data Entry'!AL87="t",'Data Entry'!AK87*1000*W84,IF('Data Entry'!AL87="kg",'Data Entry'!AK87*1*W84,IF('Data Entry'!AL87="L",'Data Entry'!AK87*1*W84,IFERROR(,"")))))))</f>
        <v>0</v>
      </c>
      <c r="P84" s="1" t="s">
        <v>4</v>
      </c>
      <c r="Q84" s="59">
        <f>'Data Entry'!AM87</f>
        <v>0</v>
      </c>
      <c r="R84" s="59" t="str">
        <f>'Data Entry'!BA87</f>
        <v/>
      </c>
      <c r="S84" s="1">
        <f>IF('Data Entry'!AO87="g",'Data Entry'!AN87*0.001*X84,IF('Data Entry'!AO87="UI",'Data Entry'!AN87*0.000001*X84,IF('Data Entry'!AO87="mg",'Data Entry'!AN87*0.000001*X84,IF('Data Entry'!AO87="t",'Data Entry'!AN87*1000*X84,IF('Data Entry'!AO87="kg",'Data Entry'!AN87*1*X84,IF('Data Entry'!AO87="L",'Data Entry'!AN87*1*X84,IFERROR(,"")))))))</f>
        <v>0</v>
      </c>
      <c r="T84" s="1" t="s">
        <v>4</v>
      </c>
      <c r="U84" s="59" t="str">
        <f>IF('Data Entry'!AP87="No aplica","1",'Data Entry'!AP87)</f>
        <v/>
      </c>
      <c r="V84" s="59" t="str">
        <f>IF('Data Entry'!AS87="No aplica","1",'Data Entry'!AS87)</f>
        <v/>
      </c>
      <c r="W84" s="59" t="str">
        <f>IF('Data Entry'!AV87="No aplica","1",'Data Entry'!AV87)</f>
        <v/>
      </c>
      <c r="X84" s="59" t="str">
        <f>IF('Data Entry'!AY87="No aplica","1",'Data Entry'!AY87)</f>
        <v/>
      </c>
      <c r="Y84" s="151" t="str">
        <f t="shared" si="1"/>
        <v/>
      </c>
      <c r="Z84" s="152" t="str">
        <f>IF('Data Entry'!H87="Yes","1",IF(AND('Data Entry'!H87="",'Data Entry'!I87="",'Data Entry'!J87="",'Data Entry'!K87="",'Data Entry'!L87="",'Data Entry'!M87="",'Data Entry'!N87="",'Data Entry'!O87="",'Data Entry'!P87="",'Data Entry'!Q87=""),"","1"))</f>
        <v/>
      </c>
      <c r="AA84" s="152" t="str">
        <f>IF('Data Entry'!R87="Yes","1",IF(AND('Data Entry'!R87="",'Data Entry'!S87="",'Data Entry'!T87="",'Data Entry'!U87=""),"","1"))</f>
        <v/>
      </c>
      <c r="AB84" s="157" t="str">
        <f>IF('Data Entry'!V87="Yes","1",IF(AND('Data Entry'!V87="",'Data Entry'!W87=""),"","1"))</f>
        <v/>
      </c>
    </row>
    <row r="85" spans="1:28" ht="17">
      <c r="A85" s="59">
        <f>'Data Entry'!AB88</f>
        <v>0</v>
      </c>
      <c r="B85" s="59" t="str">
        <f>'Data Entry'!AR88</f>
        <v/>
      </c>
      <c r="C85" s="1">
        <f>IF('Data Entry'!AD88="g",'Data Entry'!AC88*0.001*U85,IF('Data Entry'!AD88="UI",'Data Entry'!AC88*0.000001*U85,IF('Data Entry'!AD88="mg",'Data Entry'!AC88*0.000001*U85,IF('Data Entry'!AD88="t",'Data Entry'!AC88*1000*U85,IF('Data Entry'!AD88="kg",'Data Entry'!AC88*1*U85,IF('Data Entry'!AD88="L",'Data Entry'!AC88*1*U85,IFERROR(,"")))))))</f>
        <v>0</v>
      </c>
      <c r="D85" s="1" t="s">
        <v>4</v>
      </c>
      <c r="E85" s="1">
        <f>IF('Data Entry'!AF88="g",'Data Entry'!AE88*0.001,IF('Data Entry'!AF88="mg",'Data Entry'!AE88*0.000001,IF('Data Entry'!AF88="t",'Data Entry'!AE88*1000,IF('Data Entry'!AF88="ml",'Data Entry'!AE88*0.001,IF('Data Entry'!AF88="kg",'Data Entry'!AE88*1,IF('Data Entry'!AF88="Pieza",'Data Entry'!AE88*1,IF('Data Entry'!AF88="L",'Data Entry'!AE88*1,IFERROR(,""))))))))</f>
        <v>0</v>
      </c>
      <c r="F85" s="1" t="s">
        <v>4</v>
      </c>
      <c r="G85" s="1">
        <f>IF('Data Entry'!AA88="g",'Data Entry'!Z88*0.001,IF('Data Entry'!AA88="mg",'Data Entry'!Z88*0.000001,IF('Data Entry'!AA88="t",'Data Entry'!Z88*1000,IF('Data Entry'!AA88="ml",'Data Entry'!Z88*0.001,IF('Data Entry'!AA88="kg",'Data Entry'!Z88*1,IF('Data Entry'!AA88="Piezas",'Data Entry'!Z88*1,IF('Data Entry'!AA88="L",'Data Entry'!Z88*1,IFERROR(,""))))))))</f>
        <v>0</v>
      </c>
      <c r="H85" s="1" t="s">
        <v>4</v>
      </c>
      <c r="I85" s="1">
        <f>IF('Data Entry'!AC88="g",'Data Entry'!AB88*0.001,IF('Data Entry'!AC88="mg",'Data Entry'!AB88*0.000001,IF('Data Entry'!AC88="t",'Data Entry'!AB88*1000,IF('Data Entry'!AC88="ml",'Data Entry'!AB88*0.001,IF('Data Entry'!AC88="kg",'Data Entry'!AB88*1,IF('Data Entry'!AC88="L",'Data Entry'!AB88*1,IFERROR(,"")))))))</f>
        <v>0</v>
      </c>
      <c r="J85" s="59" t="str">
        <f>'Data Entry'!AU88</f>
        <v/>
      </c>
      <c r="K85" s="1">
        <f>IF('Data Entry'!AI88="g",'Data Entry'!AH88*0.001*V85,IF('Data Entry'!AI88="UI",'Data Entry'!AH88*0.000001*V85,IF('Data Entry'!AI88="mg",'Data Entry'!AH88*0.000001*V85,IF('Data Entry'!AI88="t",'Data Entry'!AH88*1000*V85,IF('Data Entry'!AI88="kg",'Data Entry'!AH88*1*V85,IF('Data Entry'!AI88="L",'Data Entry'!AH88*1*V85,IFERROR(,"")))))))</f>
        <v>0</v>
      </c>
      <c r="L85" s="1" t="s">
        <v>4</v>
      </c>
      <c r="M85" s="59">
        <f>'Data Entry'!AJ88</f>
        <v>0</v>
      </c>
      <c r="N85" s="59" t="str">
        <f>'Data Entry'!AX88</f>
        <v/>
      </c>
      <c r="O85" s="1">
        <f>IF('Data Entry'!AL88="g",'Data Entry'!AK88*0.001*W85,IF('Data Entry'!AL88="UI",'Data Entry'!AK88*0.000001*W85,IF('Data Entry'!AL88="mg",'Data Entry'!AK88*0.000001*W85,IF('Data Entry'!AL88="t",'Data Entry'!AK88*1000*W85,IF('Data Entry'!AL88="kg",'Data Entry'!AK88*1*W85,IF('Data Entry'!AL88="L",'Data Entry'!AK88*1*W85,IFERROR(,"")))))))</f>
        <v>0</v>
      </c>
      <c r="P85" s="1" t="s">
        <v>4</v>
      </c>
      <c r="Q85" s="59">
        <f>'Data Entry'!AM88</f>
        <v>0</v>
      </c>
      <c r="R85" s="59" t="str">
        <f>'Data Entry'!BA88</f>
        <v/>
      </c>
      <c r="S85" s="1">
        <f>IF('Data Entry'!AO88="g",'Data Entry'!AN88*0.001*X85,IF('Data Entry'!AO88="UI",'Data Entry'!AN88*0.000001*X85,IF('Data Entry'!AO88="mg",'Data Entry'!AN88*0.000001*X85,IF('Data Entry'!AO88="t",'Data Entry'!AN88*1000*X85,IF('Data Entry'!AO88="kg",'Data Entry'!AN88*1*X85,IF('Data Entry'!AO88="L",'Data Entry'!AN88*1*X85,IFERROR(,"")))))))</f>
        <v>0</v>
      </c>
      <c r="T85" s="1" t="s">
        <v>4</v>
      </c>
      <c r="U85" s="59" t="str">
        <f>IF('Data Entry'!AP88="No aplica","1",'Data Entry'!AP88)</f>
        <v/>
      </c>
      <c r="V85" s="59" t="str">
        <f>IF('Data Entry'!AS88="No aplica","1",'Data Entry'!AS88)</f>
        <v/>
      </c>
      <c r="W85" s="59" t="str">
        <f>IF('Data Entry'!AV88="No aplica","1",'Data Entry'!AV88)</f>
        <v/>
      </c>
      <c r="X85" s="59" t="str">
        <f>IF('Data Entry'!AY88="No aplica","1",'Data Entry'!AY88)</f>
        <v/>
      </c>
      <c r="Y85" s="151" t="str">
        <f t="shared" si="1"/>
        <v/>
      </c>
      <c r="Z85" s="152" t="str">
        <f>IF('Data Entry'!H88="Yes","1",IF(AND('Data Entry'!H88="",'Data Entry'!I88="",'Data Entry'!J88="",'Data Entry'!K88="",'Data Entry'!L88="",'Data Entry'!M88="",'Data Entry'!N88="",'Data Entry'!O88="",'Data Entry'!P88="",'Data Entry'!Q88=""),"","1"))</f>
        <v/>
      </c>
      <c r="AA85" s="152" t="str">
        <f>IF('Data Entry'!R88="Yes","1",IF(AND('Data Entry'!R88="",'Data Entry'!S88="",'Data Entry'!T88="",'Data Entry'!U88=""),"","1"))</f>
        <v/>
      </c>
      <c r="AB85" s="157" t="str">
        <f>IF('Data Entry'!V88="Yes","1",IF(AND('Data Entry'!V88="",'Data Entry'!W88=""),"","1"))</f>
        <v/>
      </c>
    </row>
    <row r="86" spans="1:28" ht="17">
      <c r="A86" s="59">
        <f>'Data Entry'!AB89</f>
        <v>0</v>
      </c>
      <c r="B86" s="59" t="str">
        <f>'Data Entry'!AR89</f>
        <v/>
      </c>
      <c r="C86" s="1">
        <f>IF('Data Entry'!AD89="g",'Data Entry'!AC89*0.001*U86,IF('Data Entry'!AD89="UI",'Data Entry'!AC89*0.000001*U86,IF('Data Entry'!AD89="mg",'Data Entry'!AC89*0.000001*U86,IF('Data Entry'!AD89="t",'Data Entry'!AC89*1000*U86,IF('Data Entry'!AD89="kg",'Data Entry'!AC89*1*U86,IF('Data Entry'!AD89="L",'Data Entry'!AC89*1*U86,IFERROR(,"")))))))</f>
        <v>0</v>
      </c>
      <c r="D86" s="1" t="s">
        <v>4</v>
      </c>
      <c r="E86" s="1">
        <f>IF('Data Entry'!AF89="g",'Data Entry'!AE89*0.001,IF('Data Entry'!AF89="mg",'Data Entry'!AE89*0.000001,IF('Data Entry'!AF89="t",'Data Entry'!AE89*1000,IF('Data Entry'!AF89="ml",'Data Entry'!AE89*0.001,IF('Data Entry'!AF89="kg",'Data Entry'!AE89*1,IF('Data Entry'!AF89="Pieza",'Data Entry'!AE89*1,IF('Data Entry'!AF89="L",'Data Entry'!AE89*1,IFERROR(,""))))))))</f>
        <v>0</v>
      </c>
      <c r="F86" s="1" t="s">
        <v>4</v>
      </c>
      <c r="G86" s="1">
        <f>IF('Data Entry'!AA89="g",'Data Entry'!Z89*0.001,IF('Data Entry'!AA89="mg",'Data Entry'!Z89*0.000001,IF('Data Entry'!AA89="t",'Data Entry'!Z89*1000,IF('Data Entry'!AA89="ml",'Data Entry'!Z89*0.001,IF('Data Entry'!AA89="kg",'Data Entry'!Z89*1,IF('Data Entry'!AA89="Piezas",'Data Entry'!Z89*1,IF('Data Entry'!AA89="L",'Data Entry'!Z89*1,IFERROR(,""))))))))</f>
        <v>0</v>
      </c>
      <c r="H86" s="1" t="s">
        <v>4</v>
      </c>
      <c r="I86" s="1">
        <f>IF('Data Entry'!AC89="g",'Data Entry'!AB89*0.001,IF('Data Entry'!AC89="mg",'Data Entry'!AB89*0.000001,IF('Data Entry'!AC89="t",'Data Entry'!AB89*1000,IF('Data Entry'!AC89="ml",'Data Entry'!AB89*0.001,IF('Data Entry'!AC89="kg",'Data Entry'!AB89*1,IF('Data Entry'!AC89="L",'Data Entry'!AB89*1,IFERROR(,"")))))))</f>
        <v>0</v>
      </c>
      <c r="J86" s="59" t="str">
        <f>'Data Entry'!AU89</f>
        <v/>
      </c>
      <c r="K86" s="1">
        <f>IF('Data Entry'!AI89="g",'Data Entry'!AH89*0.001*V86,IF('Data Entry'!AI89="UI",'Data Entry'!AH89*0.000001*V86,IF('Data Entry'!AI89="mg",'Data Entry'!AH89*0.000001*V86,IF('Data Entry'!AI89="t",'Data Entry'!AH89*1000*V86,IF('Data Entry'!AI89="kg",'Data Entry'!AH89*1*V86,IF('Data Entry'!AI89="L",'Data Entry'!AH89*1*V86,IFERROR(,"")))))))</f>
        <v>0</v>
      </c>
      <c r="L86" s="1" t="s">
        <v>4</v>
      </c>
      <c r="M86" s="59">
        <f>'Data Entry'!AJ89</f>
        <v>0</v>
      </c>
      <c r="N86" s="59" t="str">
        <f>'Data Entry'!AX89</f>
        <v/>
      </c>
      <c r="O86" s="1">
        <f>IF('Data Entry'!AL89="g",'Data Entry'!AK89*0.001*W86,IF('Data Entry'!AL89="UI",'Data Entry'!AK89*0.000001*W86,IF('Data Entry'!AL89="mg",'Data Entry'!AK89*0.000001*W86,IF('Data Entry'!AL89="t",'Data Entry'!AK89*1000*W86,IF('Data Entry'!AL89="kg",'Data Entry'!AK89*1*W86,IF('Data Entry'!AL89="L",'Data Entry'!AK89*1*W86,IFERROR(,"")))))))</f>
        <v>0</v>
      </c>
      <c r="P86" s="1" t="s">
        <v>4</v>
      </c>
      <c r="Q86" s="59">
        <f>'Data Entry'!AM89</f>
        <v>0</v>
      </c>
      <c r="R86" s="59" t="str">
        <f>'Data Entry'!BA89</f>
        <v/>
      </c>
      <c r="S86" s="1">
        <f>IF('Data Entry'!AO89="g",'Data Entry'!AN89*0.001*X86,IF('Data Entry'!AO89="UI",'Data Entry'!AN89*0.000001*X86,IF('Data Entry'!AO89="mg",'Data Entry'!AN89*0.000001*X86,IF('Data Entry'!AO89="t",'Data Entry'!AN89*1000*X86,IF('Data Entry'!AO89="kg",'Data Entry'!AN89*1*X86,IF('Data Entry'!AO89="L",'Data Entry'!AN89*1*X86,IFERROR(,"")))))))</f>
        <v>0</v>
      </c>
      <c r="T86" s="1" t="s">
        <v>4</v>
      </c>
      <c r="U86" s="59" t="str">
        <f>IF('Data Entry'!AP89="No aplica","1",'Data Entry'!AP89)</f>
        <v/>
      </c>
      <c r="V86" s="59" t="str">
        <f>IF('Data Entry'!AS89="No aplica","1",'Data Entry'!AS89)</f>
        <v/>
      </c>
      <c r="W86" s="59" t="str">
        <f>IF('Data Entry'!AV89="No aplica","1",'Data Entry'!AV89)</f>
        <v/>
      </c>
      <c r="X86" s="59" t="str">
        <f>IF('Data Entry'!AY89="No aplica","1",'Data Entry'!AY89)</f>
        <v/>
      </c>
      <c r="Y86" s="151" t="str">
        <f t="shared" si="1"/>
        <v/>
      </c>
      <c r="Z86" s="152" t="str">
        <f>IF('Data Entry'!H89="Yes","1",IF(AND('Data Entry'!H89="",'Data Entry'!I89="",'Data Entry'!J89="",'Data Entry'!K89="",'Data Entry'!L89="",'Data Entry'!M89="",'Data Entry'!N89="",'Data Entry'!O89="",'Data Entry'!P89="",'Data Entry'!Q89=""),"","1"))</f>
        <v/>
      </c>
      <c r="AA86" s="152" t="str">
        <f>IF('Data Entry'!R89="Yes","1",IF(AND('Data Entry'!R89="",'Data Entry'!S89="",'Data Entry'!T89="",'Data Entry'!U89=""),"","1"))</f>
        <v/>
      </c>
      <c r="AB86" s="157" t="str">
        <f>IF('Data Entry'!V89="Yes","1",IF(AND('Data Entry'!V89="",'Data Entry'!W89=""),"","1"))</f>
        <v/>
      </c>
    </row>
    <row r="87" spans="1:28" ht="17">
      <c r="A87" s="59">
        <f>'Data Entry'!AB90</f>
        <v>0</v>
      </c>
      <c r="B87" s="59" t="str">
        <f>'Data Entry'!AR90</f>
        <v/>
      </c>
      <c r="C87" s="1">
        <f>IF('Data Entry'!AD90="g",'Data Entry'!AC90*0.001*U87,IF('Data Entry'!AD90="UI",'Data Entry'!AC90*0.000001*U87,IF('Data Entry'!AD90="mg",'Data Entry'!AC90*0.000001*U87,IF('Data Entry'!AD90="t",'Data Entry'!AC90*1000*U87,IF('Data Entry'!AD90="kg",'Data Entry'!AC90*1*U87,IF('Data Entry'!AD90="L",'Data Entry'!AC90*1*U87,IFERROR(,"")))))))</f>
        <v>0</v>
      </c>
      <c r="D87" s="1" t="s">
        <v>4</v>
      </c>
      <c r="E87" s="1">
        <f>IF('Data Entry'!AF90="g",'Data Entry'!AE90*0.001,IF('Data Entry'!AF90="mg",'Data Entry'!AE90*0.000001,IF('Data Entry'!AF90="t",'Data Entry'!AE90*1000,IF('Data Entry'!AF90="ml",'Data Entry'!AE90*0.001,IF('Data Entry'!AF90="kg",'Data Entry'!AE90*1,IF('Data Entry'!AF90="Pieza",'Data Entry'!AE90*1,IF('Data Entry'!AF90="L",'Data Entry'!AE90*1,IFERROR(,""))))))))</f>
        <v>0</v>
      </c>
      <c r="F87" s="1" t="s">
        <v>4</v>
      </c>
      <c r="G87" s="1">
        <f>IF('Data Entry'!AA90="g",'Data Entry'!Z90*0.001,IF('Data Entry'!AA90="mg",'Data Entry'!Z90*0.000001,IF('Data Entry'!AA90="t",'Data Entry'!Z90*1000,IF('Data Entry'!AA90="ml",'Data Entry'!Z90*0.001,IF('Data Entry'!AA90="kg",'Data Entry'!Z90*1,IF('Data Entry'!AA90="Piezas",'Data Entry'!Z90*1,IF('Data Entry'!AA90="L",'Data Entry'!Z90*1,IFERROR(,""))))))))</f>
        <v>0</v>
      </c>
      <c r="H87" s="1" t="s">
        <v>4</v>
      </c>
      <c r="I87" s="1">
        <f>IF('Data Entry'!AC90="g",'Data Entry'!AB90*0.001,IF('Data Entry'!AC90="mg",'Data Entry'!AB90*0.000001,IF('Data Entry'!AC90="t",'Data Entry'!AB90*1000,IF('Data Entry'!AC90="ml",'Data Entry'!AB90*0.001,IF('Data Entry'!AC90="kg",'Data Entry'!AB90*1,IF('Data Entry'!AC90="L",'Data Entry'!AB90*1,IFERROR(,"")))))))</f>
        <v>0</v>
      </c>
      <c r="J87" s="59" t="str">
        <f>'Data Entry'!AU90</f>
        <v/>
      </c>
      <c r="K87" s="1">
        <f>IF('Data Entry'!AI90="g",'Data Entry'!AH90*0.001*V87,IF('Data Entry'!AI90="UI",'Data Entry'!AH90*0.000001*V87,IF('Data Entry'!AI90="mg",'Data Entry'!AH90*0.000001*V87,IF('Data Entry'!AI90="t",'Data Entry'!AH90*1000*V87,IF('Data Entry'!AI90="kg",'Data Entry'!AH90*1*V87,IF('Data Entry'!AI90="L",'Data Entry'!AH90*1*V87,IFERROR(,"")))))))</f>
        <v>0</v>
      </c>
      <c r="L87" s="1" t="s">
        <v>4</v>
      </c>
      <c r="M87" s="59">
        <f>'Data Entry'!AJ90</f>
        <v>0</v>
      </c>
      <c r="N87" s="59" t="str">
        <f>'Data Entry'!AX90</f>
        <v/>
      </c>
      <c r="O87" s="1">
        <f>IF('Data Entry'!AL90="g",'Data Entry'!AK90*0.001*W87,IF('Data Entry'!AL90="UI",'Data Entry'!AK90*0.000001*W87,IF('Data Entry'!AL90="mg",'Data Entry'!AK90*0.000001*W87,IF('Data Entry'!AL90="t",'Data Entry'!AK90*1000*W87,IF('Data Entry'!AL90="kg",'Data Entry'!AK90*1*W87,IF('Data Entry'!AL90="L",'Data Entry'!AK90*1*W87,IFERROR(,"")))))))</f>
        <v>0</v>
      </c>
      <c r="P87" s="1" t="s">
        <v>4</v>
      </c>
      <c r="Q87" s="59">
        <f>'Data Entry'!AM90</f>
        <v>0</v>
      </c>
      <c r="R87" s="59" t="str">
        <f>'Data Entry'!BA90</f>
        <v/>
      </c>
      <c r="S87" s="1">
        <f>IF('Data Entry'!AO90="g",'Data Entry'!AN90*0.001*X87,IF('Data Entry'!AO90="UI",'Data Entry'!AN90*0.000001*X87,IF('Data Entry'!AO90="mg",'Data Entry'!AN90*0.000001*X87,IF('Data Entry'!AO90="t",'Data Entry'!AN90*1000*X87,IF('Data Entry'!AO90="kg",'Data Entry'!AN90*1*X87,IF('Data Entry'!AO90="L",'Data Entry'!AN90*1*X87,IFERROR(,"")))))))</f>
        <v>0</v>
      </c>
      <c r="T87" s="1" t="s">
        <v>4</v>
      </c>
      <c r="U87" s="59" t="str">
        <f>IF('Data Entry'!AP90="No aplica","1",'Data Entry'!AP90)</f>
        <v/>
      </c>
      <c r="V87" s="59" t="str">
        <f>IF('Data Entry'!AS90="No aplica","1",'Data Entry'!AS90)</f>
        <v/>
      </c>
      <c r="W87" s="59" t="str">
        <f>IF('Data Entry'!AV90="No aplica","1",'Data Entry'!AV90)</f>
        <v/>
      </c>
      <c r="X87" s="59" t="str">
        <f>IF('Data Entry'!AY90="No aplica","1",'Data Entry'!AY90)</f>
        <v/>
      </c>
      <c r="Y87" s="151" t="str">
        <f t="shared" si="1"/>
        <v/>
      </c>
      <c r="Z87" s="152" t="str">
        <f>IF('Data Entry'!H90="Yes","1",IF(AND('Data Entry'!H90="",'Data Entry'!I90="",'Data Entry'!J90="",'Data Entry'!K90="",'Data Entry'!L90="",'Data Entry'!M90="",'Data Entry'!N90="",'Data Entry'!O90="",'Data Entry'!P90="",'Data Entry'!Q90=""),"","1"))</f>
        <v/>
      </c>
      <c r="AA87" s="152" t="str">
        <f>IF('Data Entry'!R90="Yes","1",IF(AND('Data Entry'!R90="",'Data Entry'!S90="",'Data Entry'!T90="",'Data Entry'!U90=""),"","1"))</f>
        <v/>
      </c>
      <c r="AB87" s="157" t="str">
        <f>IF('Data Entry'!V90="Yes","1",IF(AND('Data Entry'!V90="",'Data Entry'!W90=""),"","1"))</f>
        <v/>
      </c>
    </row>
    <row r="88" spans="1:28" ht="17">
      <c r="A88" s="59">
        <f>'Data Entry'!AB91</f>
        <v>0</v>
      </c>
      <c r="B88" s="59" t="str">
        <f>'Data Entry'!AR91</f>
        <v/>
      </c>
      <c r="C88" s="1">
        <f>IF('Data Entry'!AD91="g",'Data Entry'!AC91*0.001*U88,IF('Data Entry'!AD91="UI",'Data Entry'!AC91*0.000001*U88,IF('Data Entry'!AD91="mg",'Data Entry'!AC91*0.000001*U88,IF('Data Entry'!AD91="t",'Data Entry'!AC91*1000*U88,IF('Data Entry'!AD91="kg",'Data Entry'!AC91*1*U88,IF('Data Entry'!AD91="L",'Data Entry'!AC91*1*U88,IFERROR(,"")))))))</f>
        <v>0</v>
      </c>
      <c r="D88" s="1" t="s">
        <v>4</v>
      </c>
      <c r="E88" s="1">
        <f>IF('Data Entry'!AF91="g",'Data Entry'!AE91*0.001,IF('Data Entry'!AF91="mg",'Data Entry'!AE91*0.000001,IF('Data Entry'!AF91="t",'Data Entry'!AE91*1000,IF('Data Entry'!AF91="ml",'Data Entry'!AE91*0.001,IF('Data Entry'!AF91="kg",'Data Entry'!AE91*1,IF('Data Entry'!AF91="Pieza",'Data Entry'!AE91*1,IF('Data Entry'!AF91="L",'Data Entry'!AE91*1,IFERROR(,""))))))))</f>
        <v>0</v>
      </c>
      <c r="F88" s="1" t="s">
        <v>4</v>
      </c>
      <c r="G88" s="1">
        <f>IF('Data Entry'!AA91="g",'Data Entry'!Z91*0.001,IF('Data Entry'!AA91="mg",'Data Entry'!Z91*0.000001,IF('Data Entry'!AA91="t",'Data Entry'!Z91*1000,IF('Data Entry'!AA91="ml",'Data Entry'!Z91*0.001,IF('Data Entry'!AA91="kg",'Data Entry'!Z91*1,IF('Data Entry'!AA91="Piezas",'Data Entry'!Z91*1,IF('Data Entry'!AA91="L",'Data Entry'!Z91*1,IFERROR(,""))))))))</f>
        <v>0</v>
      </c>
      <c r="H88" s="1" t="s">
        <v>4</v>
      </c>
      <c r="I88" s="1">
        <f>IF('Data Entry'!AC91="g",'Data Entry'!AB91*0.001,IF('Data Entry'!AC91="mg",'Data Entry'!AB91*0.000001,IF('Data Entry'!AC91="t",'Data Entry'!AB91*1000,IF('Data Entry'!AC91="ml",'Data Entry'!AB91*0.001,IF('Data Entry'!AC91="kg",'Data Entry'!AB91*1,IF('Data Entry'!AC91="L",'Data Entry'!AB91*1,IFERROR(,"")))))))</f>
        <v>0</v>
      </c>
      <c r="J88" s="59" t="str">
        <f>'Data Entry'!AU91</f>
        <v/>
      </c>
      <c r="K88" s="1">
        <f>IF('Data Entry'!AI91="g",'Data Entry'!AH91*0.001*V88,IF('Data Entry'!AI91="UI",'Data Entry'!AH91*0.000001*V88,IF('Data Entry'!AI91="mg",'Data Entry'!AH91*0.000001*V88,IF('Data Entry'!AI91="t",'Data Entry'!AH91*1000*V88,IF('Data Entry'!AI91="kg",'Data Entry'!AH91*1*V88,IF('Data Entry'!AI91="L",'Data Entry'!AH91*1*V88,IFERROR(,"")))))))</f>
        <v>0</v>
      </c>
      <c r="L88" s="1" t="s">
        <v>4</v>
      </c>
      <c r="M88" s="59">
        <f>'Data Entry'!AJ91</f>
        <v>0</v>
      </c>
      <c r="N88" s="59" t="str">
        <f>'Data Entry'!AX91</f>
        <v/>
      </c>
      <c r="O88" s="1">
        <f>IF('Data Entry'!AL91="g",'Data Entry'!AK91*0.001*W88,IF('Data Entry'!AL91="UI",'Data Entry'!AK91*0.000001*W88,IF('Data Entry'!AL91="mg",'Data Entry'!AK91*0.000001*W88,IF('Data Entry'!AL91="t",'Data Entry'!AK91*1000*W88,IF('Data Entry'!AL91="kg",'Data Entry'!AK91*1*W88,IF('Data Entry'!AL91="L",'Data Entry'!AK91*1*W88,IFERROR(,"")))))))</f>
        <v>0</v>
      </c>
      <c r="P88" s="1" t="s">
        <v>4</v>
      </c>
      <c r="Q88" s="59">
        <f>'Data Entry'!AM91</f>
        <v>0</v>
      </c>
      <c r="R88" s="59" t="str">
        <f>'Data Entry'!BA91</f>
        <v/>
      </c>
      <c r="S88" s="1">
        <f>IF('Data Entry'!AO91="g",'Data Entry'!AN91*0.001*X88,IF('Data Entry'!AO91="UI",'Data Entry'!AN91*0.000001*X88,IF('Data Entry'!AO91="mg",'Data Entry'!AN91*0.000001*X88,IF('Data Entry'!AO91="t",'Data Entry'!AN91*1000*X88,IF('Data Entry'!AO91="kg",'Data Entry'!AN91*1*X88,IF('Data Entry'!AO91="L",'Data Entry'!AN91*1*X88,IFERROR(,"")))))))</f>
        <v>0</v>
      </c>
      <c r="T88" s="1" t="s">
        <v>4</v>
      </c>
      <c r="U88" s="59" t="str">
        <f>IF('Data Entry'!AP91="No aplica","1",'Data Entry'!AP91)</f>
        <v/>
      </c>
      <c r="V88" s="59" t="str">
        <f>IF('Data Entry'!AS91="No aplica","1",'Data Entry'!AS91)</f>
        <v/>
      </c>
      <c r="W88" s="59" t="str">
        <f>IF('Data Entry'!AV91="No aplica","1",'Data Entry'!AV91)</f>
        <v/>
      </c>
      <c r="X88" s="59" t="str">
        <f>IF('Data Entry'!AY91="No aplica","1",'Data Entry'!AY91)</f>
        <v/>
      </c>
      <c r="Y88" s="151" t="str">
        <f t="shared" si="1"/>
        <v/>
      </c>
      <c r="Z88" s="152" t="str">
        <f>IF('Data Entry'!H91="Yes","1",IF(AND('Data Entry'!H91="",'Data Entry'!I91="",'Data Entry'!J91="",'Data Entry'!K91="",'Data Entry'!L91="",'Data Entry'!M91="",'Data Entry'!N91="",'Data Entry'!O91="",'Data Entry'!P91="",'Data Entry'!Q91=""),"","1"))</f>
        <v/>
      </c>
      <c r="AA88" s="152" t="str">
        <f>IF('Data Entry'!R91="Yes","1",IF(AND('Data Entry'!R91="",'Data Entry'!S91="",'Data Entry'!T91="",'Data Entry'!U91=""),"","1"))</f>
        <v/>
      </c>
      <c r="AB88" s="157" t="str">
        <f>IF('Data Entry'!V91="Yes","1",IF(AND('Data Entry'!V91="",'Data Entry'!W91=""),"","1"))</f>
        <v/>
      </c>
    </row>
    <row r="89" spans="1:28" ht="17">
      <c r="A89" s="59">
        <f>'Data Entry'!AB92</f>
        <v>0</v>
      </c>
      <c r="B89" s="59" t="str">
        <f>'Data Entry'!AR92</f>
        <v/>
      </c>
      <c r="C89" s="1">
        <f>IF('Data Entry'!AD92="g",'Data Entry'!AC92*0.001*U89,IF('Data Entry'!AD92="UI",'Data Entry'!AC92*0.000001*U89,IF('Data Entry'!AD92="mg",'Data Entry'!AC92*0.000001*U89,IF('Data Entry'!AD92="t",'Data Entry'!AC92*1000*U89,IF('Data Entry'!AD92="kg",'Data Entry'!AC92*1*U89,IF('Data Entry'!AD92="L",'Data Entry'!AC92*1*U89,IFERROR(,"")))))))</f>
        <v>0</v>
      </c>
      <c r="D89" s="1" t="s">
        <v>4</v>
      </c>
      <c r="E89" s="1">
        <f>IF('Data Entry'!AF92="g",'Data Entry'!AE92*0.001,IF('Data Entry'!AF92="mg",'Data Entry'!AE92*0.000001,IF('Data Entry'!AF92="t",'Data Entry'!AE92*1000,IF('Data Entry'!AF92="ml",'Data Entry'!AE92*0.001,IF('Data Entry'!AF92="kg",'Data Entry'!AE92*1,IF('Data Entry'!AF92="Pieza",'Data Entry'!AE92*1,IF('Data Entry'!AF92="L",'Data Entry'!AE92*1,IFERROR(,""))))))))</f>
        <v>0</v>
      </c>
      <c r="F89" s="1" t="s">
        <v>4</v>
      </c>
      <c r="G89" s="1">
        <f>IF('Data Entry'!AA92="g",'Data Entry'!Z92*0.001,IF('Data Entry'!AA92="mg",'Data Entry'!Z92*0.000001,IF('Data Entry'!AA92="t",'Data Entry'!Z92*1000,IF('Data Entry'!AA92="ml",'Data Entry'!Z92*0.001,IF('Data Entry'!AA92="kg",'Data Entry'!Z92*1,IF('Data Entry'!AA92="Piezas",'Data Entry'!Z92*1,IF('Data Entry'!AA92="L",'Data Entry'!Z92*1,IFERROR(,""))))))))</f>
        <v>0</v>
      </c>
      <c r="H89" s="1" t="s">
        <v>4</v>
      </c>
      <c r="I89" s="1">
        <f>IF('Data Entry'!AC92="g",'Data Entry'!AB92*0.001,IF('Data Entry'!AC92="mg",'Data Entry'!AB92*0.000001,IF('Data Entry'!AC92="t",'Data Entry'!AB92*1000,IF('Data Entry'!AC92="ml",'Data Entry'!AB92*0.001,IF('Data Entry'!AC92="kg",'Data Entry'!AB92*1,IF('Data Entry'!AC92="L",'Data Entry'!AB92*1,IFERROR(,"")))))))</f>
        <v>0</v>
      </c>
      <c r="J89" s="59" t="str">
        <f>'Data Entry'!AU92</f>
        <v/>
      </c>
      <c r="K89" s="1">
        <f>IF('Data Entry'!AI92="g",'Data Entry'!AH92*0.001*V89,IF('Data Entry'!AI92="UI",'Data Entry'!AH92*0.000001*V89,IF('Data Entry'!AI92="mg",'Data Entry'!AH92*0.000001*V89,IF('Data Entry'!AI92="t",'Data Entry'!AH92*1000*V89,IF('Data Entry'!AI92="kg",'Data Entry'!AH92*1*V89,IF('Data Entry'!AI92="L",'Data Entry'!AH92*1*V89,IFERROR(,"")))))))</f>
        <v>0</v>
      </c>
      <c r="L89" s="1" t="s">
        <v>4</v>
      </c>
      <c r="M89" s="59">
        <f>'Data Entry'!AJ92</f>
        <v>0</v>
      </c>
      <c r="N89" s="59" t="str">
        <f>'Data Entry'!AX92</f>
        <v/>
      </c>
      <c r="O89" s="1">
        <f>IF('Data Entry'!AL92="g",'Data Entry'!AK92*0.001*W89,IF('Data Entry'!AL92="UI",'Data Entry'!AK92*0.000001*W89,IF('Data Entry'!AL92="mg",'Data Entry'!AK92*0.000001*W89,IF('Data Entry'!AL92="t",'Data Entry'!AK92*1000*W89,IF('Data Entry'!AL92="kg",'Data Entry'!AK92*1*W89,IF('Data Entry'!AL92="L",'Data Entry'!AK92*1*W89,IFERROR(,"")))))))</f>
        <v>0</v>
      </c>
      <c r="P89" s="1" t="s">
        <v>4</v>
      </c>
      <c r="Q89" s="59">
        <f>'Data Entry'!AM92</f>
        <v>0</v>
      </c>
      <c r="R89" s="59" t="str">
        <f>'Data Entry'!BA92</f>
        <v/>
      </c>
      <c r="S89" s="1">
        <f>IF('Data Entry'!AO92="g",'Data Entry'!AN92*0.001*X89,IF('Data Entry'!AO92="UI",'Data Entry'!AN92*0.000001*X89,IF('Data Entry'!AO92="mg",'Data Entry'!AN92*0.000001*X89,IF('Data Entry'!AO92="t",'Data Entry'!AN92*1000*X89,IF('Data Entry'!AO92="kg",'Data Entry'!AN92*1*X89,IF('Data Entry'!AO92="L",'Data Entry'!AN92*1*X89,IFERROR(,"")))))))</f>
        <v>0</v>
      </c>
      <c r="T89" s="1" t="s">
        <v>4</v>
      </c>
      <c r="U89" s="59" t="str">
        <f>IF('Data Entry'!AP92="No aplica","1",'Data Entry'!AP92)</f>
        <v/>
      </c>
      <c r="V89" s="59" t="str">
        <f>IF('Data Entry'!AS92="No aplica","1",'Data Entry'!AS92)</f>
        <v/>
      </c>
      <c r="W89" s="59" t="str">
        <f>IF('Data Entry'!AV92="No aplica","1",'Data Entry'!AV92)</f>
        <v/>
      </c>
      <c r="X89" s="59" t="str">
        <f>IF('Data Entry'!AY92="No aplica","1",'Data Entry'!AY92)</f>
        <v/>
      </c>
      <c r="Y89" s="151" t="str">
        <f t="shared" si="1"/>
        <v/>
      </c>
      <c r="Z89" s="152" t="str">
        <f>IF('Data Entry'!H92="Yes","1",IF(AND('Data Entry'!H92="",'Data Entry'!I92="",'Data Entry'!J92="",'Data Entry'!K92="",'Data Entry'!L92="",'Data Entry'!M92="",'Data Entry'!N92="",'Data Entry'!O92="",'Data Entry'!P92="",'Data Entry'!Q92=""),"","1"))</f>
        <v/>
      </c>
      <c r="AA89" s="152" t="str">
        <f>IF('Data Entry'!R92="Yes","1",IF(AND('Data Entry'!R92="",'Data Entry'!S92="",'Data Entry'!T92="",'Data Entry'!U92=""),"","1"))</f>
        <v/>
      </c>
      <c r="AB89" s="157" t="str">
        <f>IF('Data Entry'!V92="Yes","1",IF(AND('Data Entry'!V92="",'Data Entry'!W92=""),"","1"))</f>
        <v/>
      </c>
    </row>
    <row r="90" spans="1:28" ht="17">
      <c r="A90" s="59">
        <f>'Data Entry'!AB93</f>
        <v>0</v>
      </c>
      <c r="B90" s="59" t="str">
        <f>'Data Entry'!AR93</f>
        <v/>
      </c>
      <c r="C90" s="1">
        <f>IF('Data Entry'!AD93="g",'Data Entry'!AC93*0.001*U90,IF('Data Entry'!AD93="UI",'Data Entry'!AC93*0.000001*U90,IF('Data Entry'!AD93="mg",'Data Entry'!AC93*0.000001*U90,IF('Data Entry'!AD93="t",'Data Entry'!AC93*1000*U90,IF('Data Entry'!AD93="kg",'Data Entry'!AC93*1*U90,IF('Data Entry'!AD93="L",'Data Entry'!AC93*1*U90,IFERROR(,"")))))))</f>
        <v>0</v>
      </c>
      <c r="D90" s="1" t="s">
        <v>4</v>
      </c>
      <c r="E90" s="1">
        <f>IF('Data Entry'!AF93="g",'Data Entry'!AE93*0.001,IF('Data Entry'!AF93="mg",'Data Entry'!AE93*0.000001,IF('Data Entry'!AF93="t",'Data Entry'!AE93*1000,IF('Data Entry'!AF93="ml",'Data Entry'!AE93*0.001,IF('Data Entry'!AF93="kg",'Data Entry'!AE93*1,IF('Data Entry'!AF93="Pieza",'Data Entry'!AE93*1,IF('Data Entry'!AF93="L",'Data Entry'!AE93*1,IFERROR(,""))))))))</f>
        <v>0</v>
      </c>
      <c r="F90" s="1" t="s">
        <v>4</v>
      </c>
      <c r="G90" s="1">
        <f>IF('Data Entry'!AA93="g",'Data Entry'!Z93*0.001,IF('Data Entry'!AA93="mg",'Data Entry'!Z93*0.000001,IF('Data Entry'!AA93="t",'Data Entry'!Z93*1000,IF('Data Entry'!AA93="ml",'Data Entry'!Z93*0.001,IF('Data Entry'!AA93="kg",'Data Entry'!Z93*1,IF('Data Entry'!AA93="Piezas",'Data Entry'!Z93*1,IF('Data Entry'!AA93="L",'Data Entry'!Z93*1,IFERROR(,""))))))))</f>
        <v>0</v>
      </c>
      <c r="H90" s="1" t="s">
        <v>4</v>
      </c>
      <c r="I90" s="1">
        <f>IF('Data Entry'!AC93="g",'Data Entry'!AB93*0.001,IF('Data Entry'!AC93="mg",'Data Entry'!AB93*0.000001,IF('Data Entry'!AC93="t",'Data Entry'!AB93*1000,IF('Data Entry'!AC93="ml",'Data Entry'!AB93*0.001,IF('Data Entry'!AC93="kg",'Data Entry'!AB93*1,IF('Data Entry'!AC93="L",'Data Entry'!AB93*1,IFERROR(,"")))))))</f>
        <v>0</v>
      </c>
      <c r="J90" s="59" t="str">
        <f>'Data Entry'!AU93</f>
        <v/>
      </c>
      <c r="K90" s="1">
        <f>IF('Data Entry'!AI93="g",'Data Entry'!AH93*0.001*V90,IF('Data Entry'!AI93="UI",'Data Entry'!AH93*0.000001*V90,IF('Data Entry'!AI93="mg",'Data Entry'!AH93*0.000001*V90,IF('Data Entry'!AI93="t",'Data Entry'!AH93*1000*V90,IF('Data Entry'!AI93="kg",'Data Entry'!AH93*1*V90,IF('Data Entry'!AI93="L",'Data Entry'!AH93*1*V90,IFERROR(,"")))))))</f>
        <v>0</v>
      </c>
      <c r="L90" s="1" t="s">
        <v>4</v>
      </c>
      <c r="M90" s="59">
        <f>'Data Entry'!AJ93</f>
        <v>0</v>
      </c>
      <c r="N90" s="59" t="str">
        <f>'Data Entry'!AX93</f>
        <v/>
      </c>
      <c r="O90" s="1">
        <f>IF('Data Entry'!AL93="g",'Data Entry'!AK93*0.001*W90,IF('Data Entry'!AL93="UI",'Data Entry'!AK93*0.000001*W90,IF('Data Entry'!AL93="mg",'Data Entry'!AK93*0.000001*W90,IF('Data Entry'!AL93="t",'Data Entry'!AK93*1000*W90,IF('Data Entry'!AL93="kg",'Data Entry'!AK93*1*W90,IF('Data Entry'!AL93="L",'Data Entry'!AK93*1*W90,IFERROR(,"")))))))</f>
        <v>0</v>
      </c>
      <c r="P90" s="1" t="s">
        <v>4</v>
      </c>
      <c r="Q90" s="59">
        <f>'Data Entry'!AM93</f>
        <v>0</v>
      </c>
      <c r="R90" s="59" t="str">
        <f>'Data Entry'!BA93</f>
        <v/>
      </c>
      <c r="S90" s="1">
        <f>IF('Data Entry'!AO93="g",'Data Entry'!AN93*0.001*X90,IF('Data Entry'!AO93="UI",'Data Entry'!AN93*0.000001*X90,IF('Data Entry'!AO93="mg",'Data Entry'!AN93*0.000001*X90,IF('Data Entry'!AO93="t",'Data Entry'!AN93*1000*X90,IF('Data Entry'!AO93="kg",'Data Entry'!AN93*1*X90,IF('Data Entry'!AO93="L",'Data Entry'!AN93*1*X90,IFERROR(,"")))))))</f>
        <v>0</v>
      </c>
      <c r="T90" s="1" t="s">
        <v>4</v>
      </c>
      <c r="U90" s="59" t="str">
        <f>IF('Data Entry'!AP93="No aplica","1",'Data Entry'!AP93)</f>
        <v/>
      </c>
      <c r="V90" s="59" t="str">
        <f>IF('Data Entry'!AS93="No aplica","1",'Data Entry'!AS93)</f>
        <v/>
      </c>
      <c r="W90" s="59" t="str">
        <f>IF('Data Entry'!AV93="No aplica","1",'Data Entry'!AV93)</f>
        <v/>
      </c>
      <c r="X90" s="59" t="str">
        <f>IF('Data Entry'!AY93="No aplica","1",'Data Entry'!AY93)</f>
        <v/>
      </c>
      <c r="Y90" s="151" t="str">
        <f t="shared" si="1"/>
        <v/>
      </c>
      <c r="Z90" s="152" t="str">
        <f>IF('Data Entry'!H93="Yes","1",IF(AND('Data Entry'!H93="",'Data Entry'!I93="",'Data Entry'!J93="",'Data Entry'!K93="",'Data Entry'!L93="",'Data Entry'!M93="",'Data Entry'!N93="",'Data Entry'!O93="",'Data Entry'!P93="",'Data Entry'!Q93=""),"","1"))</f>
        <v/>
      </c>
      <c r="AA90" s="152" t="str">
        <f>IF('Data Entry'!R93="Yes","1",IF(AND('Data Entry'!R93="",'Data Entry'!S93="",'Data Entry'!T93="",'Data Entry'!U93=""),"","1"))</f>
        <v/>
      </c>
      <c r="AB90" s="157" t="str">
        <f>IF('Data Entry'!V93="Yes","1",IF(AND('Data Entry'!V93="",'Data Entry'!W93=""),"","1"))</f>
        <v/>
      </c>
    </row>
    <row r="91" spans="1:28" ht="17">
      <c r="A91" s="59">
        <f>'Data Entry'!AB94</f>
        <v>0</v>
      </c>
      <c r="B91" s="59" t="str">
        <f>'Data Entry'!AR94</f>
        <v/>
      </c>
      <c r="C91" s="1">
        <f>IF('Data Entry'!AD94="g",'Data Entry'!AC94*0.001*U91,IF('Data Entry'!AD94="UI",'Data Entry'!AC94*0.000001*U91,IF('Data Entry'!AD94="mg",'Data Entry'!AC94*0.000001*U91,IF('Data Entry'!AD94="t",'Data Entry'!AC94*1000*U91,IF('Data Entry'!AD94="kg",'Data Entry'!AC94*1*U91,IF('Data Entry'!AD94="L",'Data Entry'!AC94*1*U91,IFERROR(,"")))))))</f>
        <v>0</v>
      </c>
      <c r="D91" s="1" t="s">
        <v>4</v>
      </c>
      <c r="E91" s="1">
        <f>IF('Data Entry'!AF94="g",'Data Entry'!AE94*0.001,IF('Data Entry'!AF94="mg",'Data Entry'!AE94*0.000001,IF('Data Entry'!AF94="t",'Data Entry'!AE94*1000,IF('Data Entry'!AF94="ml",'Data Entry'!AE94*0.001,IF('Data Entry'!AF94="kg",'Data Entry'!AE94*1,IF('Data Entry'!AF94="Pieza",'Data Entry'!AE94*1,IF('Data Entry'!AF94="L",'Data Entry'!AE94*1,IFERROR(,""))))))))</f>
        <v>0</v>
      </c>
      <c r="F91" s="1" t="s">
        <v>4</v>
      </c>
      <c r="G91" s="1">
        <f>IF('Data Entry'!AA94="g",'Data Entry'!Z94*0.001,IF('Data Entry'!AA94="mg",'Data Entry'!Z94*0.000001,IF('Data Entry'!AA94="t",'Data Entry'!Z94*1000,IF('Data Entry'!AA94="ml",'Data Entry'!Z94*0.001,IF('Data Entry'!AA94="kg",'Data Entry'!Z94*1,IF('Data Entry'!AA94="Piezas",'Data Entry'!Z94*1,IF('Data Entry'!AA94="L",'Data Entry'!Z94*1,IFERROR(,""))))))))</f>
        <v>0</v>
      </c>
      <c r="H91" s="1" t="s">
        <v>4</v>
      </c>
      <c r="I91" s="1">
        <f>IF('Data Entry'!AC94="g",'Data Entry'!AB94*0.001,IF('Data Entry'!AC94="mg",'Data Entry'!AB94*0.000001,IF('Data Entry'!AC94="t",'Data Entry'!AB94*1000,IF('Data Entry'!AC94="ml",'Data Entry'!AB94*0.001,IF('Data Entry'!AC94="kg",'Data Entry'!AB94*1,IF('Data Entry'!AC94="L",'Data Entry'!AB94*1,IFERROR(,"")))))))</f>
        <v>0</v>
      </c>
      <c r="J91" s="59" t="str">
        <f>'Data Entry'!AU94</f>
        <v/>
      </c>
      <c r="K91" s="1">
        <f>IF('Data Entry'!AI94="g",'Data Entry'!AH94*0.001*V91,IF('Data Entry'!AI94="UI",'Data Entry'!AH94*0.000001*V91,IF('Data Entry'!AI94="mg",'Data Entry'!AH94*0.000001*V91,IF('Data Entry'!AI94="t",'Data Entry'!AH94*1000*V91,IF('Data Entry'!AI94="kg",'Data Entry'!AH94*1*V91,IF('Data Entry'!AI94="L",'Data Entry'!AH94*1*V91,IFERROR(,"")))))))</f>
        <v>0</v>
      </c>
      <c r="L91" s="1" t="s">
        <v>4</v>
      </c>
      <c r="M91" s="59">
        <f>'Data Entry'!AJ94</f>
        <v>0</v>
      </c>
      <c r="N91" s="59" t="str">
        <f>'Data Entry'!AX94</f>
        <v/>
      </c>
      <c r="O91" s="1">
        <f>IF('Data Entry'!AL94="g",'Data Entry'!AK94*0.001*W91,IF('Data Entry'!AL94="UI",'Data Entry'!AK94*0.000001*W91,IF('Data Entry'!AL94="mg",'Data Entry'!AK94*0.000001*W91,IF('Data Entry'!AL94="t",'Data Entry'!AK94*1000*W91,IF('Data Entry'!AL94="kg",'Data Entry'!AK94*1*W91,IF('Data Entry'!AL94="L",'Data Entry'!AK94*1*W91,IFERROR(,"")))))))</f>
        <v>0</v>
      </c>
      <c r="P91" s="1" t="s">
        <v>4</v>
      </c>
      <c r="Q91" s="59">
        <f>'Data Entry'!AM94</f>
        <v>0</v>
      </c>
      <c r="R91" s="59" t="str">
        <f>'Data Entry'!BA94</f>
        <v/>
      </c>
      <c r="S91" s="1">
        <f>IF('Data Entry'!AO94="g",'Data Entry'!AN94*0.001*X91,IF('Data Entry'!AO94="UI",'Data Entry'!AN94*0.000001*X91,IF('Data Entry'!AO94="mg",'Data Entry'!AN94*0.000001*X91,IF('Data Entry'!AO94="t",'Data Entry'!AN94*1000*X91,IF('Data Entry'!AO94="kg",'Data Entry'!AN94*1*X91,IF('Data Entry'!AO94="L",'Data Entry'!AN94*1*X91,IFERROR(,"")))))))</f>
        <v>0</v>
      </c>
      <c r="T91" s="1" t="s">
        <v>4</v>
      </c>
      <c r="U91" s="59" t="str">
        <f>IF('Data Entry'!AP94="No aplica","1",'Data Entry'!AP94)</f>
        <v/>
      </c>
      <c r="V91" s="59" t="str">
        <f>IF('Data Entry'!AS94="No aplica","1",'Data Entry'!AS94)</f>
        <v/>
      </c>
      <c r="W91" s="59" t="str">
        <f>IF('Data Entry'!AV94="No aplica","1",'Data Entry'!AV94)</f>
        <v/>
      </c>
      <c r="X91" s="59" t="str">
        <f>IF('Data Entry'!AY94="No aplica","1",'Data Entry'!AY94)</f>
        <v/>
      </c>
      <c r="Y91" s="151" t="str">
        <f t="shared" si="1"/>
        <v/>
      </c>
      <c r="Z91" s="152" t="str">
        <f>IF('Data Entry'!H94="Yes","1",IF(AND('Data Entry'!H94="",'Data Entry'!I94="",'Data Entry'!J94="",'Data Entry'!K94="",'Data Entry'!L94="",'Data Entry'!M94="",'Data Entry'!N94="",'Data Entry'!O94="",'Data Entry'!P94="",'Data Entry'!Q94=""),"","1"))</f>
        <v/>
      </c>
      <c r="AA91" s="152" t="str">
        <f>IF('Data Entry'!R94="Yes","1",IF(AND('Data Entry'!R94="",'Data Entry'!S94="",'Data Entry'!T94="",'Data Entry'!U94=""),"","1"))</f>
        <v/>
      </c>
      <c r="AB91" s="157" t="str">
        <f>IF('Data Entry'!V94="Yes","1",IF(AND('Data Entry'!V94="",'Data Entry'!W94=""),"","1"))</f>
        <v/>
      </c>
    </row>
    <row r="92" spans="1:28" ht="17">
      <c r="A92" s="59">
        <f>'Data Entry'!AB95</f>
        <v>0</v>
      </c>
      <c r="B92" s="59" t="str">
        <f>'Data Entry'!AR95</f>
        <v/>
      </c>
      <c r="C92" s="1">
        <f>IF('Data Entry'!AD95="g",'Data Entry'!AC95*0.001*U92,IF('Data Entry'!AD95="UI",'Data Entry'!AC95*0.000001*U92,IF('Data Entry'!AD95="mg",'Data Entry'!AC95*0.000001*U92,IF('Data Entry'!AD95="t",'Data Entry'!AC95*1000*U92,IF('Data Entry'!AD95="kg",'Data Entry'!AC95*1*U92,IF('Data Entry'!AD95="L",'Data Entry'!AC95*1*U92,IFERROR(,"")))))))</f>
        <v>0</v>
      </c>
      <c r="D92" s="1" t="s">
        <v>4</v>
      </c>
      <c r="E92" s="1">
        <f>IF('Data Entry'!AF95="g",'Data Entry'!AE95*0.001,IF('Data Entry'!AF95="mg",'Data Entry'!AE95*0.000001,IF('Data Entry'!AF95="t",'Data Entry'!AE95*1000,IF('Data Entry'!AF95="ml",'Data Entry'!AE95*0.001,IF('Data Entry'!AF95="kg",'Data Entry'!AE95*1,IF('Data Entry'!AF95="Pieza",'Data Entry'!AE95*1,IF('Data Entry'!AF95="L",'Data Entry'!AE95*1,IFERROR(,""))))))))</f>
        <v>0</v>
      </c>
      <c r="F92" s="1" t="s">
        <v>4</v>
      </c>
      <c r="G92" s="1">
        <f>IF('Data Entry'!AA95="g",'Data Entry'!Z95*0.001,IF('Data Entry'!AA95="mg",'Data Entry'!Z95*0.000001,IF('Data Entry'!AA95="t",'Data Entry'!Z95*1000,IF('Data Entry'!AA95="ml",'Data Entry'!Z95*0.001,IF('Data Entry'!AA95="kg",'Data Entry'!Z95*1,IF('Data Entry'!AA95="Piezas",'Data Entry'!Z95*1,IF('Data Entry'!AA95="L",'Data Entry'!Z95*1,IFERROR(,""))))))))</f>
        <v>0</v>
      </c>
      <c r="H92" s="1" t="s">
        <v>4</v>
      </c>
      <c r="I92" s="1">
        <f>IF('Data Entry'!AC95="g",'Data Entry'!AB95*0.001,IF('Data Entry'!AC95="mg",'Data Entry'!AB95*0.000001,IF('Data Entry'!AC95="t",'Data Entry'!AB95*1000,IF('Data Entry'!AC95="ml",'Data Entry'!AB95*0.001,IF('Data Entry'!AC95="kg",'Data Entry'!AB95*1,IF('Data Entry'!AC95="L",'Data Entry'!AB95*1,IFERROR(,"")))))))</f>
        <v>0</v>
      </c>
      <c r="J92" s="59" t="str">
        <f>'Data Entry'!AU95</f>
        <v/>
      </c>
      <c r="K92" s="1">
        <f>IF('Data Entry'!AI95="g",'Data Entry'!AH95*0.001*V92,IF('Data Entry'!AI95="UI",'Data Entry'!AH95*0.000001*V92,IF('Data Entry'!AI95="mg",'Data Entry'!AH95*0.000001*V92,IF('Data Entry'!AI95="t",'Data Entry'!AH95*1000*V92,IF('Data Entry'!AI95="kg",'Data Entry'!AH95*1*V92,IF('Data Entry'!AI95="L",'Data Entry'!AH95*1*V92,IFERROR(,"")))))))</f>
        <v>0</v>
      </c>
      <c r="L92" s="1" t="s">
        <v>4</v>
      </c>
      <c r="M92" s="59">
        <f>'Data Entry'!AJ95</f>
        <v>0</v>
      </c>
      <c r="N92" s="59" t="str">
        <f>'Data Entry'!AX95</f>
        <v/>
      </c>
      <c r="O92" s="1">
        <f>IF('Data Entry'!AL95="g",'Data Entry'!AK95*0.001*W92,IF('Data Entry'!AL95="UI",'Data Entry'!AK95*0.000001*W92,IF('Data Entry'!AL95="mg",'Data Entry'!AK95*0.000001*W92,IF('Data Entry'!AL95="t",'Data Entry'!AK95*1000*W92,IF('Data Entry'!AL95="kg",'Data Entry'!AK95*1*W92,IF('Data Entry'!AL95="L",'Data Entry'!AK95*1*W92,IFERROR(,"")))))))</f>
        <v>0</v>
      </c>
      <c r="P92" s="1" t="s">
        <v>4</v>
      </c>
      <c r="Q92" s="59">
        <f>'Data Entry'!AM95</f>
        <v>0</v>
      </c>
      <c r="R92" s="59" t="str">
        <f>'Data Entry'!BA95</f>
        <v/>
      </c>
      <c r="S92" s="1">
        <f>IF('Data Entry'!AO95="g",'Data Entry'!AN95*0.001*X92,IF('Data Entry'!AO95="UI",'Data Entry'!AN95*0.000001*X92,IF('Data Entry'!AO95="mg",'Data Entry'!AN95*0.000001*X92,IF('Data Entry'!AO95="t",'Data Entry'!AN95*1000*X92,IF('Data Entry'!AO95="kg",'Data Entry'!AN95*1*X92,IF('Data Entry'!AO95="L",'Data Entry'!AN95*1*X92,IFERROR(,"")))))))</f>
        <v>0</v>
      </c>
      <c r="T92" s="1" t="s">
        <v>4</v>
      </c>
      <c r="U92" s="59" t="str">
        <f>IF('Data Entry'!AP95="No aplica","1",'Data Entry'!AP95)</f>
        <v/>
      </c>
      <c r="V92" s="59" t="str">
        <f>IF('Data Entry'!AS95="No aplica","1",'Data Entry'!AS95)</f>
        <v/>
      </c>
      <c r="W92" s="59" t="str">
        <f>IF('Data Entry'!AV95="No aplica","1",'Data Entry'!AV95)</f>
        <v/>
      </c>
      <c r="X92" s="59" t="str">
        <f>IF('Data Entry'!AY95="No aplica","1",'Data Entry'!AY95)</f>
        <v/>
      </c>
      <c r="Y92" s="151" t="str">
        <f t="shared" si="1"/>
        <v/>
      </c>
      <c r="Z92" s="152" t="str">
        <f>IF('Data Entry'!H95="Yes","1",IF(AND('Data Entry'!H95="",'Data Entry'!I95="",'Data Entry'!J95="",'Data Entry'!K95="",'Data Entry'!L95="",'Data Entry'!M95="",'Data Entry'!N95="",'Data Entry'!O95="",'Data Entry'!P95="",'Data Entry'!Q95=""),"","1"))</f>
        <v/>
      </c>
      <c r="AA92" s="152" t="str">
        <f>IF('Data Entry'!R95="Yes","1",IF(AND('Data Entry'!R95="",'Data Entry'!S95="",'Data Entry'!T95="",'Data Entry'!U95=""),"","1"))</f>
        <v/>
      </c>
      <c r="AB92" s="157" t="str">
        <f>IF('Data Entry'!V95="Yes","1",IF(AND('Data Entry'!V95="",'Data Entry'!W95=""),"","1"))</f>
        <v/>
      </c>
    </row>
    <row r="93" spans="1:28" ht="17">
      <c r="A93" s="59">
        <f>'Data Entry'!AB96</f>
        <v>0</v>
      </c>
      <c r="B93" s="59" t="str">
        <f>'Data Entry'!AR96</f>
        <v/>
      </c>
      <c r="C93" s="1">
        <f>IF('Data Entry'!AD96="g",'Data Entry'!AC96*0.001*U93,IF('Data Entry'!AD96="UI",'Data Entry'!AC96*0.000001*U93,IF('Data Entry'!AD96="mg",'Data Entry'!AC96*0.000001*U93,IF('Data Entry'!AD96="t",'Data Entry'!AC96*1000*U93,IF('Data Entry'!AD96="kg",'Data Entry'!AC96*1*U93,IF('Data Entry'!AD96="L",'Data Entry'!AC96*1*U93,IFERROR(,"")))))))</f>
        <v>0</v>
      </c>
      <c r="D93" s="1" t="s">
        <v>4</v>
      </c>
      <c r="E93" s="1">
        <f>IF('Data Entry'!AF96="g",'Data Entry'!AE96*0.001,IF('Data Entry'!AF96="mg",'Data Entry'!AE96*0.000001,IF('Data Entry'!AF96="t",'Data Entry'!AE96*1000,IF('Data Entry'!AF96="ml",'Data Entry'!AE96*0.001,IF('Data Entry'!AF96="kg",'Data Entry'!AE96*1,IF('Data Entry'!AF96="Pieza",'Data Entry'!AE96*1,IF('Data Entry'!AF96="L",'Data Entry'!AE96*1,IFERROR(,""))))))))</f>
        <v>0</v>
      </c>
      <c r="F93" s="1" t="s">
        <v>4</v>
      </c>
      <c r="G93" s="1">
        <f>IF('Data Entry'!AA96="g",'Data Entry'!Z96*0.001,IF('Data Entry'!AA96="mg",'Data Entry'!Z96*0.000001,IF('Data Entry'!AA96="t",'Data Entry'!Z96*1000,IF('Data Entry'!AA96="ml",'Data Entry'!Z96*0.001,IF('Data Entry'!AA96="kg",'Data Entry'!Z96*1,IF('Data Entry'!AA96="Piezas",'Data Entry'!Z96*1,IF('Data Entry'!AA96="L",'Data Entry'!Z96*1,IFERROR(,""))))))))</f>
        <v>0</v>
      </c>
      <c r="H93" s="1" t="s">
        <v>4</v>
      </c>
      <c r="I93" s="1">
        <f>IF('Data Entry'!AC96="g",'Data Entry'!AB96*0.001,IF('Data Entry'!AC96="mg",'Data Entry'!AB96*0.000001,IF('Data Entry'!AC96="t",'Data Entry'!AB96*1000,IF('Data Entry'!AC96="ml",'Data Entry'!AB96*0.001,IF('Data Entry'!AC96="kg",'Data Entry'!AB96*1,IF('Data Entry'!AC96="L",'Data Entry'!AB96*1,IFERROR(,"")))))))</f>
        <v>0</v>
      </c>
      <c r="J93" s="59" t="str">
        <f>'Data Entry'!AU96</f>
        <v/>
      </c>
      <c r="K93" s="1">
        <f>IF('Data Entry'!AI96="g",'Data Entry'!AH96*0.001*V93,IF('Data Entry'!AI96="UI",'Data Entry'!AH96*0.000001*V93,IF('Data Entry'!AI96="mg",'Data Entry'!AH96*0.000001*V93,IF('Data Entry'!AI96="t",'Data Entry'!AH96*1000*V93,IF('Data Entry'!AI96="kg",'Data Entry'!AH96*1*V93,IF('Data Entry'!AI96="L",'Data Entry'!AH96*1*V93,IFERROR(,"")))))))</f>
        <v>0</v>
      </c>
      <c r="L93" s="1" t="s">
        <v>4</v>
      </c>
      <c r="M93" s="59">
        <f>'Data Entry'!AJ96</f>
        <v>0</v>
      </c>
      <c r="N93" s="59" t="str">
        <f>'Data Entry'!AX96</f>
        <v/>
      </c>
      <c r="O93" s="1">
        <f>IF('Data Entry'!AL96="g",'Data Entry'!AK96*0.001*W93,IF('Data Entry'!AL96="UI",'Data Entry'!AK96*0.000001*W93,IF('Data Entry'!AL96="mg",'Data Entry'!AK96*0.000001*W93,IF('Data Entry'!AL96="t",'Data Entry'!AK96*1000*W93,IF('Data Entry'!AL96="kg",'Data Entry'!AK96*1*W93,IF('Data Entry'!AL96="L",'Data Entry'!AK96*1*W93,IFERROR(,"")))))))</f>
        <v>0</v>
      </c>
      <c r="P93" s="1" t="s">
        <v>4</v>
      </c>
      <c r="Q93" s="59">
        <f>'Data Entry'!AM96</f>
        <v>0</v>
      </c>
      <c r="R93" s="59" t="str">
        <f>'Data Entry'!BA96</f>
        <v/>
      </c>
      <c r="S93" s="1">
        <f>IF('Data Entry'!AO96="g",'Data Entry'!AN96*0.001*X93,IF('Data Entry'!AO96="UI",'Data Entry'!AN96*0.000001*X93,IF('Data Entry'!AO96="mg",'Data Entry'!AN96*0.000001*X93,IF('Data Entry'!AO96="t",'Data Entry'!AN96*1000*X93,IF('Data Entry'!AO96="kg",'Data Entry'!AN96*1*X93,IF('Data Entry'!AO96="L",'Data Entry'!AN96*1*X93,IFERROR(,"")))))))</f>
        <v>0</v>
      </c>
      <c r="T93" s="1" t="s">
        <v>4</v>
      </c>
      <c r="U93" s="59" t="str">
        <f>IF('Data Entry'!AP96="No aplica","1",'Data Entry'!AP96)</f>
        <v/>
      </c>
      <c r="V93" s="59" t="str">
        <f>IF('Data Entry'!AS96="No aplica","1",'Data Entry'!AS96)</f>
        <v/>
      </c>
      <c r="W93" s="59" t="str">
        <f>IF('Data Entry'!AV96="No aplica","1",'Data Entry'!AV96)</f>
        <v/>
      </c>
      <c r="X93" s="59" t="str">
        <f>IF('Data Entry'!AY96="No aplica","1",'Data Entry'!AY96)</f>
        <v/>
      </c>
      <c r="Y93" s="151" t="str">
        <f t="shared" si="1"/>
        <v/>
      </c>
      <c r="Z93" s="152" t="str">
        <f>IF('Data Entry'!H96="Yes","1",IF(AND('Data Entry'!H96="",'Data Entry'!I96="",'Data Entry'!J96="",'Data Entry'!K96="",'Data Entry'!L96="",'Data Entry'!M96="",'Data Entry'!N96="",'Data Entry'!O96="",'Data Entry'!P96="",'Data Entry'!Q96=""),"","1"))</f>
        <v/>
      </c>
      <c r="AA93" s="152" t="str">
        <f>IF('Data Entry'!R96="Yes","1",IF(AND('Data Entry'!R96="",'Data Entry'!S96="",'Data Entry'!T96="",'Data Entry'!U96=""),"","1"))</f>
        <v/>
      </c>
      <c r="AB93" s="157" t="str">
        <f>IF('Data Entry'!V96="Yes","1",IF(AND('Data Entry'!V96="",'Data Entry'!W96=""),"","1"))</f>
        <v/>
      </c>
    </row>
    <row r="94" spans="1:28" ht="17">
      <c r="A94" s="59">
        <f>'Data Entry'!AB97</f>
        <v>0</v>
      </c>
      <c r="B94" s="59" t="str">
        <f>'Data Entry'!AR97</f>
        <v/>
      </c>
      <c r="C94" s="1">
        <f>IF('Data Entry'!AD97="g",'Data Entry'!AC97*0.001*U94,IF('Data Entry'!AD97="UI",'Data Entry'!AC97*0.000001*U94,IF('Data Entry'!AD97="mg",'Data Entry'!AC97*0.000001*U94,IF('Data Entry'!AD97="t",'Data Entry'!AC97*1000*U94,IF('Data Entry'!AD97="kg",'Data Entry'!AC97*1*U94,IF('Data Entry'!AD97="L",'Data Entry'!AC97*1*U94,IFERROR(,"")))))))</f>
        <v>0</v>
      </c>
      <c r="D94" s="1" t="s">
        <v>4</v>
      </c>
      <c r="E94" s="1">
        <f>IF('Data Entry'!AF97="g",'Data Entry'!AE97*0.001,IF('Data Entry'!AF97="mg",'Data Entry'!AE97*0.000001,IF('Data Entry'!AF97="t",'Data Entry'!AE97*1000,IF('Data Entry'!AF97="ml",'Data Entry'!AE97*0.001,IF('Data Entry'!AF97="kg",'Data Entry'!AE97*1,IF('Data Entry'!AF97="Pieza",'Data Entry'!AE97*1,IF('Data Entry'!AF97="L",'Data Entry'!AE97*1,IFERROR(,""))))))))</f>
        <v>0</v>
      </c>
      <c r="F94" s="1" t="s">
        <v>4</v>
      </c>
      <c r="G94" s="1">
        <f>IF('Data Entry'!AA97="g",'Data Entry'!Z97*0.001,IF('Data Entry'!AA97="mg",'Data Entry'!Z97*0.000001,IF('Data Entry'!AA97="t",'Data Entry'!Z97*1000,IF('Data Entry'!AA97="ml",'Data Entry'!Z97*0.001,IF('Data Entry'!AA97="kg",'Data Entry'!Z97*1,IF('Data Entry'!AA97="Piezas",'Data Entry'!Z97*1,IF('Data Entry'!AA97="L",'Data Entry'!Z97*1,IFERROR(,""))))))))</f>
        <v>0</v>
      </c>
      <c r="H94" s="1" t="s">
        <v>4</v>
      </c>
      <c r="I94" s="1">
        <f>IF('Data Entry'!AC97="g",'Data Entry'!AB97*0.001,IF('Data Entry'!AC97="mg",'Data Entry'!AB97*0.000001,IF('Data Entry'!AC97="t",'Data Entry'!AB97*1000,IF('Data Entry'!AC97="ml",'Data Entry'!AB97*0.001,IF('Data Entry'!AC97="kg",'Data Entry'!AB97*1,IF('Data Entry'!AC97="L",'Data Entry'!AB97*1,IFERROR(,"")))))))</f>
        <v>0</v>
      </c>
      <c r="J94" s="59" t="str">
        <f>'Data Entry'!AU97</f>
        <v/>
      </c>
      <c r="K94" s="1">
        <f>IF('Data Entry'!AI97="g",'Data Entry'!AH97*0.001*V94,IF('Data Entry'!AI97="UI",'Data Entry'!AH97*0.000001*V94,IF('Data Entry'!AI97="mg",'Data Entry'!AH97*0.000001*V94,IF('Data Entry'!AI97="t",'Data Entry'!AH97*1000*V94,IF('Data Entry'!AI97="kg",'Data Entry'!AH97*1*V94,IF('Data Entry'!AI97="L",'Data Entry'!AH97*1*V94,IFERROR(,"")))))))</f>
        <v>0</v>
      </c>
      <c r="L94" s="1" t="s">
        <v>4</v>
      </c>
      <c r="M94" s="59">
        <f>'Data Entry'!AJ97</f>
        <v>0</v>
      </c>
      <c r="N94" s="59" t="str">
        <f>'Data Entry'!AX97</f>
        <v/>
      </c>
      <c r="O94" s="1">
        <f>IF('Data Entry'!AL97="g",'Data Entry'!AK97*0.001*W94,IF('Data Entry'!AL97="UI",'Data Entry'!AK97*0.000001*W94,IF('Data Entry'!AL97="mg",'Data Entry'!AK97*0.000001*W94,IF('Data Entry'!AL97="t",'Data Entry'!AK97*1000*W94,IF('Data Entry'!AL97="kg",'Data Entry'!AK97*1*W94,IF('Data Entry'!AL97="L",'Data Entry'!AK97*1*W94,IFERROR(,"")))))))</f>
        <v>0</v>
      </c>
      <c r="P94" s="1" t="s">
        <v>4</v>
      </c>
      <c r="Q94" s="59">
        <f>'Data Entry'!AM97</f>
        <v>0</v>
      </c>
      <c r="R94" s="59" t="str">
        <f>'Data Entry'!BA97</f>
        <v/>
      </c>
      <c r="S94" s="1">
        <f>IF('Data Entry'!AO97="g",'Data Entry'!AN97*0.001*X94,IF('Data Entry'!AO97="UI",'Data Entry'!AN97*0.000001*X94,IF('Data Entry'!AO97="mg",'Data Entry'!AN97*0.000001*X94,IF('Data Entry'!AO97="t",'Data Entry'!AN97*1000*X94,IF('Data Entry'!AO97="kg",'Data Entry'!AN97*1*X94,IF('Data Entry'!AO97="L",'Data Entry'!AN97*1*X94,IFERROR(,"")))))))</f>
        <v>0</v>
      </c>
      <c r="T94" s="1" t="s">
        <v>4</v>
      </c>
      <c r="U94" s="59" t="str">
        <f>IF('Data Entry'!AP97="No aplica","1",'Data Entry'!AP97)</f>
        <v/>
      </c>
      <c r="V94" s="59" t="str">
        <f>IF('Data Entry'!AS97="No aplica","1",'Data Entry'!AS97)</f>
        <v/>
      </c>
      <c r="W94" s="59" t="str">
        <f>IF('Data Entry'!AV97="No aplica","1",'Data Entry'!AV97)</f>
        <v/>
      </c>
      <c r="X94" s="59" t="str">
        <f>IF('Data Entry'!AY97="No aplica","1",'Data Entry'!AY97)</f>
        <v/>
      </c>
      <c r="Y94" s="151" t="str">
        <f t="shared" si="1"/>
        <v/>
      </c>
      <c r="Z94" s="152" t="str">
        <f>IF('Data Entry'!H97="Yes","1",IF(AND('Data Entry'!H97="",'Data Entry'!I97="",'Data Entry'!J97="",'Data Entry'!K97="",'Data Entry'!L97="",'Data Entry'!M97="",'Data Entry'!N97="",'Data Entry'!O97="",'Data Entry'!P97="",'Data Entry'!Q97=""),"","1"))</f>
        <v/>
      </c>
      <c r="AA94" s="152" t="str">
        <f>IF('Data Entry'!R97="Yes","1",IF(AND('Data Entry'!R97="",'Data Entry'!S97="",'Data Entry'!T97="",'Data Entry'!U97=""),"","1"))</f>
        <v/>
      </c>
      <c r="AB94" s="157" t="str">
        <f>IF('Data Entry'!V97="Yes","1",IF(AND('Data Entry'!V97="",'Data Entry'!W97=""),"","1"))</f>
        <v/>
      </c>
    </row>
    <row r="95" spans="1:28" ht="17">
      <c r="A95" s="59">
        <f>'Data Entry'!AB98</f>
        <v>0</v>
      </c>
      <c r="B95" s="59" t="str">
        <f>'Data Entry'!AR98</f>
        <v/>
      </c>
      <c r="C95" s="1">
        <f>IF('Data Entry'!AD98="g",'Data Entry'!AC98*0.001*U95,IF('Data Entry'!AD98="UI",'Data Entry'!AC98*0.000001*U95,IF('Data Entry'!AD98="mg",'Data Entry'!AC98*0.000001*U95,IF('Data Entry'!AD98="t",'Data Entry'!AC98*1000*U95,IF('Data Entry'!AD98="kg",'Data Entry'!AC98*1*U95,IF('Data Entry'!AD98="L",'Data Entry'!AC98*1*U95,IFERROR(,"")))))))</f>
        <v>0</v>
      </c>
      <c r="D95" s="1" t="s">
        <v>4</v>
      </c>
      <c r="E95" s="1">
        <f>IF('Data Entry'!AF98="g",'Data Entry'!AE98*0.001,IF('Data Entry'!AF98="mg",'Data Entry'!AE98*0.000001,IF('Data Entry'!AF98="t",'Data Entry'!AE98*1000,IF('Data Entry'!AF98="ml",'Data Entry'!AE98*0.001,IF('Data Entry'!AF98="kg",'Data Entry'!AE98*1,IF('Data Entry'!AF98="Pieza",'Data Entry'!AE98*1,IF('Data Entry'!AF98="L",'Data Entry'!AE98*1,IFERROR(,""))))))))</f>
        <v>0</v>
      </c>
      <c r="F95" s="1" t="s">
        <v>4</v>
      </c>
      <c r="G95" s="1">
        <f>IF('Data Entry'!AA98="g",'Data Entry'!Z98*0.001,IF('Data Entry'!AA98="mg",'Data Entry'!Z98*0.000001,IF('Data Entry'!AA98="t",'Data Entry'!Z98*1000,IF('Data Entry'!AA98="ml",'Data Entry'!Z98*0.001,IF('Data Entry'!AA98="kg",'Data Entry'!Z98*1,IF('Data Entry'!AA98="Piezas",'Data Entry'!Z98*1,IF('Data Entry'!AA98="L",'Data Entry'!Z98*1,IFERROR(,""))))))))</f>
        <v>0</v>
      </c>
      <c r="H95" s="1" t="s">
        <v>4</v>
      </c>
      <c r="I95" s="1">
        <f>IF('Data Entry'!AC98="g",'Data Entry'!AB98*0.001,IF('Data Entry'!AC98="mg",'Data Entry'!AB98*0.000001,IF('Data Entry'!AC98="t",'Data Entry'!AB98*1000,IF('Data Entry'!AC98="ml",'Data Entry'!AB98*0.001,IF('Data Entry'!AC98="kg",'Data Entry'!AB98*1,IF('Data Entry'!AC98="L",'Data Entry'!AB98*1,IFERROR(,"")))))))</f>
        <v>0</v>
      </c>
      <c r="J95" s="59" t="str">
        <f>'Data Entry'!AU98</f>
        <v/>
      </c>
      <c r="K95" s="1">
        <f>IF('Data Entry'!AI98="g",'Data Entry'!AH98*0.001*V95,IF('Data Entry'!AI98="UI",'Data Entry'!AH98*0.000001*V95,IF('Data Entry'!AI98="mg",'Data Entry'!AH98*0.000001*V95,IF('Data Entry'!AI98="t",'Data Entry'!AH98*1000*V95,IF('Data Entry'!AI98="kg",'Data Entry'!AH98*1*V95,IF('Data Entry'!AI98="L",'Data Entry'!AH98*1*V95,IFERROR(,"")))))))</f>
        <v>0</v>
      </c>
      <c r="L95" s="1" t="s">
        <v>4</v>
      </c>
      <c r="M95" s="59">
        <f>'Data Entry'!AJ98</f>
        <v>0</v>
      </c>
      <c r="N95" s="59" t="str">
        <f>'Data Entry'!AX98</f>
        <v/>
      </c>
      <c r="O95" s="1">
        <f>IF('Data Entry'!AL98="g",'Data Entry'!AK98*0.001*W95,IF('Data Entry'!AL98="UI",'Data Entry'!AK98*0.000001*W95,IF('Data Entry'!AL98="mg",'Data Entry'!AK98*0.000001*W95,IF('Data Entry'!AL98="t",'Data Entry'!AK98*1000*W95,IF('Data Entry'!AL98="kg",'Data Entry'!AK98*1*W95,IF('Data Entry'!AL98="L",'Data Entry'!AK98*1*W95,IFERROR(,"")))))))</f>
        <v>0</v>
      </c>
      <c r="P95" s="1" t="s">
        <v>4</v>
      </c>
      <c r="Q95" s="59">
        <f>'Data Entry'!AM98</f>
        <v>0</v>
      </c>
      <c r="R95" s="59" t="str">
        <f>'Data Entry'!BA98</f>
        <v/>
      </c>
      <c r="S95" s="1">
        <f>IF('Data Entry'!AO98="g",'Data Entry'!AN98*0.001*X95,IF('Data Entry'!AO98="UI",'Data Entry'!AN98*0.000001*X95,IF('Data Entry'!AO98="mg",'Data Entry'!AN98*0.000001*X95,IF('Data Entry'!AO98="t",'Data Entry'!AN98*1000*X95,IF('Data Entry'!AO98="kg",'Data Entry'!AN98*1*X95,IF('Data Entry'!AO98="L",'Data Entry'!AN98*1*X95,IFERROR(,"")))))))</f>
        <v>0</v>
      </c>
      <c r="T95" s="1" t="s">
        <v>4</v>
      </c>
      <c r="U95" s="59" t="str">
        <f>IF('Data Entry'!AP98="No aplica","1",'Data Entry'!AP98)</f>
        <v/>
      </c>
      <c r="V95" s="59" t="str">
        <f>IF('Data Entry'!AS98="No aplica","1",'Data Entry'!AS98)</f>
        <v/>
      </c>
      <c r="W95" s="59" t="str">
        <f>IF('Data Entry'!AV98="No aplica","1",'Data Entry'!AV98)</f>
        <v/>
      </c>
      <c r="X95" s="59" t="str">
        <f>IF('Data Entry'!AY98="No aplica","1",'Data Entry'!AY98)</f>
        <v/>
      </c>
      <c r="Y95" s="151" t="str">
        <f t="shared" si="1"/>
        <v/>
      </c>
      <c r="Z95" s="152" t="str">
        <f>IF('Data Entry'!H98="Yes","1",IF(AND('Data Entry'!H98="",'Data Entry'!I98="",'Data Entry'!J98="",'Data Entry'!K98="",'Data Entry'!L98="",'Data Entry'!M98="",'Data Entry'!N98="",'Data Entry'!O98="",'Data Entry'!P98="",'Data Entry'!Q98=""),"","1"))</f>
        <v/>
      </c>
      <c r="AA95" s="152" t="str">
        <f>IF('Data Entry'!R98="Yes","1",IF(AND('Data Entry'!R98="",'Data Entry'!S98="",'Data Entry'!T98="",'Data Entry'!U98=""),"","1"))</f>
        <v/>
      </c>
      <c r="AB95" s="157" t="str">
        <f>IF('Data Entry'!V98="Yes","1",IF(AND('Data Entry'!V98="",'Data Entry'!W98=""),"","1"))</f>
        <v/>
      </c>
    </row>
    <row r="96" spans="1:28" ht="17">
      <c r="A96" s="59">
        <f>'Data Entry'!AB99</f>
        <v>0</v>
      </c>
      <c r="B96" s="59" t="str">
        <f>'Data Entry'!AR99</f>
        <v/>
      </c>
      <c r="C96" s="1">
        <f>IF('Data Entry'!AD99="g",'Data Entry'!AC99*0.001*U96,IF('Data Entry'!AD99="UI",'Data Entry'!AC99*0.000001*U96,IF('Data Entry'!AD99="mg",'Data Entry'!AC99*0.000001*U96,IF('Data Entry'!AD99="t",'Data Entry'!AC99*1000*U96,IF('Data Entry'!AD99="kg",'Data Entry'!AC99*1*U96,IF('Data Entry'!AD99="L",'Data Entry'!AC99*1*U96,IFERROR(,"")))))))</f>
        <v>0</v>
      </c>
      <c r="D96" s="1" t="s">
        <v>4</v>
      </c>
      <c r="E96" s="1">
        <f>IF('Data Entry'!AF99="g",'Data Entry'!AE99*0.001,IF('Data Entry'!AF99="mg",'Data Entry'!AE99*0.000001,IF('Data Entry'!AF99="t",'Data Entry'!AE99*1000,IF('Data Entry'!AF99="ml",'Data Entry'!AE99*0.001,IF('Data Entry'!AF99="kg",'Data Entry'!AE99*1,IF('Data Entry'!AF99="Pieza",'Data Entry'!AE99*1,IF('Data Entry'!AF99="L",'Data Entry'!AE99*1,IFERROR(,""))))))))</f>
        <v>0</v>
      </c>
      <c r="F96" s="1" t="s">
        <v>4</v>
      </c>
      <c r="G96" s="1">
        <f>IF('Data Entry'!AA99="g",'Data Entry'!Z99*0.001,IF('Data Entry'!AA99="mg",'Data Entry'!Z99*0.000001,IF('Data Entry'!AA99="t",'Data Entry'!Z99*1000,IF('Data Entry'!AA99="ml",'Data Entry'!Z99*0.001,IF('Data Entry'!AA99="kg",'Data Entry'!Z99*1,IF('Data Entry'!AA99="Piezas",'Data Entry'!Z99*1,IF('Data Entry'!AA99="L",'Data Entry'!Z99*1,IFERROR(,""))))))))</f>
        <v>0</v>
      </c>
      <c r="H96" s="1" t="s">
        <v>4</v>
      </c>
      <c r="I96" s="1">
        <f>IF('Data Entry'!AC99="g",'Data Entry'!AB99*0.001,IF('Data Entry'!AC99="mg",'Data Entry'!AB99*0.000001,IF('Data Entry'!AC99="t",'Data Entry'!AB99*1000,IF('Data Entry'!AC99="ml",'Data Entry'!AB99*0.001,IF('Data Entry'!AC99="kg",'Data Entry'!AB99*1,IF('Data Entry'!AC99="L",'Data Entry'!AB99*1,IFERROR(,"")))))))</f>
        <v>0</v>
      </c>
      <c r="J96" s="59" t="str">
        <f>'Data Entry'!AU99</f>
        <v/>
      </c>
      <c r="K96" s="1">
        <f>IF('Data Entry'!AI99="g",'Data Entry'!AH99*0.001*V96,IF('Data Entry'!AI99="UI",'Data Entry'!AH99*0.000001*V96,IF('Data Entry'!AI99="mg",'Data Entry'!AH99*0.000001*V96,IF('Data Entry'!AI99="t",'Data Entry'!AH99*1000*V96,IF('Data Entry'!AI99="kg",'Data Entry'!AH99*1*V96,IF('Data Entry'!AI99="L",'Data Entry'!AH99*1*V96,IFERROR(,"")))))))</f>
        <v>0</v>
      </c>
      <c r="L96" s="1" t="s">
        <v>4</v>
      </c>
      <c r="M96" s="59">
        <f>'Data Entry'!AJ99</f>
        <v>0</v>
      </c>
      <c r="N96" s="59" t="str">
        <f>'Data Entry'!AX99</f>
        <v/>
      </c>
      <c r="O96" s="1">
        <f>IF('Data Entry'!AL99="g",'Data Entry'!AK99*0.001*W96,IF('Data Entry'!AL99="UI",'Data Entry'!AK99*0.000001*W96,IF('Data Entry'!AL99="mg",'Data Entry'!AK99*0.000001*W96,IF('Data Entry'!AL99="t",'Data Entry'!AK99*1000*W96,IF('Data Entry'!AL99="kg",'Data Entry'!AK99*1*W96,IF('Data Entry'!AL99="L",'Data Entry'!AK99*1*W96,IFERROR(,"")))))))</f>
        <v>0</v>
      </c>
      <c r="P96" s="1" t="s">
        <v>4</v>
      </c>
      <c r="Q96" s="59">
        <f>'Data Entry'!AM99</f>
        <v>0</v>
      </c>
      <c r="R96" s="59" t="str">
        <f>'Data Entry'!BA99</f>
        <v/>
      </c>
      <c r="S96" s="1">
        <f>IF('Data Entry'!AO99="g",'Data Entry'!AN99*0.001*X96,IF('Data Entry'!AO99="UI",'Data Entry'!AN99*0.000001*X96,IF('Data Entry'!AO99="mg",'Data Entry'!AN99*0.000001*X96,IF('Data Entry'!AO99="t",'Data Entry'!AN99*1000*X96,IF('Data Entry'!AO99="kg",'Data Entry'!AN99*1*X96,IF('Data Entry'!AO99="L",'Data Entry'!AN99*1*X96,IFERROR(,"")))))))</f>
        <v>0</v>
      </c>
      <c r="T96" s="1" t="s">
        <v>4</v>
      </c>
      <c r="U96" s="59" t="str">
        <f>IF('Data Entry'!AP99="No aplica","1",'Data Entry'!AP99)</f>
        <v/>
      </c>
      <c r="V96" s="59" t="str">
        <f>IF('Data Entry'!AS99="No aplica","1",'Data Entry'!AS99)</f>
        <v/>
      </c>
      <c r="W96" s="59" t="str">
        <f>IF('Data Entry'!AV99="No aplica","1",'Data Entry'!AV99)</f>
        <v/>
      </c>
      <c r="X96" s="59" t="str">
        <f>IF('Data Entry'!AY99="No aplica","1",'Data Entry'!AY99)</f>
        <v/>
      </c>
      <c r="Y96" s="151" t="str">
        <f t="shared" si="1"/>
        <v/>
      </c>
      <c r="Z96" s="152" t="str">
        <f>IF('Data Entry'!H99="Yes","1",IF(AND('Data Entry'!H99="",'Data Entry'!I99="",'Data Entry'!J99="",'Data Entry'!K99="",'Data Entry'!L99="",'Data Entry'!M99="",'Data Entry'!N99="",'Data Entry'!O99="",'Data Entry'!P99="",'Data Entry'!Q99=""),"","1"))</f>
        <v/>
      </c>
      <c r="AA96" s="152" t="str">
        <f>IF('Data Entry'!R99="Yes","1",IF(AND('Data Entry'!R99="",'Data Entry'!S99="",'Data Entry'!T99="",'Data Entry'!U99=""),"","1"))</f>
        <v/>
      </c>
      <c r="AB96" s="157" t="str">
        <f>IF('Data Entry'!V99="Yes","1",IF(AND('Data Entry'!V99="",'Data Entry'!W99=""),"","1"))</f>
        <v/>
      </c>
    </row>
    <row r="97" spans="1:28" ht="17">
      <c r="A97" s="59">
        <f>'Data Entry'!AB100</f>
        <v>0</v>
      </c>
      <c r="B97" s="59" t="str">
        <f>'Data Entry'!AR100</f>
        <v/>
      </c>
      <c r="C97" s="1">
        <f>IF('Data Entry'!AD100="g",'Data Entry'!AC100*0.001*U97,IF('Data Entry'!AD100="UI",'Data Entry'!AC100*0.000001*U97,IF('Data Entry'!AD100="mg",'Data Entry'!AC100*0.000001*U97,IF('Data Entry'!AD100="t",'Data Entry'!AC100*1000*U97,IF('Data Entry'!AD100="kg",'Data Entry'!AC100*1*U97,IF('Data Entry'!AD100="L",'Data Entry'!AC100*1*U97,IFERROR(,"")))))))</f>
        <v>0</v>
      </c>
      <c r="D97" s="1" t="s">
        <v>4</v>
      </c>
      <c r="E97" s="1">
        <f>IF('Data Entry'!AF100="g",'Data Entry'!AE100*0.001,IF('Data Entry'!AF100="mg",'Data Entry'!AE100*0.000001,IF('Data Entry'!AF100="t",'Data Entry'!AE100*1000,IF('Data Entry'!AF100="ml",'Data Entry'!AE100*0.001,IF('Data Entry'!AF100="kg",'Data Entry'!AE100*1,IF('Data Entry'!AF100="Pieza",'Data Entry'!AE100*1,IF('Data Entry'!AF100="L",'Data Entry'!AE100*1,IFERROR(,""))))))))</f>
        <v>0</v>
      </c>
      <c r="F97" s="1" t="s">
        <v>4</v>
      </c>
      <c r="G97" s="1">
        <f>IF('Data Entry'!AA100="g",'Data Entry'!Z100*0.001,IF('Data Entry'!AA100="mg",'Data Entry'!Z100*0.000001,IF('Data Entry'!AA100="t",'Data Entry'!Z100*1000,IF('Data Entry'!AA100="ml",'Data Entry'!Z100*0.001,IF('Data Entry'!AA100="kg",'Data Entry'!Z100*1,IF('Data Entry'!AA100="Piezas",'Data Entry'!Z100*1,IF('Data Entry'!AA100="L",'Data Entry'!Z100*1,IFERROR(,""))))))))</f>
        <v>0</v>
      </c>
      <c r="H97" s="1" t="s">
        <v>4</v>
      </c>
      <c r="I97" s="1">
        <f>IF('Data Entry'!AC100="g",'Data Entry'!AB100*0.001,IF('Data Entry'!AC100="mg",'Data Entry'!AB100*0.000001,IF('Data Entry'!AC100="t",'Data Entry'!AB100*1000,IF('Data Entry'!AC100="ml",'Data Entry'!AB100*0.001,IF('Data Entry'!AC100="kg",'Data Entry'!AB100*1,IF('Data Entry'!AC100="L",'Data Entry'!AB100*1,IFERROR(,"")))))))</f>
        <v>0</v>
      </c>
      <c r="J97" s="59" t="str">
        <f>'Data Entry'!AU100</f>
        <v/>
      </c>
      <c r="K97" s="1">
        <f>IF('Data Entry'!AI100="g",'Data Entry'!AH100*0.001*V97,IF('Data Entry'!AI100="UI",'Data Entry'!AH100*0.000001*V97,IF('Data Entry'!AI100="mg",'Data Entry'!AH100*0.000001*V97,IF('Data Entry'!AI100="t",'Data Entry'!AH100*1000*V97,IF('Data Entry'!AI100="kg",'Data Entry'!AH100*1*V97,IF('Data Entry'!AI100="L",'Data Entry'!AH100*1*V97,IFERROR(,"")))))))</f>
        <v>0</v>
      </c>
      <c r="L97" s="1" t="s">
        <v>4</v>
      </c>
      <c r="M97" s="59">
        <f>'Data Entry'!AJ100</f>
        <v>0</v>
      </c>
      <c r="N97" s="59" t="str">
        <f>'Data Entry'!AX100</f>
        <v/>
      </c>
      <c r="O97" s="1">
        <f>IF('Data Entry'!AL100="g",'Data Entry'!AK100*0.001*W97,IF('Data Entry'!AL100="UI",'Data Entry'!AK100*0.000001*W97,IF('Data Entry'!AL100="mg",'Data Entry'!AK100*0.000001*W97,IF('Data Entry'!AL100="t",'Data Entry'!AK100*1000*W97,IF('Data Entry'!AL100="kg",'Data Entry'!AK100*1*W97,IF('Data Entry'!AL100="L",'Data Entry'!AK100*1*W97,IFERROR(,"")))))))</f>
        <v>0</v>
      </c>
      <c r="P97" s="1" t="s">
        <v>4</v>
      </c>
      <c r="Q97" s="59">
        <f>'Data Entry'!AM100</f>
        <v>0</v>
      </c>
      <c r="R97" s="59" t="str">
        <f>'Data Entry'!BA100</f>
        <v/>
      </c>
      <c r="S97" s="1">
        <f>IF('Data Entry'!AO100="g",'Data Entry'!AN100*0.001*X97,IF('Data Entry'!AO100="UI",'Data Entry'!AN100*0.000001*X97,IF('Data Entry'!AO100="mg",'Data Entry'!AN100*0.000001*X97,IF('Data Entry'!AO100="t",'Data Entry'!AN100*1000*X97,IF('Data Entry'!AO100="kg",'Data Entry'!AN100*1*X97,IF('Data Entry'!AO100="L",'Data Entry'!AN100*1*X97,IFERROR(,"")))))))</f>
        <v>0</v>
      </c>
      <c r="T97" s="1" t="s">
        <v>4</v>
      </c>
      <c r="U97" s="59" t="str">
        <f>IF('Data Entry'!AP100="No aplica","1",'Data Entry'!AP100)</f>
        <v/>
      </c>
      <c r="V97" s="59" t="str">
        <f>IF('Data Entry'!AS100="No aplica","1",'Data Entry'!AS100)</f>
        <v/>
      </c>
      <c r="W97" s="59" t="str">
        <f>IF('Data Entry'!AV100="No aplica","1",'Data Entry'!AV100)</f>
        <v/>
      </c>
      <c r="X97" s="59" t="str">
        <f>IF('Data Entry'!AY100="No aplica","1",'Data Entry'!AY100)</f>
        <v/>
      </c>
      <c r="Y97" s="151" t="str">
        <f t="shared" si="1"/>
        <v/>
      </c>
      <c r="Z97" s="152" t="str">
        <f>IF('Data Entry'!H100="Yes","1",IF(AND('Data Entry'!H100="",'Data Entry'!I100="",'Data Entry'!J100="",'Data Entry'!K100="",'Data Entry'!L100="",'Data Entry'!M100="",'Data Entry'!N100="",'Data Entry'!O100="",'Data Entry'!P100="",'Data Entry'!Q100=""),"","1"))</f>
        <v/>
      </c>
      <c r="AA97" s="152" t="str">
        <f>IF('Data Entry'!R100="Yes","1",IF(AND('Data Entry'!R100="",'Data Entry'!S100="",'Data Entry'!T100="",'Data Entry'!U100=""),"","1"))</f>
        <v/>
      </c>
      <c r="AB97" s="157" t="str">
        <f>IF('Data Entry'!V100="Yes","1",IF(AND('Data Entry'!V100="",'Data Entry'!W100=""),"","1"))</f>
        <v/>
      </c>
    </row>
    <row r="98" spans="1:28" ht="17">
      <c r="A98" s="59">
        <f>'Data Entry'!AB101</f>
        <v>0</v>
      </c>
      <c r="B98" s="59" t="str">
        <f>'Data Entry'!AR101</f>
        <v/>
      </c>
      <c r="C98" s="1">
        <f>IF('Data Entry'!AD101="g",'Data Entry'!AC101*0.001*U98,IF('Data Entry'!AD101="UI",'Data Entry'!AC101*0.000001*U98,IF('Data Entry'!AD101="mg",'Data Entry'!AC101*0.000001*U98,IF('Data Entry'!AD101="t",'Data Entry'!AC101*1000*U98,IF('Data Entry'!AD101="kg",'Data Entry'!AC101*1*U98,IF('Data Entry'!AD101="L",'Data Entry'!AC101*1*U98,IFERROR(,"")))))))</f>
        <v>0</v>
      </c>
      <c r="D98" s="1" t="s">
        <v>4</v>
      </c>
      <c r="E98" s="1">
        <f>IF('Data Entry'!AF101="g",'Data Entry'!AE101*0.001,IF('Data Entry'!AF101="mg",'Data Entry'!AE101*0.000001,IF('Data Entry'!AF101="t",'Data Entry'!AE101*1000,IF('Data Entry'!AF101="ml",'Data Entry'!AE101*0.001,IF('Data Entry'!AF101="kg",'Data Entry'!AE101*1,IF('Data Entry'!AF101="Pieza",'Data Entry'!AE101*1,IF('Data Entry'!AF101="L",'Data Entry'!AE101*1,IFERROR(,""))))))))</f>
        <v>0</v>
      </c>
      <c r="F98" s="1" t="s">
        <v>4</v>
      </c>
      <c r="G98" s="1">
        <f>IF('Data Entry'!AA101="g",'Data Entry'!Z101*0.001,IF('Data Entry'!AA101="mg",'Data Entry'!Z101*0.000001,IF('Data Entry'!AA101="t",'Data Entry'!Z101*1000,IF('Data Entry'!AA101="ml",'Data Entry'!Z101*0.001,IF('Data Entry'!AA101="kg",'Data Entry'!Z101*1,IF('Data Entry'!AA101="Piezas",'Data Entry'!Z101*1,IF('Data Entry'!AA101="L",'Data Entry'!Z101*1,IFERROR(,""))))))))</f>
        <v>0</v>
      </c>
      <c r="H98" s="1" t="s">
        <v>4</v>
      </c>
      <c r="I98" s="1">
        <f>IF('Data Entry'!AC101="g",'Data Entry'!AB101*0.001,IF('Data Entry'!AC101="mg",'Data Entry'!AB101*0.000001,IF('Data Entry'!AC101="t",'Data Entry'!AB101*1000,IF('Data Entry'!AC101="ml",'Data Entry'!AB101*0.001,IF('Data Entry'!AC101="kg",'Data Entry'!AB101*1,IF('Data Entry'!AC101="L",'Data Entry'!AB101*1,IFERROR(,"")))))))</f>
        <v>0</v>
      </c>
      <c r="J98" s="59" t="str">
        <f>'Data Entry'!AU101</f>
        <v/>
      </c>
      <c r="K98" s="1">
        <f>IF('Data Entry'!AI101="g",'Data Entry'!AH101*0.001*V98,IF('Data Entry'!AI101="UI",'Data Entry'!AH101*0.000001*V98,IF('Data Entry'!AI101="mg",'Data Entry'!AH101*0.000001*V98,IF('Data Entry'!AI101="t",'Data Entry'!AH101*1000*V98,IF('Data Entry'!AI101="kg",'Data Entry'!AH101*1*V98,IF('Data Entry'!AI101="L",'Data Entry'!AH101*1*V98,IFERROR(,"")))))))</f>
        <v>0</v>
      </c>
      <c r="L98" s="1" t="s">
        <v>4</v>
      </c>
      <c r="M98" s="59">
        <f>'Data Entry'!AJ101</f>
        <v>0</v>
      </c>
      <c r="N98" s="59" t="str">
        <f>'Data Entry'!AX101</f>
        <v/>
      </c>
      <c r="O98" s="1">
        <f>IF('Data Entry'!AL101="g",'Data Entry'!AK101*0.001*W98,IF('Data Entry'!AL101="UI",'Data Entry'!AK101*0.000001*W98,IF('Data Entry'!AL101="mg",'Data Entry'!AK101*0.000001*W98,IF('Data Entry'!AL101="t",'Data Entry'!AK101*1000*W98,IF('Data Entry'!AL101="kg",'Data Entry'!AK101*1*W98,IF('Data Entry'!AL101="L",'Data Entry'!AK101*1*W98,IFERROR(,"")))))))</f>
        <v>0</v>
      </c>
      <c r="P98" s="1" t="s">
        <v>4</v>
      </c>
      <c r="Q98" s="59">
        <f>'Data Entry'!AM101</f>
        <v>0</v>
      </c>
      <c r="R98" s="59" t="str">
        <f>'Data Entry'!BA101</f>
        <v/>
      </c>
      <c r="S98" s="1">
        <f>IF('Data Entry'!AO101="g",'Data Entry'!AN101*0.001*X98,IF('Data Entry'!AO101="UI",'Data Entry'!AN101*0.000001*X98,IF('Data Entry'!AO101="mg",'Data Entry'!AN101*0.000001*X98,IF('Data Entry'!AO101="t",'Data Entry'!AN101*1000*X98,IF('Data Entry'!AO101="kg",'Data Entry'!AN101*1*X98,IF('Data Entry'!AO101="L",'Data Entry'!AN101*1*X98,IFERROR(,"")))))))</f>
        <v>0</v>
      </c>
      <c r="T98" s="1" t="s">
        <v>4</v>
      </c>
      <c r="U98" s="59" t="str">
        <f>IF('Data Entry'!AP101="No aplica","1",'Data Entry'!AP101)</f>
        <v/>
      </c>
      <c r="V98" s="59" t="str">
        <f>IF('Data Entry'!AS101="No aplica","1",'Data Entry'!AS101)</f>
        <v/>
      </c>
      <c r="W98" s="59" t="str">
        <f>IF('Data Entry'!AV101="No aplica","1",'Data Entry'!AV101)</f>
        <v/>
      </c>
      <c r="X98" s="59" t="str">
        <f>IF('Data Entry'!AY101="No aplica","1",'Data Entry'!AY101)</f>
        <v/>
      </c>
      <c r="Y98" s="151" t="str">
        <f t="shared" si="1"/>
        <v/>
      </c>
      <c r="Z98" s="152" t="str">
        <f>IF('Data Entry'!H101="Yes","1",IF(AND('Data Entry'!H101="",'Data Entry'!I101="",'Data Entry'!J101="",'Data Entry'!K101="",'Data Entry'!L101="",'Data Entry'!M101="",'Data Entry'!N101="",'Data Entry'!O101="",'Data Entry'!P101="",'Data Entry'!Q101=""),"","1"))</f>
        <v/>
      </c>
      <c r="AA98" s="152" t="str">
        <f>IF('Data Entry'!R101="Yes","1",IF(AND('Data Entry'!R101="",'Data Entry'!S101="",'Data Entry'!T101="",'Data Entry'!U101=""),"","1"))</f>
        <v/>
      </c>
      <c r="AB98" s="157" t="str">
        <f>IF('Data Entry'!V101="Yes","1",IF(AND('Data Entry'!V101="",'Data Entry'!W101=""),"","1"))</f>
        <v/>
      </c>
    </row>
    <row r="99" spans="1:28" ht="17">
      <c r="A99" s="59">
        <f>'Data Entry'!AB102</f>
        <v>0</v>
      </c>
      <c r="B99" s="59" t="str">
        <f>'Data Entry'!AR102</f>
        <v/>
      </c>
      <c r="C99" s="1">
        <f>IF('Data Entry'!AD102="g",'Data Entry'!AC102*0.001*U99,IF('Data Entry'!AD102="UI",'Data Entry'!AC102*0.000001*U99,IF('Data Entry'!AD102="mg",'Data Entry'!AC102*0.000001*U99,IF('Data Entry'!AD102="t",'Data Entry'!AC102*1000*U99,IF('Data Entry'!AD102="kg",'Data Entry'!AC102*1*U99,IF('Data Entry'!AD102="L",'Data Entry'!AC102*1*U99,IFERROR(,"")))))))</f>
        <v>0</v>
      </c>
      <c r="D99" s="1" t="s">
        <v>4</v>
      </c>
      <c r="E99" s="1">
        <f>IF('Data Entry'!AF102="g",'Data Entry'!AE102*0.001,IF('Data Entry'!AF102="mg",'Data Entry'!AE102*0.000001,IF('Data Entry'!AF102="t",'Data Entry'!AE102*1000,IF('Data Entry'!AF102="ml",'Data Entry'!AE102*0.001,IF('Data Entry'!AF102="kg",'Data Entry'!AE102*1,IF('Data Entry'!AF102="Pieza",'Data Entry'!AE102*1,IF('Data Entry'!AF102="L",'Data Entry'!AE102*1,IFERROR(,""))))))))</f>
        <v>0</v>
      </c>
      <c r="F99" s="1" t="s">
        <v>4</v>
      </c>
      <c r="G99" s="1">
        <f>IF('Data Entry'!AA102="g",'Data Entry'!Z102*0.001,IF('Data Entry'!AA102="mg",'Data Entry'!Z102*0.000001,IF('Data Entry'!AA102="t",'Data Entry'!Z102*1000,IF('Data Entry'!AA102="ml",'Data Entry'!Z102*0.001,IF('Data Entry'!AA102="kg",'Data Entry'!Z102*1,IF('Data Entry'!AA102="Piezas",'Data Entry'!Z102*1,IF('Data Entry'!AA102="L",'Data Entry'!Z102*1,IFERROR(,""))))))))</f>
        <v>0</v>
      </c>
      <c r="H99" s="1" t="s">
        <v>4</v>
      </c>
      <c r="I99" s="1">
        <f>IF('Data Entry'!AC102="g",'Data Entry'!AB102*0.001,IF('Data Entry'!AC102="mg",'Data Entry'!AB102*0.000001,IF('Data Entry'!AC102="t",'Data Entry'!AB102*1000,IF('Data Entry'!AC102="ml",'Data Entry'!AB102*0.001,IF('Data Entry'!AC102="kg",'Data Entry'!AB102*1,IF('Data Entry'!AC102="L",'Data Entry'!AB102*1,IFERROR(,"")))))))</f>
        <v>0</v>
      </c>
      <c r="J99" s="59" t="str">
        <f>'Data Entry'!AU102</f>
        <v/>
      </c>
      <c r="K99" s="1">
        <f>IF('Data Entry'!AI102="g",'Data Entry'!AH102*0.001*V99,IF('Data Entry'!AI102="UI",'Data Entry'!AH102*0.000001*V99,IF('Data Entry'!AI102="mg",'Data Entry'!AH102*0.000001*V99,IF('Data Entry'!AI102="t",'Data Entry'!AH102*1000*V99,IF('Data Entry'!AI102="kg",'Data Entry'!AH102*1*V99,IF('Data Entry'!AI102="L",'Data Entry'!AH102*1*V99,IFERROR(,"")))))))</f>
        <v>0</v>
      </c>
      <c r="L99" s="1" t="s">
        <v>4</v>
      </c>
      <c r="M99" s="59">
        <f>'Data Entry'!AJ102</f>
        <v>0</v>
      </c>
      <c r="N99" s="59" t="str">
        <f>'Data Entry'!AX102</f>
        <v/>
      </c>
      <c r="O99" s="1">
        <f>IF('Data Entry'!AL102="g",'Data Entry'!AK102*0.001*W99,IF('Data Entry'!AL102="UI",'Data Entry'!AK102*0.000001*W99,IF('Data Entry'!AL102="mg",'Data Entry'!AK102*0.000001*W99,IF('Data Entry'!AL102="t",'Data Entry'!AK102*1000*W99,IF('Data Entry'!AL102="kg",'Data Entry'!AK102*1*W99,IF('Data Entry'!AL102="L",'Data Entry'!AK102*1*W99,IFERROR(,"")))))))</f>
        <v>0</v>
      </c>
      <c r="P99" s="1" t="s">
        <v>4</v>
      </c>
      <c r="Q99" s="59">
        <f>'Data Entry'!AM102</f>
        <v>0</v>
      </c>
      <c r="R99" s="59" t="str">
        <f>'Data Entry'!BA102</f>
        <v/>
      </c>
      <c r="S99" s="1">
        <f>IF('Data Entry'!AO102="g",'Data Entry'!AN102*0.001*X99,IF('Data Entry'!AO102="UI",'Data Entry'!AN102*0.000001*X99,IF('Data Entry'!AO102="mg",'Data Entry'!AN102*0.000001*X99,IF('Data Entry'!AO102="t",'Data Entry'!AN102*1000*X99,IF('Data Entry'!AO102="kg",'Data Entry'!AN102*1*X99,IF('Data Entry'!AO102="L",'Data Entry'!AN102*1*X99,IFERROR(,"")))))))</f>
        <v>0</v>
      </c>
      <c r="T99" s="1" t="s">
        <v>4</v>
      </c>
      <c r="U99" s="59" t="str">
        <f>IF('Data Entry'!AP102="No aplica","1",'Data Entry'!AP102)</f>
        <v/>
      </c>
      <c r="V99" s="59" t="str">
        <f>IF('Data Entry'!AS102="No aplica","1",'Data Entry'!AS102)</f>
        <v/>
      </c>
      <c r="W99" s="59" t="str">
        <f>IF('Data Entry'!AV102="No aplica","1",'Data Entry'!AV102)</f>
        <v/>
      </c>
      <c r="X99" s="59" t="str">
        <f>IF('Data Entry'!AY102="No aplica","1",'Data Entry'!AY102)</f>
        <v/>
      </c>
      <c r="Y99" s="151" t="str">
        <f t="shared" si="1"/>
        <v/>
      </c>
      <c r="Z99" s="152" t="str">
        <f>IF('Data Entry'!H102="Yes","1",IF(AND('Data Entry'!H102="",'Data Entry'!I102="",'Data Entry'!J102="",'Data Entry'!K102="",'Data Entry'!L102="",'Data Entry'!M102="",'Data Entry'!N102="",'Data Entry'!O102="",'Data Entry'!P102="",'Data Entry'!Q102=""),"","1"))</f>
        <v/>
      </c>
      <c r="AA99" s="152" t="str">
        <f>IF('Data Entry'!R102="Yes","1",IF(AND('Data Entry'!R102="",'Data Entry'!S102="",'Data Entry'!T102="",'Data Entry'!U102=""),"","1"))</f>
        <v/>
      </c>
      <c r="AB99" s="157" t="str">
        <f>IF('Data Entry'!V102="Yes","1",IF(AND('Data Entry'!V102="",'Data Entry'!W102=""),"","1"))</f>
        <v/>
      </c>
    </row>
    <row r="100" spans="1:28" ht="17">
      <c r="A100" s="59">
        <f>'Data Entry'!AB103</f>
        <v>0</v>
      </c>
      <c r="B100" s="59" t="str">
        <f>'Data Entry'!AR103</f>
        <v/>
      </c>
      <c r="C100" s="1">
        <f>IF('Data Entry'!AD103="g",'Data Entry'!AC103*0.001*U100,IF('Data Entry'!AD103="UI",'Data Entry'!AC103*0.000001*U100,IF('Data Entry'!AD103="mg",'Data Entry'!AC103*0.000001*U100,IF('Data Entry'!AD103="t",'Data Entry'!AC103*1000*U100,IF('Data Entry'!AD103="kg",'Data Entry'!AC103*1*U100,IF('Data Entry'!AD103="L",'Data Entry'!AC103*1*U100,IFERROR(,"")))))))</f>
        <v>0</v>
      </c>
      <c r="D100" s="1" t="s">
        <v>4</v>
      </c>
      <c r="E100" s="1">
        <f>IF('Data Entry'!AF103="g",'Data Entry'!AE103*0.001,IF('Data Entry'!AF103="mg",'Data Entry'!AE103*0.000001,IF('Data Entry'!AF103="t",'Data Entry'!AE103*1000,IF('Data Entry'!AF103="ml",'Data Entry'!AE103*0.001,IF('Data Entry'!AF103="kg",'Data Entry'!AE103*1,IF('Data Entry'!AF103="Pieza",'Data Entry'!AE103*1,IF('Data Entry'!AF103="L",'Data Entry'!AE103*1,IFERROR(,""))))))))</f>
        <v>0</v>
      </c>
      <c r="F100" s="1" t="s">
        <v>4</v>
      </c>
      <c r="G100" s="1">
        <f>IF('Data Entry'!AA103="g",'Data Entry'!Z103*0.001,IF('Data Entry'!AA103="mg",'Data Entry'!Z103*0.000001,IF('Data Entry'!AA103="t",'Data Entry'!Z103*1000,IF('Data Entry'!AA103="ml",'Data Entry'!Z103*0.001,IF('Data Entry'!AA103="kg",'Data Entry'!Z103*1,IF('Data Entry'!AA103="Piezas",'Data Entry'!Z103*1,IF('Data Entry'!AA103="L",'Data Entry'!Z103*1,IFERROR(,""))))))))</f>
        <v>0</v>
      </c>
      <c r="H100" s="1" t="s">
        <v>4</v>
      </c>
      <c r="I100" s="1">
        <f>IF('Data Entry'!AC103="g",'Data Entry'!AB103*0.001,IF('Data Entry'!AC103="mg",'Data Entry'!AB103*0.000001,IF('Data Entry'!AC103="t",'Data Entry'!AB103*1000,IF('Data Entry'!AC103="ml",'Data Entry'!AB103*0.001,IF('Data Entry'!AC103="kg",'Data Entry'!AB103*1,IF('Data Entry'!AC103="L",'Data Entry'!AB103*1,IFERROR(,"")))))))</f>
        <v>0</v>
      </c>
      <c r="J100" s="59" t="str">
        <f>'Data Entry'!AU103</f>
        <v/>
      </c>
      <c r="K100" s="1">
        <f>IF('Data Entry'!AI103="g",'Data Entry'!AH103*0.001*V100,IF('Data Entry'!AI103="UI",'Data Entry'!AH103*0.000001*V100,IF('Data Entry'!AI103="mg",'Data Entry'!AH103*0.000001*V100,IF('Data Entry'!AI103="t",'Data Entry'!AH103*1000*V100,IF('Data Entry'!AI103="kg",'Data Entry'!AH103*1*V100,IF('Data Entry'!AI103="L",'Data Entry'!AH103*1*V100,IFERROR(,"")))))))</f>
        <v>0</v>
      </c>
      <c r="L100" s="1" t="s">
        <v>4</v>
      </c>
      <c r="M100" s="59">
        <f>'Data Entry'!AJ103</f>
        <v>0</v>
      </c>
      <c r="N100" s="59" t="str">
        <f>'Data Entry'!AX103</f>
        <v/>
      </c>
      <c r="O100" s="1">
        <f>IF('Data Entry'!AL103="g",'Data Entry'!AK103*0.001*W100,IF('Data Entry'!AL103="UI",'Data Entry'!AK103*0.000001*W100,IF('Data Entry'!AL103="mg",'Data Entry'!AK103*0.000001*W100,IF('Data Entry'!AL103="t",'Data Entry'!AK103*1000*W100,IF('Data Entry'!AL103="kg",'Data Entry'!AK103*1*W100,IF('Data Entry'!AL103="L",'Data Entry'!AK103*1*W100,IFERROR(,"")))))))</f>
        <v>0</v>
      </c>
      <c r="P100" s="1" t="s">
        <v>4</v>
      </c>
      <c r="Q100" s="59">
        <f>'Data Entry'!AM103</f>
        <v>0</v>
      </c>
      <c r="R100" s="59" t="str">
        <f>'Data Entry'!BA103</f>
        <v/>
      </c>
      <c r="S100" s="1">
        <f>IF('Data Entry'!AO103="g",'Data Entry'!AN103*0.001*X100,IF('Data Entry'!AO103="UI",'Data Entry'!AN103*0.000001*X100,IF('Data Entry'!AO103="mg",'Data Entry'!AN103*0.000001*X100,IF('Data Entry'!AO103="t",'Data Entry'!AN103*1000*X100,IF('Data Entry'!AO103="kg",'Data Entry'!AN103*1*X100,IF('Data Entry'!AO103="L",'Data Entry'!AN103*1*X100,IFERROR(,"")))))))</f>
        <v>0</v>
      </c>
      <c r="T100" s="1" t="s">
        <v>4</v>
      </c>
      <c r="U100" s="59" t="str">
        <f>IF('Data Entry'!AP103="No aplica","1",'Data Entry'!AP103)</f>
        <v/>
      </c>
      <c r="V100" s="59" t="str">
        <f>IF('Data Entry'!AS103="No aplica","1",'Data Entry'!AS103)</f>
        <v/>
      </c>
      <c r="W100" s="59" t="str">
        <f>IF('Data Entry'!AV103="No aplica","1",'Data Entry'!AV103)</f>
        <v/>
      </c>
      <c r="X100" s="59" t="str">
        <f>IF('Data Entry'!AY103="No aplica","1",'Data Entry'!AY103)</f>
        <v/>
      </c>
      <c r="Y100" s="151" t="str">
        <f t="shared" si="1"/>
        <v/>
      </c>
      <c r="Z100" s="152" t="str">
        <f>IF('Data Entry'!H103="Yes","1",IF(AND('Data Entry'!H103="",'Data Entry'!I103="",'Data Entry'!J103="",'Data Entry'!K103="",'Data Entry'!L103="",'Data Entry'!M103="",'Data Entry'!N103="",'Data Entry'!O103="",'Data Entry'!P103="",'Data Entry'!Q103=""),"","1"))</f>
        <v/>
      </c>
      <c r="AA100" s="152" t="str">
        <f>IF('Data Entry'!R103="Yes","1",IF(AND('Data Entry'!R103="",'Data Entry'!S103="",'Data Entry'!T103="",'Data Entry'!U103=""),"","1"))</f>
        <v/>
      </c>
      <c r="AB100" s="157" t="str">
        <f>IF('Data Entry'!V103="Yes","1",IF(AND('Data Entry'!V103="",'Data Entry'!W103=""),"","1"))</f>
        <v/>
      </c>
    </row>
    <row r="101" spans="1:28" ht="17">
      <c r="A101" s="59">
        <f>'Data Entry'!AB104</f>
        <v>0</v>
      </c>
      <c r="B101" s="59" t="str">
        <f>'Data Entry'!AR104</f>
        <v/>
      </c>
      <c r="C101" s="1">
        <f>IF('Data Entry'!AD104="g",'Data Entry'!AC104*0.001*U101,IF('Data Entry'!AD104="UI",'Data Entry'!AC104*0.000001*U101,IF('Data Entry'!AD104="mg",'Data Entry'!AC104*0.000001*U101,IF('Data Entry'!AD104="t",'Data Entry'!AC104*1000*U101,IF('Data Entry'!AD104="kg",'Data Entry'!AC104*1*U101,IF('Data Entry'!AD104="L",'Data Entry'!AC104*1*U101,IFERROR(,"")))))))</f>
        <v>0</v>
      </c>
      <c r="D101" s="1" t="s">
        <v>4</v>
      </c>
      <c r="E101" s="1">
        <f>IF('Data Entry'!AF104="g",'Data Entry'!AE104*0.001,IF('Data Entry'!AF104="mg",'Data Entry'!AE104*0.000001,IF('Data Entry'!AF104="t",'Data Entry'!AE104*1000,IF('Data Entry'!AF104="ml",'Data Entry'!AE104*0.001,IF('Data Entry'!AF104="kg",'Data Entry'!AE104*1,IF('Data Entry'!AF104="Pieza",'Data Entry'!AE104*1,IF('Data Entry'!AF104="L",'Data Entry'!AE104*1,IFERROR(,""))))))))</f>
        <v>0</v>
      </c>
      <c r="F101" s="1" t="s">
        <v>4</v>
      </c>
      <c r="G101" s="1">
        <f>IF('Data Entry'!AA104="g",'Data Entry'!Z104*0.001,IF('Data Entry'!AA104="mg",'Data Entry'!Z104*0.000001,IF('Data Entry'!AA104="t",'Data Entry'!Z104*1000,IF('Data Entry'!AA104="ml",'Data Entry'!Z104*0.001,IF('Data Entry'!AA104="kg",'Data Entry'!Z104*1,IF('Data Entry'!AA104="Piezas",'Data Entry'!Z104*1,IF('Data Entry'!AA104="L",'Data Entry'!Z104*1,IFERROR(,""))))))))</f>
        <v>0</v>
      </c>
      <c r="H101" s="1" t="s">
        <v>4</v>
      </c>
      <c r="I101" s="1">
        <f>IF('Data Entry'!AC104="g",'Data Entry'!AB104*0.001,IF('Data Entry'!AC104="mg",'Data Entry'!AB104*0.000001,IF('Data Entry'!AC104="t",'Data Entry'!AB104*1000,IF('Data Entry'!AC104="ml",'Data Entry'!AB104*0.001,IF('Data Entry'!AC104="kg",'Data Entry'!AB104*1,IF('Data Entry'!AC104="L",'Data Entry'!AB104*1,IFERROR(,"")))))))</f>
        <v>0</v>
      </c>
      <c r="J101" s="59" t="str">
        <f>'Data Entry'!AU104</f>
        <v/>
      </c>
      <c r="K101" s="1">
        <f>IF('Data Entry'!AI104="g",'Data Entry'!AH104*0.001*V101,IF('Data Entry'!AI104="UI",'Data Entry'!AH104*0.000001*V101,IF('Data Entry'!AI104="mg",'Data Entry'!AH104*0.000001*V101,IF('Data Entry'!AI104="t",'Data Entry'!AH104*1000*V101,IF('Data Entry'!AI104="kg",'Data Entry'!AH104*1*V101,IF('Data Entry'!AI104="L",'Data Entry'!AH104*1*V101,IFERROR(,"")))))))</f>
        <v>0</v>
      </c>
      <c r="L101" s="1" t="s">
        <v>4</v>
      </c>
      <c r="M101" s="59">
        <f>'Data Entry'!AJ104</f>
        <v>0</v>
      </c>
      <c r="N101" s="59" t="str">
        <f>'Data Entry'!AX104</f>
        <v/>
      </c>
      <c r="O101" s="1">
        <f>IF('Data Entry'!AL104="g",'Data Entry'!AK104*0.001*W101,IF('Data Entry'!AL104="UI",'Data Entry'!AK104*0.000001*W101,IF('Data Entry'!AL104="mg",'Data Entry'!AK104*0.000001*W101,IF('Data Entry'!AL104="t",'Data Entry'!AK104*1000*W101,IF('Data Entry'!AL104="kg",'Data Entry'!AK104*1*W101,IF('Data Entry'!AL104="L",'Data Entry'!AK104*1*W101,IFERROR(,"")))))))</f>
        <v>0</v>
      </c>
      <c r="P101" s="1" t="s">
        <v>4</v>
      </c>
      <c r="Q101" s="59">
        <f>'Data Entry'!AM104</f>
        <v>0</v>
      </c>
      <c r="R101" s="59" t="str">
        <f>'Data Entry'!BA104</f>
        <v/>
      </c>
      <c r="S101" s="1">
        <f>IF('Data Entry'!AO104="g",'Data Entry'!AN104*0.001*X101,IF('Data Entry'!AO104="UI",'Data Entry'!AN104*0.000001*X101,IF('Data Entry'!AO104="mg",'Data Entry'!AN104*0.000001*X101,IF('Data Entry'!AO104="t",'Data Entry'!AN104*1000*X101,IF('Data Entry'!AO104="kg",'Data Entry'!AN104*1*X101,IF('Data Entry'!AO104="L",'Data Entry'!AN104*1*X101,IFERROR(,"")))))))</f>
        <v>0</v>
      </c>
      <c r="T101" s="1" t="s">
        <v>4</v>
      </c>
      <c r="U101" s="59" t="str">
        <f>IF('Data Entry'!AP104="No aplica","1",'Data Entry'!AP104)</f>
        <v/>
      </c>
      <c r="V101" s="59" t="str">
        <f>IF('Data Entry'!AS104="No aplica","1",'Data Entry'!AS104)</f>
        <v/>
      </c>
      <c r="W101" s="59" t="str">
        <f>IF('Data Entry'!AV104="No aplica","1",'Data Entry'!AV104)</f>
        <v/>
      </c>
      <c r="X101" s="59" t="str">
        <f>IF('Data Entry'!AY104="No aplica","1",'Data Entry'!AY104)</f>
        <v/>
      </c>
      <c r="Y101" s="151" t="str">
        <f t="shared" si="1"/>
        <v/>
      </c>
      <c r="Z101" s="152" t="str">
        <f>IF('Data Entry'!H104="Yes","1",IF(AND('Data Entry'!H104="",'Data Entry'!I104="",'Data Entry'!J104="",'Data Entry'!K104="",'Data Entry'!L104="",'Data Entry'!M104="",'Data Entry'!N104="",'Data Entry'!O104="",'Data Entry'!P104="",'Data Entry'!Q104=""),"","1"))</f>
        <v/>
      </c>
      <c r="AA101" s="152" t="str">
        <f>IF('Data Entry'!R104="Yes","1",IF(AND('Data Entry'!R104="",'Data Entry'!S104="",'Data Entry'!T104="",'Data Entry'!U104=""),"","1"))</f>
        <v/>
      </c>
      <c r="AB101" s="157" t="str">
        <f>IF('Data Entry'!V104="Yes","1",IF(AND('Data Entry'!V104="",'Data Entry'!W104=""),"","1"))</f>
        <v/>
      </c>
    </row>
    <row r="102" spans="1:28" ht="17">
      <c r="A102" s="59">
        <f>'Data Entry'!AB105</f>
        <v>0</v>
      </c>
      <c r="B102" s="59" t="str">
        <f>'Data Entry'!AR105</f>
        <v/>
      </c>
      <c r="C102" s="1">
        <f>IF('Data Entry'!AD105="g",'Data Entry'!AC105*0.001*U102,IF('Data Entry'!AD105="UI",'Data Entry'!AC105*0.000001*U102,IF('Data Entry'!AD105="mg",'Data Entry'!AC105*0.000001*U102,IF('Data Entry'!AD105="t",'Data Entry'!AC105*1000*U102,IF('Data Entry'!AD105="kg",'Data Entry'!AC105*1*U102,IF('Data Entry'!AD105="L",'Data Entry'!AC105*1*U102,IFERROR(,"")))))))</f>
        <v>0</v>
      </c>
      <c r="D102" s="1" t="s">
        <v>4</v>
      </c>
      <c r="E102" s="1">
        <f>IF('Data Entry'!AF105="g",'Data Entry'!AE105*0.001,IF('Data Entry'!AF105="mg",'Data Entry'!AE105*0.000001,IF('Data Entry'!AF105="t",'Data Entry'!AE105*1000,IF('Data Entry'!AF105="ml",'Data Entry'!AE105*0.001,IF('Data Entry'!AF105="kg",'Data Entry'!AE105*1,IF('Data Entry'!AF105="Pieza",'Data Entry'!AE105*1,IF('Data Entry'!AF105="L",'Data Entry'!AE105*1,IFERROR(,""))))))))</f>
        <v>0</v>
      </c>
      <c r="F102" s="1" t="s">
        <v>4</v>
      </c>
      <c r="G102" s="1">
        <f>IF('Data Entry'!AA105="g",'Data Entry'!Z105*0.001,IF('Data Entry'!AA105="mg",'Data Entry'!Z105*0.000001,IF('Data Entry'!AA105="t",'Data Entry'!Z105*1000,IF('Data Entry'!AA105="ml",'Data Entry'!Z105*0.001,IF('Data Entry'!AA105="kg",'Data Entry'!Z105*1,IF('Data Entry'!AA105="Piezas",'Data Entry'!Z105*1,IF('Data Entry'!AA105="L",'Data Entry'!Z105*1,IFERROR(,""))))))))</f>
        <v>0</v>
      </c>
      <c r="H102" s="1" t="s">
        <v>4</v>
      </c>
      <c r="I102" s="1">
        <f>IF('Data Entry'!AC105="g",'Data Entry'!AB105*0.001,IF('Data Entry'!AC105="mg",'Data Entry'!AB105*0.000001,IF('Data Entry'!AC105="t",'Data Entry'!AB105*1000,IF('Data Entry'!AC105="ml",'Data Entry'!AB105*0.001,IF('Data Entry'!AC105="kg",'Data Entry'!AB105*1,IF('Data Entry'!AC105="L",'Data Entry'!AB105*1,IFERROR(,"")))))))</f>
        <v>0</v>
      </c>
      <c r="J102" s="59" t="str">
        <f>'Data Entry'!AU105</f>
        <v/>
      </c>
      <c r="K102" s="1">
        <f>IF('Data Entry'!AI105="g",'Data Entry'!AH105*0.001*V102,IF('Data Entry'!AI105="UI",'Data Entry'!AH105*0.000001*V102,IF('Data Entry'!AI105="mg",'Data Entry'!AH105*0.000001*V102,IF('Data Entry'!AI105="t",'Data Entry'!AH105*1000*V102,IF('Data Entry'!AI105="kg",'Data Entry'!AH105*1*V102,IF('Data Entry'!AI105="L",'Data Entry'!AH105*1*V102,IFERROR(,"")))))))</f>
        <v>0</v>
      </c>
      <c r="L102" s="1" t="s">
        <v>4</v>
      </c>
      <c r="M102" s="59">
        <f>'Data Entry'!AJ105</f>
        <v>0</v>
      </c>
      <c r="N102" s="59" t="str">
        <f>'Data Entry'!AX105</f>
        <v/>
      </c>
      <c r="O102" s="1">
        <f>IF('Data Entry'!AL105="g",'Data Entry'!AK105*0.001*W102,IF('Data Entry'!AL105="UI",'Data Entry'!AK105*0.000001*W102,IF('Data Entry'!AL105="mg",'Data Entry'!AK105*0.000001*W102,IF('Data Entry'!AL105="t",'Data Entry'!AK105*1000*W102,IF('Data Entry'!AL105="kg",'Data Entry'!AK105*1*W102,IF('Data Entry'!AL105="L",'Data Entry'!AK105*1*W102,IFERROR(,"")))))))</f>
        <v>0</v>
      </c>
      <c r="P102" s="1" t="s">
        <v>4</v>
      </c>
      <c r="Q102" s="59">
        <f>'Data Entry'!AM105</f>
        <v>0</v>
      </c>
      <c r="R102" s="59" t="str">
        <f>'Data Entry'!BA105</f>
        <v/>
      </c>
      <c r="S102" s="1">
        <f>IF('Data Entry'!AO105="g",'Data Entry'!AN105*0.001*X102,IF('Data Entry'!AO105="UI",'Data Entry'!AN105*0.000001*X102,IF('Data Entry'!AO105="mg",'Data Entry'!AN105*0.000001*X102,IF('Data Entry'!AO105="t",'Data Entry'!AN105*1000*X102,IF('Data Entry'!AO105="kg",'Data Entry'!AN105*1*X102,IF('Data Entry'!AO105="L",'Data Entry'!AN105*1*X102,IFERROR(,"")))))))</f>
        <v>0</v>
      </c>
      <c r="T102" s="1" t="s">
        <v>4</v>
      </c>
      <c r="U102" s="59" t="str">
        <f>IF('Data Entry'!AP105="No aplica","1",'Data Entry'!AP105)</f>
        <v/>
      </c>
      <c r="V102" s="59" t="str">
        <f>IF('Data Entry'!AS105="No aplica","1",'Data Entry'!AS105)</f>
        <v/>
      </c>
      <c r="W102" s="59" t="str">
        <f>IF('Data Entry'!AV105="No aplica","1",'Data Entry'!AV105)</f>
        <v/>
      </c>
      <c r="X102" s="59" t="str">
        <f>IF('Data Entry'!AY105="No aplica","1",'Data Entry'!AY105)</f>
        <v/>
      </c>
      <c r="Y102" s="151" t="str">
        <f t="shared" si="1"/>
        <v/>
      </c>
      <c r="Z102" s="152" t="str">
        <f>IF('Data Entry'!H105="Yes","1",IF(AND('Data Entry'!H105="",'Data Entry'!I105="",'Data Entry'!J105="",'Data Entry'!K105="",'Data Entry'!L105="",'Data Entry'!M105="",'Data Entry'!N105="",'Data Entry'!O105="",'Data Entry'!P105="",'Data Entry'!Q105=""),"","1"))</f>
        <v/>
      </c>
      <c r="AA102" s="152" t="str">
        <f>IF('Data Entry'!R105="Yes","1",IF(AND('Data Entry'!R105="",'Data Entry'!S105="",'Data Entry'!T105="",'Data Entry'!U105=""),"","1"))</f>
        <v/>
      </c>
      <c r="AB102" s="157" t="str">
        <f>IF('Data Entry'!V105="Yes","1",IF(AND('Data Entry'!V105="",'Data Entry'!W105=""),"","1"))</f>
        <v/>
      </c>
    </row>
    <row r="103" spans="1:28" ht="17">
      <c r="A103" s="59">
        <f>'Data Entry'!AB106</f>
        <v>0</v>
      </c>
      <c r="B103" s="59" t="str">
        <f>'Data Entry'!AR106</f>
        <v/>
      </c>
      <c r="C103" s="1">
        <f>IF('Data Entry'!AD106="g",'Data Entry'!AC106*0.001*U103,IF('Data Entry'!AD106="UI",'Data Entry'!AC106*0.000001*U103,IF('Data Entry'!AD106="mg",'Data Entry'!AC106*0.000001*U103,IF('Data Entry'!AD106="t",'Data Entry'!AC106*1000*U103,IF('Data Entry'!AD106="kg",'Data Entry'!AC106*1*U103,IF('Data Entry'!AD106="L",'Data Entry'!AC106*1*U103,IFERROR(,"")))))))</f>
        <v>0</v>
      </c>
      <c r="D103" s="1" t="s">
        <v>4</v>
      </c>
      <c r="E103" s="1">
        <f>IF('Data Entry'!AF106="g",'Data Entry'!AE106*0.001,IF('Data Entry'!AF106="mg",'Data Entry'!AE106*0.000001,IF('Data Entry'!AF106="t",'Data Entry'!AE106*1000,IF('Data Entry'!AF106="ml",'Data Entry'!AE106*0.001,IF('Data Entry'!AF106="kg",'Data Entry'!AE106*1,IF('Data Entry'!AF106="Pieza",'Data Entry'!AE106*1,IF('Data Entry'!AF106="L",'Data Entry'!AE106*1,IFERROR(,""))))))))</f>
        <v>0</v>
      </c>
      <c r="F103" s="1" t="s">
        <v>4</v>
      </c>
      <c r="G103" s="1">
        <f>IF('Data Entry'!AA106="g",'Data Entry'!Z106*0.001,IF('Data Entry'!AA106="mg",'Data Entry'!Z106*0.000001,IF('Data Entry'!AA106="t",'Data Entry'!Z106*1000,IF('Data Entry'!AA106="ml",'Data Entry'!Z106*0.001,IF('Data Entry'!AA106="kg",'Data Entry'!Z106*1,IF('Data Entry'!AA106="Piezas",'Data Entry'!Z106*1,IF('Data Entry'!AA106="L",'Data Entry'!Z106*1,IFERROR(,""))))))))</f>
        <v>0</v>
      </c>
      <c r="H103" s="1" t="s">
        <v>4</v>
      </c>
      <c r="I103" s="1">
        <f>IF('Data Entry'!AC106="g",'Data Entry'!AB106*0.001,IF('Data Entry'!AC106="mg",'Data Entry'!AB106*0.000001,IF('Data Entry'!AC106="t",'Data Entry'!AB106*1000,IF('Data Entry'!AC106="ml",'Data Entry'!AB106*0.001,IF('Data Entry'!AC106="kg",'Data Entry'!AB106*1,IF('Data Entry'!AC106="L",'Data Entry'!AB106*1,IFERROR(,"")))))))</f>
        <v>0</v>
      </c>
      <c r="J103" s="59" t="str">
        <f>'Data Entry'!AU106</f>
        <v/>
      </c>
      <c r="K103" s="1">
        <f>IF('Data Entry'!AI106="g",'Data Entry'!AH106*0.001*V103,IF('Data Entry'!AI106="UI",'Data Entry'!AH106*0.000001*V103,IF('Data Entry'!AI106="mg",'Data Entry'!AH106*0.000001*V103,IF('Data Entry'!AI106="t",'Data Entry'!AH106*1000*V103,IF('Data Entry'!AI106="kg",'Data Entry'!AH106*1*V103,IF('Data Entry'!AI106="L",'Data Entry'!AH106*1*V103,IFERROR(,"")))))))</f>
        <v>0</v>
      </c>
      <c r="L103" s="1" t="s">
        <v>4</v>
      </c>
      <c r="M103" s="59">
        <f>'Data Entry'!AJ106</f>
        <v>0</v>
      </c>
      <c r="N103" s="59" t="str">
        <f>'Data Entry'!AX106</f>
        <v/>
      </c>
      <c r="O103" s="1">
        <f>IF('Data Entry'!AL106="g",'Data Entry'!AK106*0.001*W103,IF('Data Entry'!AL106="UI",'Data Entry'!AK106*0.000001*W103,IF('Data Entry'!AL106="mg",'Data Entry'!AK106*0.000001*W103,IF('Data Entry'!AL106="t",'Data Entry'!AK106*1000*W103,IF('Data Entry'!AL106="kg",'Data Entry'!AK106*1*W103,IF('Data Entry'!AL106="L",'Data Entry'!AK106*1*W103,IFERROR(,"")))))))</f>
        <v>0</v>
      </c>
      <c r="P103" s="1" t="s">
        <v>4</v>
      </c>
      <c r="Q103" s="59">
        <f>'Data Entry'!AM106</f>
        <v>0</v>
      </c>
      <c r="R103" s="59" t="str">
        <f>'Data Entry'!BA106</f>
        <v/>
      </c>
      <c r="S103" s="1">
        <f>IF('Data Entry'!AO106="g",'Data Entry'!AN106*0.001*X103,IF('Data Entry'!AO106="UI",'Data Entry'!AN106*0.000001*X103,IF('Data Entry'!AO106="mg",'Data Entry'!AN106*0.000001*X103,IF('Data Entry'!AO106="t",'Data Entry'!AN106*1000*X103,IF('Data Entry'!AO106="kg",'Data Entry'!AN106*1*X103,IF('Data Entry'!AO106="L",'Data Entry'!AN106*1*X103,IFERROR(,"")))))))</f>
        <v>0</v>
      </c>
      <c r="T103" s="1" t="s">
        <v>4</v>
      </c>
      <c r="U103" s="59" t="str">
        <f>IF('Data Entry'!AP106="No aplica","1",'Data Entry'!AP106)</f>
        <v/>
      </c>
      <c r="V103" s="59" t="str">
        <f>IF('Data Entry'!AS106="No aplica","1",'Data Entry'!AS106)</f>
        <v/>
      </c>
      <c r="W103" s="59" t="str">
        <f>IF('Data Entry'!AV106="No aplica","1",'Data Entry'!AV106)</f>
        <v/>
      </c>
      <c r="X103" s="59" t="str">
        <f>IF('Data Entry'!AY106="No aplica","1",'Data Entry'!AY106)</f>
        <v/>
      </c>
      <c r="Y103" s="151" t="str">
        <f t="shared" si="1"/>
        <v/>
      </c>
      <c r="Z103" s="152" t="str">
        <f>IF('Data Entry'!H106="Yes","1",IF(AND('Data Entry'!H106="",'Data Entry'!I106="",'Data Entry'!J106="",'Data Entry'!K106="",'Data Entry'!L106="",'Data Entry'!M106="",'Data Entry'!N106="",'Data Entry'!O106="",'Data Entry'!P106="",'Data Entry'!Q106=""),"","1"))</f>
        <v/>
      </c>
      <c r="AA103" s="152" t="str">
        <f>IF('Data Entry'!R106="Yes","1",IF(AND('Data Entry'!R106="",'Data Entry'!S106="",'Data Entry'!T106="",'Data Entry'!U106=""),"","1"))</f>
        <v/>
      </c>
      <c r="AB103" s="157" t="str">
        <f>IF('Data Entry'!V106="Yes","1",IF(AND('Data Entry'!V106="",'Data Entry'!W106=""),"","1"))</f>
        <v/>
      </c>
    </row>
    <row r="104" spans="1:28" ht="17">
      <c r="A104" s="59">
        <f>'Data Entry'!AB107</f>
        <v>0</v>
      </c>
      <c r="B104" s="59" t="str">
        <f>'Data Entry'!AR107</f>
        <v/>
      </c>
      <c r="C104" s="1">
        <f>IF('Data Entry'!AD107="g",'Data Entry'!AC107*0.001*U104,IF('Data Entry'!AD107="UI",'Data Entry'!AC107*0.000001*U104,IF('Data Entry'!AD107="mg",'Data Entry'!AC107*0.000001*U104,IF('Data Entry'!AD107="t",'Data Entry'!AC107*1000*U104,IF('Data Entry'!AD107="kg",'Data Entry'!AC107*1*U104,IF('Data Entry'!AD107="L",'Data Entry'!AC107*1*U104,IFERROR(,"")))))))</f>
        <v>0</v>
      </c>
      <c r="D104" s="1" t="s">
        <v>4</v>
      </c>
      <c r="E104" s="1">
        <f>IF('Data Entry'!AF107="g",'Data Entry'!AE107*0.001,IF('Data Entry'!AF107="mg",'Data Entry'!AE107*0.000001,IF('Data Entry'!AF107="t",'Data Entry'!AE107*1000,IF('Data Entry'!AF107="ml",'Data Entry'!AE107*0.001,IF('Data Entry'!AF107="kg",'Data Entry'!AE107*1,IF('Data Entry'!AF107="Pieza",'Data Entry'!AE107*1,IF('Data Entry'!AF107="L",'Data Entry'!AE107*1,IFERROR(,""))))))))</f>
        <v>0</v>
      </c>
      <c r="F104" s="1" t="s">
        <v>4</v>
      </c>
      <c r="G104" s="1">
        <f>IF('Data Entry'!AA107="g",'Data Entry'!Z107*0.001,IF('Data Entry'!AA107="mg",'Data Entry'!Z107*0.000001,IF('Data Entry'!AA107="t",'Data Entry'!Z107*1000,IF('Data Entry'!AA107="ml",'Data Entry'!Z107*0.001,IF('Data Entry'!AA107="kg",'Data Entry'!Z107*1,IF('Data Entry'!AA107="Piezas",'Data Entry'!Z107*1,IF('Data Entry'!AA107="L",'Data Entry'!Z107*1,IFERROR(,""))))))))</f>
        <v>0</v>
      </c>
      <c r="H104" s="1" t="s">
        <v>4</v>
      </c>
      <c r="I104" s="1">
        <f>IF('Data Entry'!AC107="g",'Data Entry'!AB107*0.001,IF('Data Entry'!AC107="mg",'Data Entry'!AB107*0.000001,IF('Data Entry'!AC107="t",'Data Entry'!AB107*1000,IF('Data Entry'!AC107="ml",'Data Entry'!AB107*0.001,IF('Data Entry'!AC107="kg",'Data Entry'!AB107*1,IF('Data Entry'!AC107="L",'Data Entry'!AB107*1,IFERROR(,"")))))))</f>
        <v>0</v>
      </c>
      <c r="J104" s="59" t="str">
        <f>'Data Entry'!AU107</f>
        <v/>
      </c>
      <c r="K104" s="1">
        <f>IF('Data Entry'!AI107="g",'Data Entry'!AH107*0.001*V104,IF('Data Entry'!AI107="UI",'Data Entry'!AH107*0.000001*V104,IF('Data Entry'!AI107="mg",'Data Entry'!AH107*0.000001*V104,IF('Data Entry'!AI107="t",'Data Entry'!AH107*1000*V104,IF('Data Entry'!AI107="kg",'Data Entry'!AH107*1*V104,IF('Data Entry'!AI107="L",'Data Entry'!AH107*1*V104,IFERROR(,"")))))))</f>
        <v>0</v>
      </c>
      <c r="L104" s="1" t="s">
        <v>4</v>
      </c>
      <c r="M104" s="59">
        <f>'Data Entry'!AJ107</f>
        <v>0</v>
      </c>
      <c r="N104" s="59" t="str">
        <f>'Data Entry'!AX107</f>
        <v/>
      </c>
      <c r="O104" s="1">
        <f>IF('Data Entry'!AL107="g",'Data Entry'!AK107*0.001*W104,IF('Data Entry'!AL107="UI",'Data Entry'!AK107*0.000001*W104,IF('Data Entry'!AL107="mg",'Data Entry'!AK107*0.000001*W104,IF('Data Entry'!AL107="t",'Data Entry'!AK107*1000*W104,IF('Data Entry'!AL107="kg",'Data Entry'!AK107*1*W104,IF('Data Entry'!AL107="L",'Data Entry'!AK107*1*W104,IFERROR(,"")))))))</f>
        <v>0</v>
      </c>
      <c r="P104" s="1" t="s">
        <v>4</v>
      </c>
      <c r="Q104" s="59">
        <f>'Data Entry'!AM107</f>
        <v>0</v>
      </c>
      <c r="R104" s="59" t="str">
        <f>'Data Entry'!BA107</f>
        <v/>
      </c>
      <c r="S104" s="1">
        <f>IF('Data Entry'!AO107="g",'Data Entry'!AN107*0.001*X104,IF('Data Entry'!AO107="UI",'Data Entry'!AN107*0.000001*X104,IF('Data Entry'!AO107="mg",'Data Entry'!AN107*0.000001*X104,IF('Data Entry'!AO107="t",'Data Entry'!AN107*1000*X104,IF('Data Entry'!AO107="kg",'Data Entry'!AN107*1*X104,IF('Data Entry'!AO107="L",'Data Entry'!AN107*1*X104,IFERROR(,"")))))))</f>
        <v>0</v>
      </c>
      <c r="T104" s="1" t="s">
        <v>4</v>
      </c>
      <c r="U104" s="59" t="str">
        <f>IF('Data Entry'!AP107="No aplica","1",'Data Entry'!AP107)</f>
        <v/>
      </c>
      <c r="V104" s="59" t="str">
        <f>IF('Data Entry'!AS107="No aplica","1",'Data Entry'!AS107)</f>
        <v/>
      </c>
      <c r="W104" s="59" t="str">
        <f>IF('Data Entry'!AV107="No aplica","1",'Data Entry'!AV107)</f>
        <v/>
      </c>
      <c r="X104" s="59" t="str">
        <f>IF('Data Entry'!AY107="No aplica","1",'Data Entry'!AY107)</f>
        <v/>
      </c>
      <c r="Y104" s="151" t="str">
        <f t="shared" si="1"/>
        <v/>
      </c>
      <c r="Z104" s="152" t="str">
        <f>IF('Data Entry'!H107="Yes","1",IF(AND('Data Entry'!H107="",'Data Entry'!I107="",'Data Entry'!J107="",'Data Entry'!K107="",'Data Entry'!L107="",'Data Entry'!M107="",'Data Entry'!N107="",'Data Entry'!O107="",'Data Entry'!P107="",'Data Entry'!Q107=""),"","1"))</f>
        <v/>
      </c>
      <c r="AA104" s="152" t="str">
        <f>IF('Data Entry'!R107="Yes","1",IF(AND('Data Entry'!R107="",'Data Entry'!S107="",'Data Entry'!T107="",'Data Entry'!U107=""),"","1"))</f>
        <v/>
      </c>
      <c r="AB104" s="157" t="str">
        <f>IF('Data Entry'!V107="Yes","1",IF(AND('Data Entry'!V107="",'Data Entry'!W107=""),"","1"))</f>
        <v/>
      </c>
    </row>
    <row r="105" spans="1:28" ht="17">
      <c r="A105" s="59">
        <f>'Data Entry'!AB108</f>
        <v>0</v>
      </c>
      <c r="B105" s="59" t="str">
        <f>'Data Entry'!AR108</f>
        <v/>
      </c>
      <c r="C105" s="1">
        <f>IF('Data Entry'!AD108="g",'Data Entry'!AC108*0.001*U105,IF('Data Entry'!AD108="UI",'Data Entry'!AC108*0.000001*U105,IF('Data Entry'!AD108="mg",'Data Entry'!AC108*0.000001*U105,IF('Data Entry'!AD108="t",'Data Entry'!AC108*1000*U105,IF('Data Entry'!AD108="kg",'Data Entry'!AC108*1*U105,IF('Data Entry'!AD108="L",'Data Entry'!AC108*1*U105,IFERROR(,"")))))))</f>
        <v>0</v>
      </c>
      <c r="D105" s="1" t="s">
        <v>4</v>
      </c>
      <c r="E105" s="1">
        <f>IF('Data Entry'!AF108="g",'Data Entry'!AE108*0.001,IF('Data Entry'!AF108="mg",'Data Entry'!AE108*0.000001,IF('Data Entry'!AF108="t",'Data Entry'!AE108*1000,IF('Data Entry'!AF108="ml",'Data Entry'!AE108*0.001,IF('Data Entry'!AF108="kg",'Data Entry'!AE108*1,IF('Data Entry'!AF108="Pieza",'Data Entry'!AE108*1,IF('Data Entry'!AF108="L",'Data Entry'!AE108*1,IFERROR(,""))))))))</f>
        <v>0</v>
      </c>
      <c r="F105" s="1" t="s">
        <v>4</v>
      </c>
      <c r="G105" s="1">
        <f>IF('Data Entry'!AA108="g",'Data Entry'!Z108*0.001,IF('Data Entry'!AA108="mg",'Data Entry'!Z108*0.000001,IF('Data Entry'!AA108="t",'Data Entry'!Z108*1000,IF('Data Entry'!AA108="ml",'Data Entry'!Z108*0.001,IF('Data Entry'!AA108="kg",'Data Entry'!Z108*1,IF('Data Entry'!AA108="Piezas",'Data Entry'!Z108*1,IF('Data Entry'!AA108="L",'Data Entry'!Z108*1,IFERROR(,""))))))))</f>
        <v>0</v>
      </c>
      <c r="H105" s="1" t="s">
        <v>4</v>
      </c>
      <c r="I105" s="1">
        <f>IF('Data Entry'!AC108="g",'Data Entry'!AB108*0.001,IF('Data Entry'!AC108="mg",'Data Entry'!AB108*0.000001,IF('Data Entry'!AC108="t",'Data Entry'!AB108*1000,IF('Data Entry'!AC108="ml",'Data Entry'!AB108*0.001,IF('Data Entry'!AC108="kg",'Data Entry'!AB108*1,IF('Data Entry'!AC108="L",'Data Entry'!AB108*1,IFERROR(,"")))))))</f>
        <v>0</v>
      </c>
      <c r="J105" s="59" t="str">
        <f>'Data Entry'!AU108</f>
        <v/>
      </c>
      <c r="K105" s="1">
        <f>IF('Data Entry'!AI108="g",'Data Entry'!AH108*0.001*V105,IF('Data Entry'!AI108="UI",'Data Entry'!AH108*0.000001*V105,IF('Data Entry'!AI108="mg",'Data Entry'!AH108*0.000001*V105,IF('Data Entry'!AI108="t",'Data Entry'!AH108*1000*V105,IF('Data Entry'!AI108="kg",'Data Entry'!AH108*1*V105,IF('Data Entry'!AI108="L",'Data Entry'!AH108*1*V105,IFERROR(,"")))))))</f>
        <v>0</v>
      </c>
      <c r="L105" s="1" t="s">
        <v>4</v>
      </c>
      <c r="M105" s="59">
        <f>'Data Entry'!AJ108</f>
        <v>0</v>
      </c>
      <c r="N105" s="59" t="str">
        <f>'Data Entry'!AX108</f>
        <v/>
      </c>
      <c r="O105" s="1">
        <f>IF('Data Entry'!AL108="g",'Data Entry'!AK108*0.001*W105,IF('Data Entry'!AL108="UI",'Data Entry'!AK108*0.000001*W105,IF('Data Entry'!AL108="mg",'Data Entry'!AK108*0.000001*W105,IF('Data Entry'!AL108="t",'Data Entry'!AK108*1000*W105,IF('Data Entry'!AL108="kg",'Data Entry'!AK108*1*W105,IF('Data Entry'!AL108="L",'Data Entry'!AK108*1*W105,IFERROR(,"")))))))</f>
        <v>0</v>
      </c>
      <c r="P105" s="1" t="s">
        <v>4</v>
      </c>
      <c r="Q105" s="59">
        <f>'Data Entry'!AM108</f>
        <v>0</v>
      </c>
      <c r="R105" s="59" t="str">
        <f>'Data Entry'!BA108</f>
        <v/>
      </c>
      <c r="S105" s="1">
        <f>IF('Data Entry'!AO108="g",'Data Entry'!AN108*0.001*X105,IF('Data Entry'!AO108="UI",'Data Entry'!AN108*0.000001*X105,IF('Data Entry'!AO108="mg",'Data Entry'!AN108*0.000001*X105,IF('Data Entry'!AO108="t",'Data Entry'!AN108*1000*X105,IF('Data Entry'!AO108="kg",'Data Entry'!AN108*1*X105,IF('Data Entry'!AO108="L",'Data Entry'!AN108*1*X105,IFERROR(,"")))))))</f>
        <v>0</v>
      </c>
      <c r="T105" s="1" t="s">
        <v>4</v>
      </c>
      <c r="U105" s="59" t="str">
        <f>IF('Data Entry'!AP108="No aplica","1",'Data Entry'!AP108)</f>
        <v/>
      </c>
      <c r="V105" s="59" t="str">
        <f>IF('Data Entry'!AS108="No aplica","1",'Data Entry'!AS108)</f>
        <v/>
      </c>
      <c r="W105" s="59" t="str">
        <f>IF('Data Entry'!AV108="No aplica","1",'Data Entry'!AV108)</f>
        <v/>
      </c>
      <c r="X105" s="59" t="str">
        <f>IF('Data Entry'!AY108="No aplica","1",'Data Entry'!AY108)</f>
        <v/>
      </c>
      <c r="Y105" s="151" t="str">
        <f t="shared" si="1"/>
        <v/>
      </c>
      <c r="Z105" s="152" t="str">
        <f>IF('Data Entry'!H108="Yes","1",IF(AND('Data Entry'!H108="",'Data Entry'!I108="",'Data Entry'!J108="",'Data Entry'!K108="",'Data Entry'!L108="",'Data Entry'!M108="",'Data Entry'!N108="",'Data Entry'!O108="",'Data Entry'!P108="",'Data Entry'!Q108=""),"","1"))</f>
        <v/>
      </c>
      <c r="AA105" s="152" t="str">
        <f>IF('Data Entry'!R108="Yes","1",IF(AND('Data Entry'!R108="",'Data Entry'!S108="",'Data Entry'!T108="",'Data Entry'!U108=""),"","1"))</f>
        <v/>
      </c>
      <c r="AB105" s="157" t="str">
        <f>IF('Data Entry'!V108="Yes","1",IF(AND('Data Entry'!V108="",'Data Entry'!W108=""),"","1"))</f>
        <v/>
      </c>
    </row>
    <row r="106" spans="1:28" ht="17">
      <c r="A106" s="59">
        <f>'Data Entry'!AB109</f>
        <v>0</v>
      </c>
      <c r="B106" s="59" t="str">
        <f>'Data Entry'!AR109</f>
        <v/>
      </c>
      <c r="C106" s="1">
        <f>IF('Data Entry'!AD109="g",'Data Entry'!AC109*0.001*U106,IF('Data Entry'!AD109="UI",'Data Entry'!AC109*0.000001*U106,IF('Data Entry'!AD109="mg",'Data Entry'!AC109*0.000001*U106,IF('Data Entry'!AD109="t",'Data Entry'!AC109*1000*U106,IF('Data Entry'!AD109="kg",'Data Entry'!AC109*1*U106,IF('Data Entry'!AD109="L",'Data Entry'!AC109*1*U106,IFERROR(,"")))))))</f>
        <v>0</v>
      </c>
      <c r="D106" s="1" t="s">
        <v>4</v>
      </c>
      <c r="E106" s="1">
        <f>IF('Data Entry'!AF109="g",'Data Entry'!AE109*0.001,IF('Data Entry'!AF109="mg",'Data Entry'!AE109*0.000001,IF('Data Entry'!AF109="t",'Data Entry'!AE109*1000,IF('Data Entry'!AF109="ml",'Data Entry'!AE109*0.001,IF('Data Entry'!AF109="kg",'Data Entry'!AE109*1,IF('Data Entry'!AF109="Pieza",'Data Entry'!AE109*1,IF('Data Entry'!AF109="L",'Data Entry'!AE109*1,IFERROR(,""))))))))</f>
        <v>0</v>
      </c>
      <c r="F106" s="1" t="s">
        <v>4</v>
      </c>
      <c r="G106" s="1">
        <f>IF('Data Entry'!AA109="g",'Data Entry'!Z109*0.001,IF('Data Entry'!AA109="mg",'Data Entry'!Z109*0.000001,IF('Data Entry'!AA109="t",'Data Entry'!Z109*1000,IF('Data Entry'!AA109="ml",'Data Entry'!Z109*0.001,IF('Data Entry'!AA109="kg",'Data Entry'!Z109*1,IF('Data Entry'!AA109="Piezas",'Data Entry'!Z109*1,IF('Data Entry'!AA109="L",'Data Entry'!Z109*1,IFERROR(,""))))))))</f>
        <v>0</v>
      </c>
      <c r="H106" s="1" t="s">
        <v>4</v>
      </c>
      <c r="I106" s="1">
        <f>IF('Data Entry'!AC109="g",'Data Entry'!AB109*0.001,IF('Data Entry'!AC109="mg",'Data Entry'!AB109*0.000001,IF('Data Entry'!AC109="t",'Data Entry'!AB109*1000,IF('Data Entry'!AC109="ml",'Data Entry'!AB109*0.001,IF('Data Entry'!AC109="kg",'Data Entry'!AB109*1,IF('Data Entry'!AC109="L",'Data Entry'!AB109*1,IFERROR(,"")))))))</f>
        <v>0</v>
      </c>
      <c r="J106" s="59" t="str">
        <f>'Data Entry'!AU109</f>
        <v/>
      </c>
      <c r="K106" s="1">
        <f>IF('Data Entry'!AI109="g",'Data Entry'!AH109*0.001*V106,IF('Data Entry'!AI109="UI",'Data Entry'!AH109*0.000001*V106,IF('Data Entry'!AI109="mg",'Data Entry'!AH109*0.000001*V106,IF('Data Entry'!AI109="t",'Data Entry'!AH109*1000*V106,IF('Data Entry'!AI109="kg",'Data Entry'!AH109*1*V106,IF('Data Entry'!AI109="L",'Data Entry'!AH109*1*V106,IFERROR(,"")))))))</f>
        <v>0</v>
      </c>
      <c r="L106" s="1" t="s">
        <v>4</v>
      </c>
      <c r="M106" s="59">
        <f>'Data Entry'!AJ109</f>
        <v>0</v>
      </c>
      <c r="N106" s="59" t="str">
        <f>'Data Entry'!AX109</f>
        <v/>
      </c>
      <c r="O106" s="1">
        <f>IF('Data Entry'!AL109="g",'Data Entry'!AK109*0.001*W106,IF('Data Entry'!AL109="UI",'Data Entry'!AK109*0.000001*W106,IF('Data Entry'!AL109="mg",'Data Entry'!AK109*0.000001*W106,IF('Data Entry'!AL109="t",'Data Entry'!AK109*1000*W106,IF('Data Entry'!AL109="kg",'Data Entry'!AK109*1*W106,IF('Data Entry'!AL109="L",'Data Entry'!AK109*1*W106,IFERROR(,"")))))))</f>
        <v>0</v>
      </c>
      <c r="P106" s="1" t="s">
        <v>4</v>
      </c>
      <c r="Q106" s="59">
        <f>'Data Entry'!AM109</f>
        <v>0</v>
      </c>
      <c r="R106" s="59" t="str">
        <f>'Data Entry'!BA109</f>
        <v/>
      </c>
      <c r="S106" s="1">
        <f>IF('Data Entry'!AO109="g",'Data Entry'!AN109*0.001*X106,IF('Data Entry'!AO109="UI",'Data Entry'!AN109*0.000001*X106,IF('Data Entry'!AO109="mg",'Data Entry'!AN109*0.000001*X106,IF('Data Entry'!AO109="t",'Data Entry'!AN109*1000*X106,IF('Data Entry'!AO109="kg",'Data Entry'!AN109*1*X106,IF('Data Entry'!AO109="L",'Data Entry'!AN109*1*X106,IFERROR(,"")))))))</f>
        <v>0</v>
      </c>
      <c r="T106" s="1" t="s">
        <v>4</v>
      </c>
      <c r="U106" s="59" t="str">
        <f>IF('Data Entry'!AP109="No aplica","1",'Data Entry'!AP109)</f>
        <v/>
      </c>
      <c r="V106" s="59" t="str">
        <f>IF('Data Entry'!AS109="No aplica","1",'Data Entry'!AS109)</f>
        <v/>
      </c>
      <c r="W106" s="59" t="str">
        <f>IF('Data Entry'!AV109="No aplica","1",'Data Entry'!AV109)</f>
        <v/>
      </c>
      <c r="X106" s="59" t="str">
        <f>IF('Data Entry'!AY109="No aplica","1",'Data Entry'!AY109)</f>
        <v/>
      </c>
      <c r="Y106" s="151" t="str">
        <f t="shared" si="1"/>
        <v/>
      </c>
      <c r="Z106" s="152" t="str">
        <f>IF('Data Entry'!H109="Yes","1",IF(AND('Data Entry'!H109="",'Data Entry'!I109="",'Data Entry'!J109="",'Data Entry'!K109="",'Data Entry'!L109="",'Data Entry'!M109="",'Data Entry'!N109="",'Data Entry'!O109="",'Data Entry'!P109="",'Data Entry'!Q109=""),"","1"))</f>
        <v/>
      </c>
      <c r="AA106" s="152" t="str">
        <f>IF('Data Entry'!R109="Yes","1",IF(AND('Data Entry'!R109="",'Data Entry'!S109="",'Data Entry'!T109="",'Data Entry'!U109=""),"","1"))</f>
        <v/>
      </c>
      <c r="AB106" s="157" t="str">
        <f>IF('Data Entry'!V109="Yes","1",IF(AND('Data Entry'!V109="",'Data Entry'!W109=""),"","1"))</f>
        <v/>
      </c>
    </row>
    <row r="107" spans="1:28" ht="17">
      <c r="A107" s="59">
        <f>'Data Entry'!AB110</f>
        <v>0</v>
      </c>
      <c r="B107" s="59" t="str">
        <f>'Data Entry'!AR110</f>
        <v/>
      </c>
      <c r="C107" s="1">
        <f>IF('Data Entry'!AD110="g",'Data Entry'!AC110*0.001*U107,IF('Data Entry'!AD110="UI",'Data Entry'!AC110*0.000001*U107,IF('Data Entry'!AD110="mg",'Data Entry'!AC110*0.000001*U107,IF('Data Entry'!AD110="t",'Data Entry'!AC110*1000*U107,IF('Data Entry'!AD110="kg",'Data Entry'!AC110*1*U107,IF('Data Entry'!AD110="L",'Data Entry'!AC110*1*U107,IFERROR(,"")))))))</f>
        <v>0</v>
      </c>
      <c r="D107" s="1" t="s">
        <v>4</v>
      </c>
      <c r="E107" s="1">
        <f>IF('Data Entry'!AF110="g",'Data Entry'!AE110*0.001,IF('Data Entry'!AF110="mg",'Data Entry'!AE110*0.000001,IF('Data Entry'!AF110="t",'Data Entry'!AE110*1000,IF('Data Entry'!AF110="ml",'Data Entry'!AE110*0.001,IF('Data Entry'!AF110="kg",'Data Entry'!AE110*1,IF('Data Entry'!AF110="Pieza",'Data Entry'!AE110*1,IF('Data Entry'!AF110="L",'Data Entry'!AE110*1,IFERROR(,""))))))))</f>
        <v>0</v>
      </c>
      <c r="F107" s="1" t="s">
        <v>4</v>
      </c>
      <c r="G107" s="1">
        <f>IF('Data Entry'!AA110="g",'Data Entry'!Z110*0.001,IF('Data Entry'!AA110="mg",'Data Entry'!Z110*0.000001,IF('Data Entry'!AA110="t",'Data Entry'!Z110*1000,IF('Data Entry'!AA110="ml",'Data Entry'!Z110*0.001,IF('Data Entry'!AA110="kg",'Data Entry'!Z110*1,IF('Data Entry'!AA110="Piezas",'Data Entry'!Z110*1,IF('Data Entry'!AA110="L",'Data Entry'!Z110*1,IFERROR(,""))))))))</f>
        <v>0</v>
      </c>
      <c r="H107" s="1" t="s">
        <v>4</v>
      </c>
      <c r="I107" s="1">
        <f>IF('Data Entry'!AC110="g",'Data Entry'!AB110*0.001,IF('Data Entry'!AC110="mg",'Data Entry'!AB110*0.000001,IF('Data Entry'!AC110="t",'Data Entry'!AB110*1000,IF('Data Entry'!AC110="ml",'Data Entry'!AB110*0.001,IF('Data Entry'!AC110="kg",'Data Entry'!AB110*1,IF('Data Entry'!AC110="L",'Data Entry'!AB110*1,IFERROR(,"")))))))</f>
        <v>0</v>
      </c>
      <c r="J107" s="59" t="str">
        <f>'Data Entry'!AU110</f>
        <v/>
      </c>
      <c r="K107" s="1">
        <f>IF('Data Entry'!AI110="g",'Data Entry'!AH110*0.001*V107,IF('Data Entry'!AI110="UI",'Data Entry'!AH110*0.000001*V107,IF('Data Entry'!AI110="mg",'Data Entry'!AH110*0.000001*V107,IF('Data Entry'!AI110="t",'Data Entry'!AH110*1000*V107,IF('Data Entry'!AI110="kg",'Data Entry'!AH110*1*V107,IF('Data Entry'!AI110="L",'Data Entry'!AH110*1*V107,IFERROR(,"")))))))</f>
        <v>0</v>
      </c>
      <c r="L107" s="1" t="s">
        <v>4</v>
      </c>
      <c r="M107" s="59">
        <f>'Data Entry'!AJ110</f>
        <v>0</v>
      </c>
      <c r="N107" s="59" t="str">
        <f>'Data Entry'!AX110</f>
        <v/>
      </c>
      <c r="O107" s="1">
        <f>IF('Data Entry'!AL110="g",'Data Entry'!AK110*0.001*W107,IF('Data Entry'!AL110="UI",'Data Entry'!AK110*0.000001*W107,IF('Data Entry'!AL110="mg",'Data Entry'!AK110*0.000001*W107,IF('Data Entry'!AL110="t",'Data Entry'!AK110*1000*W107,IF('Data Entry'!AL110="kg",'Data Entry'!AK110*1*W107,IF('Data Entry'!AL110="L",'Data Entry'!AK110*1*W107,IFERROR(,"")))))))</f>
        <v>0</v>
      </c>
      <c r="P107" s="1" t="s">
        <v>4</v>
      </c>
      <c r="Q107" s="59">
        <f>'Data Entry'!AM110</f>
        <v>0</v>
      </c>
      <c r="R107" s="59" t="str">
        <f>'Data Entry'!BA110</f>
        <v/>
      </c>
      <c r="S107" s="1">
        <f>IF('Data Entry'!AO110="g",'Data Entry'!AN110*0.001*X107,IF('Data Entry'!AO110="UI",'Data Entry'!AN110*0.000001*X107,IF('Data Entry'!AO110="mg",'Data Entry'!AN110*0.000001*X107,IF('Data Entry'!AO110="t",'Data Entry'!AN110*1000*X107,IF('Data Entry'!AO110="kg",'Data Entry'!AN110*1*X107,IF('Data Entry'!AO110="L",'Data Entry'!AN110*1*X107,IFERROR(,"")))))))</f>
        <v>0</v>
      </c>
      <c r="T107" s="1" t="s">
        <v>4</v>
      </c>
      <c r="U107" s="59" t="str">
        <f>IF('Data Entry'!AP110="No aplica","1",'Data Entry'!AP110)</f>
        <v/>
      </c>
      <c r="V107" s="59" t="str">
        <f>IF('Data Entry'!AS110="No aplica","1",'Data Entry'!AS110)</f>
        <v/>
      </c>
      <c r="W107" s="59" t="str">
        <f>IF('Data Entry'!AV110="No aplica","1",'Data Entry'!AV110)</f>
        <v/>
      </c>
      <c r="X107" s="59" t="str">
        <f>IF('Data Entry'!AY110="No aplica","1",'Data Entry'!AY110)</f>
        <v/>
      </c>
      <c r="Y107" s="151" t="str">
        <f t="shared" si="1"/>
        <v/>
      </c>
      <c r="Z107" s="152" t="str">
        <f>IF('Data Entry'!H110="Yes","1",IF(AND('Data Entry'!H110="",'Data Entry'!I110="",'Data Entry'!J110="",'Data Entry'!K110="",'Data Entry'!L110="",'Data Entry'!M110="",'Data Entry'!N110="",'Data Entry'!O110="",'Data Entry'!P110="",'Data Entry'!Q110=""),"","1"))</f>
        <v/>
      </c>
      <c r="AA107" s="152" t="str">
        <f>IF('Data Entry'!R110="Yes","1",IF(AND('Data Entry'!R110="",'Data Entry'!S110="",'Data Entry'!T110="",'Data Entry'!U110=""),"","1"))</f>
        <v/>
      </c>
      <c r="AB107" s="157" t="str">
        <f>IF('Data Entry'!V110="Yes","1",IF(AND('Data Entry'!V110="",'Data Entry'!W110=""),"","1"))</f>
        <v/>
      </c>
    </row>
    <row r="108" spans="1:28" ht="17">
      <c r="A108" s="59">
        <f>'Data Entry'!AB111</f>
        <v>0</v>
      </c>
      <c r="B108" s="59" t="str">
        <f>'Data Entry'!AR111</f>
        <v/>
      </c>
      <c r="C108" s="1">
        <f>IF('Data Entry'!AD111="g",'Data Entry'!AC111*0.001*U108,IF('Data Entry'!AD111="UI",'Data Entry'!AC111*0.000001*U108,IF('Data Entry'!AD111="mg",'Data Entry'!AC111*0.000001*U108,IF('Data Entry'!AD111="t",'Data Entry'!AC111*1000*U108,IF('Data Entry'!AD111="kg",'Data Entry'!AC111*1*U108,IF('Data Entry'!AD111="L",'Data Entry'!AC111*1*U108,IFERROR(,"")))))))</f>
        <v>0</v>
      </c>
      <c r="D108" s="1" t="s">
        <v>4</v>
      </c>
      <c r="E108" s="1">
        <f>IF('Data Entry'!AF111="g",'Data Entry'!AE111*0.001,IF('Data Entry'!AF111="mg",'Data Entry'!AE111*0.000001,IF('Data Entry'!AF111="t",'Data Entry'!AE111*1000,IF('Data Entry'!AF111="ml",'Data Entry'!AE111*0.001,IF('Data Entry'!AF111="kg",'Data Entry'!AE111*1,IF('Data Entry'!AF111="Pieza",'Data Entry'!AE111*1,IF('Data Entry'!AF111="L",'Data Entry'!AE111*1,IFERROR(,""))))))))</f>
        <v>0</v>
      </c>
      <c r="F108" s="1" t="s">
        <v>4</v>
      </c>
      <c r="G108" s="1">
        <f>IF('Data Entry'!AA111="g",'Data Entry'!Z111*0.001,IF('Data Entry'!AA111="mg",'Data Entry'!Z111*0.000001,IF('Data Entry'!AA111="t",'Data Entry'!Z111*1000,IF('Data Entry'!AA111="ml",'Data Entry'!Z111*0.001,IF('Data Entry'!AA111="kg",'Data Entry'!Z111*1,IF('Data Entry'!AA111="Piezas",'Data Entry'!Z111*1,IF('Data Entry'!AA111="L",'Data Entry'!Z111*1,IFERROR(,""))))))))</f>
        <v>0</v>
      </c>
      <c r="H108" s="1" t="s">
        <v>4</v>
      </c>
      <c r="I108" s="1">
        <f>IF('Data Entry'!AC111="g",'Data Entry'!AB111*0.001,IF('Data Entry'!AC111="mg",'Data Entry'!AB111*0.000001,IF('Data Entry'!AC111="t",'Data Entry'!AB111*1000,IF('Data Entry'!AC111="ml",'Data Entry'!AB111*0.001,IF('Data Entry'!AC111="kg",'Data Entry'!AB111*1,IF('Data Entry'!AC111="L",'Data Entry'!AB111*1,IFERROR(,"")))))))</f>
        <v>0</v>
      </c>
      <c r="J108" s="59" t="str">
        <f>'Data Entry'!AU111</f>
        <v/>
      </c>
      <c r="K108" s="1">
        <f>IF('Data Entry'!AI111="g",'Data Entry'!AH111*0.001*V108,IF('Data Entry'!AI111="UI",'Data Entry'!AH111*0.000001*V108,IF('Data Entry'!AI111="mg",'Data Entry'!AH111*0.000001*V108,IF('Data Entry'!AI111="t",'Data Entry'!AH111*1000*V108,IF('Data Entry'!AI111="kg",'Data Entry'!AH111*1*V108,IF('Data Entry'!AI111="L",'Data Entry'!AH111*1*V108,IFERROR(,"")))))))</f>
        <v>0</v>
      </c>
      <c r="L108" s="1" t="s">
        <v>4</v>
      </c>
      <c r="M108" s="59">
        <f>'Data Entry'!AJ111</f>
        <v>0</v>
      </c>
      <c r="N108" s="59" t="str">
        <f>'Data Entry'!AX111</f>
        <v/>
      </c>
      <c r="O108" s="1">
        <f>IF('Data Entry'!AL111="g",'Data Entry'!AK111*0.001*W108,IF('Data Entry'!AL111="UI",'Data Entry'!AK111*0.000001*W108,IF('Data Entry'!AL111="mg",'Data Entry'!AK111*0.000001*W108,IF('Data Entry'!AL111="t",'Data Entry'!AK111*1000*W108,IF('Data Entry'!AL111="kg",'Data Entry'!AK111*1*W108,IF('Data Entry'!AL111="L",'Data Entry'!AK111*1*W108,IFERROR(,"")))))))</f>
        <v>0</v>
      </c>
      <c r="P108" s="1" t="s">
        <v>4</v>
      </c>
      <c r="Q108" s="59">
        <f>'Data Entry'!AM111</f>
        <v>0</v>
      </c>
      <c r="R108" s="59" t="str">
        <f>'Data Entry'!BA111</f>
        <v/>
      </c>
      <c r="S108" s="1">
        <f>IF('Data Entry'!AO111="g",'Data Entry'!AN111*0.001*X108,IF('Data Entry'!AO111="UI",'Data Entry'!AN111*0.000001*X108,IF('Data Entry'!AO111="mg",'Data Entry'!AN111*0.000001*X108,IF('Data Entry'!AO111="t",'Data Entry'!AN111*1000*X108,IF('Data Entry'!AO111="kg",'Data Entry'!AN111*1*X108,IF('Data Entry'!AO111="L",'Data Entry'!AN111*1*X108,IFERROR(,"")))))))</f>
        <v>0</v>
      </c>
      <c r="T108" s="1" t="s">
        <v>4</v>
      </c>
      <c r="U108" s="59" t="str">
        <f>IF('Data Entry'!AP111="No aplica","1",'Data Entry'!AP111)</f>
        <v/>
      </c>
      <c r="V108" s="59" t="str">
        <f>IF('Data Entry'!AS111="No aplica","1",'Data Entry'!AS111)</f>
        <v/>
      </c>
      <c r="W108" s="59" t="str">
        <f>IF('Data Entry'!AV111="No aplica","1",'Data Entry'!AV111)</f>
        <v/>
      </c>
      <c r="X108" s="59" t="str">
        <f>IF('Data Entry'!AY111="No aplica","1",'Data Entry'!AY111)</f>
        <v/>
      </c>
      <c r="Y108" s="151" t="str">
        <f t="shared" si="1"/>
        <v/>
      </c>
      <c r="Z108" s="152" t="str">
        <f>IF('Data Entry'!H111="Yes","1",IF(AND('Data Entry'!H111="",'Data Entry'!I111="",'Data Entry'!J111="",'Data Entry'!K111="",'Data Entry'!L111="",'Data Entry'!M111="",'Data Entry'!N111="",'Data Entry'!O111="",'Data Entry'!P111="",'Data Entry'!Q111=""),"","1"))</f>
        <v/>
      </c>
      <c r="AA108" s="152" t="str">
        <f>IF('Data Entry'!R111="Yes","1",IF(AND('Data Entry'!R111="",'Data Entry'!S111="",'Data Entry'!T111="",'Data Entry'!U111=""),"","1"))</f>
        <v/>
      </c>
      <c r="AB108" s="157" t="str">
        <f>IF('Data Entry'!V111="Yes","1",IF(AND('Data Entry'!V111="",'Data Entry'!W111=""),"","1"))</f>
        <v/>
      </c>
    </row>
    <row r="109" spans="1:28" ht="17">
      <c r="A109" s="59">
        <f>'Data Entry'!AB112</f>
        <v>0</v>
      </c>
      <c r="B109" s="59" t="str">
        <f>'Data Entry'!AR112</f>
        <v/>
      </c>
      <c r="C109" s="1">
        <f>IF('Data Entry'!AD112="g",'Data Entry'!AC112*0.001*U109,IF('Data Entry'!AD112="UI",'Data Entry'!AC112*0.000001*U109,IF('Data Entry'!AD112="mg",'Data Entry'!AC112*0.000001*U109,IF('Data Entry'!AD112="t",'Data Entry'!AC112*1000*U109,IF('Data Entry'!AD112="kg",'Data Entry'!AC112*1*U109,IF('Data Entry'!AD112="L",'Data Entry'!AC112*1*U109,IFERROR(,"")))))))</f>
        <v>0</v>
      </c>
      <c r="D109" s="1" t="s">
        <v>4</v>
      </c>
      <c r="E109" s="1">
        <f>IF('Data Entry'!AF112="g",'Data Entry'!AE112*0.001,IF('Data Entry'!AF112="mg",'Data Entry'!AE112*0.000001,IF('Data Entry'!AF112="t",'Data Entry'!AE112*1000,IF('Data Entry'!AF112="ml",'Data Entry'!AE112*0.001,IF('Data Entry'!AF112="kg",'Data Entry'!AE112*1,IF('Data Entry'!AF112="Pieza",'Data Entry'!AE112*1,IF('Data Entry'!AF112="L",'Data Entry'!AE112*1,IFERROR(,""))))))))</f>
        <v>0</v>
      </c>
      <c r="F109" s="1" t="s">
        <v>4</v>
      </c>
      <c r="G109" s="1">
        <f>IF('Data Entry'!AA112="g",'Data Entry'!Z112*0.001,IF('Data Entry'!AA112="mg",'Data Entry'!Z112*0.000001,IF('Data Entry'!AA112="t",'Data Entry'!Z112*1000,IF('Data Entry'!AA112="ml",'Data Entry'!Z112*0.001,IF('Data Entry'!AA112="kg",'Data Entry'!Z112*1,IF('Data Entry'!AA112="Piezas",'Data Entry'!Z112*1,IF('Data Entry'!AA112="L",'Data Entry'!Z112*1,IFERROR(,""))))))))</f>
        <v>0</v>
      </c>
      <c r="H109" s="1" t="s">
        <v>4</v>
      </c>
      <c r="I109" s="1">
        <f>IF('Data Entry'!AC112="g",'Data Entry'!AB112*0.001,IF('Data Entry'!AC112="mg",'Data Entry'!AB112*0.000001,IF('Data Entry'!AC112="t",'Data Entry'!AB112*1000,IF('Data Entry'!AC112="ml",'Data Entry'!AB112*0.001,IF('Data Entry'!AC112="kg",'Data Entry'!AB112*1,IF('Data Entry'!AC112="L",'Data Entry'!AB112*1,IFERROR(,"")))))))</f>
        <v>0</v>
      </c>
      <c r="J109" s="59" t="str">
        <f>'Data Entry'!AU112</f>
        <v/>
      </c>
      <c r="K109" s="1">
        <f>IF('Data Entry'!AI112="g",'Data Entry'!AH112*0.001*V109,IF('Data Entry'!AI112="UI",'Data Entry'!AH112*0.000001*V109,IF('Data Entry'!AI112="mg",'Data Entry'!AH112*0.000001*V109,IF('Data Entry'!AI112="t",'Data Entry'!AH112*1000*V109,IF('Data Entry'!AI112="kg",'Data Entry'!AH112*1*V109,IF('Data Entry'!AI112="L",'Data Entry'!AH112*1*V109,IFERROR(,"")))))))</f>
        <v>0</v>
      </c>
      <c r="L109" s="1" t="s">
        <v>4</v>
      </c>
      <c r="M109" s="59">
        <f>'Data Entry'!AJ112</f>
        <v>0</v>
      </c>
      <c r="N109" s="59" t="str">
        <f>'Data Entry'!AX112</f>
        <v/>
      </c>
      <c r="O109" s="1">
        <f>IF('Data Entry'!AL112="g",'Data Entry'!AK112*0.001*W109,IF('Data Entry'!AL112="UI",'Data Entry'!AK112*0.000001*W109,IF('Data Entry'!AL112="mg",'Data Entry'!AK112*0.000001*W109,IF('Data Entry'!AL112="t",'Data Entry'!AK112*1000*W109,IF('Data Entry'!AL112="kg",'Data Entry'!AK112*1*W109,IF('Data Entry'!AL112="L",'Data Entry'!AK112*1*W109,IFERROR(,"")))))))</f>
        <v>0</v>
      </c>
      <c r="P109" s="1" t="s">
        <v>4</v>
      </c>
      <c r="Q109" s="59">
        <f>'Data Entry'!AM112</f>
        <v>0</v>
      </c>
      <c r="R109" s="59" t="str">
        <f>'Data Entry'!BA112</f>
        <v/>
      </c>
      <c r="S109" s="1">
        <f>IF('Data Entry'!AO112="g",'Data Entry'!AN112*0.001*X109,IF('Data Entry'!AO112="UI",'Data Entry'!AN112*0.000001*X109,IF('Data Entry'!AO112="mg",'Data Entry'!AN112*0.000001*X109,IF('Data Entry'!AO112="t",'Data Entry'!AN112*1000*X109,IF('Data Entry'!AO112="kg",'Data Entry'!AN112*1*X109,IF('Data Entry'!AO112="L",'Data Entry'!AN112*1*X109,IFERROR(,"")))))))</f>
        <v>0</v>
      </c>
      <c r="T109" s="1" t="s">
        <v>4</v>
      </c>
      <c r="U109" s="59" t="str">
        <f>IF('Data Entry'!AP112="No aplica","1",'Data Entry'!AP112)</f>
        <v/>
      </c>
      <c r="V109" s="59" t="str">
        <f>IF('Data Entry'!AS112="No aplica","1",'Data Entry'!AS112)</f>
        <v/>
      </c>
      <c r="W109" s="59" t="str">
        <f>IF('Data Entry'!AV112="No aplica","1",'Data Entry'!AV112)</f>
        <v/>
      </c>
      <c r="X109" s="59" t="str">
        <f>IF('Data Entry'!AY112="No aplica","1",'Data Entry'!AY112)</f>
        <v/>
      </c>
      <c r="Y109" s="151" t="str">
        <f t="shared" si="1"/>
        <v/>
      </c>
      <c r="Z109" s="152" t="str">
        <f>IF('Data Entry'!H112="Yes","1",IF(AND('Data Entry'!H112="",'Data Entry'!I112="",'Data Entry'!J112="",'Data Entry'!K112="",'Data Entry'!L112="",'Data Entry'!M112="",'Data Entry'!N112="",'Data Entry'!O112="",'Data Entry'!P112="",'Data Entry'!Q112=""),"","1"))</f>
        <v/>
      </c>
      <c r="AA109" s="152" t="str">
        <f>IF('Data Entry'!R112="Yes","1",IF(AND('Data Entry'!R112="",'Data Entry'!S112="",'Data Entry'!T112="",'Data Entry'!U112=""),"","1"))</f>
        <v/>
      </c>
      <c r="AB109" s="157" t="str">
        <f>IF('Data Entry'!V112="Yes","1",IF(AND('Data Entry'!V112="",'Data Entry'!W112=""),"","1"))</f>
        <v/>
      </c>
    </row>
    <row r="110" spans="1:28" ht="17">
      <c r="A110" s="59">
        <f>'Data Entry'!AB113</f>
        <v>0</v>
      </c>
      <c r="B110" s="59" t="str">
        <f>'Data Entry'!AR113</f>
        <v/>
      </c>
      <c r="C110" s="1">
        <f>IF('Data Entry'!AD113="g",'Data Entry'!AC113*0.001*U110,IF('Data Entry'!AD113="UI",'Data Entry'!AC113*0.000001*U110,IF('Data Entry'!AD113="mg",'Data Entry'!AC113*0.000001*U110,IF('Data Entry'!AD113="t",'Data Entry'!AC113*1000*U110,IF('Data Entry'!AD113="kg",'Data Entry'!AC113*1*U110,IF('Data Entry'!AD113="L",'Data Entry'!AC113*1*U110,IFERROR(,"")))))))</f>
        <v>0</v>
      </c>
      <c r="D110" s="1" t="s">
        <v>4</v>
      </c>
      <c r="E110" s="1">
        <f>IF('Data Entry'!AF113="g",'Data Entry'!AE113*0.001,IF('Data Entry'!AF113="mg",'Data Entry'!AE113*0.000001,IF('Data Entry'!AF113="t",'Data Entry'!AE113*1000,IF('Data Entry'!AF113="ml",'Data Entry'!AE113*0.001,IF('Data Entry'!AF113="kg",'Data Entry'!AE113*1,IF('Data Entry'!AF113="Pieza",'Data Entry'!AE113*1,IF('Data Entry'!AF113="L",'Data Entry'!AE113*1,IFERROR(,""))))))))</f>
        <v>0</v>
      </c>
      <c r="F110" s="1" t="s">
        <v>4</v>
      </c>
      <c r="G110" s="1">
        <f>IF('Data Entry'!AA113="g",'Data Entry'!Z113*0.001,IF('Data Entry'!AA113="mg",'Data Entry'!Z113*0.000001,IF('Data Entry'!AA113="t",'Data Entry'!Z113*1000,IF('Data Entry'!AA113="ml",'Data Entry'!Z113*0.001,IF('Data Entry'!AA113="kg",'Data Entry'!Z113*1,IF('Data Entry'!AA113="Piezas",'Data Entry'!Z113*1,IF('Data Entry'!AA113="L",'Data Entry'!Z113*1,IFERROR(,""))))))))</f>
        <v>0</v>
      </c>
      <c r="H110" s="1" t="s">
        <v>4</v>
      </c>
      <c r="I110" s="1">
        <f>IF('Data Entry'!AC113="g",'Data Entry'!AB113*0.001,IF('Data Entry'!AC113="mg",'Data Entry'!AB113*0.000001,IF('Data Entry'!AC113="t",'Data Entry'!AB113*1000,IF('Data Entry'!AC113="ml",'Data Entry'!AB113*0.001,IF('Data Entry'!AC113="kg",'Data Entry'!AB113*1,IF('Data Entry'!AC113="L",'Data Entry'!AB113*1,IFERROR(,"")))))))</f>
        <v>0</v>
      </c>
      <c r="J110" s="59" t="str">
        <f>'Data Entry'!AU113</f>
        <v/>
      </c>
      <c r="K110" s="1">
        <f>IF('Data Entry'!AI113="g",'Data Entry'!AH113*0.001*V110,IF('Data Entry'!AI113="UI",'Data Entry'!AH113*0.000001*V110,IF('Data Entry'!AI113="mg",'Data Entry'!AH113*0.000001*V110,IF('Data Entry'!AI113="t",'Data Entry'!AH113*1000*V110,IF('Data Entry'!AI113="kg",'Data Entry'!AH113*1*V110,IF('Data Entry'!AI113="L",'Data Entry'!AH113*1*V110,IFERROR(,"")))))))</f>
        <v>0</v>
      </c>
      <c r="L110" s="1" t="s">
        <v>4</v>
      </c>
      <c r="M110" s="59">
        <f>'Data Entry'!AJ113</f>
        <v>0</v>
      </c>
      <c r="N110" s="59" t="str">
        <f>'Data Entry'!AX113</f>
        <v/>
      </c>
      <c r="O110" s="1">
        <f>IF('Data Entry'!AL113="g",'Data Entry'!AK113*0.001*W110,IF('Data Entry'!AL113="UI",'Data Entry'!AK113*0.000001*W110,IF('Data Entry'!AL113="mg",'Data Entry'!AK113*0.000001*W110,IF('Data Entry'!AL113="t",'Data Entry'!AK113*1000*W110,IF('Data Entry'!AL113="kg",'Data Entry'!AK113*1*W110,IF('Data Entry'!AL113="L",'Data Entry'!AK113*1*W110,IFERROR(,"")))))))</f>
        <v>0</v>
      </c>
      <c r="P110" s="1" t="s">
        <v>4</v>
      </c>
      <c r="Q110" s="59">
        <f>'Data Entry'!AM113</f>
        <v>0</v>
      </c>
      <c r="R110" s="59" t="str">
        <f>'Data Entry'!BA113</f>
        <v/>
      </c>
      <c r="S110" s="1">
        <f>IF('Data Entry'!AO113="g",'Data Entry'!AN113*0.001*X110,IF('Data Entry'!AO113="UI",'Data Entry'!AN113*0.000001*X110,IF('Data Entry'!AO113="mg",'Data Entry'!AN113*0.000001*X110,IF('Data Entry'!AO113="t",'Data Entry'!AN113*1000*X110,IF('Data Entry'!AO113="kg",'Data Entry'!AN113*1*X110,IF('Data Entry'!AO113="L",'Data Entry'!AN113*1*X110,IFERROR(,"")))))))</f>
        <v>0</v>
      </c>
      <c r="T110" s="1" t="s">
        <v>4</v>
      </c>
      <c r="U110" s="59" t="str">
        <f>IF('Data Entry'!AP113="No aplica","1",'Data Entry'!AP113)</f>
        <v/>
      </c>
      <c r="V110" s="59" t="str">
        <f>IF('Data Entry'!AS113="No aplica","1",'Data Entry'!AS113)</f>
        <v/>
      </c>
      <c r="W110" s="59" t="str">
        <f>IF('Data Entry'!AV113="No aplica","1",'Data Entry'!AV113)</f>
        <v/>
      </c>
      <c r="X110" s="59" t="str">
        <f>IF('Data Entry'!AY113="No aplica","1",'Data Entry'!AY113)</f>
        <v/>
      </c>
      <c r="Y110" s="151" t="str">
        <f t="shared" si="1"/>
        <v/>
      </c>
      <c r="Z110" s="152" t="str">
        <f>IF('Data Entry'!H113="Yes","1",IF(AND('Data Entry'!H113="",'Data Entry'!I113="",'Data Entry'!J113="",'Data Entry'!K113="",'Data Entry'!L113="",'Data Entry'!M113="",'Data Entry'!N113="",'Data Entry'!O113="",'Data Entry'!P113="",'Data Entry'!Q113=""),"","1"))</f>
        <v/>
      </c>
      <c r="AA110" s="152" t="str">
        <f>IF('Data Entry'!R113="Yes","1",IF(AND('Data Entry'!R113="",'Data Entry'!S113="",'Data Entry'!T113="",'Data Entry'!U113=""),"","1"))</f>
        <v/>
      </c>
      <c r="AB110" s="157" t="str">
        <f>IF('Data Entry'!V113="Yes","1",IF(AND('Data Entry'!V113="",'Data Entry'!W113=""),"","1"))</f>
        <v/>
      </c>
    </row>
    <row r="111" spans="1:28" ht="17">
      <c r="A111" s="59">
        <f>'Data Entry'!AB114</f>
        <v>0</v>
      </c>
      <c r="B111" s="59" t="str">
        <f>'Data Entry'!AR114</f>
        <v/>
      </c>
      <c r="C111" s="1">
        <f>IF('Data Entry'!AD114="g",'Data Entry'!AC114*0.001*U111,IF('Data Entry'!AD114="UI",'Data Entry'!AC114*0.000001*U111,IF('Data Entry'!AD114="mg",'Data Entry'!AC114*0.000001*U111,IF('Data Entry'!AD114="t",'Data Entry'!AC114*1000*U111,IF('Data Entry'!AD114="kg",'Data Entry'!AC114*1*U111,IF('Data Entry'!AD114="L",'Data Entry'!AC114*1*U111,IFERROR(,"")))))))</f>
        <v>0</v>
      </c>
      <c r="D111" s="1" t="s">
        <v>4</v>
      </c>
      <c r="E111" s="1">
        <f>IF('Data Entry'!AF114="g",'Data Entry'!AE114*0.001,IF('Data Entry'!AF114="mg",'Data Entry'!AE114*0.000001,IF('Data Entry'!AF114="t",'Data Entry'!AE114*1000,IF('Data Entry'!AF114="ml",'Data Entry'!AE114*0.001,IF('Data Entry'!AF114="kg",'Data Entry'!AE114*1,IF('Data Entry'!AF114="Pieza",'Data Entry'!AE114*1,IF('Data Entry'!AF114="L",'Data Entry'!AE114*1,IFERROR(,""))))))))</f>
        <v>0</v>
      </c>
      <c r="F111" s="1" t="s">
        <v>4</v>
      </c>
      <c r="G111" s="1">
        <f>IF('Data Entry'!AA114="g",'Data Entry'!Z114*0.001,IF('Data Entry'!AA114="mg",'Data Entry'!Z114*0.000001,IF('Data Entry'!AA114="t",'Data Entry'!Z114*1000,IF('Data Entry'!AA114="ml",'Data Entry'!Z114*0.001,IF('Data Entry'!AA114="kg",'Data Entry'!Z114*1,IF('Data Entry'!AA114="Piezas",'Data Entry'!Z114*1,IF('Data Entry'!AA114="L",'Data Entry'!Z114*1,IFERROR(,""))))))))</f>
        <v>0</v>
      </c>
      <c r="H111" s="1" t="s">
        <v>4</v>
      </c>
      <c r="I111" s="1">
        <f>IF('Data Entry'!AC114="g",'Data Entry'!AB114*0.001,IF('Data Entry'!AC114="mg",'Data Entry'!AB114*0.000001,IF('Data Entry'!AC114="t",'Data Entry'!AB114*1000,IF('Data Entry'!AC114="ml",'Data Entry'!AB114*0.001,IF('Data Entry'!AC114="kg",'Data Entry'!AB114*1,IF('Data Entry'!AC114="L",'Data Entry'!AB114*1,IFERROR(,"")))))))</f>
        <v>0</v>
      </c>
      <c r="J111" s="59" t="str">
        <f>'Data Entry'!AU114</f>
        <v/>
      </c>
      <c r="K111" s="1">
        <f>IF('Data Entry'!AI114="g",'Data Entry'!AH114*0.001*V111,IF('Data Entry'!AI114="UI",'Data Entry'!AH114*0.000001*V111,IF('Data Entry'!AI114="mg",'Data Entry'!AH114*0.000001*V111,IF('Data Entry'!AI114="t",'Data Entry'!AH114*1000*V111,IF('Data Entry'!AI114="kg",'Data Entry'!AH114*1*V111,IF('Data Entry'!AI114="L",'Data Entry'!AH114*1*V111,IFERROR(,"")))))))</f>
        <v>0</v>
      </c>
      <c r="L111" s="1" t="s">
        <v>4</v>
      </c>
      <c r="M111" s="59">
        <f>'Data Entry'!AJ114</f>
        <v>0</v>
      </c>
      <c r="N111" s="59" t="str">
        <f>'Data Entry'!AX114</f>
        <v/>
      </c>
      <c r="O111" s="1">
        <f>IF('Data Entry'!AL114="g",'Data Entry'!AK114*0.001*W111,IF('Data Entry'!AL114="UI",'Data Entry'!AK114*0.000001*W111,IF('Data Entry'!AL114="mg",'Data Entry'!AK114*0.000001*W111,IF('Data Entry'!AL114="t",'Data Entry'!AK114*1000*W111,IF('Data Entry'!AL114="kg",'Data Entry'!AK114*1*W111,IF('Data Entry'!AL114="L",'Data Entry'!AK114*1*W111,IFERROR(,"")))))))</f>
        <v>0</v>
      </c>
      <c r="P111" s="1" t="s">
        <v>4</v>
      </c>
      <c r="Q111" s="59">
        <f>'Data Entry'!AM114</f>
        <v>0</v>
      </c>
      <c r="R111" s="59" t="str">
        <f>'Data Entry'!BA114</f>
        <v/>
      </c>
      <c r="S111" s="1">
        <f>IF('Data Entry'!AO114="g",'Data Entry'!AN114*0.001*X111,IF('Data Entry'!AO114="UI",'Data Entry'!AN114*0.000001*X111,IF('Data Entry'!AO114="mg",'Data Entry'!AN114*0.000001*X111,IF('Data Entry'!AO114="t",'Data Entry'!AN114*1000*X111,IF('Data Entry'!AO114="kg",'Data Entry'!AN114*1*X111,IF('Data Entry'!AO114="L",'Data Entry'!AN114*1*X111,IFERROR(,"")))))))</f>
        <v>0</v>
      </c>
      <c r="T111" s="1" t="s">
        <v>4</v>
      </c>
      <c r="U111" s="59" t="str">
        <f>IF('Data Entry'!AP114="No aplica","1",'Data Entry'!AP114)</f>
        <v/>
      </c>
      <c r="V111" s="59" t="str">
        <f>IF('Data Entry'!AS114="No aplica","1",'Data Entry'!AS114)</f>
        <v/>
      </c>
      <c r="W111" s="59" t="str">
        <f>IF('Data Entry'!AV114="No aplica","1",'Data Entry'!AV114)</f>
        <v/>
      </c>
      <c r="X111" s="59" t="str">
        <f>IF('Data Entry'!AY114="No aplica","1",'Data Entry'!AY114)</f>
        <v/>
      </c>
      <c r="Y111" s="151" t="str">
        <f t="shared" si="1"/>
        <v/>
      </c>
      <c r="Z111" s="152" t="str">
        <f>IF('Data Entry'!H114="Yes","1",IF(AND('Data Entry'!H114="",'Data Entry'!I114="",'Data Entry'!J114="",'Data Entry'!K114="",'Data Entry'!L114="",'Data Entry'!M114="",'Data Entry'!N114="",'Data Entry'!O114="",'Data Entry'!P114="",'Data Entry'!Q114=""),"","1"))</f>
        <v/>
      </c>
      <c r="AA111" s="152" t="str">
        <f>IF('Data Entry'!R114="Yes","1",IF(AND('Data Entry'!R114="",'Data Entry'!S114="",'Data Entry'!T114="",'Data Entry'!U114=""),"","1"))</f>
        <v/>
      </c>
      <c r="AB111" s="157" t="str">
        <f>IF('Data Entry'!V114="Yes","1",IF(AND('Data Entry'!V114="",'Data Entry'!W114=""),"","1"))</f>
        <v/>
      </c>
    </row>
    <row r="112" spans="1:28" ht="17">
      <c r="A112" s="59">
        <f>'Data Entry'!AB115</f>
        <v>0</v>
      </c>
      <c r="B112" s="59" t="str">
        <f>'Data Entry'!AR115</f>
        <v/>
      </c>
      <c r="C112" s="1">
        <f>IF('Data Entry'!AD115="g",'Data Entry'!AC115*0.001*U112,IF('Data Entry'!AD115="UI",'Data Entry'!AC115*0.000001*U112,IF('Data Entry'!AD115="mg",'Data Entry'!AC115*0.000001*U112,IF('Data Entry'!AD115="t",'Data Entry'!AC115*1000*U112,IF('Data Entry'!AD115="kg",'Data Entry'!AC115*1*U112,IF('Data Entry'!AD115="L",'Data Entry'!AC115*1*U112,IFERROR(,"")))))))</f>
        <v>0</v>
      </c>
      <c r="D112" s="1" t="s">
        <v>4</v>
      </c>
      <c r="E112" s="1">
        <f>IF('Data Entry'!AF115="g",'Data Entry'!AE115*0.001,IF('Data Entry'!AF115="mg",'Data Entry'!AE115*0.000001,IF('Data Entry'!AF115="t",'Data Entry'!AE115*1000,IF('Data Entry'!AF115="ml",'Data Entry'!AE115*0.001,IF('Data Entry'!AF115="kg",'Data Entry'!AE115*1,IF('Data Entry'!AF115="Pieza",'Data Entry'!AE115*1,IF('Data Entry'!AF115="L",'Data Entry'!AE115*1,IFERROR(,""))))))))</f>
        <v>0</v>
      </c>
      <c r="F112" s="1" t="s">
        <v>4</v>
      </c>
      <c r="G112" s="1">
        <f>IF('Data Entry'!AA115="g",'Data Entry'!Z115*0.001,IF('Data Entry'!AA115="mg",'Data Entry'!Z115*0.000001,IF('Data Entry'!AA115="t",'Data Entry'!Z115*1000,IF('Data Entry'!AA115="ml",'Data Entry'!Z115*0.001,IF('Data Entry'!AA115="kg",'Data Entry'!Z115*1,IF('Data Entry'!AA115="Piezas",'Data Entry'!Z115*1,IF('Data Entry'!AA115="L",'Data Entry'!Z115*1,IFERROR(,""))))))))</f>
        <v>0</v>
      </c>
      <c r="H112" s="1" t="s">
        <v>4</v>
      </c>
      <c r="I112" s="1">
        <f>IF('Data Entry'!AC115="g",'Data Entry'!AB115*0.001,IF('Data Entry'!AC115="mg",'Data Entry'!AB115*0.000001,IF('Data Entry'!AC115="t",'Data Entry'!AB115*1000,IF('Data Entry'!AC115="ml",'Data Entry'!AB115*0.001,IF('Data Entry'!AC115="kg",'Data Entry'!AB115*1,IF('Data Entry'!AC115="L",'Data Entry'!AB115*1,IFERROR(,"")))))))</f>
        <v>0</v>
      </c>
      <c r="J112" s="59" t="str">
        <f>'Data Entry'!AU115</f>
        <v/>
      </c>
      <c r="K112" s="1">
        <f>IF('Data Entry'!AI115="g",'Data Entry'!AH115*0.001*V112,IF('Data Entry'!AI115="UI",'Data Entry'!AH115*0.000001*V112,IF('Data Entry'!AI115="mg",'Data Entry'!AH115*0.000001*V112,IF('Data Entry'!AI115="t",'Data Entry'!AH115*1000*V112,IF('Data Entry'!AI115="kg",'Data Entry'!AH115*1*V112,IF('Data Entry'!AI115="L",'Data Entry'!AH115*1*V112,IFERROR(,"")))))))</f>
        <v>0</v>
      </c>
      <c r="L112" s="1" t="s">
        <v>4</v>
      </c>
      <c r="M112" s="59">
        <f>'Data Entry'!AJ115</f>
        <v>0</v>
      </c>
      <c r="N112" s="59" t="str">
        <f>'Data Entry'!AX115</f>
        <v/>
      </c>
      <c r="O112" s="1">
        <f>IF('Data Entry'!AL115="g",'Data Entry'!AK115*0.001*W112,IF('Data Entry'!AL115="UI",'Data Entry'!AK115*0.000001*W112,IF('Data Entry'!AL115="mg",'Data Entry'!AK115*0.000001*W112,IF('Data Entry'!AL115="t",'Data Entry'!AK115*1000*W112,IF('Data Entry'!AL115="kg",'Data Entry'!AK115*1*W112,IF('Data Entry'!AL115="L",'Data Entry'!AK115*1*W112,IFERROR(,"")))))))</f>
        <v>0</v>
      </c>
      <c r="P112" s="1" t="s">
        <v>4</v>
      </c>
      <c r="Q112" s="59">
        <f>'Data Entry'!AM115</f>
        <v>0</v>
      </c>
      <c r="R112" s="59" t="str">
        <f>'Data Entry'!BA115</f>
        <v/>
      </c>
      <c r="S112" s="1">
        <f>IF('Data Entry'!AO115="g",'Data Entry'!AN115*0.001*X112,IF('Data Entry'!AO115="UI",'Data Entry'!AN115*0.000001*X112,IF('Data Entry'!AO115="mg",'Data Entry'!AN115*0.000001*X112,IF('Data Entry'!AO115="t",'Data Entry'!AN115*1000*X112,IF('Data Entry'!AO115="kg",'Data Entry'!AN115*1*X112,IF('Data Entry'!AO115="L",'Data Entry'!AN115*1*X112,IFERROR(,"")))))))</f>
        <v>0</v>
      </c>
      <c r="T112" s="1" t="s">
        <v>4</v>
      </c>
      <c r="U112" s="59" t="str">
        <f>IF('Data Entry'!AP115="No aplica","1",'Data Entry'!AP115)</f>
        <v/>
      </c>
      <c r="V112" s="59" t="str">
        <f>IF('Data Entry'!AS115="No aplica","1",'Data Entry'!AS115)</f>
        <v/>
      </c>
      <c r="W112" s="59" t="str">
        <f>IF('Data Entry'!AV115="No aplica","1",'Data Entry'!AV115)</f>
        <v/>
      </c>
      <c r="X112" s="59" t="str">
        <f>IF('Data Entry'!AY115="No aplica","1",'Data Entry'!AY115)</f>
        <v/>
      </c>
      <c r="Y112" s="151" t="str">
        <f t="shared" si="1"/>
        <v/>
      </c>
      <c r="Z112" s="152" t="str">
        <f>IF('Data Entry'!H115="Yes","1",IF(AND('Data Entry'!H115="",'Data Entry'!I115="",'Data Entry'!J115="",'Data Entry'!K115="",'Data Entry'!L115="",'Data Entry'!M115="",'Data Entry'!N115="",'Data Entry'!O115="",'Data Entry'!P115="",'Data Entry'!Q115=""),"","1"))</f>
        <v/>
      </c>
      <c r="AA112" s="152" t="str">
        <f>IF('Data Entry'!R115="Yes","1",IF(AND('Data Entry'!R115="",'Data Entry'!S115="",'Data Entry'!T115="",'Data Entry'!U115=""),"","1"))</f>
        <v/>
      </c>
      <c r="AB112" s="157" t="str">
        <f>IF('Data Entry'!V115="Yes","1",IF(AND('Data Entry'!V115="",'Data Entry'!W115=""),"","1"))</f>
        <v/>
      </c>
    </row>
    <row r="113" spans="1:28" ht="17">
      <c r="A113" s="59">
        <f>'Data Entry'!AB116</f>
        <v>0</v>
      </c>
      <c r="B113" s="59" t="str">
        <f>'Data Entry'!AR116</f>
        <v/>
      </c>
      <c r="C113" s="1">
        <f>IF('Data Entry'!AD116="g",'Data Entry'!AC116*0.001*U113,IF('Data Entry'!AD116="UI",'Data Entry'!AC116*0.000001*U113,IF('Data Entry'!AD116="mg",'Data Entry'!AC116*0.000001*U113,IF('Data Entry'!AD116="t",'Data Entry'!AC116*1000*U113,IF('Data Entry'!AD116="kg",'Data Entry'!AC116*1*U113,IF('Data Entry'!AD116="L",'Data Entry'!AC116*1*U113,IFERROR(,"")))))))</f>
        <v>0</v>
      </c>
      <c r="D113" s="1" t="s">
        <v>4</v>
      </c>
      <c r="E113" s="1">
        <f>IF('Data Entry'!AF116="g",'Data Entry'!AE116*0.001,IF('Data Entry'!AF116="mg",'Data Entry'!AE116*0.000001,IF('Data Entry'!AF116="t",'Data Entry'!AE116*1000,IF('Data Entry'!AF116="ml",'Data Entry'!AE116*0.001,IF('Data Entry'!AF116="kg",'Data Entry'!AE116*1,IF('Data Entry'!AF116="Pieza",'Data Entry'!AE116*1,IF('Data Entry'!AF116="L",'Data Entry'!AE116*1,IFERROR(,""))))))))</f>
        <v>0</v>
      </c>
      <c r="F113" s="1" t="s">
        <v>4</v>
      </c>
      <c r="G113" s="1">
        <f>IF('Data Entry'!AA116="g",'Data Entry'!Z116*0.001,IF('Data Entry'!AA116="mg",'Data Entry'!Z116*0.000001,IF('Data Entry'!AA116="t",'Data Entry'!Z116*1000,IF('Data Entry'!AA116="ml",'Data Entry'!Z116*0.001,IF('Data Entry'!AA116="kg",'Data Entry'!Z116*1,IF('Data Entry'!AA116="Piezas",'Data Entry'!Z116*1,IF('Data Entry'!AA116="L",'Data Entry'!Z116*1,IFERROR(,""))))))))</f>
        <v>0</v>
      </c>
      <c r="H113" s="1" t="s">
        <v>4</v>
      </c>
      <c r="I113" s="1">
        <f>IF('Data Entry'!AC116="g",'Data Entry'!AB116*0.001,IF('Data Entry'!AC116="mg",'Data Entry'!AB116*0.000001,IF('Data Entry'!AC116="t",'Data Entry'!AB116*1000,IF('Data Entry'!AC116="ml",'Data Entry'!AB116*0.001,IF('Data Entry'!AC116="kg",'Data Entry'!AB116*1,IF('Data Entry'!AC116="L",'Data Entry'!AB116*1,IFERROR(,"")))))))</f>
        <v>0</v>
      </c>
      <c r="J113" s="59" t="str">
        <f>'Data Entry'!AU116</f>
        <v/>
      </c>
      <c r="K113" s="1">
        <f>IF('Data Entry'!AI116="g",'Data Entry'!AH116*0.001*V113,IF('Data Entry'!AI116="UI",'Data Entry'!AH116*0.000001*V113,IF('Data Entry'!AI116="mg",'Data Entry'!AH116*0.000001*V113,IF('Data Entry'!AI116="t",'Data Entry'!AH116*1000*V113,IF('Data Entry'!AI116="kg",'Data Entry'!AH116*1*V113,IF('Data Entry'!AI116="L",'Data Entry'!AH116*1*V113,IFERROR(,"")))))))</f>
        <v>0</v>
      </c>
      <c r="L113" s="1" t="s">
        <v>4</v>
      </c>
      <c r="M113" s="59">
        <f>'Data Entry'!AJ116</f>
        <v>0</v>
      </c>
      <c r="N113" s="59" t="str">
        <f>'Data Entry'!AX116</f>
        <v/>
      </c>
      <c r="O113" s="1">
        <f>IF('Data Entry'!AL116="g",'Data Entry'!AK116*0.001*W113,IF('Data Entry'!AL116="UI",'Data Entry'!AK116*0.000001*W113,IF('Data Entry'!AL116="mg",'Data Entry'!AK116*0.000001*W113,IF('Data Entry'!AL116="t",'Data Entry'!AK116*1000*W113,IF('Data Entry'!AL116="kg",'Data Entry'!AK116*1*W113,IF('Data Entry'!AL116="L",'Data Entry'!AK116*1*W113,IFERROR(,"")))))))</f>
        <v>0</v>
      </c>
      <c r="P113" s="1" t="s">
        <v>4</v>
      </c>
      <c r="Q113" s="59">
        <f>'Data Entry'!AM116</f>
        <v>0</v>
      </c>
      <c r="R113" s="59" t="str">
        <f>'Data Entry'!BA116</f>
        <v/>
      </c>
      <c r="S113" s="1">
        <f>IF('Data Entry'!AO116="g",'Data Entry'!AN116*0.001*X113,IF('Data Entry'!AO116="UI",'Data Entry'!AN116*0.000001*X113,IF('Data Entry'!AO116="mg",'Data Entry'!AN116*0.000001*X113,IF('Data Entry'!AO116="t",'Data Entry'!AN116*1000*X113,IF('Data Entry'!AO116="kg",'Data Entry'!AN116*1*X113,IF('Data Entry'!AO116="L",'Data Entry'!AN116*1*X113,IFERROR(,"")))))))</f>
        <v>0</v>
      </c>
      <c r="T113" s="1" t="s">
        <v>4</v>
      </c>
      <c r="U113" s="59" t="str">
        <f>IF('Data Entry'!AP116="No aplica","1",'Data Entry'!AP116)</f>
        <v/>
      </c>
      <c r="V113" s="59" t="str">
        <f>IF('Data Entry'!AS116="No aplica","1",'Data Entry'!AS116)</f>
        <v/>
      </c>
      <c r="W113" s="59" t="str">
        <f>IF('Data Entry'!AV116="No aplica","1",'Data Entry'!AV116)</f>
        <v/>
      </c>
      <c r="X113" s="59" t="str">
        <f>IF('Data Entry'!AY116="No aplica","1",'Data Entry'!AY116)</f>
        <v/>
      </c>
      <c r="Y113" s="151" t="str">
        <f t="shared" si="1"/>
        <v/>
      </c>
      <c r="Z113" s="152" t="str">
        <f>IF('Data Entry'!H116="Yes","1",IF(AND('Data Entry'!H116="",'Data Entry'!I116="",'Data Entry'!J116="",'Data Entry'!K116="",'Data Entry'!L116="",'Data Entry'!M116="",'Data Entry'!N116="",'Data Entry'!O116="",'Data Entry'!P116="",'Data Entry'!Q116=""),"","1"))</f>
        <v/>
      </c>
      <c r="AA113" s="152" t="str">
        <f>IF('Data Entry'!R116="Yes","1",IF(AND('Data Entry'!R116="",'Data Entry'!S116="",'Data Entry'!T116="",'Data Entry'!U116=""),"","1"))</f>
        <v/>
      </c>
      <c r="AB113" s="157" t="str">
        <f>IF('Data Entry'!V116="Yes","1",IF(AND('Data Entry'!V116="",'Data Entry'!W116=""),"","1"))</f>
        <v/>
      </c>
    </row>
    <row r="114" spans="1:28" ht="17">
      <c r="A114" s="59">
        <f>'Data Entry'!AB117</f>
        <v>0</v>
      </c>
      <c r="B114" s="59" t="str">
        <f>'Data Entry'!AR117</f>
        <v/>
      </c>
      <c r="C114" s="1">
        <f>IF('Data Entry'!AD117="g",'Data Entry'!AC117*0.001*U114,IF('Data Entry'!AD117="UI",'Data Entry'!AC117*0.000001*U114,IF('Data Entry'!AD117="mg",'Data Entry'!AC117*0.000001*U114,IF('Data Entry'!AD117="t",'Data Entry'!AC117*1000*U114,IF('Data Entry'!AD117="kg",'Data Entry'!AC117*1*U114,IF('Data Entry'!AD117="L",'Data Entry'!AC117*1*U114,IFERROR(,"")))))))</f>
        <v>0</v>
      </c>
      <c r="D114" s="1" t="s">
        <v>4</v>
      </c>
      <c r="E114" s="1">
        <f>IF('Data Entry'!AF117="g",'Data Entry'!AE117*0.001,IF('Data Entry'!AF117="mg",'Data Entry'!AE117*0.000001,IF('Data Entry'!AF117="t",'Data Entry'!AE117*1000,IF('Data Entry'!AF117="ml",'Data Entry'!AE117*0.001,IF('Data Entry'!AF117="kg",'Data Entry'!AE117*1,IF('Data Entry'!AF117="Pieza",'Data Entry'!AE117*1,IF('Data Entry'!AF117="L",'Data Entry'!AE117*1,IFERROR(,""))))))))</f>
        <v>0</v>
      </c>
      <c r="F114" s="1" t="s">
        <v>4</v>
      </c>
      <c r="G114" s="1">
        <f>IF('Data Entry'!AA117="g",'Data Entry'!Z117*0.001,IF('Data Entry'!AA117="mg",'Data Entry'!Z117*0.000001,IF('Data Entry'!AA117="t",'Data Entry'!Z117*1000,IF('Data Entry'!AA117="ml",'Data Entry'!Z117*0.001,IF('Data Entry'!AA117="kg",'Data Entry'!Z117*1,IF('Data Entry'!AA117="Piezas",'Data Entry'!Z117*1,IF('Data Entry'!AA117="L",'Data Entry'!Z117*1,IFERROR(,""))))))))</f>
        <v>0</v>
      </c>
      <c r="H114" s="1" t="s">
        <v>4</v>
      </c>
      <c r="I114" s="1">
        <f>IF('Data Entry'!AC117="g",'Data Entry'!AB117*0.001,IF('Data Entry'!AC117="mg",'Data Entry'!AB117*0.000001,IF('Data Entry'!AC117="t",'Data Entry'!AB117*1000,IF('Data Entry'!AC117="ml",'Data Entry'!AB117*0.001,IF('Data Entry'!AC117="kg",'Data Entry'!AB117*1,IF('Data Entry'!AC117="L",'Data Entry'!AB117*1,IFERROR(,"")))))))</f>
        <v>0</v>
      </c>
      <c r="J114" s="59" t="str">
        <f>'Data Entry'!AU117</f>
        <v/>
      </c>
      <c r="K114" s="1">
        <f>IF('Data Entry'!AI117="g",'Data Entry'!AH117*0.001*V114,IF('Data Entry'!AI117="UI",'Data Entry'!AH117*0.000001*V114,IF('Data Entry'!AI117="mg",'Data Entry'!AH117*0.000001*V114,IF('Data Entry'!AI117="t",'Data Entry'!AH117*1000*V114,IF('Data Entry'!AI117="kg",'Data Entry'!AH117*1*V114,IF('Data Entry'!AI117="L",'Data Entry'!AH117*1*V114,IFERROR(,"")))))))</f>
        <v>0</v>
      </c>
      <c r="L114" s="1" t="s">
        <v>4</v>
      </c>
      <c r="M114" s="59">
        <f>'Data Entry'!AJ117</f>
        <v>0</v>
      </c>
      <c r="N114" s="59" t="str">
        <f>'Data Entry'!AX117</f>
        <v/>
      </c>
      <c r="O114" s="1">
        <f>IF('Data Entry'!AL117="g",'Data Entry'!AK117*0.001*W114,IF('Data Entry'!AL117="UI",'Data Entry'!AK117*0.000001*W114,IF('Data Entry'!AL117="mg",'Data Entry'!AK117*0.000001*W114,IF('Data Entry'!AL117="t",'Data Entry'!AK117*1000*W114,IF('Data Entry'!AL117="kg",'Data Entry'!AK117*1*W114,IF('Data Entry'!AL117="L",'Data Entry'!AK117*1*W114,IFERROR(,"")))))))</f>
        <v>0</v>
      </c>
      <c r="P114" s="1" t="s">
        <v>4</v>
      </c>
      <c r="Q114" s="59">
        <f>'Data Entry'!AM117</f>
        <v>0</v>
      </c>
      <c r="R114" s="59" t="str">
        <f>'Data Entry'!BA117</f>
        <v/>
      </c>
      <c r="S114" s="1">
        <f>IF('Data Entry'!AO117="g",'Data Entry'!AN117*0.001*X114,IF('Data Entry'!AO117="UI",'Data Entry'!AN117*0.000001*X114,IF('Data Entry'!AO117="mg",'Data Entry'!AN117*0.000001*X114,IF('Data Entry'!AO117="t",'Data Entry'!AN117*1000*X114,IF('Data Entry'!AO117="kg",'Data Entry'!AN117*1*X114,IF('Data Entry'!AO117="L",'Data Entry'!AN117*1*X114,IFERROR(,"")))))))</f>
        <v>0</v>
      </c>
      <c r="T114" s="1" t="s">
        <v>4</v>
      </c>
      <c r="U114" s="59" t="str">
        <f>IF('Data Entry'!AP117="No aplica","1",'Data Entry'!AP117)</f>
        <v/>
      </c>
      <c r="V114" s="59" t="str">
        <f>IF('Data Entry'!AS117="No aplica","1",'Data Entry'!AS117)</f>
        <v/>
      </c>
      <c r="W114" s="59" t="str">
        <f>IF('Data Entry'!AV117="No aplica","1",'Data Entry'!AV117)</f>
        <v/>
      </c>
      <c r="X114" s="59" t="str">
        <f>IF('Data Entry'!AY117="No aplica","1",'Data Entry'!AY117)</f>
        <v/>
      </c>
      <c r="Y114" s="151" t="str">
        <f t="shared" si="1"/>
        <v/>
      </c>
      <c r="Z114" s="152" t="str">
        <f>IF('Data Entry'!H117="Yes","1",IF(AND('Data Entry'!H117="",'Data Entry'!I117="",'Data Entry'!J117="",'Data Entry'!K117="",'Data Entry'!L117="",'Data Entry'!M117="",'Data Entry'!N117="",'Data Entry'!O117="",'Data Entry'!P117="",'Data Entry'!Q117=""),"","1"))</f>
        <v/>
      </c>
      <c r="AA114" s="152" t="str">
        <f>IF('Data Entry'!R117="Yes","1",IF(AND('Data Entry'!R117="",'Data Entry'!S117="",'Data Entry'!T117="",'Data Entry'!U117=""),"","1"))</f>
        <v/>
      </c>
      <c r="AB114" s="157" t="str">
        <f>IF('Data Entry'!V117="Yes","1",IF(AND('Data Entry'!V117="",'Data Entry'!W117=""),"","1"))</f>
        <v/>
      </c>
    </row>
    <row r="115" spans="1:28" ht="17">
      <c r="A115" s="59">
        <f>'Data Entry'!AB118</f>
        <v>0</v>
      </c>
      <c r="B115" s="59" t="str">
        <f>'Data Entry'!AR118</f>
        <v/>
      </c>
      <c r="C115" s="1">
        <f>IF('Data Entry'!AD118="g",'Data Entry'!AC118*0.001*U115,IF('Data Entry'!AD118="UI",'Data Entry'!AC118*0.000001*U115,IF('Data Entry'!AD118="mg",'Data Entry'!AC118*0.000001*U115,IF('Data Entry'!AD118="t",'Data Entry'!AC118*1000*U115,IF('Data Entry'!AD118="kg",'Data Entry'!AC118*1*U115,IF('Data Entry'!AD118="L",'Data Entry'!AC118*1*U115,IFERROR(,"")))))))</f>
        <v>0</v>
      </c>
      <c r="D115" s="1" t="s">
        <v>4</v>
      </c>
      <c r="E115" s="1">
        <f>IF('Data Entry'!AF118="g",'Data Entry'!AE118*0.001,IF('Data Entry'!AF118="mg",'Data Entry'!AE118*0.000001,IF('Data Entry'!AF118="t",'Data Entry'!AE118*1000,IF('Data Entry'!AF118="ml",'Data Entry'!AE118*0.001,IF('Data Entry'!AF118="kg",'Data Entry'!AE118*1,IF('Data Entry'!AF118="Pieza",'Data Entry'!AE118*1,IF('Data Entry'!AF118="L",'Data Entry'!AE118*1,IFERROR(,""))))))))</f>
        <v>0</v>
      </c>
      <c r="F115" s="1" t="s">
        <v>4</v>
      </c>
      <c r="G115" s="1">
        <f>IF('Data Entry'!AA118="g",'Data Entry'!Z118*0.001,IF('Data Entry'!AA118="mg",'Data Entry'!Z118*0.000001,IF('Data Entry'!AA118="t",'Data Entry'!Z118*1000,IF('Data Entry'!AA118="ml",'Data Entry'!Z118*0.001,IF('Data Entry'!AA118="kg",'Data Entry'!Z118*1,IF('Data Entry'!AA118="Piezas",'Data Entry'!Z118*1,IF('Data Entry'!AA118="L",'Data Entry'!Z118*1,IFERROR(,""))))))))</f>
        <v>0</v>
      </c>
      <c r="H115" s="1" t="s">
        <v>4</v>
      </c>
      <c r="I115" s="1">
        <f>IF('Data Entry'!AC118="g",'Data Entry'!AB118*0.001,IF('Data Entry'!AC118="mg",'Data Entry'!AB118*0.000001,IF('Data Entry'!AC118="t",'Data Entry'!AB118*1000,IF('Data Entry'!AC118="ml",'Data Entry'!AB118*0.001,IF('Data Entry'!AC118="kg",'Data Entry'!AB118*1,IF('Data Entry'!AC118="L",'Data Entry'!AB118*1,IFERROR(,"")))))))</f>
        <v>0</v>
      </c>
      <c r="J115" s="59" t="str">
        <f>'Data Entry'!AU118</f>
        <v/>
      </c>
      <c r="K115" s="1">
        <f>IF('Data Entry'!AI118="g",'Data Entry'!AH118*0.001*V115,IF('Data Entry'!AI118="UI",'Data Entry'!AH118*0.000001*V115,IF('Data Entry'!AI118="mg",'Data Entry'!AH118*0.000001*V115,IF('Data Entry'!AI118="t",'Data Entry'!AH118*1000*V115,IF('Data Entry'!AI118="kg",'Data Entry'!AH118*1*V115,IF('Data Entry'!AI118="L",'Data Entry'!AH118*1*V115,IFERROR(,"")))))))</f>
        <v>0</v>
      </c>
      <c r="L115" s="1" t="s">
        <v>4</v>
      </c>
      <c r="M115" s="59">
        <f>'Data Entry'!AJ118</f>
        <v>0</v>
      </c>
      <c r="N115" s="59" t="str">
        <f>'Data Entry'!AX118</f>
        <v/>
      </c>
      <c r="O115" s="1">
        <f>IF('Data Entry'!AL118="g",'Data Entry'!AK118*0.001*W115,IF('Data Entry'!AL118="UI",'Data Entry'!AK118*0.000001*W115,IF('Data Entry'!AL118="mg",'Data Entry'!AK118*0.000001*W115,IF('Data Entry'!AL118="t",'Data Entry'!AK118*1000*W115,IF('Data Entry'!AL118="kg",'Data Entry'!AK118*1*W115,IF('Data Entry'!AL118="L",'Data Entry'!AK118*1*W115,IFERROR(,"")))))))</f>
        <v>0</v>
      </c>
      <c r="P115" s="1" t="s">
        <v>4</v>
      </c>
      <c r="Q115" s="59">
        <f>'Data Entry'!AM118</f>
        <v>0</v>
      </c>
      <c r="R115" s="59" t="str">
        <f>'Data Entry'!BA118</f>
        <v/>
      </c>
      <c r="S115" s="1">
        <f>IF('Data Entry'!AO118="g",'Data Entry'!AN118*0.001*X115,IF('Data Entry'!AO118="UI",'Data Entry'!AN118*0.000001*X115,IF('Data Entry'!AO118="mg",'Data Entry'!AN118*0.000001*X115,IF('Data Entry'!AO118="t",'Data Entry'!AN118*1000*X115,IF('Data Entry'!AO118="kg",'Data Entry'!AN118*1*X115,IF('Data Entry'!AO118="L",'Data Entry'!AN118*1*X115,IFERROR(,"")))))))</f>
        <v>0</v>
      </c>
      <c r="T115" s="1" t="s">
        <v>4</v>
      </c>
      <c r="U115" s="59" t="str">
        <f>IF('Data Entry'!AP118="No aplica","1",'Data Entry'!AP118)</f>
        <v/>
      </c>
      <c r="V115" s="59" t="str">
        <f>IF('Data Entry'!AS118="No aplica","1",'Data Entry'!AS118)</f>
        <v/>
      </c>
      <c r="W115" s="59" t="str">
        <f>IF('Data Entry'!AV118="No aplica","1",'Data Entry'!AV118)</f>
        <v/>
      </c>
      <c r="X115" s="59" t="str">
        <f>IF('Data Entry'!AY118="No aplica","1",'Data Entry'!AY118)</f>
        <v/>
      </c>
      <c r="Y115" s="151" t="str">
        <f t="shared" si="1"/>
        <v/>
      </c>
      <c r="Z115" s="152" t="str">
        <f>IF('Data Entry'!H118="Yes","1",IF(AND('Data Entry'!H118="",'Data Entry'!I118="",'Data Entry'!J118="",'Data Entry'!K118="",'Data Entry'!L118="",'Data Entry'!M118="",'Data Entry'!N118="",'Data Entry'!O118="",'Data Entry'!P118="",'Data Entry'!Q118=""),"","1"))</f>
        <v/>
      </c>
      <c r="AA115" s="152" t="str">
        <f>IF('Data Entry'!R118="Yes","1",IF(AND('Data Entry'!R118="",'Data Entry'!S118="",'Data Entry'!T118="",'Data Entry'!U118=""),"","1"))</f>
        <v/>
      </c>
      <c r="AB115" s="157" t="str">
        <f>IF('Data Entry'!V118="Yes","1",IF(AND('Data Entry'!V118="",'Data Entry'!W118=""),"","1"))</f>
        <v/>
      </c>
    </row>
    <row r="116" spans="1:28" ht="17">
      <c r="A116" s="59">
        <f>'Data Entry'!AB119</f>
        <v>0</v>
      </c>
      <c r="B116" s="59" t="str">
        <f>'Data Entry'!AR119</f>
        <v/>
      </c>
      <c r="C116" s="1">
        <f>IF('Data Entry'!AD119="g",'Data Entry'!AC119*0.001*U116,IF('Data Entry'!AD119="UI",'Data Entry'!AC119*0.000001*U116,IF('Data Entry'!AD119="mg",'Data Entry'!AC119*0.000001*U116,IF('Data Entry'!AD119="t",'Data Entry'!AC119*1000*U116,IF('Data Entry'!AD119="kg",'Data Entry'!AC119*1*U116,IF('Data Entry'!AD119="L",'Data Entry'!AC119*1*U116,IFERROR(,"")))))))</f>
        <v>0</v>
      </c>
      <c r="D116" s="1" t="s">
        <v>4</v>
      </c>
      <c r="E116" s="1">
        <f>IF('Data Entry'!AF119="g",'Data Entry'!AE119*0.001,IF('Data Entry'!AF119="mg",'Data Entry'!AE119*0.000001,IF('Data Entry'!AF119="t",'Data Entry'!AE119*1000,IF('Data Entry'!AF119="ml",'Data Entry'!AE119*0.001,IF('Data Entry'!AF119="kg",'Data Entry'!AE119*1,IF('Data Entry'!AF119="Pieza",'Data Entry'!AE119*1,IF('Data Entry'!AF119="L",'Data Entry'!AE119*1,IFERROR(,""))))))))</f>
        <v>0</v>
      </c>
      <c r="F116" s="1" t="s">
        <v>4</v>
      </c>
      <c r="G116" s="1">
        <f>IF('Data Entry'!AA119="g",'Data Entry'!Z119*0.001,IF('Data Entry'!AA119="mg",'Data Entry'!Z119*0.000001,IF('Data Entry'!AA119="t",'Data Entry'!Z119*1000,IF('Data Entry'!AA119="ml",'Data Entry'!Z119*0.001,IF('Data Entry'!AA119="kg",'Data Entry'!Z119*1,IF('Data Entry'!AA119="Piezas",'Data Entry'!Z119*1,IF('Data Entry'!AA119="L",'Data Entry'!Z119*1,IFERROR(,""))))))))</f>
        <v>0</v>
      </c>
      <c r="H116" s="1" t="s">
        <v>4</v>
      </c>
      <c r="I116" s="1">
        <f>IF('Data Entry'!AC119="g",'Data Entry'!AB119*0.001,IF('Data Entry'!AC119="mg",'Data Entry'!AB119*0.000001,IF('Data Entry'!AC119="t",'Data Entry'!AB119*1000,IF('Data Entry'!AC119="ml",'Data Entry'!AB119*0.001,IF('Data Entry'!AC119="kg",'Data Entry'!AB119*1,IF('Data Entry'!AC119="L",'Data Entry'!AB119*1,IFERROR(,"")))))))</f>
        <v>0</v>
      </c>
      <c r="J116" s="59" t="str">
        <f>'Data Entry'!AU119</f>
        <v/>
      </c>
      <c r="K116" s="1">
        <f>IF('Data Entry'!AI119="g",'Data Entry'!AH119*0.001*V116,IF('Data Entry'!AI119="UI",'Data Entry'!AH119*0.000001*V116,IF('Data Entry'!AI119="mg",'Data Entry'!AH119*0.000001*V116,IF('Data Entry'!AI119="t",'Data Entry'!AH119*1000*V116,IF('Data Entry'!AI119="kg",'Data Entry'!AH119*1*V116,IF('Data Entry'!AI119="L",'Data Entry'!AH119*1*V116,IFERROR(,"")))))))</f>
        <v>0</v>
      </c>
      <c r="L116" s="1" t="s">
        <v>4</v>
      </c>
      <c r="M116" s="59">
        <f>'Data Entry'!AJ119</f>
        <v>0</v>
      </c>
      <c r="N116" s="59" t="str">
        <f>'Data Entry'!AX119</f>
        <v/>
      </c>
      <c r="O116" s="1">
        <f>IF('Data Entry'!AL119="g",'Data Entry'!AK119*0.001*W116,IF('Data Entry'!AL119="UI",'Data Entry'!AK119*0.000001*W116,IF('Data Entry'!AL119="mg",'Data Entry'!AK119*0.000001*W116,IF('Data Entry'!AL119="t",'Data Entry'!AK119*1000*W116,IF('Data Entry'!AL119="kg",'Data Entry'!AK119*1*W116,IF('Data Entry'!AL119="L",'Data Entry'!AK119*1*W116,IFERROR(,"")))))))</f>
        <v>0</v>
      </c>
      <c r="P116" s="1" t="s">
        <v>4</v>
      </c>
      <c r="Q116" s="59">
        <f>'Data Entry'!AM119</f>
        <v>0</v>
      </c>
      <c r="R116" s="59" t="str">
        <f>'Data Entry'!BA119</f>
        <v/>
      </c>
      <c r="S116" s="1">
        <f>IF('Data Entry'!AO119="g",'Data Entry'!AN119*0.001*X116,IF('Data Entry'!AO119="UI",'Data Entry'!AN119*0.000001*X116,IF('Data Entry'!AO119="mg",'Data Entry'!AN119*0.000001*X116,IF('Data Entry'!AO119="t",'Data Entry'!AN119*1000*X116,IF('Data Entry'!AO119="kg",'Data Entry'!AN119*1*X116,IF('Data Entry'!AO119="L",'Data Entry'!AN119*1*X116,IFERROR(,"")))))))</f>
        <v>0</v>
      </c>
      <c r="T116" s="1" t="s">
        <v>4</v>
      </c>
      <c r="U116" s="59" t="str">
        <f>IF('Data Entry'!AP119="No aplica","1",'Data Entry'!AP119)</f>
        <v/>
      </c>
      <c r="V116" s="59" t="str">
        <f>IF('Data Entry'!AS119="No aplica","1",'Data Entry'!AS119)</f>
        <v/>
      </c>
      <c r="W116" s="59" t="str">
        <f>IF('Data Entry'!AV119="No aplica","1",'Data Entry'!AV119)</f>
        <v/>
      </c>
      <c r="X116" s="59" t="str">
        <f>IF('Data Entry'!AY119="No aplica","1",'Data Entry'!AY119)</f>
        <v/>
      </c>
      <c r="Y116" s="151" t="str">
        <f t="shared" si="1"/>
        <v/>
      </c>
      <c r="Z116" s="152" t="str">
        <f>IF('Data Entry'!H119="Yes","1",IF(AND('Data Entry'!H119="",'Data Entry'!I119="",'Data Entry'!J119="",'Data Entry'!K119="",'Data Entry'!L119="",'Data Entry'!M119="",'Data Entry'!N119="",'Data Entry'!O119="",'Data Entry'!P119="",'Data Entry'!Q119=""),"","1"))</f>
        <v/>
      </c>
      <c r="AA116" s="152" t="str">
        <f>IF('Data Entry'!R119="Yes","1",IF(AND('Data Entry'!R119="",'Data Entry'!S119="",'Data Entry'!T119="",'Data Entry'!U119=""),"","1"))</f>
        <v/>
      </c>
      <c r="AB116" s="157" t="str">
        <f>IF('Data Entry'!V119="Yes","1",IF(AND('Data Entry'!V119="",'Data Entry'!W119=""),"","1"))</f>
        <v/>
      </c>
    </row>
    <row r="117" spans="1:28" ht="17">
      <c r="A117" s="59">
        <f>'Data Entry'!AB120</f>
        <v>0</v>
      </c>
      <c r="B117" s="59" t="str">
        <f>'Data Entry'!AR120</f>
        <v/>
      </c>
      <c r="C117" s="1">
        <f>IF('Data Entry'!AD120="g",'Data Entry'!AC120*0.001*U117,IF('Data Entry'!AD120="UI",'Data Entry'!AC120*0.000001*U117,IF('Data Entry'!AD120="mg",'Data Entry'!AC120*0.000001*U117,IF('Data Entry'!AD120="t",'Data Entry'!AC120*1000*U117,IF('Data Entry'!AD120="kg",'Data Entry'!AC120*1*U117,IF('Data Entry'!AD120="L",'Data Entry'!AC120*1*U117,IFERROR(,"")))))))</f>
        <v>0</v>
      </c>
      <c r="D117" s="1" t="s">
        <v>4</v>
      </c>
      <c r="E117" s="1">
        <f>IF('Data Entry'!AF120="g",'Data Entry'!AE120*0.001,IF('Data Entry'!AF120="mg",'Data Entry'!AE120*0.000001,IF('Data Entry'!AF120="t",'Data Entry'!AE120*1000,IF('Data Entry'!AF120="ml",'Data Entry'!AE120*0.001,IF('Data Entry'!AF120="kg",'Data Entry'!AE120*1,IF('Data Entry'!AF120="Pieza",'Data Entry'!AE120*1,IF('Data Entry'!AF120="L",'Data Entry'!AE120*1,IFERROR(,""))))))))</f>
        <v>0</v>
      </c>
      <c r="F117" s="1" t="s">
        <v>4</v>
      </c>
      <c r="G117" s="1">
        <f>IF('Data Entry'!AA120="g",'Data Entry'!Z120*0.001,IF('Data Entry'!AA120="mg",'Data Entry'!Z120*0.000001,IF('Data Entry'!AA120="t",'Data Entry'!Z120*1000,IF('Data Entry'!AA120="ml",'Data Entry'!Z120*0.001,IF('Data Entry'!AA120="kg",'Data Entry'!Z120*1,IF('Data Entry'!AA120="Piezas",'Data Entry'!Z120*1,IF('Data Entry'!AA120="L",'Data Entry'!Z120*1,IFERROR(,""))))))))</f>
        <v>0</v>
      </c>
      <c r="H117" s="1" t="s">
        <v>4</v>
      </c>
      <c r="I117" s="1">
        <f>IF('Data Entry'!AC120="g",'Data Entry'!AB120*0.001,IF('Data Entry'!AC120="mg",'Data Entry'!AB120*0.000001,IF('Data Entry'!AC120="t",'Data Entry'!AB120*1000,IF('Data Entry'!AC120="ml",'Data Entry'!AB120*0.001,IF('Data Entry'!AC120="kg",'Data Entry'!AB120*1,IF('Data Entry'!AC120="L",'Data Entry'!AB120*1,IFERROR(,"")))))))</f>
        <v>0</v>
      </c>
      <c r="J117" s="59" t="str">
        <f>'Data Entry'!AU120</f>
        <v/>
      </c>
      <c r="K117" s="1">
        <f>IF('Data Entry'!AI120="g",'Data Entry'!AH120*0.001*V117,IF('Data Entry'!AI120="UI",'Data Entry'!AH120*0.000001*V117,IF('Data Entry'!AI120="mg",'Data Entry'!AH120*0.000001*V117,IF('Data Entry'!AI120="t",'Data Entry'!AH120*1000*V117,IF('Data Entry'!AI120="kg",'Data Entry'!AH120*1*V117,IF('Data Entry'!AI120="L",'Data Entry'!AH120*1*V117,IFERROR(,"")))))))</f>
        <v>0</v>
      </c>
      <c r="L117" s="1" t="s">
        <v>4</v>
      </c>
      <c r="M117" s="59">
        <f>'Data Entry'!AJ120</f>
        <v>0</v>
      </c>
      <c r="N117" s="59" t="str">
        <f>'Data Entry'!AX120</f>
        <v/>
      </c>
      <c r="O117" s="1">
        <f>IF('Data Entry'!AL120="g",'Data Entry'!AK120*0.001*W117,IF('Data Entry'!AL120="UI",'Data Entry'!AK120*0.000001*W117,IF('Data Entry'!AL120="mg",'Data Entry'!AK120*0.000001*W117,IF('Data Entry'!AL120="t",'Data Entry'!AK120*1000*W117,IF('Data Entry'!AL120="kg",'Data Entry'!AK120*1*W117,IF('Data Entry'!AL120="L",'Data Entry'!AK120*1*W117,IFERROR(,"")))))))</f>
        <v>0</v>
      </c>
      <c r="P117" s="1" t="s">
        <v>4</v>
      </c>
      <c r="Q117" s="59">
        <f>'Data Entry'!AM120</f>
        <v>0</v>
      </c>
      <c r="R117" s="59" t="str">
        <f>'Data Entry'!BA120</f>
        <v/>
      </c>
      <c r="S117" s="1">
        <f>IF('Data Entry'!AO120="g",'Data Entry'!AN120*0.001*X117,IF('Data Entry'!AO120="UI",'Data Entry'!AN120*0.000001*X117,IF('Data Entry'!AO120="mg",'Data Entry'!AN120*0.000001*X117,IF('Data Entry'!AO120="t",'Data Entry'!AN120*1000*X117,IF('Data Entry'!AO120="kg",'Data Entry'!AN120*1*X117,IF('Data Entry'!AO120="L",'Data Entry'!AN120*1*X117,IFERROR(,"")))))))</f>
        <v>0</v>
      </c>
      <c r="T117" s="1" t="s">
        <v>4</v>
      </c>
      <c r="U117" s="59" t="str">
        <f>IF('Data Entry'!AP120="No aplica","1",'Data Entry'!AP120)</f>
        <v/>
      </c>
      <c r="V117" s="59" t="str">
        <f>IF('Data Entry'!AS120="No aplica","1",'Data Entry'!AS120)</f>
        <v/>
      </c>
      <c r="W117" s="59" t="str">
        <f>IF('Data Entry'!AV120="No aplica","1",'Data Entry'!AV120)</f>
        <v/>
      </c>
      <c r="X117" s="59" t="str">
        <f>IF('Data Entry'!AY120="No aplica","1",'Data Entry'!AY120)</f>
        <v/>
      </c>
      <c r="Y117" s="151" t="str">
        <f t="shared" si="1"/>
        <v/>
      </c>
      <c r="Z117" s="152" t="str">
        <f>IF('Data Entry'!H120="Yes","1",IF(AND('Data Entry'!H120="",'Data Entry'!I120="",'Data Entry'!J120="",'Data Entry'!K120="",'Data Entry'!L120="",'Data Entry'!M120="",'Data Entry'!N120="",'Data Entry'!O120="",'Data Entry'!P120="",'Data Entry'!Q120=""),"","1"))</f>
        <v/>
      </c>
      <c r="AA117" s="152" t="str">
        <f>IF('Data Entry'!R120="Yes","1",IF(AND('Data Entry'!R120="",'Data Entry'!S120="",'Data Entry'!T120="",'Data Entry'!U120=""),"","1"))</f>
        <v/>
      </c>
      <c r="AB117" s="157" t="str">
        <f>IF('Data Entry'!V120="Yes","1",IF(AND('Data Entry'!V120="",'Data Entry'!W120=""),"","1"))</f>
        <v/>
      </c>
    </row>
    <row r="118" spans="1:28" ht="17">
      <c r="A118" s="59">
        <f>'Data Entry'!AB121</f>
        <v>0</v>
      </c>
      <c r="B118" s="59" t="str">
        <f>'Data Entry'!AR121</f>
        <v/>
      </c>
      <c r="C118" s="1">
        <f>IF('Data Entry'!AD121="g",'Data Entry'!AC121*0.001*U118,IF('Data Entry'!AD121="UI",'Data Entry'!AC121*0.000001*U118,IF('Data Entry'!AD121="mg",'Data Entry'!AC121*0.000001*U118,IF('Data Entry'!AD121="t",'Data Entry'!AC121*1000*U118,IF('Data Entry'!AD121="kg",'Data Entry'!AC121*1*U118,IF('Data Entry'!AD121="L",'Data Entry'!AC121*1*U118,IFERROR(,"")))))))</f>
        <v>0</v>
      </c>
      <c r="D118" s="1" t="s">
        <v>4</v>
      </c>
      <c r="E118" s="1">
        <f>IF('Data Entry'!AF121="g",'Data Entry'!AE121*0.001,IF('Data Entry'!AF121="mg",'Data Entry'!AE121*0.000001,IF('Data Entry'!AF121="t",'Data Entry'!AE121*1000,IF('Data Entry'!AF121="ml",'Data Entry'!AE121*0.001,IF('Data Entry'!AF121="kg",'Data Entry'!AE121*1,IF('Data Entry'!AF121="Pieza",'Data Entry'!AE121*1,IF('Data Entry'!AF121="L",'Data Entry'!AE121*1,IFERROR(,""))))))))</f>
        <v>0</v>
      </c>
      <c r="F118" s="1" t="s">
        <v>4</v>
      </c>
      <c r="G118" s="1">
        <f>IF('Data Entry'!AA121="g",'Data Entry'!Z121*0.001,IF('Data Entry'!AA121="mg",'Data Entry'!Z121*0.000001,IF('Data Entry'!AA121="t",'Data Entry'!Z121*1000,IF('Data Entry'!AA121="ml",'Data Entry'!Z121*0.001,IF('Data Entry'!AA121="kg",'Data Entry'!Z121*1,IF('Data Entry'!AA121="Piezas",'Data Entry'!Z121*1,IF('Data Entry'!AA121="L",'Data Entry'!Z121*1,IFERROR(,""))))))))</f>
        <v>0</v>
      </c>
      <c r="H118" s="1" t="s">
        <v>4</v>
      </c>
      <c r="I118" s="1">
        <f>IF('Data Entry'!AC121="g",'Data Entry'!AB121*0.001,IF('Data Entry'!AC121="mg",'Data Entry'!AB121*0.000001,IF('Data Entry'!AC121="t",'Data Entry'!AB121*1000,IF('Data Entry'!AC121="ml",'Data Entry'!AB121*0.001,IF('Data Entry'!AC121="kg",'Data Entry'!AB121*1,IF('Data Entry'!AC121="L",'Data Entry'!AB121*1,IFERROR(,"")))))))</f>
        <v>0</v>
      </c>
      <c r="J118" s="59" t="str">
        <f>'Data Entry'!AU121</f>
        <v/>
      </c>
      <c r="K118" s="1">
        <f>IF('Data Entry'!AI121="g",'Data Entry'!AH121*0.001*V118,IF('Data Entry'!AI121="UI",'Data Entry'!AH121*0.000001*V118,IF('Data Entry'!AI121="mg",'Data Entry'!AH121*0.000001*V118,IF('Data Entry'!AI121="t",'Data Entry'!AH121*1000*V118,IF('Data Entry'!AI121="kg",'Data Entry'!AH121*1*V118,IF('Data Entry'!AI121="L",'Data Entry'!AH121*1*V118,IFERROR(,"")))))))</f>
        <v>0</v>
      </c>
      <c r="L118" s="1" t="s">
        <v>4</v>
      </c>
      <c r="M118" s="59">
        <f>'Data Entry'!AJ121</f>
        <v>0</v>
      </c>
      <c r="N118" s="59" t="str">
        <f>'Data Entry'!AX121</f>
        <v/>
      </c>
      <c r="O118" s="1">
        <f>IF('Data Entry'!AL121="g",'Data Entry'!AK121*0.001*W118,IF('Data Entry'!AL121="UI",'Data Entry'!AK121*0.000001*W118,IF('Data Entry'!AL121="mg",'Data Entry'!AK121*0.000001*W118,IF('Data Entry'!AL121="t",'Data Entry'!AK121*1000*W118,IF('Data Entry'!AL121="kg",'Data Entry'!AK121*1*W118,IF('Data Entry'!AL121="L",'Data Entry'!AK121*1*W118,IFERROR(,"")))))))</f>
        <v>0</v>
      </c>
      <c r="P118" s="1" t="s">
        <v>4</v>
      </c>
      <c r="Q118" s="59">
        <f>'Data Entry'!AM121</f>
        <v>0</v>
      </c>
      <c r="R118" s="59" t="str">
        <f>'Data Entry'!BA121</f>
        <v/>
      </c>
      <c r="S118" s="1">
        <f>IF('Data Entry'!AO121="g",'Data Entry'!AN121*0.001*X118,IF('Data Entry'!AO121="UI",'Data Entry'!AN121*0.000001*X118,IF('Data Entry'!AO121="mg",'Data Entry'!AN121*0.000001*X118,IF('Data Entry'!AO121="t",'Data Entry'!AN121*1000*X118,IF('Data Entry'!AO121="kg",'Data Entry'!AN121*1*X118,IF('Data Entry'!AO121="L",'Data Entry'!AN121*1*X118,IFERROR(,"")))))))</f>
        <v>0</v>
      </c>
      <c r="T118" s="1" t="s">
        <v>4</v>
      </c>
      <c r="U118" s="59" t="str">
        <f>IF('Data Entry'!AP121="No aplica","1",'Data Entry'!AP121)</f>
        <v/>
      </c>
      <c r="V118" s="59" t="str">
        <f>IF('Data Entry'!AS121="No aplica","1",'Data Entry'!AS121)</f>
        <v/>
      </c>
      <c r="W118" s="59" t="str">
        <f>IF('Data Entry'!AV121="No aplica","1",'Data Entry'!AV121)</f>
        <v/>
      </c>
      <c r="X118" s="59" t="str">
        <f>IF('Data Entry'!AY121="No aplica","1",'Data Entry'!AY121)</f>
        <v/>
      </c>
      <c r="Y118" s="151" t="str">
        <f t="shared" si="1"/>
        <v/>
      </c>
      <c r="Z118" s="152" t="str">
        <f>IF('Data Entry'!H121="Yes","1",IF(AND('Data Entry'!H121="",'Data Entry'!I121="",'Data Entry'!J121="",'Data Entry'!K121="",'Data Entry'!L121="",'Data Entry'!M121="",'Data Entry'!N121="",'Data Entry'!O121="",'Data Entry'!P121="",'Data Entry'!Q121=""),"","1"))</f>
        <v/>
      </c>
      <c r="AA118" s="152" t="str">
        <f>IF('Data Entry'!R121="Yes","1",IF(AND('Data Entry'!R121="",'Data Entry'!S121="",'Data Entry'!T121="",'Data Entry'!U121=""),"","1"))</f>
        <v/>
      </c>
      <c r="AB118" s="157" t="str">
        <f>IF('Data Entry'!V121="Yes","1",IF(AND('Data Entry'!V121="",'Data Entry'!W121=""),"","1"))</f>
        <v/>
      </c>
    </row>
    <row r="119" spans="1:28" ht="17">
      <c r="A119" s="59">
        <f>'Data Entry'!AB122</f>
        <v>0</v>
      </c>
      <c r="B119" s="59" t="str">
        <f>'Data Entry'!AR122</f>
        <v/>
      </c>
      <c r="C119" s="1">
        <f>IF('Data Entry'!AD122="g",'Data Entry'!AC122*0.001*U119,IF('Data Entry'!AD122="UI",'Data Entry'!AC122*0.000001*U119,IF('Data Entry'!AD122="mg",'Data Entry'!AC122*0.000001*U119,IF('Data Entry'!AD122="t",'Data Entry'!AC122*1000*U119,IF('Data Entry'!AD122="kg",'Data Entry'!AC122*1*U119,IF('Data Entry'!AD122="L",'Data Entry'!AC122*1*U119,IFERROR(,"")))))))</f>
        <v>0</v>
      </c>
      <c r="D119" s="1" t="s">
        <v>4</v>
      </c>
      <c r="E119" s="1">
        <f>IF('Data Entry'!AF122="g",'Data Entry'!AE122*0.001,IF('Data Entry'!AF122="mg",'Data Entry'!AE122*0.000001,IF('Data Entry'!AF122="t",'Data Entry'!AE122*1000,IF('Data Entry'!AF122="ml",'Data Entry'!AE122*0.001,IF('Data Entry'!AF122="kg",'Data Entry'!AE122*1,IF('Data Entry'!AF122="Pieza",'Data Entry'!AE122*1,IF('Data Entry'!AF122="L",'Data Entry'!AE122*1,IFERROR(,""))))))))</f>
        <v>0</v>
      </c>
      <c r="F119" s="1" t="s">
        <v>4</v>
      </c>
      <c r="G119" s="1">
        <f>IF('Data Entry'!AA122="g",'Data Entry'!Z122*0.001,IF('Data Entry'!AA122="mg",'Data Entry'!Z122*0.000001,IF('Data Entry'!AA122="t",'Data Entry'!Z122*1000,IF('Data Entry'!AA122="ml",'Data Entry'!Z122*0.001,IF('Data Entry'!AA122="kg",'Data Entry'!Z122*1,IF('Data Entry'!AA122="Piezas",'Data Entry'!Z122*1,IF('Data Entry'!AA122="L",'Data Entry'!Z122*1,IFERROR(,""))))))))</f>
        <v>0</v>
      </c>
      <c r="H119" s="1" t="s">
        <v>4</v>
      </c>
      <c r="I119" s="1">
        <f>IF('Data Entry'!AC122="g",'Data Entry'!AB122*0.001,IF('Data Entry'!AC122="mg",'Data Entry'!AB122*0.000001,IF('Data Entry'!AC122="t",'Data Entry'!AB122*1000,IF('Data Entry'!AC122="ml",'Data Entry'!AB122*0.001,IF('Data Entry'!AC122="kg",'Data Entry'!AB122*1,IF('Data Entry'!AC122="L",'Data Entry'!AB122*1,IFERROR(,"")))))))</f>
        <v>0</v>
      </c>
      <c r="J119" s="59" t="str">
        <f>'Data Entry'!AU122</f>
        <v/>
      </c>
      <c r="K119" s="1">
        <f>IF('Data Entry'!AI122="g",'Data Entry'!AH122*0.001*V119,IF('Data Entry'!AI122="UI",'Data Entry'!AH122*0.000001*V119,IF('Data Entry'!AI122="mg",'Data Entry'!AH122*0.000001*V119,IF('Data Entry'!AI122="t",'Data Entry'!AH122*1000*V119,IF('Data Entry'!AI122="kg",'Data Entry'!AH122*1*V119,IF('Data Entry'!AI122="L",'Data Entry'!AH122*1*V119,IFERROR(,"")))))))</f>
        <v>0</v>
      </c>
      <c r="L119" s="1" t="s">
        <v>4</v>
      </c>
      <c r="M119" s="59">
        <f>'Data Entry'!AJ122</f>
        <v>0</v>
      </c>
      <c r="N119" s="59" t="str">
        <f>'Data Entry'!AX122</f>
        <v/>
      </c>
      <c r="O119" s="1">
        <f>IF('Data Entry'!AL122="g",'Data Entry'!AK122*0.001*W119,IF('Data Entry'!AL122="UI",'Data Entry'!AK122*0.000001*W119,IF('Data Entry'!AL122="mg",'Data Entry'!AK122*0.000001*W119,IF('Data Entry'!AL122="t",'Data Entry'!AK122*1000*W119,IF('Data Entry'!AL122="kg",'Data Entry'!AK122*1*W119,IF('Data Entry'!AL122="L",'Data Entry'!AK122*1*W119,IFERROR(,"")))))))</f>
        <v>0</v>
      </c>
      <c r="P119" s="1" t="s">
        <v>4</v>
      </c>
      <c r="Q119" s="59">
        <f>'Data Entry'!AM122</f>
        <v>0</v>
      </c>
      <c r="R119" s="59" t="str">
        <f>'Data Entry'!BA122</f>
        <v/>
      </c>
      <c r="S119" s="1">
        <f>IF('Data Entry'!AO122="g",'Data Entry'!AN122*0.001*X119,IF('Data Entry'!AO122="UI",'Data Entry'!AN122*0.000001*X119,IF('Data Entry'!AO122="mg",'Data Entry'!AN122*0.000001*X119,IF('Data Entry'!AO122="t",'Data Entry'!AN122*1000*X119,IF('Data Entry'!AO122="kg",'Data Entry'!AN122*1*X119,IF('Data Entry'!AO122="L",'Data Entry'!AN122*1*X119,IFERROR(,"")))))))</f>
        <v>0</v>
      </c>
      <c r="T119" s="1" t="s">
        <v>4</v>
      </c>
      <c r="U119" s="59" t="str">
        <f>IF('Data Entry'!AP122="No aplica","1",'Data Entry'!AP122)</f>
        <v/>
      </c>
      <c r="V119" s="59" t="str">
        <f>IF('Data Entry'!AS122="No aplica","1",'Data Entry'!AS122)</f>
        <v/>
      </c>
      <c r="W119" s="59" t="str">
        <f>IF('Data Entry'!AV122="No aplica","1",'Data Entry'!AV122)</f>
        <v/>
      </c>
      <c r="X119" s="59" t="str">
        <f>IF('Data Entry'!AY122="No aplica","1",'Data Entry'!AY122)</f>
        <v/>
      </c>
      <c r="Y119" s="151" t="str">
        <f t="shared" si="1"/>
        <v/>
      </c>
      <c r="Z119" s="152" t="str">
        <f>IF('Data Entry'!H122="Yes","1",IF(AND('Data Entry'!H122="",'Data Entry'!I122="",'Data Entry'!J122="",'Data Entry'!K122="",'Data Entry'!L122="",'Data Entry'!M122="",'Data Entry'!N122="",'Data Entry'!O122="",'Data Entry'!P122="",'Data Entry'!Q122=""),"","1"))</f>
        <v/>
      </c>
      <c r="AA119" s="152" t="str">
        <f>IF('Data Entry'!R122="Yes","1",IF(AND('Data Entry'!R122="",'Data Entry'!S122="",'Data Entry'!T122="",'Data Entry'!U122=""),"","1"))</f>
        <v/>
      </c>
      <c r="AB119" s="157" t="str">
        <f>IF('Data Entry'!V122="Yes","1",IF(AND('Data Entry'!V122="",'Data Entry'!W122=""),"","1"))</f>
        <v/>
      </c>
    </row>
    <row r="120" spans="1:28" ht="17">
      <c r="A120" s="59">
        <f>'Data Entry'!AB123</f>
        <v>0</v>
      </c>
      <c r="B120" s="59" t="str">
        <f>'Data Entry'!AR123</f>
        <v/>
      </c>
      <c r="C120" s="1">
        <f>IF('Data Entry'!AD123="g",'Data Entry'!AC123*0.001*U120,IF('Data Entry'!AD123="UI",'Data Entry'!AC123*0.000001*U120,IF('Data Entry'!AD123="mg",'Data Entry'!AC123*0.000001*U120,IF('Data Entry'!AD123="t",'Data Entry'!AC123*1000*U120,IF('Data Entry'!AD123="kg",'Data Entry'!AC123*1*U120,IF('Data Entry'!AD123="L",'Data Entry'!AC123*1*U120,IFERROR(,"")))))))</f>
        <v>0</v>
      </c>
      <c r="D120" s="1" t="s">
        <v>4</v>
      </c>
      <c r="E120" s="1">
        <f>IF('Data Entry'!AF123="g",'Data Entry'!AE123*0.001,IF('Data Entry'!AF123="mg",'Data Entry'!AE123*0.000001,IF('Data Entry'!AF123="t",'Data Entry'!AE123*1000,IF('Data Entry'!AF123="ml",'Data Entry'!AE123*0.001,IF('Data Entry'!AF123="kg",'Data Entry'!AE123*1,IF('Data Entry'!AF123="Pieza",'Data Entry'!AE123*1,IF('Data Entry'!AF123="L",'Data Entry'!AE123*1,IFERROR(,""))))))))</f>
        <v>0</v>
      </c>
      <c r="F120" s="1" t="s">
        <v>4</v>
      </c>
      <c r="G120" s="1">
        <f>IF('Data Entry'!AA123="g",'Data Entry'!Z123*0.001,IF('Data Entry'!AA123="mg",'Data Entry'!Z123*0.000001,IF('Data Entry'!AA123="t",'Data Entry'!Z123*1000,IF('Data Entry'!AA123="ml",'Data Entry'!Z123*0.001,IF('Data Entry'!AA123="kg",'Data Entry'!Z123*1,IF('Data Entry'!AA123="Piezas",'Data Entry'!Z123*1,IF('Data Entry'!AA123="L",'Data Entry'!Z123*1,IFERROR(,""))))))))</f>
        <v>0</v>
      </c>
      <c r="H120" s="1" t="s">
        <v>4</v>
      </c>
      <c r="I120" s="1">
        <f>IF('Data Entry'!AC123="g",'Data Entry'!AB123*0.001,IF('Data Entry'!AC123="mg",'Data Entry'!AB123*0.000001,IF('Data Entry'!AC123="t",'Data Entry'!AB123*1000,IF('Data Entry'!AC123="ml",'Data Entry'!AB123*0.001,IF('Data Entry'!AC123="kg",'Data Entry'!AB123*1,IF('Data Entry'!AC123="L",'Data Entry'!AB123*1,IFERROR(,"")))))))</f>
        <v>0</v>
      </c>
      <c r="J120" s="59" t="str">
        <f>'Data Entry'!AU123</f>
        <v/>
      </c>
      <c r="K120" s="1">
        <f>IF('Data Entry'!AI123="g",'Data Entry'!AH123*0.001*V120,IF('Data Entry'!AI123="UI",'Data Entry'!AH123*0.000001*V120,IF('Data Entry'!AI123="mg",'Data Entry'!AH123*0.000001*V120,IF('Data Entry'!AI123="t",'Data Entry'!AH123*1000*V120,IF('Data Entry'!AI123="kg",'Data Entry'!AH123*1*V120,IF('Data Entry'!AI123="L",'Data Entry'!AH123*1*V120,IFERROR(,"")))))))</f>
        <v>0</v>
      </c>
      <c r="L120" s="1" t="s">
        <v>4</v>
      </c>
      <c r="M120" s="59">
        <f>'Data Entry'!AJ123</f>
        <v>0</v>
      </c>
      <c r="N120" s="59" t="str">
        <f>'Data Entry'!AX123</f>
        <v/>
      </c>
      <c r="O120" s="1">
        <f>IF('Data Entry'!AL123="g",'Data Entry'!AK123*0.001*W120,IF('Data Entry'!AL123="UI",'Data Entry'!AK123*0.000001*W120,IF('Data Entry'!AL123="mg",'Data Entry'!AK123*0.000001*W120,IF('Data Entry'!AL123="t",'Data Entry'!AK123*1000*W120,IF('Data Entry'!AL123="kg",'Data Entry'!AK123*1*W120,IF('Data Entry'!AL123="L",'Data Entry'!AK123*1*W120,IFERROR(,"")))))))</f>
        <v>0</v>
      </c>
      <c r="P120" s="1" t="s">
        <v>4</v>
      </c>
      <c r="Q120" s="59">
        <f>'Data Entry'!AM123</f>
        <v>0</v>
      </c>
      <c r="R120" s="59" t="str">
        <f>'Data Entry'!BA123</f>
        <v/>
      </c>
      <c r="S120" s="1">
        <f>IF('Data Entry'!AO123="g",'Data Entry'!AN123*0.001*X120,IF('Data Entry'!AO123="UI",'Data Entry'!AN123*0.000001*X120,IF('Data Entry'!AO123="mg",'Data Entry'!AN123*0.000001*X120,IF('Data Entry'!AO123="t",'Data Entry'!AN123*1000*X120,IF('Data Entry'!AO123="kg",'Data Entry'!AN123*1*X120,IF('Data Entry'!AO123="L",'Data Entry'!AN123*1*X120,IFERROR(,"")))))))</f>
        <v>0</v>
      </c>
      <c r="T120" s="1" t="s">
        <v>4</v>
      </c>
      <c r="U120" s="59" t="str">
        <f>IF('Data Entry'!AP123="No aplica","1",'Data Entry'!AP123)</f>
        <v/>
      </c>
      <c r="V120" s="59" t="str">
        <f>IF('Data Entry'!AS123="No aplica","1",'Data Entry'!AS123)</f>
        <v/>
      </c>
      <c r="W120" s="59" t="str">
        <f>IF('Data Entry'!AV123="No aplica","1",'Data Entry'!AV123)</f>
        <v/>
      </c>
      <c r="X120" s="59" t="str">
        <f>IF('Data Entry'!AY123="No aplica","1",'Data Entry'!AY123)</f>
        <v/>
      </c>
      <c r="Y120" s="151" t="str">
        <f t="shared" si="1"/>
        <v/>
      </c>
      <c r="Z120" s="152" t="str">
        <f>IF('Data Entry'!H123="Yes","1",IF(AND('Data Entry'!H123="",'Data Entry'!I123="",'Data Entry'!J123="",'Data Entry'!K123="",'Data Entry'!L123="",'Data Entry'!M123="",'Data Entry'!N123="",'Data Entry'!O123="",'Data Entry'!P123="",'Data Entry'!Q123=""),"","1"))</f>
        <v/>
      </c>
      <c r="AA120" s="152" t="str">
        <f>IF('Data Entry'!R123="Yes","1",IF(AND('Data Entry'!R123="",'Data Entry'!S123="",'Data Entry'!T123="",'Data Entry'!U123=""),"","1"))</f>
        <v/>
      </c>
      <c r="AB120" s="157" t="str">
        <f>IF('Data Entry'!V123="Yes","1",IF(AND('Data Entry'!V123="",'Data Entry'!W123=""),"","1"))</f>
        <v/>
      </c>
    </row>
    <row r="121" spans="1:28" ht="17">
      <c r="A121" s="59">
        <f>'Data Entry'!AB124</f>
        <v>0</v>
      </c>
      <c r="B121" s="59" t="str">
        <f>'Data Entry'!AR124</f>
        <v/>
      </c>
      <c r="C121" s="1">
        <f>IF('Data Entry'!AD124="g",'Data Entry'!AC124*0.001*U121,IF('Data Entry'!AD124="UI",'Data Entry'!AC124*0.000001*U121,IF('Data Entry'!AD124="mg",'Data Entry'!AC124*0.000001*U121,IF('Data Entry'!AD124="t",'Data Entry'!AC124*1000*U121,IF('Data Entry'!AD124="kg",'Data Entry'!AC124*1*U121,IF('Data Entry'!AD124="L",'Data Entry'!AC124*1*U121,IFERROR(,"")))))))</f>
        <v>0</v>
      </c>
      <c r="D121" s="1" t="s">
        <v>4</v>
      </c>
      <c r="E121" s="1">
        <f>IF('Data Entry'!AF124="g",'Data Entry'!AE124*0.001,IF('Data Entry'!AF124="mg",'Data Entry'!AE124*0.000001,IF('Data Entry'!AF124="t",'Data Entry'!AE124*1000,IF('Data Entry'!AF124="ml",'Data Entry'!AE124*0.001,IF('Data Entry'!AF124="kg",'Data Entry'!AE124*1,IF('Data Entry'!AF124="Pieza",'Data Entry'!AE124*1,IF('Data Entry'!AF124="L",'Data Entry'!AE124*1,IFERROR(,""))))))))</f>
        <v>0</v>
      </c>
      <c r="F121" s="1" t="s">
        <v>4</v>
      </c>
      <c r="G121" s="1">
        <f>IF('Data Entry'!AA124="g",'Data Entry'!Z124*0.001,IF('Data Entry'!AA124="mg",'Data Entry'!Z124*0.000001,IF('Data Entry'!AA124="t",'Data Entry'!Z124*1000,IF('Data Entry'!AA124="ml",'Data Entry'!Z124*0.001,IF('Data Entry'!AA124="kg",'Data Entry'!Z124*1,IF('Data Entry'!AA124="Piezas",'Data Entry'!Z124*1,IF('Data Entry'!AA124="L",'Data Entry'!Z124*1,IFERROR(,""))))))))</f>
        <v>0</v>
      </c>
      <c r="H121" s="1" t="s">
        <v>4</v>
      </c>
      <c r="I121" s="1">
        <f>IF('Data Entry'!AC124="g",'Data Entry'!AB124*0.001,IF('Data Entry'!AC124="mg",'Data Entry'!AB124*0.000001,IF('Data Entry'!AC124="t",'Data Entry'!AB124*1000,IF('Data Entry'!AC124="ml",'Data Entry'!AB124*0.001,IF('Data Entry'!AC124="kg",'Data Entry'!AB124*1,IF('Data Entry'!AC124="L",'Data Entry'!AB124*1,IFERROR(,"")))))))</f>
        <v>0</v>
      </c>
      <c r="J121" s="59" t="str">
        <f>'Data Entry'!AU124</f>
        <v/>
      </c>
      <c r="K121" s="1">
        <f>IF('Data Entry'!AI124="g",'Data Entry'!AH124*0.001*V121,IF('Data Entry'!AI124="UI",'Data Entry'!AH124*0.000001*V121,IF('Data Entry'!AI124="mg",'Data Entry'!AH124*0.000001*V121,IF('Data Entry'!AI124="t",'Data Entry'!AH124*1000*V121,IF('Data Entry'!AI124="kg",'Data Entry'!AH124*1*V121,IF('Data Entry'!AI124="L",'Data Entry'!AH124*1*V121,IFERROR(,"")))))))</f>
        <v>0</v>
      </c>
      <c r="L121" s="1" t="s">
        <v>4</v>
      </c>
      <c r="M121" s="59">
        <f>'Data Entry'!AJ124</f>
        <v>0</v>
      </c>
      <c r="N121" s="59" t="str">
        <f>'Data Entry'!AX124</f>
        <v/>
      </c>
      <c r="O121" s="1">
        <f>IF('Data Entry'!AL124="g",'Data Entry'!AK124*0.001*W121,IF('Data Entry'!AL124="UI",'Data Entry'!AK124*0.000001*W121,IF('Data Entry'!AL124="mg",'Data Entry'!AK124*0.000001*W121,IF('Data Entry'!AL124="t",'Data Entry'!AK124*1000*W121,IF('Data Entry'!AL124="kg",'Data Entry'!AK124*1*W121,IF('Data Entry'!AL124="L",'Data Entry'!AK124*1*W121,IFERROR(,"")))))))</f>
        <v>0</v>
      </c>
      <c r="P121" s="1" t="s">
        <v>4</v>
      </c>
      <c r="Q121" s="59">
        <f>'Data Entry'!AM124</f>
        <v>0</v>
      </c>
      <c r="R121" s="59" t="str">
        <f>'Data Entry'!BA124</f>
        <v/>
      </c>
      <c r="S121" s="1">
        <f>IF('Data Entry'!AO124="g",'Data Entry'!AN124*0.001*X121,IF('Data Entry'!AO124="UI",'Data Entry'!AN124*0.000001*X121,IF('Data Entry'!AO124="mg",'Data Entry'!AN124*0.000001*X121,IF('Data Entry'!AO124="t",'Data Entry'!AN124*1000*X121,IF('Data Entry'!AO124="kg",'Data Entry'!AN124*1*X121,IF('Data Entry'!AO124="L",'Data Entry'!AN124*1*X121,IFERROR(,"")))))))</f>
        <v>0</v>
      </c>
      <c r="T121" s="1" t="s">
        <v>4</v>
      </c>
      <c r="U121" s="59" t="str">
        <f>IF('Data Entry'!AP124="No aplica","1",'Data Entry'!AP124)</f>
        <v/>
      </c>
      <c r="V121" s="59" t="str">
        <f>IF('Data Entry'!AS124="No aplica","1",'Data Entry'!AS124)</f>
        <v/>
      </c>
      <c r="W121" s="59" t="str">
        <f>IF('Data Entry'!AV124="No aplica","1",'Data Entry'!AV124)</f>
        <v/>
      </c>
      <c r="X121" s="59" t="str">
        <f>IF('Data Entry'!AY124="No aplica","1",'Data Entry'!AY124)</f>
        <v/>
      </c>
      <c r="Y121" s="151" t="str">
        <f t="shared" si="1"/>
        <v/>
      </c>
      <c r="Z121" s="152" t="str">
        <f>IF('Data Entry'!H124="Yes","1",IF(AND('Data Entry'!H124="",'Data Entry'!I124="",'Data Entry'!J124="",'Data Entry'!K124="",'Data Entry'!L124="",'Data Entry'!M124="",'Data Entry'!N124="",'Data Entry'!O124="",'Data Entry'!P124="",'Data Entry'!Q124=""),"","1"))</f>
        <v/>
      </c>
      <c r="AA121" s="152" t="str">
        <f>IF('Data Entry'!R124="Yes","1",IF(AND('Data Entry'!R124="",'Data Entry'!S124="",'Data Entry'!T124="",'Data Entry'!U124=""),"","1"))</f>
        <v/>
      </c>
      <c r="AB121" s="157" t="str">
        <f>IF('Data Entry'!V124="Yes","1",IF(AND('Data Entry'!V124="",'Data Entry'!W124=""),"","1"))</f>
        <v/>
      </c>
    </row>
    <row r="122" spans="1:28" ht="17">
      <c r="A122" s="59">
        <f>'Data Entry'!AB125</f>
        <v>0</v>
      </c>
      <c r="B122" s="59" t="str">
        <f>'Data Entry'!AR125</f>
        <v/>
      </c>
      <c r="C122" s="1">
        <f>IF('Data Entry'!AD125="g",'Data Entry'!AC125*0.001*U122,IF('Data Entry'!AD125="UI",'Data Entry'!AC125*0.000001*U122,IF('Data Entry'!AD125="mg",'Data Entry'!AC125*0.000001*U122,IF('Data Entry'!AD125="t",'Data Entry'!AC125*1000*U122,IF('Data Entry'!AD125="kg",'Data Entry'!AC125*1*U122,IF('Data Entry'!AD125="L",'Data Entry'!AC125*1*U122,IFERROR(,"")))))))</f>
        <v>0</v>
      </c>
      <c r="D122" s="1" t="s">
        <v>4</v>
      </c>
      <c r="E122" s="1">
        <f>IF('Data Entry'!AF125="g",'Data Entry'!AE125*0.001,IF('Data Entry'!AF125="mg",'Data Entry'!AE125*0.000001,IF('Data Entry'!AF125="t",'Data Entry'!AE125*1000,IF('Data Entry'!AF125="ml",'Data Entry'!AE125*0.001,IF('Data Entry'!AF125="kg",'Data Entry'!AE125*1,IF('Data Entry'!AF125="Pieza",'Data Entry'!AE125*1,IF('Data Entry'!AF125="L",'Data Entry'!AE125*1,IFERROR(,""))))))))</f>
        <v>0</v>
      </c>
      <c r="F122" s="1" t="s">
        <v>4</v>
      </c>
      <c r="G122" s="1">
        <f>IF('Data Entry'!AA125="g",'Data Entry'!Z125*0.001,IF('Data Entry'!AA125="mg",'Data Entry'!Z125*0.000001,IF('Data Entry'!AA125="t",'Data Entry'!Z125*1000,IF('Data Entry'!AA125="ml",'Data Entry'!Z125*0.001,IF('Data Entry'!AA125="kg",'Data Entry'!Z125*1,IF('Data Entry'!AA125="Piezas",'Data Entry'!Z125*1,IF('Data Entry'!AA125="L",'Data Entry'!Z125*1,IFERROR(,""))))))))</f>
        <v>0</v>
      </c>
      <c r="H122" s="1" t="s">
        <v>4</v>
      </c>
      <c r="I122" s="1">
        <f>IF('Data Entry'!AC125="g",'Data Entry'!AB125*0.001,IF('Data Entry'!AC125="mg",'Data Entry'!AB125*0.000001,IF('Data Entry'!AC125="t",'Data Entry'!AB125*1000,IF('Data Entry'!AC125="ml",'Data Entry'!AB125*0.001,IF('Data Entry'!AC125="kg",'Data Entry'!AB125*1,IF('Data Entry'!AC125="L",'Data Entry'!AB125*1,IFERROR(,"")))))))</f>
        <v>0</v>
      </c>
      <c r="J122" s="59" t="str">
        <f>'Data Entry'!AU125</f>
        <v/>
      </c>
      <c r="K122" s="1">
        <f>IF('Data Entry'!AI125="g",'Data Entry'!AH125*0.001*V122,IF('Data Entry'!AI125="UI",'Data Entry'!AH125*0.000001*V122,IF('Data Entry'!AI125="mg",'Data Entry'!AH125*0.000001*V122,IF('Data Entry'!AI125="t",'Data Entry'!AH125*1000*V122,IF('Data Entry'!AI125="kg",'Data Entry'!AH125*1*V122,IF('Data Entry'!AI125="L",'Data Entry'!AH125*1*V122,IFERROR(,"")))))))</f>
        <v>0</v>
      </c>
      <c r="L122" s="1" t="s">
        <v>4</v>
      </c>
      <c r="M122" s="59">
        <f>'Data Entry'!AJ125</f>
        <v>0</v>
      </c>
      <c r="N122" s="59" t="str">
        <f>'Data Entry'!AX125</f>
        <v/>
      </c>
      <c r="O122" s="1">
        <f>IF('Data Entry'!AL125="g",'Data Entry'!AK125*0.001*W122,IF('Data Entry'!AL125="UI",'Data Entry'!AK125*0.000001*W122,IF('Data Entry'!AL125="mg",'Data Entry'!AK125*0.000001*W122,IF('Data Entry'!AL125="t",'Data Entry'!AK125*1000*W122,IF('Data Entry'!AL125="kg",'Data Entry'!AK125*1*W122,IF('Data Entry'!AL125="L",'Data Entry'!AK125*1*W122,IFERROR(,"")))))))</f>
        <v>0</v>
      </c>
      <c r="P122" s="1" t="s">
        <v>4</v>
      </c>
      <c r="Q122" s="59">
        <f>'Data Entry'!AM125</f>
        <v>0</v>
      </c>
      <c r="R122" s="59" t="str">
        <f>'Data Entry'!BA125</f>
        <v/>
      </c>
      <c r="S122" s="1">
        <f>IF('Data Entry'!AO125="g",'Data Entry'!AN125*0.001*X122,IF('Data Entry'!AO125="UI",'Data Entry'!AN125*0.000001*X122,IF('Data Entry'!AO125="mg",'Data Entry'!AN125*0.000001*X122,IF('Data Entry'!AO125="t",'Data Entry'!AN125*1000*X122,IF('Data Entry'!AO125="kg",'Data Entry'!AN125*1*X122,IF('Data Entry'!AO125="L",'Data Entry'!AN125*1*X122,IFERROR(,"")))))))</f>
        <v>0</v>
      </c>
      <c r="T122" s="1" t="s">
        <v>4</v>
      </c>
      <c r="U122" s="59" t="str">
        <f>IF('Data Entry'!AP125="No aplica","1",'Data Entry'!AP125)</f>
        <v/>
      </c>
      <c r="V122" s="59" t="str">
        <f>IF('Data Entry'!AS125="No aplica","1",'Data Entry'!AS125)</f>
        <v/>
      </c>
      <c r="W122" s="59" t="str">
        <f>IF('Data Entry'!AV125="No aplica","1",'Data Entry'!AV125)</f>
        <v/>
      </c>
      <c r="X122" s="59" t="str">
        <f>IF('Data Entry'!AY125="No aplica","1",'Data Entry'!AY125)</f>
        <v/>
      </c>
      <c r="Y122" s="151" t="str">
        <f t="shared" si="1"/>
        <v/>
      </c>
      <c r="Z122" s="152" t="str">
        <f>IF('Data Entry'!H125="Yes","1",IF(AND('Data Entry'!H125="",'Data Entry'!I125="",'Data Entry'!J125="",'Data Entry'!K125="",'Data Entry'!L125="",'Data Entry'!M125="",'Data Entry'!N125="",'Data Entry'!O125="",'Data Entry'!P125="",'Data Entry'!Q125=""),"","1"))</f>
        <v/>
      </c>
      <c r="AA122" s="152" t="str">
        <f>IF('Data Entry'!R125="Yes","1",IF(AND('Data Entry'!R125="",'Data Entry'!S125="",'Data Entry'!T125="",'Data Entry'!U125=""),"","1"))</f>
        <v/>
      </c>
      <c r="AB122" s="157" t="str">
        <f>IF('Data Entry'!V125="Yes","1",IF(AND('Data Entry'!V125="",'Data Entry'!W125=""),"","1"))</f>
        <v/>
      </c>
    </row>
    <row r="123" spans="1:28" ht="17">
      <c r="A123" s="59">
        <f>'Data Entry'!AB126</f>
        <v>0</v>
      </c>
      <c r="B123" s="59" t="str">
        <f>'Data Entry'!AR126</f>
        <v/>
      </c>
      <c r="C123" s="1">
        <f>IF('Data Entry'!AD126="g",'Data Entry'!AC126*0.001*U123,IF('Data Entry'!AD126="UI",'Data Entry'!AC126*0.000001*U123,IF('Data Entry'!AD126="mg",'Data Entry'!AC126*0.000001*U123,IF('Data Entry'!AD126="t",'Data Entry'!AC126*1000*U123,IF('Data Entry'!AD126="kg",'Data Entry'!AC126*1*U123,IF('Data Entry'!AD126="L",'Data Entry'!AC126*1*U123,IFERROR(,"")))))))</f>
        <v>0</v>
      </c>
      <c r="D123" s="1" t="s">
        <v>4</v>
      </c>
      <c r="E123" s="1">
        <f>IF('Data Entry'!AF126="g",'Data Entry'!AE126*0.001,IF('Data Entry'!AF126="mg",'Data Entry'!AE126*0.000001,IF('Data Entry'!AF126="t",'Data Entry'!AE126*1000,IF('Data Entry'!AF126="ml",'Data Entry'!AE126*0.001,IF('Data Entry'!AF126="kg",'Data Entry'!AE126*1,IF('Data Entry'!AF126="Pieza",'Data Entry'!AE126*1,IF('Data Entry'!AF126="L",'Data Entry'!AE126*1,IFERROR(,""))))))))</f>
        <v>0</v>
      </c>
      <c r="F123" s="1" t="s">
        <v>4</v>
      </c>
      <c r="G123" s="1">
        <f>IF('Data Entry'!AA126="g",'Data Entry'!Z126*0.001,IF('Data Entry'!AA126="mg",'Data Entry'!Z126*0.000001,IF('Data Entry'!AA126="t",'Data Entry'!Z126*1000,IF('Data Entry'!AA126="ml",'Data Entry'!Z126*0.001,IF('Data Entry'!AA126="kg",'Data Entry'!Z126*1,IF('Data Entry'!AA126="Piezas",'Data Entry'!Z126*1,IF('Data Entry'!AA126="L",'Data Entry'!Z126*1,IFERROR(,""))))))))</f>
        <v>0</v>
      </c>
      <c r="H123" s="1" t="s">
        <v>4</v>
      </c>
      <c r="I123" s="1">
        <f>IF('Data Entry'!AC126="g",'Data Entry'!AB126*0.001,IF('Data Entry'!AC126="mg",'Data Entry'!AB126*0.000001,IF('Data Entry'!AC126="t",'Data Entry'!AB126*1000,IF('Data Entry'!AC126="ml",'Data Entry'!AB126*0.001,IF('Data Entry'!AC126="kg",'Data Entry'!AB126*1,IF('Data Entry'!AC126="L",'Data Entry'!AB126*1,IFERROR(,"")))))))</f>
        <v>0</v>
      </c>
      <c r="J123" s="59" t="str">
        <f>'Data Entry'!AU126</f>
        <v/>
      </c>
      <c r="K123" s="1">
        <f>IF('Data Entry'!AI126="g",'Data Entry'!AH126*0.001*V123,IF('Data Entry'!AI126="UI",'Data Entry'!AH126*0.000001*V123,IF('Data Entry'!AI126="mg",'Data Entry'!AH126*0.000001*V123,IF('Data Entry'!AI126="t",'Data Entry'!AH126*1000*V123,IF('Data Entry'!AI126="kg",'Data Entry'!AH126*1*V123,IF('Data Entry'!AI126="L",'Data Entry'!AH126*1*V123,IFERROR(,"")))))))</f>
        <v>0</v>
      </c>
      <c r="L123" s="1" t="s">
        <v>4</v>
      </c>
      <c r="M123" s="59">
        <f>'Data Entry'!AJ126</f>
        <v>0</v>
      </c>
      <c r="N123" s="59" t="str">
        <f>'Data Entry'!AX126</f>
        <v/>
      </c>
      <c r="O123" s="1">
        <f>IF('Data Entry'!AL126="g",'Data Entry'!AK126*0.001*W123,IF('Data Entry'!AL126="UI",'Data Entry'!AK126*0.000001*W123,IF('Data Entry'!AL126="mg",'Data Entry'!AK126*0.000001*W123,IF('Data Entry'!AL126="t",'Data Entry'!AK126*1000*W123,IF('Data Entry'!AL126="kg",'Data Entry'!AK126*1*W123,IF('Data Entry'!AL126="L",'Data Entry'!AK126*1*W123,IFERROR(,"")))))))</f>
        <v>0</v>
      </c>
      <c r="P123" s="1" t="s">
        <v>4</v>
      </c>
      <c r="Q123" s="59">
        <f>'Data Entry'!AM126</f>
        <v>0</v>
      </c>
      <c r="R123" s="59" t="str">
        <f>'Data Entry'!BA126</f>
        <v/>
      </c>
      <c r="S123" s="1">
        <f>IF('Data Entry'!AO126="g",'Data Entry'!AN126*0.001*X123,IF('Data Entry'!AO126="UI",'Data Entry'!AN126*0.000001*X123,IF('Data Entry'!AO126="mg",'Data Entry'!AN126*0.000001*X123,IF('Data Entry'!AO126="t",'Data Entry'!AN126*1000*X123,IF('Data Entry'!AO126="kg",'Data Entry'!AN126*1*X123,IF('Data Entry'!AO126="L",'Data Entry'!AN126*1*X123,IFERROR(,"")))))))</f>
        <v>0</v>
      </c>
      <c r="T123" s="1" t="s">
        <v>4</v>
      </c>
      <c r="U123" s="59" t="str">
        <f>IF('Data Entry'!AP126="No aplica","1",'Data Entry'!AP126)</f>
        <v/>
      </c>
      <c r="V123" s="59" t="str">
        <f>IF('Data Entry'!AS126="No aplica","1",'Data Entry'!AS126)</f>
        <v/>
      </c>
      <c r="W123" s="59" t="str">
        <f>IF('Data Entry'!AV126="No aplica","1",'Data Entry'!AV126)</f>
        <v/>
      </c>
      <c r="X123" s="59" t="str">
        <f>IF('Data Entry'!AY126="No aplica","1",'Data Entry'!AY126)</f>
        <v/>
      </c>
      <c r="Y123" s="151" t="str">
        <f t="shared" si="1"/>
        <v/>
      </c>
      <c r="Z123" s="152" t="str">
        <f>IF('Data Entry'!H126="Yes","1",IF(AND('Data Entry'!H126="",'Data Entry'!I126="",'Data Entry'!J126="",'Data Entry'!K126="",'Data Entry'!L126="",'Data Entry'!M126="",'Data Entry'!N126="",'Data Entry'!O126="",'Data Entry'!P126="",'Data Entry'!Q126=""),"","1"))</f>
        <v/>
      </c>
      <c r="AA123" s="152" t="str">
        <f>IF('Data Entry'!R126="Yes","1",IF(AND('Data Entry'!R126="",'Data Entry'!S126="",'Data Entry'!T126="",'Data Entry'!U126=""),"","1"))</f>
        <v/>
      </c>
      <c r="AB123" s="157" t="str">
        <f>IF('Data Entry'!V126="Yes","1",IF(AND('Data Entry'!V126="",'Data Entry'!W126=""),"","1"))</f>
        <v/>
      </c>
    </row>
    <row r="124" spans="1:28" ht="17">
      <c r="A124" s="59">
        <f>'Data Entry'!AB127</f>
        <v>0</v>
      </c>
      <c r="B124" s="59" t="str">
        <f>'Data Entry'!AR127</f>
        <v/>
      </c>
      <c r="C124" s="1">
        <f>IF('Data Entry'!AD127="g",'Data Entry'!AC127*0.001*U124,IF('Data Entry'!AD127="UI",'Data Entry'!AC127*0.000001*U124,IF('Data Entry'!AD127="mg",'Data Entry'!AC127*0.000001*U124,IF('Data Entry'!AD127="t",'Data Entry'!AC127*1000*U124,IF('Data Entry'!AD127="kg",'Data Entry'!AC127*1*U124,IF('Data Entry'!AD127="L",'Data Entry'!AC127*1*U124,IFERROR(,"")))))))</f>
        <v>0</v>
      </c>
      <c r="D124" s="1" t="s">
        <v>4</v>
      </c>
      <c r="E124" s="1">
        <f>IF('Data Entry'!AF127="g",'Data Entry'!AE127*0.001,IF('Data Entry'!AF127="mg",'Data Entry'!AE127*0.000001,IF('Data Entry'!AF127="t",'Data Entry'!AE127*1000,IF('Data Entry'!AF127="ml",'Data Entry'!AE127*0.001,IF('Data Entry'!AF127="kg",'Data Entry'!AE127*1,IF('Data Entry'!AF127="Pieza",'Data Entry'!AE127*1,IF('Data Entry'!AF127="L",'Data Entry'!AE127*1,IFERROR(,""))))))))</f>
        <v>0</v>
      </c>
      <c r="F124" s="1" t="s">
        <v>4</v>
      </c>
      <c r="G124" s="1">
        <f>IF('Data Entry'!AA127="g",'Data Entry'!Z127*0.001,IF('Data Entry'!AA127="mg",'Data Entry'!Z127*0.000001,IF('Data Entry'!AA127="t",'Data Entry'!Z127*1000,IF('Data Entry'!AA127="ml",'Data Entry'!Z127*0.001,IF('Data Entry'!AA127="kg",'Data Entry'!Z127*1,IF('Data Entry'!AA127="Piezas",'Data Entry'!Z127*1,IF('Data Entry'!AA127="L",'Data Entry'!Z127*1,IFERROR(,""))))))))</f>
        <v>0</v>
      </c>
      <c r="H124" s="1" t="s">
        <v>4</v>
      </c>
      <c r="I124" s="1">
        <f>IF('Data Entry'!AC127="g",'Data Entry'!AB127*0.001,IF('Data Entry'!AC127="mg",'Data Entry'!AB127*0.000001,IF('Data Entry'!AC127="t",'Data Entry'!AB127*1000,IF('Data Entry'!AC127="ml",'Data Entry'!AB127*0.001,IF('Data Entry'!AC127="kg",'Data Entry'!AB127*1,IF('Data Entry'!AC127="L",'Data Entry'!AB127*1,IFERROR(,"")))))))</f>
        <v>0</v>
      </c>
      <c r="J124" s="59" t="str">
        <f>'Data Entry'!AU127</f>
        <v/>
      </c>
      <c r="K124" s="1">
        <f>IF('Data Entry'!AI127="g",'Data Entry'!AH127*0.001*V124,IF('Data Entry'!AI127="UI",'Data Entry'!AH127*0.000001*V124,IF('Data Entry'!AI127="mg",'Data Entry'!AH127*0.000001*V124,IF('Data Entry'!AI127="t",'Data Entry'!AH127*1000*V124,IF('Data Entry'!AI127="kg",'Data Entry'!AH127*1*V124,IF('Data Entry'!AI127="L",'Data Entry'!AH127*1*V124,IFERROR(,"")))))))</f>
        <v>0</v>
      </c>
      <c r="L124" s="1" t="s">
        <v>4</v>
      </c>
      <c r="M124" s="59">
        <f>'Data Entry'!AJ127</f>
        <v>0</v>
      </c>
      <c r="N124" s="59" t="str">
        <f>'Data Entry'!AX127</f>
        <v/>
      </c>
      <c r="O124" s="1">
        <f>IF('Data Entry'!AL127="g",'Data Entry'!AK127*0.001*W124,IF('Data Entry'!AL127="UI",'Data Entry'!AK127*0.000001*W124,IF('Data Entry'!AL127="mg",'Data Entry'!AK127*0.000001*W124,IF('Data Entry'!AL127="t",'Data Entry'!AK127*1000*W124,IF('Data Entry'!AL127="kg",'Data Entry'!AK127*1*W124,IF('Data Entry'!AL127="L",'Data Entry'!AK127*1*W124,IFERROR(,"")))))))</f>
        <v>0</v>
      </c>
      <c r="P124" s="1" t="s">
        <v>4</v>
      </c>
      <c r="Q124" s="59">
        <f>'Data Entry'!AM127</f>
        <v>0</v>
      </c>
      <c r="R124" s="59" t="str">
        <f>'Data Entry'!BA127</f>
        <v/>
      </c>
      <c r="S124" s="1">
        <f>IF('Data Entry'!AO127="g",'Data Entry'!AN127*0.001*X124,IF('Data Entry'!AO127="UI",'Data Entry'!AN127*0.000001*X124,IF('Data Entry'!AO127="mg",'Data Entry'!AN127*0.000001*X124,IF('Data Entry'!AO127="t",'Data Entry'!AN127*1000*X124,IF('Data Entry'!AO127="kg",'Data Entry'!AN127*1*X124,IF('Data Entry'!AO127="L",'Data Entry'!AN127*1*X124,IFERROR(,"")))))))</f>
        <v>0</v>
      </c>
      <c r="T124" s="1" t="s">
        <v>4</v>
      </c>
      <c r="U124" s="59" t="str">
        <f>IF('Data Entry'!AP127="No aplica","1",'Data Entry'!AP127)</f>
        <v/>
      </c>
      <c r="V124" s="59" t="str">
        <f>IF('Data Entry'!AS127="No aplica","1",'Data Entry'!AS127)</f>
        <v/>
      </c>
      <c r="W124" s="59" t="str">
        <f>IF('Data Entry'!AV127="No aplica","1",'Data Entry'!AV127)</f>
        <v/>
      </c>
      <c r="X124" s="59" t="str">
        <f>IF('Data Entry'!AY127="No aplica","1",'Data Entry'!AY127)</f>
        <v/>
      </c>
      <c r="Y124" s="151" t="str">
        <f t="shared" si="1"/>
        <v/>
      </c>
      <c r="Z124" s="152" t="str">
        <f>IF('Data Entry'!H127="Yes","1",IF(AND('Data Entry'!H127="",'Data Entry'!I127="",'Data Entry'!J127="",'Data Entry'!K127="",'Data Entry'!L127="",'Data Entry'!M127="",'Data Entry'!N127="",'Data Entry'!O127="",'Data Entry'!P127="",'Data Entry'!Q127=""),"","1"))</f>
        <v/>
      </c>
      <c r="AA124" s="152" t="str">
        <f>IF('Data Entry'!R127="Yes","1",IF(AND('Data Entry'!R127="",'Data Entry'!S127="",'Data Entry'!T127="",'Data Entry'!U127=""),"","1"))</f>
        <v/>
      </c>
      <c r="AB124" s="157" t="str">
        <f>IF('Data Entry'!V127="Yes","1",IF(AND('Data Entry'!V127="",'Data Entry'!W127=""),"","1"))</f>
        <v/>
      </c>
    </row>
    <row r="125" spans="1:28" ht="17">
      <c r="A125" s="59">
        <f>'Data Entry'!AB128</f>
        <v>0</v>
      </c>
      <c r="B125" s="59" t="str">
        <f>'Data Entry'!AR128</f>
        <v/>
      </c>
      <c r="C125" s="1">
        <f>IF('Data Entry'!AD128="g",'Data Entry'!AC128*0.001*U125,IF('Data Entry'!AD128="UI",'Data Entry'!AC128*0.000001*U125,IF('Data Entry'!AD128="mg",'Data Entry'!AC128*0.000001*U125,IF('Data Entry'!AD128="t",'Data Entry'!AC128*1000*U125,IF('Data Entry'!AD128="kg",'Data Entry'!AC128*1*U125,IF('Data Entry'!AD128="L",'Data Entry'!AC128*1*U125,IFERROR(,"")))))))</f>
        <v>0</v>
      </c>
      <c r="D125" s="1" t="s">
        <v>4</v>
      </c>
      <c r="E125" s="1">
        <f>IF('Data Entry'!AF128="g",'Data Entry'!AE128*0.001,IF('Data Entry'!AF128="mg",'Data Entry'!AE128*0.000001,IF('Data Entry'!AF128="t",'Data Entry'!AE128*1000,IF('Data Entry'!AF128="ml",'Data Entry'!AE128*0.001,IF('Data Entry'!AF128="kg",'Data Entry'!AE128*1,IF('Data Entry'!AF128="Pieza",'Data Entry'!AE128*1,IF('Data Entry'!AF128="L",'Data Entry'!AE128*1,IFERROR(,""))))))))</f>
        <v>0</v>
      </c>
      <c r="F125" s="1" t="s">
        <v>4</v>
      </c>
      <c r="G125" s="1">
        <f>IF('Data Entry'!AA128="g",'Data Entry'!Z128*0.001,IF('Data Entry'!AA128="mg",'Data Entry'!Z128*0.000001,IF('Data Entry'!AA128="t",'Data Entry'!Z128*1000,IF('Data Entry'!AA128="ml",'Data Entry'!Z128*0.001,IF('Data Entry'!AA128="kg",'Data Entry'!Z128*1,IF('Data Entry'!AA128="Piezas",'Data Entry'!Z128*1,IF('Data Entry'!AA128="L",'Data Entry'!Z128*1,IFERROR(,""))))))))</f>
        <v>0</v>
      </c>
      <c r="H125" s="1" t="s">
        <v>4</v>
      </c>
      <c r="I125" s="1">
        <f>IF('Data Entry'!AC128="g",'Data Entry'!AB128*0.001,IF('Data Entry'!AC128="mg",'Data Entry'!AB128*0.000001,IF('Data Entry'!AC128="t",'Data Entry'!AB128*1000,IF('Data Entry'!AC128="ml",'Data Entry'!AB128*0.001,IF('Data Entry'!AC128="kg",'Data Entry'!AB128*1,IF('Data Entry'!AC128="L",'Data Entry'!AB128*1,IFERROR(,"")))))))</f>
        <v>0</v>
      </c>
      <c r="J125" s="59" t="str">
        <f>'Data Entry'!AU128</f>
        <v/>
      </c>
      <c r="K125" s="1">
        <f>IF('Data Entry'!AI128="g",'Data Entry'!AH128*0.001*V125,IF('Data Entry'!AI128="UI",'Data Entry'!AH128*0.000001*V125,IF('Data Entry'!AI128="mg",'Data Entry'!AH128*0.000001*V125,IF('Data Entry'!AI128="t",'Data Entry'!AH128*1000*V125,IF('Data Entry'!AI128="kg",'Data Entry'!AH128*1*V125,IF('Data Entry'!AI128="L",'Data Entry'!AH128*1*V125,IFERROR(,"")))))))</f>
        <v>0</v>
      </c>
      <c r="L125" s="1" t="s">
        <v>4</v>
      </c>
      <c r="M125" s="59">
        <f>'Data Entry'!AJ128</f>
        <v>0</v>
      </c>
      <c r="N125" s="59" t="str">
        <f>'Data Entry'!AX128</f>
        <v/>
      </c>
      <c r="O125" s="1">
        <f>IF('Data Entry'!AL128="g",'Data Entry'!AK128*0.001*W125,IF('Data Entry'!AL128="UI",'Data Entry'!AK128*0.000001*W125,IF('Data Entry'!AL128="mg",'Data Entry'!AK128*0.000001*W125,IF('Data Entry'!AL128="t",'Data Entry'!AK128*1000*W125,IF('Data Entry'!AL128="kg",'Data Entry'!AK128*1*W125,IF('Data Entry'!AL128="L",'Data Entry'!AK128*1*W125,IFERROR(,"")))))))</f>
        <v>0</v>
      </c>
      <c r="P125" s="1" t="s">
        <v>4</v>
      </c>
      <c r="Q125" s="59">
        <f>'Data Entry'!AM128</f>
        <v>0</v>
      </c>
      <c r="R125" s="59" t="str">
        <f>'Data Entry'!BA128</f>
        <v/>
      </c>
      <c r="S125" s="1">
        <f>IF('Data Entry'!AO128="g",'Data Entry'!AN128*0.001*X125,IF('Data Entry'!AO128="UI",'Data Entry'!AN128*0.000001*X125,IF('Data Entry'!AO128="mg",'Data Entry'!AN128*0.000001*X125,IF('Data Entry'!AO128="t",'Data Entry'!AN128*1000*X125,IF('Data Entry'!AO128="kg",'Data Entry'!AN128*1*X125,IF('Data Entry'!AO128="L",'Data Entry'!AN128*1*X125,IFERROR(,"")))))))</f>
        <v>0</v>
      </c>
      <c r="T125" s="1" t="s">
        <v>4</v>
      </c>
      <c r="U125" s="59" t="str">
        <f>IF('Data Entry'!AP128="No aplica","1",'Data Entry'!AP128)</f>
        <v/>
      </c>
      <c r="V125" s="59" t="str">
        <f>IF('Data Entry'!AS128="No aplica","1",'Data Entry'!AS128)</f>
        <v/>
      </c>
      <c r="W125" s="59" t="str">
        <f>IF('Data Entry'!AV128="No aplica","1",'Data Entry'!AV128)</f>
        <v/>
      </c>
      <c r="X125" s="59" t="str">
        <f>IF('Data Entry'!AY128="No aplica","1",'Data Entry'!AY128)</f>
        <v/>
      </c>
      <c r="Y125" s="151" t="str">
        <f t="shared" si="1"/>
        <v/>
      </c>
      <c r="Z125" s="152" t="str">
        <f>IF('Data Entry'!H128="Yes","1",IF(AND('Data Entry'!H128="",'Data Entry'!I128="",'Data Entry'!J128="",'Data Entry'!K128="",'Data Entry'!L128="",'Data Entry'!M128="",'Data Entry'!N128="",'Data Entry'!O128="",'Data Entry'!P128="",'Data Entry'!Q128=""),"","1"))</f>
        <v/>
      </c>
      <c r="AA125" s="152" t="str">
        <f>IF('Data Entry'!R128="Yes","1",IF(AND('Data Entry'!R128="",'Data Entry'!S128="",'Data Entry'!T128="",'Data Entry'!U128=""),"","1"))</f>
        <v/>
      </c>
      <c r="AB125" s="157" t="str">
        <f>IF('Data Entry'!V128="Yes","1",IF(AND('Data Entry'!V128="",'Data Entry'!W128=""),"","1"))</f>
        <v/>
      </c>
    </row>
    <row r="126" spans="1:28" ht="17">
      <c r="A126" s="59">
        <f>'Data Entry'!AB129</f>
        <v>0</v>
      </c>
      <c r="B126" s="59" t="str">
        <f>'Data Entry'!AR129</f>
        <v/>
      </c>
      <c r="C126" s="1">
        <f>IF('Data Entry'!AD129="g",'Data Entry'!AC129*0.001*U126,IF('Data Entry'!AD129="UI",'Data Entry'!AC129*0.000001*U126,IF('Data Entry'!AD129="mg",'Data Entry'!AC129*0.000001*U126,IF('Data Entry'!AD129="t",'Data Entry'!AC129*1000*U126,IF('Data Entry'!AD129="kg",'Data Entry'!AC129*1*U126,IF('Data Entry'!AD129="L",'Data Entry'!AC129*1*U126,IFERROR(,"")))))))</f>
        <v>0</v>
      </c>
      <c r="D126" s="1" t="s">
        <v>4</v>
      </c>
      <c r="E126" s="1">
        <f>IF('Data Entry'!AF129="g",'Data Entry'!AE129*0.001,IF('Data Entry'!AF129="mg",'Data Entry'!AE129*0.000001,IF('Data Entry'!AF129="t",'Data Entry'!AE129*1000,IF('Data Entry'!AF129="ml",'Data Entry'!AE129*0.001,IF('Data Entry'!AF129="kg",'Data Entry'!AE129*1,IF('Data Entry'!AF129="Pieza",'Data Entry'!AE129*1,IF('Data Entry'!AF129="L",'Data Entry'!AE129*1,IFERROR(,""))))))))</f>
        <v>0</v>
      </c>
      <c r="F126" s="1" t="s">
        <v>4</v>
      </c>
      <c r="G126" s="1">
        <f>IF('Data Entry'!AA129="g",'Data Entry'!Z129*0.001,IF('Data Entry'!AA129="mg",'Data Entry'!Z129*0.000001,IF('Data Entry'!AA129="t",'Data Entry'!Z129*1000,IF('Data Entry'!AA129="ml",'Data Entry'!Z129*0.001,IF('Data Entry'!AA129="kg",'Data Entry'!Z129*1,IF('Data Entry'!AA129="Piezas",'Data Entry'!Z129*1,IF('Data Entry'!AA129="L",'Data Entry'!Z129*1,IFERROR(,""))))))))</f>
        <v>0</v>
      </c>
      <c r="H126" s="1" t="s">
        <v>4</v>
      </c>
      <c r="I126" s="1">
        <f>IF('Data Entry'!AC129="g",'Data Entry'!AB129*0.001,IF('Data Entry'!AC129="mg",'Data Entry'!AB129*0.000001,IF('Data Entry'!AC129="t",'Data Entry'!AB129*1000,IF('Data Entry'!AC129="ml",'Data Entry'!AB129*0.001,IF('Data Entry'!AC129="kg",'Data Entry'!AB129*1,IF('Data Entry'!AC129="L",'Data Entry'!AB129*1,IFERROR(,"")))))))</f>
        <v>0</v>
      </c>
      <c r="J126" s="59" t="str">
        <f>'Data Entry'!AU129</f>
        <v/>
      </c>
      <c r="K126" s="1">
        <f>IF('Data Entry'!AI129="g",'Data Entry'!AH129*0.001*V126,IF('Data Entry'!AI129="UI",'Data Entry'!AH129*0.000001*V126,IF('Data Entry'!AI129="mg",'Data Entry'!AH129*0.000001*V126,IF('Data Entry'!AI129="t",'Data Entry'!AH129*1000*V126,IF('Data Entry'!AI129="kg",'Data Entry'!AH129*1*V126,IF('Data Entry'!AI129="L",'Data Entry'!AH129*1*V126,IFERROR(,"")))))))</f>
        <v>0</v>
      </c>
      <c r="L126" s="1" t="s">
        <v>4</v>
      </c>
      <c r="M126" s="59">
        <f>'Data Entry'!AJ129</f>
        <v>0</v>
      </c>
      <c r="N126" s="59" t="str">
        <f>'Data Entry'!AX129</f>
        <v/>
      </c>
      <c r="O126" s="1">
        <f>IF('Data Entry'!AL129="g",'Data Entry'!AK129*0.001*W126,IF('Data Entry'!AL129="UI",'Data Entry'!AK129*0.000001*W126,IF('Data Entry'!AL129="mg",'Data Entry'!AK129*0.000001*W126,IF('Data Entry'!AL129="t",'Data Entry'!AK129*1000*W126,IF('Data Entry'!AL129="kg",'Data Entry'!AK129*1*W126,IF('Data Entry'!AL129="L",'Data Entry'!AK129*1*W126,IFERROR(,"")))))))</f>
        <v>0</v>
      </c>
      <c r="P126" s="1" t="s">
        <v>4</v>
      </c>
      <c r="Q126" s="59">
        <f>'Data Entry'!AM129</f>
        <v>0</v>
      </c>
      <c r="R126" s="59" t="str">
        <f>'Data Entry'!BA129</f>
        <v/>
      </c>
      <c r="S126" s="1">
        <f>IF('Data Entry'!AO129="g",'Data Entry'!AN129*0.001*X126,IF('Data Entry'!AO129="UI",'Data Entry'!AN129*0.000001*X126,IF('Data Entry'!AO129="mg",'Data Entry'!AN129*0.000001*X126,IF('Data Entry'!AO129="t",'Data Entry'!AN129*1000*X126,IF('Data Entry'!AO129="kg",'Data Entry'!AN129*1*X126,IF('Data Entry'!AO129="L",'Data Entry'!AN129*1*X126,IFERROR(,"")))))))</f>
        <v>0</v>
      </c>
      <c r="T126" s="1" t="s">
        <v>4</v>
      </c>
      <c r="U126" s="59" t="str">
        <f>IF('Data Entry'!AP129="No aplica","1",'Data Entry'!AP129)</f>
        <v/>
      </c>
      <c r="V126" s="59" t="str">
        <f>IF('Data Entry'!AS129="No aplica","1",'Data Entry'!AS129)</f>
        <v/>
      </c>
      <c r="W126" s="59" t="str">
        <f>IF('Data Entry'!AV129="No aplica","1",'Data Entry'!AV129)</f>
        <v/>
      </c>
      <c r="X126" s="59" t="str">
        <f>IF('Data Entry'!AY129="No aplica","1",'Data Entry'!AY129)</f>
        <v/>
      </c>
      <c r="Y126" s="151" t="str">
        <f t="shared" si="1"/>
        <v/>
      </c>
      <c r="Z126" s="152" t="str">
        <f>IF('Data Entry'!H129="Yes","1",IF(AND('Data Entry'!H129="",'Data Entry'!I129="",'Data Entry'!J129="",'Data Entry'!K129="",'Data Entry'!L129="",'Data Entry'!M129="",'Data Entry'!N129="",'Data Entry'!O129="",'Data Entry'!P129="",'Data Entry'!Q129=""),"","1"))</f>
        <v/>
      </c>
      <c r="AA126" s="152" t="str">
        <f>IF('Data Entry'!R129="Yes","1",IF(AND('Data Entry'!R129="",'Data Entry'!S129="",'Data Entry'!T129="",'Data Entry'!U129=""),"","1"))</f>
        <v/>
      </c>
      <c r="AB126" s="157" t="str">
        <f>IF('Data Entry'!V129="Yes","1",IF(AND('Data Entry'!V129="",'Data Entry'!W129=""),"","1"))</f>
        <v/>
      </c>
    </row>
    <row r="127" spans="1:28" ht="17">
      <c r="A127" s="59">
        <f>'Data Entry'!AB130</f>
        <v>0</v>
      </c>
      <c r="B127" s="59" t="str">
        <f>'Data Entry'!AR130</f>
        <v/>
      </c>
      <c r="C127" s="1">
        <f>IF('Data Entry'!AD130="g",'Data Entry'!AC130*0.001*U127,IF('Data Entry'!AD130="UI",'Data Entry'!AC130*0.000001*U127,IF('Data Entry'!AD130="mg",'Data Entry'!AC130*0.000001*U127,IF('Data Entry'!AD130="t",'Data Entry'!AC130*1000*U127,IF('Data Entry'!AD130="kg",'Data Entry'!AC130*1*U127,IF('Data Entry'!AD130="L",'Data Entry'!AC130*1*U127,IFERROR(,"")))))))</f>
        <v>0</v>
      </c>
      <c r="D127" s="1" t="s">
        <v>4</v>
      </c>
      <c r="E127" s="1">
        <f>IF('Data Entry'!AF130="g",'Data Entry'!AE130*0.001,IF('Data Entry'!AF130="mg",'Data Entry'!AE130*0.000001,IF('Data Entry'!AF130="t",'Data Entry'!AE130*1000,IF('Data Entry'!AF130="ml",'Data Entry'!AE130*0.001,IF('Data Entry'!AF130="kg",'Data Entry'!AE130*1,IF('Data Entry'!AF130="Pieza",'Data Entry'!AE130*1,IF('Data Entry'!AF130="L",'Data Entry'!AE130*1,IFERROR(,""))))))))</f>
        <v>0</v>
      </c>
      <c r="F127" s="1" t="s">
        <v>4</v>
      </c>
      <c r="G127" s="1">
        <f>IF('Data Entry'!AA130="g",'Data Entry'!Z130*0.001,IF('Data Entry'!AA130="mg",'Data Entry'!Z130*0.000001,IF('Data Entry'!AA130="t",'Data Entry'!Z130*1000,IF('Data Entry'!AA130="ml",'Data Entry'!Z130*0.001,IF('Data Entry'!AA130="kg",'Data Entry'!Z130*1,IF('Data Entry'!AA130="Piezas",'Data Entry'!Z130*1,IF('Data Entry'!AA130="L",'Data Entry'!Z130*1,IFERROR(,""))))))))</f>
        <v>0</v>
      </c>
      <c r="H127" s="1" t="s">
        <v>4</v>
      </c>
      <c r="I127" s="1">
        <f>IF('Data Entry'!AC130="g",'Data Entry'!AB130*0.001,IF('Data Entry'!AC130="mg",'Data Entry'!AB130*0.000001,IF('Data Entry'!AC130="t",'Data Entry'!AB130*1000,IF('Data Entry'!AC130="ml",'Data Entry'!AB130*0.001,IF('Data Entry'!AC130="kg",'Data Entry'!AB130*1,IF('Data Entry'!AC130="L",'Data Entry'!AB130*1,IFERROR(,"")))))))</f>
        <v>0</v>
      </c>
      <c r="J127" s="59" t="str">
        <f>'Data Entry'!AU130</f>
        <v/>
      </c>
      <c r="K127" s="1">
        <f>IF('Data Entry'!AI130="g",'Data Entry'!AH130*0.001*V127,IF('Data Entry'!AI130="UI",'Data Entry'!AH130*0.000001*V127,IF('Data Entry'!AI130="mg",'Data Entry'!AH130*0.000001*V127,IF('Data Entry'!AI130="t",'Data Entry'!AH130*1000*V127,IF('Data Entry'!AI130="kg",'Data Entry'!AH130*1*V127,IF('Data Entry'!AI130="L",'Data Entry'!AH130*1*V127,IFERROR(,"")))))))</f>
        <v>0</v>
      </c>
      <c r="L127" s="1" t="s">
        <v>4</v>
      </c>
      <c r="M127" s="59">
        <f>'Data Entry'!AJ130</f>
        <v>0</v>
      </c>
      <c r="N127" s="59" t="str">
        <f>'Data Entry'!AX130</f>
        <v/>
      </c>
      <c r="O127" s="1">
        <f>IF('Data Entry'!AL130="g",'Data Entry'!AK130*0.001*W127,IF('Data Entry'!AL130="UI",'Data Entry'!AK130*0.000001*W127,IF('Data Entry'!AL130="mg",'Data Entry'!AK130*0.000001*W127,IF('Data Entry'!AL130="t",'Data Entry'!AK130*1000*W127,IF('Data Entry'!AL130="kg",'Data Entry'!AK130*1*W127,IF('Data Entry'!AL130="L",'Data Entry'!AK130*1*W127,IFERROR(,"")))))))</f>
        <v>0</v>
      </c>
      <c r="P127" s="1" t="s">
        <v>4</v>
      </c>
      <c r="Q127" s="59">
        <f>'Data Entry'!AM130</f>
        <v>0</v>
      </c>
      <c r="R127" s="59" t="str">
        <f>'Data Entry'!BA130</f>
        <v/>
      </c>
      <c r="S127" s="1">
        <f>IF('Data Entry'!AO130="g",'Data Entry'!AN130*0.001*X127,IF('Data Entry'!AO130="UI",'Data Entry'!AN130*0.000001*X127,IF('Data Entry'!AO130="mg",'Data Entry'!AN130*0.000001*X127,IF('Data Entry'!AO130="t",'Data Entry'!AN130*1000*X127,IF('Data Entry'!AO130="kg",'Data Entry'!AN130*1*X127,IF('Data Entry'!AO130="L",'Data Entry'!AN130*1*X127,IFERROR(,"")))))))</f>
        <v>0</v>
      </c>
      <c r="T127" s="1" t="s">
        <v>4</v>
      </c>
      <c r="U127" s="59" t="str">
        <f>IF('Data Entry'!AP130="No aplica","1",'Data Entry'!AP130)</f>
        <v/>
      </c>
      <c r="V127" s="59" t="str">
        <f>IF('Data Entry'!AS130="No aplica","1",'Data Entry'!AS130)</f>
        <v/>
      </c>
      <c r="W127" s="59" t="str">
        <f>IF('Data Entry'!AV130="No aplica","1",'Data Entry'!AV130)</f>
        <v/>
      </c>
      <c r="X127" s="59" t="str">
        <f>IF('Data Entry'!AY130="No aplica","1",'Data Entry'!AY130)</f>
        <v/>
      </c>
      <c r="Y127" s="151" t="str">
        <f t="shared" si="1"/>
        <v/>
      </c>
      <c r="Z127" s="152" t="str">
        <f>IF('Data Entry'!H130="Yes","1",IF(AND('Data Entry'!H130="",'Data Entry'!I130="",'Data Entry'!J130="",'Data Entry'!K130="",'Data Entry'!L130="",'Data Entry'!M130="",'Data Entry'!N130="",'Data Entry'!O130="",'Data Entry'!P130="",'Data Entry'!Q130=""),"","1"))</f>
        <v/>
      </c>
      <c r="AA127" s="152" t="str">
        <f>IF('Data Entry'!R130="Yes","1",IF(AND('Data Entry'!R130="",'Data Entry'!S130="",'Data Entry'!T130="",'Data Entry'!U130=""),"","1"))</f>
        <v/>
      </c>
      <c r="AB127" s="157" t="str">
        <f>IF('Data Entry'!V130="Yes","1",IF(AND('Data Entry'!V130="",'Data Entry'!W130=""),"","1"))</f>
        <v/>
      </c>
    </row>
    <row r="128" spans="1:28" ht="17">
      <c r="A128" s="59">
        <f>'Data Entry'!AB131</f>
        <v>0</v>
      </c>
      <c r="B128" s="59" t="str">
        <f>'Data Entry'!AR131</f>
        <v/>
      </c>
      <c r="C128" s="1">
        <f>IF('Data Entry'!AD131="g",'Data Entry'!AC131*0.001*U128,IF('Data Entry'!AD131="UI",'Data Entry'!AC131*0.000001*U128,IF('Data Entry'!AD131="mg",'Data Entry'!AC131*0.000001*U128,IF('Data Entry'!AD131="t",'Data Entry'!AC131*1000*U128,IF('Data Entry'!AD131="kg",'Data Entry'!AC131*1*U128,IF('Data Entry'!AD131="L",'Data Entry'!AC131*1*U128,IFERROR(,"")))))))</f>
        <v>0</v>
      </c>
      <c r="D128" s="1" t="s">
        <v>4</v>
      </c>
      <c r="E128" s="1">
        <f>IF('Data Entry'!AF131="g",'Data Entry'!AE131*0.001,IF('Data Entry'!AF131="mg",'Data Entry'!AE131*0.000001,IF('Data Entry'!AF131="t",'Data Entry'!AE131*1000,IF('Data Entry'!AF131="ml",'Data Entry'!AE131*0.001,IF('Data Entry'!AF131="kg",'Data Entry'!AE131*1,IF('Data Entry'!AF131="Pieza",'Data Entry'!AE131*1,IF('Data Entry'!AF131="L",'Data Entry'!AE131*1,IFERROR(,""))))))))</f>
        <v>0</v>
      </c>
      <c r="F128" s="1" t="s">
        <v>4</v>
      </c>
      <c r="G128" s="1">
        <f>IF('Data Entry'!AA131="g",'Data Entry'!Z131*0.001,IF('Data Entry'!AA131="mg",'Data Entry'!Z131*0.000001,IF('Data Entry'!AA131="t",'Data Entry'!Z131*1000,IF('Data Entry'!AA131="ml",'Data Entry'!Z131*0.001,IF('Data Entry'!AA131="kg",'Data Entry'!Z131*1,IF('Data Entry'!AA131="Piezas",'Data Entry'!Z131*1,IF('Data Entry'!AA131="L",'Data Entry'!Z131*1,IFERROR(,""))))))))</f>
        <v>0</v>
      </c>
      <c r="H128" s="1" t="s">
        <v>4</v>
      </c>
      <c r="I128" s="1">
        <f>IF('Data Entry'!AC131="g",'Data Entry'!AB131*0.001,IF('Data Entry'!AC131="mg",'Data Entry'!AB131*0.000001,IF('Data Entry'!AC131="t",'Data Entry'!AB131*1000,IF('Data Entry'!AC131="ml",'Data Entry'!AB131*0.001,IF('Data Entry'!AC131="kg",'Data Entry'!AB131*1,IF('Data Entry'!AC131="L",'Data Entry'!AB131*1,IFERROR(,"")))))))</f>
        <v>0</v>
      </c>
      <c r="J128" s="59" t="str">
        <f>'Data Entry'!AU131</f>
        <v/>
      </c>
      <c r="K128" s="1">
        <f>IF('Data Entry'!AI131="g",'Data Entry'!AH131*0.001*V128,IF('Data Entry'!AI131="UI",'Data Entry'!AH131*0.000001*V128,IF('Data Entry'!AI131="mg",'Data Entry'!AH131*0.000001*V128,IF('Data Entry'!AI131="t",'Data Entry'!AH131*1000*V128,IF('Data Entry'!AI131="kg",'Data Entry'!AH131*1*V128,IF('Data Entry'!AI131="L",'Data Entry'!AH131*1*V128,IFERROR(,"")))))))</f>
        <v>0</v>
      </c>
      <c r="L128" s="1" t="s">
        <v>4</v>
      </c>
      <c r="M128" s="59">
        <f>'Data Entry'!AJ131</f>
        <v>0</v>
      </c>
      <c r="N128" s="59" t="str">
        <f>'Data Entry'!AX131</f>
        <v/>
      </c>
      <c r="O128" s="1">
        <f>IF('Data Entry'!AL131="g",'Data Entry'!AK131*0.001*W128,IF('Data Entry'!AL131="UI",'Data Entry'!AK131*0.000001*W128,IF('Data Entry'!AL131="mg",'Data Entry'!AK131*0.000001*W128,IF('Data Entry'!AL131="t",'Data Entry'!AK131*1000*W128,IF('Data Entry'!AL131="kg",'Data Entry'!AK131*1*W128,IF('Data Entry'!AL131="L",'Data Entry'!AK131*1*W128,IFERROR(,"")))))))</f>
        <v>0</v>
      </c>
      <c r="P128" s="1" t="s">
        <v>4</v>
      </c>
      <c r="Q128" s="59">
        <f>'Data Entry'!AM131</f>
        <v>0</v>
      </c>
      <c r="R128" s="59" t="str">
        <f>'Data Entry'!BA131</f>
        <v/>
      </c>
      <c r="S128" s="1">
        <f>IF('Data Entry'!AO131="g",'Data Entry'!AN131*0.001*X128,IF('Data Entry'!AO131="UI",'Data Entry'!AN131*0.000001*X128,IF('Data Entry'!AO131="mg",'Data Entry'!AN131*0.000001*X128,IF('Data Entry'!AO131="t",'Data Entry'!AN131*1000*X128,IF('Data Entry'!AO131="kg",'Data Entry'!AN131*1*X128,IF('Data Entry'!AO131="L",'Data Entry'!AN131*1*X128,IFERROR(,"")))))))</f>
        <v>0</v>
      </c>
      <c r="T128" s="1" t="s">
        <v>4</v>
      </c>
      <c r="U128" s="59" t="str">
        <f>IF('Data Entry'!AP131="No aplica","1",'Data Entry'!AP131)</f>
        <v/>
      </c>
      <c r="V128" s="59" t="str">
        <f>IF('Data Entry'!AS131="No aplica","1",'Data Entry'!AS131)</f>
        <v/>
      </c>
      <c r="W128" s="59" t="str">
        <f>IF('Data Entry'!AV131="No aplica","1",'Data Entry'!AV131)</f>
        <v/>
      </c>
      <c r="X128" s="59" t="str">
        <f>IF('Data Entry'!AY131="No aplica","1",'Data Entry'!AY131)</f>
        <v/>
      </c>
      <c r="Y128" s="151" t="str">
        <f t="shared" si="1"/>
        <v/>
      </c>
      <c r="Z128" s="152" t="str">
        <f>IF('Data Entry'!H131="Yes","1",IF(AND('Data Entry'!H131="",'Data Entry'!I131="",'Data Entry'!J131="",'Data Entry'!K131="",'Data Entry'!L131="",'Data Entry'!M131="",'Data Entry'!N131="",'Data Entry'!O131="",'Data Entry'!P131="",'Data Entry'!Q131=""),"","1"))</f>
        <v/>
      </c>
      <c r="AA128" s="152" t="str">
        <f>IF('Data Entry'!R131="Yes","1",IF(AND('Data Entry'!R131="",'Data Entry'!S131="",'Data Entry'!T131="",'Data Entry'!U131=""),"","1"))</f>
        <v/>
      </c>
      <c r="AB128" s="157" t="str">
        <f>IF('Data Entry'!V131="Yes","1",IF(AND('Data Entry'!V131="",'Data Entry'!W131=""),"","1"))</f>
        <v/>
      </c>
    </row>
    <row r="129" spans="1:28" ht="17">
      <c r="A129" s="59">
        <f>'Data Entry'!AB132</f>
        <v>0</v>
      </c>
      <c r="B129" s="59" t="str">
        <f>'Data Entry'!AR132</f>
        <v/>
      </c>
      <c r="C129" s="1">
        <f>IF('Data Entry'!AD132="g",'Data Entry'!AC132*0.001*U129,IF('Data Entry'!AD132="UI",'Data Entry'!AC132*0.000001*U129,IF('Data Entry'!AD132="mg",'Data Entry'!AC132*0.000001*U129,IF('Data Entry'!AD132="t",'Data Entry'!AC132*1000*U129,IF('Data Entry'!AD132="kg",'Data Entry'!AC132*1*U129,IF('Data Entry'!AD132="L",'Data Entry'!AC132*1*U129,IFERROR(,"")))))))</f>
        <v>0</v>
      </c>
      <c r="D129" s="1" t="s">
        <v>4</v>
      </c>
      <c r="E129" s="1">
        <f>IF('Data Entry'!AF132="g",'Data Entry'!AE132*0.001,IF('Data Entry'!AF132="mg",'Data Entry'!AE132*0.000001,IF('Data Entry'!AF132="t",'Data Entry'!AE132*1000,IF('Data Entry'!AF132="ml",'Data Entry'!AE132*0.001,IF('Data Entry'!AF132="kg",'Data Entry'!AE132*1,IF('Data Entry'!AF132="Pieza",'Data Entry'!AE132*1,IF('Data Entry'!AF132="L",'Data Entry'!AE132*1,IFERROR(,""))))))))</f>
        <v>0</v>
      </c>
      <c r="F129" s="1" t="s">
        <v>4</v>
      </c>
      <c r="G129" s="1">
        <f>IF('Data Entry'!AA132="g",'Data Entry'!Z132*0.001,IF('Data Entry'!AA132="mg",'Data Entry'!Z132*0.000001,IF('Data Entry'!AA132="t",'Data Entry'!Z132*1000,IF('Data Entry'!AA132="ml",'Data Entry'!Z132*0.001,IF('Data Entry'!AA132="kg",'Data Entry'!Z132*1,IF('Data Entry'!AA132="Piezas",'Data Entry'!Z132*1,IF('Data Entry'!AA132="L",'Data Entry'!Z132*1,IFERROR(,""))))))))</f>
        <v>0</v>
      </c>
      <c r="H129" s="1" t="s">
        <v>4</v>
      </c>
      <c r="I129" s="1">
        <f>IF('Data Entry'!AC132="g",'Data Entry'!AB132*0.001,IF('Data Entry'!AC132="mg",'Data Entry'!AB132*0.000001,IF('Data Entry'!AC132="t",'Data Entry'!AB132*1000,IF('Data Entry'!AC132="ml",'Data Entry'!AB132*0.001,IF('Data Entry'!AC132="kg",'Data Entry'!AB132*1,IF('Data Entry'!AC132="L",'Data Entry'!AB132*1,IFERROR(,"")))))))</f>
        <v>0</v>
      </c>
      <c r="J129" s="59" t="str">
        <f>'Data Entry'!AU132</f>
        <v/>
      </c>
      <c r="K129" s="1">
        <f>IF('Data Entry'!AI132="g",'Data Entry'!AH132*0.001*V129,IF('Data Entry'!AI132="UI",'Data Entry'!AH132*0.000001*V129,IF('Data Entry'!AI132="mg",'Data Entry'!AH132*0.000001*V129,IF('Data Entry'!AI132="t",'Data Entry'!AH132*1000*V129,IF('Data Entry'!AI132="kg",'Data Entry'!AH132*1*V129,IF('Data Entry'!AI132="L",'Data Entry'!AH132*1*V129,IFERROR(,"")))))))</f>
        <v>0</v>
      </c>
      <c r="L129" s="1" t="s">
        <v>4</v>
      </c>
      <c r="M129" s="59">
        <f>'Data Entry'!AJ132</f>
        <v>0</v>
      </c>
      <c r="N129" s="59" t="str">
        <f>'Data Entry'!AX132</f>
        <v/>
      </c>
      <c r="O129" s="1">
        <f>IF('Data Entry'!AL132="g",'Data Entry'!AK132*0.001*W129,IF('Data Entry'!AL132="UI",'Data Entry'!AK132*0.000001*W129,IF('Data Entry'!AL132="mg",'Data Entry'!AK132*0.000001*W129,IF('Data Entry'!AL132="t",'Data Entry'!AK132*1000*W129,IF('Data Entry'!AL132="kg",'Data Entry'!AK132*1*W129,IF('Data Entry'!AL132="L",'Data Entry'!AK132*1*W129,IFERROR(,"")))))))</f>
        <v>0</v>
      </c>
      <c r="P129" s="1" t="s">
        <v>4</v>
      </c>
      <c r="Q129" s="59">
        <f>'Data Entry'!AM132</f>
        <v>0</v>
      </c>
      <c r="R129" s="59" t="str">
        <f>'Data Entry'!BA132</f>
        <v/>
      </c>
      <c r="S129" s="1">
        <f>IF('Data Entry'!AO132="g",'Data Entry'!AN132*0.001*X129,IF('Data Entry'!AO132="UI",'Data Entry'!AN132*0.000001*X129,IF('Data Entry'!AO132="mg",'Data Entry'!AN132*0.000001*X129,IF('Data Entry'!AO132="t",'Data Entry'!AN132*1000*X129,IF('Data Entry'!AO132="kg",'Data Entry'!AN132*1*X129,IF('Data Entry'!AO132="L",'Data Entry'!AN132*1*X129,IFERROR(,"")))))))</f>
        <v>0</v>
      </c>
      <c r="T129" s="1" t="s">
        <v>4</v>
      </c>
      <c r="U129" s="59" t="str">
        <f>IF('Data Entry'!AP132="No aplica","1",'Data Entry'!AP132)</f>
        <v/>
      </c>
      <c r="V129" s="59" t="str">
        <f>IF('Data Entry'!AS132="No aplica","1",'Data Entry'!AS132)</f>
        <v/>
      </c>
      <c r="W129" s="59" t="str">
        <f>IF('Data Entry'!AV132="No aplica","1",'Data Entry'!AV132)</f>
        <v/>
      </c>
      <c r="X129" s="59" t="str">
        <f>IF('Data Entry'!AY132="No aplica","1",'Data Entry'!AY132)</f>
        <v/>
      </c>
      <c r="Y129" s="151" t="str">
        <f t="shared" si="1"/>
        <v/>
      </c>
      <c r="Z129" s="152" t="str">
        <f>IF('Data Entry'!H132="Yes","1",IF(AND('Data Entry'!H132="",'Data Entry'!I132="",'Data Entry'!J132="",'Data Entry'!K132="",'Data Entry'!L132="",'Data Entry'!M132="",'Data Entry'!N132="",'Data Entry'!O132="",'Data Entry'!P132="",'Data Entry'!Q132=""),"","1"))</f>
        <v/>
      </c>
      <c r="AA129" s="152" t="str">
        <f>IF('Data Entry'!R132="Yes","1",IF(AND('Data Entry'!R132="",'Data Entry'!S132="",'Data Entry'!T132="",'Data Entry'!U132=""),"","1"))</f>
        <v/>
      </c>
      <c r="AB129" s="157" t="str">
        <f>IF('Data Entry'!V132="Yes","1",IF(AND('Data Entry'!V132="",'Data Entry'!W132=""),"","1"))</f>
        <v/>
      </c>
    </row>
    <row r="130" spans="1:28" ht="17">
      <c r="A130" s="59">
        <f>'Data Entry'!AB133</f>
        <v>0</v>
      </c>
      <c r="B130" s="59" t="str">
        <f>'Data Entry'!AR133</f>
        <v/>
      </c>
      <c r="C130" s="1">
        <f>IF('Data Entry'!AD133="g",'Data Entry'!AC133*0.001*U130,IF('Data Entry'!AD133="UI",'Data Entry'!AC133*0.000001*U130,IF('Data Entry'!AD133="mg",'Data Entry'!AC133*0.000001*U130,IF('Data Entry'!AD133="t",'Data Entry'!AC133*1000*U130,IF('Data Entry'!AD133="kg",'Data Entry'!AC133*1*U130,IF('Data Entry'!AD133="L",'Data Entry'!AC133*1*U130,IFERROR(,"")))))))</f>
        <v>0</v>
      </c>
      <c r="D130" s="1" t="s">
        <v>4</v>
      </c>
      <c r="E130" s="1">
        <f>IF('Data Entry'!AF133="g",'Data Entry'!AE133*0.001,IF('Data Entry'!AF133="mg",'Data Entry'!AE133*0.000001,IF('Data Entry'!AF133="t",'Data Entry'!AE133*1000,IF('Data Entry'!AF133="ml",'Data Entry'!AE133*0.001,IF('Data Entry'!AF133="kg",'Data Entry'!AE133*1,IF('Data Entry'!AF133="Pieza",'Data Entry'!AE133*1,IF('Data Entry'!AF133="L",'Data Entry'!AE133*1,IFERROR(,""))))))))</f>
        <v>0</v>
      </c>
      <c r="F130" s="1" t="s">
        <v>4</v>
      </c>
      <c r="G130" s="1">
        <f>IF('Data Entry'!AA133="g",'Data Entry'!Z133*0.001,IF('Data Entry'!AA133="mg",'Data Entry'!Z133*0.000001,IF('Data Entry'!AA133="t",'Data Entry'!Z133*1000,IF('Data Entry'!AA133="ml",'Data Entry'!Z133*0.001,IF('Data Entry'!AA133="kg",'Data Entry'!Z133*1,IF('Data Entry'!AA133="Piezas",'Data Entry'!Z133*1,IF('Data Entry'!AA133="L",'Data Entry'!Z133*1,IFERROR(,""))))))))</f>
        <v>0</v>
      </c>
      <c r="H130" s="1" t="s">
        <v>4</v>
      </c>
      <c r="I130" s="1">
        <f>IF('Data Entry'!AC133="g",'Data Entry'!AB133*0.001,IF('Data Entry'!AC133="mg",'Data Entry'!AB133*0.000001,IF('Data Entry'!AC133="t",'Data Entry'!AB133*1000,IF('Data Entry'!AC133="ml",'Data Entry'!AB133*0.001,IF('Data Entry'!AC133="kg",'Data Entry'!AB133*1,IF('Data Entry'!AC133="L",'Data Entry'!AB133*1,IFERROR(,"")))))))</f>
        <v>0</v>
      </c>
      <c r="J130" s="59" t="str">
        <f>'Data Entry'!AU133</f>
        <v/>
      </c>
      <c r="K130" s="1">
        <f>IF('Data Entry'!AI133="g",'Data Entry'!AH133*0.001*V130,IF('Data Entry'!AI133="UI",'Data Entry'!AH133*0.000001*V130,IF('Data Entry'!AI133="mg",'Data Entry'!AH133*0.000001*V130,IF('Data Entry'!AI133="t",'Data Entry'!AH133*1000*V130,IF('Data Entry'!AI133="kg",'Data Entry'!AH133*1*V130,IF('Data Entry'!AI133="L",'Data Entry'!AH133*1*V130,IFERROR(,"")))))))</f>
        <v>0</v>
      </c>
      <c r="L130" s="1" t="s">
        <v>4</v>
      </c>
      <c r="M130" s="59">
        <f>'Data Entry'!AJ133</f>
        <v>0</v>
      </c>
      <c r="N130" s="59" t="str">
        <f>'Data Entry'!AX133</f>
        <v/>
      </c>
      <c r="O130" s="1">
        <f>IF('Data Entry'!AL133="g",'Data Entry'!AK133*0.001*W130,IF('Data Entry'!AL133="UI",'Data Entry'!AK133*0.000001*W130,IF('Data Entry'!AL133="mg",'Data Entry'!AK133*0.000001*W130,IF('Data Entry'!AL133="t",'Data Entry'!AK133*1000*W130,IF('Data Entry'!AL133="kg",'Data Entry'!AK133*1*W130,IF('Data Entry'!AL133="L",'Data Entry'!AK133*1*W130,IFERROR(,"")))))))</f>
        <v>0</v>
      </c>
      <c r="P130" s="1" t="s">
        <v>4</v>
      </c>
      <c r="Q130" s="59">
        <f>'Data Entry'!AM133</f>
        <v>0</v>
      </c>
      <c r="R130" s="59" t="str">
        <f>'Data Entry'!BA133</f>
        <v/>
      </c>
      <c r="S130" s="1">
        <f>IF('Data Entry'!AO133="g",'Data Entry'!AN133*0.001*X130,IF('Data Entry'!AO133="UI",'Data Entry'!AN133*0.000001*X130,IF('Data Entry'!AO133="mg",'Data Entry'!AN133*0.000001*X130,IF('Data Entry'!AO133="t",'Data Entry'!AN133*1000*X130,IF('Data Entry'!AO133="kg",'Data Entry'!AN133*1*X130,IF('Data Entry'!AO133="L",'Data Entry'!AN133*1*X130,IFERROR(,"")))))))</f>
        <v>0</v>
      </c>
      <c r="T130" s="1" t="s">
        <v>4</v>
      </c>
      <c r="U130" s="59" t="str">
        <f>IF('Data Entry'!AP133="No aplica","1",'Data Entry'!AP133)</f>
        <v/>
      </c>
      <c r="V130" s="59" t="str">
        <f>IF('Data Entry'!AS133="No aplica","1",'Data Entry'!AS133)</f>
        <v/>
      </c>
      <c r="W130" s="59" t="str">
        <f>IF('Data Entry'!AV133="No aplica","1",'Data Entry'!AV133)</f>
        <v/>
      </c>
      <c r="X130" s="59" t="str">
        <f>IF('Data Entry'!AY133="No aplica","1",'Data Entry'!AY133)</f>
        <v/>
      </c>
      <c r="Y130" s="151" t="str">
        <f t="shared" si="1"/>
        <v/>
      </c>
      <c r="Z130" s="152" t="str">
        <f>IF('Data Entry'!H133="Yes","1",IF(AND('Data Entry'!H133="",'Data Entry'!I133="",'Data Entry'!J133="",'Data Entry'!K133="",'Data Entry'!L133="",'Data Entry'!M133="",'Data Entry'!N133="",'Data Entry'!O133="",'Data Entry'!P133="",'Data Entry'!Q133=""),"","1"))</f>
        <v/>
      </c>
      <c r="AA130" s="152" t="str">
        <f>IF('Data Entry'!R133="Yes","1",IF(AND('Data Entry'!R133="",'Data Entry'!S133="",'Data Entry'!T133="",'Data Entry'!U133=""),"","1"))</f>
        <v/>
      </c>
      <c r="AB130" s="157" t="str">
        <f>IF('Data Entry'!V133="Yes","1",IF(AND('Data Entry'!V133="",'Data Entry'!W133=""),"","1"))</f>
        <v/>
      </c>
    </row>
    <row r="131" spans="1:28" ht="17">
      <c r="A131" s="59">
        <f>'Data Entry'!AB134</f>
        <v>0</v>
      </c>
      <c r="B131" s="59" t="str">
        <f>'Data Entry'!AR134</f>
        <v/>
      </c>
      <c r="C131" s="1">
        <f>IF('Data Entry'!AD134="g",'Data Entry'!AC134*0.001*U131,IF('Data Entry'!AD134="UI",'Data Entry'!AC134*0.000001*U131,IF('Data Entry'!AD134="mg",'Data Entry'!AC134*0.000001*U131,IF('Data Entry'!AD134="t",'Data Entry'!AC134*1000*U131,IF('Data Entry'!AD134="kg",'Data Entry'!AC134*1*U131,IF('Data Entry'!AD134="L",'Data Entry'!AC134*1*U131,IFERROR(,"")))))))</f>
        <v>0</v>
      </c>
      <c r="D131" s="1" t="s">
        <v>4</v>
      </c>
      <c r="E131" s="1">
        <f>IF('Data Entry'!AF134="g",'Data Entry'!AE134*0.001,IF('Data Entry'!AF134="mg",'Data Entry'!AE134*0.000001,IF('Data Entry'!AF134="t",'Data Entry'!AE134*1000,IF('Data Entry'!AF134="ml",'Data Entry'!AE134*0.001,IF('Data Entry'!AF134="kg",'Data Entry'!AE134*1,IF('Data Entry'!AF134="Pieza",'Data Entry'!AE134*1,IF('Data Entry'!AF134="L",'Data Entry'!AE134*1,IFERROR(,""))))))))</f>
        <v>0</v>
      </c>
      <c r="F131" s="1" t="s">
        <v>4</v>
      </c>
      <c r="G131" s="1">
        <f>IF('Data Entry'!AA134="g",'Data Entry'!Z134*0.001,IF('Data Entry'!AA134="mg",'Data Entry'!Z134*0.000001,IF('Data Entry'!AA134="t",'Data Entry'!Z134*1000,IF('Data Entry'!AA134="ml",'Data Entry'!Z134*0.001,IF('Data Entry'!AA134="kg",'Data Entry'!Z134*1,IF('Data Entry'!AA134="Piezas",'Data Entry'!Z134*1,IF('Data Entry'!AA134="L",'Data Entry'!Z134*1,IFERROR(,""))))))))</f>
        <v>0</v>
      </c>
      <c r="H131" s="1" t="s">
        <v>4</v>
      </c>
      <c r="I131" s="1">
        <f>IF('Data Entry'!AC134="g",'Data Entry'!AB134*0.001,IF('Data Entry'!AC134="mg",'Data Entry'!AB134*0.000001,IF('Data Entry'!AC134="t",'Data Entry'!AB134*1000,IF('Data Entry'!AC134="ml",'Data Entry'!AB134*0.001,IF('Data Entry'!AC134="kg",'Data Entry'!AB134*1,IF('Data Entry'!AC134="L",'Data Entry'!AB134*1,IFERROR(,"")))))))</f>
        <v>0</v>
      </c>
      <c r="J131" s="59" t="str">
        <f>'Data Entry'!AU134</f>
        <v/>
      </c>
      <c r="K131" s="1">
        <f>IF('Data Entry'!AI134="g",'Data Entry'!AH134*0.001*V131,IF('Data Entry'!AI134="UI",'Data Entry'!AH134*0.000001*V131,IF('Data Entry'!AI134="mg",'Data Entry'!AH134*0.000001*V131,IF('Data Entry'!AI134="t",'Data Entry'!AH134*1000*V131,IF('Data Entry'!AI134="kg",'Data Entry'!AH134*1*V131,IF('Data Entry'!AI134="L",'Data Entry'!AH134*1*V131,IFERROR(,"")))))))</f>
        <v>0</v>
      </c>
      <c r="L131" s="1" t="s">
        <v>4</v>
      </c>
      <c r="M131" s="59">
        <f>'Data Entry'!AJ134</f>
        <v>0</v>
      </c>
      <c r="N131" s="59" t="str">
        <f>'Data Entry'!AX134</f>
        <v/>
      </c>
      <c r="O131" s="1">
        <f>IF('Data Entry'!AL134="g",'Data Entry'!AK134*0.001*W131,IF('Data Entry'!AL134="UI",'Data Entry'!AK134*0.000001*W131,IF('Data Entry'!AL134="mg",'Data Entry'!AK134*0.000001*W131,IF('Data Entry'!AL134="t",'Data Entry'!AK134*1000*W131,IF('Data Entry'!AL134="kg",'Data Entry'!AK134*1*W131,IF('Data Entry'!AL134="L",'Data Entry'!AK134*1*W131,IFERROR(,"")))))))</f>
        <v>0</v>
      </c>
      <c r="P131" s="1" t="s">
        <v>4</v>
      </c>
      <c r="Q131" s="59">
        <f>'Data Entry'!AM134</f>
        <v>0</v>
      </c>
      <c r="R131" s="59" t="str">
        <f>'Data Entry'!BA134</f>
        <v/>
      </c>
      <c r="S131" s="1">
        <f>IF('Data Entry'!AO134="g",'Data Entry'!AN134*0.001*X131,IF('Data Entry'!AO134="UI",'Data Entry'!AN134*0.000001*X131,IF('Data Entry'!AO134="mg",'Data Entry'!AN134*0.000001*X131,IF('Data Entry'!AO134="t",'Data Entry'!AN134*1000*X131,IF('Data Entry'!AO134="kg",'Data Entry'!AN134*1*X131,IF('Data Entry'!AO134="L",'Data Entry'!AN134*1*X131,IFERROR(,"")))))))</f>
        <v>0</v>
      </c>
      <c r="T131" s="1" t="s">
        <v>4</v>
      </c>
      <c r="U131" s="59" t="str">
        <f>IF('Data Entry'!AP134="No aplica","1",'Data Entry'!AP134)</f>
        <v/>
      </c>
      <c r="V131" s="59" t="str">
        <f>IF('Data Entry'!AS134="No aplica","1",'Data Entry'!AS134)</f>
        <v/>
      </c>
      <c r="W131" s="59" t="str">
        <f>IF('Data Entry'!AV134="No aplica","1",'Data Entry'!AV134)</f>
        <v/>
      </c>
      <c r="X131" s="59" t="str">
        <f>IF('Data Entry'!AY134="No aplica","1",'Data Entry'!AY134)</f>
        <v/>
      </c>
      <c r="Y131" s="151" t="str">
        <f t="shared" ref="Y131:Y194" si="2">IF(OR(AND(Z131="1",AA131="1"),AND(Z131="1",AB131="1")),"1","")</f>
        <v/>
      </c>
      <c r="Z131" s="152" t="str">
        <f>IF('Data Entry'!H134="Yes","1",IF(AND('Data Entry'!H134="",'Data Entry'!I134="",'Data Entry'!J134="",'Data Entry'!K134="",'Data Entry'!L134="",'Data Entry'!M134="",'Data Entry'!N134="",'Data Entry'!O134="",'Data Entry'!P134="",'Data Entry'!Q134=""),"","1"))</f>
        <v/>
      </c>
      <c r="AA131" s="152" t="str">
        <f>IF('Data Entry'!R134="Yes","1",IF(AND('Data Entry'!R134="",'Data Entry'!S134="",'Data Entry'!T134="",'Data Entry'!U134=""),"","1"))</f>
        <v/>
      </c>
      <c r="AB131" s="157" t="str">
        <f>IF('Data Entry'!V134="Yes","1",IF(AND('Data Entry'!V134="",'Data Entry'!W134=""),"","1"))</f>
        <v/>
      </c>
    </row>
    <row r="132" spans="1:28" ht="17">
      <c r="A132" s="59">
        <f>'Data Entry'!AB135</f>
        <v>0</v>
      </c>
      <c r="B132" s="59" t="str">
        <f>'Data Entry'!AR135</f>
        <v/>
      </c>
      <c r="C132" s="1">
        <f>IF('Data Entry'!AD135="g",'Data Entry'!AC135*0.001*U132,IF('Data Entry'!AD135="UI",'Data Entry'!AC135*0.000001*U132,IF('Data Entry'!AD135="mg",'Data Entry'!AC135*0.000001*U132,IF('Data Entry'!AD135="t",'Data Entry'!AC135*1000*U132,IF('Data Entry'!AD135="kg",'Data Entry'!AC135*1*U132,IF('Data Entry'!AD135="L",'Data Entry'!AC135*1*U132,IFERROR(,"")))))))</f>
        <v>0</v>
      </c>
      <c r="D132" s="1" t="s">
        <v>4</v>
      </c>
      <c r="E132" s="1">
        <f>IF('Data Entry'!AF135="g",'Data Entry'!AE135*0.001,IF('Data Entry'!AF135="mg",'Data Entry'!AE135*0.000001,IF('Data Entry'!AF135="t",'Data Entry'!AE135*1000,IF('Data Entry'!AF135="ml",'Data Entry'!AE135*0.001,IF('Data Entry'!AF135="kg",'Data Entry'!AE135*1,IF('Data Entry'!AF135="Pieza",'Data Entry'!AE135*1,IF('Data Entry'!AF135="L",'Data Entry'!AE135*1,IFERROR(,""))))))))</f>
        <v>0</v>
      </c>
      <c r="F132" s="1" t="s">
        <v>4</v>
      </c>
      <c r="G132" s="1">
        <f>IF('Data Entry'!AA135="g",'Data Entry'!Z135*0.001,IF('Data Entry'!AA135="mg",'Data Entry'!Z135*0.000001,IF('Data Entry'!AA135="t",'Data Entry'!Z135*1000,IF('Data Entry'!AA135="ml",'Data Entry'!Z135*0.001,IF('Data Entry'!AA135="kg",'Data Entry'!Z135*1,IF('Data Entry'!AA135="Piezas",'Data Entry'!Z135*1,IF('Data Entry'!AA135="L",'Data Entry'!Z135*1,IFERROR(,""))))))))</f>
        <v>0</v>
      </c>
      <c r="H132" s="1" t="s">
        <v>4</v>
      </c>
      <c r="I132" s="1">
        <f>IF('Data Entry'!AC135="g",'Data Entry'!AB135*0.001,IF('Data Entry'!AC135="mg",'Data Entry'!AB135*0.000001,IF('Data Entry'!AC135="t",'Data Entry'!AB135*1000,IF('Data Entry'!AC135="ml",'Data Entry'!AB135*0.001,IF('Data Entry'!AC135="kg",'Data Entry'!AB135*1,IF('Data Entry'!AC135="L",'Data Entry'!AB135*1,IFERROR(,"")))))))</f>
        <v>0</v>
      </c>
      <c r="J132" s="59" t="str">
        <f>'Data Entry'!AU135</f>
        <v/>
      </c>
      <c r="K132" s="1">
        <f>IF('Data Entry'!AI135="g",'Data Entry'!AH135*0.001*V132,IF('Data Entry'!AI135="UI",'Data Entry'!AH135*0.000001*V132,IF('Data Entry'!AI135="mg",'Data Entry'!AH135*0.000001*V132,IF('Data Entry'!AI135="t",'Data Entry'!AH135*1000*V132,IF('Data Entry'!AI135="kg",'Data Entry'!AH135*1*V132,IF('Data Entry'!AI135="L",'Data Entry'!AH135*1*V132,IFERROR(,"")))))))</f>
        <v>0</v>
      </c>
      <c r="L132" s="1" t="s">
        <v>4</v>
      </c>
      <c r="M132" s="59">
        <f>'Data Entry'!AJ135</f>
        <v>0</v>
      </c>
      <c r="N132" s="59" t="str">
        <f>'Data Entry'!AX135</f>
        <v/>
      </c>
      <c r="O132" s="1">
        <f>IF('Data Entry'!AL135="g",'Data Entry'!AK135*0.001*W132,IF('Data Entry'!AL135="UI",'Data Entry'!AK135*0.000001*W132,IF('Data Entry'!AL135="mg",'Data Entry'!AK135*0.000001*W132,IF('Data Entry'!AL135="t",'Data Entry'!AK135*1000*W132,IF('Data Entry'!AL135="kg",'Data Entry'!AK135*1*W132,IF('Data Entry'!AL135="L",'Data Entry'!AK135*1*W132,IFERROR(,"")))))))</f>
        <v>0</v>
      </c>
      <c r="P132" s="1" t="s">
        <v>4</v>
      </c>
      <c r="Q132" s="59">
        <f>'Data Entry'!AM135</f>
        <v>0</v>
      </c>
      <c r="R132" s="59" t="str">
        <f>'Data Entry'!BA135</f>
        <v/>
      </c>
      <c r="S132" s="1">
        <f>IF('Data Entry'!AO135="g",'Data Entry'!AN135*0.001*X132,IF('Data Entry'!AO135="UI",'Data Entry'!AN135*0.000001*X132,IF('Data Entry'!AO135="mg",'Data Entry'!AN135*0.000001*X132,IF('Data Entry'!AO135="t",'Data Entry'!AN135*1000*X132,IF('Data Entry'!AO135="kg",'Data Entry'!AN135*1*X132,IF('Data Entry'!AO135="L",'Data Entry'!AN135*1*X132,IFERROR(,"")))))))</f>
        <v>0</v>
      </c>
      <c r="T132" s="1" t="s">
        <v>4</v>
      </c>
      <c r="U132" s="59" t="str">
        <f>IF('Data Entry'!AP135="No aplica","1",'Data Entry'!AP135)</f>
        <v/>
      </c>
      <c r="V132" s="59" t="str">
        <f>IF('Data Entry'!AS135="No aplica","1",'Data Entry'!AS135)</f>
        <v/>
      </c>
      <c r="W132" s="59" t="str">
        <f>IF('Data Entry'!AV135="No aplica","1",'Data Entry'!AV135)</f>
        <v/>
      </c>
      <c r="X132" s="59" t="str">
        <f>IF('Data Entry'!AY135="No aplica","1",'Data Entry'!AY135)</f>
        <v/>
      </c>
      <c r="Y132" s="151" t="str">
        <f t="shared" si="2"/>
        <v/>
      </c>
      <c r="Z132" s="152" t="str">
        <f>IF('Data Entry'!H135="Yes","1",IF(AND('Data Entry'!H135="",'Data Entry'!I135="",'Data Entry'!J135="",'Data Entry'!K135="",'Data Entry'!L135="",'Data Entry'!M135="",'Data Entry'!N135="",'Data Entry'!O135="",'Data Entry'!P135="",'Data Entry'!Q135=""),"","1"))</f>
        <v/>
      </c>
      <c r="AA132" s="152" t="str">
        <f>IF('Data Entry'!R135="Yes","1",IF(AND('Data Entry'!R135="",'Data Entry'!S135="",'Data Entry'!T135="",'Data Entry'!U135=""),"","1"))</f>
        <v/>
      </c>
      <c r="AB132" s="157" t="str">
        <f>IF('Data Entry'!V135="Yes","1",IF(AND('Data Entry'!V135="",'Data Entry'!W135=""),"","1"))</f>
        <v/>
      </c>
    </row>
    <row r="133" spans="1:28" ht="17">
      <c r="A133" s="59">
        <f>'Data Entry'!AB136</f>
        <v>0</v>
      </c>
      <c r="B133" s="59" t="str">
        <f>'Data Entry'!AR136</f>
        <v/>
      </c>
      <c r="C133" s="1">
        <f>IF('Data Entry'!AD136="g",'Data Entry'!AC136*0.001*U133,IF('Data Entry'!AD136="UI",'Data Entry'!AC136*0.000001*U133,IF('Data Entry'!AD136="mg",'Data Entry'!AC136*0.000001*U133,IF('Data Entry'!AD136="t",'Data Entry'!AC136*1000*U133,IF('Data Entry'!AD136="kg",'Data Entry'!AC136*1*U133,IF('Data Entry'!AD136="L",'Data Entry'!AC136*1*U133,IFERROR(,"")))))))</f>
        <v>0</v>
      </c>
      <c r="D133" s="1" t="s">
        <v>4</v>
      </c>
      <c r="E133" s="1">
        <f>IF('Data Entry'!AF136="g",'Data Entry'!AE136*0.001,IF('Data Entry'!AF136="mg",'Data Entry'!AE136*0.000001,IF('Data Entry'!AF136="t",'Data Entry'!AE136*1000,IF('Data Entry'!AF136="ml",'Data Entry'!AE136*0.001,IF('Data Entry'!AF136="kg",'Data Entry'!AE136*1,IF('Data Entry'!AF136="Pieza",'Data Entry'!AE136*1,IF('Data Entry'!AF136="L",'Data Entry'!AE136*1,IFERROR(,""))))))))</f>
        <v>0</v>
      </c>
      <c r="F133" s="1" t="s">
        <v>4</v>
      </c>
      <c r="G133" s="1">
        <f>IF('Data Entry'!AA136="g",'Data Entry'!Z136*0.001,IF('Data Entry'!AA136="mg",'Data Entry'!Z136*0.000001,IF('Data Entry'!AA136="t",'Data Entry'!Z136*1000,IF('Data Entry'!AA136="ml",'Data Entry'!Z136*0.001,IF('Data Entry'!AA136="kg",'Data Entry'!Z136*1,IF('Data Entry'!AA136="Piezas",'Data Entry'!Z136*1,IF('Data Entry'!AA136="L",'Data Entry'!Z136*1,IFERROR(,""))))))))</f>
        <v>0</v>
      </c>
      <c r="H133" s="1" t="s">
        <v>4</v>
      </c>
      <c r="I133" s="1">
        <f>IF('Data Entry'!AC136="g",'Data Entry'!AB136*0.001,IF('Data Entry'!AC136="mg",'Data Entry'!AB136*0.000001,IF('Data Entry'!AC136="t",'Data Entry'!AB136*1000,IF('Data Entry'!AC136="ml",'Data Entry'!AB136*0.001,IF('Data Entry'!AC136="kg",'Data Entry'!AB136*1,IF('Data Entry'!AC136="L",'Data Entry'!AB136*1,IFERROR(,"")))))))</f>
        <v>0</v>
      </c>
      <c r="J133" s="59" t="str">
        <f>'Data Entry'!AU136</f>
        <v/>
      </c>
      <c r="K133" s="1">
        <f>IF('Data Entry'!AI136="g",'Data Entry'!AH136*0.001*V133,IF('Data Entry'!AI136="UI",'Data Entry'!AH136*0.000001*V133,IF('Data Entry'!AI136="mg",'Data Entry'!AH136*0.000001*V133,IF('Data Entry'!AI136="t",'Data Entry'!AH136*1000*V133,IF('Data Entry'!AI136="kg",'Data Entry'!AH136*1*V133,IF('Data Entry'!AI136="L",'Data Entry'!AH136*1*V133,IFERROR(,"")))))))</f>
        <v>0</v>
      </c>
      <c r="L133" s="1" t="s">
        <v>4</v>
      </c>
      <c r="M133" s="59">
        <f>'Data Entry'!AJ136</f>
        <v>0</v>
      </c>
      <c r="N133" s="59" t="str">
        <f>'Data Entry'!AX136</f>
        <v/>
      </c>
      <c r="O133" s="1">
        <f>IF('Data Entry'!AL136="g",'Data Entry'!AK136*0.001*W133,IF('Data Entry'!AL136="UI",'Data Entry'!AK136*0.000001*W133,IF('Data Entry'!AL136="mg",'Data Entry'!AK136*0.000001*W133,IF('Data Entry'!AL136="t",'Data Entry'!AK136*1000*W133,IF('Data Entry'!AL136="kg",'Data Entry'!AK136*1*W133,IF('Data Entry'!AL136="L",'Data Entry'!AK136*1*W133,IFERROR(,"")))))))</f>
        <v>0</v>
      </c>
      <c r="P133" s="1" t="s">
        <v>4</v>
      </c>
      <c r="Q133" s="59">
        <f>'Data Entry'!AM136</f>
        <v>0</v>
      </c>
      <c r="R133" s="59" t="str">
        <f>'Data Entry'!BA136</f>
        <v/>
      </c>
      <c r="S133" s="1">
        <f>IF('Data Entry'!AO136="g",'Data Entry'!AN136*0.001*X133,IF('Data Entry'!AO136="UI",'Data Entry'!AN136*0.000001*X133,IF('Data Entry'!AO136="mg",'Data Entry'!AN136*0.000001*X133,IF('Data Entry'!AO136="t",'Data Entry'!AN136*1000*X133,IF('Data Entry'!AO136="kg",'Data Entry'!AN136*1*X133,IF('Data Entry'!AO136="L",'Data Entry'!AN136*1*X133,IFERROR(,"")))))))</f>
        <v>0</v>
      </c>
      <c r="T133" s="1" t="s">
        <v>4</v>
      </c>
      <c r="U133" s="59" t="str">
        <f>IF('Data Entry'!AP136="No aplica","1",'Data Entry'!AP136)</f>
        <v/>
      </c>
      <c r="V133" s="59" t="str">
        <f>IF('Data Entry'!AS136="No aplica","1",'Data Entry'!AS136)</f>
        <v/>
      </c>
      <c r="W133" s="59" t="str">
        <f>IF('Data Entry'!AV136="No aplica","1",'Data Entry'!AV136)</f>
        <v/>
      </c>
      <c r="X133" s="59" t="str">
        <f>IF('Data Entry'!AY136="No aplica","1",'Data Entry'!AY136)</f>
        <v/>
      </c>
      <c r="Y133" s="151" t="str">
        <f t="shared" si="2"/>
        <v/>
      </c>
      <c r="Z133" s="152" t="str">
        <f>IF('Data Entry'!H136="Yes","1",IF(AND('Data Entry'!H136="",'Data Entry'!I136="",'Data Entry'!J136="",'Data Entry'!K136="",'Data Entry'!L136="",'Data Entry'!M136="",'Data Entry'!N136="",'Data Entry'!O136="",'Data Entry'!P136="",'Data Entry'!Q136=""),"","1"))</f>
        <v/>
      </c>
      <c r="AA133" s="152" t="str">
        <f>IF('Data Entry'!R136="Yes","1",IF(AND('Data Entry'!R136="",'Data Entry'!S136="",'Data Entry'!T136="",'Data Entry'!U136=""),"","1"))</f>
        <v/>
      </c>
      <c r="AB133" s="157" t="str">
        <f>IF('Data Entry'!V136="Yes","1",IF(AND('Data Entry'!V136="",'Data Entry'!W136=""),"","1"))</f>
        <v/>
      </c>
    </row>
    <row r="134" spans="1:28" ht="17">
      <c r="A134" s="59">
        <f>'Data Entry'!AB137</f>
        <v>0</v>
      </c>
      <c r="B134" s="59" t="str">
        <f>'Data Entry'!AR137</f>
        <v/>
      </c>
      <c r="C134" s="1">
        <f>IF('Data Entry'!AD137="g",'Data Entry'!AC137*0.001*U134,IF('Data Entry'!AD137="UI",'Data Entry'!AC137*0.000001*U134,IF('Data Entry'!AD137="mg",'Data Entry'!AC137*0.000001*U134,IF('Data Entry'!AD137="t",'Data Entry'!AC137*1000*U134,IF('Data Entry'!AD137="kg",'Data Entry'!AC137*1*U134,IF('Data Entry'!AD137="L",'Data Entry'!AC137*1*U134,IFERROR(,"")))))))</f>
        <v>0</v>
      </c>
      <c r="D134" s="1" t="s">
        <v>4</v>
      </c>
      <c r="E134" s="1">
        <f>IF('Data Entry'!AF137="g",'Data Entry'!AE137*0.001,IF('Data Entry'!AF137="mg",'Data Entry'!AE137*0.000001,IF('Data Entry'!AF137="t",'Data Entry'!AE137*1000,IF('Data Entry'!AF137="ml",'Data Entry'!AE137*0.001,IF('Data Entry'!AF137="kg",'Data Entry'!AE137*1,IF('Data Entry'!AF137="Pieza",'Data Entry'!AE137*1,IF('Data Entry'!AF137="L",'Data Entry'!AE137*1,IFERROR(,""))))))))</f>
        <v>0</v>
      </c>
      <c r="F134" s="1" t="s">
        <v>4</v>
      </c>
      <c r="G134" s="1">
        <f>IF('Data Entry'!AA137="g",'Data Entry'!Z137*0.001,IF('Data Entry'!AA137="mg",'Data Entry'!Z137*0.000001,IF('Data Entry'!AA137="t",'Data Entry'!Z137*1000,IF('Data Entry'!AA137="ml",'Data Entry'!Z137*0.001,IF('Data Entry'!AA137="kg",'Data Entry'!Z137*1,IF('Data Entry'!AA137="Piezas",'Data Entry'!Z137*1,IF('Data Entry'!AA137="L",'Data Entry'!Z137*1,IFERROR(,""))))))))</f>
        <v>0</v>
      </c>
      <c r="H134" s="1" t="s">
        <v>4</v>
      </c>
      <c r="I134" s="1">
        <f>IF('Data Entry'!AC137="g",'Data Entry'!AB137*0.001,IF('Data Entry'!AC137="mg",'Data Entry'!AB137*0.000001,IF('Data Entry'!AC137="t",'Data Entry'!AB137*1000,IF('Data Entry'!AC137="ml",'Data Entry'!AB137*0.001,IF('Data Entry'!AC137="kg",'Data Entry'!AB137*1,IF('Data Entry'!AC137="L",'Data Entry'!AB137*1,IFERROR(,"")))))))</f>
        <v>0</v>
      </c>
      <c r="J134" s="59" t="str">
        <f>'Data Entry'!AU137</f>
        <v/>
      </c>
      <c r="K134" s="1">
        <f>IF('Data Entry'!AI137="g",'Data Entry'!AH137*0.001*V134,IF('Data Entry'!AI137="UI",'Data Entry'!AH137*0.000001*V134,IF('Data Entry'!AI137="mg",'Data Entry'!AH137*0.000001*V134,IF('Data Entry'!AI137="t",'Data Entry'!AH137*1000*V134,IF('Data Entry'!AI137="kg",'Data Entry'!AH137*1*V134,IF('Data Entry'!AI137="L",'Data Entry'!AH137*1*V134,IFERROR(,"")))))))</f>
        <v>0</v>
      </c>
      <c r="L134" s="1" t="s">
        <v>4</v>
      </c>
      <c r="M134" s="59">
        <f>'Data Entry'!AJ137</f>
        <v>0</v>
      </c>
      <c r="N134" s="59" t="str">
        <f>'Data Entry'!AX137</f>
        <v/>
      </c>
      <c r="O134" s="1">
        <f>IF('Data Entry'!AL137="g",'Data Entry'!AK137*0.001*W134,IF('Data Entry'!AL137="UI",'Data Entry'!AK137*0.000001*W134,IF('Data Entry'!AL137="mg",'Data Entry'!AK137*0.000001*W134,IF('Data Entry'!AL137="t",'Data Entry'!AK137*1000*W134,IF('Data Entry'!AL137="kg",'Data Entry'!AK137*1*W134,IF('Data Entry'!AL137="L",'Data Entry'!AK137*1*W134,IFERROR(,"")))))))</f>
        <v>0</v>
      </c>
      <c r="P134" s="1" t="s">
        <v>4</v>
      </c>
      <c r="Q134" s="59">
        <f>'Data Entry'!AM137</f>
        <v>0</v>
      </c>
      <c r="R134" s="59" t="str">
        <f>'Data Entry'!BA137</f>
        <v/>
      </c>
      <c r="S134" s="1">
        <f>IF('Data Entry'!AO137="g",'Data Entry'!AN137*0.001*X134,IF('Data Entry'!AO137="UI",'Data Entry'!AN137*0.000001*X134,IF('Data Entry'!AO137="mg",'Data Entry'!AN137*0.000001*X134,IF('Data Entry'!AO137="t",'Data Entry'!AN137*1000*X134,IF('Data Entry'!AO137="kg",'Data Entry'!AN137*1*X134,IF('Data Entry'!AO137="L",'Data Entry'!AN137*1*X134,IFERROR(,"")))))))</f>
        <v>0</v>
      </c>
      <c r="T134" s="1" t="s">
        <v>4</v>
      </c>
      <c r="U134" s="59" t="str">
        <f>IF('Data Entry'!AP137="No aplica","1",'Data Entry'!AP137)</f>
        <v/>
      </c>
      <c r="V134" s="59" t="str">
        <f>IF('Data Entry'!AS137="No aplica","1",'Data Entry'!AS137)</f>
        <v/>
      </c>
      <c r="W134" s="59" t="str">
        <f>IF('Data Entry'!AV137="No aplica","1",'Data Entry'!AV137)</f>
        <v/>
      </c>
      <c r="X134" s="59" t="str">
        <f>IF('Data Entry'!AY137="No aplica","1",'Data Entry'!AY137)</f>
        <v/>
      </c>
      <c r="Y134" s="151" t="str">
        <f t="shared" si="2"/>
        <v/>
      </c>
      <c r="Z134" s="152" t="str">
        <f>IF('Data Entry'!H137="Yes","1",IF(AND('Data Entry'!H137="",'Data Entry'!I137="",'Data Entry'!J137="",'Data Entry'!K137="",'Data Entry'!L137="",'Data Entry'!M137="",'Data Entry'!N137="",'Data Entry'!O137="",'Data Entry'!P137="",'Data Entry'!Q137=""),"","1"))</f>
        <v/>
      </c>
      <c r="AA134" s="152" t="str">
        <f>IF('Data Entry'!R137="Yes","1",IF(AND('Data Entry'!R137="",'Data Entry'!S137="",'Data Entry'!T137="",'Data Entry'!U137=""),"","1"))</f>
        <v/>
      </c>
      <c r="AB134" s="157" t="str">
        <f>IF('Data Entry'!V137="Yes","1",IF(AND('Data Entry'!V137="",'Data Entry'!W137=""),"","1"))</f>
        <v/>
      </c>
    </row>
    <row r="135" spans="1:28" ht="17">
      <c r="A135" s="59">
        <f>'Data Entry'!AB138</f>
        <v>0</v>
      </c>
      <c r="B135" s="59" t="str">
        <f>'Data Entry'!AR138</f>
        <v/>
      </c>
      <c r="C135" s="1">
        <f>IF('Data Entry'!AD138="g",'Data Entry'!AC138*0.001*U135,IF('Data Entry'!AD138="UI",'Data Entry'!AC138*0.000001*U135,IF('Data Entry'!AD138="mg",'Data Entry'!AC138*0.000001*U135,IF('Data Entry'!AD138="t",'Data Entry'!AC138*1000*U135,IF('Data Entry'!AD138="kg",'Data Entry'!AC138*1*U135,IF('Data Entry'!AD138="L",'Data Entry'!AC138*1*U135,IFERROR(,"")))))))</f>
        <v>0</v>
      </c>
      <c r="D135" s="1" t="s">
        <v>4</v>
      </c>
      <c r="E135" s="1">
        <f>IF('Data Entry'!AF138="g",'Data Entry'!AE138*0.001,IF('Data Entry'!AF138="mg",'Data Entry'!AE138*0.000001,IF('Data Entry'!AF138="t",'Data Entry'!AE138*1000,IF('Data Entry'!AF138="ml",'Data Entry'!AE138*0.001,IF('Data Entry'!AF138="kg",'Data Entry'!AE138*1,IF('Data Entry'!AF138="Pieza",'Data Entry'!AE138*1,IF('Data Entry'!AF138="L",'Data Entry'!AE138*1,IFERROR(,""))))))))</f>
        <v>0</v>
      </c>
      <c r="F135" s="1" t="s">
        <v>4</v>
      </c>
      <c r="G135" s="1">
        <f>IF('Data Entry'!AA138="g",'Data Entry'!Z138*0.001,IF('Data Entry'!AA138="mg",'Data Entry'!Z138*0.000001,IF('Data Entry'!AA138="t",'Data Entry'!Z138*1000,IF('Data Entry'!AA138="ml",'Data Entry'!Z138*0.001,IF('Data Entry'!AA138="kg",'Data Entry'!Z138*1,IF('Data Entry'!AA138="Piezas",'Data Entry'!Z138*1,IF('Data Entry'!AA138="L",'Data Entry'!Z138*1,IFERROR(,""))))))))</f>
        <v>0</v>
      </c>
      <c r="H135" s="1" t="s">
        <v>4</v>
      </c>
      <c r="I135" s="1">
        <f>IF('Data Entry'!AC138="g",'Data Entry'!AB138*0.001,IF('Data Entry'!AC138="mg",'Data Entry'!AB138*0.000001,IF('Data Entry'!AC138="t",'Data Entry'!AB138*1000,IF('Data Entry'!AC138="ml",'Data Entry'!AB138*0.001,IF('Data Entry'!AC138="kg",'Data Entry'!AB138*1,IF('Data Entry'!AC138="L",'Data Entry'!AB138*1,IFERROR(,"")))))))</f>
        <v>0</v>
      </c>
      <c r="J135" s="59" t="str">
        <f>'Data Entry'!AU138</f>
        <v/>
      </c>
      <c r="K135" s="1">
        <f>IF('Data Entry'!AI138="g",'Data Entry'!AH138*0.001*V135,IF('Data Entry'!AI138="UI",'Data Entry'!AH138*0.000001*V135,IF('Data Entry'!AI138="mg",'Data Entry'!AH138*0.000001*V135,IF('Data Entry'!AI138="t",'Data Entry'!AH138*1000*V135,IF('Data Entry'!AI138="kg",'Data Entry'!AH138*1*V135,IF('Data Entry'!AI138="L",'Data Entry'!AH138*1*V135,IFERROR(,"")))))))</f>
        <v>0</v>
      </c>
      <c r="L135" s="1" t="s">
        <v>4</v>
      </c>
      <c r="M135" s="59">
        <f>'Data Entry'!AJ138</f>
        <v>0</v>
      </c>
      <c r="N135" s="59" t="str">
        <f>'Data Entry'!AX138</f>
        <v/>
      </c>
      <c r="O135" s="1">
        <f>IF('Data Entry'!AL138="g",'Data Entry'!AK138*0.001*W135,IF('Data Entry'!AL138="UI",'Data Entry'!AK138*0.000001*W135,IF('Data Entry'!AL138="mg",'Data Entry'!AK138*0.000001*W135,IF('Data Entry'!AL138="t",'Data Entry'!AK138*1000*W135,IF('Data Entry'!AL138="kg",'Data Entry'!AK138*1*W135,IF('Data Entry'!AL138="L",'Data Entry'!AK138*1*W135,IFERROR(,"")))))))</f>
        <v>0</v>
      </c>
      <c r="P135" s="1" t="s">
        <v>4</v>
      </c>
      <c r="Q135" s="59">
        <f>'Data Entry'!AM138</f>
        <v>0</v>
      </c>
      <c r="R135" s="59" t="str">
        <f>'Data Entry'!BA138</f>
        <v/>
      </c>
      <c r="S135" s="1">
        <f>IF('Data Entry'!AO138="g",'Data Entry'!AN138*0.001*X135,IF('Data Entry'!AO138="UI",'Data Entry'!AN138*0.000001*X135,IF('Data Entry'!AO138="mg",'Data Entry'!AN138*0.000001*X135,IF('Data Entry'!AO138="t",'Data Entry'!AN138*1000*X135,IF('Data Entry'!AO138="kg",'Data Entry'!AN138*1*X135,IF('Data Entry'!AO138="L",'Data Entry'!AN138*1*X135,IFERROR(,"")))))))</f>
        <v>0</v>
      </c>
      <c r="T135" s="1" t="s">
        <v>4</v>
      </c>
      <c r="U135" s="59" t="str">
        <f>IF('Data Entry'!AP138="No aplica","1",'Data Entry'!AP138)</f>
        <v/>
      </c>
      <c r="V135" s="59" t="str">
        <f>IF('Data Entry'!AS138="No aplica","1",'Data Entry'!AS138)</f>
        <v/>
      </c>
      <c r="W135" s="59" t="str">
        <f>IF('Data Entry'!AV138="No aplica","1",'Data Entry'!AV138)</f>
        <v/>
      </c>
      <c r="X135" s="59" t="str">
        <f>IF('Data Entry'!AY138="No aplica","1",'Data Entry'!AY138)</f>
        <v/>
      </c>
      <c r="Y135" s="151" t="str">
        <f t="shared" si="2"/>
        <v/>
      </c>
      <c r="Z135" s="152" t="str">
        <f>IF('Data Entry'!H138="Yes","1",IF(AND('Data Entry'!H138="",'Data Entry'!I138="",'Data Entry'!J138="",'Data Entry'!K138="",'Data Entry'!L138="",'Data Entry'!M138="",'Data Entry'!N138="",'Data Entry'!O138="",'Data Entry'!P138="",'Data Entry'!Q138=""),"","1"))</f>
        <v/>
      </c>
      <c r="AA135" s="152" t="str">
        <f>IF('Data Entry'!R138="Yes","1",IF(AND('Data Entry'!R138="",'Data Entry'!S138="",'Data Entry'!T138="",'Data Entry'!U138=""),"","1"))</f>
        <v/>
      </c>
      <c r="AB135" s="157" t="str">
        <f>IF('Data Entry'!V138="Yes","1",IF(AND('Data Entry'!V138="",'Data Entry'!W138=""),"","1"))</f>
        <v/>
      </c>
    </row>
    <row r="136" spans="1:28" ht="17">
      <c r="A136" s="59">
        <f>'Data Entry'!AB139</f>
        <v>0</v>
      </c>
      <c r="B136" s="59" t="str">
        <f>'Data Entry'!AR139</f>
        <v/>
      </c>
      <c r="C136" s="1">
        <f>IF('Data Entry'!AD139="g",'Data Entry'!AC139*0.001*U136,IF('Data Entry'!AD139="UI",'Data Entry'!AC139*0.000001*U136,IF('Data Entry'!AD139="mg",'Data Entry'!AC139*0.000001*U136,IF('Data Entry'!AD139="t",'Data Entry'!AC139*1000*U136,IF('Data Entry'!AD139="kg",'Data Entry'!AC139*1*U136,IF('Data Entry'!AD139="L",'Data Entry'!AC139*1*U136,IFERROR(,"")))))))</f>
        <v>0</v>
      </c>
      <c r="D136" s="1" t="s">
        <v>4</v>
      </c>
      <c r="E136" s="1">
        <f>IF('Data Entry'!AF139="g",'Data Entry'!AE139*0.001,IF('Data Entry'!AF139="mg",'Data Entry'!AE139*0.000001,IF('Data Entry'!AF139="t",'Data Entry'!AE139*1000,IF('Data Entry'!AF139="ml",'Data Entry'!AE139*0.001,IF('Data Entry'!AF139="kg",'Data Entry'!AE139*1,IF('Data Entry'!AF139="Pieza",'Data Entry'!AE139*1,IF('Data Entry'!AF139="L",'Data Entry'!AE139*1,IFERROR(,""))))))))</f>
        <v>0</v>
      </c>
      <c r="F136" s="1" t="s">
        <v>4</v>
      </c>
      <c r="G136" s="1">
        <f>IF('Data Entry'!AA139="g",'Data Entry'!Z139*0.001,IF('Data Entry'!AA139="mg",'Data Entry'!Z139*0.000001,IF('Data Entry'!AA139="t",'Data Entry'!Z139*1000,IF('Data Entry'!AA139="ml",'Data Entry'!Z139*0.001,IF('Data Entry'!AA139="kg",'Data Entry'!Z139*1,IF('Data Entry'!AA139="Piezas",'Data Entry'!Z139*1,IF('Data Entry'!AA139="L",'Data Entry'!Z139*1,IFERROR(,""))))))))</f>
        <v>0</v>
      </c>
      <c r="H136" s="1" t="s">
        <v>4</v>
      </c>
      <c r="I136" s="1">
        <f>IF('Data Entry'!AC139="g",'Data Entry'!AB139*0.001,IF('Data Entry'!AC139="mg",'Data Entry'!AB139*0.000001,IF('Data Entry'!AC139="t",'Data Entry'!AB139*1000,IF('Data Entry'!AC139="ml",'Data Entry'!AB139*0.001,IF('Data Entry'!AC139="kg",'Data Entry'!AB139*1,IF('Data Entry'!AC139="L",'Data Entry'!AB139*1,IFERROR(,"")))))))</f>
        <v>0</v>
      </c>
      <c r="J136" s="59" t="str">
        <f>'Data Entry'!AU139</f>
        <v/>
      </c>
      <c r="K136" s="1">
        <f>IF('Data Entry'!AI139="g",'Data Entry'!AH139*0.001*V136,IF('Data Entry'!AI139="UI",'Data Entry'!AH139*0.000001*V136,IF('Data Entry'!AI139="mg",'Data Entry'!AH139*0.000001*V136,IF('Data Entry'!AI139="t",'Data Entry'!AH139*1000*V136,IF('Data Entry'!AI139="kg",'Data Entry'!AH139*1*V136,IF('Data Entry'!AI139="L",'Data Entry'!AH139*1*V136,IFERROR(,"")))))))</f>
        <v>0</v>
      </c>
      <c r="L136" s="1" t="s">
        <v>4</v>
      </c>
      <c r="M136" s="59">
        <f>'Data Entry'!AJ139</f>
        <v>0</v>
      </c>
      <c r="N136" s="59" t="str">
        <f>'Data Entry'!AX139</f>
        <v/>
      </c>
      <c r="O136" s="1">
        <f>IF('Data Entry'!AL139="g",'Data Entry'!AK139*0.001*W136,IF('Data Entry'!AL139="UI",'Data Entry'!AK139*0.000001*W136,IF('Data Entry'!AL139="mg",'Data Entry'!AK139*0.000001*W136,IF('Data Entry'!AL139="t",'Data Entry'!AK139*1000*W136,IF('Data Entry'!AL139="kg",'Data Entry'!AK139*1*W136,IF('Data Entry'!AL139="L",'Data Entry'!AK139*1*W136,IFERROR(,"")))))))</f>
        <v>0</v>
      </c>
      <c r="P136" s="1" t="s">
        <v>4</v>
      </c>
      <c r="Q136" s="59">
        <f>'Data Entry'!AM139</f>
        <v>0</v>
      </c>
      <c r="R136" s="59" t="str">
        <f>'Data Entry'!BA139</f>
        <v/>
      </c>
      <c r="S136" s="1">
        <f>IF('Data Entry'!AO139="g",'Data Entry'!AN139*0.001*X136,IF('Data Entry'!AO139="UI",'Data Entry'!AN139*0.000001*X136,IF('Data Entry'!AO139="mg",'Data Entry'!AN139*0.000001*X136,IF('Data Entry'!AO139="t",'Data Entry'!AN139*1000*X136,IF('Data Entry'!AO139="kg",'Data Entry'!AN139*1*X136,IF('Data Entry'!AO139="L",'Data Entry'!AN139*1*X136,IFERROR(,"")))))))</f>
        <v>0</v>
      </c>
      <c r="T136" s="1" t="s">
        <v>4</v>
      </c>
      <c r="U136" s="59" t="str">
        <f>IF('Data Entry'!AP139="No aplica","1",'Data Entry'!AP139)</f>
        <v/>
      </c>
      <c r="V136" s="59" t="str">
        <f>IF('Data Entry'!AS139="No aplica","1",'Data Entry'!AS139)</f>
        <v/>
      </c>
      <c r="W136" s="59" t="str">
        <f>IF('Data Entry'!AV139="No aplica","1",'Data Entry'!AV139)</f>
        <v/>
      </c>
      <c r="X136" s="59" t="str">
        <f>IF('Data Entry'!AY139="No aplica","1",'Data Entry'!AY139)</f>
        <v/>
      </c>
      <c r="Y136" s="151" t="str">
        <f t="shared" si="2"/>
        <v/>
      </c>
      <c r="Z136" s="152" t="str">
        <f>IF('Data Entry'!H139="Yes","1",IF(AND('Data Entry'!H139="",'Data Entry'!I139="",'Data Entry'!J139="",'Data Entry'!K139="",'Data Entry'!L139="",'Data Entry'!M139="",'Data Entry'!N139="",'Data Entry'!O139="",'Data Entry'!P139="",'Data Entry'!Q139=""),"","1"))</f>
        <v/>
      </c>
      <c r="AA136" s="152" t="str">
        <f>IF('Data Entry'!R139="Yes","1",IF(AND('Data Entry'!R139="",'Data Entry'!S139="",'Data Entry'!T139="",'Data Entry'!U139=""),"","1"))</f>
        <v/>
      </c>
      <c r="AB136" s="157" t="str">
        <f>IF('Data Entry'!V139="Yes","1",IF(AND('Data Entry'!V139="",'Data Entry'!W139=""),"","1"))</f>
        <v/>
      </c>
    </row>
    <row r="137" spans="1:28" ht="17">
      <c r="A137" s="59">
        <f>'Data Entry'!AB140</f>
        <v>0</v>
      </c>
      <c r="B137" s="59" t="str">
        <f>'Data Entry'!AR140</f>
        <v/>
      </c>
      <c r="C137" s="1">
        <f>IF('Data Entry'!AD140="g",'Data Entry'!AC140*0.001*U137,IF('Data Entry'!AD140="UI",'Data Entry'!AC140*0.000001*U137,IF('Data Entry'!AD140="mg",'Data Entry'!AC140*0.000001*U137,IF('Data Entry'!AD140="t",'Data Entry'!AC140*1000*U137,IF('Data Entry'!AD140="kg",'Data Entry'!AC140*1*U137,IF('Data Entry'!AD140="L",'Data Entry'!AC140*1*U137,IFERROR(,"")))))))</f>
        <v>0</v>
      </c>
      <c r="D137" s="1" t="s">
        <v>4</v>
      </c>
      <c r="E137" s="1">
        <f>IF('Data Entry'!AF140="g",'Data Entry'!AE140*0.001,IF('Data Entry'!AF140="mg",'Data Entry'!AE140*0.000001,IF('Data Entry'!AF140="t",'Data Entry'!AE140*1000,IF('Data Entry'!AF140="ml",'Data Entry'!AE140*0.001,IF('Data Entry'!AF140="kg",'Data Entry'!AE140*1,IF('Data Entry'!AF140="Pieza",'Data Entry'!AE140*1,IF('Data Entry'!AF140="L",'Data Entry'!AE140*1,IFERROR(,""))))))))</f>
        <v>0</v>
      </c>
      <c r="F137" s="1" t="s">
        <v>4</v>
      </c>
      <c r="G137" s="1">
        <f>IF('Data Entry'!AA140="g",'Data Entry'!Z140*0.001,IF('Data Entry'!AA140="mg",'Data Entry'!Z140*0.000001,IF('Data Entry'!AA140="t",'Data Entry'!Z140*1000,IF('Data Entry'!AA140="ml",'Data Entry'!Z140*0.001,IF('Data Entry'!AA140="kg",'Data Entry'!Z140*1,IF('Data Entry'!AA140="Piezas",'Data Entry'!Z140*1,IF('Data Entry'!AA140="L",'Data Entry'!Z140*1,IFERROR(,""))))))))</f>
        <v>0</v>
      </c>
      <c r="H137" s="1" t="s">
        <v>4</v>
      </c>
      <c r="I137" s="1">
        <f>IF('Data Entry'!AC140="g",'Data Entry'!AB140*0.001,IF('Data Entry'!AC140="mg",'Data Entry'!AB140*0.000001,IF('Data Entry'!AC140="t",'Data Entry'!AB140*1000,IF('Data Entry'!AC140="ml",'Data Entry'!AB140*0.001,IF('Data Entry'!AC140="kg",'Data Entry'!AB140*1,IF('Data Entry'!AC140="L",'Data Entry'!AB140*1,IFERROR(,"")))))))</f>
        <v>0</v>
      </c>
      <c r="J137" s="59" t="str">
        <f>'Data Entry'!AU140</f>
        <v/>
      </c>
      <c r="K137" s="1">
        <f>IF('Data Entry'!AI140="g",'Data Entry'!AH140*0.001*V137,IF('Data Entry'!AI140="UI",'Data Entry'!AH140*0.000001*V137,IF('Data Entry'!AI140="mg",'Data Entry'!AH140*0.000001*V137,IF('Data Entry'!AI140="t",'Data Entry'!AH140*1000*V137,IF('Data Entry'!AI140="kg",'Data Entry'!AH140*1*V137,IF('Data Entry'!AI140="L",'Data Entry'!AH140*1*V137,IFERROR(,"")))))))</f>
        <v>0</v>
      </c>
      <c r="L137" s="1" t="s">
        <v>4</v>
      </c>
      <c r="M137" s="59">
        <f>'Data Entry'!AJ140</f>
        <v>0</v>
      </c>
      <c r="N137" s="59" t="str">
        <f>'Data Entry'!AX140</f>
        <v/>
      </c>
      <c r="O137" s="1">
        <f>IF('Data Entry'!AL140="g",'Data Entry'!AK140*0.001*W137,IF('Data Entry'!AL140="UI",'Data Entry'!AK140*0.000001*W137,IF('Data Entry'!AL140="mg",'Data Entry'!AK140*0.000001*W137,IF('Data Entry'!AL140="t",'Data Entry'!AK140*1000*W137,IF('Data Entry'!AL140="kg",'Data Entry'!AK140*1*W137,IF('Data Entry'!AL140="L",'Data Entry'!AK140*1*W137,IFERROR(,"")))))))</f>
        <v>0</v>
      </c>
      <c r="P137" s="1" t="s">
        <v>4</v>
      </c>
      <c r="Q137" s="59">
        <f>'Data Entry'!AM140</f>
        <v>0</v>
      </c>
      <c r="R137" s="59" t="str">
        <f>'Data Entry'!BA140</f>
        <v/>
      </c>
      <c r="S137" s="1">
        <f>IF('Data Entry'!AO140="g",'Data Entry'!AN140*0.001*X137,IF('Data Entry'!AO140="UI",'Data Entry'!AN140*0.000001*X137,IF('Data Entry'!AO140="mg",'Data Entry'!AN140*0.000001*X137,IF('Data Entry'!AO140="t",'Data Entry'!AN140*1000*X137,IF('Data Entry'!AO140="kg",'Data Entry'!AN140*1*X137,IF('Data Entry'!AO140="L",'Data Entry'!AN140*1*X137,IFERROR(,"")))))))</f>
        <v>0</v>
      </c>
      <c r="T137" s="1" t="s">
        <v>4</v>
      </c>
      <c r="U137" s="59" t="str">
        <f>IF('Data Entry'!AP140="No aplica","1",'Data Entry'!AP140)</f>
        <v/>
      </c>
      <c r="V137" s="59" t="str">
        <f>IF('Data Entry'!AS140="No aplica","1",'Data Entry'!AS140)</f>
        <v/>
      </c>
      <c r="W137" s="59" t="str">
        <f>IF('Data Entry'!AV140="No aplica","1",'Data Entry'!AV140)</f>
        <v/>
      </c>
      <c r="X137" s="59" t="str">
        <f>IF('Data Entry'!AY140="No aplica","1",'Data Entry'!AY140)</f>
        <v/>
      </c>
      <c r="Y137" s="151" t="str">
        <f t="shared" si="2"/>
        <v/>
      </c>
      <c r="Z137" s="152" t="str">
        <f>IF('Data Entry'!H140="Yes","1",IF(AND('Data Entry'!H140="",'Data Entry'!I140="",'Data Entry'!J140="",'Data Entry'!K140="",'Data Entry'!L140="",'Data Entry'!M140="",'Data Entry'!N140="",'Data Entry'!O140="",'Data Entry'!P140="",'Data Entry'!Q140=""),"","1"))</f>
        <v/>
      </c>
      <c r="AA137" s="152" t="str">
        <f>IF('Data Entry'!R140="Yes","1",IF(AND('Data Entry'!R140="",'Data Entry'!S140="",'Data Entry'!T140="",'Data Entry'!U140=""),"","1"))</f>
        <v/>
      </c>
      <c r="AB137" s="157" t="str">
        <f>IF('Data Entry'!V140="Yes","1",IF(AND('Data Entry'!V140="",'Data Entry'!W140=""),"","1"))</f>
        <v/>
      </c>
    </row>
    <row r="138" spans="1:28" ht="17">
      <c r="A138" s="59">
        <f>'Data Entry'!AB141</f>
        <v>0</v>
      </c>
      <c r="B138" s="59" t="str">
        <f>'Data Entry'!AR141</f>
        <v/>
      </c>
      <c r="C138" s="1">
        <f>IF('Data Entry'!AD141="g",'Data Entry'!AC141*0.001*U138,IF('Data Entry'!AD141="UI",'Data Entry'!AC141*0.000001*U138,IF('Data Entry'!AD141="mg",'Data Entry'!AC141*0.000001*U138,IF('Data Entry'!AD141="t",'Data Entry'!AC141*1000*U138,IF('Data Entry'!AD141="kg",'Data Entry'!AC141*1*U138,IF('Data Entry'!AD141="L",'Data Entry'!AC141*1*U138,IFERROR(,"")))))))</f>
        <v>0</v>
      </c>
      <c r="D138" s="1" t="s">
        <v>4</v>
      </c>
      <c r="E138" s="1">
        <f>IF('Data Entry'!AF141="g",'Data Entry'!AE141*0.001,IF('Data Entry'!AF141="mg",'Data Entry'!AE141*0.000001,IF('Data Entry'!AF141="t",'Data Entry'!AE141*1000,IF('Data Entry'!AF141="ml",'Data Entry'!AE141*0.001,IF('Data Entry'!AF141="kg",'Data Entry'!AE141*1,IF('Data Entry'!AF141="Pieza",'Data Entry'!AE141*1,IF('Data Entry'!AF141="L",'Data Entry'!AE141*1,IFERROR(,""))))))))</f>
        <v>0</v>
      </c>
      <c r="F138" s="1" t="s">
        <v>4</v>
      </c>
      <c r="G138" s="1">
        <f>IF('Data Entry'!AA141="g",'Data Entry'!Z141*0.001,IF('Data Entry'!AA141="mg",'Data Entry'!Z141*0.000001,IF('Data Entry'!AA141="t",'Data Entry'!Z141*1000,IF('Data Entry'!AA141="ml",'Data Entry'!Z141*0.001,IF('Data Entry'!AA141="kg",'Data Entry'!Z141*1,IF('Data Entry'!AA141="Piezas",'Data Entry'!Z141*1,IF('Data Entry'!AA141="L",'Data Entry'!Z141*1,IFERROR(,""))))))))</f>
        <v>0</v>
      </c>
      <c r="H138" s="1" t="s">
        <v>4</v>
      </c>
      <c r="I138" s="1">
        <f>IF('Data Entry'!AC141="g",'Data Entry'!AB141*0.001,IF('Data Entry'!AC141="mg",'Data Entry'!AB141*0.000001,IF('Data Entry'!AC141="t",'Data Entry'!AB141*1000,IF('Data Entry'!AC141="ml",'Data Entry'!AB141*0.001,IF('Data Entry'!AC141="kg",'Data Entry'!AB141*1,IF('Data Entry'!AC141="L",'Data Entry'!AB141*1,IFERROR(,"")))))))</f>
        <v>0</v>
      </c>
      <c r="J138" s="59" t="str">
        <f>'Data Entry'!AU141</f>
        <v/>
      </c>
      <c r="K138" s="1">
        <f>IF('Data Entry'!AI141="g",'Data Entry'!AH141*0.001*V138,IF('Data Entry'!AI141="UI",'Data Entry'!AH141*0.000001*V138,IF('Data Entry'!AI141="mg",'Data Entry'!AH141*0.000001*V138,IF('Data Entry'!AI141="t",'Data Entry'!AH141*1000*V138,IF('Data Entry'!AI141="kg",'Data Entry'!AH141*1*V138,IF('Data Entry'!AI141="L",'Data Entry'!AH141*1*V138,IFERROR(,"")))))))</f>
        <v>0</v>
      </c>
      <c r="L138" s="1" t="s">
        <v>4</v>
      </c>
      <c r="M138" s="59">
        <f>'Data Entry'!AJ141</f>
        <v>0</v>
      </c>
      <c r="N138" s="59" t="str">
        <f>'Data Entry'!AX141</f>
        <v/>
      </c>
      <c r="O138" s="1">
        <f>IF('Data Entry'!AL141="g",'Data Entry'!AK141*0.001*W138,IF('Data Entry'!AL141="UI",'Data Entry'!AK141*0.000001*W138,IF('Data Entry'!AL141="mg",'Data Entry'!AK141*0.000001*W138,IF('Data Entry'!AL141="t",'Data Entry'!AK141*1000*W138,IF('Data Entry'!AL141="kg",'Data Entry'!AK141*1*W138,IF('Data Entry'!AL141="L",'Data Entry'!AK141*1*W138,IFERROR(,"")))))))</f>
        <v>0</v>
      </c>
      <c r="P138" s="1" t="s">
        <v>4</v>
      </c>
      <c r="Q138" s="59">
        <f>'Data Entry'!AM141</f>
        <v>0</v>
      </c>
      <c r="R138" s="59" t="str">
        <f>'Data Entry'!BA141</f>
        <v/>
      </c>
      <c r="S138" s="1">
        <f>IF('Data Entry'!AO141="g",'Data Entry'!AN141*0.001*X138,IF('Data Entry'!AO141="UI",'Data Entry'!AN141*0.000001*X138,IF('Data Entry'!AO141="mg",'Data Entry'!AN141*0.000001*X138,IF('Data Entry'!AO141="t",'Data Entry'!AN141*1000*X138,IF('Data Entry'!AO141="kg",'Data Entry'!AN141*1*X138,IF('Data Entry'!AO141="L",'Data Entry'!AN141*1*X138,IFERROR(,"")))))))</f>
        <v>0</v>
      </c>
      <c r="T138" s="1" t="s">
        <v>4</v>
      </c>
      <c r="U138" s="59" t="str">
        <f>IF('Data Entry'!AP141="No aplica","1",'Data Entry'!AP141)</f>
        <v/>
      </c>
      <c r="V138" s="59" t="str">
        <f>IF('Data Entry'!AS141="No aplica","1",'Data Entry'!AS141)</f>
        <v/>
      </c>
      <c r="W138" s="59" t="str">
        <f>IF('Data Entry'!AV141="No aplica","1",'Data Entry'!AV141)</f>
        <v/>
      </c>
      <c r="X138" s="59" t="str">
        <f>IF('Data Entry'!AY141="No aplica","1",'Data Entry'!AY141)</f>
        <v/>
      </c>
      <c r="Y138" s="151" t="str">
        <f t="shared" si="2"/>
        <v/>
      </c>
      <c r="Z138" s="152" t="str">
        <f>IF('Data Entry'!H141="Yes","1",IF(AND('Data Entry'!H141="",'Data Entry'!I141="",'Data Entry'!J141="",'Data Entry'!K141="",'Data Entry'!L141="",'Data Entry'!M141="",'Data Entry'!N141="",'Data Entry'!O141="",'Data Entry'!P141="",'Data Entry'!Q141=""),"","1"))</f>
        <v/>
      </c>
      <c r="AA138" s="152" t="str">
        <f>IF('Data Entry'!R141="Yes","1",IF(AND('Data Entry'!R141="",'Data Entry'!S141="",'Data Entry'!T141="",'Data Entry'!U141=""),"","1"))</f>
        <v/>
      </c>
      <c r="AB138" s="157" t="str">
        <f>IF('Data Entry'!V141="Yes","1",IF(AND('Data Entry'!V141="",'Data Entry'!W141=""),"","1"))</f>
        <v/>
      </c>
    </row>
    <row r="139" spans="1:28" ht="17">
      <c r="A139" s="59">
        <f>'Data Entry'!AB142</f>
        <v>0</v>
      </c>
      <c r="B139" s="59" t="str">
        <f>'Data Entry'!AR142</f>
        <v/>
      </c>
      <c r="C139" s="1">
        <f>IF('Data Entry'!AD142="g",'Data Entry'!AC142*0.001*U139,IF('Data Entry'!AD142="UI",'Data Entry'!AC142*0.000001*U139,IF('Data Entry'!AD142="mg",'Data Entry'!AC142*0.000001*U139,IF('Data Entry'!AD142="t",'Data Entry'!AC142*1000*U139,IF('Data Entry'!AD142="kg",'Data Entry'!AC142*1*U139,IF('Data Entry'!AD142="L",'Data Entry'!AC142*1*U139,IFERROR(,"")))))))</f>
        <v>0</v>
      </c>
      <c r="D139" s="1" t="s">
        <v>4</v>
      </c>
      <c r="E139" s="1">
        <f>IF('Data Entry'!AF142="g",'Data Entry'!AE142*0.001,IF('Data Entry'!AF142="mg",'Data Entry'!AE142*0.000001,IF('Data Entry'!AF142="t",'Data Entry'!AE142*1000,IF('Data Entry'!AF142="ml",'Data Entry'!AE142*0.001,IF('Data Entry'!AF142="kg",'Data Entry'!AE142*1,IF('Data Entry'!AF142="Pieza",'Data Entry'!AE142*1,IF('Data Entry'!AF142="L",'Data Entry'!AE142*1,IFERROR(,""))))))))</f>
        <v>0</v>
      </c>
      <c r="F139" s="1" t="s">
        <v>4</v>
      </c>
      <c r="G139" s="1">
        <f>IF('Data Entry'!AA142="g",'Data Entry'!Z142*0.001,IF('Data Entry'!AA142="mg",'Data Entry'!Z142*0.000001,IF('Data Entry'!AA142="t",'Data Entry'!Z142*1000,IF('Data Entry'!AA142="ml",'Data Entry'!Z142*0.001,IF('Data Entry'!AA142="kg",'Data Entry'!Z142*1,IF('Data Entry'!AA142="Piezas",'Data Entry'!Z142*1,IF('Data Entry'!AA142="L",'Data Entry'!Z142*1,IFERROR(,""))))))))</f>
        <v>0</v>
      </c>
      <c r="H139" s="1" t="s">
        <v>4</v>
      </c>
      <c r="I139" s="1">
        <f>IF('Data Entry'!AC142="g",'Data Entry'!AB142*0.001,IF('Data Entry'!AC142="mg",'Data Entry'!AB142*0.000001,IF('Data Entry'!AC142="t",'Data Entry'!AB142*1000,IF('Data Entry'!AC142="ml",'Data Entry'!AB142*0.001,IF('Data Entry'!AC142="kg",'Data Entry'!AB142*1,IF('Data Entry'!AC142="L",'Data Entry'!AB142*1,IFERROR(,"")))))))</f>
        <v>0</v>
      </c>
      <c r="J139" s="59" t="str">
        <f>'Data Entry'!AU142</f>
        <v/>
      </c>
      <c r="K139" s="1">
        <f>IF('Data Entry'!AI142="g",'Data Entry'!AH142*0.001*V139,IF('Data Entry'!AI142="UI",'Data Entry'!AH142*0.000001*V139,IF('Data Entry'!AI142="mg",'Data Entry'!AH142*0.000001*V139,IF('Data Entry'!AI142="t",'Data Entry'!AH142*1000*V139,IF('Data Entry'!AI142="kg",'Data Entry'!AH142*1*V139,IF('Data Entry'!AI142="L",'Data Entry'!AH142*1*V139,IFERROR(,"")))))))</f>
        <v>0</v>
      </c>
      <c r="L139" s="1" t="s">
        <v>4</v>
      </c>
      <c r="M139" s="59">
        <f>'Data Entry'!AJ142</f>
        <v>0</v>
      </c>
      <c r="N139" s="59" t="str">
        <f>'Data Entry'!AX142</f>
        <v/>
      </c>
      <c r="O139" s="1">
        <f>IF('Data Entry'!AL142="g",'Data Entry'!AK142*0.001*W139,IF('Data Entry'!AL142="UI",'Data Entry'!AK142*0.000001*W139,IF('Data Entry'!AL142="mg",'Data Entry'!AK142*0.000001*W139,IF('Data Entry'!AL142="t",'Data Entry'!AK142*1000*W139,IF('Data Entry'!AL142="kg",'Data Entry'!AK142*1*W139,IF('Data Entry'!AL142="L",'Data Entry'!AK142*1*W139,IFERROR(,"")))))))</f>
        <v>0</v>
      </c>
      <c r="P139" s="1" t="s">
        <v>4</v>
      </c>
      <c r="Q139" s="59">
        <f>'Data Entry'!AM142</f>
        <v>0</v>
      </c>
      <c r="R139" s="59" t="str">
        <f>'Data Entry'!BA142</f>
        <v/>
      </c>
      <c r="S139" s="1">
        <f>IF('Data Entry'!AO142="g",'Data Entry'!AN142*0.001*X139,IF('Data Entry'!AO142="UI",'Data Entry'!AN142*0.000001*X139,IF('Data Entry'!AO142="mg",'Data Entry'!AN142*0.000001*X139,IF('Data Entry'!AO142="t",'Data Entry'!AN142*1000*X139,IF('Data Entry'!AO142="kg",'Data Entry'!AN142*1*X139,IF('Data Entry'!AO142="L",'Data Entry'!AN142*1*X139,IFERROR(,"")))))))</f>
        <v>0</v>
      </c>
      <c r="T139" s="1" t="s">
        <v>4</v>
      </c>
      <c r="U139" s="59" t="str">
        <f>IF('Data Entry'!AP142="No aplica","1",'Data Entry'!AP142)</f>
        <v/>
      </c>
      <c r="V139" s="59" t="str">
        <f>IF('Data Entry'!AS142="No aplica","1",'Data Entry'!AS142)</f>
        <v/>
      </c>
      <c r="W139" s="59" t="str">
        <f>IF('Data Entry'!AV142="No aplica","1",'Data Entry'!AV142)</f>
        <v/>
      </c>
      <c r="X139" s="59" t="str">
        <f>IF('Data Entry'!AY142="No aplica","1",'Data Entry'!AY142)</f>
        <v/>
      </c>
      <c r="Y139" s="151" t="str">
        <f t="shared" si="2"/>
        <v/>
      </c>
      <c r="Z139" s="152" t="str">
        <f>IF('Data Entry'!H142="Yes","1",IF(AND('Data Entry'!H142="",'Data Entry'!I142="",'Data Entry'!J142="",'Data Entry'!K142="",'Data Entry'!L142="",'Data Entry'!M142="",'Data Entry'!N142="",'Data Entry'!O142="",'Data Entry'!P142="",'Data Entry'!Q142=""),"","1"))</f>
        <v/>
      </c>
      <c r="AA139" s="152" t="str">
        <f>IF('Data Entry'!R142="Yes","1",IF(AND('Data Entry'!R142="",'Data Entry'!S142="",'Data Entry'!T142="",'Data Entry'!U142=""),"","1"))</f>
        <v/>
      </c>
      <c r="AB139" s="157" t="str">
        <f>IF('Data Entry'!V142="Yes","1",IF(AND('Data Entry'!V142="",'Data Entry'!W142=""),"","1"))</f>
        <v/>
      </c>
    </row>
    <row r="140" spans="1:28" ht="17">
      <c r="A140" s="59">
        <f>'Data Entry'!AB143</f>
        <v>0</v>
      </c>
      <c r="B140" s="59" t="str">
        <f>'Data Entry'!AR143</f>
        <v/>
      </c>
      <c r="C140" s="1">
        <f>IF('Data Entry'!AD143="g",'Data Entry'!AC143*0.001*U140,IF('Data Entry'!AD143="UI",'Data Entry'!AC143*0.000001*U140,IF('Data Entry'!AD143="mg",'Data Entry'!AC143*0.000001*U140,IF('Data Entry'!AD143="t",'Data Entry'!AC143*1000*U140,IF('Data Entry'!AD143="kg",'Data Entry'!AC143*1*U140,IF('Data Entry'!AD143="L",'Data Entry'!AC143*1*U140,IFERROR(,"")))))))</f>
        <v>0</v>
      </c>
      <c r="D140" s="1" t="s">
        <v>4</v>
      </c>
      <c r="E140" s="1">
        <f>IF('Data Entry'!AF143="g",'Data Entry'!AE143*0.001,IF('Data Entry'!AF143="mg",'Data Entry'!AE143*0.000001,IF('Data Entry'!AF143="t",'Data Entry'!AE143*1000,IF('Data Entry'!AF143="ml",'Data Entry'!AE143*0.001,IF('Data Entry'!AF143="kg",'Data Entry'!AE143*1,IF('Data Entry'!AF143="Pieza",'Data Entry'!AE143*1,IF('Data Entry'!AF143="L",'Data Entry'!AE143*1,IFERROR(,""))))))))</f>
        <v>0</v>
      </c>
      <c r="F140" s="1" t="s">
        <v>4</v>
      </c>
      <c r="G140" s="1">
        <f>IF('Data Entry'!AA143="g",'Data Entry'!Z143*0.001,IF('Data Entry'!AA143="mg",'Data Entry'!Z143*0.000001,IF('Data Entry'!AA143="t",'Data Entry'!Z143*1000,IF('Data Entry'!AA143="ml",'Data Entry'!Z143*0.001,IF('Data Entry'!AA143="kg",'Data Entry'!Z143*1,IF('Data Entry'!AA143="Piezas",'Data Entry'!Z143*1,IF('Data Entry'!AA143="L",'Data Entry'!Z143*1,IFERROR(,""))))))))</f>
        <v>0</v>
      </c>
      <c r="H140" s="1" t="s">
        <v>4</v>
      </c>
      <c r="I140" s="1">
        <f>IF('Data Entry'!AC143="g",'Data Entry'!AB143*0.001,IF('Data Entry'!AC143="mg",'Data Entry'!AB143*0.000001,IF('Data Entry'!AC143="t",'Data Entry'!AB143*1000,IF('Data Entry'!AC143="ml",'Data Entry'!AB143*0.001,IF('Data Entry'!AC143="kg",'Data Entry'!AB143*1,IF('Data Entry'!AC143="L",'Data Entry'!AB143*1,IFERROR(,"")))))))</f>
        <v>0</v>
      </c>
      <c r="J140" s="59" t="str">
        <f>'Data Entry'!AU143</f>
        <v/>
      </c>
      <c r="K140" s="1">
        <f>IF('Data Entry'!AI143="g",'Data Entry'!AH143*0.001*V140,IF('Data Entry'!AI143="UI",'Data Entry'!AH143*0.000001*V140,IF('Data Entry'!AI143="mg",'Data Entry'!AH143*0.000001*V140,IF('Data Entry'!AI143="t",'Data Entry'!AH143*1000*V140,IF('Data Entry'!AI143="kg",'Data Entry'!AH143*1*V140,IF('Data Entry'!AI143="L",'Data Entry'!AH143*1*V140,IFERROR(,"")))))))</f>
        <v>0</v>
      </c>
      <c r="L140" s="1" t="s">
        <v>4</v>
      </c>
      <c r="M140" s="59">
        <f>'Data Entry'!AJ143</f>
        <v>0</v>
      </c>
      <c r="N140" s="59" t="str">
        <f>'Data Entry'!AX143</f>
        <v/>
      </c>
      <c r="O140" s="1">
        <f>IF('Data Entry'!AL143="g",'Data Entry'!AK143*0.001*W140,IF('Data Entry'!AL143="UI",'Data Entry'!AK143*0.000001*W140,IF('Data Entry'!AL143="mg",'Data Entry'!AK143*0.000001*W140,IF('Data Entry'!AL143="t",'Data Entry'!AK143*1000*W140,IF('Data Entry'!AL143="kg",'Data Entry'!AK143*1*W140,IF('Data Entry'!AL143="L",'Data Entry'!AK143*1*W140,IFERROR(,"")))))))</f>
        <v>0</v>
      </c>
      <c r="P140" s="1" t="s">
        <v>4</v>
      </c>
      <c r="Q140" s="59">
        <f>'Data Entry'!AM143</f>
        <v>0</v>
      </c>
      <c r="R140" s="59" t="str">
        <f>'Data Entry'!BA143</f>
        <v/>
      </c>
      <c r="S140" s="1">
        <f>IF('Data Entry'!AO143="g",'Data Entry'!AN143*0.001*X140,IF('Data Entry'!AO143="UI",'Data Entry'!AN143*0.000001*X140,IF('Data Entry'!AO143="mg",'Data Entry'!AN143*0.000001*X140,IF('Data Entry'!AO143="t",'Data Entry'!AN143*1000*X140,IF('Data Entry'!AO143="kg",'Data Entry'!AN143*1*X140,IF('Data Entry'!AO143="L",'Data Entry'!AN143*1*X140,IFERROR(,"")))))))</f>
        <v>0</v>
      </c>
      <c r="T140" s="1" t="s">
        <v>4</v>
      </c>
      <c r="U140" s="59" t="str">
        <f>IF('Data Entry'!AP143="No aplica","1",'Data Entry'!AP143)</f>
        <v/>
      </c>
      <c r="V140" s="59" t="str">
        <f>IF('Data Entry'!AS143="No aplica","1",'Data Entry'!AS143)</f>
        <v/>
      </c>
      <c r="W140" s="59" t="str">
        <f>IF('Data Entry'!AV143="No aplica","1",'Data Entry'!AV143)</f>
        <v/>
      </c>
      <c r="X140" s="59" t="str">
        <f>IF('Data Entry'!AY143="No aplica","1",'Data Entry'!AY143)</f>
        <v/>
      </c>
      <c r="Y140" s="151" t="str">
        <f t="shared" si="2"/>
        <v/>
      </c>
      <c r="Z140" s="152" t="str">
        <f>IF('Data Entry'!H143="Yes","1",IF(AND('Data Entry'!H143="",'Data Entry'!I143="",'Data Entry'!J143="",'Data Entry'!K143="",'Data Entry'!L143="",'Data Entry'!M143="",'Data Entry'!N143="",'Data Entry'!O143="",'Data Entry'!P143="",'Data Entry'!Q143=""),"","1"))</f>
        <v/>
      </c>
      <c r="AA140" s="152" t="str">
        <f>IF('Data Entry'!R143="Yes","1",IF(AND('Data Entry'!R143="",'Data Entry'!S143="",'Data Entry'!T143="",'Data Entry'!U143=""),"","1"))</f>
        <v/>
      </c>
      <c r="AB140" s="157" t="str">
        <f>IF('Data Entry'!V143="Yes","1",IF(AND('Data Entry'!V143="",'Data Entry'!W143=""),"","1"))</f>
        <v/>
      </c>
    </row>
    <row r="141" spans="1:28" ht="17">
      <c r="A141" s="59">
        <f>'Data Entry'!AB144</f>
        <v>0</v>
      </c>
      <c r="B141" s="59" t="str">
        <f>'Data Entry'!AR144</f>
        <v/>
      </c>
      <c r="C141" s="1">
        <f>IF('Data Entry'!AD144="g",'Data Entry'!AC144*0.001*U141,IF('Data Entry'!AD144="UI",'Data Entry'!AC144*0.000001*U141,IF('Data Entry'!AD144="mg",'Data Entry'!AC144*0.000001*U141,IF('Data Entry'!AD144="t",'Data Entry'!AC144*1000*U141,IF('Data Entry'!AD144="kg",'Data Entry'!AC144*1*U141,IF('Data Entry'!AD144="L",'Data Entry'!AC144*1*U141,IFERROR(,"")))))))</f>
        <v>0</v>
      </c>
      <c r="D141" s="1" t="s">
        <v>4</v>
      </c>
      <c r="E141" s="1">
        <f>IF('Data Entry'!AF144="g",'Data Entry'!AE144*0.001,IF('Data Entry'!AF144="mg",'Data Entry'!AE144*0.000001,IF('Data Entry'!AF144="t",'Data Entry'!AE144*1000,IF('Data Entry'!AF144="ml",'Data Entry'!AE144*0.001,IF('Data Entry'!AF144="kg",'Data Entry'!AE144*1,IF('Data Entry'!AF144="Pieza",'Data Entry'!AE144*1,IF('Data Entry'!AF144="L",'Data Entry'!AE144*1,IFERROR(,""))))))))</f>
        <v>0</v>
      </c>
      <c r="F141" s="1" t="s">
        <v>4</v>
      </c>
      <c r="G141" s="1">
        <f>IF('Data Entry'!AA144="g",'Data Entry'!Z144*0.001,IF('Data Entry'!AA144="mg",'Data Entry'!Z144*0.000001,IF('Data Entry'!AA144="t",'Data Entry'!Z144*1000,IF('Data Entry'!AA144="ml",'Data Entry'!Z144*0.001,IF('Data Entry'!AA144="kg",'Data Entry'!Z144*1,IF('Data Entry'!AA144="Piezas",'Data Entry'!Z144*1,IF('Data Entry'!AA144="L",'Data Entry'!Z144*1,IFERROR(,""))))))))</f>
        <v>0</v>
      </c>
      <c r="H141" s="1" t="s">
        <v>4</v>
      </c>
      <c r="I141" s="1">
        <f>IF('Data Entry'!AC144="g",'Data Entry'!AB144*0.001,IF('Data Entry'!AC144="mg",'Data Entry'!AB144*0.000001,IF('Data Entry'!AC144="t",'Data Entry'!AB144*1000,IF('Data Entry'!AC144="ml",'Data Entry'!AB144*0.001,IF('Data Entry'!AC144="kg",'Data Entry'!AB144*1,IF('Data Entry'!AC144="L",'Data Entry'!AB144*1,IFERROR(,"")))))))</f>
        <v>0</v>
      </c>
      <c r="J141" s="59" t="str">
        <f>'Data Entry'!AU144</f>
        <v/>
      </c>
      <c r="K141" s="1">
        <f>IF('Data Entry'!AI144="g",'Data Entry'!AH144*0.001*V141,IF('Data Entry'!AI144="UI",'Data Entry'!AH144*0.000001*V141,IF('Data Entry'!AI144="mg",'Data Entry'!AH144*0.000001*V141,IF('Data Entry'!AI144="t",'Data Entry'!AH144*1000*V141,IF('Data Entry'!AI144="kg",'Data Entry'!AH144*1*V141,IF('Data Entry'!AI144="L",'Data Entry'!AH144*1*V141,IFERROR(,"")))))))</f>
        <v>0</v>
      </c>
      <c r="L141" s="1" t="s">
        <v>4</v>
      </c>
      <c r="M141" s="59">
        <f>'Data Entry'!AJ144</f>
        <v>0</v>
      </c>
      <c r="N141" s="59" t="str">
        <f>'Data Entry'!AX144</f>
        <v/>
      </c>
      <c r="O141" s="1">
        <f>IF('Data Entry'!AL144="g",'Data Entry'!AK144*0.001*W141,IF('Data Entry'!AL144="UI",'Data Entry'!AK144*0.000001*W141,IF('Data Entry'!AL144="mg",'Data Entry'!AK144*0.000001*W141,IF('Data Entry'!AL144="t",'Data Entry'!AK144*1000*W141,IF('Data Entry'!AL144="kg",'Data Entry'!AK144*1*W141,IF('Data Entry'!AL144="L",'Data Entry'!AK144*1*W141,IFERROR(,"")))))))</f>
        <v>0</v>
      </c>
      <c r="P141" s="1" t="s">
        <v>4</v>
      </c>
      <c r="Q141" s="59">
        <f>'Data Entry'!AM144</f>
        <v>0</v>
      </c>
      <c r="R141" s="59" t="str">
        <f>'Data Entry'!BA144</f>
        <v/>
      </c>
      <c r="S141" s="1">
        <f>IF('Data Entry'!AO144="g",'Data Entry'!AN144*0.001*X141,IF('Data Entry'!AO144="UI",'Data Entry'!AN144*0.000001*X141,IF('Data Entry'!AO144="mg",'Data Entry'!AN144*0.000001*X141,IF('Data Entry'!AO144="t",'Data Entry'!AN144*1000*X141,IF('Data Entry'!AO144="kg",'Data Entry'!AN144*1*X141,IF('Data Entry'!AO144="L",'Data Entry'!AN144*1*X141,IFERROR(,"")))))))</f>
        <v>0</v>
      </c>
      <c r="T141" s="1" t="s">
        <v>4</v>
      </c>
      <c r="U141" s="59" t="str">
        <f>IF('Data Entry'!AP144="No aplica","1",'Data Entry'!AP144)</f>
        <v/>
      </c>
      <c r="V141" s="59" t="str">
        <f>IF('Data Entry'!AS144="No aplica","1",'Data Entry'!AS144)</f>
        <v/>
      </c>
      <c r="W141" s="59" t="str">
        <f>IF('Data Entry'!AV144="No aplica","1",'Data Entry'!AV144)</f>
        <v/>
      </c>
      <c r="X141" s="59" t="str">
        <f>IF('Data Entry'!AY144="No aplica","1",'Data Entry'!AY144)</f>
        <v/>
      </c>
      <c r="Y141" s="151" t="str">
        <f t="shared" si="2"/>
        <v/>
      </c>
      <c r="Z141" s="152" t="str">
        <f>IF('Data Entry'!H144="Yes","1",IF(AND('Data Entry'!H144="",'Data Entry'!I144="",'Data Entry'!J144="",'Data Entry'!K144="",'Data Entry'!L144="",'Data Entry'!M144="",'Data Entry'!N144="",'Data Entry'!O144="",'Data Entry'!P144="",'Data Entry'!Q144=""),"","1"))</f>
        <v/>
      </c>
      <c r="AA141" s="152" t="str">
        <f>IF('Data Entry'!R144="Yes","1",IF(AND('Data Entry'!R144="",'Data Entry'!S144="",'Data Entry'!T144="",'Data Entry'!U144=""),"","1"))</f>
        <v/>
      </c>
      <c r="AB141" s="157" t="str">
        <f>IF('Data Entry'!V144="Yes","1",IF(AND('Data Entry'!V144="",'Data Entry'!W144=""),"","1"))</f>
        <v/>
      </c>
    </row>
    <row r="142" spans="1:28" ht="17">
      <c r="A142" s="59">
        <f>'Data Entry'!AB145</f>
        <v>0</v>
      </c>
      <c r="B142" s="59" t="str">
        <f>'Data Entry'!AR145</f>
        <v/>
      </c>
      <c r="C142" s="1">
        <f>IF('Data Entry'!AD145="g",'Data Entry'!AC145*0.001*U142,IF('Data Entry'!AD145="UI",'Data Entry'!AC145*0.000001*U142,IF('Data Entry'!AD145="mg",'Data Entry'!AC145*0.000001*U142,IF('Data Entry'!AD145="t",'Data Entry'!AC145*1000*U142,IF('Data Entry'!AD145="kg",'Data Entry'!AC145*1*U142,IF('Data Entry'!AD145="L",'Data Entry'!AC145*1*U142,IFERROR(,"")))))))</f>
        <v>0</v>
      </c>
      <c r="D142" s="1" t="s">
        <v>4</v>
      </c>
      <c r="E142" s="1">
        <f>IF('Data Entry'!AF145="g",'Data Entry'!AE145*0.001,IF('Data Entry'!AF145="mg",'Data Entry'!AE145*0.000001,IF('Data Entry'!AF145="t",'Data Entry'!AE145*1000,IF('Data Entry'!AF145="ml",'Data Entry'!AE145*0.001,IF('Data Entry'!AF145="kg",'Data Entry'!AE145*1,IF('Data Entry'!AF145="Pieza",'Data Entry'!AE145*1,IF('Data Entry'!AF145="L",'Data Entry'!AE145*1,IFERROR(,""))))))))</f>
        <v>0</v>
      </c>
      <c r="F142" s="1" t="s">
        <v>4</v>
      </c>
      <c r="G142" s="1">
        <f>IF('Data Entry'!AA145="g",'Data Entry'!Z145*0.001,IF('Data Entry'!AA145="mg",'Data Entry'!Z145*0.000001,IF('Data Entry'!AA145="t",'Data Entry'!Z145*1000,IF('Data Entry'!AA145="ml",'Data Entry'!Z145*0.001,IF('Data Entry'!AA145="kg",'Data Entry'!Z145*1,IF('Data Entry'!AA145="Piezas",'Data Entry'!Z145*1,IF('Data Entry'!AA145="L",'Data Entry'!Z145*1,IFERROR(,""))))))))</f>
        <v>0</v>
      </c>
      <c r="H142" s="1" t="s">
        <v>4</v>
      </c>
      <c r="I142" s="1">
        <f>IF('Data Entry'!AC145="g",'Data Entry'!AB145*0.001,IF('Data Entry'!AC145="mg",'Data Entry'!AB145*0.000001,IF('Data Entry'!AC145="t",'Data Entry'!AB145*1000,IF('Data Entry'!AC145="ml",'Data Entry'!AB145*0.001,IF('Data Entry'!AC145="kg",'Data Entry'!AB145*1,IF('Data Entry'!AC145="L",'Data Entry'!AB145*1,IFERROR(,"")))))))</f>
        <v>0</v>
      </c>
      <c r="J142" s="59" t="str">
        <f>'Data Entry'!AU145</f>
        <v/>
      </c>
      <c r="K142" s="1">
        <f>IF('Data Entry'!AI145="g",'Data Entry'!AH145*0.001*V142,IF('Data Entry'!AI145="UI",'Data Entry'!AH145*0.000001*V142,IF('Data Entry'!AI145="mg",'Data Entry'!AH145*0.000001*V142,IF('Data Entry'!AI145="t",'Data Entry'!AH145*1000*V142,IF('Data Entry'!AI145="kg",'Data Entry'!AH145*1*V142,IF('Data Entry'!AI145="L",'Data Entry'!AH145*1*V142,IFERROR(,"")))))))</f>
        <v>0</v>
      </c>
      <c r="L142" s="1" t="s">
        <v>4</v>
      </c>
      <c r="M142" s="59">
        <f>'Data Entry'!AJ145</f>
        <v>0</v>
      </c>
      <c r="N142" s="59" t="str">
        <f>'Data Entry'!AX145</f>
        <v/>
      </c>
      <c r="O142" s="1">
        <f>IF('Data Entry'!AL145="g",'Data Entry'!AK145*0.001*W142,IF('Data Entry'!AL145="UI",'Data Entry'!AK145*0.000001*W142,IF('Data Entry'!AL145="mg",'Data Entry'!AK145*0.000001*W142,IF('Data Entry'!AL145="t",'Data Entry'!AK145*1000*W142,IF('Data Entry'!AL145="kg",'Data Entry'!AK145*1*W142,IF('Data Entry'!AL145="L",'Data Entry'!AK145*1*W142,IFERROR(,"")))))))</f>
        <v>0</v>
      </c>
      <c r="P142" s="1" t="s">
        <v>4</v>
      </c>
      <c r="Q142" s="59">
        <f>'Data Entry'!AM145</f>
        <v>0</v>
      </c>
      <c r="R142" s="59" t="str">
        <f>'Data Entry'!BA145</f>
        <v/>
      </c>
      <c r="S142" s="1">
        <f>IF('Data Entry'!AO145="g",'Data Entry'!AN145*0.001*X142,IF('Data Entry'!AO145="UI",'Data Entry'!AN145*0.000001*X142,IF('Data Entry'!AO145="mg",'Data Entry'!AN145*0.000001*X142,IF('Data Entry'!AO145="t",'Data Entry'!AN145*1000*X142,IF('Data Entry'!AO145="kg",'Data Entry'!AN145*1*X142,IF('Data Entry'!AO145="L",'Data Entry'!AN145*1*X142,IFERROR(,"")))))))</f>
        <v>0</v>
      </c>
      <c r="T142" s="1" t="s">
        <v>4</v>
      </c>
      <c r="U142" s="59" t="str">
        <f>IF('Data Entry'!AP145="No aplica","1",'Data Entry'!AP145)</f>
        <v/>
      </c>
      <c r="V142" s="59" t="str">
        <f>IF('Data Entry'!AS145="No aplica","1",'Data Entry'!AS145)</f>
        <v/>
      </c>
      <c r="W142" s="59" t="str">
        <f>IF('Data Entry'!AV145="No aplica","1",'Data Entry'!AV145)</f>
        <v/>
      </c>
      <c r="X142" s="59" t="str">
        <f>IF('Data Entry'!AY145="No aplica","1",'Data Entry'!AY145)</f>
        <v/>
      </c>
      <c r="Y142" s="151" t="str">
        <f t="shared" si="2"/>
        <v/>
      </c>
      <c r="Z142" s="152" t="str">
        <f>IF('Data Entry'!H145="Yes","1",IF(AND('Data Entry'!H145="",'Data Entry'!I145="",'Data Entry'!J145="",'Data Entry'!K145="",'Data Entry'!L145="",'Data Entry'!M145="",'Data Entry'!N145="",'Data Entry'!O145="",'Data Entry'!P145="",'Data Entry'!Q145=""),"","1"))</f>
        <v/>
      </c>
      <c r="AA142" s="152" t="str">
        <f>IF('Data Entry'!R145="Yes","1",IF(AND('Data Entry'!R145="",'Data Entry'!S145="",'Data Entry'!T145="",'Data Entry'!U145=""),"","1"))</f>
        <v/>
      </c>
      <c r="AB142" s="157" t="str">
        <f>IF('Data Entry'!V145="Yes","1",IF(AND('Data Entry'!V145="",'Data Entry'!W145=""),"","1"))</f>
        <v/>
      </c>
    </row>
    <row r="143" spans="1:28" ht="17">
      <c r="A143" s="59">
        <f>'Data Entry'!AB146</f>
        <v>0</v>
      </c>
      <c r="B143" s="59" t="str">
        <f>'Data Entry'!AR146</f>
        <v/>
      </c>
      <c r="C143" s="1">
        <f>IF('Data Entry'!AD146="g",'Data Entry'!AC146*0.001*U143,IF('Data Entry'!AD146="UI",'Data Entry'!AC146*0.000001*U143,IF('Data Entry'!AD146="mg",'Data Entry'!AC146*0.000001*U143,IF('Data Entry'!AD146="t",'Data Entry'!AC146*1000*U143,IF('Data Entry'!AD146="kg",'Data Entry'!AC146*1*U143,IF('Data Entry'!AD146="L",'Data Entry'!AC146*1*U143,IFERROR(,"")))))))</f>
        <v>0</v>
      </c>
      <c r="D143" s="1" t="s">
        <v>4</v>
      </c>
      <c r="E143" s="1">
        <f>IF('Data Entry'!AF146="g",'Data Entry'!AE146*0.001,IF('Data Entry'!AF146="mg",'Data Entry'!AE146*0.000001,IF('Data Entry'!AF146="t",'Data Entry'!AE146*1000,IF('Data Entry'!AF146="ml",'Data Entry'!AE146*0.001,IF('Data Entry'!AF146="kg",'Data Entry'!AE146*1,IF('Data Entry'!AF146="Pieza",'Data Entry'!AE146*1,IF('Data Entry'!AF146="L",'Data Entry'!AE146*1,IFERROR(,""))))))))</f>
        <v>0</v>
      </c>
      <c r="F143" s="1" t="s">
        <v>4</v>
      </c>
      <c r="G143" s="1">
        <f>IF('Data Entry'!AA146="g",'Data Entry'!Z146*0.001,IF('Data Entry'!AA146="mg",'Data Entry'!Z146*0.000001,IF('Data Entry'!AA146="t",'Data Entry'!Z146*1000,IF('Data Entry'!AA146="ml",'Data Entry'!Z146*0.001,IF('Data Entry'!AA146="kg",'Data Entry'!Z146*1,IF('Data Entry'!AA146="Piezas",'Data Entry'!Z146*1,IF('Data Entry'!AA146="L",'Data Entry'!Z146*1,IFERROR(,""))))))))</f>
        <v>0</v>
      </c>
      <c r="H143" s="1" t="s">
        <v>4</v>
      </c>
      <c r="I143" s="1">
        <f>IF('Data Entry'!AC146="g",'Data Entry'!AB146*0.001,IF('Data Entry'!AC146="mg",'Data Entry'!AB146*0.000001,IF('Data Entry'!AC146="t",'Data Entry'!AB146*1000,IF('Data Entry'!AC146="ml",'Data Entry'!AB146*0.001,IF('Data Entry'!AC146="kg",'Data Entry'!AB146*1,IF('Data Entry'!AC146="L",'Data Entry'!AB146*1,IFERROR(,"")))))))</f>
        <v>0</v>
      </c>
      <c r="J143" s="59" t="str">
        <f>'Data Entry'!AU146</f>
        <v/>
      </c>
      <c r="K143" s="1">
        <f>IF('Data Entry'!AI146="g",'Data Entry'!AH146*0.001*V143,IF('Data Entry'!AI146="UI",'Data Entry'!AH146*0.000001*V143,IF('Data Entry'!AI146="mg",'Data Entry'!AH146*0.000001*V143,IF('Data Entry'!AI146="t",'Data Entry'!AH146*1000*V143,IF('Data Entry'!AI146="kg",'Data Entry'!AH146*1*V143,IF('Data Entry'!AI146="L",'Data Entry'!AH146*1*V143,IFERROR(,"")))))))</f>
        <v>0</v>
      </c>
      <c r="L143" s="1" t="s">
        <v>4</v>
      </c>
      <c r="M143" s="59">
        <f>'Data Entry'!AJ146</f>
        <v>0</v>
      </c>
      <c r="N143" s="59" t="str">
        <f>'Data Entry'!AX146</f>
        <v/>
      </c>
      <c r="O143" s="1">
        <f>IF('Data Entry'!AL146="g",'Data Entry'!AK146*0.001*W143,IF('Data Entry'!AL146="UI",'Data Entry'!AK146*0.000001*W143,IF('Data Entry'!AL146="mg",'Data Entry'!AK146*0.000001*W143,IF('Data Entry'!AL146="t",'Data Entry'!AK146*1000*W143,IF('Data Entry'!AL146="kg",'Data Entry'!AK146*1*W143,IF('Data Entry'!AL146="L",'Data Entry'!AK146*1*W143,IFERROR(,"")))))))</f>
        <v>0</v>
      </c>
      <c r="P143" s="1" t="s">
        <v>4</v>
      </c>
      <c r="Q143" s="59">
        <f>'Data Entry'!AM146</f>
        <v>0</v>
      </c>
      <c r="R143" s="59" t="str">
        <f>'Data Entry'!BA146</f>
        <v/>
      </c>
      <c r="S143" s="1">
        <f>IF('Data Entry'!AO146="g",'Data Entry'!AN146*0.001*X143,IF('Data Entry'!AO146="UI",'Data Entry'!AN146*0.000001*X143,IF('Data Entry'!AO146="mg",'Data Entry'!AN146*0.000001*X143,IF('Data Entry'!AO146="t",'Data Entry'!AN146*1000*X143,IF('Data Entry'!AO146="kg",'Data Entry'!AN146*1*X143,IF('Data Entry'!AO146="L",'Data Entry'!AN146*1*X143,IFERROR(,"")))))))</f>
        <v>0</v>
      </c>
      <c r="T143" s="1" t="s">
        <v>4</v>
      </c>
      <c r="U143" s="59" t="str">
        <f>IF('Data Entry'!AP146="No aplica","1",'Data Entry'!AP146)</f>
        <v/>
      </c>
      <c r="V143" s="59" t="str">
        <f>IF('Data Entry'!AS146="No aplica","1",'Data Entry'!AS146)</f>
        <v/>
      </c>
      <c r="W143" s="59" t="str">
        <f>IF('Data Entry'!AV146="No aplica","1",'Data Entry'!AV146)</f>
        <v/>
      </c>
      <c r="X143" s="59" t="str">
        <f>IF('Data Entry'!AY146="No aplica","1",'Data Entry'!AY146)</f>
        <v/>
      </c>
      <c r="Y143" s="151" t="str">
        <f t="shared" si="2"/>
        <v/>
      </c>
      <c r="Z143" s="152" t="str">
        <f>IF('Data Entry'!H146="Yes","1",IF(AND('Data Entry'!H146="",'Data Entry'!I146="",'Data Entry'!J146="",'Data Entry'!K146="",'Data Entry'!L146="",'Data Entry'!M146="",'Data Entry'!N146="",'Data Entry'!O146="",'Data Entry'!P146="",'Data Entry'!Q146=""),"","1"))</f>
        <v/>
      </c>
      <c r="AA143" s="152" t="str">
        <f>IF('Data Entry'!R146="Yes","1",IF(AND('Data Entry'!R146="",'Data Entry'!S146="",'Data Entry'!T146="",'Data Entry'!U146=""),"","1"))</f>
        <v/>
      </c>
      <c r="AB143" s="157" t="str">
        <f>IF('Data Entry'!V146="Yes","1",IF(AND('Data Entry'!V146="",'Data Entry'!W146=""),"","1"))</f>
        <v/>
      </c>
    </row>
    <row r="144" spans="1:28" ht="17">
      <c r="A144" s="59">
        <f>'Data Entry'!AB147</f>
        <v>0</v>
      </c>
      <c r="B144" s="59" t="str">
        <f>'Data Entry'!AR147</f>
        <v/>
      </c>
      <c r="C144" s="1">
        <f>IF('Data Entry'!AD147="g",'Data Entry'!AC147*0.001*U144,IF('Data Entry'!AD147="UI",'Data Entry'!AC147*0.000001*U144,IF('Data Entry'!AD147="mg",'Data Entry'!AC147*0.000001*U144,IF('Data Entry'!AD147="t",'Data Entry'!AC147*1000*U144,IF('Data Entry'!AD147="kg",'Data Entry'!AC147*1*U144,IF('Data Entry'!AD147="L",'Data Entry'!AC147*1*U144,IFERROR(,"")))))))</f>
        <v>0</v>
      </c>
      <c r="D144" s="1" t="s">
        <v>4</v>
      </c>
      <c r="E144" s="1">
        <f>IF('Data Entry'!AF147="g",'Data Entry'!AE147*0.001,IF('Data Entry'!AF147="mg",'Data Entry'!AE147*0.000001,IF('Data Entry'!AF147="t",'Data Entry'!AE147*1000,IF('Data Entry'!AF147="ml",'Data Entry'!AE147*0.001,IF('Data Entry'!AF147="kg",'Data Entry'!AE147*1,IF('Data Entry'!AF147="Pieza",'Data Entry'!AE147*1,IF('Data Entry'!AF147="L",'Data Entry'!AE147*1,IFERROR(,""))))))))</f>
        <v>0</v>
      </c>
      <c r="F144" s="1" t="s">
        <v>4</v>
      </c>
      <c r="G144" s="1">
        <f>IF('Data Entry'!AA147="g",'Data Entry'!Z147*0.001,IF('Data Entry'!AA147="mg",'Data Entry'!Z147*0.000001,IF('Data Entry'!AA147="t",'Data Entry'!Z147*1000,IF('Data Entry'!AA147="ml",'Data Entry'!Z147*0.001,IF('Data Entry'!AA147="kg",'Data Entry'!Z147*1,IF('Data Entry'!AA147="Piezas",'Data Entry'!Z147*1,IF('Data Entry'!AA147="L",'Data Entry'!Z147*1,IFERROR(,""))))))))</f>
        <v>0</v>
      </c>
      <c r="H144" s="1" t="s">
        <v>4</v>
      </c>
      <c r="I144" s="1">
        <f>IF('Data Entry'!AC147="g",'Data Entry'!AB147*0.001,IF('Data Entry'!AC147="mg",'Data Entry'!AB147*0.000001,IF('Data Entry'!AC147="t",'Data Entry'!AB147*1000,IF('Data Entry'!AC147="ml",'Data Entry'!AB147*0.001,IF('Data Entry'!AC147="kg",'Data Entry'!AB147*1,IF('Data Entry'!AC147="L",'Data Entry'!AB147*1,IFERROR(,"")))))))</f>
        <v>0</v>
      </c>
      <c r="J144" s="59" t="str">
        <f>'Data Entry'!AU147</f>
        <v/>
      </c>
      <c r="K144" s="1">
        <f>IF('Data Entry'!AI147="g",'Data Entry'!AH147*0.001*V144,IF('Data Entry'!AI147="UI",'Data Entry'!AH147*0.000001*V144,IF('Data Entry'!AI147="mg",'Data Entry'!AH147*0.000001*V144,IF('Data Entry'!AI147="t",'Data Entry'!AH147*1000*V144,IF('Data Entry'!AI147="kg",'Data Entry'!AH147*1*V144,IF('Data Entry'!AI147="L",'Data Entry'!AH147*1*V144,IFERROR(,"")))))))</f>
        <v>0</v>
      </c>
      <c r="L144" s="1" t="s">
        <v>4</v>
      </c>
      <c r="M144" s="59">
        <f>'Data Entry'!AJ147</f>
        <v>0</v>
      </c>
      <c r="N144" s="59" t="str">
        <f>'Data Entry'!AX147</f>
        <v/>
      </c>
      <c r="O144" s="1">
        <f>IF('Data Entry'!AL147="g",'Data Entry'!AK147*0.001*W144,IF('Data Entry'!AL147="UI",'Data Entry'!AK147*0.000001*W144,IF('Data Entry'!AL147="mg",'Data Entry'!AK147*0.000001*W144,IF('Data Entry'!AL147="t",'Data Entry'!AK147*1000*W144,IF('Data Entry'!AL147="kg",'Data Entry'!AK147*1*W144,IF('Data Entry'!AL147="L",'Data Entry'!AK147*1*W144,IFERROR(,"")))))))</f>
        <v>0</v>
      </c>
      <c r="P144" s="1" t="s">
        <v>4</v>
      </c>
      <c r="Q144" s="59">
        <f>'Data Entry'!AM147</f>
        <v>0</v>
      </c>
      <c r="R144" s="59" t="str">
        <f>'Data Entry'!BA147</f>
        <v/>
      </c>
      <c r="S144" s="1">
        <f>IF('Data Entry'!AO147="g",'Data Entry'!AN147*0.001*X144,IF('Data Entry'!AO147="UI",'Data Entry'!AN147*0.000001*X144,IF('Data Entry'!AO147="mg",'Data Entry'!AN147*0.000001*X144,IF('Data Entry'!AO147="t",'Data Entry'!AN147*1000*X144,IF('Data Entry'!AO147="kg",'Data Entry'!AN147*1*X144,IF('Data Entry'!AO147="L",'Data Entry'!AN147*1*X144,IFERROR(,"")))))))</f>
        <v>0</v>
      </c>
      <c r="T144" s="1" t="s">
        <v>4</v>
      </c>
      <c r="U144" s="59" t="str">
        <f>IF('Data Entry'!AP147="No aplica","1",'Data Entry'!AP147)</f>
        <v/>
      </c>
      <c r="V144" s="59" t="str">
        <f>IF('Data Entry'!AS147="No aplica","1",'Data Entry'!AS147)</f>
        <v/>
      </c>
      <c r="W144" s="59" t="str">
        <f>IF('Data Entry'!AV147="No aplica","1",'Data Entry'!AV147)</f>
        <v/>
      </c>
      <c r="X144" s="59" t="str">
        <f>IF('Data Entry'!AY147="No aplica","1",'Data Entry'!AY147)</f>
        <v/>
      </c>
      <c r="Y144" s="151" t="str">
        <f t="shared" si="2"/>
        <v/>
      </c>
      <c r="Z144" s="152" t="str">
        <f>IF('Data Entry'!H147="Yes","1",IF(AND('Data Entry'!H147="",'Data Entry'!I147="",'Data Entry'!J147="",'Data Entry'!K147="",'Data Entry'!L147="",'Data Entry'!M147="",'Data Entry'!N147="",'Data Entry'!O147="",'Data Entry'!P147="",'Data Entry'!Q147=""),"","1"))</f>
        <v/>
      </c>
      <c r="AA144" s="152" t="str">
        <f>IF('Data Entry'!R147="Yes","1",IF(AND('Data Entry'!R147="",'Data Entry'!S147="",'Data Entry'!T147="",'Data Entry'!U147=""),"","1"))</f>
        <v/>
      </c>
      <c r="AB144" s="157" t="str">
        <f>IF('Data Entry'!V147="Yes","1",IF(AND('Data Entry'!V147="",'Data Entry'!W147=""),"","1"))</f>
        <v/>
      </c>
    </row>
    <row r="145" spans="1:28" ht="17">
      <c r="A145" s="59">
        <f>'Data Entry'!AB148</f>
        <v>0</v>
      </c>
      <c r="B145" s="59" t="str">
        <f>'Data Entry'!AR148</f>
        <v/>
      </c>
      <c r="C145" s="1">
        <f>IF('Data Entry'!AD148="g",'Data Entry'!AC148*0.001*U145,IF('Data Entry'!AD148="UI",'Data Entry'!AC148*0.000001*U145,IF('Data Entry'!AD148="mg",'Data Entry'!AC148*0.000001*U145,IF('Data Entry'!AD148="t",'Data Entry'!AC148*1000*U145,IF('Data Entry'!AD148="kg",'Data Entry'!AC148*1*U145,IF('Data Entry'!AD148="L",'Data Entry'!AC148*1*U145,IFERROR(,"")))))))</f>
        <v>0</v>
      </c>
      <c r="D145" s="1" t="s">
        <v>4</v>
      </c>
      <c r="E145" s="1">
        <f>IF('Data Entry'!AF148="g",'Data Entry'!AE148*0.001,IF('Data Entry'!AF148="mg",'Data Entry'!AE148*0.000001,IF('Data Entry'!AF148="t",'Data Entry'!AE148*1000,IF('Data Entry'!AF148="ml",'Data Entry'!AE148*0.001,IF('Data Entry'!AF148="kg",'Data Entry'!AE148*1,IF('Data Entry'!AF148="Pieza",'Data Entry'!AE148*1,IF('Data Entry'!AF148="L",'Data Entry'!AE148*1,IFERROR(,""))))))))</f>
        <v>0</v>
      </c>
      <c r="F145" s="1" t="s">
        <v>4</v>
      </c>
      <c r="G145" s="1">
        <f>IF('Data Entry'!AA148="g",'Data Entry'!Z148*0.001,IF('Data Entry'!AA148="mg",'Data Entry'!Z148*0.000001,IF('Data Entry'!AA148="t",'Data Entry'!Z148*1000,IF('Data Entry'!AA148="ml",'Data Entry'!Z148*0.001,IF('Data Entry'!AA148="kg",'Data Entry'!Z148*1,IF('Data Entry'!AA148="Piezas",'Data Entry'!Z148*1,IF('Data Entry'!AA148="L",'Data Entry'!Z148*1,IFERROR(,""))))))))</f>
        <v>0</v>
      </c>
      <c r="H145" s="1" t="s">
        <v>4</v>
      </c>
      <c r="I145" s="1">
        <f>IF('Data Entry'!AC148="g",'Data Entry'!AB148*0.001,IF('Data Entry'!AC148="mg",'Data Entry'!AB148*0.000001,IF('Data Entry'!AC148="t",'Data Entry'!AB148*1000,IF('Data Entry'!AC148="ml",'Data Entry'!AB148*0.001,IF('Data Entry'!AC148="kg",'Data Entry'!AB148*1,IF('Data Entry'!AC148="L",'Data Entry'!AB148*1,IFERROR(,"")))))))</f>
        <v>0</v>
      </c>
      <c r="J145" s="59" t="str">
        <f>'Data Entry'!AU148</f>
        <v/>
      </c>
      <c r="K145" s="1">
        <f>IF('Data Entry'!AI148="g",'Data Entry'!AH148*0.001*V145,IF('Data Entry'!AI148="UI",'Data Entry'!AH148*0.000001*V145,IF('Data Entry'!AI148="mg",'Data Entry'!AH148*0.000001*V145,IF('Data Entry'!AI148="t",'Data Entry'!AH148*1000*V145,IF('Data Entry'!AI148="kg",'Data Entry'!AH148*1*V145,IF('Data Entry'!AI148="L",'Data Entry'!AH148*1*V145,IFERROR(,"")))))))</f>
        <v>0</v>
      </c>
      <c r="L145" s="1" t="s">
        <v>4</v>
      </c>
      <c r="M145" s="59">
        <f>'Data Entry'!AJ148</f>
        <v>0</v>
      </c>
      <c r="N145" s="59" t="str">
        <f>'Data Entry'!AX148</f>
        <v/>
      </c>
      <c r="O145" s="1">
        <f>IF('Data Entry'!AL148="g",'Data Entry'!AK148*0.001*W145,IF('Data Entry'!AL148="UI",'Data Entry'!AK148*0.000001*W145,IF('Data Entry'!AL148="mg",'Data Entry'!AK148*0.000001*W145,IF('Data Entry'!AL148="t",'Data Entry'!AK148*1000*W145,IF('Data Entry'!AL148="kg",'Data Entry'!AK148*1*W145,IF('Data Entry'!AL148="L",'Data Entry'!AK148*1*W145,IFERROR(,"")))))))</f>
        <v>0</v>
      </c>
      <c r="P145" s="1" t="s">
        <v>4</v>
      </c>
      <c r="Q145" s="59">
        <f>'Data Entry'!AM148</f>
        <v>0</v>
      </c>
      <c r="R145" s="59" t="str">
        <f>'Data Entry'!BA148</f>
        <v/>
      </c>
      <c r="S145" s="1">
        <f>IF('Data Entry'!AO148="g",'Data Entry'!AN148*0.001*X145,IF('Data Entry'!AO148="UI",'Data Entry'!AN148*0.000001*X145,IF('Data Entry'!AO148="mg",'Data Entry'!AN148*0.000001*X145,IF('Data Entry'!AO148="t",'Data Entry'!AN148*1000*X145,IF('Data Entry'!AO148="kg",'Data Entry'!AN148*1*X145,IF('Data Entry'!AO148="L",'Data Entry'!AN148*1*X145,IFERROR(,"")))))))</f>
        <v>0</v>
      </c>
      <c r="T145" s="1" t="s">
        <v>4</v>
      </c>
      <c r="U145" s="59" t="str">
        <f>IF('Data Entry'!AP148="No aplica","1",'Data Entry'!AP148)</f>
        <v/>
      </c>
      <c r="V145" s="59" t="str">
        <f>IF('Data Entry'!AS148="No aplica","1",'Data Entry'!AS148)</f>
        <v/>
      </c>
      <c r="W145" s="59" t="str">
        <f>IF('Data Entry'!AV148="No aplica","1",'Data Entry'!AV148)</f>
        <v/>
      </c>
      <c r="X145" s="59" t="str">
        <f>IF('Data Entry'!AY148="No aplica","1",'Data Entry'!AY148)</f>
        <v/>
      </c>
      <c r="Y145" s="151" t="str">
        <f t="shared" si="2"/>
        <v/>
      </c>
      <c r="Z145" s="152" t="str">
        <f>IF('Data Entry'!H148="Yes","1",IF(AND('Data Entry'!H148="",'Data Entry'!I148="",'Data Entry'!J148="",'Data Entry'!K148="",'Data Entry'!L148="",'Data Entry'!M148="",'Data Entry'!N148="",'Data Entry'!O148="",'Data Entry'!P148="",'Data Entry'!Q148=""),"","1"))</f>
        <v/>
      </c>
      <c r="AA145" s="152" t="str">
        <f>IF('Data Entry'!R148="Yes","1",IF(AND('Data Entry'!R148="",'Data Entry'!S148="",'Data Entry'!T148="",'Data Entry'!U148=""),"","1"))</f>
        <v/>
      </c>
      <c r="AB145" s="157" t="str">
        <f>IF('Data Entry'!V148="Yes","1",IF(AND('Data Entry'!V148="",'Data Entry'!W148=""),"","1"))</f>
        <v/>
      </c>
    </row>
    <row r="146" spans="1:28" ht="17">
      <c r="A146" s="59">
        <f>'Data Entry'!AB149</f>
        <v>0</v>
      </c>
      <c r="B146" s="59" t="str">
        <f>'Data Entry'!AR149</f>
        <v/>
      </c>
      <c r="C146" s="1">
        <f>IF('Data Entry'!AD149="g",'Data Entry'!AC149*0.001*U146,IF('Data Entry'!AD149="UI",'Data Entry'!AC149*0.000001*U146,IF('Data Entry'!AD149="mg",'Data Entry'!AC149*0.000001*U146,IF('Data Entry'!AD149="t",'Data Entry'!AC149*1000*U146,IF('Data Entry'!AD149="kg",'Data Entry'!AC149*1*U146,IF('Data Entry'!AD149="L",'Data Entry'!AC149*1*U146,IFERROR(,"")))))))</f>
        <v>0</v>
      </c>
      <c r="D146" s="1" t="s">
        <v>4</v>
      </c>
      <c r="E146" s="1">
        <f>IF('Data Entry'!AF149="g",'Data Entry'!AE149*0.001,IF('Data Entry'!AF149="mg",'Data Entry'!AE149*0.000001,IF('Data Entry'!AF149="t",'Data Entry'!AE149*1000,IF('Data Entry'!AF149="ml",'Data Entry'!AE149*0.001,IF('Data Entry'!AF149="kg",'Data Entry'!AE149*1,IF('Data Entry'!AF149="Pieza",'Data Entry'!AE149*1,IF('Data Entry'!AF149="L",'Data Entry'!AE149*1,IFERROR(,""))))))))</f>
        <v>0</v>
      </c>
      <c r="F146" s="1" t="s">
        <v>4</v>
      </c>
      <c r="G146" s="1">
        <f>IF('Data Entry'!AA149="g",'Data Entry'!Z149*0.001,IF('Data Entry'!AA149="mg",'Data Entry'!Z149*0.000001,IF('Data Entry'!AA149="t",'Data Entry'!Z149*1000,IF('Data Entry'!AA149="ml",'Data Entry'!Z149*0.001,IF('Data Entry'!AA149="kg",'Data Entry'!Z149*1,IF('Data Entry'!AA149="Piezas",'Data Entry'!Z149*1,IF('Data Entry'!AA149="L",'Data Entry'!Z149*1,IFERROR(,""))))))))</f>
        <v>0</v>
      </c>
      <c r="H146" s="1" t="s">
        <v>4</v>
      </c>
      <c r="I146" s="1">
        <f>IF('Data Entry'!AC149="g",'Data Entry'!AB149*0.001,IF('Data Entry'!AC149="mg",'Data Entry'!AB149*0.000001,IF('Data Entry'!AC149="t",'Data Entry'!AB149*1000,IF('Data Entry'!AC149="ml",'Data Entry'!AB149*0.001,IF('Data Entry'!AC149="kg",'Data Entry'!AB149*1,IF('Data Entry'!AC149="L",'Data Entry'!AB149*1,IFERROR(,"")))))))</f>
        <v>0</v>
      </c>
      <c r="J146" s="59" t="str">
        <f>'Data Entry'!AU149</f>
        <v/>
      </c>
      <c r="K146" s="1">
        <f>IF('Data Entry'!AI149="g",'Data Entry'!AH149*0.001*V146,IF('Data Entry'!AI149="UI",'Data Entry'!AH149*0.000001*V146,IF('Data Entry'!AI149="mg",'Data Entry'!AH149*0.000001*V146,IF('Data Entry'!AI149="t",'Data Entry'!AH149*1000*V146,IF('Data Entry'!AI149="kg",'Data Entry'!AH149*1*V146,IF('Data Entry'!AI149="L",'Data Entry'!AH149*1*V146,IFERROR(,"")))))))</f>
        <v>0</v>
      </c>
      <c r="L146" s="1" t="s">
        <v>4</v>
      </c>
      <c r="M146" s="59">
        <f>'Data Entry'!AJ149</f>
        <v>0</v>
      </c>
      <c r="N146" s="59" t="str">
        <f>'Data Entry'!AX149</f>
        <v/>
      </c>
      <c r="O146" s="1">
        <f>IF('Data Entry'!AL149="g",'Data Entry'!AK149*0.001*W146,IF('Data Entry'!AL149="UI",'Data Entry'!AK149*0.000001*W146,IF('Data Entry'!AL149="mg",'Data Entry'!AK149*0.000001*W146,IF('Data Entry'!AL149="t",'Data Entry'!AK149*1000*W146,IF('Data Entry'!AL149="kg",'Data Entry'!AK149*1*W146,IF('Data Entry'!AL149="L",'Data Entry'!AK149*1*W146,IFERROR(,"")))))))</f>
        <v>0</v>
      </c>
      <c r="P146" s="1" t="s">
        <v>4</v>
      </c>
      <c r="Q146" s="59">
        <f>'Data Entry'!AM149</f>
        <v>0</v>
      </c>
      <c r="R146" s="59" t="str">
        <f>'Data Entry'!BA149</f>
        <v/>
      </c>
      <c r="S146" s="1">
        <f>IF('Data Entry'!AO149="g",'Data Entry'!AN149*0.001*X146,IF('Data Entry'!AO149="UI",'Data Entry'!AN149*0.000001*X146,IF('Data Entry'!AO149="mg",'Data Entry'!AN149*0.000001*X146,IF('Data Entry'!AO149="t",'Data Entry'!AN149*1000*X146,IF('Data Entry'!AO149="kg",'Data Entry'!AN149*1*X146,IF('Data Entry'!AO149="L",'Data Entry'!AN149*1*X146,IFERROR(,"")))))))</f>
        <v>0</v>
      </c>
      <c r="T146" s="1" t="s">
        <v>4</v>
      </c>
      <c r="U146" s="59" t="str">
        <f>IF('Data Entry'!AP149="No aplica","1",'Data Entry'!AP149)</f>
        <v/>
      </c>
      <c r="V146" s="59" t="str">
        <f>IF('Data Entry'!AS149="No aplica","1",'Data Entry'!AS149)</f>
        <v/>
      </c>
      <c r="W146" s="59" t="str">
        <f>IF('Data Entry'!AV149="No aplica","1",'Data Entry'!AV149)</f>
        <v/>
      </c>
      <c r="X146" s="59" t="str">
        <f>IF('Data Entry'!AY149="No aplica","1",'Data Entry'!AY149)</f>
        <v/>
      </c>
      <c r="Y146" s="151" t="str">
        <f t="shared" si="2"/>
        <v/>
      </c>
      <c r="Z146" s="152" t="str">
        <f>IF('Data Entry'!H149="Yes","1",IF(AND('Data Entry'!H149="",'Data Entry'!I149="",'Data Entry'!J149="",'Data Entry'!K149="",'Data Entry'!L149="",'Data Entry'!M149="",'Data Entry'!N149="",'Data Entry'!O149="",'Data Entry'!P149="",'Data Entry'!Q149=""),"","1"))</f>
        <v/>
      </c>
      <c r="AA146" s="152" t="str">
        <f>IF('Data Entry'!R149="Yes","1",IF(AND('Data Entry'!R149="",'Data Entry'!S149="",'Data Entry'!T149="",'Data Entry'!U149=""),"","1"))</f>
        <v/>
      </c>
      <c r="AB146" s="157" t="str">
        <f>IF('Data Entry'!V149="Yes","1",IF(AND('Data Entry'!V149="",'Data Entry'!W149=""),"","1"))</f>
        <v/>
      </c>
    </row>
    <row r="147" spans="1:28" ht="17">
      <c r="A147" s="59">
        <f>'Data Entry'!AB150</f>
        <v>0</v>
      </c>
      <c r="B147" s="59" t="str">
        <f>'Data Entry'!AR150</f>
        <v/>
      </c>
      <c r="C147" s="1">
        <f>IF('Data Entry'!AD150="g",'Data Entry'!AC150*0.001*U147,IF('Data Entry'!AD150="UI",'Data Entry'!AC150*0.000001*U147,IF('Data Entry'!AD150="mg",'Data Entry'!AC150*0.000001*U147,IF('Data Entry'!AD150="t",'Data Entry'!AC150*1000*U147,IF('Data Entry'!AD150="kg",'Data Entry'!AC150*1*U147,IF('Data Entry'!AD150="L",'Data Entry'!AC150*1*U147,IFERROR(,"")))))))</f>
        <v>0</v>
      </c>
      <c r="D147" s="1" t="s">
        <v>4</v>
      </c>
      <c r="E147" s="1">
        <f>IF('Data Entry'!AF150="g",'Data Entry'!AE150*0.001,IF('Data Entry'!AF150="mg",'Data Entry'!AE150*0.000001,IF('Data Entry'!AF150="t",'Data Entry'!AE150*1000,IF('Data Entry'!AF150="ml",'Data Entry'!AE150*0.001,IF('Data Entry'!AF150="kg",'Data Entry'!AE150*1,IF('Data Entry'!AF150="Pieza",'Data Entry'!AE150*1,IF('Data Entry'!AF150="L",'Data Entry'!AE150*1,IFERROR(,""))))))))</f>
        <v>0</v>
      </c>
      <c r="F147" s="1" t="s">
        <v>4</v>
      </c>
      <c r="G147" s="1">
        <f>IF('Data Entry'!AA150="g",'Data Entry'!Z150*0.001,IF('Data Entry'!AA150="mg",'Data Entry'!Z150*0.000001,IF('Data Entry'!AA150="t",'Data Entry'!Z150*1000,IF('Data Entry'!AA150="ml",'Data Entry'!Z150*0.001,IF('Data Entry'!AA150="kg",'Data Entry'!Z150*1,IF('Data Entry'!AA150="Piezas",'Data Entry'!Z150*1,IF('Data Entry'!AA150="L",'Data Entry'!Z150*1,IFERROR(,""))))))))</f>
        <v>0</v>
      </c>
      <c r="H147" s="1" t="s">
        <v>4</v>
      </c>
      <c r="I147" s="1">
        <f>IF('Data Entry'!AC150="g",'Data Entry'!AB150*0.001,IF('Data Entry'!AC150="mg",'Data Entry'!AB150*0.000001,IF('Data Entry'!AC150="t",'Data Entry'!AB150*1000,IF('Data Entry'!AC150="ml",'Data Entry'!AB150*0.001,IF('Data Entry'!AC150="kg",'Data Entry'!AB150*1,IF('Data Entry'!AC150="L",'Data Entry'!AB150*1,IFERROR(,"")))))))</f>
        <v>0</v>
      </c>
      <c r="J147" s="59" t="str">
        <f>'Data Entry'!AU150</f>
        <v/>
      </c>
      <c r="K147" s="1">
        <f>IF('Data Entry'!AI150="g",'Data Entry'!AH150*0.001*V147,IF('Data Entry'!AI150="UI",'Data Entry'!AH150*0.000001*V147,IF('Data Entry'!AI150="mg",'Data Entry'!AH150*0.000001*V147,IF('Data Entry'!AI150="t",'Data Entry'!AH150*1000*V147,IF('Data Entry'!AI150="kg",'Data Entry'!AH150*1*V147,IF('Data Entry'!AI150="L",'Data Entry'!AH150*1*V147,IFERROR(,"")))))))</f>
        <v>0</v>
      </c>
      <c r="L147" s="1" t="s">
        <v>4</v>
      </c>
      <c r="M147" s="59">
        <f>'Data Entry'!AJ150</f>
        <v>0</v>
      </c>
      <c r="N147" s="59" t="str">
        <f>'Data Entry'!AX150</f>
        <v/>
      </c>
      <c r="O147" s="1">
        <f>IF('Data Entry'!AL150="g",'Data Entry'!AK150*0.001*W147,IF('Data Entry'!AL150="UI",'Data Entry'!AK150*0.000001*W147,IF('Data Entry'!AL150="mg",'Data Entry'!AK150*0.000001*W147,IF('Data Entry'!AL150="t",'Data Entry'!AK150*1000*W147,IF('Data Entry'!AL150="kg",'Data Entry'!AK150*1*W147,IF('Data Entry'!AL150="L",'Data Entry'!AK150*1*W147,IFERROR(,"")))))))</f>
        <v>0</v>
      </c>
      <c r="P147" s="1" t="s">
        <v>4</v>
      </c>
      <c r="Q147" s="59">
        <f>'Data Entry'!AM150</f>
        <v>0</v>
      </c>
      <c r="R147" s="59" t="str">
        <f>'Data Entry'!BA150</f>
        <v/>
      </c>
      <c r="S147" s="1">
        <f>IF('Data Entry'!AO150="g",'Data Entry'!AN150*0.001*X147,IF('Data Entry'!AO150="UI",'Data Entry'!AN150*0.000001*X147,IF('Data Entry'!AO150="mg",'Data Entry'!AN150*0.000001*X147,IF('Data Entry'!AO150="t",'Data Entry'!AN150*1000*X147,IF('Data Entry'!AO150="kg",'Data Entry'!AN150*1*X147,IF('Data Entry'!AO150="L",'Data Entry'!AN150*1*X147,IFERROR(,"")))))))</f>
        <v>0</v>
      </c>
      <c r="T147" s="1" t="s">
        <v>4</v>
      </c>
      <c r="U147" s="59" t="str">
        <f>IF('Data Entry'!AP150="No aplica","1",'Data Entry'!AP150)</f>
        <v/>
      </c>
      <c r="V147" s="59" t="str">
        <f>IF('Data Entry'!AS150="No aplica","1",'Data Entry'!AS150)</f>
        <v/>
      </c>
      <c r="W147" s="59" t="str">
        <f>IF('Data Entry'!AV150="No aplica","1",'Data Entry'!AV150)</f>
        <v/>
      </c>
      <c r="X147" s="59" t="str">
        <f>IF('Data Entry'!AY150="No aplica","1",'Data Entry'!AY150)</f>
        <v/>
      </c>
      <c r="Y147" s="151" t="str">
        <f t="shared" si="2"/>
        <v/>
      </c>
      <c r="Z147" s="152" t="str">
        <f>IF('Data Entry'!H150="Yes","1",IF(AND('Data Entry'!H150="",'Data Entry'!I150="",'Data Entry'!J150="",'Data Entry'!K150="",'Data Entry'!L150="",'Data Entry'!M150="",'Data Entry'!N150="",'Data Entry'!O150="",'Data Entry'!P150="",'Data Entry'!Q150=""),"","1"))</f>
        <v/>
      </c>
      <c r="AA147" s="152" t="str">
        <f>IF('Data Entry'!R150="Yes","1",IF(AND('Data Entry'!R150="",'Data Entry'!S150="",'Data Entry'!T150="",'Data Entry'!U150=""),"","1"))</f>
        <v/>
      </c>
      <c r="AB147" s="157" t="str">
        <f>IF('Data Entry'!V150="Yes","1",IF(AND('Data Entry'!V150="",'Data Entry'!W150=""),"","1"))</f>
        <v/>
      </c>
    </row>
    <row r="148" spans="1:28" ht="17">
      <c r="A148" s="59">
        <f>'Data Entry'!AB151</f>
        <v>0</v>
      </c>
      <c r="B148" s="59" t="str">
        <f>'Data Entry'!AR151</f>
        <v/>
      </c>
      <c r="C148" s="1">
        <f>IF('Data Entry'!AD151="g",'Data Entry'!AC151*0.001*U148,IF('Data Entry'!AD151="UI",'Data Entry'!AC151*0.000001*U148,IF('Data Entry'!AD151="mg",'Data Entry'!AC151*0.000001*U148,IF('Data Entry'!AD151="t",'Data Entry'!AC151*1000*U148,IF('Data Entry'!AD151="kg",'Data Entry'!AC151*1*U148,IF('Data Entry'!AD151="L",'Data Entry'!AC151*1*U148,IFERROR(,"")))))))</f>
        <v>0</v>
      </c>
      <c r="D148" s="1" t="s">
        <v>4</v>
      </c>
      <c r="E148" s="1">
        <f>IF('Data Entry'!AF151="g",'Data Entry'!AE151*0.001,IF('Data Entry'!AF151="mg",'Data Entry'!AE151*0.000001,IF('Data Entry'!AF151="t",'Data Entry'!AE151*1000,IF('Data Entry'!AF151="ml",'Data Entry'!AE151*0.001,IF('Data Entry'!AF151="kg",'Data Entry'!AE151*1,IF('Data Entry'!AF151="Pieza",'Data Entry'!AE151*1,IF('Data Entry'!AF151="L",'Data Entry'!AE151*1,IFERROR(,""))))))))</f>
        <v>0</v>
      </c>
      <c r="F148" s="1" t="s">
        <v>4</v>
      </c>
      <c r="G148" s="1">
        <f>IF('Data Entry'!AA151="g",'Data Entry'!Z151*0.001,IF('Data Entry'!AA151="mg",'Data Entry'!Z151*0.000001,IF('Data Entry'!AA151="t",'Data Entry'!Z151*1000,IF('Data Entry'!AA151="ml",'Data Entry'!Z151*0.001,IF('Data Entry'!AA151="kg",'Data Entry'!Z151*1,IF('Data Entry'!AA151="Piezas",'Data Entry'!Z151*1,IF('Data Entry'!AA151="L",'Data Entry'!Z151*1,IFERROR(,""))))))))</f>
        <v>0</v>
      </c>
      <c r="H148" s="1" t="s">
        <v>4</v>
      </c>
      <c r="I148" s="1">
        <f>IF('Data Entry'!AC151="g",'Data Entry'!AB151*0.001,IF('Data Entry'!AC151="mg",'Data Entry'!AB151*0.000001,IF('Data Entry'!AC151="t",'Data Entry'!AB151*1000,IF('Data Entry'!AC151="ml",'Data Entry'!AB151*0.001,IF('Data Entry'!AC151="kg",'Data Entry'!AB151*1,IF('Data Entry'!AC151="L",'Data Entry'!AB151*1,IFERROR(,"")))))))</f>
        <v>0</v>
      </c>
      <c r="J148" s="59" t="str">
        <f>'Data Entry'!AU151</f>
        <v/>
      </c>
      <c r="K148" s="1">
        <f>IF('Data Entry'!AI151="g",'Data Entry'!AH151*0.001*V148,IF('Data Entry'!AI151="UI",'Data Entry'!AH151*0.000001*V148,IF('Data Entry'!AI151="mg",'Data Entry'!AH151*0.000001*V148,IF('Data Entry'!AI151="t",'Data Entry'!AH151*1000*V148,IF('Data Entry'!AI151="kg",'Data Entry'!AH151*1*V148,IF('Data Entry'!AI151="L",'Data Entry'!AH151*1*V148,IFERROR(,"")))))))</f>
        <v>0</v>
      </c>
      <c r="L148" s="1" t="s">
        <v>4</v>
      </c>
      <c r="M148" s="59">
        <f>'Data Entry'!AJ151</f>
        <v>0</v>
      </c>
      <c r="N148" s="59" t="str">
        <f>'Data Entry'!AX151</f>
        <v/>
      </c>
      <c r="O148" s="1">
        <f>IF('Data Entry'!AL151="g",'Data Entry'!AK151*0.001*W148,IF('Data Entry'!AL151="UI",'Data Entry'!AK151*0.000001*W148,IF('Data Entry'!AL151="mg",'Data Entry'!AK151*0.000001*W148,IF('Data Entry'!AL151="t",'Data Entry'!AK151*1000*W148,IF('Data Entry'!AL151="kg",'Data Entry'!AK151*1*W148,IF('Data Entry'!AL151="L",'Data Entry'!AK151*1*W148,IFERROR(,"")))))))</f>
        <v>0</v>
      </c>
      <c r="P148" s="1" t="s">
        <v>4</v>
      </c>
      <c r="Q148" s="59">
        <f>'Data Entry'!AM151</f>
        <v>0</v>
      </c>
      <c r="R148" s="59" t="str">
        <f>'Data Entry'!BA151</f>
        <v/>
      </c>
      <c r="S148" s="1">
        <f>IF('Data Entry'!AO151="g",'Data Entry'!AN151*0.001*X148,IF('Data Entry'!AO151="UI",'Data Entry'!AN151*0.000001*X148,IF('Data Entry'!AO151="mg",'Data Entry'!AN151*0.000001*X148,IF('Data Entry'!AO151="t",'Data Entry'!AN151*1000*X148,IF('Data Entry'!AO151="kg",'Data Entry'!AN151*1*X148,IF('Data Entry'!AO151="L",'Data Entry'!AN151*1*X148,IFERROR(,"")))))))</f>
        <v>0</v>
      </c>
      <c r="T148" s="1" t="s">
        <v>4</v>
      </c>
      <c r="U148" s="59" t="str">
        <f>IF('Data Entry'!AP151="No aplica","1",'Data Entry'!AP151)</f>
        <v/>
      </c>
      <c r="V148" s="59" t="str">
        <f>IF('Data Entry'!AS151="No aplica","1",'Data Entry'!AS151)</f>
        <v/>
      </c>
      <c r="W148" s="59" t="str">
        <f>IF('Data Entry'!AV151="No aplica","1",'Data Entry'!AV151)</f>
        <v/>
      </c>
      <c r="X148" s="59" t="str">
        <f>IF('Data Entry'!AY151="No aplica","1",'Data Entry'!AY151)</f>
        <v/>
      </c>
      <c r="Y148" s="151" t="str">
        <f t="shared" si="2"/>
        <v/>
      </c>
      <c r="Z148" s="152" t="str">
        <f>IF('Data Entry'!H151="Yes","1",IF(AND('Data Entry'!H151="",'Data Entry'!I151="",'Data Entry'!J151="",'Data Entry'!K151="",'Data Entry'!L151="",'Data Entry'!M151="",'Data Entry'!N151="",'Data Entry'!O151="",'Data Entry'!P151="",'Data Entry'!Q151=""),"","1"))</f>
        <v/>
      </c>
      <c r="AA148" s="152" t="str">
        <f>IF('Data Entry'!R151="Yes","1",IF(AND('Data Entry'!R151="",'Data Entry'!S151="",'Data Entry'!T151="",'Data Entry'!U151=""),"","1"))</f>
        <v/>
      </c>
      <c r="AB148" s="157" t="str">
        <f>IF('Data Entry'!V151="Yes","1",IF(AND('Data Entry'!V151="",'Data Entry'!W151=""),"","1"))</f>
        <v/>
      </c>
    </row>
    <row r="149" spans="1:28" ht="17">
      <c r="A149" s="59">
        <f>'Data Entry'!AB152</f>
        <v>0</v>
      </c>
      <c r="B149" s="59" t="str">
        <f>'Data Entry'!AR152</f>
        <v/>
      </c>
      <c r="C149" s="1">
        <f>IF('Data Entry'!AD152="g",'Data Entry'!AC152*0.001*U149,IF('Data Entry'!AD152="UI",'Data Entry'!AC152*0.000001*U149,IF('Data Entry'!AD152="mg",'Data Entry'!AC152*0.000001*U149,IF('Data Entry'!AD152="t",'Data Entry'!AC152*1000*U149,IF('Data Entry'!AD152="kg",'Data Entry'!AC152*1*U149,IF('Data Entry'!AD152="L",'Data Entry'!AC152*1*U149,IFERROR(,"")))))))</f>
        <v>0</v>
      </c>
      <c r="D149" s="1" t="s">
        <v>4</v>
      </c>
      <c r="E149" s="1">
        <f>IF('Data Entry'!AF152="g",'Data Entry'!AE152*0.001,IF('Data Entry'!AF152="mg",'Data Entry'!AE152*0.000001,IF('Data Entry'!AF152="t",'Data Entry'!AE152*1000,IF('Data Entry'!AF152="ml",'Data Entry'!AE152*0.001,IF('Data Entry'!AF152="kg",'Data Entry'!AE152*1,IF('Data Entry'!AF152="Pieza",'Data Entry'!AE152*1,IF('Data Entry'!AF152="L",'Data Entry'!AE152*1,IFERROR(,""))))))))</f>
        <v>0</v>
      </c>
      <c r="F149" s="1" t="s">
        <v>4</v>
      </c>
      <c r="G149" s="1">
        <f>IF('Data Entry'!AA152="g",'Data Entry'!Z152*0.001,IF('Data Entry'!AA152="mg",'Data Entry'!Z152*0.000001,IF('Data Entry'!AA152="t",'Data Entry'!Z152*1000,IF('Data Entry'!AA152="ml",'Data Entry'!Z152*0.001,IF('Data Entry'!AA152="kg",'Data Entry'!Z152*1,IF('Data Entry'!AA152="Piezas",'Data Entry'!Z152*1,IF('Data Entry'!AA152="L",'Data Entry'!Z152*1,IFERROR(,""))))))))</f>
        <v>0</v>
      </c>
      <c r="H149" s="1" t="s">
        <v>4</v>
      </c>
      <c r="I149" s="1">
        <f>IF('Data Entry'!AC152="g",'Data Entry'!AB152*0.001,IF('Data Entry'!AC152="mg",'Data Entry'!AB152*0.000001,IF('Data Entry'!AC152="t",'Data Entry'!AB152*1000,IF('Data Entry'!AC152="ml",'Data Entry'!AB152*0.001,IF('Data Entry'!AC152="kg",'Data Entry'!AB152*1,IF('Data Entry'!AC152="L",'Data Entry'!AB152*1,IFERROR(,"")))))))</f>
        <v>0</v>
      </c>
      <c r="J149" s="59" t="str">
        <f>'Data Entry'!AU152</f>
        <v/>
      </c>
      <c r="K149" s="1">
        <f>IF('Data Entry'!AI152="g",'Data Entry'!AH152*0.001*V149,IF('Data Entry'!AI152="UI",'Data Entry'!AH152*0.000001*V149,IF('Data Entry'!AI152="mg",'Data Entry'!AH152*0.000001*V149,IF('Data Entry'!AI152="t",'Data Entry'!AH152*1000*V149,IF('Data Entry'!AI152="kg",'Data Entry'!AH152*1*V149,IF('Data Entry'!AI152="L",'Data Entry'!AH152*1*V149,IFERROR(,"")))))))</f>
        <v>0</v>
      </c>
      <c r="L149" s="1" t="s">
        <v>4</v>
      </c>
      <c r="M149" s="59">
        <f>'Data Entry'!AJ152</f>
        <v>0</v>
      </c>
      <c r="N149" s="59" t="str">
        <f>'Data Entry'!AX152</f>
        <v/>
      </c>
      <c r="O149" s="1">
        <f>IF('Data Entry'!AL152="g",'Data Entry'!AK152*0.001*W149,IF('Data Entry'!AL152="UI",'Data Entry'!AK152*0.000001*W149,IF('Data Entry'!AL152="mg",'Data Entry'!AK152*0.000001*W149,IF('Data Entry'!AL152="t",'Data Entry'!AK152*1000*W149,IF('Data Entry'!AL152="kg",'Data Entry'!AK152*1*W149,IF('Data Entry'!AL152="L",'Data Entry'!AK152*1*W149,IFERROR(,"")))))))</f>
        <v>0</v>
      </c>
      <c r="P149" s="1" t="s">
        <v>4</v>
      </c>
      <c r="Q149" s="59">
        <f>'Data Entry'!AM152</f>
        <v>0</v>
      </c>
      <c r="R149" s="59" t="str">
        <f>'Data Entry'!BA152</f>
        <v/>
      </c>
      <c r="S149" s="1">
        <f>IF('Data Entry'!AO152="g",'Data Entry'!AN152*0.001*X149,IF('Data Entry'!AO152="UI",'Data Entry'!AN152*0.000001*X149,IF('Data Entry'!AO152="mg",'Data Entry'!AN152*0.000001*X149,IF('Data Entry'!AO152="t",'Data Entry'!AN152*1000*X149,IF('Data Entry'!AO152="kg",'Data Entry'!AN152*1*X149,IF('Data Entry'!AO152="L",'Data Entry'!AN152*1*X149,IFERROR(,"")))))))</f>
        <v>0</v>
      </c>
      <c r="T149" s="1" t="s">
        <v>4</v>
      </c>
      <c r="U149" s="59" t="str">
        <f>IF('Data Entry'!AP152="No aplica","1",'Data Entry'!AP152)</f>
        <v/>
      </c>
      <c r="V149" s="59" t="str">
        <f>IF('Data Entry'!AS152="No aplica","1",'Data Entry'!AS152)</f>
        <v/>
      </c>
      <c r="W149" s="59" t="str">
        <f>IF('Data Entry'!AV152="No aplica","1",'Data Entry'!AV152)</f>
        <v/>
      </c>
      <c r="X149" s="59" t="str">
        <f>IF('Data Entry'!AY152="No aplica","1",'Data Entry'!AY152)</f>
        <v/>
      </c>
      <c r="Y149" s="151" t="str">
        <f t="shared" si="2"/>
        <v/>
      </c>
      <c r="Z149" s="152" t="str">
        <f>IF('Data Entry'!H152="Yes","1",IF(AND('Data Entry'!H152="",'Data Entry'!I152="",'Data Entry'!J152="",'Data Entry'!K152="",'Data Entry'!L152="",'Data Entry'!M152="",'Data Entry'!N152="",'Data Entry'!O152="",'Data Entry'!P152="",'Data Entry'!Q152=""),"","1"))</f>
        <v/>
      </c>
      <c r="AA149" s="152" t="str">
        <f>IF('Data Entry'!R152="Yes","1",IF(AND('Data Entry'!R152="",'Data Entry'!S152="",'Data Entry'!T152="",'Data Entry'!U152=""),"","1"))</f>
        <v/>
      </c>
      <c r="AB149" s="157" t="str">
        <f>IF('Data Entry'!V152="Yes","1",IF(AND('Data Entry'!V152="",'Data Entry'!W152=""),"","1"))</f>
        <v/>
      </c>
    </row>
    <row r="150" spans="1:28" ht="17">
      <c r="A150" s="59">
        <f>'Data Entry'!AB153</f>
        <v>0</v>
      </c>
      <c r="B150" s="59" t="str">
        <f>'Data Entry'!AR153</f>
        <v/>
      </c>
      <c r="C150" s="1">
        <f>IF('Data Entry'!AD153="g",'Data Entry'!AC153*0.001*U150,IF('Data Entry'!AD153="UI",'Data Entry'!AC153*0.000001*U150,IF('Data Entry'!AD153="mg",'Data Entry'!AC153*0.000001*U150,IF('Data Entry'!AD153="t",'Data Entry'!AC153*1000*U150,IF('Data Entry'!AD153="kg",'Data Entry'!AC153*1*U150,IF('Data Entry'!AD153="L",'Data Entry'!AC153*1*U150,IFERROR(,"")))))))</f>
        <v>0</v>
      </c>
      <c r="D150" s="1" t="s">
        <v>4</v>
      </c>
      <c r="E150" s="1">
        <f>IF('Data Entry'!AF153="g",'Data Entry'!AE153*0.001,IF('Data Entry'!AF153="mg",'Data Entry'!AE153*0.000001,IF('Data Entry'!AF153="t",'Data Entry'!AE153*1000,IF('Data Entry'!AF153="ml",'Data Entry'!AE153*0.001,IF('Data Entry'!AF153="kg",'Data Entry'!AE153*1,IF('Data Entry'!AF153="Pieza",'Data Entry'!AE153*1,IF('Data Entry'!AF153="L",'Data Entry'!AE153*1,IFERROR(,""))))))))</f>
        <v>0</v>
      </c>
      <c r="F150" s="1" t="s">
        <v>4</v>
      </c>
      <c r="G150" s="1">
        <f>IF('Data Entry'!AA153="g",'Data Entry'!Z153*0.001,IF('Data Entry'!AA153="mg",'Data Entry'!Z153*0.000001,IF('Data Entry'!AA153="t",'Data Entry'!Z153*1000,IF('Data Entry'!AA153="ml",'Data Entry'!Z153*0.001,IF('Data Entry'!AA153="kg",'Data Entry'!Z153*1,IF('Data Entry'!AA153="Piezas",'Data Entry'!Z153*1,IF('Data Entry'!AA153="L",'Data Entry'!Z153*1,IFERROR(,""))))))))</f>
        <v>0</v>
      </c>
      <c r="H150" s="1" t="s">
        <v>4</v>
      </c>
      <c r="I150" s="1">
        <f>IF('Data Entry'!AC153="g",'Data Entry'!AB153*0.001,IF('Data Entry'!AC153="mg",'Data Entry'!AB153*0.000001,IF('Data Entry'!AC153="t",'Data Entry'!AB153*1000,IF('Data Entry'!AC153="ml",'Data Entry'!AB153*0.001,IF('Data Entry'!AC153="kg",'Data Entry'!AB153*1,IF('Data Entry'!AC153="L",'Data Entry'!AB153*1,IFERROR(,"")))))))</f>
        <v>0</v>
      </c>
      <c r="J150" s="59" t="str">
        <f>'Data Entry'!AU153</f>
        <v/>
      </c>
      <c r="K150" s="1">
        <f>IF('Data Entry'!AI153="g",'Data Entry'!AH153*0.001*V150,IF('Data Entry'!AI153="UI",'Data Entry'!AH153*0.000001*V150,IF('Data Entry'!AI153="mg",'Data Entry'!AH153*0.000001*V150,IF('Data Entry'!AI153="t",'Data Entry'!AH153*1000*V150,IF('Data Entry'!AI153="kg",'Data Entry'!AH153*1*V150,IF('Data Entry'!AI153="L",'Data Entry'!AH153*1*V150,IFERROR(,"")))))))</f>
        <v>0</v>
      </c>
      <c r="L150" s="1" t="s">
        <v>4</v>
      </c>
      <c r="M150" s="59">
        <f>'Data Entry'!AJ153</f>
        <v>0</v>
      </c>
      <c r="N150" s="59" t="str">
        <f>'Data Entry'!AX153</f>
        <v/>
      </c>
      <c r="O150" s="1">
        <f>IF('Data Entry'!AL153="g",'Data Entry'!AK153*0.001*W150,IF('Data Entry'!AL153="UI",'Data Entry'!AK153*0.000001*W150,IF('Data Entry'!AL153="mg",'Data Entry'!AK153*0.000001*W150,IF('Data Entry'!AL153="t",'Data Entry'!AK153*1000*W150,IF('Data Entry'!AL153="kg",'Data Entry'!AK153*1*W150,IF('Data Entry'!AL153="L",'Data Entry'!AK153*1*W150,IFERROR(,"")))))))</f>
        <v>0</v>
      </c>
      <c r="P150" s="1" t="s">
        <v>4</v>
      </c>
      <c r="Q150" s="59">
        <f>'Data Entry'!AM153</f>
        <v>0</v>
      </c>
      <c r="R150" s="59" t="str">
        <f>'Data Entry'!BA153</f>
        <v/>
      </c>
      <c r="S150" s="1">
        <f>IF('Data Entry'!AO153="g",'Data Entry'!AN153*0.001*X150,IF('Data Entry'!AO153="UI",'Data Entry'!AN153*0.000001*X150,IF('Data Entry'!AO153="mg",'Data Entry'!AN153*0.000001*X150,IF('Data Entry'!AO153="t",'Data Entry'!AN153*1000*X150,IF('Data Entry'!AO153="kg",'Data Entry'!AN153*1*X150,IF('Data Entry'!AO153="L",'Data Entry'!AN153*1*X150,IFERROR(,"")))))))</f>
        <v>0</v>
      </c>
      <c r="T150" s="1" t="s">
        <v>4</v>
      </c>
      <c r="U150" s="59" t="str">
        <f>IF('Data Entry'!AP153="No aplica","1",'Data Entry'!AP153)</f>
        <v/>
      </c>
      <c r="V150" s="59" t="str">
        <f>IF('Data Entry'!AS153="No aplica","1",'Data Entry'!AS153)</f>
        <v/>
      </c>
      <c r="W150" s="59" t="str">
        <f>IF('Data Entry'!AV153="No aplica","1",'Data Entry'!AV153)</f>
        <v/>
      </c>
      <c r="X150" s="59" t="str">
        <f>IF('Data Entry'!AY153="No aplica","1",'Data Entry'!AY153)</f>
        <v/>
      </c>
      <c r="Y150" s="151" t="str">
        <f t="shared" si="2"/>
        <v/>
      </c>
      <c r="Z150" s="152" t="str">
        <f>IF('Data Entry'!H153="Yes","1",IF(AND('Data Entry'!H153="",'Data Entry'!I153="",'Data Entry'!J153="",'Data Entry'!K153="",'Data Entry'!L153="",'Data Entry'!M153="",'Data Entry'!N153="",'Data Entry'!O153="",'Data Entry'!P153="",'Data Entry'!Q153=""),"","1"))</f>
        <v/>
      </c>
      <c r="AA150" s="152" t="str">
        <f>IF('Data Entry'!R153="Yes","1",IF(AND('Data Entry'!R153="",'Data Entry'!S153="",'Data Entry'!T153="",'Data Entry'!U153=""),"","1"))</f>
        <v/>
      </c>
      <c r="AB150" s="157" t="str">
        <f>IF('Data Entry'!V153="Yes","1",IF(AND('Data Entry'!V153="",'Data Entry'!W153=""),"","1"))</f>
        <v/>
      </c>
    </row>
    <row r="151" spans="1:28" ht="17">
      <c r="A151" s="59">
        <f>'Data Entry'!AB154</f>
        <v>0</v>
      </c>
      <c r="B151" s="59" t="str">
        <f>'Data Entry'!AR154</f>
        <v/>
      </c>
      <c r="C151" s="1">
        <f>IF('Data Entry'!AD154="g",'Data Entry'!AC154*0.001*U151,IF('Data Entry'!AD154="UI",'Data Entry'!AC154*0.000001*U151,IF('Data Entry'!AD154="mg",'Data Entry'!AC154*0.000001*U151,IF('Data Entry'!AD154="t",'Data Entry'!AC154*1000*U151,IF('Data Entry'!AD154="kg",'Data Entry'!AC154*1*U151,IF('Data Entry'!AD154="L",'Data Entry'!AC154*1*U151,IFERROR(,"")))))))</f>
        <v>0</v>
      </c>
      <c r="D151" s="1" t="s">
        <v>4</v>
      </c>
      <c r="E151" s="1">
        <f>IF('Data Entry'!AF154="g",'Data Entry'!AE154*0.001,IF('Data Entry'!AF154="mg",'Data Entry'!AE154*0.000001,IF('Data Entry'!AF154="t",'Data Entry'!AE154*1000,IF('Data Entry'!AF154="ml",'Data Entry'!AE154*0.001,IF('Data Entry'!AF154="kg",'Data Entry'!AE154*1,IF('Data Entry'!AF154="Pieza",'Data Entry'!AE154*1,IF('Data Entry'!AF154="L",'Data Entry'!AE154*1,IFERROR(,""))))))))</f>
        <v>0</v>
      </c>
      <c r="F151" s="1" t="s">
        <v>4</v>
      </c>
      <c r="G151" s="1">
        <f>IF('Data Entry'!AA154="g",'Data Entry'!Z154*0.001,IF('Data Entry'!AA154="mg",'Data Entry'!Z154*0.000001,IF('Data Entry'!AA154="t",'Data Entry'!Z154*1000,IF('Data Entry'!AA154="ml",'Data Entry'!Z154*0.001,IF('Data Entry'!AA154="kg",'Data Entry'!Z154*1,IF('Data Entry'!AA154="Piezas",'Data Entry'!Z154*1,IF('Data Entry'!AA154="L",'Data Entry'!Z154*1,IFERROR(,""))))))))</f>
        <v>0</v>
      </c>
      <c r="H151" s="1" t="s">
        <v>4</v>
      </c>
      <c r="I151" s="1">
        <f>IF('Data Entry'!AC154="g",'Data Entry'!AB154*0.001,IF('Data Entry'!AC154="mg",'Data Entry'!AB154*0.000001,IF('Data Entry'!AC154="t",'Data Entry'!AB154*1000,IF('Data Entry'!AC154="ml",'Data Entry'!AB154*0.001,IF('Data Entry'!AC154="kg",'Data Entry'!AB154*1,IF('Data Entry'!AC154="L",'Data Entry'!AB154*1,IFERROR(,"")))))))</f>
        <v>0</v>
      </c>
      <c r="J151" s="59" t="str">
        <f>'Data Entry'!AU154</f>
        <v/>
      </c>
      <c r="K151" s="1">
        <f>IF('Data Entry'!AI154="g",'Data Entry'!AH154*0.001*V151,IF('Data Entry'!AI154="UI",'Data Entry'!AH154*0.000001*V151,IF('Data Entry'!AI154="mg",'Data Entry'!AH154*0.000001*V151,IF('Data Entry'!AI154="t",'Data Entry'!AH154*1000*V151,IF('Data Entry'!AI154="kg",'Data Entry'!AH154*1*V151,IF('Data Entry'!AI154="L",'Data Entry'!AH154*1*V151,IFERROR(,"")))))))</f>
        <v>0</v>
      </c>
      <c r="L151" s="1" t="s">
        <v>4</v>
      </c>
      <c r="M151" s="59">
        <f>'Data Entry'!AJ154</f>
        <v>0</v>
      </c>
      <c r="N151" s="59" t="str">
        <f>'Data Entry'!AX154</f>
        <v/>
      </c>
      <c r="O151" s="1">
        <f>IF('Data Entry'!AL154="g",'Data Entry'!AK154*0.001*W151,IF('Data Entry'!AL154="UI",'Data Entry'!AK154*0.000001*W151,IF('Data Entry'!AL154="mg",'Data Entry'!AK154*0.000001*W151,IF('Data Entry'!AL154="t",'Data Entry'!AK154*1000*W151,IF('Data Entry'!AL154="kg",'Data Entry'!AK154*1*W151,IF('Data Entry'!AL154="L",'Data Entry'!AK154*1*W151,IFERROR(,"")))))))</f>
        <v>0</v>
      </c>
      <c r="P151" s="1" t="s">
        <v>4</v>
      </c>
      <c r="Q151" s="59">
        <f>'Data Entry'!AM154</f>
        <v>0</v>
      </c>
      <c r="R151" s="59" t="str">
        <f>'Data Entry'!BA154</f>
        <v/>
      </c>
      <c r="S151" s="1">
        <f>IF('Data Entry'!AO154="g",'Data Entry'!AN154*0.001*X151,IF('Data Entry'!AO154="UI",'Data Entry'!AN154*0.000001*X151,IF('Data Entry'!AO154="mg",'Data Entry'!AN154*0.000001*X151,IF('Data Entry'!AO154="t",'Data Entry'!AN154*1000*X151,IF('Data Entry'!AO154="kg",'Data Entry'!AN154*1*X151,IF('Data Entry'!AO154="L",'Data Entry'!AN154*1*X151,IFERROR(,"")))))))</f>
        <v>0</v>
      </c>
      <c r="T151" s="1" t="s">
        <v>4</v>
      </c>
      <c r="U151" s="59" t="str">
        <f>IF('Data Entry'!AP154="No aplica","1",'Data Entry'!AP154)</f>
        <v/>
      </c>
      <c r="V151" s="59" t="str">
        <f>IF('Data Entry'!AS154="No aplica","1",'Data Entry'!AS154)</f>
        <v/>
      </c>
      <c r="W151" s="59" t="str">
        <f>IF('Data Entry'!AV154="No aplica","1",'Data Entry'!AV154)</f>
        <v/>
      </c>
      <c r="X151" s="59" t="str">
        <f>IF('Data Entry'!AY154="No aplica","1",'Data Entry'!AY154)</f>
        <v/>
      </c>
      <c r="Y151" s="151" t="str">
        <f t="shared" si="2"/>
        <v/>
      </c>
      <c r="Z151" s="152" t="str">
        <f>IF('Data Entry'!H154="Yes","1",IF(AND('Data Entry'!H154="",'Data Entry'!I154="",'Data Entry'!J154="",'Data Entry'!K154="",'Data Entry'!L154="",'Data Entry'!M154="",'Data Entry'!N154="",'Data Entry'!O154="",'Data Entry'!P154="",'Data Entry'!Q154=""),"","1"))</f>
        <v/>
      </c>
      <c r="AA151" s="152" t="str">
        <f>IF('Data Entry'!R154="Yes","1",IF(AND('Data Entry'!R154="",'Data Entry'!S154="",'Data Entry'!T154="",'Data Entry'!U154=""),"","1"))</f>
        <v/>
      </c>
      <c r="AB151" s="157" t="str">
        <f>IF('Data Entry'!V154="Yes","1",IF(AND('Data Entry'!V154="",'Data Entry'!W154=""),"","1"))</f>
        <v/>
      </c>
    </row>
    <row r="152" spans="1:28" ht="17">
      <c r="A152" s="59">
        <f>'Data Entry'!AB155</f>
        <v>0</v>
      </c>
      <c r="B152" s="59" t="str">
        <f>'Data Entry'!AR155</f>
        <v/>
      </c>
      <c r="C152" s="1">
        <f>IF('Data Entry'!AD155="g",'Data Entry'!AC155*0.001*U152,IF('Data Entry'!AD155="UI",'Data Entry'!AC155*0.000001*U152,IF('Data Entry'!AD155="mg",'Data Entry'!AC155*0.000001*U152,IF('Data Entry'!AD155="t",'Data Entry'!AC155*1000*U152,IF('Data Entry'!AD155="kg",'Data Entry'!AC155*1*U152,IF('Data Entry'!AD155="L",'Data Entry'!AC155*1*U152,IFERROR(,"")))))))</f>
        <v>0</v>
      </c>
      <c r="D152" s="1" t="s">
        <v>4</v>
      </c>
      <c r="E152" s="1">
        <f>IF('Data Entry'!AF155="g",'Data Entry'!AE155*0.001,IF('Data Entry'!AF155="mg",'Data Entry'!AE155*0.000001,IF('Data Entry'!AF155="t",'Data Entry'!AE155*1000,IF('Data Entry'!AF155="ml",'Data Entry'!AE155*0.001,IF('Data Entry'!AF155="kg",'Data Entry'!AE155*1,IF('Data Entry'!AF155="Pieza",'Data Entry'!AE155*1,IF('Data Entry'!AF155="L",'Data Entry'!AE155*1,IFERROR(,""))))))))</f>
        <v>0</v>
      </c>
      <c r="F152" s="1" t="s">
        <v>4</v>
      </c>
      <c r="G152" s="1">
        <f>IF('Data Entry'!AA155="g",'Data Entry'!Z155*0.001,IF('Data Entry'!AA155="mg",'Data Entry'!Z155*0.000001,IF('Data Entry'!AA155="t",'Data Entry'!Z155*1000,IF('Data Entry'!AA155="ml",'Data Entry'!Z155*0.001,IF('Data Entry'!AA155="kg",'Data Entry'!Z155*1,IF('Data Entry'!AA155="Piezas",'Data Entry'!Z155*1,IF('Data Entry'!AA155="L",'Data Entry'!Z155*1,IFERROR(,""))))))))</f>
        <v>0</v>
      </c>
      <c r="H152" s="1" t="s">
        <v>4</v>
      </c>
      <c r="I152" s="1">
        <f>IF('Data Entry'!AC155="g",'Data Entry'!AB155*0.001,IF('Data Entry'!AC155="mg",'Data Entry'!AB155*0.000001,IF('Data Entry'!AC155="t",'Data Entry'!AB155*1000,IF('Data Entry'!AC155="ml",'Data Entry'!AB155*0.001,IF('Data Entry'!AC155="kg",'Data Entry'!AB155*1,IF('Data Entry'!AC155="L",'Data Entry'!AB155*1,IFERROR(,"")))))))</f>
        <v>0</v>
      </c>
      <c r="J152" s="59" t="str">
        <f>'Data Entry'!AU155</f>
        <v/>
      </c>
      <c r="K152" s="1">
        <f>IF('Data Entry'!AI155="g",'Data Entry'!AH155*0.001*V152,IF('Data Entry'!AI155="UI",'Data Entry'!AH155*0.000001*V152,IF('Data Entry'!AI155="mg",'Data Entry'!AH155*0.000001*V152,IF('Data Entry'!AI155="t",'Data Entry'!AH155*1000*V152,IF('Data Entry'!AI155="kg",'Data Entry'!AH155*1*V152,IF('Data Entry'!AI155="L",'Data Entry'!AH155*1*V152,IFERROR(,"")))))))</f>
        <v>0</v>
      </c>
      <c r="L152" s="1" t="s">
        <v>4</v>
      </c>
      <c r="M152" s="59">
        <f>'Data Entry'!AJ155</f>
        <v>0</v>
      </c>
      <c r="N152" s="59" t="str">
        <f>'Data Entry'!AX155</f>
        <v/>
      </c>
      <c r="O152" s="1">
        <f>IF('Data Entry'!AL155="g",'Data Entry'!AK155*0.001*W152,IF('Data Entry'!AL155="UI",'Data Entry'!AK155*0.000001*W152,IF('Data Entry'!AL155="mg",'Data Entry'!AK155*0.000001*W152,IF('Data Entry'!AL155="t",'Data Entry'!AK155*1000*W152,IF('Data Entry'!AL155="kg",'Data Entry'!AK155*1*W152,IF('Data Entry'!AL155="L",'Data Entry'!AK155*1*W152,IFERROR(,"")))))))</f>
        <v>0</v>
      </c>
      <c r="P152" s="1" t="s">
        <v>4</v>
      </c>
      <c r="Q152" s="59">
        <f>'Data Entry'!AM155</f>
        <v>0</v>
      </c>
      <c r="R152" s="59" t="str">
        <f>'Data Entry'!BA155</f>
        <v/>
      </c>
      <c r="S152" s="1">
        <f>IF('Data Entry'!AO155="g",'Data Entry'!AN155*0.001*X152,IF('Data Entry'!AO155="UI",'Data Entry'!AN155*0.000001*X152,IF('Data Entry'!AO155="mg",'Data Entry'!AN155*0.000001*X152,IF('Data Entry'!AO155="t",'Data Entry'!AN155*1000*X152,IF('Data Entry'!AO155="kg",'Data Entry'!AN155*1*X152,IF('Data Entry'!AO155="L",'Data Entry'!AN155*1*X152,IFERROR(,"")))))))</f>
        <v>0</v>
      </c>
      <c r="T152" s="1" t="s">
        <v>4</v>
      </c>
      <c r="U152" s="59" t="str">
        <f>IF('Data Entry'!AP155="No aplica","1",'Data Entry'!AP155)</f>
        <v/>
      </c>
      <c r="V152" s="59" t="str">
        <f>IF('Data Entry'!AS155="No aplica","1",'Data Entry'!AS155)</f>
        <v/>
      </c>
      <c r="W152" s="59" t="str">
        <f>IF('Data Entry'!AV155="No aplica","1",'Data Entry'!AV155)</f>
        <v/>
      </c>
      <c r="X152" s="59" t="str">
        <f>IF('Data Entry'!AY155="No aplica","1",'Data Entry'!AY155)</f>
        <v/>
      </c>
      <c r="Y152" s="151" t="str">
        <f t="shared" si="2"/>
        <v/>
      </c>
      <c r="Z152" s="152" t="str">
        <f>IF('Data Entry'!H155="Yes","1",IF(AND('Data Entry'!H155="",'Data Entry'!I155="",'Data Entry'!J155="",'Data Entry'!K155="",'Data Entry'!L155="",'Data Entry'!M155="",'Data Entry'!N155="",'Data Entry'!O155="",'Data Entry'!P155="",'Data Entry'!Q155=""),"","1"))</f>
        <v/>
      </c>
      <c r="AA152" s="152" t="str">
        <f>IF('Data Entry'!R155="Yes","1",IF(AND('Data Entry'!R155="",'Data Entry'!S155="",'Data Entry'!T155="",'Data Entry'!U155=""),"","1"))</f>
        <v/>
      </c>
      <c r="AB152" s="157" t="str">
        <f>IF('Data Entry'!V155="Yes","1",IF(AND('Data Entry'!V155="",'Data Entry'!W155=""),"","1"))</f>
        <v/>
      </c>
    </row>
    <row r="153" spans="1:28" ht="17">
      <c r="A153" s="59">
        <f>'Data Entry'!AB156</f>
        <v>0</v>
      </c>
      <c r="B153" s="59" t="str">
        <f>'Data Entry'!AR156</f>
        <v/>
      </c>
      <c r="C153" s="1">
        <f>IF('Data Entry'!AD156="g",'Data Entry'!AC156*0.001*U153,IF('Data Entry'!AD156="UI",'Data Entry'!AC156*0.000001*U153,IF('Data Entry'!AD156="mg",'Data Entry'!AC156*0.000001*U153,IF('Data Entry'!AD156="t",'Data Entry'!AC156*1000*U153,IF('Data Entry'!AD156="kg",'Data Entry'!AC156*1*U153,IF('Data Entry'!AD156="L",'Data Entry'!AC156*1*U153,IFERROR(,"")))))))</f>
        <v>0</v>
      </c>
      <c r="D153" s="1" t="s">
        <v>4</v>
      </c>
      <c r="E153" s="1">
        <f>IF('Data Entry'!AF156="g",'Data Entry'!AE156*0.001,IF('Data Entry'!AF156="mg",'Data Entry'!AE156*0.000001,IF('Data Entry'!AF156="t",'Data Entry'!AE156*1000,IF('Data Entry'!AF156="ml",'Data Entry'!AE156*0.001,IF('Data Entry'!AF156="kg",'Data Entry'!AE156*1,IF('Data Entry'!AF156="Pieza",'Data Entry'!AE156*1,IF('Data Entry'!AF156="L",'Data Entry'!AE156*1,IFERROR(,""))))))))</f>
        <v>0</v>
      </c>
      <c r="F153" s="1" t="s">
        <v>4</v>
      </c>
      <c r="G153" s="1">
        <f>IF('Data Entry'!AA156="g",'Data Entry'!Z156*0.001,IF('Data Entry'!AA156="mg",'Data Entry'!Z156*0.000001,IF('Data Entry'!AA156="t",'Data Entry'!Z156*1000,IF('Data Entry'!AA156="ml",'Data Entry'!Z156*0.001,IF('Data Entry'!AA156="kg",'Data Entry'!Z156*1,IF('Data Entry'!AA156="Piezas",'Data Entry'!Z156*1,IF('Data Entry'!AA156="L",'Data Entry'!Z156*1,IFERROR(,""))))))))</f>
        <v>0</v>
      </c>
      <c r="H153" s="1" t="s">
        <v>4</v>
      </c>
      <c r="I153" s="1">
        <f>IF('Data Entry'!AC156="g",'Data Entry'!AB156*0.001,IF('Data Entry'!AC156="mg",'Data Entry'!AB156*0.000001,IF('Data Entry'!AC156="t",'Data Entry'!AB156*1000,IF('Data Entry'!AC156="ml",'Data Entry'!AB156*0.001,IF('Data Entry'!AC156="kg",'Data Entry'!AB156*1,IF('Data Entry'!AC156="L",'Data Entry'!AB156*1,IFERROR(,"")))))))</f>
        <v>0</v>
      </c>
      <c r="J153" s="59" t="str">
        <f>'Data Entry'!AU156</f>
        <v/>
      </c>
      <c r="K153" s="1">
        <f>IF('Data Entry'!AI156="g",'Data Entry'!AH156*0.001*V153,IF('Data Entry'!AI156="UI",'Data Entry'!AH156*0.000001*V153,IF('Data Entry'!AI156="mg",'Data Entry'!AH156*0.000001*V153,IF('Data Entry'!AI156="t",'Data Entry'!AH156*1000*V153,IF('Data Entry'!AI156="kg",'Data Entry'!AH156*1*V153,IF('Data Entry'!AI156="L",'Data Entry'!AH156*1*V153,IFERROR(,"")))))))</f>
        <v>0</v>
      </c>
      <c r="L153" s="1" t="s">
        <v>4</v>
      </c>
      <c r="M153" s="59">
        <f>'Data Entry'!AJ156</f>
        <v>0</v>
      </c>
      <c r="N153" s="59" t="str">
        <f>'Data Entry'!AX156</f>
        <v/>
      </c>
      <c r="O153" s="1">
        <f>IF('Data Entry'!AL156="g",'Data Entry'!AK156*0.001*W153,IF('Data Entry'!AL156="UI",'Data Entry'!AK156*0.000001*W153,IF('Data Entry'!AL156="mg",'Data Entry'!AK156*0.000001*W153,IF('Data Entry'!AL156="t",'Data Entry'!AK156*1000*W153,IF('Data Entry'!AL156="kg",'Data Entry'!AK156*1*W153,IF('Data Entry'!AL156="L",'Data Entry'!AK156*1*W153,IFERROR(,"")))))))</f>
        <v>0</v>
      </c>
      <c r="P153" s="1" t="s">
        <v>4</v>
      </c>
      <c r="Q153" s="59">
        <f>'Data Entry'!AM156</f>
        <v>0</v>
      </c>
      <c r="R153" s="59" t="str">
        <f>'Data Entry'!BA156</f>
        <v/>
      </c>
      <c r="S153" s="1">
        <f>IF('Data Entry'!AO156="g",'Data Entry'!AN156*0.001*X153,IF('Data Entry'!AO156="UI",'Data Entry'!AN156*0.000001*X153,IF('Data Entry'!AO156="mg",'Data Entry'!AN156*0.000001*X153,IF('Data Entry'!AO156="t",'Data Entry'!AN156*1000*X153,IF('Data Entry'!AO156="kg",'Data Entry'!AN156*1*X153,IF('Data Entry'!AO156="L",'Data Entry'!AN156*1*X153,IFERROR(,"")))))))</f>
        <v>0</v>
      </c>
      <c r="T153" s="1" t="s">
        <v>4</v>
      </c>
      <c r="U153" s="59" t="str">
        <f>IF('Data Entry'!AP156="No aplica","1",'Data Entry'!AP156)</f>
        <v/>
      </c>
      <c r="V153" s="59" t="str">
        <f>IF('Data Entry'!AS156="No aplica","1",'Data Entry'!AS156)</f>
        <v/>
      </c>
      <c r="W153" s="59" t="str">
        <f>IF('Data Entry'!AV156="No aplica","1",'Data Entry'!AV156)</f>
        <v/>
      </c>
      <c r="X153" s="59" t="str">
        <f>IF('Data Entry'!AY156="No aplica","1",'Data Entry'!AY156)</f>
        <v/>
      </c>
      <c r="Y153" s="151" t="str">
        <f t="shared" si="2"/>
        <v/>
      </c>
      <c r="Z153" s="152" t="str">
        <f>IF('Data Entry'!H156="Yes","1",IF(AND('Data Entry'!H156="",'Data Entry'!I156="",'Data Entry'!J156="",'Data Entry'!K156="",'Data Entry'!L156="",'Data Entry'!M156="",'Data Entry'!N156="",'Data Entry'!O156="",'Data Entry'!P156="",'Data Entry'!Q156=""),"","1"))</f>
        <v/>
      </c>
      <c r="AA153" s="152" t="str">
        <f>IF('Data Entry'!R156="Yes","1",IF(AND('Data Entry'!R156="",'Data Entry'!S156="",'Data Entry'!T156="",'Data Entry'!U156=""),"","1"))</f>
        <v/>
      </c>
      <c r="AB153" s="157" t="str">
        <f>IF('Data Entry'!V156="Yes","1",IF(AND('Data Entry'!V156="",'Data Entry'!W156=""),"","1"))</f>
        <v/>
      </c>
    </row>
    <row r="154" spans="1:28" ht="17">
      <c r="A154" s="59">
        <f>'Data Entry'!AB157</f>
        <v>0</v>
      </c>
      <c r="B154" s="59" t="str">
        <f>'Data Entry'!AR157</f>
        <v/>
      </c>
      <c r="C154" s="1">
        <f>IF('Data Entry'!AD157="g",'Data Entry'!AC157*0.001*U154,IF('Data Entry'!AD157="UI",'Data Entry'!AC157*0.000001*U154,IF('Data Entry'!AD157="mg",'Data Entry'!AC157*0.000001*U154,IF('Data Entry'!AD157="t",'Data Entry'!AC157*1000*U154,IF('Data Entry'!AD157="kg",'Data Entry'!AC157*1*U154,IF('Data Entry'!AD157="L",'Data Entry'!AC157*1*U154,IFERROR(,"")))))))</f>
        <v>0</v>
      </c>
      <c r="D154" s="1" t="s">
        <v>4</v>
      </c>
      <c r="E154" s="1">
        <f>IF('Data Entry'!AF157="g",'Data Entry'!AE157*0.001,IF('Data Entry'!AF157="mg",'Data Entry'!AE157*0.000001,IF('Data Entry'!AF157="t",'Data Entry'!AE157*1000,IF('Data Entry'!AF157="ml",'Data Entry'!AE157*0.001,IF('Data Entry'!AF157="kg",'Data Entry'!AE157*1,IF('Data Entry'!AF157="Pieza",'Data Entry'!AE157*1,IF('Data Entry'!AF157="L",'Data Entry'!AE157*1,IFERROR(,""))))))))</f>
        <v>0</v>
      </c>
      <c r="F154" s="1" t="s">
        <v>4</v>
      </c>
      <c r="G154" s="1">
        <f>IF('Data Entry'!AA157="g",'Data Entry'!Z157*0.001,IF('Data Entry'!AA157="mg",'Data Entry'!Z157*0.000001,IF('Data Entry'!AA157="t",'Data Entry'!Z157*1000,IF('Data Entry'!AA157="ml",'Data Entry'!Z157*0.001,IF('Data Entry'!AA157="kg",'Data Entry'!Z157*1,IF('Data Entry'!AA157="Piezas",'Data Entry'!Z157*1,IF('Data Entry'!AA157="L",'Data Entry'!Z157*1,IFERROR(,""))))))))</f>
        <v>0</v>
      </c>
      <c r="H154" s="1" t="s">
        <v>4</v>
      </c>
      <c r="I154" s="1">
        <f>IF('Data Entry'!AC157="g",'Data Entry'!AB157*0.001,IF('Data Entry'!AC157="mg",'Data Entry'!AB157*0.000001,IF('Data Entry'!AC157="t",'Data Entry'!AB157*1000,IF('Data Entry'!AC157="ml",'Data Entry'!AB157*0.001,IF('Data Entry'!AC157="kg",'Data Entry'!AB157*1,IF('Data Entry'!AC157="L",'Data Entry'!AB157*1,IFERROR(,"")))))))</f>
        <v>0</v>
      </c>
      <c r="J154" s="59" t="str">
        <f>'Data Entry'!AU157</f>
        <v/>
      </c>
      <c r="K154" s="1">
        <f>IF('Data Entry'!AI157="g",'Data Entry'!AH157*0.001*V154,IF('Data Entry'!AI157="UI",'Data Entry'!AH157*0.000001*V154,IF('Data Entry'!AI157="mg",'Data Entry'!AH157*0.000001*V154,IF('Data Entry'!AI157="t",'Data Entry'!AH157*1000*V154,IF('Data Entry'!AI157="kg",'Data Entry'!AH157*1*V154,IF('Data Entry'!AI157="L",'Data Entry'!AH157*1*V154,IFERROR(,"")))))))</f>
        <v>0</v>
      </c>
      <c r="L154" s="1" t="s">
        <v>4</v>
      </c>
      <c r="M154" s="59">
        <f>'Data Entry'!AJ157</f>
        <v>0</v>
      </c>
      <c r="N154" s="59" t="str">
        <f>'Data Entry'!AX157</f>
        <v/>
      </c>
      <c r="O154" s="1">
        <f>IF('Data Entry'!AL157="g",'Data Entry'!AK157*0.001*W154,IF('Data Entry'!AL157="UI",'Data Entry'!AK157*0.000001*W154,IF('Data Entry'!AL157="mg",'Data Entry'!AK157*0.000001*W154,IF('Data Entry'!AL157="t",'Data Entry'!AK157*1000*W154,IF('Data Entry'!AL157="kg",'Data Entry'!AK157*1*W154,IF('Data Entry'!AL157="L",'Data Entry'!AK157*1*W154,IFERROR(,"")))))))</f>
        <v>0</v>
      </c>
      <c r="P154" s="1" t="s">
        <v>4</v>
      </c>
      <c r="Q154" s="59">
        <f>'Data Entry'!AM157</f>
        <v>0</v>
      </c>
      <c r="R154" s="59" t="str">
        <f>'Data Entry'!BA157</f>
        <v/>
      </c>
      <c r="S154" s="1">
        <f>IF('Data Entry'!AO157="g",'Data Entry'!AN157*0.001*X154,IF('Data Entry'!AO157="UI",'Data Entry'!AN157*0.000001*X154,IF('Data Entry'!AO157="mg",'Data Entry'!AN157*0.000001*X154,IF('Data Entry'!AO157="t",'Data Entry'!AN157*1000*X154,IF('Data Entry'!AO157="kg",'Data Entry'!AN157*1*X154,IF('Data Entry'!AO157="L",'Data Entry'!AN157*1*X154,IFERROR(,"")))))))</f>
        <v>0</v>
      </c>
      <c r="T154" s="1" t="s">
        <v>4</v>
      </c>
      <c r="U154" s="59" t="str">
        <f>IF('Data Entry'!AP157="No aplica","1",'Data Entry'!AP157)</f>
        <v/>
      </c>
      <c r="V154" s="59" t="str">
        <f>IF('Data Entry'!AS157="No aplica","1",'Data Entry'!AS157)</f>
        <v/>
      </c>
      <c r="W154" s="59" t="str">
        <f>IF('Data Entry'!AV157="No aplica","1",'Data Entry'!AV157)</f>
        <v/>
      </c>
      <c r="X154" s="59" t="str">
        <f>IF('Data Entry'!AY157="No aplica","1",'Data Entry'!AY157)</f>
        <v/>
      </c>
      <c r="Y154" s="151" t="str">
        <f t="shared" si="2"/>
        <v/>
      </c>
      <c r="Z154" s="152" t="str">
        <f>IF('Data Entry'!H157="Yes","1",IF(AND('Data Entry'!H157="",'Data Entry'!I157="",'Data Entry'!J157="",'Data Entry'!K157="",'Data Entry'!L157="",'Data Entry'!M157="",'Data Entry'!N157="",'Data Entry'!O157="",'Data Entry'!P157="",'Data Entry'!Q157=""),"","1"))</f>
        <v/>
      </c>
      <c r="AA154" s="152" t="str">
        <f>IF('Data Entry'!R157="Yes","1",IF(AND('Data Entry'!R157="",'Data Entry'!S157="",'Data Entry'!T157="",'Data Entry'!U157=""),"","1"))</f>
        <v/>
      </c>
      <c r="AB154" s="157" t="str">
        <f>IF('Data Entry'!V157="Yes","1",IF(AND('Data Entry'!V157="",'Data Entry'!W157=""),"","1"))</f>
        <v/>
      </c>
    </row>
    <row r="155" spans="1:28" ht="17">
      <c r="A155" s="59">
        <f>'Data Entry'!AB158</f>
        <v>0</v>
      </c>
      <c r="B155" s="59" t="str">
        <f>'Data Entry'!AR158</f>
        <v/>
      </c>
      <c r="C155" s="1">
        <f>IF('Data Entry'!AD158="g",'Data Entry'!AC158*0.001*U155,IF('Data Entry'!AD158="UI",'Data Entry'!AC158*0.000001*U155,IF('Data Entry'!AD158="mg",'Data Entry'!AC158*0.000001*U155,IF('Data Entry'!AD158="t",'Data Entry'!AC158*1000*U155,IF('Data Entry'!AD158="kg",'Data Entry'!AC158*1*U155,IF('Data Entry'!AD158="L",'Data Entry'!AC158*1*U155,IFERROR(,"")))))))</f>
        <v>0</v>
      </c>
      <c r="D155" s="1" t="s">
        <v>4</v>
      </c>
      <c r="E155" s="1">
        <f>IF('Data Entry'!AF158="g",'Data Entry'!AE158*0.001,IF('Data Entry'!AF158="mg",'Data Entry'!AE158*0.000001,IF('Data Entry'!AF158="t",'Data Entry'!AE158*1000,IF('Data Entry'!AF158="ml",'Data Entry'!AE158*0.001,IF('Data Entry'!AF158="kg",'Data Entry'!AE158*1,IF('Data Entry'!AF158="Pieza",'Data Entry'!AE158*1,IF('Data Entry'!AF158="L",'Data Entry'!AE158*1,IFERROR(,""))))))))</f>
        <v>0</v>
      </c>
      <c r="F155" s="1" t="s">
        <v>4</v>
      </c>
      <c r="G155" s="1">
        <f>IF('Data Entry'!AA158="g",'Data Entry'!Z158*0.001,IF('Data Entry'!AA158="mg",'Data Entry'!Z158*0.000001,IF('Data Entry'!AA158="t",'Data Entry'!Z158*1000,IF('Data Entry'!AA158="ml",'Data Entry'!Z158*0.001,IF('Data Entry'!AA158="kg",'Data Entry'!Z158*1,IF('Data Entry'!AA158="Piezas",'Data Entry'!Z158*1,IF('Data Entry'!AA158="L",'Data Entry'!Z158*1,IFERROR(,""))))))))</f>
        <v>0</v>
      </c>
      <c r="H155" s="1" t="s">
        <v>4</v>
      </c>
      <c r="I155" s="1">
        <f>IF('Data Entry'!AC158="g",'Data Entry'!AB158*0.001,IF('Data Entry'!AC158="mg",'Data Entry'!AB158*0.000001,IF('Data Entry'!AC158="t",'Data Entry'!AB158*1000,IF('Data Entry'!AC158="ml",'Data Entry'!AB158*0.001,IF('Data Entry'!AC158="kg",'Data Entry'!AB158*1,IF('Data Entry'!AC158="L",'Data Entry'!AB158*1,IFERROR(,"")))))))</f>
        <v>0</v>
      </c>
      <c r="J155" s="59" t="str">
        <f>'Data Entry'!AU158</f>
        <v/>
      </c>
      <c r="K155" s="1">
        <f>IF('Data Entry'!AI158="g",'Data Entry'!AH158*0.001*V155,IF('Data Entry'!AI158="UI",'Data Entry'!AH158*0.000001*V155,IF('Data Entry'!AI158="mg",'Data Entry'!AH158*0.000001*V155,IF('Data Entry'!AI158="t",'Data Entry'!AH158*1000*V155,IF('Data Entry'!AI158="kg",'Data Entry'!AH158*1*V155,IF('Data Entry'!AI158="L",'Data Entry'!AH158*1*V155,IFERROR(,"")))))))</f>
        <v>0</v>
      </c>
      <c r="L155" s="1" t="s">
        <v>4</v>
      </c>
      <c r="M155" s="59">
        <f>'Data Entry'!AJ158</f>
        <v>0</v>
      </c>
      <c r="N155" s="59" t="str">
        <f>'Data Entry'!AX158</f>
        <v/>
      </c>
      <c r="O155" s="1">
        <f>IF('Data Entry'!AL158="g",'Data Entry'!AK158*0.001*W155,IF('Data Entry'!AL158="UI",'Data Entry'!AK158*0.000001*W155,IF('Data Entry'!AL158="mg",'Data Entry'!AK158*0.000001*W155,IF('Data Entry'!AL158="t",'Data Entry'!AK158*1000*W155,IF('Data Entry'!AL158="kg",'Data Entry'!AK158*1*W155,IF('Data Entry'!AL158="L",'Data Entry'!AK158*1*W155,IFERROR(,"")))))))</f>
        <v>0</v>
      </c>
      <c r="P155" s="1" t="s">
        <v>4</v>
      </c>
      <c r="Q155" s="59">
        <f>'Data Entry'!AM158</f>
        <v>0</v>
      </c>
      <c r="R155" s="59" t="str">
        <f>'Data Entry'!BA158</f>
        <v/>
      </c>
      <c r="S155" s="1">
        <f>IF('Data Entry'!AO158="g",'Data Entry'!AN158*0.001*X155,IF('Data Entry'!AO158="UI",'Data Entry'!AN158*0.000001*X155,IF('Data Entry'!AO158="mg",'Data Entry'!AN158*0.000001*X155,IF('Data Entry'!AO158="t",'Data Entry'!AN158*1000*X155,IF('Data Entry'!AO158="kg",'Data Entry'!AN158*1*X155,IF('Data Entry'!AO158="L",'Data Entry'!AN158*1*X155,IFERROR(,"")))))))</f>
        <v>0</v>
      </c>
      <c r="T155" s="1" t="s">
        <v>4</v>
      </c>
      <c r="U155" s="59" t="str">
        <f>IF('Data Entry'!AP158="No aplica","1",'Data Entry'!AP158)</f>
        <v/>
      </c>
      <c r="V155" s="59" t="str">
        <f>IF('Data Entry'!AS158="No aplica","1",'Data Entry'!AS158)</f>
        <v/>
      </c>
      <c r="W155" s="59" t="str">
        <f>IF('Data Entry'!AV158="No aplica","1",'Data Entry'!AV158)</f>
        <v/>
      </c>
      <c r="X155" s="59" t="str">
        <f>IF('Data Entry'!AY158="No aplica","1",'Data Entry'!AY158)</f>
        <v/>
      </c>
      <c r="Y155" s="151" t="str">
        <f t="shared" si="2"/>
        <v/>
      </c>
      <c r="Z155" s="152" t="str">
        <f>IF('Data Entry'!H158="Yes","1",IF(AND('Data Entry'!H158="",'Data Entry'!I158="",'Data Entry'!J158="",'Data Entry'!K158="",'Data Entry'!L158="",'Data Entry'!M158="",'Data Entry'!N158="",'Data Entry'!O158="",'Data Entry'!P158="",'Data Entry'!Q158=""),"","1"))</f>
        <v/>
      </c>
      <c r="AA155" s="152" t="str">
        <f>IF('Data Entry'!R158="Yes","1",IF(AND('Data Entry'!R158="",'Data Entry'!S158="",'Data Entry'!T158="",'Data Entry'!U158=""),"","1"))</f>
        <v/>
      </c>
      <c r="AB155" s="157" t="str">
        <f>IF('Data Entry'!V158="Yes","1",IF(AND('Data Entry'!V158="",'Data Entry'!W158=""),"","1"))</f>
        <v/>
      </c>
    </row>
    <row r="156" spans="1:28" ht="17">
      <c r="A156" s="59">
        <f>'Data Entry'!AB159</f>
        <v>0</v>
      </c>
      <c r="B156" s="59" t="str">
        <f>'Data Entry'!AR159</f>
        <v/>
      </c>
      <c r="C156" s="1">
        <f>IF('Data Entry'!AD159="g",'Data Entry'!AC159*0.001*U156,IF('Data Entry'!AD159="UI",'Data Entry'!AC159*0.000001*U156,IF('Data Entry'!AD159="mg",'Data Entry'!AC159*0.000001*U156,IF('Data Entry'!AD159="t",'Data Entry'!AC159*1000*U156,IF('Data Entry'!AD159="kg",'Data Entry'!AC159*1*U156,IF('Data Entry'!AD159="L",'Data Entry'!AC159*1*U156,IFERROR(,"")))))))</f>
        <v>0</v>
      </c>
      <c r="D156" s="1" t="s">
        <v>4</v>
      </c>
      <c r="E156" s="1">
        <f>IF('Data Entry'!AF159="g",'Data Entry'!AE159*0.001,IF('Data Entry'!AF159="mg",'Data Entry'!AE159*0.000001,IF('Data Entry'!AF159="t",'Data Entry'!AE159*1000,IF('Data Entry'!AF159="ml",'Data Entry'!AE159*0.001,IF('Data Entry'!AF159="kg",'Data Entry'!AE159*1,IF('Data Entry'!AF159="Pieza",'Data Entry'!AE159*1,IF('Data Entry'!AF159="L",'Data Entry'!AE159*1,IFERROR(,""))))))))</f>
        <v>0</v>
      </c>
      <c r="F156" s="1" t="s">
        <v>4</v>
      </c>
      <c r="G156" s="1">
        <f>IF('Data Entry'!AA159="g",'Data Entry'!Z159*0.001,IF('Data Entry'!AA159="mg",'Data Entry'!Z159*0.000001,IF('Data Entry'!AA159="t",'Data Entry'!Z159*1000,IF('Data Entry'!AA159="ml",'Data Entry'!Z159*0.001,IF('Data Entry'!AA159="kg",'Data Entry'!Z159*1,IF('Data Entry'!AA159="Piezas",'Data Entry'!Z159*1,IF('Data Entry'!AA159="L",'Data Entry'!Z159*1,IFERROR(,""))))))))</f>
        <v>0</v>
      </c>
      <c r="H156" s="1" t="s">
        <v>4</v>
      </c>
      <c r="I156" s="1">
        <f>IF('Data Entry'!AC159="g",'Data Entry'!AB159*0.001,IF('Data Entry'!AC159="mg",'Data Entry'!AB159*0.000001,IF('Data Entry'!AC159="t",'Data Entry'!AB159*1000,IF('Data Entry'!AC159="ml",'Data Entry'!AB159*0.001,IF('Data Entry'!AC159="kg",'Data Entry'!AB159*1,IF('Data Entry'!AC159="L",'Data Entry'!AB159*1,IFERROR(,"")))))))</f>
        <v>0</v>
      </c>
      <c r="J156" s="59" t="str">
        <f>'Data Entry'!AU159</f>
        <v/>
      </c>
      <c r="K156" s="1">
        <f>IF('Data Entry'!AI159="g",'Data Entry'!AH159*0.001*V156,IF('Data Entry'!AI159="UI",'Data Entry'!AH159*0.000001*V156,IF('Data Entry'!AI159="mg",'Data Entry'!AH159*0.000001*V156,IF('Data Entry'!AI159="t",'Data Entry'!AH159*1000*V156,IF('Data Entry'!AI159="kg",'Data Entry'!AH159*1*V156,IF('Data Entry'!AI159="L",'Data Entry'!AH159*1*V156,IFERROR(,"")))))))</f>
        <v>0</v>
      </c>
      <c r="L156" s="1" t="s">
        <v>4</v>
      </c>
      <c r="M156" s="59">
        <f>'Data Entry'!AJ159</f>
        <v>0</v>
      </c>
      <c r="N156" s="59" t="str">
        <f>'Data Entry'!AX159</f>
        <v/>
      </c>
      <c r="O156" s="1">
        <f>IF('Data Entry'!AL159="g",'Data Entry'!AK159*0.001*W156,IF('Data Entry'!AL159="UI",'Data Entry'!AK159*0.000001*W156,IF('Data Entry'!AL159="mg",'Data Entry'!AK159*0.000001*W156,IF('Data Entry'!AL159="t",'Data Entry'!AK159*1000*W156,IF('Data Entry'!AL159="kg",'Data Entry'!AK159*1*W156,IF('Data Entry'!AL159="L",'Data Entry'!AK159*1*W156,IFERROR(,"")))))))</f>
        <v>0</v>
      </c>
      <c r="P156" s="1" t="s">
        <v>4</v>
      </c>
      <c r="Q156" s="59">
        <f>'Data Entry'!AM159</f>
        <v>0</v>
      </c>
      <c r="R156" s="59" t="str">
        <f>'Data Entry'!BA159</f>
        <v/>
      </c>
      <c r="S156" s="1">
        <f>IF('Data Entry'!AO159="g",'Data Entry'!AN159*0.001*X156,IF('Data Entry'!AO159="UI",'Data Entry'!AN159*0.000001*X156,IF('Data Entry'!AO159="mg",'Data Entry'!AN159*0.000001*X156,IF('Data Entry'!AO159="t",'Data Entry'!AN159*1000*X156,IF('Data Entry'!AO159="kg",'Data Entry'!AN159*1*X156,IF('Data Entry'!AO159="L",'Data Entry'!AN159*1*X156,IFERROR(,"")))))))</f>
        <v>0</v>
      </c>
      <c r="T156" s="1" t="s">
        <v>4</v>
      </c>
      <c r="U156" s="59" t="str">
        <f>IF('Data Entry'!AP159="No aplica","1",'Data Entry'!AP159)</f>
        <v/>
      </c>
      <c r="V156" s="59" t="str">
        <f>IF('Data Entry'!AS159="No aplica","1",'Data Entry'!AS159)</f>
        <v/>
      </c>
      <c r="W156" s="59" t="str">
        <f>IF('Data Entry'!AV159="No aplica","1",'Data Entry'!AV159)</f>
        <v/>
      </c>
      <c r="X156" s="59" t="str">
        <f>IF('Data Entry'!AY159="No aplica","1",'Data Entry'!AY159)</f>
        <v/>
      </c>
      <c r="Y156" s="151" t="str">
        <f t="shared" si="2"/>
        <v/>
      </c>
      <c r="Z156" s="152" t="str">
        <f>IF('Data Entry'!H159="Yes","1",IF(AND('Data Entry'!H159="",'Data Entry'!I159="",'Data Entry'!J159="",'Data Entry'!K159="",'Data Entry'!L159="",'Data Entry'!M159="",'Data Entry'!N159="",'Data Entry'!O159="",'Data Entry'!P159="",'Data Entry'!Q159=""),"","1"))</f>
        <v/>
      </c>
      <c r="AA156" s="152" t="str">
        <f>IF('Data Entry'!R159="Yes","1",IF(AND('Data Entry'!R159="",'Data Entry'!S159="",'Data Entry'!T159="",'Data Entry'!U159=""),"","1"))</f>
        <v/>
      </c>
      <c r="AB156" s="157" t="str">
        <f>IF('Data Entry'!V159="Yes","1",IF(AND('Data Entry'!V159="",'Data Entry'!W159=""),"","1"))</f>
        <v/>
      </c>
    </row>
    <row r="157" spans="1:28" ht="17">
      <c r="A157" s="59">
        <f>'Data Entry'!AB160</f>
        <v>0</v>
      </c>
      <c r="B157" s="59" t="str">
        <f>'Data Entry'!AR160</f>
        <v/>
      </c>
      <c r="C157" s="1">
        <f>IF('Data Entry'!AD160="g",'Data Entry'!AC160*0.001*U157,IF('Data Entry'!AD160="UI",'Data Entry'!AC160*0.000001*U157,IF('Data Entry'!AD160="mg",'Data Entry'!AC160*0.000001*U157,IF('Data Entry'!AD160="t",'Data Entry'!AC160*1000*U157,IF('Data Entry'!AD160="kg",'Data Entry'!AC160*1*U157,IF('Data Entry'!AD160="L",'Data Entry'!AC160*1*U157,IFERROR(,"")))))))</f>
        <v>0</v>
      </c>
      <c r="D157" s="1" t="s">
        <v>4</v>
      </c>
      <c r="E157" s="1">
        <f>IF('Data Entry'!AF160="g",'Data Entry'!AE160*0.001,IF('Data Entry'!AF160="mg",'Data Entry'!AE160*0.000001,IF('Data Entry'!AF160="t",'Data Entry'!AE160*1000,IF('Data Entry'!AF160="ml",'Data Entry'!AE160*0.001,IF('Data Entry'!AF160="kg",'Data Entry'!AE160*1,IF('Data Entry'!AF160="Pieza",'Data Entry'!AE160*1,IF('Data Entry'!AF160="L",'Data Entry'!AE160*1,IFERROR(,""))))))))</f>
        <v>0</v>
      </c>
      <c r="F157" s="1" t="s">
        <v>4</v>
      </c>
      <c r="G157" s="1">
        <f>IF('Data Entry'!AA160="g",'Data Entry'!Z160*0.001,IF('Data Entry'!AA160="mg",'Data Entry'!Z160*0.000001,IF('Data Entry'!AA160="t",'Data Entry'!Z160*1000,IF('Data Entry'!AA160="ml",'Data Entry'!Z160*0.001,IF('Data Entry'!AA160="kg",'Data Entry'!Z160*1,IF('Data Entry'!AA160="Piezas",'Data Entry'!Z160*1,IF('Data Entry'!AA160="L",'Data Entry'!Z160*1,IFERROR(,""))))))))</f>
        <v>0</v>
      </c>
      <c r="H157" s="1" t="s">
        <v>4</v>
      </c>
      <c r="I157" s="1">
        <f>IF('Data Entry'!AC160="g",'Data Entry'!AB160*0.001,IF('Data Entry'!AC160="mg",'Data Entry'!AB160*0.000001,IF('Data Entry'!AC160="t",'Data Entry'!AB160*1000,IF('Data Entry'!AC160="ml",'Data Entry'!AB160*0.001,IF('Data Entry'!AC160="kg",'Data Entry'!AB160*1,IF('Data Entry'!AC160="L",'Data Entry'!AB160*1,IFERROR(,"")))))))</f>
        <v>0</v>
      </c>
      <c r="J157" s="59" t="str">
        <f>'Data Entry'!AU160</f>
        <v/>
      </c>
      <c r="K157" s="1">
        <f>IF('Data Entry'!AI160="g",'Data Entry'!AH160*0.001*V157,IF('Data Entry'!AI160="UI",'Data Entry'!AH160*0.000001*V157,IF('Data Entry'!AI160="mg",'Data Entry'!AH160*0.000001*V157,IF('Data Entry'!AI160="t",'Data Entry'!AH160*1000*V157,IF('Data Entry'!AI160="kg",'Data Entry'!AH160*1*V157,IF('Data Entry'!AI160="L",'Data Entry'!AH160*1*V157,IFERROR(,"")))))))</f>
        <v>0</v>
      </c>
      <c r="L157" s="1" t="s">
        <v>4</v>
      </c>
      <c r="M157" s="59">
        <f>'Data Entry'!AJ160</f>
        <v>0</v>
      </c>
      <c r="N157" s="59" t="str">
        <f>'Data Entry'!AX160</f>
        <v/>
      </c>
      <c r="O157" s="1">
        <f>IF('Data Entry'!AL160="g",'Data Entry'!AK160*0.001*W157,IF('Data Entry'!AL160="UI",'Data Entry'!AK160*0.000001*W157,IF('Data Entry'!AL160="mg",'Data Entry'!AK160*0.000001*W157,IF('Data Entry'!AL160="t",'Data Entry'!AK160*1000*W157,IF('Data Entry'!AL160="kg",'Data Entry'!AK160*1*W157,IF('Data Entry'!AL160="L",'Data Entry'!AK160*1*W157,IFERROR(,"")))))))</f>
        <v>0</v>
      </c>
      <c r="P157" s="1" t="s">
        <v>4</v>
      </c>
      <c r="Q157" s="59">
        <f>'Data Entry'!AM160</f>
        <v>0</v>
      </c>
      <c r="R157" s="59" t="str">
        <f>'Data Entry'!BA160</f>
        <v/>
      </c>
      <c r="S157" s="1">
        <f>IF('Data Entry'!AO160="g",'Data Entry'!AN160*0.001*X157,IF('Data Entry'!AO160="UI",'Data Entry'!AN160*0.000001*X157,IF('Data Entry'!AO160="mg",'Data Entry'!AN160*0.000001*X157,IF('Data Entry'!AO160="t",'Data Entry'!AN160*1000*X157,IF('Data Entry'!AO160="kg",'Data Entry'!AN160*1*X157,IF('Data Entry'!AO160="L",'Data Entry'!AN160*1*X157,IFERROR(,"")))))))</f>
        <v>0</v>
      </c>
      <c r="T157" s="1" t="s">
        <v>4</v>
      </c>
      <c r="U157" s="59" t="str">
        <f>IF('Data Entry'!AP160="No aplica","1",'Data Entry'!AP160)</f>
        <v/>
      </c>
      <c r="V157" s="59" t="str">
        <f>IF('Data Entry'!AS160="No aplica","1",'Data Entry'!AS160)</f>
        <v/>
      </c>
      <c r="W157" s="59" t="str">
        <f>IF('Data Entry'!AV160="No aplica","1",'Data Entry'!AV160)</f>
        <v/>
      </c>
      <c r="X157" s="59" t="str">
        <f>IF('Data Entry'!AY160="No aplica","1",'Data Entry'!AY160)</f>
        <v/>
      </c>
      <c r="Y157" s="151" t="str">
        <f t="shared" si="2"/>
        <v/>
      </c>
      <c r="Z157" s="152" t="str">
        <f>IF('Data Entry'!H160="Yes","1",IF(AND('Data Entry'!H160="",'Data Entry'!I160="",'Data Entry'!J160="",'Data Entry'!K160="",'Data Entry'!L160="",'Data Entry'!M160="",'Data Entry'!N160="",'Data Entry'!O160="",'Data Entry'!P160="",'Data Entry'!Q160=""),"","1"))</f>
        <v/>
      </c>
      <c r="AA157" s="152" t="str">
        <f>IF('Data Entry'!R160="Yes","1",IF(AND('Data Entry'!R160="",'Data Entry'!S160="",'Data Entry'!T160="",'Data Entry'!U160=""),"","1"))</f>
        <v/>
      </c>
      <c r="AB157" s="157" t="str">
        <f>IF('Data Entry'!V160="Yes","1",IF(AND('Data Entry'!V160="",'Data Entry'!W160=""),"","1"))</f>
        <v/>
      </c>
    </row>
    <row r="158" spans="1:28" ht="17">
      <c r="A158" s="59">
        <f>'Data Entry'!AB161</f>
        <v>0</v>
      </c>
      <c r="B158" s="59" t="str">
        <f>'Data Entry'!AR161</f>
        <v/>
      </c>
      <c r="C158" s="1">
        <f>IF('Data Entry'!AD161="g",'Data Entry'!AC161*0.001*U158,IF('Data Entry'!AD161="UI",'Data Entry'!AC161*0.000001*U158,IF('Data Entry'!AD161="mg",'Data Entry'!AC161*0.000001*U158,IF('Data Entry'!AD161="t",'Data Entry'!AC161*1000*U158,IF('Data Entry'!AD161="kg",'Data Entry'!AC161*1*U158,IF('Data Entry'!AD161="L",'Data Entry'!AC161*1*U158,IFERROR(,"")))))))</f>
        <v>0</v>
      </c>
      <c r="D158" s="1" t="s">
        <v>4</v>
      </c>
      <c r="E158" s="1">
        <f>IF('Data Entry'!AF161="g",'Data Entry'!AE161*0.001,IF('Data Entry'!AF161="mg",'Data Entry'!AE161*0.000001,IF('Data Entry'!AF161="t",'Data Entry'!AE161*1000,IF('Data Entry'!AF161="ml",'Data Entry'!AE161*0.001,IF('Data Entry'!AF161="kg",'Data Entry'!AE161*1,IF('Data Entry'!AF161="Pieza",'Data Entry'!AE161*1,IF('Data Entry'!AF161="L",'Data Entry'!AE161*1,IFERROR(,""))))))))</f>
        <v>0</v>
      </c>
      <c r="F158" s="1" t="s">
        <v>4</v>
      </c>
      <c r="G158" s="1">
        <f>IF('Data Entry'!AA161="g",'Data Entry'!Z161*0.001,IF('Data Entry'!AA161="mg",'Data Entry'!Z161*0.000001,IF('Data Entry'!AA161="t",'Data Entry'!Z161*1000,IF('Data Entry'!AA161="ml",'Data Entry'!Z161*0.001,IF('Data Entry'!AA161="kg",'Data Entry'!Z161*1,IF('Data Entry'!AA161="Piezas",'Data Entry'!Z161*1,IF('Data Entry'!AA161="L",'Data Entry'!Z161*1,IFERROR(,""))))))))</f>
        <v>0</v>
      </c>
      <c r="H158" s="1" t="s">
        <v>4</v>
      </c>
      <c r="I158" s="1">
        <f>IF('Data Entry'!AC161="g",'Data Entry'!AB161*0.001,IF('Data Entry'!AC161="mg",'Data Entry'!AB161*0.000001,IF('Data Entry'!AC161="t",'Data Entry'!AB161*1000,IF('Data Entry'!AC161="ml",'Data Entry'!AB161*0.001,IF('Data Entry'!AC161="kg",'Data Entry'!AB161*1,IF('Data Entry'!AC161="L",'Data Entry'!AB161*1,IFERROR(,"")))))))</f>
        <v>0</v>
      </c>
      <c r="J158" s="59" t="str">
        <f>'Data Entry'!AU161</f>
        <v/>
      </c>
      <c r="K158" s="1">
        <f>IF('Data Entry'!AI161="g",'Data Entry'!AH161*0.001*V158,IF('Data Entry'!AI161="UI",'Data Entry'!AH161*0.000001*V158,IF('Data Entry'!AI161="mg",'Data Entry'!AH161*0.000001*V158,IF('Data Entry'!AI161="t",'Data Entry'!AH161*1000*V158,IF('Data Entry'!AI161="kg",'Data Entry'!AH161*1*V158,IF('Data Entry'!AI161="L",'Data Entry'!AH161*1*V158,IFERROR(,"")))))))</f>
        <v>0</v>
      </c>
      <c r="L158" s="1" t="s">
        <v>4</v>
      </c>
      <c r="M158" s="59">
        <f>'Data Entry'!AJ161</f>
        <v>0</v>
      </c>
      <c r="N158" s="59" t="str">
        <f>'Data Entry'!AX161</f>
        <v/>
      </c>
      <c r="O158" s="1">
        <f>IF('Data Entry'!AL161="g",'Data Entry'!AK161*0.001*W158,IF('Data Entry'!AL161="UI",'Data Entry'!AK161*0.000001*W158,IF('Data Entry'!AL161="mg",'Data Entry'!AK161*0.000001*W158,IF('Data Entry'!AL161="t",'Data Entry'!AK161*1000*W158,IF('Data Entry'!AL161="kg",'Data Entry'!AK161*1*W158,IF('Data Entry'!AL161="L",'Data Entry'!AK161*1*W158,IFERROR(,"")))))))</f>
        <v>0</v>
      </c>
      <c r="P158" s="1" t="s">
        <v>4</v>
      </c>
      <c r="Q158" s="59">
        <f>'Data Entry'!AM161</f>
        <v>0</v>
      </c>
      <c r="R158" s="59" t="str">
        <f>'Data Entry'!BA161</f>
        <v/>
      </c>
      <c r="S158" s="1">
        <f>IF('Data Entry'!AO161="g",'Data Entry'!AN161*0.001*X158,IF('Data Entry'!AO161="UI",'Data Entry'!AN161*0.000001*X158,IF('Data Entry'!AO161="mg",'Data Entry'!AN161*0.000001*X158,IF('Data Entry'!AO161="t",'Data Entry'!AN161*1000*X158,IF('Data Entry'!AO161="kg",'Data Entry'!AN161*1*X158,IF('Data Entry'!AO161="L",'Data Entry'!AN161*1*X158,IFERROR(,"")))))))</f>
        <v>0</v>
      </c>
      <c r="T158" s="1" t="s">
        <v>4</v>
      </c>
      <c r="U158" s="59" t="str">
        <f>IF('Data Entry'!AP161="No aplica","1",'Data Entry'!AP161)</f>
        <v/>
      </c>
      <c r="V158" s="59" t="str">
        <f>IF('Data Entry'!AS161="No aplica","1",'Data Entry'!AS161)</f>
        <v/>
      </c>
      <c r="W158" s="59" t="str">
        <f>IF('Data Entry'!AV161="No aplica","1",'Data Entry'!AV161)</f>
        <v/>
      </c>
      <c r="X158" s="59" t="str">
        <f>IF('Data Entry'!AY161="No aplica","1",'Data Entry'!AY161)</f>
        <v/>
      </c>
      <c r="Y158" s="151" t="str">
        <f t="shared" si="2"/>
        <v/>
      </c>
      <c r="Z158" s="152" t="str">
        <f>IF('Data Entry'!H161="Yes","1",IF(AND('Data Entry'!H161="",'Data Entry'!I161="",'Data Entry'!J161="",'Data Entry'!K161="",'Data Entry'!L161="",'Data Entry'!M161="",'Data Entry'!N161="",'Data Entry'!O161="",'Data Entry'!P161="",'Data Entry'!Q161=""),"","1"))</f>
        <v/>
      </c>
      <c r="AA158" s="152" t="str">
        <f>IF('Data Entry'!R161="Yes","1",IF(AND('Data Entry'!R161="",'Data Entry'!S161="",'Data Entry'!T161="",'Data Entry'!U161=""),"","1"))</f>
        <v/>
      </c>
      <c r="AB158" s="157" t="str">
        <f>IF('Data Entry'!V161="Yes","1",IF(AND('Data Entry'!V161="",'Data Entry'!W161=""),"","1"))</f>
        <v/>
      </c>
    </row>
    <row r="159" spans="1:28" ht="17">
      <c r="A159" s="59">
        <f>'Data Entry'!AB162</f>
        <v>0</v>
      </c>
      <c r="B159" s="59" t="str">
        <f>'Data Entry'!AR162</f>
        <v/>
      </c>
      <c r="C159" s="1">
        <f>IF('Data Entry'!AD162="g",'Data Entry'!AC162*0.001*U159,IF('Data Entry'!AD162="UI",'Data Entry'!AC162*0.000001*U159,IF('Data Entry'!AD162="mg",'Data Entry'!AC162*0.000001*U159,IF('Data Entry'!AD162="t",'Data Entry'!AC162*1000*U159,IF('Data Entry'!AD162="kg",'Data Entry'!AC162*1*U159,IF('Data Entry'!AD162="L",'Data Entry'!AC162*1*U159,IFERROR(,"")))))))</f>
        <v>0</v>
      </c>
      <c r="D159" s="1" t="s">
        <v>4</v>
      </c>
      <c r="E159" s="1">
        <f>IF('Data Entry'!AF162="g",'Data Entry'!AE162*0.001,IF('Data Entry'!AF162="mg",'Data Entry'!AE162*0.000001,IF('Data Entry'!AF162="t",'Data Entry'!AE162*1000,IF('Data Entry'!AF162="ml",'Data Entry'!AE162*0.001,IF('Data Entry'!AF162="kg",'Data Entry'!AE162*1,IF('Data Entry'!AF162="Pieza",'Data Entry'!AE162*1,IF('Data Entry'!AF162="L",'Data Entry'!AE162*1,IFERROR(,""))))))))</f>
        <v>0</v>
      </c>
      <c r="F159" s="1" t="s">
        <v>4</v>
      </c>
      <c r="G159" s="1">
        <f>IF('Data Entry'!AA162="g",'Data Entry'!Z162*0.001,IF('Data Entry'!AA162="mg",'Data Entry'!Z162*0.000001,IF('Data Entry'!AA162="t",'Data Entry'!Z162*1000,IF('Data Entry'!AA162="ml",'Data Entry'!Z162*0.001,IF('Data Entry'!AA162="kg",'Data Entry'!Z162*1,IF('Data Entry'!AA162="Piezas",'Data Entry'!Z162*1,IF('Data Entry'!AA162="L",'Data Entry'!Z162*1,IFERROR(,""))))))))</f>
        <v>0</v>
      </c>
      <c r="H159" s="1" t="s">
        <v>4</v>
      </c>
      <c r="I159" s="1">
        <f>IF('Data Entry'!AC162="g",'Data Entry'!AB162*0.001,IF('Data Entry'!AC162="mg",'Data Entry'!AB162*0.000001,IF('Data Entry'!AC162="t",'Data Entry'!AB162*1000,IF('Data Entry'!AC162="ml",'Data Entry'!AB162*0.001,IF('Data Entry'!AC162="kg",'Data Entry'!AB162*1,IF('Data Entry'!AC162="L",'Data Entry'!AB162*1,IFERROR(,"")))))))</f>
        <v>0</v>
      </c>
      <c r="J159" s="59" t="str">
        <f>'Data Entry'!AU162</f>
        <v/>
      </c>
      <c r="K159" s="1">
        <f>IF('Data Entry'!AI162="g",'Data Entry'!AH162*0.001*V159,IF('Data Entry'!AI162="UI",'Data Entry'!AH162*0.000001*V159,IF('Data Entry'!AI162="mg",'Data Entry'!AH162*0.000001*V159,IF('Data Entry'!AI162="t",'Data Entry'!AH162*1000*V159,IF('Data Entry'!AI162="kg",'Data Entry'!AH162*1*V159,IF('Data Entry'!AI162="L",'Data Entry'!AH162*1*V159,IFERROR(,"")))))))</f>
        <v>0</v>
      </c>
      <c r="L159" s="1" t="s">
        <v>4</v>
      </c>
      <c r="M159" s="59">
        <f>'Data Entry'!AJ162</f>
        <v>0</v>
      </c>
      <c r="N159" s="59" t="str">
        <f>'Data Entry'!AX162</f>
        <v/>
      </c>
      <c r="O159" s="1">
        <f>IF('Data Entry'!AL162="g",'Data Entry'!AK162*0.001*W159,IF('Data Entry'!AL162="UI",'Data Entry'!AK162*0.000001*W159,IF('Data Entry'!AL162="mg",'Data Entry'!AK162*0.000001*W159,IF('Data Entry'!AL162="t",'Data Entry'!AK162*1000*W159,IF('Data Entry'!AL162="kg",'Data Entry'!AK162*1*W159,IF('Data Entry'!AL162="L",'Data Entry'!AK162*1*W159,IFERROR(,"")))))))</f>
        <v>0</v>
      </c>
      <c r="P159" s="1" t="s">
        <v>4</v>
      </c>
      <c r="Q159" s="59">
        <f>'Data Entry'!AM162</f>
        <v>0</v>
      </c>
      <c r="R159" s="59" t="str">
        <f>'Data Entry'!BA162</f>
        <v/>
      </c>
      <c r="S159" s="1">
        <f>IF('Data Entry'!AO162="g",'Data Entry'!AN162*0.001*X159,IF('Data Entry'!AO162="UI",'Data Entry'!AN162*0.000001*X159,IF('Data Entry'!AO162="mg",'Data Entry'!AN162*0.000001*X159,IF('Data Entry'!AO162="t",'Data Entry'!AN162*1000*X159,IF('Data Entry'!AO162="kg",'Data Entry'!AN162*1*X159,IF('Data Entry'!AO162="L",'Data Entry'!AN162*1*X159,IFERROR(,"")))))))</f>
        <v>0</v>
      </c>
      <c r="T159" s="1" t="s">
        <v>4</v>
      </c>
      <c r="U159" s="59" t="str">
        <f>IF('Data Entry'!AP162="No aplica","1",'Data Entry'!AP162)</f>
        <v/>
      </c>
      <c r="V159" s="59" t="str">
        <f>IF('Data Entry'!AS162="No aplica","1",'Data Entry'!AS162)</f>
        <v/>
      </c>
      <c r="W159" s="59" t="str">
        <f>IF('Data Entry'!AV162="No aplica","1",'Data Entry'!AV162)</f>
        <v/>
      </c>
      <c r="X159" s="59" t="str">
        <f>IF('Data Entry'!AY162="No aplica","1",'Data Entry'!AY162)</f>
        <v/>
      </c>
      <c r="Y159" s="151" t="str">
        <f t="shared" si="2"/>
        <v/>
      </c>
      <c r="Z159" s="152" t="str">
        <f>IF('Data Entry'!H162="Yes","1",IF(AND('Data Entry'!H162="",'Data Entry'!I162="",'Data Entry'!J162="",'Data Entry'!K162="",'Data Entry'!L162="",'Data Entry'!M162="",'Data Entry'!N162="",'Data Entry'!O162="",'Data Entry'!P162="",'Data Entry'!Q162=""),"","1"))</f>
        <v/>
      </c>
      <c r="AA159" s="152" t="str">
        <f>IF('Data Entry'!R162="Yes","1",IF(AND('Data Entry'!R162="",'Data Entry'!S162="",'Data Entry'!T162="",'Data Entry'!U162=""),"","1"))</f>
        <v/>
      </c>
      <c r="AB159" s="157" t="str">
        <f>IF('Data Entry'!V162="Yes","1",IF(AND('Data Entry'!V162="",'Data Entry'!W162=""),"","1"))</f>
        <v/>
      </c>
    </row>
    <row r="160" spans="1:28" ht="17">
      <c r="A160" s="59">
        <f>'Data Entry'!AB163</f>
        <v>0</v>
      </c>
      <c r="B160" s="59" t="str">
        <f>'Data Entry'!AR163</f>
        <v/>
      </c>
      <c r="C160" s="1">
        <f>IF('Data Entry'!AD163="g",'Data Entry'!AC163*0.001*U160,IF('Data Entry'!AD163="UI",'Data Entry'!AC163*0.000001*U160,IF('Data Entry'!AD163="mg",'Data Entry'!AC163*0.000001*U160,IF('Data Entry'!AD163="t",'Data Entry'!AC163*1000*U160,IF('Data Entry'!AD163="kg",'Data Entry'!AC163*1*U160,IF('Data Entry'!AD163="L",'Data Entry'!AC163*1*U160,IFERROR(,"")))))))</f>
        <v>0</v>
      </c>
      <c r="D160" s="1" t="s">
        <v>4</v>
      </c>
      <c r="E160" s="1">
        <f>IF('Data Entry'!AF163="g",'Data Entry'!AE163*0.001,IF('Data Entry'!AF163="mg",'Data Entry'!AE163*0.000001,IF('Data Entry'!AF163="t",'Data Entry'!AE163*1000,IF('Data Entry'!AF163="ml",'Data Entry'!AE163*0.001,IF('Data Entry'!AF163="kg",'Data Entry'!AE163*1,IF('Data Entry'!AF163="Pieza",'Data Entry'!AE163*1,IF('Data Entry'!AF163="L",'Data Entry'!AE163*1,IFERROR(,""))))))))</f>
        <v>0</v>
      </c>
      <c r="F160" s="1" t="s">
        <v>4</v>
      </c>
      <c r="G160" s="1">
        <f>IF('Data Entry'!AA163="g",'Data Entry'!Z163*0.001,IF('Data Entry'!AA163="mg",'Data Entry'!Z163*0.000001,IF('Data Entry'!AA163="t",'Data Entry'!Z163*1000,IF('Data Entry'!AA163="ml",'Data Entry'!Z163*0.001,IF('Data Entry'!AA163="kg",'Data Entry'!Z163*1,IF('Data Entry'!AA163="Piezas",'Data Entry'!Z163*1,IF('Data Entry'!AA163="L",'Data Entry'!Z163*1,IFERROR(,""))))))))</f>
        <v>0</v>
      </c>
      <c r="H160" s="1" t="s">
        <v>4</v>
      </c>
      <c r="I160" s="1">
        <f>IF('Data Entry'!AC163="g",'Data Entry'!AB163*0.001,IF('Data Entry'!AC163="mg",'Data Entry'!AB163*0.000001,IF('Data Entry'!AC163="t",'Data Entry'!AB163*1000,IF('Data Entry'!AC163="ml",'Data Entry'!AB163*0.001,IF('Data Entry'!AC163="kg",'Data Entry'!AB163*1,IF('Data Entry'!AC163="L",'Data Entry'!AB163*1,IFERROR(,"")))))))</f>
        <v>0</v>
      </c>
      <c r="J160" s="59" t="str">
        <f>'Data Entry'!AU163</f>
        <v/>
      </c>
      <c r="K160" s="1">
        <f>IF('Data Entry'!AI163="g",'Data Entry'!AH163*0.001*V160,IF('Data Entry'!AI163="UI",'Data Entry'!AH163*0.000001*V160,IF('Data Entry'!AI163="mg",'Data Entry'!AH163*0.000001*V160,IF('Data Entry'!AI163="t",'Data Entry'!AH163*1000*V160,IF('Data Entry'!AI163="kg",'Data Entry'!AH163*1*V160,IF('Data Entry'!AI163="L",'Data Entry'!AH163*1*V160,IFERROR(,"")))))))</f>
        <v>0</v>
      </c>
      <c r="L160" s="1" t="s">
        <v>4</v>
      </c>
      <c r="M160" s="59">
        <f>'Data Entry'!AJ163</f>
        <v>0</v>
      </c>
      <c r="N160" s="59" t="str">
        <f>'Data Entry'!AX163</f>
        <v/>
      </c>
      <c r="O160" s="1">
        <f>IF('Data Entry'!AL163="g",'Data Entry'!AK163*0.001*W160,IF('Data Entry'!AL163="UI",'Data Entry'!AK163*0.000001*W160,IF('Data Entry'!AL163="mg",'Data Entry'!AK163*0.000001*W160,IF('Data Entry'!AL163="t",'Data Entry'!AK163*1000*W160,IF('Data Entry'!AL163="kg",'Data Entry'!AK163*1*W160,IF('Data Entry'!AL163="L",'Data Entry'!AK163*1*W160,IFERROR(,"")))))))</f>
        <v>0</v>
      </c>
      <c r="P160" s="1" t="s">
        <v>4</v>
      </c>
      <c r="Q160" s="59">
        <f>'Data Entry'!AM163</f>
        <v>0</v>
      </c>
      <c r="R160" s="59" t="str">
        <f>'Data Entry'!BA163</f>
        <v/>
      </c>
      <c r="S160" s="1">
        <f>IF('Data Entry'!AO163="g",'Data Entry'!AN163*0.001*X160,IF('Data Entry'!AO163="UI",'Data Entry'!AN163*0.000001*X160,IF('Data Entry'!AO163="mg",'Data Entry'!AN163*0.000001*X160,IF('Data Entry'!AO163="t",'Data Entry'!AN163*1000*X160,IF('Data Entry'!AO163="kg",'Data Entry'!AN163*1*X160,IF('Data Entry'!AO163="L",'Data Entry'!AN163*1*X160,IFERROR(,"")))))))</f>
        <v>0</v>
      </c>
      <c r="T160" s="1" t="s">
        <v>4</v>
      </c>
      <c r="U160" s="59" t="str">
        <f>IF('Data Entry'!AP163="No aplica","1",'Data Entry'!AP163)</f>
        <v/>
      </c>
      <c r="V160" s="59" t="str">
        <f>IF('Data Entry'!AS163="No aplica","1",'Data Entry'!AS163)</f>
        <v/>
      </c>
      <c r="W160" s="59" t="str">
        <f>IF('Data Entry'!AV163="No aplica","1",'Data Entry'!AV163)</f>
        <v/>
      </c>
      <c r="X160" s="59" t="str">
        <f>IF('Data Entry'!AY163="No aplica","1",'Data Entry'!AY163)</f>
        <v/>
      </c>
      <c r="Y160" s="151" t="str">
        <f t="shared" si="2"/>
        <v/>
      </c>
      <c r="Z160" s="152" t="str">
        <f>IF('Data Entry'!H163="Yes","1",IF(AND('Data Entry'!H163="",'Data Entry'!I163="",'Data Entry'!J163="",'Data Entry'!K163="",'Data Entry'!L163="",'Data Entry'!M163="",'Data Entry'!N163="",'Data Entry'!O163="",'Data Entry'!P163="",'Data Entry'!Q163=""),"","1"))</f>
        <v/>
      </c>
      <c r="AA160" s="152" t="str">
        <f>IF('Data Entry'!R163="Yes","1",IF(AND('Data Entry'!R163="",'Data Entry'!S163="",'Data Entry'!T163="",'Data Entry'!U163=""),"","1"))</f>
        <v/>
      </c>
      <c r="AB160" s="157" t="str">
        <f>IF('Data Entry'!V163="Yes","1",IF(AND('Data Entry'!V163="",'Data Entry'!W163=""),"","1"))</f>
        <v/>
      </c>
    </row>
    <row r="161" spans="1:28" ht="17">
      <c r="A161" s="59">
        <f>'Data Entry'!AB164</f>
        <v>0</v>
      </c>
      <c r="B161" s="59" t="str">
        <f>'Data Entry'!AR164</f>
        <v/>
      </c>
      <c r="C161" s="1">
        <f>IF('Data Entry'!AD164="g",'Data Entry'!AC164*0.001*U161,IF('Data Entry'!AD164="UI",'Data Entry'!AC164*0.000001*U161,IF('Data Entry'!AD164="mg",'Data Entry'!AC164*0.000001*U161,IF('Data Entry'!AD164="t",'Data Entry'!AC164*1000*U161,IF('Data Entry'!AD164="kg",'Data Entry'!AC164*1*U161,IF('Data Entry'!AD164="L",'Data Entry'!AC164*1*U161,IFERROR(,"")))))))</f>
        <v>0</v>
      </c>
      <c r="D161" s="1" t="s">
        <v>4</v>
      </c>
      <c r="E161" s="1">
        <f>IF('Data Entry'!AF164="g",'Data Entry'!AE164*0.001,IF('Data Entry'!AF164="mg",'Data Entry'!AE164*0.000001,IF('Data Entry'!AF164="t",'Data Entry'!AE164*1000,IF('Data Entry'!AF164="ml",'Data Entry'!AE164*0.001,IF('Data Entry'!AF164="kg",'Data Entry'!AE164*1,IF('Data Entry'!AF164="Pieza",'Data Entry'!AE164*1,IF('Data Entry'!AF164="L",'Data Entry'!AE164*1,IFERROR(,""))))))))</f>
        <v>0</v>
      </c>
      <c r="F161" s="1" t="s">
        <v>4</v>
      </c>
      <c r="G161" s="1">
        <f>IF('Data Entry'!AA164="g",'Data Entry'!Z164*0.001,IF('Data Entry'!AA164="mg",'Data Entry'!Z164*0.000001,IF('Data Entry'!AA164="t",'Data Entry'!Z164*1000,IF('Data Entry'!AA164="ml",'Data Entry'!Z164*0.001,IF('Data Entry'!AA164="kg",'Data Entry'!Z164*1,IF('Data Entry'!AA164="Piezas",'Data Entry'!Z164*1,IF('Data Entry'!AA164="L",'Data Entry'!Z164*1,IFERROR(,""))))))))</f>
        <v>0</v>
      </c>
      <c r="H161" s="1" t="s">
        <v>4</v>
      </c>
      <c r="I161" s="1">
        <f>IF('Data Entry'!AC164="g",'Data Entry'!AB164*0.001,IF('Data Entry'!AC164="mg",'Data Entry'!AB164*0.000001,IF('Data Entry'!AC164="t",'Data Entry'!AB164*1000,IF('Data Entry'!AC164="ml",'Data Entry'!AB164*0.001,IF('Data Entry'!AC164="kg",'Data Entry'!AB164*1,IF('Data Entry'!AC164="L",'Data Entry'!AB164*1,IFERROR(,"")))))))</f>
        <v>0</v>
      </c>
      <c r="J161" s="59" t="str">
        <f>'Data Entry'!AU164</f>
        <v/>
      </c>
      <c r="K161" s="1">
        <f>IF('Data Entry'!AI164="g",'Data Entry'!AH164*0.001*V161,IF('Data Entry'!AI164="UI",'Data Entry'!AH164*0.000001*V161,IF('Data Entry'!AI164="mg",'Data Entry'!AH164*0.000001*V161,IF('Data Entry'!AI164="t",'Data Entry'!AH164*1000*V161,IF('Data Entry'!AI164="kg",'Data Entry'!AH164*1*V161,IF('Data Entry'!AI164="L",'Data Entry'!AH164*1*V161,IFERROR(,"")))))))</f>
        <v>0</v>
      </c>
      <c r="L161" s="1" t="s">
        <v>4</v>
      </c>
      <c r="M161" s="59">
        <f>'Data Entry'!AJ164</f>
        <v>0</v>
      </c>
      <c r="N161" s="59" t="str">
        <f>'Data Entry'!AX164</f>
        <v/>
      </c>
      <c r="O161" s="1">
        <f>IF('Data Entry'!AL164="g",'Data Entry'!AK164*0.001*W161,IF('Data Entry'!AL164="UI",'Data Entry'!AK164*0.000001*W161,IF('Data Entry'!AL164="mg",'Data Entry'!AK164*0.000001*W161,IF('Data Entry'!AL164="t",'Data Entry'!AK164*1000*W161,IF('Data Entry'!AL164="kg",'Data Entry'!AK164*1*W161,IF('Data Entry'!AL164="L",'Data Entry'!AK164*1*W161,IFERROR(,"")))))))</f>
        <v>0</v>
      </c>
      <c r="P161" s="1" t="s">
        <v>4</v>
      </c>
      <c r="Q161" s="59">
        <f>'Data Entry'!AM164</f>
        <v>0</v>
      </c>
      <c r="R161" s="59" t="str">
        <f>'Data Entry'!BA164</f>
        <v/>
      </c>
      <c r="S161" s="1">
        <f>IF('Data Entry'!AO164="g",'Data Entry'!AN164*0.001*X161,IF('Data Entry'!AO164="UI",'Data Entry'!AN164*0.000001*X161,IF('Data Entry'!AO164="mg",'Data Entry'!AN164*0.000001*X161,IF('Data Entry'!AO164="t",'Data Entry'!AN164*1000*X161,IF('Data Entry'!AO164="kg",'Data Entry'!AN164*1*X161,IF('Data Entry'!AO164="L",'Data Entry'!AN164*1*X161,IFERROR(,"")))))))</f>
        <v>0</v>
      </c>
      <c r="T161" s="1" t="s">
        <v>4</v>
      </c>
      <c r="U161" s="59" t="str">
        <f>IF('Data Entry'!AP164="No aplica","1",'Data Entry'!AP164)</f>
        <v/>
      </c>
      <c r="V161" s="59" t="str">
        <f>IF('Data Entry'!AS164="No aplica","1",'Data Entry'!AS164)</f>
        <v/>
      </c>
      <c r="W161" s="59" t="str">
        <f>IF('Data Entry'!AV164="No aplica","1",'Data Entry'!AV164)</f>
        <v/>
      </c>
      <c r="X161" s="59" t="str">
        <f>IF('Data Entry'!AY164="No aplica","1",'Data Entry'!AY164)</f>
        <v/>
      </c>
      <c r="Y161" s="151" t="str">
        <f t="shared" si="2"/>
        <v/>
      </c>
      <c r="Z161" s="152" t="str">
        <f>IF('Data Entry'!H164="Yes","1",IF(AND('Data Entry'!H164="",'Data Entry'!I164="",'Data Entry'!J164="",'Data Entry'!K164="",'Data Entry'!L164="",'Data Entry'!M164="",'Data Entry'!N164="",'Data Entry'!O164="",'Data Entry'!P164="",'Data Entry'!Q164=""),"","1"))</f>
        <v/>
      </c>
      <c r="AA161" s="152" t="str">
        <f>IF('Data Entry'!R164="Yes","1",IF(AND('Data Entry'!R164="",'Data Entry'!S164="",'Data Entry'!T164="",'Data Entry'!U164=""),"","1"))</f>
        <v/>
      </c>
      <c r="AB161" s="157" t="str">
        <f>IF('Data Entry'!V164="Yes","1",IF(AND('Data Entry'!V164="",'Data Entry'!W164=""),"","1"))</f>
        <v/>
      </c>
    </row>
    <row r="162" spans="1:28" ht="17">
      <c r="A162" s="59">
        <f>'Data Entry'!AB165</f>
        <v>0</v>
      </c>
      <c r="B162" s="59" t="str">
        <f>'Data Entry'!AR165</f>
        <v/>
      </c>
      <c r="C162" s="1">
        <f>IF('Data Entry'!AD165="g",'Data Entry'!AC165*0.001*U162,IF('Data Entry'!AD165="UI",'Data Entry'!AC165*0.000001*U162,IF('Data Entry'!AD165="mg",'Data Entry'!AC165*0.000001*U162,IF('Data Entry'!AD165="t",'Data Entry'!AC165*1000*U162,IF('Data Entry'!AD165="kg",'Data Entry'!AC165*1*U162,IF('Data Entry'!AD165="L",'Data Entry'!AC165*1*U162,IFERROR(,"")))))))</f>
        <v>0</v>
      </c>
      <c r="D162" s="1" t="s">
        <v>4</v>
      </c>
      <c r="E162" s="1">
        <f>IF('Data Entry'!AF165="g",'Data Entry'!AE165*0.001,IF('Data Entry'!AF165="mg",'Data Entry'!AE165*0.000001,IF('Data Entry'!AF165="t",'Data Entry'!AE165*1000,IF('Data Entry'!AF165="ml",'Data Entry'!AE165*0.001,IF('Data Entry'!AF165="kg",'Data Entry'!AE165*1,IF('Data Entry'!AF165="Pieza",'Data Entry'!AE165*1,IF('Data Entry'!AF165="L",'Data Entry'!AE165*1,IFERROR(,""))))))))</f>
        <v>0</v>
      </c>
      <c r="F162" s="1" t="s">
        <v>4</v>
      </c>
      <c r="G162" s="1">
        <f>IF('Data Entry'!AA165="g",'Data Entry'!Z165*0.001,IF('Data Entry'!AA165="mg",'Data Entry'!Z165*0.000001,IF('Data Entry'!AA165="t",'Data Entry'!Z165*1000,IF('Data Entry'!AA165="ml",'Data Entry'!Z165*0.001,IF('Data Entry'!AA165="kg",'Data Entry'!Z165*1,IF('Data Entry'!AA165="Piezas",'Data Entry'!Z165*1,IF('Data Entry'!AA165="L",'Data Entry'!Z165*1,IFERROR(,""))))))))</f>
        <v>0</v>
      </c>
      <c r="H162" s="1" t="s">
        <v>4</v>
      </c>
      <c r="I162" s="1">
        <f>IF('Data Entry'!AC165="g",'Data Entry'!AB165*0.001,IF('Data Entry'!AC165="mg",'Data Entry'!AB165*0.000001,IF('Data Entry'!AC165="t",'Data Entry'!AB165*1000,IF('Data Entry'!AC165="ml",'Data Entry'!AB165*0.001,IF('Data Entry'!AC165="kg",'Data Entry'!AB165*1,IF('Data Entry'!AC165="L",'Data Entry'!AB165*1,IFERROR(,"")))))))</f>
        <v>0</v>
      </c>
      <c r="J162" s="59" t="str">
        <f>'Data Entry'!AU165</f>
        <v/>
      </c>
      <c r="K162" s="1">
        <f>IF('Data Entry'!AI165="g",'Data Entry'!AH165*0.001*V162,IF('Data Entry'!AI165="UI",'Data Entry'!AH165*0.000001*V162,IF('Data Entry'!AI165="mg",'Data Entry'!AH165*0.000001*V162,IF('Data Entry'!AI165="t",'Data Entry'!AH165*1000*V162,IF('Data Entry'!AI165="kg",'Data Entry'!AH165*1*V162,IF('Data Entry'!AI165="L",'Data Entry'!AH165*1*V162,IFERROR(,"")))))))</f>
        <v>0</v>
      </c>
      <c r="L162" s="1" t="s">
        <v>4</v>
      </c>
      <c r="M162" s="59">
        <f>'Data Entry'!AJ165</f>
        <v>0</v>
      </c>
      <c r="N162" s="59" t="str">
        <f>'Data Entry'!AX165</f>
        <v/>
      </c>
      <c r="O162" s="1">
        <f>IF('Data Entry'!AL165="g",'Data Entry'!AK165*0.001*W162,IF('Data Entry'!AL165="UI",'Data Entry'!AK165*0.000001*W162,IF('Data Entry'!AL165="mg",'Data Entry'!AK165*0.000001*W162,IF('Data Entry'!AL165="t",'Data Entry'!AK165*1000*W162,IF('Data Entry'!AL165="kg",'Data Entry'!AK165*1*W162,IF('Data Entry'!AL165="L",'Data Entry'!AK165*1*W162,IFERROR(,"")))))))</f>
        <v>0</v>
      </c>
      <c r="P162" s="1" t="s">
        <v>4</v>
      </c>
      <c r="Q162" s="59">
        <f>'Data Entry'!AM165</f>
        <v>0</v>
      </c>
      <c r="R162" s="59" t="str">
        <f>'Data Entry'!BA165</f>
        <v/>
      </c>
      <c r="S162" s="1">
        <f>IF('Data Entry'!AO165="g",'Data Entry'!AN165*0.001*X162,IF('Data Entry'!AO165="UI",'Data Entry'!AN165*0.000001*X162,IF('Data Entry'!AO165="mg",'Data Entry'!AN165*0.000001*X162,IF('Data Entry'!AO165="t",'Data Entry'!AN165*1000*X162,IF('Data Entry'!AO165="kg",'Data Entry'!AN165*1*X162,IF('Data Entry'!AO165="L",'Data Entry'!AN165*1*X162,IFERROR(,"")))))))</f>
        <v>0</v>
      </c>
      <c r="T162" s="1" t="s">
        <v>4</v>
      </c>
      <c r="U162" s="59" t="str">
        <f>IF('Data Entry'!AP165="No aplica","1",'Data Entry'!AP165)</f>
        <v/>
      </c>
      <c r="V162" s="59" t="str">
        <f>IF('Data Entry'!AS165="No aplica","1",'Data Entry'!AS165)</f>
        <v/>
      </c>
      <c r="W162" s="59" t="str">
        <f>IF('Data Entry'!AV165="No aplica","1",'Data Entry'!AV165)</f>
        <v/>
      </c>
      <c r="X162" s="59" t="str">
        <f>IF('Data Entry'!AY165="No aplica","1",'Data Entry'!AY165)</f>
        <v/>
      </c>
      <c r="Y162" s="151" t="str">
        <f t="shared" si="2"/>
        <v/>
      </c>
      <c r="Z162" s="152" t="str">
        <f>IF('Data Entry'!H165="Yes","1",IF(AND('Data Entry'!H165="",'Data Entry'!I165="",'Data Entry'!J165="",'Data Entry'!K165="",'Data Entry'!L165="",'Data Entry'!M165="",'Data Entry'!N165="",'Data Entry'!O165="",'Data Entry'!P165="",'Data Entry'!Q165=""),"","1"))</f>
        <v/>
      </c>
      <c r="AA162" s="152" t="str">
        <f>IF('Data Entry'!R165="Yes","1",IF(AND('Data Entry'!R165="",'Data Entry'!S165="",'Data Entry'!T165="",'Data Entry'!U165=""),"","1"))</f>
        <v/>
      </c>
      <c r="AB162" s="157" t="str">
        <f>IF('Data Entry'!V165="Yes","1",IF(AND('Data Entry'!V165="",'Data Entry'!W165=""),"","1"))</f>
        <v/>
      </c>
    </row>
    <row r="163" spans="1:28" ht="17">
      <c r="A163" s="59">
        <f>'Data Entry'!AB166</f>
        <v>0</v>
      </c>
      <c r="B163" s="59" t="str">
        <f>'Data Entry'!AR166</f>
        <v/>
      </c>
      <c r="C163" s="1">
        <f>IF('Data Entry'!AD166="g",'Data Entry'!AC166*0.001*U163,IF('Data Entry'!AD166="UI",'Data Entry'!AC166*0.000001*U163,IF('Data Entry'!AD166="mg",'Data Entry'!AC166*0.000001*U163,IF('Data Entry'!AD166="t",'Data Entry'!AC166*1000*U163,IF('Data Entry'!AD166="kg",'Data Entry'!AC166*1*U163,IF('Data Entry'!AD166="L",'Data Entry'!AC166*1*U163,IFERROR(,"")))))))</f>
        <v>0</v>
      </c>
      <c r="D163" s="1" t="s">
        <v>4</v>
      </c>
      <c r="E163" s="1">
        <f>IF('Data Entry'!AF166="g",'Data Entry'!AE166*0.001,IF('Data Entry'!AF166="mg",'Data Entry'!AE166*0.000001,IF('Data Entry'!AF166="t",'Data Entry'!AE166*1000,IF('Data Entry'!AF166="ml",'Data Entry'!AE166*0.001,IF('Data Entry'!AF166="kg",'Data Entry'!AE166*1,IF('Data Entry'!AF166="Pieza",'Data Entry'!AE166*1,IF('Data Entry'!AF166="L",'Data Entry'!AE166*1,IFERROR(,""))))))))</f>
        <v>0</v>
      </c>
      <c r="F163" s="1" t="s">
        <v>4</v>
      </c>
      <c r="G163" s="1">
        <f>IF('Data Entry'!AA166="g",'Data Entry'!Z166*0.001,IF('Data Entry'!AA166="mg",'Data Entry'!Z166*0.000001,IF('Data Entry'!AA166="t",'Data Entry'!Z166*1000,IF('Data Entry'!AA166="ml",'Data Entry'!Z166*0.001,IF('Data Entry'!AA166="kg",'Data Entry'!Z166*1,IF('Data Entry'!AA166="Piezas",'Data Entry'!Z166*1,IF('Data Entry'!AA166="L",'Data Entry'!Z166*1,IFERROR(,""))))))))</f>
        <v>0</v>
      </c>
      <c r="H163" s="1" t="s">
        <v>4</v>
      </c>
      <c r="I163" s="1">
        <f>IF('Data Entry'!AC166="g",'Data Entry'!AB166*0.001,IF('Data Entry'!AC166="mg",'Data Entry'!AB166*0.000001,IF('Data Entry'!AC166="t",'Data Entry'!AB166*1000,IF('Data Entry'!AC166="ml",'Data Entry'!AB166*0.001,IF('Data Entry'!AC166="kg",'Data Entry'!AB166*1,IF('Data Entry'!AC166="L",'Data Entry'!AB166*1,IFERROR(,"")))))))</f>
        <v>0</v>
      </c>
      <c r="J163" s="59" t="str">
        <f>'Data Entry'!AU166</f>
        <v/>
      </c>
      <c r="K163" s="1">
        <f>IF('Data Entry'!AI166="g",'Data Entry'!AH166*0.001*V163,IF('Data Entry'!AI166="UI",'Data Entry'!AH166*0.000001*V163,IF('Data Entry'!AI166="mg",'Data Entry'!AH166*0.000001*V163,IF('Data Entry'!AI166="t",'Data Entry'!AH166*1000*V163,IF('Data Entry'!AI166="kg",'Data Entry'!AH166*1*V163,IF('Data Entry'!AI166="L",'Data Entry'!AH166*1*V163,IFERROR(,"")))))))</f>
        <v>0</v>
      </c>
      <c r="L163" s="1" t="s">
        <v>4</v>
      </c>
      <c r="M163" s="59">
        <f>'Data Entry'!AJ166</f>
        <v>0</v>
      </c>
      <c r="N163" s="59" t="str">
        <f>'Data Entry'!AX166</f>
        <v/>
      </c>
      <c r="O163" s="1">
        <f>IF('Data Entry'!AL166="g",'Data Entry'!AK166*0.001*W163,IF('Data Entry'!AL166="UI",'Data Entry'!AK166*0.000001*W163,IF('Data Entry'!AL166="mg",'Data Entry'!AK166*0.000001*W163,IF('Data Entry'!AL166="t",'Data Entry'!AK166*1000*W163,IF('Data Entry'!AL166="kg",'Data Entry'!AK166*1*W163,IF('Data Entry'!AL166="L",'Data Entry'!AK166*1*W163,IFERROR(,"")))))))</f>
        <v>0</v>
      </c>
      <c r="P163" s="1" t="s">
        <v>4</v>
      </c>
      <c r="Q163" s="59">
        <f>'Data Entry'!AM166</f>
        <v>0</v>
      </c>
      <c r="R163" s="59" t="str">
        <f>'Data Entry'!BA166</f>
        <v/>
      </c>
      <c r="S163" s="1">
        <f>IF('Data Entry'!AO166="g",'Data Entry'!AN166*0.001*X163,IF('Data Entry'!AO166="UI",'Data Entry'!AN166*0.000001*X163,IF('Data Entry'!AO166="mg",'Data Entry'!AN166*0.000001*X163,IF('Data Entry'!AO166="t",'Data Entry'!AN166*1000*X163,IF('Data Entry'!AO166="kg",'Data Entry'!AN166*1*X163,IF('Data Entry'!AO166="L",'Data Entry'!AN166*1*X163,IFERROR(,"")))))))</f>
        <v>0</v>
      </c>
      <c r="T163" s="1" t="s">
        <v>4</v>
      </c>
      <c r="U163" s="59" t="str">
        <f>IF('Data Entry'!AP166="No aplica","1",'Data Entry'!AP166)</f>
        <v/>
      </c>
      <c r="V163" s="59" t="str">
        <f>IF('Data Entry'!AS166="No aplica","1",'Data Entry'!AS166)</f>
        <v/>
      </c>
      <c r="W163" s="59" t="str">
        <f>IF('Data Entry'!AV166="No aplica","1",'Data Entry'!AV166)</f>
        <v/>
      </c>
      <c r="X163" s="59" t="str">
        <f>IF('Data Entry'!AY166="No aplica","1",'Data Entry'!AY166)</f>
        <v/>
      </c>
      <c r="Y163" s="151" t="str">
        <f t="shared" si="2"/>
        <v/>
      </c>
      <c r="Z163" s="152" t="str">
        <f>IF('Data Entry'!H166="Yes","1",IF(AND('Data Entry'!H166="",'Data Entry'!I166="",'Data Entry'!J166="",'Data Entry'!K166="",'Data Entry'!L166="",'Data Entry'!M166="",'Data Entry'!N166="",'Data Entry'!O166="",'Data Entry'!P166="",'Data Entry'!Q166=""),"","1"))</f>
        <v/>
      </c>
      <c r="AA163" s="152" t="str">
        <f>IF('Data Entry'!R166="Yes","1",IF(AND('Data Entry'!R166="",'Data Entry'!S166="",'Data Entry'!T166="",'Data Entry'!U166=""),"","1"))</f>
        <v/>
      </c>
      <c r="AB163" s="157" t="str">
        <f>IF('Data Entry'!V166="Yes","1",IF(AND('Data Entry'!V166="",'Data Entry'!W166=""),"","1"))</f>
        <v/>
      </c>
    </row>
    <row r="164" spans="1:28" ht="17">
      <c r="A164" s="59">
        <f>'Data Entry'!AB167</f>
        <v>0</v>
      </c>
      <c r="B164" s="59" t="str">
        <f>'Data Entry'!AR167</f>
        <v/>
      </c>
      <c r="C164" s="1">
        <f>IF('Data Entry'!AD167="g",'Data Entry'!AC167*0.001*U164,IF('Data Entry'!AD167="UI",'Data Entry'!AC167*0.000001*U164,IF('Data Entry'!AD167="mg",'Data Entry'!AC167*0.000001*U164,IF('Data Entry'!AD167="t",'Data Entry'!AC167*1000*U164,IF('Data Entry'!AD167="kg",'Data Entry'!AC167*1*U164,IF('Data Entry'!AD167="L",'Data Entry'!AC167*1*U164,IFERROR(,"")))))))</f>
        <v>0</v>
      </c>
      <c r="D164" s="1" t="s">
        <v>4</v>
      </c>
      <c r="E164" s="1">
        <f>IF('Data Entry'!AF167="g",'Data Entry'!AE167*0.001,IF('Data Entry'!AF167="mg",'Data Entry'!AE167*0.000001,IF('Data Entry'!AF167="t",'Data Entry'!AE167*1000,IF('Data Entry'!AF167="ml",'Data Entry'!AE167*0.001,IF('Data Entry'!AF167="kg",'Data Entry'!AE167*1,IF('Data Entry'!AF167="Pieza",'Data Entry'!AE167*1,IF('Data Entry'!AF167="L",'Data Entry'!AE167*1,IFERROR(,""))))))))</f>
        <v>0</v>
      </c>
      <c r="F164" s="1" t="s">
        <v>4</v>
      </c>
      <c r="G164" s="1">
        <f>IF('Data Entry'!AA167="g",'Data Entry'!Z167*0.001,IF('Data Entry'!AA167="mg",'Data Entry'!Z167*0.000001,IF('Data Entry'!AA167="t",'Data Entry'!Z167*1000,IF('Data Entry'!AA167="ml",'Data Entry'!Z167*0.001,IF('Data Entry'!AA167="kg",'Data Entry'!Z167*1,IF('Data Entry'!AA167="Piezas",'Data Entry'!Z167*1,IF('Data Entry'!AA167="L",'Data Entry'!Z167*1,IFERROR(,""))))))))</f>
        <v>0</v>
      </c>
      <c r="H164" s="1" t="s">
        <v>4</v>
      </c>
      <c r="I164" s="1">
        <f>IF('Data Entry'!AC167="g",'Data Entry'!AB167*0.001,IF('Data Entry'!AC167="mg",'Data Entry'!AB167*0.000001,IF('Data Entry'!AC167="t",'Data Entry'!AB167*1000,IF('Data Entry'!AC167="ml",'Data Entry'!AB167*0.001,IF('Data Entry'!AC167="kg",'Data Entry'!AB167*1,IF('Data Entry'!AC167="L",'Data Entry'!AB167*1,IFERROR(,"")))))))</f>
        <v>0</v>
      </c>
      <c r="J164" s="59" t="str">
        <f>'Data Entry'!AU167</f>
        <v/>
      </c>
      <c r="K164" s="1">
        <f>IF('Data Entry'!AI167="g",'Data Entry'!AH167*0.001*V164,IF('Data Entry'!AI167="UI",'Data Entry'!AH167*0.000001*V164,IF('Data Entry'!AI167="mg",'Data Entry'!AH167*0.000001*V164,IF('Data Entry'!AI167="t",'Data Entry'!AH167*1000*V164,IF('Data Entry'!AI167="kg",'Data Entry'!AH167*1*V164,IF('Data Entry'!AI167="L",'Data Entry'!AH167*1*V164,IFERROR(,"")))))))</f>
        <v>0</v>
      </c>
      <c r="L164" s="1" t="s">
        <v>4</v>
      </c>
      <c r="M164" s="59">
        <f>'Data Entry'!AJ167</f>
        <v>0</v>
      </c>
      <c r="N164" s="59" t="str">
        <f>'Data Entry'!AX167</f>
        <v/>
      </c>
      <c r="O164" s="1">
        <f>IF('Data Entry'!AL167="g",'Data Entry'!AK167*0.001*W164,IF('Data Entry'!AL167="UI",'Data Entry'!AK167*0.000001*W164,IF('Data Entry'!AL167="mg",'Data Entry'!AK167*0.000001*W164,IF('Data Entry'!AL167="t",'Data Entry'!AK167*1000*W164,IF('Data Entry'!AL167="kg",'Data Entry'!AK167*1*W164,IF('Data Entry'!AL167="L",'Data Entry'!AK167*1*W164,IFERROR(,"")))))))</f>
        <v>0</v>
      </c>
      <c r="P164" s="1" t="s">
        <v>4</v>
      </c>
      <c r="Q164" s="59">
        <f>'Data Entry'!AM167</f>
        <v>0</v>
      </c>
      <c r="R164" s="59" t="str">
        <f>'Data Entry'!BA167</f>
        <v/>
      </c>
      <c r="S164" s="1">
        <f>IF('Data Entry'!AO167="g",'Data Entry'!AN167*0.001*X164,IF('Data Entry'!AO167="UI",'Data Entry'!AN167*0.000001*X164,IF('Data Entry'!AO167="mg",'Data Entry'!AN167*0.000001*X164,IF('Data Entry'!AO167="t",'Data Entry'!AN167*1000*X164,IF('Data Entry'!AO167="kg",'Data Entry'!AN167*1*X164,IF('Data Entry'!AO167="L",'Data Entry'!AN167*1*X164,IFERROR(,"")))))))</f>
        <v>0</v>
      </c>
      <c r="T164" s="1" t="s">
        <v>4</v>
      </c>
      <c r="U164" s="59" t="str">
        <f>IF('Data Entry'!AP167="No aplica","1",'Data Entry'!AP167)</f>
        <v/>
      </c>
      <c r="V164" s="59" t="str">
        <f>IF('Data Entry'!AS167="No aplica","1",'Data Entry'!AS167)</f>
        <v/>
      </c>
      <c r="W164" s="59" t="str">
        <f>IF('Data Entry'!AV167="No aplica","1",'Data Entry'!AV167)</f>
        <v/>
      </c>
      <c r="X164" s="59" t="str">
        <f>IF('Data Entry'!AY167="No aplica","1",'Data Entry'!AY167)</f>
        <v/>
      </c>
      <c r="Y164" s="151" t="str">
        <f t="shared" si="2"/>
        <v/>
      </c>
      <c r="Z164" s="152" t="str">
        <f>IF('Data Entry'!H167="Yes","1",IF(AND('Data Entry'!H167="",'Data Entry'!I167="",'Data Entry'!J167="",'Data Entry'!K167="",'Data Entry'!L167="",'Data Entry'!M167="",'Data Entry'!N167="",'Data Entry'!O167="",'Data Entry'!P167="",'Data Entry'!Q167=""),"","1"))</f>
        <v/>
      </c>
      <c r="AA164" s="152" t="str">
        <f>IF('Data Entry'!R167="Yes","1",IF(AND('Data Entry'!R167="",'Data Entry'!S167="",'Data Entry'!T167="",'Data Entry'!U167=""),"","1"))</f>
        <v/>
      </c>
      <c r="AB164" s="157" t="str">
        <f>IF('Data Entry'!V167="Yes","1",IF(AND('Data Entry'!V167="",'Data Entry'!W167=""),"","1"))</f>
        <v/>
      </c>
    </row>
    <row r="165" spans="1:28" ht="17">
      <c r="A165" s="59">
        <f>'Data Entry'!AB168</f>
        <v>0</v>
      </c>
      <c r="B165" s="59" t="str">
        <f>'Data Entry'!AR168</f>
        <v/>
      </c>
      <c r="C165" s="1">
        <f>IF('Data Entry'!AD168="g",'Data Entry'!AC168*0.001*U165,IF('Data Entry'!AD168="UI",'Data Entry'!AC168*0.000001*U165,IF('Data Entry'!AD168="mg",'Data Entry'!AC168*0.000001*U165,IF('Data Entry'!AD168="t",'Data Entry'!AC168*1000*U165,IF('Data Entry'!AD168="kg",'Data Entry'!AC168*1*U165,IF('Data Entry'!AD168="L",'Data Entry'!AC168*1*U165,IFERROR(,"")))))))</f>
        <v>0</v>
      </c>
      <c r="D165" s="1" t="s">
        <v>4</v>
      </c>
      <c r="E165" s="1">
        <f>IF('Data Entry'!AF168="g",'Data Entry'!AE168*0.001,IF('Data Entry'!AF168="mg",'Data Entry'!AE168*0.000001,IF('Data Entry'!AF168="t",'Data Entry'!AE168*1000,IF('Data Entry'!AF168="ml",'Data Entry'!AE168*0.001,IF('Data Entry'!AF168="kg",'Data Entry'!AE168*1,IF('Data Entry'!AF168="Pieza",'Data Entry'!AE168*1,IF('Data Entry'!AF168="L",'Data Entry'!AE168*1,IFERROR(,""))))))))</f>
        <v>0</v>
      </c>
      <c r="F165" s="1" t="s">
        <v>4</v>
      </c>
      <c r="G165" s="1">
        <f>IF('Data Entry'!AA168="g",'Data Entry'!Z168*0.001,IF('Data Entry'!AA168="mg",'Data Entry'!Z168*0.000001,IF('Data Entry'!AA168="t",'Data Entry'!Z168*1000,IF('Data Entry'!AA168="ml",'Data Entry'!Z168*0.001,IF('Data Entry'!AA168="kg",'Data Entry'!Z168*1,IF('Data Entry'!AA168="Piezas",'Data Entry'!Z168*1,IF('Data Entry'!AA168="L",'Data Entry'!Z168*1,IFERROR(,""))))))))</f>
        <v>0</v>
      </c>
      <c r="H165" s="1" t="s">
        <v>4</v>
      </c>
      <c r="I165" s="1">
        <f>IF('Data Entry'!AC168="g",'Data Entry'!AB168*0.001,IF('Data Entry'!AC168="mg",'Data Entry'!AB168*0.000001,IF('Data Entry'!AC168="t",'Data Entry'!AB168*1000,IF('Data Entry'!AC168="ml",'Data Entry'!AB168*0.001,IF('Data Entry'!AC168="kg",'Data Entry'!AB168*1,IF('Data Entry'!AC168="L",'Data Entry'!AB168*1,IFERROR(,"")))))))</f>
        <v>0</v>
      </c>
      <c r="J165" s="59" t="str">
        <f>'Data Entry'!AU168</f>
        <v/>
      </c>
      <c r="K165" s="1">
        <f>IF('Data Entry'!AI168="g",'Data Entry'!AH168*0.001*V165,IF('Data Entry'!AI168="UI",'Data Entry'!AH168*0.000001*V165,IF('Data Entry'!AI168="mg",'Data Entry'!AH168*0.000001*V165,IF('Data Entry'!AI168="t",'Data Entry'!AH168*1000*V165,IF('Data Entry'!AI168="kg",'Data Entry'!AH168*1*V165,IF('Data Entry'!AI168="L",'Data Entry'!AH168*1*V165,IFERROR(,"")))))))</f>
        <v>0</v>
      </c>
      <c r="L165" s="1" t="s">
        <v>4</v>
      </c>
      <c r="M165" s="59">
        <f>'Data Entry'!AJ168</f>
        <v>0</v>
      </c>
      <c r="N165" s="59" t="str">
        <f>'Data Entry'!AX168</f>
        <v/>
      </c>
      <c r="O165" s="1">
        <f>IF('Data Entry'!AL168="g",'Data Entry'!AK168*0.001*W165,IF('Data Entry'!AL168="UI",'Data Entry'!AK168*0.000001*W165,IF('Data Entry'!AL168="mg",'Data Entry'!AK168*0.000001*W165,IF('Data Entry'!AL168="t",'Data Entry'!AK168*1000*W165,IF('Data Entry'!AL168="kg",'Data Entry'!AK168*1*W165,IF('Data Entry'!AL168="L",'Data Entry'!AK168*1*W165,IFERROR(,"")))))))</f>
        <v>0</v>
      </c>
      <c r="P165" s="1" t="s">
        <v>4</v>
      </c>
      <c r="Q165" s="59">
        <f>'Data Entry'!AM168</f>
        <v>0</v>
      </c>
      <c r="R165" s="59" t="str">
        <f>'Data Entry'!BA168</f>
        <v/>
      </c>
      <c r="S165" s="1">
        <f>IF('Data Entry'!AO168="g",'Data Entry'!AN168*0.001*X165,IF('Data Entry'!AO168="UI",'Data Entry'!AN168*0.000001*X165,IF('Data Entry'!AO168="mg",'Data Entry'!AN168*0.000001*X165,IF('Data Entry'!AO168="t",'Data Entry'!AN168*1000*X165,IF('Data Entry'!AO168="kg",'Data Entry'!AN168*1*X165,IF('Data Entry'!AO168="L",'Data Entry'!AN168*1*X165,IFERROR(,"")))))))</f>
        <v>0</v>
      </c>
      <c r="T165" s="1" t="s">
        <v>4</v>
      </c>
      <c r="U165" s="59" t="str">
        <f>IF('Data Entry'!AP168="No aplica","1",'Data Entry'!AP168)</f>
        <v/>
      </c>
      <c r="V165" s="59" t="str">
        <f>IF('Data Entry'!AS168="No aplica","1",'Data Entry'!AS168)</f>
        <v/>
      </c>
      <c r="W165" s="59" t="str">
        <f>IF('Data Entry'!AV168="No aplica","1",'Data Entry'!AV168)</f>
        <v/>
      </c>
      <c r="X165" s="59" t="str">
        <f>IF('Data Entry'!AY168="No aplica","1",'Data Entry'!AY168)</f>
        <v/>
      </c>
      <c r="Y165" s="151" t="str">
        <f t="shared" si="2"/>
        <v/>
      </c>
      <c r="Z165" s="152" t="str">
        <f>IF('Data Entry'!H168="Yes","1",IF(AND('Data Entry'!H168="",'Data Entry'!I168="",'Data Entry'!J168="",'Data Entry'!K168="",'Data Entry'!L168="",'Data Entry'!M168="",'Data Entry'!N168="",'Data Entry'!O168="",'Data Entry'!P168="",'Data Entry'!Q168=""),"","1"))</f>
        <v/>
      </c>
      <c r="AA165" s="152" t="str">
        <f>IF('Data Entry'!R168="Yes","1",IF(AND('Data Entry'!R168="",'Data Entry'!S168="",'Data Entry'!T168="",'Data Entry'!U168=""),"","1"))</f>
        <v/>
      </c>
      <c r="AB165" s="157" t="str">
        <f>IF('Data Entry'!V168="Yes","1",IF(AND('Data Entry'!V168="",'Data Entry'!W168=""),"","1"))</f>
        <v/>
      </c>
    </row>
    <row r="166" spans="1:28" ht="17">
      <c r="A166" s="59">
        <f>'Data Entry'!AB169</f>
        <v>0</v>
      </c>
      <c r="B166" s="59" t="str">
        <f>'Data Entry'!AR169</f>
        <v/>
      </c>
      <c r="C166" s="1">
        <f>IF('Data Entry'!AD169="g",'Data Entry'!AC169*0.001*U166,IF('Data Entry'!AD169="UI",'Data Entry'!AC169*0.000001*U166,IF('Data Entry'!AD169="mg",'Data Entry'!AC169*0.000001*U166,IF('Data Entry'!AD169="t",'Data Entry'!AC169*1000*U166,IF('Data Entry'!AD169="kg",'Data Entry'!AC169*1*U166,IF('Data Entry'!AD169="L",'Data Entry'!AC169*1*U166,IFERROR(,"")))))))</f>
        <v>0</v>
      </c>
      <c r="D166" s="1" t="s">
        <v>4</v>
      </c>
      <c r="E166" s="1">
        <f>IF('Data Entry'!AF169="g",'Data Entry'!AE169*0.001,IF('Data Entry'!AF169="mg",'Data Entry'!AE169*0.000001,IF('Data Entry'!AF169="t",'Data Entry'!AE169*1000,IF('Data Entry'!AF169="ml",'Data Entry'!AE169*0.001,IF('Data Entry'!AF169="kg",'Data Entry'!AE169*1,IF('Data Entry'!AF169="Pieza",'Data Entry'!AE169*1,IF('Data Entry'!AF169="L",'Data Entry'!AE169*1,IFERROR(,""))))))))</f>
        <v>0</v>
      </c>
      <c r="F166" s="1" t="s">
        <v>4</v>
      </c>
      <c r="G166" s="1">
        <f>IF('Data Entry'!AA169="g",'Data Entry'!Z169*0.001,IF('Data Entry'!AA169="mg",'Data Entry'!Z169*0.000001,IF('Data Entry'!AA169="t",'Data Entry'!Z169*1000,IF('Data Entry'!AA169="ml",'Data Entry'!Z169*0.001,IF('Data Entry'!AA169="kg",'Data Entry'!Z169*1,IF('Data Entry'!AA169="Piezas",'Data Entry'!Z169*1,IF('Data Entry'!AA169="L",'Data Entry'!Z169*1,IFERROR(,""))))))))</f>
        <v>0</v>
      </c>
      <c r="H166" s="1" t="s">
        <v>4</v>
      </c>
      <c r="I166" s="1">
        <f>IF('Data Entry'!AC169="g",'Data Entry'!AB169*0.001,IF('Data Entry'!AC169="mg",'Data Entry'!AB169*0.000001,IF('Data Entry'!AC169="t",'Data Entry'!AB169*1000,IF('Data Entry'!AC169="ml",'Data Entry'!AB169*0.001,IF('Data Entry'!AC169="kg",'Data Entry'!AB169*1,IF('Data Entry'!AC169="L",'Data Entry'!AB169*1,IFERROR(,"")))))))</f>
        <v>0</v>
      </c>
      <c r="J166" s="59" t="str">
        <f>'Data Entry'!AU169</f>
        <v/>
      </c>
      <c r="K166" s="1">
        <f>IF('Data Entry'!AI169="g",'Data Entry'!AH169*0.001*V166,IF('Data Entry'!AI169="UI",'Data Entry'!AH169*0.000001*V166,IF('Data Entry'!AI169="mg",'Data Entry'!AH169*0.000001*V166,IF('Data Entry'!AI169="t",'Data Entry'!AH169*1000*V166,IF('Data Entry'!AI169="kg",'Data Entry'!AH169*1*V166,IF('Data Entry'!AI169="L",'Data Entry'!AH169*1*V166,IFERROR(,"")))))))</f>
        <v>0</v>
      </c>
      <c r="L166" s="1" t="s">
        <v>4</v>
      </c>
      <c r="M166" s="59">
        <f>'Data Entry'!AJ169</f>
        <v>0</v>
      </c>
      <c r="N166" s="59" t="str">
        <f>'Data Entry'!AX169</f>
        <v/>
      </c>
      <c r="O166" s="1">
        <f>IF('Data Entry'!AL169="g",'Data Entry'!AK169*0.001*W166,IF('Data Entry'!AL169="UI",'Data Entry'!AK169*0.000001*W166,IF('Data Entry'!AL169="mg",'Data Entry'!AK169*0.000001*W166,IF('Data Entry'!AL169="t",'Data Entry'!AK169*1000*W166,IF('Data Entry'!AL169="kg",'Data Entry'!AK169*1*W166,IF('Data Entry'!AL169="L",'Data Entry'!AK169*1*W166,IFERROR(,"")))))))</f>
        <v>0</v>
      </c>
      <c r="P166" s="1" t="s">
        <v>4</v>
      </c>
      <c r="Q166" s="59">
        <f>'Data Entry'!AM169</f>
        <v>0</v>
      </c>
      <c r="R166" s="59" t="str">
        <f>'Data Entry'!BA169</f>
        <v/>
      </c>
      <c r="S166" s="1">
        <f>IF('Data Entry'!AO169="g",'Data Entry'!AN169*0.001*X166,IF('Data Entry'!AO169="UI",'Data Entry'!AN169*0.000001*X166,IF('Data Entry'!AO169="mg",'Data Entry'!AN169*0.000001*X166,IF('Data Entry'!AO169="t",'Data Entry'!AN169*1000*X166,IF('Data Entry'!AO169="kg",'Data Entry'!AN169*1*X166,IF('Data Entry'!AO169="L",'Data Entry'!AN169*1*X166,IFERROR(,"")))))))</f>
        <v>0</v>
      </c>
      <c r="T166" s="1" t="s">
        <v>4</v>
      </c>
      <c r="U166" s="59" t="str">
        <f>IF('Data Entry'!AP169="No aplica","1",'Data Entry'!AP169)</f>
        <v/>
      </c>
      <c r="V166" s="59" t="str">
        <f>IF('Data Entry'!AS169="No aplica","1",'Data Entry'!AS169)</f>
        <v/>
      </c>
      <c r="W166" s="59" t="str">
        <f>IF('Data Entry'!AV169="No aplica","1",'Data Entry'!AV169)</f>
        <v/>
      </c>
      <c r="X166" s="59" t="str">
        <f>IF('Data Entry'!AY169="No aplica","1",'Data Entry'!AY169)</f>
        <v/>
      </c>
      <c r="Y166" s="151" t="str">
        <f t="shared" si="2"/>
        <v/>
      </c>
      <c r="Z166" s="152" t="str">
        <f>IF('Data Entry'!H169="Yes","1",IF(AND('Data Entry'!H169="",'Data Entry'!I169="",'Data Entry'!J169="",'Data Entry'!K169="",'Data Entry'!L169="",'Data Entry'!M169="",'Data Entry'!N169="",'Data Entry'!O169="",'Data Entry'!P169="",'Data Entry'!Q169=""),"","1"))</f>
        <v/>
      </c>
      <c r="AA166" s="152" t="str">
        <f>IF('Data Entry'!R169="Yes","1",IF(AND('Data Entry'!R169="",'Data Entry'!S169="",'Data Entry'!T169="",'Data Entry'!U169=""),"","1"))</f>
        <v/>
      </c>
      <c r="AB166" s="157" t="str">
        <f>IF('Data Entry'!V169="Yes","1",IF(AND('Data Entry'!V169="",'Data Entry'!W169=""),"","1"))</f>
        <v/>
      </c>
    </row>
    <row r="167" spans="1:28" ht="17">
      <c r="A167" s="59">
        <f>'Data Entry'!AB170</f>
        <v>0</v>
      </c>
      <c r="B167" s="59" t="str">
        <f>'Data Entry'!AR170</f>
        <v/>
      </c>
      <c r="C167" s="1">
        <f>IF('Data Entry'!AD170="g",'Data Entry'!AC170*0.001*U167,IF('Data Entry'!AD170="UI",'Data Entry'!AC170*0.000001*U167,IF('Data Entry'!AD170="mg",'Data Entry'!AC170*0.000001*U167,IF('Data Entry'!AD170="t",'Data Entry'!AC170*1000*U167,IF('Data Entry'!AD170="kg",'Data Entry'!AC170*1*U167,IF('Data Entry'!AD170="L",'Data Entry'!AC170*1*U167,IFERROR(,"")))))))</f>
        <v>0</v>
      </c>
      <c r="D167" s="1" t="s">
        <v>4</v>
      </c>
      <c r="E167" s="1">
        <f>IF('Data Entry'!AF170="g",'Data Entry'!AE170*0.001,IF('Data Entry'!AF170="mg",'Data Entry'!AE170*0.000001,IF('Data Entry'!AF170="t",'Data Entry'!AE170*1000,IF('Data Entry'!AF170="ml",'Data Entry'!AE170*0.001,IF('Data Entry'!AF170="kg",'Data Entry'!AE170*1,IF('Data Entry'!AF170="Pieza",'Data Entry'!AE170*1,IF('Data Entry'!AF170="L",'Data Entry'!AE170*1,IFERROR(,""))))))))</f>
        <v>0</v>
      </c>
      <c r="F167" s="1" t="s">
        <v>4</v>
      </c>
      <c r="G167" s="1">
        <f>IF('Data Entry'!AA170="g",'Data Entry'!Z170*0.001,IF('Data Entry'!AA170="mg",'Data Entry'!Z170*0.000001,IF('Data Entry'!AA170="t",'Data Entry'!Z170*1000,IF('Data Entry'!AA170="ml",'Data Entry'!Z170*0.001,IF('Data Entry'!AA170="kg",'Data Entry'!Z170*1,IF('Data Entry'!AA170="Piezas",'Data Entry'!Z170*1,IF('Data Entry'!AA170="L",'Data Entry'!Z170*1,IFERROR(,""))))))))</f>
        <v>0</v>
      </c>
      <c r="H167" s="1" t="s">
        <v>4</v>
      </c>
      <c r="I167" s="1">
        <f>IF('Data Entry'!AC170="g",'Data Entry'!AB170*0.001,IF('Data Entry'!AC170="mg",'Data Entry'!AB170*0.000001,IF('Data Entry'!AC170="t",'Data Entry'!AB170*1000,IF('Data Entry'!AC170="ml",'Data Entry'!AB170*0.001,IF('Data Entry'!AC170="kg",'Data Entry'!AB170*1,IF('Data Entry'!AC170="L",'Data Entry'!AB170*1,IFERROR(,"")))))))</f>
        <v>0</v>
      </c>
      <c r="J167" s="59" t="str">
        <f>'Data Entry'!AU170</f>
        <v/>
      </c>
      <c r="K167" s="1">
        <f>IF('Data Entry'!AI170="g",'Data Entry'!AH170*0.001*V167,IF('Data Entry'!AI170="UI",'Data Entry'!AH170*0.000001*V167,IF('Data Entry'!AI170="mg",'Data Entry'!AH170*0.000001*V167,IF('Data Entry'!AI170="t",'Data Entry'!AH170*1000*V167,IF('Data Entry'!AI170="kg",'Data Entry'!AH170*1*V167,IF('Data Entry'!AI170="L",'Data Entry'!AH170*1*V167,IFERROR(,"")))))))</f>
        <v>0</v>
      </c>
      <c r="L167" s="1" t="s">
        <v>4</v>
      </c>
      <c r="M167" s="59">
        <f>'Data Entry'!AJ170</f>
        <v>0</v>
      </c>
      <c r="N167" s="59" t="str">
        <f>'Data Entry'!AX170</f>
        <v/>
      </c>
      <c r="O167" s="1">
        <f>IF('Data Entry'!AL170="g",'Data Entry'!AK170*0.001*W167,IF('Data Entry'!AL170="UI",'Data Entry'!AK170*0.000001*W167,IF('Data Entry'!AL170="mg",'Data Entry'!AK170*0.000001*W167,IF('Data Entry'!AL170="t",'Data Entry'!AK170*1000*W167,IF('Data Entry'!AL170="kg",'Data Entry'!AK170*1*W167,IF('Data Entry'!AL170="L",'Data Entry'!AK170*1*W167,IFERROR(,"")))))))</f>
        <v>0</v>
      </c>
      <c r="P167" s="1" t="s">
        <v>4</v>
      </c>
      <c r="Q167" s="59">
        <f>'Data Entry'!AM170</f>
        <v>0</v>
      </c>
      <c r="R167" s="59" t="str">
        <f>'Data Entry'!BA170</f>
        <v/>
      </c>
      <c r="S167" s="1">
        <f>IF('Data Entry'!AO170="g",'Data Entry'!AN170*0.001*X167,IF('Data Entry'!AO170="UI",'Data Entry'!AN170*0.000001*X167,IF('Data Entry'!AO170="mg",'Data Entry'!AN170*0.000001*X167,IF('Data Entry'!AO170="t",'Data Entry'!AN170*1000*X167,IF('Data Entry'!AO170="kg",'Data Entry'!AN170*1*X167,IF('Data Entry'!AO170="L",'Data Entry'!AN170*1*X167,IFERROR(,"")))))))</f>
        <v>0</v>
      </c>
      <c r="T167" s="1" t="s">
        <v>4</v>
      </c>
      <c r="U167" s="59" t="str">
        <f>IF('Data Entry'!AP170="No aplica","1",'Data Entry'!AP170)</f>
        <v/>
      </c>
      <c r="V167" s="59" t="str">
        <f>IF('Data Entry'!AS170="No aplica","1",'Data Entry'!AS170)</f>
        <v/>
      </c>
      <c r="W167" s="59" t="str">
        <f>IF('Data Entry'!AV170="No aplica","1",'Data Entry'!AV170)</f>
        <v/>
      </c>
      <c r="X167" s="59" t="str">
        <f>IF('Data Entry'!AY170="No aplica","1",'Data Entry'!AY170)</f>
        <v/>
      </c>
      <c r="Y167" s="151" t="str">
        <f t="shared" si="2"/>
        <v/>
      </c>
      <c r="Z167" s="152" t="str">
        <f>IF('Data Entry'!H170="Yes","1",IF(AND('Data Entry'!H170="",'Data Entry'!I170="",'Data Entry'!J170="",'Data Entry'!K170="",'Data Entry'!L170="",'Data Entry'!M170="",'Data Entry'!N170="",'Data Entry'!O170="",'Data Entry'!P170="",'Data Entry'!Q170=""),"","1"))</f>
        <v/>
      </c>
      <c r="AA167" s="152" t="str">
        <f>IF('Data Entry'!R170="Yes","1",IF(AND('Data Entry'!R170="",'Data Entry'!S170="",'Data Entry'!T170="",'Data Entry'!U170=""),"","1"))</f>
        <v/>
      </c>
      <c r="AB167" s="157" t="str">
        <f>IF('Data Entry'!V170="Yes","1",IF(AND('Data Entry'!V170="",'Data Entry'!W170=""),"","1"))</f>
        <v/>
      </c>
    </row>
    <row r="168" spans="1:28" ht="17">
      <c r="A168" s="59">
        <f>'Data Entry'!AB171</f>
        <v>0</v>
      </c>
      <c r="B168" s="59" t="str">
        <f>'Data Entry'!AR171</f>
        <v/>
      </c>
      <c r="C168" s="1">
        <f>IF('Data Entry'!AD171="g",'Data Entry'!AC171*0.001*U168,IF('Data Entry'!AD171="UI",'Data Entry'!AC171*0.000001*U168,IF('Data Entry'!AD171="mg",'Data Entry'!AC171*0.000001*U168,IF('Data Entry'!AD171="t",'Data Entry'!AC171*1000*U168,IF('Data Entry'!AD171="kg",'Data Entry'!AC171*1*U168,IF('Data Entry'!AD171="L",'Data Entry'!AC171*1*U168,IFERROR(,"")))))))</f>
        <v>0</v>
      </c>
      <c r="D168" s="1" t="s">
        <v>4</v>
      </c>
      <c r="E168" s="1">
        <f>IF('Data Entry'!AF171="g",'Data Entry'!AE171*0.001,IF('Data Entry'!AF171="mg",'Data Entry'!AE171*0.000001,IF('Data Entry'!AF171="t",'Data Entry'!AE171*1000,IF('Data Entry'!AF171="ml",'Data Entry'!AE171*0.001,IF('Data Entry'!AF171="kg",'Data Entry'!AE171*1,IF('Data Entry'!AF171="Pieza",'Data Entry'!AE171*1,IF('Data Entry'!AF171="L",'Data Entry'!AE171*1,IFERROR(,""))))))))</f>
        <v>0</v>
      </c>
      <c r="F168" s="1" t="s">
        <v>4</v>
      </c>
      <c r="G168" s="1">
        <f>IF('Data Entry'!AA171="g",'Data Entry'!Z171*0.001,IF('Data Entry'!AA171="mg",'Data Entry'!Z171*0.000001,IF('Data Entry'!AA171="t",'Data Entry'!Z171*1000,IF('Data Entry'!AA171="ml",'Data Entry'!Z171*0.001,IF('Data Entry'!AA171="kg",'Data Entry'!Z171*1,IF('Data Entry'!AA171="Piezas",'Data Entry'!Z171*1,IF('Data Entry'!AA171="L",'Data Entry'!Z171*1,IFERROR(,""))))))))</f>
        <v>0</v>
      </c>
      <c r="H168" s="1" t="s">
        <v>4</v>
      </c>
      <c r="I168" s="1">
        <f>IF('Data Entry'!AC171="g",'Data Entry'!AB171*0.001,IF('Data Entry'!AC171="mg",'Data Entry'!AB171*0.000001,IF('Data Entry'!AC171="t",'Data Entry'!AB171*1000,IF('Data Entry'!AC171="ml",'Data Entry'!AB171*0.001,IF('Data Entry'!AC171="kg",'Data Entry'!AB171*1,IF('Data Entry'!AC171="L",'Data Entry'!AB171*1,IFERROR(,"")))))))</f>
        <v>0</v>
      </c>
      <c r="J168" s="59" t="str">
        <f>'Data Entry'!AU171</f>
        <v/>
      </c>
      <c r="K168" s="1">
        <f>IF('Data Entry'!AI171="g",'Data Entry'!AH171*0.001*V168,IF('Data Entry'!AI171="UI",'Data Entry'!AH171*0.000001*V168,IF('Data Entry'!AI171="mg",'Data Entry'!AH171*0.000001*V168,IF('Data Entry'!AI171="t",'Data Entry'!AH171*1000*V168,IF('Data Entry'!AI171="kg",'Data Entry'!AH171*1*V168,IF('Data Entry'!AI171="L",'Data Entry'!AH171*1*V168,IFERROR(,"")))))))</f>
        <v>0</v>
      </c>
      <c r="L168" s="1" t="s">
        <v>4</v>
      </c>
      <c r="M168" s="59">
        <f>'Data Entry'!AJ171</f>
        <v>0</v>
      </c>
      <c r="N168" s="59" t="str">
        <f>'Data Entry'!AX171</f>
        <v/>
      </c>
      <c r="O168" s="1">
        <f>IF('Data Entry'!AL171="g",'Data Entry'!AK171*0.001*W168,IF('Data Entry'!AL171="UI",'Data Entry'!AK171*0.000001*W168,IF('Data Entry'!AL171="mg",'Data Entry'!AK171*0.000001*W168,IF('Data Entry'!AL171="t",'Data Entry'!AK171*1000*W168,IF('Data Entry'!AL171="kg",'Data Entry'!AK171*1*W168,IF('Data Entry'!AL171="L",'Data Entry'!AK171*1*W168,IFERROR(,"")))))))</f>
        <v>0</v>
      </c>
      <c r="P168" s="1" t="s">
        <v>4</v>
      </c>
      <c r="Q168" s="59">
        <f>'Data Entry'!AM171</f>
        <v>0</v>
      </c>
      <c r="R168" s="59" t="str">
        <f>'Data Entry'!BA171</f>
        <v/>
      </c>
      <c r="S168" s="1">
        <f>IF('Data Entry'!AO171="g",'Data Entry'!AN171*0.001*X168,IF('Data Entry'!AO171="UI",'Data Entry'!AN171*0.000001*X168,IF('Data Entry'!AO171="mg",'Data Entry'!AN171*0.000001*X168,IF('Data Entry'!AO171="t",'Data Entry'!AN171*1000*X168,IF('Data Entry'!AO171="kg",'Data Entry'!AN171*1*X168,IF('Data Entry'!AO171="L",'Data Entry'!AN171*1*X168,IFERROR(,"")))))))</f>
        <v>0</v>
      </c>
      <c r="T168" s="1" t="s">
        <v>4</v>
      </c>
      <c r="U168" s="59" t="str">
        <f>IF('Data Entry'!AP171="No aplica","1",'Data Entry'!AP171)</f>
        <v/>
      </c>
      <c r="V168" s="59" t="str">
        <f>IF('Data Entry'!AS171="No aplica","1",'Data Entry'!AS171)</f>
        <v/>
      </c>
      <c r="W168" s="59" t="str">
        <f>IF('Data Entry'!AV171="No aplica","1",'Data Entry'!AV171)</f>
        <v/>
      </c>
      <c r="X168" s="59" t="str">
        <f>IF('Data Entry'!AY171="No aplica","1",'Data Entry'!AY171)</f>
        <v/>
      </c>
      <c r="Y168" s="151" t="str">
        <f t="shared" si="2"/>
        <v/>
      </c>
      <c r="Z168" s="152" t="str">
        <f>IF('Data Entry'!H171="Yes","1",IF(AND('Data Entry'!H171="",'Data Entry'!I171="",'Data Entry'!J171="",'Data Entry'!K171="",'Data Entry'!L171="",'Data Entry'!M171="",'Data Entry'!N171="",'Data Entry'!O171="",'Data Entry'!P171="",'Data Entry'!Q171=""),"","1"))</f>
        <v/>
      </c>
      <c r="AA168" s="152" t="str">
        <f>IF('Data Entry'!R171="Yes","1",IF(AND('Data Entry'!R171="",'Data Entry'!S171="",'Data Entry'!T171="",'Data Entry'!U171=""),"","1"))</f>
        <v/>
      </c>
      <c r="AB168" s="157" t="str">
        <f>IF('Data Entry'!V171="Yes","1",IF(AND('Data Entry'!V171="",'Data Entry'!W171=""),"","1"))</f>
        <v/>
      </c>
    </row>
    <row r="169" spans="1:28" ht="17">
      <c r="A169" s="59">
        <f>'Data Entry'!AB172</f>
        <v>0</v>
      </c>
      <c r="B169" s="59" t="str">
        <f>'Data Entry'!AR172</f>
        <v/>
      </c>
      <c r="C169" s="1">
        <f>IF('Data Entry'!AD172="g",'Data Entry'!AC172*0.001*U169,IF('Data Entry'!AD172="UI",'Data Entry'!AC172*0.000001*U169,IF('Data Entry'!AD172="mg",'Data Entry'!AC172*0.000001*U169,IF('Data Entry'!AD172="t",'Data Entry'!AC172*1000*U169,IF('Data Entry'!AD172="kg",'Data Entry'!AC172*1*U169,IF('Data Entry'!AD172="L",'Data Entry'!AC172*1*U169,IFERROR(,"")))))))</f>
        <v>0</v>
      </c>
      <c r="D169" s="1" t="s">
        <v>4</v>
      </c>
      <c r="E169" s="1">
        <f>IF('Data Entry'!AF172="g",'Data Entry'!AE172*0.001,IF('Data Entry'!AF172="mg",'Data Entry'!AE172*0.000001,IF('Data Entry'!AF172="t",'Data Entry'!AE172*1000,IF('Data Entry'!AF172="ml",'Data Entry'!AE172*0.001,IF('Data Entry'!AF172="kg",'Data Entry'!AE172*1,IF('Data Entry'!AF172="Pieza",'Data Entry'!AE172*1,IF('Data Entry'!AF172="L",'Data Entry'!AE172*1,IFERROR(,""))))))))</f>
        <v>0</v>
      </c>
      <c r="F169" s="1" t="s">
        <v>4</v>
      </c>
      <c r="G169" s="1">
        <f>IF('Data Entry'!AA172="g",'Data Entry'!Z172*0.001,IF('Data Entry'!AA172="mg",'Data Entry'!Z172*0.000001,IF('Data Entry'!AA172="t",'Data Entry'!Z172*1000,IF('Data Entry'!AA172="ml",'Data Entry'!Z172*0.001,IF('Data Entry'!AA172="kg",'Data Entry'!Z172*1,IF('Data Entry'!AA172="Piezas",'Data Entry'!Z172*1,IF('Data Entry'!AA172="L",'Data Entry'!Z172*1,IFERROR(,""))))))))</f>
        <v>0</v>
      </c>
      <c r="H169" s="1" t="s">
        <v>4</v>
      </c>
      <c r="I169" s="1">
        <f>IF('Data Entry'!AC172="g",'Data Entry'!AB172*0.001,IF('Data Entry'!AC172="mg",'Data Entry'!AB172*0.000001,IF('Data Entry'!AC172="t",'Data Entry'!AB172*1000,IF('Data Entry'!AC172="ml",'Data Entry'!AB172*0.001,IF('Data Entry'!AC172="kg",'Data Entry'!AB172*1,IF('Data Entry'!AC172="L",'Data Entry'!AB172*1,IFERROR(,"")))))))</f>
        <v>0</v>
      </c>
      <c r="J169" s="59" t="str">
        <f>'Data Entry'!AU172</f>
        <v/>
      </c>
      <c r="K169" s="1">
        <f>IF('Data Entry'!AI172="g",'Data Entry'!AH172*0.001*V169,IF('Data Entry'!AI172="UI",'Data Entry'!AH172*0.000001*V169,IF('Data Entry'!AI172="mg",'Data Entry'!AH172*0.000001*V169,IF('Data Entry'!AI172="t",'Data Entry'!AH172*1000*V169,IF('Data Entry'!AI172="kg",'Data Entry'!AH172*1*V169,IF('Data Entry'!AI172="L",'Data Entry'!AH172*1*V169,IFERROR(,"")))))))</f>
        <v>0</v>
      </c>
      <c r="L169" s="1" t="s">
        <v>4</v>
      </c>
      <c r="M169" s="59">
        <f>'Data Entry'!AJ172</f>
        <v>0</v>
      </c>
      <c r="N169" s="59" t="str">
        <f>'Data Entry'!AX172</f>
        <v/>
      </c>
      <c r="O169" s="1">
        <f>IF('Data Entry'!AL172="g",'Data Entry'!AK172*0.001*W169,IF('Data Entry'!AL172="UI",'Data Entry'!AK172*0.000001*W169,IF('Data Entry'!AL172="mg",'Data Entry'!AK172*0.000001*W169,IF('Data Entry'!AL172="t",'Data Entry'!AK172*1000*W169,IF('Data Entry'!AL172="kg",'Data Entry'!AK172*1*W169,IF('Data Entry'!AL172="L",'Data Entry'!AK172*1*W169,IFERROR(,"")))))))</f>
        <v>0</v>
      </c>
      <c r="P169" s="1" t="s">
        <v>4</v>
      </c>
      <c r="Q169" s="59">
        <f>'Data Entry'!AM172</f>
        <v>0</v>
      </c>
      <c r="R169" s="59" t="str">
        <f>'Data Entry'!BA172</f>
        <v/>
      </c>
      <c r="S169" s="1">
        <f>IF('Data Entry'!AO172="g",'Data Entry'!AN172*0.001*X169,IF('Data Entry'!AO172="UI",'Data Entry'!AN172*0.000001*X169,IF('Data Entry'!AO172="mg",'Data Entry'!AN172*0.000001*X169,IF('Data Entry'!AO172="t",'Data Entry'!AN172*1000*X169,IF('Data Entry'!AO172="kg",'Data Entry'!AN172*1*X169,IF('Data Entry'!AO172="L",'Data Entry'!AN172*1*X169,IFERROR(,"")))))))</f>
        <v>0</v>
      </c>
      <c r="T169" s="1" t="s">
        <v>4</v>
      </c>
      <c r="U169" s="59" t="str">
        <f>IF('Data Entry'!AP172="No aplica","1",'Data Entry'!AP172)</f>
        <v/>
      </c>
      <c r="V169" s="59" t="str">
        <f>IF('Data Entry'!AS172="No aplica","1",'Data Entry'!AS172)</f>
        <v/>
      </c>
      <c r="W169" s="59" t="str">
        <f>IF('Data Entry'!AV172="No aplica","1",'Data Entry'!AV172)</f>
        <v/>
      </c>
      <c r="X169" s="59" t="str">
        <f>IF('Data Entry'!AY172="No aplica","1",'Data Entry'!AY172)</f>
        <v/>
      </c>
      <c r="Y169" s="151" t="str">
        <f t="shared" si="2"/>
        <v/>
      </c>
      <c r="Z169" s="152" t="str">
        <f>IF('Data Entry'!H172="Yes","1",IF(AND('Data Entry'!H172="",'Data Entry'!I172="",'Data Entry'!J172="",'Data Entry'!K172="",'Data Entry'!L172="",'Data Entry'!M172="",'Data Entry'!N172="",'Data Entry'!O172="",'Data Entry'!P172="",'Data Entry'!Q172=""),"","1"))</f>
        <v/>
      </c>
      <c r="AA169" s="152" t="str">
        <f>IF('Data Entry'!R172="Yes","1",IF(AND('Data Entry'!R172="",'Data Entry'!S172="",'Data Entry'!T172="",'Data Entry'!U172=""),"","1"))</f>
        <v/>
      </c>
      <c r="AB169" s="157" t="str">
        <f>IF('Data Entry'!V172="Yes","1",IF(AND('Data Entry'!V172="",'Data Entry'!W172=""),"","1"))</f>
        <v/>
      </c>
    </row>
    <row r="170" spans="1:28" ht="17">
      <c r="A170" s="59">
        <f>'Data Entry'!AB173</f>
        <v>0</v>
      </c>
      <c r="B170" s="59" t="str">
        <f>'Data Entry'!AR173</f>
        <v/>
      </c>
      <c r="C170" s="1">
        <f>IF('Data Entry'!AD173="g",'Data Entry'!AC173*0.001*U170,IF('Data Entry'!AD173="UI",'Data Entry'!AC173*0.000001*U170,IF('Data Entry'!AD173="mg",'Data Entry'!AC173*0.000001*U170,IF('Data Entry'!AD173="t",'Data Entry'!AC173*1000*U170,IF('Data Entry'!AD173="kg",'Data Entry'!AC173*1*U170,IF('Data Entry'!AD173="L",'Data Entry'!AC173*1*U170,IFERROR(,"")))))))</f>
        <v>0</v>
      </c>
      <c r="D170" s="1" t="s">
        <v>4</v>
      </c>
      <c r="E170" s="1">
        <f>IF('Data Entry'!AF173="g",'Data Entry'!AE173*0.001,IF('Data Entry'!AF173="mg",'Data Entry'!AE173*0.000001,IF('Data Entry'!AF173="t",'Data Entry'!AE173*1000,IF('Data Entry'!AF173="ml",'Data Entry'!AE173*0.001,IF('Data Entry'!AF173="kg",'Data Entry'!AE173*1,IF('Data Entry'!AF173="Pieza",'Data Entry'!AE173*1,IF('Data Entry'!AF173="L",'Data Entry'!AE173*1,IFERROR(,""))))))))</f>
        <v>0</v>
      </c>
      <c r="F170" s="1" t="s">
        <v>4</v>
      </c>
      <c r="G170" s="1">
        <f>IF('Data Entry'!AA173="g",'Data Entry'!Z173*0.001,IF('Data Entry'!AA173="mg",'Data Entry'!Z173*0.000001,IF('Data Entry'!AA173="t",'Data Entry'!Z173*1000,IF('Data Entry'!AA173="ml",'Data Entry'!Z173*0.001,IF('Data Entry'!AA173="kg",'Data Entry'!Z173*1,IF('Data Entry'!AA173="Piezas",'Data Entry'!Z173*1,IF('Data Entry'!AA173="L",'Data Entry'!Z173*1,IFERROR(,""))))))))</f>
        <v>0</v>
      </c>
      <c r="H170" s="1" t="s">
        <v>4</v>
      </c>
      <c r="I170" s="1">
        <f>IF('Data Entry'!AC173="g",'Data Entry'!AB173*0.001,IF('Data Entry'!AC173="mg",'Data Entry'!AB173*0.000001,IF('Data Entry'!AC173="t",'Data Entry'!AB173*1000,IF('Data Entry'!AC173="ml",'Data Entry'!AB173*0.001,IF('Data Entry'!AC173="kg",'Data Entry'!AB173*1,IF('Data Entry'!AC173="L",'Data Entry'!AB173*1,IFERROR(,"")))))))</f>
        <v>0</v>
      </c>
      <c r="J170" s="59" t="str">
        <f>'Data Entry'!AU173</f>
        <v/>
      </c>
      <c r="K170" s="1">
        <f>IF('Data Entry'!AI173="g",'Data Entry'!AH173*0.001*V170,IF('Data Entry'!AI173="UI",'Data Entry'!AH173*0.000001*V170,IF('Data Entry'!AI173="mg",'Data Entry'!AH173*0.000001*V170,IF('Data Entry'!AI173="t",'Data Entry'!AH173*1000*V170,IF('Data Entry'!AI173="kg",'Data Entry'!AH173*1*V170,IF('Data Entry'!AI173="L",'Data Entry'!AH173*1*V170,IFERROR(,"")))))))</f>
        <v>0</v>
      </c>
      <c r="L170" s="1" t="s">
        <v>4</v>
      </c>
      <c r="M170" s="59">
        <f>'Data Entry'!AJ173</f>
        <v>0</v>
      </c>
      <c r="N170" s="59" t="str">
        <f>'Data Entry'!AX173</f>
        <v/>
      </c>
      <c r="O170" s="1">
        <f>IF('Data Entry'!AL173="g",'Data Entry'!AK173*0.001*W170,IF('Data Entry'!AL173="UI",'Data Entry'!AK173*0.000001*W170,IF('Data Entry'!AL173="mg",'Data Entry'!AK173*0.000001*W170,IF('Data Entry'!AL173="t",'Data Entry'!AK173*1000*W170,IF('Data Entry'!AL173="kg",'Data Entry'!AK173*1*W170,IF('Data Entry'!AL173="L",'Data Entry'!AK173*1*W170,IFERROR(,"")))))))</f>
        <v>0</v>
      </c>
      <c r="P170" s="1" t="s">
        <v>4</v>
      </c>
      <c r="Q170" s="59">
        <f>'Data Entry'!AM173</f>
        <v>0</v>
      </c>
      <c r="R170" s="59" t="str">
        <f>'Data Entry'!BA173</f>
        <v/>
      </c>
      <c r="S170" s="1">
        <f>IF('Data Entry'!AO173="g",'Data Entry'!AN173*0.001*X170,IF('Data Entry'!AO173="UI",'Data Entry'!AN173*0.000001*X170,IF('Data Entry'!AO173="mg",'Data Entry'!AN173*0.000001*X170,IF('Data Entry'!AO173="t",'Data Entry'!AN173*1000*X170,IF('Data Entry'!AO173="kg",'Data Entry'!AN173*1*X170,IF('Data Entry'!AO173="L",'Data Entry'!AN173*1*X170,IFERROR(,"")))))))</f>
        <v>0</v>
      </c>
      <c r="T170" s="1" t="s">
        <v>4</v>
      </c>
      <c r="U170" s="59" t="str">
        <f>IF('Data Entry'!AP173="No aplica","1",'Data Entry'!AP173)</f>
        <v/>
      </c>
      <c r="V170" s="59" t="str">
        <f>IF('Data Entry'!AS173="No aplica","1",'Data Entry'!AS173)</f>
        <v/>
      </c>
      <c r="W170" s="59" t="str">
        <f>IF('Data Entry'!AV173="No aplica","1",'Data Entry'!AV173)</f>
        <v/>
      </c>
      <c r="X170" s="59" t="str">
        <f>IF('Data Entry'!AY173="No aplica","1",'Data Entry'!AY173)</f>
        <v/>
      </c>
      <c r="Y170" s="151" t="str">
        <f t="shared" si="2"/>
        <v/>
      </c>
      <c r="Z170" s="152" t="str">
        <f>IF('Data Entry'!H173="Yes","1",IF(AND('Data Entry'!H173="",'Data Entry'!I173="",'Data Entry'!J173="",'Data Entry'!K173="",'Data Entry'!L173="",'Data Entry'!M173="",'Data Entry'!N173="",'Data Entry'!O173="",'Data Entry'!P173="",'Data Entry'!Q173=""),"","1"))</f>
        <v/>
      </c>
      <c r="AA170" s="152" t="str">
        <f>IF('Data Entry'!R173="Yes","1",IF(AND('Data Entry'!R173="",'Data Entry'!S173="",'Data Entry'!T173="",'Data Entry'!U173=""),"","1"))</f>
        <v/>
      </c>
      <c r="AB170" s="157" t="str">
        <f>IF('Data Entry'!V173="Yes","1",IF(AND('Data Entry'!V173="",'Data Entry'!W173=""),"","1"))</f>
        <v/>
      </c>
    </row>
    <row r="171" spans="1:28" ht="17">
      <c r="A171" s="59">
        <f>'Data Entry'!AB174</f>
        <v>0</v>
      </c>
      <c r="B171" s="59" t="str">
        <f>'Data Entry'!AR174</f>
        <v/>
      </c>
      <c r="C171" s="1">
        <f>IF('Data Entry'!AD174="g",'Data Entry'!AC174*0.001*U171,IF('Data Entry'!AD174="UI",'Data Entry'!AC174*0.000001*U171,IF('Data Entry'!AD174="mg",'Data Entry'!AC174*0.000001*U171,IF('Data Entry'!AD174="t",'Data Entry'!AC174*1000*U171,IF('Data Entry'!AD174="kg",'Data Entry'!AC174*1*U171,IF('Data Entry'!AD174="L",'Data Entry'!AC174*1*U171,IFERROR(,"")))))))</f>
        <v>0</v>
      </c>
      <c r="D171" s="1" t="s">
        <v>4</v>
      </c>
      <c r="E171" s="1">
        <f>IF('Data Entry'!AF174="g",'Data Entry'!AE174*0.001,IF('Data Entry'!AF174="mg",'Data Entry'!AE174*0.000001,IF('Data Entry'!AF174="t",'Data Entry'!AE174*1000,IF('Data Entry'!AF174="ml",'Data Entry'!AE174*0.001,IF('Data Entry'!AF174="kg",'Data Entry'!AE174*1,IF('Data Entry'!AF174="Pieza",'Data Entry'!AE174*1,IF('Data Entry'!AF174="L",'Data Entry'!AE174*1,IFERROR(,""))))))))</f>
        <v>0</v>
      </c>
      <c r="F171" s="1" t="s">
        <v>4</v>
      </c>
      <c r="G171" s="1">
        <f>IF('Data Entry'!AA174="g",'Data Entry'!Z174*0.001,IF('Data Entry'!AA174="mg",'Data Entry'!Z174*0.000001,IF('Data Entry'!AA174="t",'Data Entry'!Z174*1000,IF('Data Entry'!AA174="ml",'Data Entry'!Z174*0.001,IF('Data Entry'!AA174="kg",'Data Entry'!Z174*1,IF('Data Entry'!AA174="Piezas",'Data Entry'!Z174*1,IF('Data Entry'!AA174="L",'Data Entry'!Z174*1,IFERROR(,""))))))))</f>
        <v>0</v>
      </c>
      <c r="H171" s="1" t="s">
        <v>4</v>
      </c>
      <c r="I171" s="1">
        <f>IF('Data Entry'!AC174="g",'Data Entry'!AB174*0.001,IF('Data Entry'!AC174="mg",'Data Entry'!AB174*0.000001,IF('Data Entry'!AC174="t",'Data Entry'!AB174*1000,IF('Data Entry'!AC174="ml",'Data Entry'!AB174*0.001,IF('Data Entry'!AC174="kg",'Data Entry'!AB174*1,IF('Data Entry'!AC174="L",'Data Entry'!AB174*1,IFERROR(,"")))))))</f>
        <v>0</v>
      </c>
      <c r="J171" s="59" t="str">
        <f>'Data Entry'!AU174</f>
        <v/>
      </c>
      <c r="K171" s="1">
        <f>IF('Data Entry'!AI174="g",'Data Entry'!AH174*0.001*V171,IF('Data Entry'!AI174="UI",'Data Entry'!AH174*0.000001*V171,IF('Data Entry'!AI174="mg",'Data Entry'!AH174*0.000001*V171,IF('Data Entry'!AI174="t",'Data Entry'!AH174*1000*V171,IF('Data Entry'!AI174="kg",'Data Entry'!AH174*1*V171,IF('Data Entry'!AI174="L",'Data Entry'!AH174*1*V171,IFERROR(,"")))))))</f>
        <v>0</v>
      </c>
      <c r="L171" s="1" t="s">
        <v>4</v>
      </c>
      <c r="M171" s="59">
        <f>'Data Entry'!AJ174</f>
        <v>0</v>
      </c>
      <c r="N171" s="59" t="str">
        <f>'Data Entry'!AX174</f>
        <v/>
      </c>
      <c r="O171" s="1">
        <f>IF('Data Entry'!AL174="g",'Data Entry'!AK174*0.001*W171,IF('Data Entry'!AL174="UI",'Data Entry'!AK174*0.000001*W171,IF('Data Entry'!AL174="mg",'Data Entry'!AK174*0.000001*W171,IF('Data Entry'!AL174="t",'Data Entry'!AK174*1000*W171,IF('Data Entry'!AL174="kg",'Data Entry'!AK174*1*W171,IF('Data Entry'!AL174="L",'Data Entry'!AK174*1*W171,IFERROR(,"")))))))</f>
        <v>0</v>
      </c>
      <c r="P171" s="1" t="s">
        <v>4</v>
      </c>
      <c r="Q171" s="59">
        <f>'Data Entry'!AM174</f>
        <v>0</v>
      </c>
      <c r="R171" s="59" t="str">
        <f>'Data Entry'!BA174</f>
        <v/>
      </c>
      <c r="S171" s="1">
        <f>IF('Data Entry'!AO174="g",'Data Entry'!AN174*0.001*X171,IF('Data Entry'!AO174="UI",'Data Entry'!AN174*0.000001*X171,IF('Data Entry'!AO174="mg",'Data Entry'!AN174*0.000001*X171,IF('Data Entry'!AO174="t",'Data Entry'!AN174*1000*X171,IF('Data Entry'!AO174="kg",'Data Entry'!AN174*1*X171,IF('Data Entry'!AO174="L",'Data Entry'!AN174*1*X171,IFERROR(,"")))))))</f>
        <v>0</v>
      </c>
      <c r="T171" s="1" t="s">
        <v>4</v>
      </c>
      <c r="U171" s="59" t="str">
        <f>IF('Data Entry'!AP174="No aplica","1",'Data Entry'!AP174)</f>
        <v/>
      </c>
      <c r="V171" s="59" t="str">
        <f>IF('Data Entry'!AS174="No aplica","1",'Data Entry'!AS174)</f>
        <v/>
      </c>
      <c r="W171" s="59" t="str">
        <f>IF('Data Entry'!AV174="No aplica","1",'Data Entry'!AV174)</f>
        <v/>
      </c>
      <c r="X171" s="59" t="str">
        <f>IF('Data Entry'!AY174="No aplica","1",'Data Entry'!AY174)</f>
        <v/>
      </c>
      <c r="Y171" s="151" t="str">
        <f t="shared" si="2"/>
        <v/>
      </c>
      <c r="Z171" s="152" t="str">
        <f>IF('Data Entry'!H174="Yes","1",IF(AND('Data Entry'!H174="",'Data Entry'!I174="",'Data Entry'!J174="",'Data Entry'!K174="",'Data Entry'!L174="",'Data Entry'!M174="",'Data Entry'!N174="",'Data Entry'!O174="",'Data Entry'!P174="",'Data Entry'!Q174=""),"","1"))</f>
        <v/>
      </c>
      <c r="AA171" s="152" t="str">
        <f>IF('Data Entry'!R174="Yes","1",IF(AND('Data Entry'!R174="",'Data Entry'!S174="",'Data Entry'!T174="",'Data Entry'!U174=""),"","1"))</f>
        <v/>
      </c>
      <c r="AB171" s="157" t="str">
        <f>IF('Data Entry'!V174="Yes","1",IF(AND('Data Entry'!V174="",'Data Entry'!W174=""),"","1"))</f>
        <v/>
      </c>
    </row>
    <row r="172" spans="1:28" ht="17">
      <c r="A172" s="59">
        <f>'Data Entry'!AB175</f>
        <v>0</v>
      </c>
      <c r="B172" s="59" t="str">
        <f>'Data Entry'!AR175</f>
        <v/>
      </c>
      <c r="C172" s="1">
        <f>IF('Data Entry'!AD175="g",'Data Entry'!AC175*0.001*U172,IF('Data Entry'!AD175="UI",'Data Entry'!AC175*0.000001*U172,IF('Data Entry'!AD175="mg",'Data Entry'!AC175*0.000001*U172,IF('Data Entry'!AD175="t",'Data Entry'!AC175*1000*U172,IF('Data Entry'!AD175="kg",'Data Entry'!AC175*1*U172,IF('Data Entry'!AD175="L",'Data Entry'!AC175*1*U172,IFERROR(,"")))))))</f>
        <v>0</v>
      </c>
      <c r="D172" s="1" t="s">
        <v>4</v>
      </c>
      <c r="E172" s="1">
        <f>IF('Data Entry'!AF175="g",'Data Entry'!AE175*0.001,IF('Data Entry'!AF175="mg",'Data Entry'!AE175*0.000001,IF('Data Entry'!AF175="t",'Data Entry'!AE175*1000,IF('Data Entry'!AF175="ml",'Data Entry'!AE175*0.001,IF('Data Entry'!AF175="kg",'Data Entry'!AE175*1,IF('Data Entry'!AF175="Pieza",'Data Entry'!AE175*1,IF('Data Entry'!AF175="L",'Data Entry'!AE175*1,IFERROR(,""))))))))</f>
        <v>0</v>
      </c>
      <c r="F172" s="1" t="s">
        <v>4</v>
      </c>
      <c r="G172" s="1">
        <f>IF('Data Entry'!AA175="g",'Data Entry'!Z175*0.001,IF('Data Entry'!AA175="mg",'Data Entry'!Z175*0.000001,IF('Data Entry'!AA175="t",'Data Entry'!Z175*1000,IF('Data Entry'!AA175="ml",'Data Entry'!Z175*0.001,IF('Data Entry'!AA175="kg",'Data Entry'!Z175*1,IF('Data Entry'!AA175="Piezas",'Data Entry'!Z175*1,IF('Data Entry'!AA175="L",'Data Entry'!Z175*1,IFERROR(,""))))))))</f>
        <v>0</v>
      </c>
      <c r="H172" s="1" t="s">
        <v>4</v>
      </c>
      <c r="I172" s="1">
        <f>IF('Data Entry'!AC175="g",'Data Entry'!AB175*0.001,IF('Data Entry'!AC175="mg",'Data Entry'!AB175*0.000001,IF('Data Entry'!AC175="t",'Data Entry'!AB175*1000,IF('Data Entry'!AC175="ml",'Data Entry'!AB175*0.001,IF('Data Entry'!AC175="kg",'Data Entry'!AB175*1,IF('Data Entry'!AC175="L",'Data Entry'!AB175*1,IFERROR(,"")))))))</f>
        <v>0</v>
      </c>
      <c r="J172" s="59" t="str">
        <f>'Data Entry'!AU175</f>
        <v/>
      </c>
      <c r="K172" s="1">
        <f>IF('Data Entry'!AI175="g",'Data Entry'!AH175*0.001*V172,IF('Data Entry'!AI175="UI",'Data Entry'!AH175*0.000001*V172,IF('Data Entry'!AI175="mg",'Data Entry'!AH175*0.000001*V172,IF('Data Entry'!AI175="t",'Data Entry'!AH175*1000*V172,IF('Data Entry'!AI175="kg",'Data Entry'!AH175*1*V172,IF('Data Entry'!AI175="L",'Data Entry'!AH175*1*V172,IFERROR(,"")))))))</f>
        <v>0</v>
      </c>
      <c r="L172" s="1" t="s">
        <v>4</v>
      </c>
      <c r="M172" s="59">
        <f>'Data Entry'!AJ175</f>
        <v>0</v>
      </c>
      <c r="N172" s="59" t="str">
        <f>'Data Entry'!AX175</f>
        <v/>
      </c>
      <c r="O172" s="1">
        <f>IF('Data Entry'!AL175="g",'Data Entry'!AK175*0.001*W172,IF('Data Entry'!AL175="UI",'Data Entry'!AK175*0.000001*W172,IF('Data Entry'!AL175="mg",'Data Entry'!AK175*0.000001*W172,IF('Data Entry'!AL175="t",'Data Entry'!AK175*1000*W172,IF('Data Entry'!AL175="kg",'Data Entry'!AK175*1*W172,IF('Data Entry'!AL175="L",'Data Entry'!AK175*1*W172,IFERROR(,"")))))))</f>
        <v>0</v>
      </c>
      <c r="P172" s="1" t="s">
        <v>4</v>
      </c>
      <c r="Q172" s="59">
        <f>'Data Entry'!AM175</f>
        <v>0</v>
      </c>
      <c r="R172" s="59" t="str">
        <f>'Data Entry'!BA175</f>
        <v/>
      </c>
      <c r="S172" s="1">
        <f>IF('Data Entry'!AO175="g",'Data Entry'!AN175*0.001*X172,IF('Data Entry'!AO175="UI",'Data Entry'!AN175*0.000001*X172,IF('Data Entry'!AO175="mg",'Data Entry'!AN175*0.000001*X172,IF('Data Entry'!AO175="t",'Data Entry'!AN175*1000*X172,IF('Data Entry'!AO175="kg",'Data Entry'!AN175*1*X172,IF('Data Entry'!AO175="L",'Data Entry'!AN175*1*X172,IFERROR(,"")))))))</f>
        <v>0</v>
      </c>
      <c r="T172" s="1" t="s">
        <v>4</v>
      </c>
      <c r="U172" s="59" t="str">
        <f>IF('Data Entry'!AP175="No aplica","1",'Data Entry'!AP175)</f>
        <v/>
      </c>
      <c r="V172" s="59" t="str">
        <f>IF('Data Entry'!AS175="No aplica","1",'Data Entry'!AS175)</f>
        <v/>
      </c>
      <c r="W172" s="59" t="str">
        <f>IF('Data Entry'!AV175="No aplica","1",'Data Entry'!AV175)</f>
        <v/>
      </c>
      <c r="X172" s="59" t="str">
        <f>IF('Data Entry'!AY175="No aplica","1",'Data Entry'!AY175)</f>
        <v/>
      </c>
      <c r="Y172" s="151" t="str">
        <f t="shared" si="2"/>
        <v/>
      </c>
      <c r="Z172" s="152" t="str">
        <f>IF('Data Entry'!H175="Yes","1",IF(AND('Data Entry'!H175="",'Data Entry'!I175="",'Data Entry'!J175="",'Data Entry'!K175="",'Data Entry'!L175="",'Data Entry'!M175="",'Data Entry'!N175="",'Data Entry'!O175="",'Data Entry'!P175="",'Data Entry'!Q175=""),"","1"))</f>
        <v/>
      </c>
      <c r="AA172" s="152" t="str">
        <f>IF('Data Entry'!R175="Yes","1",IF(AND('Data Entry'!R175="",'Data Entry'!S175="",'Data Entry'!T175="",'Data Entry'!U175=""),"","1"))</f>
        <v/>
      </c>
      <c r="AB172" s="157" t="str">
        <f>IF('Data Entry'!V175="Yes","1",IF(AND('Data Entry'!V175="",'Data Entry'!W175=""),"","1"))</f>
        <v/>
      </c>
    </row>
    <row r="173" spans="1:28" ht="17">
      <c r="A173" s="59">
        <f>'Data Entry'!AB176</f>
        <v>0</v>
      </c>
      <c r="B173" s="59" t="str">
        <f>'Data Entry'!AR176</f>
        <v/>
      </c>
      <c r="C173" s="1">
        <f>IF('Data Entry'!AD176="g",'Data Entry'!AC176*0.001*U173,IF('Data Entry'!AD176="UI",'Data Entry'!AC176*0.000001*U173,IF('Data Entry'!AD176="mg",'Data Entry'!AC176*0.000001*U173,IF('Data Entry'!AD176="t",'Data Entry'!AC176*1000*U173,IF('Data Entry'!AD176="kg",'Data Entry'!AC176*1*U173,IF('Data Entry'!AD176="L",'Data Entry'!AC176*1*U173,IFERROR(,"")))))))</f>
        <v>0</v>
      </c>
      <c r="D173" s="1" t="s">
        <v>4</v>
      </c>
      <c r="E173" s="1">
        <f>IF('Data Entry'!AF176="g",'Data Entry'!AE176*0.001,IF('Data Entry'!AF176="mg",'Data Entry'!AE176*0.000001,IF('Data Entry'!AF176="t",'Data Entry'!AE176*1000,IF('Data Entry'!AF176="ml",'Data Entry'!AE176*0.001,IF('Data Entry'!AF176="kg",'Data Entry'!AE176*1,IF('Data Entry'!AF176="Pieza",'Data Entry'!AE176*1,IF('Data Entry'!AF176="L",'Data Entry'!AE176*1,IFERROR(,""))))))))</f>
        <v>0</v>
      </c>
      <c r="F173" s="1" t="s">
        <v>4</v>
      </c>
      <c r="G173" s="1">
        <f>IF('Data Entry'!AA176="g",'Data Entry'!Z176*0.001,IF('Data Entry'!AA176="mg",'Data Entry'!Z176*0.000001,IF('Data Entry'!AA176="t",'Data Entry'!Z176*1000,IF('Data Entry'!AA176="ml",'Data Entry'!Z176*0.001,IF('Data Entry'!AA176="kg",'Data Entry'!Z176*1,IF('Data Entry'!AA176="Piezas",'Data Entry'!Z176*1,IF('Data Entry'!AA176="L",'Data Entry'!Z176*1,IFERROR(,""))))))))</f>
        <v>0</v>
      </c>
      <c r="H173" s="1" t="s">
        <v>4</v>
      </c>
      <c r="I173" s="1">
        <f>IF('Data Entry'!AC176="g",'Data Entry'!AB176*0.001,IF('Data Entry'!AC176="mg",'Data Entry'!AB176*0.000001,IF('Data Entry'!AC176="t",'Data Entry'!AB176*1000,IF('Data Entry'!AC176="ml",'Data Entry'!AB176*0.001,IF('Data Entry'!AC176="kg",'Data Entry'!AB176*1,IF('Data Entry'!AC176="L",'Data Entry'!AB176*1,IFERROR(,"")))))))</f>
        <v>0</v>
      </c>
      <c r="J173" s="59" t="str">
        <f>'Data Entry'!AU176</f>
        <v/>
      </c>
      <c r="K173" s="1">
        <f>IF('Data Entry'!AI176="g",'Data Entry'!AH176*0.001*V173,IF('Data Entry'!AI176="UI",'Data Entry'!AH176*0.000001*V173,IF('Data Entry'!AI176="mg",'Data Entry'!AH176*0.000001*V173,IF('Data Entry'!AI176="t",'Data Entry'!AH176*1000*V173,IF('Data Entry'!AI176="kg",'Data Entry'!AH176*1*V173,IF('Data Entry'!AI176="L",'Data Entry'!AH176*1*V173,IFERROR(,"")))))))</f>
        <v>0</v>
      </c>
      <c r="L173" s="1" t="s">
        <v>4</v>
      </c>
      <c r="M173" s="59">
        <f>'Data Entry'!AJ176</f>
        <v>0</v>
      </c>
      <c r="N173" s="59" t="str">
        <f>'Data Entry'!AX176</f>
        <v/>
      </c>
      <c r="O173" s="1">
        <f>IF('Data Entry'!AL176="g",'Data Entry'!AK176*0.001*W173,IF('Data Entry'!AL176="UI",'Data Entry'!AK176*0.000001*W173,IF('Data Entry'!AL176="mg",'Data Entry'!AK176*0.000001*W173,IF('Data Entry'!AL176="t",'Data Entry'!AK176*1000*W173,IF('Data Entry'!AL176="kg",'Data Entry'!AK176*1*W173,IF('Data Entry'!AL176="L",'Data Entry'!AK176*1*W173,IFERROR(,"")))))))</f>
        <v>0</v>
      </c>
      <c r="P173" s="1" t="s">
        <v>4</v>
      </c>
      <c r="Q173" s="59">
        <f>'Data Entry'!AM176</f>
        <v>0</v>
      </c>
      <c r="R173" s="59" t="str">
        <f>'Data Entry'!BA176</f>
        <v/>
      </c>
      <c r="S173" s="1">
        <f>IF('Data Entry'!AO176="g",'Data Entry'!AN176*0.001*X173,IF('Data Entry'!AO176="UI",'Data Entry'!AN176*0.000001*X173,IF('Data Entry'!AO176="mg",'Data Entry'!AN176*0.000001*X173,IF('Data Entry'!AO176="t",'Data Entry'!AN176*1000*X173,IF('Data Entry'!AO176="kg",'Data Entry'!AN176*1*X173,IF('Data Entry'!AO176="L",'Data Entry'!AN176*1*X173,IFERROR(,"")))))))</f>
        <v>0</v>
      </c>
      <c r="T173" s="1" t="s">
        <v>4</v>
      </c>
      <c r="U173" s="59" t="str">
        <f>IF('Data Entry'!AP176="No aplica","1",'Data Entry'!AP176)</f>
        <v/>
      </c>
      <c r="V173" s="59" t="str">
        <f>IF('Data Entry'!AS176="No aplica","1",'Data Entry'!AS176)</f>
        <v/>
      </c>
      <c r="W173" s="59" t="str">
        <f>IF('Data Entry'!AV176="No aplica","1",'Data Entry'!AV176)</f>
        <v/>
      </c>
      <c r="X173" s="59" t="str">
        <f>IF('Data Entry'!AY176="No aplica","1",'Data Entry'!AY176)</f>
        <v/>
      </c>
      <c r="Y173" s="151" t="str">
        <f t="shared" si="2"/>
        <v/>
      </c>
      <c r="Z173" s="152" t="str">
        <f>IF('Data Entry'!H176="Yes","1",IF(AND('Data Entry'!H176="",'Data Entry'!I176="",'Data Entry'!J176="",'Data Entry'!K176="",'Data Entry'!L176="",'Data Entry'!M176="",'Data Entry'!N176="",'Data Entry'!O176="",'Data Entry'!P176="",'Data Entry'!Q176=""),"","1"))</f>
        <v/>
      </c>
      <c r="AA173" s="152" t="str">
        <f>IF('Data Entry'!R176="Yes","1",IF(AND('Data Entry'!R176="",'Data Entry'!S176="",'Data Entry'!T176="",'Data Entry'!U176=""),"","1"))</f>
        <v/>
      </c>
      <c r="AB173" s="157" t="str">
        <f>IF('Data Entry'!V176="Yes","1",IF(AND('Data Entry'!V176="",'Data Entry'!W176=""),"","1"))</f>
        <v/>
      </c>
    </row>
    <row r="174" spans="1:28" ht="17">
      <c r="A174" s="59">
        <f>'Data Entry'!AB177</f>
        <v>0</v>
      </c>
      <c r="B174" s="59" t="str">
        <f>'Data Entry'!AR177</f>
        <v/>
      </c>
      <c r="C174" s="1">
        <f>IF('Data Entry'!AD177="g",'Data Entry'!AC177*0.001*U174,IF('Data Entry'!AD177="UI",'Data Entry'!AC177*0.000001*U174,IF('Data Entry'!AD177="mg",'Data Entry'!AC177*0.000001*U174,IF('Data Entry'!AD177="t",'Data Entry'!AC177*1000*U174,IF('Data Entry'!AD177="kg",'Data Entry'!AC177*1*U174,IF('Data Entry'!AD177="L",'Data Entry'!AC177*1*U174,IFERROR(,"")))))))</f>
        <v>0</v>
      </c>
      <c r="D174" s="1" t="s">
        <v>4</v>
      </c>
      <c r="E174" s="1">
        <f>IF('Data Entry'!AF177="g",'Data Entry'!AE177*0.001,IF('Data Entry'!AF177="mg",'Data Entry'!AE177*0.000001,IF('Data Entry'!AF177="t",'Data Entry'!AE177*1000,IF('Data Entry'!AF177="ml",'Data Entry'!AE177*0.001,IF('Data Entry'!AF177="kg",'Data Entry'!AE177*1,IF('Data Entry'!AF177="Pieza",'Data Entry'!AE177*1,IF('Data Entry'!AF177="L",'Data Entry'!AE177*1,IFERROR(,""))))))))</f>
        <v>0</v>
      </c>
      <c r="F174" s="1" t="s">
        <v>4</v>
      </c>
      <c r="G174" s="1">
        <f>IF('Data Entry'!AA177="g",'Data Entry'!Z177*0.001,IF('Data Entry'!AA177="mg",'Data Entry'!Z177*0.000001,IF('Data Entry'!AA177="t",'Data Entry'!Z177*1000,IF('Data Entry'!AA177="ml",'Data Entry'!Z177*0.001,IF('Data Entry'!AA177="kg",'Data Entry'!Z177*1,IF('Data Entry'!AA177="Piezas",'Data Entry'!Z177*1,IF('Data Entry'!AA177="L",'Data Entry'!Z177*1,IFERROR(,""))))))))</f>
        <v>0</v>
      </c>
      <c r="H174" s="1" t="s">
        <v>4</v>
      </c>
      <c r="I174" s="1">
        <f>IF('Data Entry'!AC177="g",'Data Entry'!AB177*0.001,IF('Data Entry'!AC177="mg",'Data Entry'!AB177*0.000001,IF('Data Entry'!AC177="t",'Data Entry'!AB177*1000,IF('Data Entry'!AC177="ml",'Data Entry'!AB177*0.001,IF('Data Entry'!AC177="kg",'Data Entry'!AB177*1,IF('Data Entry'!AC177="L",'Data Entry'!AB177*1,IFERROR(,"")))))))</f>
        <v>0</v>
      </c>
      <c r="J174" s="59" t="str">
        <f>'Data Entry'!AU177</f>
        <v/>
      </c>
      <c r="K174" s="1">
        <f>IF('Data Entry'!AI177="g",'Data Entry'!AH177*0.001*V174,IF('Data Entry'!AI177="UI",'Data Entry'!AH177*0.000001*V174,IF('Data Entry'!AI177="mg",'Data Entry'!AH177*0.000001*V174,IF('Data Entry'!AI177="t",'Data Entry'!AH177*1000*V174,IF('Data Entry'!AI177="kg",'Data Entry'!AH177*1*V174,IF('Data Entry'!AI177="L",'Data Entry'!AH177*1*V174,IFERROR(,"")))))))</f>
        <v>0</v>
      </c>
      <c r="L174" s="1" t="s">
        <v>4</v>
      </c>
      <c r="M174" s="59">
        <f>'Data Entry'!AJ177</f>
        <v>0</v>
      </c>
      <c r="N174" s="59" t="str">
        <f>'Data Entry'!AX177</f>
        <v/>
      </c>
      <c r="O174" s="1">
        <f>IF('Data Entry'!AL177="g",'Data Entry'!AK177*0.001*W174,IF('Data Entry'!AL177="UI",'Data Entry'!AK177*0.000001*W174,IF('Data Entry'!AL177="mg",'Data Entry'!AK177*0.000001*W174,IF('Data Entry'!AL177="t",'Data Entry'!AK177*1000*W174,IF('Data Entry'!AL177="kg",'Data Entry'!AK177*1*W174,IF('Data Entry'!AL177="L",'Data Entry'!AK177*1*W174,IFERROR(,"")))))))</f>
        <v>0</v>
      </c>
      <c r="P174" s="1" t="s">
        <v>4</v>
      </c>
      <c r="Q174" s="59">
        <f>'Data Entry'!AM177</f>
        <v>0</v>
      </c>
      <c r="R174" s="59" t="str">
        <f>'Data Entry'!BA177</f>
        <v/>
      </c>
      <c r="S174" s="1">
        <f>IF('Data Entry'!AO177="g",'Data Entry'!AN177*0.001*X174,IF('Data Entry'!AO177="UI",'Data Entry'!AN177*0.000001*X174,IF('Data Entry'!AO177="mg",'Data Entry'!AN177*0.000001*X174,IF('Data Entry'!AO177="t",'Data Entry'!AN177*1000*X174,IF('Data Entry'!AO177="kg",'Data Entry'!AN177*1*X174,IF('Data Entry'!AO177="L",'Data Entry'!AN177*1*X174,IFERROR(,"")))))))</f>
        <v>0</v>
      </c>
      <c r="T174" s="1" t="s">
        <v>4</v>
      </c>
      <c r="U174" s="59" t="str">
        <f>IF('Data Entry'!AP177="No aplica","1",'Data Entry'!AP177)</f>
        <v/>
      </c>
      <c r="V174" s="59" t="str">
        <f>IF('Data Entry'!AS177="No aplica","1",'Data Entry'!AS177)</f>
        <v/>
      </c>
      <c r="W174" s="59" t="str">
        <f>IF('Data Entry'!AV177="No aplica","1",'Data Entry'!AV177)</f>
        <v/>
      </c>
      <c r="X174" s="59" t="str">
        <f>IF('Data Entry'!AY177="No aplica","1",'Data Entry'!AY177)</f>
        <v/>
      </c>
      <c r="Y174" s="151" t="str">
        <f t="shared" si="2"/>
        <v/>
      </c>
      <c r="Z174" s="152" t="str">
        <f>IF('Data Entry'!H177="Yes","1",IF(AND('Data Entry'!H177="",'Data Entry'!I177="",'Data Entry'!J177="",'Data Entry'!K177="",'Data Entry'!L177="",'Data Entry'!M177="",'Data Entry'!N177="",'Data Entry'!O177="",'Data Entry'!P177="",'Data Entry'!Q177=""),"","1"))</f>
        <v/>
      </c>
      <c r="AA174" s="152" t="str">
        <f>IF('Data Entry'!R177="Yes","1",IF(AND('Data Entry'!R177="",'Data Entry'!S177="",'Data Entry'!T177="",'Data Entry'!U177=""),"","1"))</f>
        <v/>
      </c>
      <c r="AB174" s="157" t="str">
        <f>IF('Data Entry'!V177="Yes","1",IF(AND('Data Entry'!V177="",'Data Entry'!W177=""),"","1"))</f>
        <v/>
      </c>
    </row>
    <row r="175" spans="1:28" ht="17">
      <c r="A175" s="59">
        <f>'Data Entry'!AB178</f>
        <v>0</v>
      </c>
      <c r="B175" s="59" t="str">
        <f>'Data Entry'!AR178</f>
        <v/>
      </c>
      <c r="C175" s="1">
        <f>IF('Data Entry'!AD178="g",'Data Entry'!AC178*0.001*U175,IF('Data Entry'!AD178="UI",'Data Entry'!AC178*0.000001*U175,IF('Data Entry'!AD178="mg",'Data Entry'!AC178*0.000001*U175,IF('Data Entry'!AD178="t",'Data Entry'!AC178*1000*U175,IF('Data Entry'!AD178="kg",'Data Entry'!AC178*1*U175,IF('Data Entry'!AD178="L",'Data Entry'!AC178*1*U175,IFERROR(,"")))))))</f>
        <v>0</v>
      </c>
      <c r="D175" s="1" t="s">
        <v>4</v>
      </c>
      <c r="E175" s="1">
        <f>IF('Data Entry'!AF178="g",'Data Entry'!AE178*0.001,IF('Data Entry'!AF178="mg",'Data Entry'!AE178*0.000001,IF('Data Entry'!AF178="t",'Data Entry'!AE178*1000,IF('Data Entry'!AF178="ml",'Data Entry'!AE178*0.001,IF('Data Entry'!AF178="kg",'Data Entry'!AE178*1,IF('Data Entry'!AF178="Pieza",'Data Entry'!AE178*1,IF('Data Entry'!AF178="L",'Data Entry'!AE178*1,IFERROR(,""))))))))</f>
        <v>0</v>
      </c>
      <c r="F175" s="1" t="s">
        <v>4</v>
      </c>
      <c r="G175" s="1">
        <f>IF('Data Entry'!AA178="g",'Data Entry'!Z178*0.001,IF('Data Entry'!AA178="mg",'Data Entry'!Z178*0.000001,IF('Data Entry'!AA178="t",'Data Entry'!Z178*1000,IF('Data Entry'!AA178="ml",'Data Entry'!Z178*0.001,IF('Data Entry'!AA178="kg",'Data Entry'!Z178*1,IF('Data Entry'!AA178="Piezas",'Data Entry'!Z178*1,IF('Data Entry'!AA178="L",'Data Entry'!Z178*1,IFERROR(,""))))))))</f>
        <v>0</v>
      </c>
      <c r="H175" s="1" t="s">
        <v>4</v>
      </c>
      <c r="I175" s="1">
        <f>IF('Data Entry'!AC178="g",'Data Entry'!AB178*0.001,IF('Data Entry'!AC178="mg",'Data Entry'!AB178*0.000001,IF('Data Entry'!AC178="t",'Data Entry'!AB178*1000,IF('Data Entry'!AC178="ml",'Data Entry'!AB178*0.001,IF('Data Entry'!AC178="kg",'Data Entry'!AB178*1,IF('Data Entry'!AC178="L",'Data Entry'!AB178*1,IFERROR(,"")))))))</f>
        <v>0</v>
      </c>
      <c r="J175" s="59" t="str">
        <f>'Data Entry'!AU178</f>
        <v/>
      </c>
      <c r="K175" s="1">
        <f>IF('Data Entry'!AI178="g",'Data Entry'!AH178*0.001*V175,IF('Data Entry'!AI178="UI",'Data Entry'!AH178*0.000001*V175,IF('Data Entry'!AI178="mg",'Data Entry'!AH178*0.000001*V175,IF('Data Entry'!AI178="t",'Data Entry'!AH178*1000*V175,IF('Data Entry'!AI178="kg",'Data Entry'!AH178*1*V175,IF('Data Entry'!AI178="L",'Data Entry'!AH178*1*V175,IFERROR(,"")))))))</f>
        <v>0</v>
      </c>
      <c r="L175" s="1" t="s">
        <v>4</v>
      </c>
      <c r="M175" s="59">
        <f>'Data Entry'!AJ178</f>
        <v>0</v>
      </c>
      <c r="N175" s="59" t="str">
        <f>'Data Entry'!AX178</f>
        <v/>
      </c>
      <c r="O175" s="1">
        <f>IF('Data Entry'!AL178="g",'Data Entry'!AK178*0.001*W175,IF('Data Entry'!AL178="UI",'Data Entry'!AK178*0.000001*W175,IF('Data Entry'!AL178="mg",'Data Entry'!AK178*0.000001*W175,IF('Data Entry'!AL178="t",'Data Entry'!AK178*1000*W175,IF('Data Entry'!AL178="kg",'Data Entry'!AK178*1*W175,IF('Data Entry'!AL178="L",'Data Entry'!AK178*1*W175,IFERROR(,"")))))))</f>
        <v>0</v>
      </c>
      <c r="P175" s="1" t="s">
        <v>4</v>
      </c>
      <c r="Q175" s="59">
        <f>'Data Entry'!AM178</f>
        <v>0</v>
      </c>
      <c r="R175" s="59" t="str">
        <f>'Data Entry'!BA178</f>
        <v/>
      </c>
      <c r="S175" s="1">
        <f>IF('Data Entry'!AO178="g",'Data Entry'!AN178*0.001*X175,IF('Data Entry'!AO178="UI",'Data Entry'!AN178*0.000001*X175,IF('Data Entry'!AO178="mg",'Data Entry'!AN178*0.000001*X175,IF('Data Entry'!AO178="t",'Data Entry'!AN178*1000*X175,IF('Data Entry'!AO178="kg",'Data Entry'!AN178*1*X175,IF('Data Entry'!AO178="L",'Data Entry'!AN178*1*X175,IFERROR(,"")))))))</f>
        <v>0</v>
      </c>
      <c r="T175" s="1" t="s">
        <v>4</v>
      </c>
      <c r="U175" s="59" t="str">
        <f>IF('Data Entry'!AP178="No aplica","1",'Data Entry'!AP178)</f>
        <v/>
      </c>
      <c r="V175" s="59" t="str">
        <f>IF('Data Entry'!AS178="No aplica","1",'Data Entry'!AS178)</f>
        <v/>
      </c>
      <c r="W175" s="59" t="str">
        <f>IF('Data Entry'!AV178="No aplica","1",'Data Entry'!AV178)</f>
        <v/>
      </c>
      <c r="X175" s="59" t="str">
        <f>IF('Data Entry'!AY178="No aplica","1",'Data Entry'!AY178)</f>
        <v/>
      </c>
      <c r="Y175" s="151" t="str">
        <f t="shared" si="2"/>
        <v/>
      </c>
      <c r="Z175" s="152" t="str">
        <f>IF('Data Entry'!H178="Yes","1",IF(AND('Data Entry'!H178="",'Data Entry'!I178="",'Data Entry'!J178="",'Data Entry'!K178="",'Data Entry'!L178="",'Data Entry'!M178="",'Data Entry'!N178="",'Data Entry'!O178="",'Data Entry'!P178="",'Data Entry'!Q178=""),"","1"))</f>
        <v/>
      </c>
      <c r="AA175" s="152" t="str">
        <f>IF('Data Entry'!R178="Yes","1",IF(AND('Data Entry'!R178="",'Data Entry'!S178="",'Data Entry'!T178="",'Data Entry'!U178=""),"","1"))</f>
        <v/>
      </c>
      <c r="AB175" s="157" t="str">
        <f>IF('Data Entry'!V178="Yes","1",IF(AND('Data Entry'!V178="",'Data Entry'!W178=""),"","1"))</f>
        <v/>
      </c>
    </row>
    <row r="176" spans="1:28" ht="17">
      <c r="A176" s="59">
        <f>'Data Entry'!AB179</f>
        <v>0</v>
      </c>
      <c r="B176" s="59" t="str">
        <f>'Data Entry'!AR179</f>
        <v/>
      </c>
      <c r="C176" s="1">
        <f>IF('Data Entry'!AD179="g",'Data Entry'!AC179*0.001*U176,IF('Data Entry'!AD179="UI",'Data Entry'!AC179*0.000001*U176,IF('Data Entry'!AD179="mg",'Data Entry'!AC179*0.000001*U176,IF('Data Entry'!AD179="t",'Data Entry'!AC179*1000*U176,IF('Data Entry'!AD179="kg",'Data Entry'!AC179*1*U176,IF('Data Entry'!AD179="L",'Data Entry'!AC179*1*U176,IFERROR(,"")))))))</f>
        <v>0</v>
      </c>
      <c r="D176" s="1" t="s">
        <v>4</v>
      </c>
      <c r="E176" s="1">
        <f>IF('Data Entry'!AF179="g",'Data Entry'!AE179*0.001,IF('Data Entry'!AF179="mg",'Data Entry'!AE179*0.000001,IF('Data Entry'!AF179="t",'Data Entry'!AE179*1000,IF('Data Entry'!AF179="ml",'Data Entry'!AE179*0.001,IF('Data Entry'!AF179="kg",'Data Entry'!AE179*1,IF('Data Entry'!AF179="Pieza",'Data Entry'!AE179*1,IF('Data Entry'!AF179="L",'Data Entry'!AE179*1,IFERROR(,""))))))))</f>
        <v>0</v>
      </c>
      <c r="F176" s="1" t="s">
        <v>4</v>
      </c>
      <c r="G176" s="1">
        <f>IF('Data Entry'!AA179="g",'Data Entry'!Z179*0.001,IF('Data Entry'!AA179="mg",'Data Entry'!Z179*0.000001,IF('Data Entry'!AA179="t",'Data Entry'!Z179*1000,IF('Data Entry'!AA179="ml",'Data Entry'!Z179*0.001,IF('Data Entry'!AA179="kg",'Data Entry'!Z179*1,IF('Data Entry'!AA179="Piezas",'Data Entry'!Z179*1,IF('Data Entry'!AA179="L",'Data Entry'!Z179*1,IFERROR(,""))))))))</f>
        <v>0</v>
      </c>
      <c r="H176" s="1" t="s">
        <v>4</v>
      </c>
      <c r="I176" s="1">
        <f>IF('Data Entry'!AC179="g",'Data Entry'!AB179*0.001,IF('Data Entry'!AC179="mg",'Data Entry'!AB179*0.000001,IF('Data Entry'!AC179="t",'Data Entry'!AB179*1000,IF('Data Entry'!AC179="ml",'Data Entry'!AB179*0.001,IF('Data Entry'!AC179="kg",'Data Entry'!AB179*1,IF('Data Entry'!AC179="L",'Data Entry'!AB179*1,IFERROR(,"")))))))</f>
        <v>0</v>
      </c>
      <c r="J176" s="59" t="str">
        <f>'Data Entry'!AU179</f>
        <v/>
      </c>
      <c r="K176" s="1">
        <f>IF('Data Entry'!AI179="g",'Data Entry'!AH179*0.001*V176,IF('Data Entry'!AI179="UI",'Data Entry'!AH179*0.000001*V176,IF('Data Entry'!AI179="mg",'Data Entry'!AH179*0.000001*V176,IF('Data Entry'!AI179="t",'Data Entry'!AH179*1000*V176,IF('Data Entry'!AI179="kg",'Data Entry'!AH179*1*V176,IF('Data Entry'!AI179="L",'Data Entry'!AH179*1*V176,IFERROR(,"")))))))</f>
        <v>0</v>
      </c>
      <c r="L176" s="1" t="s">
        <v>4</v>
      </c>
      <c r="M176" s="59">
        <f>'Data Entry'!AJ179</f>
        <v>0</v>
      </c>
      <c r="N176" s="59" t="str">
        <f>'Data Entry'!AX179</f>
        <v/>
      </c>
      <c r="O176" s="1">
        <f>IF('Data Entry'!AL179="g",'Data Entry'!AK179*0.001*W176,IF('Data Entry'!AL179="UI",'Data Entry'!AK179*0.000001*W176,IF('Data Entry'!AL179="mg",'Data Entry'!AK179*0.000001*W176,IF('Data Entry'!AL179="t",'Data Entry'!AK179*1000*W176,IF('Data Entry'!AL179="kg",'Data Entry'!AK179*1*W176,IF('Data Entry'!AL179="L",'Data Entry'!AK179*1*W176,IFERROR(,"")))))))</f>
        <v>0</v>
      </c>
      <c r="P176" s="1" t="s">
        <v>4</v>
      </c>
      <c r="Q176" s="59">
        <f>'Data Entry'!AM179</f>
        <v>0</v>
      </c>
      <c r="R176" s="59" t="str">
        <f>'Data Entry'!BA179</f>
        <v/>
      </c>
      <c r="S176" s="1">
        <f>IF('Data Entry'!AO179="g",'Data Entry'!AN179*0.001*X176,IF('Data Entry'!AO179="UI",'Data Entry'!AN179*0.000001*X176,IF('Data Entry'!AO179="mg",'Data Entry'!AN179*0.000001*X176,IF('Data Entry'!AO179="t",'Data Entry'!AN179*1000*X176,IF('Data Entry'!AO179="kg",'Data Entry'!AN179*1*X176,IF('Data Entry'!AO179="L",'Data Entry'!AN179*1*X176,IFERROR(,"")))))))</f>
        <v>0</v>
      </c>
      <c r="T176" s="1" t="s">
        <v>4</v>
      </c>
      <c r="U176" s="59" t="str">
        <f>IF('Data Entry'!AP179="No aplica","1",'Data Entry'!AP179)</f>
        <v/>
      </c>
      <c r="V176" s="59" t="str">
        <f>IF('Data Entry'!AS179="No aplica","1",'Data Entry'!AS179)</f>
        <v/>
      </c>
      <c r="W176" s="59" t="str">
        <f>IF('Data Entry'!AV179="No aplica","1",'Data Entry'!AV179)</f>
        <v/>
      </c>
      <c r="X176" s="59" t="str">
        <f>IF('Data Entry'!AY179="No aplica","1",'Data Entry'!AY179)</f>
        <v/>
      </c>
      <c r="Y176" s="151" t="str">
        <f t="shared" si="2"/>
        <v/>
      </c>
      <c r="Z176" s="152" t="str">
        <f>IF('Data Entry'!H179="Yes","1",IF(AND('Data Entry'!H179="",'Data Entry'!I179="",'Data Entry'!J179="",'Data Entry'!K179="",'Data Entry'!L179="",'Data Entry'!M179="",'Data Entry'!N179="",'Data Entry'!O179="",'Data Entry'!P179="",'Data Entry'!Q179=""),"","1"))</f>
        <v/>
      </c>
      <c r="AA176" s="152" t="str">
        <f>IF('Data Entry'!R179="Yes","1",IF(AND('Data Entry'!R179="",'Data Entry'!S179="",'Data Entry'!T179="",'Data Entry'!U179=""),"","1"))</f>
        <v/>
      </c>
      <c r="AB176" s="157" t="str">
        <f>IF('Data Entry'!V179="Yes","1",IF(AND('Data Entry'!V179="",'Data Entry'!W179=""),"","1"))</f>
        <v/>
      </c>
    </row>
    <row r="177" spans="1:28" ht="17">
      <c r="A177" s="59">
        <f>'Data Entry'!AB180</f>
        <v>0</v>
      </c>
      <c r="B177" s="59" t="str">
        <f>'Data Entry'!AR180</f>
        <v/>
      </c>
      <c r="C177" s="1">
        <f>IF('Data Entry'!AD180="g",'Data Entry'!AC180*0.001*U177,IF('Data Entry'!AD180="UI",'Data Entry'!AC180*0.000001*U177,IF('Data Entry'!AD180="mg",'Data Entry'!AC180*0.000001*U177,IF('Data Entry'!AD180="t",'Data Entry'!AC180*1000*U177,IF('Data Entry'!AD180="kg",'Data Entry'!AC180*1*U177,IF('Data Entry'!AD180="L",'Data Entry'!AC180*1*U177,IFERROR(,"")))))))</f>
        <v>0</v>
      </c>
      <c r="D177" s="1" t="s">
        <v>4</v>
      </c>
      <c r="E177" s="1">
        <f>IF('Data Entry'!AF180="g",'Data Entry'!AE180*0.001,IF('Data Entry'!AF180="mg",'Data Entry'!AE180*0.000001,IF('Data Entry'!AF180="t",'Data Entry'!AE180*1000,IF('Data Entry'!AF180="ml",'Data Entry'!AE180*0.001,IF('Data Entry'!AF180="kg",'Data Entry'!AE180*1,IF('Data Entry'!AF180="Pieza",'Data Entry'!AE180*1,IF('Data Entry'!AF180="L",'Data Entry'!AE180*1,IFERROR(,""))))))))</f>
        <v>0</v>
      </c>
      <c r="F177" s="1" t="s">
        <v>4</v>
      </c>
      <c r="G177" s="1">
        <f>IF('Data Entry'!AA180="g",'Data Entry'!Z180*0.001,IF('Data Entry'!AA180="mg",'Data Entry'!Z180*0.000001,IF('Data Entry'!AA180="t",'Data Entry'!Z180*1000,IF('Data Entry'!AA180="ml",'Data Entry'!Z180*0.001,IF('Data Entry'!AA180="kg",'Data Entry'!Z180*1,IF('Data Entry'!AA180="Piezas",'Data Entry'!Z180*1,IF('Data Entry'!AA180="L",'Data Entry'!Z180*1,IFERROR(,""))))))))</f>
        <v>0</v>
      </c>
      <c r="H177" s="1" t="s">
        <v>4</v>
      </c>
      <c r="I177" s="1">
        <f>IF('Data Entry'!AC180="g",'Data Entry'!AB180*0.001,IF('Data Entry'!AC180="mg",'Data Entry'!AB180*0.000001,IF('Data Entry'!AC180="t",'Data Entry'!AB180*1000,IF('Data Entry'!AC180="ml",'Data Entry'!AB180*0.001,IF('Data Entry'!AC180="kg",'Data Entry'!AB180*1,IF('Data Entry'!AC180="L",'Data Entry'!AB180*1,IFERROR(,"")))))))</f>
        <v>0</v>
      </c>
      <c r="J177" s="59" t="str">
        <f>'Data Entry'!AU180</f>
        <v/>
      </c>
      <c r="K177" s="1">
        <f>IF('Data Entry'!AI180="g",'Data Entry'!AH180*0.001*V177,IF('Data Entry'!AI180="UI",'Data Entry'!AH180*0.000001*V177,IF('Data Entry'!AI180="mg",'Data Entry'!AH180*0.000001*V177,IF('Data Entry'!AI180="t",'Data Entry'!AH180*1000*V177,IF('Data Entry'!AI180="kg",'Data Entry'!AH180*1*V177,IF('Data Entry'!AI180="L",'Data Entry'!AH180*1*V177,IFERROR(,"")))))))</f>
        <v>0</v>
      </c>
      <c r="L177" s="1" t="s">
        <v>4</v>
      </c>
      <c r="M177" s="59">
        <f>'Data Entry'!AJ180</f>
        <v>0</v>
      </c>
      <c r="N177" s="59" t="str">
        <f>'Data Entry'!AX180</f>
        <v/>
      </c>
      <c r="O177" s="1">
        <f>IF('Data Entry'!AL180="g",'Data Entry'!AK180*0.001*W177,IF('Data Entry'!AL180="UI",'Data Entry'!AK180*0.000001*W177,IF('Data Entry'!AL180="mg",'Data Entry'!AK180*0.000001*W177,IF('Data Entry'!AL180="t",'Data Entry'!AK180*1000*W177,IF('Data Entry'!AL180="kg",'Data Entry'!AK180*1*W177,IF('Data Entry'!AL180="L",'Data Entry'!AK180*1*W177,IFERROR(,"")))))))</f>
        <v>0</v>
      </c>
      <c r="P177" s="1" t="s">
        <v>4</v>
      </c>
      <c r="Q177" s="59">
        <f>'Data Entry'!AM180</f>
        <v>0</v>
      </c>
      <c r="R177" s="59" t="str">
        <f>'Data Entry'!BA180</f>
        <v/>
      </c>
      <c r="S177" s="1">
        <f>IF('Data Entry'!AO180="g",'Data Entry'!AN180*0.001*X177,IF('Data Entry'!AO180="UI",'Data Entry'!AN180*0.000001*X177,IF('Data Entry'!AO180="mg",'Data Entry'!AN180*0.000001*X177,IF('Data Entry'!AO180="t",'Data Entry'!AN180*1000*X177,IF('Data Entry'!AO180="kg",'Data Entry'!AN180*1*X177,IF('Data Entry'!AO180="L",'Data Entry'!AN180*1*X177,IFERROR(,"")))))))</f>
        <v>0</v>
      </c>
      <c r="T177" s="1" t="s">
        <v>4</v>
      </c>
      <c r="U177" s="59" t="str">
        <f>IF('Data Entry'!AP180="No aplica","1",'Data Entry'!AP180)</f>
        <v/>
      </c>
      <c r="V177" s="59" t="str">
        <f>IF('Data Entry'!AS180="No aplica","1",'Data Entry'!AS180)</f>
        <v/>
      </c>
      <c r="W177" s="59" t="str">
        <f>IF('Data Entry'!AV180="No aplica","1",'Data Entry'!AV180)</f>
        <v/>
      </c>
      <c r="X177" s="59" t="str">
        <f>IF('Data Entry'!AY180="No aplica","1",'Data Entry'!AY180)</f>
        <v/>
      </c>
      <c r="Y177" s="151" t="str">
        <f t="shared" si="2"/>
        <v/>
      </c>
      <c r="Z177" s="152" t="str">
        <f>IF('Data Entry'!H180="Yes","1",IF(AND('Data Entry'!H180="",'Data Entry'!I180="",'Data Entry'!J180="",'Data Entry'!K180="",'Data Entry'!L180="",'Data Entry'!M180="",'Data Entry'!N180="",'Data Entry'!O180="",'Data Entry'!P180="",'Data Entry'!Q180=""),"","1"))</f>
        <v/>
      </c>
      <c r="AA177" s="152" t="str">
        <f>IF('Data Entry'!R180="Yes","1",IF(AND('Data Entry'!R180="",'Data Entry'!S180="",'Data Entry'!T180="",'Data Entry'!U180=""),"","1"))</f>
        <v/>
      </c>
      <c r="AB177" s="157" t="str">
        <f>IF('Data Entry'!V180="Yes","1",IF(AND('Data Entry'!V180="",'Data Entry'!W180=""),"","1"))</f>
        <v/>
      </c>
    </row>
    <row r="178" spans="1:28" ht="17">
      <c r="A178" s="59">
        <f>'Data Entry'!AB181</f>
        <v>0</v>
      </c>
      <c r="B178" s="59" t="str">
        <f>'Data Entry'!AR181</f>
        <v/>
      </c>
      <c r="C178" s="1">
        <f>IF('Data Entry'!AD181="g",'Data Entry'!AC181*0.001*U178,IF('Data Entry'!AD181="UI",'Data Entry'!AC181*0.000001*U178,IF('Data Entry'!AD181="mg",'Data Entry'!AC181*0.000001*U178,IF('Data Entry'!AD181="t",'Data Entry'!AC181*1000*U178,IF('Data Entry'!AD181="kg",'Data Entry'!AC181*1*U178,IF('Data Entry'!AD181="L",'Data Entry'!AC181*1*U178,IFERROR(,"")))))))</f>
        <v>0</v>
      </c>
      <c r="D178" s="1" t="s">
        <v>4</v>
      </c>
      <c r="E178" s="1">
        <f>IF('Data Entry'!AF181="g",'Data Entry'!AE181*0.001,IF('Data Entry'!AF181="mg",'Data Entry'!AE181*0.000001,IF('Data Entry'!AF181="t",'Data Entry'!AE181*1000,IF('Data Entry'!AF181="ml",'Data Entry'!AE181*0.001,IF('Data Entry'!AF181="kg",'Data Entry'!AE181*1,IF('Data Entry'!AF181="Pieza",'Data Entry'!AE181*1,IF('Data Entry'!AF181="L",'Data Entry'!AE181*1,IFERROR(,""))))))))</f>
        <v>0</v>
      </c>
      <c r="F178" s="1" t="s">
        <v>4</v>
      </c>
      <c r="G178" s="1">
        <f>IF('Data Entry'!AA181="g",'Data Entry'!Z181*0.001,IF('Data Entry'!AA181="mg",'Data Entry'!Z181*0.000001,IF('Data Entry'!AA181="t",'Data Entry'!Z181*1000,IF('Data Entry'!AA181="ml",'Data Entry'!Z181*0.001,IF('Data Entry'!AA181="kg",'Data Entry'!Z181*1,IF('Data Entry'!AA181="Piezas",'Data Entry'!Z181*1,IF('Data Entry'!AA181="L",'Data Entry'!Z181*1,IFERROR(,""))))))))</f>
        <v>0</v>
      </c>
      <c r="H178" s="1" t="s">
        <v>4</v>
      </c>
      <c r="I178" s="1">
        <f>IF('Data Entry'!AC181="g",'Data Entry'!AB181*0.001,IF('Data Entry'!AC181="mg",'Data Entry'!AB181*0.000001,IF('Data Entry'!AC181="t",'Data Entry'!AB181*1000,IF('Data Entry'!AC181="ml",'Data Entry'!AB181*0.001,IF('Data Entry'!AC181="kg",'Data Entry'!AB181*1,IF('Data Entry'!AC181="L",'Data Entry'!AB181*1,IFERROR(,"")))))))</f>
        <v>0</v>
      </c>
      <c r="J178" s="59" t="str">
        <f>'Data Entry'!AU181</f>
        <v/>
      </c>
      <c r="K178" s="1">
        <f>IF('Data Entry'!AI181="g",'Data Entry'!AH181*0.001*V178,IF('Data Entry'!AI181="UI",'Data Entry'!AH181*0.000001*V178,IF('Data Entry'!AI181="mg",'Data Entry'!AH181*0.000001*V178,IF('Data Entry'!AI181="t",'Data Entry'!AH181*1000*V178,IF('Data Entry'!AI181="kg",'Data Entry'!AH181*1*V178,IF('Data Entry'!AI181="L",'Data Entry'!AH181*1*V178,IFERROR(,"")))))))</f>
        <v>0</v>
      </c>
      <c r="L178" s="1" t="s">
        <v>4</v>
      </c>
      <c r="M178" s="59">
        <f>'Data Entry'!AJ181</f>
        <v>0</v>
      </c>
      <c r="N178" s="59" t="str">
        <f>'Data Entry'!AX181</f>
        <v/>
      </c>
      <c r="O178" s="1">
        <f>IF('Data Entry'!AL181="g",'Data Entry'!AK181*0.001*W178,IF('Data Entry'!AL181="UI",'Data Entry'!AK181*0.000001*W178,IF('Data Entry'!AL181="mg",'Data Entry'!AK181*0.000001*W178,IF('Data Entry'!AL181="t",'Data Entry'!AK181*1000*W178,IF('Data Entry'!AL181="kg",'Data Entry'!AK181*1*W178,IF('Data Entry'!AL181="L",'Data Entry'!AK181*1*W178,IFERROR(,"")))))))</f>
        <v>0</v>
      </c>
      <c r="P178" s="1" t="s">
        <v>4</v>
      </c>
      <c r="Q178" s="59">
        <f>'Data Entry'!AM181</f>
        <v>0</v>
      </c>
      <c r="R178" s="59" t="str">
        <f>'Data Entry'!BA181</f>
        <v/>
      </c>
      <c r="S178" s="1">
        <f>IF('Data Entry'!AO181="g",'Data Entry'!AN181*0.001*X178,IF('Data Entry'!AO181="UI",'Data Entry'!AN181*0.000001*X178,IF('Data Entry'!AO181="mg",'Data Entry'!AN181*0.000001*X178,IF('Data Entry'!AO181="t",'Data Entry'!AN181*1000*X178,IF('Data Entry'!AO181="kg",'Data Entry'!AN181*1*X178,IF('Data Entry'!AO181="L",'Data Entry'!AN181*1*X178,IFERROR(,"")))))))</f>
        <v>0</v>
      </c>
      <c r="T178" s="1" t="s">
        <v>4</v>
      </c>
      <c r="U178" s="59" t="str">
        <f>IF('Data Entry'!AP181="No aplica","1",'Data Entry'!AP181)</f>
        <v/>
      </c>
      <c r="V178" s="59" t="str">
        <f>IF('Data Entry'!AS181="No aplica","1",'Data Entry'!AS181)</f>
        <v/>
      </c>
      <c r="W178" s="59" t="str">
        <f>IF('Data Entry'!AV181="No aplica","1",'Data Entry'!AV181)</f>
        <v/>
      </c>
      <c r="X178" s="59" t="str">
        <f>IF('Data Entry'!AY181="No aplica","1",'Data Entry'!AY181)</f>
        <v/>
      </c>
      <c r="Y178" s="151" t="str">
        <f t="shared" si="2"/>
        <v/>
      </c>
      <c r="Z178" s="152" t="str">
        <f>IF('Data Entry'!H181="Yes","1",IF(AND('Data Entry'!H181="",'Data Entry'!I181="",'Data Entry'!J181="",'Data Entry'!K181="",'Data Entry'!L181="",'Data Entry'!M181="",'Data Entry'!N181="",'Data Entry'!O181="",'Data Entry'!P181="",'Data Entry'!Q181=""),"","1"))</f>
        <v/>
      </c>
      <c r="AA178" s="152" t="str">
        <f>IF('Data Entry'!R181="Yes","1",IF(AND('Data Entry'!R181="",'Data Entry'!S181="",'Data Entry'!T181="",'Data Entry'!U181=""),"","1"))</f>
        <v/>
      </c>
      <c r="AB178" s="157" t="str">
        <f>IF('Data Entry'!V181="Yes","1",IF(AND('Data Entry'!V181="",'Data Entry'!W181=""),"","1"))</f>
        <v/>
      </c>
    </row>
    <row r="179" spans="1:28" ht="17">
      <c r="A179" s="59">
        <f>'Data Entry'!AB182</f>
        <v>0</v>
      </c>
      <c r="B179" s="59" t="str">
        <f>'Data Entry'!AR182</f>
        <v/>
      </c>
      <c r="C179" s="1">
        <f>IF('Data Entry'!AD182="g",'Data Entry'!AC182*0.001*U179,IF('Data Entry'!AD182="UI",'Data Entry'!AC182*0.000001*U179,IF('Data Entry'!AD182="mg",'Data Entry'!AC182*0.000001*U179,IF('Data Entry'!AD182="t",'Data Entry'!AC182*1000*U179,IF('Data Entry'!AD182="kg",'Data Entry'!AC182*1*U179,IF('Data Entry'!AD182="L",'Data Entry'!AC182*1*U179,IFERROR(,"")))))))</f>
        <v>0</v>
      </c>
      <c r="D179" s="1" t="s">
        <v>4</v>
      </c>
      <c r="E179" s="1">
        <f>IF('Data Entry'!AF182="g",'Data Entry'!AE182*0.001,IF('Data Entry'!AF182="mg",'Data Entry'!AE182*0.000001,IF('Data Entry'!AF182="t",'Data Entry'!AE182*1000,IF('Data Entry'!AF182="ml",'Data Entry'!AE182*0.001,IF('Data Entry'!AF182="kg",'Data Entry'!AE182*1,IF('Data Entry'!AF182="Pieza",'Data Entry'!AE182*1,IF('Data Entry'!AF182="L",'Data Entry'!AE182*1,IFERROR(,""))))))))</f>
        <v>0</v>
      </c>
      <c r="F179" s="1" t="s">
        <v>4</v>
      </c>
      <c r="G179" s="1">
        <f>IF('Data Entry'!AA182="g",'Data Entry'!Z182*0.001,IF('Data Entry'!AA182="mg",'Data Entry'!Z182*0.000001,IF('Data Entry'!AA182="t",'Data Entry'!Z182*1000,IF('Data Entry'!AA182="ml",'Data Entry'!Z182*0.001,IF('Data Entry'!AA182="kg",'Data Entry'!Z182*1,IF('Data Entry'!AA182="Piezas",'Data Entry'!Z182*1,IF('Data Entry'!AA182="L",'Data Entry'!Z182*1,IFERROR(,""))))))))</f>
        <v>0</v>
      </c>
      <c r="H179" s="1" t="s">
        <v>4</v>
      </c>
      <c r="I179" s="1">
        <f>IF('Data Entry'!AC182="g",'Data Entry'!AB182*0.001,IF('Data Entry'!AC182="mg",'Data Entry'!AB182*0.000001,IF('Data Entry'!AC182="t",'Data Entry'!AB182*1000,IF('Data Entry'!AC182="ml",'Data Entry'!AB182*0.001,IF('Data Entry'!AC182="kg",'Data Entry'!AB182*1,IF('Data Entry'!AC182="L",'Data Entry'!AB182*1,IFERROR(,"")))))))</f>
        <v>0</v>
      </c>
      <c r="J179" s="59" t="str">
        <f>'Data Entry'!AU182</f>
        <v/>
      </c>
      <c r="K179" s="1">
        <f>IF('Data Entry'!AI182="g",'Data Entry'!AH182*0.001*V179,IF('Data Entry'!AI182="UI",'Data Entry'!AH182*0.000001*V179,IF('Data Entry'!AI182="mg",'Data Entry'!AH182*0.000001*V179,IF('Data Entry'!AI182="t",'Data Entry'!AH182*1000*V179,IF('Data Entry'!AI182="kg",'Data Entry'!AH182*1*V179,IF('Data Entry'!AI182="L",'Data Entry'!AH182*1*V179,IFERROR(,"")))))))</f>
        <v>0</v>
      </c>
      <c r="L179" s="1" t="s">
        <v>4</v>
      </c>
      <c r="M179" s="59">
        <f>'Data Entry'!AJ182</f>
        <v>0</v>
      </c>
      <c r="N179" s="59" t="str">
        <f>'Data Entry'!AX182</f>
        <v/>
      </c>
      <c r="O179" s="1">
        <f>IF('Data Entry'!AL182="g",'Data Entry'!AK182*0.001*W179,IF('Data Entry'!AL182="UI",'Data Entry'!AK182*0.000001*W179,IF('Data Entry'!AL182="mg",'Data Entry'!AK182*0.000001*W179,IF('Data Entry'!AL182="t",'Data Entry'!AK182*1000*W179,IF('Data Entry'!AL182="kg",'Data Entry'!AK182*1*W179,IF('Data Entry'!AL182="L",'Data Entry'!AK182*1*W179,IFERROR(,"")))))))</f>
        <v>0</v>
      </c>
      <c r="P179" s="1" t="s">
        <v>4</v>
      </c>
      <c r="Q179" s="59">
        <f>'Data Entry'!AM182</f>
        <v>0</v>
      </c>
      <c r="R179" s="59" t="str">
        <f>'Data Entry'!BA182</f>
        <v/>
      </c>
      <c r="S179" s="1">
        <f>IF('Data Entry'!AO182="g",'Data Entry'!AN182*0.001*X179,IF('Data Entry'!AO182="UI",'Data Entry'!AN182*0.000001*X179,IF('Data Entry'!AO182="mg",'Data Entry'!AN182*0.000001*X179,IF('Data Entry'!AO182="t",'Data Entry'!AN182*1000*X179,IF('Data Entry'!AO182="kg",'Data Entry'!AN182*1*X179,IF('Data Entry'!AO182="L",'Data Entry'!AN182*1*X179,IFERROR(,"")))))))</f>
        <v>0</v>
      </c>
      <c r="T179" s="1" t="s">
        <v>4</v>
      </c>
      <c r="U179" s="59" t="str">
        <f>IF('Data Entry'!AP182="No aplica","1",'Data Entry'!AP182)</f>
        <v/>
      </c>
      <c r="V179" s="59" t="str">
        <f>IF('Data Entry'!AS182="No aplica","1",'Data Entry'!AS182)</f>
        <v/>
      </c>
      <c r="W179" s="59" t="str">
        <f>IF('Data Entry'!AV182="No aplica","1",'Data Entry'!AV182)</f>
        <v/>
      </c>
      <c r="X179" s="59" t="str">
        <f>IF('Data Entry'!AY182="No aplica","1",'Data Entry'!AY182)</f>
        <v/>
      </c>
      <c r="Y179" s="151" t="str">
        <f t="shared" si="2"/>
        <v/>
      </c>
      <c r="Z179" s="152" t="str">
        <f>IF('Data Entry'!H182="Yes","1",IF(AND('Data Entry'!H182="",'Data Entry'!I182="",'Data Entry'!J182="",'Data Entry'!K182="",'Data Entry'!L182="",'Data Entry'!M182="",'Data Entry'!N182="",'Data Entry'!O182="",'Data Entry'!P182="",'Data Entry'!Q182=""),"","1"))</f>
        <v/>
      </c>
      <c r="AA179" s="152" t="str">
        <f>IF('Data Entry'!R182="Yes","1",IF(AND('Data Entry'!R182="",'Data Entry'!S182="",'Data Entry'!T182="",'Data Entry'!U182=""),"","1"))</f>
        <v/>
      </c>
      <c r="AB179" s="157" t="str">
        <f>IF('Data Entry'!V182="Yes","1",IF(AND('Data Entry'!V182="",'Data Entry'!W182=""),"","1"))</f>
        <v/>
      </c>
    </row>
    <row r="180" spans="1:28" ht="17">
      <c r="A180" s="59">
        <f>'Data Entry'!AB183</f>
        <v>0</v>
      </c>
      <c r="B180" s="59" t="str">
        <f>'Data Entry'!AR183</f>
        <v/>
      </c>
      <c r="C180" s="1">
        <f>IF('Data Entry'!AD183="g",'Data Entry'!AC183*0.001*U180,IF('Data Entry'!AD183="UI",'Data Entry'!AC183*0.000001*U180,IF('Data Entry'!AD183="mg",'Data Entry'!AC183*0.000001*U180,IF('Data Entry'!AD183="t",'Data Entry'!AC183*1000*U180,IF('Data Entry'!AD183="kg",'Data Entry'!AC183*1*U180,IF('Data Entry'!AD183="L",'Data Entry'!AC183*1*U180,IFERROR(,"")))))))</f>
        <v>0</v>
      </c>
      <c r="D180" s="1" t="s">
        <v>4</v>
      </c>
      <c r="E180" s="1">
        <f>IF('Data Entry'!AF183="g",'Data Entry'!AE183*0.001,IF('Data Entry'!AF183="mg",'Data Entry'!AE183*0.000001,IF('Data Entry'!AF183="t",'Data Entry'!AE183*1000,IF('Data Entry'!AF183="ml",'Data Entry'!AE183*0.001,IF('Data Entry'!AF183="kg",'Data Entry'!AE183*1,IF('Data Entry'!AF183="Pieza",'Data Entry'!AE183*1,IF('Data Entry'!AF183="L",'Data Entry'!AE183*1,IFERROR(,""))))))))</f>
        <v>0</v>
      </c>
      <c r="F180" s="1" t="s">
        <v>4</v>
      </c>
      <c r="G180" s="1">
        <f>IF('Data Entry'!AA183="g",'Data Entry'!Z183*0.001,IF('Data Entry'!AA183="mg",'Data Entry'!Z183*0.000001,IF('Data Entry'!AA183="t",'Data Entry'!Z183*1000,IF('Data Entry'!AA183="ml",'Data Entry'!Z183*0.001,IF('Data Entry'!AA183="kg",'Data Entry'!Z183*1,IF('Data Entry'!AA183="Piezas",'Data Entry'!Z183*1,IF('Data Entry'!AA183="L",'Data Entry'!Z183*1,IFERROR(,""))))))))</f>
        <v>0</v>
      </c>
      <c r="H180" s="1" t="s">
        <v>4</v>
      </c>
      <c r="I180" s="1">
        <f>IF('Data Entry'!AC183="g",'Data Entry'!AB183*0.001,IF('Data Entry'!AC183="mg",'Data Entry'!AB183*0.000001,IF('Data Entry'!AC183="t",'Data Entry'!AB183*1000,IF('Data Entry'!AC183="ml",'Data Entry'!AB183*0.001,IF('Data Entry'!AC183="kg",'Data Entry'!AB183*1,IF('Data Entry'!AC183="L",'Data Entry'!AB183*1,IFERROR(,"")))))))</f>
        <v>0</v>
      </c>
      <c r="J180" s="59" t="str">
        <f>'Data Entry'!AU183</f>
        <v/>
      </c>
      <c r="K180" s="1">
        <f>IF('Data Entry'!AI183="g",'Data Entry'!AH183*0.001*V180,IF('Data Entry'!AI183="UI",'Data Entry'!AH183*0.000001*V180,IF('Data Entry'!AI183="mg",'Data Entry'!AH183*0.000001*V180,IF('Data Entry'!AI183="t",'Data Entry'!AH183*1000*V180,IF('Data Entry'!AI183="kg",'Data Entry'!AH183*1*V180,IF('Data Entry'!AI183="L",'Data Entry'!AH183*1*V180,IFERROR(,"")))))))</f>
        <v>0</v>
      </c>
      <c r="L180" s="1" t="s">
        <v>4</v>
      </c>
      <c r="M180" s="59">
        <f>'Data Entry'!AJ183</f>
        <v>0</v>
      </c>
      <c r="N180" s="59" t="str">
        <f>'Data Entry'!AX183</f>
        <v/>
      </c>
      <c r="O180" s="1">
        <f>IF('Data Entry'!AL183="g",'Data Entry'!AK183*0.001*W180,IF('Data Entry'!AL183="UI",'Data Entry'!AK183*0.000001*W180,IF('Data Entry'!AL183="mg",'Data Entry'!AK183*0.000001*W180,IF('Data Entry'!AL183="t",'Data Entry'!AK183*1000*W180,IF('Data Entry'!AL183="kg",'Data Entry'!AK183*1*W180,IF('Data Entry'!AL183="L",'Data Entry'!AK183*1*W180,IFERROR(,"")))))))</f>
        <v>0</v>
      </c>
      <c r="P180" s="1" t="s">
        <v>4</v>
      </c>
      <c r="Q180" s="59">
        <f>'Data Entry'!AM183</f>
        <v>0</v>
      </c>
      <c r="R180" s="59" t="str">
        <f>'Data Entry'!BA183</f>
        <v/>
      </c>
      <c r="S180" s="1">
        <f>IF('Data Entry'!AO183="g",'Data Entry'!AN183*0.001*X180,IF('Data Entry'!AO183="UI",'Data Entry'!AN183*0.000001*X180,IF('Data Entry'!AO183="mg",'Data Entry'!AN183*0.000001*X180,IF('Data Entry'!AO183="t",'Data Entry'!AN183*1000*X180,IF('Data Entry'!AO183="kg",'Data Entry'!AN183*1*X180,IF('Data Entry'!AO183="L",'Data Entry'!AN183*1*X180,IFERROR(,"")))))))</f>
        <v>0</v>
      </c>
      <c r="T180" s="1" t="s">
        <v>4</v>
      </c>
      <c r="U180" s="59" t="str">
        <f>IF('Data Entry'!AP183="No aplica","1",'Data Entry'!AP183)</f>
        <v/>
      </c>
      <c r="V180" s="59" t="str">
        <f>IF('Data Entry'!AS183="No aplica","1",'Data Entry'!AS183)</f>
        <v/>
      </c>
      <c r="W180" s="59" t="str">
        <f>IF('Data Entry'!AV183="No aplica","1",'Data Entry'!AV183)</f>
        <v/>
      </c>
      <c r="X180" s="59" t="str">
        <f>IF('Data Entry'!AY183="No aplica","1",'Data Entry'!AY183)</f>
        <v/>
      </c>
      <c r="Y180" s="151" t="str">
        <f t="shared" si="2"/>
        <v/>
      </c>
      <c r="Z180" s="152" t="str">
        <f>IF('Data Entry'!H183="Yes","1",IF(AND('Data Entry'!H183="",'Data Entry'!I183="",'Data Entry'!J183="",'Data Entry'!K183="",'Data Entry'!L183="",'Data Entry'!M183="",'Data Entry'!N183="",'Data Entry'!O183="",'Data Entry'!P183="",'Data Entry'!Q183=""),"","1"))</f>
        <v/>
      </c>
      <c r="AA180" s="152" t="str">
        <f>IF('Data Entry'!R183="Yes","1",IF(AND('Data Entry'!R183="",'Data Entry'!S183="",'Data Entry'!T183="",'Data Entry'!U183=""),"","1"))</f>
        <v/>
      </c>
      <c r="AB180" s="157" t="str">
        <f>IF('Data Entry'!V183="Yes","1",IF(AND('Data Entry'!V183="",'Data Entry'!W183=""),"","1"))</f>
        <v/>
      </c>
    </row>
    <row r="181" spans="1:28" ht="17">
      <c r="A181" s="59">
        <f>'Data Entry'!AB184</f>
        <v>0</v>
      </c>
      <c r="B181" s="59" t="str">
        <f>'Data Entry'!AR184</f>
        <v/>
      </c>
      <c r="C181" s="1">
        <f>IF('Data Entry'!AD184="g",'Data Entry'!AC184*0.001*U181,IF('Data Entry'!AD184="UI",'Data Entry'!AC184*0.000001*U181,IF('Data Entry'!AD184="mg",'Data Entry'!AC184*0.000001*U181,IF('Data Entry'!AD184="t",'Data Entry'!AC184*1000*U181,IF('Data Entry'!AD184="kg",'Data Entry'!AC184*1*U181,IF('Data Entry'!AD184="L",'Data Entry'!AC184*1*U181,IFERROR(,"")))))))</f>
        <v>0</v>
      </c>
      <c r="D181" s="1" t="s">
        <v>4</v>
      </c>
      <c r="E181" s="1">
        <f>IF('Data Entry'!AF184="g",'Data Entry'!AE184*0.001,IF('Data Entry'!AF184="mg",'Data Entry'!AE184*0.000001,IF('Data Entry'!AF184="t",'Data Entry'!AE184*1000,IF('Data Entry'!AF184="ml",'Data Entry'!AE184*0.001,IF('Data Entry'!AF184="kg",'Data Entry'!AE184*1,IF('Data Entry'!AF184="Pieza",'Data Entry'!AE184*1,IF('Data Entry'!AF184="L",'Data Entry'!AE184*1,IFERROR(,""))))))))</f>
        <v>0</v>
      </c>
      <c r="F181" s="1" t="s">
        <v>4</v>
      </c>
      <c r="G181" s="1">
        <f>IF('Data Entry'!AA184="g",'Data Entry'!Z184*0.001,IF('Data Entry'!AA184="mg",'Data Entry'!Z184*0.000001,IF('Data Entry'!AA184="t",'Data Entry'!Z184*1000,IF('Data Entry'!AA184="ml",'Data Entry'!Z184*0.001,IF('Data Entry'!AA184="kg",'Data Entry'!Z184*1,IF('Data Entry'!AA184="Piezas",'Data Entry'!Z184*1,IF('Data Entry'!AA184="L",'Data Entry'!Z184*1,IFERROR(,""))))))))</f>
        <v>0</v>
      </c>
      <c r="H181" s="1" t="s">
        <v>4</v>
      </c>
      <c r="I181" s="1">
        <f>IF('Data Entry'!AC184="g",'Data Entry'!AB184*0.001,IF('Data Entry'!AC184="mg",'Data Entry'!AB184*0.000001,IF('Data Entry'!AC184="t",'Data Entry'!AB184*1000,IF('Data Entry'!AC184="ml",'Data Entry'!AB184*0.001,IF('Data Entry'!AC184="kg",'Data Entry'!AB184*1,IF('Data Entry'!AC184="L",'Data Entry'!AB184*1,IFERROR(,"")))))))</f>
        <v>0</v>
      </c>
      <c r="J181" s="59" t="str">
        <f>'Data Entry'!AU184</f>
        <v/>
      </c>
      <c r="K181" s="1">
        <f>IF('Data Entry'!AI184="g",'Data Entry'!AH184*0.001*V181,IF('Data Entry'!AI184="UI",'Data Entry'!AH184*0.000001*V181,IF('Data Entry'!AI184="mg",'Data Entry'!AH184*0.000001*V181,IF('Data Entry'!AI184="t",'Data Entry'!AH184*1000*V181,IF('Data Entry'!AI184="kg",'Data Entry'!AH184*1*V181,IF('Data Entry'!AI184="L",'Data Entry'!AH184*1*V181,IFERROR(,"")))))))</f>
        <v>0</v>
      </c>
      <c r="L181" s="1" t="s">
        <v>4</v>
      </c>
      <c r="M181" s="59">
        <f>'Data Entry'!AJ184</f>
        <v>0</v>
      </c>
      <c r="N181" s="59" t="str">
        <f>'Data Entry'!AX184</f>
        <v/>
      </c>
      <c r="O181" s="1">
        <f>IF('Data Entry'!AL184="g",'Data Entry'!AK184*0.001*W181,IF('Data Entry'!AL184="UI",'Data Entry'!AK184*0.000001*W181,IF('Data Entry'!AL184="mg",'Data Entry'!AK184*0.000001*W181,IF('Data Entry'!AL184="t",'Data Entry'!AK184*1000*W181,IF('Data Entry'!AL184="kg",'Data Entry'!AK184*1*W181,IF('Data Entry'!AL184="L",'Data Entry'!AK184*1*W181,IFERROR(,"")))))))</f>
        <v>0</v>
      </c>
      <c r="P181" s="1" t="s">
        <v>4</v>
      </c>
      <c r="Q181" s="59">
        <f>'Data Entry'!AM184</f>
        <v>0</v>
      </c>
      <c r="R181" s="59" t="str">
        <f>'Data Entry'!BA184</f>
        <v/>
      </c>
      <c r="S181" s="1">
        <f>IF('Data Entry'!AO184="g",'Data Entry'!AN184*0.001*X181,IF('Data Entry'!AO184="UI",'Data Entry'!AN184*0.000001*X181,IF('Data Entry'!AO184="mg",'Data Entry'!AN184*0.000001*X181,IF('Data Entry'!AO184="t",'Data Entry'!AN184*1000*X181,IF('Data Entry'!AO184="kg",'Data Entry'!AN184*1*X181,IF('Data Entry'!AO184="L",'Data Entry'!AN184*1*X181,IFERROR(,"")))))))</f>
        <v>0</v>
      </c>
      <c r="T181" s="1" t="s">
        <v>4</v>
      </c>
      <c r="U181" s="59" t="str">
        <f>IF('Data Entry'!AP184="No aplica","1",'Data Entry'!AP184)</f>
        <v/>
      </c>
      <c r="V181" s="59" t="str">
        <f>IF('Data Entry'!AS184="No aplica","1",'Data Entry'!AS184)</f>
        <v/>
      </c>
      <c r="W181" s="59" t="str">
        <f>IF('Data Entry'!AV184="No aplica","1",'Data Entry'!AV184)</f>
        <v/>
      </c>
      <c r="X181" s="59" t="str">
        <f>IF('Data Entry'!AY184="No aplica","1",'Data Entry'!AY184)</f>
        <v/>
      </c>
      <c r="Y181" s="151" t="str">
        <f t="shared" si="2"/>
        <v/>
      </c>
      <c r="Z181" s="152" t="str">
        <f>IF('Data Entry'!H184="Yes","1",IF(AND('Data Entry'!H184="",'Data Entry'!I184="",'Data Entry'!J184="",'Data Entry'!K184="",'Data Entry'!L184="",'Data Entry'!M184="",'Data Entry'!N184="",'Data Entry'!O184="",'Data Entry'!P184="",'Data Entry'!Q184=""),"","1"))</f>
        <v/>
      </c>
      <c r="AA181" s="152" t="str">
        <f>IF('Data Entry'!R184="Yes","1",IF(AND('Data Entry'!R184="",'Data Entry'!S184="",'Data Entry'!T184="",'Data Entry'!U184=""),"","1"))</f>
        <v/>
      </c>
      <c r="AB181" s="157" t="str">
        <f>IF('Data Entry'!V184="Yes","1",IF(AND('Data Entry'!V184="",'Data Entry'!W184=""),"","1"))</f>
        <v/>
      </c>
    </row>
    <row r="182" spans="1:28" ht="17">
      <c r="A182" s="59">
        <f>'Data Entry'!AB185</f>
        <v>0</v>
      </c>
      <c r="B182" s="59" t="str">
        <f>'Data Entry'!AR185</f>
        <v/>
      </c>
      <c r="C182" s="1">
        <f>IF('Data Entry'!AD185="g",'Data Entry'!AC185*0.001*U182,IF('Data Entry'!AD185="UI",'Data Entry'!AC185*0.000001*U182,IF('Data Entry'!AD185="mg",'Data Entry'!AC185*0.000001*U182,IF('Data Entry'!AD185="t",'Data Entry'!AC185*1000*U182,IF('Data Entry'!AD185="kg",'Data Entry'!AC185*1*U182,IF('Data Entry'!AD185="L",'Data Entry'!AC185*1*U182,IFERROR(,"")))))))</f>
        <v>0</v>
      </c>
      <c r="D182" s="1" t="s">
        <v>4</v>
      </c>
      <c r="E182" s="1">
        <f>IF('Data Entry'!AF185="g",'Data Entry'!AE185*0.001,IF('Data Entry'!AF185="mg",'Data Entry'!AE185*0.000001,IF('Data Entry'!AF185="t",'Data Entry'!AE185*1000,IF('Data Entry'!AF185="ml",'Data Entry'!AE185*0.001,IF('Data Entry'!AF185="kg",'Data Entry'!AE185*1,IF('Data Entry'!AF185="Pieza",'Data Entry'!AE185*1,IF('Data Entry'!AF185="L",'Data Entry'!AE185*1,IFERROR(,""))))))))</f>
        <v>0</v>
      </c>
      <c r="F182" s="1" t="s">
        <v>4</v>
      </c>
      <c r="G182" s="1">
        <f>IF('Data Entry'!AA185="g",'Data Entry'!Z185*0.001,IF('Data Entry'!AA185="mg",'Data Entry'!Z185*0.000001,IF('Data Entry'!AA185="t",'Data Entry'!Z185*1000,IF('Data Entry'!AA185="ml",'Data Entry'!Z185*0.001,IF('Data Entry'!AA185="kg",'Data Entry'!Z185*1,IF('Data Entry'!AA185="Piezas",'Data Entry'!Z185*1,IF('Data Entry'!AA185="L",'Data Entry'!Z185*1,IFERROR(,""))))))))</f>
        <v>0</v>
      </c>
      <c r="H182" s="1" t="s">
        <v>4</v>
      </c>
      <c r="I182" s="1">
        <f>IF('Data Entry'!AC185="g",'Data Entry'!AB185*0.001,IF('Data Entry'!AC185="mg",'Data Entry'!AB185*0.000001,IF('Data Entry'!AC185="t",'Data Entry'!AB185*1000,IF('Data Entry'!AC185="ml",'Data Entry'!AB185*0.001,IF('Data Entry'!AC185="kg",'Data Entry'!AB185*1,IF('Data Entry'!AC185="L",'Data Entry'!AB185*1,IFERROR(,"")))))))</f>
        <v>0</v>
      </c>
      <c r="J182" s="59" t="str">
        <f>'Data Entry'!AU185</f>
        <v/>
      </c>
      <c r="K182" s="1">
        <f>IF('Data Entry'!AI185="g",'Data Entry'!AH185*0.001*V182,IF('Data Entry'!AI185="UI",'Data Entry'!AH185*0.000001*V182,IF('Data Entry'!AI185="mg",'Data Entry'!AH185*0.000001*V182,IF('Data Entry'!AI185="t",'Data Entry'!AH185*1000*V182,IF('Data Entry'!AI185="kg",'Data Entry'!AH185*1*V182,IF('Data Entry'!AI185="L",'Data Entry'!AH185*1*V182,IFERROR(,"")))))))</f>
        <v>0</v>
      </c>
      <c r="L182" s="1" t="s">
        <v>4</v>
      </c>
      <c r="M182" s="59">
        <f>'Data Entry'!AJ185</f>
        <v>0</v>
      </c>
      <c r="N182" s="59" t="str">
        <f>'Data Entry'!AX185</f>
        <v/>
      </c>
      <c r="O182" s="1">
        <f>IF('Data Entry'!AL185="g",'Data Entry'!AK185*0.001*W182,IF('Data Entry'!AL185="UI",'Data Entry'!AK185*0.000001*W182,IF('Data Entry'!AL185="mg",'Data Entry'!AK185*0.000001*W182,IF('Data Entry'!AL185="t",'Data Entry'!AK185*1000*W182,IF('Data Entry'!AL185="kg",'Data Entry'!AK185*1*W182,IF('Data Entry'!AL185="L",'Data Entry'!AK185*1*W182,IFERROR(,"")))))))</f>
        <v>0</v>
      </c>
      <c r="P182" s="1" t="s">
        <v>4</v>
      </c>
      <c r="Q182" s="59">
        <f>'Data Entry'!AM185</f>
        <v>0</v>
      </c>
      <c r="R182" s="59" t="str">
        <f>'Data Entry'!BA185</f>
        <v/>
      </c>
      <c r="S182" s="1">
        <f>IF('Data Entry'!AO185="g",'Data Entry'!AN185*0.001*X182,IF('Data Entry'!AO185="UI",'Data Entry'!AN185*0.000001*X182,IF('Data Entry'!AO185="mg",'Data Entry'!AN185*0.000001*X182,IF('Data Entry'!AO185="t",'Data Entry'!AN185*1000*X182,IF('Data Entry'!AO185="kg",'Data Entry'!AN185*1*X182,IF('Data Entry'!AO185="L",'Data Entry'!AN185*1*X182,IFERROR(,"")))))))</f>
        <v>0</v>
      </c>
      <c r="T182" s="1" t="s">
        <v>4</v>
      </c>
      <c r="U182" s="59" t="str">
        <f>IF('Data Entry'!AP185="No aplica","1",'Data Entry'!AP185)</f>
        <v/>
      </c>
      <c r="V182" s="59" t="str">
        <f>IF('Data Entry'!AS185="No aplica","1",'Data Entry'!AS185)</f>
        <v/>
      </c>
      <c r="W182" s="59" t="str">
        <f>IF('Data Entry'!AV185="No aplica","1",'Data Entry'!AV185)</f>
        <v/>
      </c>
      <c r="X182" s="59" t="str">
        <f>IF('Data Entry'!AY185="No aplica","1",'Data Entry'!AY185)</f>
        <v/>
      </c>
      <c r="Y182" s="151" t="str">
        <f t="shared" si="2"/>
        <v/>
      </c>
      <c r="Z182" s="152" t="str">
        <f>IF('Data Entry'!H185="Yes","1",IF(AND('Data Entry'!H185="",'Data Entry'!I185="",'Data Entry'!J185="",'Data Entry'!K185="",'Data Entry'!L185="",'Data Entry'!M185="",'Data Entry'!N185="",'Data Entry'!O185="",'Data Entry'!P185="",'Data Entry'!Q185=""),"","1"))</f>
        <v/>
      </c>
      <c r="AA182" s="152" t="str">
        <f>IF('Data Entry'!R185="Yes","1",IF(AND('Data Entry'!R185="",'Data Entry'!S185="",'Data Entry'!T185="",'Data Entry'!U185=""),"","1"))</f>
        <v/>
      </c>
      <c r="AB182" s="157" t="str">
        <f>IF('Data Entry'!V185="Yes","1",IF(AND('Data Entry'!V185="",'Data Entry'!W185=""),"","1"))</f>
        <v/>
      </c>
    </row>
    <row r="183" spans="1:28" ht="17">
      <c r="A183" s="59">
        <f>'Data Entry'!AB186</f>
        <v>0</v>
      </c>
      <c r="B183" s="59" t="str">
        <f>'Data Entry'!AR186</f>
        <v/>
      </c>
      <c r="C183" s="1">
        <f>IF('Data Entry'!AD186="g",'Data Entry'!AC186*0.001*U183,IF('Data Entry'!AD186="UI",'Data Entry'!AC186*0.000001*U183,IF('Data Entry'!AD186="mg",'Data Entry'!AC186*0.000001*U183,IF('Data Entry'!AD186="t",'Data Entry'!AC186*1000*U183,IF('Data Entry'!AD186="kg",'Data Entry'!AC186*1*U183,IF('Data Entry'!AD186="L",'Data Entry'!AC186*1*U183,IFERROR(,"")))))))</f>
        <v>0</v>
      </c>
      <c r="D183" s="1" t="s">
        <v>4</v>
      </c>
      <c r="E183" s="1">
        <f>IF('Data Entry'!AF186="g",'Data Entry'!AE186*0.001,IF('Data Entry'!AF186="mg",'Data Entry'!AE186*0.000001,IF('Data Entry'!AF186="t",'Data Entry'!AE186*1000,IF('Data Entry'!AF186="ml",'Data Entry'!AE186*0.001,IF('Data Entry'!AF186="kg",'Data Entry'!AE186*1,IF('Data Entry'!AF186="Pieza",'Data Entry'!AE186*1,IF('Data Entry'!AF186="L",'Data Entry'!AE186*1,IFERROR(,""))))))))</f>
        <v>0</v>
      </c>
      <c r="F183" s="1" t="s">
        <v>4</v>
      </c>
      <c r="G183" s="1">
        <f>IF('Data Entry'!AA186="g",'Data Entry'!Z186*0.001,IF('Data Entry'!AA186="mg",'Data Entry'!Z186*0.000001,IF('Data Entry'!AA186="t",'Data Entry'!Z186*1000,IF('Data Entry'!AA186="ml",'Data Entry'!Z186*0.001,IF('Data Entry'!AA186="kg",'Data Entry'!Z186*1,IF('Data Entry'!AA186="Piezas",'Data Entry'!Z186*1,IF('Data Entry'!AA186="L",'Data Entry'!Z186*1,IFERROR(,""))))))))</f>
        <v>0</v>
      </c>
      <c r="H183" s="1" t="s">
        <v>4</v>
      </c>
      <c r="I183" s="1">
        <f>IF('Data Entry'!AC186="g",'Data Entry'!AB186*0.001,IF('Data Entry'!AC186="mg",'Data Entry'!AB186*0.000001,IF('Data Entry'!AC186="t",'Data Entry'!AB186*1000,IF('Data Entry'!AC186="ml",'Data Entry'!AB186*0.001,IF('Data Entry'!AC186="kg",'Data Entry'!AB186*1,IF('Data Entry'!AC186="L",'Data Entry'!AB186*1,IFERROR(,"")))))))</f>
        <v>0</v>
      </c>
      <c r="J183" s="59" t="str">
        <f>'Data Entry'!AU186</f>
        <v/>
      </c>
      <c r="K183" s="1">
        <f>IF('Data Entry'!AI186="g",'Data Entry'!AH186*0.001*V183,IF('Data Entry'!AI186="UI",'Data Entry'!AH186*0.000001*V183,IF('Data Entry'!AI186="mg",'Data Entry'!AH186*0.000001*V183,IF('Data Entry'!AI186="t",'Data Entry'!AH186*1000*V183,IF('Data Entry'!AI186="kg",'Data Entry'!AH186*1*V183,IF('Data Entry'!AI186="L",'Data Entry'!AH186*1*V183,IFERROR(,"")))))))</f>
        <v>0</v>
      </c>
      <c r="L183" s="1" t="s">
        <v>4</v>
      </c>
      <c r="M183" s="59">
        <f>'Data Entry'!AJ186</f>
        <v>0</v>
      </c>
      <c r="N183" s="59" t="str">
        <f>'Data Entry'!AX186</f>
        <v/>
      </c>
      <c r="O183" s="1">
        <f>IF('Data Entry'!AL186="g",'Data Entry'!AK186*0.001*W183,IF('Data Entry'!AL186="UI",'Data Entry'!AK186*0.000001*W183,IF('Data Entry'!AL186="mg",'Data Entry'!AK186*0.000001*W183,IF('Data Entry'!AL186="t",'Data Entry'!AK186*1000*W183,IF('Data Entry'!AL186="kg",'Data Entry'!AK186*1*W183,IF('Data Entry'!AL186="L",'Data Entry'!AK186*1*W183,IFERROR(,"")))))))</f>
        <v>0</v>
      </c>
      <c r="P183" s="1" t="s">
        <v>4</v>
      </c>
      <c r="Q183" s="59">
        <f>'Data Entry'!AM186</f>
        <v>0</v>
      </c>
      <c r="R183" s="59" t="str">
        <f>'Data Entry'!BA186</f>
        <v/>
      </c>
      <c r="S183" s="1">
        <f>IF('Data Entry'!AO186="g",'Data Entry'!AN186*0.001*X183,IF('Data Entry'!AO186="UI",'Data Entry'!AN186*0.000001*X183,IF('Data Entry'!AO186="mg",'Data Entry'!AN186*0.000001*X183,IF('Data Entry'!AO186="t",'Data Entry'!AN186*1000*X183,IF('Data Entry'!AO186="kg",'Data Entry'!AN186*1*X183,IF('Data Entry'!AO186="L",'Data Entry'!AN186*1*X183,IFERROR(,"")))))))</f>
        <v>0</v>
      </c>
      <c r="T183" s="1" t="s">
        <v>4</v>
      </c>
      <c r="U183" s="59" t="str">
        <f>IF('Data Entry'!AP186="No aplica","1",'Data Entry'!AP186)</f>
        <v/>
      </c>
      <c r="V183" s="59" t="str">
        <f>IF('Data Entry'!AS186="No aplica","1",'Data Entry'!AS186)</f>
        <v/>
      </c>
      <c r="W183" s="59" t="str">
        <f>IF('Data Entry'!AV186="No aplica","1",'Data Entry'!AV186)</f>
        <v/>
      </c>
      <c r="X183" s="59" t="str">
        <f>IF('Data Entry'!AY186="No aplica","1",'Data Entry'!AY186)</f>
        <v/>
      </c>
      <c r="Y183" s="151" t="str">
        <f t="shared" si="2"/>
        <v/>
      </c>
      <c r="Z183" s="152" t="str">
        <f>IF('Data Entry'!H186="Yes","1",IF(AND('Data Entry'!H186="",'Data Entry'!I186="",'Data Entry'!J186="",'Data Entry'!K186="",'Data Entry'!L186="",'Data Entry'!M186="",'Data Entry'!N186="",'Data Entry'!O186="",'Data Entry'!P186="",'Data Entry'!Q186=""),"","1"))</f>
        <v/>
      </c>
      <c r="AA183" s="152" t="str">
        <f>IF('Data Entry'!R186="Yes","1",IF(AND('Data Entry'!R186="",'Data Entry'!S186="",'Data Entry'!T186="",'Data Entry'!U186=""),"","1"))</f>
        <v/>
      </c>
      <c r="AB183" s="157" t="str">
        <f>IF('Data Entry'!V186="Yes","1",IF(AND('Data Entry'!V186="",'Data Entry'!W186=""),"","1"))</f>
        <v/>
      </c>
    </row>
    <row r="184" spans="1:28" ht="17">
      <c r="A184" s="59">
        <f>'Data Entry'!AB187</f>
        <v>0</v>
      </c>
      <c r="B184" s="59" t="str">
        <f>'Data Entry'!AR187</f>
        <v/>
      </c>
      <c r="C184" s="1">
        <f>IF('Data Entry'!AD187="g",'Data Entry'!AC187*0.001*U184,IF('Data Entry'!AD187="UI",'Data Entry'!AC187*0.000001*U184,IF('Data Entry'!AD187="mg",'Data Entry'!AC187*0.000001*U184,IF('Data Entry'!AD187="t",'Data Entry'!AC187*1000*U184,IF('Data Entry'!AD187="kg",'Data Entry'!AC187*1*U184,IF('Data Entry'!AD187="L",'Data Entry'!AC187*1*U184,IFERROR(,"")))))))</f>
        <v>0</v>
      </c>
      <c r="D184" s="1" t="s">
        <v>4</v>
      </c>
      <c r="E184" s="1">
        <f>IF('Data Entry'!AF187="g",'Data Entry'!AE187*0.001,IF('Data Entry'!AF187="mg",'Data Entry'!AE187*0.000001,IF('Data Entry'!AF187="t",'Data Entry'!AE187*1000,IF('Data Entry'!AF187="ml",'Data Entry'!AE187*0.001,IF('Data Entry'!AF187="kg",'Data Entry'!AE187*1,IF('Data Entry'!AF187="Pieza",'Data Entry'!AE187*1,IF('Data Entry'!AF187="L",'Data Entry'!AE187*1,IFERROR(,""))))))))</f>
        <v>0</v>
      </c>
      <c r="F184" s="1" t="s">
        <v>4</v>
      </c>
      <c r="G184" s="1">
        <f>IF('Data Entry'!AA187="g",'Data Entry'!Z187*0.001,IF('Data Entry'!AA187="mg",'Data Entry'!Z187*0.000001,IF('Data Entry'!AA187="t",'Data Entry'!Z187*1000,IF('Data Entry'!AA187="ml",'Data Entry'!Z187*0.001,IF('Data Entry'!AA187="kg",'Data Entry'!Z187*1,IF('Data Entry'!AA187="Piezas",'Data Entry'!Z187*1,IF('Data Entry'!AA187="L",'Data Entry'!Z187*1,IFERROR(,""))))))))</f>
        <v>0</v>
      </c>
      <c r="H184" s="1" t="s">
        <v>4</v>
      </c>
      <c r="I184" s="1">
        <f>IF('Data Entry'!AC187="g",'Data Entry'!AB187*0.001,IF('Data Entry'!AC187="mg",'Data Entry'!AB187*0.000001,IF('Data Entry'!AC187="t",'Data Entry'!AB187*1000,IF('Data Entry'!AC187="ml",'Data Entry'!AB187*0.001,IF('Data Entry'!AC187="kg",'Data Entry'!AB187*1,IF('Data Entry'!AC187="L",'Data Entry'!AB187*1,IFERROR(,"")))))))</f>
        <v>0</v>
      </c>
      <c r="J184" s="59" t="str">
        <f>'Data Entry'!AU187</f>
        <v/>
      </c>
      <c r="K184" s="1">
        <f>IF('Data Entry'!AI187="g",'Data Entry'!AH187*0.001*V184,IF('Data Entry'!AI187="UI",'Data Entry'!AH187*0.000001*V184,IF('Data Entry'!AI187="mg",'Data Entry'!AH187*0.000001*V184,IF('Data Entry'!AI187="t",'Data Entry'!AH187*1000*V184,IF('Data Entry'!AI187="kg",'Data Entry'!AH187*1*V184,IF('Data Entry'!AI187="L",'Data Entry'!AH187*1*V184,IFERROR(,"")))))))</f>
        <v>0</v>
      </c>
      <c r="L184" s="1" t="s">
        <v>4</v>
      </c>
      <c r="M184" s="59">
        <f>'Data Entry'!AJ187</f>
        <v>0</v>
      </c>
      <c r="N184" s="59" t="str">
        <f>'Data Entry'!AX187</f>
        <v/>
      </c>
      <c r="O184" s="1">
        <f>IF('Data Entry'!AL187="g",'Data Entry'!AK187*0.001*W184,IF('Data Entry'!AL187="UI",'Data Entry'!AK187*0.000001*W184,IF('Data Entry'!AL187="mg",'Data Entry'!AK187*0.000001*W184,IF('Data Entry'!AL187="t",'Data Entry'!AK187*1000*W184,IF('Data Entry'!AL187="kg",'Data Entry'!AK187*1*W184,IF('Data Entry'!AL187="L",'Data Entry'!AK187*1*W184,IFERROR(,"")))))))</f>
        <v>0</v>
      </c>
      <c r="P184" s="1" t="s">
        <v>4</v>
      </c>
      <c r="Q184" s="59">
        <f>'Data Entry'!AM187</f>
        <v>0</v>
      </c>
      <c r="R184" s="59" t="str">
        <f>'Data Entry'!BA187</f>
        <v/>
      </c>
      <c r="S184" s="1">
        <f>IF('Data Entry'!AO187="g",'Data Entry'!AN187*0.001*X184,IF('Data Entry'!AO187="UI",'Data Entry'!AN187*0.000001*X184,IF('Data Entry'!AO187="mg",'Data Entry'!AN187*0.000001*X184,IF('Data Entry'!AO187="t",'Data Entry'!AN187*1000*X184,IF('Data Entry'!AO187="kg",'Data Entry'!AN187*1*X184,IF('Data Entry'!AO187="L",'Data Entry'!AN187*1*X184,IFERROR(,"")))))))</f>
        <v>0</v>
      </c>
      <c r="T184" s="1" t="s">
        <v>4</v>
      </c>
      <c r="U184" s="59" t="str">
        <f>IF('Data Entry'!AP187="No aplica","1",'Data Entry'!AP187)</f>
        <v/>
      </c>
      <c r="V184" s="59" t="str">
        <f>IF('Data Entry'!AS187="No aplica","1",'Data Entry'!AS187)</f>
        <v/>
      </c>
      <c r="W184" s="59" t="str">
        <f>IF('Data Entry'!AV187="No aplica","1",'Data Entry'!AV187)</f>
        <v/>
      </c>
      <c r="X184" s="59" t="str">
        <f>IF('Data Entry'!AY187="No aplica","1",'Data Entry'!AY187)</f>
        <v/>
      </c>
      <c r="Y184" s="151" t="str">
        <f t="shared" si="2"/>
        <v/>
      </c>
      <c r="Z184" s="152" t="str">
        <f>IF('Data Entry'!H187="Yes","1",IF(AND('Data Entry'!H187="",'Data Entry'!I187="",'Data Entry'!J187="",'Data Entry'!K187="",'Data Entry'!L187="",'Data Entry'!M187="",'Data Entry'!N187="",'Data Entry'!O187="",'Data Entry'!P187="",'Data Entry'!Q187=""),"","1"))</f>
        <v/>
      </c>
      <c r="AA184" s="152" t="str">
        <f>IF('Data Entry'!R187="Yes","1",IF(AND('Data Entry'!R187="",'Data Entry'!S187="",'Data Entry'!T187="",'Data Entry'!U187=""),"","1"))</f>
        <v/>
      </c>
      <c r="AB184" s="157" t="str">
        <f>IF('Data Entry'!V187="Yes","1",IF(AND('Data Entry'!V187="",'Data Entry'!W187=""),"","1"))</f>
        <v/>
      </c>
    </row>
    <row r="185" spans="1:28" ht="17">
      <c r="A185" s="59">
        <f>'Data Entry'!AB188</f>
        <v>0</v>
      </c>
      <c r="B185" s="59" t="str">
        <f>'Data Entry'!AR188</f>
        <v/>
      </c>
      <c r="C185" s="1">
        <f>IF('Data Entry'!AD188="g",'Data Entry'!AC188*0.001*U185,IF('Data Entry'!AD188="UI",'Data Entry'!AC188*0.000001*U185,IF('Data Entry'!AD188="mg",'Data Entry'!AC188*0.000001*U185,IF('Data Entry'!AD188="t",'Data Entry'!AC188*1000*U185,IF('Data Entry'!AD188="kg",'Data Entry'!AC188*1*U185,IF('Data Entry'!AD188="L",'Data Entry'!AC188*1*U185,IFERROR(,"")))))))</f>
        <v>0</v>
      </c>
      <c r="D185" s="1" t="s">
        <v>4</v>
      </c>
      <c r="E185" s="1">
        <f>IF('Data Entry'!AF188="g",'Data Entry'!AE188*0.001,IF('Data Entry'!AF188="mg",'Data Entry'!AE188*0.000001,IF('Data Entry'!AF188="t",'Data Entry'!AE188*1000,IF('Data Entry'!AF188="ml",'Data Entry'!AE188*0.001,IF('Data Entry'!AF188="kg",'Data Entry'!AE188*1,IF('Data Entry'!AF188="Pieza",'Data Entry'!AE188*1,IF('Data Entry'!AF188="L",'Data Entry'!AE188*1,IFERROR(,""))))))))</f>
        <v>0</v>
      </c>
      <c r="F185" s="1" t="s">
        <v>4</v>
      </c>
      <c r="G185" s="1">
        <f>IF('Data Entry'!AA188="g",'Data Entry'!Z188*0.001,IF('Data Entry'!AA188="mg",'Data Entry'!Z188*0.000001,IF('Data Entry'!AA188="t",'Data Entry'!Z188*1000,IF('Data Entry'!AA188="ml",'Data Entry'!Z188*0.001,IF('Data Entry'!AA188="kg",'Data Entry'!Z188*1,IF('Data Entry'!AA188="Piezas",'Data Entry'!Z188*1,IF('Data Entry'!AA188="L",'Data Entry'!Z188*1,IFERROR(,""))))))))</f>
        <v>0</v>
      </c>
      <c r="H185" s="1" t="s">
        <v>4</v>
      </c>
      <c r="I185" s="1">
        <f>IF('Data Entry'!AC188="g",'Data Entry'!AB188*0.001,IF('Data Entry'!AC188="mg",'Data Entry'!AB188*0.000001,IF('Data Entry'!AC188="t",'Data Entry'!AB188*1000,IF('Data Entry'!AC188="ml",'Data Entry'!AB188*0.001,IF('Data Entry'!AC188="kg",'Data Entry'!AB188*1,IF('Data Entry'!AC188="L",'Data Entry'!AB188*1,IFERROR(,"")))))))</f>
        <v>0</v>
      </c>
      <c r="J185" s="59" t="str">
        <f>'Data Entry'!AU188</f>
        <v/>
      </c>
      <c r="K185" s="1">
        <f>IF('Data Entry'!AI188="g",'Data Entry'!AH188*0.001*V185,IF('Data Entry'!AI188="UI",'Data Entry'!AH188*0.000001*V185,IF('Data Entry'!AI188="mg",'Data Entry'!AH188*0.000001*V185,IF('Data Entry'!AI188="t",'Data Entry'!AH188*1000*V185,IF('Data Entry'!AI188="kg",'Data Entry'!AH188*1*V185,IF('Data Entry'!AI188="L",'Data Entry'!AH188*1*V185,IFERROR(,"")))))))</f>
        <v>0</v>
      </c>
      <c r="L185" s="1" t="s">
        <v>4</v>
      </c>
      <c r="M185" s="59">
        <f>'Data Entry'!AJ188</f>
        <v>0</v>
      </c>
      <c r="N185" s="59" t="str">
        <f>'Data Entry'!AX188</f>
        <v/>
      </c>
      <c r="O185" s="1">
        <f>IF('Data Entry'!AL188="g",'Data Entry'!AK188*0.001*W185,IF('Data Entry'!AL188="UI",'Data Entry'!AK188*0.000001*W185,IF('Data Entry'!AL188="mg",'Data Entry'!AK188*0.000001*W185,IF('Data Entry'!AL188="t",'Data Entry'!AK188*1000*W185,IF('Data Entry'!AL188="kg",'Data Entry'!AK188*1*W185,IF('Data Entry'!AL188="L",'Data Entry'!AK188*1*W185,IFERROR(,"")))))))</f>
        <v>0</v>
      </c>
      <c r="P185" s="1" t="s">
        <v>4</v>
      </c>
      <c r="Q185" s="59">
        <f>'Data Entry'!AM188</f>
        <v>0</v>
      </c>
      <c r="R185" s="59" t="str">
        <f>'Data Entry'!BA188</f>
        <v/>
      </c>
      <c r="S185" s="1">
        <f>IF('Data Entry'!AO188="g",'Data Entry'!AN188*0.001*X185,IF('Data Entry'!AO188="UI",'Data Entry'!AN188*0.000001*X185,IF('Data Entry'!AO188="mg",'Data Entry'!AN188*0.000001*X185,IF('Data Entry'!AO188="t",'Data Entry'!AN188*1000*X185,IF('Data Entry'!AO188="kg",'Data Entry'!AN188*1*X185,IF('Data Entry'!AO188="L",'Data Entry'!AN188*1*X185,IFERROR(,"")))))))</f>
        <v>0</v>
      </c>
      <c r="T185" s="1" t="s">
        <v>4</v>
      </c>
      <c r="U185" s="59" t="str">
        <f>IF('Data Entry'!AP188="No aplica","1",'Data Entry'!AP188)</f>
        <v/>
      </c>
      <c r="V185" s="59" t="str">
        <f>IF('Data Entry'!AS188="No aplica","1",'Data Entry'!AS188)</f>
        <v/>
      </c>
      <c r="W185" s="59" t="str">
        <f>IF('Data Entry'!AV188="No aplica","1",'Data Entry'!AV188)</f>
        <v/>
      </c>
      <c r="X185" s="59" t="str">
        <f>IF('Data Entry'!AY188="No aplica","1",'Data Entry'!AY188)</f>
        <v/>
      </c>
      <c r="Y185" s="151" t="str">
        <f t="shared" si="2"/>
        <v/>
      </c>
      <c r="Z185" s="152" t="str">
        <f>IF('Data Entry'!H188="Yes","1",IF(AND('Data Entry'!H188="",'Data Entry'!I188="",'Data Entry'!J188="",'Data Entry'!K188="",'Data Entry'!L188="",'Data Entry'!M188="",'Data Entry'!N188="",'Data Entry'!O188="",'Data Entry'!P188="",'Data Entry'!Q188=""),"","1"))</f>
        <v/>
      </c>
      <c r="AA185" s="152" t="str">
        <f>IF('Data Entry'!R188="Yes","1",IF(AND('Data Entry'!R188="",'Data Entry'!S188="",'Data Entry'!T188="",'Data Entry'!U188=""),"","1"))</f>
        <v/>
      </c>
      <c r="AB185" s="157" t="str">
        <f>IF('Data Entry'!V188="Yes","1",IF(AND('Data Entry'!V188="",'Data Entry'!W188=""),"","1"))</f>
        <v/>
      </c>
    </row>
    <row r="186" spans="1:28" ht="17">
      <c r="A186" s="59">
        <f>'Data Entry'!AB189</f>
        <v>0</v>
      </c>
      <c r="B186" s="59" t="str">
        <f>'Data Entry'!AR189</f>
        <v/>
      </c>
      <c r="C186" s="1">
        <f>IF('Data Entry'!AD189="g",'Data Entry'!AC189*0.001*U186,IF('Data Entry'!AD189="UI",'Data Entry'!AC189*0.000001*U186,IF('Data Entry'!AD189="mg",'Data Entry'!AC189*0.000001*U186,IF('Data Entry'!AD189="t",'Data Entry'!AC189*1000*U186,IF('Data Entry'!AD189="kg",'Data Entry'!AC189*1*U186,IF('Data Entry'!AD189="L",'Data Entry'!AC189*1*U186,IFERROR(,"")))))))</f>
        <v>0</v>
      </c>
      <c r="D186" s="1" t="s">
        <v>4</v>
      </c>
      <c r="E186" s="1">
        <f>IF('Data Entry'!AF189="g",'Data Entry'!AE189*0.001,IF('Data Entry'!AF189="mg",'Data Entry'!AE189*0.000001,IF('Data Entry'!AF189="t",'Data Entry'!AE189*1000,IF('Data Entry'!AF189="ml",'Data Entry'!AE189*0.001,IF('Data Entry'!AF189="kg",'Data Entry'!AE189*1,IF('Data Entry'!AF189="Pieza",'Data Entry'!AE189*1,IF('Data Entry'!AF189="L",'Data Entry'!AE189*1,IFERROR(,""))))))))</f>
        <v>0</v>
      </c>
      <c r="F186" s="1" t="s">
        <v>4</v>
      </c>
      <c r="G186" s="1">
        <f>IF('Data Entry'!AA189="g",'Data Entry'!Z189*0.001,IF('Data Entry'!AA189="mg",'Data Entry'!Z189*0.000001,IF('Data Entry'!AA189="t",'Data Entry'!Z189*1000,IF('Data Entry'!AA189="ml",'Data Entry'!Z189*0.001,IF('Data Entry'!AA189="kg",'Data Entry'!Z189*1,IF('Data Entry'!AA189="Piezas",'Data Entry'!Z189*1,IF('Data Entry'!AA189="L",'Data Entry'!Z189*1,IFERROR(,""))))))))</f>
        <v>0</v>
      </c>
      <c r="H186" s="1" t="s">
        <v>4</v>
      </c>
      <c r="I186" s="1">
        <f>IF('Data Entry'!AC189="g",'Data Entry'!AB189*0.001,IF('Data Entry'!AC189="mg",'Data Entry'!AB189*0.000001,IF('Data Entry'!AC189="t",'Data Entry'!AB189*1000,IF('Data Entry'!AC189="ml",'Data Entry'!AB189*0.001,IF('Data Entry'!AC189="kg",'Data Entry'!AB189*1,IF('Data Entry'!AC189="L",'Data Entry'!AB189*1,IFERROR(,"")))))))</f>
        <v>0</v>
      </c>
      <c r="J186" s="59" t="str">
        <f>'Data Entry'!AU189</f>
        <v/>
      </c>
      <c r="K186" s="1">
        <f>IF('Data Entry'!AI189="g",'Data Entry'!AH189*0.001*V186,IF('Data Entry'!AI189="UI",'Data Entry'!AH189*0.000001*V186,IF('Data Entry'!AI189="mg",'Data Entry'!AH189*0.000001*V186,IF('Data Entry'!AI189="t",'Data Entry'!AH189*1000*V186,IF('Data Entry'!AI189="kg",'Data Entry'!AH189*1*V186,IF('Data Entry'!AI189="L",'Data Entry'!AH189*1*V186,IFERROR(,"")))))))</f>
        <v>0</v>
      </c>
      <c r="L186" s="1" t="s">
        <v>4</v>
      </c>
      <c r="M186" s="59">
        <f>'Data Entry'!AJ189</f>
        <v>0</v>
      </c>
      <c r="N186" s="59" t="str">
        <f>'Data Entry'!AX189</f>
        <v/>
      </c>
      <c r="O186" s="1">
        <f>IF('Data Entry'!AL189="g",'Data Entry'!AK189*0.001*W186,IF('Data Entry'!AL189="UI",'Data Entry'!AK189*0.000001*W186,IF('Data Entry'!AL189="mg",'Data Entry'!AK189*0.000001*W186,IF('Data Entry'!AL189="t",'Data Entry'!AK189*1000*W186,IF('Data Entry'!AL189="kg",'Data Entry'!AK189*1*W186,IF('Data Entry'!AL189="L",'Data Entry'!AK189*1*W186,IFERROR(,"")))))))</f>
        <v>0</v>
      </c>
      <c r="P186" s="1" t="s">
        <v>4</v>
      </c>
      <c r="Q186" s="59">
        <f>'Data Entry'!AM189</f>
        <v>0</v>
      </c>
      <c r="R186" s="59" t="str">
        <f>'Data Entry'!BA189</f>
        <v/>
      </c>
      <c r="S186" s="1">
        <f>IF('Data Entry'!AO189="g",'Data Entry'!AN189*0.001*X186,IF('Data Entry'!AO189="UI",'Data Entry'!AN189*0.000001*X186,IF('Data Entry'!AO189="mg",'Data Entry'!AN189*0.000001*X186,IF('Data Entry'!AO189="t",'Data Entry'!AN189*1000*X186,IF('Data Entry'!AO189="kg",'Data Entry'!AN189*1*X186,IF('Data Entry'!AO189="L",'Data Entry'!AN189*1*X186,IFERROR(,"")))))))</f>
        <v>0</v>
      </c>
      <c r="T186" s="1" t="s">
        <v>4</v>
      </c>
      <c r="U186" s="59" t="str">
        <f>IF('Data Entry'!AP189="No aplica","1",'Data Entry'!AP189)</f>
        <v/>
      </c>
      <c r="V186" s="59" t="str">
        <f>IF('Data Entry'!AS189="No aplica","1",'Data Entry'!AS189)</f>
        <v/>
      </c>
      <c r="W186" s="59" t="str">
        <f>IF('Data Entry'!AV189="No aplica","1",'Data Entry'!AV189)</f>
        <v/>
      </c>
      <c r="X186" s="59" t="str">
        <f>IF('Data Entry'!AY189="No aplica","1",'Data Entry'!AY189)</f>
        <v/>
      </c>
      <c r="Y186" s="151" t="str">
        <f t="shared" si="2"/>
        <v/>
      </c>
      <c r="Z186" s="152" t="str">
        <f>IF('Data Entry'!H189="Yes","1",IF(AND('Data Entry'!H189="",'Data Entry'!I189="",'Data Entry'!J189="",'Data Entry'!K189="",'Data Entry'!L189="",'Data Entry'!M189="",'Data Entry'!N189="",'Data Entry'!O189="",'Data Entry'!P189="",'Data Entry'!Q189=""),"","1"))</f>
        <v/>
      </c>
      <c r="AA186" s="152" t="str">
        <f>IF('Data Entry'!R189="Yes","1",IF(AND('Data Entry'!R189="",'Data Entry'!S189="",'Data Entry'!T189="",'Data Entry'!U189=""),"","1"))</f>
        <v/>
      </c>
      <c r="AB186" s="157" t="str">
        <f>IF('Data Entry'!V189="Yes","1",IF(AND('Data Entry'!V189="",'Data Entry'!W189=""),"","1"))</f>
        <v/>
      </c>
    </row>
    <row r="187" spans="1:28" ht="17">
      <c r="A187" s="59">
        <f>'Data Entry'!AB190</f>
        <v>0</v>
      </c>
      <c r="B187" s="59" t="str">
        <f>'Data Entry'!AR190</f>
        <v/>
      </c>
      <c r="C187" s="1">
        <f>IF('Data Entry'!AD190="g",'Data Entry'!AC190*0.001*U187,IF('Data Entry'!AD190="UI",'Data Entry'!AC190*0.000001*U187,IF('Data Entry'!AD190="mg",'Data Entry'!AC190*0.000001*U187,IF('Data Entry'!AD190="t",'Data Entry'!AC190*1000*U187,IF('Data Entry'!AD190="kg",'Data Entry'!AC190*1*U187,IF('Data Entry'!AD190="L",'Data Entry'!AC190*1*U187,IFERROR(,"")))))))</f>
        <v>0</v>
      </c>
      <c r="D187" s="1" t="s">
        <v>4</v>
      </c>
      <c r="E187" s="1">
        <f>IF('Data Entry'!AF190="g",'Data Entry'!AE190*0.001,IF('Data Entry'!AF190="mg",'Data Entry'!AE190*0.000001,IF('Data Entry'!AF190="t",'Data Entry'!AE190*1000,IF('Data Entry'!AF190="ml",'Data Entry'!AE190*0.001,IF('Data Entry'!AF190="kg",'Data Entry'!AE190*1,IF('Data Entry'!AF190="Pieza",'Data Entry'!AE190*1,IF('Data Entry'!AF190="L",'Data Entry'!AE190*1,IFERROR(,""))))))))</f>
        <v>0</v>
      </c>
      <c r="F187" s="1" t="s">
        <v>4</v>
      </c>
      <c r="G187" s="1">
        <f>IF('Data Entry'!AA190="g",'Data Entry'!Z190*0.001,IF('Data Entry'!AA190="mg",'Data Entry'!Z190*0.000001,IF('Data Entry'!AA190="t",'Data Entry'!Z190*1000,IF('Data Entry'!AA190="ml",'Data Entry'!Z190*0.001,IF('Data Entry'!AA190="kg",'Data Entry'!Z190*1,IF('Data Entry'!AA190="Piezas",'Data Entry'!Z190*1,IF('Data Entry'!AA190="L",'Data Entry'!Z190*1,IFERROR(,""))))))))</f>
        <v>0</v>
      </c>
      <c r="H187" s="1" t="s">
        <v>4</v>
      </c>
      <c r="I187" s="1">
        <f>IF('Data Entry'!AC190="g",'Data Entry'!AB190*0.001,IF('Data Entry'!AC190="mg",'Data Entry'!AB190*0.000001,IF('Data Entry'!AC190="t",'Data Entry'!AB190*1000,IF('Data Entry'!AC190="ml",'Data Entry'!AB190*0.001,IF('Data Entry'!AC190="kg",'Data Entry'!AB190*1,IF('Data Entry'!AC190="L",'Data Entry'!AB190*1,IFERROR(,"")))))))</f>
        <v>0</v>
      </c>
      <c r="J187" s="59" t="str">
        <f>'Data Entry'!AU190</f>
        <v/>
      </c>
      <c r="K187" s="1">
        <f>IF('Data Entry'!AI190="g",'Data Entry'!AH190*0.001*V187,IF('Data Entry'!AI190="UI",'Data Entry'!AH190*0.000001*V187,IF('Data Entry'!AI190="mg",'Data Entry'!AH190*0.000001*V187,IF('Data Entry'!AI190="t",'Data Entry'!AH190*1000*V187,IF('Data Entry'!AI190="kg",'Data Entry'!AH190*1*V187,IF('Data Entry'!AI190="L",'Data Entry'!AH190*1*V187,IFERROR(,"")))))))</f>
        <v>0</v>
      </c>
      <c r="L187" s="1" t="s">
        <v>4</v>
      </c>
      <c r="M187" s="59">
        <f>'Data Entry'!AJ190</f>
        <v>0</v>
      </c>
      <c r="N187" s="59" t="str">
        <f>'Data Entry'!AX190</f>
        <v/>
      </c>
      <c r="O187" s="1">
        <f>IF('Data Entry'!AL190="g",'Data Entry'!AK190*0.001*W187,IF('Data Entry'!AL190="UI",'Data Entry'!AK190*0.000001*W187,IF('Data Entry'!AL190="mg",'Data Entry'!AK190*0.000001*W187,IF('Data Entry'!AL190="t",'Data Entry'!AK190*1000*W187,IF('Data Entry'!AL190="kg",'Data Entry'!AK190*1*W187,IF('Data Entry'!AL190="L",'Data Entry'!AK190*1*W187,IFERROR(,"")))))))</f>
        <v>0</v>
      </c>
      <c r="P187" s="1" t="s">
        <v>4</v>
      </c>
      <c r="Q187" s="59">
        <f>'Data Entry'!AM190</f>
        <v>0</v>
      </c>
      <c r="R187" s="59" t="str">
        <f>'Data Entry'!BA190</f>
        <v/>
      </c>
      <c r="S187" s="1">
        <f>IF('Data Entry'!AO190="g",'Data Entry'!AN190*0.001*X187,IF('Data Entry'!AO190="UI",'Data Entry'!AN190*0.000001*X187,IF('Data Entry'!AO190="mg",'Data Entry'!AN190*0.000001*X187,IF('Data Entry'!AO190="t",'Data Entry'!AN190*1000*X187,IF('Data Entry'!AO190="kg",'Data Entry'!AN190*1*X187,IF('Data Entry'!AO190="L",'Data Entry'!AN190*1*X187,IFERROR(,"")))))))</f>
        <v>0</v>
      </c>
      <c r="T187" s="1" t="s">
        <v>4</v>
      </c>
      <c r="U187" s="59" t="str">
        <f>IF('Data Entry'!AP190="No aplica","1",'Data Entry'!AP190)</f>
        <v/>
      </c>
      <c r="V187" s="59" t="str">
        <f>IF('Data Entry'!AS190="No aplica","1",'Data Entry'!AS190)</f>
        <v/>
      </c>
      <c r="W187" s="59" t="str">
        <f>IF('Data Entry'!AV190="No aplica","1",'Data Entry'!AV190)</f>
        <v/>
      </c>
      <c r="X187" s="59" t="str">
        <f>IF('Data Entry'!AY190="No aplica","1",'Data Entry'!AY190)</f>
        <v/>
      </c>
      <c r="Y187" s="151" t="str">
        <f t="shared" si="2"/>
        <v/>
      </c>
      <c r="Z187" s="152" t="str">
        <f>IF('Data Entry'!H190="Yes","1",IF(AND('Data Entry'!H190="",'Data Entry'!I190="",'Data Entry'!J190="",'Data Entry'!K190="",'Data Entry'!L190="",'Data Entry'!M190="",'Data Entry'!N190="",'Data Entry'!O190="",'Data Entry'!P190="",'Data Entry'!Q190=""),"","1"))</f>
        <v/>
      </c>
      <c r="AA187" s="152" t="str">
        <f>IF('Data Entry'!R190="Yes","1",IF(AND('Data Entry'!R190="",'Data Entry'!S190="",'Data Entry'!T190="",'Data Entry'!U190=""),"","1"))</f>
        <v/>
      </c>
      <c r="AB187" s="157" t="str">
        <f>IF('Data Entry'!V190="Yes","1",IF(AND('Data Entry'!V190="",'Data Entry'!W190=""),"","1"))</f>
        <v/>
      </c>
    </row>
    <row r="188" spans="1:28" ht="17">
      <c r="A188" s="59">
        <f>'Data Entry'!AB191</f>
        <v>0</v>
      </c>
      <c r="B188" s="59" t="str">
        <f>'Data Entry'!AR191</f>
        <v/>
      </c>
      <c r="C188" s="1">
        <f>IF('Data Entry'!AD191="g",'Data Entry'!AC191*0.001*U188,IF('Data Entry'!AD191="UI",'Data Entry'!AC191*0.000001*U188,IF('Data Entry'!AD191="mg",'Data Entry'!AC191*0.000001*U188,IF('Data Entry'!AD191="t",'Data Entry'!AC191*1000*U188,IF('Data Entry'!AD191="kg",'Data Entry'!AC191*1*U188,IF('Data Entry'!AD191="L",'Data Entry'!AC191*1*U188,IFERROR(,"")))))))</f>
        <v>0</v>
      </c>
      <c r="D188" s="1" t="s">
        <v>4</v>
      </c>
      <c r="E188" s="1">
        <f>IF('Data Entry'!AF191="g",'Data Entry'!AE191*0.001,IF('Data Entry'!AF191="mg",'Data Entry'!AE191*0.000001,IF('Data Entry'!AF191="t",'Data Entry'!AE191*1000,IF('Data Entry'!AF191="ml",'Data Entry'!AE191*0.001,IF('Data Entry'!AF191="kg",'Data Entry'!AE191*1,IF('Data Entry'!AF191="Pieza",'Data Entry'!AE191*1,IF('Data Entry'!AF191="L",'Data Entry'!AE191*1,IFERROR(,""))))))))</f>
        <v>0</v>
      </c>
      <c r="F188" s="1" t="s">
        <v>4</v>
      </c>
      <c r="G188" s="1">
        <f>IF('Data Entry'!AA191="g",'Data Entry'!Z191*0.001,IF('Data Entry'!AA191="mg",'Data Entry'!Z191*0.000001,IF('Data Entry'!AA191="t",'Data Entry'!Z191*1000,IF('Data Entry'!AA191="ml",'Data Entry'!Z191*0.001,IF('Data Entry'!AA191="kg",'Data Entry'!Z191*1,IF('Data Entry'!AA191="Piezas",'Data Entry'!Z191*1,IF('Data Entry'!AA191="L",'Data Entry'!Z191*1,IFERROR(,""))))))))</f>
        <v>0</v>
      </c>
      <c r="H188" s="1" t="s">
        <v>4</v>
      </c>
      <c r="I188" s="1">
        <f>IF('Data Entry'!AC191="g",'Data Entry'!AB191*0.001,IF('Data Entry'!AC191="mg",'Data Entry'!AB191*0.000001,IF('Data Entry'!AC191="t",'Data Entry'!AB191*1000,IF('Data Entry'!AC191="ml",'Data Entry'!AB191*0.001,IF('Data Entry'!AC191="kg",'Data Entry'!AB191*1,IF('Data Entry'!AC191="L",'Data Entry'!AB191*1,IFERROR(,"")))))))</f>
        <v>0</v>
      </c>
      <c r="J188" s="59" t="str">
        <f>'Data Entry'!AU191</f>
        <v/>
      </c>
      <c r="K188" s="1">
        <f>IF('Data Entry'!AI191="g",'Data Entry'!AH191*0.001*V188,IF('Data Entry'!AI191="UI",'Data Entry'!AH191*0.000001*V188,IF('Data Entry'!AI191="mg",'Data Entry'!AH191*0.000001*V188,IF('Data Entry'!AI191="t",'Data Entry'!AH191*1000*V188,IF('Data Entry'!AI191="kg",'Data Entry'!AH191*1*V188,IF('Data Entry'!AI191="L",'Data Entry'!AH191*1*V188,IFERROR(,"")))))))</f>
        <v>0</v>
      </c>
      <c r="L188" s="1" t="s">
        <v>4</v>
      </c>
      <c r="M188" s="59">
        <f>'Data Entry'!AJ191</f>
        <v>0</v>
      </c>
      <c r="N188" s="59" t="str">
        <f>'Data Entry'!AX191</f>
        <v/>
      </c>
      <c r="O188" s="1">
        <f>IF('Data Entry'!AL191="g",'Data Entry'!AK191*0.001*W188,IF('Data Entry'!AL191="UI",'Data Entry'!AK191*0.000001*W188,IF('Data Entry'!AL191="mg",'Data Entry'!AK191*0.000001*W188,IF('Data Entry'!AL191="t",'Data Entry'!AK191*1000*W188,IF('Data Entry'!AL191="kg",'Data Entry'!AK191*1*W188,IF('Data Entry'!AL191="L",'Data Entry'!AK191*1*W188,IFERROR(,"")))))))</f>
        <v>0</v>
      </c>
      <c r="P188" s="1" t="s">
        <v>4</v>
      </c>
      <c r="Q188" s="59">
        <f>'Data Entry'!AM191</f>
        <v>0</v>
      </c>
      <c r="R188" s="59" t="str">
        <f>'Data Entry'!BA191</f>
        <v/>
      </c>
      <c r="S188" s="1">
        <f>IF('Data Entry'!AO191="g",'Data Entry'!AN191*0.001*X188,IF('Data Entry'!AO191="UI",'Data Entry'!AN191*0.000001*X188,IF('Data Entry'!AO191="mg",'Data Entry'!AN191*0.000001*X188,IF('Data Entry'!AO191="t",'Data Entry'!AN191*1000*X188,IF('Data Entry'!AO191="kg",'Data Entry'!AN191*1*X188,IF('Data Entry'!AO191="L",'Data Entry'!AN191*1*X188,IFERROR(,"")))))))</f>
        <v>0</v>
      </c>
      <c r="T188" s="1" t="s">
        <v>4</v>
      </c>
      <c r="U188" s="59" t="str">
        <f>IF('Data Entry'!AP191="No aplica","1",'Data Entry'!AP191)</f>
        <v/>
      </c>
      <c r="V188" s="59" t="str">
        <f>IF('Data Entry'!AS191="No aplica","1",'Data Entry'!AS191)</f>
        <v/>
      </c>
      <c r="W188" s="59" t="str">
        <f>IF('Data Entry'!AV191="No aplica","1",'Data Entry'!AV191)</f>
        <v/>
      </c>
      <c r="X188" s="59" t="str">
        <f>IF('Data Entry'!AY191="No aplica","1",'Data Entry'!AY191)</f>
        <v/>
      </c>
      <c r="Y188" s="151" t="str">
        <f t="shared" si="2"/>
        <v/>
      </c>
      <c r="Z188" s="152" t="str">
        <f>IF('Data Entry'!H191="Yes","1",IF(AND('Data Entry'!H191="",'Data Entry'!I191="",'Data Entry'!J191="",'Data Entry'!K191="",'Data Entry'!L191="",'Data Entry'!M191="",'Data Entry'!N191="",'Data Entry'!O191="",'Data Entry'!P191="",'Data Entry'!Q191=""),"","1"))</f>
        <v/>
      </c>
      <c r="AA188" s="152" t="str">
        <f>IF('Data Entry'!R191="Yes","1",IF(AND('Data Entry'!R191="",'Data Entry'!S191="",'Data Entry'!T191="",'Data Entry'!U191=""),"","1"))</f>
        <v/>
      </c>
      <c r="AB188" s="157" t="str">
        <f>IF('Data Entry'!V191="Yes","1",IF(AND('Data Entry'!V191="",'Data Entry'!W191=""),"","1"))</f>
        <v/>
      </c>
    </row>
    <row r="189" spans="1:28" ht="17">
      <c r="A189" s="59">
        <f>'Data Entry'!AB192</f>
        <v>0</v>
      </c>
      <c r="B189" s="59" t="str">
        <f>'Data Entry'!AR192</f>
        <v/>
      </c>
      <c r="C189" s="1">
        <f>IF('Data Entry'!AD192="g",'Data Entry'!AC192*0.001*U189,IF('Data Entry'!AD192="UI",'Data Entry'!AC192*0.000001*U189,IF('Data Entry'!AD192="mg",'Data Entry'!AC192*0.000001*U189,IF('Data Entry'!AD192="t",'Data Entry'!AC192*1000*U189,IF('Data Entry'!AD192="kg",'Data Entry'!AC192*1*U189,IF('Data Entry'!AD192="L",'Data Entry'!AC192*1*U189,IFERROR(,"")))))))</f>
        <v>0</v>
      </c>
      <c r="D189" s="1" t="s">
        <v>4</v>
      </c>
      <c r="E189" s="1">
        <f>IF('Data Entry'!AF192="g",'Data Entry'!AE192*0.001,IF('Data Entry'!AF192="mg",'Data Entry'!AE192*0.000001,IF('Data Entry'!AF192="t",'Data Entry'!AE192*1000,IF('Data Entry'!AF192="ml",'Data Entry'!AE192*0.001,IF('Data Entry'!AF192="kg",'Data Entry'!AE192*1,IF('Data Entry'!AF192="Pieza",'Data Entry'!AE192*1,IF('Data Entry'!AF192="L",'Data Entry'!AE192*1,IFERROR(,""))))))))</f>
        <v>0</v>
      </c>
      <c r="F189" s="1" t="s">
        <v>4</v>
      </c>
      <c r="G189" s="1">
        <f>IF('Data Entry'!AA192="g",'Data Entry'!Z192*0.001,IF('Data Entry'!AA192="mg",'Data Entry'!Z192*0.000001,IF('Data Entry'!AA192="t",'Data Entry'!Z192*1000,IF('Data Entry'!AA192="ml",'Data Entry'!Z192*0.001,IF('Data Entry'!AA192="kg",'Data Entry'!Z192*1,IF('Data Entry'!AA192="Piezas",'Data Entry'!Z192*1,IF('Data Entry'!AA192="L",'Data Entry'!Z192*1,IFERROR(,""))))))))</f>
        <v>0</v>
      </c>
      <c r="H189" s="1" t="s">
        <v>4</v>
      </c>
      <c r="I189" s="1">
        <f>IF('Data Entry'!AC192="g",'Data Entry'!AB192*0.001,IF('Data Entry'!AC192="mg",'Data Entry'!AB192*0.000001,IF('Data Entry'!AC192="t",'Data Entry'!AB192*1000,IF('Data Entry'!AC192="ml",'Data Entry'!AB192*0.001,IF('Data Entry'!AC192="kg",'Data Entry'!AB192*1,IF('Data Entry'!AC192="L",'Data Entry'!AB192*1,IFERROR(,"")))))))</f>
        <v>0</v>
      </c>
      <c r="J189" s="59" t="str">
        <f>'Data Entry'!AU192</f>
        <v/>
      </c>
      <c r="K189" s="1">
        <f>IF('Data Entry'!AI192="g",'Data Entry'!AH192*0.001*V189,IF('Data Entry'!AI192="UI",'Data Entry'!AH192*0.000001*V189,IF('Data Entry'!AI192="mg",'Data Entry'!AH192*0.000001*V189,IF('Data Entry'!AI192="t",'Data Entry'!AH192*1000*V189,IF('Data Entry'!AI192="kg",'Data Entry'!AH192*1*V189,IF('Data Entry'!AI192="L",'Data Entry'!AH192*1*V189,IFERROR(,"")))))))</f>
        <v>0</v>
      </c>
      <c r="L189" s="1" t="s">
        <v>4</v>
      </c>
      <c r="M189" s="59">
        <f>'Data Entry'!AJ192</f>
        <v>0</v>
      </c>
      <c r="N189" s="59" t="str">
        <f>'Data Entry'!AX192</f>
        <v/>
      </c>
      <c r="O189" s="1">
        <f>IF('Data Entry'!AL192="g",'Data Entry'!AK192*0.001*W189,IF('Data Entry'!AL192="UI",'Data Entry'!AK192*0.000001*W189,IF('Data Entry'!AL192="mg",'Data Entry'!AK192*0.000001*W189,IF('Data Entry'!AL192="t",'Data Entry'!AK192*1000*W189,IF('Data Entry'!AL192="kg",'Data Entry'!AK192*1*W189,IF('Data Entry'!AL192="L",'Data Entry'!AK192*1*W189,IFERROR(,"")))))))</f>
        <v>0</v>
      </c>
      <c r="P189" s="1" t="s">
        <v>4</v>
      </c>
      <c r="Q189" s="59">
        <f>'Data Entry'!AM192</f>
        <v>0</v>
      </c>
      <c r="R189" s="59" t="str">
        <f>'Data Entry'!BA192</f>
        <v/>
      </c>
      <c r="S189" s="1">
        <f>IF('Data Entry'!AO192="g",'Data Entry'!AN192*0.001*X189,IF('Data Entry'!AO192="UI",'Data Entry'!AN192*0.000001*X189,IF('Data Entry'!AO192="mg",'Data Entry'!AN192*0.000001*X189,IF('Data Entry'!AO192="t",'Data Entry'!AN192*1000*X189,IF('Data Entry'!AO192="kg",'Data Entry'!AN192*1*X189,IF('Data Entry'!AO192="L",'Data Entry'!AN192*1*X189,IFERROR(,"")))))))</f>
        <v>0</v>
      </c>
      <c r="T189" s="1" t="s">
        <v>4</v>
      </c>
      <c r="U189" s="59" t="str">
        <f>IF('Data Entry'!AP192="No aplica","1",'Data Entry'!AP192)</f>
        <v/>
      </c>
      <c r="V189" s="59" t="str">
        <f>IF('Data Entry'!AS192="No aplica","1",'Data Entry'!AS192)</f>
        <v/>
      </c>
      <c r="W189" s="59" t="str">
        <f>IF('Data Entry'!AV192="No aplica","1",'Data Entry'!AV192)</f>
        <v/>
      </c>
      <c r="X189" s="59" t="str">
        <f>IF('Data Entry'!AY192="No aplica","1",'Data Entry'!AY192)</f>
        <v/>
      </c>
      <c r="Y189" s="151" t="str">
        <f t="shared" si="2"/>
        <v/>
      </c>
      <c r="Z189" s="152" t="str">
        <f>IF('Data Entry'!H192="Yes","1",IF(AND('Data Entry'!H192="",'Data Entry'!I192="",'Data Entry'!J192="",'Data Entry'!K192="",'Data Entry'!L192="",'Data Entry'!M192="",'Data Entry'!N192="",'Data Entry'!O192="",'Data Entry'!P192="",'Data Entry'!Q192=""),"","1"))</f>
        <v/>
      </c>
      <c r="AA189" s="152" t="str">
        <f>IF('Data Entry'!R192="Yes","1",IF(AND('Data Entry'!R192="",'Data Entry'!S192="",'Data Entry'!T192="",'Data Entry'!U192=""),"","1"))</f>
        <v/>
      </c>
      <c r="AB189" s="157" t="str">
        <f>IF('Data Entry'!V192="Yes","1",IF(AND('Data Entry'!V192="",'Data Entry'!W192=""),"","1"))</f>
        <v/>
      </c>
    </row>
    <row r="190" spans="1:28" ht="17">
      <c r="A190" s="59">
        <f>'Data Entry'!AB193</f>
        <v>0</v>
      </c>
      <c r="B190" s="59" t="str">
        <f>'Data Entry'!AR193</f>
        <v/>
      </c>
      <c r="C190" s="1">
        <f>IF('Data Entry'!AD193="g",'Data Entry'!AC193*0.001*U190,IF('Data Entry'!AD193="UI",'Data Entry'!AC193*0.000001*U190,IF('Data Entry'!AD193="mg",'Data Entry'!AC193*0.000001*U190,IF('Data Entry'!AD193="t",'Data Entry'!AC193*1000*U190,IF('Data Entry'!AD193="kg",'Data Entry'!AC193*1*U190,IF('Data Entry'!AD193="L",'Data Entry'!AC193*1*U190,IFERROR(,"")))))))</f>
        <v>0</v>
      </c>
      <c r="D190" s="1" t="s">
        <v>4</v>
      </c>
      <c r="E190" s="1">
        <f>IF('Data Entry'!AF193="g",'Data Entry'!AE193*0.001,IF('Data Entry'!AF193="mg",'Data Entry'!AE193*0.000001,IF('Data Entry'!AF193="t",'Data Entry'!AE193*1000,IF('Data Entry'!AF193="ml",'Data Entry'!AE193*0.001,IF('Data Entry'!AF193="kg",'Data Entry'!AE193*1,IF('Data Entry'!AF193="Pieza",'Data Entry'!AE193*1,IF('Data Entry'!AF193="L",'Data Entry'!AE193*1,IFERROR(,""))))))))</f>
        <v>0</v>
      </c>
      <c r="F190" s="1" t="s">
        <v>4</v>
      </c>
      <c r="G190" s="1">
        <f>IF('Data Entry'!AA193="g",'Data Entry'!Z193*0.001,IF('Data Entry'!AA193="mg",'Data Entry'!Z193*0.000001,IF('Data Entry'!AA193="t",'Data Entry'!Z193*1000,IF('Data Entry'!AA193="ml",'Data Entry'!Z193*0.001,IF('Data Entry'!AA193="kg",'Data Entry'!Z193*1,IF('Data Entry'!AA193="Piezas",'Data Entry'!Z193*1,IF('Data Entry'!AA193="L",'Data Entry'!Z193*1,IFERROR(,""))))))))</f>
        <v>0</v>
      </c>
      <c r="H190" s="1" t="s">
        <v>4</v>
      </c>
      <c r="I190" s="1">
        <f>IF('Data Entry'!AC193="g",'Data Entry'!AB193*0.001,IF('Data Entry'!AC193="mg",'Data Entry'!AB193*0.000001,IF('Data Entry'!AC193="t",'Data Entry'!AB193*1000,IF('Data Entry'!AC193="ml",'Data Entry'!AB193*0.001,IF('Data Entry'!AC193="kg",'Data Entry'!AB193*1,IF('Data Entry'!AC193="L",'Data Entry'!AB193*1,IFERROR(,"")))))))</f>
        <v>0</v>
      </c>
      <c r="J190" s="59" t="str">
        <f>'Data Entry'!AU193</f>
        <v/>
      </c>
      <c r="K190" s="1">
        <f>IF('Data Entry'!AI193="g",'Data Entry'!AH193*0.001*V190,IF('Data Entry'!AI193="UI",'Data Entry'!AH193*0.000001*V190,IF('Data Entry'!AI193="mg",'Data Entry'!AH193*0.000001*V190,IF('Data Entry'!AI193="t",'Data Entry'!AH193*1000*V190,IF('Data Entry'!AI193="kg",'Data Entry'!AH193*1*V190,IF('Data Entry'!AI193="L",'Data Entry'!AH193*1*V190,IFERROR(,"")))))))</f>
        <v>0</v>
      </c>
      <c r="L190" s="1" t="s">
        <v>4</v>
      </c>
      <c r="M190" s="59">
        <f>'Data Entry'!AJ193</f>
        <v>0</v>
      </c>
      <c r="N190" s="59" t="str">
        <f>'Data Entry'!AX193</f>
        <v/>
      </c>
      <c r="O190" s="1">
        <f>IF('Data Entry'!AL193="g",'Data Entry'!AK193*0.001*W190,IF('Data Entry'!AL193="UI",'Data Entry'!AK193*0.000001*W190,IF('Data Entry'!AL193="mg",'Data Entry'!AK193*0.000001*W190,IF('Data Entry'!AL193="t",'Data Entry'!AK193*1000*W190,IF('Data Entry'!AL193="kg",'Data Entry'!AK193*1*W190,IF('Data Entry'!AL193="L",'Data Entry'!AK193*1*W190,IFERROR(,"")))))))</f>
        <v>0</v>
      </c>
      <c r="P190" s="1" t="s">
        <v>4</v>
      </c>
      <c r="Q190" s="59">
        <f>'Data Entry'!AM193</f>
        <v>0</v>
      </c>
      <c r="R190" s="59" t="str">
        <f>'Data Entry'!BA193</f>
        <v/>
      </c>
      <c r="S190" s="1">
        <f>IF('Data Entry'!AO193="g",'Data Entry'!AN193*0.001*X190,IF('Data Entry'!AO193="UI",'Data Entry'!AN193*0.000001*X190,IF('Data Entry'!AO193="mg",'Data Entry'!AN193*0.000001*X190,IF('Data Entry'!AO193="t",'Data Entry'!AN193*1000*X190,IF('Data Entry'!AO193="kg",'Data Entry'!AN193*1*X190,IF('Data Entry'!AO193="L",'Data Entry'!AN193*1*X190,IFERROR(,"")))))))</f>
        <v>0</v>
      </c>
      <c r="T190" s="1" t="s">
        <v>4</v>
      </c>
      <c r="U190" s="59" t="str">
        <f>IF('Data Entry'!AP193="No aplica","1",'Data Entry'!AP193)</f>
        <v/>
      </c>
      <c r="V190" s="59" t="str">
        <f>IF('Data Entry'!AS193="No aplica","1",'Data Entry'!AS193)</f>
        <v/>
      </c>
      <c r="W190" s="59" t="str">
        <f>IF('Data Entry'!AV193="No aplica","1",'Data Entry'!AV193)</f>
        <v/>
      </c>
      <c r="X190" s="59" t="str">
        <f>IF('Data Entry'!AY193="No aplica","1",'Data Entry'!AY193)</f>
        <v/>
      </c>
      <c r="Y190" s="151" t="str">
        <f t="shared" si="2"/>
        <v/>
      </c>
      <c r="Z190" s="152" t="str">
        <f>IF('Data Entry'!H193="Yes","1",IF(AND('Data Entry'!H193="",'Data Entry'!I193="",'Data Entry'!J193="",'Data Entry'!K193="",'Data Entry'!L193="",'Data Entry'!M193="",'Data Entry'!N193="",'Data Entry'!O193="",'Data Entry'!P193="",'Data Entry'!Q193=""),"","1"))</f>
        <v/>
      </c>
      <c r="AA190" s="152" t="str">
        <f>IF('Data Entry'!R193="Yes","1",IF(AND('Data Entry'!R193="",'Data Entry'!S193="",'Data Entry'!T193="",'Data Entry'!U193=""),"","1"))</f>
        <v/>
      </c>
      <c r="AB190" s="157" t="str">
        <f>IF('Data Entry'!V193="Yes","1",IF(AND('Data Entry'!V193="",'Data Entry'!W193=""),"","1"))</f>
        <v/>
      </c>
    </row>
    <row r="191" spans="1:28" ht="17">
      <c r="A191" s="59">
        <f>'Data Entry'!AB194</f>
        <v>0</v>
      </c>
      <c r="B191" s="59" t="str">
        <f>'Data Entry'!AR194</f>
        <v/>
      </c>
      <c r="C191" s="1">
        <f>IF('Data Entry'!AD194="g",'Data Entry'!AC194*0.001*U191,IF('Data Entry'!AD194="UI",'Data Entry'!AC194*0.000001*U191,IF('Data Entry'!AD194="mg",'Data Entry'!AC194*0.000001*U191,IF('Data Entry'!AD194="t",'Data Entry'!AC194*1000*U191,IF('Data Entry'!AD194="kg",'Data Entry'!AC194*1*U191,IF('Data Entry'!AD194="L",'Data Entry'!AC194*1*U191,IFERROR(,"")))))))</f>
        <v>0</v>
      </c>
      <c r="D191" s="1" t="s">
        <v>4</v>
      </c>
      <c r="E191" s="1">
        <f>IF('Data Entry'!AF194="g",'Data Entry'!AE194*0.001,IF('Data Entry'!AF194="mg",'Data Entry'!AE194*0.000001,IF('Data Entry'!AF194="t",'Data Entry'!AE194*1000,IF('Data Entry'!AF194="ml",'Data Entry'!AE194*0.001,IF('Data Entry'!AF194="kg",'Data Entry'!AE194*1,IF('Data Entry'!AF194="Pieza",'Data Entry'!AE194*1,IF('Data Entry'!AF194="L",'Data Entry'!AE194*1,IFERROR(,""))))))))</f>
        <v>0</v>
      </c>
      <c r="F191" s="1" t="s">
        <v>4</v>
      </c>
      <c r="G191" s="1">
        <f>IF('Data Entry'!AA194="g",'Data Entry'!Z194*0.001,IF('Data Entry'!AA194="mg",'Data Entry'!Z194*0.000001,IF('Data Entry'!AA194="t",'Data Entry'!Z194*1000,IF('Data Entry'!AA194="ml",'Data Entry'!Z194*0.001,IF('Data Entry'!AA194="kg",'Data Entry'!Z194*1,IF('Data Entry'!AA194="Piezas",'Data Entry'!Z194*1,IF('Data Entry'!AA194="L",'Data Entry'!Z194*1,IFERROR(,""))))))))</f>
        <v>0</v>
      </c>
      <c r="H191" s="1" t="s">
        <v>4</v>
      </c>
      <c r="I191" s="1">
        <f>IF('Data Entry'!AC194="g",'Data Entry'!AB194*0.001,IF('Data Entry'!AC194="mg",'Data Entry'!AB194*0.000001,IF('Data Entry'!AC194="t",'Data Entry'!AB194*1000,IF('Data Entry'!AC194="ml",'Data Entry'!AB194*0.001,IF('Data Entry'!AC194="kg",'Data Entry'!AB194*1,IF('Data Entry'!AC194="L",'Data Entry'!AB194*1,IFERROR(,"")))))))</f>
        <v>0</v>
      </c>
      <c r="J191" s="59" t="str">
        <f>'Data Entry'!AU194</f>
        <v/>
      </c>
      <c r="K191" s="1">
        <f>IF('Data Entry'!AI194="g",'Data Entry'!AH194*0.001*V191,IF('Data Entry'!AI194="UI",'Data Entry'!AH194*0.000001*V191,IF('Data Entry'!AI194="mg",'Data Entry'!AH194*0.000001*V191,IF('Data Entry'!AI194="t",'Data Entry'!AH194*1000*V191,IF('Data Entry'!AI194="kg",'Data Entry'!AH194*1*V191,IF('Data Entry'!AI194="L",'Data Entry'!AH194*1*V191,IFERROR(,"")))))))</f>
        <v>0</v>
      </c>
      <c r="L191" s="1" t="s">
        <v>4</v>
      </c>
      <c r="M191" s="59">
        <f>'Data Entry'!AJ194</f>
        <v>0</v>
      </c>
      <c r="N191" s="59" t="str">
        <f>'Data Entry'!AX194</f>
        <v/>
      </c>
      <c r="O191" s="1">
        <f>IF('Data Entry'!AL194="g",'Data Entry'!AK194*0.001*W191,IF('Data Entry'!AL194="UI",'Data Entry'!AK194*0.000001*W191,IF('Data Entry'!AL194="mg",'Data Entry'!AK194*0.000001*W191,IF('Data Entry'!AL194="t",'Data Entry'!AK194*1000*W191,IF('Data Entry'!AL194="kg",'Data Entry'!AK194*1*W191,IF('Data Entry'!AL194="L",'Data Entry'!AK194*1*W191,IFERROR(,"")))))))</f>
        <v>0</v>
      </c>
      <c r="P191" s="1" t="s">
        <v>4</v>
      </c>
      <c r="Q191" s="59">
        <f>'Data Entry'!AM194</f>
        <v>0</v>
      </c>
      <c r="R191" s="59" t="str">
        <f>'Data Entry'!BA194</f>
        <v/>
      </c>
      <c r="S191" s="1">
        <f>IF('Data Entry'!AO194="g",'Data Entry'!AN194*0.001*X191,IF('Data Entry'!AO194="UI",'Data Entry'!AN194*0.000001*X191,IF('Data Entry'!AO194="mg",'Data Entry'!AN194*0.000001*X191,IF('Data Entry'!AO194="t",'Data Entry'!AN194*1000*X191,IF('Data Entry'!AO194="kg",'Data Entry'!AN194*1*X191,IF('Data Entry'!AO194="L",'Data Entry'!AN194*1*X191,IFERROR(,"")))))))</f>
        <v>0</v>
      </c>
      <c r="T191" s="1" t="s">
        <v>4</v>
      </c>
      <c r="U191" s="59" t="str">
        <f>IF('Data Entry'!AP194="No aplica","1",'Data Entry'!AP194)</f>
        <v/>
      </c>
      <c r="V191" s="59" t="str">
        <f>IF('Data Entry'!AS194="No aplica","1",'Data Entry'!AS194)</f>
        <v/>
      </c>
      <c r="W191" s="59" t="str">
        <f>IF('Data Entry'!AV194="No aplica","1",'Data Entry'!AV194)</f>
        <v/>
      </c>
      <c r="X191" s="59" t="str">
        <f>IF('Data Entry'!AY194="No aplica","1",'Data Entry'!AY194)</f>
        <v/>
      </c>
      <c r="Y191" s="151" t="str">
        <f t="shared" si="2"/>
        <v/>
      </c>
      <c r="Z191" s="152" t="str">
        <f>IF('Data Entry'!H194="Yes","1",IF(AND('Data Entry'!H194="",'Data Entry'!I194="",'Data Entry'!J194="",'Data Entry'!K194="",'Data Entry'!L194="",'Data Entry'!M194="",'Data Entry'!N194="",'Data Entry'!O194="",'Data Entry'!P194="",'Data Entry'!Q194=""),"","1"))</f>
        <v/>
      </c>
      <c r="AA191" s="152" t="str">
        <f>IF('Data Entry'!R194="Yes","1",IF(AND('Data Entry'!R194="",'Data Entry'!S194="",'Data Entry'!T194="",'Data Entry'!U194=""),"","1"))</f>
        <v/>
      </c>
      <c r="AB191" s="157" t="str">
        <f>IF('Data Entry'!V194="Yes","1",IF(AND('Data Entry'!V194="",'Data Entry'!W194=""),"","1"))</f>
        <v/>
      </c>
    </row>
    <row r="192" spans="1:28" ht="17">
      <c r="A192" s="59">
        <f>'Data Entry'!AB195</f>
        <v>0</v>
      </c>
      <c r="B192" s="59" t="str">
        <f>'Data Entry'!AR195</f>
        <v/>
      </c>
      <c r="C192" s="1">
        <f>IF('Data Entry'!AD195="g",'Data Entry'!AC195*0.001*U192,IF('Data Entry'!AD195="UI",'Data Entry'!AC195*0.000001*U192,IF('Data Entry'!AD195="mg",'Data Entry'!AC195*0.000001*U192,IF('Data Entry'!AD195="t",'Data Entry'!AC195*1000*U192,IF('Data Entry'!AD195="kg",'Data Entry'!AC195*1*U192,IF('Data Entry'!AD195="L",'Data Entry'!AC195*1*U192,IFERROR(,"")))))))</f>
        <v>0</v>
      </c>
      <c r="D192" s="1" t="s">
        <v>4</v>
      </c>
      <c r="E192" s="1">
        <f>IF('Data Entry'!AF195="g",'Data Entry'!AE195*0.001,IF('Data Entry'!AF195="mg",'Data Entry'!AE195*0.000001,IF('Data Entry'!AF195="t",'Data Entry'!AE195*1000,IF('Data Entry'!AF195="ml",'Data Entry'!AE195*0.001,IF('Data Entry'!AF195="kg",'Data Entry'!AE195*1,IF('Data Entry'!AF195="Pieza",'Data Entry'!AE195*1,IF('Data Entry'!AF195="L",'Data Entry'!AE195*1,IFERROR(,""))))))))</f>
        <v>0</v>
      </c>
      <c r="F192" s="1" t="s">
        <v>4</v>
      </c>
      <c r="G192" s="1">
        <f>IF('Data Entry'!AA195="g",'Data Entry'!Z195*0.001,IF('Data Entry'!AA195="mg",'Data Entry'!Z195*0.000001,IF('Data Entry'!AA195="t",'Data Entry'!Z195*1000,IF('Data Entry'!AA195="ml",'Data Entry'!Z195*0.001,IF('Data Entry'!AA195="kg",'Data Entry'!Z195*1,IF('Data Entry'!AA195="Piezas",'Data Entry'!Z195*1,IF('Data Entry'!AA195="L",'Data Entry'!Z195*1,IFERROR(,""))))))))</f>
        <v>0</v>
      </c>
      <c r="H192" s="1" t="s">
        <v>4</v>
      </c>
      <c r="I192" s="1">
        <f>IF('Data Entry'!AC195="g",'Data Entry'!AB195*0.001,IF('Data Entry'!AC195="mg",'Data Entry'!AB195*0.000001,IF('Data Entry'!AC195="t",'Data Entry'!AB195*1000,IF('Data Entry'!AC195="ml",'Data Entry'!AB195*0.001,IF('Data Entry'!AC195="kg",'Data Entry'!AB195*1,IF('Data Entry'!AC195="L",'Data Entry'!AB195*1,IFERROR(,"")))))))</f>
        <v>0</v>
      </c>
      <c r="J192" s="59" t="str">
        <f>'Data Entry'!AU195</f>
        <v/>
      </c>
      <c r="K192" s="1">
        <f>IF('Data Entry'!AI195="g",'Data Entry'!AH195*0.001*V192,IF('Data Entry'!AI195="UI",'Data Entry'!AH195*0.000001*V192,IF('Data Entry'!AI195="mg",'Data Entry'!AH195*0.000001*V192,IF('Data Entry'!AI195="t",'Data Entry'!AH195*1000*V192,IF('Data Entry'!AI195="kg",'Data Entry'!AH195*1*V192,IF('Data Entry'!AI195="L",'Data Entry'!AH195*1*V192,IFERROR(,"")))))))</f>
        <v>0</v>
      </c>
      <c r="L192" s="1" t="s">
        <v>4</v>
      </c>
      <c r="M192" s="59">
        <f>'Data Entry'!AJ195</f>
        <v>0</v>
      </c>
      <c r="N192" s="59" t="str">
        <f>'Data Entry'!AX195</f>
        <v/>
      </c>
      <c r="O192" s="1">
        <f>IF('Data Entry'!AL195="g",'Data Entry'!AK195*0.001*W192,IF('Data Entry'!AL195="UI",'Data Entry'!AK195*0.000001*W192,IF('Data Entry'!AL195="mg",'Data Entry'!AK195*0.000001*W192,IF('Data Entry'!AL195="t",'Data Entry'!AK195*1000*W192,IF('Data Entry'!AL195="kg",'Data Entry'!AK195*1*W192,IF('Data Entry'!AL195="L",'Data Entry'!AK195*1*W192,IFERROR(,"")))))))</f>
        <v>0</v>
      </c>
      <c r="P192" s="1" t="s">
        <v>4</v>
      </c>
      <c r="Q192" s="59">
        <f>'Data Entry'!AM195</f>
        <v>0</v>
      </c>
      <c r="R192" s="59" t="str">
        <f>'Data Entry'!BA195</f>
        <v/>
      </c>
      <c r="S192" s="1">
        <f>IF('Data Entry'!AO195="g",'Data Entry'!AN195*0.001*X192,IF('Data Entry'!AO195="UI",'Data Entry'!AN195*0.000001*X192,IF('Data Entry'!AO195="mg",'Data Entry'!AN195*0.000001*X192,IF('Data Entry'!AO195="t",'Data Entry'!AN195*1000*X192,IF('Data Entry'!AO195="kg",'Data Entry'!AN195*1*X192,IF('Data Entry'!AO195="L",'Data Entry'!AN195*1*X192,IFERROR(,"")))))))</f>
        <v>0</v>
      </c>
      <c r="T192" s="1" t="s">
        <v>4</v>
      </c>
      <c r="U192" s="59" t="str">
        <f>IF('Data Entry'!AP195="No aplica","1",'Data Entry'!AP195)</f>
        <v/>
      </c>
      <c r="V192" s="59" t="str">
        <f>IF('Data Entry'!AS195="No aplica","1",'Data Entry'!AS195)</f>
        <v/>
      </c>
      <c r="W192" s="59" t="str">
        <f>IF('Data Entry'!AV195="No aplica","1",'Data Entry'!AV195)</f>
        <v/>
      </c>
      <c r="X192" s="59" t="str">
        <f>IF('Data Entry'!AY195="No aplica","1",'Data Entry'!AY195)</f>
        <v/>
      </c>
      <c r="Y192" s="151" t="str">
        <f t="shared" si="2"/>
        <v/>
      </c>
      <c r="Z192" s="152" t="str">
        <f>IF('Data Entry'!H195="Yes","1",IF(AND('Data Entry'!H195="",'Data Entry'!I195="",'Data Entry'!J195="",'Data Entry'!K195="",'Data Entry'!L195="",'Data Entry'!M195="",'Data Entry'!N195="",'Data Entry'!O195="",'Data Entry'!P195="",'Data Entry'!Q195=""),"","1"))</f>
        <v/>
      </c>
      <c r="AA192" s="152" t="str">
        <f>IF('Data Entry'!R195="Yes","1",IF(AND('Data Entry'!R195="",'Data Entry'!S195="",'Data Entry'!T195="",'Data Entry'!U195=""),"","1"))</f>
        <v/>
      </c>
      <c r="AB192" s="157" t="str">
        <f>IF('Data Entry'!V195="Yes","1",IF(AND('Data Entry'!V195="",'Data Entry'!W195=""),"","1"))</f>
        <v/>
      </c>
    </row>
    <row r="193" spans="1:28" ht="17">
      <c r="A193" s="59">
        <f>'Data Entry'!AB196</f>
        <v>0</v>
      </c>
      <c r="B193" s="59" t="str">
        <f>'Data Entry'!AR196</f>
        <v/>
      </c>
      <c r="C193" s="1">
        <f>IF('Data Entry'!AD196="g",'Data Entry'!AC196*0.001*U193,IF('Data Entry'!AD196="UI",'Data Entry'!AC196*0.000001*U193,IF('Data Entry'!AD196="mg",'Data Entry'!AC196*0.000001*U193,IF('Data Entry'!AD196="t",'Data Entry'!AC196*1000*U193,IF('Data Entry'!AD196="kg",'Data Entry'!AC196*1*U193,IF('Data Entry'!AD196="L",'Data Entry'!AC196*1*U193,IFERROR(,"")))))))</f>
        <v>0</v>
      </c>
      <c r="D193" s="1" t="s">
        <v>4</v>
      </c>
      <c r="E193" s="1">
        <f>IF('Data Entry'!AF196="g",'Data Entry'!AE196*0.001,IF('Data Entry'!AF196="mg",'Data Entry'!AE196*0.000001,IF('Data Entry'!AF196="t",'Data Entry'!AE196*1000,IF('Data Entry'!AF196="ml",'Data Entry'!AE196*0.001,IF('Data Entry'!AF196="kg",'Data Entry'!AE196*1,IF('Data Entry'!AF196="Pieza",'Data Entry'!AE196*1,IF('Data Entry'!AF196="L",'Data Entry'!AE196*1,IFERROR(,""))))))))</f>
        <v>0</v>
      </c>
      <c r="F193" s="1" t="s">
        <v>4</v>
      </c>
      <c r="G193" s="1">
        <f>IF('Data Entry'!AA196="g",'Data Entry'!Z196*0.001,IF('Data Entry'!AA196="mg",'Data Entry'!Z196*0.000001,IF('Data Entry'!AA196="t",'Data Entry'!Z196*1000,IF('Data Entry'!AA196="ml",'Data Entry'!Z196*0.001,IF('Data Entry'!AA196="kg",'Data Entry'!Z196*1,IF('Data Entry'!AA196="Piezas",'Data Entry'!Z196*1,IF('Data Entry'!AA196="L",'Data Entry'!Z196*1,IFERROR(,""))))))))</f>
        <v>0</v>
      </c>
      <c r="H193" s="1" t="s">
        <v>4</v>
      </c>
      <c r="I193" s="1">
        <f>IF('Data Entry'!AC196="g",'Data Entry'!AB196*0.001,IF('Data Entry'!AC196="mg",'Data Entry'!AB196*0.000001,IF('Data Entry'!AC196="t",'Data Entry'!AB196*1000,IF('Data Entry'!AC196="ml",'Data Entry'!AB196*0.001,IF('Data Entry'!AC196="kg",'Data Entry'!AB196*1,IF('Data Entry'!AC196="L",'Data Entry'!AB196*1,IFERROR(,"")))))))</f>
        <v>0</v>
      </c>
      <c r="J193" s="59" t="str">
        <f>'Data Entry'!AU196</f>
        <v/>
      </c>
      <c r="K193" s="1">
        <f>IF('Data Entry'!AI196="g",'Data Entry'!AH196*0.001*V193,IF('Data Entry'!AI196="UI",'Data Entry'!AH196*0.000001*V193,IF('Data Entry'!AI196="mg",'Data Entry'!AH196*0.000001*V193,IF('Data Entry'!AI196="t",'Data Entry'!AH196*1000*V193,IF('Data Entry'!AI196="kg",'Data Entry'!AH196*1*V193,IF('Data Entry'!AI196="L",'Data Entry'!AH196*1*V193,IFERROR(,"")))))))</f>
        <v>0</v>
      </c>
      <c r="L193" s="1" t="s">
        <v>4</v>
      </c>
      <c r="M193" s="59">
        <f>'Data Entry'!AJ196</f>
        <v>0</v>
      </c>
      <c r="N193" s="59" t="str">
        <f>'Data Entry'!AX196</f>
        <v/>
      </c>
      <c r="O193" s="1">
        <f>IF('Data Entry'!AL196="g",'Data Entry'!AK196*0.001*W193,IF('Data Entry'!AL196="UI",'Data Entry'!AK196*0.000001*W193,IF('Data Entry'!AL196="mg",'Data Entry'!AK196*0.000001*W193,IF('Data Entry'!AL196="t",'Data Entry'!AK196*1000*W193,IF('Data Entry'!AL196="kg",'Data Entry'!AK196*1*W193,IF('Data Entry'!AL196="L",'Data Entry'!AK196*1*W193,IFERROR(,"")))))))</f>
        <v>0</v>
      </c>
      <c r="P193" s="1" t="s">
        <v>4</v>
      </c>
      <c r="Q193" s="59">
        <f>'Data Entry'!AM196</f>
        <v>0</v>
      </c>
      <c r="R193" s="59" t="str">
        <f>'Data Entry'!BA196</f>
        <v/>
      </c>
      <c r="S193" s="1">
        <f>IF('Data Entry'!AO196="g",'Data Entry'!AN196*0.001*X193,IF('Data Entry'!AO196="UI",'Data Entry'!AN196*0.000001*X193,IF('Data Entry'!AO196="mg",'Data Entry'!AN196*0.000001*X193,IF('Data Entry'!AO196="t",'Data Entry'!AN196*1000*X193,IF('Data Entry'!AO196="kg",'Data Entry'!AN196*1*X193,IF('Data Entry'!AO196="L",'Data Entry'!AN196*1*X193,IFERROR(,"")))))))</f>
        <v>0</v>
      </c>
      <c r="T193" s="1" t="s">
        <v>4</v>
      </c>
      <c r="U193" s="59" t="str">
        <f>IF('Data Entry'!AP196="No aplica","1",'Data Entry'!AP196)</f>
        <v/>
      </c>
      <c r="V193" s="59" t="str">
        <f>IF('Data Entry'!AS196="No aplica","1",'Data Entry'!AS196)</f>
        <v/>
      </c>
      <c r="W193" s="59" t="str">
        <f>IF('Data Entry'!AV196="No aplica","1",'Data Entry'!AV196)</f>
        <v/>
      </c>
      <c r="X193" s="59" t="str">
        <f>IF('Data Entry'!AY196="No aplica","1",'Data Entry'!AY196)</f>
        <v/>
      </c>
      <c r="Y193" s="151" t="str">
        <f t="shared" si="2"/>
        <v/>
      </c>
      <c r="Z193" s="152" t="str">
        <f>IF('Data Entry'!H196="Yes","1",IF(AND('Data Entry'!H196="",'Data Entry'!I196="",'Data Entry'!J196="",'Data Entry'!K196="",'Data Entry'!L196="",'Data Entry'!M196="",'Data Entry'!N196="",'Data Entry'!O196="",'Data Entry'!P196="",'Data Entry'!Q196=""),"","1"))</f>
        <v/>
      </c>
      <c r="AA193" s="152" t="str">
        <f>IF('Data Entry'!R196="Yes","1",IF(AND('Data Entry'!R196="",'Data Entry'!S196="",'Data Entry'!T196="",'Data Entry'!U196=""),"","1"))</f>
        <v/>
      </c>
      <c r="AB193" s="157" t="str">
        <f>IF('Data Entry'!V196="Yes","1",IF(AND('Data Entry'!V196="",'Data Entry'!W196=""),"","1"))</f>
        <v/>
      </c>
    </row>
    <row r="194" spans="1:28" ht="17">
      <c r="A194" s="59">
        <f>'Data Entry'!AB197</f>
        <v>0</v>
      </c>
      <c r="B194" s="59" t="str">
        <f>'Data Entry'!AR197</f>
        <v/>
      </c>
      <c r="C194" s="1">
        <f>IF('Data Entry'!AD197="g",'Data Entry'!AC197*0.001*U194,IF('Data Entry'!AD197="UI",'Data Entry'!AC197*0.000001*U194,IF('Data Entry'!AD197="mg",'Data Entry'!AC197*0.000001*U194,IF('Data Entry'!AD197="t",'Data Entry'!AC197*1000*U194,IF('Data Entry'!AD197="kg",'Data Entry'!AC197*1*U194,IF('Data Entry'!AD197="L",'Data Entry'!AC197*1*U194,IFERROR(,"")))))))</f>
        <v>0</v>
      </c>
      <c r="D194" s="1" t="s">
        <v>4</v>
      </c>
      <c r="E194" s="1">
        <f>IF('Data Entry'!AF197="g",'Data Entry'!AE197*0.001,IF('Data Entry'!AF197="mg",'Data Entry'!AE197*0.000001,IF('Data Entry'!AF197="t",'Data Entry'!AE197*1000,IF('Data Entry'!AF197="ml",'Data Entry'!AE197*0.001,IF('Data Entry'!AF197="kg",'Data Entry'!AE197*1,IF('Data Entry'!AF197="Pieza",'Data Entry'!AE197*1,IF('Data Entry'!AF197="L",'Data Entry'!AE197*1,IFERROR(,""))))))))</f>
        <v>0</v>
      </c>
      <c r="F194" s="1" t="s">
        <v>4</v>
      </c>
      <c r="G194" s="1">
        <f>IF('Data Entry'!AA197="g",'Data Entry'!Z197*0.001,IF('Data Entry'!AA197="mg",'Data Entry'!Z197*0.000001,IF('Data Entry'!AA197="t",'Data Entry'!Z197*1000,IF('Data Entry'!AA197="ml",'Data Entry'!Z197*0.001,IF('Data Entry'!AA197="kg",'Data Entry'!Z197*1,IF('Data Entry'!AA197="Piezas",'Data Entry'!Z197*1,IF('Data Entry'!AA197="L",'Data Entry'!Z197*1,IFERROR(,""))))))))</f>
        <v>0</v>
      </c>
      <c r="H194" s="1" t="s">
        <v>4</v>
      </c>
      <c r="I194" s="1">
        <f>IF('Data Entry'!AC197="g",'Data Entry'!AB197*0.001,IF('Data Entry'!AC197="mg",'Data Entry'!AB197*0.000001,IF('Data Entry'!AC197="t",'Data Entry'!AB197*1000,IF('Data Entry'!AC197="ml",'Data Entry'!AB197*0.001,IF('Data Entry'!AC197="kg",'Data Entry'!AB197*1,IF('Data Entry'!AC197="L",'Data Entry'!AB197*1,IFERROR(,"")))))))</f>
        <v>0</v>
      </c>
      <c r="J194" s="59" t="str">
        <f>'Data Entry'!AU197</f>
        <v/>
      </c>
      <c r="K194" s="1">
        <f>IF('Data Entry'!AI197="g",'Data Entry'!AH197*0.001*V194,IF('Data Entry'!AI197="UI",'Data Entry'!AH197*0.000001*V194,IF('Data Entry'!AI197="mg",'Data Entry'!AH197*0.000001*V194,IF('Data Entry'!AI197="t",'Data Entry'!AH197*1000*V194,IF('Data Entry'!AI197="kg",'Data Entry'!AH197*1*V194,IF('Data Entry'!AI197="L",'Data Entry'!AH197*1*V194,IFERROR(,"")))))))</f>
        <v>0</v>
      </c>
      <c r="L194" s="1" t="s">
        <v>4</v>
      </c>
      <c r="M194" s="59">
        <f>'Data Entry'!AJ197</f>
        <v>0</v>
      </c>
      <c r="N194" s="59" t="str">
        <f>'Data Entry'!AX197</f>
        <v/>
      </c>
      <c r="O194" s="1">
        <f>IF('Data Entry'!AL197="g",'Data Entry'!AK197*0.001*W194,IF('Data Entry'!AL197="UI",'Data Entry'!AK197*0.000001*W194,IF('Data Entry'!AL197="mg",'Data Entry'!AK197*0.000001*W194,IF('Data Entry'!AL197="t",'Data Entry'!AK197*1000*W194,IF('Data Entry'!AL197="kg",'Data Entry'!AK197*1*W194,IF('Data Entry'!AL197="L",'Data Entry'!AK197*1*W194,IFERROR(,"")))))))</f>
        <v>0</v>
      </c>
      <c r="P194" s="1" t="s">
        <v>4</v>
      </c>
      <c r="Q194" s="59">
        <f>'Data Entry'!AM197</f>
        <v>0</v>
      </c>
      <c r="R194" s="59" t="str">
        <f>'Data Entry'!BA197</f>
        <v/>
      </c>
      <c r="S194" s="1">
        <f>IF('Data Entry'!AO197="g",'Data Entry'!AN197*0.001*X194,IF('Data Entry'!AO197="UI",'Data Entry'!AN197*0.000001*X194,IF('Data Entry'!AO197="mg",'Data Entry'!AN197*0.000001*X194,IF('Data Entry'!AO197="t",'Data Entry'!AN197*1000*X194,IF('Data Entry'!AO197="kg",'Data Entry'!AN197*1*X194,IF('Data Entry'!AO197="L",'Data Entry'!AN197*1*X194,IFERROR(,"")))))))</f>
        <v>0</v>
      </c>
      <c r="T194" s="1" t="s">
        <v>4</v>
      </c>
      <c r="U194" s="59" t="str">
        <f>IF('Data Entry'!AP197="No aplica","1",'Data Entry'!AP197)</f>
        <v/>
      </c>
      <c r="V194" s="59" t="str">
        <f>IF('Data Entry'!AS197="No aplica","1",'Data Entry'!AS197)</f>
        <v/>
      </c>
      <c r="W194" s="59" t="str">
        <f>IF('Data Entry'!AV197="No aplica","1",'Data Entry'!AV197)</f>
        <v/>
      </c>
      <c r="X194" s="59" t="str">
        <f>IF('Data Entry'!AY197="No aplica","1",'Data Entry'!AY197)</f>
        <v/>
      </c>
      <c r="Y194" s="151" t="str">
        <f t="shared" si="2"/>
        <v/>
      </c>
      <c r="Z194" s="152" t="str">
        <f>IF('Data Entry'!H197="Yes","1",IF(AND('Data Entry'!H197="",'Data Entry'!I197="",'Data Entry'!J197="",'Data Entry'!K197="",'Data Entry'!L197="",'Data Entry'!M197="",'Data Entry'!N197="",'Data Entry'!O197="",'Data Entry'!P197="",'Data Entry'!Q197=""),"","1"))</f>
        <v/>
      </c>
      <c r="AA194" s="152" t="str">
        <f>IF('Data Entry'!R197="Yes","1",IF(AND('Data Entry'!R197="",'Data Entry'!S197="",'Data Entry'!T197="",'Data Entry'!U197=""),"","1"))</f>
        <v/>
      </c>
      <c r="AB194" s="157" t="str">
        <f>IF('Data Entry'!V197="Yes","1",IF(AND('Data Entry'!V197="",'Data Entry'!W197=""),"","1"))</f>
        <v/>
      </c>
    </row>
    <row r="195" spans="1:28" ht="17">
      <c r="A195" s="59">
        <f>'Data Entry'!AB198</f>
        <v>0</v>
      </c>
      <c r="B195" s="59" t="str">
        <f>'Data Entry'!AR198</f>
        <v/>
      </c>
      <c r="C195" s="1">
        <f>IF('Data Entry'!AD198="g",'Data Entry'!AC198*0.001*U195,IF('Data Entry'!AD198="UI",'Data Entry'!AC198*0.000001*U195,IF('Data Entry'!AD198="mg",'Data Entry'!AC198*0.000001*U195,IF('Data Entry'!AD198="t",'Data Entry'!AC198*1000*U195,IF('Data Entry'!AD198="kg",'Data Entry'!AC198*1*U195,IF('Data Entry'!AD198="L",'Data Entry'!AC198*1*U195,IFERROR(,"")))))))</f>
        <v>0</v>
      </c>
      <c r="D195" s="1" t="s">
        <v>4</v>
      </c>
      <c r="E195" s="1">
        <f>IF('Data Entry'!AF198="g",'Data Entry'!AE198*0.001,IF('Data Entry'!AF198="mg",'Data Entry'!AE198*0.000001,IF('Data Entry'!AF198="t",'Data Entry'!AE198*1000,IF('Data Entry'!AF198="ml",'Data Entry'!AE198*0.001,IF('Data Entry'!AF198="kg",'Data Entry'!AE198*1,IF('Data Entry'!AF198="Pieza",'Data Entry'!AE198*1,IF('Data Entry'!AF198="L",'Data Entry'!AE198*1,IFERROR(,""))))))))</f>
        <v>0</v>
      </c>
      <c r="F195" s="1" t="s">
        <v>4</v>
      </c>
      <c r="G195" s="1">
        <f>IF('Data Entry'!AA198="g",'Data Entry'!Z198*0.001,IF('Data Entry'!AA198="mg",'Data Entry'!Z198*0.000001,IF('Data Entry'!AA198="t",'Data Entry'!Z198*1000,IF('Data Entry'!AA198="ml",'Data Entry'!Z198*0.001,IF('Data Entry'!AA198="kg",'Data Entry'!Z198*1,IF('Data Entry'!AA198="Piezas",'Data Entry'!Z198*1,IF('Data Entry'!AA198="L",'Data Entry'!Z198*1,IFERROR(,""))))))))</f>
        <v>0</v>
      </c>
      <c r="H195" s="1" t="s">
        <v>4</v>
      </c>
      <c r="I195" s="1">
        <f>IF('Data Entry'!AC198="g",'Data Entry'!AB198*0.001,IF('Data Entry'!AC198="mg",'Data Entry'!AB198*0.000001,IF('Data Entry'!AC198="t",'Data Entry'!AB198*1000,IF('Data Entry'!AC198="ml",'Data Entry'!AB198*0.001,IF('Data Entry'!AC198="kg",'Data Entry'!AB198*1,IF('Data Entry'!AC198="L",'Data Entry'!AB198*1,IFERROR(,"")))))))</f>
        <v>0</v>
      </c>
      <c r="J195" s="59" t="str">
        <f>'Data Entry'!AU198</f>
        <v/>
      </c>
      <c r="K195" s="1">
        <f>IF('Data Entry'!AI198="g",'Data Entry'!AH198*0.001*V195,IF('Data Entry'!AI198="UI",'Data Entry'!AH198*0.000001*V195,IF('Data Entry'!AI198="mg",'Data Entry'!AH198*0.000001*V195,IF('Data Entry'!AI198="t",'Data Entry'!AH198*1000*V195,IF('Data Entry'!AI198="kg",'Data Entry'!AH198*1*V195,IF('Data Entry'!AI198="L",'Data Entry'!AH198*1*V195,IFERROR(,"")))))))</f>
        <v>0</v>
      </c>
      <c r="L195" s="1" t="s">
        <v>4</v>
      </c>
      <c r="M195" s="59">
        <f>'Data Entry'!AJ198</f>
        <v>0</v>
      </c>
      <c r="N195" s="59" t="str">
        <f>'Data Entry'!AX198</f>
        <v/>
      </c>
      <c r="O195" s="1">
        <f>IF('Data Entry'!AL198="g",'Data Entry'!AK198*0.001*W195,IF('Data Entry'!AL198="UI",'Data Entry'!AK198*0.000001*W195,IF('Data Entry'!AL198="mg",'Data Entry'!AK198*0.000001*W195,IF('Data Entry'!AL198="t",'Data Entry'!AK198*1000*W195,IF('Data Entry'!AL198="kg",'Data Entry'!AK198*1*W195,IF('Data Entry'!AL198="L",'Data Entry'!AK198*1*W195,IFERROR(,"")))))))</f>
        <v>0</v>
      </c>
      <c r="P195" s="1" t="s">
        <v>4</v>
      </c>
      <c r="Q195" s="59">
        <f>'Data Entry'!AM198</f>
        <v>0</v>
      </c>
      <c r="R195" s="59" t="str">
        <f>'Data Entry'!BA198</f>
        <v/>
      </c>
      <c r="S195" s="1">
        <f>IF('Data Entry'!AO198="g",'Data Entry'!AN198*0.001*X195,IF('Data Entry'!AO198="UI",'Data Entry'!AN198*0.000001*X195,IF('Data Entry'!AO198="mg",'Data Entry'!AN198*0.000001*X195,IF('Data Entry'!AO198="t",'Data Entry'!AN198*1000*X195,IF('Data Entry'!AO198="kg",'Data Entry'!AN198*1*X195,IF('Data Entry'!AO198="L",'Data Entry'!AN198*1*X195,IFERROR(,"")))))))</f>
        <v>0</v>
      </c>
      <c r="T195" s="1" t="s">
        <v>4</v>
      </c>
      <c r="U195" s="59" t="str">
        <f>IF('Data Entry'!AP198="No aplica","1",'Data Entry'!AP198)</f>
        <v/>
      </c>
      <c r="V195" s="59" t="str">
        <f>IF('Data Entry'!AS198="No aplica","1",'Data Entry'!AS198)</f>
        <v/>
      </c>
      <c r="W195" s="59" t="str">
        <f>IF('Data Entry'!AV198="No aplica","1",'Data Entry'!AV198)</f>
        <v/>
      </c>
      <c r="X195" s="59" t="str">
        <f>IF('Data Entry'!AY198="No aplica","1",'Data Entry'!AY198)</f>
        <v/>
      </c>
      <c r="Y195" s="151" t="str">
        <f t="shared" ref="Y195:Y258" si="3">IF(OR(AND(Z195="1",AA195="1"),AND(Z195="1",AB195="1")),"1","")</f>
        <v/>
      </c>
      <c r="Z195" s="152" t="str">
        <f>IF('Data Entry'!H198="Yes","1",IF(AND('Data Entry'!H198="",'Data Entry'!I198="",'Data Entry'!J198="",'Data Entry'!K198="",'Data Entry'!L198="",'Data Entry'!M198="",'Data Entry'!N198="",'Data Entry'!O198="",'Data Entry'!P198="",'Data Entry'!Q198=""),"","1"))</f>
        <v/>
      </c>
      <c r="AA195" s="152" t="str">
        <f>IF('Data Entry'!R198="Yes","1",IF(AND('Data Entry'!R198="",'Data Entry'!S198="",'Data Entry'!T198="",'Data Entry'!U198=""),"","1"))</f>
        <v/>
      </c>
      <c r="AB195" s="157" t="str">
        <f>IF('Data Entry'!V198="Yes","1",IF(AND('Data Entry'!V198="",'Data Entry'!W198=""),"","1"))</f>
        <v/>
      </c>
    </row>
    <row r="196" spans="1:28" ht="17">
      <c r="A196" s="59">
        <f>'Data Entry'!AB199</f>
        <v>0</v>
      </c>
      <c r="B196" s="59" t="str">
        <f>'Data Entry'!AR199</f>
        <v/>
      </c>
      <c r="C196" s="1">
        <f>IF('Data Entry'!AD199="g",'Data Entry'!AC199*0.001*U196,IF('Data Entry'!AD199="UI",'Data Entry'!AC199*0.000001*U196,IF('Data Entry'!AD199="mg",'Data Entry'!AC199*0.000001*U196,IF('Data Entry'!AD199="t",'Data Entry'!AC199*1000*U196,IF('Data Entry'!AD199="kg",'Data Entry'!AC199*1*U196,IF('Data Entry'!AD199="L",'Data Entry'!AC199*1*U196,IFERROR(,"")))))))</f>
        <v>0</v>
      </c>
      <c r="D196" s="1" t="s">
        <v>4</v>
      </c>
      <c r="E196" s="1">
        <f>IF('Data Entry'!AF199="g",'Data Entry'!AE199*0.001,IF('Data Entry'!AF199="mg",'Data Entry'!AE199*0.000001,IF('Data Entry'!AF199="t",'Data Entry'!AE199*1000,IF('Data Entry'!AF199="ml",'Data Entry'!AE199*0.001,IF('Data Entry'!AF199="kg",'Data Entry'!AE199*1,IF('Data Entry'!AF199="Pieza",'Data Entry'!AE199*1,IF('Data Entry'!AF199="L",'Data Entry'!AE199*1,IFERROR(,""))))))))</f>
        <v>0</v>
      </c>
      <c r="F196" s="1" t="s">
        <v>4</v>
      </c>
      <c r="G196" s="1">
        <f>IF('Data Entry'!AA199="g",'Data Entry'!Z199*0.001,IF('Data Entry'!AA199="mg",'Data Entry'!Z199*0.000001,IF('Data Entry'!AA199="t",'Data Entry'!Z199*1000,IF('Data Entry'!AA199="ml",'Data Entry'!Z199*0.001,IF('Data Entry'!AA199="kg",'Data Entry'!Z199*1,IF('Data Entry'!AA199="Piezas",'Data Entry'!Z199*1,IF('Data Entry'!AA199="L",'Data Entry'!Z199*1,IFERROR(,""))))))))</f>
        <v>0</v>
      </c>
      <c r="H196" s="1" t="s">
        <v>4</v>
      </c>
      <c r="I196" s="1">
        <f>IF('Data Entry'!AC199="g",'Data Entry'!AB199*0.001,IF('Data Entry'!AC199="mg",'Data Entry'!AB199*0.000001,IF('Data Entry'!AC199="t",'Data Entry'!AB199*1000,IF('Data Entry'!AC199="ml",'Data Entry'!AB199*0.001,IF('Data Entry'!AC199="kg",'Data Entry'!AB199*1,IF('Data Entry'!AC199="L",'Data Entry'!AB199*1,IFERROR(,"")))))))</f>
        <v>0</v>
      </c>
      <c r="J196" s="59" t="str">
        <f>'Data Entry'!AU199</f>
        <v/>
      </c>
      <c r="K196" s="1">
        <f>IF('Data Entry'!AI199="g",'Data Entry'!AH199*0.001*V196,IF('Data Entry'!AI199="UI",'Data Entry'!AH199*0.000001*V196,IF('Data Entry'!AI199="mg",'Data Entry'!AH199*0.000001*V196,IF('Data Entry'!AI199="t",'Data Entry'!AH199*1000*V196,IF('Data Entry'!AI199="kg",'Data Entry'!AH199*1*V196,IF('Data Entry'!AI199="L",'Data Entry'!AH199*1*V196,IFERROR(,"")))))))</f>
        <v>0</v>
      </c>
      <c r="L196" s="1" t="s">
        <v>4</v>
      </c>
      <c r="M196" s="59">
        <f>'Data Entry'!AJ199</f>
        <v>0</v>
      </c>
      <c r="N196" s="59" t="str">
        <f>'Data Entry'!AX199</f>
        <v/>
      </c>
      <c r="O196" s="1">
        <f>IF('Data Entry'!AL199="g",'Data Entry'!AK199*0.001*W196,IF('Data Entry'!AL199="UI",'Data Entry'!AK199*0.000001*W196,IF('Data Entry'!AL199="mg",'Data Entry'!AK199*0.000001*W196,IF('Data Entry'!AL199="t",'Data Entry'!AK199*1000*W196,IF('Data Entry'!AL199="kg",'Data Entry'!AK199*1*W196,IF('Data Entry'!AL199="L",'Data Entry'!AK199*1*W196,IFERROR(,"")))))))</f>
        <v>0</v>
      </c>
      <c r="P196" s="1" t="s">
        <v>4</v>
      </c>
      <c r="Q196" s="59">
        <f>'Data Entry'!AM199</f>
        <v>0</v>
      </c>
      <c r="R196" s="59" t="str">
        <f>'Data Entry'!BA199</f>
        <v/>
      </c>
      <c r="S196" s="1">
        <f>IF('Data Entry'!AO199="g",'Data Entry'!AN199*0.001*X196,IF('Data Entry'!AO199="UI",'Data Entry'!AN199*0.000001*X196,IF('Data Entry'!AO199="mg",'Data Entry'!AN199*0.000001*X196,IF('Data Entry'!AO199="t",'Data Entry'!AN199*1000*X196,IF('Data Entry'!AO199="kg",'Data Entry'!AN199*1*X196,IF('Data Entry'!AO199="L",'Data Entry'!AN199*1*X196,IFERROR(,"")))))))</f>
        <v>0</v>
      </c>
      <c r="T196" s="1" t="s">
        <v>4</v>
      </c>
      <c r="U196" s="59" t="str">
        <f>IF('Data Entry'!AP199="No aplica","1",'Data Entry'!AP199)</f>
        <v/>
      </c>
      <c r="V196" s="59" t="str">
        <f>IF('Data Entry'!AS199="No aplica","1",'Data Entry'!AS199)</f>
        <v/>
      </c>
      <c r="W196" s="59" t="str">
        <f>IF('Data Entry'!AV199="No aplica","1",'Data Entry'!AV199)</f>
        <v/>
      </c>
      <c r="X196" s="59" t="str">
        <f>IF('Data Entry'!AY199="No aplica","1",'Data Entry'!AY199)</f>
        <v/>
      </c>
      <c r="Y196" s="151" t="str">
        <f t="shared" si="3"/>
        <v/>
      </c>
      <c r="Z196" s="152" t="str">
        <f>IF('Data Entry'!H199="Yes","1",IF(AND('Data Entry'!H199="",'Data Entry'!I199="",'Data Entry'!J199="",'Data Entry'!K199="",'Data Entry'!L199="",'Data Entry'!M199="",'Data Entry'!N199="",'Data Entry'!O199="",'Data Entry'!P199="",'Data Entry'!Q199=""),"","1"))</f>
        <v/>
      </c>
      <c r="AA196" s="152" t="str">
        <f>IF('Data Entry'!R199="Yes","1",IF(AND('Data Entry'!R199="",'Data Entry'!S199="",'Data Entry'!T199="",'Data Entry'!U199=""),"","1"))</f>
        <v/>
      </c>
      <c r="AB196" s="157" t="str">
        <f>IF('Data Entry'!V199="Yes","1",IF(AND('Data Entry'!V199="",'Data Entry'!W199=""),"","1"))</f>
        <v/>
      </c>
    </row>
    <row r="197" spans="1:28" ht="17">
      <c r="A197" s="59">
        <f>'Data Entry'!AB200</f>
        <v>0</v>
      </c>
      <c r="B197" s="59" t="str">
        <f>'Data Entry'!AR200</f>
        <v/>
      </c>
      <c r="C197" s="1">
        <f>IF('Data Entry'!AD200="g",'Data Entry'!AC200*0.001*U197,IF('Data Entry'!AD200="UI",'Data Entry'!AC200*0.000001*U197,IF('Data Entry'!AD200="mg",'Data Entry'!AC200*0.000001*U197,IF('Data Entry'!AD200="t",'Data Entry'!AC200*1000*U197,IF('Data Entry'!AD200="kg",'Data Entry'!AC200*1*U197,IF('Data Entry'!AD200="L",'Data Entry'!AC200*1*U197,IFERROR(,"")))))))</f>
        <v>0</v>
      </c>
      <c r="D197" s="1" t="s">
        <v>4</v>
      </c>
      <c r="E197" s="1">
        <f>IF('Data Entry'!AF200="g",'Data Entry'!AE200*0.001,IF('Data Entry'!AF200="mg",'Data Entry'!AE200*0.000001,IF('Data Entry'!AF200="t",'Data Entry'!AE200*1000,IF('Data Entry'!AF200="ml",'Data Entry'!AE200*0.001,IF('Data Entry'!AF200="kg",'Data Entry'!AE200*1,IF('Data Entry'!AF200="Pieza",'Data Entry'!AE200*1,IF('Data Entry'!AF200="L",'Data Entry'!AE200*1,IFERROR(,""))))))))</f>
        <v>0</v>
      </c>
      <c r="F197" s="1" t="s">
        <v>4</v>
      </c>
      <c r="G197" s="1">
        <f>IF('Data Entry'!AA200="g",'Data Entry'!Z200*0.001,IF('Data Entry'!AA200="mg",'Data Entry'!Z200*0.000001,IF('Data Entry'!AA200="t",'Data Entry'!Z200*1000,IF('Data Entry'!AA200="ml",'Data Entry'!Z200*0.001,IF('Data Entry'!AA200="kg",'Data Entry'!Z200*1,IF('Data Entry'!AA200="Piezas",'Data Entry'!Z200*1,IF('Data Entry'!AA200="L",'Data Entry'!Z200*1,IFERROR(,""))))))))</f>
        <v>0</v>
      </c>
      <c r="H197" s="1" t="s">
        <v>4</v>
      </c>
      <c r="I197" s="1">
        <f>IF('Data Entry'!AC200="g",'Data Entry'!AB200*0.001,IF('Data Entry'!AC200="mg",'Data Entry'!AB200*0.000001,IF('Data Entry'!AC200="t",'Data Entry'!AB200*1000,IF('Data Entry'!AC200="ml",'Data Entry'!AB200*0.001,IF('Data Entry'!AC200="kg",'Data Entry'!AB200*1,IF('Data Entry'!AC200="L",'Data Entry'!AB200*1,IFERROR(,"")))))))</f>
        <v>0</v>
      </c>
      <c r="J197" s="59" t="str">
        <f>'Data Entry'!AU200</f>
        <v/>
      </c>
      <c r="K197" s="1">
        <f>IF('Data Entry'!AI200="g",'Data Entry'!AH200*0.001*V197,IF('Data Entry'!AI200="UI",'Data Entry'!AH200*0.000001*V197,IF('Data Entry'!AI200="mg",'Data Entry'!AH200*0.000001*V197,IF('Data Entry'!AI200="t",'Data Entry'!AH200*1000*V197,IF('Data Entry'!AI200="kg",'Data Entry'!AH200*1*V197,IF('Data Entry'!AI200="L",'Data Entry'!AH200*1*V197,IFERROR(,"")))))))</f>
        <v>0</v>
      </c>
      <c r="L197" s="1" t="s">
        <v>4</v>
      </c>
      <c r="M197" s="59">
        <f>'Data Entry'!AJ200</f>
        <v>0</v>
      </c>
      <c r="N197" s="59" t="str">
        <f>'Data Entry'!AX200</f>
        <v/>
      </c>
      <c r="O197" s="1">
        <f>IF('Data Entry'!AL200="g",'Data Entry'!AK200*0.001*W197,IF('Data Entry'!AL200="UI",'Data Entry'!AK200*0.000001*W197,IF('Data Entry'!AL200="mg",'Data Entry'!AK200*0.000001*W197,IF('Data Entry'!AL200="t",'Data Entry'!AK200*1000*W197,IF('Data Entry'!AL200="kg",'Data Entry'!AK200*1*W197,IF('Data Entry'!AL200="L",'Data Entry'!AK200*1*W197,IFERROR(,"")))))))</f>
        <v>0</v>
      </c>
      <c r="P197" s="1" t="s">
        <v>4</v>
      </c>
      <c r="Q197" s="59">
        <f>'Data Entry'!AM200</f>
        <v>0</v>
      </c>
      <c r="R197" s="59" t="str">
        <f>'Data Entry'!BA200</f>
        <v/>
      </c>
      <c r="S197" s="1">
        <f>IF('Data Entry'!AO200="g",'Data Entry'!AN200*0.001*X197,IF('Data Entry'!AO200="UI",'Data Entry'!AN200*0.000001*X197,IF('Data Entry'!AO200="mg",'Data Entry'!AN200*0.000001*X197,IF('Data Entry'!AO200="t",'Data Entry'!AN200*1000*X197,IF('Data Entry'!AO200="kg",'Data Entry'!AN200*1*X197,IF('Data Entry'!AO200="L",'Data Entry'!AN200*1*X197,IFERROR(,"")))))))</f>
        <v>0</v>
      </c>
      <c r="T197" s="1" t="s">
        <v>4</v>
      </c>
      <c r="U197" s="59" t="str">
        <f>IF('Data Entry'!AP200="No aplica","1",'Data Entry'!AP200)</f>
        <v/>
      </c>
      <c r="V197" s="59" t="str">
        <f>IF('Data Entry'!AS200="No aplica","1",'Data Entry'!AS200)</f>
        <v/>
      </c>
      <c r="W197" s="59" t="str">
        <f>IF('Data Entry'!AV200="No aplica","1",'Data Entry'!AV200)</f>
        <v/>
      </c>
      <c r="X197" s="59" t="str">
        <f>IF('Data Entry'!AY200="No aplica","1",'Data Entry'!AY200)</f>
        <v/>
      </c>
      <c r="Y197" s="151" t="str">
        <f t="shared" si="3"/>
        <v/>
      </c>
      <c r="Z197" s="152" t="str">
        <f>IF('Data Entry'!H200="Yes","1",IF(AND('Data Entry'!H200="",'Data Entry'!I200="",'Data Entry'!J200="",'Data Entry'!K200="",'Data Entry'!L200="",'Data Entry'!M200="",'Data Entry'!N200="",'Data Entry'!O200="",'Data Entry'!P200="",'Data Entry'!Q200=""),"","1"))</f>
        <v/>
      </c>
      <c r="AA197" s="152" t="str">
        <f>IF('Data Entry'!R200="Yes","1",IF(AND('Data Entry'!R200="",'Data Entry'!S200="",'Data Entry'!T200="",'Data Entry'!U200=""),"","1"))</f>
        <v/>
      </c>
      <c r="AB197" s="157" t="str">
        <f>IF('Data Entry'!V200="Yes","1",IF(AND('Data Entry'!V200="",'Data Entry'!W200=""),"","1"))</f>
        <v/>
      </c>
    </row>
    <row r="198" spans="1:28" ht="17">
      <c r="A198" s="59">
        <f>'Data Entry'!AB201</f>
        <v>0</v>
      </c>
      <c r="B198" s="59" t="str">
        <f>'Data Entry'!AR201</f>
        <v/>
      </c>
      <c r="C198" s="1">
        <f>IF('Data Entry'!AD201="g",'Data Entry'!AC201*0.001*U198,IF('Data Entry'!AD201="UI",'Data Entry'!AC201*0.000001*U198,IF('Data Entry'!AD201="mg",'Data Entry'!AC201*0.000001*U198,IF('Data Entry'!AD201="t",'Data Entry'!AC201*1000*U198,IF('Data Entry'!AD201="kg",'Data Entry'!AC201*1*U198,IF('Data Entry'!AD201="L",'Data Entry'!AC201*1*U198,IFERROR(,"")))))))</f>
        <v>0</v>
      </c>
      <c r="D198" s="1" t="s">
        <v>4</v>
      </c>
      <c r="E198" s="1">
        <f>IF('Data Entry'!AF201="g",'Data Entry'!AE201*0.001,IF('Data Entry'!AF201="mg",'Data Entry'!AE201*0.000001,IF('Data Entry'!AF201="t",'Data Entry'!AE201*1000,IF('Data Entry'!AF201="ml",'Data Entry'!AE201*0.001,IF('Data Entry'!AF201="kg",'Data Entry'!AE201*1,IF('Data Entry'!AF201="Pieza",'Data Entry'!AE201*1,IF('Data Entry'!AF201="L",'Data Entry'!AE201*1,IFERROR(,""))))))))</f>
        <v>0</v>
      </c>
      <c r="F198" s="1" t="s">
        <v>4</v>
      </c>
      <c r="G198" s="1">
        <f>IF('Data Entry'!AA201="g",'Data Entry'!Z201*0.001,IF('Data Entry'!AA201="mg",'Data Entry'!Z201*0.000001,IF('Data Entry'!AA201="t",'Data Entry'!Z201*1000,IF('Data Entry'!AA201="ml",'Data Entry'!Z201*0.001,IF('Data Entry'!AA201="kg",'Data Entry'!Z201*1,IF('Data Entry'!AA201="Piezas",'Data Entry'!Z201*1,IF('Data Entry'!AA201="L",'Data Entry'!Z201*1,IFERROR(,""))))))))</f>
        <v>0</v>
      </c>
      <c r="H198" s="1" t="s">
        <v>4</v>
      </c>
      <c r="I198" s="1">
        <f>IF('Data Entry'!AC201="g",'Data Entry'!AB201*0.001,IF('Data Entry'!AC201="mg",'Data Entry'!AB201*0.000001,IF('Data Entry'!AC201="t",'Data Entry'!AB201*1000,IF('Data Entry'!AC201="ml",'Data Entry'!AB201*0.001,IF('Data Entry'!AC201="kg",'Data Entry'!AB201*1,IF('Data Entry'!AC201="L",'Data Entry'!AB201*1,IFERROR(,"")))))))</f>
        <v>0</v>
      </c>
      <c r="J198" s="59" t="str">
        <f>'Data Entry'!AU201</f>
        <v/>
      </c>
      <c r="K198" s="1">
        <f>IF('Data Entry'!AI201="g",'Data Entry'!AH201*0.001*V198,IF('Data Entry'!AI201="UI",'Data Entry'!AH201*0.000001*V198,IF('Data Entry'!AI201="mg",'Data Entry'!AH201*0.000001*V198,IF('Data Entry'!AI201="t",'Data Entry'!AH201*1000*V198,IF('Data Entry'!AI201="kg",'Data Entry'!AH201*1*V198,IF('Data Entry'!AI201="L",'Data Entry'!AH201*1*V198,IFERROR(,"")))))))</f>
        <v>0</v>
      </c>
      <c r="L198" s="1" t="s">
        <v>4</v>
      </c>
      <c r="M198" s="59">
        <f>'Data Entry'!AJ201</f>
        <v>0</v>
      </c>
      <c r="N198" s="59" t="str">
        <f>'Data Entry'!AX201</f>
        <v/>
      </c>
      <c r="O198" s="1">
        <f>IF('Data Entry'!AL201="g",'Data Entry'!AK201*0.001*W198,IF('Data Entry'!AL201="UI",'Data Entry'!AK201*0.000001*W198,IF('Data Entry'!AL201="mg",'Data Entry'!AK201*0.000001*W198,IF('Data Entry'!AL201="t",'Data Entry'!AK201*1000*W198,IF('Data Entry'!AL201="kg",'Data Entry'!AK201*1*W198,IF('Data Entry'!AL201="L",'Data Entry'!AK201*1*W198,IFERROR(,"")))))))</f>
        <v>0</v>
      </c>
      <c r="P198" s="1" t="s">
        <v>4</v>
      </c>
      <c r="Q198" s="59">
        <f>'Data Entry'!AM201</f>
        <v>0</v>
      </c>
      <c r="R198" s="59" t="str">
        <f>'Data Entry'!BA201</f>
        <v/>
      </c>
      <c r="S198" s="1">
        <f>IF('Data Entry'!AO201="g",'Data Entry'!AN201*0.001*X198,IF('Data Entry'!AO201="UI",'Data Entry'!AN201*0.000001*X198,IF('Data Entry'!AO201="mg",'Data Entry'!AN201*0.000001*X198,IF('Data Entry'!AO201="t",'Data Entry'!AN201*1000*X198,IF('Data Entry'!AO201="kg",'Data Entry'!AN201*1*X198,IF('Data Entry'!AO201="L",'Data Entry'!AN201*1*X198,IFERROR(,"")))))))</f>
        <v>0</v>
      </c>
      <c r="T198" s="1" t="s">
        <v>4</v>
      </c>
      <c r="U198" s="59" t="str">
        <f>IF('Data Entry'!AP201="No aplica","1",'Data Entry'!AP201)</f>
        <v/>
      </c>
      <c r="V198" s="59" t="str">
        <f>IF('Data Entry'!AS201="No aplica","1",'Data Entry'!AS201)</f>
        <v/>
      </c>
      <c r="W198" s="59" t="str">
        <f>IF('Data Entry'!AV201="No aplica","1",'Data Entry'!AV201)</f>
        <v/>
      </c>
      <c r="X198" s="59" t="str">
        <f>IF('Data Entry'!AY201="No aplica","1",'Data Entry'!AY201)</f>
        <v/>
      </c>
      <c r="Y198" s="151" t="str">
        <f t="shared" si="3"/>
        <v/>
      </c>
      <c r="Z198" s="152" t="str">
        <f>IF('Data Entry'!H201="Yes","1",IF(AND('Data Entry'!H201="",'Data Entry'!I201="",'Data Entry'!J201="",'Data Entry'!K201="",'Data Entry'!L201="",'Data Entry'!M201="",'Data Entry'!N201="",'Data Entry'!O201="",'Data Entry'!P201="",'Data Entry'!Q201=""),"","1"))</f>
        <v/>
      </c>
      <c r="AA198" s="152" t="str">
        <f>IF('Data Entry'!R201="Yes","1",IF(AND('Data Entry'!R201="",'Data Entry'!S201="",'Data Entry'!T201="",'Data Entry'!U201=""),"","1"))</f>
        <v/>
      </c>
      <c r="AB198" s="157" t="str">
        <f>IF('Data Entry'!V201="Yes","1",IF(AND('Data Entry'!V201="",'Data Entry'!W201=""),"","1"))</f>
        <v/>
      </c>
    </row>
    <row r="199" spans="1:28" ht="17">
      <c r="A199" s="59">
        <f>'Data Entry'!AB202</f>
        <v>0</v>
      </c>
      <c r="B199" s="59" t="str">
        <f>'Data Entry'!AR202</f>
        <v/>
      </c>
      <c r="C199" s="1">
        <f>IF('Data Entry'!AD202="g",'Data Entry'!AC202*0.001*U199,IF('Data Entry'!AD202="UI",'Data Entry'!AC202*0.000001*U199,IF('Data Entry'!AD202="mg",'Data Entry'!AC202*0.000001*U199,IF('Data Entry'!AD202="t",'Data Entry'!AC202*1000*U199,IF('Data Entry'!AD202="kg",'Data Entry'!AC202*1*U199,IF('Data Entry'!AD202="L",'Data Entry'!AC202*1*U199,IFERROR(,"")))))))</f>
        <v>0</v>
      </c>
      <c r="D199" s="1" t="s">
        <v>4</v>
      </c>
      <c r="E199" s="1">
        <f>IF('Data Entry'!AF202="g",'Data Entry'!AE202*0.001,IF('Data Entry'!AF202="mg",'Data Entry'!AE202*0.000001,IF('Data Entry'!AF202="t",'Data Entry'!AE202*1000,IF('Data Entry'!AF202="ml",'Data Entry'!AE202*0.001,IF('Data Entry'!AF202="kg",'Data Entry'!AE202*1,IF('Data Entry'!AF202="Pieza",'Data Entry'!AE202*1,IF('Data Entry'!AF202="L",'Data Entry'!AE202*1,IFERROR(,""))))))))</f>
        <v>0</v>
      </c>
      <c r="F199" s="1" t="s">
        <v>4</v>
      </c>
      <c r="G199" s="1">
        <f>IF('Data Entry'!AA202="g",'Data Entry'!Z202*0.001,IF('Data Entry'!AA202="mg",'Data Entry'!Z202*0.000001,IF('Data Entry'!AA202="t",'Data Entry'!Z202*1000,IF('Data Entry'!AA202="ml",'Data Entry'!Z202*0.001,IF('Data Entry'!AA202="kg",'Data Entry'!Z202*1,IF('Data Entry'!AA202="Piezas",'Data Entry'!Z202*1,IF('Data Entry'!AA202="L",'Data Entry'!Z202*1,IFERROR(,""))))))))</f>
        <v>0</v>
      </c>
      <c r="H199" s="1" t="s">
        <v>4</v>
      </c>
      <c r="I199" s="1">
        <f>IF('Data Entry'!AC202="g",'Data Entry'!AB202*0.001,IF('Data Entry'!AC202="mg",'Data Entry'!AB202*0.000001,IF('Data Entry'!AC202="t",'Data Entry'!AB202*1000,IF('Data Entry'!AC202="ml",'Data Entry'!AB202*0.001,IF('Data Entry'!AC202="kg",'Data Entry'!AB202*1,IF('Data Entry'!AC202="L",'Data Entry'!AB202*1,IFERROR(,"")))))))</f>
        <v>0</v>
      </c>
      <c r="J199" s="59" t="str">
        <f>'Data Entry'!AU202</f>
        <v/>
      </c>
      <c r="K199" s="1">
        <f>IF('Data Entry'!AI202="g",'Data Entry'!AH202*0.001*V199,IF('Data Entry'!AI202="UI",'Data Entry'!AH202*0.000001*V199,IF('Data Entry'!AI202="mg",'Data Entry'!AH202*0.000001*V199,IF('Data Entry'!AI202="t",'Data Entry'!AH202*1000*V199,IF('Data Entry'!AI202="kg",'Data Entry'!AH202*1*V199,IF('Data Entry'!AI202="L",'Data Entry'!AH202*1*V199,IFERROR(,"")))))))</f>
        <v>0</v>
      </c>
      <c r="L199" s="1" t="s">
        <v>4</v>
      </c>
      <c r="M199" s="59">
        <f>'Data Entry'!AJ202</f>
        <v>0</v>
      </c>
      <c r="N199" s="59" t="str">
        <f>'Data Entry'!AX202</f>
        <v/>
      </c>
      <c r="O199" s="1">
        <f>IF('Data Entry'!AL202="g",'Data Entry'!AK202*0.001*W199,IF('Data Entry'!AL202="UI",'Data Entry'!AK202*0.000001*W199,IF('Data Entry'!AL202="mg",'Data Entry'!AK202*0.000001*W199,IF('Data Entry'!AL202="t",'Data Entry'!AK202*1000*W199,IF('Data Entry'!AL202="kg",'Data Entry'!AK202*1*W199,IF('Data Entry'!AL202="L",'Data Entry'!AK202*1*W199,IFERROR(,"")))))))</f>
        <v>0</v>
      </c>
      <c r="P199" s="1" t="s">
        <v>4</v>
      </c>
      <c r="Q199" s="59">
        <f>'Data Entry'!AM202</f>
        <v>0</v>
      </c>
      <c r="R199" s="59" t="str">
        <f>'Data Entry'!BA202</f>
        <v/>
      </c>
      <c r="S199" s="1">
        <f>IF('Data Entry'!AO202="g",'Data Entry'!AN202*0.001*X199,IF('Data Entry'!AO202="UI",'Data Entry'!AN202*0.000001*X199,IF('Data Entry'!AO202="mg",'Data Entry'!AN202*0.000001*X199,IF('Data Entry'!AO202="t",'Data Entry'!AN202*1000*X199,IF('Data Entry'!AO202="kg",'Data Entry'!AN202*1*X199,IF('Data Entry'!AO202="L",'Data Entry'!AN202*1*X199,IFERROR(,"")))))))</f>
        <v>0</v>
      </c>
      <c r="T199" s="1" t="s">
        <v>4</v>
      </c>
      <c r="U199" s="59" t="str">
        <f>IF('Data Entry'!AP202="No aplica","1",'Data Entry'!AP202)</f>
        <v/>
      </c>
      <c r="V199" s="59" t="str">
        <f>IF('Data Entry'!AS202="No aplica","1",'Data Entry'!AS202)</f>
        <v/>
      </c>
      <c r="W199" s="59" t="str">
        <f>IF('Data Entry'!AV202="No aplica","1",'Data Entry'!AV202)</f>
        <v/>
      </c>
      <c r="X199" s="59" t="str">
        <f>IF('Data Entry'!AY202="No aplica","1",'Data Entry'!AY202)</f>
        <v/>
      </c>
      <c r="Y199" s="151" t="str">
        <f t="shared" si="3"/>
        <v/>
      </c>
      <c r="Z199" s="152" t="str">
        <f>IF('Data Entry'!H202="Yes","1",IF(AND('Data Entry'!H202="",'Data Entry'!I202="",'Data Entry'!J202="",'Data Entry'!K202="",'Data Entry'!L202="",'Data Entry'!M202="",'Data Entry'!N202="",'Data Entry'!O202="",'Data Entry'!P202="",'Data Entry'!Q202=""),"","1"))</f>
        <v/>
      </c>
      <c r="AA199" s="152" t="str">
        <f>IF('Data Entry'!R202="Yes","1",IF(AND('Data Entry'!R202="",'Data Entry'!S202="",'Data Entry'!T202="",'Data Entry'!U202=""),"","1"))</f>
        <v/>
      </c>
      <c r="AB199" s="157" t="str">
        <f>IF('Data Entry'!V202="Yes","1",IF(AND('Data Entry'!V202="",'Data Entry'!W202=""),"","1"))</f>
        <v/>
      </c>
    </row>
    <row r="200" spans="1:28" ht="17">
      <c r="A200" s="59">
        <f>'Data Entry'!AB203</f>
        <v>0</v>
      </c>
      <c r="B200" s="59" t="str">
        <f>'Data Entry'!AR203</f>
        <v/>
      </c>
      <c r="C200" s="1">
        <f>IF('Data Entry'!AD203="g",'Data Entry'!AC203*0.001*U200,IF('Data Entry'!AD203="UI",'Data Entry'!AC203*0.000001*U200,IF('Data Entry'!AD203="mg",'Data Entry'!AC203*0.000001*U200,IF('Data Entry'!AD203="t",'Data Entry'!AC203*1000*U200,IF('Data Entry'!AD203="kg",'Data Entry'!AC203*1*U200,IF('Data Entry'!AD203="L",'Data Entry'!AC203*1*U200,IFERROR(,"")))))))</f>
        <v>0</v>
      </c>
      <c r="D200" s="1" t="s">
        <v>4</v>
      </c>
      <c r="E200" s="1">
        <f>IF('Data Entry'!AF203="g",'Data Entry'!AE203*0.001,IF('Data Entry'!AF203="mg",'Data Entry'!AE203*0.000001,IF('Data Entry'!AF203="t",'Data Entry'!AE203*1000,IF('Data Entry'!AF203="ml",'Data Entry'!AE203*0.001,IF('Data Entry'!AF203="kg",'Data Entry'!AE203*1,IF('Data Entry'!AF203="Pieza",'Data Entry'!AE203*1,IF('Data Entry'!AF203="L",'Data Entry'!AE203*1,IFERROR(,""))))))))</f>
        <v>0</v>
      </c>
      <c r="F200" s="1" t="s">
        <v>4</v>
      </c>
      <c r="G200" s="1">
        <f>IF('Data Entry'!AA203="g",'Data Entry'!Z203*0.001,IF('Data Entry'!AA203="mg",'Data Entry'!Z203*0.000001,IF('Data Entry'!AA203="t",'Data Entry'!Z203*1000,IF('Data Entry'!AA203="ml",'Data Entry'!Z203*0.001,IF('Data Entry'!AA203="kg",'Data Entry'!Z203*1,IF('Data Entry'!AA203="Piezas",'Data Entry'!Z203*1,IF('Data Entry'!AA203="L",'Data Entry'!Z203*1,IFERROR(,""))))))))</f>
        <v>0</v>
      </c>
      <c r="H200" s="1" t="s">
        <v>4</v>
      </c>
      <c r="I200" s="1">
        <f>IF('Data Entry'!AC203="g",'Data Entry'!AB203*0.001,IF('Data Entry'!AC203="mg",'Data Entry'!AB203*0.000001,IF('Data Entry'!AC203="t",'Data Entry'!AB203*1000,IF('Data Entry'!AC203="ml",'Data Entry'!AB203*0.001,IF('Data Entry'!AC203="kg",'Data Entry'!AB203*1,IF('Data Entry'!AC203="L",'Data Entry'!AB203*1,IFERROR(,"")))))))</f>
        <v>0</v>
      </c>
      <c r="J200" s="59" t="str">
        <f>'Data Entry'!AU203</f>
        <v/>
      </c>
      <c r="K200" s="1">
        <f>IF('Data Entry'!AI203="g",'Data Entry'!AH203*0.001*V200,IF('Data Entry'!AI203="UI",'Data Entry'!AH203*0.000001*V200,IF('Data Entry'!AI203="mg",'Data Entry'!AH203*0.000001*V200,IF('Data Entry'!AI203="t",'Data Entry'!AH203*1000*V200,IF('Data Entry'!AI203="kg",'Data Entry'!AH203*1*V200,IF('Data Entry'!AI203="L",'Data Entry'!AH203*1*V200,IFERROR(,"")))))))</f>
        <v>0</v>
      </c>
      <c r="L200" s="1" t="s">
        <v>4</v>
      </c>
      <c r="M200" s="59">
        <f>'Data Entry'!AJ203</f>
        <v>0</v>
      </c>
      <c r="N200" s="59" t="str">
        <f>'Data Entry'!AX203</f>
        <v/>
      </c>
      <c r="O200" s="1">
        <f>IF('Data Entry'!AL203="g",'Data Entry'!AK203*0.001*W200,IF('Data Entry'!AL203="UI",'Data Entry'!AK203*0.000001*W200,IF('Data Entry'!AL203="mg",'Data Entry'!AK203*0.000001*W200,IF('Data Entry'!AL203="t",'Data Entry'!AK203*1000*W200,IF('Data Entry'!AL203="kg",'Data Entry'!AK203*1*W200,IF('Data Entry'!AL203="L",'Data Entry'!AK203*1*W200,IFERROR(,"")))))))</f>
        <v>0</v>
      </c>
      <c r="P200" s="1" t="s">
        <v>4</v>
      </c>
      <c r="Q200" s="59">
        <f>'Data Entry'!AM203</f>
        <v>0</v>
      </c>
      <c r="R200" s="59" t="str">
        <f>'Data Entry'!BA203</f>
        <v/>
      </c>
      <c r="S200" s="1">
        <f>IF('Data Entry'!AO203="g",'Data Entry'!AN203*0.001*X200,IF('Data Entry'!AO203="UI",'Data Entry'!AN203*0.000001*X200,IF('Data Entry'!AO203="mg",'Data Entry'!AN203*0.000001*X200,IF('Data Entry'!AO203="t",'Data Entry'!AN203*1000*X200,IF('Data Entry'!AO203="kg",'Data Entry'!AN203*1*X200,IF('Data Entry'!AO203="L",'Data Entry'!AN203*1*X200,IFERROR(,"")))))))</f>
        <v>0</v>
      </c>
      <c r="T200" s="1" t="s">
        <v>4</v>
      </c>
      <c r="U200" s="59" t="str">
        <f>IF('Data Entry'!AP203="No aplica","1",'Data Entry'!AP203)</f>
        <v/>
      </c>
      <c r="V200" s="59" t="str">
        <f>IF('Data Entry'!AS203="No aplica","1",'Data Entry'!AS203)</f>
        <v/>
      </c>
      <c r="W200" s="59" t="str">
        <f>IF('Data Entry'!AV203="No aplica","1",'Data Entry'!AV203)</f>
        <v/>
      </c>
      <c r="X200" s="59" t="str">
        <f>IF('Data Entry'!AY203="No aplica","1",'Data Entry'!AY203)</f>
        <v/>
      </c>
      <c r="Y200" s="151" t="str">
        <f t="shared" si="3"/>
        <v/>
      </c>
      <c r="Z200" s="152" t="str">
        <f>IF('Data Entry'!H203="Yes","1",IF(AND('Data Entry'!H203="",'Data Entry'!I203="",'Data Entry'!J203="",'Data Entry'!K203="",'Data Entry'!L203="",'Data Entry'!M203="",'Data Entry'!N203="",'Data Entry'!O203="",'Data Entry'!P203="",'Data Entry'!Q203=""),"","1"))</f>
        <v/>
      </c>
      <c r="AA200" s="152" t="str">
        <f>IF('Data Entry'!R203="Yes","1",IF(AND('Data Entry'!R203="",'Data Entry'!S203="",'Data Entry'!T203="",'Data Entry'!U203=""),"","1"))</f>
        <v/>
      </c>
      <c r="AB200" s="157" t="str">
        <f>IF('Data Entry'!V203="Yes","1",IF(AND('Data Entry'!V203="",'Data Entry'!W203=""),"","1"))</f>
        <v/>
      </c>
    </row>
    <row r="201" spans="1:28" ht="17">
      <c r="A201" s="59">
        <f>'Data Entry'!AB204</f>
        <v>0</v>
      </c>
      <c r="B201" s="59" t="str">
        <f>'Data Entry'!AR204</f>
        <v/>
      </c>
      <c r="C201" s="1">
        <f>IF('Data Entry'!AD204="g",'Data Entry'!AC204*0.001*U201,IF('Data Entry'!AD204="UI",'Data Entry'!AC204*0.000001*U201,IF('Data Entry'!AD204="mg",'Data Entry'!AC204*0.000001*U201,IF('Data Entry'!AD204="t",'Data Entry'!AC204*1000*U201,IF('Data Entry'!AD204="kg",'Data Entry'!AC204*1*U201,IF('Data Entry'!AD204="L",'Data Entry'!AC204*1*U201,IFERROR(,"")))))))</f>
        <v>0</v>
      </c>
      <c r="D201" s="1" t="s">
        <v>4</v>
      </c>
      <c r="E201" s="1">
        <f>IF('Data Entry'!AF204="g",'Data Entry'!AE204*0.001,IF('Data Entry'!AF204="mg",'Data Entry'!AE204*0.000001,IF('Data Entry'!AF204="t",'Data Entry'!AE204*1000,IF('Data Entry'!AF204="ml",'Data Entry'!AE204*0.001,IF('Data Entry'!AF204="kg",'Data Entry'!AE204*1,IF('Data Entry'!AF204="Pieza",'Data Entry'!AE204*1,IF('Data Entry'!AF204="L",'Data Entry'!AE204*1,IFERROR(,""))))))))</f>
        <v>0</v>
      </c>
      <c r="F201" s="1" t="s">
        <v>4</v>
      </c>
      <c r="G201" s="1">
        <f>IF('Data Entry'!AA204="g",'Data Entry'!Z204*0.001,IF('Data Entry'!AA204="mg",'Data Entry'!Z204*0.000001,IF('Data Entry'!AA204="t",'Data Entry'!Z204*1000,IF('Data Entry'!AA204="ml",'Data Entry'!Z204*0.001,IF('Data Entry'!AA204="kg",'Data Entry'!Z204*1,IF('Data Entry'!AA204="Piezas",'Data Entry'!Z204*1,IF('Data Entry'!AA204="L",'Data Entry'!Z204*1,IFERROR(,""))))))))</f>
        <v>0</v>
      </c>
      <c r="H201" s="1" t="s">
        <v>4</v>
      </c>
      <c r="I201" s="1">
        <f>IF('Data Entry'!AC204="g",'Data Entry'!AB204*0.001,IF('Data Entry'!AC204="mg",'Data Entry'!AB204*0.000001,IF('Data Entry'!AC204="t",'Data Entry'!AB204*1000,IF('Data Entry'!AC204="ml",'Data Entry'!AB204*0.001,IF('Data Entry'!AC204="kg",'Data Entry'!AB204*1,IF('Data Entry'!AC204="L",'Data Entry'!AB204*1,IFERROR(,"")))))))</f>
        <v>0</v>
      </c>
      <c r="J201" s="59" t="str">
        <f>'Data Entry'!AU204</f>
        <v/>
      </c>
      <c r="K201" s="1">
        <f>IF('Data Entry'!AI204="g",'Data Entry'!AH204*0.001*V201,IF('Data Entry'!AI204="UI",'Data Entry'!AH204*0.000001*V201,IF('Data Entry'!AI204="mg",'Data Entry'!AH204*0.000001*V201,IF('Data Entry'!AI204="t",'Data Entry'!AH204*1000*V201,IF('Data Entry'!AI204="kg",'Data Entry'!AH204*1*V201,IF('Data Entry'!AI204="L",'Data Entry'!AH204*1*V201,IFERROR(,"")))))))</f>
        <v>0</v>
      </c>
      <c r="L201" s="1" t="s">
        <v>4</v>
      </c>
      <c r="M201" s="59">
        <f>'Data Entry'!AJ204</f>
        <v>0</v>
      </c>
      <c r="N201" s="59" t="str">
        <f>'Data Entry'!AX204</f>
        <v/>
      </c>
      <c r="O201" s="1">
        <f>IF('Data Entry'!AL204="g",'Data Entry'!AK204*0.001*W201,IF('Data Entry'!AL204="UI",'Data Entry'!AK204*0.000001*W201,IF('Data Entry'!AL204="mg",'Data Entry'!AK204*0.000001*W201,IF('Data Entry'!AL204="t",'Data Entry'!AK204*1000*W201,IF('Data Entry'!AL204="kg",'Data Entry'!AK204*1*W201,IF('Data Entry'!AL204="L",'Data Entry'!AK204*1*W201,IFERROR(,"")))))))</f>
        <v>0</v>
      </c>
      <c r="P201" s="1" t="s">
        <v>4</v>
      </c>
      <c r="Q201" s="59">
        <f>'Data Entry'!AM204</f>
        <v>0</v>
      </c>
      <c r="R201" s="59" t="str">
        <f>'Data Entry'!BA204</f>
        <v/>
      </c>
      <c r="S201" s="1">
        <f>IF('Data Entry'!AO204="g",'Data Entry'!AN204*0.001*X201,IF('Data Entry'!AO204="UI",'Data Entry'!AN204*0.000001*X201,IF('Data Entry'!AO204="mg",'Data Entry'!AN204*0.000001*X201,IF('Data Entry'!AO204="t",'Data Entry'!AN204*1000*X201,IF('Data Entry'!AO204="kg",'Data Entry'!AN204*1*X201,IF('Data Entry'!AO204="L",'Data Entry'!AN204*1*X201,IFERROR(,"")))))))</f>
        <v>0</v>
      </c>
      <c r="T201" s="1" t="s">
        <v>4</v>
      </c>
      <c r="U201" s="59" t="str">
        <f>IF('Data Entry'!AP204="No aplica","1",'Data Entry'!AP204)</f>
        <v/>
      </c>
      <c r="V201" s="59" t="str">
        <f>IF('Data Entry'!AS204="No aplica","1",'Data Entry'!AS204)</f>
        <v/>
      </c>
      <c r="W201" s="59" t="str">
        <f>IF('Data Entry'!AV204="No aplica","1",'Data Entry'!AV204)</f>
        <v/>
      </c>
      <c r="X201" s="59" t="str">
        <f>IF('Data Entry'!AY204="No aplica","1",'Data Entry'!AY204)</f>
        <v/>
      </c>
      <c r="Y201" s="151" t="str">
        <f t="shared" si="3"/>
        <v/>
      </c>
      <c r="Z201" s="152" t="str">
        <f>IF('Data Entry'!H204="Yes","1",IF(AND('Data Entry'!H204="",'Data Entry'!I204="",'Data Entry'!J204="",'Data Entry'!K204="",'Data Entry'!L204="",'Data Entry'!M204="",'Data Entry'!N204="",'Data Entry'!O204="",'Data Entry'!P204="",'Data Entry'!Q204=""),"","1"))</f>
        <v/>
      </c>
      <c r="AA201" s="152" t="str">
        <f>IF('Data Entry'!R204="Yes","1",IF(AND('Data Entry'!R204="",'Data Entry'!S204="",'Data Entry'!T204="",'Data Entry'!U204=""),"","1"))</f>
        <v/>
      </c>
      <c r="AB201" s="157" t="str">
        <f>IF('Data Entry'!V204="Yes","1",IF(AND('Data Entry'!V204="",'Data Entry'!W204=""),"","1"))</f>
        <v/>
      </c>
    </row>
    <row r="202" spans="1:28" ht="17">
      <c r="A202" s="59">
        <f>'Data Entry'!AB205</f>
        <v>0</v>
      </c>
      <c r="B202" s="59" t="str">
        <f>'Data Entry'!AR205</f>
        <v/>
      </c>
      <c r="C202" s="1">
        <f>IF('Data Entry'!AD205="g",'Data Entry'!AC205*0.001*U202,IF('Data Entry'!AD205="UI",'Data Entry'!AC205*0.000001*U202,IF('Data Entry'!AD205="mg",'Data Entry'!AC205*0.000001*U202,IF('Data Entry'!AD205="t",'Data Entry'!AC205*1000*U202,IF('Data Entry'!AD205="kg",'Data Entry'!AC205*1*U202,IF('Data Entry'!AD205="L",'Data Entry'!AC205*1*U202,IFERROR(,"")))))))</f>
        <v>0</v>
      </c>
      <c r="D202" s="1" t="s">
        <v>4</v>
      </c>
      <c r="E202" s="1">
        <f>IF('Data Entry'!AF205="g",'Data Entry'!AE205*0.001,IF('Data Entry'!AF205="mg",'Data Entry'!AE205*0.000001,IF('Data Entry'!AF205="t",'Data Entry'!AE205*1000,IF('Data Entry'!AF205="ml",'Data Entry'!AE205*0.001,IF('Data Entry'!AF205="kg",'Data Entry'!AE205*1,IF('Data Entry'!AF205="Pieza",'Data Entry'!AE205*1,IF('Data Entry'!AF205="L",'Data Entry'!AE205*1,IFERROR(,""))))))))</f>
        <v>0</v>
      </c>
      <c r="F202" s="1" t="s">
        <v>4</v>
      </c>
      <c r="G202" s="1">
        <f>IF('Data Entry'!AA205="g",'Data Entry'!Z205*0.001,IF('Data Entry'!AA205="mg",'Data Entry'!Z205*0.000001,IF('Data Entry'!AA205="t",'Data Entry'!Z205*1000,IF('Data Entry'!AA205="ml",'Data Entry'!Z205*0.001,IF('Data Entry'!AA205="kg",'Data Entry'!Z205*1,IF('Data Entry'!AA205="Piezas",'Data Entry'!Z205*1,IF('Data Entry'!AA205="L",'Data Entry'!Z205*1,IFERROR(,""))))))))</f>
        <v>0</v>
      </c>
      <c r="H202" s="1" t="s">
        <v>4</v>
      </c>
      <c r="I202" s="1">
        <f>IF('Data Entry'!AC205="g",'Data Entry'!AB205*0.001,IF('Data Entry'!AC205="mg",'Data Entry'!AB205*0.000001,IF('Data Entry'!AC205="t",'Data Entry'!AB205*1000,IF('Data Entry'!AC205="ml",'Data Entry'!AB205*0.001,IF('Data Entry'!AC205="kg",'Data Entry'!AB205*1,IF('Data Entry'!AC205="L",'Data Entry'!AB205*1,IFERROR(,"")))))))</f>
        <v>0</v>
      </c>
      <c r="J202" s="59" t="str">
        <f>'Data Entry'!AU205</f>
        <v/>
      </c>
      <c r="K202" s="1">
        <f>IF('Data Entry'!AI205="g",'Data Entry'!AH205*0.001*V202,IF('Data Entry'!AI205="UI",'Data Entry'!AH205*0.000001*V202,IF('Data Entry'!AI205="mg",'Data Entry'!AH205*0.000001*V202,IF('Data Entry'!AI205="t",'Data Entry'!AH205*1000*V202,IF('Data Entry'!AI205="kg",'Data Entry'!AH205*1*V202,IF('Data Entry'!AI205="L",'Data Entry'!AH205*1*V202,IFERROR(,"")))))))</f>
        <v>0</v>
      </c>
      <c r="L202" s="1" t="s">
        <v>4</v>
      </c>
      <c r="M202" s="59">
        <f>'Data Entry'!AJ205</f>
        <v>0</v>
      </c>
      <c r="N202" s="59" t="str">
        <f>'Data Entry'!AX205</f>
        <v/>
      </c>
      <c r="O202" s="1">
        <f>IF('Data Entry'!AL205="g",'Data Entry'!AK205*0.001*W202,IF('Data Entry'!AL205="UI",'Data Entry'!AK205*0.000001*W202,IF('Data Entry'!AL205="mg",'Data Entry'!AK205*0.000001*W202,IF('Data Entry'!AL205="t",'Data Entry'!AK205*1000*W202,IF('Data Entry'!AL205="kg",'Data Entry'!AK205*1*W202,IF('Data Entry'!AL205="L",'Data Entry'!AK205*1*W202,IFERROR(,"")))))))</f>
        <v>0</v>
      </c>
      <c r="P202" s="1" t="s">
        <v>4</v>
      </c>
      <c r="Q202" s="59">
        <f>'Data Entry'!AM205</f>
        <v>0</v>
      </c>
      <c r="R202" s="59" t="str">
        <f>'Data Entry'!BA205</f>
        <v/>
      </c>
      <c r="S202" s="1">
        <f>IF('Data Entry'!AO205="g",'Data Entry'!AN205*0.001*X202,IF('Data Entry'!AO205="UI",'Data Entry'!AN205*0.000001*X202,IF('Data Entry'!AO205="mg",'Data Entry'!AN205*0.000001*X202,IF('Data Entry'!AO205="t",'Data Entry'!AN205*1000*X202,IF('Data Entry'!AO205="kg",'Data Entry'!AN205*1*X202,IF('Data Entry'!AO205="L",'Data Entry'!AN205*1*X202,IFERROR(,"")))))))</f>
        <v>0</v>
      </c>
      <c r="T202" s="1" t="s">
        <v>4</v>
      </c>
      <c r="U202" s="59" t="str">
        <f>IF('Data Entry'!AP205="No aplica","1",'Data Entry'!AP205)</f>
        <v/>
      </c>
      <c r="V202" s="59" t="str">
        <f>IF('Data Entry'!AS205="No aplica","1",'Data Entry'!AS205)</f>
        <v/>
      </c>
      <c r="W202" s="59" t="str">
        <f>IF('Data Entry'!AV205="No aplica","1",'Data Entry'!AV205)</f>
        <v/>
      </c>
      <c r="X202" s="59" t="str">
        <f>IF('Data Entry'!AY205="No aplica","1",'Data Entry'!AY205)</f>
        <v/>
      </c>
      <c r="Y202" s="151" t="str">
        <f t="shared" si="3"/>
        <v/>
      </c>
      <c r="Z202" s="152" t="str">
        <f>IF('Data Entry'!H205="Yes","1",IF(AND('Data Entry'!H205="",'Data Entry'!I205="",'Data Entry'!J205="",'Data Entry'!K205="",'Data Entry'!L205="",'Data Entry'!M205="",'Data Entry'!N205="",'Data Entry'!O205="",'Data Entry'!P205="",'Data Entry'!Q205=""),"","1"))</f>
        <v/>
      </c>
      <c r="AA202" s="152" t="str">
        <f>IF('Data Entry'!R205="Yes","1",IF(AND('Data Entry'!R205="",'Data Entry'!S205="",'Data Entry'!T205="",'Data Entry'!U205=""),"","1"))</f>
        <v/>
      </c>
      <c r="AB202" s="157" t="str">
        <f>IF('Data Entry'!V205="Yes","1",IF(AND('Data Entry'!V205="",'Data Entry'!W205=""),"","1"))</f>
        <v/>
      </c>
    </row>
    <row r="203" spans="1:28" ht="17">
      <c r="A203" s="59">
        <f>'Data Entry'!AB206</f>
        <v>0</v>
      </c>
      <c r="B203" s="59" t="str">
        <f>'Data Entry'!AR206</f>
        <v/>
      </c>
      <c r="C203" s="1">
        <f>IF('Data Entry'!AD206="g",'Data Entry'!AC206*0.001*U203,IF('Data Entry'!AD206="UI",'Data Entry'!AC206*0.000001*U203,IF('Data Entry'!AD206="mg",'Data Entry'!AC206*0.000001*U203,IF('Data Entry'!AD206="t",'Data Entry'!AC206*1000*U203,IF('Data Entry'!AD206="kg",'Data Entry'!AC206*1*U203,IF('Data Entry'!AD206="L",'Data Entry'!AC206*1*U203,IFERROR(,"")))))))</f>
        <v>0</v>
      </c>
      <c r="D203" s="1" t="s">
        <v>4</v>
      </c>
      <c r="E203" s="1">
        <f>IF('Data Entry'!AF206="g",'Data Entry'!AE206*0.001,IF('Data Entry'!AF206="mg",'Data Entry'!AE206*0.000001,IF('Data Entry'!AF206="t",'Data Entry'!AE206*1000,IF('Data Entry'!AF206="ml",'Data Entry'!AE206*0.001,IF('Data Entry'!AF206="kg",'Data Entry'!AE206*1,IF('Data Entry'!AF206="Pieza",'Data Entry'!AE206*1,IF('Data Entry'!AF206="L",'Data Entry'!AE206*1,IFERROR(,""))))))))</f>
        <v>0</v>
      </c>
      <c r="F203" s="1" t="s">
        <v>4</v>
      </c>
      <c r="G203" s="1">
        <f>IF('Data Entry'!AA206="g",'Data Entry'!Z206*0.001,IF('Data Entry'!AA206="mg",'Data Entry'!Z206*0.000001,IF('Data Entry'!AA206="t",'Data Entry'!Z206*1000,IF('Data Entry'!AA206="ml",'Data Entry'!Z206*0.001,IF('Data Entry'!AA206="kg",'Data Entry'!Z206*1,IF('Data Entry'!AA206="Piezas",'Data Entry'!Z206*1,IF('Data Entry'!AA206="L",'Data Entry'!Z206*1,IFERROR(,""))))))))</f>
        <v>0</v>
      </c>
      <c r="H203" s="1" t="s">
        <v>4</v>
      </c>
      <c r="I203" s="1">
        <f>IF('Data Entry'!AC206="g",'Data Entry'!AB206*0.001,IF('Data Entry'!AC206="mg",'Data Entry'!AB206*0.000001,IF('Data Entry'!AC206="t",'Data Entry'!AB206*1000,IF('Data Entry'!AC206="ml",'Data Entry'!AB206*0.001,IF('Data Entry'!AC206="kg",'Data Entry'!AB206*1,IF('Data Entry'!AC206="L",'Data Entry'!AB206*1,IFERROR(,"")))))))</f>
        <v>0</v>
      </c>
      <c r="J203" s="59" t="str">
        <f>'Data Entry'!AU206</f>
        <v/>
      </c>
      <c r="K203" s="1">
        <f>IF('Data Entry'!AI206="g",'Data Entry'!AH206*0.001*V203,IF('Data Entry'!AI206="UI",'Data Entry'!AH206*0.000001*V203,IF('Data Entry'!AI206="mg",'Data Entry'!AH206*0.000001*V203,IF('Data Entry'!AI206="t",'Data Entry'!AH206*1000*V203,IF('Data Entry'!AI206="kg",'Data Entry'!AH206*1*V203,IF('Data Entry'!AI206="L",'Data Entry'!AH206*1*V203,IFERROR(,"")))))))</f>
        <v>0</v>
      </c>
      <c r="L203" s="1" t="s">
        <v>4</v>
      </c>
      <c r="M203" s="59">
        <f>'Data Entry'!AJ206</f>
        <v>0</v>
      </c>
      <c r="N203" s="59" t="str">
        <f>'Data Entry'!AX206</f>
        <v/>
      </c>
      <c r="O203" s="1">
        <f>IF('Data Entry'!AL206="g",'Data Entry'!AK206*0.001*W203,IF('Data Entry'!AL206="UI",'Data Entry'!AK206*0.000001*W203,IF('Data Entry'!AL206="mg",'Data Entry'!AK206*0.000001*W203,IF('Data Entry'!AL206="t",'Data Entry'!AK206*1000*W203,IF('Data Entry'!AL206="kg",'Data Entry'!AK206*1*W203,IF('Data Entry'!AL206="L",'Data Entry'!AK206*1*W203,IFERROR(,"")))))))</f>
        <v>0</v>
      </c>
      <c r="P203" s="1" t="s">
        <v>4</v>
      </c>
      <c r="Q203" s="59">
        <f>'Data Entry'!AM206</f>
        <v>0</v>
      </c>
      <c r="R203" s="59" t="str">
        <f>'Data Entry'!BA206</f>
        <v/>
      </c>
      <c r="S203" s="1">
        <f>IF('Data Entry'!AO206="g",'Data Entry'!AN206*0.001*X203,IF('Data Entry'!AO206="UI",'Data Entry'!AN206*0.000001*X203,IF('Data Entry'!AO206="mg",'Data Entry'!AN206*0.000001*X203,IF('Data Entry'!AO206="t",'Data Entry'!AN206*1000*X203,IF('Data Entry'!AO206="kg",'Data Entry'!AN206*1*X203,IF('Data Entry'!AO206="L",'Data Entry'!AN206*1*X203,IFERROR(,"")))))))</f>
        <v>0</v>
      </c>
      <c r="T203" s="1" t="s">
        <v>4</v>
      </c>
      <c r="U203" s="59" t="str">
        <f>IF('Data Entry'!AP206="No aplica","1",'Data Entry'!AP206)</f>
        <v/>
      </c>
      <c r="V203" s="59" t="str">
        <f>IF('Data Entry'!AS206="No aplica","1",'Data Entry'!AS206)</f>
        <v/>
      </c>
      <c r="W203" s="59" t="str">
        <f>IF('Data Entry'!AV206="No aplica","1",'Data Entry'!AV206)</f>
        <v/>
      </c>
      <c r="X203" s="59" t="str">
        <f>IF('Data Entry'!AY206="No aplica","1",'Data Entry'!AY206)</f>
        <v/>
      </c>
      <c r="Y203" s="151" t="str">
        <f t="shared" si="3"/>
        <v/>
      </c>
      <c r="Z203" s="152" t="str">
        <f>IF('Data Entry'!H206="Yes","1",IF(AND('Data Entry'!H206="",'Data Entry'!I206="",'Data Entry'!J206="",'Data Entry'!K206="",'Data Entry'!L206="",'Data Entry'!M206="",'Data Entry'!N206="",'Data Entry'!O206="",'Data Entry'!P206="",'Data Entry'!Q206=""),"","1"))</f>
        <v/>
      </c>
      <c r="AA203" s="152" t="str">
        <f>IF('Data Entry'!R206="Yes","1",IF(AND('Data Entry'!R206="",'Data Entry'!S206="",'Data Entry'!T206="",'Data Entry'!U206=""),"","1"))</f>
        <v/>
      </c>
      <c r="AB203" s="157" t="str">
        <f>IF('Data Entry'!V206="Yes","1",IF(AND('Data Entry'!V206="",'Data Entry'!W206=""),"","1"))</f>
        <v/>
      </c>
    </row>
    <row r="204" spans="1:28" ht="17">
      <c r="A204" s="59">
        <f>'Data Entry'!AB207</f>
        <v>0</v>
      </c>
      <c r="B204" s="59" t="str">
        <f>'Data Entry'!AR207</f>
        <v/>
      </c>
      <c r="C204" s="1">
        <f>IF('Data Entry'!AD207="g",'Data Entry'!AC207*0.001*U204,IF('Data Entry'!AD207="UI",'Data Entry'!AC207*0.000001*U204,IF('Data Entry'!AD207="mg",'Data Entry'!AC207*0.000001*U204,IF('Data Entry'!AD207="t",'Data Entry'!AC207*1000*U204,IF('Data Entry'!AD207="kg",'Data Entry'!AC207*1*U204,IF('Data Entry'!AD207="L",'Data Entry'!AC207*1*U204,IFERROR(,"")))))))</f>
        <v>0</v>
      </c>
      <c r="D204" s="1" t="s">
        <v>4</v>
      </c>
      <c r="E204" s="1">
        <f>IF('Data Entry'!AF207="g",'Data Entry'!AE207*0.001,IF('Data Entry'!AF207="mg",'Data Entry'!AE207*0.000001,IF('Data Entry'!AF207="t",'Data Entry'!AE207*1000,IF('Data Entry'!AF207="ml",'Data Entry'!AE207*0.001,IF('Data Entry'!AF207="kg",'Data Entry'!AE207*1,IF('Data Entry'!AF207="Pieza",'Data Entry'!AE207*1,IF('Data Entry'!AF207="L",'Data Entry'!AE207*1,IFERROR(,""))))))))</f>
        <v>0</v>
      </c>
      <c r="F204" s="1" t="s">
        <v>4</v>
      </c>
      <c r="G204" s="1">
        <f>IF('Data Entry'!AA207="g",'Data Entry'!Z207*0.001,IF('Data Entry'!AA207="mg",'Data Entry'!Z207*0.000001,IF('Data Entry'!AA207="t",'Data Entry'!Z207*1000,IF('Data Entry'!AA207="ml",'Data Entry'!Z207*0.001,IF('Data Entry'!AA207="kg",'Data Entry'!Z207*1,IF('Data Entry'!AA207="Piezas",'Data Entry'!Z207*1,IF('Data Entry'!AA207="L",'Data Entry'!Z207*1,IFERROR(,""))))))))</f>
        <v>0</v>
      </c>
      <c r="H204" s="1" t="s">
        <v>4</v>
      </c>
      <c r="I204" s="1">
        <f>IF('Data Entry'!AC207="g",'Data Entry'!AB207*0.001,IF('Data Entry'!AC207="mg",'Data Entry'!AB207*0.000001,IF('Data Entry'!AC207="t",'Data Entry'!AB207*1000,IF('Data Entry'!AC207="ml",'Data Entry'!AB207*0.001,IF('Data Entry'!AC207="kg",'Data Entry'!AB207*1,IF('Data Entry'!AC207="L",'Data Entry'!AB207*1,IFERROR(,"")))))))</f>
        <v>0</v>
      </c>
      <c r="J204" s="59" t="str">
        <f>'Data Entry'!AU207</f>
        <v/>
      </c>
      <c r="K204" s="1">
        <f>IF('Data Entry'!AI207="g",'Data Entry'!AH207*0.001*V204,IF('Data Entry'!AI207="UI",'Data Entry'!AH207*0.000001*V204,IF('Data Entry'!AI207="mg",'Data Entry'!AH207*0.000001*V204,IF('Data Entry'!AI207="t",'Data Entry'!AH207*1000*V204,IF('Data Entry'!AI207="kg",'Data Entry'!AH207*1*V204,IF('Data Entry'!AI207="L",'Data Entry'!AH207*1*V204,IFERROR(,"")))))))</f>
        <v>0</v>
      </c>
      <c r="L204" s="1" t="s">
        <v>4</v>
      </c>
      <c r="M204" s="59">
        <f>'Data Entry'!AJ207</f>
        <v>0</v>
      </c>
      <c r="N204" s="59" t="str">
        <f>'Data Entry'!AX207</f>
        <v/>
      </c>
      <c r="O204" s="1">
        <f>IF('Data Entry'!AL207="g",'Data Entry'!AK207*0.001*W204,IF('Data Entry'!AL207="UI",'Data Entry'!AK207*0.000001*W204,IF('Data Entry'!AL207="mg",'Data Entry'!AK207*0.000001*W204,IF('Data Entry'!AL207="t",'Data Entry'!AK207*1000*W204,IF('Data Entry'!AL207="kg",'Data Entry'!AK207*1*W204,IF('Data Entry'!AL207="L",'Data Entry'!AK207*1*W204,IFERROR(,"")))))))</f>
        <v>0</v>
      </c>
      <c r="P204" s="1" t="s">
        <v>4</v>
      </c>
      <c r="Q204" s="59">
        <f>'Data Entry'!AM207</f>
        <v>0</v>
      </c>
      <c r="R204" s="59" t="str">
        <f>'Data Entry'!BA207</f>
        <v/>
      </c>
      <c r="S204" s="1">
        <f>IF('Data Entry'!AO207="g",'Data Entry'!AN207*0.001*X204,IF('Data Entry'!AO207="UI",'Data Entry'!AN207*0.000001*X204,IF('Data Entry'!AO207="mg",'Data Entry'!AN207*0.000001*X204,IF('Data Entry'!AO207="t",'Data Entry'!AN207*1000*X204,IF('Data Entry'!AO207="kg",'Data Entry'!AN207*1*X204,IF('Data Entry'!AO207="L",'Data Entry'!AN207*1*X204,IFERROR(,"")))))))</f>
        <v>0</v>
      </c>
      <c r="T204" s="1" t="s">
        <v>4</v>
      </c>
      <c r="U204" s="59" t="str">
        <f>IF('Data Entry'!AP207="No aplica","1",'Data Entry'!AP207)</f>
        <v/>
      </c>
      <c r="V204" s="59" t="str">
        <f>IF('Data Entry'!AS207="No aplica","1",'Data Entry'!AS207)</f>
        <v/>
      </c>
      <c r="W204" s="59" t="str">
        <f>IF('Data Entry'!AV207="No aplica","1",'Data Entry'!AV207)</f>
        <v/>
      </c>
      <c r="X204" s="59" t="str">
        <f>IF('Data Entry'!AY207="No aplica","1",'Data Entry'!AY207)</f>
        <v/>
      </c>
      <c r="Y204" s="151" t="str">
        <f t="shared" si="3"/>
        <v/>
      </c>
      <c r="Z204" s="152" t="str">
        <f>IF('Data Entry'!H207="Yes","1",IF(AND('Data Entry'!H207="",'Data Entry'!I207="",'Data Entry'!J207="",'Data Entry'!K207="",'Data Entry'!L207="",'Data Entry'!M207="",'Data Entry'!N207="",'Data Entry'!O207="",'Data Entry'!P207="",'Data Entry'!Q207=""),"","1"))</f>
        <v/>
      </c>
      <c r="AA204" s="152" t="str">
        <f>IF('Data Entry'!R207="Yes","1",IF(AND('Data Entry'!R207="",'Data Entry'!S207="",'Data Entry'!T207="",'Data Entry'!U207=""),"","1"))</f>
        <v/>
      </c>
      <c r="AB204" s="157" t="str">
        <f>IF('Data Entry'!V207="Yes","1",IF(AND('Data Entry'!V207="",'Data Entry'!W207=""),"","1"))</f>
        <v/>
      </c>
    </row>
    <row r="205" spans="1:28" ht="17">
      <c r="A205" s="59">
        <f>'Data Entry'!AB208</f>
        <v>0</v>
      </c>
      <c r="B205" s="59" t="str">
        <f>'Data Entry'!AR208</f>
        <v/>
      </c>
      <c r="C205" s="1">
        <f>IF('Data Entry'!AD208="g",'Data Entry'!AC208*0.001*U205,IF('Data Entry'!AD208="UI",'Data Entry'!AC208*0.000001*U205,IF('Data Entry'!AD208="mg",'Data Entry'!AC208*0.000001*U205,IF('Data Entry'!AD208="t",'Data Entry'!AC208*1000*U205,IF('Data Entry'!AD208="kg",'Data Entry'!AC208*1*U205,IF('Data Entry'!AD208="L",'Data Entry'!AC208*1*U205,IFERROR(,"")))))))</f>
        <v>0</v>
      </c>
      <c r="D205" s="1" t="s">
        <v>4</v>
      </c>
      <c r="E205" s="1">
        <f>IF('Data Entry'!AF208="g",'Data Entry'!AE208*0.001,IF('Data Entry'!AF208="mg",'Data Entry'!AE208*0.000001,IF('Data Entry'!AF208="t",'Data Entry'!AE208*1000,IF('Data Entry'!AF208="ml",'Data Entry'!AE208*0.001,IF('Data Entry'!AF208="kg",'Data Entry'!AE208*1,IF('Data Entry'!AF208="Pieza",'Data Entry'!AE208*1,IF('Data Entry'!AF208="L",'Data Entry'!AE208*1,IFERROR(,""))))))))</f>
        <v>0</v>
      </c>
      <c r="F205" s="1" t="s">
        <v>4</v>
      </c>
      <c r="G205" s="1">
        <f>IF('Data Entry'!AA208="g",'Data Entry'!Z208*0.001,IF('Data Entry'!AA208="mg",'Data Entry'!Z208*0.000001,IF('Data Entry'!AA208="t",'Data Entry'!Z208*1000,IF('Data Entry'!AA208="ml",'Data Entry'!Z208*0.001,IF('Data Entry'!AA208="kg",'Data Entry'!Z208*1,IF('Data Entry'!AA208="Piezas",'Data Entry'!Z208*1,IF('Data Entry'!AA208="L",'Data Entry'!Z208*1,IFERROR(,""))))))))</f>
        <v>0</v>
      </c>
      <c r="H205" s="1" t="s">
        <v>4</v>
      </c>
      <c r="I205" s="1">
        <f>IF('Data Entry'!AC208="g",'Data Entry'!AB208*0.001,IF('Data Entry'!AC208="mg",'Data Entry'!AB208*0.000001,IF('Data Entry'!AC208="t",'Data Entry'!AB208*1000,IF('Data Entry'!AC208="ml",'Data Entry'!AB208*0.001,IF('Data Entry'!AC208="kg",'Data Entry'!AB208*1,IF('Data Entry'!AC208="L",'Data Entry'!AB208*1,IFERROR(,"")))))))</f>
        <v>0</v>
      </c>
      <c r="J205" s="59" t="str">
        <f>'Data Entry'!AU208</f>
        <v/>
      </c>
      <c r="K205" s="1">
        <f>IF('Data Entry'!AI208="g",'Data Entry'!AH208*0.001*V205,IF('Data Entry'!AI208="UI",'Data Entry'!AH208*0.000001*V205,IF('Data Entry'!AI208="mg",'Data Entry'!AH208*0.000001*V205,IF('Data Entry'!AI208="t",'Data Entry'!AH208*1000*V205,IF('Data Entry'!AI208="kg",'Data Entry'!AH208*1*V205,IF('Data Entry'!AI208="L",'Data Entry'!AH208*1*V205,IFERROR(,"")))))))</f>
        <v>0</v>
      </c>
      <c r="L205" s="1" t="s">
        <v>4</v>
      </c>
      <c r="M205" s="59">
        <f>'Data Entry'!AJ208</f>
        <v>0</v>
      </c>
      <c r="N205" s="59" t="str">
        <f>'Data Entry'!AX208</f>
        <v/>
      </c>
      <c r="O205" s="1">
        <f>IF('Data Entry'!AL208="g",'Data Entry'!AK208*0.001*W205,IF('Data Entry'!AL208="UI",'Data Entry'!AK208*0.000001*W205,IF('Data Entry'!AL208="mg",'Data Entry'!AK208*0.000001*W205,IF('Data Entry'!AL208="t",'Data Entry'!AK208*1000*W205,IF('Data Entry'!AL208="kg",'Data Entry'!AK208*1*W205,IF('Data Entry'!AL208="L",'Data Entry'!AK208*1*W205,IFERROR(,"")))))))</f>
        <v>0</v>
      </c>
      <c r="P205" s="1" t="s">
        <v>4</v>
      </c>
      <c r="Q205" s="59">
        <f>'Data Entry'!AM208</f>
        <v>0</v>
      </c>
      <c r="R205" s="59" t="str">
        <f>'Data Entry'!BA208</f>
        <v/>
      </c>
      <c r="S205" s="1">
        <f>IF('Data Entry'!AO208="g",'Data Entry'!AN208*0.001*X205,IF('Data Entry'!AO208="UI",'Data Entry'!AN208*0.000001*X205,IF('Data Entry'!AO208="mg",'Data Entry'!AN208*0.000001*X205,IF('Data Entry'!AO208="t",'Data Entry'!AN208*1000*X205,IF('Data Entry'!AO208="kg",'Data Entry'!AN208*1*X205,IF('Data Entry'!AO208="L",'Data Entry'!AN208*1*X205,IFERROR(,"")))))))</f>
        <v>0</v>
      </c>
      <c r="T205" s="1" t="s">
        <v>4</v>
      </c>
      <c r="U205" s="59" t="str">
        <f>IF('Data Entry'!AP208="No aplica","1",'Data Entry'!AP208)</f>
        <v/>
      </c>
      <c r="V205" s="59" t="str">
        <f>IF('Data Entry'!AS208="No aplica","1",'Data Entry'!AS208)</f>
        <v/>
      </c>
      <c r="W205" s="59" t="str">
        <f>IF('Data Entry'!AV208="No aplica","1",'Data Entry'!AV208)</f>
        <v/>
      </c>
      <c r="X205" s="59" t="str">
        <f>IF('Data Entry'!AY208="No aplica","1",'Data Entry'!AY208)</f>
        <v/>
      </c>
      <c r="Y205" s="151" t="str">
        <f t="shared" si="3"/>
        <v/>
      </c>
      <c r="Z205" s="152" t="str">
        <f>IF('Data Entry'!H208="Yes","1",IF(AND('Data Entry'!H208="",'Data Entry'!I208="",'Data Entry'!J208="",'Data Entry'!K208="",'Data Entry'!L208="",'Data Entry'!M208="",'Data Entry'!N208="",'Data Entry'!O208="",'Data Entry'!P208="",'Data Entry'!Q208=""),"","1"))</f>
        <v/>
      </c>
      <c r="AA205" s="152" t="str">
        <f>IF('Data Entry'!R208="Yes","1",IF(AND('Data Entry'!R208="",'Data Entry'!S208="",'Data Entry'!T208="",'Data Entry'!U208=""),"","1"))</f>
        <v/>
      </c>
      <c r="AB205" s="157" t="str">
        <f>IF('Data Entry'!V208="Yes","1",IF(AND('Data Entry'!V208="",'Data Entry'!W208=""),"","1"))</f>
        <v/>
      </c>
    </row>
    <row r="206" spans="1:28" ht="17">
      <c r="A206" s="59">
        <f>'Data Entry'!AB209</f>
        <v>0</v>
      </c>
      <c r="B206" s="59" t="str">
        <f>'Data Entry'!AR209</f>
        <v/>
      </c>
      <c r="C206" s="1">
        <f>IF('Data Entry'!AD209="g",'Data Entry'!AC209*0.001*U206,IF('Data Entry'!AD209="UI",'Data Entry'!AC209*0.000001*U206,IF('Data Entry'!AD209="mg",'Data Entry'!AC209*0.000001*U206,IF('Data Entry'!AD209="t",'Data Entry'!AC209*1000*U206,IF('Data Entry'!AD209="kg",'Data Entry'!AC209*1*U206,IF('Data Entry'!AD209="L",'Data Entry'!AC209*1*U206,IFERROR(,"")))))))</f>
        <v>0</v>
      </c>
      <c r="D206" s="1" t="s">
        <v>4</v>
      </c>
      <c r="E206" s="1">
        <f>IF('Data Entry'!AF209="g",'Data Entry'!AE209*0.001,IF('Data Entry'!AF209="mg",'Data Entry'!AE209*0.000001,IF('Data Entry'!AF209="t",'Data Entry'!AE209*1000,IF('Data Entry'!AF209="ml",'Data Entry'!AE209*0.001,IF('Data Entry'!AF209="kg",'Data Entry'!AE209*1,IF('Data Entry'!AF209="Pieza",'Data Entry'!AE209*1,IF('Data Entry'!AF209="L",'Data Entry'!AE209*1,IFERROR(,""))))))))</f>
        <v>0</v>
      </c>
      <c r="F206" s="1" t="s">
        <v>4</v>
      </c>
      <c r="G206" s="1">
        <f>IF('Data Entry'!AA209="g",'Data Entry'!Z209*0.001,IF('Data Entry'!AA209="mg",'Data Entry'!Z209*0.000001,IF('Data Entry'!AA209="t",'Data Entry'!Z209*1000,IF('Data Entry'!AA209="ml",'Data Entry'!Z209*0.001,IF('Data Entry'!AA209="kg",'Data Entry'!Z209*1,IF('Data Entry'!AA209="Piezas",'Data Entry'!Z209*1,IF('Data Entry'!AA209="L",'Data Entry'!Z209*1,IFERROR(,""))))))))</f>
        <v>0</v>
      </c>
      <c r="H206" s="1" t="s">
        <v>4</v>
      </c>
      <c r="I206" s="1">
        <f>IF('Data Entry'!AC209="g",'Data Entry'!AB209*0.001,IF('Data Entry'!AC209="mg",'Data Entry'!AB209*0.000001,IF('Data Entry'!AC209="t",'Data Entry'!AB209*1000,IF('Data Entry'!AC209="ml",'Data Entry'!AB209*0.001,IF('Data Entry'!AC209="kg",'Data Entry'!AB209*1,IF('Data Entry'!AC209="L",'Data Entry'!AB209*1,IFERROR(,"")))))))</f>
        <v>0</v>
      </c>
      <c r="J206" s="59" t="str">
        <f>'Data Entry'!AU209</f>
        <v/>
      </c>
      <c r="K206" s="1">
        <f>IF('Data Entry'!AI209="g",'Data Entry'!AH209*0.001*V206,IF('Data Entry'!AI209="UI",'Data Entry'!AH209*0.000001*V206,IF('Data Entry'!AI209="mg",'Data Entry'!AH209*0.000001*V206,IF('Data Entry'!AI209="t",'Data Entry'!AH209*1000*V206,IF('Data Entry'!AI209="kg",'Data Entry'!AH209*1*V206,IF('Data Entry'!AI209="L",'Data Entry'!AH209*1*V206,IFERROR(,"")))))))</f>
        <v>0</v>
      </c>
      <c r="L206" s="1" t="s">
        <v>4</v>
      </c>
      <c r="M206" s="59">
        <f>'Data Entry'!AJ209</f>
        <v>0</v>
      </c>
      <c r="N206" s="59" t="str">
        <f>'Data Entry'!AX209</f>
        <v/>
      </c>
      <c r="O206" s="1">
        <f>IF('Data Entry'!AL209="g",'Data Entry'!AK209*0.001*W206,IF('Data Entry'!AL209="UI",'Data Entry'!AK209*0.000001*W206,IF('Data Entry'!AL209="mg",'Data Entry'!AK209*0.000001*W206,IF('Data Entry'!AL209="t",'Data Entry'!AK209*1000*W206,IF('Data Entry'!AL209="kg",'Data Entry'!AK209*1*W206,IF('Data Entry'!AL209="L",'Data Entry'!AK209*1*W206,IFERROR(,"")))))))</f>
        <v>0</v>
      </c>
      <c r="P206" s="1" t="s">
        <v>4</v>
      </c>
      <c r="Q206" s="59">
        <f>'Data Entry'!AM209</f>
        <v>0</v>
      </c>
      <c r="R206" s="59" t="str">
        <f>'Data Entry'!BA209</f>
        <v/>
      </c>
      <c r="S206" s="1">
        <f>IF('Data Entry'!AO209="g",'Data Entry'!AN209*0.001*X206,IF('Data Entry'!AO209="UI",'Data Entry'!AN209*0.000001*X206,IF('Data Entry'!AO209="mg",'Data Entry'!AN209*0.000001*X206,IF('Data Entry'!AO209="t",'Data Entry'!AN209*1000*X206,IF('Data Entry'!AO209="kg",'Data Entry'!AN209*1*X206,IF('Data Entry'!AO209="L",'Data Entry'!AN209*1*X206,IFERROR(,"")))))))</f>
        <v>0</v>
      </c>
      <c r="T206" s="1" t="s">
        <v>4</v>
      </c>
      <c r="U206" s="59" t="str">
        <f>IF('Data Entry'!AP209="No aplica","1",'Data Entry'!AP209)</f>
        <v/>
      </c>
      <c r="V206" s="59" t="str">
        <f>IF('Data Entry'!AS209="No aplica","1",'Data Entry'!AS209)</f>
        <v/>
      </c>
      <c r="W206" s="59" t="str">
        <f>IF('Data Entry'!AV209="No aplica","1",'Data Entry'!AV209)</f>
        <v/>
      </c>
      <c r="X206" s="59" t="str">
        <f>IF('Data Entry'!AY209="No aplica","1",'Data Entry'!AY209)</f>
        <v/>
      </c>
      <c r="Y206" s="151" t="str">
        <f t="shared" si="3"/>
        <v/>
      </c>
      <c r="Z206" s="152" t="str">
        <f>IF('Data Entry'!H209="Yes","1",IF(AND('Data Entry'!H209="",'Data Entry'!I209="",'Data Entry'!J209="",'Data Entry'!K209="",'Data Entry'!L209="",'Data Entry'!M209="",'Data Entry'!N209="",'Data Entry'!O209="",'Data Entry'!P209="",'Data Entry'!Q209=""),"","1"))</f>
        <v/>
      </c>
      <c r="AA206" s="152" t="str">
        <f>IF('Data Entry'!R209="Yes","1",IF(AND('Data Entry'!R209="",'Data Entry'!S209="",'Data Entry'!T209="",'Data Entry'!U209=""),"","1"))</f>
        <v/>
      </c>
      <c r="AB206" s="157" t="str">
        <f>IF('Data Entry'!V209="Yes","1",IF(AND('Data Entry'!V209="",'Data Entry'!W209=""),"","1"))</f>
        <v/>
      </c>
    </row>
    <row r="207" spans="1:28" ht="17">
      <c r="A207" s="59">
        <f>'Data Entry'!AB210</f>
        <v>0</v>
      </c>
      <c r="B207" s="59" t="str">
        <f>'Data Entry'!AR210</f>
        <v/>
      </c>
      <c r="C207" s="1">
        <f>IF('Data Entry'!AD210="g",'Data Entry'!AC210*0.001*U207,IF('Data Entry'!AD210="UI",'Data Entry'!AC210*0.000001*U207,IF('Data Entry'!AD210="mg",'Data Entry'!AC210*0.000001*U207,IF('Data Entry'!AD210="t",'Data Entry'!AC210*1000*U207,IF('Data Entry'!AD210="kg",'Data Entry'!AC210*1*U207,IF('Data Entry'!AD210="L",'Data Entry'!AC210*1*U207,IFERROR(,"")))))))</f>
        <v>0</v>
      </c>
      <c r="D207" s="1" t="s">
        <v>4</v>
      </c>
      <c r="E207" s="1">
        <f>IF('Data Entry'!AF210="g",'Data Entry'!AE210*0.001,IF('Data Entry'!AF210="mg",'Data Entry'!AE210*0.000001,IF('Data Entry'!AF210="t",'Data Entry'!AE210*1000,IF('Data Entry'!AF210="ml",'Data Entry'!AE210*0.001,IF('Data Entry'!AF210="kg",'Data Entry'!AE210*1,IF('Data Entry'!AF210="Pieza",'Data Entry'!AE210*1,IF('Data Entry'!AF210="L",'Data Entry'!AE210*1,IFERROR(,""))))))))</f>
        <v>0</v>
      </c>
      <c r="F207" s="1" t="s">
        <v>4</v>
      </c>
      <c r="G207" s="1">
        <f>IF('Data Entry'!AA210="g",'Data Entry'!Z210*0.001,IF('Data Entry'!AA210="mg",'Data Entry'!Z210*0.000001,IF('Data Entry'!AA210="t",'Data Entry'!Z210*1000,IF('Data Entry'!AA210="ml",'Data Entry'!Z210*0.001,IF('Data Entry'!AA210="kg",'Data Entry'!Z210*1,IF('Data Entry'!AA210="Piezas",'Data Entry'!Z210*1,IF('Data Entry'!AA210="L",'Data Entry'!Z210*1,IFERROR(,""))))))))</f>
        <v>0</v>
      </c>
      <c r="H207" s="1" t="s">
        <v>4</v>
      </c>
      <c r="I207" s="1">
        <f>IF('Data Entry'!AC210="g",'Data Entry'!AB210*0.001,IF('Data Entry'!AC210="mg",'Data Entry'!AB210*0.000001,IF('Data Entry'!AC210="t",'Data Entry'!AB210*1000,IF('Data Entry'!AC210="ml",'Data Entry'!AB210*0.001,IF('Data Entry'!AC210="kg",'Data Entry'!AB210*1,IF('Data Entry'!AC210="L",'Data Entry'!AB210*1,IFERROR(,"")))))))</f>
        <v>0</v>
      </c>
      <c r="J207" s="59" t="str">
        <f>'Data Entry'!AU210</f>
        <v/>
      </c>
      <c r="K207" s="1">
        <f>IF('Data Entry'!AI210="g",'Data Entry'!AH210*0.001*V207,IF('Data Entry'!AI210="UI",'Data Entry'!AH210*0.000001*V207,IF('Data Entry'!AI210="mg",'Data Entry'!AH210*0.000001*V207,IF('Data Entry'!AI210="t",'Data Entry'!AH210*1000*V207,IF('Data Entry'!AI210="kg",'Data Entry'!AH210*1*V207,IF('Data Entry'!AI210="L",'Data Entry'!AH210*1*V207,IFERROR(,"")))))))</f>
        <v>0</v>
      </c>
      <c r="L207" s="1" t="s">
        <v>4</v>
      </c>
      <c r="M207" s="59">
        <f>'Data Entry'!AJ210</f>
        <v>0</v>
      </c>
      <c r="N207" s="59" t="str">
        <f>'Data Entry'!AX210</f>
        <v/>
      </c>
      <c r="O207" s="1">
        <f>IF('Data Entry'!AL210="g",'Data Entry'!AK210*0.001*W207,IF('Data Entry'!AL210="UI",'Data Entry'!AK210*0.000001*W207,IF('Data Entry'!AL210="mg",'Data Entry'!AK210*0.000001*W207,IF('Data Entry'!AL210="t",'Data Entry'!AK210*1000*W207,IF('Data Entry'!AL210="kg",'Data Entry'!AK210*1*W207,IF('Data Entry'!AL210="L",'Data Entry'!AK210*1*W207,IFERROR(,"")))))))</f>
        <v>0</v>
      </c>
      <c r="P207" s="1" t="s">
        <v>4</v>
      </c>
      <c r="Q207" s="59">
        <f>'Data Entry'!AM210</f>
        <v>0</v>
      </c>
      <c r="R207" s="59" t="str">
        <f>'Data Entry'!BA210</f>
        <v/>
      </c>
      <c r="S207" s="1">
        <f>IF('Data Entry'!AO210="g",'Data Entry'!AN210*0.001*X207,IF('Data Entry'!AO210="UI",'Data Entry'!AN210*0.000001*X207,IF('Data Entry'!AO210="mg",'Data Entry'!AN210*0.000001*X207,IF('Data Entry'!AO210="t",'Data Entry'!AN210*1000*X207,IF('Data Entry'!AO210="kg",'Data Entry'!AN210*1*X207,IF('Data Entry'!AO210="L",'Data Entry'!AN210*1*X207,IFERROR(,"")))))))</f>
        <v>0</v>
      </c>
      <c r="T207" s="1" t="s">
        <v>4</v>
      </c>
      <c r="U207" s="59" t="str">
        <f>IF('Data Entry'!AP210="No aplica","1",'Data Entry'!AP210)</f>
        <v/>
      </c>
      <c r="V207" s="59" t="str">
        <f>IF('Data Entry'!AS210="No aplica","1",'Data Entry'!AS210)</f>
        <v/>
      </c>
      <c r="W207" s="59" t="str">
        <f>IF('Data Entry'!AV210="No aplica","1",'Data Entry'!AV210)</f>
        <v/>
      </c>
      <c r="X207" s="59" t="str">
        <f>IF('Data Entry'!AY210="No aplica","1",'Data Entry'!AY210)</f>
        <v/>
      </c>
      <c r="Y207" s="151" t="str">
        <f t="shared" si="3"/>
        <v/>
      </c>
      <c r="Z207" s="152" t="str">
        <f>IF('Data Entry'!H210="Yes","1",IF(AND('Data Entry'!H210="",'Data Entry'!I210="",'Data Entry'!J210="",'Data Entry'!K210="",'Data Entry'!L210="",'Data Entry'!M210="",'Data Entry'!N210="",'Data Entry'!O210="",'Data Entry'!P210="",'Data Entry'!Q210=""),"","1"))</f>
        <v/>
      </c>
      <c r="AA207" s="152" t="str">
        <f>IF('Data Entry'!R210="Yes","1",IF(AND('Data Entry'!R210="",'Data Entry'!S210="",'Data Entry'!T210="",'Data Entry'!U210=""),"","1"))</f>
        <v/>
      </c>
      <c r="AB207" s="157" t="str">
        <f>IF('Data Entry'!V210="Yes","1",IF(AND('Data Entry'!V210="",'Data Entry'!W210=""),"","1"))</f>
        <v/>
      </c>
    </row>
    <row r="208" spans="1:28" ht="17">
      <c r="A208" s="59">
        <f>'Data Entry'!AB211</f>
        <v>0</v>
      </c>
      <c r="B208" s="59" t="str">
        <f>'Data Entry'!AR211</f>
        <v/>
      </c>
      <c r="C208" s="1">
        <f>IF('Data Entry'!AD211="g",'Data Entry'!AC211*0.001*U208,IF('Data Entry'!AD211="UI",'Data Entry'!AC211*0.000001*U208,IF('Data Entry'!AD211="mg",'Data Entry'!AC211*0.000001*U208,IF('Data Entry'!AD211="t",'Data Entry'!AC211*1000*U208,IF('Data Entry'!AD211="kg",'Data Entry'!AC211*1*U208,IF('Data Entry'!AD211="L",'Data Entry'!AC211*1*U208,IFERROR(,"")))))))</f>
        <v>0</v>
      </c>
      <c r="D208" s="1" t="s">
        <v>4</v>
      </c>
      <c r="E208" s="1">
        <f>IF('Data Entry'!AF211="g",'Data Entry'!AE211*0.001,IF('Data Entry'!AF211="mg",'Data Entry'!AE211*0.000001,IF('Data Entry'!AF211="t",'Data Entry'!AE211*1000,IF('Data Entry'!AF211="ml",'Data Entry'!AE211*0.001,IF('Data Entry'!AF211="kg",'Data Entry'!AE211*1,IF('Data Entry'!AF211="Pieza",'Data Entry'!AE211*1,IF('Data Entry'!AF211="L",'Data Entry'!AE211*1,IFERROR(,""))))))))</f>
        <v>0</v>
      </c>
      <c r="F208" s="1" t="s">
        <v>4</v>
      </c>
      <c r="G208" s="1">
        <f>IF('Data Entry'!AA211="g",'Data Entry'!Z211*0.001,IF('Data Entry'!AA211="mg",'Data Entry'!Z211*0.000001,IF('Data Entry'!AA211="t",'Data Entry'!Z211*1000,IF('Data Entry'!AA211="ml",'Data Entry'!Z211*0.001,IF('Data Entry'!AA211="kg",'Data Entry'!Z211*1,IF('Data Entry'!AA211="Piezas",'Data Entry'!Z211*1,IF('Data Entry'!AA211="L",'Data Entry'!Z211*1,IFERROR(,""))))))))</f>
        <v>0</v>
      </c>
      <c r="H208" s="1" t="s">
        <v>4</v>
      </c>
      <c r="I208" s="1">
        <f>IF('Data Entry'!AC211="g",'Data Entry'!AB211*0.001,IF('Data Entry'!AC211="mg",'Data Entry'!AB211*0.000001,IF('Data Entry'!AC211="t",'Data Entry'!AB211*1000,IF('Data Entry'!AC211="ml",'Data Entry'!AB211*0.001,IF('Data Entry'!AC211="kg",'Data Entry'!AB211*1,IF('Data Entry'!AC211="L",'Data Entry'!AB211*1,IFERROR(,"")))))))</f>
        <v>0</v>
      </c>
      <c r="J208" s="59" t="str">
        <f>'Data Entry'!AU211</f>
        <v/>
      </c>
      <c r="K208" s="1">
        <f>IF('Data Entry'!AI211="g",'Data Entry'!AH211*0.001*V208,IF('Data Entry'!AI211="UI",'Data Entry'!AH211*0.000001*V208,IF('Data Entry'!AI211="mg",'Data Entry'!AH211*0.000001*V208,IF('Data Entry'!AI211="t",'Data Entry'!AH211*1000*V208,IF('Data Entry'!AI211="kg",'Data Entry'!AH211*1*V208,IF('Data Entry'!AI211="L",'Data Entry'!AH211*1*V208,IFERROR(,"")))))))</f>
        <v>0</v>
      </c>
      <c r="L208" s="1" t="s">
        <v>4</v>
      </c>
      <c r="M208" s="59">
        <f>'Data Entry'!AJ211</f>
        <v>0</v>
      </c>
      <c r="N208" s="59" t="str">
        <f>'Data Entry'!AX211</f>
        <v/>
      </c>
      <c r="O208" s="1">
        <f>IF('Data Entry'!AL211="g",'Data Entry'!AK211*0.001*W208,IF('Data Entry'!AL211="UI",'Data Entry'!AK211*0.000001*W208,IF('Data Entry'!AL211="mg",'Data Entry'!AK211*0.000001*W208,IF('Data Entry'!AL211="t",'Data Entry'!AK211*1000*W208,IF('Data Entry'!AL211="kg",'Data Entry'!AK211*1*W208,IF('Data Entry'!AL211="L",'Data Entry'!AK211*1*W208,IFERROR(,"")))))))</f>
        <v>0</v>
      </c>
      <c r="P208" s="1" t="s">
        <v>4</v>
      </c>
      <c r="Q208" s="59">
        <f>'Data Entry'!AM211</f>
        <v>0</v>
      </c>
      <c r="R208" s="59" t="str">
        <f>'Data Entry'!BA211</f>
        <v/>
      </c>
      <c r="S208" s="1">
        <f>IF('Data Entry'!AO211="g",'Data Entry'!AN211*0.001*X208,IF('Data Entry'!AO211="UI",'Data Entry'!AN211*0.000001*X208,IF('Data Entry'!AO211="mg",'Data Entry'!AN211*0.000001*X208,IF('Data Entry'!AO211="t",'Data Entry'!AN211*1000*X208,IF('Data Entry'!AO211="kg",'Data Entry'!AN211*1*X208,IF('Data Entry'!AO211="L",'Data Entry'!AN211*1*X208,IFERROR(,"")))))))</f>
        <v>0</v>
      </c>
      <c r="T208" s="1" t="s">
        <v>4</v>
      </c>
      <c r="U208" s="59" t="str">
        <f>IF('Data Entry'!AP211="No aplica","1",'Data Entry'!AP211)</f>
        <v/>
      </c>
      <c r="V208" s="59" t="str">
        <f>IF('Data Entry'!AS211="No aplica","1",'Data Entry'!AS211)</f>
        <v/>
      </c>
      <c r="W208" s="59" t="str">
        <f>IF('Data Entry'!AV211="No aplica","1",'Data Entry'!AV211)</f>
        <v/>
      </c>
      <c r="X208" s="59" t="str">
        <f>IF('Data Entry'!AY211="No aplica","1",'Data Entry'!AY211)</f>
        <v/>
      </c>
      <c r="Y208" s="151" t="str">
        <f t="shared" si="3"/>
        <v/>
      </c>
      <c r="Z208" s="152" t="str">
        <f>IF('Data Entry'!H211="Yes","1",IF(AND('Data Entry'!H211="",'Data Entry'!I211="",'Data Entry'!J211="",'Data Entry'!K211="",'Data Entry'!L211="",'Data Entry'!M211="",'Data Entry'!N211="",'Data Entry'!O211="",'Data Entry'!P211="",'Data Entry'!Q211=""),"","1"))</f>
        <v/>
      </c>
      <c r="AA208" s="152" t="str">
        <f>IF('Data Entry'!R211="Yes","1",IF(AND('Data Entry'!R211="",'Data Entry'!S211="",'Data Entry'!T211="",'Data Entry'!U211=""),"","1"))</f>
        <v/>
      </c>
      <c r="AB208" s="157" t="str">
        <f>IF('Data Entry'!V211="Yes","1",IF(AND('Data Entry'!V211="",'Data Entry'!W211=""),"","1"))</f>
        <v/>
      </c>
    </row>
    <row r="209" spans="1:28" ht="17">
      <c r="A209" s="59">
        <f>'Data Entry'!AB212</f>
        <v>0</v>
      </c>
      <c r="B209" s="59" t="str">
        <f>'Data Entry'!AR212</f>
        <v/>
      </c>
      <c r="C209" s="1">
        <f>IF('Data Entry'!AD212="g",'Data Entry'!AC212*0.001*U209,IF('Data Entry'!AD212="UI",'Data Entry'!AC212*0.000001*U209,IF('Data Entry'!AD212="mg",'Data Entry'!AC212*0.000001*U209,IF('Data Entry'!AD212="t",'Data Entry'!AC212*1000*U209,IF('Data Entry'!AD212="kg",'Data Entry'!AC212*1*U209,IF('Data Entry'!AD212="L",'Data Entry'!AC212*1*U209,IFERROR(,"")))))))</f>
        <v>0</v>
      </c>
      <c r="D209" s="1" t="s">
        <v>4</v>
      </c>
      <c r="E209" s="1">
        <f>IF('Data Entry'!AF212="g",'Data Entry'!AE212*0.001,IF('Data Entry'!AF212="mg",'Data Entry'!AE212*0.000001,IF('Data Entry'!AF212="t",'Data Entry'!AE212*1000,IF('Data Entry'!AF212="ml",'Data Entry'!AE212*0.001,IF('Data Entry'!AF212="kg",'Data Entry'!AE212*1,IF('Data Entry'!AF212="Pieza",'Data Entry'!AE212*1,IF('Data Entry'!AF212="L",'Data Entry'!AE212*1,IFERROR(,""))))))))</f>
        <v>0</v>
      </c>
      <c r="F209" s="1" t="s">
        <v>4</v>
      </c>
      <c r="G209" s="1">
        <f>IF('Data Entry'!AA212="g",'Data Entry'!Z212*0.001,IF('Data Entry'!AA212="mg",'Data Entry'!Z212*0.000001,IF('Data Entry'!AA212="t",'Data Entry'!Z212*1000,IF('Data Entry'!AA212="ml",'Data Entry'!Z212*0.001,IF('Data Entry'!AA212="kg",'Data Entry'!Z212*1,IF('Data Entry'!AA212="Piezas",'Data Entry'!Z212*1,IF('Data Entry'!AA212="L",'Data Entry'!Z212*1,IFERROR(,""))))))))</f>
        <v>0</v>
      </c>
      <c r="H209" s="1" t="s">
        <v>4</v>
      </c>
      <c r="I209" s="1">
        <f>IF('Data Entry'!AC212="g",'Data Entry'!AB212*0.001,IF('Data Entry'!AC212="mg",'Data Entry'!AB212*0.000001,IF('Data Entry'!AC212="t",'Data Entry'!AB212*1000,IF('Data Entry'!AC212="ml",'Data Entry'!AB212*0.001,IF('Data Entry'!AC212="kg",'Data Entry'!AB212*1,IF('Data Entry'!AC212="L",'Data Entry'!AB212*1,IFERROR(,"")))))))</f>
        <v>0</v>
      </c>
      <c r="J209" s="59" t="str">
        <f>'Data Entry'!AU212</f>
        <v/>
      </c>
      <c r="K209" s="1">
        <f>IF('Data Entry'!AI212="g",'Data Entry'!AH212*0.001*V209,IF('Data Entry'!AI212="UI",'Data Entry'!AH212*0.000001*V209,IF('Data Entry'!AI212="mg",'Data Entry'!AH212*0.000001*V209,IF('Data Entry'!AI212="t",'Data Entry'!AH212*1000*V209,IF('Data Entry'!AI212="kg",'Data Entry'!AH212*1*V209,IF('Data Entry'!AI212="L",'Data Entry'!AH212*1*V209,IFERROR(,"")))))))</f>
        <v>0</v>
      </c>
      <c r="L209" s="1" t="s">
        <v>4</v>
      </c>
      <c r="M209" s="59">
        <f>'Data Entry'!AJ212</f>
        <v>0</v>
      </c>
      <c r="N209" s="59" t="str">
        <f>'Data Entry'!AX212</f>
        <v/>
      </c>
      <c r="O209" s="1">
        <f>IF('Data Entry'!AL212="g",'Data Entry'!AK212*0.001*W209,IF('Data Entry'!AL212="UI",'Data Entry'!AK212*0.000001*W209,IF('Data Entry'!AL212="mg",'Data Entry'!AK212*0.000001*W209,IF('Data Entry'!AL212="t",'Data Entry'!AK212*1000*W209,IF('Data Entry'!AL212="kg",'Data Entry'!AK212*1*W209,IF('Data Entry'!AL212="L",'Data Entry'!AK212*1*W209,IFERROR(,"")))))))</f>
        <v>0</v>
      </c>
      <c r="P209" s="1" t="s">
        <v>4</v>
      </c>
      <c r="Q209" s="59">
        <f>'Data Entry'!AM212</f>
        <v>0</v>
      </c>
      <c r="R209" s="59" t="str">
        <f>'Data Entry'!BA212</f>
        <v/>
      </c>
      <c r="S209" s="1">
        <f>IF('Data Entry'!AO212="g",'Data Entry'!AN212*0.001*X209,IF('Data Entry'!AO212="UI",'Data Entry'!AN212*0.000001*X209,IF('Data Entry'!AO212="mg",'Data Entry'!AN212*0.000001*X209,IF('Data Entry'!AO212="t",'Data Entry'!AN212*1000*X209,IF('Data Entry'!AO212="kg",'Data Entry'!AN212*1*X209,IF('Data Entry'!AO212="L",'Data Entry'!AN212*1*X209,IFERROR(,"")))))))</f>
        <v>0</v>
      </c>
      <c r="T209" s="1" t="s">
        <v>4</v>
      </c>
      <c r="U209" s="59" t="str">
        <f>IF('Data Entry'!AP212="No aplica","1",'Data Entry'!AP212)</f>
        <v/>
      </c>
      <c r="V209" s="59" t="str">
        <f>IF('Data Entry'!AS212="No aplica","1",'Data Entry'!AS212)</f>
        <v/>
      </c>
      <c r="W209" s="59" t="str">
        <f>IF('Data Entry'!AV212="No aplica","1",'Data Entry'!AV212)</f>
        <v/>
      </c>
      <c r="X209" s="59" t="str">
        <f>IF('Data Entry'!AY212="No aplica","1",'Data Entry'!AY212)</f>
        <v/>
      </c>
      <c r="Y209" s="151" t="str">
        <f t="shared" si="3"/>
        <v/>
      </c>
      <c r="Z209" s="152" t="str">
        <f>IF('Data Entry'!H212="Yes","1",IF(AND('Data Entry'!H212="",'Data Entry'!I212="",'Data Entry'!J212="",'Data Entry'!K212="",'Data Entry'!L212="",'Data Entry'!M212="",'Data Entry'!N212="",'Data Entry'!O212="",'Data Entry'!P212="",'Data Entry'!Q212=""),"","1"))</f>
        <v/>
      </c>
      <c r="AA209" s="152" t="str">
        <f>IF('Data Entry'!R212="Yes","1",IF(AND('Data Entry'!R212="",'Data Entry'!S212="",'Data Entry'!T212="",'Data Entry'!U212=""),"","1"))</f>
        <v/>
      </c>
      <c r="AB209" s="157" t="str">
        <f>IF('Data Entry'!V212="Yes","1",IF(AND('Data Entry'!V212="",'Data Entry'!W212=""),"","1"))</f>
        <v/>
      </c>
    </row>
    <row r="210" spans="1:28" ht="17">
      <c r="A210" s="59">
        <f>'Data Entry'!AB213</f>
        <v>0</v>
      </c>
      <c r="B210" s="59" t="str">
        <f>'Data Entry'!AR213</f>
        <v/>
      </c>
      <c r="C210" s="1">
        <f>IF('Data Entry'!AD213="g",'Data Entry'!AC213*0.001*U210,IF('Data Entry'!AD213="UI",'Data Entry'!AC213*0.000001*U210,IF('Data Entry'!AD213="mg",'Data Entry'!AC213*0.000001*U210,IF('Data Entry'!AD213="t",'Data Entry'!AC213*1000*U210,IF('Data Entry'!AD213="kg",'Data Entry'!AC213*1*U210,IF('Data Entry'!AD213="L",'Data Entry'!AC213*1*U210,IFERROR(,"")))))))</f>
        <v>0</v>
      </c>
      <c r="D210" s="1" t="s">
        <v>4</v>
      </c>
      <c r="E210" s="1">
        <f>IF('Data Entry'!AF213="g",'Data Entry'!AE213*0.001,IF('Data Entry'!AF213="mg",'Data Entry'!AE213*0.000001,IF('Data Entry'!AF213="t",'Data Entry'!AE213*1000,IF('Data Entry'!AF213="ml",'Data Entry'!AE213*0.001,IF('Data Entry'!AF213="kg",'Data Entry'!AE213*1,IF('Data Entry'!AF213="Pieza",'Data Entry'!AE213*1,IF('Data Entry'!AF213="L",'Data Entry'!AE213*1,IFERROR(,""))))))))</f>
        <v>0</v>
      </c>
      <c r="F210" s="1" t="s">
        <v>4</v>
      </c>
      <c r="G210" s="1">
        <f>IF('Data Entry'!AA213="g",'Data Entry'!Z213*0.001,IF('Data Entry'!AA213="mg",'Data Entry'!Z213*0.000001,IF('Data Entry'!AA213="t",'Data Entry'!Z213*1000,IF('Data Entry'!AA213="ml",'Data Entry'!Z213*0.001,IF('Data Entry'!AA213="kg",'Data Entry'!Z213*1,IF('Data Entry'!AA213="Piezas",'Data Entry'!Z213*1,IF('Data Entry'!AA213="L",'Data Entry'!Z213*1,IFERROR(,""))))))))</f>
        <v>0</v>
      </c>
      <c r="H210" s="1" t="s">
        <v>4</v>
      </c>
      <c r="I210" s="1">
        <f>IF('Data Entry'!AC213="g",'Data Entry'!AB213*0.001,IF('Data Entry'!AC213="mg",'Data Entry'!AB213*0.000001,IF('Data Entry'!AC213="t",'Data Entry'!AB213*1000,IF('Data Entry'!AC213="ml",'Data Entry'!AB213*0.001,IF('Data Entry'!AC213="kg",'Data Entry'!AB213*1,IF('Data Entry'!AC213="L",'Data Entry'!AB213*1,IFERROR(,"")))))))</f>
        <v>0</v>
      </c>
      <c r="J210" s="59" t="str">
        <f>'Data Entry'!AU213</f>
        <v/>
      </c>
      <c r="K210" s="1">
        <f>IF('Data Entry'!AI213="g",'Data Entry'!AH213*0.001*V210,IF('Data Entry'!AI213="UI",'Data Entry'!AH213*0.000001*V210,IF('Data Entry'!AI213="mg",'Data Entry'!AH213*0.000001*V210,IF('Data Entry'!AI213="t",'Data Entry'!AH213*1000*V210,IF('Data Entry'!AI213="kg",'Data Entry'!AH213*1*V210,IF('Data Entry'!AI213="L",'Data Entry'!AH213*1*V210,IFERROR(,"")))))))</f>
        <v>0</v>
      </c>
      <c r="L210" s="1" t="s">
        <v>4</v>
      </c>
      <c r="M210" s="59">
        <f>'Data Entry'!AJ213</f>
        <v>0</v>
      </c>
      <c r="N210" s="59" t="str">
        <f>'Data Entry'!AX213</f>
        <v/>
      </c>
      <c r="O210" s="1">
        <f>IF('Data Entry'!AL213="g",'Data Entry'!AK213*0.001*W210,IF('Data Entry'!AL213="UI",'Data Entry'!AK213*0.000001*W210,IF('Data Entry'!AL213="mg",'Data Entry'!AK213*0.000001*W210,IF('Data Entry'!AL213="t",'Data Entry'!AK213*1000*W210,IF('Data Entry'!AL213="kg",'Data Entry'!AK213*1*W210,IF('Data Entry'!AL213="L",'Data Entry'!AK213*1*W210,IFERROR(,"")))))))</f>
        <v>0</v>
      </c>
      <c r="P210" s="1" t="s">
        <v>4</v>
      </c>
      <c r="Q210" s="59">
        <f>'Data Entry'!AM213</f>
        <v>0</v>
      </c>
      <c r="R210" s="59" t="str">
        <f>'Data Entry'!BA213</f>
        <v/>
      </c>
      <c r="S210" s="1">
        <f>IF('Data Entry'!AO213="g",'Data Entry'!AN213*0.001*X210,IF('Data Entry'!AO213="UI",'Data Entry'!AN213*0.000001*X210,IF('Data Entry'!AO213="mg",'Data Entry'!AN213*0.000001*X210,IF('Data Entry'!AO213="t",'Data Entry'!AN213*1000*X210,IF('Data Entry'!AO213="kg",'Data Entry'!AN213*1*X210,IF('Data Entry'!AO213="L",'Data Entry'!AN213*1*X210,IFERROR(,"")))))))</f>
        <v>0</v>
      </c>
      <c r="T210" s="1" t="s">
        <v>4</v>
      </c>
      <c r="U210" s="59" t="str">
        <f>IF('Data Entry'!AP213="No aplica","1",'Data Entry'!AP213)</f>
        <v/>
      </c>
      <c r="V210" s="59" t="str">
        <f>IF('Data Entry'!AS213="No aplica","1",'Data Entry'!AS213)</f>
        <v/>
      </c>
      <c r="W210" s="59" t="str">
        <f>IF('Data Entry'!AV213="No aplica","1",'Data Entry'!AV213)</f>
        <v/>
      </c>
      <c r="X210" s="59" t="str">
        <f>IF('Data Entry'!AY213="No aplica","1",'Data Entry'!AY213)</f>
        <v/>
      </c>
      <c r="Y210" s="151" t="str">
        <f t="shared" si="3"/>
        <v/>
      </c>
      <c r="Z210" s="152" t="str">
        <f>IF('Data Entry'!H213="Yes","1",IF(AND('Data Entry'!H213="",'Data Entry'!I213="",'Data Entry'!J213="",'Data Entry'!K213="",'Data Entry'!L213="",'Data Entry'!M213="",'Data Entry'!N213="",'Data Entry'!O213="",'Data Entry'!P213="",'Data Entry'!Q213=""),"","1"))</f>
        <v/>
      </c>
      <c r="AA210" s="152" t="str">
        <f>IF('Data Entry'!R213="Yes","1",IF(AND('Data Entry'!R213="",'Data Entry'!S213="",'Data Entry'!T213="",'Data Entry'!U213=""),"","1"))</f>
        <v/>
      </c>
      <c r="AB210" s="157" t="str">
        <f>IF('Data Entry'!V213="Yes","1",IF(AND('Data Entry'!V213="",'Data Entry'!W213=""),"","1"))</f>
        <v/>
      </c>
    </row>
    <row r="211" spans="1:28" ht="17">
      <c r="A211" s="59">
        <f>'Data Entry'!AB214</f>
        <v>0</v>
      </c>
      <c r="B211" s="59" t="str">
        <f>'Data Entry'!AR214</f>
        <v/>
      </c>
      <c r="C211" s="1">
        <f>IF('Data Entry'!AD214="g",'Data Entry'!AC214*0.001*U211,IF('Data Entry'!AD214="UI",'Data Entry'!AC214*0.000001*U211,IF('Data Entry'!AD214="mg",'Data Entry'!AC214*0.000001*U211,IF('Data Entry'!AD214="t",'Data Entry'!AC214*1000*U211,IF('Data Entry'!AD214="kg",'Data Entry'!AC214*1*U211,IF('Data Entry'!AD214="L",'Data Entry'!AC214*1*U211,IFERROR(,"")))))))</f>
        <v>0</v>
      </c>
      <c r="D211" s="1" t="s">
        <v>4</v>
      </c>
      <c r="E211" s="1">
        <f>IF('Data Entry'!AF214="g",'Data Entry'!AE214*0.001,IF('Data Entry'!AF214="mg",'Data Entry'!AE214*0.000001,IF('Data Entry'!AF214="t",'Data Entry'!AE214*1000,IF('Data Entry'!AF214="ml",'Data Entry'!AE214*0.001,IF('Data Entry'!AF214="kg",'Data Entry'!AE214*1,IF('Data Entry'!AF214="Pieza",'Data Entry'!AE214*1,IF('Data Entry'!AF214="L",'Data Entry'!AE214*1,IFERROR(,""))))))))</f>
        <v>0</v>
      </c>
      <c r="F211" s="1" t="s">
        <v>4</v>
      </c>
      <c r="G211" s="1">
        <f>IF('Data Entry'!AA214="g",'Data Entry'!Z214*0.001,IF('Data Entry'!AA214="mg",'Data Entry'!Z214*0.000001,IF('Data Entry'!AA214="t",'Data Entry'!Z214*1000,IF('Data Entry'!AA214="ml",'Data Entry'!Z214*0.001,IF('Data Entry'!AA214="kg",'Data Entry'!Z214*1,IF('Data Entry'!AA214="Piezas",'Data Entry'!Z214*1,IF('Data Entry'!AA214="L",'Data Entry'!Z214*1,IFERROR(,""))))))))</f>
        <v>0</v>
      </c>
      <c r="H211" s="1" t="s">
        <v>4</v>
      </c>
      <c r="I211" s="1">
        <f>IF('Data Entry'!AC214="g",'Data Entry'!AB214*0.001,IF('Data Entry'!AC214="mg",'Data Entry'!AB214*0.000001,IF('Data Entry'!AC214="t",'Data Entry'!AB214*1000,IF('Data Entry'!AC214="ml",'Data Entry'!AB214*0.001,IF('Data Entry'!AC214="kg",'Data Entry'!AB214*1,IF('Data Entry'!AC214="L",'Data Entry'!AB214*1,IFERROR(,"")))))))</f>
        <v>0</v>
      </c>
      <c r="J211" s="59" t="str">
        <f>'Data Entry'!AU214</f>
        <v/>
      </c>
      <c r="K211" s="1">
        <f>IF('Data Entry'!AI214="g",'Data Entry'!AH214*0.001*V211,IF('Data Entry'!AI214="UI",'Data Entry'!AH214*0.000001*V211,IF('Data Entry'!AI214="mg",'Data Entry'!AH214*0.000001*V211,IF('Data Entry'!AI214="t",'Data Entry'!AH214*1000*V211,IF('Data Entry'!AI214="kg",'Data Entry'!AH214*1*V211,IF('Data Entry'!AI214="L",'Data Entry'!AH214*1*V211,IFERROR(,"")))))))</f>
        <v>0</v>
      </c>
      <c r="L211" s="1" t="s">
        <v>4</v>
      </c>
      <c r="M211" s="59">
        <f>'Data Entry'!AJ214</f>
        <v>0</v>
      </c>
      <c r="N211" s="59" t="str">
        <f>'Data Entry'!AX214</f>
        <v/>
      </c>
      <c r="O211" s="1">
        <f>IF('Data Entry'!AL214="g",'Data Entry'!AK214*0.001*W211,IF('Data Entry'!AL214="UI",'Data Entry'!AK214*0.000001*W211,IF('Data Entry'!AL214="mg",'Data Entry'!AK214*0.000001*W211,IF('Data Entry'!AL214="t",'Data Entry'!AK214*1000*W211,IF('Data Entry'!AL214="kg",'Data Entry'!AK214*1*W211,IF('Data Entry'!AL214="L",'Data Entry'!AK214*1*W211,IFERROR(,"")))))))</f>
        <v>0</v>
      </c>
      <c r="P211" s="1" t="s">
        <v>4</v>
      </c>
      <c r="Q211" s="59">
        <f>'Data Entry'!AM214</f>
        <v>0</v>
      </c>
      <c r="R211" s="59" t="str">
        <f>'Data Entry'!BA214</f>
        <v/>
      </c>
      <c r="S211" s="1">
        <f>IF('Data Entry'!AO214="g",'Data Entry'!AN214*0.001*X211,IF('Data Entry'!AO214="UI",'Data Entry'!AN214*0.000001*X211,IF('Data Entry'!AO214="mg",'Data Entry'!AN214*0.000001*X211,IF('Data Entry'!AO214="t",'Data Entry'!AN214*1000*X211,IF('Data Entry'!AO214="kg",'Data Entry'!AN214*1*X211,IF('Data Entry'!AO214="L",'Data Entry'!AN214*1*X211,IFERROR(,"")))))))</f>
        <v>0</v>
      </c>
      <c r="T211" s="1" t="s">
        <v>4</v>
      </c>
      <c r="U211" s="59" t="str">
        <f>IF('Data Entry'!AP214="No aplica","1",'Data Entry'!AP214)</f>
        <v/>
      </c>
      <c r="V211" s="59" t="str">
        <f>IF('Data Entry'!AS214="No aplica","1",'Data Entry'!AS214)</f>
        <v/>
      </c>
      <c r="W211" s="59" t="str">
        <f>IF('Data Entry'!AV214="No aplica","1",'Data Entry'!AV214)</f>
        <v/>
      </c>
      <c r="X211" s="59" t="str">
        <f>IF('Data Entry'!AY214="No aplica","1",'Data Entry'!AY214)</f>
        <v/>
      </c>
      <c r="Y211" s="151" t="str">
        <f t="shared" si="3"/>
        <v/>
      </c>
      <c r="Z211" s="152" t="str">
        <f>IF('Data Entry'!H214="Yes","1",IF(AND('Data Entry'!H214="",'Data Entry'!I214="",'Data Entry'!J214="",'Data Entry'!K214="",'Data Entry'!L214="",'Data Entry'!M214="",'Data Entry'!N214="",'Data Entry'!O214="",'Data Entry'!P214="",'Data Entry'!Q214=""),"","1"))</f>
        <v/>
      </c>
      <c r="AA211" s="152" t="str">
        <f>IF('Data Entry'!R214="Yes","1",IF(AND('Data Entry'!R214="",'Data Entry'!S214="",'Data Entry'!T214="",'Data Entry'!U214=""),"","1"))</f>
        <v/>
      </c>
      <c r="AB211" s="157" t="str">
        <f>IF('Data Entry'!V214="Yes","1",IF(AND('Data Entry'!V214="",'Data Entry'!W214=""),"","1"))</f>
        <v/>
      </c>
    </row>
    <row r="212" spans="1:28" ht="17">
      <c r="A212" s="59">
        <f>'Data Entry'!AB215</f>
        <v>0</v>
      </c>
      <c r="B212" s="59" t="str">
        <f>'Data Entry'!AR215</f>
        <v/>
      </c>
      <c r="C212" s="1">
        <f>IF('Data Entry'!AD215="g",'Data Entry'!AC215*0.001*U212,IF('Data Entry'!AD215="UI",'Data Entry'!AC215*0.000001*U212,IF('Data Entry'!AD215="mg",'Data Entry'!AC215*0.000001*U212,IF('Data Entry'!AD215="t",'Data Entry'!AC215*1000*U212,IF('Data Entry'!AD215="kg",'Data Entry'!AC215*1*U212,IF('Data Entry'!AD215="L",'Data Entry'!AC215*1*U212,IFERROR(,"")))))))</f>
        <v>0</v>
      </c>
      <c r="D212" s="1" t="s">
        <v>4</v>
      </c>
      <c r="E212" s="1">
        <f>IF('Data Entry'!AF215="g",'Data Entry'!AE215*0.001,IF('Data Entry'!AF215="mg",'Data Entry'!AE215*0.000001,IF('Data Entry'!AF215="t",'Data Entry'!AE215*1000,IF('Data Entry'!AF215="ml",'Data Entry'!AE215*0.001,IF('Data Entry'!AF215="kg",'Data Entry'!AE215*1,IF('Data Entry'!AF215="Pieza",'Data Entry'!AE215*1,IF('Data Entry'!AF215="L",'Data Entry'!AE215*1,IFERROR(,""))))))))</f>
        <v>0</v>
      </c>
      <c r="F212" s="1" t="s">
        <v>4</v>
      </c>
      <c r="G212" s="1">
        <f>IF('Data Entry'!AA215="g",'Data Entry'!Z215*0.001,IF('Data Entry'!AA215="mg",'Data Entry'!Z215*0.000001,IF('Data Entry'!AA215="t",'Data Entry'!Z215*1000,IF('Data Entry'!AA215="ml",'Data Entry'!Z215*0.001,IF('Data Entry'!AA215="kg",'Data Entry'!Z215*1,IF('Data Entry'!AA215="Piezas",'Data Entry'!Z215*1,IF('Data Entry'!AA215="L",'Data Entry'!Z215*1,IFERROR(,""))))))))</f>
        <v>0</v>
      </c>
      <c r="H212" s="1" t="s">
        <v>4</v>
      </c>
      <c r="I212" s="1">
        <f>IF('Data Entry'!AC215="g",'Data Entry'!AB215*0.001,IF('Data Entry'!AC215="mg",'Data Entry'!AB215*0.000001,IF('Data Entry'!AC215="t",'Data Entry'!AB215*1000,IF('Data Entry'!AC215="ml",'Data Entry'!AB215*0.001,IF('Data Entry'!AC215="kg",'Data Entry'!AB215*1,IF('Data Entry'!AC215="L",'Data Entry'!AB215*1,IFERROR(,"")))))))</f>
        <v>0</v>
      </c>
      <c r="J212" s="59" t="str">
        <f>'Data Entry'!AU215</f>
        <v/>
      </c>
      <c r="K212" s="1">
        <f>IF('Data Entry'!AI215="g",'Data Entry'!AH215*0.001*V212,IF('Data Entry'!AI215="UI",'Data Entry'!AH215*0.000001*V212,IF('Data Entry'!AI215="mg",'Data Entry'!AH215*0.000001*V212,IF('Data Entry'!AI215="t",'Data Entry'!AH215*1000*V212,IF('Data Entry'!AI215="kg",'Data Entry'!AH215*1*V212,IF('Data Entry'!AI215="L",'Data Entry'!AH215*1*V212,IFERROR(,"")))))))</f>
        <v>0</v>
      </c>
      <c r="L212" s="1" t="s">
        <v>4</v>
      </c>
      <c r="M212" s="59">
        <f>'Data Entry'!AJ215</f>
        <v>0</v>
      </c>
      <c r="N212" s="59" t="str">
        <f>'Data Entry'!AX215</f>
        <v/>
      </c>
      <c r="O212" s="1">
        <f>IF('Data Entry'!AL215="g",'Data Entry'!AK215*0.001*W212,IF('Data Entry'!AL215="UI",'Data Entry'!AK215*0.000001*W212,IF('Data Entry'!AL215="mg",'Data Entry'!AK215*0.000001*W212,IF('Data Entry'!AL215="t",'Data Entry'!AK215*1000*W212,IF('Data Entry'!AL215="kg",'Data Entry'!AK215*1*W212,IF('Data Entry'!AL215="L",'Data Entry'!AK215*1*W212,IFERROR(,"")))))))</f>
        <v>0</v>
      </c>
      <c r="P212" s="1" t="s">
        <v>4</v>
      </c>
      <c r="Q212" s="59">
        <f>'Data Entry'!AM215</f>
        <v>0</v>
      </c>
      <c r="R212" s="59" t="str">
        <f>'Data Entry'!BA215</f>
        <v/>
      </c>
      <c r="S212" s="1">
        <f>IF('Data Entry'!AO215="g",'Data Entry'!AN215*0.001*X212,IF('Data Entry'!AO215="UI",'Data Entry'!AN215*0.000001*X212,IF('Data Entry'!AO215="mg",'Data Entry'!AN215*0.000001*X212,IF('Data Entry'!AO215="t",'Data Entry'!AN215*1000*X212,IF('Data Entry'!AO215="kg",'Data Entry'!AN215*1*X212,IF('Data Entry'!AO215="L",'Data Entry'!AN215*1*X212,IFERROR(,"")))))))</f>
        <v>0</v>
      </c>
      <c r="T212" s="1" t="s">
        <v>4</v>
      </c>
      <c r="U212" s="59" t="str">
        <f>IF('Data Entry'!AP215="No aplica","1",'Data Entry'!AP215)</f>
        <v/>
      </c>
      <c r="V212" s="59" t="str">
        <f>IF('Data Entry'!AS215="No aplica","1",'Data Entry'!AS215)</f>
        <v/>
      </c>
      <c r="W212" s="59" t="str">
        <f>IF('Data Entry'!AV215="No aplica","1",'Data Entry'!AV215)</f>
        <v/>
      </c>
      <c r="X212" s="59" t="str">
        <f>IF('Data Entry'!AY215="No aplica","1",'Data Entry'!AY215)</f>
        <v/>
      </c>
      <c r="Y212" s="151" t="str">
        <f t="shared" si="3"/>
        <v/>
      </c>
      <c r="Z212" s="152" t="str">
        <f>IF('Data Entry'!H215="Yes","1",IF(AND('Data Entry'!H215="",'Data Entry'!I215="",'Data Entry'!J215="",'Data Entry'!K215="",'Data Entry'!L215="",'Data Entry'!M215="",'Data Entry'!N215="",'Data Entry'!O215="",'Data Entry'!P215="",'Data Entry'!Q215=""),"","1"))</f>
        <v/>
      </c>
      <c r="AA212" s="152" t="str">
        <f>IF('Data Entry'!R215="Yes","1",IF(AND('Data Entry'!R215="",'Data Entry'!S215="",'Data Entry'!T215="",'Data Entry'!U215=""),"","1"))</f>
        <v/>
      </c>
      <c r="AB212" s="157" t="str">
        <f>IF('Data Entry'!V215="Yes","1",IF(AND('Data Entry'!V215="",'Data Entry'!W215=""),"","1"))</f>
        <v/>
      </c>
    </row>
    <row r="213" spans="1:28" ht="17">
      <c r="A213" s="59">
        <f>'Data Entry'!AB216</f>
        <v>0</v>
      </c>
      <c r="B213" s="59" t="str">
        <f>'Data Entry'!AR216</f>
        <v/>
      </c>
      <c r="C213" s="1">
        <f>IF('Data Entry'!AD216="g",'Data Entry'!AC216*0.001*U213,IF('Data Entry'!AD216="UI",'Data Entry'!AC216*0.000001*U213,IF('Data Entry'!AD216="mg",'Data Entry'!AC216*0.000001*U213,IF('Data Entry'!AD216="t",'Data Entry'!AC216*1000*U213,IF('Data Entry'!AD216="kg",'Data Entry'!AC216*1*U213,IF('Data Entry'!AD216="L",'Data Entry'!AC216*1*U213,IFERROR(,"")))))))</f>
        <v>0</v>
      </c>
      <c r="D213" s="1" t="s">
        <v>4</v>
      </c>
      <c r="E213" s="1">
        <f>IF('Data Entry'!AF216="g",'Data Entry'!AE216*0.001,IF('Data Entry'!AF216="mg",'Data Entry'!AE216*0.000001,IF('Data Entry'!AF216="t",'Data Entry'!AE216*1000,IF('Data Entry'!AF216="ml",'Data Entry'!AE216*0.001,IF('Data Entry'!AF216="kg",'Data Entry'!AE216*1,IF('Data Entry'!AF216="Pieza",'Data Entry'!AE216*1,IF('Data Entry'!AF216="L",'Data Entry'!AE216*1,IFERROR(,""))))))))</f>
        <v>0</v>
      </c>
      <c r="F213" s="1" t="s">
        <v>4</v>
      </c>
      <c r="G213" s="1">
        <f>IF('Data Entry'!AA216="g",'Data Entry'!Z216*0.001,IF('Data Entry'!AA216="mg",'Data Entry'!Z216*0.000001,IF('Data Entry'!AA216="t",'Data Entry'!Z216*1000,IF('Data Entry'!AA216="ml",'Data Entry'!Z216*0.001,IF('Data Entry'!AA216="kg",'Data Entry'!Z216*1,IF('Data Entry'!AA216="Piezas",'Data Entry'!Z216*1,IF('Data Entry'!AA216="L",'Data Entry'!Z216*1,IFERROR(,""))))))))</f>
        <v>0</v>
      </c>
      <c r="H213" s="1" t="s">
        <v>4</v>
      </c>
      <c r="I213" s="1">
        <f>IF('Data Entry'!AC216="g",'Data Entry'!AB216*0.001,IF('Data Entry'!AC216="mg",'Data Entry'!AB216*0.000001,IF('Data Entry'!AC216="t",'Data Entry'!AB216*1000,IF('Data Entry'!AC216="ml",'Data Entry'!AB216*0.001,IF('Data Entry'!AC216="kg",'Data Entry'!AB216*1,IF('Data Entry'!AC216="L",'Data Entry'!AB216*1,IFERROR(,"")))))))</f>
        <v>0</v>
      </c>
      <c r="J213" s="59" t="str">
        <f>'Data Entry'!AU216</f>
        <v/>
      </c>
      <c r="K213" s="1">
        <f>IF('Data Entry'!AI216="g",'Data Entry'!AH216*0.001*V213,IF('Data Entry'!AI216="UI",'Data Entry'!AH216*0.000001*V213,IF('Data Entry'!AI216="mg",'Data Entry'!AH216*0.000001*V213,IF('Data Entry'!AI216="t",'Data Entry'!AH216*1000*V213,IF('Data Entry'!AI216="kg",'Data Entry'!AH216*1*V213,IF('Data Entry'!AI216="L",'Data Entry'!AH216*1*V213,IFERROR(,"")))))))</f>
        <v>0</v>
      </c>
      <c r="L213" s="1" t="s">
        <v>4</v>
      </c>
      <c r="M213" s="59">
        <f>'Data Entry'!AJ216</f>
        <v>0</v>
      </c>
      <c r="N213" s="59" t="str">
        <f>'Data Entry'!AX216</f>
        <v/>
      </c>
      <c r="O213" s="1">
        <f>IF('Data Entry'!AL216="g",'Data Entry'!AK216*0.001*W213,IF('Data Entry'!AL216="UI",'Data Entry'!AK216*0.000001*W213,IF('Data Entry'!AL216="mg",'Data Entry'!AK216*0.000001*W213,IF('Data Entry'!AL216="t",'Data Entry'!AK216*1000*W213,IF('Data Entry'!AL216="kg",'Data Entry'!AK216*1*W213,IF('Data Entry'!AL216="L",'Data Entry'!AK216*1*W213,IFERROR(,"")))))))</f>
        <v>0</v>
      </c>
      <c r="P213" s="1" t="s">
        <v>4</v>
      </c>
      <c r="Q213" s="59">
        <f>'Data Entry'!AM216</f>
        <v>0</v>
      </c>
      <c r="R213" s="59" t="str">
        <f>'Data Entry'!BA216</f>
        <v/>
      </c>
      <c r="S213" s="1">
        <f>IF('Data Entry'!AO216="g",'Data Entry'!AN216*0.001*X213,IF('Data Entry'!AO216="UI",'Data Entry'!AN216*0.000001*X213,IF('Data Entry'!AO216="mg",'Data Entry'!AN216*0.000001*X213,IF('Data Entry'!AO216="t",'Data Entry'!AN216*1000*X213,IF('Data Entry'!AO216="kg",'Data Entry'!AN216*1*X213,IF('Data Entry'!AO216="L",'Data Entry'!AN216*1*X213,IFERROR(,"")))))))</f>
        <v>0</v>
      </c>
      <c r="T213" s="1" t="s">
        <v>4</v>
      </c>
      <c r="U213" s="59" t="str">
        <f>IF('Data Entry'!AP216="No aplica","1",'Data Entry'!AP216)</f>
        <v/>
      </c>
      <c r="V213" s="59" t="str">
        <f>IF('Data Entry'!AS216="No aplica","1",'Data Entry'!AS216)</f>
        <v/>
      </c>
      <c r="W213" s="59" t="str">
        <f>IF('Data Entry'!AV216="No aplica","1",'Data Entry'!AV216)</f>
        <v/>
      </c>
      <c r="X213" s="59" t="str">
        <f>IF('Data Entry'!AY216="No aplica","1",'Data Entry'!AY216)</f>
        <v/>
      </c>
      <c r="Y213" s="151" t="str">
        <f t="shared" si="3"/>
        <v/>
      </c>
      <c r="Z213" s="152" t="str">
        <f>IF('Data Entry'!H216="Yes","1",IF(AND('Data Entry'!H216="",'Data Entry'!I216="",'Data Entry'!J216="",'Data Entry'!K216="",'Data Entry'!L216="",'Data Entry'!M216="",'Data Entry'!N216="",'Data Entry'!O216="",'Data Entry'!P216="",'Data Entry'!Q216=""),"","1"))</f>
        <v/>
      </c>
      <c r="AA213" s="152" t="str">
        <f>IF('Data Entry'!R216="Yes","1",IF(AND('Data Entry'!R216="",'Data Entry'!S216="",'Data Entry'!T216="",'Data Entry'!U216=""),"","1"))</f>
        <v/>
      </c>
      <c r="AB213" s="157" t="str">
        <f>IF('Data Entry'!V216="Yes","1",IF(AND('Data Entry'!V216="",'Data Entry'!W216=""),"","1"))</f>
        <v/>
      </c>
    </row>
    <row r="214" spans="1:28" ht="17">
      <c r="A214" s="59">
        <f>'Data Entry'!AB217</f>
        <v>0</v>
      </c>
      <c r="B214" s="59" t="str">
        <f>'Data Entry'!AR217</f>
        <v/>
      </c>
      <c r="C214" s="1">
        <f>IF('Data Entry'!AD217="g",'Data Entry'!AC217*0.001*U214,IF('Data Entry'!AD217="UI",'Data Entry'!AC217*0.000001*U214,IF('Data Entry'!AD217="mg",'Data Entry'!AC217*0.000001*U214,IF('Data Entry'!AD217="t",'Data Entry'!AC217*1000*U214,IF('Data Entry'!AD217="kg",'Data Entry'!AC217*1*U214,IF('Data Entry'!AD217="L",'Data Entry'!AC217*1*U214,IFERROR(,"")))))))</f>
        <v>0</v>
      </c>
      <c r="D214" s="1" t="s">
        <v>4</v>
      </c>
      <c r="E214" s="1">
        <f>IF('Data Entry'!AF217="g",'Data Entry'!AE217*0.001,IF('Data Entry'!AF217="mg",'Data Entry'!AE217*0.000001,IF('Data Entry'!AF217="t",'Data Entry'!AE217*1000,IF('Data Entry'!AF217="ml",'Data Entry'!AE217*0.001,IF('Data Entry'!AF217="kg",'Data Entry'!AE217*1,IF('Data Entry'!AF217="Pieza",'Data Entry'!AE217*1,IF('Data Entry'!AF217="L",'Data Entry'!AE217*1,IFERROR(,""))))))))</f>
        <v>0</v>
      </c>
      <c r="F214" s="1" t="s">
        <v>4</v>
      </c>
      <c r="G214" s="1">
        <f>IF('Data Entry'!AA217="g",'Data Entry'!Z217*0.001,IF('Data Entry'!AA217="mg",'Data Entry'!Z217*0.000001,IF('Data Entry'!AA217="t",'Data Entry'!Z217*1000,IF('Data Entry'!AA217="ml",'Data Entry'!Z217*0.001,IF('Data Entry'!AA217="kg",'Data Entry'!Z217*1,IF('Data Entry'!AA217="Piezas",'Data Entry'!Z217*1,IF('Data Entry'!AA217="L",'Data Entry'!Z217*1,IFERROR(,""))))))))</f>
        <v>0</v>
      </c>
      <c r="H214" s="1" t="s">
        <v>4</v>
      </c>
      <c r="I214" s="1">
        <f>IF('Data Entry'!AC217="g",'Data Entry'!AB217*0.001,IF('Data Entry'!AC217="mg",'Data Entry'!AB217*0.000001,IF('Data Entry'!AC217="t",'Data Entry'!AB217*1000,IF('Data Entry'!AC217="ml",'Data Entry'!AB217*0.001,IF('Data Entry'!AC217="kg",'Data Entry'!AB217*1,IF('Data Entry'!AC217="L",'Data Entry'!AB217*1,IFERROR(,"")))))))</f>
        <v>0</v>
      </c>
      <c r="J214" s="59" t="str">
        <f>'Data Entry'!AU217</f>
        <v/>
      </c>
      <c r="K214" s="1">
        <f>IF('Data Entry'!AI217="g",'Data Entry'!AH217*0.001*V214,IF('Data Entry'!AI217="UI",'Data Entry'!AH217*0.000001*V214,IF('Data Entry'!AI217="mg",'Data Entry'!AH217*0.000001*V214,IF('Data Entry'!AI217="t",'Data Entry'!AH217*1000*V214,IF('Data Entry'!AI217="kg",'Data Entry'!AH217*1*V214,IF('Data Entry'!AI217="L",'Data Entry'!AH217*1*V214,IFERROR(,"")))))))</f>
        <v>0</v>
      </c>
      <c r="L214" s="1" t="s">
        <v>4</v>
      </c>
      <c r="M214" s="59">
        <f>'Data Entry'!AJ217</f>
        <v>0</v>
      </c>
      <c r="N214" s="59" t="str">
        <f>'Data Entry'!AX217</f>
        <v/>
      </c>
      <c r="O214" s="1">
        <f>IF('Data Entry'!AL217="g",'Data Entry'!AK217*0.001*W214,IF('Data Entry'!AL217="UI",'Data Entry'!AK217*0.000001*W214,IF('Data Entry'!AL217="mg",'Data Entry'!AK217*0.000001*W214,IF('Data Entry'!AL217="t",'Data Entry'!AK217*1000*W214,IF('Data Entry'!AL217="kg",'Data Entry'!AK217*1*W214,IF('Data Entry'!AL217="L",'Data Entry'!AK217*1*W214,IFERROR(,"")))))))</f>
        <v>0</v>
      </c>
      <c r="P214" s="1" t="s">
        <v>4</v>
      </c>
      <c r="Q214" s="59">
        <f>'Data Entry'!AM217</f>
        <v>0</v>
      </c>
      <c r="R214" s="59" t="str">
        <f>'Data Entry'!BA217</f>
        <v/>
      </c>
      <c r="S214" s="1">
        <f>IF('Data Entry'!AO217="g",'Data Entry'!AN217*0.001*X214,IF('Data Entry'!AO217="UI",'Data Entry'!AN217*0.000001*X214,IF('Data Entry'!AO217="mg",'Data Entry'!AN217*0.000001*X214,IF('Data Entry'!AO217="t",'Data Entry'!AN217*1000*X214,IF('Data Entry'!AO217="kg",'Data Entry'!AN217*1*X214,IF('Data Entry'!AO217="L",'Data Entry'!AN217*1*X214,IFERROR(,"")))))))</f>
        <v>0</v>
      </c>
      <c r="T214" s="1" t="s">
        <v>4</v>
      </c>
      <c r="U214" s="59" t="str">
        <f>IF('Data Entry'!AP217="No aplica","1",'Data Entry'!AP217)</f>
        <v/>
      </c>
      <c r="V214" s="59" t="str">
        <f>IF('Data Entry'!AS217="No aplica","1",'Data Entry'!AS217)</f>
        <v/>
      </c>
      <c r="W214" s="59" t="str">
        <f>IF('Data Entry'!AV217="No aplica","1",'Data Entry'!AV217)</f>
        <v/>
      </c>
      <c r="X214" s="59" t="str">
        <f>IF('Data Entry'!AY217="No aplica","1",'Data Entry'!AY217)</f>
        <v/>
      </c>
      <c r="Y214" s="151" t="str">
        <f t="shared" si="3"/>
        <v/>
      </c>
      <c r="Z214" s="152" t="str">
        <f>IF('Data Entry'!H217="Yes","1",IF(AND('Data Entry'!H217="",'Data Entry'!I217="",'Data Entry'!J217="",'Data Entry'!K217="",'Data Entry'!L217="",'Data Entry'!M217="",'Data Entry'!N217="",'Data Entry'!O217="",'Data Entry'!P217="",'Data Entry'!Q217=""),"","1"))</f>
        <v/>
      </c>
      <c r="AA214" s="152" t="str">
        <f>IF('Data Entry'!R217="Yes","1",IF(AND('Data Entry'!R217="",'Data Entry'!S217="",'Data Entry'!T217="",'Data Entry'!U217=""),"","1"))</f>
        <v/>
      </c>
      <c r="AB214" s="157" t="str">
        <f>IF('Data Entry'!V217="Yes","1",IF(AND('Data Entry'!V217="",'Data Entry'!W217=""),"","1"))</f>
        <v/>
      </c>
    </row>
    <row r="215" spans="1:28" ht="17">
      <c r="A215" s="59">
        <f>'Data Entry'!AB218</f>
        <v>0</v>
      </c>
      <c r="B215" s="59" t="str">
        <f>'Data Entry'!AR218</f>
        <v/>
      </c>
      <c r="C215" s="1">
        <f>IF('Data Entry'!AD218="g",'Data Entry'!AC218*0.001*U215,IF('Data Entry'!AD218="UI",'Data Entry'!AC218*0.000001*U215,IF('Data Entry'!AD218="mg",'Data Entry'!AC218*0.000001*U215,IF('Data Entry'!AD218="t",'Data Entry'!AC218*1000*U215,IF('Data Entry'!AD218="kg",'Data Entry'!AC218*1*U215,IF('Data Entry'!AD218="L",'Data Entry'!AC218*1*U215,IFERROR(,"")))))))</f>
        <v>0</v>
      </c>
      <c r="D215" s="1" t="s">
        <v>4</v>
      </c>
      <c r="E215" s="1">
        <f>IF('Data Entry'!AF218="g",'Data Entry'!AE218*0.001,IF('Data Entry'!AF218="mg",'Data Entry'!AE218*0.000001,IF('Data Entry'!AF218="t",'Data Entry'!AE218*1000,IF('Data Entry'!AF218="ml",'Data Entry'!AE218*0.001,IF('Data Entry'!AF218="kg",'Data Entry'!AE218*1,IF('Data Entry'!AF218="Pieza",'Data Entry'!AE218*1,IF('Data Entry'!AF218="L",'Data Entry'!AE218*1,IFERROR(,""))))))))</f>
        <v>0</v>
      </c>
      <c r="F215" s="1" t="s">
        <v>4</v>
      </c>
      <c r="G215" s="1">
        <f>IF('Data Entry'!AA218="g",'Data Entry'!Z218*0.001,IF('Data Entry'!AA218="mg",'Data Entry'!Z218*0.000001,IF('Data Entry'!AA218="t",'Data Entry'!Z218*1000,IF('Data Entry'!AA218="ml",'Data Entry'!Z218*0.001,IF('Data Entry'!AA218="kg",'Data Entry'!Z218*1,IF('Data Entry'!AA218="Piezas",'Data Entry'!Z218*1,IF('Data Entry'!AA218="L",'Data Entry'!Z218*1,IFERROR(,""))))))))</f>
        <v>0</v>
      </c>
      <c r="H215" s="1" t="s">
        <v>4</v>
      </c>
      <c r="I215" s="1">
        <f>IF('Data Entry'!AC218="g",'Data Entry'!AB218*0.001,IF('Data Entry'!AC218="mg",'Data Entry'!AB218*0.000001,IF('Data Entry'!AC218="t",'Data Entry'!AB218*1000,IF('Data Entry'!AC218="ml",'Data Entry'!AB218*0.001,IF('Data Entry'!AC218="kg",'Data Entry'!AB218*1,IF('Data Entry'!AC218="L",'Data Entry'!AB218*1,IFERROR(,"")))))))</f>
        <v>0</v>
      </c>
      <c r="J215" s="59" t="str">
        <f>'Data Entry'!AU218</f>
        <v/>
      </c>
      <c r="K215" s="1">
        <f>IF('Data Entry'!AI218="g",'Data Entry'!AH218*0.001*V215,IF('Data Entry'!AI218="UI",'Data Entry'!AH218*0.000001*V215,IF('Data Entry'!AI218="mg",'Data Entry'!AH218*0.000001*V215,IF('Data Entry'!AI218="t",'Data Entry'!AH218*1000*V215,IF('Data Entry'!AI218="kg",'Data Entry'!AH218*1*V215,IF('Data Entry'!AI218="L",'Data Entry'!AH218*1*V215,IFERROR(,"")))))))</f>
        <v>0</v>
      </c>
      <c r="L215" s="1" t="s">
        <v>4</v>
      </c>
      <c r="M215" s="59">
        <f>'Data Entry'!AJ218</f>
        <v>0</v>
      </c>
      <c r="N215" s="59" t="str">
        <f>'Data Entry'!AX218</f>
        <v/>
      </c>
      <c r="O215" s="1">
        <f>IF('Data Entry'!AL218="g",'Data Entry'!AK218*0.001*W215,IF('Data Entry'!AL218="UI",'Data Entry'!AK218*0.000001*W215,IF('Data Entry'!AL218="mg",'Data Entry'!AK218*0.000001*W215,IF('Data Entry'!AL218="t",'Data Entry'!AK218*1000*W215,IF('Data Entry'!AL218="kg",'Data Entry'!AK218*1*W215,IF('Data Entry'!AL218="L",'Data Entry'!AK218*1*W215,IFERROR(,"")))))))</f>
        <v>0</v>
      </c>
      <c r="P215" s="1" t="s">
        <v>4</v>
      </c>
      <c r="Q215" s="59">
        <f>'Data Entry'!AM218</f>
        <v>0</v>
      </c>
      <c r="R215" s="59" t="str">
        <f>'Data Entry'!BA218</f>
        <v/>
      </c>
      <c r="S215" s="1">
        <f>IF('Data Entry'!AO218="g",'Data Entry'!AN218*0.001*X215,IF('Data Entry'!AO218="UI",'Data Entry'!AN218*0.000001*X215,IF('Data Entry'!AO218="mg",'Data Entry'!AN218*0.000001*X215,IF('Data Entry'!AO218="t",'Data Entry'!AN218*1000*X215,IF('Data Entry'!AO218="kg",'Data Entry'!AN218*1*X215,IF('Data Entry'!AO218="L",'Data Entry'!AN218*1*X215,IFERROR(,"")))))))</f>
        <v>0</v>
      </c>
      <c r="T215" s="1" t="s">
        <v>4</v>
      </c>
      <c r="U215" s="59" t="str">
        <f>IF('Data Entry'!AP218="No aplica","1",'Data Entry'!AP218)</f>
        <v/>
      </c>
      <c r="V215" s="59" t="str">
        <f>IF('Data Entry'!AS218="No aplica","1",'Data Entry'!AS218)</f>
        <v/>
      </c>
      <c r="W215" s="59" t="str">
        <f>IF('Data Entry'!AV218="No aplica","1",'Data Entry'!AV218)</f>
        <v/>
      </c>
      <c r="X215" s="59" t="str">
        <f>IF('Data Entry'!AY218="No aplica","1",'Data Entry'!AY218)</f>
        <v/>
      </c>
      <c r="Y215" s="151" t="str">
        <f t="shared" si="3"/>
        <v/>
      </c>
      <c r="Z215" s="152" t="str">
        <f>IF('Data Entry'!H218="Yes","1",IF(AND('Data Entry'!H218="",'Data Entry'!I218="",'Data Entry'!J218="",'Data Entry'!K218="",'Data Entry'!L218="",'Data Entry'!M218="",'Data Entry'!N218="",'Data Entry'!O218="",'Data Entry'!P218="",'Data Entry'!Q218=""),"","1"))</f>
        <v/>
      </c>
      <c r="AA215" s="152" t="str">
        <f>IF('Data Entry'!R218="Yes","1",IF(AND('Data Entry'!R218="",'Data Entry'!S218="",'Data Entry'!T218="",'Data Entry'!U218=""),"","1"))</f>
        <v/>
      </c>
      <c r="AB215" s="157" t="str">
        <f>IF('Data Entry'!V218="Yes","1",IF(AND('Data Entry'!V218="",'Data Entry'!W218=""),"","1"))</f>
        <v/>
      </c>
    </row>
    <row r="216" spans="1:28" ht="17">
      <c r="A216" s="59">
        <f>'Data Entry'!AB219</f>
        <v>0</v>
      </c>
      <c r="B216" s="59" t="str">
        <f>'Data Entry'!AR219</f>
        <v/>
      </c>
      <c r="C216" s="1">
        <f>IF('Data Entry'!AD219="g",'Data Entry'!AC219*0.001*U216,IF('Data Entry'!AD219="UI",'Data Entry'!AC219*0.000001*U216,IF('Data Entry'!AD219="mg",'Data Entry'!AC219*0.000001*U216,IF('Data Entry'!AD219="t",'Data Entry'!AC219*1000*U216,IF('Data Entry'!AD219="kg",'Data Entry'!AC219*1*U216,IF('Data Entry'!AD219="L",'Data Entry'!AC219*1*U216,IFERROR(,"")))))))</f>
        <v>0</v>
      </c>
      <c r="D216" s="1" t="s">
        <v>4</v>
      </c>
      <c r="E216" s="1">
        <f>IF('Data Entry'!AF219="g",'Data Entry'!AE219*0.001,IF('Data Entry'!AF219="mg",'Data Entry'!AE219*0.000001,IF('Data Entry'!AF219="t",'Data Entry'!AE219*1000,IF('Data Entry'!AF219="ml",'Data Entry'!AE219*0.001,IF('Data Entry'!AF219="kg",'Data Entry'!AE219*1,IF('Data Entry'!AF219="Pieza",'Data Entry'!AE219*1,IF('Data Entry'!AF219="L",'Data Entry'!AE219*1,IFERROR(,""))))))))</f>
        <v>0</v>
      </c>
      <c r="F216" s="1" t="s">
        <v>4</v>
      </c>
      <c r="G216" s="1">
        <f>IF('Data Entry'!AA219="g",'Data Entry'!Z219*0.001,IF('Data Entry'!AA219="mg",'Data Entry'!Z219*0.000001,IF('Data Entry'!AA219="t",'Data Entry'!Z219*1000,IF('Data Entry'!AA219="ml",'Data Entry'!Z219*0.001,IF('Data Entry'!AA219="kg",'Data Entry'!Z219*1,IF('Data Entry'!AA219="Piezas",'Data Entry'!Z219*1,IF('Data Entry'!AA219="L",'Data Entry'!Z219*1,IFERROR(,""))))))))</f>
        <v>0</v>
      </c>
      <c r="H216" s="1" t="s">
        <v>4</v>
      </c>
      <c r="I216" s="1">
        <f>IF('Data Entry'!AC219="g",'Data Entry'!AB219*0.001,IF('Data Entry'!AC219="mg",'Data Entry'!AB219*0.000001,IF('Data Entry'!AC219="t",'Data Entry'!AB219*1000,IF('Data Entry'!AC219="ml",'Data Entry'!AB219*0.001,IF('Data Entry'!AC219="kg",'Data Entry'!AB219*1,IF('Data Entry'!AC219="L",'Data Entry'!AB219*1,IFERROR(,"")))))))</f>
        <v>0</v>
      </c>
      <c r="J216" s="59" t="str">
        <f>'Data Entry'!AU219</f>
        <v/>
      </c>
      <c r="K216" s="1">
        <f>IF('Data Entry'!AI219="g",'Data Entry'!AH219*0.001*V216,IF('Data Entry'!AI219="UI",'Data Entry'!AH219*0.000001*V216,IF('Data Entry'!AI219="mg",'Data Entry'!AH219*0.000001*V216,IF('Data Entry'!AI219="t",'Data Entry'!AH219*1000*V216,IF('Data Entry'!AI219="kg",'Data Entry'!AH219*1*V216,IF('Data Entry'!AI219="L",'Data Entry'!AH219*1*V216,IFERROR(,"")))))))</f>
        <v>0</v>
      </c>
      <c r="L216" s="1" t="s">
        <v>4</v>
      </c>
      <c r="M216" s="59">
        <f>'Data Entry'!AJ219</f>
        <v>0</v>
      </c>
      <c r="N216" s="59" t="str">
        <f>'Data Entry'!AX219</f>
        <v/>
      </c>
      <c r="O216" s="1">
        <f>IF('Data Entry'!AL219="g",'Data Entry'!AK219*0.001*W216,IF('Data Entry'!AL219="UI",'Data Entry'!AK219*0.000001*W216,IF('Data Entry'!AL219="mg",'Data Entry'!AK219*0.000001*W216,IF('Data Entry'!AL219="t",'Data Entry'!AK219*1000*W216,IF('Data Entry'!AL219="kg",'Data Entry'!AK219*1*W216,IF('Data Entry'!AL219="L",'Data Entry'!AK219*1*W216,IFERROR(,"")))))))</f>
        <v>0</v>
      </c>
      <c r="P216" s="1" t="s">
        <v>4</v>
      </c>
      <c r="Q216" s="59">
        <f>'Data Entry'!AM219</f>
        <v>0</v>
      </c>
      <c r="R216" s="59" t="str">
        <f>'Data Entry'!BA219</f>
        <v/>
      </c>
      <c r="S216" s="1">
        <f>IF('Data Entry'!AO219="g",'Data Entry'!AN219*0.001*X216,IF('Data Entry'!AO219="UI",'Data Entry'!AN219*0.000001*X216,IF('Data Entry'!AO219="mg",'Data Entry'!AN219*0.000001*X216,IF('Data Entry'!AO219="t",'Data Entry'!AN219*1000*X216,IF('Data Entry'!AO219="kg",'Data Entry'!AN219*1*X216,IF('Data Entry'!AO219="L",'Data Entry'!AN219*1*X216,IFERROR(,"")))))))</f>
        <v>0</v>
      </c>
      <c r="T216" s="1" t="s">
        <v>4</v>
      </c>
      <c r="U216" s="59" t="str">
        <f>IF('Data Entry'!AP219="No aplica","1",'Data Entry'!AP219)</f>
        <v/>
      </c>
      <c r="V216" s="59" t="str">
        <f>IF('Data Entry'!AS219="No aplica","1",'Data Entry'!AS219)</f>
        <v/>
      </c>
      <c r="W216" s="59" t="str">
        <f>IF('Data Entry'!AV219="No aplica","1",'Data Entry'!AV219)</f>
        <v/>
      </c>
      <c r="X216" s="59" t="str">
        <f>IF('Data Entry'!AY219="No aplica","1",'Data Entry'!AY219)</f>
        <v/>
      </c>
      <c r="Y216" s="151" t="str">
        <f t="shared" si="3"/>
        <v/>
      </c>
      <c r="Z216" s="152" t="str">
        <f>IF('Data Entry'!H219="Yes","1",IF(AND('Data Entry'!H219="",'Data Entry'!I219="",'Data Entry'!J219="",'Data Entry'!K219="",'Data Entry'!L219="",'Data Entry'!M219="",'Data Entry'!N219="",'Data Entry'!O219="",'Data Entry'!P219="",'Data Entry'!Q219=""),"","1"))</f>
        <v/>
      </c>
      <c r="AA216" s="152" t="str">
        <f>IF('Data Entry'!R219="Yes","1",IF(AND('Data Entry'!R219="",'Data Entry'!S219="",'Data Entry'!T219="",'Data Entry'!U219=""),"","1"))</f>
        <v/>
      </c>
      <c r="AB216" s="157" t="str">
        <f>IF('Data Entry'!V219="Yes","1",IF(AND('Data Entry'!V219="",'Data Entry'!W219=""),"","1"))</f>
        <v/>
      </c>
    </row>
    <row r="217" spans="1:28" ht="17">
      <c r="A217" s="59">
        <f>'Data Entry'!AB220</f>
        <v>0</v>
      </c>
      <c r="B217" s="59" t="str">
        <f>'Data Entry'!AR220</f>
        <v/>
      </c>
      <c r="C217" s="1">
        <f>IF('Data Entry'!AD220="g",'Data Entry'!AC220*0.001*U217,IF('Data Entry'!AD220="UI",'Data Entry'!AC220*0.000001*U217,IF('Data Entry'!AD220="mg",'Data Entry'!AC220*0.000001*U217,IF('Data Entry'!AD220="t",'Data Entry'!AC220*1000*U217,IF('Data Entry'!AD220="kg",'Data Entry'!AC220*1*U217,IF('Data Entry'!AD220="L",'Data Entry'!AC220*1*U217,IFERROR(,"")))))))</f>
        <v>0</v>
      </c>
      <c r="D217" s="1" t="s">
        <v>4</v>
      </c>
      <c r="E217" s="1">
        <f>IF('Data Entry'!AF220="g",'Data Entry'!AE220*0.001,IF('Data Entry'!AF220="mg",'Data Entry'!AE220*0.000001,IF('Data Entry'!AF220="t",'Data Entry'!AE220*1000,IF('Data Entry'!AF220="ml",'Data Entry'!AE220*0.001,IF('Data Entry'!AF220="kg",'Data Entry'!AE220*1,IF('Data Entry'!AF220="Pieza",'Data Entry'!AE220*1,IF('Data Entry'!AF220="L",'Data Entry'!AE220*1,IFERROR(,""))))))))</f>
        <v>0</v>
      </c>
      <c r="F217" s="1" t="s">
        <v>4</v>
      </c>
      <c r="G217" s="1">
        <f>IF('Data Entry'!AA220="g",'Data Entry'!Z220*0.001,IF('Data Entry'!AA220="mg",'Data Entry'!Z220*0.000001,IF('Data Entry'!AA220="t",'Data Entry'!Z220*1000,IF('Data Entry'!AA220="ml",'Data Entry'!Z220*0.001,IF('Data Entry'!AA220="kg",'Data Entry'!Z220*1,IF('Data Entry'!AA220="Piezas",'Data Entry'!Z220*1,IF('Data Entry'!AA220="L",'Data Entry'!Z220*1,IFERROR(,""))))))))</f>
        <v>0</v>
      </c>
      <c r="H217" s="1" t="s">
        <v>4</v>
      </c>
      <c r="I217" s="1">
        <f>IF('Data Entry'!AC220="g",'Data Entry'!AB220*0.001,IF('Data Entry'!AC220="mg",'Data Entry'!AB220*0.000001,IF('Data Entry'!AC220="t",'Data Entry'!AB220*1000,IF('Data Entry'!AC220="ml",'Data Entry'!AB220*0.001,IF('Data Entry'!AC220="kg",'Data Entry'!AB220*1,IF('Data Entry'!AC220="L",'Data Entry'!AB220*1,IFERROR(,"")))))))</f>
        <v>0</v>
      </c>
      <c r="J217" s="59" t="str">
        <f>'Data Entry'!AU220</f>
        <v/>
      </c>
      <c r="K217" s="1">
        <f>IF('Data Entry'!AI220="g",'Data Entry'!AH220*0.001*V217,IF('Data Entry'!AI220="UI",'Data Entry'!AH220*0.000001*V217,IF('Data Entry'!AI220="mg",'Data Entry'!AH220*0.000001*V217,IF('Data Entry'!AI220="t",'Data Entry'!AH220*1000*V217,IF('Data Entry'!AI220="kg",'Data Entry'!AH220*1*V217,IF('Data Entry'!AI220="L",'Data Entry'!AH220*1*V217,IFERROR(,"")))))))</f>
        <v>0</v>
      </c>
      <c r="L217" s="1" t="s">
        <v>4</v>
      </c>
      <c r="M217" s="59">
        <f>'Data Entry'!AJ220</f>
        <v>0</v>
      </c>
      <c r="N217" s="59" t="str">
        <f>'Data Entry'!AX220</f>
        <v/>
      </c>
      <c r="O217" s="1">
        <f>IF('Data Entry'!AL220="g",'Data Entry'!AK220*0.001*W217,IF('Data Entry'!AL220="UI",'Data Entry'!AK220*0.000001*W217,IF('Data Entry'!AL220="mg",'Data Entry'!AK220*0.000001*W217,IF('Data Entry'!AL220="t",'Data Entry'!AK220*1000*W217,IF('Data Entry'!AL220="kg",'Data Entry'!AK220*1*W217,IF('Data Entry'!AL220="L",'Data Entry'!AK220*1*W217,IFERROR(,"")))))))</f>
        <v>0</v>
      </c>
      <c r="P217" s="1" t="s">
        <v>4</v>
      </c>
      <c r="Q217" s="59">
        <f>'Data Entry'!AM220</f>
        <v>0</v>
      </c>
      <c r="R217" s="59" t="str">
        <f>'Data Entry'!BA220</f>
        <v/>
      </c>
      <c r="S217" s="1">
        <f>IF('Data Entry'!AO220="g",'Data Entry'!AN220*0.001*X217,IF('Data Entry'!AO220="UI",'Data Entry'!AN220*0.000001*X217,IF('Data Entry'!AO220="mg",'Data Entry'!AN220*0.000001*X217,IF('Data Entry'!AO220="t",'Data Entry'!AN220*1000*X217,IF('Data Entry'!AO220="kg",'Data Entry'!AN220*1*X217,IF('Data Entry'!AO220="L",'Data Entry'!AN220*1*X217,IFERROR(,"")))))))</f>
        <v>0</v>
      </c>
      <c r="T217" s="1" t="s">
        <v>4</v>
      </c>
      <c r="U217" s="59" t="str">
        <f>IF('Data Entry'!AP220="No aplica","1",'Data Entry'!AP220)</f>
        <v/>
      </c>
      <c r="V217" s="59" t="str">
        <f>IF('Data Entry'!AS220="No aplica","1",'Data Entry'!AS220)</f>
        <v/>
      </c>
      <c r="W217" s="59" t="str">
        <f>IF('Data Entry'!AV220="No aplica","1",'Data Entry'!AV220)</f>
        <v/>
      </c>
      <c r="X217" s="59" t="str">
        <f>IF('Data Entry'!AY220="No aplica","1",'Data Entry'!AY220)</f>
        <v/>
      </c>
      <c r="Y217" s="151" t="str">
        <f t="shared" si="3"/>
        <v/>
      </c>
      <c r="Z217" s="152" t="str">
        <f>IF('Data Entry'!H220="Yes","1",IF(AND('Data Entry'!H220="",'Data Entry'!I220="",'Data Entry'!J220="",'Data Entry'!K220="",'Data Entry'!L220="",'Data Entry'!M220="",'Data Entry'!N220="",'Data Entry'!O220="",'Data Entry'!P220="",'Data Entry'!Q220=""),"","1"))</f>
        <v/>
      </c>
      <c r="AA217" s="152" t="str">
        <f>IF('Data Entry'!R220="Yes","1",IF(AND('Data Entry'!R220="",'Data Entry'!S220="",'Data Entry'!T220="",'Data Entry'!U220=""),"","1"))</f>
        <v/>
      </c>
      <c r="AB217" s="157" t="str">
        <f>IF('Data Entry'!V220="Yes","1",IF(AND('Data Entry'!V220="",'Data Entry'!W220=""),"","1"))</f>
        <v/>
      </c>
    </row>
    <row r="218" spans="1:28" ht="17">
      <c r="A218" s="59">
        <f>'Data Entry'!AB221</f>
        <v>0</v>
      </c>
      <c r="B218" s="59" t="str">
        <f>'Data Entry'!AR221</f>
        <v/>
      </c>
      <c r="C218" s="1">
        <f>IF('Data Entry'!AD221="g",'Data Entry'!AC221*0.001*U218,IF('Data Entry'!AD221="UI",'Data Entry'!AC221*0.000001*U218,IF('Data Entry'!AD221="mg",'Data Entry'!AC221*0.000001*U218,IF('Data Entry'!AD221="t",'Data Entry'!AC221*1000*U218,IF('Data Entry'!AD221="kg",'Data Entry'!AC221*1*U218,IF('Data Entry'!AD221="L",'Data Entry'!AC221*1*U218,IFERROR(,"")))))))</f>
        <v>0</v>
      </c>
      <c r="D218" s="1" t="s">
        <v>4</v>
      </c>
      <c r="E218" s="1">
        <f>IF('Data Entry'!AF221="g",'Data Entry'!AE221*0.001,IF('Data Entry'!AF221="mg",'Data Entry'!AE221*0.000001,IF('Data Entry'!AF221="t",'Data Entry'!AE221*1000,IF('Data Entry'!AF221="ml",'Data Entry'!AE221*0.001,IF('Data Entry'!AF221="kg",'Data Entry'!AE221*1,IF('Data Entry'!AF221="Pieza",'Data Entry'!AE221*1,IF('Data Entry'!AF221="L",'Data Entry'!AE221*1,IFERROR(,""))))))))</f>
        <v>0</v>
      </c>
      <c r="F218" s="1" t="s">
        <v>4</v>
      </c>
      <c r="G218" s="1">
        <f>IF('Data Entry'!AA221="g",'Data Entry'!Z221*0.001,IF('Data Entry'!AA221="mg",'Data Entry'!Z221*0.000001,IF('Data Entry'!AA221="t",'Data Entry'!Z221*1000,IF('Data Entry'!AA221="ml",'Data Entry'!Z221*0.001,IF('Data Entry'!AA221="kg",'Data Entry'!Z221*1,IF('Data Entry'!AA221="Piezas",'Data Entry'!Z221*1,IF('Data Entry'!AA221="L",'Data Entry'!Z221*1,IFERROR(,""))))))))</f>
        <v>0</v>
      </c>
      <c r="H218" s="1" t="s">
        <v>4</v>
      </c>
      <c r="I218" s="1">
        <f>IF('Data Entry'!AC221="g",'Data Entry'!AB221*0.001,IF('Data Entry'!AC221="mg",'Data Entry'!AB221*0.000001,IF('Data Entry'!AC221="t",'Data Entry'!AB221*1000,IF('Data Entry'!AC221="ml",'Data Entry'!AB221*0.001,IF('Data Entry'!AC221="kg",'Data Entry'!AB221*1,IF('Data Entry'!AC221="L",'Data Entry'!AB221*1,IFERROR(,"")))))))</f>
        <v>0</v>
      </c>
      <c r="J218" s="59" t="str">
        <f>'Data Entry'!AU221</f>
        <v/>
      </c>
      <c r="K218" s="1">
        <f>IF('Data Entry'!AI221="g",'Data Entry'!AH221*0.001*V218,IF('Data Entry'!AI221="UI",'Data Entry'!AH221*0.000001*V218,IF('Data Entry'!AI221="mg",'Data Entry'!AH221*0.000001*V218,IF('Data Entry'!AI221="t",'Data Entry'!AH221*1000*V218,IF('Data Entry'!AI221="kg",'Data Entry'!AH221*1*V218,IF('Data Entry'!AI221="L",'Data Entry'!AH221*1*V218,IFERROR(,"")))))))</f>
        <v>0</v>
      </c>
      <c r="L218" s="1" t="s">
        <v>4</v>
      </c>
      <c r="M218" s="59">
        <f>'Data Entry'!AJ221</f>
        <v>0</v>
      </c>
      <c r="N218" s="59" t="str">
        <f>'Data Entry'!AX221</f>
        <v/>
      </c>
      <c r="O218" s="1">
        <f>IF('Data Entry'!AL221="g",'Data Entry'!AK221*0.001*W218,IF('Data Entry'!AL221="UI",'Data Entry'!AK221*0.000001*W218,IF('Data Entry'!AL221="mg",'Data Entry'!AK221*0.000001*W218,IF('Data Entry'!AL221="t",'Data Entry'!AK221*1000*W218,IF('Data Entry'!AL221="kg",'Data Entry'!AK221*1*W218,IF('Data Entry'!AL221="L",'Data Entry'!AK221*1*W218,IFERROR(,"")))))))</f>
        <v>0</v>
      </c>
      <c r="P218" s="1" t="s">
        <v>4</v>
      </c>
      <c r="Q218" s="59">
        <f>'Data Entry'!AM221</f>
        <v>0</v>
      </c>
      <c r="R218" s="59" t="str">
        <f>'Data Entry'!BA221</f>
        <v/>
      </c>
      <c r="S218" s="1">
        <f>IF('Data Entry'!AO221="g",'Data Entry'!AN221*0.001*X218,IF('Data Entry'!AO221="UI",'Data Entry'!AN221*0.000001*X218,IF('Data Entry'!AO221="mg",'Data Entry'!AN221*0.000001*X218,IF('Data Entry'!AO221="t",'Data Entry'!AN221*1000*X218,IF('Data Entry'!AO221="kg",'Data Entry'!AN221*1*X218,IF('Data Entry'!AO221="L",'Data Entry'!AN221*1*X218,IFERROR(,"")))))))</f>
        <v>0</v>
      </c>
      <c r="T218" s="1" t="s">
        <v>4</v>
      </c>
      <c r="U218" s="59" t="str">
        <f>IF('Data Entry'!AP221="No aplica","1",'Data Entry'!AP221)</f>
        <v/>
      </c>
      <c r="V218" s="59" t="str">
        <f>IF('Data Entry'!AS221="No aplica","1",'Data Entry'!AS221)</f>
        <v/>
      </c>
      <c r="W218" s="59" t="str">
        <f>IF('Data Entry'!AV221="No aplica","1",'Data Entry'!AV221)</f>
        <v/>
      </c>
      <c r="X218" s="59" t="str">
        <f>IF('Data Entry'!AY221="No aplica","1",'Data Entry'!AY221)</f>
        <v/>
      </c>
      <c r="Y218" s="151" t="str">
        <f t="shared" si="3"/>
        <v/>
      </c>
      <c r="Z218" s="152" t="str">
        <f>IF('Data Entry'!H221="Yes","1",IF(AND('Data Entry'!H221="",'Data Entry'!I221="",'Data Entry'!J221="",'Data Entry'!K221="",'Data Entry'!L221="",'Data Entry'!M221="",'Data Entry'!N221="",'Data Entry'!O221="",'Data Entry'!P221="",'Data Entry'!Q221=""),"","1"))</f>
        <v/>
      </c>
      <c r="AA218" s="152" t="str">
        <f>IF('Data Entry'!R221="Yes","1",IF(AND('Data Entry'!R221="",'Data Entry'!S221="",'Data Entry'!T221="",'Data Entry'!U221=""),"","1"))</f>
        <v/>
      </c>
      <c r="AB218" s="157" t="str">
        <f>IF('Data Entry'!V221="Yes","1",IF(AND('Data Entry'!V221="",'Data Entry'!W221=""),"","1"))</f>
        <v/>
      </c>
    </row>
    <row r="219" spans="1:28" ht="17">
      <c r="A219" s="59">
        <f>'Data Entry'!AB222</f>
        <v>0</v>
      </c>
      <c r="B219" s="59" t="str">
        <f>'Data Entry'!AR222</f>
        <v/>
      </c>
      <c r="C219" s="1">
        <f>IF('Data Entry'!AD222="g",'Data Entry'!AC222*0.001*U219,IF('Data Entry'!AD222="UI",'Data Entry'!AC222*0.000001*U219,IF('Data Entry'!AD222="mg",'Data Entry'!AC222*0.000001*U219,IF('Data Entry'!AD222="t",'Data Entry'!AC222*1000*U219,IF('Data Entry'!AD222="kg",'Data Entry'!AC222*1*U219,IF('Data Entry'!AD222="L",'Data Entry'!AC222*1*U219,IFERROR(,"")))))))</f>
        <v>0</v>
      </c>
      <c r="D219" s="1" t="s">
        <v>4</v>
      </c>
      <c r="E219" s="1">
        <f>IF('Data Entry'!AF222="g",'Data Entry'!AE222*0.001,IF('Data Entry'!AF222="mg",'Data Entry'!AE222*0.000001,IF('Data Entry'!AF222="t",'Data Entry'!AE222*1000,IF('Data Entry'!AF222="ml",'Data Entry'!AE222*0.001,IF('Data Entry'!AF222="kg",'Data Entry'!AE222*1,IF('Data Entry'!AF222="Pieza",'Data Entry'!AE222*1,IF('Data Entry'!AF222="L",'Data Entry'!AE222*1,IFERROR(,""))))))))</f>
        <v>0</v>
      </c>
      <c r="F219" s="1" t="s">
        <v>4</v>
      </c>
      <c r="G219" s="1">
        <f>IF('Data Entry'!AA222="g",'Data Entry'!Z222*0.001,IF('Data Entry'!AA222="mg",'Data Entry'!Z222*0.000001,IF('Data Entry'!AA222="t",'Data Entry'!Z222*1000,IF('Data Entry'!AA222="ml",'Data Entry'!Z222*0.001,IF('Data Entry'!AA222="kg",'Data Entry'!Z222*1,IF('Data Entry'!AA222="Piezas",'Data Entry'!Z222*1,IF('Data Entry'!AA222="L",'Data Entry'!Z222*1,IFERROR(,""))))))))</f>
        <v>0</v>
      </c>
      <c r="H219" s="1" t="s">
        <v>4</v>
      </c>
      <c r="I219" s="1">
        <f>IF('Data Entry'!AC222="g",'Data Entry'!AB222*0.001,IF('Data Entry'!AC222="mg",'Data Entry'!AB222*0.000001,IF('Data Entry'!AC222="t",'Data Entry'!AB222*1000,IF('Data Entry'!AC222="ml",'Data Entry'!AB222*0.001,IF('Data Entry'!AC222="kg",'Data Entry'!AB222*1,IF('Data Entry'!AC222="L",'Data Entry'!AB222*1,IFERROR(,"")))))))</f>
        <v>0</v>
      </c>
      <c r="J219" s="59" t="str">
        <f>'Data Entry'!AU222</f>
        <v/>
      </c>
      <c r="K219" s="1">
        <f>IF('Data Entry'!AI222="g",'Data Entry'!AH222*0.001*V219,IF('Data Entry'!AI222="UI",'Data Entry'!AH222*0.000001*V219,IF('Data Entry'!AI222="mg",'Data Entry'!AH222*0.000001*V219,IF('Data Entry'!AI222="t",'Data Entry'!AH222*1000*V219,IF('Data Entry'!AI222="kg",'Data Entry'!AH222*1*V219,IF('Data Entry'!AI222="L",'Data Entry'!AH222*1*V219,IFERROR(,"")))))))</f>
        <v>0</v>
      </c>
      <c r="L219" s="1" t="s">
        <v>4</v>
      </c>
      <c r="M219" s="59">
        <f>'Data Entry'!AJ222</f>
        <v>0</v>
      </c>
      <c r="N219" s="59" t="str">
        <f>'Data Entry'!AX222</f>
        <v/>
      </c>
      <c r="O219" s="1">
        <f>IF('Data Entry'!AL222="g",'Data Entry'!AK222*0.001*W219,IF('Data Entry'!AL222="UI",'Data Entry'!AK222*0.000001*W219,IF('Data Entry'!AL222="mg",'Data Entry'!AK222*0.000001*W219,IF('Data Entry'!AL222="t",'Data Entry'!AK222*1000*W219,IF('Data Entry'!AL222="kg",'Data Entry'!AK222*1*W219,IF('Data Entry'!AL222="L",'Data Entry'!AK222*1*W219,IFERROR(,"")))))))</f>
        <v>0</v>
      </c>
      <c r="P219" s="1" t="s">
        <v>4</v>
      </c>
      <c r="Q219" s="59">
        <f>'Data Entry'!AM222</f>
        <v>0</v>
      </c>
      <c r="R219" s="59" t="str">
        <f>'Data Entry'!BA222</f>
        <v/>
      </c>
      <c r="S219" s="1">
        <f>IF('Data Entry'!AO222="g",'Data Entry'!AN222*0.001*X219,IF('Data Entry'!AO222="UI",'Data Entry'!AN222*0.000001*X219,IF('Data Entry'!AO222="mg",'Data Entry'!AN222*0.000001*X219,IF('Data Entry'!AO222="t",'Data Entry'!AN222*1000*X219,IF('Data Entry'!AO222="kg",'Data Entry'!AN222*1*X219,IF('Data Entry'!AO222="L",'Data Entry'!AN222*1*X219,IFERROR(,"")))))))</f>
        <v>0</v>
      </c>
      <c r="T219" s="1" t="s">
        <v>4</v>
      </c>
      <c r="U219" s="59" t="str">
        <f>IF('Data Entry'!AP222="No aplica","1",'Data Entry'!AP222)</f>
        <v/>
      </c>
      <c r="V219" s="59" t="str">
        <f>IF('Data Entry'!AS222="No aplica","1",'Data Entry'!AS222)</f>
        <v/>
      </c>
      <c r="W219" s="59" t="str">
        <f>IF('Data Entry'!AV222="No aplica","1",'Data Entry'!AV222)</f>
        <v/>
      </c>
      <c r="X219" s="59" t="str">
        <f>IF('Data Entry'!AY222="No aplica","1",'Data Entry'!AY222)</f>
        <v/>
      </c>
      <c r="Y219" s="151" t="str">
        <f t="shared" si="3"/>
        <v/>
      </c>
      <c r="Z219" s="152" t="str">
        <f>IF('Data Entry'!H222="Yes","1",IF(AND('Data Entry'!H222="",'Data Entry'!I222="",'Data Entry'!J222="",'Data Entry'!K222="",'Data Entry'!L222="",'Data Entry'!M222="",'Data Entry'!N222="",'Data Entry'!O222="",'Data Entry'!P222="",'Data Entry'!Q222=""),"","1"))</f>
        <v/>
      </c>
      <c r="AA219" s="152" t="str">
        <f>IF('Data Entry'!R222="Yes","1",IF(AND('Data Entry'!R222="",'Data Entry'!S222="",'Data Entry'!T222="",'Data Entry'!U222=""),"","1"))</f>
        <v/>
      </c>
      <c r="AB219" s="157" t="str">
        <f>IF('Data Entry'!V222="Yes","1",IF(AND('Data Entry'!V222="",'Data Entry'!W222=""),"","1"))</f>
        <v/>
      </c>
    </row>
    <row r="220" spans="1:28" ht="17">
      <c r="A220" s="59">
        <f>'Data Entry'!AB223</f>
        <v>0</v>
      </c>
      <c r="B220" s="59" t="str">
        <f>'Data Entry'!AR223</f>
        <v/>
      </c>
      <c r="C220" s="1">
        <f>IF('Data Entry'!AD223="g",'Data Entry'!AC223*0.001*U220,IF('Data Entry'!AD223="UI",'Data Entry'!AC223*0.000001*U220,IF('Data Entry'!AD223="mg",'Data Entry'!AC223*0.000001*U220,IF('Data Entry'!AD223="t",'Data Entry'!AC223*1000*U220,IF('Data Entry'!AD223="kg",'Data Entry'!AC223*1*U220,IF('Data Entry'!AD223="L",'Data Entry'!AC223*1*U220,IFERROR(,"")))))))</f>
        <v>0</v>
      </c>
      <c r="D220" s="1" t="s">
        <v>4</v>
      </c>
      <c r="E220" s="1">
        <f>IF('Data Entry'!AF223="g",'Data Entry'!AE223*0.001,IF('Data Entry'!AF223="mg",'Data Entry'!AE223*0.000001,IF('Data Entry'!AF223="t",'Data Entry'!AE223*1000,IF('Data Entry'!AF223="ml",'Data Entry'!AE223*0.001,IF('Data Entry'!AF223="kg",'Data Entry'!AE223*1,IF('Data Entry'!AF223="Pieza",'Data Entry'!AE223*1,IF('Data Entry'!AF223="L",'Data Entry'!AE223*1,IFERROR(,""))))))))</f>
        <v>0</v>
      </c>
      <c r="F220" s="1" t="s">
        <v>4</v>
      </c>
      <c r="G220" s="1">
        <f>IF('Data Entry'!AA223="g",'Data Entry'!Z223*0.001,IF('Data Entry'!AA223="mg",'Data Entry'!Z223*0.000001,IF('Data Entry'!AA223="t",'Data Entry'!Z223*1000,IF('Data Entry'!AA223="ml",'Data Entry'!Z223*0.001,IF('Data Entry'!AA223="kg",'Data Entry'!Z223*1,IF('Data Entry'!AA223="Piezas",'Data Entry'!Z223*1,IF('Data Entry'!AA223="L",'Data Entry'!Z223*1,IFERROR(,""))))))))</f>
        <v>0</v>
      </c>
      <c r="H220" s="1" t="s">
        <v>4</v>
      </c>
      <c r="I220" s="1">
        <f>IF('Data Entry'!AC223="g",'Data Entry'!AB223*0.001,IF('Data Entry'!AC223="mg",'Data Entry'!AB223*0.000001,IF('Data Entry'!AC223="t",'Data Entry'!AB223*1000,IF('Data Entry'!AC223="ml",'Data Entry'!AB223*0.001,IF('Data Entry'!AC223="kg",'Data Entry'!AB223*1,IF('Data Entry'!AC223="L",'Data Entry'!AB223*1,IFERROR(,"")))))))</f>
        <v>0</v>
      </c>
      <c r="J220" s="59" t="str">
        <f>'Data Entry'!AU223</f>
        <v/>
      </c>
      <c r="K220" s="1">
        <f>IF('Data Entry'!AI223="g",'Data Entry'!AH223*0.001*V220,IF('Data Entry'!AI223="UI",'Data Entry'!AH223*0.000001*V220,IF('Data Entry'!AI223="mg",'Data Entry'!AH223*0.000001*V220,IF('Data Entry'!AI223="t",'Data Entry'!AH223*1000*V220,IF('Data Entry'!AI223="kg",'Data Entry'!AH223*1*V220,IF('Data Entry'!AI223="L",'Data Entry'!AH223*1*V220,IFERROR(,"")))))))</f>
        <v>0</v>
      </c>
      <c r="L220" s="1" t="s">
        <v>4</v>
      </c>
      <c r="M220" s="59">
        <f>'Data Entry'!AJ223</f>
        <v>0</v>
      </c>
      <c r="N220" s="59" t="str">
        <f>'Data Entry'!AX223</f>
        <v/>
      </c>
      <c r="O220" s="1">
        <f>IF('Data Entry'!AL223="g",'Data Entry'!AK223*0.001*W220,IF('Data Entry'!AL223="UI",'Data Entry'!AK223*0.000001*W220,IF('Data Entry'!AL223="mg",'Data Entry'!AK223*0.000001*W220,IF('Data Entry'!AL223="t",'Data Entry'!AK223*1000*W220,IF('Data Entry'!AL223="kg",'Data Entry'!AK223*1*W220,IF('Data Entry'!AL223="L",'Data Entry'!AK223*1*W220,IFERROR(,"")))))))</f>
        <v>0</v>
      </c>
      <c r="P220" s="1" t="s">
        <v>4</v>
      </c>
      <c r="Q220" s="59">
        <f>'Data Entry'!AM223</f>
        <v>0</v>
      </c>
      <c r="R220" s="59" t="str">
        <f>'Data Entry'!BA223</f>
        <v/>
      </c>
      <c r="S220" s="1">
        <f>IF('Data Entry'!AO223="g",'Data Entry'!AN223*0.001*X220,IF('Data Entry'!AO223="UI",'Data Entry'!AN223*0.000001*X220,IF('Data Entry'!AO223="mg",'Data Entry'!AN223*0.000001*X220,IF('Data Entry'!AO223="t",'Data Entry'!AN223*1000*X220,IF('Data Entry'!AO223="kg",'Data Entry'!AN223*1*X220,IF('Data Entry'!AO223="L",'Data Entry'!AN223*1*X220,IFERROR(,"")))))))</f>
        <v>0</v>
      </c>
      <c r="T220" s="1" t="s">
        <v>4</v>
      </c>
      <c r="U220" s="59" t="str">
        <f>IF('Data Entry'!AP223="No aplica","1",'Data Entry'!AP223)</f>
        <v/>
      </c>
      <c r="V220" s="59" t="str">
        <f>IF('Data Entry'!AS223="No aplica","1",'Data Entry'!AS223)</f>
        <v/>
      </c>
      <c r="W220" s="59" t="str">
        <f>IF('Data Entry'!AV223="No aplica","1",'Data Entry'!AV223)</f>
        <v/>
      </c>
      <c r="X220" s="59" t="str">
        <f>IF('Data Entry'!AY223="No aplica","1",'Data Entry'!AY223)</f>
        <v/>
      </c>
      <c r="Y220" s="151" t="str">
        <f t="shared" si="3"/>
        <v/>
      </c>
      <c r="Z220" s="152" t="str">
        <f>IF('Data Entry'!H223="Yes","1",IF(AND('Data Entry'!H223="",'Data Entry'!I223="",'Data Entry'!J223="",'Data Entry'!K223="",'Data Entry'!L223="",'Data Entry'!M223="",'Data Entry'!N223="",'Data Entry'!O223="",'Data Entry'!P223="",'Data Entry'!Q223=""),"","1"))</f>
        <v/>
      </c>
      <c r="AA220" s="152" t="str">
        <f>IF('Data Entry'!R223="Yes","1",IF(AND('Data Entry'!R223="",'Data Entry'!S223="",'Data Entry'!T223="",'Data Entry'!U223=""),"","1"))</f>
        <v/>
      </c>
      <c r="AB220" s="157" t="str">
        <f>IF('Data Entry'!V223="Yes","1",IF(AND('Data Entry'!V223="",'Data Entry'!W223=""),"","1"))</f>
        <v/>
      </c>
    </row>
    <row r="221" spans="1:28" ht="17">
      <c r="A221" s="59">
        <f>'Data Entry'!AB224</f>
        <v>0</v>
      </c>
      <c r="B221" s="59" t="str">
        <f>'Data Entry'!AR224</f>
        <v/>
      </c>
      <c r="C221" s="1">
        <f>IF('Data Entry'!AD224="g",'Data Entry'!AC224*0.001*U221,IF('Data Entry'!AD224="UI",'Data Entry'!AC224*0.000001*U221,IF('Data Entry'!AD224="mg",'Data Entry'!AC224*0.000001*U221,IF('Data Entry'!AD224="t",'Data Entry'!AC224*1000*U221,IF('Data Entry'!AD224="kg",'Data Entry'!AC224*1*U221,IF('Data Entry'!AD224="L",'Data Entry'!AC224*1*U221,IFERROR(,"")))))))</f>
        <v>0</v>
      </c>
      <c r="D221" s="1" t="s">
        <v>4</v>
      </c>
      <c r="E221" s="1">
        <f>IF('Data Entry'!AF224="g",'Data Entry'!AE224*0.001,IF('Data Entry'!AF224="mg",'Data Entry'!AE224*0.000001,IF('Data Entry'!AF224="t",'Data Entry'!AE224*1000,IF('Data Entry'!AF224="ml",'Data Entry'!AE224*0.001,IF('Data Entry'!AF224="kg",'Data Entry'!AE224*1,IF('Data Entry'!AF224="Pieza",'Data Entry'!AE224*1,IF('Data Entry'!AF224="L",'Data Entry'!AE224*1,IFERROR(,""))))))))</f>
        <v>0</v>
      </c>
      <c r="F221" s="1" t="s">
        <v>4</v>
      </c>
      <c r="G221" s="1">
        <f>IF('Data Entry'!AA224="g",'Data Entry'!Z224*0.001,IF('Data Entry'!AA224="mg",'Data Entry'!Z224*0.000001,IF('Data Entry'!AA224="t",'Data Entry'!Z224*1000,IF('Data Entry'!AA224="ml",'Data Entry'!Z224*0.001,IF('Data Entry'!AA224="kg",'Data Entry'!Z224*1,IF('Data Entry'!AA224="Piezas",'Data Entry'!Z224*1,IF('Data Entry'!AA224="L",'Data Entry'!Z224*1,IFERROR(,""))))))))</f>
        <v>0</v>
      </c>
      <c r="H221" s="1" t="s">
        <v>4</v>
      </c>
      <c r="I221" s="1">
        <f>IF('Data Entry'!AC224="g",'Data Entry'!AB224*0.001,IF('Data Entry'!AC224="mg",'Data Entry'!AB224*0.000001,IF('Data Entry'!AC224="t",'Data Entry'!AB224*1000,IF('Data Entry'!AC224="ml",'Data Entry'!AB224*0.001,IF('Data Entry'!AC224="kg",'Data Entry'!AB224*1,IF('Data Entry'!AC224="L",'Data Entry'!AB224*1,IFERROR(,"")))))))</f>
        <v>0</v>
      </c>
      <c r="J221" s="59" t="str">
        <f>'Data Entry'!AU224</f>
        <v/>
      </c>
      <c r="K221" s="1">
        <f>IF('Data Entry'!AI224="g",'Data Entry'!AH224*0.001*V221,IF('Data Entry'!AI224="UI",'Data Entry'!AH224*0.000001*V221,IF('Data Entry'!AI224="mg",'Data Entry'!AH224*0.000001*V221,IF('Data Entry'!AI224="t",'Data Entry'!AH224*1000*V221,IF('Data Entry'!AI224="kg",'Data Entry'!AH224*1*V221,IF('Data Entry'!AI224="L",'Data Entry'!AH224*1*V221,IFERROR(,"")))))))</f>
        <v>0</v>
      </c>
      <c r="L221" s="1" t="s">
        <v>4</v>
      </c>
      <c r="M221" s="59">
        <f>'Data Entry'!AJ224</f>
        <v>0</v>
      </c>
      <c r="N221" s="59" t="str">
        <f>'Data Entry'!AX224</f>
        <v/>
      </c>
      <c r="O221" s="1">
        <f>IF('Data Entry'!AL224="g",'Data Entry'!AK224*0.001*W221,IF('Data Entry'!AL224="UI",'Data Entry'!AK224*0.000001*W221,IF('Data Entry'!AL224="mg",'Data Entry'!AK224*0.000001*W221,IF('Data Entry'!AL224="t",'Data Entry'!AK224*1000*W221,IF('Data Entry'!AL224="kg",'Data Entry'!AK224*1*W221,IF('Data Entry'!AL224="L",'Data Entry'!AK224*1*W221,IFERROR(,"")))))))</f>
        <v>0</v>
      </c>
      <c r="P221" s="1" t="s">
        <v>4</v>
      </c>
      <c r="Q221" s="59">
        <f>'Data Entry'!AM224</f>
        <v>0</v>
      </c>
      <c r="R221" s="59" t="str">
        <f>'Data Entry'!BA224</f>
        <v/>
      </c>
      <c r="S221" s="1">
        <f>IF('Data Entry'!AO224="g",'Data Entry'!AN224*0.001*X221,IF('Data Entry'!AO224="UI",'Data Entry'!AN224*0.000001*X221,IF('Data Entry'!AO224="mg",'Data Entry'!AN224*0.000001*X221,IF('Data Entry'!AO224="t",'Data Entry'!AN224*1000*X221,IF('Data Entry'!AO224="kg",'Data Entry'!AN224*1*X221,IF('Data Entry'!AO224="L",'Data Entry'!AN224*1*X221,IFERROR(,"")))))))</f>
        <v>0</v>
      </c>
      <c r="T221" s="1" t="s">
        <v>4</v>
      </c>
      <c r="U221" s="59" t="str">
        <f>IF('Data Entry'!AP224="No aplica","1",'Data Entry'!AP224)</f>
        <v/>
      </c>
      <c r="V221" s="59" t="str">
        <f>IF('Data Entry'!AS224="No aplica","1",'Data Entry'!AS224)</f>
        <v/>
      </c>
      <c r="W221" s="59" t="str">
        <f>IF('Data Entry'!AV224="No aplica","1",'Data Entry'!AV224)</f>
        <v/>
      </c>
      <c r="X221" s="59" t="str">
        <f>IF('Data Entry'!AY224="No aplica","1",'Data Entry'!AY224)</f>
        <v/>
      </c>
      <c r="Y221" s="151" t="str">
        <f t="shared" si="3"/>
        <v/>
      </c>
      <c r="Z221" s="152" t="str">
        <f>IF('Data Entry'!H224="Yes","1",IF(AND('Data Entry'!H224="",'Data Entry'!I224="",'Data Entry'!J224="",'Data Entry'!K224="",'Data Entry'!L224="",'Data Entry'!M224="",'Data Entry'!N224="",'Data Entry'!O224="",'Data Entry'!P224="",'Data Entry'!Q224=""),"","1"))</f>
        <v/>
      </c>
      <c r="AA221" s="152" t="str">
        <f>IF('Data Entry'!R224="Yes","1",IF(AND('Data Entry'!R224="",'Data Entry'!S224="",'Data Entry'!T224="",'Data Entry'!U224=""),"","1"))</f>
        <v/>
      </c>
      <c r="AB221" s="157" t="str">
        <f>IF('Data Entry'!V224="Yes","1",IF(AND('Data Entry'!V224="",'Data Entry'!W224=""),"","1"))</f>
        <v/>
      </c>
    </row>
    <row r="222" spans="1:28" ht="17">
      <c r="A222" s="59">
        <f>'Data Entry'!AB225</f>
        <v>0</v>
      </c>
      <c r="B222" s="59" t="str">
        <f>'Data Entry'!AR225</f>
        <v/>
      </c>
      <c r="C222" s="1">
        <f>IF('Data Entry'!AD225="g",'Data Entry'!AC225*0.001*U222,IF('Data Entry'!AD225="UI",'Data Entry'!AC225*0.000001*U222,IF('Data Entry'!AD225="mg",'Data Entry'!AC225*0.000001*U222,IF('Data Entry'!AD225="t",'Data Entry'!AC225*1000*U222,IF('Data Entry'!AD225="kg",'Data Entry'!AC225*1*U222,IF('Data Entry'!AD225="L",'Data Entry'!AC225*1*U222,IFERROR(,"")))))))</f>
        <v>0</v>
      </c>
      <c r="D222" s="1" t="s">
        <v>4</v>
      </c>
      <c r="E222" s="1">
        <f>IF('Data Entry'!AF225="g",'Data Entry'!AE225*0.001,IF('Data Entry'!AF225="mg",'Data Entry'!AE225*0.000001,IF('Data Entry'!AF225="t",'Data Entry'!AE225*1000,IF('Data Entry'!AF225="ml",'Data Entry'!AE225*0.001,IF('Data Entry'!AF225="kg",'Data Entry'!AE225*1,IF('Data Entry'!AF225="Pieza",'Data Entry'!AE225*1,IF('Data Entry'!AF225="L",'Data Entry'!AE225*1,IFERROR(,""))))))))</f>
        <v>0</v>
      </c>
      <c r="F222" s="1" t="s">
        <v>4</v>
      </c>
      <c r="G222" s="1">
        <f>IF('Data Entry'!AA225="g",'Data Entry'!Z225*0.001,IF('Data Entry'!AA225="mg",'Data Entry'!Z225*0.000001,IF('Data Entry'!AA225="t",'Data Entry'!Z225*1000,IF('Data Entry'!AA225="ml",'Data Entry'!Z225*0.001,IF('Data Entry'!AA225="kg",'Data Entry'!Z225*1,IF('Data Entry'!AA225="Piezas",'Data Entry'!Z225*1,IF('Data Entry'!AA225="L",'Data Entry'!Z225*1,IFERROR(,""))))))))</f>
        <v>0</v>
      </c>
      <c r="H222" s="1" t="s">
        <v>4</v>
      </c>
      <c r="I222" s="1">
        <f>IF('Data Entry'!AC225="g",'Data Entry'!AB225*0.001,IF('Data Entry'!AC225="mg",'Data Entry'!AB225*0.000001,IF('Data Entry'!AC225="t",'Data Entry'!AB225*1000,IF('Data Entry'!AC225="ml",'Data Entry'!AB225*0.001,IF('Data Entry'!AC225="kg",'Data Entry'!AB225*1,IF('Data Entry'!AC225="L",'Data Entry'!AB225*1,IFERROR(,"")))))))</f>
        <v>0</v>
      </c>
      <c r="J222" s="59" t="str">
        <f>'Data Entry'!AU225</f>
        <v/>
      </c>
      <c r="K222" s="1">
        <f>IF('Data Entry'!AI225="g",'Data Entry'!AH225*0.001*V222,IF('Data Entry'!AI225="UI",'Data Entry'!AH225*0.000001*V222,IF('Data Entry'!AI225="mg",'Data Entry'!AH225*0.000001*V222,IF('Data Entry'!AI225="t",'Data Entry'!AH225*1000*V222,IF('Data Entry'!AI225="kg",'Data Entry'!AH225*1*V222,IF('Data Entry'!AI225="L",'Data Entry'!AH225*1*V222,IFERROR(,"")))))))</f>
        <v>0</v>
      </c>
      <c r="L222" s="1" t="s">
        <v>4</v>
      </c>
      <c r="M222" s="59">
        <f>'Data Entry'!AJ225</f>
        <v>0</v>
      </c>
      <c r="N222" s="59" t="str">
        <f>'Data Entry'!AX225</f>
        <v/>
      </c>
      <c r="O222" s="1">
        <f>IF('Data Entry'!AL225="g",'Data Entry'!AK225*0.001*W222,IF('Data Entry'!AL225="UI",'Data Entry'!AK225*0.000001*W222,IF('Data Entry'!AL225="mg",'Data Entry'!AK225*0.000001*W222,IF('Data Entry'!AL225="t",'Data Entry'!AK225*1000*W222,IF('Data Entry'!AL225="kg",'Data Entry'!AK225*1*W222,IF('Data Entry'!AL225="L",'Data Entry'!AK225*1*W222,IFERROR(,"")))))))</f>
        <v>0</v>
      </c>
      <c r="P222" s="1" t="s">
        <v>4</v>
      </c>
      <c r="Q222" s="59">
        <f>'Data Entry'!AM225</f>
        <v>0</v>
      </c>
      <c r="R222" s="59" t="str">
        <f>'Data Entry'!BA225</f>
        <v/>
      </c>
      <c r="S222" s="1">
        <f>IF('Data Entry'!AO225="g",'Data Entry'!AN225*0.001*X222,IF('Data Entry'!AO225="UI",'Data Entry'!AN225*0.000001*X222,IF('Data Entry'!AO225="mg",'Data Entry'!AN225*0.000001*X222,IF('Data Entry'!AO225="t",'Data Entry'!AN225*1000*X222,IF('Data Entry'!AO225="kg",'Data Entry'!AN225*1*X222,IF('Data Entry'!AO225="L",'Data Entry'!AN225*1*X222,IFERROR(,"")))))))</f>
        <v>0</v>
      </c>
      <c r="T222" s="1" t="s">
        <v>4</v>
      </c>
      <c r="U222" s="59" t="str">
        <f>IF('Data Entry'!AP225="No aplica","1",'Data Entry'!AP225)</f>
        <v/>
      </c>
      <c r="V222" s="59" t="str">
        <f>IF('Data Entry'!AS225="No aplica","1",'Data Entry'!AS225)</f>
        <v/>
      </c>
      <c r="W222" s="59" t="str">
        <f>IF('Data Entry'!AV225="No aplica","1",'Data Entry'!AV225)</f>
        <v/>
      </c>
      <c r="X222" s="59" t="str">
        <f>IF('Data Entry'!AY225="No aplica","1",'Data Entry'!AY225)</f>
        <v/>
      </c>
      <c r="Y222" s="151" t="str">
        <f t="shared" si="3"/>
        <v/>
      </c>
      <c r="Z222" s="152" t="str">
        <f>IF('Data Entry'!H225="Yes","1",IF(AND('Data Entry'!H225="",'Data Entry'!I225="",'Data Entry'!J225="",'Data Entry'!K225="",'Data Entry'!L225="",'Data Entry'!M225="",'Data Entry'!N225="",'Data Entry'!O225="",'Data Entry'!P225="",'Data Entry'!Q225=""),"","1"))</f>
        <v/>
      </c>
      <c r="AA222" s="152" t="str">
        <f>IF('Data Entry'!R225="Yes","1",IF(AND('Data Entry'!R225="",'Data Entry'!S225="",'Data Entry'!T225="",'Data Entry'!U225=""),"","1"))</f>
        <v/>
      </c>
      <c r="AB222" s="157" t="str">
        <f>IF('Data Entry'!V225="Yes","1",IF(AND('Data Entry'!V225="",'Data Entry'!W225=""),"","1"))</f>
        <v/>
      </c>
    </row>
    <row r="223" spans="1:28" ht="17">
      <c r="A223" s="59">
        <f>'Data Entry'!AB226</f>
        <v>0</v>
      </c>
      <c r="B223" s="59" t="str">
        <f>'Data Entry'!AR226</f>
        <v/>
      </c>
      <c r="C223" s="1">
        <f>IF('Data Entry'!AD226="g",'Data Entry'!AC226*0.001*U223,IF('Data Entry'!AD226="UI",'Data Entry'!AC226*0.000001*U223,IF('Data Entry'!AD226="mg",'Data Entry'!AC226*0.000001*U223,IF('Data Entry'!AD226="t",'Data Entry'!AC226*1000*U223,IF('Data Entry'!AD226="kg",'Data Entry'!AC226*1*U223,IF('Data Entry'!AD226="L",'Data Entry'!AC226*1*U223,IFERROR(,"")))))))</f>
        <v>0</v>
      </c>
      <c r="D223" s="1" t="s">
        <v>4</v>
      </c>
      <c r="E223" s="1">
        <f>IF('Data Entry'!AF226="g",'Data Entry'!AE226*0.001,IF('Data Entry'!AF226="mg",'Data Entry'!AE226*0.000001,IF('Data Entry'!AF226="t",'Data Entry'!AE226*1000,IF('Data Entry'!AF226="ml",'Data Entry'!AE226*0.001,IF('Data Entry'!AF226="kg",'Data Entry'!AE226*1,IF('Data Entry'!AF226="Pieza",'Data Entry'!AE226*1,IF('Data Entry'!AF226="L",'Data Entry'!AE226*1,IFERROR(,""))))))))</f>
        <v>0</v>
      </c>
      <c r="F223" s="1" t="s">
        <v>4</v>
      </c>
      <c r="G223" s="1">
        <f>IF('Data Entry'!AA226="g",'Data Entry'!Z226*0.001,IF('Data Entry'!AA226="mg",'Data Entry'!Z226*0.000001,IF('Data Entry'!AA226="t",'Data Entry'!Z226*1000,IF('Data Entry'!AA226="ml",'Data Entry'!Z226*0.001,IF('Data Entry'!AA226="kg",'Data Entry'!Z226*1,IF('Data Entry'!AA226="Piezas",'Data Entry'!Z226*1,IF('Data Entry'!AA226="L",'Data Entry'!Z226*1,IFERROR(,""))))))))</f>
        <v>0</v>
      </c>
      <c r="H223" s="1" t="s">
        <v>4</v>
      </c>
      <c r="I223" s="1">
        <f>IF('Data Entry'!AC226="g",'Data Entry'!AB226*0.001,IF('Data Entry'!AC226="mg",'Data Entry'!AB226*0.000001,IF('Data Entry'!AC226="t",'Data Entry'!AB226*1000,IF('Data Entry'!AC226="ml",'Data Entry'!AB226*0.001,IF('Data Entry'!AC226="kg",'Data Entry'!AB226*1,IF('Data Entry'!AC226="L",'Data Entry'!AB226*1,IFERROR(,"")))))))</f>
        <v>0</v>
      </c>
      <c r="J223" s="59" t="str">
        <f>'Data Entry'!AU226</f>
        <v/>
      </c>
      <c r="K223" s="1">
        <f>IF('Data Entry'!AI226="g",'Data Entry'!AH226*0.001*V223,IF('Data Entry'!AI226="UI",'Data Entry'!AH226*0.000001*V223,IF('Data Entry'!AI226="mg",'Data Entry'!AH226*0.000001*V223,IF('Data Entry'!AI226="t",'Data Entry'!AH226*1000*V223,IF('Data Entry'!AI226="kg",'Data Entry'!AH226*1*V223,IF('Data Entry'!AI226="L",'Data Entry'!AH226*1*V223,IFERROR(,"")))))))</f>
        <v>0</v>
      </c>
      <c r="L223" s="1" t="s">
        <v>4</v>
      </c>
      <c r="M223" s="59">
        <f>'Data Entry'!AJ226</f>
        <v>0</v>
      </c>
      <c r="N223" s="59" t="str">
        <f>'Data Entry'!AX226</f>
        <v/>
      </c>
      <c r="O223" s="1">
        <f>IF('Data Entry'!AL226="g",'Data Entry'!AK226*0.001*W223,IF('Data Entry'!AL226="UI",'Data Entry'!AK226*0.000001*W223,IF('Data Entry'!AL226="mg",'Data Entry'!AK226*0.000001*W223,IF('Data Entry'!AL226="t",'Data Entry'!AK226*1000*W223,IF('Data Entry'!AL226="kg",'Data Entry'!AK226*1*W223,IF('Data Entry'!AL226="L",'Data Entry'!AK226*1*W223,IFERROR(,"")))))))</f>
        <v>0</v>
      </c>
      <c r="P223" s="1" t="s">
        <v>4</v>
      </c>
      <c r="Q223" s="59">
        <f>'Data Entry'!AM226</f>
        <v>0</v>
      </c>
      <c r="R223" s="59" t="str">
        <f>'Data Entry'!BA226</f>
        <v/>
      </c>
      <c r="S223" s="1">
        <f>IF('Data Entry'!AO226="g",'Data Entry'!AN226*0.001*X223,IF('Data Entry'!AO226="UI",'Data Entry'!AN226*0.000001*X223,IF('Data Entry'!AO226="mg",'Data Entry'!AN226*0.000001*X223,IF('Data Entry'!AO226="t",'Data Entry'!AN226*1000*X223,IF('Data Entry'!AO226="kg",'Data Entry'!AN226*1*X223,IF('Data Entry'!AO226="L",'Data Entry'!AN226*1*X223,IFERROR(,"")))))))</f>
        <v>0</v>
      </c>
      <c r="T223" s="1" t="s">
        <v>4</v>
      </c>
      <c r="U223" s="59" t="str">
        <f>IF('Data Entry'!AP226="No aplica","1",'Data Entry'!AP226)</f>
        <v/>
      </c>
      <c r="V223" s="59" t="str">
        <f>IF('Data Entry'!AS226="No aplica","1",'Data Entry'!AS226)</f>
        <v/>
      </c>
      <c r="W223" s="59" t="str">
        <f>IF('Data Entry'!AV226="No aplica","1",'Data Entry'!AV226)</f>
        <v/>
      </c>
      <c r="X223" s="59" t="str">
        <f>IF('Data Entry'!AY226="No aplica","1",'Data Entry'!AY226)</f>
        <v/>
      </c>
      <c r="Y223" s="151" t="str">
        <f t="shared" si="3"/>
        <v/>
      </c>
      <c r="Z223" s="152" t="str">
        <f>IF('Data Entry'!H226="Yes","1",IF(AND('Data Entry'!H226="",'Data Entry'!I226="",'Data Entry'!J226="",'Data Entry'!K226="",'Data Entry'!L226="",'Data Entry'!M226="",'Data Entry'!N226="",'Data Entry'!O226="",'Data Entry'!P226="",'Data Entry'!Q226=""),"","1"))</f>
        <v/>
      </c>
      <c r="AA223" s="152" t="str">
        <f>IF('Data Entry'!R226="Yes","1",IF(AND('Data Entry'!R226="",'Data Entry'!S226="",'Data Entry'!T226="",'Data Entry'!U226=""),"","1"))</f>
        <v/>
      </c>
      <c r="AB223" s="157" t="str">
        <f>IF('Data Entry'!V226="Yes","1",IF(AND('Data Entry'!V226="",'Data Entry'!W226=""),"","1"))</f>
        <v/>
      </c>
    </row>
    <row r="224" spans="1:28" ht="17">
      <c r="A224" s="59">
        <f>'Data Entry'!AB227</f>
        <v>0</v>
      </c>
      <c r="B224" s="59" t="str">
        <f>'Data Entry'!AR227</f>
        <v/>
      </c>
      <c r="C224" s="1">
        <f>IF('Data Entry'!AD227="g",'Data Entry'!AC227*0.001*U224,IF('Data Entry'!AD227="UI",'Data Entry'!AC227*0.000001*U224,IF('Data Entry'!AD227="mg",'Data Entry'!AC227*0.000001*U224,IF('Data Entry'!AD227="t",'Data Entry'!AC227*1000*U224,IF('Data Entry'!AD227="kg",'Data Entry'!AC227*1*U224,IF('Data Entry'!AD227="L",'Data Entry'!AC227*1*U224,IFERROR(,"")))))))</f>
        <v>0</v>
      </c>
      <c r="D224" s="1" t="s">
        <v>4</v>
      </c>
      <c r="E224" s="1">
        <f>IF('Data Entry'!AF227="g",'Data Entry'!AE227*0.001,IF('Data Entry'!AF227="mg",'Data Entry'!AE227*0.000001,IF('Data Entry'!AF227="t",'Data Entry'!AE227*1000,IF('Data Entry'!AF227="ml",'Data Entry'!AE227*0.001,IF('Data Entry'!AF227="kg",'Data Entry'!AE227*1,IF('Data Entry'!AF227="Pieza",'Data Entry'!AE227*1,IF('Data Entry'!AF227="L",'Data Entry'!AE227*1,IFERROR(,""))))))))</f>
        <v>0</v>
      </c>
      <c r="F224" s="1" t="s">
        <v>4</v>
      </c>
      <c r="G224" s="1">
        <f>IF('Data Entry'!AA227="g",'Data Entry'!Z227*0.001,IF('Data Entry'!AA227="mg",'Data Entry'!Z227*0.000001,IF('Data Entry'!AA227="t",'Data Entry'!Z227*1000,IF('Data Entry'!AA227="ml",'Data Entry'!Z227*0.001,IF('Data Entry'!AA227="kg",'Data Entry'!Z227*1,IF('Data Entry'!AA227="Piezas",'Data Entry'!Z227*1,IF('Data Entry'!AA227="L",'Data Entry'!Z227*1,IFERROR(,""))))))))</f>
        <v>0</v>
      </c>
      <c r="H224" s="1" t="s">
        <v>4</v>
      </c>
      <c r="I224" s="1">
        <f>IF('Data Entry'!AC227="g",'Data Entry'!AB227*0.001,IF('Data Entry'!AC227="mg",'Data Entry'!AB227*0.000001,IF('Data Entry'!AC227="t",'Data Entry'!AB227*1000,IF('Data Entry'!AC227="ml",'Data Entry'!AB227*0.001,IF('Data Entry'!AC227="kg",'Data Entry'!AB227*1,IF('Data Entry'!AC227="L",'Data Entry'!AB227*1,IFERROR(,"")))))))</f>
        <v>0</v>
      </c>
      <c r="J224" s="59" t="str">
        <f>'Data Entry'!AU227</f>
        <v/>
      </c>
      <c r="K224" s="1">
        <f>IF('Data Entry'!AI227="g",'Data Entry'!AH227*0.001*V224,IF('Data Entry'!AI227="UI",'Data Entry'!AH227*0.000001*V224,IF('Data Entry'!AI227="mg",'Data Entry'!AH227*0.000001*V224,IF('Data Entry'!AI227="t",'Data Entry'!AH227*1000*V224,IF('Data Entry'!AI227="kg",'Data Entry'!AH227*1*V224,IF('Data Entry'!AI227="L",'Data Entry'!AH227*1*V224,IFERROR(,"")))))))</f>
        <v>0</v>
      </c>
      <c r="L224" s="1" t="s">
        <v>4</v>
      </c>
      <c r="M224" s="59">
        <f>'Data Entry'!AJ227</f>
        <v>0</v>
      </c>
      <c r="N224" s="59" t="str">
        <f>'Data Entry'!AX227</f>
        <v/>
      </c>
      <c r="O224" s="1">
        <f>IF('Data Entry'!AL227="g",'Data Entry'!AK227*0.001*W224,IF('Data Entry'!AL227="UI",'Data Entry'!AK227*0.000001*W224,IF('Data Entry'!AL227="mg",'Data Entry'!AK227*0.000001*W224,IF('Data Entry'!AL227="t",'Data Entry'!AK227*1000*W224,IF('Data Entry'!AL227="kg",'Data Entry'!AK227*1*W224,IF('Data Entry'!AL227="L",'Data Entry'!AK227*1*W224,IFERROR(,"")))))))</f>
        <v>0</v>
      </c>
      <c r="P224" s="1" t="s">
        <v>4</v>
      </c>
      <c r="Q224" s="59">
        <f>'Data Entry'!AM227</f>
        <v>0</v>
      </c>
      <c r="R224" s="59" t="str">
        <f>'Data Entry'!BA227</f>
        <v/>
      </c>
      <c r="S224" s="1">
        <f>IF('Data Entry'!AO227="g",'Data Entry'!AN227*0.001*X224,IF('Data Entry'!AO227="UI",'Data Entry'!AN227*0.000001*X224,IF('Data Entry'!AO227="mg",'Data Entry'!AN227*0.000001*X224,IF('Data Entry'!AO227="t",'Data Entry'!AN227*1000*X224,IF('Data Entry'!AO227="kg",'Data Entry'!AN227*1*X224,IF('Data Entry'!AO227="L",'Data Entry'!AN227*1*X224,IFERROR(,"")))))))</f>
        <v>0</v>
      </c>
      <c r="T224" s="1" t="s">
        <v>4</v>
      </c>
      <c r="U224" s="59" t="str">
        <f>IF('Data Entry'!AP227="No aplica","1",'Data Entry'!AP227)</f>
        <v/>
      </c>
      <c r="V224" s="59" t="str">
        <f>IF('Data Entry'!AS227="No aplica","1",'Data Entry'!AS227)</f>
        <v/>
      </c>
      <c r="W224" s="59" t="str">
        <f>IF('Data Entry'!AV227="No aplica","1",'Data Entry'!AV227)</f>
        <v/>
      </c>
      <c r="X224" s="59" t="str">
        <f>IF('Data Entry'!AY227="No aplica","1",'Data Entry'!AY227)</f>
        <v/>
      </c>
      <c r="Y224" s="151" t="str">
        <f t="shared" si="3"/>
        <v/>
      </c>
      <c r="Z224" s="152" t="str">
        <f>IF('Data Entry'!H227="Yes","1",IF(AND('Data Entry'!H227="",'Data Entry'!I227="",'Data Entry'!J227="",'Data Entry'!K227="",'Data Entry'!L227="",'Data Entry'!M227="",'Data Entry'!N227="",'Data Entry'!O227="",'Data Entry'!P227="",'Data Entry'!Q227=""),"","1"))</f>
        <v/>
      </c>
      <c r="AA224" s="152" t="str">
        <f>IF('Data Entry'!R227="Yes","1",IF(AND('Data Entry'!R227="",'Data Entry'!S227="",'Data Entry'!T227="",'Data Entry'!U227=""),"","1"))</f>
        <v/>
      </c>
      <c r="AB224" s="157" t="str">
        <f>IF('Data Entry'!V227="Yes","1",IF(AND('Data Entry'!V227="",'Data Entry'!W227=""),"","1"))</f>
        <v/>
      </c>
    </row>
    <row r="225" spans="1:28" ht="17">
      <c r="A225" s="59">
        <f>'Data Entry'!AB228</f>
        <v>0</v>
      </c>
      <c r="B225" s="59" t="str">
        <f>'Data Entry'!AR228</f>
        <v/>
      </c>
      <c r="C225" s="1">
        <f>IF('Data Entry'!AD228="g",'Data Entry'!AC228*0.001*U225,IF('Data Entry'!AD228="UI",'Data Entry'!AC228*0.000001*U225,IF('Data Entry'!AD228="mg",'Data Entry'!AC228*0.000001*U225,IF('Data Entry'!AD228="t",'Data Entry'!AC228*1000*U225,IF('Data Entry'!AD228="kg",'Data Entry'!AC228*1*U225,IF('Data Entry'!AD228="L",'Data Entry'!AC228*1*U225,IFERROR(,"")))))))</f>
        <v>0</v>
      </c>
      <c r="D225" s="1" t="s">
        <v>4</v>
      </c>
      <c r="E225" s="1">
        <f>IF('Data Entry'!AF228="g",'Data Entry'!AE228*0.001,IF('Data Entry'!AF228="mg",'Data Entry'!AE228*0.000001,IF('Data Entry'!AF228="t",'Data Entry'!AE228*1000,IF('Data Entry'!AF228="ml",'Data Entry'!AE228*0.001,IF('Data Entry'!AF228="kg",'Data Entry'!AE228*1,IF('Data Entry'!AF228="Pieza",'Data Entry'!AE228*1,IF('Data Entry'!AF228="L",'Data Entry'!AE228*1,IFERROR(,""))))))))</f>
        <v>0</v>
      </c>
      <c r="F225" s="1" t="s">
        <v>4</v>
      </c>
      <c r="G225" s="1">
        <f>IF('Data Entry'!AA228="g",'Data Entry'!Z228*0.001,IF('Data Entry'!AA228="mg",'Data Entry'!Z228*0.000001,IF('Data Entry'!AA228="t",'Data Entry'!Z228*1000,IF('Data Entry'!AA228="ml",'Data Entry'!Z228*0.001,IF('Data Entry'!AA228="kg",'Data Entry'!Z228*1,IF('Data Entry'!AA228="Piezas",'Data Entry'!Z228*1,IF('Data Entry'!AA228="L",'Data Entry'!Z228*1,IFERROR(,""))))))))</f>
        <v>0</v>
      </c>
      <c r="H225" s="1" t="s">
        <v>4</v>
      </c>
      <c r="I225" s="1">
        <f>IF('Data Entry'!AC228="g",'Data Entry'!AB228*0.001,IF('Data Entry'!AC228="mg",'Data Entry'!AB228*0.000001,IF('Data Entry'!AC228="t",'Data Entry'!AB228*1000,IF('Data Entry'!AC228="ml",'Data Entry'!AB228*0.001,IF('Data Entry'!AC228="kg",'Data Entry'!AB228*1,IF('Data Entry'!AC228="L",'Data Entry'!AB228*1,IFERROR(,"")))))))</f>
        <v>0</v>
      </c>
      <c r="J225" s="59" t="str">
        <f>'Data Entry'!AU228</f>
        <v/>
      </c>
      <c r="K225" s="1">
        <f>IF('Data Entry'!AI228="g",'Data Entry'!AH228*0.001*V225,IF('Data Entry'!AI228="UI",'Data Entry'!AH228*0.000001*V225,IF('Data Entry'!AI228="mg",'Data Entry'!AH228*0.000001*V225,IF('Data Entry'!AI228="t",'Data Entry'!AH228*1000*V225,IF('Data Entry'!AI228="kg",'Data Entry'!AH228*1*V225,IF('Data Entry'!AI228="L",'Data Entry'!AH228*1*V225,IFERROR(,"")))))))</f>
        <v>0</v>
      </c>
      <c r="L225" s="1" t="s">
        <v>4</v>
      </c>
      <c r="M225" s="59">
        <f>'Data Entry'!AJ228</f>
        <v>0</v>
      </c>
      <c r="N225" s="59" t="str">
        <f>'Data Entry'!AX228</f>
        <v/>
      </c>
      <c r="O225" s="1">
        <f>IF('Data Entry'!AL228="g",'Data Entry'!AK228*0.001*W225,IF('Data Entry'!AL228="UI",'Data Entry'!AK228*0.000001*W225,IF('Data Entry'!AL228="mg",'Data Entry'!AK228*0.000001*W225,IF('Data Entry'!AL228="t",'Data Entry'!AK228*1000*W225,IF('Data Entry'!AL228="kg",'Data Entry'!AK228*1*W225,IF('Data Entry'!AL228="L",'Data Entry'!AK228*1*W225,IFERROR(,"")))))))</f>
        <v>0</v>
      </c>
      <c r="P225" s="1" t="s">
        <v>4</v>
      </c>
      <c r="Q225" s="59">
        <f>'Data Entry'!AM228</f>
        <v>0</v>
      </c>
      <c r="R225" s="59" t="str">
        <f>'Data Entry'!BA228</f>
        <v/>
      </c>
      <c r="S225" s="1">
        <f>IF('Data Entry'!AO228="g",'Data Entry'!AN228*0.001*X225,IF('Data Entry'!AO228="UI",'Data Entry'!AN228*0.000001*X225,IF('Data Entry'!AO228="mg",'Data Entry'!AN228*0.000001*X225,IF('Data Entry'!AO228="t",'Data Entry'!AN228*1000*X225,IF('Data Entry'!AO228="kg",'Data Entry'!AN228*1*X225,IF('Data Entry'!AO228="L",'Data Entry'!AN228*1*X225,IFERROR(,"")))))))</f>
        <v>0</v>
      </c>
      <c r="T225" s="1" t="s">
        <v>4</v>
      </c>
      <c r="U225" s="59" t="str">
        <f>IF('Data Entry'!AP228="No aplica","1",'Data Entry'!AP228)</f>
        <v/>
      </c>
      <c r="V225" s="59" t="str">
        <f>IF('Data Entry'!AS228="No aplica","1",'Data Entry'!AS228)</f>
        <v/>
      </c>
      <c r="W225" s="59" t="str">
        <f>IF('Data Entry'!AV228="No aplica","1",'Data Entry'!AV228)</f>
        <v/>
      </c>
      <c r="X225" s="59" t="str">
        <f>IF('Data Entry'!AY228="No aplica","1",'Data Entry'!AY228)</f>
        <v/>
      </c>
      <c r="Y225" s="151" t="str">
        <f t="shared" si="3"/>
        <v/>
      </c>
      <c r="Z225" s="152" t="str">
        <f>IF('Data Entry'!H228="Yes","1",IF(AND('Data Entry'!H228="",'Data Entry'!I228="",'Data Entry'!J228="",'Data Entry'!K228="",'Data Entry'!L228="",'Data Entry'!M228="",'Data Entry'!N228="",'Data Entry'!O228="",'Data Entry'!P228="",'Data Entry'!Q228=""),"","1"))</f>
        <v/>
      </c>
      <c r="AA225" s="152" t="str">
        <f>IF('Data Entry'!R228="Yes","1",IF(AND('Data Entry'!R228="",'Data Entry'!S228="",'Data Entry'!T228="",'Data Entry'!U228=""),"","1"))</f>
        <v/>
      </c>
      <c r="AB225" s="157" t="str">
        <f>IF('Data Entry'!V228="Yes","1",IF(AND('Data Entry'!V228="",'Data Entry'!W228=""),"","1"))</f>
        <v/>
      </c>
    </row>
    <row r="226" spans="1:28" ht="17">
      <c r="A226" s="59">
        <f>'Data Entry'!AB229</f>
        <v>0</v>
      </c>
      <c r="B226" s="59" t="str">
        <f>'Data Entry'!AR229</f>
        <v/>
      </c>
      <c r="C226" s="1">
        <f>IF('Data Entry'!AD229="g",'Data Entry'!AC229*0.001*U226,IF('Data Entry'!AD229="UI",'Data Entry'!AC229*0.000001*U226,IF('Data Entry'!AD229="mg",'Data Entry'!AC229*0.000001*U226,IF('Data Entry'!AD229="t",'Data Entry'!AC229*1000*U226,IF('Data Entry'!AD229="kg",'Data Entry'!AC229*1*U226,IF('Data Entry'!AD229="L",'Data Entry'!AC229*1*U226,IFERROR(,"")))))))</f>
        <v>0</v>
      </c>
      <c r="D226" s="1" t="s">
        <v>4</v>
      </c>
      <c r="E226" s="1">
        <f>IF('Data Entry'!AF229="g",'Data Entry'!AE229*0.001,IF('Data Entry'!AF229="mg",'Data Entry'!AE229*0.000001,IF('Data Entry'!AF229="t",'Data Entry'!AE229*1000,IF('Data Entry'!AF229="ml",'Data Entry'!AE229*0.001,IF('Data Entry'!AF229="kg",'Data Entry'!AE229*1,IF('Data Entry'!AF229="Pieza",'Data Entry'!AE229*1,IF('Data Entry'!AF229="L",'Data Entry'!AE229*1,IFERROR(,""))))))))</f>
        <v>0</v>
      </c>
      <c r="F226" s="1" t="s">
        <v>4</v>
      </c>
      <c r="G226" s="1">
        <f>IF('Data Entry'!AA229="g",'Data Entry'!Z229*0.001,IF('Data Entry'!AA229="mg",'Data Entry'!Z229*0.000001,IF('Data Entry'!AA229="t",'Data Entry'!Z229*1000,IF('Data Entry'!AA229="ml",'Data Entry'!Z229*0.001,IF('Data Entry'!AA229="kg",'Data Entry'!Z229*1,IF('Data Entry'!AA229="Piezas",'Data Entry'!Z229*1,IF('Data Entry'!AA229="L",'Data Entry'!Z229*1,IFERROR(,""))))))))</f>
        <v>0</v>
      </c>
      <c r="H226" s="1" t="s">
        <v>4</v>
      </c>
      <c r="I226" s="1">
        <f>IF('Data Entry'!AC229="g",'Data Entry'!AB229*0.001,IF('Data Entry'!AC229="mg",'Data Entry'!AB229*0.000001,IF('Data Entry'!AC229="t",'Data Entry'!AB229*1000,IF('Data Entry'!AC229="ml",'Data Entry'!AB229*0.001,IF('Data Entry'!AC229="kg",'Data Entry'!AB229*1,IF('Data Entry'!AC229="L",'Data Entry'!AB229*1,IFERROR(,"")))))))</f>
        <v>0</v>
      </c>
      <c r="J226" s="59" t="str">
        <f>'Data Entry'!AU229</f>
        <v/>
      </c>
      <c r="K226" s="1">
        <f>IF('Data Entry'!AI229="g",'Data Entry'!AH229*0.001*V226,IF('Data Entry'!AI229="UI",'Data Entry'!AH229*0.000001*V226,IF('Data Entry'!AI229="mg",'Data Entry'!AH229*0.000001*V226,IF('Data Entry'!AI229="t",'Data Entry'!AH229*1000*V226,IF('Data Entry'!AI229="kg",'Data Entry'!AH229*1*V226,IF('Data Entry'!AI229="L",'Data Entry'!AH229*1*V226,IFERROR(,"")))))))</f>
        <v>0</v>
      </c>
      <c r="L226" s="1" t="s">
        <v>4</v>
      </c>
      <c r="M226" s="59">
        <f>'Data Entry'!AJ229</f>
        <v>0</v>
      </c>
      <c r="N226" s="59" t="str">
        <f>'Data Entry'!AX229</f>
        <v/>
      </c>
      <c r="O226" s="1">
        <f>IF('Data Entry'!AL229="g",'Data Entry'!AK229*0.001*W226,IF('Data Entry'!AL229="UI",'Data Entry'!AK229*0.000001*W226,IF('Data Entry'!AL229="mg",'Data Entry'!AK229*0.000001*W226,IF('Data Entry'!AL229="t",'Data Entry'!AK229*1000*W226,IF('Data Entry'!AL229="kg",'Data Entry'!AK229*1*W226,IF('Data Entry'!AL229="L",'Data Entry'!AK229*1*W226,IFERROR(,"")))))))</f>
        <v>0</v>
      </c>
      <c r="P226" s="1" t="s">
        <v>4</v>
      </c>
      <c r="Q226" s="59">
        <f>'Data Entry'!AM229</f>
        <v>0</v>
      </c>
      <c r="R226" s="59" t="str">
        <f>'Data Entry'!BA229</f>
        <v/>
      </c>
      <c r="S226" s="1">
        <f>IF('Data Entry'!AO229="g",'Data Entry'!AN229*0.001*X226,IF('Data Entry'!AO229="UI",'Data Entry'!AN229*0.000001*X226,IF('Data Entry'!AO229="mg",'Data Entry'!AN229*0.000001*X226,IF('Data Entry'!AO229="t",'Data Entry'!AN229*1000*X226,IF('Data Entry'!AO229="kg",'Data Entry'!AN229*1*X226,IF('Data Entry'!AO229="L",'Data Entry'!AN229*1*X226,IFERROR(,"")))))))</f>
        <v>0</v>
      </c>
      <c r="T226" s="1" t="s">
        <v>4</v>
      </c>
      <c r="U226" s="59" t="str">
        <f>IF('Data Entry'!AP229="No aplica","1",'Data Entry'!AP229)</f>
        <v/>
      </c>
      <c r="V226" s="59" t="str">
        <f>IF('Data Entry'!AS229="No aplica","1",'Data Entry'!AS229)</f>
        <v/>
      </c>
      <c r="W226" s="59" t="str">
        <f>IF('Data Entry'!AV229="No aplica","1",'Data Entry'!AV229)</f>
        <v/>
      </c>
      <c r="X226" s="59" t="str">
        <f>IF('Data Entry'!AY229="No aplica","1",'Data Entry'!AY229)</f>
        <v/>
      </c>
      <c r="Y226" s="151" t="str">
        <f t="shared" si="3"/>
        <v/>
      </c>
      <c r="Z226" s="152" t="str">
        <f>IF('Data Entry'!H229="Yes","1",IF(AND('Data Entry'!H229="",'Data Entry'!I229="",'Data Entry'!J229="",'Data Entry'!K229="",'Data Entry'!L229="",'Data Entry'!M229="",'Data Entry'!N229="",'Data Entry'!O229="",'Data Entry'!P229="",'Data Entry'!Q229=""),"","1"))</f>
        <v/>
      </c>
      <c r="AA226" s="152" t="str">
        <f>IF('Data Entry'!R229="Yes","1",IF(AND('Data Entry'!R229="",'Data Entry'!S229="",'Data Entry'!T229="",'Data Entry'!U229=""),"","1"))</f>
        <v/>
      </c>
      <c r="AB226" s="157" t="str">
        <f>IF('Data Entry'!V229="Yes","1",IF(AND('Data Entry'!V229="",'Data Entry'!W229=""),"","1"))</f>
        <v/>
      </c>
    </row>
    <row r="227" spans="1:28" ht="17">
      <c r="A227" s="59">
        <f>'Data Entry'!AB230</f>
        <v>0</v>
      </c>
      <c r="B227" s="59" t="str">
        <f>'Data Entry'!AR230</f>
        <v/>
      </c>
      <c r="C227" s="1">
        <f>IF('Data Entry'!AD230="g",'Data Entry'!AC230*0.001*U227,IF('Data Entry'!AD230="UI",'Data Entry'!AC230*0.000001*U227,IF('Data Entry'!AD230="mg",'Data Entry'!AC230*0.000001*U227,IF('Data Entry'!AD230="t",'Data Entry'!AC230*1000*U227,IF('Data Entry'!AD230="kg",'Data Entry'!AC230*1*U227,IF('Data Entry'!AD230="L",'Data Entry'!AC230*1*U227,IFERROR(,"")))))))</f>
        <v>0</v>
      </c>
      <c r="D227" s="1" t="s">
        <v>4</v>
      </c>
      <c r="E227" s="1">
        <f>IF('Data Entry'!AF230="g",'Data Entry'!AE230*0.001,IF('Data Entry'!AF230="mg",'Data Entry'!AE230*0.000001,IF('Data Entry'!AF230="t",'Data Entry'!AE230*1000,IF('Data Entry'!AF230="ml",'Data Entry'!AE230*0.001,IF('Data Entry'!AF230="kg",'Data Entry'!AE230*1,IF('Data Entry'!AF230="Pieza",'Data Entry'!AE230*1,IF('Data Entry'!AF230="L",'Data Entry'!AE230*1,IFERROR(,""))))))))</f>
        <v>0</v>
      </c>
      <c r="F227" s="1" t="s">
        <v>4</v>
      </c>
      <c r="G227" s="1">
        <f>IF('Data Entry'!AA230="g",'Data Entry'!Z230*0.001,IF('Data Entry'!AA230="mg",'Data Entry'!Z230*0.000001,IF('Data Entry'!AA230="t",'Data Entry'!Z230*1000,IF('Data Entry'!AA230="ml",'Data Entry'!Z230*0.001,IF('Data Entry'!AA230="kg",'Data Entry'!Z230*1,IF('Data Entry'!AA230="Piezas",'Data Entry'!Z230*1,IF('Data Entry'!AA230="L",'Data Entry'!Z230*1,IFERROR(,""))))))))</f>
        <v>0</v>
      </c>
      <c r="H227" s="1" t="s">
        <v>4</v>
      </c>
      <c r="I227" s="1">
        <f>IF('Data Entry'!AC230="g",'Data Entry'!AB230*0.001,IF('Data Entry'!AC230="mg",'Data Entry'!AB230*0.000001,IF('Data Entry'!AC230="t",'Data Entry'!AB230*1000,IF('Data Entry'!AC230="ml",'Data Entry'!AB230*0.001,IF('Data Entry'!AC230="kg",'Data Entry'!AB230*1,IF('Data Entry'!AC230="L",'Data Entry'!AB230*1,IFERROR(,"")))))))</f>
        <v>0</v>
      </c>
      <c r="J227" s="59" t="str">
        <f>'Data Entry'!AU230</f>
        <v/>
      </c>
      <c r="K227" s="1">
        <f>IF('Data Entry'!AI230="g",'Data Entry'!AH230*0.001*V227,IF('Data Entry'!AI230="UI",'Data Entry'!AH230*0.000001*V227,IF('Data Entry'!AI230="mg",'Data Entry'!AH230*0.000001*V227,IF('Data Entry'!AI230="t",'Data Entry'!AH230*1000*V227,IF('Data Entry'!AI230="kg",'Data Entry'!AH230*1*V227,IF('Data Entry'!AI230="L",'Data Entry'!AH230*1*V227,IFERROR(,"")))))))</f>
        <v>0</v>
      </c>
      <c r="L227" s="1" t="s">
        <v>4</v>
      </c>
      <c r="M227" s="59">
        <f>'Data Entry'!AJ230</f>
        <v>0</v>
      </c>
      <c r="N227" s="59" t="str">
        <f>'Data Entry'!AX230</f>
        <v/>
      </c>
      <c r="O227" s="1">
        <f>IF('Data Entry'!AL230="g",'Data Entry'!AK230*0.001*W227,IF('Data Entry'!AL230="UI",'Data Entry'!AK230*0.000001*W227,IF('Data Entry'!AL230="mg",'Data Entry'!AK230*0.000001*W227,IF('Data Entry'!AL230="t",'Data Entry'!AK230*1000*W227,IF('Data Entry'!AL230="kg",'Data Entry'!AK230*1*W227,IF('Data Entry'!AL230="L",'Data Entry'!AK230*1*W227,IFERROR(,"")))))))</f>
        <v>0</v>
      </c>
      <c r="P227" s="1" t="s">
        <v>4</v>
      </c>
      <c r="Q227" s="59">
        <f>'Data Entry'!AM230</f>
        <v>0</v>
      </c>
      <c r="R227" s="59" t="str">
        <f>'Data Entry'!BA230</f>
        <v/>
      </c>
      <c r="S227" s="1">
        <f>IF('Data Entry'!AO230="g",'Data Entry'!AN230*0.001*X227,IF('Data Entry'!AO230="UI",'Data Entry'!AN230*0.000001*X227,IF('Data Entry'!AO230="mg",'Data Entry'!AN230*0.000001*X227,IF('Data Entry'!AO230="t",'Data Entry'!AN230*1000*X227,IF('Data Entry'!AO230="kg",'Data Entry'!AN230*1*X227,IF('Data Entry'!AO230="L",'Data Entry'!AN230*1*X227,IFERROR(,"")))))))</f>
        <v>0</v>
      </c>
      <c r="T227" s="1" t="s">
        <v>4</v>
      </c>
      <c r="U227" s="59" t="str">
        <f>IF('Data Entry'!AP230="No aplica","1",'Data Entry'!AP230)</f>
        <v/>
      </c>
      <c r="V227" s="59" t="str">
        <f>IF('Data Entry'!AS230="No aplica","1",'Data Entry'!AS230)</f>
        <v/>
      </c>
      <c r="W227" s="59" t="str">
        <f>IF('Data Entry'!AV230="No aplica","1",'Data Entry'!AV230)</f>
        <v/>
      </c>
      <c r="X227" s="59" t="str">
        <f>IF('Data Entry'!AY230="No aplica","1",'Data Entry'!AY230)</f>
        <v/>
      </c>
      <c r="Y227" s="151" t="str">
        <f t="shared" si="3"/>
        <v/>
      </c>
      <c r="Z227" s="152" t="str">
        <f>IF('Data Entry'!H230="Yes","1",IF(AND('Data Entry'!H230="",'Data Entry'!I230="",'Data Entry'!J230="",'Data Entry'!K230="",'Data Entry'!L230="",'Data Entry'!M230="",'Data Entry'!N230="",'Data Entry'!O230="",'Data Entry'!P230="",'Data Entry'!Q230=""),"","1"))</f>
        <v/>
      </c>
      <c r="AA227" s="152" t="str">
        <f>IF('Data Entry'!R230="Yes","1",IF(AND('Data Entry'!R230="",'Data Entry'!S230="",'Data Entry'!T230="",'Data Entry'!U230=""),"","1"))</f>
        <v/>
      </c>
      <c r="AB227" s="157" t="str">
        <f>IF('Data Entry'!V230="Yes","1",IF(AND('Data Entry'!V230="",'Data Entry'!W230=""),"","1"))</f>
        <v/>
      </c>
    </row>
    <row r="228" spans="1:28" ht="17">
      <c r="A228" s="59">
        <f>'Data Entry'!AB231</f>
        <v>0</v>
      </c>
      <c r="B228" s="59" t="str">
        <f>'Data Entry'!AR231</f>
        <v/>
      </c>
      <c r="C228" s="1">
        <f>IF('Data Entry'!AD231="g",'Data Entry'!AC231*0.001*U228,IF('Data Entry'!AD231="UI",'Data Entry'!AC231*0.000001*U228,IF('Data Entry'!AD231="mg",'Data Entry'!AC231*0.000001*U228,IF('Data Entry'!AD231="t",'Data Entry'!AC231*1000*U228,IF('Data Entry'!AD231="kg",'Data Entry'!AC231*1*U228,IF('Data Entry'!AD231="L",'Data Entry'!AC231*1*U228,IFERROR(,"")))))))</f>
        <v>0</v>
      </c>
      <c r="D228" s="1" t="s">
        <v>4</v>
      </c>
      <c r="E228" s="1">
        <f>IF('Data Entry'!AF231="g",'Data Entry'!AE231*0.001,IF('Data Entry'!AF231="mg",'Data Entry'!AE231*0.000001,IF('Data Entry'!AF231="t",'Data Entry'!AE231*1000,IF('Data Entry'!AF231="ml",'Data Entry'!AE231*0.001,IF('Data Entry'!AF231="kg",'Data Entry'!AE231*1,IF('Data Entry'!AF231="Pieza",'Data Entry'!AE231*1,IF('Data Entry'!AF231="L",'Data Entry'!AE231*1,IFERROR(,""))))))))</f>
        <v>0</v>
      </c>
      <c r="F228" s="1" t="s">
        <v>4</v>
      </c>
      <c r="G228" s="1">
        <f>IF('Data Entry'!AA231="g",'Data Entry'!Z231*0.001,IF('Data Entry'!AA231="mg",'Data Entry'!Z231*0.000001,IF('Data Entry'!AA231="t",'Data Entry'!Z231*1000,IF('Data Entry'!AA231="ml",'Data Entry'!Z231*0.001,IF('Data Entry'!AA231="kg",'Data Entry'!Z231*1,IF('Data Entry'!AA231="Piezas",'Data Entry'!Z231*1,IF('Data Entry'!AA231="L",'Data Entry'!Z231*1,IFERROR(,""))))))))</f>
        <v>0</v>
      </c>
      <c r="H228" s="1" t="s">
        <v>4</v>
      </c>
      <c r="I228" s="1">
        <f>IF('Data Entry'!AC231="g",'Data Entry'!AB231*0.001,IF('Data Entry'!AC231="mg",'Data Entry'!AB231*0.000001,IF('Data Entry'!AC231="t",'Data Entry'!AB231*1000,IF('Data Entry'!AC231="ml",'Data Entry'!AB231*0.001,IF('Data Entry'!AC231="kg",'Data Entry'!AB231*1,IF('Data Entry'!AC231="L",'Data Entry'!AB231*1,IFERROR(,"")))))))</f>
        <v>0</v>
      </c>
      <c r="J228" s="59" t="str">
        <f>'Data Entry'!AU231</f>
        <v/>
      </c>
      <c r="K228" s="1">
        <f>IF('Data Entry'!AI231="g",'Data Entry'!AH231*0.001*V228,IF('Data Entry'!AI231="UI",'Data Entry'!AH231*0.000001*V228,IF('Data Entry'!AI231="mg",'Data Entry'!AH231*0.000001*V228,IF('Data Entry'!AI231="t",'Data Entry'!AH231*1000*V228,IF('Data Entry'!AI231="kg",'Data Entry'!AH231*1*V228,IF('Data Entry'!AI231="L",'Data Entry'!AH231*1*V228,IFERROR(,"")))))))</f>
        <v>0</v>
      </c>
      <c r="L228" s="1" t="s">
        <v>4</v>
      </c>
      <c r="M228" s="59">
        <f>'Data Entry'!AJ231</f>
        <v>0</v>
      </c>
      <c r="N228" s="59" t="str">
        <f>'Data Entry'!AX231</f>
        <v/>
      </c>
      <c r="O228" s="1">
        <f>IF('Data Entry'!AL231="g",'Data Entry'!AK231*0.001*W228,IF('Data Entry'!AL231="UI",'Data Entry'!AK231*0.000001*W228,IF('Data Entry'!AL231="mg",'Data Entry'!AK231*0.000001*W228,IF('Data Entry'!AL231="t",'Data Entry'!AK231*1000*W228,IF('Data Entry'!AL231="kg",'Data Entry'!AK231*1*W228,IF('Data Entry'!AL231="L",'Data Entry'!AK231*1*W228,IFERROR(,"")))))))</f>
        <v>0</v>
      </c>
      <c r="P228" s="1" t="s">
        <v>4</v>
      </c>
      <c r="Q228" s="59">
        <f>'Data Entry'!AM231</f>
        <v>0</v>
      </c>
      <c r="R228" s="59" t="str">
        <f>'Data Entry'!BA231</f>
        <v/>
      </c>
      <c r="S228" s="1">
        <f>IF('Data Entry'!AO231="g",'Data Entry'!AN231*0.001*X228,IF('Data Entry'!AO231="UI",'Data Entry'!AN231*0.000001*X228,IF('Data Entry'!AO231="mg",'Data Entry'!AN231*0.000001*X228,IF('Data Entry'!AO231="t",'Data Entry'!AN231*1000*X228,IF('Data Entry'!AO231="kg",'Data Entry'!AN231*1*X228,IF('Data Entry'!AO231="L",'Data Entry'!AN231*1*X228,IFERROR(,"")))))))</f>
        <v>0</v>
      </c>
      <c r="T228" s="1" t="s">
        <v>4</v>
      </c>
      <c r="U228" s="59" t="str">
        <f>IF('Data Entry'!AP231="No aplica","1",'Data Entry'!AP231)</f>
        <v/>
      </c>
      <c r="V228" s="59" t="str">
        <f>IF('Data Entry'!AS231="No aplica","1",'Data Entry'!AS231)</f>
        <v/>
      </c>
      <c r="W228" s="59" t="str">
        <f>IF('Data Entry'!AV231="No aplica","1",'Data Entry'!AV231)</f>
        <v/>
      </c>
      <c r="X228" s="59" t="str">
        <f>IF('Data Entry'!AY231="No aplica","1",'Data Entry'!AY231)</f>
        <v/>
      </c>
      <c r="Y228" s="151" t="str">
        <f t="shared" si="3"/>
        <v/>
      </c>
      <c r="Z228" s="152" t="str">
        <f>IF('Data Entry'!H231="Yes","1",IF(AND('Data Entry'!H231="",'Data Entry'!I231="",'Data Entry'!J231="",'Data Entry'!K231="",'Data Entry'!L231="",'Data Entry'!M231="",'Data Entry'!N231="",'Data Entry'!O231="",'Data Entry'!P231="",'Data Entry'!Q231=""),"","1"))</f>
        <v/>
      </c>
      <c r="AA228" s="152" t="str">
        <f>IF('Data Entry'!R231="Yes","1",IF(AND('Data Entry'!R231="",'Data Entry'!S231="",'Data Entry'!T231="",'Data Entry'!U231=""),"","1"))</f>
        <v/>
      </c>
      <c r="AB228" s="157" t="str">
        <f>IF('Data Entry'!V231="Yes","1",IF(AND('Data Entry'!V231="",'Data Entry'!W231=""),"","1"))</f>
        <v/>
      </c>
    </row>
    <row r="229" spans="1:28" ht="17">
      <c r="A229" s="59">
        <f>'Data Entry'!AB232</f>
        <v>0</v>
      </c>
      <c r="B229" s="59" t="str">
        <f>'Data Entry'!AR232</f>
        <v/>
      </c>
      <c r="C229" s="1">
        <f>IF('Data Entry'!AD232="g",'Data Entry'!AC232*0.001*U229,IF('Data Entry'!AD232="UI",'Data Entry'!AC232*0.000001*U229,IF('Data Entry'!AD232="mg",'Data Entry'!AC232*0.000001*U229,IF('Data Entry'!AD232="t",'Data Entry'!AC232*1000*U229,IF('Data Entry'!AD232="kg",'Data Entry'!AC232*1*U229,IF('Data Entry'!AD232="L",'Data Entry'!AC232*1*U229,IFERROR(,"")))))))</f>
        <v>0</v>
      </c>
      <c r="D229" s="1" t="s">
        <v>4</v>
      </c>
      <c r="E229" s="1">
        <f>IF('Data Entry'!AF232="g",'Data Entry'!AE232*0.001,IF('Data Entry'!AF232="mg",'Data Entry'!AE232*0.000001,IF('Data Entry'!AF232="t",'Data Entry'!AE232*1000,IF('Data Entry'!AF232="ml",'Data Entry'!AE232*0.001,IF('Data Entry'!AF232="kg",'Data Entry'!AE232*1,IF('Data Entry'!AF232="Pieza",'Data Entry'!AE232*1,IF('Data Entry'!AF232="L",'Data Entry'!AE232*1,IFERROR(,""))))))))</f>
        <v>0</v>
      </c>
      <c r="F229" s="1" t="s">
        <v>4</v>
      </c>
      <c r="G229" s="1">
        <f>IF('Data Entry'!AA232="g",'Data Entry'!Z232*0.001,IF('Data Entry'!AA232="mg",'Data Entry'!Z232*0.000001,IF('Data Entry'!AA232="t",'Data Entry'!Z232*1000,IF('Data Entry'!AA232="ml",'Data Entry'!Z232*0.001,IF('Data Entry'!AA232="kg",'Data Entry'!Z232*1,IF('Data Entry'!AA232="Piezas",'Data Entry'!Z232*1,IF('Data Entry'!AA232="L",'Data Entry'!Z232*1,IFERROR(,""))))))))</f>
        <v>0</v>
      </c>
      <c r="H229" s="1" t="s">
        <v>4</v>
      </c>
      <c r="I229" s="1">
        <f>IF('Data Entry'!AC232="g",'Data Entry'!AB232*0.001,IF('Data Entry'!AC232="mg",'Data Entry'!AB232*0.000001,IF('Data Entry'!AC232="t",'Data Entry'!AB232*1000,IF('Data Entry'!AC232="ml",'Data Entry'!AB232*0.001,IF('Data Entry'!AC232="kg",'Data Entry'!AB232*1,IF('Data Entry'!AC232="L",'Data Entry'!AB232*1,IFERROR(,"")))))))</f>
        <v>0</v>
      </c>
      <c r="J229" s="59" t="str">
        <f>'Data Entry'!AU232</f>
        <v/>
      </c>
      <c r="K229" s="1">
        <f>IF('Data Entry'!AI232="g",'Data Entry'!AH232*0.001*V229,IF('Data Entry'!AI232="UI",'Data Entry'!AH232*0.000001*V229,IF('Data Entry'!AI232="mg",'Data Entry'!AH232*0.000001*V229,IF('Data Entry'!AI232="t",'Data Entry'!AH232*1000*V229,IF('Data Entry'!AI232="kg",'Data Entry'!AH232*1*V229,IF('Data Entry'!AI232="L",'Data Entry'!AH232*1*V229,IFERROR(,"")))))))</f>
        <v>0</v>
      </c>
      <c r="L229" s="1" t="s">
        <v>4</v>
      </c>
      <c r="M229" s="59">
        <f>'Data Entry'!AJ232</f>
        <v>0</v>
      </c>
      <c r="N229" s="59" t="str">
        <f>'Data Entry'!AX232</f>
        <v/>
      </c>
      <c r="O229" s="1">
        <f>IF('Data Entry'!AL232="g",'Data Entry'!AK232*0.001*W229,IF('Data Entry'!AL232="UI",'Data Entry'!AK232*0.000001*W229,IF('Data Entry'!AL232="mg",'Data Entry'!AK232*0.000001*W229,IF('Data Entry'!AL232="t",'Data Entry'!AK232*1000*W229,IF('Data Entry'!AL232="kg",'Data Entry'!AK232*1*W229,IF('Data Entry'!AL232="L",'Data Entry'!AK232*1*W229,IFERROR(,"")))))))</f>
        <v>0</v>
      </c>
      <c r="P229" s="1" t="s">
        <v>4</v>
      </c>
      <c r="Q229" s="59">
        <f>'Data Entry'!AM232</f>
        <v>0</v>
      </c>
      <c r="R229" s="59" t="str">
        <f>'Data Entry'!BA232</f>
        <v/>
      </c>
      <c r="S229" s="1">
        <f>IF('Data Entry'!AO232="g",'Data Entry'!AN232*0.001*X229,IF('Data Entry'!AO232="UI",'Data Entry'!AN232*0.000001*X229,IF('Data Entry'!AO232="mg",'Data Entry'!AN232*0.000001*X229,IF('Data Entry'!AO232="t",'Data Entry'!AN232*1000*X229,IF('Data Entry'!AO232="kg",'Data Entry'!AN232*1*X229,IF('Data Entry'!AO232="L",'Data Entry'!AN232*1*X229,IFERROR(,"")))))))</f>
        <v>0</v>
      </c>
      <c r="T229" s="1" t="s">
        <v>4</v>
      </c>
      <c r="U229" s="59" t="str">
        <f>IF('Data Entry'!AP232="No aplica","1",'Data Entry'!AP232)</f>
        <v/>
      </c>
      <c r="V229" s="59" t="str">
        <f>IF('Data Entry'!AS232="No aplica","1",'Data Entry'!AS232)</f>
        <v/>
      </c>
      <c r="W229" s="59" t="str">
        <f>IF('Data Entry'!AV232="No aplica","1",'Data Entry'!AV232)</f>
        <v/>
      </c>
      <c r="X229" s="59" t="str">
        <f>IF('Data Entry'!AY232="No aplica","1",'Data Entry'!AY232)</f>
        <v/>
      </c>
      <c r="Y229" s="151" t="str">
        <f t="shared" si="3"/>
        <v/>
      </c>
      <c r="Z229" s="152" t="str">
        <f>IF('Data Entry'!H232="Yes","1",IF(AND('Data Entry'!H232="",'Data Entry'!I232="",'Data Entry'!J232="",'Data Entry'!K232="",'Data Entry'!L232="",'Data Entry'!M232="",'Data Entry'!N232="",'Data Entry'!O232="",'Data Entry'!P232="",'Data Entry'!Q232=""),"","1"))</f>
        <v/>
      </c>
      <c r="AA229" s="152" t="str">
        <f>IF('Data Entry'!R232="Yes","1",IF(AND('Data Entry'!R232="",'Data Entry'!S232="",'Data Entry'!T232="",'Data Entry'!U232=""),"","1"))</f>
        <v/>
      </c>
      <c r="AB229" s="157" t="str">
        <f>IF('Data Entry'!V232="Yes","1",IF(AND('Data Entry'!V232="",'Data Entry'!W232=""),"","1"))</f>
        <v/>
      </c>
    </row>
    <row r="230" spans="1:28" ht="17">
      <c r="A230" s="59">
        <f>'Data Entry'!AB233</f>
        <v>0</v>
      </c>
      <c r="B230" s="59" t="str">
        <f>'Data Entry'!AR233</f>
        <v/>
      </c>
      <c r="C230" s="1">
        <f>IF('Data Entry'!AD233="g",'Data Entry'!AC233*0.001*U230,IF('Data Entry'!AD233="UI",'Data Entry'!AC233*0.000001*U230,IF('Data Entry'!AD233="mg",'Data Entry'!AC233*0.000001*U230,IF('Data Entry'!AD233="t",'Data Entry'!AC233*1000*U230,IF('Data Entry'!AD233="kg",'Data Entry'!AC233*1*U230,IF('Data Entry'!AD233="L",'Data Entry'!AC233*1*U230,IFERROR(,"")))))))</f>
        <v>0</v>
      </c>
      <c r="D230" s="1" t="s">
        <v>4</v>
      </c>
      <c r="E230" s="1">
        <f>IF('Data Entry'!AF233="g",'Data Entry'!AE233*0.001,IF('Data Entry'!AF233="mg",'Data Entry'!AE233*0.000001,IF('Data Entry'!AF233="t",'Data Entry'!AE233*1000,IF('Data Entry'!AF233="ml",'Data Entry'!AE233*0.001,IF('Data Entry'!AF233="kg",'Data Entry'!AE233*1,IF('Data Entry'!AF233="Pieza",'Data Entry'!AE233*1,IF('Data Entry'!AF233="L",'Data Entry'!AE233*1,IFERROR(,""))))))))</f>
        <v>0</v>
      </c>
      <c r="F230" s="1" t="s">
        <v>4</v>
      </c>
      <c r="G230" s="1">
        <f>IF('Data Entry'!AA233="g",'Data Entry'!Z233*0.001,IF('Data Entry'!AA233="mg",'Data Entry'!Z233*0.000001,IF('Data Entry'!AA233="t",'Data Entry'!Z233*1000,IF('Data Entry'!AA233="ml",'Data Entry'!Z233*0.001,IF('Data Entry'!AA233="kg",'Data Entry'!Z233*1,IF('Data Entry'!AA233="Piezas",'Data Entry'!Z233*1,IF('Data Entry'!AA233="L",'Data Entry'!Z233*1,IFERROR(,""))))))))</f>
        <v>0</v>
      </c>
      <c r="H230" s="1" t="s">
        <v>4</v>
      </c>
      <c r="I230" s="1">
        <f>IF('Data Entry'!AC233="g",'Data Entry'!AB233*0.001,IF('Data Entry'!AC233="mg",'Data Entry'!AB233*0.000001,IF('Data Entry'!AC233="t",'Data Entry'!AB233*1000,IF('Data Entry'!AC233="ml",'Data Entry'!AB233*0.001,IF('Data Entry'!AC233="kg",'Data Entry'!AB233*1,IF('Data Entry'!AC233="L",'Data Entry'!AB233*1,IFERROR(,"")))))))</f>
        <v>0</v>
      </c>
      <c r="J230" s="59" t="str">
        <f>'Data Entry'!AU233</f>
        <v/>
      </c>
      <c r="K230" s="1">
        <f>IF('Data Entry'!AI233="g",'Data Entry'!AH233*0.001*V230,IF('Data Entry'!AI233="UI",'Data Entry'!AH233*0.000001*V230,IF('Data Entry'!AI233="mg",'Data Entry'!AH233*0.000001*V230,IF('Data Entry'!AI233="t",'Data Entry'!AH233*1000*V230,IF('Data Entry'!AI233="kg",'Data Entry'!AH233*1*V230,IF('Data Entry'!AI233="L",'Data Entry'!AH233*1*V230,IFERROR(,"")))))))</f>
        <v>0</v>
      </c>
      <c r="L230" s="1" t="s">
        <v>4</v>
      </c>
      <c r="M230" s="59">
        <f>'Data Entry'!AJ233</f>
        <v>0</v>
      </c>
      <c r="N230" s="59" t="str">
        <f>'Data Entry'!AX233</f>
        <v/>
      </c>
      <c r="O230" s="1">
        <f>IF('Data Entry'!AL233="g",'Data Entry'!AK233*0.001*W230,IF('Data Entry'!AL233="UI",'Data Entry'!AK233*0.000001*W230,IF('Data Entry'!AL233="mg",'Data Entry'!AK233*0.000001*W230,IF('Data Entry'!AL233="t",'Data Entry'!AK233*1000*W230,IF('Data Entry'!AL233="kg",'Data Entry'!AK233*1*W230,IF('Data Entry'!AL233="L",'Data Entry'!AK233*1*W230,IFERROR(,"")))))))</f>
        <v>0</v>
      </c>
      <c r="P230" s="1" t="s">
        <v>4</v>
      </c>
      <c r="Q230" s="59">
        <f>'Data Entry'!AM233</f>
        <v>0</v>
      </c>
      <c r="R230" s="59" t="str">
        <f>'Data Entry'!BA233</f>
        <v/>
      </c>
      <c r="S230" s="1">
        <f>IF('Data Entry'!AO233="g",'Data Entry'!AN233*0.001*X230,IF('Data Entry'!AO233="UI",'Data Entry'!AN233*0.000001*X230,IF('Data Entry'!AO233="mg",'Data Entry'!AN233*0.000001*X230,IF('Data Entry'!AO233="t",'Data Entry'!AN233*1000*X230,IF('Data Entry'!AO233="kg",'Data Entry'!AN233*1*X230,IF('Data Entry'!AO233="L",'Data Entry'!AN233*1*X230,IFERROR(,"")))))))</f>
        <v>0</v>
      </c>
      <c r="T230" s="1" t="s">
        <v>4</v>
      </c>
      <c r="U230" s="59" t="str">
        <f>IF('Data Entry'!AP233="No aplica","1",'Data Entry'!AP233)</f>
        <v/>
      </c>
      <c r="V230" s="59" t="str">
        <f>IF('Data Entry'!AS233="No aplica","1",'Data Entry'!AS233)</f>
        <v/>
      </c>
      <c r="W230" s="59" t="str">
        <f>IF('Data Entry'!AV233="No aplica","1",'Data Entry'!AV233)</f>
        <v/>
      </c>
      <c r="X230" s="59" t="str">
        <f>IF('Data Entry'!AY233="No aplica","1",'Data Entry'!AY233)</f>
        <v/>
      </c>
      <c r="Y230" s="151" t="str">
        <f t="shared" si="3"/>
        <v/>
      </c>
      <c r="Z230" s="152" t="str">
        <f>IF('Data Entry'!H233="Yes","1",IF(AND('Data Entry'!H233="",'Data Entry'!I233="",'Data Entry'!J233="",'Data Entry'!K233="",'Data Entry'!L233="",'Data Entry'!M233="",'Data Entry'!N233="",'Data Entry'!O233="",'Data Entry'!P233="",'Data Entry'!Q233=""),"","1"))</f>
        <v/>
      </c>
      <c r="AA230" s="152" t="str">
        <f>IF('Data Entry'!R233="Yes","1",IF(AND('Data Entry'!R233="",'Data Entry'!S233="",'Data Entry'!T233="",'Data Entry'!U233=""),"","1"))</f>
        <v/>
      </c>
      <c r="AB230" s="157" t="str">
        <f>IF('Data Entry'!V233="Yes","1",IF(AND('Data Entry'!V233="",'Data Entry'!W233=""),"","1"))</f>
        <v/>
      </c>
    </row>
    <row r="231" spans="1:28" ht="17">
      <c r="A231" s="59">
        <f>'Data Entry'!AB234</f>
        <v>0</v>
      </c>
      <c r="B231" s="59" t="str">
        <f>'Data Entry'!AR234</f>
        <v/>
      </c>
      <c r="C231" s="1">
        <f>IF('Data Entry'!AD234="g",'Data Entry'!AC234*0.001*U231,IF('Data Entry'!AD234="UI",'Data Entry'!AC234*0.000001*U231,IF('Data Entry'!AD234="mg",'Data Entry'!AC234*0.000001*U231,IF('Data Entry'!AD234="t",'Data Entry'!AC234*1000*U231,IF('Data Entry'!AD234="kg",'Data Entry'!AC234*1*U231,IF('Data Entry'!AD234="L",'Data Entry'!AC234*1*U231,IFERROR(,"")))))))</f>
        <v>0</v>
      </c>
      <c r="D231" s="1" t="s">
        <v>4</v>
      </c>
      <c r="E231" s="1">
        <f>IF('Data Entry'!AF234="g",'Data Entry'!AE234*0.001,IF('Data Entry'!AF234="mg",'Data Entry'!AE234*0.000001,IF('Data Entry'!AF234="t",'Data Entry'!AE234*1000,IF('Data Entry'!AF234="ml",'Data Entry'!AE234*0.001,IF('Data Entry'!AF234="kg",'Data Entry'!AE234*1,IF('Data Entry'!AF234="Pieza",'Data Entry'!AE234*1,IF('Data Entry'!AF234="L",'Data Entry'!AE234*1,IFERROR(,""))))))))</f>
        <v>0</v>
      </c>
      <c r="F231" s="1" t="s">
        <v>4</v>
      </c>
      <c r="G231" s="1">
        <f>IF('Data Entry'!AA234="g",'Data Entry'!Z234*0.001,IF('Data Entry'!AA234="mg",'Data Entry'!Z234*0.000001,IF('Data Entry'!AA234="t",'Data Entry'!Z234*1000,IF('Data Entry'!AA234="ml",'Data Entry'!Z234*0.001,IF('Data Entry'!AA234="kg",'Data Entry'!Z234*1,IF('Data Entry'!AA234="Piezas",'Data Entry'!Z234*1,IF('Data Entry'!AA234="L",'Data Entry'!Z234*1,IFERROR(,""))))))))</f>
        <v>0</v>
      </c>
      <c r="H231" s="1" t="s">
        <v>4</v>
      </c>
      <c r="I231" s="1">
        <f>IF('Data Entry'!AC234="g",'Data Entry'!AB234*0.001,IF('Data Entry'!AC234="mg",'Data Entry'!AB234*0.000001,IF('Data Entry'!AC234="t",'Data Entry'!AB234*1000,IF('Data Entry'!AC234="ml",'Data Entry'!AB234*0.001,IF('Data Entry'!AC234="kg",'Data Entry'!AB234*1,IF('Data Entry'!AC234="L",'Data Entry'!AB234*1,IFERROR(,"")))))))</f>
        <v>0</v>
      </c>
      <c r="J231" s="59" t="str">
        <f>'Data Entry'!AU234</f>
        <v/>
      </c>
      <c r="K231" s="1">
        <f>IF('Data Entry'!AI234="g",'Data Entry'!AH234*0.001*V231,IF('Data Entry'!AI234="UI",'Data Entry'!AH234*0.000001*V231,IF('Data Entry'!AI234="mg",'Data Entry'!AH234*0.000001*V231,IF('Data Entry'!AI234="t",'Data Entry'!AH234*1000*V231,IF('Data Entry'!AI234="kg",'Data Entry'!AH234*1*V231,IF('Data Entry'!AI234="L",'Data Entry'!AH234*1*V231,IFERROR(,"")))))))</f>
        <v>0</v>
      </c>
      <c r="L231" s="1" t="s">
        <v>4</v>
      </c>
      <c r="M231" s="59">
        <f>'Data Entry'!AJ234</f>
        <v>0</v>
      </c>
      <c r="N231" s="59" t="str">
        <f>'Data Entry'!AX234</f>
        <v/>
      </c>
      <c r="O231" s="1">
        <f>IF('Data Entry'!AL234="g",'Data Entry'!AK234*0.001*W231,IF('Data Entry'!AL234="UI",'Data Entry'!AK234*0.000001*W231,IF('Data Entry'!AL234="mg",'Data Entry'!AK234*0.000001*W231,IF('Data Entry'!AL234="t",'Data Entry'!AK234*1000*W231,IF('Data Entry'!AL234="kg",'Data Entry'!AK234*1*W231,IF('Data Entry'!AL234="L",'Data Entry'!AK234*1*W231,IFERROR(,"")))))))</f>
        <v>0</v>
      </c>
      <c r="P231" s="1" t="s">
        <v>4</v>
      </c>
      <c r="Q231" s="59">
        <f>'Data Entry'!AM234</f>
        <v>0</v>
      </c>
      <c r="R231" s="59" t="str">
        <f>'Data Entry'!BA234</f>
        <v/>
      </c>
      <c r="S231" s="1">
        <f>IF('Data Entry'!AO234="g",'Data Entry'!AN234*0.001*X231,IF('Data Entry'!AO234="UI",'Data Entry'!AN234*0.000001*X231,IF('Data Entry'!AO234="mg",'Data Entry'!AN234*0.000001*X231,IF('Data Entry'!AO234="t",'Data Entry'!AN234*1000*X231,IF('Data Entry'!AO234="kg",'Data Entry'!AN234*1*X231,IF('Data Entry'!AO234="L",'Data Entry'!AN234*1*X231,IFERROR(,"")))))))</f>
        <v>0</v>
      </c>
      <c r="T231" s="1" t="s">
        <v>4</v>
      </c>
      <c r="U231" s="59" t="str">
        <f>IF('Data Entry'!AP234="No aplica","1",'Data Entry'!AP234)</f>
        <v/>
      </c>
      <c r="V231" s="59" t="str">
        <f>IF('Data Entry'!AS234="No aplica","1",'Data Entry'!AS234)</f>
        <v/>
      </c>
      <c r="W231" s="59" t="str">
        <f>IF('Data Entry'!AV234="No aplica","1",'Data Entry'!AV234)</f>
        <v/>
      </c>
      <c r="X231" s="59" t="str">
        <f>IF('Data Entry'!AY234="No aplica","1",'Data Entry'!AY234)</f>
        <v/>
      </c>
      <c r="Y231" s="151" t="str">
        <f t="shared" si="3"/>
        <v/>
      </c>
      <c r="Z231" s="152" t="str">
        <f>IF('Data Entry'!H234="Yes","1",IF(AND('Data Entry'!H234="",'Data Entry'!I234="",'Data Entry'!J234="",'Data Entry'!K234="",'Data Entry'!L234="",'Data Entry'!M234="",'Data Entry'!N234="",'Data Entry'!O234="",'Data Entry'!P234="",'Data Entry'!Q234=""),"","1"))</f>
        <v/>
      </c>
      <c r="AA231" s="152" t="str">
        <f>IF('Data Entry'!R234="Yes","1",IF(AND('Data Entry'!R234="",'Data Entry'!S234="",'Data Entry'!T234="",'Data Entry'!U234=""),"","1"))</f>
        <v/>
      </c>
      <c r="AB231" s="157" t="str">
        <f>IF('Data Entry'!V234="Yes","1",IF(AND('Data Entry'!V234="",'Data Entry'!W234=""),"","1"))</f>
        <v/>
      </c>
    </row>
    <row r="232" spans="1:28" ht="17">
      <c r="A232" s="59">
        <f>'Data Entry'!AB235</f>
        <v>0</v>
      </c>
      <c r="B232" s="59" t="str">
        <f>'Data Entry'!AR235</f>
        <v/>
      </c>
      <c r="C232" s="1">
        <f>IF('Data Entry'!AD235="g",'Data Entry'!AC235*0.001*U232,IF('Data Entry'!AD235="UI",'Data Entry'!AC235*0.000001*U232,IF('Data Entry'!AD235="mg",'Data Entry'!AC235*0.000001*U232,IF('Data Entry'!AD235="t",'Data Entry'!AC235*1000*U232,IF('Data Entry'!AD235="kg",'Data Entry'!AC235*1*U232,IF('Data Entry'!AD235="L",'Data Entry'!AC235*1*U232,IFERROR(,"")))))))</f>
        <v>0</v>
      </c>
      <c r="D232" s="1" t="s">
        <v>4</v>
      </c>
      <c r="E232" s="1">
        <f>IF('Data Entry'!AF235="g",'Data Entry'!AE235*0.001,IF('Data Entry'!AF235="mg",'Data Entry'!AE235*0.000001,IF('Data Entry'!AF235="t",'Data Entry'!AE235*1000,IF('Data Entry'!AF235="ml",'Data Entry'!AE235*0.001,IF('Data Entry'!AF235="kg",'Data Entry'!AE235*1,IF('Data Entry'!AF235="Pieza",'Data Entry'!AE235*1,IF('Data Entry'!AF235="L",'Data Entry'!AE235*1,IFERROR(,""))))))))</f>
        <v>0</v>
      </c>
      <c r="F232" s="1" t="s">
        <v>4</v>
      </c>
      <c r="G232" s="1">
        <f>IF('Data Entry'!AA235="g",'Data Entry'!Z235*0.001,IF('Data Entry'!AA235="mg",'Data Entry'!Z235*0.000001,IF('Data Entry'!AA235="t",'Data Entry'!Z235*1000,IF('Data Entry'!AA235="ml",'Data Entry'!Z235*0.001,IF('Data Entry'!AA235="kg",'Data Entry'!Z235*1,IF('Data Entry'!AA235="Piezas",'Data Entry'!Z235*1,IF('Data Entry'!AA235="L",'Data Entry'!Z235*1,IFERROR(,""))))))))</f>
        <v>0</v>
      </c>
      <c r="H232" s="1" t="s">
        <v>4</v>
      </c>
      <c r="I232" s="1">
        <f>IF('Data Entry'!AC235="g",'Data Entry'!AB235*0.001,IF('Data Entry'!AC235="mg",'Data Entry'!AB235*0.000001,IF('Data Entry'!AC235="t",'Data Entry'!AB235*1000,IF('Data Entry'!AC235="ml",'Data Entry'!AB235*0.001,IF('Data Entry'!AC235="kg",'Data Entry'!AB235*1,IF('Data Entry'!AC235="L",'Data Entry'!AB235*1,IFERROR(,"")))))))</f>
        <v>0</v>
      </c>
      <c r="J232" s="59" t="str">
        <f>'Data Entry'!AU235</f>
        <v/>
      </c>
      <c r="K232" s="1">
        <f>IF('Data Entry'!AI235="g",'Data Entry'!AH235*0.001*V232,IF('Data Entry'!AI235="UI",'Data Entry'!AH235*0.000001*V232,IF('Data Entry'!AI235="mg",'Data Entry'!AH235*0.000001*V232,IF('Data Entry'!AI235="t",'Data Entry'!AH235*1000*V232,IF('Data Entry'!AI235="kg",'Data Entry'!AH235*1*V232,IF('Data Entry'!AI235="L",'Data Entry'!AH235*1*V232,IFERROR(,"")))))))</f>
        <v>0</v>
      </c>
      <c r="L232" s="1" t="s">
        <v>4</v>
      </c>
      <c r="M232" s="59">
        <f>'Data Entry'!AJ235</f>
        <v>0</v>
      </c>
      <c r="N232" s="59" t="str">
        <f>'Data Entry'!AX235</f>
        <v/>
      </c>
      <c r="O232" s="1">
        <f>IF('Data Entry'!AL235="g",'Data Entry'!AK235*0.001*W232,IF('Data Entry'!AL235="UI",'Data Entry'!AK235*0.000001*W232,IF('Data Entry'!AL235="mg",'Data Entry'!AK235*0.000001*W232,IF('Data Entry'!AL235="t",'Data Entry'!AK235*1000*W232,IF('Data Entry'!AL235="kg",'Data Entry'!AK235*1*W232,IF('Data Entry'!AL235="L",'Data Entry'!AK235*1*W232,IFERROR(,"")))))))</f>
        <v>0</v>
      </c>
      <c r="P232" s="1" t="s">
        <v>4</v>
      </c>
      <c r="Q232" s="59">
        <f>'Data Entry'!AM235</f>
        <v>0</v>
      </c>
      <c r="R232" s="59" t="str">
        <f>'Data Entry'!BA235</f>
        <v/>
      </c>
      <c r="S232" s="1">
        <f>IF('Data Entry'!AO235="g",'Data Entry'!AN235*0.001*X232,IF('Data Entry'!AO235="UI",'Data Entry'!AN235*0.000001*X232,IF('Data Entry'!AO235="mg",'Data Entry'!AN235*0.000001*X232,IF('Data Entry'!AO235="t",'Data Entry'!AN235*1000*X232,IF('Data Entry'!AO235="kg",'Data Entry'!AN235*1*X232,IF('Data Entry'!AO235="L",'Data Entry'!AN235*1*X232,IFERROR(,"")))))))</f>
        <v>0</v>
      </c>
      <c r="T232" s="1" t="s">
        <v>4</v>
      </c>
      <c r="U232" s="59" t="str">
        <f>IF('Data Entry'!AP235="No aplica","1",'Data Entry'!AP235)</f>
        <v/>
      </c>
      <c r="V232" s="59" t="str">
        <f>IF('Data Entry'!AS235="No aplica","1",'Data Entry'!AS235)</f>
        <v/>
      </c>
      <c r="W232" s="59" t="str">
        <f>IF('Data Entry'!AV235="No aplica","1",'Data Entry'!AV235)</f>
        <v/>
      </c>
      <c r="X232" s="59" t="str">
        <f>IF('Data Entry'!AY235="No aplica","1",'Data Entry'!AY235)</f>
        <v/>
      </c>
      <c r="Y232" s="151" t="str">
        <f t="shared" si="3"/>
        <v/>
      </c>
      <c r="Z232" s="152" t="str">
        <f>IF('Data Entry'!H235="Yes","1",IF(AND('Data Entry'!H235="",'Data Entry'!I235="",'Data Entry'!J235="",'Data Entry'!K235="",'Data Entry'!L235="",'Data Entry'!M235="",'Data Entry'!N235="",'Data Entry'!O235="",'Data Entry'!P235="",'Data Entry'!Q235=""),"","1"))</f>
        <v/>
      </c>
      <c r="AA232" s="152" t="str">
        <f>IF('Data Entry'!R235="Yes","1",IF(AND('Data Entry'!R235="",'Data Entry'!S235="",'Data Entry'!T235="",'Data Entry'!U235=""),"","1"))</f>
        <v/>
      </c>
      <c r="AB232" s="157" t="str">
        <f>IF('Data Entry'!V235="Yes","1",IF(AND('Data Entry'!V235="",'Data Entry'!W235=""),"","1"))</f>
        <v/>
      </c>
    </row>
    <row r="233" spans="1:28" ht="17">
      <c r="A233" s="59">
        <f>'Data Entry'!AB236</f>
        <v>0</v>
      </c>
      <c r="B233" s="59" t="str">
        <f>'Data Entry'!AR236</f>
        <v/>
      </c>
      <c r="C233" s="1">
        <f>IF('Data Entry'!AD236="g",'Data Entry'!AC236*0.001*U233,IF('Data Entry'!AD236="UI",'Data Entry'!AC236*0.000001*U233,IF('Data Entry'!AD236="mg",'Data Entry'!AC236*0.000001*U233,IF('Data Entry'!AD236="t",'Data Entry'!AC236*1000*U233,IF('Data Entry'!AD236="kg",'Data Entry'!AC236*1*U233,IF('Data Entry'!AD236="L",'Data Entry'!AC236*1*U233,IFERROR(,"")))))))</f>
        <v>0</v>
      </c>
      <c r="D233" s="1" t="s">
        <v>4</v>
      </c>
      <c r="E233" s="1">
        <f>IF('Data Entry'!AF236="g",'Data Entry'!AE236*0.001,IF('Data Entry'!AF236="mg",'Data Entry'!AE236*0.000001,IF('Data Entry'!AF236="t",'Data Entry'!AE236*1000,IF('Data Entry'!AF236="ml",'Data Entry'!AE236*0.001,IF('Data Entry'!AF236="kg",'Data Entry'!AE236*1,IF('Data Entry'!AF236="Pieza",'Data Entry'!AE236*1,IF('Data Entry'!AF236="L",'Data Entry'!AE236*1,IFERROR(,""))))))))</f>
        <v>0</v>
      </c>
      <c r="F233" s="1" t="s">
        <v>4</v>
      </c>
      <c r="G233" s="1">
        <f>IF('Data Entry'!AA236="g",'Data Entry'!Z236*0.001,IF('Data Entry'!AA236="mg",'Data Entry'!Z236*0.000001,IF('Data Entry'!AA236="t",'Data Entry'!Z236*1000,IF('Data Entry'!AA236="ml",'Data Entry'!Z236*0.001,IF('Data Entry'!AA236="kg",'Data Entry'!Z236*1,IF('Data Entry'!AA236="Piezas",'Data Entry'!Z236*1,IF('Data Entry'!AA236="L",'Data Entry'!Z236*1,IFERROR(,""))))))))</f>
        <v>0</v>
      </c>
      <c r="H233" s="1" t="s">
        <v>4</v>
      </c>
      <c r="I233" s="1">
        <f>IF('Data Entry'!AC236="g",'Data Entry'!AB236*0.001,IF('Data Entry'!AC236="mg",'Data Entry'!AB236*0.000001,IF('Data Entry'!AC236="t",'Data Entry'!AB236*1000,IF('Data Entry'!AC236="ml",'Data Entry'!AB236*0.001,IF('Data Entry'!AC236="kg",'Data Entry'!AB236*1,IF('Data Entry'!AC236="L",'Data Entry'!AB236*1,IFERROR(,"")))))))</f>
        <v>0</v>
      </c>
      <c r="J233" s="59" t="str">
        <f>'Data Entry'!AU236</f>
        <v/>
      </c>
      <c r="K233" s="1">
        <f>IF('Data Entry'!AI236="g",'Data Entry'!AH236*0.001*V233,IF('Data Entry'!AI236="UI",'Data Entry'!AH236*0.000001*V233,IF('Data Entry'!AI236="mg",'Data Entry'!AH236*0.000001*V233,IF('Data Entry'!AI236="t",'Data Entry'!AH236*1000*V233,IF('Data Entry'!AI236="kg",'Data Entry'!AH236*1*V233,IF('Data Entry'!AI236="L",'Data Entry'!AH236*1*V233,IFERROR(,"")))))))</f>
        <v>0</v>
      </c>
      <c r="L233" s="1" t="s">
        <v>4</v>
      </c>
      <c r="M233" s="59">
        <f>'Data Entry'!AJ236</f>
        <v>0</v>
      </c>
      <c r="N233" s="59" t="str">
        <f>'Data Entry'!AX236</f>
        <v/>
      </c>
      <c r="O233" s="1">
        <f>IF('Data Entry'!AL236="g",'Data Entry'!AK236*0.001*W233,IF('Data Entry'!AL236="UI",'Data Entry'!AK236*0.000001*W233,IF('Data Entry'!AL236="mg",'Data Entry'!AK236*0.000001*W233,IF('Data Entry'!AL236="t",'Data Entry'!AK236*1000*W233,IF('Data Entry'!AL236="kg",'Data Entry'!AK236*1*W233,IF('Data Entry'!AL236="L",'Data Entry'!AK236*1*W233,IFERROR(,"")))))))</f>
        <v>0</v>
      </c>
      <c r="P233" s="1" t="s">
        <v>4</v>
      </c>
      <c r="Q233" s="59">
        <f>'Data Entry'!AM236</f>
        <v>0</v>
      </c>
      <c r="R233" s="59" t="str">
        <f>'Data Entry'!BA236</f>
        <v/>
      </c>
      <c r="S233" s="1">
        <f>IF('Data Entry'!AO236="g",'Data Entry'!AN236*0.001*X233,IF('Data Entry'!AO236="UI",'Data Entry'!AN236*0.000001*X233,IF('Data Entry'!AO236="mg",'Data Entry'!AN236*0.000001*X233,IF('Data Entry'!AO236="t",'Data Entry'!AN236*1000*X233,IF('Data Entry'!AO236="kg",'Data Entry'!AN236*1*X233,IF('Data Entry'!AO236="L",'Data Entry'!AN236*1*X233,IFERROR(,"")))))))</f>
        <v>0</v>
      </c>
      <c r="T233" s="1" t="s">
        <v>4</v>
      </c>
      <c r="U233" s="59" t="str">
        <f>IF('Data Entry'!AP236="No aplica","1",'Data Entry'!AP236)</f>
        <v/>
      </c>
      <c r="V233" s="59" t="str">
        <f>IF('Data Entry'!AS236="No aplica","1",'Data Entry'!AS236)</f>
        <v/>
      </c>
      <c r="W233" s="59" t="str">
        <f>IF('Data Entry'!AV236="No aplica","1",'Data Entry'!AV236)</f>
        <v/>
      </c>
      <c r="X233" s="59" t="str">
        <f>IF('Data Entry'!AY236="No aplica","1",'Data Entry'!AY236)</f>
        <v/>
      </c>
      <c r="Y233" s="151" t="str">
        <f t="shared" si="3"/>
        <v/>
      </c>
      <c r="Z233" s="152" t="str">
        <f>IF('Data Entry'!H236="Yes","1",IF(AND('Data Entry'!H236="",'Data Entry'!I236="",'Data Entry'!J236="",'Data Entry'!K236="",'Data Entry'!L236="",'Data Entry'!M236="",'Data Entry'!N236="",'Data Entry'!O236="",'Data Entry'!P236="",'Data Entry'!Q236=""),"","1"))</f>
        <v/>
      </c>
      <c r="AA233" s="152" t="str">
        <f>IF('Data Entry'!R236="Yes","1",IF(AND('Data Entry'!R236="",'Data Entry'!S236="",'Data Entry'!T236="",'Data Entry'!U236=""),"","1"))</f>
        <v/>
      </c>
      <c r="AB233" s="157" t="str">
        <f>IF('Data Entry'!V236="Yes","1",IF(AND('Data Entry'!V236="",'Data Entry'!W236=""),"","1"))</f>
        <v/>
      </c>
    </row>
    <row r="234" spans="1:28" ht="17">
      <c r="A234" s="59">
        <f>'Data Entry'!AB237</f>
        <v>0</v>
      </c>
      <c r="B234" s="59" t="str">
        <f>'Data Entry'!AR237</f>
        <v/>
      </c>
      <c r="C234" s="1">
        <f>IF('Data Entry'!AD237="g",'Data Entry'!AC237*0.001*U234,IF('Data Entry'!AD237="UI",'Data Entry'!AC237*0.000001*U234,IF('Data Entry'!AD237="mg",'Data Entry'!AC237*0.000001*U234,IF('Data Entry'!AD237="t",'Data Entry'!AC237*1000*U234,IF('Data Entry'!AD237="kg",'Data Entry'!AC237*1*U234,IF('Data Entry'!AD237="L",'Data Entry'!AC237*1*U234,IFERROR(,"")))))))</f>
        <v>0</v>
      </c>
      <c r="D234" s="1" t="s">
        <v>4</v>
      </c>
      <c r="E234" s="1">
        <f>IF('Data Entry'!AF237="g",'Data Entry'!AE237*0.001,IF('Data Entry'!AF237="mg",'Data Entry'!AE237*0.000001,IF('Data Entry'!AF237="t",'Data Entry'!AE237*1000,IF('Data Entry'!AF237="ml",'Data Entry'!AE237*0.001,IF('Data Entry'!AF237="kg",'Data Entry'!AE237*1,IF('Data Entry'!AF237="Pieza",'Data Entry'!AE237*1,IF('Data Entry'!AF237="L",'Data Entry'!AE237*1,IFERROR(,""))))))))</f>
        <v>0</v>
      </c>
      <c r="F234" s="1" t="s">
        <v>4</v>
      </c>
      <c r="G234" s="1">
        <f>IF('Data Entry'!AA237="g",'Data Entry'!Z237*0.001,IF('Data Entry'!AA237="mg",'Data Entry'!Z237*0.000001,IF('Data Entry'!AA237="t",'Data Entry'!Z237*1000,IF('Data Entry'!AA237="ml",'Data Entry'!Z237*0.001,IF('Data Entry'!AA237="kg",'Data Entry'!Z237*1,IF('Data Entry'!AA237="Piezas",'Data Entry'!Z237*1,IF('Data Entry'!AA237="L",'Data Entry'!Z237*1,IFERROR(,""))))))))</f>
        <v>0</v>
      </c>
      <c r="H234" s="1" t="s">
        <v>4</v>
      </c>
      <c r="I234" s="1">
        <f>IF('Data Entry'!AC237="g",'Data Entry'!AB237*0.001,IF('Data Entry'!AC237="mg",'Data Entry'!AB237*0.000001,IF('Data Entry'!AC237="t",'Data Entry'!AB237*1000,IF('Data Entry'!AC237="ml",'Data Entry'!AB237*0.001,IF('Data Entry'!AC237="kg",'Data Entry'!AB237*1,IF('Data Entry'!AC237="L",'Data Entry'!AB237*1,IFERROR(,"")))))))</f>
        <v>0</v>
      </c>
      <c r="J234" s="59" t="str">
        <f>'Data Entry'!AU237</f>
        <v/>
      </c>
      <c r="K234" s="1">
        <f>IF('Data Entry'!AI237="g",'Data Entry'!AH237*0.001*V234,IF('Data Entry'!AI237="UI",'Data Entry'!AH237*0.000001*V234,IF('Data Entry'!AI237="mg",'Data Entry'!AH237*0.000001*V234,IF('Data Entry'!AI237="t",'Data Entry'!AH237*1000*V234,IF('Data Entry'!AI237="kg",'Data Entry'!AH237*1*V234,IF('Data Entry'!AI237="L",'Data Entry'!AH237*1*V234,IFERROR(,"")))))))</f>
        <v>0</v>
      </c>
      <c r="L234" s="1" t="s">
        <v>4</v>
      </c>
      <c r="M234" s="59">
        <f>'Data Entry'!AJ237</f>
        <v>0</v>
      </c>
      <c r="N234" s="59" t="str">
        <f>'Data Entry'!AX237</f>
        <v/>
      </c>
      <c r="O234" s="1">
        <f>IF('Data Entry'!AL237="g",'Data Entry'!AK237*0.001*W234,IF('Data Entry'!AL237="UI",'Data Entry'!AK237*0.000001*W234,IF('Data Entry'!AL237="mg",'Data Entry'!AK237*0.000001*W234,IF('Data Entry'!AL237="t",'Data Entry'!AK237*1000*W234,IF('Data Entry'!AL237="kg",'Data Entry'!AK237*1*W234,IF('Data Entry'!AL237="L",'Data Entry'!AK237*1*W234,IFERROR(,"")))))))</f>
        <v>0</v>
      </c>
      <c r="P234" s="1" t="s">
        <v>4</v>
      </c>
      <c r="Q234" s="59">
        <f>'Data Entry'!AM237</f>
        <v>0</v>
      </c>
      <c r="R234" s="59" t="str">
        <f>'Data Entry'!BA237</f>
        <v/>
      </c>
      <c r="S234" s="1">
        <f>IF('Data Entry'!AO237="g",'Data Entry'!AN237*0.001*X234,IF('Data Entry'!AO237="UI",'Data Entry'!AN237*0.000001*X234,IF('Data Entry'!AO237="mg",'Data Entry'!AN237*0.000001*X234,IF('Data Entry'!AO237="t",'Data Entry'!AN237*1000*X234,IF('Data Entry'!AO237="kg",'Data Entry'!AN237*1*X234,IF('Data Entry'!AO237="L",'Data Entry'!AN237*1*X234,IFERROR(,"")))))))</f>
        <v>0</v>
      </c>
      <c r="T234" s="1" t="s">
        <v>4</v>
      </c>
      <c r="U234" s="59" t="str">
        <f>IF('Data Entry'!AP237="No aplica","1",'Data Entry'!AP237)</f>
        <v/>
      </c>
      <c r="V234" s="59" t="str">
        <f>IF('Data Entry'!AS237="No aplica","1",'Data Entry'!AS237)</f>
        <v/>
      </c>
      <c r="W234" s="59" t="str">
        <f>IF('Data Entry'!AV237="No aplica","1",'Data Entry'!AV237)</f>
        <v/>
      </c>
      <c r="X234" s="59" t="str">
        <f>IF('Data Entry'!AY237="No aplica","1",'Data Entry'!AY237)</f>
        <v/>
      </c>
      <c r="Y234" s="151" t="str">
        <f t="shared" si="3"/>
        <v/>
      </c>
      <c r="Z234" s="152" t="str">
        <f>IF('Data Entry'!H237="Yes","1",IF(AND('Data Entry'!H237="",'Data Entry'!I237="",'Data Entry'!J237="",'Data Entry'!K237="",'Data Entry'!L237="",'Data Entry'!M237="",'Data Entry'!N237="",'Data Entry'!O237="",'Data Entry'!P237="",'Data Entry'!Q237=""),"","1"))</f>
        <v/>
      </c>
      <c r="AA234" s="152" t="str">
        <f>IF('Data Entry'!R237="Yes","1",IF(AND('Data Entry'!R237="",'Data Entry'!S237="",'Data Entry'!T237="",'Data Entry'!U237=""),"","1"))</f>
        <v/>
      </c>
      <c r="AB234" s="157" t="str">
        <f>IF('Data Entry'!V237="Yes","1",IF(AND('Data Entry'!V237="",'Data Entry'!W237=""),"","1"))</f>
        <v/>
      </c>
    </row>
    <row r="235" spans="1:28" ht="17">
      <c r="A235" s="59">
        <f>'Data Entry'!AB238</f>
        <v>0</v>
      </c>
      <c r="B235" s="59" t="str">
        <f>'Data Entry'!AR238</f>
        <v/>
      </c>
      <c r="C235" s="1">
        <f>IF('Data Entry'!AD238="g",'Data Entry'!AC238*0.001*U235,IF('Data Entry'!AD238="UI",'Data Entry'!AC238*0.000001*U235,IF('Data Entry'!AD238="mg",'Data Entry'!AC238*0.000001*U235,IF('Data Entry'!AD238="t",'Data Entry'!AC238*1000*U235,IF('Data Entry'!AD238="kg",'Data Entry'!AC238*1*U235,IF('Data Entry'!AD238="L",'Data Entry'!AC238*1*U235,IFERROR(,"")))))))</f>
        <v>0</v>
      </c>
      <c r="D235" s="1" t="s">
        <v>4</v>
      </c>
      <c r="E235" s="1">
        <f>IF('Data Entry'!AF238="g",'Data Entry'!AE238*0.001,IF('Data Entry'!AF238="mg",'Data Entry'!AE238*0.000001,IF('Data Entry'!AF238="t",'Data Entry'!AE238*1000,IF('Data Entry'!AF238="ml",'Data Entry'!AE238*0.001,IF('Data Entry'!AF238="kg",'Data Entry'!AE238*1,IF('Data Entry'!AF238="Pieza",'Data Entry'!AE238*1,IF('Data Entry'!AF238="L",'Data Entry'!AE238*1,IFERROR(,""))))))))</f>
        <v>0</v>
      </c>
      <c r="F235" s="1" t="s">
        <v>4</v>
      </c>
      <c r="G235" s="1">
        <f>IF('Data Entry'!AA238="g",'Data Entry'!Z238*0.001,IF('Data Entry'!AA238="mg",'Data Entry'!Z238*0.000001,IF('Data Entry'!AA238="t",'Data Entry'!Z238*1000,IF('Data Entry'!AA238="ml",'Data Entry'!Z238*0.001,IF('Data Entry'!AA238="kg",'Data Entry'!Z238*1,IF('Data Entry'!AA238="Piezas",'Data Entry'!Z238*1,IF('Data Entry'!AA238="L",'Data Entry'!Z238*1,IFERROR(,""))))))))</f>
        <v>0</v>
      </c>
      <c r="H235" s="1" t="s">
        <v>4</v>
      </c>
      <c r="I235" s="1">
        <f>IF('Data Entry'!AC238="g",'Data Entry'!AB238*0.001,IF('Data Entry'!AC238="mg",'Data Entry'!AB238*0.000001,IF('Data Entry'!AC238="t",'Data Entry'!AB238*1000,IF('Data Entry'!AC238="ml",'Data Entry'!AB238*0.001,IF('Data Entry'!AC238="kg",'Data Entry'!AB238*1,IF('Data Entry'!AC238="L",'Data Entry'!AB238*1,IFERROR(,"")))))))</f>
        <v>0</v>
      </c>
      <c r="J235" s="59" t="str">
        <f>'Data Entry'!AU238</f>
        <v/>
      </c>
      <c r="K235" s="1">
        <f>IF('Data Entry'!AI238="g",'Data Entry'!AH238*0.001*V235,IF('Data Entry'!AI238="UI",'Data Entry'!AH238*0.000001*V235,IF('Data Entry'!AI238="mg",'Data Entry'!AH238*0.000001*V235,IF('Data Entry'!AI238="t",'Data Entry'!AH238*1000*V235,IF('Data Entry'!AI238="kg",'Data Entry'!AH238*1*V235,IF('Data Entry'!AI238="L",'Data Entry'!AH238*1*V235,IFERROR(,"")))))))</f>
        <v>0</v>
      </c>
      <c r="L235" s="1" t="s">
        <v>4</v>
      </c>
      <c r="M235" s="59">
        <f>'Data Entry'!AJ238</f>
        <v>0</v>
      </c>
      <c r="N235" s="59" t="str">
        <f>'Data Entry'!AX238</f>
        <v/>
      </c>
      <c r="O235" s="1">
        <f>IF('Data Entry'!AL238="g",'Data Entry'!AK238*0.001*W235,IF('Data Entry'!AL238="UI",'Data Entry'!AK238*0.000001*W235,IF('Data Entry'!AL238="mg",'Data Entry'!AK238*0.000001*W235,IF('Data Entry'!AL238="t",'Data Entry'!AK238*1000*W235,IF('Data Entry'!AL238="kg",'Data Entry'!AK238*1*W235,IF('Data Entry'!AL238="L",'Data Entry'!AK238*1*W235,IFERROR(,"")))))))</f>
        <v>0</v>
      </c>
      <c r="P235" s="1" t="s">
        <v>4</v>
      </c>
      <c r="Q235" s="59">
        <f>'Data Entry'!AM238</f>
        <v>0</v>
      </c>
      <c r="R235" s="59" t="str">
        <f>'Data Entry'!BA238</f>
        <v/>
      </c>
      <c r="S235" s="1">
        <f>IF('Data Entry'!AO238="g",'Data Entry'!AN238*0.001*X235,IF('Data Entry'!AO238="UI",'Data Entry'!AN238*0.000001*X235,IF('Data Entry'!AO238="mg",'Data Entry'!AN238*0.000001*X235,IF('Data Entry'!AO238="t",'Data Entry'!AN238*1000*X235,IF('Data Entry'!AO238="kg",'Data Entry'!AN238*1*X235,IF('Data Entry'!AO238="L",'Data Entry'!AN238*1*X235,IFERROR(,"")))))))</f>
        <v>0</v>
      </c>
      <c r="T235" s="1" t="s">
        <v>4</v>
      </c>
      <c r="U235" s="59" t="str">
        <f>IF('Data Entry'!AP238="No aplica","1",'Data Entry'!AP238)</f>
        <v/>
      </c>
      <c r="V235" s="59" t="str">
        <f>IF('Data Entry'!AS238="No aplica","1",'Data Entry'!AS238)</f>
        <v/>
      </c>
      <c r="W235" s="59" t="str">
        <f>IF('Data Entry'!AV238="No aplica","1",'Data Entry'!AV238)</f>
        <v/>
      </c>
      <c r="X235" s="59" t="str">
        <f>IF('Data Entry'!AY238="No aplica","1",'Data Entry'!AY238)</f>
        <v/>
      </c>
      <c r="Y235" s="151" t="str">
        <f t="shared" si="3"/>
        <v/>
      </c>
      <c r="Z235" s="152" t="str">
        <f>IF('Data Entry'!H238="Yes","1",IF(AND('Data Entry'!H238="",'Data Entry'!I238="",'Data Entry'!J238="",'Data Entry'!K238="",'Data Entry'!L238="",'Data Entry'!M238="",'Data Entry'!N238="",'Data Entry'!O238="",'Data Entry'!P238="",'Data Entry'!Q238=""),"","1"))</f>
        <v/>
      </c>
      <c r="AA235" s="152" t="str">
        <f>IF('Data Entry'!R238="Yes","1",IF(AND('Data Entry'!R238="",'Data Entry'!S238="",'Data Entry'!T238="",'Data Entry'!U238=""),"","1"))</f>
        <v/>
      </c>
      <c r="AB235" s="157" t="str">
        <f>IF('Data Entry'!V238="Yes","1",IF(AND('Data Entry'!V238="",'Data Entry'!W238=""),"","1"))</f>
        <v/>
      </c>
    </row>
    <row r="236" spans="1:28" ht="17">
      <c r="A236" s="59">
        <f>'Data Entry'!AB239</f>
        <v>0</v>
      </c>
      <c r="B236" s="59" t="str">
        <f>'Data Entry'!AR239</f>
        <v/>
      </c>
      <c r="C236" s="1">
        <f>IF('Data Entry'!AD239="g",'Data Entry'!AC239*0.001*U236,IF('Data Entry'!AD239="UI",'Data Entry'!AC239*0.000001*U236,IF('Data Entry'!AD239="mg",'Data Entry'!AC239*0.000001*U236,IF('Data Entry'!AD239="t",'Data Entry'!AC239*1000*U236,IF('Data Entry'!AD239="kg",'Data Entry'!AC239*1*U236,IF('Data Entry'!AD239="L",'Data Entry'!AC239*1*U236,IFERROR(,"")))))))</f>
        <v>0</v>
      </c>
      <c r="D236" s="1" t="s">
        <v>4</v>
      </c>
      <c r="E236" s="1">
        <f>IF('Data Entry'!AF239="g",'Data Entry'!AE239*0.001,IF('Data Entry'!AF239="mg",'Data Entry'!AE239*0.000001,IF('Data Entry'!AF239="t",'Data Entry'!AE239*1000,IF('Data Entry'!AF239="ml",'Data Entry'!AE239*0.001,IF('Data Entry'!AF239="kg",'Data Entry'!AE239*1,IF('Data Entry'!AF239="Pieza",'Data Entry'!AE239*1,IF('Data Entry'!AF239="L",'Data Entry'!AE239*1,IFERROR(,""))))))))</f>
        <v>0</v>
      </c>
      <c r="F236" s="1" t="s">
        <v>4</v>
      </c>
      <c r="G236" s="1">
        <f>IF('Data Entry'!AA239="g",'Data Entry'!Z239*0.001,IF('Data Entry'!AA239="mg",'Data Entry'!Z239*0.000001,IF('Data Entry'!AA239="t",'Data Entry'!Z239*1000,IF('Data Entry'!AA239="ml",'Data Entry'!Z239*0.001,IF('Data Entry'!AA239="kg",'Data Entry'!Z239*1,IF('Data Entry'!AA239="Piezas",'Data Entry'!Z239*1,IF('Data Entry'!AA239="L",'Data Entry'!Z239*1,IFERROR(,""))))))))</f>
        <v>0</v>
      </c>
      <c r="H236" s="1" t="s">
        <v>4</v>
      </c>
      <c r="I236" s="1">
        <f>IF('Data Entry'!AC239="g",'Data Entry'!AB239*0.001,IF('Data Entry'!AC239="mg",'Data Entry'!AB239*0.000001,IF('Data Entry'!AC239="t",'Data Entry'!AB239*1000,IF('Data Entry'!AC239="ml",'Data Entry'!AB239*0.001,IF('Data Entry'!AC239="kg",'Data Entry'!AB239*1,IF('Data Entry'!AC239="L",'Data Entry'!AB239*1,IFERROR(,"")))))))</f>
        <v>0</v>
      </c>
      <c r="J236" s="59" t="str">
        <f>'Data Entry'!AU239</f>
        <v/>
      </c>
      <c r="K236" s="1">
        <f>IF('Data Entry'!AI239="g",'Data Entry'!AH239*0.001*V236,IF('Data Entry'!AI239="UI",'Data Entry'!AH239*0.000001*V236,IF('Data Entry'!AI239="mg",'Data Entry'!AH239*0.000001*V236,IF('Data Entry'!AI239="t",'Data Entry'!AH239*1000*V236,IF('Data Entry'!AI239="kg",'Data Entry'!AH239*1*V236,IF('Data Entry'!AI239="L",'Data Entry'!AH239*1*V236,IFERROR(,"")))))))</f>
        <v>0</v>
      </c>
      <c r="L236" s="1" t="s">
        <v>4</v>
      </c>
      <c r="M236" s="59">
        <f>'Data Entry'!AJ239</f>
        <v>0</v>
      </c>
      <c r="N236" s="59" t="str">
        <f>'Data Entry'!AX239</f>
        <v/>
      </c>
      <c r="O236" s="1">
        <f>IF('Data Entry'!AL239="g",'Data Entry'!AK239*0.001*W236,IF('Data Entry'!AL239="UI",'Data Entry'!AK239*0.000001*W236,IF('Data Entry'!AL239="mg",'Data Entry'!AK239*0.000001*W236,IF('Data Entry'!AL239="t",'Data Entry'!AK239*1000*W236,IF('Data Entry'!AL239="kg",'Data Entry'!AK239*1*W236,IF('Data Entry'!AL239="L",'Data Entry'!AK239*1*W236,IFERROR(,"")))))))</f>
        <v>0</v>
      </c>
      <c r="P236" s="1" t="s">
        <v>4</v>
      </c>
      <c r="Q236" s="59">
        <f>'Data Entry'!AM239</f>
        <v>0</v>
      </c>
      <c r="R236" s="59" t="str">
        <f>'Data Entry'!BA239</f>
        <v/>
      </c>
      <c r="S236" s="1">
        <f>IF('Data Entry'!AO239="g",'Data Entry'!AN239*0.001*X236,IF('Data Entry'!AO239="UI",'Data Entry'!AN239*0.000001*X236,IF('Data Entry'!AO239="mg",'Data Entry'!AN239*0.000001*X236,IF('Data Entry'!AO239="t",'Data Entry'!AN239*1000*X236,IF('Data Entry'!AO239="kg",'Data Entry'!AN239*1*X236,IF('Data Entry'!AO239="L",'Data Entry'!AN239*1*X236,IFERROR(,"")))))))</f>
        <v>0</v>
      </c>
      <c r="T236" s="1" t="s">
        <v>4</v>
      </c>
      <c r="U236" s="59" t="str">
        <f>IF('Data Entry'!AP239="No aplica","1",'Data Entry'!AP239)</f>
        <v/>
      </c>
      <c r="V236" s="59" t="str">
        <f>IF('Data Entry'!AS239="No aplica","1",'Data Entry'!AS239)</f>
        <v/>
      </c>
      <c r="W236" s="59" t="str">
        <f>IF('Data Entry'!AV239="No aplica","1",'Data Entry'!AV239)</f>
        <v/>
      </c>
      <c r="X236" s="59" t="str">
        <f>IF('Data Entry'!AY239="No aplica","1",'Data Entry'!AY239)</f>
        <v/>
      </c>
      <c r="Y236" s="151" t="str">
        <f t="shared" si="3"/>
        <v/>
      </c>
      <c r="Z236" s="152" t="str">
        <f>IF('Data Entry'!H239="Yes","1",IF(AND('Data Entry'!H239="",'Data Entry'!I239="",'Data Entry'!J239="",'Data Entry'!K239="",'Data Entry'!L239="",'Data Entry'!M239="",'Data Entry'!N239="",'Data Entry'!O239="",'Data Entry'!P239="",'Data Entry'!Q239=""),"","1"))</f>
        <v/>
      </c>
      <c r="AA236" s="152" t="str">
        <f>IF('Data Entry'!R239="Yes","1",IF(AND('Data Entry'!R239="",'Data Entry'!S239="",'Data Entry'!T239="",'Data Entry'!U239=""),"","1"))</f>
        <v/>
      </c>
      <c r="AB236" s="157" t="str">
        <f>IF('Data Entry'!V239="Yes","1",IF(AND('Data Entry'!V239="",'Data Entry'!W239=""),"","1"))</f>
        <v/>
      </c>
    </row>
    <row r="237" spans="1:28" ht="17">
      <c r="A237" s="59">
        <f>'Data Entry'!AB240</f>
        <v>0</v>
      </c>
      <c r="B237" s="59" t="str">
        <f>'Data Entry'!AR240</f>
        <v/>
      </c>
      <c r="C237" s="1">
        <f>IF('Data Entry'!AD240="g",'Data Entry'!AC240*0.001*U237,IF('Data Entry'!AD240="UI",'Data Entry'!AC240*0.000001*U237,IF('Data Entry'!AD240="mg",'Data Entry'!AC240*0.000001*U237,IF('Data Entry'!AD240="t",'Data Entry'!AC240*1000*U237,IF('Data Entry'!AD240="kg",'Data Entry'!AC240*1*U237,IF('Data Entry'!AD240="L",'Data Entry'!AC240*1*U237,IFERROR(,"")))))))</f>
        <v>0</v>
      </c>
      <c r="D237" s="1" t="s">
        <v>4</v>
      </c>
      <c r="E237" s="1">
        <f>IF('Data Entry'!AF240="g",'Data Entry'!AE240*0.001,IF('Data Entry'!AF240="mg",'Data Entry'!AE240*0.000001,IF('Data Entry'!AF240="t",'Data Entry'!AE240*1000,IF('Data Entry'!AF240="ml",'Data Entry'!AE240*0.001,IF('Data Entry'!AF240="kg",'Data Entry'!AE240*1,IF('Data Entry'!AF240="Pieza",'Data Entry'!AE240*1,IF('Data Entry'!AF240="L",'Data Entry'!AE240*1,IFERROR(,""))))))))</f>
        <v>0</v>
      </c>
      <c r="F237" s="1" t="s">
        <v>4</v>
      </c>
      <c r="G237" s="1">
        <f>IF('Data Entry'!AA240="g",'Data Entry'!Z240*0.001,IF('Data Entry'!AA240="mg",'Data Entry'!Z240*0.000001,IF('Data Entry'!AA240="t",'Data Entry'!Z240*1000,IF('Data Entry'!AA240="ml",'Data Entry'!Z240*0.001,IF('Data Entry'!AA240="kg",'Data Entry'!Z240*1,IF('Data Entry'!AA240="Piezas",'Data Entry'!Z240*1,IF('Data Entry'!AA240="L",'Data Entry'!Z240*1,IFERROR(,""))))))))</f>
        <v>0</v>
      </c>
      <c r="H237" s="1" t="s">
        <v>4</v>
      </c>
      <c r="I237" s="1">
        <f>IF('Data Entry'!AC240="g",'Data Entry'!AB240*0.001,IF('Data Entry'!AC240="mg",'Data Entry'!AB240*0.000001,IF('Data Entry'!AC240="t",'Data Entry'!AB240*1000,IF('Data Entry'!AC240="ml",'Data Entry'!AB240*0.001,IF('Data Entry'!AC240="kg",'Data Entry'!AB240*1,IF('Data Entry'!AC240="L",'Data Entry'!AB240*1,IFERROR(,"")))))))</f>
        <v>0</v>
      </c>
      <c r="J237" s="59" t="str">
        <f>'Data Entry'!AU240</f>
        <v/>
      </c>
      <c r="K237" s="1">
        <f>IF('Data Entry'!AI240="g",'Data Entry'!AH240*0.001*V237,IF('Data Entry'!AI240="UI",'Data Entry'!AH240*0.000001*V237,IF('Data Entry'!AI240="mg",'Data Entry'!AH240*0.000001*V237,IF('Data Entry'!AI240="t",'Data Entry'!AH240*1000*V237,IF('Data Entry'!AI240="kg",'Data Entry'!AH240*1*V237,IF('Data Entry'!AI240="L",'Data Entry'!AH240*1*V237,IFERROR(,"")))))))</f>
        <v>0</v>
      </c>
      <c r="L237" s="1" t="s">
        <v>4</v>
      </c>
      <c r="M237" s="59">
        <f>'Data Entry'!AJ240</f>
        <v>0</v>
      </c>
      <c r="N237" s="59" t="str">
        <f>'Data Entry'!AX240</f>
        <v/>
      </c>
      <c r="O237" s="1">
        <f>IF('Data Entry'!AL240="g",'Data Entry'!AK240*0.001*W237,IF('Data Entry'!AL240="UI",'Data Entry'!AK240*0.000001*W237,IF('Data Entry'!AL240="mg",'Data Entry'!AK240*0.000001*W237,IF('Data Entry'!AL240="t",'Data Entry'!AK240*1000*W237,IF('Data Entry'!AL240="kg",'Data Entry'!AK240*1*W237,IF('Data Entry'!AL240="L",'Data Entry'!AK240*1*W237,IFERROR(,"")))))))</f>
        <v>0</v>
      </c>
      <c r="P237" s="1" t="s">
        <v>4</v>
      </c>
      <c r="Q237" s="59">
        <f>'Data Entry'!AM240</f>
        <v>0</v>
      </c>
      <c r="R237" s="59" t="str">
        <f>'Data Entry'!BA240</f>
        <v/>
      </c>
      <c r="S237" s="1">
        <f>IF('Data Entry'!AO240="g",'Data Entry'!AN240*0.001*X237,IF('Data Entry'!AO240="UI",'Data Entry'!AN240*0.000001*X237,IF('Data Entry'!AO240="mg",'Data Entry'!AN240*0.000001*X237,IF('Data Entry'!AO240="t",'Data Entry'!AN240*1000*X237,IF('Data Entry'!AO240="kg",'Data Entry'!AN240*1*X237,IF('Data Entry'!AO240="L",'Data Entry'!AN240*1*X237,IFERROR(,"")))))))</f>
        <v>0</v>
      </c>
      <c r="T237" s="1" t="s">
        <v>4</v>
      </c>
      <c r="U237" s="59" t="str">
        <f>IF('Data Entry'!AP240="No aplica","1",'Data Entry'!AP240)</f>
        <v/>
      </c>
      <c r="V237" s="59" t="str">
        <f>IF('Data Entry'!AS240="No aplica","1",'Data Entry'!AS240)</f>
        <v/>
      </c>
      <c r="W237" s="59" t="str">
        <f>IF('Data Entry'!AV240="No aplica","1",'Data Entry'!AV240)</f>
        <v/>
      </c>
      <c r="X237" s="59" t="str">
        <f>IF('Data Entry'!AY240="No aplica","1",'Data Entry'!AY240)</f>
        <v/>
      </c>
      <c r="Y237" s="151" t="str">
        <f t="shared" si="3"/>
        <v/>
      </c>
      <c r="Z237" s="152" t="str">
        <f>IF('Data Entry'!H240="Yes","1",IF(AND('Data Entry'!H240="",'Data Entry'!I240="",'Data Entry'!J240="",'Data Entry'!K240="",'Data Entry'!L240="",'Data Entry'!M240="",'Data Entry'!N240="",'Data Entry'!O240="",'Data Entry'!P240="",'Data Entry'!Q240=""),"","1"))</f>
        <v/>
      </c>
      <c r="AA237" s="152" t="str">
        <f>IF('Data Entry'!R240="Yes","1",IF(AND('Data Entry'!R240="",'Data Entry'!S240="",'Data Entry'!T240="",'Data Entry'!U240=""),"","1"))</f>
        <v/>
      </c>
      <c r="AB237" s="157" t="str">
        <f>IF('Data Entry'!V240="Yes","1",IF(AND('Data Entry'!V240="",'Data Entry'!W240=""),"","1"))</f>
        <v/>
      </c>
    </row>
    <row r="238" spans="1:28" ht="17">
      <c r="A238" s="59">
        <f>'Data Entry'!AB241</f>
        <v>0</v>
      </c>
      <c r="B238" s="59" t="str">
        <f>'Data Entry'!AR241</f>
        <v/>
      </c>
      <c r="C238" s="1">
        <f>IF('Data Entry'!AD241="g",'Data Entry'!AC241*0.001*U238,IF('Data Entry'!AD241="UI",'Data Entry'!AC241*0.000001*U238,IF('Data Entry'!AD241="mg",'Data Entry'!AC241*0.000001*U238,IF('Data Entry'!AD241="t",'Data Entry'!AC241*1000*U238,IF('Data Entry'!AD241="kg",'Data Entry'!AC241*1*U238,IF('Data Entry'!AD241="L",'Data Entry'!AC241*1*U238,IFERROR(,"")))))))</f>
        <v>0</v>
      </c>
      <c r="D238" s="1" t="s">
        <v>4</v>
      </c>
      <c r="E238" s="1">
        <f>IF('Data Entry'!AF241="g",'Data Entry'!AE241*0.001,IF('Data Entry'!AF241="mg",'Data Entry'!AE241*0.000001,IF('Data Entry'!AF241="t",'Data Entry'!AE241*1000,IF('Data Entry'!AF241="ml",'Data Entry'!AE241*0.001,IF('Data Entry'!AF241="kg",'Data Entry'!AE241*1,IF('Data Entry'!AF241="Pieza",'Data Entry'!AE241*1,IF('Data Entry'!AF241="L",'Data Entry'!AE241*1,IFERROR(,""))))))))</f>
        <v>0</v>
      </c>
      <c r="F238" s="1" t="s">
        <v>4</v>
      </c>
      <c r="G238" s="1">
        <f>IF('Data Entry'!AA241="g",'Data Entry'!Z241*0.001,IF('Data Entry'!AA241="mg",'Data Entry'!Z241*0.000001,IF('Data Entry'!AA241="t",'Data Entry'!Z241*1000,IF('Data Entry'!AA241="ml",'Data Entry'!Z241*0.001,IF('Data Entry'!AA241="kg",'Data Entry'!Z241*1,IF('Data Entry'!AA241="Piezas",'Data Entry'!Z241*1,IF('Data Entry'!AA241="L",'Data Entry'!Z241*1,IFERROR(,""))))))))</f>
        <v>0</v>
      </c>
      <c r="H238" s="1" t="s">
        <v>4</v>
      </c>
      <c r="I238" s="1">
        <f>IF('Data Entry'!AC241="g",'Data Entry'!AB241*0.001,IF('Data Entry'!AC241="mg",'Data Entry'!AB241*0.000001,IF('Data Entry'!AC241="t",'Data Entry'!AB241*1000,IF('Data Entry'!AC241="ml",'Data Entry'!AB241*0.001,IF('Data Entry'!AC241="kg",'Data Entry'!AB241*1,IF('Data Entry'!AC241="L",'Data Entry'!AB241*1,IFERROR(,"")))))))</f>
        <v>0</v>
      </c>
      <c r="J238" s="59" t="str">
        <f>'Data Entry'!AU241</f>
        <v/>
      </c>
      <c r="K238" s="1">
        <f>IF('Data Entry'!AI241="g",'Data Entry'!AH241*0.001*V238,IF('Data Entry'!AI241="UI",'Data Entry'!AH241*0.000001*V238,IF('Data Entry'!AI241="mg",'Data Entry'!AH241*0.000001*V238,IF('Data Entry'!AI241="t",'Data Entry'!AH241*1000*V238,IF('Data Entry'!AI241="kg",'Data Entry'!AH241*1*V238,IF('Data Entry'!AI241="L",'Data Entry'!AH241*1*V238,IFERROR(,"")))))))</f>
        <v>0</v>
      </c>
      <c r="L238" s="1" t="s">
        <v>4</v>
      </c>
      <c r="M238" s="59">
        <f>'Data Entry'!AJ241</f>
        <v>0</v>
      </c>
      <c r="N238" s="59" t="str">
        <f>'Data Entry'!AX241</f>
        <v/>
      </c>
      <c r="O238" s="1">
        <f>IF('Data Entry'!AL241="g",'Data Entry'!AK241*0.001*W238,IF('Data Entry'!AL241="UI",'Data Entry'!AK241*0.000001*W238,IF('Data Entry'!AL241="mg",'Data Entry'!AK241*0.000001*W238,IF('Data Entry'!AL241="t",'Data Entry'!AK241*1000*W238,IF('Data Entry'!AL241="kg",'Data Entry'!AK241*1*W238,IF('Data Entry'!AL241="L",'Data Entry'!AK241*1*W238,IFERROR(,"")))))))</f>
        <v>0</v>
      </c>
      <c r="P238" s="1" t="s">
        <v>4</v>
      </c>
      <c r="Q238" s="59">
        <f>'Data Entry'!AM241</f>
        <v>0</v>
      </c>
      <c r="R238" s="59" t="str">
        <f>'Data Entry'!BA241</f>
        <v/>
      </c>
      <c r="S238" s="1">
        <f>IF('Data Entry'!AO241="g",'Data Entry'!AN241*0.001*X238,IF('Data Entry'!AO241="UI",'Data Entry'!AN241*0.000001*X238,IF('Data Entry'!AO241="mg",'Data Entry'!AN241*0.000001*X238,IF('Data Entry'!AO241="t",'Data Entry'!AN241*1000*X238,IF('Data Entry'!AO241="kg",'Data Entry'!AN241*1*X238,IF('Data Entry'!AO241="L",'Data Entry'!AN241*1*X238,IFERROR(,"")))))))</f>
        <v>0</v>
      </c>
      <c r="T238" s="1" t="s">
        <v>4</v>
      </c>
      <c r="U238" s="59" t="str">
        <f>IF('Data Entry'!AP241="No aplica","1",'Data Entry'!AP241)</f>
        <v/>
      </c>
      <c r="V238" s="59" t="str">
        <f>IF('Data Entry'!AS241="No aplica","1",'Data Entry'!AS241)</f>
        <v/>
      </c>
      <c r="W238" s="59" t="str">
        <f>IF('Data Entry'!AV241="No aplica","1",'Data Entry'!AV241)</f>
        <v/>
      </c>
      <c r="X238" s="59" t="str">
        <f>IF('Data Entry'!AY241="No aplica","1",'Data Entry'!AY241)</f>
        <v/>
      </c>
      <c r="Y238" s="151" t="str">
        <f t="shared" si="3"/>
        <v/>
      </c>
      <c r="Z238" s="152" t="str">
        <f>IF('Data Entry'!H241="Yes","1",IF(AND('Data Entry'!H241="",'Data Entry'!I241="",'Data Entry'!J241="",'Data Entry'!K241="",'Data Entry'!L241="",'Data Entry'!M241="",'Data Entry'!N241="",'Data Entry'!O241="",'Data Entry'!P241="",'Data Entry'!Q241=""),"","1"))</f>
        <v/>
      </c>
      <c r="AA238" s="152" t="str">
        <f>IF('Data Entry'!R241="Yes","1",IF(AND('Data Entry'!R241="",'Data Entry'!S241="",'Data Entry'!T241="",'Data Entry'!U241=""),"","1"))</f>
        <v/>
      </c>
      <c r="AB238" s="157" t="str">
        <f>IF('Data Entry'!V241="Yes","1",IF(AND('Data Entry'!V241="",'Data Entry'!W241=""),"","1"))</f>
        <v/>
      </c>
    </row>
    <row r="239" spans="1:28" ht="17">
      <c r="A239" s="59">
        <f>'Data Entry'!AB242</f>
        <v>0</v>
      </c>
      <c r="B239" s="59" t="str">
        <f>'Data Entry'!AR242</f>
        <v/>
      </c>
      <c r="C239" s="1">
        <f>IF('Data Entry'!AD242="g",'Data Entry'!AC242*0.001*U239,IF('Data Entry'!AD242="UI",'Data Entry'!AC242*0.000001*U239,IF('Data Entry'!AD242="mg",'Data Entry'!AC242*0.000001*U239,IF('Data Entry'!AD242="t",'Data Entry'!AC242*1000*U239,IF('Data Entry'!AD242="kg",'Data Entry'!AC242*1*U239,IF('Data Entry'!AD242="L",'Data Entry'!AC242*1*U239,IFERROR(,"")))))))</f>
        <v>0</v>
      </c>
      <c r="D239" s="1" t="s">
        <v>4</v>
      </c>
      <c r="E239" s="1">
        <f>IF('Data Entry'!AF242="g",'Data Entry'!AE242*0.001,IF('Data Entry'!AF242="mg",'Data Entry'!AE242*0.000001,IF('Data Entry'!AF242="t",'Data Entry'!AE242*1000,IF('Data Entry'!AF242="ml",'Data Entry'!AE242*0.001,IF('Data Entry'!AF242="kg",'Data Entry'!AE242*1,IF('Data Entry'!AF242="Pieza",'Data Entry'!AE242*1,IF('Data Entry'!AF242="L",'Data Entry'!AE242*1,IFERROR(,""))))))))</f>
        <v>0</v>
      </c>
      <c r="F239" s="1" t="s">
        <v>4</v>
      </c>
      <c r="G239" s="1">
        <f>IF('Data Entry'!AA242="g",'Data Entry'!Z242*0.001,IF('Data Entry'!AA242="mg",'Data Entry'!Z242*0.000001,IF('Data Entry'!AA242="t",'Data Entry'!Z242*1000,IF('Data Entry'!AA242="ml",'Data Entry'!Z242*0.001,IF('Data Entry'!AA242="kg",'Data Entry'!Z242*1,IF('Data Entry'!AA242="Piezas",'Data Entry'!Z242*1,IF('Data Entry'!AA242="L",'Data Entry'!Z242*1,IFERROR(,""))))))))</f>
        <v>0</v>
      </c>
      <c r="H239" s="1" t="s">
        <v>4</v>
      </c>
      <c r="I239" s="1">
        <f>IF('Data Entry'!AC242="g",'Data Entry'!AB242*0.001,IF('Data Entry'!AC242="mg",'Data Entry'!AB242*0.000001,IF('Data Entry'!AC242="t",'Data Entry'!AB242*1000,IF('Data Entry'!AC242="ml",'Data Entry'!AB242*0.001,IF('Data Entry'!AC242="kg",'Data Entry'!AB242*1,IF('Data Entry'!AC242="L",'Data Entry'!AB242*1,IFERROR(,"")))))))</f>
        <v>0</v>
      </c>
      <c r="J239" s="59" t="str">
        <f>'Data Entry'!AU242</f>
        <v/>
      </c>
      <c r="K239" s="1">
        <f>IF('Data Entry'!AI242="g",'Data Entry'!AH242*0.001*V239,IF('Data Entry'!AI242="UI",'Data Entry'!AH242*0.000001*V239,IF('Data Entry'!AI242="mg",'Data Entry'!AH242*0.000001*V239,IF('Data Entry'!AI242="t",'Data Entry'!AH242*1000*V239,IF('Data Entry'!AI242="kg",'Data Entry'!AH242*1*V239,IF('Data Entry'!AI242="L",'Data Entry'!AH242*1*V239,IFERROR(,"")))))))</f>
        <v>0</v>
      </c>
      <c r="L239" s="1" t="s">
        <v>4</v>
      </c>
      <c r="M239" s="59">
        <f>'Data Entry'!AJ242</f>
        <v>0</v>
      </c>
      <c r="N239" s="59" t="str">
        <f>'Data Entry'!AX242</f>
        <v/>
      </c>
      <c r="O239" s="1">
        <f>IF('Data Entry'!AL242="g",'Data Entry'!AK242*0.001*W239,IF('Data Entry'!AL242="UI",'Data Entry'!AK242*0.000001*W239,IF('Data Entry'!AL242="mg",'Data Entry'!AK242*0.000001*W239,IF('Data Entry'!AL242="t",'Data Entry'!AK242*1000*W239,IF('Data Entry'!AL242="kg",'Data Entry'!AK242*1*W239,IF('Data Entry'!AL242="L",'Data Entry'!AK242*1*W239,IFERROR(,"")))))))</f>
        <v>0</v>
      </c>
      <c r="P239" s="1" t="s">
        <v>4</v>
      </c>
      <c r="Q239" s="59">
        <f>'Data Entry'!AM242</f>
        <v>0</v>
      </c>
      <c r="R239" s="59" t="str">
        <f>'Data Entry'!BA242</f>
        <v/>
      </c>
      <c r="S239" s="1">
        <f>IF('Data Entry'!AO242="g",'Data Entry'!AN242*0.001*X239,IF('Data Entry'!AO242="UI",'Data Entry'!AN242*0.000001*X239,IF('Data Entry'!AO242="mg",'Data Entry'!AN242*0.000001*X239,IF('Data Entry'!AO242="t",'Data Entry'!AN242*1000*X239,IF('Data Entry'!AO242="kg",'Data Entry'!AN242*1*X239,IF('Data Entry'!AO242="L",'Data Entry'!AN242*1*X239,IFERROR(,"")))))))</f>
        <v>0</v>
      </c>
      <c r="T239" s="1" t="s">
        <v>4</v>
      </c>
      <c r="U239" s="59" t="str">
        <f>IF('Data Entry'!AP242="No aplica","1",'Data Entry'!AP242)</f>
        <v/>
      </c>
      <c r="V239" s="59" t="str">
        <f>IF('Data Entry'!AS242="No aplica","1",'Data Entry'!AS242)</f>
        <v/>
      </c>
      <c r="W239" s="59" t="str">
        <f>IF('Data Entry'!AV242="No aplica","1",'Data Entry'!AV242)</f>
        <v/>
      </c>
      <c r="X239" s="59" t="str">
        <f>IF('Data Entry'!AY242="No aplica","1",'Data Entry'!AY242)</f>
        <v/>
      </c>
      <c r="Y239" s="151" t="str">
        <f t="shared" si="3"/>
        <v/>
      </c>
      <c r="Z239" s="152" t="str">
        <f>IF('Data Entry'!H242="Yes","1",IF(AND('Data Entry'!H242="",'Data Entry'!I242="",'Data Entry'!J242="",'Data Entry'!K242="",'Data Entry'!L242="",'Data Entry'!M242="",'Data Entry'!N242="",'Data Entry'!O242="",'Data Entry'!P242="",'Data Entry'!Q242=""),"","1"))</f>
        <v/>
      </c>
      <c r="AA239" s="152" t="str">
        <f>IF('Data Entry'!R242="Yes","1",IF(AND('Data Entry'!R242="",'Data Entry'!S242="",'Data Entry'!T242="",'Data Entry'!U242=""),"","1"))</f>
        <v/>
      </c>
      <c r="AB239" s="157" t="str">
        <f>IF('Data Entry'!V242="Yes","1",IF(AND('Data Entry'!V242="",'Data Entry'!W242=""),"","1"))</f>
        <v/>
      </c>
    </row>
    <row r="240" spans="1:28" ht="17">
      <c r="A240" s="59">
        <f>'Data Entry'!AB243</f>
        <v>0</v>
      </c>
      <c r="B240" s="59" t="str">
        <f>'Data Entry'!AR243</f>
        <v/>
      </c>
      <c r="C240" s="1">
        <f>IF('Data Entry'!AD243="g",'Data Entry'!AC243*0.001*U240,IF('Data Entry'!AD243="UI",'Data Entry'!AC243*0.000001*U240,IF('Data Entry'!AD243="mg",'Data Entry'!AC243*0.000001*U240,IF('Data Entry'!AD243="t",'Data Entry'!AC243*1000*U240,IF('Data Entry'!AD243="kg",'Data Entry'!AC243*1*U240,IF('Data Entry'!AD243="L",'Data Entry'!AC243*1*U240,IFERROR(,"")))))))</f>
        <v>0</v>
      </c>
      <c r="D240" s="1" t="s">
        <v>4</v>
      </c>
      <c r="E240" s="1">
        <f>IF('Data Entry'!AF243="g",'Data Entry'!AE243*0.001,IF('Data Entry'!AF243="mg",'Data Entry'!AE243*0.000001,IF('Data Entry'!AF243="t",'Data Entry'!AE243*1000,IF('Data Entry'!AF243="ml",'Data Entry'!AE243*0.001,IF('Data Entry'!AF243="kg",'Data Entry'!AE243*1,IF('Data Entry'!AF243="Pieza",'Data Entry'!AE243*1,IF('Data Entry'!AF243="L",'Data Entry'!AE243*1,IFERROR(,""))))))))</f>
        <v>0</v>
      </c>
      <c r="F240" s="1" t="s">
        <v>4</v>
      </c>
      <c r="G240" s="1">
        <f>IF('Data Entry'!AA243="g",'Data Entry'!Z243*0.001,IF('Data Entry'!AA243="mg",'Data Entry'!Z243*0.000001,IF('Data Entry'!AA243="t",'Data Entry'!Z243*1000,IF('Data Entry'!AA243="ml",'Data Entry'!Z243*0.001,IF('Data Entry'!AA243="kg",'Data Entry'!Z243*1,IF('Data Entry'!AA243="Piezas",'Data Entry'!Z243*1,IF('Data Entry'!AA243="L",'Data Entry'!Z243*1,IFERROR(,""))))))))</f>
        <v>0</v>
      </c>
      <c r="H240" s="1" t="s">
        <v>4</v>
      </c>
      <c r="I240" s="1">
        <f>IF('Data Entry'!AC243="g",'Data Entry'!AB243*0.001,IF('Data Entry'!AC243="mg",'Data Entry'!AB243*0.000001,IF('Data Entry'!AC243="t",'Data Entry'!AB243*1000,IF('Data Entry'!AC243="ml",'Data Entry'!AB243*0.001,IF('Data Entry'!AC243="kg",'Data Entry'!AB243*1,IF('Data Entry'!AC243="L",'Data Entry'!AB243*1,IFERROR(,"")))))))</f>
        <v>0</v>
      </c>
      <c r="J240" s="59" t="str">
        <f>'Data Entry'!AU243</f>
        <v/>
      </c>
      <c r="K240" s="1">
        <f>IF('Data Entry'!AI243="g",'Data Entry'!AH243*0.001*V240,IF('Data Entry'!AI243="UI",'Data Entry'!AH243*0.000001*V240,IF('Data Entry'!AI243="mg",'Data Entry'!AH243*0.000001*V240,IF('Data Entry'!AI243="t",'Data Entry'!AH243*1000*V240,IF('Data Entry'!AI243="kg",'Data Entry'!AH243*1*V240,IF('Data Entry'!AI243="L",'Data Entry'!AH243*1*V240,IFERROR(,"")))))))</f>
        <v>0</v>
      </c>
      <c r="L240" s="1" t="s">
        <v>4</v>
      </c>
      <c r="M240" s="59">
        <f>'Data Entry'!AJ243</f>
        <v>0</v>
      </c>
      <c r="N240" s="59" t="str">
        <f>'Data Entry'!AX243</f>
        <v/>
      </c>
      <c r="O240" s="1">
        <f>IF('Data Entry'!AL243="g",'Data Entry'!AK243*0.001*W240,IF('Data Entry'!AL243="UI",'Data Entry'!AK243*0.000001*W240,IF('Data Entry'!AL243="mg",'Data Entry'!AK243*0.000001*W240,IF('Data Entry'!AL243="t",'Data Entry'!AK243*1000*W240,IF('Data Entry'!AL243="kg",'Data Entry'!AK243*1*W240,IF('Data Entry'!AL243="L",'Data Entry'!AK243*1*W240,IFERROR(,"")))))))</f>
        <v>0</v>
      </c>
      <c r="P240" s="1" t="s">
        <v>4</v>
      </c>
      <c r="Q240" s="59">
        <f>'Data Entry'!AM243</f>
        <v>0</v>
      </c>
      <c r="R240" s="59" t="str">
        <f>'Data Entry'!BA243</f>
        <v/>
      </c>
      <c r="S240" s="1">
        <f>IF('Data Entry'!AO243="g",'Data Entry'!AN243*0.001*X240,IF('Data Entry'!AO243="UI",'Data Entry'!AN243*0.000001*X240,IF('Data Entry'!AO243="mg",'Data Entry'!AN243*0.000001*X240,IF('Data Entry'!AO243="t",'Data Entry'!AN243*1000*X240,IF('Data Entry'!AO243="kg",'Data Entry'!AN243*1*X240,IF('Data Entry'!AO243="L",'Data Entry'!AN243*1*X240,IFERROR(,"")))))))</f>
        <v>0</v>
      </c>
      <c r="T240" s="1" t="s">
        <v>4</v>
      </c>
      <c r="U240" s="59" t="str">
        <f>IF('Data Entry'!AP243="No aplica","1",'Data Entry'!AP243)</f>
        <v/>
      </c>
      <c r="V240" s="59" t="str">
        <f>IF('Data Entry'!AS243="No aplica","1",'Data Entry'!AS243)</f>
        <v/>
      </c>
      <c r="W240" s="59" t="str">
        <f>IF('Data Entry'!AV243="No aplica","1",'Data Entry'!AV243)</f>
        <v/>
      </c>
      <c r="X240" s="59" t="str">
        <f>IF('Data Entry'!AY243="No aplica","1",'Data Entry'!AY243)</f>
        <v/>
      </c>
      <c r="Y240" s="151" t="str">
        <f t="shared" si="3"/>
        <v/>
      </c>
      <c r="Z240" s="152" t="str">
        <f>IF('Data Entry'!H243="Yes","1",IF(AND('Data Entry'!H243="",'Data Entry'!I243="",'Data Entry'!J243="",'Data Entry'!K243="",'Data Entry'!L243="",'Data Entry'!M243="",'Data Entry'!N243="",'Data Entry'!O243="",'Data Entry'!P243="",'Data Entry'!Q243=""),"","1"))</f>
        <v/>
      </c>
      <c r="AA240" s="152" t="str">
        <f>IF('Data Entry'!R243="Yes","1",IF(AND('Data Entry'!R243="",'Data Entry'!S243="",'Data Entry'!T243="",'Data Entry'!U243=""),"","1"))</f>
        <v/>
      </c>
      <c r="AB240" s="157" t="str">
        <f>IF('Data Entry'!V243="Yes","1",IF(AND('Data Entry'!V243="",'Data Entry'!W243=""),"","1"))</f>
        <v/>
      </c>
    </row>
    <row r="241" spans="1:28" ht="17">
      <c r="A241" s="59">
        <f>'Data Entry'!AB244</f>
        <v>0</v>
      </c>
      <c r="B241" s="59" t="str">
        <f>'Data Entry'!AR244</f>
        <v/>
      </c>
      <c r="C241" s="1">
        <f>IF('Data Entry'!AD244="g",'Data Entry'!AC244*0.001*U241,IF('Data Entry'!AD244="UI",'Data Entry'!AC244*0.000001*U241,IF('Data Entry'!AD244="mg",'Data Entry'!AC244*0.000001*U241,IF('Data Entry'!AD244="t",'Data Entry'!AC244*1000*U241,IF('Data Entry'!AD244="kg",'Data Entry'!AC244*1*U241,IF('Data Entry'!AD244="L",'Data Entry'!AC244*1*U241,IFERROR(,"")))))))</f>
        <v>0</v>
      </c>
      <c r="D241" s="1" t="s">
        <v>4</v>
      </c>
      <c r="E241" s="1">
        <f>IF('Data Entry'!AF244="g",'Data Entry'!AE244*0.001,IF('Data Entry'!AF244="mg",'Data Entry'!AE244*0.000001,IF('Data Entry'!AF244="t",'Data Entry'!AE244*1000,IF('Data Entry'!AF244="ml",'Data Entry'!AE244*0.001,IF('Data Entry'!AF244="kg",'Data Entry'!AE244*1,IF('Data Entry'!AF244="Pieza",'Data Entry'!AE244*1,IF('Data Entry'!AF244="L",'Data Entry'!AE244*1,IFERROR(,""))))))))</f>
        <v>0</v>
      </c>
      <c r="F241" s="1" t="s">
        <v>4</v>
      </c>
      <c r="G241" s="1">
        <f>IF('Data Entry'!AA244="g",'Data Entry'!Z244*0.001,IF('Data Entry'!AA244="mg",'Data Entry'!Z244*0.000001,IF('Data Entry'!AA244="t",'Data Entry'!Z244*1000,IF('Data Entry'!AA244="ml",'Data Entry'!Z244*0.001,IF('Data Entry'!AA244="kg",'Data Entry'!Z244*1,IF('Data Entry'!AA244="Piezas",'Data Entry'!Z244*1,IF('Data Entry'!AA244="L",'Data Entry'!Z244*1,IFERROR(,""))))))))</f>
        <v>0</v>
      </c>
      <c r="H241" s="1" t="s">
        <v>4</v>
      </c>
      <c r="I241" s="1">
        <f>IF('Data Entry'!AC244="g",'Data Entry'!AB244*0.001,IF('Data Entry'!AC244="mg",'Data Entry'!AB244*0.000001,IF('Data Entry'!AC244="t",'Data Entry'!AB244*1000,IF('Data Entry'!AC244="ml",'Data Entry'!AB244*0.001,IF('Data Entry'!AC244="kg",'Data Entry'!AB244*1,IF('Data Entry'!AC244="L",'Data Entry'!AB244*1,IFERROR(,"")))))))</f>
        <v>0</v>
      </c>
      <c r="J241" s="59" t="str">
        <f>'Data Entry'!AU244</f>
        <v/>
      </c>
      <c r="K241" s="1">
        <f>IF('Data Entry'!AI244="g",'Data Entry'!AH244*0.001*V241,IF('Data Entry'!AI244="UI",'Data Entry'!AH244*0.000001*V241,IF('Data Entry'!AI244="mg",'Data Entry'!AH244*0.000001*V241,IF('Data Entry'!AI244="t",'Data Entry'!AH244*1000*V241,IF('Data Entry'!AI244="kg",'Data Entry'!AH244*1*V241,IF('Data Entry'!AI244="L",'Data Entry'!AH244*1*V241,IFERROR(,"")))))))</f>
        <v>0</v>
      </c>
      <c r="L241" s="1" t="s">
        <v>4</v>
      </c>
      <c r="M241" s="59">
        <f>'Data Entry'!AJ244</f>
        <v>0</v>
      </c>
      <c r="N241" s="59" t="str">
        <f>'Data Entry'!AX244</f>
        <v/>
      </c>
      <c r="O241" s="1">
        <f>IF('Data Entry'!AL244="g",'Data Entry'!AK244*0.001*W241,IF('Data Entry'!AL244="UI",'Data Entry'!AK244*0.000001*W241,IF('Data Entry'!AL244="mg",'Data Entry'!AK244*0.000001*W241,IF('Data Entry'!AL244="t",'Data Entry'!AK244*1000*W241,IF('Data Entry'!AL244="kg",'Data Entry'!AK244*1*W241,IF('Data Entry'!AL244="L",'Data Entry'!AK244*1*W241,IFERROR(,"")))))))</f>
        <v>0</v>
      </c>
      <c r="P241" s="1" t="s">
        <v>4</v>
      </c>
      <c r="Q241" s="59">
        <f>'Data Entry'!AM244</f>
        <v>0</v>
      </c>
      <c r="R241" s="59" t="str">
        <f>'Data Entry'!BA244</f>
        <v/>
      </c>
      <c r="S241" s="1">
        <f>IF('Data Entry'!AO244="g",'Data Entry'!AN244*0.001*X241,IF('Data Entry'!AO244="UI",'Data Entry'!AN244*0.000001*X241,IF('Data Entry'!AO244="mg",'Data Entry'!AN244*0.000001*X241,IF('Data Entry'!AO244="t",'Data Entry'!AN244*1000*X241,IF('Data Entry'!AO244="kg",'Data Entry'!AN244*1*X241,IF('Data Entry'!AO244="L",'Data Entry'!AN244*1*X241,IFERROR(,"")))))))</f>
        <v>0</v>
      </c>
      <c r="T241" s="1" t="s">
        <v>4</v>
      </c>
      <c r="U241" s="59" t="str">
        <f>IF('Data Entry'!AP244="No aplica","1",'Data Entry'!AP244)</f>
        <v/>
      </c>
      <c r="V241" s="59" t="str">
        <f>IF('Data Entry'!AS244="No aplica","1",'Data Entry'!AS244)</f>
        <v/>
      </c>
      <c r="W241" s="59" t="str">
        <f>IF('Data Entry'!AV244="No aplica","1",'Data Entry'!AV244)</f>
        <v/>
      </c>
      <c r="X241" s="59" t="str">
        <f>IF('Data Entry'!AY244="No aplica","1",'Data Entry'!AY244)</f>
        <v/>
      </c>
      <c r="Y241" s="151" t="str">
        <f t="shared" si="3"/>
        <v/>
      </c>
      <c r="Z241" s="152" t="str">
        <f>IF('Data Entry'!H244="Yes","1",IF(AND('Data Entry'!H244="",'Data Entry'!I244="",'Data Entry'!J244="",'Data Entry'!K244="",'Data Entry'!L244="",'Data Entry'!M244="",'Data Entry'!N244="",'Data Entry'!O244="",'Data Entry'!P244="",'Data Entry'!Q244=""),"","1"))</f>
        <v/>
      </c>
      <c r="AA241" s="152" t="str">
        <f>IF('Data Entry'!R244="Yes","1",IF(AND('Data Entry'!R244="",'Data Entry'!S244="",'Data Entry'!T244="",'Data Entry'!U244=""),"","1"))</f>
        <v/>
      </c>
      <c r="AB241" s="157" t="str">
        <f>IF('Data Entry'!V244="Yes","1",IF(AND('Data Entry'!V244="",'Data Entry'!W244=""),"","1"))</f>
        <v/>
      </c>
    </row>
    <row r="242" spans="1:28" ht="17">
      <c r="A242" s="59">
        <f>'Data Entry'!AB245</f>
        <v>0</v>
      </c>
      <c r="B242" s="59" t="str">
        <f>'Data Entry'!AR245</f>
        <v/>
      </c>
      <c r="C242" s="1">
        <f>IF('Data Entry'!AD245="g",'Data Entry'!AC245*0.001*U242,IF('Data Entry'!AD245="UI",'Data Entry'!AC245*0.000001*U242,IF('Data Entry'!AD245="mg",'Data Entry'!AC245*0.000001*U242,IF('Data Entry'!AD245="t",'Data Entry'!AC245*1000*U242,IF('Data Entry'!AD245="kg",'Data Entry'!AC245*1*U242,IF('Data Entry'!AD245="L",'Data Entry'!AC245*1*U242,IFERROR(,"")))))))</f>
        <v>0</v>
      </c>
      <c r="D242" s="1" t="s">
        <v>4</v>
      </c>
      <c r="E242" s="1">
        <f>IF('Data Entry'!AF245="g",'Data Entry'!AE245*0.001,IF('Data Entry'!AF245="mg",'Data Entry'!AE245*0.000001,IF('Data Entry'!AF245="t",'Data Entry'!AE245*1000,IF('Data Entry'!AF245="ml",'Data Entry'!AE245*0.001,IF('Data Entry'!AF245="kg",'Data Entry'!AE245*1,IF('Data Entry'!AF245="Pieza",'Data Entry'!AE245*1,IF('Data Entry'!AF245="L",'Data Entry'!AE245*1,IFERROR(,""))))))))</f>
        <v>0</v>
      </c>
      <c r="F242" s="1" t="s">
        <v>4</v>
      </c>
      <c r="G242" s="1">
        <f>IF('Data Entry'!AA245="g",'Data Entry'!Z245*0.001,IF('Data Entry'!AA245="mg",'Data Entry'!Z245*0.000001,IF('Data Entry'!AA245="t",'Data Entry'!Z245*1000,IF('Data Entry'!AA245="ml",'Data Entry'!Z245*0.001,IF('Data Entry'!AA245="kg",'Data Entry'!Z245*1,IF('Data Entry'!AA245="Piezas",'Data Entry'!Z245*1,IF('Data Entry'!AA245="L",'Data Entry'!Z245*1,IFERROR(,""))))))))</f>
        <v>0</v>
      </c>
      <c r="H242" s="1" t="s">
        <v>4</v>
      </c>
      <c r="I242" s="1">
        <f>IF('Data Entry'!AC245="g",'Data Entry'!AB245*0.001,IF('Data Entry'!AC245="mg",'Data Entry'!AB245*0.000001,IF('Data Entry'!AC245="t",'Data Entry'!AB245*1000,IF('Data Entry'!AC245="ml",'Data Entry'!AB245*0.001,IF('Data Entry'!AC245="kg",'Data Entry'!AB245*1,IF('Data Entry'!AC245="L",'Data Entry'!AB245*1,IFERROR(,"")))))))</f>
        <v>0</v>
      </c>
      <c r="J242" s="59" t="str">
        <f>'Data Entry'!AU245</f>
        <v/>
      </c>
      <c r="K242" s="1">
        <f>IF('Data Entry'!AI245="g",'Data Entry'!AH245*0.001*V242,IF('Data Entry'!AI245="UI",'Data Entry'!AH245*0.000001*V242,IF('Data Entry'!AI245="mg",'Data Entry'!AH245*0.000001*V242,IF('Data Entry'!AI245="t",'Data Entry'!AH245*1000*V242,IF('Data Entry'!AI245="kg",'Data Entry'!AH245*1*V242,IF('Data Entry'!AI245="L",'Data Entry'!AH245*1*V242,IFERROR(,"")))))))</f>
        <v>0</v>
      </c>
      <c r="L242" s="1" t="s">
        <v>4</v>
      </c>
      <c r="M242" s="59">
        <f>'Data Entry'!AJ245</f>
        <v>0</v>
      </c>
      <c r="N242" s="59" t="str">
        <f>'Data Entry'!AX245</f>
        <v/>
      </c>
      <c r="O242" s="1">
        <f>IF('Data Entry'!AL245="g",'Data Entry'!AK245*0.001*W242,IF('Data Entry'!AL245="UI",'Data Entry'!AK245*0.000001*W242,IF('Data Entry'!AL245="mg",'Data Entry'!AK245*0.000001*W242,IF('Data Entry'!AL245="t",'Data Entry'!AK245*1000*W242,IF('Data Entry'!AL245="kg",'Data Entry'!AK245*1*W242,IF('Data Entry'!AL245="L",'Data Entry'!AK245*1*W242,IFERROR(,"")))))))</f>
        <v>0</v>
      </c>
      <c r="P242" s="1" t="s">
        <v>4</v>
      </c>
      <c r="Q242" s="59">
        <f>'Data Entry'!AM245</f>
        <v>0</v>
      </c>
      <c r="R242" s="59" t="str">
        <f>'Data Entry'!BA245</f>
        <v/>
      </c>
      <c r="S242" s="1">
        <f>IF('Data Entry'!AO245="g",'Data Entry'!AN245*0.001*X242,IF('Data Entry'!AO245="UI",'Data Entry'!AN245*0.000001*X242,IF('Data Entry'!AO245="mg",'Data Entry'!AN245*0.000001*X242,IF('Data Entry'!AO245="t",'Data Entry'!AN245*1000*X242,IF('Data Entry'!AO245="kg",'Data Entry'!AN245*1*X242,IF('Data Entry'!AO245="L",'Data Entry'!AN245*1*X242,IFERROR(,"")))))))</f>
        <v>0</v>
      </c>
      <c r="T242" s="1" t="s">
        <v>4</v>
      </c>
      <c r="U242" s="59" t="str">
        <f>IF('Data Entry'!AP245="No aplica","1",'Data Entry'!AP245)</f>
        <v/>
      </c>
      <c r="V242" s="59" t="str">
        <f>IF('Data Entry'!AS245="No aplica","1",'Data Entry'!AS245)</f>
        <v/>
      </c>
      <c r="W242" s="59" t="str">
        <f>IF('Data Entry'!AV245="No aplica","1",'Data Entry'!AV245)</f>
        <v/>
      </c>
      <c r="X242" s="59" t="str">
        <f>IF('Data Entry'!AY245="No aplica","1",'Data Entry'!AY245)</f>
        <v/>
      </c>
      <c r="Y242" s="151" t="str">
        <f t="shared" si="3"/>
        <v/>
      </c>
      <c r="Z242" s="152" t="str">
        <f>IF('Data Entry'!H245="Yes","1",IF(AND('Data Entry'!H245="",'Data Entry'!I245="",'Data Entry'!J245="",'Data Entry'!K245="",'Data Entry'!L245="",'Data Entry'!M245="",'Data Entry'!N245="",'Data Entry'!O245="",'Data Entry'!P245="",'Data Entry'!Q245=""),"","1"))</f>
        <v/>
      </c>
      <c r="AA242" s="152" t="str">
        <f>IF('Data Entry'!R245="Yes","1",IF(AND('Data Entry'!R245="",'Data Entry'!S245="",'Data Entry'!T245="",'Data Entry'!U245=""),"","1"))</f>
        <v/>
      </c>
      <c r="AB242" s="157" t="str">
        <f>IF('Data Entry'!V245="Yes","1",IF(AND('Data Entry'!V245="",'Data Entry'!W245=""),"","1"))</f>
        <v/>
      </c>
    </row>
    <row r="243" spans="1:28" ht="17">
      <c r="A243" s="59">
        <f>'Data Entry'!AB246</f>
        <v>0</v>
      </c>
      <c r="B243" s="59" t="str">
        <f>'Data Entry'!AR246</f>
        <v/>
      </c>
      <c r="C243" s="1">
        <f>IF('Data Entry'!AD246="g",'Data Entry'!AC246*0.001*U243,IF('Data Entry'!AD246="UI",'Data Entry'!AC246*0.000001*U243,IF('Data Entry'!AD246="mg",'Data Entry'!AC246*0.000001*U243,IF('Data Entry'!AD246="t",'Data Entry'!AC246*1000*U243,IF('Data Entry'!AD246="kg",'Data Entry'!AC246*1*U243,IF('Data Entry'!AD246="L",'Data Entry'!AC246*1*U243,IFERROR(,"")))))))</f>
        <v>0</v>
      </c>
      <c r="D243" s="1" t="s">
        <v>4</v>
      </c>
      <c r="E243" s="1">
        <f>IF('Data Entry'!AF246="g",'Data Entry'!AE246*0.001,IF('Data Entry'!AF246="mg",'Data Entry'!AE246*0.000001,IF('Data Entry'!AF246="t",'Data Entry'!AE246*1000,IF('Data Entry'!AF246="ml",'Data Entry'!AE246*0.001,IF('Data Entry'!AF246="kg",'Data Entry'!AE246*1,IF('Data Entry'!AF246="Pieza",'Data Entry'!AE246*1,IF('Data Entry'!AF246="L",'Data Entry'!AE246*1,IFERROR(,""))))))))</f>
        <v>0</v>
      </c>
      <c r="F243" s="1" t="s">
        <v>4</v>
      </c>
      <c r="G243" s="1">
        <f>IF('Data Entry'!AA246="g",'Data Entry'!Z246*0.001,IF('Data Entry'!AA246="mg",'Data Entry'!Z246*0.000001,IF('Data Entry'!AA246="t",'Data Entry'!Z246*1000,IF('Data Entry'!AA246="ml",'Data Entry'!Z246*0.001,IF('Data Entry'!AA246="kg",'Data Entry'!Z246*1,IF('Data Entry'!AA246="Piezas",'Data Entry'!Z246*1,IF('Data Entry'!AA246="L",'Data Entry'!Z246*1,IFERROR(,""))))))))</f>
        <v>0</v>
      </c>
      <c r="H243" s="1" t="s">
        <v>4</v>
      </c>
      <c r="I243" s="1">
        <f>IF('Data Entry'!AC246="g",'Data Entry'!AB246*0.001,IF('Data Entry'!AC246="mg",'Data Entry'!AB246*0.000001,IF('Data Entry'!AC246="t",'Data Entry'!AB246*1000,IF('Data Entry'!AC246="ml",'Data Entry'!AB246*0.001,IF('Data Entry'!AC246="kg",'Data Entry'!AB246*1,IF('Data Entry'!AC246="L",'Data Entry'!AB246*1,IFERROR(,"")))))))</f>
        <v>0</v>
      </c>
      <c r="J243" s="59" t="str">
        <f>'Data Entry'!AU246</f>
        <v/>
      </c>
      <c r="K243" s="1">
        <f>IF('Data Entry'!AI246="g",'Data Entry'!AH246*0.001*V243,IF('Data Entry'!AI246="UI",'Data Entry'!AH246*0.000001*V243,IF('Data Entry'!AI246="mg",'Data Entry'!AH246*0.000001*V243,IF('Data Entry'!AI246="t",'Data Entry'!AH246*1000*V243,IF('Data Entry'!AI246="kg",'Data Entry'!AH246*1*V243,IF('Data Entry'!AI246="L",'Data Entry'!AH246*1*V243,IFERROR(,"")))))))</f>
        <v>0</v>
      </c>
      <c r="L243" s="1" t="s">
        <v>4</v>
      </c>
      <c r="M243" s="59">
        <f>'Data Entry'!AJ246</f>
        <v>0</v>
      </c>
      <c r="N243" s="59" t="str">
        <f>'Data Entry'!AX246</f>
        <v/>
      </c>
      <c r="O243" s="1">
        <f>IF('Data Entry'!AL246="g",'Data Entry'!AK246*0.001*W243,IF('Data Entry'!AL246="UI",'Data Entry'!AK246*0.000001*W243,IF('Data Entry'!AL246="mg",'Data Entry'!AK246*0.000001*W243,IF('Data Entry'!AL246="t",'Data Entry'!AK246*1000*W243,IF('Data Entry'!AL246="kg",'Data Entry'!AK246*1*W243,IF('Data Entry'!AL246="L",'Data Entry'!AK246*1*W243,IFERROR(,"")))))))</f>
        <v>0</v>
      </c>
      <c r="P243" s="1" t="s">
        <v>4</v>
      </c>
      <c r="Q243" s="59">
        <f>'Data Entry'!AM246</f>
        <v>0</v>
      </c>
      <c r="R243" s="59" t="str">
        <f>'Data Entry'!BA246</f>
        <v/>
      </c>
      <c r="S243" s="1">
        <f>IF('Data Entry'!AO246="g",'Data Entry'!AN246*0.001*X243,IF('Data Entry'!AO246="UI",'Data Entry'!AN246*0.000001*X243,IF('Data Entry'!AO246="mg",'Data Entry'!AN246*0.000001*X243,IF('Data Entry'!AO246="t",'Data Entry'!AN246*1000*X243,IF('Data Entry'!AO246="kg",'Data Entry'!AN246*1*X243,IF('Data Entry'!AO246="L",'Data Entry'!AN246*1*X243,IFERROR(,"")))))))</f>
        <v>0</v>
      </c>
      <c r="T243" s="1" t="s">
        <v>4</v>
      </c>
      <c r="U243" s="59" t="str">
        <f>IF('Data Entry'!AP246="No aplica","1",'Data Entry'!AP246)</f>
        <v/>
      </c>
      <c r="V243" s="59" t="str">
        <f>IF('Data Entry'!AS246="No aplica","1",'Data Entry'!AS246)</f>
        <v/>
      </c>
      <c r="W243" s="59" t="str">
        <f>IF('Data Entry'!AV246="No aplica","1",'Data Entry'!AV246)</f>
        <v/>
      </c>
      <c r="X243" s="59" t="str">
        <f>IF('Data Entry'!AY246="No aplica","1",'Data Entry'!AY246)</f>
        <v/>
      </c>
      <c r="Y243" s="151" t="str">
        <f t="shared" si="3"/>
        <v/>
      </c>
      <c r="Z243" s="152" t="str">
        <f>IF('Data Entry'!H246="Yes","1",IF(AND('Data Entry'!H246="",'Data Entry'!I246="",'Data Entry'!J246="",'Data Entry'!K246="",'Data Entry'!L246="",'Data Entry'!M246="",'Data Entry'!N246="",'Data Entry'!O246="",'Data Entry'!P246="",'Data Entry'!Q246=""),"","1"))</f>
        <v/>
      </c>
      <c r="AA243" s="152" t="str">
        <f>IF('Data Entry'!R246="Yes","1",IF(AND('Data Entry'!R246="",'Data Entry'!S246="",'Data Entry'!T246="",'Data Entry'!U246=""),"","1"))</f>
        <v/>
      </c>
      <c r="AB243" s="157" t="str">
        <f>IF('Data Entry'!V246="Yes","1",IF(AND('Data Entry'!V246="",'Data Entry'!W246=""),"","1"))</f>
        <v/>
      </c>
    </row>
    <row r="244" spans="1:28" ht="17">
      <c r="A244" s="59">
        <f>'Data Entry'!AB247</f>
        <v>0</v>
      </c>
      <c r="B244" s="59" t="str">
        <f>'Data Entry'!AR247</f>
        <v/>
      </c>
      <c r="C244" s="1">
        <f>IF('Data Entry'!AD247="g",'Data Entry'!AC247*0.001*U244,IF('Data Entry'!AD247="UI",'Data Entry'!AC247*0.000001*U244,IF('Data Entry'!AD247="mg",'Data Entry'!AC247*0.000001*U244,IF('Data Entry'!AD247="t",'Data Entry'!AC247*1000*U244,IF('Data Entry'!AD247="kg",'Data Entry'!AC247*1*U244,IF('Data Entry'!AD247="L",'Data Entry'!AC247*1*U244,IFERROR(,"")))))))</f>
        <v>0</v>
      </c>
      <c r="D244" s="1" t="s">
        <v>4</v>
      </c>
      <c r="E244" s="1">
        <f>IF('Data Entry'!AF247="g",'Data Entry'!AE247*0.001,IF('Data Entry'!AF247="mg",'Data Entry'!AE247*0.000001,IF('Data Entry'!AF247="t",'Data Entry'!AE247*1000,IF('Data Entry'!AF247="ml",'Data Entry'!AE247*0.001,IF('Data Entry'!AF247="kg",'Data Entry'!AE247*1,IF('Data Entry'!AF247="Pieza",'Data Entry'!AE247*1,IF('Data Entry'!AF247="L",'Data Entry'!AE247*1,IFERROR(,""))))))))</f>
        <v>0</v>
      </c>
      <c r="F244" s="1" t="s">
        <v>4</v>
      </c>
      <c r="G244" s="1">
        <f>IF('Data Entry'!AA247="g",'Data Entry'!Z247*0.001,IF('Data Entry'!AA247="mg",'Data Entry'!Z247*0.000001,IF('Data Entry'!AA247="t",'Data Entry'!Z247*1000,IF('Data Entry'!AA247="ml",'Data Entry'!Z247*0.001,IF('Data Entry'!AA247="kg",'Data Entry'!Z247*1,IF('Data Entry'!AA247="Piezas",'Data Entry'!Z247*1,IF('Data Entry'!AA247="L",'Data Entry'!Z247*1,IFERROR(,""))))))))</f>
        <v>0</v>
      </c>
      <c r="H244" s="1" t="s">
        <v>4</v>
      </c>
      <c r="I244" s="1">
        <f>IF('Data Entry'!AC247="g",'Data Entry'!AB247*0.001,IF('Data Entry'!AC247="mg",'Data Entry'!AB247*0.000001,IF('Data Entry'!AC247="t",'Data Entry'!AB247*1000,IF('Data Entry'!AC247="ml",'Data Entry'!AB247*0.001,IF('Data Entry'!AC247="kg",'Data Entry'!AB247*1,IF('Data Entry'!AC247="L",'Data Entry'!AB247*1,IFERROR(,"")))))))</f>
        <v>0</v>
      </c>
      <c r="J244" s="59" t="str">
        <f>'Data Entry'!AU247</f>
        <v/>
      </c>
      <c r="K244" s="1">
        <f>IF('Data Entry'!AI247="g",'Data Entry'!AH247*0.001*V244,IF('Data Entry'!AI247="UI",'Data Entry'!AH247*0.000001*V244,IF('Data Entry'!AI247="mg",'Data Entry'!AH247*0.000001*V244,IF('Data Entry'!AI247="t",'Data Entry'!AH247*1000*V244,IF('Data Entry'!AI247="kg",'Data Entry'!AH247*1*V244,IF('Data Entry'!AI247="L",'Data Entry'!AH247*1*V244,IFERROR(,"")))))))</f>
        <v>0</v>
      </c>
      <c r="L244" s="1" t="s">
        <v>4</v>
      </c>
      <c r="M244" s="59">
        <f>'Data Entry'!AJ247</f>
        <v>0</v>
      </c>
      <c r="N244" s="59" t="str">
        <f>'Data Entry'!AX247</f>
        <v/>
      </c>
      <c r="O244" s="1">
        <f>IF('Data Entry'!AL247="g",'Data Entry'!AK247*0.001*W244,IF('Data Entry'!AL247="UI",'Data Entry'!AK247*0.000001*W244,IF('Data Entry'!AL247="mg",'Data Entry'!AK247*0.000001*W244,IF('Data Entry'!AL247="t",'Data Entry'!AK247*1000*W244,IF('Data Entry'!AL247="kg",'Data Entry'!AK247*1*W244,IF('Data Entry'!AL247="L",'Data Entry'!AK247*1*W244,IFERROR(,"")))))))</f>
        <v>0</v>
      </c>
      <c r="P244" s="1" t="s">
        <v>4</v>
      </c>
      <c r="Q244" s="59">
        <f>'Data Entry'!AM247</f>
        <v>0</v>
      </c>
      <c r="R244" s="59" t="str">
        <f>'Data Entry'!BA247</f>
        <v/>
      </c>
      <c r="S244" s="1">
        <f>IF('Data Entry'!AO247="g",'Data Entry'!AN247*0.001*X244,IF('Data Entry'!AO247="UI",'Data Entry'!AN247*0.000001*X244,IF('Data Entry'!AO247="mg",'Data Entry'!AN247*0.000001*X244,IF('Data Entry'!AO247="t",'Data Entry'!AN247*1000*X244,IF('Data Entry'!AO247="kg",'Data Entry'!AN247*1*X244,IF('Data Entry'!AO247="L",'Data Entry'!AN247*1*X244,IFERROR(,"")))))))</f>
        <v>0</v>
      </c>
      <c r="T244" s="1" t="s">
        <v>4</v>
      </c>
      <c r="U244" s="59" t="str">
        <f>IF('Data Entry'!AP247="No aplica","1",'Data Entry'!AP247)</f>
        <v/>
      </c>
      <c r="V244" s="59" t="str">
        <f>IF('Data Entry'!AS247="No aplica","1",'Data Entry'!AS247)</f>
        <v/>
      </c>
      <c r="W244" s="59" t="str">
        <f>IF('Data Entry'!AV247="No aplica","1",'Data Entry'!AV247)</f>
        <v/>
      </c>
      <c r="X244" s="59" t="str">
        <f>IF('Data Entry'!AY247="No aplica","1",'Data Entry'!AY247)</f>
        <v/>
      </c>
      <c r="Y244" s="151" t="str">
        <f t="shared" si="3"/>
        <v/>
      </c>
      <c r="Z244" s="152" t="str">
        <f>IF('Data Entry'!H247="Yes","1",IF(AND('Data Entry'!H247="",'Data Entry'!I247="",'Data Entry'!J247="",'Data Entry'!K247="",'Data Entry'!L247="",'Data Entry'!M247="",'Data Entry'!N247="",'Data Entry'!O247="",'Data Entry'!P247="",'Data Entry'!Q247=""),"","1"))</f>
        <v/>
      </c>
      <c r="AA244" s="152" t="str">
        <f>IF('Data Entry'!R247="Yes","1",IF(AND('Data Entry'!R247="",'Data Entry'!S247="",'Data Entry'!T247="",'Data Entry'!U247=""),"","1"))</f>
        <v/>
      </c>
      <c r="AB244" s="157" t="str">
        <f>IF('Data Entry'!V247="Yes","1",IF(AND('Data Entry'!V247="",'Data Entry'!W247=""),"","1"))</f>
        <v/>
      </c>
    </row>
    <row r="245" spans="1:28" ht="17">
      <c r="A245" s="59">
        <f>'Data Entry'!AB248</f>
        <v>0</v>
      </c>
      <c r="B245" s="59" t="str">
        <f>'Data Entry'!AR248</f>
        <v/>
      </c>
      <c r="C245" s="1">
        <f>IF('Data Entry'!AD248="g",'Data Entry'!AC248*0.001*U245,IF('Data Entry'!AD248="UI",'Data Entry'!AC248*0.000001*U245,IF('Data Entry'!AD248="mg",'Data Entry'!AC248*0.000001*U245,IF('Data Entry'!AD248="t",'Data Entry'!AC248*1000*U245,IF('Data Entry'!AD248="kg",'Data Entry'!AC248*1*U245,IF('Data Entry'!AD248="L",'Data Entry'!AC248*1*U245,IFERROR(,"")))))))</f>
        <v>0</v>
      </c>
      <c r="D245" s="1" t="s">
        <v>4</v>
      </c>
      <c r="E245" s="1">
        <f>IF('Data Entry'!AF248="g",'Data Entry'!AE248*0.001,IF('Data Entry'!AF248="mg",'Data Entry'!AE248*0.000001,IF('Data Entry'!AF248="t",'Data Entry'!AE248*1000,IF('Data Entry'!AF248="ml",'Data Entry'!AE248*0.001,IF('Data Entry'!AF248="kg",'Data Entry'!AE248*1,IF('Data Entry'!AF248="Pieza",'Data Entry'!AE248*1,IF('Data Entry'!AF248="L",'Data Entry'!AE248*1,IFERROR(,""))))))))</f>
        <v>0</v>
      </c>
      <c r="F245" s="1" t="s">
        <v>4</v>
      </c>
      <c r="G245" s="1">
        <f>IF('Data Entry'!AA248="g",'Data Entry'!Z248*0.001,IF('Data Entry'!AA248="mg",'Data Entry'!Z248*0.000001,IF('Data Entry'!AA248="t",'Data Entry'!Z248*1000,IF('Data Entry'!AA248="ml",'Data Entry'!Z248*0.001,IF('Data Entry'!AA248="kg",'Data Entry'!Z248*1,IF('Data Entry'!AA248="Piezas",'Data Entry'!Z248*1,IF('Data Entry'!AA248="L",'Data Entry'!Z248*1,IFERROR(,""))))))))</f>
        <v>0</v>
      </c>
      <c r="H245" s="1" t="s">
        <v>4</v>
      </c>
      <c r="I245" s="1">
        <f>IF('Data Entry'!AC248="g",'Data Entry'!AB248*0.001,IF('Data Entry'!AC248="mg",'Data Entry'!AB248*0.000001,IF('Data Entry'!AC248="t",'Data Entry'!AB248*1000,IF('Data Entry'!AC248="ml",'Data Entry'!AB248*0.001,IF('Data Entry'!AC248="kg",'Data Entry'!AB248*1,IF('Data Entry'!AC248="L",'Data Entry'!AB248*1,IFERROR(,"")))))))</f>
        <v>0</v>
      </c>
      <c r="J245" s="59" t="str">
        <f>'Data Entry'!AU248</f>
        <v/>
      </c>
      <c r="K245" s="1">
        <f>IF('Data Entry'!AI248="g",'Data Entry'!AH248*0.001*V245,IF('Data Entry'!AI248="UI",'Data Entry'!AH248*0.000001*V245,IF('Data Entry'!AI248="mg",'Data Entry'!AH248*0.000001*V245,IF('Data Entry'!AI248="t",'Data Entry'!AH248*1000*V245,IF('Data Entry'!AI248="kg",'Data Entry'!AH248*1*V245,IF('Data Entry'!AI248="L",'Data Entry'!AH248*1*V245,IFERROR(,"")))))))</f>
        <v>0</v>
      </c>
      <c r="L245" s="1" t="s">
        <v>4</v>
      </c>
      <c r="M245" s="59">
        <f>'Data Entry'!AJ248</f>
        <v>0</v>
      </c>
      <c r="N245" s="59" t="str">
        <f>'Data Entry'!AX248</f>
        <v/>
      </c>
      <c r="O245" s="1">
        <f>IF('Data Entry'!AL248="g",'Data Entry'!AK248*0.001*W245,IF('Data Entry'!AL248="UI",'Data Entry'!AK248*0.000001*W245,IF('Data Entry'!AL248="mg",'Data Entry'!AK248*0.000001*W245,IF('Data Entry'!AL248="t",'Data Entry'!AK248*1000*W245,IF('Data Entry'!AL248="kg",'Data Entry'!AK248*1*W245,IF('Data Entry'!AL248="L",'Data Entry'!AK248*1*W245,IFERROR(,"")))))))</f>
        <v>0</v>
      </c>
      <c r="P245" s="1" t="s">
        <v>4</v>
      </c>
      <c r="Q245" s="59">
        <f>'Data Entry'!AM248</f>
        <v>0</v>
      </c>
      <c r="R245" s="59" t="str">
        <f>'Data Entry'!BA248</f>
        <v/>
      </c>
      <c r="S245" s="1">
        <f>IF('Data Entry'!AO248="g",'Data Entry'!AN248*0.001*X245,IF('Data Entry'!AO248="UI",'Data Entry'!AN248*0.000001*X245,IF('Data Entry'!AO248="mg",'Data Entry'!AN248*0.000001*X245,IF('Data Entry'!AO248="t",'Data Entry'!AN248*1000*X245,IF('Data Entry'!AO248="kg",'Data Entry'!AN248*1*X245,IF('Data Entry'!AO248="L",'Data Entry'!AN248*1*X245,IFERROR(,"")))))))</f>
        <v>0</v>
      </c>
      <c r="T245" s="1" t="s">
        <v>4</v>
      </c>
      <c r="U245" s="59" t="str">
        <f>IF('Data Entry'!AP248="No aplica","1",'Data Entry'!AP248)</f>
        <v/>
      </c>
      <c r="V245" s="59" t="str">
        <f>IF('Data Entry'!AS248="No aplica","1",'Data Entry'!AS248)</f>
        <v/>
      </c>
      <c r="W245" s="59" t="str">
        <f>IF('Data Entry'!AV248="No aplica","1",'Data Entry'!AV248)</f>
        <v/>
      </c>
      <c r="X245" s="59" t="str">
        <f>IF('Data Entry'!AY248="No aplica","1",'Data Entry'!AY248)</f>
        <v/>
      </c>
      <c r="Y245" s="151" t="str">
        <f t="shared" si="3"/>
        <v/>
      </c>
      <c r="Z245" s="152" t="str">
        <f>IF('Data Entry'!H248="Yes","1",IF(AND('Data Entry'!H248="",'Data Entry'!I248="",'Data Entry'!J248="",'Data Entry'!K248="",'Data Entry'!L248="",'Data Entry'!M248="",'Data Entry'!N248="",'Data Entry'!O248="",'Data Entry'!P248="",'Data Entry'!Q248=""),"","1"))</f>
        <v/>
      </c>
      <c r="AA245" s="152" t="str">
        <f>IF('Data Entry'!R248="Yes","1",IF(AND('Data Entry'!R248="",'Data Entry'!S248="",'Data Entry'!T248="",'Data Entry'!U248=""),"","1"))</f>
        <v/>
      </c>
      <c r="AB245" s="157" t="str">
        <f>IF('Data Entry'!V248="Yes","1",IF(AND('Data Entry'!V248="",'Data Entry'!W248=""),"","1"))</f>
        <v/>
      </c>
    </row>
    <row r="246" spans="1:28" ht="17">
      <c r="A246" s="59">
        <f>'Data Entry'!AB249</f>
        <v>0</v>
      </c>
      <c r="B246" s="59" t="str">
        <f>'Data Entry'!AR249</f>
        <v/>
      </c>
      <c r="C246" s="1">
        <f>IF('Data Entry'!AD249="g",'Data Entry'!AC249*0.001*U246,IF('Data Entry'!AD249="UI",'Data Entry'!AC249*0.000001*U246,IF('Data Entry'!AD249="mg",'Data Entry'!AC249*0.000001*U246,IF('Data Entry'!AD249="t",'Data Entry'!AC249*1000*U246,IF('Data Entry'!AD249="kg",'Data Entry'!AC249*1*U246,IF('Data Entry'!AD249="L",'Data Entry'!AC249*1*U246,IFERROR(,"")))))))</f>
        <v>0</v>
      </c>
      <c r="D246" s="1" t="s">
        <v>4</v>
      </c>
      <c r="E246" s="1">
        <f>IF('Data Entry'!AF249="g",'Data Entry'!AE249*0.001,IF('Data Entry'!AF249="mg",'Data Entry'!AE249*0.000001,IF('Data Entry'!AF249="t",'Data Entry'!AE249*1000,IF('Data Entry'!AF249="ml",'Data Entry'!AE249*0.001,IF('Data Entry'!AF249="kg",'Data Entry'!AE249*1,IF('Data Entry'!AF249="Pieza",'Data Entry'!AE249*1,IF('Data Entry'!AF249="L",'Data Entry'!AE249*1,IFERROR(,""))))))))</f>
        <v>0</v>
      </c>
      <c r="F246" s="1" t="s">
        <v>4</v>
      </c>
      <c r="G246" s="1">
        <f>IF('Data Entry'!AA249="g",'Data Entry'!Z249*0.001,IF('Data Entry'!AA249="mg",'Data Entry'!Z249*0.000001,IF('Data Entry'!AA249="t",'Data Entry'!Z249*1000,IF('Data Entry'!AA249="ml",'Data Entry'!Z249*0.001,IF('Data Entry'!AA249="kg",'Data Entry'!Z249*1,IF('Data Entry'!AA249="Piezas",'Data Entry'!Z249*1,IF('Data Entry'!AA249="L",'Data Entry'!Z249*1,IFERROR(,""))))))))</f>
        <v>0</v>
      </c>
      <c r="H246" s="1" t="s">
        <v>4</v>
      </c>
      <c r="I246" s="1">
        <f>IF('Data Entry'!AC249="g",'Data Entry'!AB249*0.001,IF('Data Entry'!AC249="mg",'Data Entry'!AB249*0.000001,IF('Data Entry'!AC249="t",'Data Entry'!AB249*1000,IF('Data Entry'!AC249="ml",'Data Entry'!AB249*0.001,IF('Data Entry'!AC249="kg",'Data Entry'!AB249*1,IF('Data Entry'!AC249="L",'Data Entry'!AB249*1,IFERROR(,"")))))))</f>
        <v>0</v>
      </c>
      <c r="J246" s="59" t="str">
        <f>'Data Entry'!AU249</f>
        <v/>
      </c>
      <c r="K246" s="1">
        <f>IF('Data Entry'!AI249="g",'Data Entry'!AH249*0.001*V246,IF('Data Entry'!AI249="UI",'Data Entry'!AH249*0.000001*V246,IF('Data Entry'!AI249="mg",'Data Entry'!AH249*0.000001*V246,IF('Data Entry'!AI249="t",'Data Entry'!AH249*1000*V246,IF('Data Entry'!AI249="kg",'Data Entry'!AH249*1*V246,IF('Data Entry'!AI249="L",'Data Entry'!AH249*1*V246,IFERROR(,"")))))))</f>
        <v>0</v>
      </c>
      <c r="L246" s="1" t="s">
        <v>4</v>
      </c>
      <c r="M246" s="59">
        <f>'Data Entry'!AJ249</f>
        <v>0</v>
      </c>
      <c r="N246" s="59" t="str">
        <f>'Data Entry'!AX249</f>
        <v/>
      </c>
      <c r="O246" s="1">
        <f>IF('Data Entry'!AL249="g",'Data Entry'!AK249*0.001*W246,IF('Data Entry'!AL249="UI",'Data Entry'!AK249*0.000001*W246,IF('Data Entry'!AL249="mg",'Data Entry'!AK249*0.000001*W246,IF('Data Entry'!AL249="t",'Data Entry'!AK249*1000*W246,IF('Data Entry'!AL249="kg",'Data Entry'!AK249*1*W246,IF('Data Entry'!AL249="L",'Data Entry'!AK249*1*W246,IFERROR(,"")))))))</f>
        <v>0</v>
      </c>
      <c r="P246" s="1" t="s">
        <v>4</v>
      </c>
      <c r="Q246" s="59">
        <f>'Data Entry'!AM249</f>
        <v>0</v>
      </c>
      <c r="R246" s="59" t="str">
        <f>'Data Entry'!BA249</f>
        <v/>
      </c>
      <c r="S246" s="1">
        <f>IF('Data Entry'!AO249="g",'Data Entry'!AN249*0.001*X246,IF('Data Entry'!AO249="UI",'Data Entry'!AN249*0.000001*X246,IF('Data Entry'!AO249="mg",'Data Entry'!AN249*0.000001*X246,IF('Data Entry'!AO249="t",'Data Entry'!AN249*1000*X246,IF('Data Entry'!AO249="kg",'Data Entry'!AN249*1*X246,IF('Data Entry'!AO249="L",'Data Entry'!AN249*1*X246,IFERROR(,"")))))))</f>
        <v>0</v>
      </c>
      <c r="T246" s="1" t="s">
        <v>4</v>
      </c>
      <c r="U246" s="59" t="str">
        <f>IF('Data Entry'!AP249="No aplica","1",'Data Entry'!AP249)</f>
        <v/>
      </c>
      <c r="V246" s="59" t="str">
        <f>IF('Data Entry'!AS249="No aplica","1",'Data Entry'!AS249)</f>
        <v/>
      </c>
      <c r="W246" s="59" t="str">
        <f>IF('Data Entry'!AV249="No aplica","1",'Data Entry'!AV249)</f>
        <v/>
      </c>
      <c r="X246" s="59" t="str">
        <f>IF('Data Entry'!AY249="No aplica","1",'Data Entry'!AY249)</f>
        <v/>
      </c>
      <c r="Y246" s="151" t="str">
        <f t="shared" si="3"/>
        <v/>
      </c>
      <c r="Z246" s="152" t="str">
        <f>IF('Data Entry'!H249="Yes","1",IF(AND('Data Entry'!H249="",'Data Entry'!I249="",'Data Entry'!J249="",'Data Entry'!K249="",'Data Entry'!L249="",'Data Entry'!M249="",'Data Entry'!N249="",'Data Entry'!O249="",'Data Entry'!P249="",'Data Entry'!Q249=""),"","1"))</f>
        <v/>
      </c>
      <c r="AA246" s="152" t="str">
        <f>IF('Data Entry'!R249="Yes","1",IF(AND('Data Entry'!R249="",'Data Entry'!S249="",'Data Entry'!T249="",'Data Entry'!U249=""),"","1"))</f>
        <v/>
      </c>
      <c r="AB246" s="157" t="str">
        <f>IF('Data Entry'!V249="Yes","1",IF(AND('Data Entry'!V249="",'Data Entry'!W249=""),"","1"))</f>
        <v/>
      </c>
    </row>
    <row r="247" spans="1:28" ht="17">
      <c r="A247" s="59">
        <f>'Data Entry'!AB250</f>
        <v>0</v>
      </c>
      <c r="B247" s="59" t="str">
        <f>'Data Entry'!AR250</f>
        <v/>
      </c>
      <c r="C247" s="1">
        <f>IF('Data Entry'!AD250="g",'Data Entry'!AC250*0.001*U247,IF('Data Entry'!AD250="UI",'Data Entry'!AC250*0.000001*U247,IF('Data Entry'!AD250="mg",'Data Entry'!AC250*0.000001*U247,IF('Data Entry'!AD250="t",'Data Entry'!AC250*1000*U247,IF('Data Entry'!AD250="kg",'Data Entry'!AC250*1*U247,IF('Data Entry'!AD250="L",'Data Entry'!AC250*1*U247,IFERROR(,"")))))))</f>
        <v>0</v>
      </c>
      <c r="D247" s="1" t="s">
        <v>4</v>
      </c>
      <c r="E247" s="1">
        <f>IF('Data Entry'!AF250="g",'Data Entry'!AE250*0.001,IF('Data Entry'!AF250="mg",'Data Entry'!AE250*0.000001,IF('Data Entry'!AF250="t",'Data Entry'!AE250*1000,IF('Data Entry'!AF250="ml",'Data Entry'!AE250*0.001,IF('Data Entry'!AF250="kg",'Data Entry'!AE250*1,IF('Data Entry'!AF250="Pieza",'Data Entry'!AE250*1,IF('Data Entry'!AF250="L",'Data Entry'!AE250*1,IFERROR(,""))))))))</f>
        <v>0</v>
      </c>
      <c r="F247" s="1" t="s">
        <v>4</v>
      </c>
      <c r="G247" s="1">
        <f>IF('Data Entry'!AA250="g",'Data Entry'!Z250*0.001,IF('Data Entry'!AA250="mg",'Data Entry'!Z250*0.000001,IF('Data Entry'!AA250="t",'Data Entry'!Z250*1000,IF('Data Entry'!AA250="ml",'Data Entry'!Z250*0.001,IF('Data Entry'!AA250="kg",'Data Entry'!Z250*1,IF('Data Entry'!AA250="Piezas",'Data Entry'!Z250*1,IF('Data Entry'!AA250="L",'Data Entry'!Z250*1,IFERROR(,""))))))))</f>
        <v>0</v>
      </c>
      <c r="H247" s="1" t="s">
        <v>4</v>
      </c>
      <c r="I247" s="1">
        <f>IF('Data Entry'!AC250="g",'Data Entry'!AB250*0.001,IF('Data Entry'!AC250="mg",'Data Entry'!AB250*0.000001,IF('Data Entry'!AC250="t",'Data Entry'!AB250*1000,IF('Data Entry'!AC250="ml",'Data Entry'!AB250*0.001,IF('Data Entry'!AC250="kg",'Data Entry'!AB250*1,IF('Data Entry'!AC250="L",'Data Entry'!AB250*1,IFERROR(,"")))))))</f>
        <v>0</v>
      </c>
      <c r="J247" s="59" t="str">
        <f>'Data Entry'!AU250</f>
        <v/>
      </c>
      <c r="K247" s="1">
        <f>IF('Data Entry'!AI250="g",'Data Entry'!AH250*0.001*V247,IF('Data Entry'!AI250="UI",'Data Entry'!AH250*0.000001*V247,IF('Data Entry'!AI250="mg",'Data Entry'!AH250*0.000001*V247,IF('Data Entry'!AI250="t",'Data Entry'!AH250*1000*V247,IF('Data Entry'!AI250="kg",'Data Entry'!AH250*1*V247,IF('Data Entry'!AI250="L",'Data Entry'!AH250*1*V247,IFERROR(,"")))))))</f>
        <v>0</v>
      </c>
      <c r="L247" s="1" t="s">
        <v>4</v>
      </c>
      <c r="M247" s="59">
        <f>'Data Entry'!AJ250</f>
        <v>0</v>
      </c>
      <c r="N247" s="59" t="str">
        <f>'Data Entry'!AX250</f>
        <v/>
      </c>
      <c r="O247" s="1">
        <f>IF('Data Entry'!AL250="g",'Data Entry'!AK250*0.001*W247,IF('Data Entry'!AL250="UI",'Data Entry'!AK250*0.000001*W247,IF('Data Entry'!AL250="mg",'Data Entry'!AK250*0.000001*W247,IF('Data Entry'!AL250="t",'Data Entry'!AK250*1000*W247,IF('Data Entry'!AL250="kg",'Data Entry'!AK250*1*W247,IF('Data Entry'!AL250="L",'Data Entry'!AK250*1*W247,IFERROR(,"")))))))</f>
        <v>0</v>
      </c>
      <c r="P247" s="1" t="s">
        <v>4</v>
      </c>
      <c r="Q247" s="59">
        <f>'Data Entry'!AM250</f>
        <v>0</v>
      </c>
      <c r="R247" s="59" t="str">
        <f>'Data Entry'!BA250</f>
        <v/>
      </c>
      <c r="S247" s="1">
        <f>IF('Data Entry'!AO250="g",'Data Entry'!AN250*0.001*X247,IF('Data Entry'!AO250="UI",'Data Entry'!AN250*0.000001*X247,IF('Data Entry'!AO250="mg",'Data Entry'!AN250*0.000001*X247,IF('Data Entry'!AO250="t",'Data Entry'!AN250*1000*X247,IF('Data Entry'!AO250="kg",'Data Entry'!AN250*1*X247,IF('Data Entry'!AO250="L",'Data Entry'!AN250*1*X247,IFERROR(,"")))))))</f>
        <v>0</v>
      </c>
      <c r="T247" s="1" t="s">
        <v>4</v>
      </c>
      <c r="U247" s="59" t="str">
        <f>IF('Data Entry'!AP250="No aplica","1",'Data Entry'!AP250)</f>
        <v/>
      </c>
      <c r="V247" s="59" t="str">
        <f>IF('Data Entry'!AS250="No aplica","1",'Data Entry'!AS250)</f>
        <v/>
      </c>
      <c r="W247" s="59" t="str">
        <f>IF('Data Entry'!AV250="No aplica","1",'Data Entry'!AV250)</f>
        <v/>
      </c>
      <c r="X247" s="59" t="str">
        <f>IF('Data Entry'!AY250="No aplica","1",'Data Entry'!AY250)</f>
        <v/>
      </c>
      <c r="Y247" s="151" t="str">
        <f t="shared" si="3"/>
        <v/>
      </c>
      <c r="Z247" s="152" t="str">
        <f>IF('Data Entry'!H250="Yes","1",IF(AND('Data Entry'!H250="",'Data Entry'!I250="",'Data Entry'!J250="",'Data Entry'!K250="",'Data Entry'!L250="",'Data Entry'!M250="",'Data Entry'!N250="",'Data Entry'!O250="",'Data Entry'!P250="",'Data Entry'!Q250=""),"","1"))</f>
        <v/>
      </c>
      <c r="AA247" s="152" t="str">
        <f>IF('Data Entry'!R250="Yes","1",IF(AND('Data Entry'!R250="",'Data Entry'!S250="",'Data Entry'!T250="",'Data Entry'!U250=""),"","1"))</f>
        <v/>
      </c>
      <c r="AB247" s="157" t="str">
        <f>IF('Data Entry'!V250="Yes","1",IF(AND('Data Entry'!V250="",'Data Entry'!W250=""),"","1"))</f>
        <v/>
      </c>
    </row>
    <row r="248" spans="1:28" ht="17">
      <c r="A248" s="59">
        <f>'Data Entry'!AB251</f>
        <v>0</v>
      </c>
      <c r="B248" s="59" t="str">
        <f>'Data Entry'!AR251</f>
        <v/>
      </c>
      <c r="C248" s="1">
        <f>IF('Data Entry'!AD251="g",'Data Entry'!AC251*0.001*U248,IF('Data Entry'!AD251="UI",'Data Entry'!AC251*0.000001*U248,IF('Data Entry'!AD251="mg",'Data Entry'!AC251*0.000001*U248,IF('Data Entry'!AD251="t",'Data Entry'!AC251*1000*U248,IF('Data Entry'!AD251="kg",'Data Entry'!AC251*1*U248,IF('Data Entry'!AD251="L",'Data Entry'!AC251*1*U248,IFERROR(,"")))))))</f>
        <v>0</v>
      </c>
      <c r="D248" s="1" t="s">
        <v>4</v>
      </c>
      <c r="E248" s="1">
        <f>IF('Data Entry'!AF251="g",'Data Entry'!AE251*0.001,IF('Data Entry'!AF251="mg",'Data Entry'!AE251*0.000001,IF('Data Entry'!AF251="t",'Data Entry'!AE251*1000,IF('Data Entry'!AF251="ml",'Data Entry'!AE251*0.001,IF('Data Entry'!AF251="kg",'Data Entry'!AE251*1,IF('Data Entry'!AF251="Pieza",'Data Entry'!AE251*1,IF('Data Entry'!AF251="L",'Data Entry'!AE251*1,IFERROR(,""))))))))</f>
        <v>0</v>
      </c>
      <c r="F248" s="1" t="s">
        <v>4</v>
      </c>
      <c r="G248" s="1">
        <f>IF('Data Entry'!AA251="g",'Data Entry'!Z251*0.001,IF('Data Entry'!AA251="mg",'Data Entry'!Z251*0.000001,IF('Data Entry'!AA251="t",'Data Entry'!Z251*1000,IF('Data Entry'!AA251="ml",'Data Entry'!Z251*0.001,IF('Data Entry'!AA251="kg",'Data Entry'!Z251*1,IF('Data Entry'!AA251="Piezas",'Data Entry'!Z251*1,IF('Data Entry'!AA251="L",'Data Entry'!Z251*1,IFERROR(,""))))))))</f>
        <v>0</v>
      </c>
      <c r="H248" s="1" t="s">
        <v>4</v>
      </c>
      <c r="I248" s="1">
        <f>IF('Data Entry'!AC251="g",'Data Entry'!AB251*0.001,IF('Data Entry'!AC251="mg",'Data Entry'!AB251*0.000001,IF('Data Entry'!AC251="t",'Data Entry'!AB251*1000,IF('Data Entry'!AC251="ml",'Data Entry'!AB251*0.001,IF('Data Entry'!AC251="kg",'Data Entry'!AB251*1,IF('Data Entry'!AC251="L",'Data Entry'!AB251*1,IFERROR(,"")))))))</f>
        <v>0</v>
      </c>
      <c r="J248" s="59" t="str">
        <f>'Data Entry'!AU251</f>
        <v/>
      </c>
      <c r="K248" s="1">
        <f>IF('Data Entry'!AI251="g",'Data Entry'!AH251*0.001*V248,IF('Data Entry'!AI251="UI",'Data Entry'!AH251*0.000001*V248,IF('Data Entry'!AI251="mg",'Data Entry'!AH251*0.000001*V248,IF('Data Entry'!AI251="t",'Data Entry'!AH251*1000*V248,IF('Data Entry'!AI251="kg",'Data Entry'!AH251*1*V248,IF('Data Entry'!AI251="L",'Data Entry'!AH251*1*V248,IFERROR(,"")))))))</f>
        <v>0</v>
      </c>
      <c r="L248" s="1" t="s">
        <v>4</v>
      </c>
      <c r="M248" s="59">
        <f>'Data Entry'!AJ251</f>
        <v>0</v>
      </c>
      <c r="N248" s="59" t="str">
        <f>'Data Entry'!AX251</f>
        <v/>
      </c>
      <c r="O248" s="1">
        <f>IF('Data Entry'!AL251="g",'Data Entry'!AK251*0.001*W248,IF('Data Entry'!AL251="UI",'Data Entry'!AK251*0.000001*W248,IF('Data Entry'!AL251="mg",'Data Entry'!AK251*0.000001*W248,IF('Data Entry'!AL251="t",'Data Entry'!AK251*1000*W248,IF('Data Entry'!AL251="kg",'Data Entry'!AK251*1*W248,IF('Data Entry'!AL251="L",'Data Entry'!AK251*1*W248,IFERROR(,"")))))))</f>
        <v>0</v>
      </c>
      <c r="P248" s="1" t="s">
        <v>4</v>
      </c>
      <c r="Q248" s="59">
        <f>'Data Entry'!AM251</f>
        <v>0</v>
      </c>
      <c r="R248" s="59" t="str">
        <f>'Data Entry'!BA251</f>
        <v/>
      </c>
      <c r="S248" s="1">
        <f>IF('Data Entry'!AO251="g",'Data Entry'!AN251*0.001*X248,IF('Data Entry'!AO251="UI",'Data Entry'!AN251*0.000001*X248,IF('Data Entry'!AO251="mg",'Data Entry'!AN251*0.000001*X248,IF('Data Entry'!AO251="t",'Data Entry'!AN251*1000*X248,IF('Data Entry'!AO251="kg",'Data Entry'!AN251*1*X248,IF('Data Entry'!AO251="L",'Data Entry'!AN251*1*X248,IFERROR(,"")))))))</f>
        <v>0</v>
      </c>
      <c r="T248" s="1" t="s">
        <v>4</v>
      </c>
      <c r="U248" s="59" t="str">
        <f>IF('Data Entry'!AP251="No aplica","1",'Data Entry'!AP251)</f>
        <v/>
      </c>
      <c r="V248" s="59" t="str">
        <f>IF('Data Entry'!AS251="No aplica","1",'Data Entry'!AS251)</f>
        <v/>
      </c>
      <c r="W248" s="59" t="str">
        <f>IF('Data Entry'!AV251="No aplica","1",'Data Entry'!AV251)</f>
        <v/>
      </c>
      <c r="X248" s="59" t="str">
        <f>IF('Data Entry'!AY251="No aplica","1",'Data Entry'!AY251)</f>
        <v/>
      </c>
      <c r="Y248" s="151" t="str">
        <f t="shared" si="3"/>
        <v/>
      </c>
      <c r="Z248" s="152" t="str">
        <f>IF('Data Entry'!H251="Yes","1",IF(AND('Data Entry'!H251="",'Data Entry'!I251="",'Data Entry'!J251="",'Data Entry'!K251="",'Data Entry'!L251="",'Data Entry'!M251="",'Data Entry'!N251="",'Data Entry'!O251="",'Data Entry'!P251="",'Data Entry'!Q251=""),"","1"))</f>
        <v/>
      </c>
      <c r="AA248" s="152" t="str">
        <f>IF('Data Entry'!R251="Yes","1",IF(AND('Data Entry'!R251="",'Data Entry'!S251="",'Data Entry'!T251="",'Data Entry'!U251=""),"","1"))</f>
        <v/>
      </c>
      <c r="AB248" s="157" t="str">
        <f>IF('Data Entry'!V251="Yes","1",IF(AND('Data Entry'!V251="",'Data Entry'!W251=""),"","1"))</f>
        <v/>
      </c>
    </row>
    <row r="249" spans="1:28" ht="17">
      <c r="A249" s="59">
        <f>'Data Entry'!AB252</f>
        <v>0</v>
      </c>
      <c r="B249" s="59" t="str">
        <f>'Data Entry'!AR252</f>
        <v/>
      </c>
      <c r="C249" s="1">
        <f>IF('Data Entry'!AD252="g",'Data Entry'!AC252*0.001*U249,IF('Data Entry'!AD252="UI",'Data Entry'!AC252*0.000001*U249,IF('Data Entry'!AD252="mg",'Data Entry'!AC252*0.000001*U249,IF('Data Entry'!AD252="t",'Data Entry'!AC252*1000*U249,IF('Data Entry'!AD252="kg",'Data Entry'!AC252*1*U249,IF('Data Entry'!AD252="L",'Data Entry'!AC252*1*U249,IFERROR(,"")))))))</f>
        <v>0</v>
      </c>
      <c r="D249" s="1" t="s">
        <v>4</v>
      </c>
      <c r="E249" s="1">
        <f>IF('Data Entry'!AF252="g",'Data Entry'!AE252*0.001,IF('Data Entry'!AF252="mg",'Data Entry'!AE252*0.000001,IF('Data Entry'!AF252="t",'Data Entry'!AE252*1000,IF('Data Entry'!AF252="ml",'Data Entry'!AE252*0.001,IF('Data Entry'!AF252="kg",'Data Entry'!AE252*1,IF('Data Entry'!AF252="Pieza",'Data Entry'!AE252*1,IF('Data Entry'!AF252="L",'Data Entry'!AE252*1,IFERROR(,""))))))))</f>
        <v>0</v>
      </c>
      <c r="F249" s="1" t="s">
        <v>4</v>
      </c>
      <c r="G249" s="1">
        <f>IF('Data Entry'!AA252="g",'Data Entry'!Z252*0.001,IF('Data Entry'!AA252="mg",'Data Entry'!Z252*0.000001,IF('Data Entry'!AA252="t",'Data Entry'!Z252*1000,IF('Data Entry'!AA252="ml",'Data Entry'!Z252*0.001,IF('Data Entry'!AA252="kg",'Data Entry'!Z252*1,IF('Data Entry'!AA252="Piezas",'Data Entry'!Z252*1,IF('Data Entry'!AA252="L",'Data Entry'!Z252*1,IFERROR(,""))))))))</f>
        <v>0</v>
      </c>
      <c r="H249" s="1" t="s">
        <v>4</v>
      </c>
      <c r="I249" s="1">
        <f>IF('Data Entry'!AC252="g",'Data Entry'!AB252*0.001,IF('Data Entry'!AC252="mg",'Data Entry'!AB252*0.000001,IF('Data Entry'!AC252="t",'Data Entry'!AB252*1000,IF('Data Entry'!AC252="ml",'Data Entry'!AB252*0.001,IF('Data Entry'!AC252="kg",'Data Entry'!AB252*1,IF('Data Entry'!AC252="L",'Data Entry'!AB252*1,IFERROR(,"")))))))</f>
        <v>0</v>
      </c>
      <c r="J249" s="59" t="str">
        <f>'Data Entry'!AU252</f>
        <v/>
      </c>
      <c r="K249" s="1">
        <f>IF('Data Entry'!AI252="g",'Data Entry'!AH252*0.001*V249,IF('Data Entry'!AI252="UI",'Data Entry'!AH252*0.000001*V249,IF('Data Entry'!AI252="mg",'Data Entry'!AH252*0.000001*V249,IF('Data Entry'!AI252="t",'Data Entry'!AH252*1000*V249,IF('Data Entry'!AI252="kg",'Data Entry'!AH252*1*V249,IF('Data Entry'!AI252="L",'Data Entry'!AH252*1*V249,IFERROR(,"")))))))</f>
        <v>0</v>
      </c>
      <c r="L249" s="1" t="s">
        <v>4</v>
      </c>
      <c r="M249" s="59">
        <f>'Data Entry'!AJ252</f>
        <v>0</v>
      </c>
      <c r="N249" s="59" t="str">
        <f>'Data Entry'!AX252</f>
        <v/>
      </c>
      <c r="O249" s="1">
        <f>IF('Data Entry'!AL252="g",'Data Entry'!AK252*0.001*W249,IF('Data Entry'!AL252="UI",'Data Entry'!AK252*0.000001*W249,IF('Data Entry'!AL252="mg",'Data Entry'!AK252*0.000001*W249,IF('Data Entry'!AL252="t",'Data Entry'!AK252*1000*W249,IF('Data Entry'!AL252="kg",'Data Entry'!AK252*1*W249,IF('Data Entry'!AL252="L",'Data Entry'!AK252*1*W249,IFERROR(,"")))))))</f>
        <v>0</v>
      </c>
      <c r="P249" s="1" t="s">
        <v>4</v>
      </c>
      <c r="Q249" s="59">
        <f>'Data Entry'!AM252</f>
        <v>0</v>
      </c>
      <c r="R249" s="59" t="str">
        <f>'Data Entry'!BA252</f>
        <v/>
      </c>
      <c r="S249" s="1">
        <f>IF('Data Entry'!AO252="g",'Data Entry'!AN252*0.001*X249,IF('Data Entry'!AO252="UI",'Data Entry'!AN252*0.000001*X249,IF('Data Entry'!AO252="mg",'Data Entry'!AN252*0.000001*X249,IF('Data Entry'!AO252="t",'Data Entry'!AN252*1000*X249,IF('Data Entry'!AO252="kg",'Data Entry'!AN252*1*X249,IF('Data Entry'!AO252="L",'Data Entry'!AN252*1*X249,IFERROR(,"")))))))</f>
        <v>0</v>
      </c>
      <c r="T249" s="1" t="s">
        <v>4</v>
      </c>
      <c r="U249" s="59" t="str">
        <f>IF('Data Entry'!AP252="No aplica","1",'Data Entry'!AP252)</f>
        <v/>
      </c>
      <c r="V249" s="59" t="str">
        <f>IF('Data Entry'!AS252="No aplica","1",'Data Entry'!AS252)</f>
        <v/>
      </c>
      <c r="W249" s="59" t="str">
        <f>IF('Data Entry'!AV252="No aplica","1",'Data Entry'!AV252)</f>
        <v/>
      </c>
      <c r="X249" s="59" t="str">
        <f>IF('Data Entry'!AY252="No aplica","1",'Data Entry'!AY252)</f>
        <v/>
      </c>
      <c r="Y249" s="151" t="str">
        <f t="shared" si="3"/>
        <v/>
      </c>
      <c r="Z249" s="152" t="str">
        <f>IF('Data Entry'!H252="Yes","1",IF(AND('Data Entry'!H252="",'Data Entry'!I252="",'Data Entry'!J252="",'Data Entry'!K252="",'Data Entry'!L252="",'Data Entry'!M252="",'Data Entry'!N252="",'Data Entry'!O252="",'Data Entry'!P252="",'Data Entry'!Q252=""),"","1"))</f>
        <v/>
      </c>
      <c r="AA249" s="152" t="str">
        <f>IF('Data Entry'!R252="Yes","1",IF(AND('Data Entry'!R252="",'Data Entry'!S252="",'Data Entry'!T252="",'Data Entry'!U252=""),"","1"))</f>
        <v/>
      </c>
      <c r="AB249" s="157" t="str">
        <f>IF('Data Entry'!V252="Yes","1",IF(AND('Data Entry'!V252="",'Data Entry'!W252=""),"","1"))</f>
        <v/>
      </c>
    </row>
    <row r="250" spans="1:28" ht="17">
      <c r="A250" s="59">
        <f>'Data Entry'!AB253</f>
        <v>0</v>
      </c>
      <c r="B250" s="59" t="str">
        <f>'Data Entry'!AR253</f>
        <v/>
      </c>
      <c r="C250" s="1">
        <f>IF('Data Entry'!AD253="g",'Data Entry'!AC253*0.001*U250,IF('Data Entry'!AD253="UI",'Data Entry'!AC253*0.000001*U250,IF('Data Entry'!AD253="mg",'Data Entry'!AC253*0.000001*U250,IF('Data Entry'!AD253="t",'Data Entry'!AC253*1000*U250,IF('Data Entry'!AD253="kg",'Data Entry'!AC253*1*U250,IF('Data Entry'!AD253="L",'Data Entry'!AC253*1*U250,IFERROR(,"")))))))</f>
        <v>0</v>
      </c>
      <c r="D250" s="1" t="s">
        <v>4</v>
      </c>
      <c r="E250" s="1">
        <f>IF('Data Entry'!AF253="g",'Data Entry'!AE253*0.001,IF('Data Entry'!AF253="mg",'Data Entry'!AE253*0.000001,IF('Data Entry'!AF253="t",'Data Entry'!AE253*1000,IF('Data Entry'!AF253="ml",'Data Entry'!AE253*0.001,IF('Data Entry'!AF253="kg",'Data Entry'!AE253*1,IF('Data Entry'!AF253="Pieza",'Data Entry'!AE253*1,IF('Data Entry'!AF253="L",'Data Entry'!AE253*1,IFERROR(,""))))))))</f>
        <v>0</v>
      </c>
      <c r="F250" s="1" t="s">
        <v>4</v>
      </c>
      <c r="G250" s="1">
        <f>IF('Data Entry'!AA253="g",'Data Entry'!Z253*0.001,IF('Data Entry'!AA253="mg",'Data Entry'!Z253*0.000001,IF('Data Entry'!AA253="t",'Data Entry'!Z253*1000,IF('Data Entry'!AA253="ml",'Data Entry'!Z253*0.001,IF('Data Entry'!AA253="kg",'Data Entry'!Z253*1,IF('Data Entry'!AA253="Piezas",'Data Entry'!Z253*1,IF('Data Entry'!AA253="L",'Data Entry'!Z253*1,IFERROR(,""))))))))</f>
        <v>0</v>
      </c>
      <c r="H250" s="1" t="s">
        <v>4</v>
      </c>
      <c r="I250" s="1">
        <f>IF('Data Entry'!AC253="g",'Data Entry'!AB253*0.001,IF('Data Entry'!AC253="mg",'Data Entry'!AB253*0.000001,IF('Data Entry'!AC253="t",'Data Entry'!AB253*1000,IF('Data Entry'!AC253="ml",'Data Entry'!AB253*0.001,IF('Data Entry'!AC253="kg",'Data Entry'!AB253*1,IF('Data Entry'!AC253="L",'Data Entry'!AB253*1,IFERROR(,"")))))))</f>
        <v>0</v>
      </c>
      <c r="J250" s="59" t="str">
        <f>'Data Entry'!AU253</f>
        <v/>
      </c>
      <c r="K250" s="1">
        <f>IF('Data Entry'!AI253="g",'Data Entry'!AH253*0.001*V250,IF('Data Entry'!AI253="UI",'Data Entry'!AH253*0.000001*V250,IF('Data Entry'!AI253="mg",'Data Entry'!AH253*0.000001*V250,IF('Data Entry'!AI253="t",'Data Entry'!AH253*1000*V250,IF('Data Entry'!AI253="kg",'Data Entry'!AH253*1*V250,IF('Data Entry'!AI253="L",'Data Entry'!AH253*1*V250,IFERROR(,"")))))))</f>
        <v>0</v>
      </c>
      <c r="L250" s="1" t="s">
        <v>4</v>
      </c>
      <c r="M250" s="59">
        <f>'Data Entry'!AJ253</f>
        <v>0</v>
      </c>
      <c r="N250" s="59" t="str">
        <f>'Data Entry'!AX253</f>
        <v/>
      </c>
      <c r="O250" s="1">
        <f>IF('Data Entry'!AL253="g",'Data Entry'!AK253*0.001*W250,IF('Data Entry'!AL253="UI",'Data Entry'!AK253*0.000001*W250,IF('Data Entry'!AL253="mg",'Data Entry'!AK253*0.000001*W250,IF('Data Entry'!AL253="t",'Data Entry'!AK253*1000*W250,IF('Data Entry'!AL253="kg",'Data Entry'!AK253*1*W250,IF('Data Entry'!AL253="L",'Data Entry'!AK253*1*W250,IFERROR(,"")))))))</f>
        <v>0</v>
      </c>
      <c r="P250" s="1" t="s">
        <v>4</v>
      </c>
      <c r="Q250" s="59">
        <f>'Data Entry'!AM253</f>
        <v>0</v>
      </c>
      <c r="R250" s="59" t="str">
        <f>'Data Entry'!BA253</f>
        <v/>
      </c>
      <c r="S250" s="1">
        <f>IF('Data Entry'!AO253="g",'Data Entry'!AN253*0.001*X250,IF('Data Entry'!AO253="UI",'Data Entry'!AN253*0.000001*X250,IF('Data Entry'!AO253="mg",'Data Entry'!AN253*0.000001*X250,IF('Data Entry'!AO253="t",'Data Entry'!AN253*1000*X250,IF('Data Entry'!AO253="kg",'Data Entry'!AN253*1*X250,IF('Data Entry'!AO253="L",'Data Entry'!AN253*1*X250,IFERROR(,"")))))))</f>
        <v>0</v>
      </c>
      <c r="T250" s="1" t="s">
        <v>4</v>
      </c>
      <c r="U250" s="59" t="str">
        <f>IF('Data Entry'!AP253="No aplica","1",'Data Entry'!AP253)</f>
        <v/>
      </c>
      <c r="V250" s="59" t="str">
        <f>IF('Data Entry'!AS253="No aplica","1",'Data Entry'!AS253)</f>
        <v/>
      </c>
      <c r="W250" s="59" t="str">
        <f>IF('Data Entry'!AV253="No aplica","1",'Data Entry'!AV253)</f>
        <v/>
      </c>
      <c r="X250" s="59" t="str">
        <f>IF('Data Entry'!AY253="No aplica","1",'Data Entry'!AY253)</f>
        <v/>
      </c>
      <c r="Y250" s="151" t="str">
        <f t="shared" si="3"/>
        <v/>
      </c>
      <c r="Z250" s="152" t="str">
        <f>IF('Data Entry'!H253="Yes","1",IF(AND('Data Entry'!H253="",'Data Entry'!I253="",'Data Entry'!J253="",'Data Entry'!K253="",'Data Entry'!L253="",'Data Entry'!M253="",'Data Entry'!N253="",'Data Entry'!O253="",'Data Entry'!P253="",'Data Entry'!Q253=""),"","1"))</f>
        <v/>
      </c>
      <c r="AA250" s="152" t="str">
        <f>IF('Data Entry'!R253="Yes","1",IF(AND('Data Entry'!R253="",'Data Entry'!S253="",'Data Entry'!T253="",'Data Entry'!U253=""),"","1"))</f>
        <v/>
      </c>
      <c r="AB250" s="157" t="str">
        <f>IF('Data Entry'!V253="Yes","1",IF(AND('Data Entry'!V253="",'Data Entry'!W253=""),"","1"))</f>
        <v/>
      </c>
    </row>
    <row r="251" spans="1:28" ht="17">
      <c r="A251" s="59">
        <f>'Data Entry'!AB254</f>
        <v>0</v>
      </c>
      <c r="B251" s="59" t="str">
        <f>'Data Entry'!AR254</f>
        <v/>
      </c>
      <c r="C251" s="1">
        <f>IF('Data Entry'!AD254="g",'Data Entry'!AC254*0.001*U251,IF('Data Entry'!AD254="UI",'Data Entry'!AC254*0.000001*U251,IF('Data Entry'!AD254="mg",'Data Entry'!AC254*0.000001*U251,IF('Data Entry'!AD254="t",'Data Entry'!AC254*1000*U251,IF('Data Entry'!AD254="kg",'Data Entry'!AC254*1*U251,IF('Data Entry'!AD254="L",'Data Entry'!AC254*1*U251,IFERROR(,"")))))))</f>
        <v>0</v>
      </c>
      <c r="D251" s="1" t="s">
        <v>4</v>
      </c>
      <c r="E251" s="1">
        <f>IF('Data Entry'!AF254="g",'Data Entry'!AE254*0.001,IF('Data Entry'!AF254="mg",'Data Entry'!AE254*0.000001,IF('Data Entry'!AF254="t",'Data Entry'!AE254*1000,IF('Data Entry'!AF254="ml",'Data Entry'!AE254*0.001,IF('Data Entry'!AF254="kg",'Data Entry'!AE254*1,IF('Data Entry'!AF254="Pieza",'Data Entry'!AE254*1,IF('Data Entry'!AF254="L",'Data Entry'!AE254*1,IFERROR(,""))))))))</f>
        <v>0</v>
      </c>
      <c r="F251" s="1" t="s">
        <v>4</v>
      </c>
      <c r="G251" s="1">
        <f>IF('Data Entry'!AA254="g",'Data Entry'!Z254*0.001,IF('Data Entry'!AA254="mg",'Data Entry'!Z254*0.000001,IF('Data Entry'!AA254="t",'Data Entry'!Z254*1000,IF('Data Entry'!AA254="ml",'Data Entry'!Z254*0.001,IF('Data Entry'!AA254="kg",'Data Entry'!Z254*1,IF('Data Entry'!AA254="Piezas",'Data Entry'!Z254*1,IF('Data Entry'!AA254="L",'Data Entry'!Z254*1,IFERROR(,""))))))))</f>
        <v>0</v>
      </c>
      <c r="H251" s="1" t="s">
        <v>4</v>
      </c>
      <c r="I251" s="1">
        <f>IF('Data Entry'!AC254="g",'Data Entry'!AB254*0.001,IF('Data Entry'!AC254="mg",'Data Entry'!AB254*0.000001,IF('Data Entry'!AC254="t",'Data Entry'!AB254*1000,IF('Data Entry'!AC254="ml",'Data Entry'!AB254*0.001,IF('Data Entry'!AC254="kg",'Data Entry'!AB254*1,IF('Data Entry'!AC254="L",'Data Entry'!AB254*1,IFERROR(,"")))))))</f>
        <v>0</v>
      </c>
      <c r="J251" s="59" t="str">
        <f>'Data Entry'!AU254</f>
        <v/>
      </c>
      <c r="K251" s="1">
        <f>IF('Data Entry'!AI254="g",'Data Entry'!AH254*0.001*V251,IF('Data Entry'!AI254="UI",'Data Entry'!AH254*0.000001*V251,IF('Data Entry'!AI254="mg",'Data Entry'!AH254*0.000001*V251,IF('Data Entry'!AI254="t",'Data Entry'!AH254*1000*V251,IF('Data Entry'!AI254="kg",'Data Entry'!AH254*1*V251,IF('Data Entry'!AI254="L",'Data Entry'!AH254*1*V251,IFERROR(,"")))))))</f>
        <v>0</v>
      </c>
      <c r="L251" s="1" t="s">
        <v>4</v>
      </c>
      <c r="M251" s="59">
        <f>'Data Entry'!AJ254</f>
        <v>0</v>
      </c>
      <c r="N251" s="59" t="str">
        <f>'Data Entry'!AX254</f>
        <v/>
      </c>
      <c r="O251" s="1">
        <f>IF('Data Entry'!AL254="g",'Data Entry'!AK254*0.001*W251,IF('Data Entry'!AL254="UI",'Data Entry'!AK254*0.000001*W251,IF('Data Entry'!AL254="mg",'Data Entry'!AK254*0.000001*W251,IF('Data Entry'!AL254="t",'Data Entry'!AK254*1000*W251,IF('Data Entry'!AL254="kg",'Data Entry'!AK254*1*W251,IF('Data Entry'!AL254="L",'Data Entry'!AK254*1*W251,IFERROR(,"")))))))</f>
        <v>0</v>
      </c>
      <c r="P251" s="1" t="s">
        <v>4</v>
      </c>
      <c r="Q251" s="59">
        <f>'Data Entry'!AM254</f>
        <v>0</v>
      </c>
      <c r="R251" s="59" t="str">
        <f>'Data Entry'!BA254</f>
        <v/>
      </c>
      <c r="S251" s="1">
        <f>IF('Data Entry'!AO254="g",'Data Entry'!AN254*0.001*X251,IF('Data Entry'!AO254="UI",'Data Entry'!AN254*0.000001*X251,IF('Data Entry'!AO254="mg",'Data Entry'!AN254*0.000001*X251,IF('Data Entry'!AO254="t",'Data Entry'!AN254*1000*X251,IF('Data Entry'!AO254="kg",'Data Entry'!AN254*1*X251,IF('Data Entry'!AO254="L",'Data Entry'!AN254*1*X251,IFERROR(,"")))))))</f>
        <v>0</v>
      </c>
      <c r="T251" s="1" t="s">
        <v>4</v>
      </c>
      <c r="U251" s="59" t="str">
        <f>IF('Data Entry'!AP254="No aplica","1",'Data Entry'!AP254)</f>
        <v/>
      </c>
      <c r="V251" s="59" t="str">
        <f>IF('Data Entry'!AS254="No aplica","1",'Data Entry'!AS254)</f>
        <v/>
      </c>
      <c r="W251" s="59" t="str">
        <f>IF('Data Entry'!AV254="No aplica","1",'Data Entry'!AV254)</f>
        <v/>
      </c>
      <c r="X251" s="59" t="str">
        <f>IF('Data Entry'!AY254="No aplica","1",'Data Entry'!AY254)</f>
        <v/>
      </c>
      <c r="Y251" s="151" t="str">
        <f t="shared" si="3"/>
        <v/>
      </c>
      <c r="Z251" s="152" t="str">
        <f>IF('Data Entry'!H254="Yes","1",IF(AND('Data Entry'!H254="",'Data Entry'!I254="",'Data Entry'!J254="",'Data Entry'!K254="",'Data Entry'!L254="",'Data Entry'!M254="",'Data Entry'!N254="",'Data Entry'!O254="",'Data Entry'!P254="",'Data Entry'!Q254=""),"","1"))</f>
        <v/>
      </c>
      <c r="AA251" s="152" t="str">
        <f>IF('Data Entry'!R254="Yes","1",IF(AND('Data Entry'!R254="",'Data Entry'!S254="",'Data Entry'!T254="",'Data Entry'!U254=""),"","1"))</f>
        <v/>
      </c>
      <c r="AB251" s="157" t="str">
        <f>IF('Data Entry'!V254="Yes","1",IF(AND('Data Entry'!V254="",'Data Entry'!W254=""),"","1"))</f>
        <v/>
      </c>
    </row>
    <row r="252" spans="1:28" ht="17">
      <c r="A252" s="59">
        <f>'Data Entry'!AB255</f>
        <v>0</v>
      </c>
      <c r="B252" s="59" t="str">
        <f>'Data Entry'!AR255</f>
        <v/>
      </c>
      <c r="C252" s="1">
        <f>IF('Data Entry'!AD255="g",'Data Entry'!AC255*0.001*U252,IF('Data Entry'!AD255="UI",'Data Entry'!AC255*0.000001*U252,IF('Data Entry'!AD255="mg",'Data Entry'!AC255*0.000001*U252,IF('Data Entry'!AD255="t",'Data Entry'!AC255*1000*U252,IF('Data Entry'!AD255="kg",'Data Entry'!AC255*1*U252,IF('Data Entry'!AD255="L",'Data Entry'!AC255*1*U252,IFERROR(,"")))))))</f>
        <v>0</v>
      </c>
      <c r="D252" s="1" t="s">
        <v>4</v>
      </c>
      <c r="E252" s="1">
        <f>IF('Data Entry'!AF255="g",'Data Entry'!AE255*0.001,IF('Data Entry'!AF255="mg",'Data Entry'!AE255*0.000001,IF('Data Entry'!AF255="t",'Data Entry'!AE255*1000,IF('Data Entry'!AF255="ml",'Data Entry'!AE255*0.001,IF('Data Entry'!AF255="kg",'Data Entry'!AE255*1,IF('Data Entry'!AF255="Pieza",'Data Entry'!AE255*1,IF('Data Entry'!AF255="L",'Data Entry'!AE255*1,IFERROR(,""))))))))</f>
        <v>0</v>
      </c>
      <c r="F252" s="1" t="s">
        <v>4</v>
      </c>
      <c r="G252" s="1">
        <f>IF('Data Entry'!AA255="g",'Data Entry'!Z255*0.001,IF('Data Entry'!AA255="mg",'Data Entry'!Z255*0.000001,IF('Data Entry'!AA255="t",'Data Entry'!Z255*1000,IF('Data Entry'!AA255="ml",'Data Entry'!Z255*0.001,IF('Data Entry'!AA255="kg",'Data Entry'!Z255*1,IF('Data Entry'!AA255="Piezas",'Data Entry'!Z255*1,IF('Data Entry'!AA255="L",'Data Entry'!Z255*1,IFERROR(,""))))))))</f>
        <v>0</v>
      </c>
      <c r="H252" s="1" t="s">
        <v>4</v>
      </c>
      <c r="I252" s="1">
        <f>IF('Data Entry'!AC255="g",'Data Entry'!AB255*0.001,IF('Data Entry'!AC255="mg",'Data Entry'!AB255*0.000001,IF('Data Entry'!AC255="t",'Data Entry'!AB255*1000,IF('Data Entry'!AC255="ml",'Data Entry'!AB255*0.001,IF('Data Entry'!AC255="kg",'Data Entry'!AB255*1,IF('Data Entry'!AC255="L",'Data Entry'!AB255*1,IFERROR(,"")))))))</f>
        <v>0</v>
      </c>
      <c r="J252" s="59" t="str">
        <f>'Data Entry'!AU255</f>
        <v/>
      </c>
      <c r="K252" s="1">
        <f>IF('Data Entry'!AI255="g",'Data Entry'!AH255*0.001*V252,IF('Data Entry'!AI255="UI",'Data Entry'!AH255*0.000001*V252,IF('Data Entry'!AI255="mg",'Data Entry'!AH255*0.000001*V252,IF('Data Entry'!AI255="t",'Data Entry'!AH255*1000*V252,IF('Data Entry'!AI255="kg",'Data Entry'!AH255*1*V252,IF('Data Entry'!AI255="L",'Data Entry'!AH255*1*V252,IFERROR(,"")))))))</f>
        <v>0</v>
      </c>
      <c r="L252" s="1" t="s">
        <v>4</v>
      </c>
      <c r="M252" s="59">
        <f>'Data Entry'!AJ255</f>
        <v>0</v>
      </c>
      <c r="N252" s="59" t="str">
        <f>'Data Entry'!AX255</f>
        <v/>
      </c>
      <c r="O252" s="1">
        <f>IF('Data Entry'!AL255="g",'Data Entry'!AK255*0.001*W252,IF('Data Entry'!AL255="UI",'Data Entry'!AK255*0.000001*W252,IF('Data Entry'!AL255="mg",'Data Entry'!AK255*0.000001*W252,IF('Data Entry'!AL255="t",'Data Entry'!AK255*1000*W252,IF('Data Entry'!AL255="kg",'Data Entry'!AK255*1*W252,IF('Data Entry'!AL255="L",'Data Entry'!AK255*1*W252,IFERROR(,"")))))))</f>
        <v>0</v>
      </c>
      <c r="P252" s="1" t="s">
        <v>4</v>
      </c>
      <c r="Q252" s="59">
        <f>'Data Entry'!AM255</f>
        <v>0</v>
      </c>
      <c r="R252" s="59" t="str">
        <f>'Data Entry'!BA255</f>
        <v/>
      </c>
      <c r="S252" s="1">
        <f>IF('Data Entry'!AO255="g",'Data Entry'!AN255*0.001*X252,IF('Data Entry'!AO255="UI",'Data Entry'!AN255*0.000001*X252,IF('Data Entry'!AO255="mg",'Data Entry'!AN255*0.000001*X252,IF('Data Entry'!AO255="t",'Data Entry'!AN255*1000*X252,IF('Data Entry'!AO255="kg",'Data Entry'!AN255*1*X252,IF('Data Entry'!AO255="L",'Data Entry'!AN255*1*X252,IFERROR(,"")))))))</f>
        <v>0</v>
      </c>
      <c r="T252" s="1" t="s">
        <v>4</v>
      </c>
      <c r="U252" s="59" t="str">
        <f>IF('Data Entry'!AP255="No aplica","1",'Data Entry'!AP255)</f>
        <v/>
      </c>
      <c r="V252" s="59" t="str">
        <f>IF('Data Entry'!AS255="No aplica","1",'Data Entry'!AS255)</f>
        <v/>
      </c>
      <c r="W252" s="59" t="str">
        <f>IF('Data Entry'!AV255="No aplica","1",'Data Entry'!AV255)</f>
        <v/>
      </c>
      <c r="X252" s="59" t="str">
        <f>IF('Data Entry'!AY255="No aplica","1",'Data Entry'!AY255)</f>
        <v/>
      </c>
      <c r="Y252" s="151" t="str">
        <f t="shared" si="3"/>
        <v/>
      </c>
      <c r="Z252" s="152" t="str">
        <f>IF('Data Entry'!H255="Yes","1",IF(AND('Data Entry'!H255="",'Data Entry'!I255="",'Data Entry'!J255="",'Data Entry'!K255="",'Data Entry'!L255="",'Data Entry'!M255="",'Data Entry'!N255="",'Data Entry'!O255="",'Data Entry'!P255="",'Data Entry'!Q255=""),"","1"))</f>
        <v/>
      </c>
      <c r="AA252" s="152" t="str">
        <f>IF('Data Entry'!R255="Yes","1",IF(AND('Data Entry'!R255="",'Data Entry'!S255="",'Data Entry'!T255="",'Data Entry'!U255=""),"","1"))</f>
        <v/>
      </c>
      <c r="AB252" s="157" t="str">
        <f>IF('Data Entry'!V255="Yes","1",IF(AND('Data Entry'!V255="",'Data Entry'!W255=""),"","1"))</f>
        <v/>
      </c>
    </row>
    <row r="253" spans="1:28" ht="17">
      <c r="A253" s="59">
        <f>'Data Entry'!AB256</f>
        <v>0</v>
      </c>
      <c r="B253" s="59" t="str">
        <f>'Data Entry'!AR256</f>
        <v/>
      </c>
      <c r="C253" s="1">
        <f>IF('Data Entry'!AD256="g",'Data Entry'!AC256*0.001*U253,IF('Data Entry'!AD256="UI",'Data Entry'!AC256*0.000001*U253,IF('Data Entry'!AD256="mg",'Data Entry'!AC256*0.000001*U253,IF('Data Entry'!AD256="t",'Data Entry'!AC256*1000*U253,IF('Data Entry'!AD256="kg",'Data Entry'!AC256*1*U253,IF('Data Entry'!AD256="L",'Data Entry'!AC256*1*U253,IFERROR(,"")))))))</f>
        <v>0</v>
      </c>
      <c r="D253" s="1" t="s">
        <v>4</v>
      </c>
      <c r="E253" s="1">
        <f>IF('Data Entry'!AF256="g",'Data Entry'!AE256*0.001,IF('Data Entry'!AF256="mg",'Data Entry'!AE256*0.000001,IF('Data Entry'!AF256="t",'Data Entry'!AE256*1000,IF('Data Entry'!AF256="ml",'Data Entry'!AE256*0.001,IF('Data Entry'!AF256="kg",'Data Entry'!AE256*1,IF('Data Entry'!AF256="Pieza",'Data Entry'!AE256*1,IF('Data Entry'!AF256="L",'Data Entry'!AE256*1,IFERROR(,""))))))))</f>
        <v>0</v>
      </c>
      <c r="F253" s="1" t="s">
        <v>4</v>
      </c>
      <c r="G253" s="1">
        <f>IF('Data Entry'!AA256="g",'Data Entry'!Z256*0.001,IF('Data Entry'!AA256="mg",'Data Entry'!Z256*0.000001,IF('Data Entry'!AA256="t",'Data Entry'!Z256*1000,IF('Data Entry'!AA256="ml",'Data Entry'!Z256*0.001,IF('Data Entry'!AA256="kg",'Data Entry'!Z256*1,IF('Data Entry'!AA256="Piezas",'Data Entry'!Z256*1,IF('Data Entry'!AA256="L",'Data Entry'!Z256*1,IFERROR(,""))))))))</f>
        <v>0</v>
      </c>
      <c r="H253" s="1" t="s">
        <v>4</v>
      </c>
      <c r="I253" s="1">
        <f>IF('Data Entry'!AC256="g",'Data Entry'!AB256*0.001,IF('Data Entry'!AC256="mg",'Data Entry'!AB256*0.000001,IF('Data Entry'!AC256="t",'Data Entry'!AB256*1000,IF('Data Entry'!AC256="ml",'Data Entry'!AB256*0.001,IF('Data Entry'!AC256="kg",'Data Entry'!AB256*1,IF('Data Entry'!AC256="L",'Data Entry'!AB256*1,IFERROR(,"")))))))</f>
        <v>0</v>
      </c>
      <c r="J253" s="59" t="str">
        <f>'Data Entry'!AU256</f>
        <v/>
      </c>
      <c r="K253" s="1">
        <f>IF('Data Entry'!AI256="g",'Data Entry'!AH256*0.001*V253,IF('Data Entry'!AI256="UI",'Data Entry'!AH256*0.000001*V253,IF('Data Entry'!AI256="mg",'Data Entry'!AH256*0.000001*V253,IF('Data Entry'!AI256="t",'Data Entry'!AH256*1000*V253,IF('Data Entry'!AI256="kg",'Data Entry'!AH256*1*V253,IF('Data Entry'!AI256="L",'Data Entry'!AH256*1*V253,IFERROR(,"")))))))</f>
        <v>0</v>
      </c>
      <c r="L253" s="1" t="s">
        <v>4</v>
      </c>
      <c r="M253" s="59">
        <f>'Data Entry'!AJ256</f>
        <v>0</v>
      </c>
      <c r="N253" s="59" t="str">
        <f>'Data Entry'!AX256</f>
        <v/>
      </c>
      <c r="O253" s="1">
        <f>IF('Data Entry'!AL256="g",'Data Entry'!AK256*0.001*W253,IF('Data Entry'!AL256="UI",'Data Entry'!AK256*0.000001*W253,IF('Data Entry'!AL256="mg",'Data Entry'!AK256*0.000001*W253,IF('Data Entry'!AL256="t",'Data Entry'!AK256*1000*W253,IF('Data Entry'!AL256="kg",'Data Entry'!AK256*1*W253,IF('Data Entry'!AL256="L",'Data Entry'!AK256*1*W253,IFERROR(,"")))))))</f>
        <v>0</v>
      </c>
      <c r="P253" s="1" t="s">
        <v>4</v>
      </c>
      <c r="Q253" s="59">
        <f>'Data Entry'!AM256</f>
        <v>0</v>
      </c>
      <c r="R253" s="59" t="str">
        <f>'Data Entry'!BA256</f>
        <v/>
      </c>
      <c r="S253" s="1">
        <f>IF('Data Entry'!AO256="g",'Data Entry'!AN256*0.001*X253,IF('Data Entry'!AO256="UI",'Data Entry'!AN256*0.000001*X253,IF('Data Entry'!AO256="mg",'Data Entry'!AN256*0.000001*X253,IF('Data Entry'!AO256="t",'Data Entry'!AN256*1000*X253,IF('Data Entry'!AO256="kg",'Data Entry'!AN256*1*X253,IF('Data Entry'!AO256="L",'Data Entry'!AN256*1*X253,IFERROR(,"")))))))</f>
        <v>0</v>
      </c>
      <c r="T253" s="1" t="s">
        <v>4</v>
      </c>
      <c r="U253" s="59" t="str">
        <f>IF('Data Entry'!AP256="No aplica","1",'Data Entry'!AP256)</f>
        <v/>
      </c>
      <c r="V253" s="59" t="str">
        <f>IF('Data Entry'!AS256="No aplica","1",'Data Entry'!AS256)</f>
        <v/>
      </c>
      <c r="W253" s="59" t="str">
        <f>IF('Data Entry'!AV256="No aplica","1",'Data Entry'!AV256)</f>
        <v/>
      </c>
      <c r="X253" s="59" t="str">
        <f>IF('Data Entry'!AY256="No aplica","1",'Data Entry'!AY256)</f>
        <v/>
      </c>
      <c r="Y253" s="151" t="str">
        <f t="shared" si="3"/>
        <v/>
      </c>
      <c r="Z253" s="152" t="str">
        <f>IF('Data Entry'!H256="Yes","1",IF(AND('Data Entry'!H256="",'Data Entry'!I256="",'Data Entry'!J256="",'Data Entry'!K256="",'Data Entry'!L256="",'Data Entry'!M256="",'Data Entry'!N256="",'Data Entry'!O256="",'Data Entry'!P256="",'Data Entry'!Q256=""),"","1"))</f>
        <v/>
      </c>
      <c r="AA253" s="152" t="str">
        <f>IF('Data Entry'!R256="Yes","1",IF(AND('Data Entry'!R256="",'Data Entry'!S256="",'Data Entry'!T256="",'Data Entry'!U256=""),"","1"))</f>
        <v/>
      </c>
      <c r="AB253" s="157" t="str">
        <f>IF('Data Entry'!V256="Yes","1",IF(AND('Data Entry'!V256="",'Data Entry'!W256=""),"","1"))</f>
        <v/>
      </c>
    </row>
    <row r="254" spans="1:28" ht="17">
      <c r="A254" s="59">
        <f>'Data Entry'!AB257</f>
        <v>0</v>
      </c>
      <c r="B254" s="59" t="str">
        <f>'Data Entry'!AR257</f>
        <v/>
      </c>
      <c r="C254" s="1">
        <f>IF('Data Entry'!AD257="g",'Data Entry'!AC257*0.001*U254,IF('Data Entry'!AD257="UI",'Data Entry'!AC257*0.000001*U254,IF('Data Entry'!AD257="mg",'Data Entry'!AC257*0.000001*U254,IF('Data Entry'!AD257="t",'Data Entry'!AC257*1000*U254,IF('Data Entry'!AD257="kg",'Data Entry'!AC257*1*U254,IF('Data Entry'!AD257="L",'Data Entry'!AC257*1*U254,IFERROR(,"")))))))</f>
        <v>0</v>
      </c>
      <c r="D254" s="1" t="s">
        <v>4</v>
      </c>
      <c r="E254" s="1">
        <f>IF('Data Entry'!AF257="g",'Data Entry'!AE257*0.001,IF('Data Entry'!AF257="mg",'Data Entry'!AE257*0.000001,IF('Data Entry'!AF257="t",'Data Entry'!AE257*1000,IF('Data Entry'!AF257="ml",'Data Entry'!AE257*0.001,IF('Data Entry'!AF257="kg",'Data Entry'!AE257*1,IF('Data Entry'!AF257="Pieza",'Data Entry'!AE257*1,IF('Data Entry'!AF257="L",'Data Entry'!AE257*1,IFERROR(,""))))))))</f>
        <v>0</v>
      </c>
      <c r="F254" s="1" t="s">
        <v>4</v>
      </c>
      <c r="G254" s="1">
        <f>IF('Data Entry'!AA257="g",'Data Entry'!Z257*0.001,IF('Data Entry'!AA257="mg",'Data Entry'!Z257*0.000001,IF('Data Entry'!AA257="t",'Data Entry'!Z257*1000,IF('Data Entry'!AA257="ml",'Data Entry'!Z257*0.001,IF('Data Entry'!AA257="kg",'Data Entry'!Z257*1,IF('Data Entry'!AA257="Piezas",'Data Entry'!Z257*1,IF('Data Entry'!AA257="L",'Data Entry'!Z257*1,IFERROR(,""))))))))</f>
        <v>0</v>
      </c>
      <c r="H254" s="1" t="s">
        <v>4</v>
      </c>
      <c r="I254" s="1">
        <f>IF('Data Entry'!AC257="g",'Data Entry'!AB257*0.001,IF('Data Entry'!AC257="mg",'Data Entry'!AB257*0.000001,IF('Data Entry'!AC257="t",'Data Entry'!AB257*1000,IF('Data Entry'!AC257="ml",'Data Entry'!AB257*0.001,IF('Data Entry'!AC257="kg",'Data Entry'!AB257*1,IF('Data Entry'!AC257="L",'Data Entry'!AB257*1,IFERROR(,"")))))))</f>
        <v>0</v>
      </c>
      <c r="J254" s="59" t="str">
        <f>'Data Entry'!AU257</f>
        <v/>
      </c>
      <c r="K254" s="1">
        <f>IF('Data Entry'!AI257="g",'Data Entry'!AH257*0.001*V254,IF('Data Entry'!AI257="UI",'Data Entry'!AH257*0.000001*V254,IF('Data Entry'!AI257="mg",'Data Entry'!AH257*0.000001*V254,IF('Data Entry'!AI257="t",'Data Entry'!AH257*1000*V254,IF('Data Entry'!AI257="kg",'Data Entry'!AH257*1*V254,IF('Data Entry'!AI257="L",'Data Entry'!AH257*1*V254,IFERROR(,"")))))))</f>
        <v>0</v>
      </c>
      <c r="L254" s="1" t="s">
        <v>4</v>
      </c>
      <c r="M254" s="59">
        <f>'Data Entry'!AJ257</f>
        <v>0</v>
      </c>
      <c r="N254" s="59" t="str">
        <f>'Data Entry'!AX257</f>
        <v/>
      </c>
      <c r="O254" s="1">
        <f>IF('Data Entry'!AL257="g",'Data Entry'!AK257*0.001*W254,IF('Data Entry'!AL257="UI",'Data Entry'!AK257*0.000001*W254,IF('Data Entry'!AL257="mg",'Data Entry'!AK257*0.000001*W254,IF('Data Entry'!AL257="t",'Data Entry'!AK257*1000*W254,IF('Data Entry'!AL257="kg",'Data Entry'!AK257*1*W254,IF('Data Entry'!AL257="L",'Data Entry'!AK257*1*W254,IFERROR(,"")))))))</f>
        <v>0</v>
      </c>
      <c r="P254" s="1" t="s">
        <v>4</v>
      </c>
      <c r="Q254" s="59">
        <f>'Data Entry'!AM257</f>
        <v>0</v>
      </c>
      <c r="R254" s="59" t="str">
        <f>'Data Entry'!BA257</f>
        <v/>
      </c>
      <c r="S254" s="1">
        <f>IF('Data Entry'!AO257="g",'Data Entry'!AN257*0.001*X254,IF('Data Entry'!AO257="UI",'Data Entry'!AN257*0.000001*X254,IF('Data Entry'!AO257="mg",'Data Entry'!AN257*0.000001*X254,IF('Data Entry'!AO257="t",'Data Entry'!AN257*1000*X254,IF('Data Entry'!AO257="kg",'Data Entry'!AN257*1*X254,IF('Data Entry'!AO257="L",'Data Entry'!AN257*1*X254,IFERROR(,"")))))))</f>
        <v>0</v>
      </c>
      <c r="T254" s="1" t="s">
        <v>4</v>
      </c>
      <c r="U254" s="59" t="str">
        <f>IF('Data Entry'!AP257="No aplica","1",'Data Entry'!AP257)</f>
        <v/>
      </c>
      <c r="V254" s="59" t="str">
        <f>IF('Data Entry'!AS257="No aplica","1",'Data Entry'!AS257)</f>
        <v/>
      </c>
      <c r="W254" s="59" t="str">
        <f>IF('Data Entry'!AV257="No aplica","1",'Data Entry'!AV257)</f>
        <v/>
      </c>
      <c r="X254" s="59" t="str">
        <f>IF('Data Entry'!AY257="No aplica","1",'Data Entry'!AY257)</f>
        <v/>
      </c>
      <c r="Y254" s="151" t="str">
        <f t="shared" si="3"/>
        <v/>
      </c>
      <c r="Z254" s="152" t="str">
        <f>IF('Data Entry'!H257="Yes","1",IF(AND('Data Entry'!H257="",'Data Entry'!I257="",'Data Entry'!J257="",'Data Entry'!K257="",'Data Entry'!L257="",'Data Entry'!M257="",'Data Entry'!N257="",'Data Entry'!O257="",'Data Entry'!P257="",'Data Entry'!Q257=""),"","1"))</f>
        <v/>
      </c>
      <c r="AA254" s="152" t="str">
        <f>IF('Data Entry'!R257="Yes","1",IF(AND('Data Entry'!R257="",'Data Entry'!S257="",'Data Entry'!T257="",'Data Entry'!U257=""),"","1"))</f>
        <v/>
      </c>
      <c r="AB254" s="157" t="str">
        <f>IF('Data Entry'!V257="Yes","1",IF(AND('Data Entry'!V257="",'Data Entry'!W257=""),"","1"))</f>
        <v/>
      </c>
    </row>
    <row r="255" spans="1:28" ht="17">
      <c r="A255" s="59">
        <f>'Data Entry'!AB258</f>
        <v>0</v>
      </c>
      <c r="B255" s="59" t="str">
        <f>'Data Entry'!AR258</f>
        <v/>
      </c>
      <c r="C255" s="1">
        <f>IF('Data Entry'!AD258="g",'Data Entry'!AC258*0.001*U255,IF('Data Entry'!AD258="UI",'Data Entry'!AC258*0.000001*U255,IF('Data Entry'!AD258="mg",'Data Entry'!AC258*0.000001*U255,IF('Data Entry'!AD258="t",'Data Entry'!AC258*1000*U255,IF('Data Entry'!AD258="kg",'Data Entry'!AC258*1*U255,IF('Data Entry'!AD258="L",'Data Entry'!AC258*1*U255,IFERROR(,"")))))))</f>
        <v>0</v>
      </c>
      <c r="D255" s="1" t="s">
        <v>4</v>
      </c>
      <c r="E255" s="1">
        <f>IF('Data Entry'!AF258="g",'Data Entry'!AE258*0.001,IF('Data Entry'!AF258="mg",'Data Entry'!AE258*0.000001,IF('Data Entry'!AF258="t",'Data Entry'!AE258*1000,IF('Data Entry'!AF258="ml",'Data Entry'!AE258*0.001,IF('Data Entry'!AF258="kg",'Data Entry'!AE258*1,IF('Data Entry'!AF258="Pieza",'Data Entry'!AE258*1,IF('Data Entry'!AF258="L",'Data Entry'!AE258*1,IFERROR(,""))))))))</f>
        <v>0</v>
      </c>
      <c r="F255" s="1" t="s">
        <v>4</v>
      </c>
      <c r="G255" s="1">
        <f>IF('Data Entry'!AA258="g",'Data Entry'!Z258*0.001,IF('Data Entry'!AA258="mg",'Data Entry'!Z258*0.000001,IF('Data Entry'!AA258="t",'Data Entry'!Z258*1000,IF('Data Entry'!AA258="ml",'Data Entry'!Z258*0.001,IF('Data Entry'!AA258="kg",'Data Entry'!Z258*1,IF('Data Entry'!AA258="Piezas",'Data Entry'!Z258*1,IF('Data Entry'!AA258="L",'Data Entry'!Z258*1,IFERROR(,""))))))))</f>
        <v>0</v>
      </c>
      <c r="H255" s="1" t="s">
        <v>4</v>
      </c>
      <c r="I255" s="1">
        <f>IF('Data Entry'!AC258="g",'Data Entry'!AB258*0.001,IF('Data Entry'!AC258="mg",'Data Entry'!AB258*0.000001,IF('Data Entry'!AC258="t",'Data Entry'!AB258*1000,IF('Data Entry'!AC258="ml",'Data Entry'!AB258*0.001,IF('Data Entry'!AC258="kg",'Data Entry'!AB258*1,IF('Data Entry'!AC258="L",'Data Entry'!AB258*1,IFERROR(,"")))))))</f>
        <v>0</v>
      </c>
      <c r="J255" s="59" t="str">
        <f>'Data Entry'!AU258</f>
        <v/>
      </c>
      <c r="K255" s="1">
        <f>IF('Data Entry'!AI258="g",'Data Entry'!AH258*0.001*V255,IF('Data Entry'!AI258="UI",'Data Entry'!AH258*0.000001*V255,IF('Data Entry'!AI258="mg",'Data Entry'!AH258*0.000001*V255,IF('Data Entry'!AI258="t",'Data Entry'!AH258*1000*V255,IF('Data Entry'!AI258="kg",'Data Entry'!AH258*1*V255,IF('Data Entry'!AI258="L",'Data Entry'!AH258*1*V255,IFERROR(,"")))))))</f>
        <v>0</v>
      </c>
      <c r="L255" s="1" t="s">
        <v>4</v>
      </c>
      <c r="M255" s="59">
        <f>'Data Entry'!AJ258</f>
        <v>0</v>
      </c>
      <c r="N255" s="59" t="str">
        <f>'Data Entry'!AX258</f>
        <v/>
      </c>
      <c r="O255" s="1">
        <f>IF('Data Entry'!AL258="g",'Data Entry'!AK258*0.001*W255,IF('Data Entry'!AL258="UI",'Data Entry'!AK258*0.000001*W255,IF('Data Entry'!AL258="mg",'Data Entry'!AK258*0.000001*W255,IF('Data Entry'!AL258="t",'Data Entry'!AK258*1000*W255,IF('Data Entry'!AL258="kg",'Data Entry'!AK258*1*W255,IF('Data Entry'!AL258="L",'Data Entry'!AK258*1*W255,IFERROR(,"")))))))</f>
        <v>0</v>
      </c>
      <c r="P255" s="1" t="s">
        <v>4</v>
      </c>
      <c r="Q255" s="59">
        <f>'Data Entry'!AM258</f>
        <v>0</v>
      </c>
      <c r="R255" s="59" t="str">
        <f>'Data Entry'!BA258</f>
        <v/>
      </c>
      <c r="S255" s="1">
        <f>IF('Data Entry'!AO258="g",'Data Entry'!AN258*0.001*X255,IF('Data Entry'!AO258="UI",'Data Entry'!AN258*0.000001*X255,IF('Data Entry'!AO258="mg",'Data Entry'!AN258*0.000001*X255,IF('Data Entry'!AO258="t",'Data Entry'!AN258*1000*X255,IF('Data Entry'!AO258="kg",'Data Entry'!AN258*1*X255,IF('Data Entry'!AO258="L",'Data Entry'!AN258*1*X255,IFERROR(,"")))))))</f>
        <v>0</v>
      </c>
      <c r="T255" s="1" t="s">
        <v>4</v>
      </c>
      <c r="U255" s="59" t="str">
        <f>IF('Data Entry'!AP258="No aplica","1",'Data Entry'!AP258)</f>
        <v/>
      </c>
      <c r="V255" s="59" t="str">
        <f>IF('Data Entry'!AS258="No aplica","1",'Data Entry'!AS258)</f>
        <v/>
      </c>
      <c r="W255" s="59" t="str">
        <f>IF('Data Entry'!AV258="No aplica","1",'Data Entry'!AV258)</f>
        <v/>
      </c>
      <c r="X255" s="59" t="str">
        <f>IF('Data Entry'!AY258="No aplica","1",'Data Entry'!AY258)</f>
        <v/>
      </c>
      <c r="Y255" s="151" t="str">
        <f t="shared" si="3"/>
        <v/>
      </c>
      <c r="Z255" s="152" t="str">
        <f>IF('Data Entry'!H258="Yes","1",IF(AND('Data Entry'!H258="",'Data Entry'!I258="",'Data Entry'!J258="",'Data Entry'!K258="",'Data Entry'!L258="",'Data Entry'!M258="",'Data Entry'!N258="",'Data Entry'!O258="",'Data Entry'!P258="",'Data Entry'!Q258=""),"","1"))</f>
        <v/>
      </c>
      <c r="AA255" s="152" t="str">
        <f>IF('Data Entry'!R258="Yes","1",IF(AND('Data Entry'!R258="",'Data Entry'!S258="",'Data Entry'!T258="",'Data Entry'!U258=""),"","1"))</f>
        <v/>
      </c>
      <c r="AB255" s="157" t="str">
        <f>IF('Data Entry'!V258="Yes","1",IF(AND('Data Entry'!V258="",'Data Entry'!W258=""),"","1"))</f>
        <v/>
      </c>
    </row>
    <row r="256" spans="1:28" ht="17">
      <c r="A256" s="59">
        <f>'Data Entry'!AB259</f>
        <v>0</v>
      </c>
      <c r="B256" s="59" t="str">
        <f>'Data Entry'!AR259</f>
        <v/>
      </c>
      <c r="C256" s="1">
        <f>IF('Data Entry'!AD259="g",'Data Entry'!AC259*0.001*U256,IF('Data Entry'!AD259="UI",'Data Entry'!AC259*0.000001*U256,IF('Data Entry'!AD259="mg",'Data Entry'!AC259*0.000001*U256,IF('Data Entry'!AD259="t",'Data Entry'!AC259*1000*U256,IF('Data Entry'!AD259="kg",'Data Entry'!AC259*1*U256,IF('Data Entry'!AD259="L",'Data Entry'!AC259*1*U256,IFERROR(,"")))))))</f>
        <v>0</v>
      </c>
      <c r="D256" s="1" t="s">
        <v>4</v>
      </c>
      <c r="E256" s="1">
        <f>IF('Data Entry'!AF259="g",'Data Entry'!AE259*0.001,IF('Data Entry'!AF259="mg",'Data Entry'!AE259*0.000001,IF('Data Entry'!AF259="t",'Data Entry'!AE259*1000,IF('Data Entry'!AF259="ml",'Data Entry'!AE259*0.001,IF('Data Entry'!AF259="kg",'Data Entry'!AE259*1,IF('Data Entry'!AF259="Pieza",'Data Entry'!AE259*1,IF('Data Entry'!AF259="L",'Data Entry'!AE259*1,IFERROR(,""))))))))</f>
        <v>0</v>
      </c>
      <c r="F256" s="1" t="s">
        <v>4</v>
      </c>
      <c r="G256" s="1">
        <f>IF('Data Entry'!AA259="g",'Data Entry'!Z259*0.001,IF('Data Entry'!AA259="mg",'Data Entry'!Z259*0.000001,IF('Data Entry'!AA259="t",'Data Entry'!Z259*1000,IF('Data Entry'!AA259="ml",'Data Entry'!Z259*0.001,IF('Data Entry'!AA259="kg",'Data Entry'!Z259*1,IF('Data Entry'!AA259="Piezas",'Data Entry'!Z259*1,IF('Data Entry'!AA259="L",'Data Entry'!Z259*1,IFERROR(,""))))))))</f>
        <v>0</v>
      </c>
      <c r="H256" s="1" t="s">
        <v>4</v>
      </c>
      <c r="I256" s="1">
        <f>IF('Data Entry'!AC259="g",'Data Entry'!AB259*0.001,IF('Data Entry'!AC259="mg",'Data Entry'!AB259*0.000001,IF('Data Entry'!AC259="t",'Data Entry'!AB259*1000,IF('Data Entry'!AC259="ml",'Data Entry'!AB259*0.001,IF('Data Entry'!AC259="kg",'Data Entry'!AB259*1,IF('Data Entry'!AC259="L",'Data Entry'!AB259*1,IFERROR(,"")))))))</f>
        <v>0</v>
      </c>
      <c r="J256" s="59" t="str">
        <f>'Data Entry'!AU259</f>
        <v/>
      </c>
      <c r="K256" s="1">
        <f>IF('Data Entry'!AI259="g",'Data Entry'!AH259*0.001*V256,IF('Data Entry'!AI259="UI",'Data Entry'!AH259*0.000001*V256,IF('Data Entry'!AI259="mg",'Data Entry'!AH259*0.000001*V256,IF('Data Entry'!AI259="t",'Data Entry'!AH259*1000*V256,IF('Data Entry'!AI259="kg",'Data Entry'!AH259*1*V256,IF('Data Entry'!AI259="L",'Data Entry'!AH259*1*V256,IFERROR(,"")))))))</f>
        <v>0</v>
      </c>
      <c r="L256" s="1" t="s">
        <v>4</v>
      </c>
      <c r="M256" s="59">
        <f>'Data Entry'!AJ259</f>
        <v>0</v>
      </c>
      <c r="N256" s="59" t="str">
        <f>'Data Entry'!AX259</f>
        <v/>
      </c>
      <c r="O256" s="1">
        <f>IF('Data Entry'!AL259="g",'Data Entry'!AK259*0.001*W256,IF('Data Entry'!AL259="UI",'Data Entry'!AK259*0.000001*W256,IF('Data Entry'!AL259="mg",'Data Entry'!AK259*0.000001*W256,IF('Data Entry'!AL259="t",'Data Entry'!AK259*1000*W256,IF('Data Entry'!AL259="kg",'Data Entry'!AK259*1*W256,IF('Data Entry'!AL259="L",'Data Entry'!AK259*1*W256,IFERROR(,"")))))))</f>
        <v>0</v>
      </c>
      <c r="P256" s="1" t="s">
        <v>4</v>
      </c>
      <c r="Q256" s="59">
        <f>'Data Entry'!AM259</f>
        <v>0</v>
      </c>
      <c r="R256" s="59" t="str">
        <f>'Data Entry'!BA259</f>
        <v/>
      </c>
      <c r="S256" s="1">
        <f>IF('Data Entry'!AO259="g",'Data Entry'!AN259*0.001*X256,IF('Data Entry'!AO259="UI",'Data Entry'!AN259*0.000001*X256,IF('Data Entry'!AO259="mg",'Data Entry'!AN259*0.000001*X256,IF('Data Entry'!AO259="t",'Data Entry'!AN259*1000*X256,IF('Data Entry'!AO259="kg",'Data Entry'!AN259*1*X256,IF('Data Entry'!AO259="L",'Data Entry'!AN259*1*X256,IFERROR(,"")))))))</f>
        <v>0</v>
      </c>
      <c r="T256" s="1" t="s">
        <v>4</v>
      </c>
      <c r="U256" s="59" t="str">
        <f>IF('Data Entry'!AP259="No aplica","1",'Data Entry'!AP259)</f>
        <v/>
      </c>
      <c r="V256" s="59" t="str">
        <f>IF('Data Entry'!AS259="No aplica","1",'Data Entry'!AS259)</f>
        <v/>
      </c>
      <c r="W256" s="59" t="str">
        <f>IF('Data Entry'!AV259="No aplica","1",'Data Entry'!AV259)</f>
        <v/>
      </c>
      <c r="X256" s="59" t="str">
        <f>IF('Data Entry'!AY259="No aplica","1",'Data Entry'!AY259)</f>
        <v/>
      </c>
      <c r="Y256" s="151" t="str">
        <f t="shared" si="3"/>
        <v/>
      </c>
      <c r="Z256" s="152" t="str">
        <f>IF('Data Entry'!H259="Yes","1",IF(AND('Data Entry'!H259="",'Data Entry'!I259="",'Data Entry'!J259="",'Data Entry'!K259="",'Data Entry'!L259="",'Data Entry'!M259="",'Data Entry'!N259="",'Data Entry'!O259="",'Data Entry'!P259="",'Data Entry'!Q259=""),"","1"))</f>
        <v/>
      </c>
      <c r="AA256" s="152" t="str">
        <f>IF('Data Entry'!R259="Yes","1",IF(AND('Data Entry'!R259="",'Data Entry'!S259="",'Data Entry'!T259="",'Data Entry'!U259=""),"","1"))</f>
        <v/>
      </c>
      <c r="AB256" s="157" t="str">
        <f>IF('Data Entry'!V259="Yes","1",IF(AND('Data Entry'!V259="",'Data Entry'!W259=""),"","1"))</f>
        <v/>
      </c>
    </row>
    <row r="257" spans="1:28" ht="17">
      <c r="A257" s="59">
        <f>'Data Entry'!AB260</f>
        <v>0</v>
      </c>
      <c r="B257" s="59" t="str">
        <f>'Data Entry'!AR260</f>
        <v/>
      </c>
      <c r="C257" s="1">
        <f>IF('Data Entry'!AD260="g",'Data Entry'!AC260*0.001*U257,IF('Data Entry'!AD260="UI",'Data Entry'!AC260*0.000001*U257,IF('Data Entry'!AD260="mg",'Data Entry'!AC260*0.000001*U257,IF('Data Entry'!AD260="t",'Data Entry'!AC260*1000*U257,IF('Data Entry'!AD260="kg",'Data Entry'!AC260*1*U257,IF('Data Entry'!AD260="L",'Data Entry'!AC260*1*U257,IFERROR(,"")))))))</f>
        <v>0</v>
      </c>
      <c r="D257" s="1" t="s">
        <v>4</v>
      </c>
      <c r="E257" s="1">
        <f>IF('Data Entry'!AF260="g",'Data Entry'!AE260*0.001,IF('Data Entry'!AF260="mg",'Data Entry'!AE260*0.000001,IF('Data Entry'!AF260="t",'Data Entry'!AE260*1000,IF('Data Entry'!AF260="ml",'Data Entry'!AE260*0.001,IF('Data Entry'!AF260="kg",'Data Entry'!AE260*1,IF('Data Entry'!AF260="Pieza",'Data Entry'!AE260*1,IF('Data Entry'!AF260="L",'Data Entry'!AE260*1,IFERROR(,""))))))))</f>
        <v>0</v>
      </c>
      <c r="F257" s="1" t="s">
        <v>4</v>
      </c>
      <c r="G257" s="1">
        <f>IF('Data Entry'!AA260="g",'Data Entry'!Z260*0.001,IF('Data Entry'!AA260="mg",'Data Entry'!Z260*0.000001,IF('Data Entry'!AA260="t",'Data Entry'!Z260*1000,IF('Data Entry'!AA260="ml",'Data Entry'!Z260*0.001,IF('Data Entry'!AA260="kg",'Data Entry'!Z260*1,IF('Data Entry'!AA260="Piezas",'Data Entry'!Z260*1,IF('Data Entry'!AA260="L",'Data Entry'!Z260*1,IFERROR(,""))))))))</f>
        <v>0</v>
      </c>
      <c r="H257" s="1" t="s">
        <v>4</v>
      </c>
      <c r="I257" s="1">
        <f>IF('Data Entry'!AC260="g",'Data Entry'!AB260*0.001,IF('Data Entry'!AC260="mg",'Data Entry'!AB260*0.000001,IF('Data Entry'!AC260="t",'Data Entry'!AB260*1000,IF('Data Entry'!AC260="ml",'Data Entry'!AB260*0.001,IF('Data Entry'!AC260="kg",'Data Entry'!AB260*1,IF('Data Entry'!AC260="L",'Data Entry'!AB260*1,IFERROR(,"")))))))</f>
        <v>0</v>
      </c>
      <c r="J257" s="59" t="str">
        <f>'Data Entry'!AU260</f>
        <v/>
      </c>
      <c r="K257" s="1">
        <f>IF('Data Entry'!AI260="g",'Data Entry'!AH260*0.001*V257,IF('Data Entry'!AI260="UI",'Data Entry'!AH260*0.000001*V257,IF('Data Entry'!AI260="mg",'Data Entry'!AH260*0.000001*V257,IF('Data Entry'!AI260="t",'Data Entry'!AH260*1000*V257,IF('Data Entry'!AI260="kg",'Data Entry'!AH260*1*V257,IF('Data Entry'!AI260="L",'Data Entry'!AH260*1*V257,IFERROR(,"")))))))</f>
        <v>0</v>
      </c>
      <c r="L257" s="1" t="s">
        <v>4</v>
      </c>
      <c r="M257" s="59">
        <f>'Data Entry'!AJ260</f>
        <v>0</v>
      </c>
      <c r="N257" s="59" t="str">
        <f>'Data Entry'!AX260</f>
        <v/>
      </c>
      <c r="O257" s="1">
        <f>IF('Data Entry'!AL260="g",'Data Entry'!AK260*0.001*W257,IF('Data Entry'!AL260="UI",'Data Entry'!AK260*0.000001*W257,IF('Data Entry'!AL260="mg",'Data Entry'!AK260*0.000001*W257,IF('Data Entry'!AL260="t",'Data Entry'!AK260*1000*W257,IF('Data Entry'!AL260="kg",'Data Entry'!AK260*1*W257,IF('Data Entry'!AL260="L",'Data Entry'!AK260*1*W257,IFERROR(,"")))))))</f>
        <v>0</v>
      </c>
      <c r="P257" s="1" t="s">
        <v>4</v>
      </c>
      <c r="Q257" s="59">
        <f>'Data Entry'!AM260</f>
        <v>0</v>
      </c>
      <c r="R257" s="59" t="str">
        <f>'Data Entry'!BA260</f>
        <v/>
      </c>
      <c r="S257" s="1">
        <f>IF('Data Entry'!AO260="g",'Data Entry'!AN260*0.001*X257,IF('Data Entry'!AO260="UI",'Data Entry'!AN260*0.000001*X257,IF('Data Entry'!AO260="mg",'Data Entry'!AN260*0.000001*X257,IF('Data Entry'!AO260="t",'Data Entry'!AN260*1000*X257,IF('Data Entry'!AO260="kg",'Data Entry'!AN260*1*X257,IF('Data Entry'!AO260="L",'Data Entry'!AN260*1*X257,IFERROR(,"")))))))</f>
        <v>0</v>
      </c>
      <c r="T257" s="1" t="s">
        <v>4</v>
      </c>
      <c r="U257" s="59" t="str">
        <f>IF('Data Entry'!AP260="No aplica","1",'Data Entry'!AP260)</f>
        <v/>
      </c>
      <c r="V257" s="59" t="str">
        <f>IF('Data Entry'!AS260="No aplica","1",'Data Entry'!AS260)</f>
        <v/>
      </c>
      <c r="W257" s="59" t="str">
        <f>IF('Data Entry'!AV260="No aplica","1",'Data Entry'!AV260)</f>
        <v/>
      </c>
      <c r="X257" s="59" t="str">
        <f>IF('Data Entry'!AY260="No aplica","1",'Data Entry'!AY260)</f>
        <v/>
      </c>
      <c r="Y257" s="151" t="str">
        <f t="shared" si="3"/>
        <v/>
      </c>
      <c r="Z257" s="152" t="str">
        <f>IF('Data Entry'!H260="Yes","1",IF(AND('Data Entry'!H260="",'Data Entry'!I260="",'Data Entry'!J260="",'Data Entry'!K260="",'Data Entry'!L260="",'Data Entry'!M260="",'Data Entry'!N260="",'Data Entry'!O260="",'Data Entry'!P260="",'Data Entry'!Q260=""),"","1"))</f>
        <v/>
      </c>
      <c r="AA257" s="152" t="str">
        <f>IF('Data Entry'!R260="Yes","1",IF(AND('Data Entry'!R260="",'Data Entry'!S260="",'Data Entry'!T260="",'Data Entry'!U260=""),"","1"))</f>
        <v/>
      </c>
      <c r="AB257" s="157" t="str">
        <f>IF('Data Entry'!V260="Yes","1",IF(AND('Data Entry'!V260="",'Data Entry'!W260=""),"","1"))</f>
        <v/>
      </c>
    </row>
    <row r="258" spans="1:28" ht="17">
      <c r="A258" s="59">
        <f>'Data Entry'!AB261</f>
        <v>0</v>
      </c>
      <c r="B258" s="59" t="str">
        <f>'Data Entry'!AR261</f>
        <v/>
      </c>
      <c r="C258" s="1">
        <f>IF('Data Entry'!AD261="g",'Data Entry'!AC261*0.001*U258,IF('Data Entry'!AD261="UI",'Data Entry'!AC261*0.000001*U258,IF('Data Entry'!AD261="mg",'Data Entry'!AC261*0.000001*U258,IF('Data Entry'!AD261="t",'Data Entry'!AC261*1000*U258,IF('Data Entry'!AD261="kg",'Data Entry'!AC261*1*U258,IF('Data Entry'!AD261="L",'Data Entry'!AC261*1*U258,IFERROR(,"")))))))</f>
        <v>0</v>
      </c>
      <c r="D258" s="1" t="s">
        <v>4</v>
      </c>
      <c r="E258" s="1">
        <f>IF('Data Entry'!AF261="g",'Data Entry'!AE261*0.001,IF('Data Entry'!AF261="mg",'Data Entry'!AE261*0.000001,IF('Data Entry'!AF261="t",'Data Entry'!AE261*1000,IF('Data Entry'!AF261="ml",'Data Entry'!AE261*0.001,IF('Data Entry'!AF261="kg",'Data Entry'!AE261*1,IF('Data Entry'!AF261="Pieza",'Data Entry'!AE261*1,IF('Data Entry'!AF261="L",'Data Entry'!AE261*1,IFERROR(,""))))))))</f>
        <v>0</v>
      </c>
      <c r="F258" s="1" t="s">
        <v>4</v>
      </c>
      <c r="G258" s="1">
        <f>IF('Data Entry'!AA261="g",'Data Entry'!Z261*0.001,IF('Data Entry'!AA261="mg",'Data Entry'!Z261*0.000001,IF('Data Entry'!AA261="t",'Data Entry'!Z261*1000,IF('Data Entry'!AA261="ml",'Data Entry'!Z261*0.001,IF('Data Entry'!AA261="kg",'Data Entry'!Z261*1,IF('Data Entry'!AA261="Piezas",'Data Entry'!Z261*1,IF('Data Entry'!AA261="L",'Data Entry'!Z261*1,IFERROR(,""))))))))</f>
        <v>0</v>
      </c>
      <c r="H258" s="1" t="s">
        <v>4</v>
      </c>
      <c r="I258" s="1">
        <f>IF('Data Entry'!AC261="g",'Data Entry'!AB261*0.001,IF('Data Entry'!AC261="mg",'Data Entry'!AB261*0.000001,IF('Data Entry'!AC261="t",'Data Entry'!AB261*1000,IF('Data Entry'!AC261="ml",'Data Entry'!AB261*0.001,IF('Data Entry'!AC261="kg",'Data Entry'!AB261*1,IF('Data Entry'!AC261="L",'Data Entry'!AB261*1,IFERROR(,"")))))))</f>
        <v>0</v>
      </c>
      <c r="J258" s="59" t="str">
        <f>'Data Entry'!AU261</f>
        <v/>
      </c>
      <c r="K258" s="1">
        <f>IF('Data Entry'!AI261="g",'Data Entry'!AH261*0.001*V258,IF('Data Entry'!AI261="UI",'Data Entry'!AH261*0.000001*V258,IF('Data Entry'!AI261="mg",'Data Entry'!AH261*0.000001*V258,IF('Data Entry'!AI261="t",'Data Entry'!AH261*1000*V258,IF('Data Entry'!AI261="kg",'Data Entry'!AH261*1*V258,IF('Data Entry'!AI261="L",'Data Entry'!AH261*1*V258,IFERROR(,"")))))))</f>
        <v>0</v>
      </c>
      <c r="L258" s="1" t="s">
        <v>4</v>
      </c>
      <c r="M258" s="59">
        <f>'Data Entry'!AJ261</f>
        <v>0</v>
      </c>
      <c r="N258" s="59" t="str">
        <f>'Data Entry'!AX261</f>
        <v/>
      </c>
      <c r="O258" s="1">
        <f>IF('Data Entry'!AL261="g",'Data Entry'!AK261*0.001*W258,IF('Data Entry'!AL261="UI",'Data Entry'!AK261*0.000001*W258,IF('Data Entry'!AL261="mg",'Data Entry'!AK261*0.000001*W258,IF('Data Entry'!AL261="t",'Data Entry'!AK261*1000*W258,IF('Data Entry'!AL261="kg",'Data Entry'!AK261*1*W258,IF('Data Entry'!AL261="L",'Data Entry'!AK261*1*W258,IFERROR(,"")))))))</f>
        <v>0</v>
      </c>
      <c r="P258" s="1" t="s">
        <v>4</v>
      </c>
      <c r="Q258" s="59">
        <f>'Data Entry'!AM261</f>
        <v>0</v>
      </c>
      <c r="R258" s="59" t="str">
        <f>'Data Entry'!BA261</f>
        <v/>
      </c>
      <c r="S258" s="1">
        <f>IF('Data Entry'!AO261="g",'Data Entry'!AN261*0.001*X258,IF('Data Entry'!AO261="UI",'Data Entry'!AN261*0.000001*X258,IF('Data Entry'!AO261="mg",'Data Entry'!AN261*0.000001*X258,IF('Data Entry'!AO261="t",'Data Entry'!AN261*1000*X258,IF('Data Entry'!AO261="kg",'Data Entry'!AN261*1*X258,IF('Data Entry'!AO261="L",'Data Entry'!AN261*1*X258,IFERROR(,"")))))))</f>
        <v>0</v>
      </c>
      <c r="T258" s="1" t="s">
        <v>4</v>
      </c>
      <c r="U258" s="59" t="str">
        <f>IF('Data Entry'!AP261="No aplica","1",'Data Entry'!AP261)</f>
        <v/>
      </c>
      <c r="V258" s="59" t="str">
        <f>IF('Data Entry'!AS261="No aplica","1",'Data Entry'!AS261)</f>
        <v/>
      </c>
      <c r="W258" s="59" t="str">
        <f>IF('Data Entry'!AV261="No aplica","1",'Data Entry'!AV261)</f>
        <v/>
      </c>
      <c r="X258" s="59" t="str">
        <f>IF('Data Entry'!AY261="No aplica","1",'Data Entry'!AY261)</f>
        <v/>
      </c>
      <c r="Y258" s="151" t="str">
        <f t="shared" si="3"/>
        <v/>
      </c>
      <c r="Z258" s="152" t="str">
        <f>IF('Data Entry'!H261="Yes","1",IF(AND('Data Entry'!H261="",'Data Entry'!I261="",'Data Entry'!J261="",'Data Entry'!K261="",'Data Entry'!L261="",'Data Entry'!M261="",'Data Entry'!N261="",'Data Entry'!O261="",'Data Entry'!P261="",'Data Entry'!Q261=""),"","1"))</f>
        <v/>
      </c>
      <c r="AA258" s="152" t="str">
        <f>IF('Data Entry'!R261="Yes","1",IF(AND('Data Entry'!R261="",'Data Entry'!S261="",'Data Entry'!T261="",'Data Entry'!U261=""),"","1"))</f>
        <v/>
      </c>
      <c r="AB258" s="157" t="str">
        <f>IF('Data Entry'!V261="Yes","1",IF(AND('Data Entry'!V261="",'Data Entry'!W261=""),"","1"))</f>
        <v/>
      </c>
    </row>
    <row r="259" spans="1:28" ht="17">
      <c r="A259" s="59">
        <f>'Data Entry'!AB262</f>
        <v>0</v>
      </c>
      <c r="B259" s="59" t="str">
        <f>'Data Entry'!AR262</f>
        <v/>
      </c>
      <c r="C259" s="1">
        <f>IF('Data Entry'!AD262="g",'Data Entry'!AC262*0.001*U259,IF('Data Entry'!AD262="UI",'Data Entry'!AC262*0.000001*U259,IF('Data Entry'!AD262="mg",'Data Entry'!AC262*0.000001*U259,IF('Data Entry'!AD262="t",'Data Entry'!AC262*1000*U259,IF('Data Entry'!AD262="kg",'Data Entry'!AC262*1*U259,IF('Data Entry'!AD262="L",'Data Entry'!AC262*1*U259,IFERROR(,"")))))))</f>
        <v>0</v>
      </c>
      <c r="D259" s="1" t="s">
        <v>4</v>
      </c>
      <c r="E259" s="1">
        <f>IF('Data Entry'!AF262="g",'Data Entry'!AE262*0.001,IF('Data Entry'!AF262="mg",'Data Entry'!AE262*0.000001,IF('Data Entry'!AF262="t",'Data Entry'!AE262*1000,IF('Data Entry'!AF262="ml",'Data Entry'!AE262*0.001,IF('Data Entry'!AF262="kg",'Data Entry'!AE262*1,IF('Data Entry'!AF262="Pieza",'Data Entry'!AE262*1,IF('Data Entry'!AF262="L",'Data Entry'!AE262*1,IFERROR(,""))))))))</f>
        <v>0</v>
      </c>
      <c r="F259" s="1" t="s">
        <v>4</v>
      </c>
      <c r="G259" s="1">
        <f>IF('Data Entry'!AA262="g",'Data Entry'!Z262*0.001,IF('Data Entry'!AA262="mg",'Data Entry'!Z262*0.000001,IF('Data Entry'!AA262="t",'Data Entry'!Z262*1000,IF('Data Entry'!AA262="ml",'Data Entry'!Z262*0.001,IF('Data Entry'!AA262="kg",'Data Entry'!Z262*1,IF('Data Entry'!AA262="Piezas",'Data Entry'!Z262*1,IF('Data Entry'!AA262="L",'Data Entry'!Z262*1,IFERROR(,""))))))))</f>
        <v>0</v>
      </c>
      <c r="H259" s="1" t="s">
        <v>4</v>
      </c>
      <c r="I259" s="1">
        <f>IF('Data Entry'!AC262="g",'Data Entry'!AB262*0.001,IF('Data Entry'!AC262="mg",'Data Entry'!AB262*0.000001,IF('Data Entry'!AC262="t",'Data Entry'!AB262*1000,IF('Data Entry'!AC262="ml",'Data Entry'!AB262*0.001,IF('Data Entry'!AC262="kg",'Data Entry'!AB262*1,IF('Data Entry'!AC262="L",'Data Entry'!AB262*1,IFERROR(,"")))))))</f>
        <v>0</v>
      </c>
      <c r="J259" s="59" t="str">
        <f>'Data Entry'!AU262</f>
        <v/>
      </c>
      <c r="K259" s="1">
        <f>IF('Data Entry'!AI262="g",'Data Entry'!AH262*0.001*V259,IF('Data Entry'!AI262="UI",'Data Entry'!AH262*0.000001*V259,IF('Data Entry'!AI262="mg",'Data Entry'!AH262*0.000001*V259,IF('Data Entry'!AI262="t",'Data Entry'!AH262*1000*V259,IF('Data Entry'!AI262="kg",'Data Entry'!AH262*1*V259,IF('Data Entry'!AI262="L",'Data Entry'!AH262*1*V259,IFERROR(,"")))))))</f>
        <v>0</v>
      </c>
      <c r="L259" s="1" t="s">
        <v>4</v>
      </c>
      <c r="M259" s="59">
        <f>'Data Entry'!AJ262</f>
        <v>0</v>
      </c>
      <c r="N259" s="59" t="str">
        <f>'Data Entry'!AX262</f>
        <v/>
      </c>
      <c r="O259" s="1">
        <f>IF('Data Entry'!AL262="g",'Data Entry'!AK262*0.001*W259,IF('Data Entry'!AL262="UI",'Data Entry'!AK262*0.000001*W259,IF('Data Entry'!AL262="mg",'Data Entry'!AK262*0.000001*W259,IF('Data Entry'!AL262="t",'Data Entry'!AK262*1000*W259,IF('Data Entry'!AL262="kg",'Data Entry'!AK262*1*W259,IF('Data Entry'!AL262="L",'Data Entry'!AK262*1*W259,IFERROR(,"")))))))</f>
        <v>0</v>
      </c>
      <c r="P259" s="1" t="s">
        <v>4</v>
      </c>
      <c r="Q259" s="59">
        <f>'Data Entry'!AM262</f>
        <v>0</v>
      </c>
      <c r="R259" s="59" t="str">
        <f>'Data Entry'!BA262</f>
        <v/>
      </c>
      <c r="S259" s="1">
        <f>IF('Data Entry'!AO262="g",'Data Entry'!AN262*0.001*X259,IF('Data Entry'!AO262="UI",'Data Entry'!AN262*0.000001*X259,IF('Data Entry'!AO262="mg",'Data Entry'!AN262*0.000001*X259,IF('Data Entry'!AO262="t",'Data Entry'!AN262*1000*X259,IF('Data Entry'!AO262="kg",'Data Entry'!AN262*1*X259,IF('Data Entry'!AO262="L",'Data Entry'!AN262*1*X259,IFERROR(,"")))))))</f>
        <v>0</v>
      </c>
      <c r="T259" s="1" t="s">
        <v>4</v>
      </c>
      <c r="U259" s="59" t="str">
        <f>IF('Data Entry'!AP262="No aplica","1",'Data Entry'!AP262)</f>
        <v/>
      </c>
      <c r="V259" s="59" t="str">
        <f>IF('Data Entry'!AS262="No aplica","1",'Data Entry'!AS262)</f>
        <v/>
      </c>
      <c r="W259" s="59" t="str">
        <f>IF('Data Entry'!AV262="No aplica","1",'Data Entry'!AV262)</f>
        <v/>
      </c>
      <c r="X259" s="59" t="str">
        <f>IF('Data Entry'!AY262="No aplica","1",'Data Entry'!AY262)</f>
        <v/>
      </c>
      <c r="Y259" s="151" t="str">
        <f t="shared" ref="Y259:Y322" si="4">IF(OR(AND(Z259="1",AA259="1"),AND(Z259="1",AB259="1")),"1","")</f>
        <v/>
      </c>
      <c r="Z259" s="152" t="str">
        <f>IF('Data Entry'!H262="Yes","1",IF(AND('Data Entry'!H262="",'Data Entry'!I262="",'Data Entry'!J262="",'Data Entry'!K262="",'Data Entry'!L262="",'Data Entry'!M262="",'Data Entry'!N262="",'Data Entry'!O262="",'Data Entry'!P262="",'Data Entry'!Q262=""),"","1"))</f>
        <v/>
      </c>
      <c r="AA259" s="152" t="str">
        <f>IF('Data Entry'!R262="Yes","1",IF(AND('Data Entry'!R262="",'Data Entry'!S262="",'Data Entry'!T262="",'Data Entry'!U262=""),"","1"))</f>
        <v/>
      </c>
      <c r="AB259" s="157" t="str">
        <f>IF('Data Entry'!V262="Yes","1",IF(AND('Data Entry'!V262="",'Data Entry'!W262=""),"","1"))</f>
        <v/>
      </c>
    </row>
    <row r="260" spans="1:28" ht="17">
      <c r="A260" s="59">
        <f>'Data Entry'!AB263</f>
        <v>0</v>
      </c>
      <c r="B260" s="59" t="str">
        <f>'Data Entry'!AR263</f>
        <v/>
      </c>
      <c r="C260" s="1">
        <f>IF('Data Entry'!AD263="g",'Data Entry'!AC263*0.001*U260,IF('Data Entry'!AD263="UI",'Data Entry'!AC263*0.000001*U260,IF('Data Entry'!AD263="mg",'Data Entry'!AC263*0.000001*U260,IF('Data Entry'!AD263="t",'Data Entry'!AC263*1000*U260,IF('Data Entry'!AD263="kg",'Data Entry'!AC263*1*U260,IF('Data Entry'!AD263="L",'Data Entry'!AC263*1*U260,IFERROR(,"")))))))</f>
        <v>0</v>
      </c>
      <c r="D260" s="1" t="s">
        <v>4</v>
      </c>
      <c r="E260" s="1">
        <f>IF('Data Entry'!AF263="g",'Data Entry'!AE263*0.001,IF('Data Entry'!AF263="mg",'Data Entry'!AE263*0.000001,IF('Data Entry'!AF263="t",'Data Entry'!AE263*1000,IF('Data Entry'!AF263="ml",'Data Entry'!AE263*0.001,IF('Data Entry'!AF263="kg",'Data Entry'!AE263*1,IF('Data Entry'!AF263="Pieza",'Data Entry'!AE263*1,IF('Data Entry'!AF263="L",'Data Entry'!AE263*1,IFERROR(,""))))))))</f>
        <v>0</v>
      </c>
      <c r="F260" s="1" t="s">
        <v>4</v>
      </c>
      <c r="G260" s="1">
        <f>IF('Data Entry'!AA263="g",'Data Entry'!Z263*0.001,IF('Data Entry'!AA263="mg",'Data Entry'!Z263*0.000001,IF('Data Entry'!AA263="t",'Data Entry'!Z263*1000,IF('Data Entry'!AA263="ml",'Data Entry'!Z263*0.001,IF('Data Entry'!AA263="kg",'Data Entry'!Z263*1,IF('Data Entry'!AA263="Piezas",'Data Entry'!Z263*1,IF('Data Entry'!AA263="L",'Data Entry'!Z263*1,IFERROR(,""))))))))</f>
        <v>0</v>
      </c>
      <c r="H260" s="1" t="s">
        <v>4</v>
      </c>
      <c r="I260" s="1">
        <f>IF('Data Entry'!AC263="g",'Data Entry'!AB263*0.001,IF('Data Entry'!AC263="mg",'Data Entry'!AB263*0.000001,IF('Data Entry'!AC263="t",'Data Entry'!AB263*1000,IF('Data Entry'!AC263="ml",'Data Entry'!AB263*0.001,IF('Data Entry'!AC263="kg",'Data Entry'!AB263*1,IF('Data Entry'!AC263="L",'Data Entry'!AB263*1,IFERROR(,"")))))))</f>
        <v>0</v>
      </c>
      <c r="J260" s="59" t="str">
        <f>'Data Entry'!AU263</f>
        <v/>
      </c>
      <c r="K260" s="1">
        <f>IF('Data Entry'!AI263="g",'Data Entry'!AH263*0.001*V260,IF('Data Entry'!AI263="UI",'Data Entry'!AH263*0.000001*V260,IF('Data Entry'!AI263="mg",'Data Entry'!AH263*0.000001*V260,IF('Data Entry'!AI263="t",'Data Entry'!AH263*1000*V260,IF('Data Entry'!AI263="kg",'Data Entry'!AH263*1*V260,IF('Data Entry'!AI263="L",'Data Entry'!AH263*1*V260,IFERROR(,"")))))))</f>
        <v>0</v>
      </c>
      <c r="L260" s="1" t="s">
        <v>4</v>
      </c>
      <c r="M260" s="59">
        <f>'Data Entry'!AJ263</f>
        <v>0</v>
      </c>
      <c r="N260" s="59" t="str">
        <f>'Data Entry'!AX263</f>
        <v/>
      </c>
      <c r="O260" s="1">
        <f>IF('Data Entry'!AL263="g",'Data Entry'!AK263*0.001*W260,IF('Data Entry'!AL263="UI",'Data Entry'!AK263*0.000001*W260,IF('Data Entry'!AL263="mg",'Data Entry'!AK263*0.000001*W260,IF('Data Entry'!AL263="t",'Data Entry'!AK263*1000*W260,IF('Data Entry'!AL263="kg",'Data Entry'!AK263*1*W260,IF('Data Entry'!AL263="L",'Data Entry'!AK263*1*W260,IFERROR(,"")))))))</f>
        <v>0</v>
      </c>
      <c r="P260" s="1" t="s">
        <v>4</v>
      </c>
      <c r="Q260" s="59">
        <f>'Data Entry'!AM263</f>
        <v>0</v>
      </c>
      <c r="R260" s="59" t="str">
        <f>'Data Entry'!BA263</f>
        <v/>
      </c>
      <c r="S260" s="1">
        <f>IF('Data Entry'!AO263="g",'Data Entry'!AN263*0.001*X260,IF('Data Entry'!AO263="UI",'Data Entry'!AN263*0.000001*X260,IF('Data Entry'!AO263="mg",'Data Entry'!AN263*0.000001*X260,IF('Data Entry'!AO263="t",'Data Entry'!AN263*1000*X260,IF('Data Entry'!AO263="kg",'Data Entry'!AN263*1*X260,IF('Data Entry'!AO263="L",'Data Entry'!AN263*1*X260,IFERROR(,"")))))))</f>
        <v>0</v>
      </c>
      <c r="T260" s="1" t="s">
        <v>4</v>
      </c>
      <c r="U260" s="59" t="str">
        <f>IF('Data Entry'!AP263="No aplica","1",'Data Entry'!AP263)</f>
        <v/>
      </c>
      <c r="V260" s="59" t="str">
        <f>IF('Data Entry'!AS263="No aplica","1",'Data Entry'!AS263)</f>
        <v/>
      </c>
      <c r="W260" s="59" t="str">
        <f>IF('Data Entry'!AV263="No aplica","1",'Data Entry'!AV263)</f>
        <v/>
      </c>
      <c r="X260" s="59" t="str">
        <f>IF('Data Entry'!AY263="No aplica","1",'Data Entry'!AY263)</f>
        <v/>
      </c>
      <c r="Y260" s="151" t="str">
        <f t="shared" si="4"/>
        <v/>
      </c>
      <c r="Z260" s="152" t="str">
        <f>IF('Data Entry'!H263="Yes","1",IF(AND('Data Entry'!H263="",'Data Entry'!I263="",'Data Entry'!J263="",'Data Entry'!K263="",'Data Entry'!L263="",'Data Entry'!M263="",'Data Entry'!N263="",'Data Entry'!O263="",'Data Entry'!P263="",'Data Entry'!Q263=""),"","1"))</f>
        <v/>
      </c>
      <c r="AA260" s="152" t="str">
        <f>IF('Data Entry'!R263="Yes","1",IF(AND('Data Entry'!R263="",'Data Entry'!S263="",'Data Entry'!T263="",'Data Entry'!U263=""),"","1"))</f>
        <v/>
      </c>
      <c r="AB260" s="157" t="str">
        <f>IF('Data Entry'!V263="Yes","1",IF(AND('Data Entry'!V263="",'Data Entry'!W263=""),"","1"))</f>
        <v/>
      </c>
    </row>
    <row r="261" spans="1:28" ht="17">
      <c r="A261" s="59">
        <f>'Data Entry'!AB264</f>
        <v>0</v>
      </c>
      <c r="B261" s="59" t="str">
        <f>'Data Entry'!AR264</f>
        <v/>
      </c>
      <c r="C261" s="1">
        <f>IF('Data Entry'!AD264="g",'Data Entry'!AC264*0.001*U261,IF('Data Entry'!AD264="UI",'Data Entry'!AC264*0.000001*U261,IF('Data Entry'!AD264="mg",'Data Entry'!AC264*0.000001*U261,IF('Data Entry'!AD264="t",'Data Entry'!AC264*1000*U261,IF('Data Entry'!AD264="kg",'Data Entry'!AC264*1*U261,IF('Data Entry'!AD264="L",'Data Entry'!AC264*1*U261,IFERROR(,"")))))))</f>
        <v>0</v>
      </c>
      <c r="D261" s="1" t="s">
        <v>4</v>
      </c>
      <c r="E261" s="1">
        <f>IF('Data Entry'!AF264="g",'Data Entry'!AE264*0.001,IF('Data Entry'!AF264="mg",'Data Entry'!AE264*0.000001,IF('Data Entry'!AF264="t",'Data Entry'!AE264*1000,IF('Data Entry'!AF264="ml",'Data Entry'!AE264*0.001,IF('Data Entry'!AF264="kg",'Data Entry'!AE264*1,IF('Data Entry'!AF264="Pieza",'Data Entry'!AE264*1,IF('Data Entry'!AF264="L",'Data Entry'!AE264*1,IFERROR(,""))))))))</f>
        <v>0</v>
      </c>
      <c r="F261" s="1" t="s">
        <v>4</v>
      </c>
      <c r="G261" s="1">
        <f>IF('Data Entry'!AA264="g",'Data Entry'!Z264*0.001,IF('Data Entry'!AA264="mg",'Data Entry'!Z264*0.000001,IF('Data Entry'!AA264="t",'Data Entry'!Z264*1000,IF('Data Entry'!AA264="ml",'Data Entry'!Z264*0.001,IF('Data Entry'!AA264="kg",'Data Entry'!Z264*1,IF('Data Entry'!AA264="Piezas",'Data Entry'!Z264*1,IF('Data Entry'!AA264="L",'Data Entry'!Z264*1,IFERROR(,""))))))))</f>
        <v>0</v>
      </c>
      <c r="H261" s="1" t="s">
        <v>4</v>
      </c>
      <c r="I261" s="1">
        <f>IF('Data Entry'!AC264="g",'Data Entry'!AB264*0.001,IF('Data Entry'!AC264="mg",'Data Entry'!AB264*0.000001,IF('Data Entry'!AC264="t",'Data Entry'!AB264*1000,IF('Data Entry'!AC264="ml",'Data Entry'!AB264*0.001,IF('Data Entry'!AC264="kg",'Data Entry'!AB264*1,IF('Data Entry'!AC264="L",'Data Entry'!AB264*1,IFERROR(,"")))))))</f>
        <v>0</v>
      </c>
      <c r="J261" s="59" t="str">
        <f>'Data Entry'!AU264</f>
        <v/>
      </c>
      <c r="K261" s="1">
        <f>IF('Data Entry'!AI264="g",'Data Entry'!AH264*0.001*V261,IF('Data Entry'!AI264="UI",'Data Entry'!AH264*0.000001*V261,IF('Data Entry'!AI264="mg",'Data Entry'!AH264*0.000001*V261,IF('Data Entry'!AI264="t",'Data Entry'!AH264*1000*V261,IF('Data Entry'!AI264="kg",'Data Entry'!AH264*1*V261,IF('Data Entry'!AI264="L",'Data Entry'!AH264*1*V261,IFERROR(,"")))))))</f>
        <v>0</v>
      </c>
      <c r="L261" s="1" t="s">
        <v>4</v>
      </c>
      <c r="M261" s="59">
        <f>'Data Entry'!AJ264</f>
        <v>0</v>
      </c>
      <c r="N261" s="59" t="str">
        <f>'Data Entry'!AX264</f>
        <v/>
      </c>
      <c r="O261" s="1">
        <f>IF('Data Entry'!AL264="g",'Data Entry'!AK264*0.001*W261,IF('Data Entry'!AL264="UI",'Data Entry'!AK264*0.000001*W261,IF('Data Entry'!AL264="mg",'Data Entry'!AK264*0.000001*W261,IF('Data Entry'!AL264="t",'Data Entry'!AK264*1000*W261,IF('Data Entry'!AL264="kg",'Data Entry'!AK264*1*W261,IF('Data Entry'!AL264="L",'Data Entry'!AK264*1*W261,IFERROR(,"")))))))</f>
        <v>0</v>
      </c>
      <c r="P261" s="1" t="s">
        <v>4</v>
      </c>
      <c r="Q261" s="59">
        <f>'Data Entry'!AM264</f>
        <v>0</v>
      </c>
      <c r="R261" s="59" t="str">
        <f>'Data Entry'!BA264</f>
        <v/>
      </c>
      <c r="S261" s="1">
        <f>IF('Data Entry'!AO264="g",'Data Entry'!AN264*0.001*X261,IF('Data Entry'!AO264="UI",'Data Entry'!AN264*0.000001*X261,IF('Data Entry'!AO264="mg",'Data Entry'!AN264*0.000001*X261,IF('Data Entry'!AO264="t",'Data Entry'!AN264*1000*X261,IF('Data Entry'!AO264="kg",'Data Entry'!AN264*1*X261,IF('Data Entry'!AO264="L",'Data Entry'!AN264*1*X261,IFERROR(,"")))))))</f>
        <v>0</v>
      </c>
      <c r="T261" s="1" t="s">
        <v>4</v>
      </c>
      <c r="U261" s="59" t="str">
        <f>IF('Data Entry'!AP264="No aplica","1",'Data Entry'!AP264)</f>
        <v/>
      </c>
      <c r="V261" s="59" t="str">
        <f>IF('Data Entry'!AS264="No aplica","1",'Data Entry'!AS264)</f>
        <v/>
      </c>
      <c r="W261" s="59" t="str">
        <f>IF('Data Entry'!AV264="No aplica","1",'Data Entry'!AV264)</f>
        <v/>
      </c>
      <c r="X261" s="59" t="str">
        <f>IF('Data Entry'!AY264="No aplica","1",'Data Entry'!AY264)</f>
        <v/>
      </c>
      <c r="Y261" s="151" t="str">
        <f t="shared" si="4"/>
        <v/>
      </c>
      <c r="Z261" s="152" t="str">
        <f>IF('Data Entry'!H264="Yes","1",IF(AND('Data Entry'!H264="",'Data Entry'!I264="",'Data Entry'!J264="",'Data Entry'!K264="",'Data Entry'!L264="",'Data Entry'!M264="",'Data Entry'!N264="",'Data Entry'!O264="",'Data Entry'!P264="",'Data Entry'!Q264=""),"","1"))</f>
        <v/>
      </c>
      <c r="AA261" s="152" t="str">
        <f>IF('Data Entry'!R264="Yes","1",IF(AND('Data Entry'!R264="",'Data Entry'!S264="",'Data Entry'!T264="",'Data Entry'!U264=""),"","1"))</f>
        <v/>
      </c>
      <c r="AB261" s="157" t="str">
        <f>IF('Data Entry'!V264="Yes","1",IF(AND('Data Entry'!V264="",'Data Entry'!W264=""),"","1"))</f>
        <v/>
      </c>
    </row>
    <row r="262" spans="1:28" ht="17">
      <c r="A262" s="59">
        <f>'Data Entry'!AB265</f>
        <v>0</v>
      </c>
      <c r="B262" s="59" t="str">
        <f>'Data Entry'!AR265</f>
        <v/>
      </c>
      <c r="C262" s="1">
        <f>IF('Data Entry'!AD265="g",'Data Entry'!AC265*0.001*U262,IF('Data Entry'!AD265="UI",'Data Entry'!AC265*0.000001*U262,IF('Data Entry'!AD265="mg",'Data Entry'!AC265*0.000001*U262,IF('Data Entry'!AD265="t",'Data Entry'!AC265*1000*U262,IF('Data Entry'!AD265="kg",'Data Entry'!AC265*1*U262,IF('Data Entry'!AD265="L",'Data Entry'!AC265*1*U262,IFERROR(,"")))))))</f>
        <v>0</v>
      </c>
      <c r="D262" s="1" t="s">
        <v>4</v>
      </c>
      <c r="E262" s="1">
        <f>IF('Data Entry'!AF265="g",'Data Entry'!AE265*0.001,IF('Data Entry'!AF265="mg",'Data Entry'!AE265*0.000001,IF('Data Entry'!AF265="t",'Data Entry'!AE265*1000,IF('Data Entry'!AF265="ml",'Data Entry'!AE265*0.001,IF('Data Entry'!AF265="kg",'Data Entry'!AE265*1,IF('Data Entry'!AF265="Pieza",'Data Entry'!AE265*1,IF('Data Entry'!AF265="L",'Data Entry'!AE265*1,IFERROR(,""))))))))</f>
        <v>0</v>
      </c>
      <c r="F262" s="1" t="s">
        <v>4</v>
      </c>
      <c r="G262" s="1">
        <f>IF('Data Entry'!AA265="g",'Data Entry'!Z265*0.001,IF('Data Entry'!AA265="mg",'Data Entry'!Z265*0.000001,IF('Data Entry'!AA265="t",'Data Entry'!Z265*1000,IF('Data Entry'!AA265="ml",'Data Entry'!Z265*0.001,IF('Data Entry'!AA265="kg",'Data Entry'!Z265*1,IF('Data Entry'!AA265="Piezas",'Data Entry'!Z265*1,IF('Data Entry'!AA265="L",'Data Entry'!Z265*1,IFERROR(,""))))))))</f>
        <v>0</v>
      </c>
      <c r="H262" s="1" t="s">
        <v>4</v>
      </c>
      <c r="I262" s="1">
        <f>IF('Data Entry'!AC265="g",'Data Entry'!AB265*0.001,IF('Data Entry'!AC265="mg",'Data Entry'!AB265*0.000001,IF('Data Entry'!AC265="t",'Data Entry'!AB265*1000,IF('Data Entry'!AC265="ml",'Data Entry'!AB265*0.001,IF('Data Entry'!AC265="kg",'Data Entry'!AB265*1,IF('Data Entry'!AC265="L",'Data Entry'!AB265*1,IFERROR(,"")))))))</f>
        <v>0</v>
      </c>
      <c r="J262" s="59" t="str">
        <f>'Data Entry'!AU265</f>
        <v/>
      </c>
      <c r="K262" s="1">
        <f>IF('Data Entry'!AI265="g",'Data Entry'!AH265*0.001*V262,IF('Data Entry'!AI265="UI",'Data Entry'!AH265*0.000001*V262,IF('Data Entry'!AI265="mg",'Data Entry'!AH265*0.000001*V262,IF('Data Entry'!AI265="t",'Data Entry'!AH265*1000*V262,IF('Data Entry'!AI265="kg",'Data Entry'!AH265*1*V262,IF('Data Entry'!AI265="L",'Data Entry'!AH265*1*V262,IFERROR(,"")))))))</f>
        <v>0</v>
      </c>
      <c r="L262" s="1" t="s">
        <v>4</v>
      </c>
      <c r="M262" s="59">
        <f>'Data Entry'!AJ265</f>
        <v>0</v>
      </c>
      <c r="N262" s="59" t="str">
        <f>'Data Entry'!AX265</f>
        <v/>
      </c>
      <c r="O262" s="1">
        <f>IF('Data Entry'!AL265="g",'Data Entry'!AK265*0.001*W262,IF('Data Entry'!AL265="UI",'Data Entry'!AK265*0.000001*W262,IF('Data Entry'!AL265="mg",'Data Entry'!AK265*0.000001*W262,IF('Data Entry'!AL265="t",'Data Entry'!AK265*1000*W262,IF('Data Entry'!AL265="kg",'Data Entry'!AK265*1*W262,IF('Data Entry'!AL265="L",'Data Entry'!AK265*1*W262,IFERROR(,"")))))))</f>
        <v>0</v>
      </c>
      <c r="P262" s="1" t="s">
        <v>4</v>
      </c>
      <c r="Q262" s="59">
        <f>'Data Entry'!AM265</f>
        <v>0</v>
      </c>
      <c r="R262" s="59" t="str">
        <f>'Data Entry'!BA265</f>
        <v/>
      </c>
      <c r="S262" s="1">
        <f>IF('Data Entry'!AO265="g",'Data Entry'!AN265*0.001*X262,IF('Data Entry'!AO265="UI",'Data Entry'!AN265*0.000001*X262,IF('Data Entry'!AO265="mg",'Data Entry'!AN265*0.000001*X262,IF('Data Entry'!AO265="t",'Data Entry'!AN265*1000*X262,IF('Data Entry'!AO265="kg",'Data Entry'!AN265*1*X262,IF('Data Entry'!AO265="L",'Data Entry'!AN265*1*X262,IFERROR(,"")))))))</f>
        <v>0</v>
      </c>
      <c r="T262" s="1" t="s">
        <v>4</v>
      </c>
      <c r="U262" s="59" t="str">
        <f>IF('Data Entry'!AP265="No aplica","1",'Data Entry'!AP265)</f>
        <v/>
      </c>
      <c r="V262" s="59" t="str">
        <f>IF('Data Entry'!AS265="No aplica","1",'Data Entry'!AS265)</f>
        <v/>
      </c>
      <c r="W262" s="59" t="str">
        <f>IF('Data Entry'!AV265="No aplica","1",'Data Entry'!AV265)</f>
        <v/>
      </c>
      <c r="X262" s="59" t="str">
        <f>IF('Data Entry'!AY265="No aplica","1",'Data Entry'!AY265)</f>
        <v/>
      </c>
      <c r="Y262" s="151" t="str">
        <f t="shared" si="4"/>
        <v/>
      </c>
      <c r="Z262" s="152" t="str">
        <f>IF('Data Entry'!H265="Yes","1",IF(AND('Data Entry'!H265="",'Data Entry'!I265="",'Data Entry'!J265="",'Data Entry'!K265="",'Data Entry'!L265="",'Data Entry'!M265="",'Data Entry'!N265="",'Data Entry'!O265="",'Data Entry'!P265="",'Data Entry'!Q265=""),"","1"))</f>
        <v/>
      </c>
      <c r="AA262" s="152" t="str">
        <f>IF('Data Entry'!R265="Yes","1",IF(AND('Data Entry'!R265="",'Data Entry'!S265="",'Data Entry'!T265="",'Data Entry'!U265=""),"","1"))</f>
        <v/>
      </c>
      <c r="AB262" s="157" t="str">
        <f>IF('Data Entry'!V265="Yes","1",IF(AND('Data Entry'!V265="",'Data Entry'!W265=""),"","1"))</f>
        <v/>
      </c>
    </row>
    <row r="263" spans="1:28" ht="17">
      <c r="A263" s="59">
        <f>'Data Entry'!AB266</f>
        <v>0</v>
      </c>
      <c r="B263" s="59" t="str">
        <f>'Data Entry'!AR266</f>
        <v/>
      </c>
      <c r="C263" s="1">
        <f>IF('Data Entry'!AD266="g",'Data Entry'!AC266*0.001*U263,IF('Data Entry'!AD266="UI",'Data Entry'!AC266*0.000001*U263,IF('Data Entry'!AD266="mg",'Data Entry'!AC266*0.000001*U263,IF('Data Entry'!AD266="t",'Data Entry'!AC266*1000*U263,IF('Data Entry'!AD266="kg",'Data Entry'!AC266*1*U263,IF('Data Entry'!AD266="L",'Data Entry'!AC266*1*U263,IFERROR(,"")))))))</f>
        <v>0</v>
      </c>
      <c r="D263" s="1" t="s">
        <v>4</v>
      </c>
      <c r="E263" s="1">
        <f>IF('Data Entry'!AF266="g",'Data Entry'!AE266*0.001,IF('Data Entry'!AF266="mg",'Data Entry'!AE266*0.000001,IF('Data Entry'!AF266="t",'Data Entry'!AE266*1000,IF('Data Entry'!AF266="ml",'Data Entry'!AE266*0.001,IF('Data Entry'!AF266="kg",'Data Entry'!AE266*1,IF('Data Entry'!AF266="Pieza",'Data Entry'!AE266*1,IF('Data Entry'!AF266="L",'Data Entry'!AE266*1,IFERROR(,""))))))))</f>
        <v>0</v>
      </c>
      <c r="F263" s="1" t="s">
        <v>4</v>
      </c>
      <c r="G263" s="1">
        <f>IF('Data Entry'!AA266="g",'Data Entry'!Z266*0.001,IF('Data Entry'!AA266="mg",'Data Entry'!Z266*0.000001,IF('Data Entry'!AA266="t",'Data Entry'!Z266*1000,IF('Data Entry'!AA266="ml",'Data Entry'!Z266*0.001,IF('Data Entry'!AA266="kg",'Data Entry'!Z266*1,IF('Data Entry'!AA266="Piezas",'Data Entry'!Z266*1,IF('Data Entry'!AA266="L",'Data Entry'!Z266*1,IFERROR(,""))))))))</f>
        <v>0</v>
      </c>
      <c r="H263" s="1" t="s">
        <v>4</v>
      </c>
      <c r="I263" s="1">
        <f>IF('Data Entry'!AC266="g",'Data Entry'!AB266*0.001,IF('Data Entry'!AC266="mg",'Data Entry'!AB266*0.000001,IF('Data Entry'!AC266="t",'Data Entry'!AB266*1000,IF('Data Entry'!AC266="ml",'Data Entry'!AB266*0.001,IF('Data Entry'!AC266="kg",'Data Entry'!AB266*1,IF('Data Entry'!AC266="L",'Data Entry'!AB266*1,IFERROR(,"")))))))</f>
        <v>0</v>
      </c>
      <c r="J263" s="59" t="str">
        <f>'Data Entry'!AU266</f>
        <v/>
      </c>
      <c r="K263" s="1">
        <f>IF('Data Entry'!AI266="g",'Data Entry'!AH266*0.001*V263,IF('Data Entry'!AI266="UI",'Data Entry'!AH266*0.000001*V263,IF('Data Entry'!AI266="mg",'Data Entry'!AH266*0.000001*V263,IF('Data Entry'!AI266="t",'Data Entry'!AH266*1000*V263,IF('Data Entry'!AI266="kg",'Data Entry'!AH266*1*V263,IF('Data Entry'!AI266="L",'Data Entry'!AH266*1*V263,IFERROR(,"")))))))</f>
        <v>0</v>
      </c>
      <c r="L263" s="1" t="s">
        <v>4</v>
      </c>
      <c r="M263" s="59">
        <f>'Data Entry'!AJ266</f>
        <v>0</v>
      </c>
      <c r="N263" s="59" t="str">
        <f>'Data Entry'!AX266</f>
        <v/>
      </c>
      <c r="O263" s="1">
        <f>IF('Data Entry'!AL266="g",'Data Entry'!AK266*0.001*W263,IF('Data Entry'!AL266="UI",'Data Entry'!AK266*0.000001*W263,IF('Data Entry'!AL266="mg",'Data Entry'!AK266*0.000001*W263,IF('Data Entry'!AL266="t",'Data Entry'!AK266*1000*W263,IF('Data Entry'!AL266="kg",'Data Entry'!AK266*1*W263,IF('Data Entry'!AL266="L",'Data Entry'!AK266*1*W263,IFERROR(,"")))))))</f>
        <v>0</v>
      </c>
      <c r="P263" s="1" t="s">
        <v>4</v>
      </c>
      <c r="Q263" s="59">
        <f>'Data Entry'!AM266</f>
        <v>0</v>
      </c>
      <c r="R263" s="59" t="str">
        <f>'Data Entry'!BA266</f>
        <v/>
      </c>
      <c r="S263" s="1">
        <f>IF('Data Entry'!AO266="g",'Data Entry'!AN266*0.001*X263,IF('Data Entry'!AO266="UI",'Data Entry'!AN266*0.000001*X263,IF('Data Entry'!AO266="mg",'Data Entry'!AN266*0.000001*X263,IF('Data Entry'!AO266="t",'Data Entry'!AN266*1000*X263,IF('Data Entry'!AO266="kg",'Data Entry'!AN266*1*X263,IF('Data Entry'!AO266="L",'Data Entry'!AN266*1*X263,IFERROR(,"")))))))</f>
        <v>0</v>
      </c>
      <c r="T263" s="1" t="s">
        <v>4</v>
      </c>
      <c r="U263" s="59" t="str">
        <f>IF('Data Entry'!AP266="No aplica","1",'Data Entry'!AP266)</f>
        <v/>
      </c>
      <c r="V263" s="59" t="str">
        <f>IF('Data Entry'!AS266="No aplica","1",'Data Entry'!AS266)</f>
        <v/>
      </c>
      <c r="W263" s="59" t="str">
        <f>IF('Data Entry'!AV266="No aplica","1",'Data Entry'!AV266)</f>
        <v/>
      </c>
      <c r="X263" s="59" t="str">
        <f>IF('Data Entry'!AY266="No aplica","1",'Data Entry'!AY266)</f>
        <v/>
      </c>
      <c r="Y263" s="151" t="str">
        <f t="shared" si="4"/>
        <v/>
      </c>
      <c r="Z263" s="152" t="str">
        <f>IF('Data Entry'!H266="Yes","1",IF(AND('Data Entry'!H266="",'Data Entry'!I266="",'Data Entry'!J266="",'Data Entry'!K266="",'Data Entry'!L266="",'Data Entry'!M266="",'Data Entry'!N266="",'Data Entry'!O266="",'Data Entry'!P266="",'Data Entry'!Q266=""),"","1"))</f>
        <v/>
      </c>
      <c r="AA263" s="152" t="str">
        <f>IF('Data Entry'!R266="Yes","1",IF(AND('Data Entry'!R266="",'Data Entry'!S266="",'Data Entry'!T266="",'Data Entry'!U266=""),"","1"))</f>
        <v/>
      </c>
      <c r="AB263" s="157" t="str">
        <f>IF('Data Entry'!V266="Yes","1",IF(AND('Data Entry'!V266="",'Data Entry'!W266=""),"","1"))</f>
        <v/>
      </c>
    </row>
    <row r="264" spans="1:28" ht="17">
      <c r="A264" s="59">
        <f>'Data Entry'!AB267</f>
        <v>0</v>
      </c>
      <c r="B264" s="59" t="str">
        <f>'Data Entry'!AR267</f>
        <v/>
      </c>
      <c r="C264" s="1">
        <f>IF('Data Entry'!AD267="g",'Data Entry'!AC267*0.001*U264,IF('Data Entry'!AD267="UI",'Data Entry'!AC267*0.000001*U264,IF('Data Entry'!AD267="mg",'Data Entry'!AC267*0.000001*U264,IF('Data Entry'!AD267="t",'Data Entry'!AC267*1000*U264,IF('Data Entry'!AD267="kg",'Data Entry'!AC267*1*U264,IF('Data Entry'!AD267="L",'Data Entry'!AC267*1*U264,IFERROR(,"")))))))</f>
        <v>0</v>
      </c>
      <c r="D264" s="1" t="s">
        <v>4</v>
      </c>
      <c r="E264" s="1">
        <f>IF('Data Entry'!AF267="g",'Data Entry'!AE267*0.001,IF('Data Entry'!AF267="mg",'Data Entry'!AE267*0.000001,IF('Data Entry'!AF267="t",'Data Entry'!AE267*1000,IF('Data Entry'!AF267="ml",'Data Entry'!AE267*0.001,IF('Data Entry'!AF267="kg",'Data Entry'!AE267*1,IF('Data Entry'!AF267="Pieza",'Data Entry'!AE267*1,IF('Data Entry'!AF267="L",'Data Entry'!AE267*1,IFERROR(,""))))))))</f>
        <v>0</v>
      </c>
      <c r="F264" s="1" t="s">
        <v>4</v>
      </c>
      <c r="G264" s="1">
        <f>IF('Data Entry'!AA267="g",'Data Entry'!Z267*0.001,IF('Data Entry'!AA267="mg",'Data Entry'!Z267*0.000001,IF('Data Entry'!AA267="t",'Data Entry'!Z267*1000,IF('Data Entry'!AA267="ml",'Data Entry'!Z267*0.001,IF('Data Entry'!AA267="kg",'Data Entry'!Z267*1,IF('Data Entry'!AA267="Piezas",'Data Entry'!Z267*1,IF('Data Entry'!AA267="L",'Data Entry'!Z267*1,IFERROR(,""))))))))</f>
        <v>0</v>
      </c>
      <c r="H264" s="1" t="s">
        <v>4</v>
      </c>
      <c r="I264" s="1">
        <f>IF('Data Entry'!AC267="g",'Data Entry'!AB267*0.001,IF('Data Entry'!AC267="mg",'Data Entry'!AB267*0.000001,IF('Data Entry'!AC267="t",'Data Entry'!AB267*1000,IF('Data Entry'!AC267="ml",'Data Entry'!AB267*0.001,IF('Data Entry'!AC267="kg",'Data Entry'!AB267*1,IF('Data Entry'!AC267="L",'Data Entry'!AB267*1,IFERROR(,"")))))))</f>
        <v>0</v>
      </c>
      <c r="J264" s="59" t="str">
        <f>'Data Entry'!AU267</f>
        <v/>
      </c>
      <c r="K264" s="1">
        <f>IF('Data Entry'!AI267="g",'Data Entry'!AH267*0.001*V264,IF('Data Entry'!AI267="UI",'Data Entry'!AH267*0.000001*V264,IF('Data Entry'!AI267="mg",'Data Entry'!AH267*0.000001*V264,IF('Data Entry'!AI267="t",'Data Entry'!AH267*1000*V264,IF('Data Entry'!AI267="kg",'Data Entry'!AH267*1*V264,IF('Data Entry'!AI267="L",'Data Entry'!AH267*1*V264,IFERROR(,"")))))))</f>
        <v>0</v>
      </c>
      <c r="L264" s="1" t="s">
        <v>4</v>
      </c>
      <c r="M264" s="59">
        <f>'Data Entry'!AJ267</f>
        <v>0</v>
      </c>
      <c r="N264" s="59" t="str">
        <f>'Data Entry'!AX267</f>
        <v/>
      </c>
      <c r="O264" s="1">
        <f>IF('Data Entry'!AL267="g",'Data Entry'!AK267*0.001*W264,IF('Data Entry'!AL267="UI",'Data Entry'!AK267*0.000001*W264,IF('Data Entry'!AL267="mg",'Data Entry'!AK267*0.000001*W264,IF('Data Entry'!AL267="t",'Data Entry'!AK267*1000*W264,IF('Data Entry'!AL267="kg",'Data Entry'!AK267*1*W264,IF('Data Entry'!AL267="L",'Data Entry'!AK267*1*W264,IFERROR(,"")))))))</f>
        <v>0</v>
      </c>
      <c r="P264" s="1" t="s">
        <v>4</v>
      </c>
      <c r="Q264" s="59">
        <f>'Data Entry'!AM267</f>
        <v>0</v>
      </c>
      <c r="R264" s="59" t="str">
        <f>'Data Entry'!BA267</f>
        <v/>
      </c>
      <c r="S264" s="1">
        <f>IF('Data Entry'!AO267="g",'Data Entry'!AN267*0.001*X264,IF('Data Entry'!AO267="UI",'Data Entry'!AN267*0.000001*X264,IF('Data Entry'!AO267="mg",'Data Entry'!AN267*0.000001*X264,IF('Data Entry'!AO267="t",'Data Entry'!AN267*1000*X264,IF('Data Entry'!AO267="kg",'Data Entry'!AN267*1*X264,IF('Data Entry'!AO267="L",'Data Entry'!AN267*1*X264,IFERROR(,"")))))))</f>
        <v>0</v>
      </c>
      <c r="T264" s="1" t="s">
        <v>4</v>
      </c>
      <c r="U264" s="59" t="str">
        <f>IF('Data Entry'!AP267="No aplica","1",'Data Entry'!AP267)</f>
        <v/>
      </c>
      <c r="V264" s="59" t="str">
        <f>IF('Data Entry'!AS267="No aplica","1",'Data Entry'!AS267)</f>
        <v/>
      </c>
      <c r="W264" s="59" t="str">
        <f>IF('Data Entry'!AV267="No aplica","1",'Data Entry'!AV267)</f>
        <v/>
      </c>
      <c r="X264" s="59" t="str">
        <f>IF('Data Entry'!AY267="No aplica","1",'Data Entry'!AY267)</f>
        <v/>
      </c>
      <c r="Y264" s="151" t="str">
        <f t="shared" si="4"/>
        <v/>
      </c>
      <c r="Z264" s="152" t="str">
        <f>IF('Data Entry'!H267="Yes","1",IF(AND('Data Entry'!H267="",'Data Entry'!I267="",'Data Entry'!J267="",'Data Entry'!K267="",'Data Entry'!L267="",'Data Entry'!M267="",'Data Entry'!N267="",'Data Entry'!O267="",'Data Entry'!P267="",'Data Entry'!Q267=""),"","1"))</f>
        <v/>
      </c>
      <c r="AA264" s="152" t="str">
        <f>IF('Data Entry'!R267="Yes","1",IF(AND('Data Entry'!R267="",'Data Entry'!S267="",'Data Entry'!T267="",'Data Entry'!U267=""),"","1"))</f>
        <v/>
      </c>
      <c r="AB264" s="157" t="str">
        <f>IF('Data Entry'!V267="Yes","1",IF(AND('Data Entry'!V267="",'Data Entry'!W267=""),"","1"))</f>
        <v/>
      </c>
    </row>
    <row r="265" spans="1:28" ht="17">
      <c r="A265" s="59">
        <f>'Data Entry'!AB268</f>
        <v>0</v>
      </c>
      <c r="B265" s="59" t="str">
        <f>'Data Entry'!AR268</f>
        <v/>
      </c>
      <c r="C265" s="1">
        <f>IF('Data Entry'!AD268="g",'Data Entry'!AC268*0.001*U265,IF('Data Entry'!AD268="UI",'Data Entry'!AC268*0.000001*U265,IF('Data Entry'!AD268="mg",'Data Entry'!AC268*0.000001*U265,IF('Data Entry'!AD268="t",'Data Entry'!AC268*1000*U265,IF('Data Entry'!AD268="kg",'Data Entry'!AC268*1*U265,IF('Data Entry'!AD268="L",'Data Entry'!AC268*1*U265,IFERROR(,"")))))))</f>
        <v>0</v>
      </c>
      <c r="D265" s="1" t="s">
        <v>4</v>
      </c>
      <c r="E265" s="1">
        <f>IF('Data Entry'!AF268="g",'Data Entry'!AE268*0.001,IF('Data Entry'!AF268="mg",'Data Entry'!AE268*0.000001,IF('Data Entry'!AF268="t",'Data Entry'!AE268*1000,IF('Data Entry'!AF268="ml",'Data Entry'!AE268*0.001,IF('Data Entry'!AF268="kg",'Data Entry'!AE268*1,IF('Data Entry'!AF268="Pieza",'Data Entry'!AE268*1,IF('Data Entry'!AF268="L",'Data Entry'!AE268*1,IFERROR(,""))))))))</f>
        <v>0</v>
      </c>
      <c r="F265" s="1" t="s">
        <v>4</v>
      </c>
      <c r="G265" s="1">
        <f>IF('Data Entry'!AA268="g",'Data Entry'!Z268*0.001,IF('Data Entry'!AA268="mg",'Data Entry'!Z268*0.000001,IF('Data Entry'!AA268="t",'Data Entry'!Z268*1000,IF('Data Entry'!AA268="ml",'Data Entry'!Z268*0.001,IF('Data Entry'!AA268="kg",'Data Entry'!Z268*1,IF('Data Entry'!AA268="Piezas",'Data Entry'!Z268*1,IF('Data Entry'!AA268="L",'Data Entry'!Z268*1,IFERROR(,""))))))))</f>
        <v>0</v>
      </c>
      <c r="H265" s="1" t="s">
        <v>4</v>
      </c>
      <c r="I265" s="1">
        <f>IF('Data Entry'!AC268="g",'Data Entry'!AB268*0.001,IF('Data Entry'!AC268="mg",'Data Entry'!AB268*0.000001,IF('Data Entry'!AC268="t",'Data Entry'!AB268*1000,IF('Data Entry'!AC268="ml",'Data Entry'!AB268*0.001,IF('Data Entry'!AC268="kg",'Data Entry'!AB268*1,IF('Data Entry'!AC268="L",'Data Entry'!AB268*1,IFERROR(,"")))))))</f>
        <v>0</v>
      </c>
      <c r="J265" s="59" t="str">
        <f>'Data Entry'!AU268</f>
        <v/>
      </c>
      <c r="K265" s="1">
        <f>IF('Data Entry'!AI268="g",'Data Entry'!AH268*0.001*V265,IF('Data Entry'!AI268="UI",'Data Entry'!AH268*0.000001*V265,IF('Data Entry'!AI268="mg",'Data Entry'!AH268*0.000001*V265,IF('Data Entry'!AI268="t",'Data Entry'!AH268*1000*V265,IF('Data Entry'!AI268="kg",'Data Entry'!AH268*1*V265,IF('Data Entry'!AI268="L",'Data Entry'!AH268*1*V265,IFERROR(,"")))))))</f>
        <v>0</v>
      </c>
      <c r="L265" s="1" t="s">
        <v>4</v>
      </c>
      <c r="M265" s="59">
        <f>'Data Entry'!AJ268</f>
        <v>0</v>
      </c>
      <c r="N265" s="59" t="str">
        <f>'Data Entry'!AX268</f>
        <v/>
      </c>
      <c r="O265" s="1">
        <f>IF('Data Entry'!AL268="g",'Data Entry'!AK268*0.001*W265,IF('Data Entry'!AL268="UI",'Data Entry'!AK268*0.000001*W265,IF('Data Entry'!AL268="mg",'Data Entry'!AK268*0.000001*W265,IF('Data Entry'!AL268="t",'Data Entry'!AK268*1000*W265,IF('Data Entry'!AL268="kg",'Data Entry'!AK268*1*W265,IF('Data Entry'!AL268="L",'Data Entry'!AK268*1*W265,IFERROR(,"")))))))</f>
        <v>0</v>
      </c>
      <c r="P265" s="1" t="s">
        <v>4</v>
      </c>
      <c r="Q265" s="59">
        <f>'Data Entry'!AM268</f>
        <v>0</v>
      </c>
      <c r="R265" s="59" t="str">
        <f>'Data Entry'!BA268</f>
        <v/>
      </c>
      <c r="S265" s="1">
        <f>IF('Data Entry'!AO268="g",'Data Entry'!AN268*0.001*X265,IF('Data Entry'!AO268="UI",'Data Entry'!AN268*0.000001*X265,IF('Data Entry'!AO268="mg",'Data Entry'!AN268*0.000001*X265,IF('Data Entry'!AO268="t",'Data Entry'!AN268*1000*X265,IF('Data Entry'!AO268="kg",'Data Entry'!AN268*1*X265,IF('Data Entry'!AO268="L",'Data Entry'!AN268*1*X265,IFERROR(,"")))))))</f>
        <v>0</v>
      </c>
      <c r="T265" s="1" t="s">
        <v>4</v>
      </c>
      <c r="U265" s="59" t="str">
        <f>IF('Data Entry'!AP268="No aplica","1",'Data Entry'!AP268)</f>
        <v/>
      </c>
      <c r="V265" s="59" t="str">
        <f>IF('Data Entry'!AS268="No aplica","1",'Data Entry'!AS268)</f>
        <v/>
      </c>
      <c r="W265" s="59" t="str">
        <f>IF('Data Entry'!AV268="No aplica","1",'Data Entry'!AV268)</f>
        <v/>
      </c>
      <c r="X265" s="59" t="str">
        <f>IF('Data Entry'!AY268="No aplica","1",'Data Entry'!AY268)</f>
        <v/>
      </c>
      <c r="Y265" s="151" t="str">
        <f t="shared" si="4"/>
        <v/>
      </c>
      <c r="Z265" s="152" t="str">
        <f>IF('Data Entry'!H268="Yes","1",IF(AND('Data Entry'!H268="",'Data Entry'!I268="",'Data Entry'!J268="",'Data Entry'!K268="",'Data Entry'!L268="",'Data Entry'!M268="",'Data Entry'!N268="",'Data Entry'!O268="",'Data Entry'!P268="",'Data Entry'!Q268=""),"","1"))</f>
        <v/>
      </c>
      <c r="AA265" s="152" t="str">
        <f>IF('Data Entry'!R268="Yes","1",IF(AND('Data Entry'!R268="",'Data Entry'!S268="",'Data Entry'!T268="",'Data Entry'!U268=""),"","1"))</f>
        <v/>
      </c>
      <c r="AB265" s="157" t="str">
        <f>IF('Data Entry'!V268="Yes","1",IF(AND('Data Entry'!V268="",'Data Entry'!W268=""),"","1"))</f>
        <v/>
      </c>
    </row>
    <row r="266" spans="1:28" ht="17">
      <c r="A266" s="59">
        <f>'Data Entry'!AB269</f>
        <v>0</v>
      </c>
      <c r="B266" s="59" t="str">
        <f>'Data Entry'!AR269</f>
        <v/>
      </c>
      <c r="C266" s="1">
        <f>IF('Data Entry'!AD269="g",'Data Entry'!AC269*0.001*U266,IF('Data Entry'!AD269="UI",'Data Entry'!AC269*0.000001*U266,IF('Data Entry'!AD269="mg",'Data Entry'!AC269*0.000001*U266,IF('Data Entry'!AD269="t",'Data Entry'!AC269*1000*U266,IF('Data Entry'!AD269="kg",'Data Entry'!AC269*1*U266,IF('Data Entry'!AD269="L",'Data Entry'!AC269*1*U266,IFERROR(,"")))))))</f>
        <v>0</v>
      </c>
      <c r="D266" s="1" t="s">
        <v>4</v>
      </c>
      <c r="E266" s="1">
        <f>IF('Data Entry'!AF269="g",'Data Entry'!AE269*0.001,IF('Data Entry'!AF269="mg",'Data Entry'!AE269*0.000001,IF('Data Entry'!AF269="t",'Data Entry'!AE269*1000,IF('Data Entry'!AF269="ml",'Data Entry'!AE269*0.001,IF('Data Entry'!AF269="kg",'Data Entry'!AE269*1,IF('Data Entry'!AF269="Pieza",'Data Entry'!AE269*1,IF('Data Entry'!AF269="L",'Data Entry'!AE269*1,IFERROR(,""))))))))</f>
        <v>0</v>
      </c>
      <c r="F266" s="1" t="s">
        <v>4</v>
      </c>
      <c r="G266" s="1">
        <f>IF('Data Entry'!AA269="g",'Data Entry'!Z269*0.001,IF('Data Entry'!AA269="mg",'Data Entry'!Z269*0.000001,IF('Data Entry'!AA269="t",'Data Entry'!Z269*1000,IF('Data Entry'!AA269="ml",'Data Entry'!Z269*0.001,IF('Data Entry'!AA269="kg",'Data Entry'!Z269*1,IF('Data Entry'!AA269="Piezas",'Data Entry'!Z269*1,IF('Data Entry'!AA269="L",'Data Entry'!Z269*1,IFERROR(,""))))))))</f>
        <v>0</v>
      </c>
      <c r="H266" s="1" t="s">
        <v>4</v>
      </c>
      <c r="I266" s="1">
        <f>IF('Data Entry'!AC269="g",'Data Entry'!AB269*0.001,IF('Data Entry'!AC269="mg",'Data Entry'!AB269*0.000001,IF('Data Entry'!AC269="t",'Data Entry'!AB269*1000,IF('Data Entry'!AC269="ml",'Data Entry'!AB269*0.001,IF('Data Entry'!AC269="kg",'Data Entry'!AB269*1,IF('Data Entry'!AC269="L",'Data Entry'!AB269*1,IFERROR(,"")))))))</f>
        <v>0</v>
      </c>
      <c r="J266" s="59" t="str">
        <f>'Data Entry'!AU269</f>
        <v/>
      </c>
      <c r="K266" s="1">
        <f>IF('Data Entry'!AI269="g",'Data Entry'!AH269*0.001*V266,IF('Data Entry'!AI269="UI",'Data Entry'!AH269*0.000001*V266,IF('Data Entry'!AI269="mg",'Data Entry'!AH269*0.000001*V266,IF('Data Entry'!AI269="t",'Data Entry'!AH269*1000*V266,IF('Data Entry'!AI269="kg",'Data Entry'!AH269*1*V266,IF('Data Entry'!AI269="L",'Data Entry'!AH269*1*V266,IFERROR(,"")))))))</f>
        <v>0</v>
      </c>
      <c r="L266" s="1" t="s">
        <v>4</v>
      </c>
      <c r="M266" s="59">
        <f>'Data Entry'!AJ269</f>
        <v>0</v>
      </c>
      <c r="N266" s="59" t="str">
        <f>'Data Entry'!AX269</f>
        <v/>
      </c>
      <c r="O266" s="1">
        <f>IF('Data Entry'!AL269="g",'Data Entry'!AK269*0.001*W266,IF('Data Entry'!AL269="UI",'Data Entry'!AK269*0.000001*W266,IF('Data Entry'!AL269="mg",'Data Entry'!AK269*0.000001*W266,IF('Data Entry'!AL269="t",'Data Entry'!AK269*1000*W266,IF('Data Entry'!AL269="kg",'Data Entry'!AK269*1*W266,IF('Data Entry'!AL269="L",'Data Entry'!AK269*1*W266,IFERROR(,"")))))))</f>
        <v>0</v>
      </c>
      <c r="P266" s="1" t="s">
        <v>4</v>
      </c>
      <c r="Q266" s="59">
        <f>'Data Entry'!AM269</f>
        <v>0</v>
      </c>
      <c r="R266" s="59" t="str">
        <f>'Data Entry'!BA269</f>
        <v/>
      </c>
      <c r="S266" s="1">
        <f>IF('Data Entry'!AO269="g",'Data Entry'!AN269*0.001*X266,IF('Data Entry'!AO269="UI",'Data Entry'!AN269*0.000001*X266,IF('Data Entry'!AO269="mg",'Data Entry'!AN269*0.000001*X266,IF('Data Entry'!AO269="t",'Data Entry'!AN269*1000*X266,IF('Data Entry'!AO269="kg",'Data Entry'!AN269*1*X266,IF('Data Entry'!AO269="L",'Data Entry'!AN269*1*X266,IFERROR(,"")))))))</f>
        <v>0</v>
      </c>
      <c r="T266" s="1" t="s">
        <v>4</v>
      </c>
      <c r="U266" s="59" t="str">
        <f>IF('Data Entry'!AP269="No aplica","1",'Data Entry'!AP269)</f>
        <v/>
      </c>
      <c r="V266" s="59" t="str">
        <f>IF('Data Entry'!AS269="No aplica","1",'Data Entry'!AS269)</f>
        <v/>
      </c>
      <c r="W266" s="59" t="str">
        <f>IF('Data Entry'!AV269="No aplica","1",'Data Entry'!AV269)</f>
        <v/>
      </c>
      <c r="X266" s="59" t="str">
        <f>IF('Data Entry'!AY269="No aplica","1",'Data Entry'!AY269)</f>
        <v/>
      </c>
      <c r="Y266" s="151" t="str">
        <f t="shared" si="4"/>
        <v/>
      </c>
      <c r="Z266" s="152" t="str">
        <f>IF('Data Entry'!H269="Yes","1",IF(AND('Data Entry'!H269="",'Data Entry'!I269="",'Data Entry'!J269="",'Data Entry'!K269="",'Data Entry'!L269="",'Data Entry'!M269="",'Data Entry'!N269="",'Data Entry'!O269="",'Data Entry'!P269="",'Data Entry'!Q269=""),"","1"))</f>
        <v/>
      </c>
      <c r="AA266" s="152" t="str">
        <f>IF('Data Entry'!R269="Yes","1",IF(AND('Data Entry'!R269="",'Data Entry'!S269="",'Data Entry'!T269="",'Data Entry'!U269=""),"","1"))</f>
        <v/>
      </c>
      <c r="AB266" s="157" t="str">
        <f>IF('Data Entry'!V269="Yes","1",IF(AND('Data Entry'!V269="",'Data Entry'!W269=""),"","1"))</f>
        <v/>
      </c>
    </row>
    <row r="267" spans="1:28" ht="17">
      <c r="A267" s="59">
        <f>'Data Entry'!AB270</f>
        <v>0</v>
      </c>
      <c r="B267" s="59" t="str">
        <f>'Data Entry'!AR270</f>
        <v/>
      </c>
      <c r="C267" s="1">
        <f>IF('Data Entry'!AD270="g",'Data Entry'!AC270*0.001*U267,IF('Data Entry'!AD270="UI",'Data Entry'!AC270*0.000001*U267,IF('Data Entry'!AD270="mg",'Data Entry'!AC270*0.000001*U267,IF('Data Entry'!AD270="t",'Data Entry'!AC270*1000*U267,IF('Data Entry'!AD270="kg",'Data Entry'!AC270*1*U267,IF('Data Entry'!AD270="L",'Data Entry'!AC270*1*U267,IFERROR(,"")))))))</f>
        <v>0</v>
      </c>
      <c r="D267" s="1" t="s">
        <v>4</v>
      </c>
      <c r="E267" s="1">
        <f>IF('Data Entry'!AF270="g",'Data Entry'!AE270*0.001,IF('Data Entry'!AF270="mg",'Data Entry'!AE270*0.000001,IF('Data Entry'!AF270="t",'Data Entry'!AE270*1000,IF('Data Entry'!AF270="ml",'Data Entry'!AE270*0.001,IF('Data Entry'!AF270="kg",'Data Entry'!AE270*1,IF('Data Entry'!AF270="Pieza",'Data Entry'!AE270*1,IF('Data Entry'!AF270="L",'Data Entry'!AE270*1,IFERROR(,""))))))))</f>
        <v>0</v>
      </c>
      <c r="F267" s="1" t="s">
        <v>4</v>
      </c>
      <c r="G267" s="1">
        <f>IF('Data Entry'!AA270="g",'Data Entry'!Z270*0.001,IF('Data Entry'!AA270="mg",'Data Entry'!Z270*0.000001,IF('Data Entry'!AA270="t",'Data Entry'!Z270*1000,IF('Data Entry'!AA270="ml",'Data Entry'!Z270*0.001,IF('Data Entry'!AA270="kg",'Data Entry'!Z270*1,IF('Data Entry'!AA270="Piezas",'Data Entry'!Z270*1,IF('Data Entry'!AA270="L",'Data Entry'!Z270*1,IFERROR(,""))))))))</f>
        <v>0</v>
      </c>
      <c r="H267" s="1" t="s">
        <v>4</v>
      </c>
      <c r="I267" s="1">
        <f>IF('Data Entry'!AC270="g",'Data Entry'!AB270*0.001,IF('Data Entry'!AC270="mg",'Data Entry'!AB270*0.000001,IF('Data Entry'!AC270="t",'Data Entry'!AB270*1000,IF('Data Entry'!AC270="ml",'Data Entry'!AB270*0.001,IF('Data Entry'!AC270="kg",'Data Entry'!AB270*1,IF('Data Entry'!AC270="L",'Data Entry'!AB270*1,IFERROR(,"")))))))</f>
        <v>0</v>
      </c>
      <c r="J267" s="59" t="str">
        <f>'Data Entry'!AU270</f>
        <v/>
      </c>
      <c r="K267" s="1">
        <f>IF('Data Entry'!AI270="g",'Data Entry'!AH270*0.001*V267,IF('Data Entry'!AI270="UI",'Data Entry'!AH270*0.000001*V267,IF('Data Entry'!AI270="mg",'Data Entry'!AH270*0.000001*V267,IF('Data Entry'!AI270="t",'Data Entry'!AH270*1000*V267,IF('Data Entry'!AI270="kg",'Data Entry'!AH270*1*V267,IF('Data Entry'!AI270="L",'Data Entry'!AH270*1*V267,IFERROR(,"")))))))</f>
        <v>0</v>
      </c>
      <c r="L267" s="1" t="s">
        <v>4</v>
      </c>
      <c r="M267" s="59">
        <f>'Data Entry'!AJ270</f>
        <v>0</v>
      </c>
      <c r="N267" s="59" t="str">
        <f>'Data Entry'!AX270</f>
        <v/>
      </c>
      <c r="O267" s="1">
        <f>IF('Data Entry'!AL270="g",'Data Entry'!AK270*0.001*W267,IF('Data Entry'!AL270="UI",'Data Entry'!AK270*0.000001*W267,IF('Data Entry'!AL270="mg",'Data Entry'!AK270*0.000001*W267,IF('Data Entry'!AL270="t",'Data Entry'!AK270*1000*W267,IF('Data Entry'!AL270="kg",'Data Entry'!AK270*1*W267,IF('Data Entry'!AL270="L",'Data Entry'!AK270*1*W267,IFERROR(,"")))))))</f>
        <v>0</v>
      </c>
      <c r="P267" s="1" t="s">
        <v>4</v>
      </c>
      <c r="Q267" s="59">
        <f>'Data Entry'!AM270</f>
        <v>0</v>
      </c>
      <c r="R267" s="59" t="str">
        <f>'Data Entry'!BA270</f>
        <v/>
      </c>
      <c r="S267" s="1">
        <f>IF('Data Entry'!AO270="g",'Data Entry'!AN270*0.001*X267,IF('Data Entry'!AO270="UI",'Data Entry'!AN270*0.000001*X267,IF('Data Entry'!AO270="mg",'Data Entry'!AN270*0.000001*X267,IF('Data Entry'!AO270="t",'Data Entry'!AN270*1000*X267,IF('Data Entry'!AO270="kg",'Data Entry'!AN270*1*X267,IF('Data Entry'!AO270="L",'Data Entry'!AN270*1*X267,IFERROR(,"")))))))</f>
        <v>0</v>
      </c>
      <c r="T267" s="1" t="s">
        <v>4</v>
      </c>
      <c r="U267" s="59" t="str">
        <f>IF('Data Entry'!AP270="No aplica","1",'Data Entry'!AP270)</f>
        <v/>
      </c>
      <c r="V267" s="59" t="str">
        <f>IF('Data Entry'!AS270="No aplica","1",'Data Entry'!AS270)</f>
        <v/>
      </c>
      <c r="W267" s="59" t="str">
        <f>IF('Data Entry'!AV270="No aplica","1",'Data Entry'!AV270)</f>
        <v/>
      </c>
      <c r="X267" s="59" t="str">
        <f>IF('Data Entry'!AY270="No aplica","1",'Data Entry'!AY270)</f>
        <v/>
      </c>
      <c r="Y267" s="151" t="str">
        <f t="shared" si="4"/>
        <v/>
      </c>
      <c r="Z267" s="152" t="str">
        <f>IF('Data Entry'!H270="Yes","1",IF(AND('Data Entry'!H270="",'Data Entry'!I270="",'Data Entry'!J270="",'Data Entry'!K270="",'Data Entry'!L270="",'Data Entry'!M270="",'Data Entry'!N270="",'Data Entry'!O270="",'Data Entry'!P270="",'Data Entry'!Q270=""),"","1"))</f>
        <v/>
      </c>
      <c r="AA267" s="152" t="str">
        <f>IF('Data Entry'!R270="Yes","1",IF(AND('Data Entry'!R270="",'Data Entry'!S270="",'Data Entry'!T270="",'Data Entry'!U270=""),"","1"))</f>
        <v/>
      </c>
      <c r="AB267" s="157" t="str">
        <f>IF('Data Entry'!V270="Yes","1",IF(AND('Data Entry'!V270="",'Data Entry'!W270=""),"","1"))</f>
        <v/>
      </c>
    </row>
    <row r="268" spans="1:28" ht="17">
      <c r="A268" s="59">
        <f>'Data Entry'!AB271</f>
        <v>0</v>
      </c>
      <c r="B268" s="59" t="str">
        <f>'Data Entry'!AR271</f>
        <v/>
      </c>
      <c r="C268" s="1">
        <f>IF('Data Entry'!AD271="g",'Data Entry'!AC271*0.001*U268,IF('Data Entry'!AD271="UI",'Data Entry'!AC271*0.000001*U268,IF('Data Entry'!AD271="mg",'Data Entry'!AC271*0.000001*U268,IF('Data Entry'!AD271="t",'Data Entry'!AC271*1000*U268,IF('Data Entry'!AD271="kg",'Data Entry'!AC271*1*U268,IF('Data Entry'!AD271="L",'Data Entry'!AC271*1*U268,IFERROR(,"")))))))</f>
        <v>0</v>
      </c>
      <c r="D268" s="1" t="s">
        <v>4</v>
      </c>
      <c r="E268" s="1">
        <f>IF('Data Entry'!AF271="g",'Data Entry'!AE271*0.001,IF('Data Entry'!AF271="mg",'Data Entry'!AE271*0.000001,IF('Data Entry'!AF271="t",'Data Entry'!AE271*1000,IF('Data Entry'!AF271="ml",'Data Entry'!AE271*0.001,IF('Data Entry'!AF271="kg",'Data Entry'!AE271*1,IF('Data Entry'!AF271="Pieza",'Data Entry'!AE271*1,IF('Data Entry'!AF271="L",'Data Entry'!AE271*1,IFERROR(,""))))))))</f>
        <v>0</v>
      </c>
      <c r="F268" s="1" t="s">
        <v>4</v>
      </c>
      <c r="G268" s="1">
        <f>IF('Data Entry'!AA271="g",'Data Entry'!Z271*0.001,IF('Data Entry'!AA271="mg",'Data Entry'!Z271*0.000001,IF('Data Entry'!AA271="t",'Data Entry'!Z271*1000,IF('Data Entry'!AA271="ml",'Data Entry'!Z271*0.001,IF('Data Entry'!AA271="kg",'Data Entry'!Z271*1,IF('Data Entry'!AA271="Piezas",'Data Entry'!Z271*1,IF('Data Entry'!AA271="L",'Data Entry'!Z271*1,IFERROR(,""))))))))</f>
        <v>0</v>
      </c>
      <c r="H268" s="1" t="s">
        <v>4</v>
      </c>
      <c r="I268" s="1">
        <f>IF('Data Entry'!AC271="g",'Data Entry'!AB271*0.001,IF('Data Entry'!AC271="mg",'Data Entry'!AB271*0.000001,IF('Data Entry'!AC271="t",'Data Entry'!AB271*1000,IF('Data Entry'!AC271="ml",'Data Entry'!AB271*0.001,IF('Data Entry'!AC271="kg",'Data Entry'!AB271*1,IF('Data Entry'!AC271="L",'Data Entry'!AB271*1,IFERROR(,"")))))))</f>
        <v>0</v>
      </c>
      <c r="J268" s="59" t="str">
        <f>'Data Entry'!AU271</f>
        <v/>
      </c>
      <c r="K268" s="1">
        <f>IF('Data Entry'!AI271="g",'Data Entry'!AH271*0.001*V268,IF('Data Entry'!AI271="UI",'Data Entry'!AH271*0.000001*V268,IF('Data Entry'!AI271="mg",'Data Entry'!AH271*0.000001*V268,IF('Data Entry'!AI271="t",'Data Entry'!AH271*1000*V268,IF('Data Entry'!AI271="kg",'Data Entry'!AH271*1*V268,IF('Data Entry'!AI271="L",'Data Entry'!AH271*1*V268,IFERROR(,"")))))))</f>
        <v>0</v>
      </c>
      <c r="L268" s="1" t="s">
        <v>4</v>
      </c>
      <c r="M268" s="59">
        <f>'Data Entry'!AJ271</f>
        <v>0</v>
      </c>
      <c r="N268" s="59" t="str">
        <f>'Data Entry'!AX271</f>
        <v/>
      </c>
      <c r="O268" s="1">
        <f>IF('Data Entry'!AL271="g",'Data Entry'!AK271*0.001*W268,IF('Data Entry'!AL271="UI",'Data Entry'!AK271*0.000001*W268,IF('Data Entry'!AL271="mg",'Data Entry'!AK271*0.000001*W268,IF('Data Entry'!AL271="t",'Data Entry'!AK271*1000*W268,IF('Data Entry'!AL271="kg",'Data Entry'!AK271*1*W268,IF('Data Entry'!AL271="L",'Data Entry'!AK271*1*W268,IFERROR(,"")))))))</f>
        <v>0</v>
      </c>
      <c r="P268" s="1" t="s">
        <v>4</v>
      </c>
      <c r="Q268" s="59">
        <f>'Data Entry'!AM271</f>
        <v>0</v>
      </c>
      <c r="R268" s="59" t="str">
        <f>'Data Entry'!BA271</f>
        <v/>
      </c>
      <c r="S268" s="1">
        <f>IF('Data Entry'!AO271="g",'Data Entry'!AN271*0.001*X268,IF('Data Entry'!AO271="UI",'Data Entry'!AN271*0.000001*X268,IF('Data Entry'!AO271="mg",'Data Entry'!AN271*0.000001*X268,IF('Data Entry'!AO271="t",'Data Entry'!AN271*1000*X268,IF('Data Entry'!AO271="kg",'Data Entry'!AN271*1*X268,IF('Data Entry'!AO271="L",'Data Entry'!AN271*1*X268,IFERROR(,"")))))))</f>
        <v>0</v>
      </c>
      <c r="T268" s="1" t="s">
        <v>4</v>
      </c>
      <c r="U268" s="59" t="str">
        <f>IF('Data Entry'!AP271="No aplica","1",'Data Entry'!AP271)</f>
        <v/>
      </c>
      <c r="V268" s="59" t="str">
        <f>IF('Data Entry'!AS271="No aplica","1",'Data Entry'!AS271)</f>
        <v/>
      </c>
      <c r="W268" s="59" t="str">
        <f>IF('Data Entry'!AV271="No aplica","1",'Data Entry'!AV271)</f>
        <v/>
      </c>
      <c r="X268" s="59" t="str">
        <f>IF('Data Entry'!AY271="No aplica","1",'Data Entry'!AY271)</f>
        <v/>
      </c>
      <c r="Y268" s="151" t="str">
        <f t="shared" si="4"/>
        <v/>
      </c>
      <c r="Z268" s="152" t="str">
        <f>IF('Data Entry'!H271="Yes","1",IF(AND('Data Entry'!H271="",'Data Entry'!I271="",'Data Entry'!J271="",'Data Entry'!K271="",'Data Entry'!L271="",'Data Entry'!M271="",'Data Entry'!N271="",'Data Entry'!O271="",'Data Entry'!P271="",'Data Entry'!Q271=""),"","1"))</f>
        <v/>
      </c>
      <c r="AA268" s="152" t="str">
        <f>IF('Data Entry'!R271="Yes","1",IF(AND('Data Entry'!R271="",'Data Entry'!S271="",'Data Entry'!T271="",'Data Entry'!U271=""),"","1"))</f>
        <v/>
      </c>
      <c r="AB268" s="157" t="str">
        <f>IF('Data Entry'!V271="Yes","1",IF(AND('Data Entry'!V271="",'Data Entry'!W271=""),"","1"))</f>
        <v/>
      </c>
    </row>
    <row r="269" spans="1:28" ht="17">
      <c r="A269" s="59">
        <f>'Data Entry'!AB272</f>
        <v>0</v>
      </c>
      <c r="B269" s="59" t="str">
        <f>'Data Entry'!AR272</f>
        <v/>
      </c>
      <c r="C269" s="1">
        <f>IF('Data Entry'!AD272="g",'Data Entry'!AC272*0.001*U269,IF('Data Entry'!AD272="UI",'Data Entry'!AC272*0.000001*U269,IF('Data Entry'!AD272="mg",'Data Entry'!AC272*0.000001*U269,IF('Data Entry'!AD272="t",'Data Entry'!AC272*1000*U269,IF('Data Entry'!AD272="kg",'Data Entry'!AC272*1*U269,IF('Data Entry'!AD272="L",'Data Entry'!AC272*1*U269,IFERROR(,"")))))))</f>
        <v>0</v>
      </c>
      <c r="D269" s="1" t="s">
        <v>4</v>
      </c>
      <c r="E269" s="1">
        <f>IF('Data Entry'!AF272="g",'Data Entry'!AE272*0.001,IF('Data Entry'!AF272="mg",'Data Entry'!AE272*0.000001,IF('Data Entry'!AF272="t",'Data Entry'!AE272*1000,IF('Data Entry'!AF272="ml",'Data Entry'!AE272*0.001,IF('Data Entry'!AF272="kg",'Data Entry'!AE272*1,IF('Data Entry'!AF272="Pieza",'Data Entry'!AE272*1,IF('Data Entry'!AF272="L",'Data Entry'!AE272*1,IFERROR(,""))))))))</f>
        <v>0</v>
      </c>
      <c r="F269" s="1" t="s">
        <v>4</v>
      </c>
      <c r="G269" s="1">
        <f>IF('Data Entry'!AA272="g",'Data Entry'!Z272*0.001,IF('Data Entry'!AA272="mg",'Data Entry'!Z272*0.000001,IF('Data Entry'!AA272="t",'Data Entry'!Z272*1000,IF('Data Entry'!AA272="ml",'Data Entry'!Z272*0.001,IF('Data Entry'!AA272="kg",'Data Entry'!Z272*1,IF('Data Entry'!AA272="Piezas",'Data Entry'!Z272*1,IF('Data Entry'!AA272="L",'Data Entry'!Z272*1,IFERROR(,""))))))))</f>
        <v>0</v>
      </c>
      <c r="H269" s="1" t="s">
        <v>4</v>
      </c>
      <c r="I269" s="1">
        <f>IF('Data Entry'!AC272="g",'Data Entry'!AB272*0.001,IF('Data Entry'!AC272="mg",'Data Entry'!AB272*0.000001,IF('Data Entry'!AC272="t",'Data Entry'!AB272*1000,IF('Data Entry'!AC272="ml",'Data Entry'!AB272*0.001,IF('Data Entry'!AC272="kg",'Data Entry'!AB272*1,IF('Data Entry'!AC272="L",'Data Entry'!AB272*1,IFERROR(,"")))))))</f>
        <v>0</v>
      </c>
      <c r="J269" s="59" t="str">
        <f>'Data Entry'!AU272</f>
        <v/>
      </c>
      <c r="K269" s="1">
        <f>IF('Data Entry'!AI272="g",'Data Entry'!AH272*0.001*V269,IF('Data Entry'!AI272="UI",'Data Entry'!AH272*0.000001*V269,IF('Data Entry'!AI272="mg",'Data Entry'!AH272*0.000001*V269,IF('Data Entry'!AI272="t",'Data Entry'!AH272*1000*V269,IF('Data Entry'!AI272="kg",'Data Entry'!AH272*1*V269,IF('Data Entry'!AI272="L",'Data Entry'!AH272*1*V269,IFERROR(,"")))))))</f>
        <v>0</v>
      </c>
      <c r="L269" s="1" t="s">
        <v>4</v>
      </c>
      <c r="M269" s="59">
        <f>'Data Entry'!AJ272</f>
        <v>0</v>
      </c>
      <c r="N269" s="59" t="str">
        <f>'Data Entry'!AX272</f>
        <v/>
      </c>
      <c r="O269" s="1">
        <f>IF('Data Entry'!AL272="g",'Data Entry'!AK272*0.001*W269,IF('Data Entry'!AL272="UI",'Data Entry'!AK272*0.000001*W269,IF('Data Entry'!AL272="mg",'Data Entry'!AK272*0.000001*W269,IF('Data Entry'!AL272="t",'Data Entry'!AK272*1000*W269,IF('Data Entry'!AL272="kg",'Data Entry'!AK272*1*W269,IF('Data Entry'!AL272="L",'Data Entry'!AK272*1*W269,IFERROR(,"")))))))</f>
        <v>0</v>
      </c>
      <c r="P269" s="1" t="s">
        <v>4</v>
      </c>
      <c r="Q269" s="59">
        <f>'Data Entry'!AM272</f>
        <v>0</v>
      </c>
      <c r="R269" s="59" t="str">
        <f>'Data Entry'!BA272</f>
        <v/>
      </c>
      <c r="S269" s="1">
        <f>IF('Data Entry'!AO272="g",'Data Entry'!AN272*0.001*X269,IF('Data Entry'!AO272="UI",'Data Entry'!AN272*0.000001*X269,IF('Data Entry'!AO272="mg",'Data Entry'!AN272*0.000001*X269,IF('Data Entry'!AO272="t",'Data Entry'!AN272*1000*X269,IF('Data Entry'!AO272="kg",'Data Entry'!AN272*1*X269,IF('Data Entry'!AO272="L",'Data Entry'!AN272*1*X269,IFERROR(,"")))))))</f>
        <v>0</v>
      </c>
      <c r="T269" s="1" t="s">
        <v>4</v>
      </c>
      <c r="U269" s="59" t="str">
        <f>IF('Data Entry'!AP272="No aplica","1",'Data Entry'!AP272)</f>
        <v/>
      </c>
      <c r="V269" s="59" t="str">
        <f>IF('Data Entry'!AS272="No aplica","1",'Data Entry'!AS272)</f>
        <v/>
      </c>
      <c r="W269" s="59" t="str">
        <f>IF('Data Entry'!AV272="No aplica","1",'Data Entry'!AV272)</f>
        <v/>
      </c>
      <c r="X269" s="59" t="str">
        <f>IF('Data Entry'!AY272="No aplica","1",'Data Entry'!AY272)</f>
        <v/>
      </c>
      <c r="Y269" s="151" t="str">
        <f t="shared" si="4"/>
        <v/>
      </c>
      <c r="Z269" s="152" t="str">
        <f>IF('Data Entry'!H272="Yes","1",IF(AND('Data Entry'!H272="",'Data Entry'!I272="",'Data Entry'!J272="",'Data Entry'!K272="",'Data Entry'!L272="",'Data Entry'!M272="",'Data Entry'!N272="",'Data Entry'!O272="",'Data Entry'!P272="",'Data Entry'!Q272=""),"","1"))</f>
        <v/>
      </c>
      <c r="AA269" s="152" t="str">
        <f>IF('Data Entry'!R272="Yes","1",IF(AND('Data Entry'!R272="",'Data Entry'!S272="",'Data Entry'!T272="",'Data Entry'!U272=""),"","1"))</f>
        <v/>
      </c>
      <c r="AB269" s="157" t="str">
        <f>IF('Data Entry'!V272="Yes","1",IF(AND('Data Entry'!V272="",'Data Entry'!W272=""),"","1"))</f>
        <v/>
      </c>
    </row>
    <row r="270" spans="1:28" ht="17">
      <c r="A270" s="59">
        <f>'Data Entry'!AB273</f>
        <v>0</v>
      </c>
      <c r="B270" s="59" t="str">
        <f>'Data Entry'!AR273</f>
        <v/>
      </c>
      <c r="C270" s="1">
        <f>IF('Data Entry'!AD273="g",'Data Entry'!AC273*0.001*U270,IF('Data Entry'!AD273="UI",'Data Entry'!AC273*0.000001*U270,IF('Data Entry'!AD273="mg",'Data Entry'!AC273*0.000001*U270,IF('Data Entry'!AD273="t",'Data Entry'!AC273*1000*U270,IF('Data Entry'!AD273="kg",'Data Entry'!AC273*1*U270,IF('Data Entry'!AD273="L",'Data Entry'!AC273*1*U270,IFERROR(,"")))))))</f>
        <v>0</v>
      </c>
      <c r="D270" s="1" t="s">
        <v>4</v>
      </c>
      <c r="E270" s="1">
        <f>IF('Data Entry'!AF273="g",'Data Entry'!AE273*0.001,IF('Data Entry'!AF273="mg",'Data Entry'!AE273*0.000001,IF('Data Entry'!AF273="t",'Data Entry'!AE273*1000,IF('Data Entry'!AF273="ml",'Data Entry'!AE273*0.001,IF('Data Entry'!AF273="kg",'Data Entry'!AE273*1,IF('Data Entry'!AF273="Pieza",'Data Entry'!AE273*1,IF('Data Entry'!AF273="L",'Data Entry'!AE273*1,IFERROR(,""))))))))</f>
        <v>0</v>
      </c>
      <c r="F270" s="1" t="s">
        <v>4</v>
      </c>
      <c r="G270" s="1">
        <f>IF('Data Entry'!AA273="g",'Data Entry'!Z273*0.001,IF('Data Entry'!AA273="mg",'Data Entry'!Z273*0.000001,IF('Data Entry'!AA273="t",'Data Entry'!Z273*1000,IF('Data Entry'!AA273="ml",'Data Entry'!Z273*0.001,IF('Data Entry'!AA273="kg",'Data Entry'!Z273*1,IF('Data Entry'!AA273="Piezas",'Data Entry'!Z273*1,IF('Data Entry'!AA273="L",'Data Entry'!Z273*1,IFERROR(,""))))))))</f>
        <v>0</v>
      </c>
      <c r="H270" s="1" t="s">
        <v>4</v>
      </c>
      <c r="I270" s="1">
        <f>IF('Data Entry'!AC273="g",'Data Entry'!AB273*0.001,IF('Data Entry'!AC273="mg",'Data Entry'!AB273*0.000001,IF('Data Entry'!AC273="t",'Data Entry'!AB273*1000,IF('Data Entry'!AC273="ml",'Data Entry'!AB273*0.001,IF('Data Entry'!AC273="kg",'Data Entry'!AB273*1,IF('Data Entry'!AC273="L",'Data Entry'!AB273*1,IFERROR(,"")))))))</f>
        <v>0</v>
      </c>
      <c r="J270" s="59" t="str">
        <f>'Data Entry'!AU273</f>
        <v/>
      </c>
      <c r="K270" s="1">
        <f>IF('Data Entry'!AI273="g",'Data Entry'!AH273*0.001*V270,IF('Data Entry'!AI273="UI",'Data Entry'!AH273*0.000001*V270,IF('Data Entry'!AI273="mg",'Data Entry'!AH273*0.000001*V270,IF('Data Entry'!AI273="t",'Data Entry'!AH273*1000*V270,IF('Data Entry'!AI273="kg",'Data Entry'!AH273*1*V270,IF('Data Entry'!AI273="L",'Data Entry'!AH273*1*V270,IFERROR(,"")))))))</f>
        <v>0</v>
      </c>
      <c r="L270" s="1" t="s">
        <v>4</v>
      </c>
      <c r="M270" s="59">
        <f>'Data Entry'!AJ273</f>
        <v>0</v>
      </c>
      <c r="N270" s="59" t="str">
        <f>'Data Entry'!AX273</f>
        <v/>
      </c>
      <c r="O270" s="1">
        <f>IF('Data Entry'!AL273="g",'Data Entry'!AK273*0.001*W270,IF('Data Entry'!AL273="UI",'Data Entry'!AK273*0.000001*W270,IF('Data Entry'!AL273="mg",'Data Entry'!AK273*0.000001*W270,IF('Data Entry'!AL273="t",'Data Entry'!AK273*1000*W270,IF('Data Entry'!AL273="kg",'Data Entry'!AK273*1*W270,IF('Data Entry'!AL273="L",'Data Entry'!AK273*1*W270,IFERROR(,"")))))))</f>
        <v>0</v>
      </c>
      <c r="P270" s="1" t="s">
        <v>4</v>
      </c>
      <c r="Q270" s="59">
        <f>'Data Entry'!AM273</f>
        <v>0</v>
      </c>
      <c r="R270" s="59" t="str">
        <f>'Data Entry'!BA273</f>
        <v/>
      </c>
      <c r="S270" s="1">
        <f>IF('Data Entry'!AO273="g",'Data Entry'!AN273*0.001*X270,IF('Data Entry'!AO273="UI",'Data Entry'!AN273*0.000001*X270,IF('Data Entry'!AO273="mg",'Data Entry'!AN273*0.000001*X270,IF('Data Entry'!AO273="t",'Data Entry'!AN273*1000*X270,IF('Data Entry'!AO273="kg",'Data Entry'!AN273*1*X270,IF('Data Entry'!AO273="L",'Data Entry'!AN273*1*X270,IFERROR(,"")))))))</f>
        <v>0</v>
      </c>
      <c r="T270" s="1" t="s">
        <v>4</v>
      </c>
      <c r="U270" s="59" t="str">
        <f>IF('Data Entry'!AP273="No aplica","1",'Data Entry'!AP273)</f>
        <v/>
      </c>
      <c r="V270" s="59" t="str">
        <f>IF('Data Entry'!AS273="No aplica","1",'Data Entry'!AS273)</f>
        <v/>
      </c>
      <c r="W270" s="59" t="str">
        <f>IF('Data Entry'!AV273="No aplica","1",'Data Entry'!AV273)</f>
        <v/>
      </c>
      <c r="X270" s="59" t="str">
        <f>IF('Data Entry'!AY273="No aplica","1",'Data Entry'!AY273)</f>
        <v/>
      </c>
      <c r="Y270" s="151" t="str">
        <f t="shared" si="4"/>
        <v/>
      </c>
      <c r="Z270" s="152" t="str">
        <f>IF('Data Entry'!H273="Yes","1",IF(AND('Data Entry'!H273="",'Data Entry'!I273="",'Data Entry'!J273="",'Data Entry'!K273="",'Data Entry'!L273="",'Data Entry'!M273="",'Data Entry'!N273="",'Data Entry'!O273="",'Data Entry'!P273="",'Data Entry'!Q273=""),"","1"))</f>
        <v/>
      </c>
      <c r="AA270" s="152" t="str">
        <f>IF('Data Entry'!R273="Yes","1",IF(AND('Data Entry'!R273="",'Data Entry'!S273="",'Data Entry'!T273="",'Data Entry'!U273=""),"","1"))</f>
        <v/>
      </c>
      <c r="AB270" s="157" t="str">
        <f>IF('Data Entry'!V273="Yes","1",IF(AND('Data Entry'!V273="",'Data Entry'!W273=""),"","1"))</f>
        <v/>
      </c>
    </row>
    <row r="271" spans="1:28" ht="17">
      <c r="A271" s="59">
        <f>'Data Entry'!AB274</f>
        <v>0</v>
      </c>
      <c r="B271" s="59" t="str">
        <f>'Data Entry'!AR274</f>
        <v/>
      </c>
      <c r="C271" s="1">
        <f>IF('Data Entry'!AD274="g",'Data Entry'!AC274*0.001*U271,IF('Data Entry'!AD274="UI",'Data Entry'!AC274*0.000001*U271,IF('Data Entry'!AD274="mg",'Data Entry'!AC274*0.000001*U271,IF('Data Entry'!AD274="t",'Data Entry'!AC274*1000*U271,IF('Data Entry'!AD274="kg",'Data Entry'!AC274*1*U271,IF('Data Entry'!AD274="L",'Data Entry'!AC274*1*U271,IFERROR(,"")))))))</f>
        <v>0</v>
      </c>
      <c r="D271" s="1" t="s">
        <v>4</v>
      </c>
      <c r="E271" s="1">
        <f>IF('Data Entry'!AF274="g",'Data Entry'!AE274*0.001,IF('Data Entry'!AF274="mg",'Data Entry'!AE274*0.000001,IF('Data Entry'!AF274="t",'Data Entry'!AE274*1000,IF('Data Entry'!AF274="ml",'Data Entry'!AE274*0.001,IF('Data Entry'!AF274="kg",'Data Entry'!AE274*1,IF('Data Entry'!AF274="Pieza",'Data Entry'!AE274*1,IF('Data Entry'!AF274="L",'Data Entry'!AE274*1,IFERROR(,""))))))))</f>
        <v>0</v>
      </c>
      <c r="F271" s="1" t="s">
        <v>4</v>
      </c>
      <c r="G271" s="1">
        <f>IF('Data Entry'!AA274="g",'Data Entry'!Z274*0.001,IF('Data Entry'!AA274="mg",'Data Entry'!Z274*0.000001,IF('Data Entry'!AA274="t",'Data Entry'!Z274*1000,IF('Data Entry'!AA274="ml",'Data Entry'!Z274*0.001,IF('Data Entry'!AA274="kg",'Data Entry'!Z274*1,IF('Data Entry'!AA274="Piezas",'Data Entry'!Z274*1,IF('Data Entry'!AA274="L",'Data Entry'!Z274*1,IFERROR(,""))))))))</f>
        <v>0</v>
      </c>
      <c r="H271" s="1" t="s">
        <v>4</v>
      </c>
      <c r="I271" s="1">
        <f>IF('Data Entry'!AC274="g",'Data Entry'!AB274*0.001,IF('Data Entry'!AC274="mg",'Data Entry'!AB274*0.000001,IF('Data Entry'!AC274="t",'Data Entry'!AB274*1000,IF('Data Entry'!AC274="ml",'Data Entry'!AB274*0.001,IF('Data Entry'!AC274="kg",'Data Entry'!AB274*1,IF('Data Entry'!AC274="L",'Data Entry'!AB274*1,IFERROR(,"")))))))</f>
        <v>0</v>
      </c>
      <c r="J271" s="59" t="str">
        <f>'Data Entry'!AU274</f>
        <v/>
      </c>
      <c r="K271" s="1">
        <f>IF('Data Entry'!AI274="g",'Data Entry'!AH274*0.001*V271,IF('Data Entry'!AI274="UI",'Data Entry'!AH274*0.000001*V271,IF('Data Entry'!AI274="mg",'Data Entry'!AH274*0.000001*V271,IF('Data Entry'!AI274="t",'Data Entry'!AH274*1000*V271,IF('Data Entry'!AI274="kg",'Data Entry'!AH274*1*V271,IF('Data Entry'!AI274="L",'Data Entry'!AH274*1*V271,IFERROR(,"")))))))</f>
        <v>0</v>
      </c>
      <c r="L271" s="1" t="s">
        <v>4</v>
      </c>
      <c r="M271" s="59">
        <f>'Data Entry'!AJ274</f>
        <v>0</v>
      </c>
      <c r="N271" s="59" t="str">
        <f>'Data Entry'!AX274</f>
        <v/>
      </c>
      <c r="O271" s="1">
        <f>IF('Data Entry'!AL274="g",'Data Entry'!AK274*0.001*W271,IF('Data Entry'!AL274="UI",'Data Entry'!AK274*0.000001*W271,IF('Data Entry'!AL274="mg",'Data Entry'!AK274*0.000001*W271,IF('Data Entry'!AL274="t",'Data Entry'!AK274*1000*W271,IF('Data Entry'!AL274="kg",'Data Entry'!AK274*1*W271,IF('Data Entry'!AL274="L",'Data Entry'!AK274*1*W271,IFERROR(,"")))))))</f>
        <v>0</v>
      </c>
      <c r="P271" s="1" t="s">
        <v>4</v>
      </c>
      <c r="Q271" s="59">
        <f>'Data Entry'!AM274</f>
        <v>0</v>
      </c>
      <c r="R271" s="59" t="str">
        <f>'Data Entry'!BA274</f>
        <v/>
      </c>
      <c r="S271" s="1">
        <f>IF('Data Entry'!AO274="g",'Data Entry'!AN274*0.001*X271,IF('Data Entry'!AO274="UI",'Data Entry'!AN274*0.000001*X271,IF('Data Entry'!AO274="mg",'Data Entry'!AN274*0.000001*X271,IF('Data Entry'!AO274="t",'Data Entry'!AN274*1000*X271,IF('Data Entry'!AO274="kg",'Data Entry'!AN274*1*X271,IF('Data Entry'!AO274="L",'Data Entry'!AN274*1*X271,IFERROR(,"")))))))</f>
        <v>0</v>
      </c>
      <c r="T271" s="1" t="s">
        <v>4</v>
      </c>
      <c r="U271" s="59" t="str">
        <f>IF('Data Entry'!AP274="No aplica","1",'Data Entry'!AP274)</f>
        <v/>
      </c>
      <c r="V271" s="59" t="str">
        <f>IF('Data Entry'!AS274="No aplica","1",'Data Entry'!AS274)</f>
        <v/>
      </c>
      <c r="W271" s="59" t="str">
        <f>IF('Data Entry'!AV274="No aplica","1",'Data Entry'!AV274)</f>
        <v/>
      </c>
      <c r="X271" s="59" t="str">
        <f>IF('Data Entry'!AY274="No aplica","1",'Data Entry'!AY274)</f>
        <v/>
      </c>
      <c r="Y271" s="151" t="str">
        <f t="shared" si="4"/>
        <v/>
      </c>
      <c r="Z271" s="152" t="str">
        <f>IF('Data Entry'!H274="Yes","1",IF(AND('Data Entry'!H274="",'Data Entry'!I274="",'Data Entry'!J274="",'Data Entry'!K274="",'Data Entry'!L274="",'Data Entry'!M274="",'Data Entry'!N274="",'Data Entry'!O274="",'Data Entry'!P274="",'Data Entry'!Q274=""),"","1"))</f>
        <v/>
      </c>
      <c r="AA271" s="152" t="str">
        <f>IF('Data Entry'!R274="Yes","1",IF(AND('Data Entry'!R274="",'Data Entry'!S274="",'Data Entry'!T274="",'Data Entry'!U274=""),"","1"))</f>
        <v/>
      </c>
      <c r="AB271" s="157" t="str">
        <f>IF('Data Entry'!V274="Yes","1",IF(AND('Data Entry'!V274="",'Data Entry'!W274=""),"","1"))</f>
        <v/>
      </c>
    </row>
    <row r="272" spans="1:28" ht="17">
      <c r="A272" s="59">
        <f>'Data Entry'!AB275</f>
        <v>0</v>
      </c>
      <c r="B272" s="59" t="str">
        <f>'Data Entry'!AR275</f>
        <v/>
      </c>
      <c r="C272" s="1">
        <f>IF('Data Entry'!AD275="g",'Data Entry'!AC275*0.001*U272,IF('Data Entry'!AD275="UI",'Data Entry'!AC275*0.000001*U272,IF('Data Entry'!AD275="mg",'Data Entry'!AC275*0.000001*U272,IF('Data Entry'!AD275="t",'Data Entry'!AC275*1000*U272,IF('Data Entry'!AD275="kg",'Data Entry'!AC275*1*U272,IF('Data Entry'!AD275="L",'Data Entry'!AC275*1*U272,IFERROR(,"")))))))</f>
        <v>0</v>
      </c>
      <c r="D272" s="1" t="s">
        <v>4</v>
      </c>
      <c r="E272" s="1">
        <f>IF('Data Entry'!AF275="g",'Data Entry'!AE275*0.001,IF('Data Entry'!AF275="mg",'Data Entry'!AE275*0.000001,IF('Data Entry'!AF275="t",'Data Entry'!AE275*1000,IF('Data Entry'!AF275="ml",'Data Entry'!AE275*0.001,IF('Data Entry'!AF275="kg",'Data Entry'!AE275*1,IF('Data Entry'!AF275="Pieza",'Data Entry'!AE275*1,IF('Data Entry'!AF275="L",'Data Entry'!AE275*1,IFERROR(,""))))))))</f>
        <v>0</v>
      </c>
      <c r="F272" s="1" t="s">
        <v>4</v>
      </c>
      <c r="G272" s="1">
        <f>IF('Data Entry'!AA275="g",'Data Entry'!Z275*0.001,IF('Data Entry'!AA275="mg",'Data Entry'!Z275*0.000001,IF('Data Entry'!AA275="t",'Data Entry'!Z275*1000,IF('Data Entry'!AA275="ml",'Data Entry'!Z275*0.001,IF('Data Entry'!AA275="kg",'Data Entry'!Z275*1,IF('Data Entry'!AA275="Piezas",'Data Entry'!Z275*1,IF('Data Entry'!AA275="L",'Data Entry'!Z275*1,IFERROR(,""))))))))</f>
        <v>0</v>
      </c>
      <c r="H272" s="1" t="s">
        <v>4</v>
      </c>
      <c r="I272" s="1">
        <f>IF('Data Entry'!AC275="g",'Data Entry'!AB275*0.001,IF('Data Entry'!AC275="mg",'Data Entry'!AB275*0.000001,IF('Data Entry'!AC275="t",'Data Entry'!AB275*1000,IF('Data Entry'!AC275="ml",'Data Entry'!AB275*0.001,IF('Data Entry'!AC275="kg",'Data Entry'!AB275*1,IF('Data Entry'!AC275="L",'Data Entry'!AB275*1,IFERROR(,"")))))))</f>
        <v>0</v>
      </c>
      <c r="J272" s="59" t="str">
        <f>'Data Entry'!AU275</f>
        <v/>
      </c>
      <c r="K272" s="1">
        <f>IF('Data Entry'!AI275="g",'Data Entry'!AH275*0.001*V272,IF('Data Entry'!AI275="UI",'Data Entry'!AH275*0.000001*V272,IF('Data Entry'!AI275="mg",'Data Entry'!AH275*0.000001*V272,IF('Data Entry'!AI275="t",'Data Entry'!AH275*1000*V272,IF('Data Entry'!AI275="kg",'Data Entry'!AH275*1*V272,IF('Data Entry'!AI275="L",'Data Entry'!AH275*1*V272,IFERROR(,"")))))))</f>
        <v>0</v>
      </c>
      <c r="L272" s="1" t="s">
        <v>4</v>
      </c>
      <c r="M272" s="59">
        <f>'Data Entry'!AJ275</f>
        <v>0</v>
      </c>
      <c r="N272" s="59" t="str">
        <f>'Data Entry'!AX275</f>
        <v/>
      </c>
      <c r="O272" s="1">
        <f>IF('Data Entry'!AL275="g",'Data Entry'!AK275*0.001*W272,IF('Data Entry'!AL275="UI",'Data Entry'!AK275*0.000001*W272,IF('Data Entry'!AL275="mg",'Data Entry'!AK275*0.000001*W272,IF('Data Entry'!AL275="t",'Data Entry'!AK275*1000*W272,IF('Data Entry'!AL275="kg",'Data Entry'!AK275*1*W272,IF('Data Entry'!AL275="L",'Data Entry'!AK275*1*W272,IFERROR(,"")))))))</f>
        <v>0</v>
      </c>
      <c r="P272" s="1" t="s">
        <v>4</v>
      </c>
      <c r="Q272" s="59">
        <f>'Data Entry'!AM275</f>
        <v>0</v>
      </c>
      <c r="R272" s="59" t="str">
        <f>'Data Entry'!BA275</f>
        <v/>
      </c>
      <c r="S272" s="1">
        <f>IF('Data Entry'!AO275="g",'Data Entry'!AN275*0.001*X272,IF('Data Entry'!AO275="UI",'Data Entry'!AN275*0.000001*X272,IF('Data Entry'!AO275="mg",'Data Entry'!AN275*0.000001*X272,IF('Data Entry'!AO275="t",'Data Entry'!AN275*1000*X272,IF('Data Entry'!AO275="kg",'Data Entry'!AN275*1*X272,IF('Data Entry'!AO275="L",'Data Entry'!AN275*1*X272,IFERROR(,"")))))))</f>
        <v>0</v>
      </c>
      <c r="T272" s="1" t="s">
        <v>4</v>
      </c>
      <c r="U272" s="59" t="str">
        <f>IF('Data Entry'!AP275="No aplica","1",'Data Entry'!AP275)</f>
        <v/>
      </c>
      <c r="V272" s="59" t="str">
        <f>IF('Data Entry'!AS275="No aplica","1",'Data Entry'!AS275)</f>
        <v/>
      </c>
      <c r="W272" s="59" t="str">
        <f>IF('Data Entry'!AV275="No aplica","1",'Data Entry'!AV275)</f>
        <v/>
      </c>
      <c r="X272" s="59" t="str">
        <f>IF('Data Entry'!AY275="No aplica","1",'Data Entry'!AY275)</f>
        <v/>
      </c>
      <c r="Y272" s="151" t="str">
        <f t="shared" si="4"/>
        <v/>
      </c>
      <c r="Z272" s="152" t="str">
        <f>IF('Data Entry'!H275="Yes","1",IF(AND('Data Entry'!H275="",'Data Entry'!I275="",'Data Entry'!J275="",'Data Entry'!K275="",'Data Entry'!L275="",'Data Entry'!M275="",'Data Entry'!N275="",'Data Entry'!O275="",'Data Entry'!P275="",'Data Entry'!Q275=""),"","1"))</f>
        <v/>
      </c>
      <c r="AA272" s="152" t="str">
        <f>IF('Data Entry'!R275="Yes","1",IF(AND('Data Entry'!R275="",'Data Entry'!S275="",'Data Entry'!T275="",'Data Entry'!U275=""),"","1"))</f>
        <v/>
      </c>
      <c r="AB272" s="157" t="str">
        <f>IF('Data Entry'!V275="Yes","1",IF(AND('Data Entry'!V275="",'Data Entry'!W275=""),"","1"))</f>
        <v/>
      </c>
    </row>
    <row r="273" spans="1:28" ht="17">
      <c r="A273" s="59">
        <f>'Data Entry'!AB276</f>
        <v>0</v>
      </c>
      <c r="B273" s="59" t="str">
        <f>'Data Entry'!AR276</f>
        <v/>
      </c>
      <c r="C273" s="1">
        <f>IF('Data Entry'!AD276="g",'Data Entry'!AC276*0.001*U273,IF('Data Entry'!AD276="UI",'Data Entry'!AC276*0.000001*U273,IF('Data Entry'!AD276="mg",'Data Entry'!AC276*0.000001*U273,IF('Data Entry'!AD276="t",'Data Entry'!AC276*1000*U273,IF('Data Entry'!AD276="kg",'Data Entry'!AC276*1*U273,IF('Data Entry'!AD276="L",'Data Entry'!AC276*1*U273,IFERROR(,"")))))))</f>
        <v>0</v>
      </c>
      <c r="D273" s="1" t="s">
        <v>4</v>
      </c>
      <c r="E273" s="1">
        <f>IF('Data Entry'!AF276="g",'Data Entry'!AE276*0.001,IF('Data Entry'!AF276="mg",'Data Entry'!AE276*0.000001,IF('Data Entry'!AF276="t",'Data Entry'!AE276*1000,IF('Data Entry'!AF276="ml",'Data Entry'!AE276*0.001,IF('Data Entry'!AF276="kg",'Data Entry'!AE276*1,IF('Data Entry'!AF276="Pieza",'Data Entry'!AE276*1,IF('Data Entry'!AF276="L",'Data Entry'!AE276*1,IFERROR(,""))))))))</f>
        <v>0</v>
      </c>
      <c r="F273" s="1" t="s">
        <v>4</v>
      </c>
      <c r="G273" s="1">
        <f>IF('Data Entry'!AA276="g",'Data Entry'!Z276*0.001,IF('Data Entry'!AA276="mg",'Data Entry'!Z276*0.000001,IF('Data Entry'!AA276="t",'Data Entry'!Z276*1000,IF('Data Entry'!AA276="ml",'Data Entry'!Z276*0.001,IF('Data Entry'!AA276="kg",'Data Entry'!Z276*1,IF('Data Entry'!AA276="Piezas",'Data Entry'!Z276*1,IF('Data Entry'!AA276="L",'Data Entry'!Z276*1,IFERROR(,""))))))))</f>
        <v>0</v>
      </c>
      <c r="H273" s="1" t="s">
        <v>4</v>
      </c>
      <c r="I273" s="1">
        <f>IF('Data Entry'!AC276="g",'Data Entry'!AB276*0.001,IF('Data Entry'!AC276="mg",'Data Entry'!AB276*0.000001,IF('Data Entry'!AC276="t",'Data Entry'!AB276*1000,IF('Data Entry'!AC276="ml",'Data Entry'!AB276*0.001,IF('Data Entry'!AC276="kg",'Data Entry'!AB276*1,IF('Data Entry'!AC276="L",'Data Entry'!AB276*1,IFERROR(,"")))))))</f>
        <v>0</v>
      </c>
      <c r="J273" s="59" t="str">
        <f>'Data Entry'!AU276</f>
        <v/>
      </c>
      <c r="K273" s="1">
        <f>IF('Data Entry'!AI276="g",'Data Entry'!AH276*0.001*V273,IF('Data Entry'!AI276="UI",'Data Entry'!AH276*0.000001*V273,IF('Data Entry'!AI276="mg",'Data Entry'!AH276*0.000001*V273,IF('Data Entry'!AI276="t",'Data Entry'!AH276*1000*V273,IF('Data Entry'!AI276="kg",'Data Entry'!AH276*1*V273,IF('Data Entry'!AI276="L",'Data Entry'!AH276*1*V273,IFERROR(,"")))))))</f>
        <v>0</v>
      </c>
      <c r="L273" s="1" t="s">
        <v>4</v>
      </c>
      <c r="M273" s="59">
        <f>'Data Entry'!AJ276</f>
        <v>0</v>
      </c>
      <c r="N273" s="59" t="str">
        <f>'Data Entry'!AX276</f>
        <v/>
      </c>
      <c r="O273" s="1">
        <f>IF('Data Entry'!AL276="g",'Data Entry'!AK276*0.001*W273,IF('Data Entry'!AL276="UI",'Data Entry'!AK276*0.000001*W273,IF('Data Entry'!AL276="mg",'Data Entry'!AK276*0.000001*W273,IF('Data Entry'!AL276="t",'Data Entry'!AK276*1000*W273,IF('Data Entry'!AL276="kg",'Data Entry'!AK276*1*W273,IF('Data Entry'!AL276="L",'Data Entry'!AK276*1*W273,IFERROR(,"")))))))</f>
        <v>0</v>
      </c>
      <c r="P273" s="1" t="s">
        <v>4</v>
      </c>
      <c r="Q273" s="59">
        <f>'Data Entry'!AM276</f>
        <v>0</v>
      </c>
      <c r="R273" s="59" t="str">
        <f>'Data Entry'!BA276</f>
        <v/>
      </c>
      <c r="S273" s="1">
        <f>IF('Data Entry'!AO276="g",'Data Entry'!AN276*0.001*X273,IF('Data Entry'!AO276="UI",'Data Entry'!AN276*0.000001*X273,IF('Data Entry'!AO276="mg",'Data Entry'!AN276*0.000001*X273,IF('Data Entry'!AO276="t",'Data Entry'!AN276*1000*X273,IF('Data Entry'!AO276="kg",'Data Entry'!AN276*1*X273,IF('Data Entry'!AO276="L",'Data Entry'!AN276*1*X273,IFERROR(,"")))))))</f>
        <v>0</v>
      </c>
      <c r="T273" s="1" t="s">
        <v>4</v>
      </c>
      <c r="U273" s="59" t="str">
        <f>IF('Data Entry'!AP276="No aplica","1",'Data Entry'!AP276)</f>
        <v/>
      </c>
      <c r="V273" s="59" t="str">
        <f>IF('Data Entry'!AS276="No aplica","1",'Data Entry'!AS276)</f>
        <v/>
      </c>
      <c r="W273" s="59" t="str">
        <f>IF('Data Entry'!AV276="No aplica","1",'Data Entry'!AV276)</f>
        <v/>
      </c>
      <c r="X273" s="59" t="str">
        <f>IF('Data Entry'!AY276="No aplica","1",'Data Entry'!AY276)</f>
        <v/>
      </c>
      <c r="Y273" s="151" t="str">
        <f t="shared" si="4"/>
        <v/>
      </c>
      <c r="Z273" s="152" t="str">
        <f>IF('Data Entry'!H276="Yes","1",IF(AND('Data Entry'!H276="",'Data Entry'!I276="",'Data Entry'!J276="",'Data Entry'!K276="",'Data Entry'!L276="",'Data Entry'!M276="",'Data Entry'!N276="",'Data Entry'!O276="",'Data Entry'!P276="",'Data Entry'!Q276=""),"","1"))</f>
        <v/>
      </c>
      <c r="AA273" s="152" t="str">
        <f>IF('Data Entry'!R276="Yes","1",IF(AND('Data Entry'!R276="",'Data Entry'!S276="",'Data Entry'!T276="",'Data Entry'!U276=""),"","1"))</f>
        <v/>
      </c>
      <c r="AB273" s="157" t="str">
        <f>IF('Data Entry'!V276="Yes","1",IF(AND('Data Entry'!V276="",'Data Entry'!W276=""),"","1"))</f>
        <v/>
      </c>
    </row>
    <row r="274" spans="1:28" ht="17">
      <c r="A274" s="59">
        <f>'Data Entry'!AB277</f>
        <v>0</v>
      </c>
      <c r="B274" s="59" t="str">
        <f>'Data Entry'!AR277</f>
        <v/>
      </c>
      <c r="C274" s="1">
        <f>IF('Data Entry'!AD277="g",'Data Entry'!AC277*0.001*U274,IF('Data Entry'!AD277="UI",'Data Entry'!AC277*0.000001*U274,IF('Data Entry'!AD277="mg",'Data Entry'!AC277*0.000001*U274,IF('Data Entry'!AD277="t",'Data Entry'!AC277*1000*U274,IF('Data Entry'!AD277="kg",'Data Entry'!AC277*1*U274,IF('Data Entry'!AD277="L",'Data Entry'!AC277*1*U274,IFERROR(,"")))))))</f>
        <v>0</v>
      </c>
      <c r="D274" s="1" t="s">
        <v>4</v>
      </c>
      <c r="E274" s="1">
        <f>IF('Data Entry'!AF277="g",'Data Entry'!AE277*0.001,IF('Data Entry'!AF277="mg",'Data Entry'!AE277*0.000001,IF('Data Entry'!AF277="t",'Data Entry'!AE277*1000,IF('Data Entry'!AF277="ml",'Data Entry'!AE277*0.001,IF('Data Entry'!AF277="kg",'Data Entry'!AE277*1,IF('Data Entry'!AF277="Pieza",'Data Entry'!AE277*1,IF('Data Entry'!AF277="L",'Data Entry'!AE277*1,IFERROR(,""))))))))</f>
        <v>0</v>
      </c>
      <c r="F274" s="1" t="s">
        <v>4</v>
      </c>
      <c r="G274" s="1">
        <f>IF('Data Entry'!AA277="g",'Data Entry'!Z277*0.001,IF('Data Entry'!AA277="mg",'Data Entry'!Z277*0.000001,IF('Data Entry'!AA277="t",'Data Entry'!Z277*1000,IF('Data Entry'!AA277="ml",'Data Entry'!Z277*0.001,IF('Data Entry'!AA277="kg",'Data Entry'!Z277*1,IF('Data Entry'!AA277="Piezas",'Data Entry'!Z277*1,IF('Data Entry'!AA277="L",'Data Entry'!Z277*1,IFERROR(,""))))))))</f>
        <v>0</v>
      </c>
      <c r="H274" s="1" t="s">
        <v>4</v>
      </c>
      <c r="I274" s="1">
        <f>IF('Data Entry'!AC277="g",'Data Entry'!AB277*0.001,IF('Data Entry'!AC277="mg",'Data Entry'!AB277*0.000001,IF('Data Entry'!AC277="t",'Data Entry'!AB277*1000,IF('Data Entry'!AC277="ml",'Data Entry'!AB277*0.001,IF('Data Entry'!AC277="kg",'Data Entry'!AB277*1,IF('Data Entry'!AC277="L",'Data Entry'!AB277*1,IFERROR(,"")))))))</f>
        <v>0</v>
      </c>
      <c r="J274" s="59" t="str">
        <f>'Data Entry'!AU277</f>
        <v/>
      </c>
      <c r="K274" s="1">
        <f>IF('Data Entry'!AI277="g",'Data Entry'!AH277*0.001*V274,IF('Data Entry'!AI277="UI",'Data Entry'!AH277*0.000001*V274,IF('Data Entry'!AI277="mg",'Data Entry'!AH277*0.000001*V274,IF('Data Entry'!AI277="t",'Data Entry'!AH277*1000*V274,IF('Data Entry'!AI277="kg",'Data Entry'!AH277*1*V274,IF('Data Entry'!AI277="L",'Data Entry'!AH277*1*V274,IFERROR(,"")))))))</f>
        <v>0</v>
      </c>
      <c r="L274" s="1" t="s">
        <v>4</v>
      </c>
      <c r="M274" s="59">
        <f>'Data Entry'!AJ277</f>
        <v>0</v>
      </c>
      <c r="N274" s="59" t="str">
        <f>'Data Entry'!AX277</f>
        <v/>
      </c>
      <c r="O274" s="1">
        <f>IF('Data Entry'!AL277="g",'Data Entry'!AK277*0.001*W274,IF('Data Entry'!AL277="UI",'Data Entry'!AK277*0.000001*W274,IF('Data Entry'!AL277="mg",'Data Entry'!AK277*0.000001*W274,IF('Data Entry'!AL277="t",'Data Entry'!AK277*1000*W274,IF('Data Entry'!AL277="kg",'Data Entry'!AK277*1*W274,IF('Data Entry'!AL277="L",'Data Entry'!AK277*1*W274,IFERROR(,"")))))))</f>
        <v>0</v>
      </c>
      <c r="P274" s="1" t="s">
        <v>4</v>
      </c>
      <c r="Q274" s="59">
        <f>'Data Entry'!AM277</f>
        <v>0</v>
      </c>
      <c r="R274" s="59" t="str">
        <f>'Data Entry'!BA277</f>
        <v/>
      </c>
      <c r="S274" s="1">
        <f>IF('Data Entry'!AO277="g",'Data Entry'!AN277*0.001*X274,IF('Data Entry'!AO277="UI",'Data Entry'!AN277*0.000001*X274,IF('Data Entry'!AO277="mg",'Data Entry'!AN277*0.000001*X274,IF('Data Entry'!AO277="t",'Data Entry'!AN277*1000*X274,IF('Data Entry'!AO277="kg",'Data Entry'!AN277*1*X274,IF('Data Entry'!AO277="L",'Data Entry'!AN277*1*X274,IFERROR(,"")))))))</f>
        <v>0</v>
      </c>
      <c r="T274" s="1" t="s">
        <v>4</v>
      </c>
      <c r="U274" s="59" t="str">
        <f>IF('Data Entry'!AP277="No aplica","1",'Data Entry'!AP277)</f>
        <v/>
      </c>
      <c r="V274" s="59" t="str">
        <f>IF('Data Entry'!AS277="No aplica","1",'Data Entry'!AS277)</f>
        <v/>
      </c>
      <c r="W274" s="59" t="str">
        <f>IF('Data Entry'!AV277="No aplica","1",'Data Entry'!AV277)</f>
        <v/>
      </c>
      <c r="X274" s="59" t="str">
        <f>IF('Data Entry'!AY277="No aplica","1",'Data Entry'!AY277)</f>
        <v/>
      </c>
      <c r="Y274" s="151" t="str">
        <f t="shared" si="4"/>
        <v/>
      </c>
      <c r="Z274" s="152" t="str">
        <f>IF('Data Entry'!H277="Yes","1",IF(AND('Data Entry'!H277="",'Data Entry'!I277="",'Data Entry'!J277="",'Data Entry'!K277="",'Data Entry'!L277="",'Data Entry'!M277="",'Data Entry'!N277="",'Data Entry'!O277="",'Data Entry'!P277="",'Data Entry'!Q277=""),"","1"))</f>
        <v/>
      </c>
      <c r="AA274" s="152" t="str">
        <f>IF('Data Entry'!R277="Yes","1",IF(AND('Data Entry'!R277="",'Data Entry'!S277="",'Data Entry'!T277="",'Data Entry'!U277=""),"","1"))</f>
        <v/>
      </c>
      <c r="AB274" s="157" t="str">
        <f>IF('Data Entry'!V277="Yes","1",IF(AND('Data Entry'!V277="",'Data Entry'!W277=""),"","1"))</f>
        <v/>
      </c>
    </row>
    <row r="275" spans="1:28" ht="17">
      <c r="A275" s="59">
        <f>'Data Entry'!AB278</f>
        <v>0</v>
      </c>
      <c r="B275" s="59" t="str">
        <f>'Data Entry'!AR278</f>
        <v/>
      </c>
      <c r="C275" s="1">
        <f>IF('Data Entry'!AD278="g",'Data Entry'!AC278*0.001*U275,IF('Data Entry'!AD278="UI",'Data Entry'!AC278*0.000001*U275,IF('Data Entry'!AD278="mg",'Data Entry'!AC278*0.000001*U275,IF('Data Entry'!AD278="t",'Data Entry'!AC278*1000*U275,IF('Data Entry'!AD278="kg",'Data Entry'!AC278*1*U275,IF('Data Entry'!AD278="L",'Data Entry'!AC278*1*U275,IFERROR(,"")))))))</f>
        <v>0</v>
      </c>
      <c r="D275" s="1" t="s">
        <v>4</v>
      </c>
      <c r="E275" s="1">
        <f>IF('Data Entry'!AF278="g",'Data Entry'!AE278*0.001,IF('Data Entry'!AF278="mg",'Data Entry'!AE278*0.000001,IF('Data Entry'!AF278="t",'Data Entry'!AE278*1000,IF('Data Entry'!AF278="ml",'Data Entry'!AE278*0.001,IF('Data Entry'!AF278="kg",'Data Entry'!AE278*1,IF('Data Entry'!AF278="Pieza",'Data Entry'!AE278*1,IF('Data Entry'!AF278="L",'Data Entry'!AE278*1,IFERROR(,""))))))))</f>
        <v>0</v>
      </c>
      <c r="F275" s="1" t="s">
        <v>4</v>
      </c>
      <c r="G275" s="1">
        <f>IF('Data Entry'!AA278="g",'Data Entry'!Z278*0.001,IF('Data Entry'!AA278="mg",'Data Entry'!Z278*0.000001,IF('Data Entry'!AA278="t",'Data Entry'!Z278*1000,IF('Data Entry'!AA278="ml",'Data Entry'!Z278*0.001,IF('Data Entry'!AA278="kg",'Data Entry'!Z278*1,IF('Data Entry'!AA278="Piezas",'Data Entry'!Z278*1,IF('Data Entry'!AA278="L",'Data Entry'!Z278*1,IFERROR(,""))))))))</f>
        <v>0</v>
      </c>
      <c r="H275" s="1" t="s">
        <v>4</v>
      </c>
      <c r="I275" s="1">
        <f>IF('Data Entry'!AC278="g",'Data Entry'!AB278*0.001,IF('Data Entry'!AC278="mg",'Data Entry'!AB278*0.000001,IF('Data Entry'!AC278="t",'Data Entry'!AB278*1000,IF('Data Entry'!AC278="ml",'Data Entry'!AB278*0.001,IF('Data Entry'!AC278="kg",'Data Entry'!AB278*1,IF('Data Entry'!AC278="L",'Data Entry'!AB278*1,IFERROR(,"")))))))</f>
        <v>0</v>
      </c>
      <c r="J275" s="59" t="str">
        <f>'Data Entry'!AU278</f>
        <v/>
      </c>
      <c r="K275" s="1">
        <f>IF('Data Entry'!AI278="g",'Data Entry'!AH278*0.001*V275,IF('Data Entry'!AI278="UI",'Data Entry'!AH278*0.000001*V275,IF('Data Entry'!AI278="mg",'Data Entry'!AH278*0.000001*V275,IF('Data Entry'!AI278="t",'Data Entry'!AH278*1000*V275,IF('Data Entry'!AI278="kg",'Data Entry'!AH278*1*V275,IF('Data Entry'!AI278="L",'Data Entry'!AH278*1*V275,IFERROR(,"")))))))</f>
        <v>0</v>
      </c>
      <c r="L275" s="1" t="s">
        <v>4</v>
      </c>
      <c r="M275" s="59">
        <f>'Data Entry'!AJ278</f>
        <v>0</v>
      </c>
      <c r="N275" s="59" t="str">
        <f>'Data Entry'!AX278</f>
        <v/>
      </c>
      <c r="O275" s="1">
        <f>IF('Data Entry'!AL278="g",'Data Entry'!AK278*0.001*W275,IF('Data Entry'!AL278="UI",'Data Entry'!AK278*0.000001*W275,IF('Data Entry'!AL278="mg",'Data Entry'!AK278*0.000001*W275,IF('Data Entry'!AL278="t",'Data Entry'!AK278*1000*W275,IF('Data Entry'!AL278="kg",'Data Entry'!AK278*1*W275,IF('Data Entry'!AL278="L",'Data Entry'!AK278*1*W275,IFERROR(,"")))))))</f>
        <v>0</v>
      </c>
      <c r="P275" s="1" t="s">
        <v>4</v>
      </c>
      <c r="Q275" s="59">
        <f>'Data Entry'!AM278</f>
        <v>0</v>
      </c>
      <c r="R275" s="59" t="str">
        <f>'Data Entry'!BA278</f>
        <v/>
      </c>
      <c r="S275" s="1">
        <f>IF('Data Entry'!AO278="g",'Data Entry'!AN278*0.001*X275,IF('Data Entry'!AO278="UI",'Data Entry'!AN278*0.000001*X275,IF('Data Entry'!AO278="mg",'Data Entry'!AN278*0.000001*X275,IF('Data Entry'!AO278="t",'Data Entry'!AN278*1000*X275,IF('Data Entry'!AO278="kg",'Data Entry'!AN278*1*X275,IF('Data Entry'!AO278="L",'Data Entry'!AN278*1*X275,IFERROR(,"")))))))</f>
        <v>0</v>
      </c>
      <c r="T275" s="1" t="s">
        <v>4</v>
      </c>
      <c r="U275" s="59" t="str">
        <f>IF('Data Entry'!AP278="No aplica","1",'Data Entry'!AP278)</f>
        <v/>
      </c>
      <c r="V275" s="59" t="str">
        <f>IF('Data Entry'!AS278="No aplica","1",'Data Entry'!AS278)</f>
        <v/>
      </c>
      <c r="W275" s="59" t="str">
        <f>IF('Data Entry'!AV278="No aplica","1",'Data Entry'!AV278)</f>
        <v/>
      </c>
      <c r="X275" s="59" t="str">
        <f>IF('Data Entry'!AY278="No aplica","1",'Data Entry'!AY278)</f>
        <v/>
      </c>
      <c r="Y275" s="151" t="str">
        <f t="shared" si="4"/>
        <v/>
      </c>
      <c r="Z275" s="152" t="str">
        <f>IF('Data Entry'!H278="Yes","1",IF(AND('Data Entry'!H278="",'Data Entry'!I278="",'Data Entry'!J278="",'Data Entry'!K278="",'Data Entry'!L278="",'Data Entry'!M278="",'Data Entry'!N278="",'Data Entry'!O278="",'Data Entry'!P278="",'Data Entry'!Q278=""),"","1"))</f>
        <v/>
      </c>
      <c r="AA275" s="152" t="str">
        <f>IF('Data Entry'!R278="Yes","1",IF(AND('Data Entry'!R278="",'Data Entry'!S278="",'Data Entry'!T278="",'Data Entry'!U278=""),"","1"))</f>
        <v/>
      </c>
      <c r="AB275" s="157" t="str">
        <f>IF('Data Entry'!V278="Yes","1",IF(AND('Data Entry'!V278="",'Data Entry'!W278=""),"","1"))</f>
        <v/>
      </c>
    </row>
    <row r="276" spans="1:28" ht="17">
      <c r="A276" s="59">
        <f>'Data Entry'!AB279</f>
        <v>0</v>
      </c>
      <c r="B276" s="59" t="str">
        <f>'Data Entry'!AR279</f>
        <v/>
      </c>
      <c r="C276" s="1">
        <f>IF('Data Entry'!AD279="g",'Data Entry'!AC279*0.001*U276,IF('Data Entry'!AD279="UI",'Data Entry'!AC279*0.000001*U276,IF('Data Entry'!AD279="mg",'Data Entry'!AC279*0.000001*U276,IF('Data Entry'!AD279="t",'Data Entry'!AC279*1000*U276,IF('Data Entry'!AD279="kg",'Data Entry'!AC279*1*U276,IF('Data Entry'!AD279="L",'Data Entry'!AC279*1*U276,IFERROR(,"")))))))</f>
        <v>0</v>
      </c>
      <c r="D276" s="1" t="s">
        <v>4</v>
      </c>
      <c r="E276" s="1">
        <f>IF('Data Entry'!AF279="g",'Data Entry'!AE279*0.001,IF('Data Entry'!AF279="mg",'Data Entry'!AE279*0.000001,IF('Data Entry'!AF279="t",'Data Entry'!AE279*1000,IF('Data Entry'!AF279="ml",'Data Entry'!AE279*0.001,IF('Data Entry'!AF279="kg",'Data Entry'!AE279*1,IF('Data Entry'!AF279="Pieza",'Data Entry'!AE279*1,IF('Data Entry'!AF279="L",'Data Entry'!AE279*1,IFERROR(,""))))))))</f>
        <v>0</v>
      </c>
      <c r="F276" s="1" t="s">
        <v>4</v>
      </c>
      <c r="G276" s="1">
        <f>IF('Data Entry'!AA279="g",'Data Entry'!Z279*0.001,IF('Data Entry'!AA279="mg",'Data Entry'!Z279*0.000001,IF('Data Entry'!AA279="t",'Data Entry'!Z279*1000,IF('Data Entry'!AA279="ml",'Data Entry'!Z279*0.001,IF('Data Entry'!AA279="kg",'Data Entry'!Z279*1,IF('Data Entry'!AA279="Piezas",'Data Entry'!Z279*1,IF('Data Entry'!AA279="L",'Data Entry'!Z279*1,IFERROR(,""))))))))</f>
        <v>0</v>
      </c>
      <c r="H276" s="1" t="s">
        <v>4</v>
      </c>
      <c r="I276" s="1">
        <f>IF('Data Entry'!AC279="g",'Data Entry'!AB279*0.001,IF('Data Entry'!AC279="mg",'Data Entry'!AB279*0.000001,IF('Data Entry'!AC279="t",'Data Entry'!AB279*1000,IF('Data Entry'!AC279="ml",'Data Entry'!AB279*0.001,IF('Data Entry'!AC279="kg",'Data Entry'!AB279*1,IF('Data Entry'!AC279="L",'Data Entry'!AB279*1,IFERROR(,"")))))))</f>
        <v>0</v>
      </c>
      <c r="J276" s="59" t="str">
        <f>'Data Entry'!AU279</f>
        <v/>
      </c>
      <c r="K276" s="1">
        <f>IF('Data Entry'!AI279="g",'Data Entry'!AH279*0.001*V276,IF('Data Entry'!AI279="UI",'Data Entry'!AH279*0.000001*V276,IF('Data Entry'!AI279="mg",'Data Entry'!AH279*0.000001*V276,IF('Data Entry'!AI279="t",'Data Entry'!AH279*1000*V276,IF('Data Entry'!AI279="kg",'Data Entry'!AH279*1*V276,IF('Data Entry'!AI279="L",'Data Entry'!AH279*1*V276,IFERROR(,"")))))))</f>
        <v>0</v>
      </c>
      <c r="L276" s="1" t="s">
        <v>4</v>
      </c>
      <c r="M276" s="59">
        <f>'Data Entry'!AJ279</f>
        <v>0</v>
      </c>
      <c r="N276" s="59" t="str">
        <f>'Data Entry'!AX279</f>
        <v/>
      </c>
      <c r="O276" s="1">
        <f>IF('Data Entry'!AL279="g",'Data Entry'!AK279*0.001*W276,IF('Data Entry'!AL279="UI",'Data Entry'!AK279*0.000001*W276,IF('Data Entry'!AL279="mg",'Data Entry'!AK279*0.000001*W276,IF('Data Entry'!AL279="t",'Data Entry'!AK279*1000*W276,IF('Data Entry'!AL279="kg",'Data Entry'!AK279*1*W276,IF('Data Entry'!AL279="L",'Data Entry'!AK279*1*W276,IFERROR(,"")))))))</f>
        <v>0</v>
      </c>
      <c r="P276" s="1" t="s">
        <v>4</v>
      </c>
      <c r="Q276" s="59">
        <f>'Data Entry'!AM279</f>
        <v>0</v>
      </c>
      <c r="R276" s="59" t="str">
        <f>'Data Entry'!BA279</f>
        <v/>
      </c>
      <c r="S276" s="1">
        <f>IF('Data Entry'!AO279="g",'Data Entry'!AN279*0.001*X276,IF('Data Entry'!AO279="UI",'Data Entry'!AN279*0.000001*X276,IF('Data Entry'!AO279="mg",'Data Entry'!AN279*0.000001*X276,IF('Data Entry'!AO279="t",'Data Entry'!AN279*1000*X276,IF('Data Entry'!AO279="kg",'Data Entry'!AN279*1*X276,IF('Data Entry'!AO279="L",'Data Entry'!AN279*1*X276,IFERROR(,"")))))))</f>
        <v>0</v>
      </c>
      <c r="T276" s="1" t="s">
        <v>4</v>
      </c>
      <c r="U276" s="59" t="str">
        <f>IF('Data Entry'!AP279="No aplica","1",'Data Entry'!AP279)</f>
        <v/>
      </c>
      <c r="V276" s="59" t="str">
        <f>IF('Data Entry'!AS279="No aplica","1",'Data Entry'!AS279)</f>
        <v/>
      </c>
      <c r="W276" s="59" t="str">
        <f>IF('Data Entry'!AV279="No aplica","1",'Data Entry'!AV279)</f>
        <v/>
      </c>
      <c r="X276" s="59" t="str">
        <f>IF('Data Entry'!AY279="No aplica","1",'Data Entry'!AY279)</f>
        <v/>
      </c>
      <c r="Y276" s="151" t="str">
        <f t="shared" si="4"/>
        <v/>
      </c>
      <c r="Z276" s="152" t="str">
        <f>IF('Data Entry'!H279="Yes","1",IF(AND('Data Entry'!H279="",'Data Entry'!I279="",'Data Entry'!J279="",'Data Entry'!K279="",'Data Entry'!L279="",'Data Entry'!M279="",'Data Entry'!N279="",'Data Entry'!O279="",'Data Entry'!P279="",'Data Entry'!Q279=""),"","1"))</f>
        <v/>
      </c>
      <c r="AA276" s="152" t="str">
        <f>IF('Data Entry'!R279="Yes","1",IF(AND('Data Entry'!R279="",'Data Entry'!S279="",'Data Entry'!T279="",'Data Entry'!U279=""),"","1"))</f>
        <v/>
      </c>
      <c r="AB276" s="157" t="str">
        <f>IF('Data Entry'!V279="Yes","1",IF(AND('Data Entry'!V279="",'Data Entry'!W279=""),"","1"))</f>
        <v/>
      </c>
    </row>
    <row r="277" spans="1:28" ht="17">
      <c r="A277" s="59">
        <f>'Data Entry'!AB280</f>
        <v>0</v>
      </c>
      <c r="B277" s="59" t="str">
        <f>'Data Entry'!AR280</f>
        <v/>
      </c>
      <c r="C277" s="1">
        <f>IF('Data Entry'!AD280="g",'Data Entry'!AC280*0.001*U277,IF('Data Entry'!AD280="UI",'Data Entry'!AC280*0.000001*U277,IF('Data Entry'!AD280="mg",'Data Entry'!AC280*0.000001*U277,IF('Data Entry'!AD280="t",'Data Entry'!AC280*1000*U277,IF('Data Entry'!AD280="kg",'Data Entry'!AC280*1*U277,IF('Data Entry'!AD280="L",'Data Entry'!AC280*1*U277,IFERROR(,"")))))))</f>
        <v>0</v>
      </c>
      <c r="D277" s="1" t="s">
        <v>4</v>
      </c>
      <c r="E277" s="1">
        <f>IF('Data Entry'!AF280="g",'Data Entry'!AE280*0.001,IF('Data Entry'!AF280="mg",'Data Entry'!AE280*0.000001,IF('Data Entry'!AF280="t",'Data Entry'!AE280*1000,IF('Data Entry'!AF280="ml",'Data Entry'!AE280*0.001,IF('Data Entry'!AF280="kg",'Data Entry'!AE280*1,IF('Data Entry'!AF280="Pieza",'Data Entry'!AE280*1,IF('Data Entry'!AF280="L",'Data Entry'!AE280*1,IFERROR(,""))))))))</f>
        <v>0</v>
      </c>
      <c r="F277" s="1" t="s">
        <v>4</v>
      </c>
      <c r="G277" s="1">
        <f>IF('Data Entry'!AA280="g",'Data Entry'!Z280*0.001,IF('Data Entry'!AA280="mg",'Data Entry'!Z280*0.000001,IF('Data Entry'!AA280="t",'Data Entry'!Z280*1000,IF('Data Entry'!AA280="ml",'Data Entry'!Z280*0.001,IF('Data Entry'!AA280="kg",'Data Entry'!Z280*1,IF('Data Entry'!AA280="Piezas",'Data Entry'!Z280*1,IF('Data Entry'!AA280="L",'Data Entry'!Z280*1,IFERROR(,""))))))))</f>
        <v>0</v>
      </c>
      <c r="H277" s="1" t="s">
        <v>4</v>
      </c>
      <c r="I277" s="1">
        <f>IF('Data Entry'!AC280="g",'Data Entry'!AB280*0.001,IF('Data Entry'!AC280="mg",'Data Entry'!AB280*0.000001,IF('Data Entry'!AC280="t",'Data Entry'!AB280*1000,IF('Data Entry'!AC280="ml",'Data Entry'!AB280*0.001,IF('Data Entry'!AC280="kg",'Data Entry'!AB280*1,IF('Data Entry'!AC280="L",'Data Entry'!AB280*1,IFERROR(,"")))))))</f>
        <v>0</v>
      </c>
      <c r="J277" s="59" t="str">
        <f>'Data Entry'!AU280</f>
        <v/>
      </c>
      <c r="K277" s="1">
        <f>IF('Data Entry'!AI280="g",'Data Entry'!AH280*0.001*V277,IF('Data Entry'!AI280="UI",'Data Entry'!AH280*0.000001*V277,IF('Data Entry'!AI280="mg",'Data Entry'!AH280*0.000001*V277,IF('Data Entry'!AI280="t",'Data Entry'!AH280*1000*V277,IF('Data Entry'!AI280="kg",'Data Entry'!AH280*1*V277,IF('Data Entry'!AI280="L",'Data Entry'!AH280*1*V277,IFERROR(,"")))))))</f>
        <v>0</v>
      </c>
      <c r="L277" s="1" t="s">
        <v>4</v>
      </c>
      <c r="M277" s="59">
        <f>'Data Entry'!AJ280</f>
        <v>0</v>
      </c>
      <c r="N277" s="59" t="str">
        <f>'Data Entry'!AX280</f>
        <v/>
      </c>
      <c r="O277" s="1">
        <f>IF('Data Entry'!AL280="g",'Data Entry'!AK280*0.001*W277,IF('Data Entry'!AL280="UI",'Data Entry'!AK280*0.000001*W277,IF('Data Entry'!AL280="mg",'Data Entry'!AK280*0.000001*W277,IF('Data Entry'!AL280="t",'Data Entry'!AK280*1000*W277,IF('Data Entry'!AL280="kg",'Data Entry'!AK280*1*W277,IF('Data Entry'!AL280="L",'Data Entry'!AK280*1*W277,IFERROR(,"")))))))</f>
        <v>0</v>
      </c>
      <c r="P277" s="1" t="s">
        <v>4</v>
      </c>
      <c r="Q277" s="59">
        <f>'Data Entry'!AM280</f>
        <v>0</v>
      </c>
      <c r="R277" s="59" t="str">
        <f>'Data Entry'!BA280</f>
        <v/>
      </c>
      <c r="S277" s="1">
        <f>IF('Data Entry'!AO280="g",'Data Entry'!AN280*0.001*X277,IF('Data Entry'!AO280="UI",'Data Entry'!AN280*0.000001*X277,IF('Data Entry'!AO280="mg",'Data Entry'!AN280*0.000001*X277,IF('Data Entry'!AO280="t",'Data Entry'!AN280*1000*X277,IF('Data Entry'!AO280="kg",'Data Entry'!AN280*1*X277,IF('Data Entry'!AO280="L",'Data Entry'!AN280*1*X277,IFERROR(,"")))))))</f>
        <v>0</v>
      </c>
      <c r="T277" s="1" t="s">
        <v>4</v>
      </c>
      <c r="U277" s="59" t="str">
        <f>IF('Data Entry'!AP280="No aplica","1",'Data Entry'!AP280)</f>
        <v/>
      </c>
      <c r="V277" s="59" t="str">
        <f>IF('Data Entry'!AS280="No aplica","1",'Data Entry'!AS280)</f>
        <v/>
      </c>
      <c r="W277" s="59" t="str">
        <f>IF('Data Entry'!AV280="No aplica","1",'Data Entry'!AV280)</f>
        <v/>
      </c>
      <c r="X277" s="59" t="str">
        <f>IF('Data Entry'!AY280="No aplica","1",'Data Entry'!AY280)</f>
        <v/>
      </c>
      <c r="Y277" s="151" t="str">
        <f t="shared" si="4"/>
        <v/>
      </c>
      <c r="Z277" s="152" t="str">
        <f>IF('Data Entry'!H280="Yes","1",IF(AND('Data Entry'!H280="",'Data Entry'!I280="",'Data Entry'!J280="",'Data Entry'!K280="",'Data Entry'!L280="",'Data Entry'!M280="",'Data Entry'!N280="",'Data Entry'!O280="",'Data Entry'!P280="",'Data Entry'!Q280=""),"","1"))</f>
        <v/>
      </c>
      <c r="AA277" s="152" t="str">
        <f>IF('Data Entry'!R280="Yes","1",IF(AND('Data Entry'!R280="",'Data Entry'!S280="",'Data Entry'!T280="",'Data Entry'!U280=""),"","1"))</f>
        <v/>
      </c>
      <c r="AB277" s="157" t="str">
        <f>IF('Data Entry'!V280="Yes","1",IF(AND('Data Entry'!V280="",'Data Entry'!W280=""),"","1"))</f>
        <v/>
      </c>
    </row>
    <row r="278" spans="1:28" ht="17">
      <c r="A278" s="59">
        <f>'Data Entry'!AB281</f>
        <v>0</v>
      </c>
      <c r="B278" s="59" t="str">
        <f>'Data Entry'!AR281</f>
        <v/>
      </c>
      <c r="C278" s="1">
        <f>IF('Data Entry'!AD281="g",'Data Entry'!AC281*0.001*U278,IF('Data Entry'!AD281="UI",'Data Entry'!AC281*0.000001*U278,IF('Data Entry'!AD281="mg",'Data Entry'!AC281*0.000001*U278,IF('Data Entry'!AD281="t",'Data Entry'!AC281*1000*U278,IF('Data Entry'!AD281="kg",'Data Entry'!AC281*1*U278,IF('Data Entry'!AD281="L",'Data Entry'!AC281*1*U278,IFERROR(,"")))))))</f>
        <v>0</v>
      </c>
      <c r="D278" s="1" t="s">
        <v>4</v>
      </c>
      <c r="E278" s="1">
        <f>IF('Data Entry'!AF281="g",'Data Entry'!AE281*0.001,IF('Data Entry'!AF281="mg",'Data Entry'!AE281*0.000001,IF('Data Entry'!AF281="t",'Data Entry'!AE281*1000,IF('Data Entry'!AF281="ml",'Data Entry'!AE281*0.001,IF('Data Entry'!AF281="kg",'Data Entry'!AE281*1,IF('Data Entry'!AF281="Pieza",'Data Entry'!AE281*1,IF('Data Entry'!AF281="L",'Data Entry'!AE281*1,IFERROR(,""))))))))</f>
        <v>0</v>
      </c>
      <c r="F278" s="1" t="s">
        <v>4</v>
      </c>
      <c r="G278" s="1">
        <f>IF('Data Entry'!AA281="g",'Data Entry'!Z281*0.001,IF('Data Entry'!AA281="mg",'Data Entry'!Z281*0.000001,IF('Data Entry'!AA281="t",'Data Entry'!Z281*1000,IF('Data Entry'!AA281="ml",'Data Entry'!Z281*0.001,IF('Data Entry'!AA281="kg",'Data Entry'!Z281*1,IF('Data Entry'!AA281="Piezas",'Data Entry'!Z281*1,IF('Data Entry'!AA281="L",'Data Entry'!Z281*1,IFERROR(,""))))))))</f>
        <v>0</v>
      </c>
      <c r="H278" s="1" t="s">
        <v>4</v>
      </c>
      <c r="I278" s="1">
        <f>IF('Data Entry'!AC281="g",'Data Entry'!AB281*0.001,IF('Data Entry'!AC281="mg",'Data Entry'!AB281*0.000001,IF('Data Entry'!AC281="t",'Data Entry'!AB281*1000,IF('Data Entry'!AC281="ml",'Data Entry'!AB281*0.001,IF('Data Entry'!AC281="kg",'Data Entry'!AB281*1,IF('Data Entry'!AC281="L",'Data Entry'!AB281*1,IFERROR(,"")))))))</f>
        <v>0</v>
      </c>
      <c r="J278" s="59" t="str">
        <f>'Data Entry'!AU281</f>
        <v/>
      </c>
      <c r="K278" s="1">
        <f>IF('Data Entry'!AI281="g",'Data Entry'!AH281*0.001*V278,IF('Data Entry'!AI281="UI",'Data Entry'!AH281*0.000001*V278,IF('Data Entry'!AI281="mg",'Data Entry'!AH281*0.000001*V278,IF('Data Entry'!AI281="t",'Data Entry'!AH281*1000*V278,IF('Data Entry'!AI281="kg",'Data Entry'!AH281*1*V278,IF('Data Entry'!AI281="L",'Data Entry'!AH281*1*V278,IFERROR(,"")))))))</f>
        <v>0</v>
      </c>
      <c r="L278" s="1" t="s">
        <v>4</v>
      </c>
      <c r="M278" s="59">
        <f>'Data Entry'!AJ281</f>
        <v>0</v>
      </c>
      <c r="N278" s="59" t="str">
        <f>'Data Entry'!AX281</f>
        <v/>
      </c>
      <c r="O278" s="1">
        <f>IF('Data Entry'!AL281="g",'Data Entry'!AK281*0.001*W278,IF('Data Entry'!AL281="UI",'Data Entry'!AK281*0.000001*W278,IF('Data Entry'!AL281="mg",'Data Entry'!AK281*0.000001*W278,IF('Data Entry'!AL281="t",'Data Entry'!AK281*1000*W278,IF('Data Entry'!AL281="kg",'Data Entry'!AK281*1*W278,IF('Data Entry'!AL281="L",'Data Entry'!AK281*1*W278,IFERROR(,"")))))))</f>
        <v>0</v>
      </c>
      <c r="P278" s="1" t="s">
        <v>4</v>
      </c>
      <c r="Q278" s="59">
        <f>'Data Entry'!AM281</f>
        <v>0</v>
      </c>
      <c r="R278" s="59" t="str">
        <f>'Data Entry'!BA281</f>
        <v/>
      </c>
      <c r="S278" s="1">
        <f>IF('Data Entry'!AO281="g",'Data Entry'!AN281*0.001*X278,IF('Data Entry'!AO281="UI",'Data Entry'!AN281*0.000001*X278,IF('Data Entry'!AO281="mg",'Data Entry'!AN281*0.000001*X278,IF('Data Entry'!AO281="t",'Data Entry'!AN281*1000*X278,IF('Data Entry'!AO281="kg",'Data Entry'!AN281*1*X278,IF('Data Entry'!AO281="L",'Data Entry'!AN281*1*X278,IFERROR(,"")))))))</f>
        <v>0</v>
      </c>
      <c r="T278" s="1" t="s">
        <v>4</v>
      </c>
      <c r="U278" s="59" t="str">
        <f>IF('Data Entry'!AP281="No aplica","1",'Data Entry'!AP281)</f>
        <v/>
      </c>
      <c r="V278" s="59" t="str">
        <f>IF('Data Entry'!AS281="No aplica","1",'Data Entry'!AS281)</f>
        <v/>
      </c>
      <c r="W278" s="59" t="str">
        <f>IF('Data Entry'!AV281="No aplica","1",'Data Entry'!AV281)</f>
        <v/>
      </c>
      <c r="X278" s="59" t="str">
        <f>IF('Data Entry'!AY281="No aplica","1",'Data Entry'!AY281)</f>
        <v/>
      </c>
      <c r="Y278" s="151" t="str">
        <f t="shared" si="4"/>
        <v/>
      </c>
      <c r="Z278" s="152" t="str">
        <f>IF('Data Entry'!H281="Yes","1",IF(AND('Data Entry'!H281="",'Data Entry'!I281="",'Data Entry'!J281="",'Data Entry'!K281="",'Data Entry'!L281="",'Data Entry'!M281="",'Data Entry'!N281="",'Data Entry'!O281="",'Data Entry'!P281="",'Data Entry'!Q281=""),"","1"))</f>
        <v/>
      </c>
      <c r="AA278" s="152" t="str">
        <f>IF('Data Entry'!R281="Yes","1",IF(AND('Data Entry'!R281="",'Data Entry'!S281="",'Data Entry'!T281="",'Data Entry'!U281=""),"","1"))</f>
        <v/>
      </c>
      <c r="AB278" s="157" t="str">
        <f>IF('Data Entry'!V281="Yes","1",IF(AND('Data Entry'!V281="",'Data Entry'!W281=""),"","1"))</f>
        <v/>
      </c>
    </row>
    <row r="279" spans="1:28" ht="17">
      <c r="A279" s="59">
        <f>'Data Entry'!AB282</f>
        <v>0</v>
      </c>
      <c r="B279" s="59" t="str">
        <f>'Data Entry'!AR282</f>
        <v/>
      </c>
      <c r="C279" s="1">
        <f>IF('Data Entry'!AD282="g",'Data Entry'!AC282*0.001*U279,IF('Data Entry'!AD282="UI",'Data Entry'!AC282*0.000001*U279,IF('Data Entry'!AD282="mg",'Data Entry'!AC282*0.000001*U279,IF('Data Entry'!AD282="t",'Data Entry'!AC282*1000*U279,IF('Data Entry'!AD282="kg",'Data Entry'!AC282*1*U279,IF('Data Entry'!AD282="L",'Data Entry'!AC282*1*U279,IFERROR(,"")))))))</f>
        <v>0</v>
      </c>
      <c r="D279" s="1" t="s">
        <v>4</v>
      </c>
      <c r="E279" s="1">
        <f>IF('Data Entry'!AF282="g",'Data Entry'!AE282*0.001,IF('Data Entry'!AF282="mg",'Data Entry'!AE282*0.000001,IF('Data Entry'!AF282="t",'Data Entry'!AE282*1000,IF('Data Entry'!AF282="ml",'Data Entry'!AE282*0.001,IF('Data Entry'!AF282="kg",'Data Entry'!AE282*1,IF('Data Entry'!AF282="Pieza",'Data Entry'!AE282*1,IF('Data Entry'!AF282="L",'Data Entry'!AE282*1,IFERROR(,""))))))))</f>
        <v>0</v>
      </c>
      <c r="F279" s="1" t="s">
        <v>4</v>
      </c>
      <c r="G279" s="1">
        <f>IF('Data Entry'!AA282="g",'Data Entry'!Z282*0.001,IF('Data Entry'!AA282="mg",'Data Entry'!Z282*0.000001,IF('Data Entry'!AA282="t",'Data Entry'!Z282*1000,IF('Data Entry'!AA282="ml",'Data Entry'!Z282*0.001,IF('Data Entry'!AA282="kg",'Data Entry'!Z282*1,IF('Data Entry'!AA282="Piezas",'Data Entry'!Z282*1,IF('Data Entry'!AA282="L",'Data Entry'!Z282*1,IFERROR(,""))))))))</f>
        <v>0</v>
      </c>
      <c r="H279" s="1" t="s">
        <v>4</v>
      </c>
      <c r="I279" s="1">
        <f>IF('Data Entry'!AC282="g",'Data Entry'!AB282*0.001,IF('Data Entry'!AC282="mg",'Data Entry'!AB282*0.000001,IF('Data Entry'!AC282="t",'Data Entry'!AB282*1000,IF('Data Entry'!AC282="ml",'Data Entry'!AB282*0.001,IF('Data Entry'!AC282="kg",'Data Entry'!AB282*1,IF('Data Entry'!AC282="L",'Data Entry'!AB282*1,IFERROR(,"")))))))</f>
        <v>0</v>
      </c>
      <c r="J279" s="59" t="str">
        <f>'Data Entry'!AU282</f>
        <v/>
      </c>
      <c r="K279" s="1">
        <f>IF('Data Entry'!AI282="g",'Data Entry'!AH282*0.001*V279,IF('Data Entry'!AI282="UI",'Data Entry'!AH282*0.000001*V279,IF('Data Entry'!AI282="mg",'Data Entry'!AH282*0.000001*V279,IF('Data Entry'!AI282="t",'Data Entry'!AH282*1000*V279,IF('Data Entry'!AI282="kg",'Data Entry'!AH282*1*V279,IF('Data Entry'!AI282="L",'Data Entry'!AH282*1*V279,IFERROR(,"")))))))</f>
        <v>0</v>
      </c>
      <c r="L279" s="1" t="s">
        <v>4</v>
      </c>
      <c r="M279" s="59">
        <f>'Data Entry'!AJ282</f>
        <v>0</v>
      </c>
      <c r="N279" s="59" t="str">
        <f>'Data Entry'!AX282</f>
        <v/>
      </c>
      <c r="O279" s="1">
        <f>IF('Data Entry'!AL282="g",'Data Entry'!AK282*0.001*W279,IF('Data Entry'!AL282="UI",'Data Entry'!AK282*0.000001*W279,IF('Data Entry'!AL282="mg",'Data Entry'!AK282*0.000001*W279,IF('Data Entry'!AL282="t",'Data Entry'!AK282*1000*W279,IF('Data Entry'!AL282="kg",'Data Entry'!AK282*1*W279,IF('Data Entry'!AL282="L",'Data Entry'!AK282*1*W279,IFERROR(,"")))))))</f>
        <v>0</v>
      </c>
      <c r="P279" s="1" t="s">
        <v>4</v>
      </c>
      <c r="Q279" s="59">
        <f>'Data Entry'!AM282</f>
        <v>0</v>
      </c>
      <c r="R279" s="59" t="str">
        <f>'Data Entry'!BA282</f>
        <v/>
      </c>
      <c r="S279" s="1">
        <f>IF('Data Entry'!AO282="g",'Data Entry'!AN282*0.001*X279,IF('Data Entry'!AO282="UI",'Data Entry'!AN282*0.000001*X279,IF('Data Entry'!AO282="mg",'Data Entry'!AN282*0.000001*X279,IF('Data Entry'!AO282="t",'Data Entry'!AN282*1000*X279,IF('Data Entry'!AO282="kg",'Data Entry'!AN282*1*X279,IF('Data Entry'!AO282="L",'Data Entry'!AN282*1*X279,IFERROR(,"")))))))</f>
        <v>0</v>
      </c>
      <c r="T279" s="1" t="s">
        <v>4</v>
      </c>
      <c r="U279" s="59" t="str">
        <f>IF('Data Entry'!AP282="No aplica","1",'Data Entry'!AP282)</f>
        <v/>
      </c>
      <c r="V279" s="59" t="str">
        <f>IF('Data Entry'!AS282="No aplica","1",'Data Entry'!AS282)</f>
        <v/>
      </c>
      <c r="W279" s="59" t="str">
        <f>IF('Data Entry'!AV282="No aplica","1",'Data Entry'!AV282)</f>
        <v/>
      </c>
      <c r="X279" s="59" t="str">
        <f>IF('Data Entry'!AY282="No aplica","1",'Data Entry'!AY282)</f>
        <v/>
      </c>
      <c r="Y279" s="151" t="str">
        <f t="shared" si="4"/>
        <v/>
      </c>
      <c r="Z279" s="152" t="str">
        <f>IF('Data Entry'!H282="Yes","1",IF(AND('Data Entry'!H282="",'Data Entry'!I282="",'Data Entry'!J282="",'Data Entry'!K282="",'Data Entry'!L282="",'Data Entry'!M282="",'Data Entry'!N282="",'Data Entry'!O282="",'Data Entry'!P282="",'Data Entry'!Q282=""),"","1"))</f>
        <v/>
      </c>
      <c r="AA279" s="152" t="str">
        <f>IF('Data Entry'!R282="Yes","1",IF(AND('Data Entry'!R282="",'Data Entry'!S282="",'Data Entry'!T282="",'Data Entry'!U282=""),"","1"))</f>
        <v/>
      </c>
      <c r="AB279" s="157" t="str">
        <f>IF('Data Entry'!V282="Yes","1",IF(AND('Data Entry'!V282="",'Data Entry'!W282=""),"","1"))</f>
        <v/>
      </c>
    </row>
    <row r="280" spans="1:28" ht="17">
      <c r="A280" s="59">
        <f>'Data Entry'!AB283</f>
        <v>0</v>
      </c>
      <c r="B280" s="59" t="str">
        <f>'Data Entry'!AR283</f>
        <v/>
      </c>
      <c r="C280" s="1">
        <f>IF('Data Entry'!AD283="g",'Data Entry'!AC283*0.001*U280,IF('Data Entry'!AD283="UI",'Data Entry'!AC283*0.000001*U280,IF('Data Entry'!AD283="mg",'Data Entry'!AC283*0.000001*U280,IF('Data Entry'!AD283="t",'Data Entry'!AC283*1000*U280,IF('Data Entry'!AD283="kg",'Data Entry'!AC283*1*U280,IF('Data Entry'!AD283="L",'Data Entry'!AC283*1*U280,IFERROR(,"")))))))</f>
        <v>0</v>
      </c>
      <c r="D280" s="1" t="s">
        <v>4</v>
      </c>
      <c r="E280" s="1">
        <f>IF('Data Entry'!AF283="g",'Data Entry'!AE283*0.001,IF('Data Entry'!AF283="mg",'Data Entry'!AE283*0.000001,IF('Data Entry'!AF283="t",'Data Entry'!AE283*1000,IF('Data Entry'!AF283="ml",'Data Entry'!AE283*0.001,IF('Data Entry'!AF283="kg",'Data Entry'!AE283*1,IF('Data Entry'!AF283="Pieza",'Data Entry'!AE283*1,IF('Data Entry'!AF283="L",'Data Entry'!AE283*1,IFERROR(,""))))))))</f>
        <v>0</v>
      </c>
      <c r="F280" s="1" t="s">
        <v>4</v>
      </c>
      <c r="G280" s="1">
        <f>IF('Data Entry'!AA283="g",'Data Entry'!Z283*0.001,IF('Data Entry'!AA283="mg",'Data Entry'!Z283*0.000001,IF('Data Entry'!AA283="t",'Data Entry'!Z283*1000,IF('Data Entry'!AA283="ml",'Data Entry'!Z283*0.001,IF('Data Entry'!AA283="kg",'Data Entry'!Z283*1,IF('Data Entry'!AA283="Piezas",'Data Entry'!Z283*1,IF('Data Entry'!AA283="L",'Data Entry'!Z283*1,IFERROR(,""))))))))</f>
        <v>0</v>
      </c>
      <c r="H280" s="1" t="s">
        <v>4</v>
      </c>
      <c r="I280" s="1">
        <f>IF('Data Entry'!AC283="g",'Data Entry'!AB283*0.001,IF('Data Entry'!AC283="mg",'Data Entry'!AB283*0.000001,IF('Data Entry'!AC283="t",'Data Entry'!AB283*1000,IF('Data Entry'!AC283="ml",'Data Entry'!AB283*0.001,IF('Data Entry'!AC283="kg",'Data Entry'!AB283*1,IF('Data Entry'!AC283="L",'Data Entry'!AB283*1,IFERROR(,"")))))))</f>
        <v>0</v>
      </c>
      <c r="J280" s="59" t="str">
        <f>'Data Entry'!AU283</f>
        <v/>
      </c>
      <c r="K280" s="1">
        <f>IF('Data Entry'!AI283="g",'Data Entry'!AH283*0.001*V280,IF('Data Entry'!AI283="UI",'Data Entry'!AH283*0.000001*V280,IF('Data Entry'!AI283="mg",'Data Entry'!AH283*0.000001*V280,IF('Data Entry'!AI283="t",'Data Entry'!AH283*1000*V280,IF('Data Entry'!AI283="kg",'Data Entry'!AH283*1*V280,IF('Data Entry'!AI283="L",'Data Entry'!AH283*1*V280,IFERROR(,"")))))))</f>
        <v>0</v>
      </c>
      <c r="L280" s="1" t="s">
        <v>4</v>
      </c>
      <c r="M280" s="59">
        <f>'Data Entry'!AJ283</f>
        <v>0</v>
      </c>
      <c r="N280" s="59" t="str">
        <f>'Data Entry'!AX283</f>
        <v/>
      </c>
      <c r="O280" s="1">
        <f>IF('Data Entry'!AL283="g",'Data Entry'!AK283*0.001*W280,IF('Data Entry'!AL283="UI",'Data Entry'!AK283*0.000001*W280,IF('Data Entry'!AL283="mg",'Data Entry'!AK283*0.000001*W280,IF('Data Entry'!AL283="t",'Data Entry'!AK283*1000*W280,IF('Data Entry'!AL283="kg",'Data Entry'!AK283*1*W280,IF('Data Entry'!AL283="L",'Data Entry'!AK283*1*W280,IFERROR(,"")))))))</f>
        <v>0</v>
      </c>
      <c r="P280" s="1" t="s">
        <v>4</v>
      </c>
      <c r="Q280" s="59">
        <f>'Data Entry'!AM283</f>
        <v>0</v>
      </c>
      <c r="R280" s="59" t="str">
        <f>'Data Entry'!BA283</f>
        <v/>
      </c>
      <c r="S280" s="1">
        <f>IF('Data Entry'!AO283="g",'Data Entry'!AN283*0.001*X280,IF('Data Entry'!AO283="UI",'Data Entry'!AN283*0.000001*X280,IF('Data Entry'!AO283="mg",'Data Entry'!AN283*0.000001*X280,IF('Data Entry'!AO283="t",'Data Entry'!AN283*1000*X280,IF('Data Entry'!AO283="kg",'Data Entry'!AN283*1*X280,IF('Data Entry'!AO283="L",'Data Entry'!AN283*1*X280,IFERROR(,"")))))))</f>
        <v>0</v>
      </c>
      <c r="T280" s="1" t="s">
        <v>4</v>
      </c>
      <c r="U280" s="59" t="str">
        <f>IF('Data Entry'!AP283="No aplica","1",'Data Entry'!AP283)</f>
        <v/>
      </c>
      <c r="V280" s="59" t="str">
        <f>IF('Data Entry'!AS283="No aplica","1",'Data Entry'!AS283)</f>
        <v/>
      </c>
      <c r="W280" s="59" t="str">
        <f>IF('Data Entry'!AV283="No aplica","1",'Data Entry'!AV283)</f>
        <v/>
      </c>
      <c r="X280" s="59" t="str">
        <f>IF('Data Entry'!AY283="No aplica","1",'Data Entry'!AY283)</f>
        <v/>
      </c>
      <c r="Y280" s="151" t="str">
        <f t="shared" si="4"/>
        <v/>
      </c>
      <c r="Z280" s="152" t="str">
        <f>IF('Data Entry'!H283="Yes","1",IF(AND('Data Entry'!H283="",'Data Entry'!I283="",'Data Entry'!J283="",'Data Entry'!K283="",'Data Entry'!L283="",'Data Entry'!M283="",'Data Entry'!N283="",'Data Entry'!O283="",'Data Entry'!P283="",'Data Entry'!Q283=""),"","1"))</f>
        <v/>
      </c>
      <c r="AA280" s="152" t="str">
        <f>IF('Data Entry'!R283="Yes","1",IF(AND('Data Entry'!R283="",'Data Entry'!S283="",'Data Entry'!T283="",'Data Entry'!U283=""),"","1"))</f>
        <v/>
      </c>
      <c r="AB280" s="157" t="str">
        <f>IF('Data Entry'!V283="Yes","1",IF(AND('Data Entry'!V283="",'Data Entry'!W283=""),"","1"))</f>
        <v/>
      </c>
    </row>
    <row r="281" spans="1:28" ht="17">
      <c r="A281" s="59">
        <f>'Data Entry'!AB284</f>
        <v>0</v>
      </c>
      <c r="B281" s="59" t="str">
        <f>'Data Entry'!AR284</f>
        <v/>
      </c>
      <c r="C281" s="1">
        <f>IF('Data Entry'!AD284="g",'Data Entry'!AC284*0.001*U281,IF('Data Entry'!AD284="UI",'Data Entry'!AC284*0.000001*U281,IF('Data Entry'!AD284="mg",'Data Entry'!AC284*0.000001*U281,IF('Data Entry'!AD284="t",'Data Entry'!AC284*1000*U281,IF('Data Entry'!AD284="kg",'Data Entry'!AC284*1*U281,IF('Data Entry'!AD284="L",'Data Entry'!AC284*1*U281,IFERROR(,"")))))))</f>
        <v>0</v>
      </c>
      <c r="D281" s="1" t="s">
        <v>4</v>
      </c>
      <c r="E281" s="1">
        <f>IF('Data Entry'!AF284="g",'Data Entry'!AE284*0.001,IF('Data Entry'!AF284="mg",'Data Entry'!AE284*0.000001,IF('Data Entry'!AF284="t",'Data Entry'!AE284*1000,IF('Data Entry'!AF284="ml",'Data Entry'!AE284*0.001,IF('Data Entry'!AF284="kg",'Data Entry'!AE284*1,IF('Data Entry'!AF284="Pieza",'Data Entry'!AE284*1,IF('Data Entry'!AF284="L",'Data Entry'!AE284*1,IFERROR(,""))))))))</f>
        <v>0</v>
      </c>
      <c r="F281" s="1" t="s">
        <v>4</v>
      </c>
      <c r="G281" s="1">
        <f>IF('Data Entry'!AA284="g",'Data Entry'!Z284*0.001,IF('Data Entry'!AA284="mg",'Data Entry'!Z284*0.000001,IF('Data Entry'!AA284="t",'Data Entry'!Z284*1000,IF('Data Entry'!AA284="ml",'Data Entry'!Z284*0.001,IF('Data Entry'!AA284="kg",'Data Entry'!Z284*1,IF('Data Entry'!AA284="Piezas",'Data Entry'!Z284*1,IF('Data Entry'!AA284="L",'Data Entry'!Z284*1,IFERROR(,""))))))))</f>
        <v>0</v>
      </c>
      <c r="H281" s="1" t="s">
        <v>4</v>
      </c>
      <c r="I281" s="1">
        <f>IF('Data Entry'!AC284="g",'Data Entry'!AB284*0.001,IF('Data Entry'!AC284="mg",'Data Entry'!AB284*0.000001,IF('Data Entry'!AC284="t",'Data Entry'!AB284*1000,IF('Data Entry'!AC284="ml",'Data Entry'!AB284*0.001,IF('Data Entry'!AC284="kg",'Data Entry'!AB284*1,IF('Data Entry'!AC284="L",'Data Entry'!AB284*1,IFERROR(,"")))))))</f>
        <v>0</v>
      </c>
      <c r="J281" s="59" t="str">
        <f>'Data Entry'!AU284</f>
        <v/>
      </c>
      <c r="K281" s="1">
        <f>IF('Data Entry'!AI284="g",'Data Entry'!AH284*0.001*V281,IF('Data Entry'!AI284="UI",'Data Entry'!AH284*0.000001*V281,IF('Data Entry'!AI284="mg",'Data Entry'!AH284*0.000001*V281,IF('Data Entry'!AI284="t",'Data Entry'!AH284*1000*V281,IF('Data Entry'!AI284="kg",'Data Entry'!AH284*1*V281,IF('Data Entry'!AI284="L",'Data Entry'!AH284*1*V281,IFERROR(,"")))))))</f>
        <v>0</v>
      </c>
      <c r="L281" s="1" t="s">
        <v>4</v>
      </c>
      <c r="M281" s="59">
        <f>'Data Entry'!AJ284</f>
        <v>0</v>
      </c>
      <c r="N281" s="59" t="str">
        <f>'Data Entry'!AX284</f>
        <v/>
      </c>
      <c r="O281" s="1">
        <f>IF('Data Entry'!AL284="g",'Data Entry'!AK284*0.001*W281,IF('Data Entry'!AL284="UI",'Data Entry'!AK284*0.000001*W281,IF('Data Entry'!AL284="mg",'Data Entry'!AK284*0.000001*W281,IF('Data Entry'!AL284="t",'Data Entry'!AK284*1000*W281,IF('Data Entry'!AL284="kg",'Data Entry'!AK284*1*W281,IF('Data Entry'!AL284="L",'Data Entry'!AK284*1*W281,IFERROR(,"")))))))</f>
        <v>0</v>
      </c>
      <c r="P281" s="1" t="s">
        <v>4</v>
      </c>
      <c r="Q281" s="59">
        <f>'Data Entry'!AM284</f>
        <v>0</v>
      </c>
      <c r="R281" s="59" t="str">
        <f>'Data Entry'!BA284</f>
        <v/>
      </c>
      <c r="S281" s="1">
        <f>IF('Data Entry'!AO284="g",'Data Entry'!AN284*0.001*X281,IF('Data Entry'!AO284="UI",'Data Entry'!AN284*0.000001*X281,IF('Data Entry'!AO284="mg",'Data Entry'!AN284*0.000001*X281,IF('Data Entry'!AO284="t",'Data Entry'!AN284*1000*X281,IF('Data Entry'!AO284="kg",'Data Entry'!AN284*1*X281,IF('Data Entry'!AO284="L",'Data Entry'!AN284*1*X281,IFERROR(,"")))))))</f>
        <v>0</v>
      </c>
      <c r="T281" s="1" t="s">
        <v>4</v>
      </c>
      <c r="U281" s="59" t="str">
        <f>IF('Data Entry'!AP284="No aplica","1",'Data Entry'!AP284)</f>
        <v/>
      </c>
      <c r="V281" s="59" t="str">
        <f>IF('Data Entry'!AS284="No aplica","1",'Data Entry'!AS284)</f>
        <v/>
      </c>
      <c r="W281" s="59" t="str">
        <f>IF('Data Entry'!AV284="No aplica","1",'Data Entry'!AV284)</f>
        <v/>
      </c>
      <c r="X281" s="59" t="str">
        <f>IF('Data Entry'!AY284="No aplica","1",'Data Entry'!AY284)</f>
        <v/>
      </c>
      <c r="Y281" s="151" t="str">
        <f t="shared" si="4"/>
        <v/>
      </c>
      <c r="Z281" s="152" t="str">
        <f>IF('Data Entry'!H284="Yes","1",IF(AND('Data Entry'!H284="",'Data Entry'!I284="",'Data Entry'!J284="",'Data Entry'!K284="",'Data Entry'!L284="",'Data Entry'!M284="",'Data Entry'!N284="",'Data Entry'!O284="",'Data Entry'!P284="",'Data Entry'!Q284=""),"","1"))</f>
        <v/>
      </c>
      <c r="AA281" s="152" t="str">
        <f>IF('Data Entry'!R284="Yes","1",IF(AND('Data Entry'!R284="",'Data Entry'!S284="",'Data Entry'!T284="",'Data Entry'!U284=""),"","1"))</f>
        <v/>
      </c>
      <c r="AB281" s="157" t="str">
        <f>IF('Data Entry'!V284="Yes","1",IF(AND('Data Entry'!V284="",'Data Entry'!W284=""),"","1"))</f>
        <v/>
      </c>
    </row>
    <row r="282" spans="1:28" ht="17">
      <c r="A282" s="59">
        <f>'Data Entry'!AB285</f>
        <v>0</v>
      </c>
      <c r="B282" s="59" t="str">
        <f>'Data Entry'!AR285</f>
        <v/>
      </c>
      <c r="C282" s="1">
        <f>IF('Data Entry'!AD285="g",'Data Entry'!AC285*0.001*U282,IF('Data Entry'!AD285="UI",'Data Entry'!AC285*0.000001*U282,IF('Data Entry'!AD285="mg",'Data Entry'!AC285*0.000001*U282,IF('Data Entry'!AD285="t",'Data Entry'!AC285*1000*U282,IF('Data Entry'!AD285="kg",'Data Entry'!AC285*1*U282,IF('Data Entry'!AD285="L",'Data Entry'!AC285*1*U282,IFERROR(,"")))))))</f>
        <v>0</v>
      </c>
      <c r="D282" s="1" t="s">
        <v>4</v>
      </c>
      <c r="E282" s="1">
        <f>IF('Data Entry'!AF285="g",'Data Entry'!AE285*0.001,IF('Data Entry'!AF285="mg",'Data Entry'!AE285*0.000001,IF('Data Entry'!AF285="t",'Data Entry'!AE285*1000,IF('Data Entry'!AF285="ml",'Data Entry'!AE285*0.001,IF('Data Entry'!AF285="kg",'Data Entry'!AE285*1,IF('Data Entry'!AF285="Pieza",'Data Entry'!AE285*1,IF('Data Entry'!AF285="L",'Data Entry'!AE285*1,IFERROR(,""))))))))</f>
        <v>0</v>
      </c>
      <c r="F282" s="1" t="s">
        <v>4</v>
      </c>
      <c r="G282" s="1">
        <f>IF('Data Entry'!AA285="g",'Data Entry'!Z285*0.001,IF('Data Entry'!AA285="mg",'Data Entry'!Z285*0.000001,IF('Data Entry'!AA285="t",'Data Entry'!Z285*1000,IF('Data Entry'!AA285="ml",'Data Entry'!Z285*0.001,IF('Data Entry'!AA285="kg",'Data Entry'!Z285*1,IF('Data Entry'!AA285="Piezas",'Data Entry'!Z285*1,IF('Data Entry'!AA285="L",'Data Entry'!Z285*1,IFERROR(,""))))))))</f>
        <v>0</v>
      </c>
      <c r="H282" s="1" t="s">
        <v>4</v>
      </c>
      <c r="I282" s="1">
        <f>IF('Data Entry'!AC285="g",'Data Entry'!AB285*0.001,IF('Data Entry'!AC285="mg",'Data Entry'!AB285*0.000001,IF('Data Entry'!AC285="t",'Data Entry'!AB285*1000,IF('Data Entry'!AC285="ml",'Data Entry'!AB285*0.001,IF('Data Entry'!AC285="kg",'Data Entry'!AB285*1,IF('Data Entry'!AC285="L",'Data Entry'!AB285*1,IFERROR(,"")))))))</f>
        <v>0</v>
      </c>
      <c r="J282" s="59" t="str">
        <f>'Data Entry'!AU285</f>
        <v/>
      </c>
      <c r="K282" s="1">
        <f>IF('Data Entry'!AI285="g",'Data Entry'!AH285*0.001*V282,IF('Data Entry'!AI285="UI",'Data Entry'!AH285*0.000001*V282,IF('Data Entry'!AI285="mg",'Data Entry'!AH285*0.000001*V282,IF('Data Entry'!AI285="t",'Data Entry'!AH285*1000*V282,IF('Data Entry'!AI285="kg",'Data Entry'!AH285*1*V282,IF('Data Entry'!AI285="L",'Data Entry'!AH285*1*V282,IFERROR(,"")))))))</f>
        <v>0</v>
      </c>
      <c r="L282" s="1" t="s">
        <v>4</v>
      </c>
      <c r="M282" s="59">
        <f>'Data Entry'!AJ285</f>
        <v>0</v>
      </c>
      <c r="N282" s="59" t="str">
        <f>'Data Entry'!AX285</f>
        <v/>
      </c>
      <c r="O282" s="1">
        <f>IF('Data Entry'!AL285="g",'Data Entry'!AK285*0.001*W282,IF('Data Entry'!AL285="UI",'Data Entry'!AK285*0.000001*W282,IF('Data Entry'!AL285="mg",'Data Entry'!AK285*0.000001*W282,IF('Data Entry'!AL285="t",'Data Entry'!AK285*1000*W282,IF('Data Entry'!AL285="kg",'Data Entry'!AK285*1*W282,IF('Data Entry'!AL285="L",'Data Entry'!AK285*1*W282,IFERROR(,"")))))))</f>
        <v>0</v>
      </c>
      <c r="P282" s="1" t="s">
        <v>4</v>
      </c>
      <c r="Q282" s="59">
        <f>'Data Entry'!AM285</f>
        <v>0</v>
      </c>
      <c r="R282" s="59" t="str">
        <f>'Data Entry'!BA285</f>
        <v/>
      </c>
      <c r="S282" s="1">
        <f>IF('Data Entry'!AO285="g",'Data Entry'!AN285*0.001*X282,IF('Data Entry'!AO285="UI",'Data Entry'!AN285*0.000001*X282,IF('Data Entry'!AO285="mg",'Data Entry'!AN285*0.000001*X282,IF('Data Entry'!AO285="t",'Data Entry'!AN285*1000*X282,IF('Data Entry'!AO285="kg",'Data Entry'!AN285*1*X282,IF('Data Entry'!AO285="L",'Data Entry'!AN285*1*X282,IFERROR(,"")))))))</f>
        <v>0</v>
      </c>
      <c r="T282" s="1" t="s">
        <v>4</v>
      </c>
      <c r="U282" s="59" t="str">
        <f>IF('Data Entry'!AP285="No aplica","1",'Data Entry'!AP285)</f>
        <v/>
      </c>
      <c r="V282" s="59" t="str">
        <f>IF('Data Entry'!AS285="No aplica","1",'Data Entry'!AS285)</f>
        <v/>
      </c>
      <c r="W282" s="59" t="str">
        <f>IF('Data Entry'!AV285="No aplica","1",'Data Entry'!AV285)</f>
        <v/>
      </c>
      <c r="X282" s="59" t="str">
        <f>IF('Data Entry'!AY285="No aplica","1",'Data Entry'!AY285)</f>
        <v/>
      </c>
      <c r="Y282" s="151" t="str">
        <f t="shared" si="4"/>
        <v/>
      </c>
      <c r="Z282" s="152" t="str">
        <f>IF('Data Entry'!H285="Yes","1",IF(AND('Data Entry'!H285="",'Data Entry'!I285="",'Data Entry'!J285="",'Data Entry'!K285="",'Data Entry'!L285="",'Data Entry'!M285="",'Data Entry'!N285="",'Data Entry'!O285="",'Data Entry'!P285="",'Data Entry'!Q285=""),"","1"))</f>
        <v/>
      </c>
      <c r="AA282" s="152" t="str">
        <f>IF('Data Entry'!R285="Yes","1",IF(AND('Data Entry'!R285="",'Data Entry'!S285="",'Data Entry'!T285="",'Data Entry'!U285=""),"","1"))</f>
        <v/>
      </c>
      <c r="AB282" s="157" t="str">
        <f>IF('Data Entry'!V285="Yes","1",IF(AND('Data Entry'!V285="",'Data Entry'!W285=""),"","1"))</f>
        <v/>
      </c>
    </row>
    <row r="283" spans="1:28" ht="17">
      <c r="A283" s="59">
        <f>'Data Entry'!AB286</f>
        <v>0</v>
      </c>
      <c r="B283" s="59" t="str">
        <f>'Data Entry'!AR286</f>
        <v/>
      </c>
      <c r="C283" s="1">
        <f>IF('Data Entry'!AD286="g",'Data Entry'!AC286*0.001*U283,IF('Data Entry'!AD286="UI",'Data Entry'!AC286*0.000001*U283,IF('Data Entry'!AD286="mg",'Data Entry'!AC286*0.000001*U283,IF('Data Entry'!AD286="t",'Data Entry'!AC286*1000*U283,IF('Data Entry'!AD286="kg",'Data Entry'!AC286*1*U283,IF('Data Entry'!AD286="L",'Data Entry'!AC286*1*U283,IFERROR(,"")))))))</f>
        <v>0</v>
      </c>
      <c r="D283" s="1" t="s">
        <v>4</v>
      </c>
      <c r="E283" s="1">
        <f>IF('Data Entry'!AF286="g",'Data Entry'!AE286*0.001,IF('Data Entry'!AF286="mg",'Data Entry'!AE286*0.000001,IF('Data Entry'!AF286="t",'Data Entry'!AE286*1000,IF('Data Entry'!AF286="ml",'Data Entry'!AE286*0.001,IF('Data Entry'!AF286="kg",'Data Entry'!AE286*1,IF('Data Entry'!AF286="Pieza",'Data Entry'!AE286*1,IF('Data Entry'!AF286="L",'Data Entry'!AE286*1,IFERROR(,""))))))))</f>
        <v>0</v>
      </c>
      <c r="F283" s="1" t="s">
        <v>4</v>
      </c>
      <c r="G283" s="1">
        <f>IF('Data Entry'!AA286="g",'Data Entry'!Z286*0.001,IF('Data Entry'!AA286="mg",'Data Entry'!Z286*0.000001,IF('Data Entry'!AA286="t",'Data Entry'!Z286*1000,IF('Data Entry'!AA286="ml",'Data Entry'!Z286*0.001,IF('Data Entry'!AA286="kg",'Data Entry'!Z286*1,IF('Data Entry'!AA286="Piezas",'Data Entry'!Z286*1,IF('Data Entry'!AA286="L",'Data Entry'!Z286*1,IFERROR(,""))))))))</f>
        <v>0</v>
      </c>
      <c r="H283" s="1" t="s">
        <v>4</v>
      </c>
      <c r="I283" s="1">
        <f>IF('Data Entry'!AC286="g",'Data Entry'!AB286*0.001,IF('Data Entry'!AC286="mg",'Data Entry'!AB286*0.000001,IF('Data Entry'!AC286="t",'Data Entry'!AB286*1000,IF('Data Entry'!AC286="ml",'Data Entry'!AB286*0.001,IF('Data Entry'!AC286="kg",'Data Entry'!AB286*1,IF('Data Entry'!AC286="L",'Data Entry'!AB286*1,IFERROR(,"")))))))</f>
        <v>0</v>
      </c>
      <c r="J283" s="59" t="str">
        <f>'Data Entry'!AU286</f>
        <v/>
      </c>
      <c r="K283" s="1">
        <f>IF('Data Entry'!AI286="g",'Data Entry'!AH286*0.001*V283,IF('Data Entry'!AI286="UI",'Data Entry'!AH286*0.000001*V283,IF('Data Entry'!AI286="mg",'Data Entry'!AH286*0.000001*V283,IF('Data Entry'!AI286="t",'Data Entry'!AH286*1000*V283,IF('Data Entry'!AI286="kg",'Data Entry'!AH286*1*V283,IF('Data Entry'!AI286="L",'Data Entry'!AH286*1*V283,IFERROR(,"")))))))</f>
        <v>0</v>
      </c>
      <c r="L283" s="1" t="s">
        <v>4</v>
      </c>
      <c r="M283" s="59">
        <f>'Data Entry'!AJ286</f>
        <v>0</v>
      </c>
      <c r="N283" s="59" t="str">
        <f>'Data Entry'!AX286</f>
        <v/>
      </c>
      <c r="O283" s="1">
        <f>IF('Data Entry'!AL286="g",'Data Entry'!AK286*0.001*W283,IF('Data Entry'!AL286="UI",'Data Entry'!AK286*0.000001*W283,IF('Data Entry'!AL286="mg",'Data Entry'!AK286*0.000001*W283,IF('Data Entry'!AL286="t",'Data Entry'!AK286*1000*W283,IF('Data Entry'!AL286="kg",'Data Entry'!AK286*1*W283,IF('Data Entry'!AL286="L",'Data Entry'!AK286*1*W283,IFERROR(,"")))))))</f>
        <v>0</v>
      </c>
      <c r="P283" s="1" t="s">
        <v>4</v>
      </c>
      <c r="Q283" s="59">
        <f>'Data Entry'!AM286</f>
        <v>0</v>
      </c>
      <c r="R283" s="59" t="str">
        <f>'Data Entry'!BA286</f>
        <v/>
      </c>
      <c r="S283" s="1">
        <f>IF('Data Entry'!AO286="g",'Data Entry'!AN286*0.001*X283,IF('Data Entry'!AO286="UI",'Data Entry'!AN286*0.000001*X283,IF('Data Entry'!AO286="mg",'Data Entry'!AN286*0.000001*X283,IF('Data Entry'!AO286="t",'Data Entry'!AN286*1000*X283,IF('Data Entry'!AO286="kg",'Data Entry'!AN286*1*X283,IF('Data Entry'!AO286="L",'Data Entry'!AN286*1*X283,IFERROR(,"")))))))</f>
        <v>0</v>
      </c>
      <c r="T283" s="1" t="s">
        <v>4</v>
      </c>
      <c r="U283" s="59" t="str">
        <f>IF('Data Entry'!AP286="No aplica","1",'Data Entry'!AP286)</f>
        <v/>
      </c>
      <c r="V283" s="59" t="str">
        <f>IF('Data Entry'!AS286="No aplica","1",'Data Entry'!AS286)</f>
        <v/>
      </c>
      <c r="W283" s="59" t="str">
        <f>IF('Data Entry'!AV286="No aplica","1",'Data Entry'!AV286)</f>
        <v/>
      </c>
      <c r="X283" s="59" t="str">
        <f>IF('Data Entry'!AY286="No aplica","1",'Data Entry'!AY286)</f>
        <v/>
      </c>
      <c r="Y283" s="151" t="str">
        <f t="shared" si="4"/>
        <v/>
      </c>
      <c r="Z283" s="152" t="str">
        <f>IF('Data Entry'!H286="Yes","1",IF(AND('Data Entry'!H286="",'Data Entry'!I286="",'Data Entry'!J286="",'Data Entry'!K286="",'Data Entry'!L286="",'Data Entry'!M286="",'Data Entry'!N286="",'Data Entry'!O286="",'Data Entry'!P286="",'Data Entry'!Q286=""),"","1"))</f>
        <v/>
      </c>
      <c r="AA283" s="152" t="str">
        <f>IF('Data Entry'!R286="Yes","1",IF(AND('Data Entry'!R286="",'Data Entry'!S286="",'Data Entry'!T286="",'Data Entry'!U286=""),"","1"))</f>
        <v/>
      </c>
      <c r="AB283" s="157" t="str">
        <f>IF('Data Entry'!V286="Yes","1",IF(AND('Data Entry'!V286="",'Data Entry'!W286=""),"","1"))</f>
        <v/>
      </c>
    </row>
    <row r="284" spans="1:28" ht="17">
      <c r="A284" s="59">
        <f>'Data Entry'!AB287</f>
        <v>0</v>
      </c>
      <c r="B284" s="59" t="str">
        <f>'Data Entry'!AR287</f>
        <v/>
      </c>
      <c r="C284" s="1">
        <f>IF('Data Entry'!AD287="g",'Data Entry'!AC287*0.001*U284,IF('Data Entry'!AD287="UI",'Data Entry'!AC287*0.000001*U284,IF('Data Entry'!AD287="mg",'Data Entry'!AC287*0.000001*U284,IF('Data Entry'!AD287="t",'Data Entry'!AC287*1000*U284,IF('Data Entry'!AD287="kg",'Data Entry'!AC287*1*U284,IF('Data Entry'!AD287="L",'Data Entry'!AC287*1*U284,IFERROR(,"")))))))</f>
        <v>0</v>
      </c>
      <c r="D284" s="1" t="s">
        <v>4</v>
      </c>
      <c r="E284" s="1">
        <f>IF('Data Entry'!AF287="g",'Data Entry'!AE287*0.001,IF('Data Entry'!AF287="mg",'Data Entry'!AE287*0.000001,IF('Data Entry'!AF287="t",'Data Entry'!AE287*1000,IF('Data Entry'!AF287="ml",'Data Entry'!AE287*0.001,IF('Data Entry'!AF287="kg",'Data Entry'!AE287*1,IF('Data Entry'!AF287="Pieza",'Data Entry'!AE287*1,IF('Data Entry'!AF287="L",'Data Entry'!AE287*1,IFERROR(,""))))))))</f>
        <v>0</v>
      </c>
      <c r="F284" s="1" t="s">
        <v>4</v>
      </c>
      <c r="G284" s="1">
        <f>IF('Data Entry'!AA287="g",'Data Entry'!Z287*0.001,IF('Data Entry'!AA287="mg",'Data Entry'!Z287*0.000001,IF('Data Entry'!AA287="t",'Data Entry'!Z287*1000,IF('Data Entry'!AA287="ml",'Data Entry'!Z287*0.001,IF('Data Entry'!AA287="kg",'Data Entry'!Z287*1,IF('Data Entry'!AA287="Piezas",'Data Entry'!Z287*1,IF('Data Entry'!AA287="L",'Data Entry'!Z287*1,IFERROR(,""))))))))</f>
        <v>0</v>
      </c>
      <c r="H284" s="1" t="s">
        <v>4</v>
      </c>
      <c r="I284" s="1">
        <f>IF('Data Entry'!AC287="g",'Data Entry'!AB287*0.001,IF('Data Entry'!AC287="mg",'Data Entry'!AB287*0.000001,IF('Data Entry'!AC287="t",'Data Entry'!AB287*1000,IF('Data Entry'!AC287="ml",'Data Entry'!AB287*0.001,IF('Data Entry'!AC287="kg",'Data Entry'!AB287*1,IF('Data Entry'!AC287="L",'Data Entry'!AB287*1,IFERROR(,"")))))))</f>
        <v>0</v>
      </c>
      <c r="J284" s="59" t="str">
        <f>'Data Entry'!AU287</f>
        <v/>
      </c>
      <c r="K284" s="1">
        <f>IF('Data Entry'!AI287="g",'Data Entry'!AH287*0.001*V284,IF('Data Entry'!AI287="UI",'Data Entry'!AH287*0.000001*V284,IF('Data Entry'!AI287="mg",'Data Entry'!AH287*0.000001*V284,IF('Data Entry'!AI287="t",'Data Entry'!AH287*1000*V284,IF('Data Entry'!AI287="kg",'Data Entry'!AH287*1*V284,IF('Data Entry'!AI287="L",'Data Entry'!AH287*1*V284,IFERROR(,"")))))))</f>
        <v>0</v>
      </c>
      <c r="L284" s="1" t="s">
        <v>4</v>
      </c>
      <c r="M284" s="59">
        <f>'Data Entry'!AJ287</f>
        <v>0</v>
      </c>
      <c r="N284" s="59" t="str">
        <f>'Data Entry'!AX287</f>
        <v/>
      </c>
      <c r="O284" s="1">
        <f>IF('Data Entry'!AL287="g",'Data Entry'!AK287*0.001*W284,IF('Data Entry'!AL287="UI",'Data Entry'!AK287*0.000001*W284,IF('Data Entry'!AL287="mg",'Data Entry'!AK287*0.000001*W284,IF('Data Entry'!AL287="t",'Data Entry'!AK287*1000*W284,IF('Data Entry'!AL287="kg",'Data Entry'!AK287*1*W284,IF('Data Entry'!AL287="L",'Data Entry'!AK287*1*W284,IFERROR(,"")))))))</f>
        <v>0</v>
      </c>
      <c r="P284" s="1" t="s">
        <v>4</v>
      </c>
      <c r="Q284" s="59">
        <f>'Data Entry'!AM287</f>
        <v>0</v>
      </c>
      <c r="R284" s="59" t="str">
        <f>'Data Entry'!BA287</f>
        <v/>
      </c>
      <c r="S284" s="1">
        <f>IF('Data Entry'!AO287="g",'Data Entry'!AN287*0.001*X284,IF('Data Entry'!AO287="UI",'Data Entry'!AN287*0.000001*X284,IF('Data Entry'!AO287="mg",'Data Entry'!AN287*0.000001*X284,IF('Data Entry'!AO287="t",'Data Entry'!AN287*1000*X284,IF('Data Entry'!AO287="kg",'Data Entry'!AN287*1*X284,IF('Data Entry'!AO287="L",'Data Entry'!AN287*1*X284,IFERROR(,"")))))))</f>
        <v>0</v>
      </c>
      <c r="T284" s="1" t="s">
        <v>4</v>
      </c>
      <c r="U284" s="59" t="str">
        <f>IF('Data Entry'!AP287="No aplica","1",'Data Entry'!AP287)</f>
        <v/>
      </c>
      <c r="V284" s="59" t="str">
        <f>IF('Data Entry'!AS287="No aplica","1",'Data Entry'!AS287)</f>
        <v/>
      </c>
      <c r="W284" s="59" t="str">
        <f>IF('Data Entry'!AV287="No aplica","1",'Data Entry'!AV287)</f>
        <v/>
      </c>
      <c r="X284" s="59" t="str">
        <f>IF('Data Entry'!AY287="No aplica","1",'Data Entry'!AY287)</f>
        <v/>
      </c>
      <c r="Y284" s="151" t="str">
        <f t="shared" si="4"/>
        <v/>
      </c>
      <c r="Z284" s="152" t="str">
        <f>IF('Data Entry'!H287="Yes","1",IF(AND('Data Entry'!H287="",'Data Entry'!I287="",'Data Entry'!J287="",'Data Entry'!K287="",'Data Entry'!L287="",'Data Entry'!M287="",'Data Entry'!N287="",'Data Entry'!O287="",'Data Entry'!P287="",'Data Entry'!Q287=""),"","1"))</f>
        <v/>
      </c>
      <c r="AA284" s="152" t="str">
        <f>IF('Data Entry'!R287="Yes","1",IF(AND('Data Entry'!R287="",'Data Entry'!S287="",'Data Entry'!T287="",'Data Entry'!U287=""),"","1"))</f>
        <v/>
      </c>
      <c r="AB284" s="157" t="str">
        <f>IF('Data Entry'!V287="Yes","1",IF(AND('Data Entry'!V287="",'Data Entry'!W287=""),"","1"))</f>
        <v/>
      </c>
    </row>
    <row r="285" spans="1:28" ht="17">
      <c r="A285" s="59">
        <f>'Data Entry'!AB288</f>
        <v>0</v>
      </c>
      <c r="B285" s="59" t="str">
        <f>'Data Entry'!AR288</f>
        <v/>
      </c>
      <c r="C285" s="1">
        <f>IF('Data Entry'!AD288="g",'Data Entry'!AC288*0.001*U285,IF('Data Entry'!AD288="UI",'Data Entry'!AC288*0.000001*U285,IF('Data Entry'!AD288="mg",'Data Entry'!AC288*0.000001*U285,IF('Data Entry'!AD288="t",'Data Entry'!AC288*1000*U285,IF('Data Entry'!AD288="kg",'Data Entry'!AC288*1*U285,IF('Data Entry'!AD288="L",'Data Entry'!AC288*1*U285,IFERROR(,"")))))))</f>
        <v>0</v>
      </c>
      <c r="D285" s="1" t="s">
        <v>4</v>
      </c>
      <c r="E285" s="1">
        <f>IF('Data Entry'!AF288="g",'Data Entry'!AE288*0.001,IF('Data Entry'!AF288="mg",'Data Entry'!AE288*0.000001,IF('Data Entry'!AF288="t",'Data Entry'!AE288*1000,IF('Data Entry'!AF288="ml",'Data Entry'!AE288*0.001,IF('Data Entry'!AF288="kg",'Data Entry'!AE288*1,IF('Data Entry'!AF288="Pieza",'Data Entry'!AE288*1,IF('Data Entry'!AF288="L",'Data Entry'!AE288*1,IFERROR(,""))))))))</f>
        <v>0</v>
      </c>
      <c r="F285" s="1" t="s">
        <v>4</v>
      </c>
      <c r="G285" s="1">
        <f>IF('Data Entry'!AA288="g",'Data Entry'!Z288*0.001,IF('Data Entry'!AA288="mg",'Data Entry'!Z288*0.000001,IF('Data Entry'!AA288="t",'Data Entry'!Z288*1000,IF('Data Entry'!AA288="ml",'Data Entry'!Z288*0.001,IF('Data Entry'!AA288="kg",'Data Entry'!Z288*1,IF('Data Entry'!AA288="Piezas",'Data Entry'!Z288*1,IF('Data Entry'!AA288="L",'Data Entry'!Z288*1,IFERROR(,""))))))))</f>
        <v>0</v>
      </c>
      <c r="H285" s="1" t="s">
        <v>4</v>
      </c>
      <c r="I285" s="1">
        <f>IF('Data Entry'!AC288="g",'Data Entry'!AB288*0.001,IF('Data Entry'!AC288="mg",'Data Entry'!AB288*0.000001,IF('Data Entry'!AC288="t",'Data Entry'!AB288*1000,IF('Data Entry'!AC288="ml",'Data Entry'!AB288*0.001,IF('Data Entry'!AC288="kg",'Data Entry'!AB288*1,IF('Data Entry'!AC288="L",'Data Entry'!AB288*1,IFERROR(,"")))))))</f>
        <v>0</v>
      </c>
      <c r="J285" s="59" t="str">
        <f>'Data Entry'!AU288</f>
        <v/>
      </c>
      <c r="K285" s="1">
        <f>IF('Data Entry'!AI288="g",'Data Entry'!AH288*0.001*V285,IF('Data Entry'!AI288="UI",'Data Entry'!AH288*0.000001*V285,IF('Data Entry'!AI288="mg",'Data Entry'!AH288*0.000001*V285,IF('Data Entry'!AI288="t",'Data Entry'!AH288*1000*V285,IF('Data Entry'!AI288="kg",'Data Entry'!AH288*1*V285,IF('Data Entry'!AI288="L",'Data Entry'!AH288*1*V285,IFERROR(,"")))))))</f>
        <v>0</v>
      </c>
      <c r="L285" s="1" t="s">
        <v>4</v>
      </c>
      <c r="M285" s="59">
        <f>'Data Entry'!AJ288</f>
        <v>0</v>
      </c>
      <c r="N285" s="59" t="str">
        <f>'Data Entry'!AX288</f>
        <v/>
      </c>
      <c r="O285" s="1">
        <f>IF('Data Entry'!AL288="g",'Data Entry'!AK288*0.001*W285,IF('Data Entry'!AL288="UI",'Data Entry'!AK288*0.000001*W285,IF('Data Entry'!AL288="mg",'Data Entry'!AK288*0.000001*W285,IF('Data Entry'!AL288="t",'Data Entry'!AK288*1000*W285,IF('Data Entry'!AL288="kg",'Data Entry'!AK288*1*W285,IF('Data Entry'!AL288="L",'Data Entry'!AK288*1*W285,IFERROR(,"")))))))</f>
        <v>0</v>
      </c>
      <c r="P285" s="1" t="s">
        <v>4</v>
      </c>
      <c r="Q285" s="59">
        <f>'Data Entry'!AM288</f>
        <v>0</v>
      </c>
      <c r="R285" s="59" t="str">
        <f>'Data Entry'!BA288</f>
        <v/>
      </c>
      <c r="S285" s="1">
        <f>IF('Data Entry'!AO288="g",'Data Entry'!AN288*0.001*X285,IF('Data Entry'!AO288="UI",'Data Entry'!AN288*0.000001*X285,IF('Data Entry'!AO288="mg",'Data Entry'!AN288*0.000001*X285,IF('Data Entry'!AO288="t",'Data Entry'!AN288*1000*X285,IF('Data Entry'!AO288="kg",'Data Entry'!AN288*1*X285,IF('Data Entry'!AO288="L",'Data Entry'!AN288*1*X285,IFERROR(,"")))))))</f>
        <v>0</v>
      </c>
      <c r="T285" s="1" t="s">
        <v>4</v>
      </c>
      <c r="U285" s="59" t="str">
        <f>IF('Data Entry'!AP288="No aplica","1",'Data Entry'!AP288)</f>
        <v/>
      </c>
      <c r="V285" s="59" t="str">
        <f>IF('Data Entry'!AS288="No aplica","1",'Data Entry'!AS288)</f>
        <v/>
      </c>
      <c r="W285" s="59" t="str">
        <f>IF('Data Entry'!AV288="No aplica","1",'Data Entry'!AV288)</f>
        <v/>
      </c>
      <c r="X285" s="59" t="str">
        <f>IF('Data Entry'!AY288="No aplica","1",'Data Entry'!AY288)</f>
        <v/>
      </c>
      <c r="Y285" s="151" t="str">
        <f t="shared" si="4"/>
        <v/>
      </c>
      <c r="Z285" s="152" t="str">
        <f>IF('Data Entry'!H288="Yes","1",IF(AND('Data Entry'!H288="",'Data Entry'!I288="",'Data Entry'!J288="",'Data Entry'!K288="",'Data Entry'!L288="",'Data Entry'!M288="",'Data Entry'!N288="",'Data Entry'!O288="",'Data Entry'!P288="",'Data Entry'!Q288=""),"","1"))</f>
        <v/>
      </c>
      <c r="AA285" s="152" t="str">
        <f>IF('Data Entry'!R288="Yes","1",IF(AND('Data Entry'!R288="",'Data Entry'!S288="",'Data Entry'!T288="",'Data Entry'!U288=""),"","1"))</f>
        <v/>
      </c>
      <c r="AB285" s="157" t="str">
        <f>IF('Data Entry'!V288="Yes","1",IF(AND('Data Entry'!V288="",'Data Entry'!W288=""),"","1"))</f>
        <v/>
      </c>
    </row>
    <row r="286" spans="1:28" ht="17">
      <c r="A286" s="59">
        <f>'Data Entry'!AB289</f>
        <v>0</v>
      </c>
      <c r="B286" s="59" t="str">
        <f>'Data Entry'!AR289</f>
        <v/>
      </c>
      <c r="C286" s="1">
        <f>IF('Data Entry'!AD289="g",'Data Entry'!AC289*0.001*U286,IF('Data Entry'!AD289="UI",'Data Entry'!AC289*0.000001*U286,IF('Data Entry'!AD289="mg",'Data Entry'!AC289*0.000001*U286,IF('Data Entry'!AD289="t",'Data Entry'!AC289*1000*U286,IF('Data Entry'!AD289="kg",'Data Entry'!AC289*1*U286,IF('Data Entry'!AD289="L",'Data Entry'!AC289*1*U286,IFERROR(,"")))))))</f>
        <v>0</v>
      </c>
      <c r="D286" s="1" t="s">
        <v>4</v>
      </c>
      <c r="E286" s="1">
        <f>IF('Data Entry'!AF289="g",'Data Entry'!AE289*0.001,IF('Data Entry'!AF289="mg",'Data Entry'!AE289*0.000001,IF('Data Entry'!AF289="t",'Data Entry'!AE289*1000,IF('Data Entry'!AF289="ml",'Data Entry'!AE289*0.001,IF('Data Entry'!AF289="kg",'Data Entry'!AE289*1,IF('Data Entry'!AF289="Pieza",'Data Entry'!AE289*1,IF('Data Entry'!AF289="L",'Data Entry'!AE289*1,IFERROR(,""))))))))</f>
        <v>0</v>
      </c>
      <c r="F286" s="1" t="s">
        <v>4</v>
      </c>
      <c r="G286" s="1">
        <f>IF('Data Entry'!AA289="g",'Data Entry'!Z289*0.001,IF('Data Entry'!AA289="mg",'Data Entry'!Z289*0.000001,IF('Data Entry'!AA289="t",'Data Entry'!Z289*1000,IF('Data Entry'!AA289="ml",'Data Entry'!Z289*0.001,IF('Data Entry'!AA289="kg",'Data Entry'!Z289*1,IF('Data Entry'!AA289="Piezas",'Data Entry'!Z289*1,IF('Data Entry'!AA289="L",'Data Entry'!Z289*1,IFERROR(,""))))))))</f>
        <v>0</v>
      </c>
      <c r="H286" s="1" t="s">
        <v>4</v>
      </c>
      <c r="I286" s="1">
        <f>IF('Data Entry'!AC289="g",'Data Entry'!AB289*0.001,IF('Data Entry'!AC289="mg",'Data Entry'!AB289*0.000001,IF('Data Entry'!AC289="t",'Data Entry'!AB289*1000,IF('Data Entry'!AC289="ml",'Data Entry'!AB289*0.001,IF('Data Entry'!AC289="kg",'Data Entry'!AB289*1,IF('Data Entry'!AC289="L",'Data Entry'!AB289*1,IFERROR(,"")))))))</f>
        <v>0</v>
      </c>
      <c r="J286" s="59" t="str">
        <f>'Data Entry'!AU289</f>
        <v/>
      </c>
      <c r="K286" s="1">
        <f>IF('Data Entry'!AI289="g",'Data Entry'!AH289*0.001*V286,IF('Data Entry'!AI289="UI",'Data Entry'!AH289*0.000001*V286,IF('Data Entry'!AI289="mg",'Data Entry'!AH289*0.000001*V286,IF('Data Entry'!AI289="t",'Data Entry'!AH289*1000*V286,IF('Data Entry'!AI289="kg",'Data Entry'!AH289*1*V286,IF('Data Entry'!AI289="L",'Data Entry'!AH289*1*V286,IFERROR(,"")))))))</f>
        <v>0</v>
      </c>
      <c r="L286" s="1" t="s">
        <v>4</v>
      </c>
      <c r="M286" s="59">
        <f>'Data Entry'!AJ289</f>
        <v>0</v>
      </c>
      <c r="N286" s="59" t="str">
        <f>'Data Entry'!AX289</f>
        <v/>
      </c>
      <c r="O286" s="1">
        <f>IF('Data Entry'!AL289="g",'Data Entry'!AK289*0.001*W286,IF('Data Entry'!AL289="UI",'Data Entry'!AK289*0.000001*W286,IF('Data Entry'!AL289="mg",'Data Entry'!AK289*0.000001*W286,IF('Data Entry'!AL289="t",'Data Entry'!AK289*1000*W286,IF('Data Entry'!AL289="kg",'Data Entry'!AK289*1*W286,IF('Data Entry'!AL289="L",'Data Entry'!AK289*1*W286,IFERROR(,"")))))))</f>
        <v>0</v>
      </c>
      <c r="P286" s="1" t="s">
        <v>4</v>
      </c>
      <c r="Q286" s="59">
        <f>'Data Entry'!AM289</f>
        <v>0</v>
      </c>
      <c r="R286" s="59" t="str">
        <f>'Data Entry'!BA289</f>
        <v/>
      </c>
      <c r="S286" s="1">
        <f>IF('Data Entry'!AO289="g",'Data Entry'!AN289*0.001*X286,IF('Data Entry'!AO289="UI",'Data Entry'!AN289*0.000001*X286,IF('Data Entry'!AO289="mg",'Data Entry'!AN289*0.000001*X286,IF('Data Entry'!AO289="t",'Data Entry'!AN289*1000*X286,IF('Data Entry'!AO289="kg",'Data Entry'!AN289*1*X286,IF('Data Entry'!AO289="L",'Data Entry'!AN289*1*X286,IFERROR(,"")))))))</f>
        <v>0</v>
      </c>
      <c r="T286" s="1" t="s">
        <v>4</v>
      </c>
      <c r="U286" s="59" t="str">
        <f>IF('Data Entry'!AP289="No aplica","1",'Data Entry'!AP289)</f>
        <v/>
      </c>
      <c r="V286" s="59" t="str">
        <f>IF('Data Entry'!AS289="No aplica","1",'Data Entry'!AS289)</f>
        <v/>
      </c>
      <c r="W286" s="59" t="str">
        <f>IF('Data Entry'!AV289="No aplica","1",'Data Entry'!AV289)</f>
        <v/>
      </c>
      <c r="X286" s="59" t="str">
        <f>IF('Data Entry'!AY289="No aplica","1",'Data Entry'!AY289)</f>
        <v/>
      </c>
      <c r="Y286" s="151" t="str">
        <f t="shared" si="4"/>
        <v/>
      </c>
      <c r="Z286" s="152" t="str">
        <f>IF('Data Entry'!H289="Yes","1",IF(AND('Data Entry'!H289="",'Data Entry'!I289="",'Data Entry'!J289="",'Data Entry'!K289="",'Data Entry'!L289="",'Data Entry'!M289="",'Data Entry'!N289="",'Data Entry'!O289="",'Data Entry'!P289="",'Data Entry'!Q289=""),"","1"))</f>
        <v/>
      </c>
      <c r="AA286" s="152" t="str">
        <f>IF('Data Entry'!R289="Yes","1",IF(AND('Data Entry'!R289="",'Data Entry'!S289="",'Data Entry'!T289="",'Data Entry'!U289=""),"","1"))</f>
        <v/>
      </c>
      <c r="AB286" s="157" t="str">
        <f>IF('Data Entry'!V289="Yes","1",IF(AND('Data Entry'!V289="",'Data Entry'!W289=""),"","1"))</f>
        <v/>
      </c>
    </row>
    <row r="287" spans="1:28" ht="17">
      <c r="A287" s="59">
        <f>'Data Entry'!AB290</f>
        <v>0</v>
      </c>
      <c r="B287" s="59" t="str">
        <f>'Data Entry'!AR290</f>
        <v/>
      </c>
      <c r="C287" s="1">
        <f>IF('Data Entry'!AD290="g",'Data Entry'!AC290*0.001*U287,IF('Data Entry'!AD290="UI",'Data Entry'!AC290*0.000001*U287,IF('Data Entry'!AD290="mg",'Data Entry'!AC290*0.000001*U287,IF('Data Entry'!AD290="t",'Data Entry'!AC290*1000*U287,IF('Data Entry'!AD290="kg",'Data Entry'!AC290*1*U287,IF('Data Entry'!AD290="L",'Data Entry'!AC290*1*U287,IFERROR(,"")))))))</f>
        <v>0</v>
      </c>
      <c r="D287" s="1" t="s">
        <v>4</v>
      </c>
      <c r="E287" s="1">
        <f>IF('Data Entry'!AF290="g",'Data Entry'!AE290*0.001,IF('Data Entry'!AF290="mg",'Data Entry'!AE290*0.000001,IF('Data Entry'!AF290="t",'Data Entry'!AE290*1000,IF('Data Entry'!AF290="ml",'Data Entry'!AE290*0.001,IF('Data Entry'!AF290="kg",'Data Entry'!AE290*1,IF('Data Entry'!AF290="Pieza",'Data Entry'!AE290*1,IF('Data Entry'!AF290="L",'Data Entry'!AE290*1,IFERROR(,""))))))))</f>
        <v>0</v>
      </c>
      <c r="F287" s="1" t="s">
        <v>4</v>
      </c>
      <c r="G287" s="1">
        <f>IF('Data Entry'!AA290="g",'Data Entry'!Z290*0.001,IF('Data Entry'!AA290="mg",'Data Entry'!Z290*0.000001,IF('Data Entry'!AA290="t",'Data Entry'!Z290*1000,IF('Data Entry'!AA290="ml",'Data Entry'!Z290*0.001,IF('Data Entry'!AA290="kg",'Data Entry'!Z290*1,IF('Data Entry'!AA290="Piezas",'Data Entry'!Z290*1,IF('Data Entry'!AA290="L",'Data Entry'!Z290*1,IFERROR(,""))))))))</f>
        <v>0</v>
      </c>
      <c r="H287" s="1" t="s">
        <v>4</v>
      </c>
      <c r="I287" s="1">
        <f>IF('Data Entry'!AC290="g",'Data Entry'!AB290*0.001,IF('Data Entry'!AC290="mg",'Data Entry'!AB290*0.000001,IF('Data Entry'!AC290="t",'Data Entry'!AB290*1000,IF('Data Entry'!AC290="ml",'Data Entry'!AB290*0.001,IF('Data Entry'!AC290="kg",'Data Entry'!AB290*1,IF('Data Entry'!AC290="L",'Data Entry'!AB290*1,IFERROR(,"")))))))</f>
        <v>0</v>
      </c>
      <c r="J287" s="59" t="str">
        <f>'Data Entry'!AU290</f>
        <v/>
      </c>
      <c r="K287" s="1">
        <f>IF('Data Entry'!AI290="g",'Data Entry'!AH290*0.001*V287,IF('Data Entry'!AI290="UI",'Data Entry'!AH290*0.000001*V287,IF('Data Entry'!AI290="mg",'Data Entry'!AH290*0.000001*V287,IF('Data Entry'!AI290="t",'Data Entry'!AH290*1000*V287,IF('Data Entry'!AI290="kg",'Data Entry'!AH290*1*V287,IF('Data Entry'!AI290="L",'Data Entry'!AH290*1*V287,IFERROR(,"")))))))</f>
        <v>0</v>
      </c>
      <c r="L287" s="1" t="s">
        <v>4</v>
      </c>
      <c r="M287" s="59">
        <f>'Data Entry'!AJ290</f>
        <v>0</v>
      </c>
      <c r="N287" s="59" t="str">
        <f>'Data Entry'!AX290</f>
        <v/>
      </c>
      <c r="O287" s="1">
        <f>IF('Data Entry'!AL290="g",'Data Entry'!AK290*0.001*W287,IF('Data Entry'!AL290="UI",'Data Entry'!AK290*0.000001*W287,IF('Data Entry'!AL290="mg",'Data Entry'!AK290*0.000001*W287,IF('Data Entry'!AL290="t",'Data Entry'!AK290*1000*W287,IF('Data Entry'!AL290="kg",'Data Entry'!AK290*1*W287,IF('Data Entry'!AL290="L",'Data Entry'!AK290*1*W287,IFERROR(,"")))))))</f>
        <v>0</v>
      </c>
      <c r="P287" s="1" t="s">
        <v>4</v>
      </c>
      <c r="Q287" s="59">
        <f>'Data Entry'!AM290</f>
        <v>0</v>
      </c>
      <c r="R287" s="59" t="str">
        <f>'Data Entry'!BA290</f>
        <v/>
      </c>
      <c r="S287" s="1">
        <f>IF('Data Entry'!AO290="g",'Data Entry'!AN290*0.001*X287,IF('Data Entry'!AO290="UI",'Data Entry'!AN290*0.000001*X287,IF('Data Entry'!AO290="mg",'Data Entry'!AN290*0.000001*X287,IF('Data Entry'!AO290="t",'Data Entry'!AN290*1000*X287,IF('Data Entry'!AO290="kg",'Data Entry'!AN290*1*X287,IF('Data Entry'!AO290="L",'Data Entry'!AN290*1*X287,IFERROR(,"")))))))</f>
        <v>0</v>
      </c>
      <c r="T287" s="1" t="s">
        <v>4</v>
      </c>
      <c r="U287" s="59" t="str">
        <f>IF('Data Entry'!AP290="No aplica","1",'Data Entry'!AP290)</f>
        <v/>
      </c>
      <c r="V287" s="59" t="str">
        <f>IF('Data Entry'!AS290="No aplica","1",'Data Entry'!AS290)</f>
        <v/>
      </c>
      <c r="W287" s="59" t="str">
        <f>IF('Data Entry'!AV290="No aplica","1",'Data Entry'!AV290)</f>
        <v/>
      </c>
      <c r="X287" s="59" t="str">
        <f>IF('Data Entry'!AY290="No aplica","1",'Data Entry'!AY290)</f>
        <v/>
      </c>
      <c r="Y287" s="151" t="str">
        <f t="shared" si="4"/>
        <v/>
      </c>
      <c r="Z287" s="152" t="str">
        <f>IF('Data Entry'!H290="Yes","1",IF(AND('Data Entry'!H290="",'Data Entry'!I290="",'Data Entry'!J290="",'Data Entry'!K290="",'Data Entry'!L290="",'Data Entry'!M290="",'Data Entry'!N290="",'Data Entry'!O290="",'Data Entry'!P290="",'Data Entry'!Q290=""),"","1"))</f>
        <v/>
      </c>
      <c r="AA287" s="152" t="str">
        <f>IF('Data Entry'!R290="Yes","1",IF(AND('Data Entry'!R290="",'Data Entry'!S290="",'Data Entry'!T290="",'Data Entry'!U290=""),"","1"))</f>
        <v/>
      </c>
      <c r="AB287" s="157" t="str">
        <f>IF('Data Entry'!V290="Yes","1",IF(AND('Data Entry'!V290="",'Data Entry'!W290=""),"","1"))</f>
        <v/>
      </c>
    </row>
    <row r="288" spans="1:28" ht="17">
      <c r="A288" s="59">
        <f>'Data Entry'!AB291</f>
        <v>0</v>
      </c>
      <c r="B288" s="59" t="str">
        <f>'Data Entry'!AR291</f>
        <v/>
      </c>
      <c r="C288" s="1">
        <f>IF('Data Entry'!AD291="g",'Data Entry'!AC291*0.001*U288,IF('Data Entry'!AD291="UI",'Data Entry'!AC291*0.000001*U288,IF('Data Entry'!AD291="mg",'Data Entry'!AC291*0.000001*U288,IF('Data Entry'!AD291="t",'Data Entry'!AC291*1000*U288,IF('Data Entry'!AD291="kg",'Data Entry'!AC291*1*U288,IF('Data Entry'!AD291="L",'Data Entry'!AC291*1*U288,IFERROR(,"")))))))</f>
        <v>0</v>
      </c>
      <c r="D288" s="1" t="s">
        <v>4</v>
      </c>
      <c r="E288" s="1">
        <f>IF('Data Entry'!AF291="g",'Data Entry'!AE291*0.001,IF('Data Entry'!AF291="mg",'Data Entry'!AE291*0.000001,IF('Data Entry'!AF291="t",'Data Entry'!AE291*1000,IF('Data Entry'!AF291="ml",'Data Entry'!AE291*0.001,IF('Data Entry'!AF291="kg",'Data Entry'!AE291*1,IF('Data Entry'!AF291="Pieza",'Data Entry'!AE291*1,IF('Data Entry'!AF291="L",'Data Entry'!AE291*1,IFERROR(,""))))))))</f>
        <v>0</v>
      </c>
      <c r="F288" s="1" t="s">
        <v>4</v>
      </c>
      <c r="G288" s="1">
        <f>IF('Data Entry'!AA291="g",'Data Entry'!Z291*0.001,IF('Data Entry'!AA291="mg",'Data Entry'!Z291*0.000001,IF('Data Entry'!AA291="t",'Data Entry'!Z291*1000,IF('Data Entry'!AA291="ml",'Data Entry'!Z291*0.001,IF('Data Entry'!AA291="kg",'Data Entry'!Z291*1,IF('Data Entry'!AA291="Piezas",'Data Entry'!Z291*1,IF('Data Entry'!AA291="L",'Data Entry'!Z291*1,IFERROR(,""))))))))</f>
        <v>0</v>
      </c>
      <c r="H288" s="1" t="s">
        <v>4</v>
      </c>
      <c r="I288" s="1">
        <f>IF('Data Entry'!AC291="g",'Data Entry'!AB291*0.001,IF('Data Entry'!AC291="mg",'Data Entry'!AB291*0.000001,IF('Data Entry'!AC291="t",'Data Entry'!AB291*1000,IF('Data Entry'!AC291="ml",'Data Entry'!AB291*0.001,IF('Data Entry'!AC291="kg",'Data Entry'!AB291*1,IF('Data Entry'!AC291="L",'Data Entry'!AB291*1,IFERROR(,"")))))))</f>
        <v>0</v>
      </c>
      <c r="J288" s="59" t="str">
        <f>'Data Entry'!AU291</f>
        <v/>
      </c>
      <c r="K288" s="1">
        <f>IF('Data Entry'!AI291="g",'Data Entry'!AH291*0.001*V288,IF('Data Entry'!AI291="UI",'Data Entry'!AH291*0.000001*V288,IF('Data Entry'!AI291="mg",'Data Entry'!AH291*0.000001*V288,IF('Data Entry'!AI291="t",'Data Entry'!AH291*1000*V288,IF('Data Entry'!AI291="kg",'Data Entry'!AH291*1*V288,IF('Data Entry'!AI291="L",'Data Entry'!AH291*1*V288,IFERROR(,"")))))))</f>
        <v>0</v>
      </c>
      <c r="L288" s="1" t="s">
        <v>4</v>
      </c>
      <c r="M288" s="59">
        <f>'Data Entry'!AJ291</f>
        <v>0</v>
      </c>
      <c r="N288" s="59" t="str">
        <f>'Data Entry'!AX291</f>
        <v/>
      </c>
      <c r="O288" s="1">
        <f>IF('Data Entry'!AL291="g",'Data Entry'!AK291*0.001*W288,IF('Data Entry'!AL291="UI",'Data Entry'!AK291*0.000001*W288,IF('Data Entry'!AL291="mg",'Data Entry'!AK291*0.000001*W288,IF('Data Entry'!AL291="t",'Data Entry'!AK291*1000*W288,IF('Data Entry'!AL291="kg",'Data Entry'!AK291*1*W288,IF('Data Entry'!AL291="L",'Data Entry'!AK291*1*W288,IFERROR(,"")))))))</f>
        <v>0</v>
      </c>
      <c r="P288" s="1" t="s">
        <v>4</v>
      </c>
      <c r="Q288" s="59">
        <f>'Data Entry'!AM291</f>
        <v>0</v>
      </c>
      <c r="R288" s="59" t="str">
        <f>'Data Entry'!BA291</f>
        <v/>
      </c>
      <c r="S288" s="1">
        <f>IF('Data Entry'!AO291="g",'Data Entry'!AN291*0.001*X288,IF('Data Entry'!AO291="UI",'Data Entry'!AN291*0.000001*X288,IF('Data Entry'!AO291="mg",'Data Entry'!AN291*0.000001*X288,IF('Data Entry'!AO291="t",'Data Entry'!AN291*1000*X288,IF('Data Entry'!AO291="kg",'Data Entry'!AN291*1*X288,IF('Data Entry'!AO291="L",'Data Entry'!AN291*1*X288,IFERROR(,"")))))))</f>
        <v>0</v>
      </c>
      <c r="T288" s="1" t="s">
        <v>4</v>
      </c>
      <c r="U288" s="59" t="str">
        <f>IF('Data Entry'!AP291="No aplica","1",'Data Entry'!AP291)</f>
        <v/>
      </c>
      <c r="V288" s="59" t="str">
        <f>IF('Data Entry'!AS291="No aplica","1",'Data Entry'!AS291)</f>
        <v/>
      </c>
      <c r="W288" s="59" t="str">
        <f>IF('Data Entry'!AV291="No aplica","1",'Data Entry'!AV291)</f>
        <v/>
      </c>
      <c r="X288" s="59" t="str">
        <f>IF('Data Entry'!AY291="No aplica","1",'Data Entry'!AY291)</f>
        <v/>
      </c>
      <c r="Y288" s="151" t="str">
        <f t="shared" si="4"/>
        <v/>
      </c>
      <c r="Z288" s="152" t="str">
        <f>IF('Data Entry'!H291="Yes","1",IF(AND('Data Entry'!H291="",'Data Entry'!I291="",'Data Entry'!J291="",'Data Entry'!K291="",'Data Entry'!L291="",'Data Entry'!M291="",'Data Entry'!N291="",'Data Entry'!O291="",'Data Entry'!P291="",'Data Entry'!Q291=""),"","1"))</f>
        <v/>
      </c>
      <c r="AA288" s="152" t="str">
        <f>IF('Data Entry'!R291="Yes","1",IF(AND('Data Entry'!R291="",'Data Entry'!S291="",'Data Entry'!T291="",'Data Entry'!U291=""),"","1"))</f>
        <v/>
      </c>
      <c r="AB288" s="157" t="str">
        <f>IF('Data Entry'!V291="Yes","1",IF(AND('Data Entry'!V291="",'Data Entry'!W291=""),"","1"))</f>
        <v/>
      </c>
    </row>
    <row r="289" spans="1:28" ht="17">
      <c r="A289" s="59">
        <f>'Data Entry'!AB292</f>
        <v>0</v>
      </c>
      <c r="B289" s="59" t="str">
        <f>'Data Entry'!AR292</f>
        <v/>
      </c>
      <c r="C289" s="1">
        <f>IF('Data Entry'!AD292="g",'Data Entry'!AC292*0.001*U289,IF('Data Entry'!AD292="UI",'Data Entry'!AC292*0.000001*U289,IF('Data Entry'!AD292="mg",'Data Entry'!AC292*0.000001*U289,IF('Data Entry'!AD292="t",'Data Entry'!AC292*1000*U289,IF('Data Entry'!AD292="kg",'Data Entry'!AC292*1*U289,IF('Data Entry'!AD292="L",'Data Entry'!AC292*1*U289,IFERROR(,"")))))))</f>
        <v>0</v>
      </c>
      <c r="D289" s="1" t="s">
        <v>4</v>
      </c>
      <c r="E289" s="1">
        <f>IF('Data Entry'!AF292="g",'Data Entry'!AE292*0.001,IF('Data Entry'!AF292="mg",'Data Entry'!AE292*0.000001,IF('Data Entry'!AF292="t",'Data Entry'!AE292*1000,IF('Data Entry'!AF292="ml",'Data Entry'!AE292*0.001,IF('Data Entry'!AF292="kg",'Data Entry'!AE292*1,IF('Data Entry'!AF292="Pieza",'Data Entry'!AE292*1,IF('Data Entry'!AF292="L",'Data Entry'!AE292*1,IFERROR(,""))))))))</f>
        <v>0</v>
      </c>
      <c r="F289" s="1" t="s">
        <v>4</v>
      </c>
      <c r="G289" s="1">
        <f>IF('Data Entry'!AA292="g",'Data Entry'!Z292*0.001,IF('Data Entry'!AA292="mg",'Data Entry'!Z292*0.000001,IF('Data Entry'!AA292="t",'Data Entry'!Z292*1000,IF('Data Entry'!AA292="ml",'Data Entry'!Z292*0.001,IF('Data Entry'!AA292="kg",'Data Entry'!Z292*1,IF('Data Entry'!AA292="Piezas",'Data Entry'!Z292*1,IF('Data Entry'!AA292="L",'Data Entry'!Z292*1,IFERROR(,""))))))))</f>
        <v>0</v>
      </c>
      <c r="H289" s="1" t="s">
        <v>4</v>
      </c>
      <c r="I289" s="1">
        <f>IF('Data Entry'!AC292="g",'Data Entry'!AB292*0.001,IF('Data Entry'!AC292="mg",'Data Entry'!AB292*0.000001,IF('Data Entry'!AC292="t",'Data Entry'!AB292*1000,IF('Data Entry'!AC292="ml",'Data Entry'!AB292*0.001,IF('Data Entry'!AC292="kg",'Data Entry'!AB292*1,IF('Data Entry'!AC292="L",'Data Entry'!AB292*1,IFERROR(,"")))))))</f>
        <v>0</v>
      </c>
      <c r="J289" s="59" t="str">
        <f>'Data Entry'!AU292</f>
        <v/>
      </c>
      <c r="K289" s="1">
        <f>IF('Data Entry'!AI292="g",'Data Entry'!AH292*0.001*V289,IF('Data Entry'!AI292="UI",'Data Entry'!AH292*0.000001*V289,IF('Data Entry'!AI292="mg",'Data Entry'!AH292*0.000001*V289,IF('Data Entry'!AI292="t",'Data Entry'!AH292*1000*V289,IF('Data Entry'!AI292="kg",'Data Entry'!AH292*1*V289,IF('Data Entry'!AI292="L",'Data Entry'!AH292*1*V289,IFERROR(,"")))))))</f>
        <v>0</v>
      </c>
      <c r="L289" s="1" t="s">
        <v>4</v>
      </c>
      <c r="M289" s="59">
        <f>'Data Entry'!AJ292</f>
        <v>0</v>
      </c>
      <c r="N289" s="59" t="str">
        <f>'Data Entry'!AX292</f>
        <v/>
      </c>
      <c r="O289" s="1">
        <f>IF('Data Entry'!AL292="g",'Data Entry'!AK292*0.001*W289,IF('Data Entry'!AL292="UI",'Data Entry'!AK292*0.000001*W289,IF('Data Entry'!AL292="mg",'Data Entry'!AK292*0.000001*W289,IF('Data Entry'!AL292="t",'Data Entry'!AK292*1000*W289,IF('Data Entry'!AL292="kg",'Data Entry'!AK292*1*W289,IF('Data Entry'!AL292="L",'Data Entry'!AK292*1*W289,IFERROR(,"")))))))</f>
        <v>0</v>
      </c>
      <c r="P289" s="1" t="s">
        <v>4</v>
      </c>
      <c r="Q289" s="59">
        <f>'Data Entry'!AM292</f>
        <v>0</v>
      </c>
      <c r="R289" s="59" t="str">
        <f>'Data Entry'!BA292</f>
        <v/>
      </c>
      <c r="S289" s="1">
        <f>IF('Data Entry'!AO292="g",'Data Entry'!AN292*0.001*X289,IF('Data Entry'!AO292="UI",'Data Entry'!AN292*0.000001*X289,IF('Data Entry'!AO292="mg",'Data Entry'!AN292*0.000001*X289,IF('Data Entry'!AO292="t",'Data Entry'!AN292*1000*X289,IF('Data Entry'!AO292="kg",'Data Entry'!AN292*1*X289,IF('Data Entry'!AO292="L",'Data Entry'!AN292*1*X289,IFERROR(,"")))))))</f>
        <v>0</v>
      </c>
      <c r="T289" s="1" t="s">
        <v>4</v>
      </c>
      <c r="U289" s="59" t="str">
        <f>IF('Data Entry'!AP292="No aplica","1",'Data Entry'!AP292)</f>
        <v/>
      </c>
      <c r="V289" s="59" t="str">
        <f>IF('Data Entry'!AS292="No aplica","1",'Data Entry'!AS292)</f>
        <v/>
      </c>
      <c r="W289" s="59" t="str">
        <f>IF('Data Entry'!AV292="No aplica","1",'Data Entry'!AV292)</f>
        <v/>
      </c>
      <c r="X289" s="59" t="str">
        <f>IF('Data Entry'!AY292="No aplica","1",'Data Entry'!AY292)</f>
        <v/>
      </c>
      <c r="Y289" s="151" t="str">
        <f t="shared" si="4"/>
        <v/>
      </c>
      <c r="Z289" s="152" t="str">
        <f>IF('Data Entry'!H292="Yes","1",IF(AND('Data Entry'!H292="",'Data Entry'!I292="",'Data Entry'!J292="",'Data Entry'!K292="",'Data Entry'!L292="",'Data Entry'!M292="",'Data Entry'!N292="",'Data Entry'!O292="",'Data Entry'!P292="",'Data Entry'!Q292=""),"","1"))</f>
        <v/>
      </c>
      <c r="AA289" s="152" t="str">
        <f>IF('Data Entry'!R292="Yes","1",IF(AND('Data Entry'!R292="",'Data Entry'!S292="",'Data Entry'!T292="",'Data Entry'!U292=""),"","1"))</f>
        <v/>
      </c>
      <c r="AB289" s="157" t="str">
        <f>IF('Data Entry'!V292="Yes","1",IF(AND('Data Entry'!V292="",'Data Entry'!W292=""),"","1"))</f>
        <v/>
      </c>
    </row>
    <row r="290" spans="1:28" ht="17">
      <c r="A290" s="59">
        <f>'Data Entry'!AB293</f>
        <v>0</v>
      </c>
      <c r="B290" s="59" t="str">
        <f>'Data Entry'!AR293</f>
        <v/>
      </c>
      <c r="C290" s="1">
        <f>IF('Data Entry'!AD293="g",'Data Entry'!AC293*0.001*U290,IF('Data Entry'!AD293="UI",'Data Entry'!AC293*0.000001*U290,IF('Data Entry'!AD293="mg",'Data Entry'!AC293*0.000001*U290,IF('Data Entry'!AD293="t",'Data Entry'!AC293*1000*U290,IF('Data Entry'!AD293="kg",'Data Entry'!AC293*1*U290,IF('Data Entry'!AD293="L",'Data Entry'!AC293*1*U290,IFERROR(,"")))))))</f>
        <v>0</v>
      </c>
      <c r="D290" s="1" t="s">
        <v>4</v>
      </c>
      <c r="E290" s="1">
        <f>IF('Data Entry'!AF293="g",'Data Entry'!AE293*0.001,IF('Data Entry'!AF293="mg",'Data Entry'!AE293*0.000001,IF('Data Entry'!AF293="t",'Data Entry'!AE293*1000,IF('Data Entry'!AF293="ml",'Data Entry'!AE293*0.001,IF('Data Entry'!AF293="kg",'Data Entry'!AE293*1,IF('Data Entry'!AF293="Pieza",'Data Entry'!AE293*1,IF('Data Entry'!AF293="L",'Data Entry'!AE293*1,IFERROR(,""))))))))</f>
        <v>0</v>
      </c>
      <c r="F290" s="1" t="s">
        <v>4</v>
      </c>
      <c r="G290" s="1">
        <f>IF('Data Entry'!AA293="g",'Data Entry'!Z293*0.001,IF('Data Entry'!AA293="mg",'Data Entry'!Z293*0.000001,IF('Data Entry'!AA293="t",'Data Entry'!Z293*1000,IF('Data Entry'!AA293="ml",'Data Entry'!Z293*0.001,IF('Data Entry'!AA293="kg",'Data Entry'!Z293*1,IF('Data Entry'!AA293="Piezas",'Data Entry'!Z293*1,IF('Data Entry'!AA293="L",'Data Entry'!Z293*1,IFERROR(,""))))))))</f>
        <v>0</v>
      </c>
      <c r="H290" s="1" t="s">
        <v>4</v>
      </c>
      <c r="I290" s="1">
        <f>IF('Data Entry'!AC293="g",'Data Entry'!AB293*0.001,IF('Data Entry'!AC293="mg",'Data Entry'!AB293*0.000001,IF('Data Entry'!AC293="t",'Data Entry'!AB293*1000,IF('Data Entry'!AC293="ml",'Data Entry'!AB293*0.001,IF('Data Entry'!AC293="kg",'Data Entry'!AB293*1,IF('Data Entry'!AC293="L",'Data Entry'!AB293*1,IFERROR(,"")))))))</f>
        <v>0</v>
      </c>
      <c r="J290" s="59" t="str">
        <f>'Data Entry'!AU293</f>
        <v/>
      </c>
      <c r="K290" s="1">
        <f>IF('Data Entry'!AI293="g",'Data Entry'!AH293*0.001*V290,IF('Data Entry'!AI293="UI",'Data Entry'!AH293*0.000001*V290,IF('Data Entry'!AI293="mg",'Data Entry'!AH293*0.000001*V290,IF('Data Entry'!AI293="t",'Data Entry'!AH293*1000*V290,IF('Data Entry'!AI293="kg",'Data Entry'!AH293*1*V290,IF('Data Entry'!AI293="L",'Data Entry'!AH293*1*V290,IFERROR(,"")))))))</f>
        <v>0</v>
      </c>
      <c r="L290" s="1" t="s">
        <v>4</v>
      </c>
      <c r="M290" s="59">
        <f>'Data Entry'!AJ293</f>
        <v>0</v>
      </c>
      <c r="N290" s="59" t="str">
        <f>'Data Entry'!AX293</f>
        <v/>
      </c>
      <c r="O290" s="1">
        <f>IF('Data Entry'!AL293="g",'Data Entry'!AK293*0.001*W290,IF('Data Entry'!AL293="UI",'Data Entry'!AK293*0.000001*W290,IF('Data Entry'!AL293="mg",'Data Entry'!AK293*0.000001*W290,IF('Data Entry'!AL293="t",'Data Entry'!AK293*1000*W290,IF('Data Entry'!AL293="kg",'Data Entry'!AK293*1*W290,IF('Data Entry'!AL293="L",'Data Entry'!AK293*1*W290,IFERROR(,"")))))))</f>
        <v>0</v>
      </c>
      <c r="P290" s="1" t="s">
        <v>4</v>
      </c>
      <c r="Q290" s="59">
        <f>'Data Entry'!AM293</f>
        <v>0</v>
      </c>
      <c r="R290" s="59" t="str">
        <f>'Data Entry'!BA293</f>
        <v/>
      </c>
      <c r="S290" s="1">
        <f>IF('Data Entry'!AO293="g",'Data Entry'!AN293*0.001*X290,IF('Data Entry'!AO293="UI",'Data Entry'!AN293*0.000001*X290,IF('Data Entry'!AO293="mg",'Data Entry'!AN293*0.000001*X290,IF('Data Entry'!AO293="t",'Data Entry'!AN293*1000*X290,IF('Data Entry'!AO293="kg",'Data Entry'!AN293*1*X290,IF('Data Entry'!AO293="L",'Data Entry'!AN293*1*X290,IFERROR(,"")))))))</f>
        <v>0</v>
      </c>
      <c r="T290" s="1" t="s">
        <v>4</v>
      </c>
      <c r="U290" s="59" t="str">
        <f>IF('Data Entry'!AP293="No aplica","1",'Data Entry'!AP293)</f>
        <v/>
      </c>
      <c r="V290" s="59" t="str">
        <f>IF('Data Entry'!AS293="No aplica","1",'Data Entry'!AS293)</f>
        <v/>
      </c>
      <c r="W290" s="59" t="str">
        <f>IF('Data Entry'!AV293="No aplica","1",'Data Entry'!AV293)</f>
        <v/>
      </c>
      <c r="X290" s="59" t="str">
        <f>IF('Data Entry'!AY293="No aplica","1",'Data Entry'!AY293)</f>
        <v/>
      </c>
      <c r="Y290" s="151" t="str">
        <f t="shared" si="4"/>
        <v/>
      </c>
      <c r="Z290" s="152" t="str">
        <f>IF('Data Entry'!H293="Yes","1",IF(AND('Data Entry'!H293="",'Data Entry'!I293="",'Data Entry'!J293="",'Data Entry'!K293="",'Data Entry'!L293="",'Data Entry'!M293="",'Data Entry'!N293="",'Data Entry'!O293="",'Data Entry'!P293="",'Data Entry'!Q293=""),"","1"))</f>
        <v/>
      </c>
      <c r="AA290" s="152" t="str">
        <f>IF('Data Entry'!R293="Yes","1",IF(AND('Data Entry'!R293="",'Data Entry'!S293="",'Data Entry'!T293="",'Data Entry'!U293=""),"","1"))</f>
        <v/>
      </c>
      <c r="AB290" s="157" t="str">
        <f>IF('Data Entry'!V293="Yes","1",IF(AND('Data Entry'!V293="",'Data Entry'!W293=""),"","1"))</f>
        <v/>
      </c>
    </row>
    <row r="291" spans="1:28" ht="17">
      <c r="A291" s="59">
        <f>'Data Entry'!AB294</f>
        <v>0</v>
      </c>
      <c r="B291" s="59" t="str">
        <f>'Data Entry'!AR294</f>
        <v/>
      </c>
      <c r="C291" s="1">
        <f>IF('Data Entry'!AD294="g",'Data Entry'!AC294*0.001*U291,IF('Data Entry'!AD294="UI",'Data Entry'!AC294*0.000001*U291,IF('Data Entry'!AD294="mg",'Data Entry'!AC294*0.000001*U291,IF('Data Entry'!AD294="t",'Data Entry'!AC294*1000*U291,IF('Data Entry'!AD294="kg",'Data Entry'!AC294*1*U291,IF('Data Entry'!AD294="L",'Data Entry'!AC294*1*U291,IFERROR(,"")))))))</f>
        <v>0</v>
      </c>
      <c r="D291" s="1" t="s">
        <v>4</v>
      </c>
      <c r="E291" s="1">
        <f>IF('Data Entry'!AF294="g",'Data Entry'!AE294*0.001,IF('Data Entry'!AF294="mg",'Data Entry'!AE294*0.000001,IF('Data Entry'!AF294="t",'Data Entry'!AE294*1000,IF('Data Entry'!AF294="ml",'Data Entry'!AE294*0.001,IF('Data Entry'!AF294="kg",'Data Entry'!AE294*1,IF('Data Entry'!AF294="Pieza",'Data Entry'!AE294*1,IF('Data Entry'!AF294="L",'Data Entry'!AE294*1,IFERROR(,""))))))))</f>
        <v>0</v>
      </c>
      <c r="F291" s="1" t="s">
        <v>4</v>
      </c>
      <c r="G291" s="1">
        <f>IF('Data Entry'!AA294="g",'Data Entry'!Z294*0.001,IF('Data Entry'!AA294="mg",'Data Entry'!Z294*0.000001,IF('Data Entry'!AA294="t",'Data Entry'!Z294*1000,IF('Data Entry'!AA294="ml",'Data Entry'!Z294*0.001,IF('Data Entry'!AA294="kg",'Data Entry'!Z294*1,IF('Data Entry'!AA294="Piezas",'Data Entry'!Z294*1,IF('Data Entry'!AA294="L",'Data Entry'!Z294*1,IFERROR(,""))))))))</f>
        <v>0</v>
      </c>
      <c r="H291" s="1" t="s">
        <v>4</v>
      </c>
      <c r="I291" s="1">
        <f>IF('Data Entry'!AC294="g",'Data Entry'!AB294*0.001,IF('Data Entry'!AC294="mg",'Data Entry'!AB294*0.000001,IF('Data Entry'!AC294="t",'Data Entry'!AB294*1000,IF('Data Entry'!AC294="ml",'Data Entry'!AB294*0.001,IF('Data Entry'!AC294="kg",'Data Entry'!AB294*1,IF('Data Entry'!AC294="L",'Data Entry'!AB294*1,IFERROR(,"")))))))</f>
        <v>0</v>
      </c>
      <c r="J291" s="59" t="str">
        <f>'Data Entry'!AU294</f>
        <v/>
      </c>
      <c r="K291" s="1">
        <f>IF('Data Entry'!AI294="g",'Data Entry'!AH294*0.001*V291,IF('Data Entry'!AI294="UI",'Data Entry'!AH294*0.000001*V291,IF('Data Entry'!AI294="mg",'Data Entry'!AH294*0.000001*V291,IF('Data Entry'!AI294="t",'Data Entry'!AH294*1000*V291,IF('Data Entry'!AI294="kg",'Data Entry'!AH294*1*V291,IF('Data Entry'!AI294="L",'Data Entry'!AH294*1*V291,IFERROR(,"")))))))</f>
        <v>0</v>
      </c>
      <c r="L291" s="1" t="s">
        <v>4</v>
      </c>
      <c r="M291" s="59">
        <f>'Data Entry'!AJ294</f>
        <v>0</v>
      </c>
      <c r="N291" s="59" t="str">
        <f>'Data Entry'!AX294</f>
        <v/>
      </c>
      <c r="O291" s="1">
        <f>IF('Data Entry'!AL294="g",'Data Entry'!AK294*0.001*W291,IF('Data Entry'!AL294="UI",'Data Entry'!AK294*0.000001*W291,IF('Data Entry'!AL294="mg",'Data Entry'!AK294*0.000001*W291,IF('Data Entry'!AL294="t",'Data Entry'!AK294*1000*W291,IF('Data Entry'!AL294="kg",'Data Entry'!AK294*1*W291,IF('Data Entry'!AL294="L",'Data Entry'!AK294*1*W291,IFERROR(,"")))))))</f>
        <v>0</v>
      </c>
      <c r="P291" s="1" t="s">
        <v>4</v>
      </c>
      <c r="Q291" s="59">
        <f>'Data Entry'!AM294</f>
        <v>0</v>
      </c>
      <c r="R291" s="59" t="str">
        <f>'Data Entry'!BA294</f>
        <v/>
      </c>
      <c r="S291" s="1">
        <f>IF('Data Entry'!AO294="g",'Data Entry'!AN294*0.001*X291,IF('Data Entry'!AO294="UI",'Data Entry'!AN294*0.000001*X291,IF('Data Entry'!AO294="mg",'Data Entry'!AN294*0.000001*X291,IF('Data Entry'!AO294="t",'Data Entry'!AN294*1000*X291,IF('Data Entry'!AO294="kg",'Data Entry'!AN294*1*X291,IF('Data Entry'!AO294="L",'Data Entry'!AN294*1*X291,IFERROR(,"")))))))</f>
        <v>0</v>
      </c>
      <c r="T291" s="1" t="s">
        <v>4</v>
      </c>
      <c r="U291" s="59" t="str">
        <f>IF('Data Entry'!AP294="No aplica","1",'Data Entry'!AP294)</f>
        <v/>
      </c>
      <c r="V291" s="59" t="str">
        <f>IF('Data Entry'!AS294="No aplica","1",'Data Entry'!AS294)</f>
        <v/>
      </c>
      <c r="W291" s="59" t="str">
        <f>IF('Data Entry'!AV294="No aplica","1",'Data Entry'!AV294)</f>
        <v/>
      </c>
      <c r="X291" s="59" t="str">
        <f>IF('Data Entry'!AY294="No aplica","1",'Data Entry'!AY294)</f>
        <v/>
      </c>
      <c r="Y291" s="151" t="str">
        <f t="shared" si="4"/>
        <v/>
      </c>
      <c r="Z291" s="152" t="str">
        <f>IF('Data Entry'!H294="Yes","1",IF(AND('Data Entry'!H294="",'Data Entry'!I294="",'Data Entry'!J294="",'Data Entry'!K294="",'Data Entry'!L294="",'Data Entry'!M294="",'Data Entry'!N294="",'Data Entry'!O294="",'Data Entry'!P294="",'Data Entry'!Q294=""),"","1"))</f>
        <v/>
      </c>
      <c r="AA291" s="152" t="str">
        <f>IF('Data Entry'!R294="Yes","1",IF(AND('Data Entry'!R294="",'Data Entry'!S294="",'Data Entry'!T294="",'Data Entry'!U294=""),"","1"))</f>
        <v/>
      </c>
      <c r="AB291" s="157" t="str">
        <f>IF('Data Entry'!V294="Yes","1",IF(AND('Data Entry'!V294="",'Data Entry'!W294=""),"","1"))</f>
        <v/>
      </c>
    </row>
    <row r="292" spans="1:28" ht="17">
      <c r="A292" s="59">
        <f>'Data Entry'!AB295</f>
        <v>0</v>
      </c>
      <c r="B292" s="59" t="str">
        <f>'Data Entry'!AR295</f>
        <v/>
      </c>
      <c r="C292" s="1">
        <f>IF('Data Entry'!AD295="g",'Data Entry'!AC295*0.001*U292,IF('Data Entry'!AD295="UI",'Data Entry'!AC295*0.000001*U292,IF('Data Entry'!AD295="mg",'Data Entry'!AC295*0.000001*U292,IF('Data Entry'!AD295="t",'Data Entry'!AC295*1000*U292,IF('Data Entry'!AD295="kg",'Data Entry'!AC295*1*U292,IF('Data Entry'!AD295="L",'Data Entry'!AC295*1*U292,IFERROR(,"")))))))</f>
        <v>0</v>
      </c>
      <c r="D292" s="1" t="s">
        <v>4</v>
      </c>
      <c r="E292" s="1">
        <f>IF('Data Entry'!AF295="g",'Data Entry'!AE295*0.001,IF('Data Entry'!AF295="mg",'Data Entry'!AE295*0.000001,IF('Data Entry'!AF295="t",'Data Entry'!AE295*1000,IF('Data Entry'!AF295="ml",'Data Entry'!AE295*0.001,IF('Data Entry'!AF295="kg",'Data Entry'!AE295*1,IF('Data Entry'!AF295="Pieza",'Data Entry'!AE295*1,IF('Data Entry'!AF295="L",'Data Entry'!AE295*1,IFERROR(,""))))))))</f>
        <v>0</v>
      </c>
      <c r="F292" s="1" t="s">
        <v>4</v>
      </c>
      <c r="G292" s="1">
        <f>IF('Data Entry'!AA295="g",'Data Entry'!Z295*0.001,IF('Data Entry'!AA295="mg",'Data Entry'!Z295*0.000001,IF('Data Entry'!AA295="t",'Data Entry'!Z295*1000,IF('Data Entry'!AA295="ml",'Data Entry'!Z295*0.001,IF('Data Entry'!AA295="kg",'Data Entry'!Z295*1,IF('Data Entry'!AA295="Piezas",'Data Entry'!Z295*1,IF('Data Entry'!AA295="L",'Data Entry'!Z295*1,IFERROR(,""))))))))</f>
        <v>0</v>
      </c>
      <c r="H292" s="1" t="s">
        <v>4</v>
      </c>
      <c r="I292" s="1">
        <f>IF('Data Entry'!AC295="g",'Data Entry'!AB295*0.001,IF('Data Entry'!AC295="mg",'Data Entry'!AB295*0.000001,IF('Data Entry'!AC295="t",'Data Entry'!AB295*1000,IF('Data Entry'!AC295="ml",'Data Entry'!AB295*0.001,IF('Data Entry'!AC295="kg",'Data Entry'!AB295*1,IF('Data Entry'!AC295="L",'Data Entry'!AB295*1,IFERROR(,"")))))))</f>
        <v>0</v>
      </c>
      <c r="J292" s="59" t="str">
        <f>'Data Entry'!AU295</f>
        <v/>
      </c>
      <c r="K292" s="1">
        <f>IF('Data Entry'!AI295="g",'Data Entry'!AH295*0.001*V292,IF('Data Entry'!AI295="UI",'Data Entry'!AH295*0.000001*V292,IF('Data Entry'!AI295="mg",'Data Entry'!AH295*0.000001*V292,IF('Data Entry'!AI295="t",'Data Entry'!AH295*1000*V292,IF('Data Entry'!AI295="kg",'Data Entry'!AH295*1*V292,IF('Data Entry'!AI295="L",'Data Entry'!AH295*1*V292,IFERROR(,"")))))))</f>
        <v>0</v>
      </c>
      <c r="L292" s="1" t="s">
        <v>4</v>
      </c>
      <c r="M292" s="59">
        <f>'Data Entry'!AJ295</f>
        <v>0</v>
      </c>
      <c r="N292" s="59" t="str">
        <f>'Data Entry'!AX295</f>
        <v/>
      </c>
      <c r="O292" s="1">
        <f>IF('Data Entry'!AL295="g",'Data Entry'!AK295*0.001*W292,IF('Data Entry'!AL295="UI",'Data Entry'!AK295*0.000001*W292,IF('Data Entry'!AL295="mg",'Data Entry'!AK295*0.000001*W292,IF('Data Entry'!AL295="t",'Data Entry'!AK295*1000*W292,IF('Data Entry'!AL295="kg",'Data Entry'!AK295*1*W292,IF('Data Entry'!AL295="L",'Data Entry'!AK295*1*W292,IFERROR(,"")))))))</f>
        <v>0</v>
      </c>
      <c r="P292" s="1" t="s">
        <v>4</v>
      </c>
      <c r="Q292" s="59">
        <f>'Data Entry'!AM295</f>
        <v>0</v>
      </c>
      <c r="R292" s="59" t="str">
        <f>'Data Entry'!BA295</f>
        <v/>
      </c>
      <c r="S292" s="1">
        <f>IF('Data Entry'!AO295="g",'Data Entry'!AN295*0.001*X292,IF('Data Entry'!AO295="UI",'Data Entry'!AN295*0.000001*X292,IF('Data Entry'!AO295="mg",'Data Entry'!AN295*0.000001*X292,IF('Data Entry'!AO295="t",'Data Entry'!AN295*1000*X292,IF('Data Entry'!AO295="kg",'Data Entry'!AN295*1*X292,IF('Data Entry'!AO295="L",'Data Entry'!AN295*1*X292,IFERROR(,"")))))))</f>
        <v>0</v>
      </c>
      <c r="T292" s="1" t="s">
        <v>4</v>
      </c>
      <c r="U292" s="59" t="str">
        <f>IF('Data Entry'!AP295="No aplica","1",'Data Entry'!AP295)</f>
        <v/>
      </c>
      <c r="V292" s="59" t="str">
        <f>IF('Data Entry'!AS295="No aplica","1",'Data Entry'!AS295)</f>
        <v/>
      </c>
      <c r="W292" s="59" t="str">
        <f>IF('Data Entry'!AV295="No aplica","1",'Data Entry'!AV295)</f>
        <v/>
      </c>
      <c r="X292" s="59" t="str">
        <f>IF('Data Entry'!AY295="No aplica","1",'Data Entry'!AY295)</f>
        <v/>
      </c>
      <c r="Y292" s="151" t="str">
        <f t="shared" si="4"/>
        <v/>
      </c>
      <c r="Z292" s="152" t="str">
        <f>IF('Data Entry'!H295="Yes","1",IF(AND('Data Entry'!H295="",'Data Entry'!I295="",'Data Entry'!J295="",'Data Entry'!K295="",'Data Entry'!L295="",'Data Entry'!M295="",'Data Entry'!N295="",'Data Entry'!O295="",'Data Entry'!P295="",'Data Entry'!Q295=""),"","1"))</f>
        <v/>
      </c>
      <c r="AA292" s="152" t="str">
        <f>IF('Data Entry'!R295="Yes","1",IF(AND('Data Entry'!R295="",'Data Entry'!S295="",'Data Entry'!T295="",'Data Entry'!U295=""),"","1"))</f>
        <v/>
      </c>
      <c r="AB292" s="157" t="str">
        <f>IF('Data Entry'!V295="Yes","1",IF(AND('Data Entry'!V295="",'Data Entry'!W295=""),"","1"))</f>
        <v/>
      </c>
    </row>
    <row r="293" spans="1:28" ht="17">
      <c r="A293" s="59">
        <f>'Data Entry'!AB296</f>
        <v>0</v>
      </c>
      <c r="B293" s="59" t="str">
        <f>'Data Entry'!AR296</f>
        <v/>
      </c>
      <c r="C293" s="1">
        <f>IF('Data Entry'!AD296="g",'Data Entry'!AC296*0.001*U293,IF('Data Entry'!AD296="UI",'Data Entry'!AC296*0.000001*U293,IF('Data Entry'!AD296="mg",'Data Entry'!AC296*0.000001*U293,IF('Data Entry'!AD296="t",'Data Entry'!AC296*1000*U293,IF('Data Entry'!AD296="kg",'Data Entry'!AC296*1*U293,IF('Data Entry'!AD296="L",'Data Entry'!AC296*1*U293,IFERROR(,"")))))))</f>
        <v>0</v>
      </c>
      <c r="D293" s="1" t="s">
        <v>4</v>
      </c>
      <c r="E293" s="1">
        <f>IF('Data Entry'!AF296="g",'Data Entry'!AE296*0.001,IF('Data Entry'!AF296="mg",'Data Entry'!AE296*0.000001,IF('Data Entry'!AF296="t",'Data Entry'!AE296*1000,IF('Data Entry'!AF296="ml",'Data Entry'!AE296*0.001,IF('Data Entry'!AF296="kg",'Data Entry'!AE296*1,IF('Data Entry'!AF296="Pieza",'Data Entry'!AE296*1,IF('Data Entry'!AF296="L",'Data Entry'!AE296*1,IFERROR(,""))))))))</f>
        <v>0</v>
      </c>
      <c r="F293" s="1" t="s">
        <v>4</v>
      </c>
      <c r="G293" s="1">
        <f>IF('Data Entry'!AA296="g",'Data Entry'!Z296*0.001,IF('Data Entry'!AA296="mg",'Data Entry'!Z296*0.000001,IF('Data Entry'!AA296="t",'Data Entry'!Z296*1000,IF('Data Entry'!AA296="ml",'Data Entry'!Z296*0.001,IF('Data Entry'!AA296="kg",'Data Entry'!Z296*1,IF('Data Entry'!AA296="Piezas",'Data Entry'!Z296*1,IF('Data Entry'!AA296="L",'Data Entry'!Z296*1,IFERROR(,""))))))))</f>
        <v>0</v>
      </c>
      <c r="H293" s="1" t="s">
        <v>4</v>
      </c>
      <c r="I293" s="1">
        <f>IF('Data Entry'!AC296="g",'Data Entry'!AB296*0.001,IF('Data Entry'!AC296="mg",'Data Entry'!AB296*0.000001,IF('Data Entry'!AC296="t",'Data Entry'!AB296*1000,IF('Data Entry'!AC296="ml",'Data Entry'!AB296*0.001,IF('Data Entry'!AC296="kg",'Data Entry'!AB296*1,IF('Data Entry'!AC296="L",'Data Entry'!AB296*1,IFERROR(,"")))))))</f>
        <v>0</v>
      </c>
      <c r="J293" s="59" t="str">
        <f>'Data Entry'!AU296</f>
        <v/>
      </c>
      <c r="K293" s="1">
        <f>IF('Data Entry'!AI296="g",'Data Entry'!AH296*0.001*V293,IF('Data Entry'!AI296="UI",'Data Entry'!AH296*0.000001*V293,IF('Data Entry'!AI296="mg",'Data Entry'!AH296*0.000001*V293,IF('Data Entry'!AI296="t",'Data Entry'!AH296*1000*V293,IF('Data Entry'!AI296="kg",'Data Entry'!AH296*1*V293,IF('Data Entry'!AI296="L",'Data Entry'!AH296*1*V293,IFERROR(,"")))))))</f>
        <v>0</v>
      </c>
      <c r="L293" s="1" t="s">
        <v>4</v>
      </c>
      <c r="M293" s="59">
        <f>'Data Entry'!AJ296</f>
        <v>0</v>
      </c>
      <c r="N293" s="59" t="str">
        <f>'Data Entry'!AX296</f>
        <v/>
      </c>
      <c r="O293" s="1">
        <f>IF('Data Entry'!AL296="g",'Data Entry'!AK296*0.001*W293,IF('Data Entry'!AL296="UI",'Data Entry'!AK296*0.000001*W293,IF('Data Entry'!AL296="mg",'Data Entry'!AK296*0.000001*W293,IF('Data Entry'!AL296="t",'Data Entry'!AK296*1000*W293,IF('Data Entry'!AL296="kg",'Data Entry'!AK296*1*W293,IF('Data Entry'!AL296="L",'Data Entry'!AK296*1*W293,IFERROR(,"")))))))</f>
        <v>0</v>
      </c>
      <c r="P293" s="1" t="s">
        <v>4</v>
      </c>
      <c r="Q293" s="59">
        <f>'Data Entry'!AM296</f>
        <v>0</v>
      </c>
      <c r="R293" s="59" t="str">
        <f>'Data Entry'!BA296</f>
        <v/>
      </c>
      <c r="S293" s="1">
        <f>IF('Data Entry'!AO296="g",'Data Entry'!AN296*0.001*X293,IF('Data Entry'!AO296="UI",'Data Entry'!AN296*0.000001*X293,IF('Data Entry'!AO296="mg",'Data Entry'!AN296*0.000001*X293,IF('Data Entry'!AO296="t",'Data Entry'!AN296*1000*X293,IF('Data Entry'!AO296="kg",'Data Entry'!AN296*1*X293,IF('Data Entry'!AO296="L",'Data Entry'!AN296*1*X293,IFERROR(,"")))))))</f>
        <v>0</v>
      </c>
      <c r="T293" s="1" t="s">
        <v>4</v>
      </c>
      <c r="U293" s="59" t="str">
        <f>IF('Data Entry'!AP296="No aplica","1",'Data Entry'!AP296)</f>
        <v/>
      </c>
      <c r="V293" s="59" t="str">
        <f>IF('Data Entry'!AS296="No aplica","1",'Data Entry'!AS296)</f>
        <v/>
      </c>
      <c r="W293" s="59" t="str">
        <f>IF('Data Entry'!AV296="No aplica","1",'Data Entry'!AV296)</f>
        <v/>
      </c>
      <c r="X293" s="59" t="str">
        <f>IF('Data Entry'!AY296="No aplica","1",'Data Entry'!AY296)</f>
        <v/>
      </c>
      <c r="Y293" s="151" t="str">
        <f t="shared" si="4"/>
        <v/>
      </c>
      <c r="Z293" s="152" t="str">
        <f>IF('Data Entry'!H296="Yes","1",IF(AND('Data Entry'!H296="",'Data Entry'!I296="",'Data Entry'!J296="",'Data Entry'!K296="",'Data Entry'!L296="",'Data Entry'!M296="",'Data Entry'!N296="",'Data Entry'!O296="",'Data Entry'!P296="",'Data Entry'!Q296=""),"","1"))</f>
        <v/>
      </c>
      <c r="AA293" s="152" t="str">
        <f>IF('Data Entry'!R296="Yes","1",IF(AND('Data Entry'!R296="",'Data Entry'!S296="",'Data Entry'!T296="",'Data Entry'!U296=""),"","1"))</f>
        <v/>
      </c>
      <c r="AB293" s="157" t="str">
        <f>IF('Data Entry'!V296="Yes","1",IF(AND('Data Entry'!V296="",'Data Entry'!W296=""),"","1"))</f>
        <v/>
      </c>
    </row>
    <row r="294" spans="1:28" ht="17">
      <c r="A294" s="59">
        <f>'Data Entry'!AB297</f>
        <v>0</v>
      </c>
      <c r="B294" s="59" t="str">
        <f>'Data Entry'!AR297</f>
        <v/>
      </c>
      <c r="C294" s="1">
        <f>IF('Data Entry'!AD297="g",'Data Entry'!AC297*0.001*U294,IF('Data Entry'!AD297="UI",'Data Entry'!AC297*0.000001*U294,IF('Data Entry'!AD297="mg",'Data Entry'!AC297*0.000001*U294,IF('Data Entry'!AD297="t",'Data Entry'!AC297*1000*U294,IF('Data Entry'!AD297="kg",'Data Entry'!AC297*1*U294,IF('Data Entry'!AD297="L",'Data Entry'!AC297*1*U294,IFERROR(,"")))))))</f>
        <v>0</v>
      </c>
      <c r="D294" s="1" t="s">
        <v>4</v>
      </c>
      <c r="E294" s="1">
        <f>IF('Data Entry'!AF297="g",'Data Entry'!AE297*0.001,IF('Data Entry'!AF297="mg",'Data Entry'!AE297*0.000001,IF('Data Entry'!AF297="t",'Data Entry'!AE297*1000,IF('Data Entry'!AF297="ml",'Data Entry'!AE297*0.001,IF('Data Entry'!AF297="kg",'Data Entry'!AE297*1,IF('Data Entry'!AF297="Pieza",'Data Entry'!AE297*1,IF('Data Entry'!AF297="L",'Data Entry'!AE297*1,IFERROR(,""))))))))</f>
        <v>0</v>
      </c>
      <c r="F294" s="1" t="s">
        <v>4</v>
      </c>
      <c r="G294" s="1">
        <f>IF('Data Entry'!AA297="g",'Data Entry'!Z297*0.001,IF('Data Entry'!AA297="mg",'Data Entry'!Z297*0.000001,IF('Data Entry'!AA297="t",'Data Entry'!Z297*1000,IF('Data Entry'!AA297="ml",'Data Entry'!Z297*0.001,IF('Data Entry'!AA297="kg",'Data Entry'!Z297*1,IF('Data Entry'!AA297="Piezas",'Data Entry'!Z297*1,IF('Data Entry'!AA297="L",'Data Entry'!Z297*1,IFERROR(,""))))))))</f>
        <v>0</v>
      </c>
      <c r="H294" s="1" t="s">
        <v>4</v>
      </c>
      <c r="I294" s="1">
        <f>IF('Data Entry'!AC297="g",'Data Entry'!AB297*0.001,IF('Data Entry'!AC297="mg",'Data Entry'!AB297*0.000001,IF('Data Entry'!AC297="t",'Data Entry'!AB297*1000,IF('Data Entry'!AC297="ml",'Data Entry'!AB297*0.001,IF('Data Entry'!AC297="kg",'Data Entry'!AB297*1,IF('Data Entry'!AC297="L",'Data Entry'!AB297*1,IFERROR(,"")))))))</f>
        <v>0</v>
      </c>
      <c r="J294" s="59" t="str">
        <f>'Data Entry'!AU297</f>
        <v/>
      </c>
      <c r="K294" s="1">
        <f>IF('Data Entry'!AI297="g",'Data Entry'!AH297*0.001*V294,IF('Data Entry'!AI297="UI",'Data Entry'!AH297*0.000001*V294,IF('Data Entry'!AI297="mg",'Data Entry'!AH297*0.000001*V294,IF('Data Entry'!AI297="t",'Data Entry'!AH297*1000*V294,IF('Data Entry'!AI297="kg",'Data Entry'!AH297*1*V294,IF('Data Entry'!AI297="L",'Data Entry'!AH297*1*V294,IFERROR(,"")))))))</f>
        <v>0</v>
      </c>
      <c r="L294" s="1" t="s">
        <v>4</v>
      </c>
      <c r="M294" s="59">
        <f>'Data Entry'!AJ297</f>
        <v>0</v>
      </c>
      <c r="N294" s="59" t="str">
        <f>'Data Entry'!AX297</f>
        <v/>
      </c>
      <c r="O294" s="1">
        <f>IF('Data Entry'!AL297="g",'Data Entry'!AK297*0.001*W294,IF('Data Entry'!AL297="UI",'Data Entry'!AK297*0.000001*W294,IF('Data Entry'!AL297="mg",'Data Entry'!AK297*0.000001*W294,IF('Data Entry'!AL297="t",'Data Entry'!AK297*1000*W294,IF('Data Entry'!AL297="kg",'Data Entry'!AK297*1*W294,IF('Data Entry'!AL297="L",'Data Entry'!AK297*1*W294,IFERROR(,"")))))))</f>
        <v>0</v>
      </c>
      <c r="P294" s="1" t="s">
        <v>4</v>
      </c>
      <c r="Q294" s="59">
        <f>'Data Entry'!AM297</f>
        <v>0</v>
      </c>
      <c r="R294" s="59" t="str">
        <f>'Data Entry'!BA297</f>
        <v/>
      </c>
      <c r="S294" s="1">
        <f>IF('Data Entry'!AO297="g",'Data Entry'!AN297*0.001*X294,IF('Data Entry'!AO297="UI",'Data Entry'!AN297*0.000001*X294,IF('Data Entry'!AO297="mg",'Data Entry'!AN297*0.000001*X294,IF('Data Entry'!AO297="t",'Data Entry'!AN297*1000*X294,IF('Data Entry'!AO297="kg",'Data Entry'!AN297*1*X294,IF('Data Entry'!AO297="L",'Data Entry'!AN297*1*X294,IFERROR(,"")))))))</f>
        <v>0</v>
      </c>
      <c r="T294" s="1" t="s">
        <v>4</v>
      </c>
      <c r="U294" s="59" t="str">
        <f>IF('Data Entry'!AP297="No aplica","1",'Data Entry'!AP297)</f>
        <v/>
      </c>
      <c r="V294" s="59" t="str">
        <f>IF('Data Entry'!AS297="No aplica","1",'Data Entry'!AS297)</f>
        <v/>
      </c>
      <c r="W294" s="59" t="str">
        <f>IF('Data Entry'!AV297="No aplica","1",'Data Entry'!AV297)</f>
        <v/>
      </c>
      <c r="X294" s="59" t="str">
        <f>IF('Data Entry'!AY297="No aplica","1",'Data Entry'!AY297)</f>
        <v/>
      </c>
      <c r="Y294" s="151" t="str">
        <f t="shared" si="4"/>
        <v/>
      </c>
      <c r="Z294" s="152" t="str">
        <f>IF('Data Entry'!H297="Yes","1",IF(AND('Data Entry'!H297="",'Data Entry'!I297="",'Data Entry'!J297="",'Data Entry'!K297="",'Data Entry'!L297="",'Data Entry'!M297="",'Data Entry'!N297="",'Data Entry'!O297="",'Data Entry'!P297="",'Data Entry'!Q297=""),"","1"))</f>
        <v/>
      </c>
      <c r="AA294" s="152" t="str">
        <f>IF('Data Entry'!R297="Yes","1",IF(AND('Data Entry'!R297="",'Data Entry'!S297="",'Data Entry'!T297="",'Data Entry'!U297=""),"","1"))</f>
        <v/>
      </c>
      <c r="AB294" s="157" t="str">
        <f>IF('Data Entry'!V297="Yes","1",IF(AND('Data Entry'!V297="",'Data Entry'!W297=""),"","1"))</f>
        <v/>
      </c>
    </row>
    <row r="295" spans="1:28" ht="17">
      <c r="A295" s="59">
        <f>'Data Entry'!AB298</f>
        <v>0</v>
      </c>
      <c r="B295" s="59" t="str">
        <f>'Data Entry'!AR298</f>
        <v/>
      </c>
      <c r="C295" s="1">
        <f>IF('Data Entry'!AD298="g",'Data Entry'!AC298*0.001*U295,IF('Data Entry'!AD298="UI",'Data Entry'!AC298*0.000001*U295,IF('Data Entry'!AD298="mg",'Data Entry'!AC298*0.000001*U295,IF('Data Entry'!AD298="t",'Data Entry'!AC298*1000*U295,IF('Data Entry'!AD298="kg",'Data Entry'!AC298*1*U295,IF('Data Entry'!AD298="L",'Data Entry'!AC298*1*U295,IFERROR(,"")))))))</f>
        <v>0</v>
      </c>
      <c r="D295" s="1" t="s">
        <v>4</v>
      </c>
      <c r="E295" s="1">
        <f>IF('Data Entry'!AF298="g",'Data Entry'!AE298*0.001,IF('Data Entry'!AF298="mg",'Data Entry'!AE298*0.000001,IF('Data Entry'!AF298="t",'Data Entry'!AE298*1000,IF('Data Entry'!AF298="ml",'Data Entry'!AE298*0.001,IF('Data Entry'!AF298="kg",'Data Entry'!AE298*1,IF('Data Entry'!AF298="Pieza",'Data Entry'!AE298*1,IF('Data Entry'!AF298="L",'Data Entry'!AE298*1,IFERROR(,""))))))))</f>
        <v>0</v>
      </c>
      <c r="F295" s="1" t="s">
        <v>4</v>
      </c>
      <c r="G295" s="1">
        <f>IF('Data Entry'!AA298="g",'Data Entry'!Z298*0.001,IF('Data Entry'!AA298="mg",'Data Entry'!Z298*0.000001,IF('Data Entry'!AA298="t",'Data Entry'!Z298*1000,IF('Data Entry'!AA298="ml",'Data Entry'!Z298*0.001,IF('Data Entry'!AA298="kg",'Data Entry'!Z298*1,IF('Data Entry'!AA298="Piezas",'Data Entry'!Z298*1,IF('Data Entry'!AA298="L",'Data Entry'!Z298*1,IFERROR(,""))))))))</f>
        <v>0</v>
      </c>
      <c r="H295" s="1" t="s">
        <v>4</v>
      </c>
      <c r="I295" s="1">
        <f>IF('Data Entry'!AC298="g",'Data Entry'!AB298*0.001,IF('Data Entry'!AC298="mg",'Data Entry'!AB298*0.000001,IF('Data Entry'!AC298="t",'Data Entry'!AB298*1000,IF('Data Entry'!AC298="ml",'Data Entry'!AB298*0.001,IF('Data Entry'!AC298="kg",'Data Entry'!AB298*1,IF('Data Entry'!AC298="L",'Data Entry'!AB298*1,IFERROR(,"")))))))</f>
        <v>0</v>
      </c>
      <c r="J295" s="59" t="str">
        <f>'Data Entry'!AU298</f>
        <v/>
      </c>
      <c r="K295" s="1">
        <f>IF('Data Entry'!AI298="g",'Data Entry'!AH298*0.001*V295,IF('Data Entry'!AI298="UI",'Data Entry'!AH298*0.000001*V295,IF('Data Entry'!AI298="mg",'Data Entry'!AH298*0.000001*V295,IF('Data Entry'!AI298="t",'Data Entry'!AH298*1000*V295,IF('Data Entry'!AI298="kg",'Data Entry'!AH298*1*V295,IF('Data Entry'!AI298="L",'Data Entry'!AH298*1*V295,IFERROR(,"")))))))</f>
        <v>0</v>
      </c>
      <c r="L295" s="1" t="s">
        <v>4</v>
      </c>
      <c r="M295" s="59">
        <f>'Data Entry'!AJ298</f>
        <v>0</v>
      </c>
      <c r="N295" s="59" t="str">
        <f>'Data Entry'!AX298</f>
        <v/>
      </c>
      <c r="O295" s="1">
        <f>IF('Data Entry'!AL298="g",'Data Entry'!AK298*0.001*W295,IF('Data Entry'!AL298="UI",'Data Entry'!AK298*0.000001*W295,IF('Data Entry'!AL298="mg",'Data Entry'!AK298*0.000001*W295,IF('Data Entry'!AL298="t",'Data Entry'!AK298*1000*W295,IF('Data Entry'!AL298="kg",'Data Entry'!AK298*1*W295,IF('Data Entry'!AL298="L",'Data Entry'!AK298*1*W295,IFERROR(,"")))))))</f>
        <v>0</v>
      </c>
      <c r="P295" s="1" t="s">
        <v>4</v>
      </c>
      <c r="Q295" s="59">
        <f>'Data Entry'!AM298</f>
        <v>0</v>
      </c>
      <c r="R295" s="59" t="str">
        <f>'Data Entry'!BA298</f>
        <v/>
      </c>
      <c r="S295" s="1">
        <f>IF('Data Entry'!AO298="g",'Data Entry'!AN298*0.001*X295,IF('Data Entry'!AO298="UI",'Data Entry'!AN298*0.000001*X295,IF('Data Entry'!AO298="mg",'Data Entry'!AN298*0.000001*X295,IF('Data Entry'!AO298="t",'Data Entry'!AN298*1000*X295,IF('Data Entry'!AO298="kg",'Data Entry'!AN298*1*X295,IF('Data Entry'!AO298="L",'Data Entry'!AN298*1*X295,IFERROR(,"")))))))</f>
        <v>0</v>
      </c>
      <c r="T295" s="1" t="s">
        <v>4</v>
      </c>
      <c r="U295" s="59" t="str">
        <f>IF('Data Entry'!AP298="No aplica","1",'Data Entry'!AP298)</f>
        <v/>
      </c>
      <c r="V295" s="59" t="str">
        <f>IF('Data Entry'!AS298="No aplica","1",'Data Entry'!AS298)</f>
        <v/>
      </c>
      <c r="W295" s="59" t="str">
        <f>IF('Data Entry'!AV298="No aplica","1",'Data Entry'!AV298)</f>
        <v/>
      </c>
      <c r="X295" s="59" t="str">
        <f>IF('Data Entry'!AY298="No aplica","1",'Data Entry'!AY298)</f>
        <v/>
      </c>
      <c r="Y295" s="151" t="str">
        <f t="shared" si="4"/>
        <v/>
      </c>
      <c r="Z295" s="152" t="str">
        <f>IF('Data Entry'!H298="Yes","1",IF(AND('Data Entry'!H298="",'Data Entry'!I298="",'Data Entry'!J298="",'Data Entry'!K298="",'Data Entry'!L298="",'Data Entry'!M298="",'Data Entry'!N298="",'Data Entry'!O298="",'Data Entry'!P298="",'Data Entry'!Q298=""),"","1"))</f>
        <v/>
      </c>
      <c r="AA295" s="152" t="str">
        <f>IF('Data Entry'!R298="Yes","1",IF(AND('Data Entry'!R298="",'Data Entry'!S298="",'Data Entry'!T298="",'Data Entry'!U298=""),"","1"))</f>
        <v/>
      </c>
      <c r="AB295" s="157" t="str">
        <f>IF('Data Entry'!V298="Yes","1",IF(AND('Data Entry'!V298="",'Data Entry'!W298=""),"","1"))</f>
        <v/>
      </c>
    </row>
    <row r="296" spans="1:28" ht="17">
      <c r="A296" s="59">
        <f>'Data Entry'!AB299</f>
        <v>0</v>
      </c>
      <c r="B296" s="59" t="str">
        <f>'Data Entry'!AR299</f>
        <v/>
      </c>
      <c r="C296" s="1">
        <f>IF('Data Entry'!AD299="g",'Data Entry'!AC299*0.001*U296,IF('Data Entry'!AD299="UI",'Data Entry'!AC299*0.000001*U296,IF('Data Entry'!AD299="mg",'Data Entry'!AC299*0.000001*U296,IF('Data Entry'!AD299="t",'Data Entry'!AC299*1000*U296,IF('Data Entry'!AD299="kg",'Data Entry'!AC299*1*U296,IF('Data Entry'!AD299="L",'Data Entry'!AC299*1*U296,IFERROR(,"")))))))</f>
        <v>0</v>
      </c>
      <c r="D296" s="1" t="s">
        <v>4</v>
      </c>
      <c r="E296" s="1">
        <f>IF('Data Entry'!AF299="g",'Data Entry'!AE299*0.001,IF('Data Entry'!AF299="mg",'Data Entry'!AE299*0.000001,IF('Data Entry'!AF299="t",'Data Entry'!AE299*1000,IF('Data Entry'!AF299="ml",'Data Entry'!AE299*0.001,IF('Data Entry'!AF299="kg",'Data Entry'!AE299*1,IF('Data Entry'!AF299="Pieza",'Data Entry'!AE299*1,IF('Data Entry'!AF299="L",'Data Entry'!AE299*1,IFERROR(,""))))))))</f>
        <v>0</v>
      </c>
      <c r="F296" s="1" t="s">
        <v>4</v>
      </c>
      <c r="G296" s="1">
        <f>IF('Data Entry'!AA299="g",'Data Entry'!Z299*0.001,IF('Data Entry'!AA299="mg",'Data Entry'!Z299*0.000001,IF('Data Entry'!AA299="t",'Data Entry'!Z299*1000,IF('Data Entry'!AA299="ml",'Data Entry'!Z299*0.001,IF('Data Entry'!AA299="kg",'Data Entry'!Z299*1,IF('Data Entry'!AA299="Piezas",'Data Entry'!Z299*1,IF('Data Entry'!AA299="L",'Data Entry'!Z299*1,IFERROR(,""))))))))</f>
        <v>0</v>
      </c>
      <c r="H296" s="1" t="s">
        <v>4</v>
      </c>
      <c r="I296" s="1">
        <f>IF('Data Entry'!AC299="g",'Data Entry'!AB299*0.001,IF('Data Entry'!AC299="mg",'Data Entry'!AB299*0.000001,IF('Data Entry'!AC299="t",'Data Entry'!AB299*1000,IF('Data Entry'!AC299="ml",'Data Entry'!AB299*0.001,IF('Data Entry'!AC299="kg",'Data Entry'!AB299*1,IF('Data Entry'!AC299="L",'Data Entry'!AB299*1,IFERROR(,"")))))))</f>
        <v>0</v>
      </c>
      <c r="J296" s="59" t="str">
        <f>'Data Entry'!AU299</f>
        <v/>
      </c>
      <c r="K296" s="1">
        <f>IF('Data Entry'!AI299="g",'Data Entry'!AH299*0.001*V296,IF('Data Entry'!AI299="UI",'Data Entry'!AH299*0.000001*V296,IF('Data Entry'!AI299="mg",'Data Entry'!AH299*0.000001*V296,IF('Data Entry'!AI299="t",'Data Entry'!AH299*1000*V296,IF('Data Entry'!AI299="kg",'Data Entry'!AH299*1*V296,IF('Data Entry'!AI299="L",'Data Entry'!AH299*1*V296,IFERROR(,"")))))))</f>
        <v>0</v>
      </c>
      <c r="L296" s="1" t="s">
        <v>4</v>
      </c>
      <c r="M296" s="59">
        <f>'Data Entry'!AJ299</f>
        <v>0</v>
      </c>
      <c r="N296" s="59" t="str">
        <f>'Data Entry'!AX299</f>
        <v/>
      </c>
      <c r="O296" s="1">
        <f>IF('Data Entry'!AL299="g",'Data Entry'!AK299*0.001*W296,IF('Data Entry'!AL299="UI",'Data Entry'!AK299*0.000001*W296,IF('Data Entry'!AL299="mg",'Data Entry'!AK299*0.000001*W296,IF('Data Entry'!AL299="t",'Data Entry'!AK299*1000*W296,IF('Data Entry'!AL299="kg",'Data Entry'!AK299*1*W296,IF('Data Entry'!AL299="L",'Data Entry'!AK299*1*W296,IFERROR(,"")))))))</f>
        <v>0</v>
      </c>
      <c r="P296" s="1" t="s">
        <v>4</v>
      </c>
      <c r="Q296" s="59">
        <f>'Data Entry'!AM299</f>
        <v>0</v>
      </c>
      <c r="R296" s="59" t="str">
        <f>'Data Entry'!BA299</f>
        <v/>
      </c>
      <c r="S296" s="1">
        <f>IF('Data Entry'!AO299="g",'Data Entry'!AN299*0.001*X296,IF('Data Entry'!AO299="UI",'Data Entry'!AN299*0.000001*X296,IF('Data Entry'!AO299="mg",'Data Entry'!AN299*0.000001*X296,IF('Data Entry'!AO299="t",'Data Entry'!AN299*1000*X296,IF('Data Entry'!AO299="kg",'Data Entry'!AN299*1*X296,IF('Data Entry'!AO299="L",'Data Entry'!AN299*1*X296,IFERROR(,"")))))))</f>
        <v>0</v>
      </c>
      <c r="T296" s="1" t="s">
        <v>4</v>
      </c>
      <c r="U296" s="59" t="str">
        <f>IF('Data Entry'!AP299="No aplica","1",'Data Entry'!AP299)</f>
        <v/>
      </c>
      <c r="V296" s="59" t="str">
        <f>IF('Data Entry'!AS299="No aplica","1",'Data Entry'!AS299)</f>
        <v/>
      </c>
      <c r="W296" s="59" t="str">
        <f>IF('Data Entry'!AV299="No aplica","1",'Data Entry'!AV299)</f>
        <v/>
      </c>
      <c r="X296" s="59" t="str">
        <f>IF('Data Entry'!AY299="No aplica","1",'Data Entry'!AY299)</f>
        <v/>
      </c>
      <c r="Y296" s="151" t="str">
        <f t="shared" si="4"/>
        <v/>
      </c>
      <c r="Z296" s="152" t="str">
        <f>IF('Data Entry'!H299="Yes","1",IF(AND('Data Entry'!H299="",'Data Entry'!I299="",'Data Entry'!J299="",'Data Entry'!K299="",'Data Entry'!L299="",'Data Entry'!M299="",'Data Entry'!N299="",'Data Entry'!O299="",'Data Entry'!P299="",'Data Entry'!Q299=""),"","1"))</f>
        <v/>
      </c>
      <c r="AA296" s="152" t="str">
        <f>IF('Data Entry'!R299="Yes","1",IF(AND('Data Entry'!R299="",'Data Entry'!S299="",'Data Entry'!T299="",'Data Entry'!U299=""),"","1"))</f>
        <v/>
      </c>
      <c r="AB296" s="157" t="str">
        <f>IF('Data Entry'!V299="Yes","1",IF(AND('Data Entry'!V299="",'Data Entry'!W299=""),"","1"))</f>
        <v/>
      </c>
    </row>
    <row r="297" spans="1:28" ht="17">
      <c r="A297" s="59">
        <f>'Data Entry'!AB300</f>
        <v>0</v>
      </c>
      <c r="B297" s="59" t="str">
        <f>'Data Entry'!AR300</f>
        <v/>
      </c>
      <c r="C297" s="1">
        <f>IF('Data Entry'!AD300="g",'Data Entry'!AC300*0.001*U297,IF('Data Entry'!AD300="UI",'Data Entry'!AC300*0.000001*U297,IF('Data Entry'!AD300="mg",'Data Entry'!AC300*0.000001*U297,IF('Data Entry'!AD300="t",'Data Entry'!AC300*1000*U297,IF('Data Entry'!AD300="kg",'Data Entry'!AC300*1*U297,IF('Data Entry'!AD300="L",'Data Entry'!AC300*1*U297,IFERROR(,"")))))))</f>
        <v>0</v>
      </c>
      <c r="D297" s="1" t="s">
        <v>4</v>
      </c>
      <c r="E297" s="1">
        <f>IF('Data Entry'!AF300="g",'Data Entry'!AE300*0.001,IF('Data Entry'!AF300="mg",'Data Entry'!AE300*0.000001,IF('Data Entry'!AF300="t",'Data Entry'!AE300*1000,IF('Data Entry'!AF300="ml",'Data Entry'!AE300*0.001,IF('Data Entry'!AF300="kg",'Data Entry'!AE300*1,IF('Data Entry'!AF300="Pieza",'Data Entry'!AE300*1,IF('Data Entry'!AF300="L",'Data Entry'!AE300*1,IFERROR(,""))))))))</f>
        <v>0</v>
      </c>
      <c r="F297" s="1" t="s">
        <v>4</v>
      </c>
      <c r="G297" s="1">
        <f>IF('Data Entry'!AA300="g",'Data Entry'!Z300*0.001,IF('Data Entry'!AA300="mg",'Data Entry'!Z300*0.000001,IF('Data Entry'!AA300="t",'Data Entry'!Z300*1000,IF('Data Entry'!AA300="ml",'Data Entry'!Z300*0.001,IF('Data Entry'!AA300="kg",'Data Entry'!Z300*1,IF('Data Entry'!AA300="Piezas",'Data Entry'!Z300*1,IF('Data Entry'!AA300="L",'Data Entry'!Z300*1,IFERROR(,""))))))))</f>
        <v>0</v>
      </c>
      <c r="H297" s="1" t="s">
        <v>4</v>
      </c>
      <c r="I297" s="1">
        <f>IF('Data Entry'!AC300="g",'Data Entry'!AB300*0.001,IF('Data Entry'!AC300="mg",'Data Entry'!AB300*0.000001,IF('Data Entry'!AC300="t",'Data Entry'!AB300*1000,IF('Data Entry'!AC300="ml",'Data Entry'!AB300*0.001,IF('Data Entry'!AC300="kg",'Data Entry'!AB300*1,IF('Data Entry'!AC300="L",'Data Entry'!AB300*1,IFERROR(,"")))))))</f>
        <v>0</v>
      </c>
      <c r="J297" s="59" t="str">
        <f>'Data Entry'!AU300</f>
        <v/>
      </c>
      <c r="K297" s="1">
        <f>IF('Data Entry'!AI300="g",'Data Entry'!AH300*0.001*V297,IF('Data Entry'!AI300="UI",'Data Entry'!AH300*0.000001*V297,IF('Data Entry'!AI300="mg",'Data Entry'!AH300*0.000001*V297,IF('Data Entry'!AI300="t",'Data Entry'!AH300*1000*V297,IF('Data Entry'!AI300="kg",'Data Entry'!AH300*1*V297,IF('Data Entry'!AI300="L",'Data Entry'!AH300*1*V297,IFERROR(,"")))))))</f>
        <v>0</v>
      </c>
      <c r="L297" s="1" t="s">
        <v>4</v>
      </c>
      <c r="M297" s="59">
        <f>'Data Entry'!AJ300</f>
        <v>0</v>
      </c>
      <c r="N297" s="59" t="str">
        <f>'Data Entry'!AX300</f>
        <v/>
      </c>
      <c r="O297" s="1">
        <f>IF('Data Entry'!AL300="g",'Data Entry'!AK300*0.001*W297,IF('Data Entry'!AL300="UI",'Data Entry'!AK300*0.000001*W297,IF('Data Entry'!AL300="mg",'Data Entry'!AK300*0.000001*W297,IF('Data Entry'!AL300="t",'Data Entry'!AK300*1000*W297,IF('Data Entry'!AL300="kg",'Data Entry'!AK300*1*W297,IF('Data Entry'!AL300="L",'Data Entry'!AK300*1*W297,IFERROR(,"")))))))</f>
        <v>0</v>
      </c>
      <c r="P297" s="1" t="s">
        <v>4</v>
      </c>
      <c r="Q297" s="59">
        <f>'Data Entry'!AM300</f>
        <v>0</v>
      </c>
      <c r="R297" s="59" t="str">
        <f>'Data Entry'!BA300</f>
        <v/>
      </c>
      <c r="S297" s="1">
        <f>IF('Data Entry'!AO300="g",'Data Entry'!AN300*0.001*X297,IF('Data Entry'!AO300="UI",'Data Entry'!AN300*0.000001*X297,IF('Data Entry'!AO300="mg",'Data Entry'!AN300*0.000001*X297,IF('Data Entry'!AO300="t",'Data Entry'!AN300*1000*X297,IF('Data Entry'!AO300="kg",'Data Entry'!AN300*1*X297,IF('Data Entry'!AO300="L",'Data Entry'!AN300*1*X297,IFERROR(,"")))))))</f>
        <v>0</v>
      </c>
      <c r="T297" s="1" t="s">
        <v>4</v>
      </c>
      <c r="U297" s="59" t="str">
        <f>IF('Data Entry'!AP300="No aplica","1",'Data Entry'!AP300)</f>
        <v/>
      </c>
      <c r="V297" s="59" t="str">
        <f>IF('Data Entry'!AS300="No aplica","1",'Data Entry'!AS300)</f>
        <v/>
      </c>
      <c r="W297" s="59" t="str">
        <f>IF('Data Entry'!AV300="No aplica","1",'Data Entry'!AV300)</f>
        <v/>
      </c>
      <c r="X297" s="59" t="str">
        <f>IF('Data Entry'!AY300="No aplica","1",'Data Entry'!AY300)</f>
        <v/>
      </c>
      <c r="Y297" s="151" t="str">
        <f t="shared" si="4"/>
        <v/>
      </c>
      <c r="Z297" s="152" t="str">
        <f>IF('Data Entry'!H300="Yes","1",IF(AND('Data Entry'!H300="",'Data Entry'!I300="",'Data Entry'!J300="",'Data Entry'!K300="",'Data Entry'!L300="",'Data Entry'!M300="",'Data Entry'!N300="",'Data Entry'!O300="",'Data Entry'!P300="",'Data Entry'!Q300=""),"","1"))</f>
        <v/>
      </c>
      <c r="AA297" s="152" t="str">
        <f>IF('Data Entry'!R300="Yes","1",IF(AND('Data Entry'!R300="",'Data Entry'!S300="",'Data Entry'!T300="",'Data Entry'!U300=""),"","1"))</f>
        <v/>
      </c>
      <c r="AB297" s="157" t="str">
        <f>IF('Data Entry'!V300="Yes","1",IF(AND('Data Entry'!V300="",'Data Entry'!W300=""),"","1"))</f>
        <v/>
      </c>
    </row>
    <row r="298" spans="1:28" ht="17">
      <c r="A298" s="59">
        <f>'Data Entry'!AB301</f>
        <v>0</v>
      </c>
      <c r="B298" s="59" t="str">
        <f>'Data Entry'!AR301</f>
        <v/>
      </c>
      <c r="C298" s="1">
        <f>IF('Data Entry'!AD301="g",'Data Entry'!AC301*0.001*U298,IF('Data Entry'!AD301="UI",'Data Entry'!AC301*0.000001*U298,IF('Data Entry'!AD301="mg",'Data Entry'!AC301*0.000001*U298,IF('Data Entry'!AD301="t",'Data Entry'!AC301*1000*U298,IF('Data Entry'!AD301="kg",'Data Entry'!AC301*1*U298,IF('Data Entry'!AD301="L",'Data Entry'!AC301*1*U298,IFERROR(,"")))))))</f>
        <v>0</v>
      </c>
      <c r="D298" s="1" t="s">
        <v>4</v>
      </c>
      <c r="E298" s="1">
        <f>IF('Data Entry'!AF301="g",'Data Entry'!AE301*0.001,IF('Data Entry'!AF301="mg",'Data Entry'!AE301*0.000001,IF('Data Entry'!AF301="t",'Data Entry'!AE301*1000,IF('Data Entry'!AF301="ml",'Data Entry'!AE301*0.001,IF('Data Entry'!AF301="kg",'Data Entry'!AE301*1,IF('Data Entry'!AF301="Pieza",'Data Entry'!AE301*1,IF('Data Entry'!AF301="L",'Data Entry'!AE301*1,IFERROR(,""))))))))</f>
        <v>0</v>
      </c>
      <c r="F298" s="1" t="s">
        <v>4</v>
      </c>
      <c r="G298" s="1">
        <f>IF('Data Entry'!AA301="g",'Data Entry'!Z301*0.001,IF('Data Entry'!AA301="mg",'Data Entry'!Z301*0.000001,IF('Data Entry'!AA301="t",'Data Entry'!Z301*1000,IF('Data Entry'!AA301="ml",'Data Entry'!Z301*0.001,IF('Data Entry'!AA301="kg",'Data Entry'!Z301*1,IF('Data Entry'!AA301="Piezas",'Data Entry'!Z301*1,IF('Data Entry'!AA301="L",'Data Entry'!Z301*1,IFERROR(,""))))))))</f>
        <v>0</v>
      </c>
      <c r="H298" s="1" t="s">
        <v>4</v>
      </c>
      <c r="I298" s="1">
        <f>IF('Data Entry'!AC301="g",'Data Entry'!AB301*0.001,IF('Data Entry'!AC301="mg",'Data Entry'!AB301*0.000001,IF('Data Entry'!AC301="t",'Data Entry'!AB301*1000,IF('Data Entry'!AC301="ml",'Data Entry'!AB301*0.001,IF('Data Entry'!AC301="kg",'Data Entry'!AB301*1,IF('Data Entry'!AC301="L",'Data Entry'!AB301*1,IFERROR(,"")))))))</f>
        <v>0</v>
      </c>
      <c r="J298" s="59" t="str">
        <f>'Data Entry'!AU301</f>
        <v/>
      </c>
      <c r="K298" s="1">
        <f>IF('Data Entry'!AI301="g",'Data Entry'!AH301*0.001*V298,IF('Data Entry'!AI301="UI",'Data Entry'!AH301*0.000001*V298,IF('Data Entry'!AI301="mg",'Data Entry'!AH301*0.000001*V298,IF('Data Entry'!AI301="t",'Data Entry'!AH301*1000*V298,IF('Data Entry'!AI301="kg",'Data Entry'!AH301*1*V298,IF('Data Entry'!AI301="L",'Data Entry'!AH301*1*V298,IFERROR(,"")))))))</f>
        <v>0</v>
      </c>
      <c r="L298" s="1" t="s">
        <v>4</v>
      </c>
      <c r="M298" s="59">
        <f>'Data Entry'!AJ301</f>
        <v>0</v>
      </c>
      <c r="N298" s="59" t="str">
        <f>'Data Entry'!AX301</f>
        <v/>
      </c>
      <c r="O298" s="1">
        <f>IF('Data Entry'!AL301="g",'Data Entry'!AK301*0.001*W298,IF('Data Entry'!AL301="UI",'Data Entry'!AK301*0.000001*W298,IF('Data Entry'!AL301="mg",'Data Entry'!AK301*0.000001*W298,IF('Data Entry'!AL301="t",'Data Entry'!AK301*1000*W298,IF('Data Entry'!AL301="kg",'Data Entry'!AK301*1*W298,IF('Data Entry'!AL301="L",'Data Entry'!AK301*1*W298,IFERROR(,"")))))))</f>
        <v>0</v>
      </c>
      <c r="P298" s="1" t="s">
        <v>4</v>
      </c>
      <c r="Q298" s="59">
        <f>'Data Entry'!AM301</f>
        <v>0</v>
      </c>
      <c r="R298" s="59" t="str">
        <f>'Data Entry'!BA301</f>
        <v/>
      </c>
      <c r="S298" s="1">
        <f>IF('Data Entry'!AO301="g",'Data Entry'!AN301*0.001*X298,IF('Data Entry'!AO301="UI",'Data Entry'!AN301*0.000001*X298,IF('Data Entry'!AO301="mg",'Data Entry'!AN301*0.000001*X298,IF('Data Entry'!AO301="t",'Data Entry'!AN301*1000*X298,IF('Data Entry'!AO301="kg",'Data Entry'!AN301*1*X298,IF('Data Entry'!AO301="L",'Data Entry'!AN301*1*X298,IFERROR(,"")))))))</f>
        <v>0</v>
      </c>
      <c r="T298" s="1" t="s">
        <v>4</v>
      </c>
      <c r="U298" s="59" t="str">
        <f>IF('Data Entry'!AP301="No aplica","1",'Data Entry'!AP301)</f>
        <v/>
      </c>
      <c r="V298" s="59" t="str">
        <f>IF('Data Entry'!AS301="No aplica","1",'Data Entry'!AS301)</f>
        <v/>
      </c>
      <c r="W298" s="59" t="str">
        <f>IF('Data Entry'!AV301="No aplica","1",'Data Entry'!AV301)</f>
        <v/>
      </c>
      <c r="X298" s="59" t="str">
        <f>IF('Data Entry'!AY301="No aplica","1",'Data Entry'!AY301)</f>
        <v/>
      </c>
      <c r="Y298" s="151" t="str">
        <f t="shared" si="4"/>
        <v/>
      </c>
      <c r="Z298" s="152" t="str">
        <f>IF('Data Entry'!H301="Yes","1",IF(AND('Data Entry'!H301="",'Data Entry'!I301="",'Data Entry'!J301="",'Data Entry'!K301="",'Data Entry'!L301="",'Data Entry'!M301="",'Data Entry'!N301="",'Data Entry'!O301="",'Data Entry'!P301="",'Data Entry'!Q301=""),"","1"))</f>
        <v/>
      </c>
      <c r="AA298" s="152" t="str">
        <f>IF('Data Entry'!R301="Yes","1",IF(AND('Data Entry'!R301="",'Data Entry'!S301="",'Data Entry'!T301="",'Data Entry'!U301=""),"","1"))</f>
        <v/>
      </c>
      <c r="AB298" s="157" t="str">
        <f>IF('Data Entry'!V301="Yes","1",IF(AND('Data Entry'!V301="",'Data Entry'!W301=""),"","1"))</f>
        <v/>
      </c>
    </row>
    <row r="299" spans="1:28" ht="17">
      <c r="A299" s="59">
        <f>'Data Entry'!AB302</f>
        <v>0</v>
      </c>
      <c r="B299" s="59" t="str">
        <f>'Data Entry'!AR302</f>
        <v/>
      </c>
      <c r="C299" s="1">
        <f>IF('Data Entry'!AD302="g",'Data Entry'!AC302*0.001*U299,IF('Data Entry'!AD302="UI",'Data Entry'!AC302*0.000001*U299,IF('Data Entry'!AD302="mg",'Data Entry'!AC302*0.000001*U299,IF('Data Entry'!AD302="t",'Data Entry'!AC302*1000*U299,IF('Data Entry'!AD302="kg",'Data Entry'!AC302*1*U299,IF('Data Entry'!AD302="L",'Data Entry'!AC302*1*U299,IFERROR(,"")))))))</f>
        <v>0</v>
      </c>
      <c r="D299" s="1" t="s">
        <v>4</v>
      </c>
      <c r="E299" s="1">
        <f>IF('Data Entry'!AF302="g",'Data Entry'!AE302*0.001,IF('Data Entry'!AF302="mg",'Data Entry'!AE302*0.000001,IF('Data Entry'!AF302="t",'Data Entry'!AE302*1000,IF('Data Entry'!AF302="ml",'Data Entry'!AE302*0.001,IF('Data Entry'!AF302="kg",'Data Entry'!AE302*1,IF('Data Entry'!AF302="Pieza",'Data Entry'!AE302*1,IF('Data Entry'!AF302="L",'Data Entry'!AE302*1,IFERROR(,""))))))))</f>
        <v>0</v>
      </c>
      <c r="F299" s="1" t="s">
        <v>4</v>
      </c>
      <c r="G299" s="1">
        <f>IF('Data Entry'!AA302="g",'Data Entry'!Z302*0.001,IF('Data Entry'!AA302="mg",'Data Entry'!Z302*0.000001,IF('Data Entry'!AA302="t",'Data Entry'!Z302*1000,IF('Data Entry'!AA302="ml",'Data Entry'!Z302*0.001,IF('Data Entry'!AA302="kg",'Data Entry'!Z302*1,IF('Data Entry'!AA302="Piezas",'Data Entry'!Z302*1,IF('Data Entry'!AA302="L",'Data Entry'!Z302*1,IFERROR(,""))))))))</f>
        <v>0</v>
      </c>
      <c r="H299" s="1" t="s">
        <v>4</v>
      </c>
      <c r="I299" s="1">
        <f>IF('Data Entry'!AC302="g",'Data Entry'!AB302*0.001,IF('Data Entry'!AC302="mg",'Data Entry'!AB302*0.000001,IF('Data Entry'!AC302="t",'Data Entry'!AB302*1000,IF('Data Entry'!AC302="ml",'Data Entry'!AB302*0.001,IF('Data Entry'!AC302="kg",'Data Entry'!AB302*1,IF('Data Entry'!AC302="L",'Data Entry'!AB302*1,IFERROR(,"")))))))</f>
        <v>0</v>
      </c>
      <c r="J299" s="59" t="str">
        <f>'Data Entry'!AU302</f>
        <v/>
      </c>
      <c r="K299" s="1">
        <f>IF('Data Entry'!AI302="g",'Data Entry'!AH302*0.001*V299,IF('Data Entry'!AI302="UI",'Data Entry'!AH302*0.000001*V299,IF('Data Entry'!AI302="mg",'Data Entry'!AH302*0.000001*V299,IF('Data Entry'!AI302="t",'Data Entry'!AH302*1000*V299,IF('Data Entry'!AI302="kg",'Data Entry'!AH302*1*V299,IF('Data Entry'!AI302="L",'Data Entry'!AH302*1*V299,IFERROR(,"")))))))</f>
        <v>0</v>
      </c>
      <c r="L299" s="1" t="s">
        <v>4</v>
      </c>
      <c r="M299" s="59">
        <f>'Data Entry'!AJ302</f>
        <v>0</v>
      </c>
      <c r="N299" s="59" t="str">
        <f>'Data Entry'!AX302</f>
        <v/>
      </c>
      <c r="O299" s="1">
        <f>IF('Data Entry'!AL302="g",'Data Entry'!AK302*0.001*W299,IF('Data Entry'!AL302="UI",'Data Entry'!AK302*0.000001*W299,IF('Data Entry'!AL302="mg",'Data Entry'!AK302*0.000001*W299,IF('Data Entry'!AL302="t",'Data Entry'!AK302*1000*W299,IF('Data Entry'!AL302="kg",'Data Entry'!AK302*1*W299,IF('Data Entry'!AL302="L",'Data Entry'!AK302*1*W299,IFERROR(,"")))))))</f>
        <v>0</v>
      </c>
      <c r="P299" s="1" t="s">
        <v>4</v>
      </c>
      <c r="Q299" s="59">
        <f>'Data Entry'!AM302</f>
        <v>0</v>
      </c>
      <c r="R299" s="59" t="str">
        <f>'Data Entry'!BA302</f>
        <v/>
      </c>
      <c r="S299" s="1">
        <f>IF('Data Entry'!AO302="g",'Data Entry'!AN302*0.001*X299,IF('Data Entry'!AO302="UI",'Data Entry'!AN302*0.000001*X299,IF('Data Entry'!AO302="mg",'Data Entry'!AN302*0.000001*X299,IF('Data Entry'!AO302="t",'Data Entry'!AN302*1000*X299,IF('Data Entry'!AO302="kg",'Data Entry'!AN302*1*X299,IF('Data Entry'!AO302="L",'Data Entry'!AN302*1*X299,IFERROR(,"")))))))</f>
        <v>0</v>
      </c>
      <c r="T299" s="1" t="s">
        <v>4</v>
      </c>
      <c r="U299" s="59" t="str">
        <f>IF('Data Entry'!AP302="No aplica","1",'Data Entry'!AP302)</f>
        <v/>
      </c>
      <c r="V299" s="59" t="str">
        <f>IF('Data Entry'!AS302="No aplica","1",'Data Entry'!AS302)</f>
        <v/>
      </c>
      <c r="W299" s="59" t="str">
        <f>IF('Data Entry'!AV302="No aplica","1",'Data Entry'!AV302)</f>
        <v/>
      </c>
      <c r="X299" s="59" t="str">
        <f>IF('Data Entry'!AY302="No aplica","1",'Data Entry'!AY302)</f>
        <v/>
      </c>
      <c r="Y299" s="151" t="str">
        <f t="shared" si="4"/>
        <v/>
      </c>
      <c r="Z299" s="152" t="str">
        <f>IF('Data Entry'!H302="Yes","1",IF(AND('Data Entry'!H302="",'Data Entry'!I302="",'Data Entry'!J302="",'Data Entry'!K302="",'Data Entry'!L302="",'Data Entry'!M302="",'Data Entry'!N302="",'Data Entry'!O302="",'Data Entry'!P302="",'Data Entry'!Q302=""),"","1"))</f>
        <v/>
      </c>
      <c r="AA299" s="152" t="str">
        <f>IF('Data Entry'!R302="Yes","1",IF(AND('Data Entry'!R302="",'Data Entry'!S302="",'Data Entry'!T302="",'Data Entry'!U302=""),"","1"))</f>
        <v/>
      </c>
      <c r="AB299" s="157" t="str">
        <f>IF('Data Entry'!V302="Yes","1",IF(AND('Data Entry'!V302="",'Data Entry'!W302=""),"","1"))</f>
        <v/>
      </c>
    </row>
    <row r="300" spans="1:28" ht="17">
      <c r="A300" s="59">
        <f>'Data Entry'!AB303</f>
        <v>0</v>
      </c>
      <c r="B300" s="59" t="str">
        <f>'Data Entry'!AR303</f>
        <v/>
      </c>
      <c r="C300" s="1">
        <f>IF('Data Entry'!AD303="g",'Data Entry'!AC303*0.001*U300,IF('Data Entry'!AD303="UI",'Data Entry'!AC303*0.000001*U300,IF('Data Entry'!AD303="mg",'Data Entry'!AC303*0.000001*U300,IF('Data Entry'!AD303="t",'Data Entry'!AC303*1000*U300,IF('Data Entry'!AD303="kg",'Data Entry'!AC303*1*U300,IF('Data Entry'!AD303="L",'Data Entry'!AC303*1*U300,IFERROR(,"")))))))</f>
        <v>0</v>
      </c>
      <c r="D300" s="1" t="s">
        <v>4</v>
      </c>
      <c r="E300" s="1">
        <f>IF('Data Entry'!AF303="g",'Data Entry'!AE303*0.001,IF('Data Entry'!AF303="mg",'Data Entry'!AE303*0.000001,IF('Data Entry'!AF303="t",'Data Entry'!AE303*1000,IF('Data Entry'!AF303="ml",'Data Entry'!AE303*0.001,IF('Data Entry'!AF303="kg",'Data Entry'!AE303*1,IF('Data Entry'!AF303="Pieza",'Data Entry'!AE303*1,IF('Data Entry'!AF303="L",'Data Entry'!AE303*1,IFERROR(,""))))))))</f>
        <v>0</v>
      </c>
      <c r="F300" s="1" t="s">
        <v>4</v>
      </c>
      <c r="G300" s="1">
        <f>IF('Data Entry'!AA303="g",'Data Entry'!Z303*0.001,IF('Data Entry'!AA303="mg",'Data Entry'!Z303*0.000001,IF('Data Entry'!AA303="t",'Data Entry'!Z303*1000,IF('Data Entry'!AA303="ml",'Data Entry'!Z303*0.001,IF('Data Entry'!AA303="kg",'Data Entry'!Z303*1,IF('Data Entry'!AA303="Piezas",'Data Entry'!Z303*1,IF('Data Entry'!AA303="L",'Data Entry'!Z303*1,IFERROR(,""))))))))</f>
        <v>0</v>
      </c>
      <c r="H300" s="1" t="s">
        <v>4</v>
      </c>
      <c r="I300" s="1">
        <f>IF('Data Entry'!AC303="g",'Data Entry'!AB303*0.001,IF('Data Entry'!AC303="mg",'Data Entry'!AB303*0.000001,IF('Data Entry'!AC303="t",'Data Entry'!AB303*1000,IF('Data Entry'!AC303="ml",'Data Entry'!AB303*0.001,IF('Data Entry'!AC303="kg",'Data Entry'!AB303*1,IF('Data Entry'!AC303="L",'Data Entry'!AB303*1,IFERROR(,"")))))))</f>
        <v>0</v>
      </c>
      <c r="J300" s="59" t="str">
        <f>'Data Entry'!AU303</f>
        <v/>
      </c>
      <c r="K300" s="1">
        <f>IF('Data Entry'!AI303="g",'Data Entry'!AH303*0.001*V300,IF('Data Entry'!AI303="UI",'Data Entry'!AH303*0.000001*V300,IF('Data Entry'!AI303="mg",'Data Entry'!AH303*0.000001*V300,IF('Data Entry'!AI303="t",'Data Entry'!AH303*1000*V300,IF('Data Entry'!AI303="kg",'Data Entry'!AH303*1*V300,IF('Data Entry'!AI303="L",'Data Entry'!AH303*1*V300,IFERROR(,"")))))))</f>
        <v>0</v>
      </c>
      <c r="L300" s="1" t="s">
        <v>4</v>
      </c>
      <c r="M300" s="59">
        <f>'Data Entry'!AJ303</f>
        <v>0</v>
      </c>
      <c r="N300" s="59" t="str">
        <f>'Data Entry'!AX303</f>
        <v/>
      </c>
      <c r="O300" s="1">
        <f>IF('Data Entry'!AL303="g",'Data Entry'!AK303*0.001*W300,IF('Data Entry'!AL303="UI",'Data Entry'!AK303*0.000001*W300,IF('Data Entry'!AL303="mg",'Data Entry'!AK303*0.000001*W300,IF('Data Entry'!AL303="t",'Data Entry'!AK303*1000*W300,IF('Data Entry'!AL303="kg",'Data Entry'!AK303*1*W300,IF('Data Entry'!AL303="L",'Data Entry'!AK303*1*W300,IFERROR(,"")))))))</f>
        <v>0</v>
      </c>
      <c r="P300" s="1" t="s">
        <v>4</v>
      </c>
      <c r="Q300" s="59">
        <f>'Data Entry'!AM303</f>
        <v>0</v>
      </c>
      <c r="R300" s="59" t="str">
        <f>'Data Entry'!BA303</f>
        <v/>
      </c>
      <c r="S300" s="1">
        <f>IF('Data Entry'!AO303="g",'Data Entry'!AN303*0.001*X300,IF('Data Entry'!AO303="UI",'Data Entry'!AN303*0.000001*X300,IF('Data Entry'!AO303="mg",'Data Entry'!AN303*0.000001*X300,IF('Data Entry'!AO303="t",'Data Entry'!AN303*1000*X300,IF('Data Entry'!AO303="kg",'Data Entry'!AN303*1*X300,IF('Data Entry'!AO303="L",'Data Entry'!AN303*1*X300,IFERROR(,"")))))))</f>
        <v>0</v>
      </c>
      <c r="T300" s="1" t="s">
        <v>4</v>
      </c>
      <c r="U300" s="59" t="str">
        <f>IF('Data Entry'!AP303="No aplica","1",'Data Entry'!AP303)</f>
        <v/>
      </c>
      <c r="V300" s="59" t="str">
        <f>IF('Data Entry'!AS303="No aplica","1",'Data Entry'!AS303)</f>
        <v/>
      </c>
      <c r="W300" s="59" t="str">
        <f>IF('Data Entry'!AV303="No aplica","1",'Data Entry'!AV303)</f>
        <v/>
      </c>
      <c r="X300" s="59" t="str">
        <f>IF('Data Entry'!AY303="No aplica","1",'Data Entry'!AY303)</f>
        <v/>
      </c>
      <c r="Y300" s="151" t="str">
        <f t="shared" si="4"/>
        <v/>
      </c>
      <c r="Z300" s="152" t="str">
        <f>IF('Data Entry'!H303="Yes","1",IF(AND('Data Entry'!H303="",'Data Entry'!I303="",'Data Entry'!J303="",'Data Entry'!K303="",'Data Entry'!L303="",'Data Entry'!M303="",'Data Entry'!N303="",'Data Entry'!O303="",'Data Entry'!P303="",'Data Entry'!Q303=""),"","1"))</f>
        <v/>
      </c>
      <c r="AA300" s="152" t="str">
        <f>IF('Data Entry'!R303="Yes","1",IF(AND('Data Entry'!R303="",'Data Entry'!S303="",'Data Entry'!T303="",'Data Entry'!U303=""),"","1"))</f>
        <v/>
      </c>
      <c r="AB300" s="157" t="str">
        <f>IF('Data Entry'!V303="Yes","1",IF(AND('Data Entry'!V303="",'Data Entry'!W303=""),"","1"))</f>
        <v/>
      </c>
    </row>
    <row r="301" spans="1:28" ht="17">
      <c r="A301" s="59">
        <f>'Data Entry'!AB304</f>
        <v>0</v>
      </c>
      <c r="B301" s="59" t="str">
        <f>'Data Entry'!AR304</f>
        <v/>
      </c>
      <c r="C301" s="1">
        <f>IF('Data Entry'!AD304="g",'Data Entry'!AC304*0.001*U301,IF('Data Entry'!AD304="UI",'Data Entry'!AC304*0.000001*U301,IF('Data Entry'!AD304="mg",'Data Entry'!AC304*0.000001*U301,IF('Data Entry'!AD304="t",'Data Entry'!AC304*1000*U301,IF('Data Entry'!AD304="kg",'Data Entry'!AC304*1*U301,IF('Data Entry'!AD304="L",'Data Entry'!AC304*1*U301,IFERROR(,"")))))))</f>
        <v>0</v>
      </c>
      <c r="D301" s="1" t="s">
        <v>4</v>
      </c>
      <c r="E301" s="1">
        <f>IF('Data Entry'!AF304="g",'Data Entry'!AE304*0.001,IF('Data Entry'!AF304="mg",'Data Entry'!AE304*0.000001,IF('Data Entry'!AF304="t",'Data Entry'!AE304*1000,IF('Data Entry'!AF304="ml",'Data Entry'!AE304*0.001,IF('Data Entry'!AF304="kg",'Data Entry'!AE304*1,IF('Data Entry'!AF304="Pieza",'Data Entry'!AE304*1,IF('Data Entry'!AF304="L",'Data Entry'!AE304*1,IFERROR(,""))))))))</f>
        <v>0</v>
      </c>
      <c r="F301" s="1" t="s">
        <v>4</v>
      </c>
      <c r="G301" s="1">
        <f>IF('Data Entry'!AA304="g",'Data Entry'!Z304*0.001,IF('Data Entry'!AA304="mg",'Data Entry'!Z304*0.000001,IF('Data Entry'!AA304="t",'Data Entry'!Z304*1000,IF('Data Entry'!AA304="ml",'Data Entry'!Z304*0.001,IF('Data Entry'!AA304="kg",'Data Entry'!Z304*1,IF('Data Entry'!AA304="Piezas",'Data Entry'!Z304*1,IF('Data Entry'!AA304="L",'Data Entry'!Z304*1,IFERROR(,""))))))))</f>
        <v>0</v>
      </c>
      <c r="H301" s="1" t="s">
        <v>4</v>
      </c>
      <c r="I301" s="1">
        <f>IF('Data Entry'!AC304="g",'Data Entry'!AB304*0.001,IF('Data Entry'!AC304="mg",'Data Entry'!AB304*0.000001,IF('Data Entry'!AC304="t",'Data Entry'!AB304*1000,IF('Data Entry'!AC304="ml",'Data Entry'!AB304*0.001,IF('Data Entry'!AC304="kg",'Data Entry'!AB304*1,IF('Data Entry'!AC304="L",'Data Entry'!AB304*1,IFERROR(,"")))))))</f>
        <v>0</v>
      </c>
      <c r="J301" s="59" t="str">
        <f>'Data Entry'!AU304</f>
        <v/>
      </c>
      <c r="K301" s="1">
        <f>IF('Data Entry'!AI304="g",'Data Entry'!AH304*0.001*V301,IF('Data Entry'!AI304="UI",'Data Entry'!AH304*0.000001*V301,IF('Data Entry'!AI304="mg",'Data Entry'!AH304*0.000001*V301,IF('Data Entry'!AI304="t",'Data Entry'!AH304*1000*V301,IF('Data Entry'!AI304="kg",'Data Entry'!AH304*1*V301,IF('Data Entry'!AI304="L",'Data Entry'!AH304*1*V301,IFERROR(,"")))))))</f>
        <v>0</v>
      </c>
      <c r="L301" s="1" t="s">
        <v>4</v>
      </c>
      <c r="M301" s="59">
        <f>'Data Entry'!AJ304</f>
        <v>0</v>
      </c>
      <c r="N301" s="59" t="str">
        <f>'Data Entry'!AX304</f>
        <v/>
      </c>
      <c r="O301" s="1">
        <f>IF('Data Entry'!AL304="g",'Data Entry'!AK304*0.001*W301,IF('Data Entry'!AL304="UI",'Data Entry'!AK304*0.000001*W301,IF('Data Entry'!AL304="mg",'Data Entry'!AK304*0.000001*W301,IF('Data Entry'!AL304="t",'Data Entry'!AK304*1000*W301,IF('Data Entry'!AL304="kg",'Data Entry'!AK304*1*W301,IF('Data Entry'!AL304="L",'Data Entry'!AK304*1*W301,IFERROR(,"")))))))</f>
        <v>0</v>
      </c>
      <c r="P301" s="1" t="s">
        <v>4</v>
      </c>
      <c r="Q301" s="59">
        <f>'Data Entry'!AM304</f>
        <v>0</v>
      </c>
      <c r="R301" s="59" t="str">
        <f>'Data Entry'!BA304</f>
        <v/>
      </c>
      <c r="S301" s="1">
        <f>IF('Data Entry'!AO304="g",'Data Entry'!AN304*0.001*X301,IF('Data Entry'!AO304="UI",'Data Entry'!AN304*0.000001*X301,IF('Data Entry'!AO304="mg",'Data Entry'!AN304*0.000001*X301,IF('Data Entry'!AO304="t",'Data Entry'!AN304*1000*X301,IF('Data Entry'!AO304="kg",'Data Entry'!AN304*1*X301,IF('Data Entry'!AO304="L",'Data Entry'!AN304*1*X301,IFERROR(,"")))))))</f>
        <v>0</v>
      </c>
      <c r="T301" s="1" t="s">
        <v>4</v>
      </c>
      <c r="U301" s="59" t="str">
        <f>IF('Data Entry'!AP304="No aplica","1",'Data Entry'!AP304)</f>
        <v/>
      </c>
      <c r="V301" s="59" t="str">
        <f>IF('Data Entry'!AS304="No aplica","1",'Data Entry'!AS304)</f>
        <v/>
      </c>
      <c r="W301" s="59" t="str">
        <f>IF('Data Entry'!AV304="No aplica","1",'Data Entry'!AV304)</f>
        <v/>
      </c>
      <c r="X301" s="59" t="str">
        <f>IF('Data Entry'!AY304="No aplica","1",'Data Entry'!AY304)</f>
        <v/>
      </c>
      <c r="Y301" s="151" t="str">
        <f t="shared" si="4"/>
        <v/>
      </c>
      <c r="Z301" s="152" t="str">
        <f>IF('Data Entry'!H304="Yes","1",IF(AND('Data Entry'!H304="",'Data Entry'!I304="",'Data Entry'!J304="",'Data Entry'!K304="",'Data Entry'!L304="",'Data Entry'!M304="",'Data Entry'!N304="",'Data Entry'!O304="",'Data Entry'!P304="",'Data Entry'!Q304=""),"","1"))</f>
        <v/>
      </c>
      <c r="AA301" s="152" t="str">
        <f>IF('Data Entry'!R304="Yes","1",IF(AND('Data Entry'!R304="",'Data Entry'!S304="",'Data Entry'!T304="",'Data Entry'!U304=""),"","1"))</f>
        <v/>
      </c>
      <c r="AB301" s="157" t="str">
        <f>IF('Data Entry'!V304="Yes","1",IF(AND('Data Entry'!V304="",'Data Entry'!W304=""),"","1"))</f>
        <v/>
      </c>
    </row>
    <row r="302" spans="1:28" ht="17">
      <c r="A302" s="59">
        <f>'Data Entry'!AB305</f>
        <v>0</v>
      </c>
      <c r="B302" s="59" t="str">
        <f>'Data Entry'!AR305</f>
        <v/>
      </c>
      <c r="C302" s="1">
        <f>IF('Data Entry'!AD305="g",'Data Entry'!AC305*0.001*U302,IF('Data Entry'!AD305="UI",'Data Entry'!AC305*0.000001*U302,IF('Data Entry'!AD305="mg",'Data Entry'!AC305*0.000001*U302,IF('Data Entry'!AD305="t",'Data Entry'!AC305*1000*U302,IF('Data Entry'!AD305="kg",'Data Entry'!AC305*1*U302,IF('Data Entry'!AD305="L",'Data Entry'!AC305*1*U302,IFERROR(,"")))))))</f>
        <v>0</v>
      </c>
      <c r="D302" s="1" t="s">
        <v>4</v>
      </c>
      <c r="E302" s="1">
        <f>IF('Data Entry'!AF305="g",'Data Entry'!AE305*0.001,IF('Data Entry'!AF305="mg",'Data Entry'!AE305*0.000001,IF('Data Entry'!AF305="t",'Data Entry'!AE305*1000,IF('Data Entry'!AF305="ml",'Data Entry'!AE305*0.001,IF('Data Entry'!AF305="kg",'Data Entry'!AE305*1,IF('Data Entry'!AF305="Pieza",'Data Entry'!AE305*1,IF('Data Entry'!AF305="L",'Data Entry'!AE305*1,IFERROR(,""))))))))</f>
        <v>0</v>
      </c>
      <c r="F302" s="1" t="s">
        <v>4</v>
      </c>
      <c r="G302" s="1">
        <f>IF('Data Entry'!AA305="g",'Data Entry'!Z305*0.001,IF('Data Entry'!AA305="mg",'Data Entry'!Z305*0.000001,IF('Data Entry'!AA305="t",'Data Entry'!Z305*1000,IF('Data Entry'!AA305="ml",'Data Entry'!Z305*0.001,IF('Data Entry'!AA305="kg",'Data Entry'!Z305*1,IF('Data Entry'!AA305="Piezas",'Data Entry'!Z305*1,IF('Data Entry'!AA305="L",'Data Entry'!Z305*1,IFERROR(,""))))))))</f>
        <v>0</v>
      </c>
      <c r="H302" s="1" t="s">
        <v>4</v>
      </c>
      <c r="I302" s="1">
        <f>IF('Data Entry'!AC305="g",'Data Entry'!AB305*0.001,IF('Data Entry'!AC305="mg",'Data Entry'!AB305*0.000001,IF('Data Entry'!AC305="t",'Data Entry'!AB305*1000,IF('Data Entry'!AC305="ml",'Data Entry'!AB305*0.001,IF('Data Entry'!AC305="kg",'Data Entry'!AB305*1,IF('Data Entry'!AC305="L",'Data Entry'!AB305*1,IFERROR(,"")))))))</f>
        <v>0</v>
      </c>
      <c r="J302" s="59" t="str">
        <f>'Data Entry'!AU305</f>
        <v/>
      </c>
      <c r="K302" s="1">
        <f>IF('Data Entry'!AI305="g",'Data Entry'!AH305*0.001*V302,IF('Data Entry'!AI305="UI",'Data Entry'!AH305*0.000001*V302,IF('Data Entry'!AI305="mg",'Data Entry'!AH305*0.000001*V302,IF('Data Entry'!AI305="t",'Data Entry'!AH305*1000*V302,IF('Data Entry'!AI305="kg",'Data Entry'!AH305*1*V302,IF('Data Entry'!AI305="L",'Data Entry'!AH305*1*V302,IFERROR(,"")))))))</f>
        <v>0</v>
      </c>
      <c r="L302" s="1" t="s">
        <v>4</v>
      </c>
      <c r="M302" s="59">
        <f>'Data Entry'!AJ305</f>
        <v>0</v>
      </c>
      <c r="N302" s="59" t="str">
        <f>'Data Entry'!AX305</f>
        <v/>
      </c>
      <c r="O302" s="1">
        <f>IF('Data Entry'!AL305="g",'Data Entry'!AK305*0.001*W302,IF('Data Entry'!AL305="UI",'Data Entry'!AK305*0.000001*W302,IF('Data Entry'!AL305="mg",'Data Entry'!AK305*0.000001*W302,IF('Data Entry'!AL305="t",'Data Entry'!AK305*1000*W302,IF('Data Entry'!AL305="kg",'Data Entry'!AK305*1*W302,IF('Data Entry'!AL305="L",'Data Entry'!AK305*1*W302,IFERROR(,"")))))))</f>
        <v>0</v>
      </c>
      <c r="P302" s="1" t="s">
        <v>4</v>
      </c>
      <c r="Q302" s="59">
        <f>'Data Entry'!AM305</f>
        <v>0</v>
      </c>
      <c r="R302" s="59" t="str">
        <f>'Data Entry'!BA305</f>
        <v/>
      </c>
      <c r="S302" s="1">
        <f>IF('Data Entry'!AO305="g",'Data Entry'!AN305*0.001*X302,IF('Data Entry'!AO305="UI",'Data Entry'!AN305*0.000001*X302,IF('Data Entry'!AO305="mg",'Data Entry'!AN305*0.000001*X302,IF('Data Entry'!AO305="t",'Data Entry'!AN305*1000*X302,IF('Data Entry'!AO305="kg",'Data Entry'!AN305*1*X302,IF('Data Entry'!AO305="L",'Data Entry'!AN305*1*X302,IFERROR(,"")))))))</f>
        <v>0</v>
      </c>
      <c r="T302" s="1" t="s">
        <v>4</v>
      </c>
      <c r="U302" s="59" t="str">
        <f>IF('Data Entry'!AP305="No aplica","1",'Data Entry'!AP305)</f>
        <v/>
      </c>
      <c r="V302" s="59" t="str">
        <f>IF('Data Entry'!AS305="No aplica","1",'Data Entry'!AS305)</f>
        <v/>
      </c>
      <c r="W302" s="59" t="str">
        <f>IF('Data Entry'!AV305="No aplica","1",'Data Entry'!AV305)</f>
        <v/>
      </c>
      <c r="X302" s="59" t="str">
        <f>IF('Data Entry'!AY305="No aplica","1",'Data Entry'!AY305)</f>
        <v/>
      </c>
      <c r="Y302" s="151" t="str">
        <f t="shared" si="4"/>
        <v/>
      </c>
      <c r="Z302" s="152" t="str">
        <f>IF('Data Entry'!H305="Yes","1",IF(AND('Data Entry'!H305="",'Data Entry'!I305="",'Data Entry'!J305="",'Data Entry'!K305="",'Data Entry'!L305="",'Data Entry'!M305="",'Data Entry'!N305="",'Data Entry'!O305="",'Data Entry'!P305="",'Data Entry'!Q305=""),"","1"))</f>
        <v/>
      </c>
      <c r="AA302" s="152" t="str">
        <f>IF('Data Entry'!R305="Yes","1",IF(AND('Data Entry'!R305="",'Data Entry'!S305="",'Data Entry'!T305="",'Data Entry'!U305=""),"","1"))</f>
        <v/>
      </c>
      <c r="AB302" s="157" t="str">
        <f>IF('Data Entry'!V305="Yes","1",IF(AND('Data Entry'!V305="",'Data Entry'!W305=""),"","1"))</f>
        <v/>
      </c>
    </row>
    <row r="303" spans="1:28" ht="17">
      <c r="A303" s="59">
        <f>'Data Entry'!AB306</f>
        <v>0</v>
      </c>
      <c r="B303" s="59" t="str">
        <f>'Data Entry'!AR306</f>
        <v/>
      </c>
      <c r="C303" s="1">
        <f>IF('Data Entry'!AD306="g",'Data Entry'!AC306*0.001*U303,IF('Data Entry'!AD306="UI",'Data Entry'!AC306*0.000001*U303,IF('Data Entry'!AD306="mg",'Data Entry'!AC306*0.000001*U303,IF('Data Entry'!AD306="t",'Data Entry'!AC306*1000*U303,IF('Data Entry'!AD306="kg",'Data Entry'!AC306*1*U303,IF('Data Entry'!AD306="L",'Data Entry'!AC306*1*U303,IFERROR(,"")))))))</f>
        <v>0</v>
      </c>
      <c r="D303" s="1" t="s">
        <v>4</v>
      </c>
      <c r="E303" s="1">
        <f>IF('Data Entry'!AF306="g",'Data Entry'!AE306*0.001,IF('Data Entry'!AF306="mg",'Data Entry'!AE306*0.000001,IF('Data Entry'!AF306="t",'Data Entry'!AE306*1000,IF('Data Entry'!AF306="ml",'Data Entry'!AE306*0.001,IF('Data Entry'!AF306="kg",'Data Entry'!AE306*1,IF('Data Entry'!AF306="Pieza",'Data Entry'!AE306*1,IF('Data Entry'!AF306="L",'Data Entry'!AE306*1,IFERROR(,""))))))))</f>
        <v>0</v>
      </c>
      <c r="F303" s="1" t="s">
        <v>4</v>
      </c>
      <c r="G303" s="1">
        <f>IF('Data Entry'!AA306="g",'Data Entry'!Z306*0.001,IF('Data Entry'!AA306="mg",'Data Entry'!Z306*0.000001,IF('Data Entry'!AA306="t",'Data Entry'!Z306*1000,IF('Data Entry'!AA306="ml",'Data Entry'!Z306*0.001,IF('Data Entry'!AA306="kg",'Data Entry'!Z306*1,IF('Data Entry'!AA306="Piezas",'Data Entry'!Z306*1,IF('Data Entry'!AA306="L",'Data Entry'!Z306*1,IFERROR(,""))))))))</f>
        <v>0</v>
      </c>
      <c r="H303" s="1" t="s">
        <v>4</v>
      </c>
      <c r="I303" s="1">
        <f>IF('Data Entry'!AC306="g",'Data Entry'!AB306*0.001,IF('Data Entry'!AC306="mg",'Data Entry'!AB306*0.000001,IF('Data Entry'!AC306="t",'Data Entry'!AB306*1000,IF('Data Entry'!AC306="ml",'Data Entry'!AB306*0.001,IF('Data Entry'!AC306="kg",'Data Entry'!AB306*1,IF('Data Entry'!AC306="L",'Data Entry'!AB306*1,IFERROR(,"")))))))</f>
        <v>0</v>
      </c>
      <c r="J303" s="59" t="str">
        <f>'Data Entry'!AU306</f>
        <v/>
      </c>
      <c r="K303" s="1">
        <f>IF('Data Entry'!AI306="g",'Data Entry'!AH306*0.001*V303,IF('Data Entry'!AI306="UI",'Data Entry'!AH306*0.000001*V303,IF('Data Entry'!AI306="mg",'Data Entry'!AH306*0.000001*V303,IF('Data Entry'!AI306="t",'Data Entry'!AH306*1000*V303,IF('Data Entry'!AI306="kg",'Data Entry'!AH306*1*V303,IF('Data Entry'!AI306="L",'Data Entry'!AH306*1*V303,IFERROR(,"")))))))</f>
        <v>0</v>
      </c>
      <c r="L303" s="1" t="s">
        <v>4</v>
      </c>
      <c r="M303" s="59">
        <f>'Data Entry'!AJ306</f>
        <v>0</v>
      </c>
      <c r="N303" s="59" t="str">
        <f>'Data Entry'!AX306</f>
        <v/>
      </c>
      <c r="O303" s="1">
        <f>IF('Data Entry'!AL306="g",'Data Entry'!AK306*0.001*W303,IF('Data Entry'!AL306="UI",'Data Entry'!AK306*0.000001*W303,IF('Data Entry'!AL306="mg",'Data Entry'!AK306*0.000001*W303,IF('Data Entry'!AL306="t",'Data Entry'!AK306*1000*W303,IF('Data Entry'!AL306="kg",'Data Entry'!AK306*1*W303,IF('Data Entry'!AL306="L",'Data Entry'!AK306*1*W303,IFERROR(,"")))))))</f>
        <v>0</v>
      </c>
      <c r="P303" s="1" t="s">
        <v>4</v>
      </c>
      <c r="Q303" s="59">
        <f>'Data Entry'!AM306</f>
        <v>0</v>
      </c>
      <c r="R303" s="59" t="str">
        <f>'Data Entry'!BA306</f>
        <v/>
      </c>
      <c r="S303" s="1">
        <f>IF('Data Entry'!AO306="g",'Data Entry'!AN306*0.001*X303,IF('Data Entry'!AO306="UI",'Data Entry'!AN306*0.000001*X303,IF('Data Entry'!AO306="mg",'Data Entry'!AN306*0.000001*X303,IF('Data Entry'!AO306="t",'Data Entry'!AN306*1000*X303,IF('Data Entry'!AO306="kg",'Data Entry'!AN306*1*X303,IF('Data Entry'!AO306="L",'Data Entry'!AN306*1*X303,IFERROR(,"")))))))</f>
        <v>0</v>
      </c>
      <c r="T303" s="1" t="s">
        <v>4</v>
      </c>
      <c r="U303" s="59" t="str">
        <f>IF('Data Entry'!AP306="No aplica","1",'Data Entry'!AP306)</f>
        <v/>
      </c>
      <c r="V303" s="59" t="str">
        <f>IF('Data Entry'!AS306="No aplica","1",'Data Entry'!AS306)</f>
        <v/>
      </c>
      <c r="W303" s="59" t="str">
        <f>IF('Data Entry'!AV306="No aplica","1",'Data Entry'!AV306)</f>
        <v/>
      </c>
      <c r="X303" s="59" t="str">
        <f>IF('Data Entry'!AY306="No aplica","1",'Data Entry'!AY306)</f>
        <v/>
      </c>
      <c r="Y303" s="151" t="str">
        <f t="shared" si="4"/>
        <v/>
      </c>
      <c r="Z303" s="152" t="str">
        <f>IF('Data Entry'!H306="Yes","1",IF(AND('Data Entry'!H306="",'Data Entry'!I306="",'Data Entry'!J306="",'Data Entry'!K306="",'Data Entry'!L306="",'Data Entry'!M306="",'Data Entry'!N306="",'Data Entry'!O306="",'Data Entry'!P306="",'Data Entry'!Q306=""),"","1"))</f>
        <v/>
      </c>
      <c r="AA303" s="152" t="str">
        <f>IF('Data Entry'!R306="Yes","1",IF(AND('Data Entry'!R306="",'Data Entry'!S306="",'Data Entry'!T306="",'Data Entry'!U306=""),"","1"))</f>
        <v/>
      </c>
      <c r="AB303" s="157" t="str">
        <f>IF('Data Entry'!V306="Yes","1",IF(AND('Data Entry'!V306="",'Data Entry'!W306=""),"","1"))</f>
        <v/>
      </c>
    </row>
    <row r="304" spans="1:28" ht="17">
      <c r="A304" s="59">
        <f>'Data Entry'!AB307</f>
        <v>0</v>
      </c>
      <c r="B304" s="59" t="str">
        <f>'Data Entry'!AR307</f>
        <v/>
      </c>
      <c r="C304" s="1">
        <f>IF('Data Entry'!AD307="g",'Data Entry'!AC307*0.001*U304,IF('Data Entry'!AD307="UI",'Data Entry'!AC307*0.000001*U304,IF('Data Entry'!AD307="mg",'Data Entry'!AC307*0.000001*U304,IF('Data Entry'!AD307="t",'Data Entry'!AC307*1000*U304,IF('Data Entry'!AD307="kg",'Data Entry'!AC307*1*U304,IF('Data Entry'!AD307="L",'Data Entry'!AC307*1*U304,IFERROR(,"")))))))</f>
        <v>0</v>
      </c>
      <c r="D304" s="1" t="s">
        <v>4</v>
      </c>
      <c r="E304" s="1">
        <f>IF('Data Entry'!AF307="g",'Data Entry'!AE307*0.001,IF('Data Entry'!AF307="mg",'Data Entry'!AE307*0.000001,IF('Data Entry'!AF307="t",'Data Entry'!AE307*1000,IF('Data Entry'!AF307="ml",'Data Entry'!AE307*0.001,IF('Data Entry'!AF307="kg",'Data Entry'!AE307*1,IF('Data Entry'!AF307="Pieza",'Data Entry'!AE307*1,IF('Data Entry'!AF307="L",'Data Entry'!AE307*1,IFERROR(,""))))))))</f>
        <v>0</v>
      </c>
      <c r="F304" s="1" t="s">
        <v>4</v>
      </c>
      <c r="G304" s="1">
        <f>IF('Data Entry'!AA307="g",'Data Entry'!Z307*0.001,IF('Data Entry'!AA307="mg",'Data Entry'!Z307*0.000001,IF('Data Entry'!AA307="t",'Data Entry'!Z307*1000,IF('Data Entry'!AA307="ml",'Data Entry'!Z307*0.001,IF('Data Entry'!AA307="kg",'Data Entry'!Z307*1,IF('Data Entry'!AA307="Piezas",'Data Entry'!Z307*1,IF('Data Entry'!AA307="L",'Data Entry'!Z307*1,IFERROR(,""))))))))</f>
        <v>0</v>
      </c>
      <c r="H304" s="1" t="s">
        <v>4</v>
      </c>
      <c r="I304" s="1">
        <f>IF('Data Entry'!AC307="g",'Data Entry'!AB307*0.001,IF('Data Entry'!AC307="mg",'Data Entry'!AB307*0.000001,IF('Data Entry'!AC307="t",'Data Entry'!AB307*1000,IF('Data Entry'!AC307="ml",'Data Entry'!AB307*0.001,IF('Data Entry'!AC307="kg",'Data Entry'!AB307*1,IF('Data Entry'!AC307="L",'Data Entry'!AB307*1,IFERROR(,"")))))))</f>
        <v>0</v>
      </c>
      <c r="J304" s="59" t="str">
        <f>'Data Entry'!AU307</f>
        <v/>
      </c>
      <c r="K304" s="1">
        <f>IF('Data Entry'!AI307="g",'Data Entry'!AH307*0.001*V304,IF('Data Entry'!AI307="UI",'Data Entry'!AH307*0.000001*V304,IF('Data Entry'!AI307="mg",'Data Entry'!AH307*0.000001*V304,IF('Data Entry'!AI307="t",'Data Entry'!AH307*1000*V304,IF('Data Entry'!AI307="kg",'Data Entry'!AH307*1*V304,IF('Data Entry'!AI307="L",'Data Entry'!AH307*1*V304,IFERROR(,"")))))))</f>
        <v>0</v>
      </c>
      <c r="L304" s="1" t="s">
        <v>4</v>
      </c>
      <c r="M304" s="59">
        <f>'Data Entry'!AJ307</f>
        <v>0</v>
      </c>
      <c r="N304" s="59" t="str">
        <f>'Data Entry'!AX307</f>
        <v/>
      </c>
      <c r="O304" s="1">
        <f>IF('Data Entry'!AL307="g",'Data Entry'!AK307*0.001*W304,IF('Data Entry'!AL307="UI",'Data Entry'!AK307*0.000001*W304,IF('Data Entry'!AL307="mg",'Data Entry'!AK307*0.000001*W304,IF('Data Entry'!AL307="t",'Data Entry'!AK307*1000*W304,IF('Data Entry'!AL307="kg",'Data Entry'!AK307*1*W304,IF('Data Entry'!AL307="L",'Data Entry'!AK307*1*W304,IFERROR(,"")))))))</f>
        <v>0</v>
      </c>
      <c r="P304" s="1" t="s">
        <v>4</v>
      </c>
      <c r="Q304" s="59">
        <f>'Data Entry'!AM307</f>
        <v>0</v>
      </c>
      <c r="R304" s="59" t="str">
        <f>'Data Entry'!BA307</f>
        <v/>
      </c>
      <c r="S304" s="1">
        <f>IF('Data Entry'!AO307="g",'Data Entry'!AN307*0.001*X304,IF('Data Entry'!AO307="UI",'Data Entry'!AN307*0.000001*X304,IF('Data Entry'!AO307="mg",'Data Entry'!AN307*0.000001*X304,IF('Data Entry'!AO307="t",'Data Entry'!AN307*1000*X304,IF('Data Entry'!AO307="kg",'Data Entry'!AN307*1*X304,IF('Data Entry'!AO307="L",'Data Entry'!AN307*1*X304,IFERROR(,"")))))))</f>
        <v>0</v>
      </c>
      <c r="T304" s="1" t="s">
        <v>4</v>
      </c>
      <c r="U304" s="59" t="str">
        <f>IF('Data Entry'!AP307="No aplica","1",'Data Entry'!AP307)</f>
        <v/>
      </c>
      <c r="V304" s="59" t="str">
        <f>IF('Data Entry'!AS307="No aplica","1",'Data Entry'!AS307)</f>
        <v/>
      </c>
      <c r="W304" s="59" t="str">
        <f>IF('Data Entry'!AV307="No aplica","1",'Data Entry'!AV307)</f>
        <v/>
      </c>
      <c r="X304" s="59" t="str">
        <f>IF('Data Entry'!AY307="No aplica","1",'Data Entry'!AY307)</f>
        <v/>
      </c>
      <c r="Y304" s="151" t="str">
        <f t="shared" si="4"/>
        <v/>
      </c>
      <c r="Z304" s="152" t="str">
        <f>IF('Data Entry'!H307="Yes","1",IF(AND('Data Entry'!H307="",'Data Entry'!I307="",'Data Entry'!J307="",'Data Entry'!K307="",'Data Entry'!L307="",'Data Entry'!M307="",'Data Entry'!N307="",'Data Entry'!O307="",'Data Entry'!P307="",'Data Entry'!Q307=""),"","1"))</f>
        <v/>
      </c>
      <c r="AA304" s="152" t="str">
        <f>IF('Data Entry'!R307="Yes","1",IF(AND('Data Entry'!R307="",'Data Entry'!S307="",'Data Entry'!T307="",'Data Entry'!U307=""),"","1"))</f>
        <v/>
      </c>
      <c r="AB304" s="157" t="str">
        <f>IF('Data Entry'!V307="Yes","1",IF(AND('Data Entry'!V307="",'Data Entry'!W307=""),"","1"))</f>
        <v/>
      </c>
    </row>
    <row r="305" spans="1:28" ht="17">
      <c r="A305" s="59">
        <f>'Data Entry'!AB308</f>
        <v>0</v>
      </c>
      <c r="B305" s="59" t="str">
        <f>'Data Entry'!AR308</f>
        <v/>
      </c>
      <c r="C305" s="1">
        <f>IF('Data Entry'!AD308="g",'Data Entry'!AC308*0.001*U305,IF('Data Entry'!AD308="UI",'Data Entry'!AC308*0.000001*U305,IF('Data Entry'!AD308="mg",'Data Entry'!AC308*0.000001*U305,IF('Data Entry'!AD308="t",'Data Entry'!AC308*1000*U305,IF('Data Entry'!AD308="kg",'Data Entry'!AC308*1*U305,IF('Data Entry'!AD308="L",'Data Entry'!AC308*1*U305,IFERROR(,"")))))))</f>
        <v>0</v>
      </c>
      <c r="D305" s="1" t="s">
        <v>4</v>
      </c>
      <c r="E305" s="1">
        <f>IF('Data Entry'!AF308="g",'Data Entry'!AE308*0.001,IF('Data Entry'!AF308="mg",'Data Entry'!AE308*0.000001,IF('Data Entry'!AF308="t",'Data Entry'!AE308*1000,IF('Data Entry'!AF308="ml",'Data Entry'!AE308*0.001,IF('Data Entry'!AF308="kg",'Data Entry'!AE308*1,IF('Data Entry'!AF308="Pieza",'Data Entry'!AE308*1,IF('Data Entry'!AF308="L",'Data Entry'!AE308*1,IFERROR(,""))))))))</f>
        <v>0</v>
      </c>
      <c r="F305" s="1" t="s">
        <v>4</v>
      </c>
      <c r="G305" s="1">
        <f>IF('Data Entry'!AA308="g",'Data Entry'!Z308*0.001,IF('Data Entry'!AA308="mg",'Data Entry'!Z308*0.000001,IF('Data Entry'!AA308="t",'Data Entry'!Z308*1000,IF('Data Entry'!AA308="ml",'Data Entry'!Z308*0.001,IF('Data Entry'!AA308="kg",'Data Entry'!Z308*1,IF('Data Entry'!AA308="Piezas",'Data Entry'!Z308*1,IF('Data Entry'!AA308="L",'Data Entry'!Z308*1,IFERROR(,""))))))))</f>
        <v>0</v>
      </c>
      <c r="H305" s="1" t="s">
        <v>4</v>
      </c>
      <c r="I305" s="1">
        <f>IF('Data Entry'!AC308="g",'Data Entry'!AB308*0.001,IF('Data Entry'!AC308="mg",'Data Entry'!AB308*0.000001,IF('Data Entry'!AC308="t",'Data Entry'!AB308*1000,IF('Data Entry'!AC308="ml",'Data Entry'!AB308*0.001,IF('Data Entry'!AC308="kg",'Data Entry'!AB308*1,IF('Data Entry'!AC308="L",'Data Entry'!AB308*1,IFERROR(,"")))))))</f>
        <v>0</v>
      </c>
      <c r="J305" s="59" t="str">
        <f>'Data Entry'!AU308</f>
        <v/>
      </c>
      <c r="K305" s="1">
        <f>IF('Data Entry'!AI308="g",'Data Entry'!AH308*0.001*V305,IF('Data Entry'!AI308="UI",'Data Entry'!AH308*0.000001*V305,IF('Data Entry'!AI308="mg",'Data Entry'!AH308*0.000001*V305,IF('Data Entry'!AI308="t",'Data Entry'!AH308*1000*V305,IF('Data Entry'!AI308="kg",'Data Entry'!AH308*1*V305,IF('Data Entry'!AI308="L",'Data Entry'!AH308*1*V305,IFERROR(,"")))))))</f>
        <v>0</v>
      </c>
      <c r="L305" s="1" t="s">
        <v>4</v>
      </c>
      <c r="M305" s="59">
        <f>'Data Entry'!AJ308</f>
        <v>0</v>
      </c>
      <c r="N305" s="59" t="str">
        <f>'Data Entry'!AX308</f>
        <v/>
      </c>
      <c r="O305" s="1">
        <f>IF('Data Entry'!AL308="g",'Data Entry'!AK308*0.001*W305,IF('Data Entry'!AL308="UI",'Data Entry'!AK308*0.000001*W305,IF('Data Entry'!AL308="mg",'Data Entry'!AK308*0.000001*W305,IF('Data Entry'!AL308="t",'Data Entry'!AK308*1000*W305,IF('Data Entry'!AL308="kg",'Data Entry'!AK308*1*W305,IF('Data Entry'!AL308="L",'Data Entry'!AK308*1*W305,IFERROR(,"")))))))</f>
        <v>0</v>
      </c>
      <c r="P305" s="1" t="s">
        <v>4</v>
      </c>
      <c r="Q305" s="59">
        <f>'Data Entry'!AM308</f>
        <v>0</v>
      </c>
      <c r="R305" s="59" t="str">
        <f>'Data Entry'!BA308</f>
        <v/>
      </c>
      <c r="S305" s="1">
        <f>IF('Data Entry'!AO308="g",'Data Entry'!AN308*0.001*X305,IF('Data Entry'!AO308="UI",'Data Entry'!AN308*0.000001*X305,IF('Data Entry'!AO308="mg",'Data Entry'!AN308*0.000001*X305,IF('Data Entry'!AO308="t",'Data Entry'!AN308*1000*X305,IF('Data Entry'!AO308="kg",'Data Entry'!AN308*1*X305,IF('Data Entry'!AO308="L",'Data Entry'!AN308*1*X305,IFERROR(,"")))))))</f>
        <v>0</v>
      </c>
      <c r="T305" s="1" t="s">
        <v>4</v>
      </c>
      <c r="U305" s="59" t="str">
        <f>IF('Data Entry'!AP308="No aplica","1",'Data Entry'!AP308)</f>
        <v/>
      </c>
      <c r="V305" s="59" t="str">
        <f>IF('Data Entry'!AS308="No aplica","1",'Data Entry'!AS308)</f>
        <v/>
      </c>
      <c r="W305" s="59" t="str">
        <f>IF('Data Entry'!AV308="No aplica","1",'Data Entry'!AV308)</f>
        <v/>
      </c>
      <c r="X305" s="59" t="str">
        <f>IF('Data Entry'!AY308="No aplica","1",'Data Entry'!AY308)</f>
        <v/>
      </c>
      <c r="Y305" s="151" t="str">
        <f t="shared" si="4"/>
        <v/>
      </c>
      <c r="Z305" s="152" t="str">
        <f>IF('Data Entry'!H308="Yes","1",IF(AND('Data Entry'!H308="",'Data Entry'!I308="",'Data Entry'!J308="",'Data Entry'!K308="",'Data Entry'!L308="",'Data Entry'!M308="",'Data Entry'!N308="",'Data Entry'!O308="",'Data Entry'!P308="",'Data Entry'!Q308=""),"","1"))</f>
        <v/>
      </c>
      <c r="AA305" s="152" t="str">
        <f>IF('Data Entry'!R308="Yes","1",IF(AND('Data Entry'!R308="",'Data Entry'!S308="",'Data Entry'!T308="",'Data Entry'!U308=""),"","1"))</f>
        <v/>
      </c>
      <c r="AB305" s="157" t="str">
        <f>IF('Data Entry'!V308="Yes","1",IF(AND('Data Entry'!V308="",'Data Entry'!W308=""),"","1"))</f>
        <v/>
      </c>
    </row>
    <row r="306" spans="1:28" ht="17">
      <c r="A306" s="59">
        <f>'Data Entry'!AB309</f>
        <v>0</v>
      </c>
      <c r="B306" s="59" t="str">
        <f>'Data Entry'!AR309</f>
        <v/>
      </c>
      <c r="C306" s="1">
        <f>IF('Data Entry'!AD309="g",'Data Entry'!AC309*0.001*U306,IF('Data Entry'!AD309="UI",'Data Entry'!AC309*0.000001*U306,IF('Data Entry'!AD309="mg",'Data Entry'!AC309*0.000001*U306,IF('Data Entry'!AD309="t",'Data Entry'!AC309*1000*U306,IF('Data Entry'!AD309="kg",'Data Entry'!AC309*1*U306,IF('Data Entry'!AD309="L",'Data Entry'!AC309*1*U306,IFERROR(,"")))))))</f>
        <v>0</v>
      </c>
      <c r="D306" s="1" t="s">
        <v>4</v>
      </c>
      <c r="E306" s="1">
        <f>IF('Data Entry'!AF309="g",'Data Entry'!AE309*0.001,IF('Data Entry'!AF309="mg",'Data Entry'!AE309*0.000001,IF('Data Entry'!AF309="t",'Data Entry'!AE309*1000,IF('Data Entry'!AF309="ml",'Data Entry'!AE309*0.001,IF('Data Entry'!AF309="kg",'Data Entry'!AE309*1,IF('Data Entry'!AF309="Pieza",'Data Entry'!AE309*1,IF('Data Entry'!AF309="L",'Data Entry'!AE309*1,IFERROR(,""))))))))</f>
        <v>0</v>
      </c>
      <c r="F306" s="1" t="s">
        <v>4</v>
      </c>
      <c r="G306" s="1">
        <f>IF('Data Entry'!AA309="g",'Data Entry'!Z309*0.001,IF('Data Entry'!AA309="mg",'Data Entry'!Z309*0.000001,IF('Data Entry'!AA309="t",'Data Entry'!Z309*1000,IF('Data Entry'!AA309="ml",'Data Entry'!Z309*0.001,IF('Data Entry'!AA309="kg",'Data Entry'!Z309*1,IF('Data Entry'!AA309="Piezas",'Data Entry'!Z309*1,IF('Data Entry'!AA309="L",'Data Entry'!Z309*1,IFERROR(,""))))))))</f>
        <v>0</v>
      </c>
      <c r="H306" s="1" t="s">
        <v>4</v>
      </c>
      <c r="I306" s="1">
        <f>IF('Data Entry'!AC309="g",'Data Entry'!AB309*0.001,IF('Data Entry'!AC309="mg",'Data Entry'!AB309*0.000001,IF('Data Entry'!AC309="t",'Data Entry'!AB309*1000,IF('Data Entry'!AC309="ml",'Data Entry'!AB309*0.001,IF('Data Entry'!AC309="kg",'Data Entry'!AB309*1,IF('Data Entry'!AC309="L",'Data Entry'!AB309*1,IFERROR(,"")))))))</f>
        <v>0</v>
      </c>
      <c r="J306" s="59" t="str">
        <f>'Data Entry'!AU309</f>
        <v/>
      </c>
      <c r="K306" s="1">
        <f>IF('Data Entry'!AI309="g",'Data Entry'!AH309*0.001*V306,IF('Data Entry'!AI309="UI",'Data Entry'!AH309*0.000001*V306,IF('Data Entry'!AI309="mg",'Data Entry'!AH309*0.000001*V306,IF('Data Entry'!AI309="t",'Data Entry'!AH309*1000*V306,IF('Data Entry'!AI309="kg",'Data Entry'!AH309*1*V306,IF('Data Entry'!AI309="L",'Data Entry'!AH309*1*V306,IFERROR(,"")))))))</f>
        <v>0</v>
      </c>
      <c r="L306" s="1" t="s">
        <v>4</v>
      </c>
      <c r="M306" s="59">
        <f>'Data Entry'!AJ309</f>
        <v>0</v>
      </c>
      <c r="N306" s="59" t="str">
        <f>'Data Entry'!AX309</f>
        <v/>
      </c>
      <c r="O306" s="1">
        <f>IF('Data Entry'!AL309="g",'Data Entry'!AK309*0.001*W306,IF('Data Entry'!AL309="UI",'Data Entry'!AK309*0.000001*W306,IF('Data Entry'!AL309="mg",'Data Entry'!AK309*0.000001*W306,IF('Data Entry'!AL309="t",'Data Entry'!AK309*1000*W306,IF('Data Entry'!AL309="kg",'Data Entry'!AK309*1*W306,IF('Data Entry'!AL309="L",'Data Entry'!AK309*1*W306,IFERROR(,"")))))))</f>
        <v>0</v>
      </c>
      <c r="P306" s="1" t="s">
        <v>4</v>
      </c>
      <c r="Q306" s="59">
        <f>'Data Entry'!AM309</f>
        <v>0</v>
      </c>
      <c r="R306" s="59" t="str">
        <f>'Data Entry'!BA309</f>
        <v/>
      </c>
      <c r="S306" s="1">
        <f>IF('Data Entry'!AO309="g",'Data Entry'!AN309*0.001*X306,IF('Data Entry'!AO309="UI",'Data Entry'!AN309*0.000001*X306,IF('Data Entry'!AO309="mg",'Data Entry'!AN309*0.000001*X306,IF('Data Entry'!AO309="t",'Data Entry'!AN309*1000*X306,IF('Data Entry'!AO309="kg",'Data Entry'!AN309*1*X306,IF('Data Entry'!AO309="L",'Data Entry'!AN309*1*X306,IFERROR(,"")))))))</f>
        <v>0</v>
      </c>
      <c r="T306" s="1" t="s">
        <v>4</v>
      </c>
      <c r="U306" s="59" t="str">
        <f>IF('Data Entry'!AP309="No aplica","1",'Data Entry'!AP309)</f>
        <v/>
      </c>
      <c r="V306" s="59" t="str">
        <f>IF('Data Entry'!AS309="No aplica","1",'Data Entry'!AS309)</f>
        <v/>
      </c>
      <c r="W306" s="59" t="str">
        <f>IF('Data Entry'!AV309="No aplica","1",'Data Entry'!AV309)</f>
        <v/>
      </c>
      <c r="X306" s="59" t="str">
        <f>IF('Data Entry'!AY309="No aplica","1",'Data Entry'!AY309)</f>
        <v/>
      </c>
      <c r="Y306" s="151" t="str">
        <f t="shared" si="4"/>
        <v/>
      </c>
      <c r="Z306" s="152" t="str">
        <f>IF('Data Entry'!H309="Yes","1",IF(AND('Data Entry'!H309="",'Data Entry'!I309="",'Data Entry'!J309="",'Data Entry'!K309="",'Data Entry'!L309="",'Data Entry'!M309="",'Data Entry'!N309="",'Data Entry'!O309="",'Data Entry'!P309="",'Data Entry'!Q309=""),"","1"))</f>
        <v/>
      </c>
      <c r="AA306" s="152" t="str">
        <f>IF('Data Entry'!R309="Yes","1",IF(AND('Data Entry'!R309="",'Data Entry'!S309="",'Data Entry'!T309="",'Data Entry'!U309=""),"","1"))</f>
        <v/>
      </c>
      <c r="AB306" s="157" t="str">
        <f>IF('Data Entry'!V309="Yes","1",IF(AND('Data Entry'!V309="",'Data Entry'!W309=""),"","1"))</f>
        <v/>
      </c>
    </row>
    <row r="307" spans="1:28" ht="17">
      <c r="A307" s="59">
        <f>'Data Entry'!AB310</f>
        <v>0</v>
      </c>
      <c r="B307" s="59" t="str">
        <f>'Data Entry'!AR310</f>
        <v/>
      </c>
      <c r="C307" s="1">
        <f>IF('Data Entry'!AD310="g",'Data Entry'!AC310*0.001*U307,IF('Data Entry'!AD310="UI",'Data Entry'!AC310*0.000001*U307,IF('Data Entry'!AD310="mg",'Data Entry'!AC310*0.000001*U307,IF('Data Entry'!AD310="t",'Data Entry'!AC310*1000*U307,IF('Data Entry'!AD310="kg",'Data Entry'!AC310*1*U307,IF('Data Entry'!AD310="L",'Data Entry'!AC310*1*U307,IFERROR(,"")))))))</f>
        <v>0</v>
      </c>
      <c r="D307" s="1" t="s">
        <v>4</v>
      </c>
      <c r="E307" s="1">
        <f>IF('Data Entry'!AF310="g",'Data Entry'!AE310*0.001,IF('Data Entry'!AF310="mg",'Data Entry'!AE310*0.000001,IF('Data Entry'!AF310="t",'Data Entry'!AE310*1000,IF('Data Entry'!AF310="ml",'Data Entry'!AE310*0.001,IF('Data Entry'!AF310="kg",'Data Entry'!AE310*1,IF('Data Entry'!AF310="Pieza",'Data Entry'!AE310*1,IF('Data Entry'!AF310="L",'Data Entry'!AE310*1,IFERROR(,""))))))))</f>
        <v>0</v>
      </c>
      <c r="F307" s="1" t="s">
        <v>4</v>
      </c>
      <c r="G307" s="1">
        <f>IF('Data Entry'!AA310="g",'Data Entry'!Z310*0.001,IF('Data Entry'!AA310="mg",'Data Entry'!Z310*0.000001,IF('Data Entry'!AA310="t",'Data Entry'!Z310*1000,IF('Data Entry'!AA310="ml",'Data Entry'!Z310*0.001,IF('Data Entry'!AA310="kg",'Data Entry'!Z310*1,IF('Data Entry'!AA310="Piezas",'Data Entry'!Z310*1,IF('Data Entry'!AA310="L",'Data Entry'!Z310*1,IFERROR(,""))))))))</f>
        <v>0</v>
      </c>
      <c r="H307" s="1" t="s">
        <v>4</v>
      </c>
      <c r="I307" s="1">
        <f>IF('Data Entry'!AC310="g",'Data Entry'!AB310*0.001,IF('Data Entry'!AC310="mg",'Data Entry'!AB310*0.000001,IF('Data Entry'!AC310="t",'Data Entry'!AB310*1000,IF('Data Entry'!AC310="ml",'Data Entry'!AB310*0.001,IF('Data Entry'!AC310="kg",'Data Entry'!AB310*1,IF('Data Entry'!AC310="L",'Data Entry'!AB310*1,IFERROR(,"")))))))</f>
        <v>0</v>
      </c>
      <c r="J307" s="59" t="str">
        <f>'Data Entry'!AU310</f>
        <v/>
      </c>
      <c r="K307" s="1">
        <f>IF('Data Entry'!AI310="g",'Data Entry'!AH310*0.001*V307,IF('Data Entry'!AI310="UI",'Data Entry'!AH310*0.000001*V307,IF('Data Entry'!AI310="mg",'Data Entry'!AH310*0.000001*V307,IF('Data Entry'!AI310="t",'Data Entry'!AH310*1000*V307,IF('Data Entry'!AI310="kg",'Data Entry'!AH310*1*V307,IF('Data Entry'!AI310="L",'Data Entry'!AH310*1*V307,IFERROR(,"")))))))</f>
        <v>0</v>
      </c>
      <c r="L307" s="1" t="s">
        <v>4</v>
      </c>
      <c r="M307" s="59">
        <f>'Data Entry'!AJ310</f>
        <v>0</v>
      </c>
      <c r="N307" s="59" t="str">
        <f>'Data Entry'!AX310</f>
        <v/>
      </c>
      <c r="O307" s="1">
        <f>IF('Data Entry'!AL310="g",'Data Entry'!AK310*0.001*W307,IF('Data Entry'!AL310="UI",'Data Entry'!AK310*0.000001*W307,IF('Data Entry'!AL310="mg",'Data Entry'!AK310*0.000001*W307,IF('Data Entry'!AL310="t",'Data Entry'!AK310*1000*W307,IF('Data Entry'!AL310="kg",'Data Entry'!AK310*1*W307,IF('Data Entry'!AL310="L",'Data Entry'!AK310*1*W307,IFERROR(,"")))))))</f>
        <v>0</v>
      </c>
      <c r="P307" s="1" t="s">
        <v>4</v>
      </c>
      <c r="Q307" s="59">
        <f>'Data Entry'!AM310</f>
        <v>0</v>
      </c>
      <c r="R307" s="59" t="str">
        <f>'Data Entry'!BA310</f>
        <v/>
      </c>
      <c r="S307" s="1">
        <f>IF('Data Entry'!AO310="g",'Data Entry'!AN310*0.001*X307,IF('Data Entry'!AO310="UI",'Data Entry'!AN310*0.000001*X307,IF('Data Entry'!AO310="mg",'Data Entry'!AN310*0.000001*X307,IF('Data Entry'!AO310="t",'Data Entry'!AN310*1000*X307,IF('Data Entry'!AO310="kg",'Data Entry'!AN310*1*X307,IF('Data Entry'!AO310="L",'Data Entry'!AN310*1*X307,IFERROR(,"")))))))</f>
        <v>0</v>
      </c>
      <c r="T307" s="1" t="s">
        <v>4</v>
      </c>
      <c r="U307" s="59" t="str">
        <f>IF('Data Entry'!AP310="No aplica","1",'Data Entry'!AP310)</f>
        <v/>
      </c>
      <c r="V307" s="59" t="str">
        <f>IF('Data Entry'!AS310="No aplica","1",'Data Entry'!AS310)</f>
        <v/>
      </c>
      <c r="W307" s="59" t="str">
        <f>IF('Data Entry'!AV310="No aplica","1",'Data Entry'!AV310)</f>
        <v/>
      </c>
      <c r="X307" s="59" t="str">
        <f>IF('Data Entry'!AY310="No aplica","1",'Data Entry'!AY310)</f>
        <v/>
      </c>
      <c r="Y307" s="151" t="str">
        <f t="shared" si="4"/>
        <v/>
      </c>
      <c r="Z307" s="152" t="str">
        <f>IF('Data Entry'!H310="Yes","1",IF(AND('Data Entry'!H310="",'Data Entry'!I310="",'Data Entry'!J310="",'Data Entry'!K310="",'Data Entry'!L310="",'Data Entry'!M310="",'Data Entry'!N310="",'Data Entry'!O310="",'Data Entry'!P310="",'Data Entry'!Q310=""),"","1"))</f>
        <v/>
      </c>
      <c r="AA307" s="152" t="str">
        <f>IF('Data Entry'!R310="Yes","1",IF(AND('Data Entry'!R310="",'Data Entry'!S310="",'Data Entry'!T310="",'Data Entry'!U310=""),"","1"))</f>
        <v/>
      </c>
      <c r="AB307" s="157" t="str">
        <f>IF('Data Entry'!V310="Yes","1",IF(AND('Data Entry'!V310="",'Data Entry'!W310=""),"","1"))</f>
        <v/>
      </c>
    </row>
    <row r="308" spans="1:28" ht="17">
      <c r="A308" s="59">
        <f>'Data Entry'!AB311</f>
        <v>0</v>
      </c>
      <c r="B308" s="59" t="str">
        <f>'Data Entry'!AR311</f>
        <v/>
      </c>
      <c r="C308" s="1">
        <f>IF('Data Entry'!AD311="g",'Data Entry'!AC311*0.001*U308,IF('Data Entry'!AD311="UI",'Data Entry'!AC311*0.000001*U308,IF('Data Entry'!AD311="mg",'Data Entry'!AC311*0.000001*U308,IF('Data Entry'!AD311="t",'Data Entry'!AC311*1000*U308,IF('Data Entry'!AD311="kg",'Data Entry'!AC311*1*U308,IF('Data Entry'!AD311="L",'Data Entry'!AC311*1*U308,IFERROR(,"")))))))</f>
        <v>0</v>
      </c>
      <c r="D308" s="1" t="s">
        <v>4</v>
      </c>
      <c r="E308" s="1">
        <f>IF('Data Entry'!AF311="g",'Data Entry'!AE311*0.001,IF('Data Entry'!AF311="mg",'Data Entry'!AE311*0.000001,IF('Data Entry'!AF311="t",'Data Entry'!AE311*1000,IF('Data Entry'!AF311="ml",'Data Entry'!AE311*0.001,IF('Data Entry'!AF311="kg",'Data Entry'!AE311*1,IF('Data Entry'!AF311="Pieza",'Data Entry'!AE311*1,IF('Data Entry'!AF311="L",'Data Entry'!AE311*1,IFERROR(,""))))))))</f>
        <v>0</v>
      </c>
      <c r="F308" s="1" t="s">
        <v>4</v>
      </c>
      <c r="G308" s="1">
        <f>IF('Data Entry'!AA311="g",'Data Entry'!Z311*0.001,IF('Data Entry'!AA311="mg",'Data Entry'!Z311*0.000001,IF('Data Entry'!AA311="t",'Data Entry'!Z311*1000,IF('Data Entry'!AA311="ml",'Data Entry'!Z311*0.001,IF('Data Entry'!AA311="kg",'Data Entry'!Z311*1,IF('Data Entry'!AA311="Piezas",'Data Entry'!Z311*1,IF('Data Entry'!AA311="L",'Data Entry'!Z311*1,IFERROR(,""))))))))</f>
        <v>0</v>
      </c>
      <c r="H308" s="1" t="s">
        <v>4</v>
      </c>
      <c r="I308" s="1">
        <f>IF('Data Entry'!AC311="g",'Data Entry'!AB311*0.001,IF('Data Entry'!AC311="mg",'Data Entry'!AB311*0.000001,IF('Data Entry'!AC311="t",'Data Entry'!AB311*1000,IF('Data Entry'!AC311="ml",'Data Entry'!AB311*0.001,IF('Data Entry'!AC311="kg",'Data Entry'!AB311*1,IF('Data Entry'!AC311="L",'Data Entry'!AB311*1,IFERROR(,"")))))))</f>
        <v>0</v>
      </c>
      <c r="J308" s="59" t="str">
        <f>'Data Entry'!AU311</f>
        <v/>
      </c>
      <c r="K308" s="1">
        <f>IF('Data Entry'!AI311="g",'Data Entry'!AH311*0.001*V308,IF('Data Entry'!AI311="UI",'Data Entry'!AH311*0.000001*V308,IF('Data Entry'!AI311="mg",'Data Entry'!AH311*0.000001*V308,IF('Data Entry'!AI311="t",'Data Entry'!AH311*1000*V308,IF('Data Entry'!AI311="kg",'Data Entry'!AH311*1*V308,IF('Data Entry'!AI311="L",'Data Entry'!AH311*1*V308,IFERROR(,"")))))))</f>
        <v>0</v>
      </c>
      <c r="L308" s="1" t="s">
        <v>4</v>
      </c>
      <c r="M308" s="59">
        <f>'Data Entry'!AJ311</f>
        <v>0</v>
      </c>
      <c r="N308" s="59" t="str">
        <f>'Data Entry'!AX311</f>
        <v/>
      </c>
      <c r="O308" s="1">
        <f>IF('Data Entry'!AL311="g",'Data Entry'!AK311*0.001*W308,IF('Data Entry'!AL311="UI",'Data Entry'!AK311*0.000001*W308,IF('Data Entry'!AL311="mg",'Data Entry'!AK311*0.000001*W308,IF('Data Entry'!AL311="t",'Data Entry'!AK311*1000*W308,IF('Data Entry'!AL311="kg",'Data Entry'!AK311*1*W308,IF('Data Entry'!AL311="L",'Data Entry'!AK311*1*W308,IFERROR(,"")))))))</f>
        <v>0</v>
      </c>
      <c r="P308" s="1" t="s">
        <v>4</v>
      </c>
      <c r="Q308" s="59">
        <f>'Data Entry'!AM311</f>
        <v>0</v>
      </c>
      <c r="R308" s="59" t="str">
        <f>'Data Entry'!BA311</f>
        <v/>
      </c>
      <c r="S308" s="1">
        <f>IF('Data Entry'!AO311="g",'Data Entry'!AN311*0.001*X308,IF('Data Entry'!AO311="UI",'Data Entry'!AN311*0.000001*X308,IF('Data Entry'!AO311="mg",'Data Entry'!AN311*0.000001*X308,IF('Data Entry'!AO311="t",'Data Entry'!AN311*1000*X308,IF('Data Entry'!AO311="kg",'Data Entry'!AN311*1*X308,IF('Data Entry'!AO311="L",'Data Entry'!AN311*1*X308,IFERROR(,"")))))))</f>
        <v>0</v>
      </c>
      <c r="T308" s="1" t="s">
        <v>4</v>
      </c>
      <c r="U308" s="59" t="str">
        <f>IF('Data Entry'!AP311="No aplica","1",'Data Entry'!AP311)</f>
        <v/>
      </c>
      <c r="V308" s="59" t="str">
        <f>IF('Data Entry'!AS311="No aplica","1",'Data Entry'!AS311)</f>
        <v/>
      </c>
      <c r="W308" s="59" t="str">
        <f>IF('Data Entry'!AV311="No aplica","1",'Data Entry'!AV311)</f>
        <v/>
      </c>
      <c r="X308" s="59" t="str">
        <f>IF('Data Entry'!AY311="No aplica","1",'Data Entry'!AY311)</f>
        <v/>
      </c>
      <c r="Y308" s="151" t="str">
        <f t="shared" si="4"/>
        <v/>
      </c>
      <c r="Z308" s="152" t="str">
        <f>IF('Data Entry'!H311="Yes","1",IF(AND('Data Entry'!H311="",'Data Entry'!I311="",'Data Entry'!J311="",'Data Entry'!K311="",'Data Entry'!L311="",'Data Entry'!M311="",'Data Entry'!N311="",'Data Entry'!O311="",'Data Entry'!P311="",'Data Entry'!Q311=""),"","1"))</f>
        <v/>
      </c>
      <c r="AA308" s="152" t="str">
        <f>IF('Data Entry'!R311="Yes","1",IF(AND('Data Entry'!R311="",'Data Entry'!S311="",'Data Entry'!T311="",'Data Entry'!U311=""),"","1"))</f>
        <v/>
      </c>
      <c r="AB308" s="157" t="str">
        <f>IF('Data Entry'!V311="Yes","1",IF(AND('Data Entry'!V311="",'Data Entry'!W311=""),"","1"))</f>
        <v/>
      </c>
    </row>
    <row r="309" spans="1:28" ht="17">
      <c r="A309" s="59">
        <f>'Data Entry'!AB312</f>
        <v>0</v>
      </c>
      <c r="B309" s="59" t="str">
        <f>'Data Entry'!AR312</f>
        <v/>
      </c>
      <c r="C309" s="1">
        <f>IF('Data Entry'!AD312="g",'Data Entry'!AC312*0.001*U309,IF('Data Entry'!AD312="UI",'Data Entry'!AC312*0.000001*U309,IF('Data Entry'!AD312="mg",'Data Entry'!AC312*0.000001*U309,IF('Data Entry'!AD312="t",'Data Entry'!AC312*1000*U309,IF('Data Entry'!AD312="kg",'Data Entry'!AC312*1*U309,IF('Data Entry'!AD312="L",'Data Entry'!AC312*1*U309,IFERROR(,"")))))))</f>
        <v>0</v>
      </c>
      <c r="D309" s="1" t="s">
        <v>4</v>
      </c>
      <c r="E309" s="1">
        <f>IF('Data Entry'!AF312="g",'Data Entry'!AE312*0.001,IF('Data Entry'!AF312="mg",'Data Entry'!AE312*0.000001,IF('Data Entry'!AF312="t",'Data Entry'!AE312*1000,IF('Data Entry'!AF312="ml",'Data Entry'!AE312*0.001,IF('Data Entry'!AF312="kg",'Data Entry'!AE312*1,IF('Data Entry'!AF312="Pieza",'Data Entry'!AE312*1,IF('Data Entry'!AF312="L",'Data Entry'!AE312*1,IFERROR(,""))))))))</f>
        <v>0</v>
      </c>
      <c r="F309" s="1" t="s">
        <v>4</v>
      </c>
      <c r="G309" s="1">
        <f>IF('Data Entry'!AA312="g",'Data Entry'!Z312*0.001,IF('Data Entry'!AA312="mg",'Data Entry'!Z312*0.000001,IF('Data Entry'!AA312="t",'Data Entry'!Z312*1000,IF('Data Entry'!AA312="ml",'Data Entry'!Z312*0.001,IF('Data Entry'!AA312="kg",'Data Entry'!Z312*1,IF('Data Entry'!AA312="Piezas",'Data Entry'!Z312*1,IF('Data Entry'!AA312="L",'Data Entry'!Z312*1,IFERROR(,""))))))))</f>
        <v>0</v>
      </c>
      <c r="H309" s="1" t="s">
        <v>4</v>
      </c>
      <c r="I309" s="1">
        <f>IF('Data Entry'!AC312="g",'Data Entry'!AB312*0.001,IF('Data Entry'!AC312="mg",'Data Entry'!AB312*0.000001,IF('Data Entry'!AC312="t",'Data Entry'!AB312*1000,IF('Data Entry'!AC312="ml",'Data Entry'!AB312*0.001,IF('Data Entry'!AC312="kg",'Data Entry'!AB312*1,IF('Data Entry'!AC312="L",'Data Entry'!AB312*1,IFERROR(,"")))))))</f>
        <v>0</v>
      </c>
      <c r="J309" s="59" t="str">
        <f>'Data Entry'!AU312</f>
        <v/>
      </c>
      <c r="K309" s="1">
        <f>IF('Data Entry'!AI312="g",'Data Entry'!AH312*0.001*V309,IF('Data Entry'!AI312="UI",'Data Entry'!AH312*0.000001*V309,IF('Data Entry'!AI312="mg",'Data Entry'!AH312*0.000001*V309,IF('Data Entry'!AI312="t",'Data Entry'!AH312*1000*V309,IF('Data Entry'!AI312="kg",'Data Entry'!AH312*1*V309,IF('Data Entry'!AI312="L",'Data Entry'!AH312*1*V309,IFERROR(,"")))))))</f>
        <v>0</v>
      </c>
      <c r="L309" s="1" t="s">
        <v>4</v>
      </c>
      <c r="M309" s="59">
        <f>'Data Entry'!AJ312</f>
        <v>0</v>
      </c>
      <c r="N309" s="59" t="str">
        <f>'Data Entry'!AX312</f>
        <v/>
      </c>
      <c r="O309" s="1">
        <f>IF('Data Entry'!AL312="g",'Data Entry'!AK312*0.001*W309,IF('Data Entry'!AL312="UI",'Data Entry'!AK312*0.000001*W309,IF('Data Entry'!AL312="mg",'Data Entry'!AK312*0.000001*W309,IF('Data Entry'!AL312="t",'Data Entry'!AK312*1000*W309,IF('Data Entry'!AL312="kg",'Data Entry'!AK312*1*W309,IF('Data Entry'!AL312="L",'Data Entry'!AK312*1*W309,IFERROR(,"")))))))</f>
        <v>0</v>
      </c>
      <c r="P309" s="1" t="s">
        <v>4</v>
      </c>
      <c r="Q309" s="59">
        <f>'Data Entry'!AM312</f>
        <v>0</v>
      </c>
      <c r="R309" s="59" t="str">
        <f>'Data Entry'!BA312</f>
        <v/>
      </c>
      <c r="S309" s="1">
        <f>IF('Data Entry'!AO312="g",'Data Entry'!AN312*0.001*X309,IF('Data Entry'!AO312="UI",'Data Entry'!AN312*0.000001*X309,IF('Data Entry'!AO312="mg",'Data Entry'!AN312*0.000001*X309,IF('Data Entry'!AO312="t",'Data Entry'!AN312*1000*X309,IF('Data Entry'!AO312="kg",'Data Entry'!AN312*1*X309,IF('Data Entry'!AO312="L",'Data Entry'!AN312*1*X309,IFERROR(,"")))))))</f>
        <v>0</v>
      </c>
      <c r="T309" s="1" t="s">
        <v>4</v>
      </c>
      <c r="U309" s="59" t="str">
        <f>IF('Data Entry'!AP312="No aplica","1",'Data Entry'!AP312)</f>
        <v/>
      </c>
      <c r="V309" s="59" t="str">
        <f>IF('Data Entry'!AS312="No aplica","1",'Data Entry'!AS312)</f>
        <v/>
      </c>
      <c r="W309" s="59" t="str">
        <f>IF('Data Entry'!AV312="No aplica","1",'Data Entry'!AV312)</f>
        <v/>
      </c>
      <c r="X309" s="59" t="str">
        <f>IF('Data Entry'!AY312="No aplica","1",'Data Entry'!AY312)</f>
        <v/>
      </c>
      <c r="Y309" s="151" t="str">
        <f t="shared" si="4"/>
        <v/>
      </c>
      <c r="Z309" s="152" t="str">
        <f>IF('Data Entry'!H312="Yes","1",IF(AND('Data Entry'!H312="",'Data Entry'!I312="",'Data Entry'!J312="",'Data Entry'!K312="",'Data Entry'!L312="",'Data Entry'!M312="",'Data Entry'!N312="",'Data Entry'!O312="",'Data Entry'!P312="",'Data Entry'!Q312=""),"","1"))</f>
        <v/>
      </c>
      <c r="AA309" s="152" t="str">
        <f>IF('Data Entry'!R312="Yes","1",IF(AND('Data Entry'!R312="",'Data Entry'!S312="",'Data Entry'!T312="",'Data Entry'!U312=""),"","1"))</f>
        <v/>
      </c>
      <c r="AB309" s="157" t="str">
        <f>IF('Data Entry'!V312="Yes","1",IF(AND('Data Entry'!V312="",'Data Entry'!W312=""),"","1"))</f>
        <v/>
      </c>
    </row>
    <row r="310" spans="1:28" ht="17">
      <c r="A310" s="59">
        <f>'Data Entry'!AB313</f>
        <v>0</v>
      </c>
      <c r="B310" s="59" t="str">
        <f>'Data Entry'!AR313</f>
        <v/>
      </c>
      <c r="C310" s="1">
        <f>IF('Data Entry'!AD313="g",'Data Entry'!AC313*0.001*U310,IF('Data Entry'!AD313="UI",'Data Entry'!AC313*0.000001*U310,IF('Data Entry'!AD313="mg",'Data Entry'!AC313*0.000001*U310,IF('Data Entry'!AD313="t",'Data Entry'!AC313*1000*U310,IF('Data Entry'!AD313="kg",'Data Entry'!AC313*1*U310,IF('Data Entry'!AD313="L",'Data Entry'!AC313*1*U310,IFERROR(,"")))))))</f>
        <v>0</v>
      </c>
      <c r="D310" s="1" t="s">
        <v>4</v>
      </c>
      <c r="E310" s="1">
        <f>IF('Data Entry'!AF313="g",'Data Entry'!AE313*0.001,IF('Data Entry'!AF313="mg",'Data Entry'!AE313*0.000001,IF('Data Entry'!AF313="t",'Data Entry'!AE313*1000,IF('Data Entry'!AF313="ml",'Data Entry'!AE313*0.001,IF('Data Entry'!AF313="kg",'Data Entry'!AE313*1,IF('Data Entry'!AF313="Pieza",'Data Entry'!AE313*1,IF('Data Entry'!AF313="L",'Data Entry'!AE313*1,IFERROR(,""))))))))</f>
        <v>0</v>
      </c>
      <c r="F310" s="1" t="s">
        <v>4</v>
      </c>
      <c r="G310" s="1">
        <f>IF('Data Entry'!AA313="g",'Data Entry'!Z313*0.001,IF('Data Entry'!AA313="mg",'Data Entry'!Z313*0.000001,IF('Data Entry'!AA313="t",'Data Entry'!Z313*1000,IF('Data Entry'!AA313="ml",'Data Entry'!Z313*0.001,IF('Data Entry'!AA313="kg",'Data Entry'!Z313*1,IF('Data Entry'!AA313="Piezas",'Data Entry'!Z313*1,IF('Data Entry'!AA313="L",'Data Entry'!Z313*1,IFERROR(,""))))))))</f>
        <v>0</v>
      </c>
      <c r="H310" s="1" t="s">
        <v>4</v>
      </c>
      <c r="I310" s="1">
        <f>IF('Data Entry'!AC313="g",'Data Entry'!AB313*0.001,IF('Data Entry'!AC313="mg",'Data Entry'!AB313*0.000001,IF('Data Entry'!AC313="t",'Data Entry'!AB313*1000,IF('Data Entry'!AC313="ml",'Data Entry'!AB313*0.001,IF('Data Entry'!AC313="kg",'Data Entry'!AB313*1,IF('Data Entry'!AC313="L",'Data Entry'!AB313*1,IFERROR(,"")))))))</f>
        <v>0</v>
      </c>
      <c r="J310" s="59" t="str">
        <f>'Data Entry'!AU313</f>
        <v/>
      </c>
      <c r="K310" s="1">
        <f>IF('Data Entry'!AI313="g",'Data Entry'!AH313*0.001*V310,IF('Data Entry'!AI313="UI",'Data Entry'!AH313*0.000001*V310,IF('Data Entry'!AI313="mg",'Data Entry'!AH313*0.000001*V310,IF('Data Entry'!AI313="t",'Data Entry'!AH313*1000*V310,IF('Data Entry'!AI313="kg",'Data Entry'!AH313*1*V310,IF('Data Entry'!AI313="L",'Data Entry'!AH313*1*V310,IFERROR(,"")))))))</f>
        <v>0</v>
      </c>
      <c r="L310" s="1" t="s">
        <v>4</v>
      </c>
      <c r="M310" s="59">
        <f>'Data Entry'!AJ313</f>
        <v>0</v>
      </c>
      <c r="N310" s="59" t="str">
        <f>'Data Entry'!AX313</f>
        <v/>
      </c>
      <c r="O310" s="1">
        <f>IF('Data Entry'!AL313="g",'Data Entry'!AK313*0.001*W310,IF('Data Entry'!AL313="UI",'Data Entry'!AK313*0.000001*W310,IF('Data Entry'!AL313="mg",'Data Entry'!AK313*0.000001*W310,IF('Data Entry'!AL313="t",'Data Entry'!AK313*1000*W310,IF('Data Entry'!AL313="kg",'Data Entry'!AK313*1*W310,IF('Data Entry'!AL313="L",'Data Entry'!AK313*1*W310,IFERROR(,"")))))))</f>
        <v>0</v>
      </c>
      <c r="P310" s="1" t="s">
        <v>4</v>
      </c>
      <c r="Q310" s="59">
        <f>'Data Entry'!AM313</f>
        <v>0</v>
      </c>
      <c r="R310" s="59" t="str">
        <f>'Data Entry'!BA313</f>
        <v/>
      </c>
      <c r="S310" s="1">
        <f>IF('Data Entry'!AO313="g",'Data Entry'!AN313*0.001*X310,IF('Data Entry'!AO313="UI",'Data Entry'!AN313*0.000001*X310,IF('Data Entry'!AO313="mg",'Data Entry'!AN313*0.000001*X310,IF('Data Entry'!AO313="t",'Data Entry'!AN313*1000*X310,IF('Data Entry'!AO313="kg",'Data Entry'!AN313*1*X310,IF('Data Entry'!AO313="L",'Data Entry'!AN313*1*X310,IFERROR(,"")))))))</f>
        <v>0</v>
      </c>
      <c r="T310" s="1" t="s">
        <v>4</v>
      </c>
      <c r="U310" s="59" t="str">
        <f>IF('Data Entry'!AP313="No aplica","1",'Data Entry'!AP313)</f>
        <v/>
      </c>
      <c r="V310" s="59" t="str">
        <f>IF('Data Entry'!AS313="No aplica","1",'Data Entry'!AS313)</f>
        <v/>
      </c>
      <c r="W310" s="59" t="str">
        <f>IF('Data Entry'!AV313="No aplica","1",'Data Entry'!AV313)</f>
        <v/>
      </c>
      <c r="X310" s="59" t="str">
        <f>IF('Data Entry'!AY313="No aplica","1",'Data Entry'!AY313)</f>
        <v/>
      </c>
      <c r="Y310" s="151" t="str">
        <f t="shared" si="4"/>
        <v/>
      </c>
      <c r="Z310" s="152" t="str">
        <f>IF('Data Entry'!H313="Yes","1",IF(AND('Data Entry'!H313="",'Data Entry'!I313="",'Data Entry'!J313="",'Data Entry'!K313="",'Data Entry'!L313="",'Data Entry'!M313="",'Data Entry'!N313="",'Data Entry'!O313="",'Data Entry'!P313="",'Data Entry'!Q313=""),"","1"))</f>
        <v/>
      </c>
      <c r="AA310" s="152" t="str">
        <f>IF('Data Entry'!R313="Yes","1",IF(AND('Data Entry'!R313="",'Data Entry'!S313="",'Data Entry'!T313="",'Data Entry'!U313=""),"","1"))</f>
        <v/>
      </c>
      <c r="AB310" s="157" t="str">
        <f>IF('Data Entry'!V313="Yes","1",IF(AND('Data Entry'!V313="",'Data Entry'!W313=""),"","1"))</f>
        <v/>
      </c>
    </row>
    <row r="311" spans="1:28" ht="17">
      <c r="A311" s="59">
        <f>'Data Entry'!AB314</f>
        <v>0</v>
      </c>
      <c r="B311" s="59" t="str">
        <f>'Data Entry'!AR314</f>
        <v/>
      </c>
      <c r="C311" s="1">
        <f>IF('Data Entry'!AD314="g",'Data Entry'!AC314*0.001*U311,IF('Data Entry'!AD314="UI",'Data Entry'!AC314*0.000001*U311,IF('Data Entry'!AD314="mg",'Data Entry'!AC314*0.000001*U311,IF('Data Entry'!AD314="t",'Data Entry'!AC314*1000*U311,IF('Data Entry'!AD314="kg",'Data Entry'!AC314*1*U311,IF('Data Entry'!AD314="L",'Data Entry'!AC314*1*U311,IFERROR(,"")))))))</f>
        <v>0</v>
      </c>
      <c r="D311" s="1" t="s">
        <v>4</v>
      </c>
      <c r="E311" s="1">
        <f>IF('Data Entry'!AF314="g",'Data Entry'!AE314*0.001,IF('Data Entry'!AF314="mg",'Data Entry'!AE314*0.000001,IF('Data Entry'!AF314="t",'Data Entry'!AE314*1000,IF('Data Entry'!AF314="ml",'Data Entry'!AE314*0.001,IF('Data Entry'!AF314="kg",'Data Entry'!AE314*1,IF('Data Entry'!AF314="Pieza",'Data Entry'!AE314*1,IF('Data Entry'!AF314="L",'Data Entry'!AE314*1,IFERROR(,""))))))))</f>
        <v>0</v>
      </c>
      <c r="F311" s="1" t="s">
        <v>4</v>
      </c>
      <c r="G311" s="1">
        <f>IF('Data Entry'!AA314="g",'Data Entry'!Z314*0.001,IF('Data Entry'!AA314="mg",'Data Entry'!Z314*0.000001,IF('Data Entry'!AA314="t",'Data Entry'!Z314*1000,IF('Data Entry'!AA314="ml",'Data Entry'!Z314*0.001,IF('Data Entry'!AA314="kg",'Data Entry'!Z314*1,IF('Data Entry'!AA314="Piezas",'Data Entry'!Z314*1,IF('Data Entry'!AA314="L",'Data Entry'!Z314*1,IFERROR(,""))))))))</f>
        <v>0</v>
      </c>
      <c r="H311" s="1" t="s">
        <v>4</v>
      </c>
      <c r="I311" s="1">
        <f>IF('Data Entry'!AC314="g",'Data Entry'!AB314*0.001,IF('Data Entry'!AC314="mg",'Data Entry'!AB314*0.000001,IF('Data Entry'!AC314="t",'Data Entry'!AB314*1000,IF('Data Entry'!AC314="ml",'Data Entry'!AB314*0.001,IF('Data Entry'!AC314="kg",'Data Entry'!AB314*1,IF('Data Entry'!AC314="L",'Data Entry'!AB314*1,IFERROR(,"")))))))</f>
        <v>0</v>
      </c>
      <c r="J311" s="59" t="str">
        <f>'Data Entry'!AU314</f>
        <v/>
      </c>
      <c r="K311" s="1">
        <f>IF('Data Entry'!AI314="g",'Data Entry'!AH314*0.001*V311,IF('Data Entry'!AI314="UI",'Data Entry'!AH314*0.000001*V311,IF('Data Entry'!AI314="mg",'Data Entry'!AH314*0.000001*V311,IF('Data Entry'!AI314="t",'Data Entry'!AH314*1000*V311,IF('Data Entry'!AI314="kg",'Data Entry'!AH314*1*V311,IF('Data Entry'!AI314="L",'Data Entry'!AH314*1*V311,IFERROR(,"")))))))</f>
        <v>0</v>
      </c>
      <c r="L311" s="1" t="s">
        <v>4</v>
      </c>
      <c r="M311" s="59">
        <f>'Data Entry'!AJ314</f>
        <v>0</v>
      </c>
      <c r="N311" s="59" t="str">
        <f>'Data Entry'!AX314</f>
        <v/>
      </c>
      <c r="O311" s="1">
        <f>IF('Data Entry'!AL314="g",'Data Entry'!AK314*0.001*W311,IF('Data Entry'!AL314="UI",'Data Entry'!AK314*0.000001*W311,IF('Data Entry'!AL314="mg",'Data Entry'!AK314*0.000001*W311,IF('Data Entry'!AL314="t",'Data Entry'!AK314*1000*W311,IF('Data Entry'!AL314="kg",'Data Entry'!AK314*1*W311,IF('Data Entry'!AL314="L",'Data Entry'!AK314*1*W311,IFERROR(,"")))))))</f>
        <v>0</v>
      </c>
      <c r="P311" s="1" t="s">
        <v>4</v>
      </c>
      <c r="Q311" s="59">
        <f>'Data Entry'!AM314</f>
        <v>0</v>
      </c>
      <c r="R311" s="59" t="str">
        <f>'Data Entry'!BA314</f>
        <v/>
      </c>
      <c r="S311" s="1">
        <f>IF('Data Entry'!AO314="g",'Data Entry'!AN314*0.001*X311,IF('Data Entry'!AO314="UI",'Data Entry'!AN314*0.000001*X311,IF('Data Entry'!AO314="mg",'Data Entry'!AN314*0.000001*X311,IF('Data Entry'!AO314="t",'Data Entry'!AN314*1000*X311,IF('Data Entry'!AO314="kg",'Data Entry'!AN314*1*X311,IF('Data Entry'!AO314="L",'Data Entry'!AN314*1*X311,IFERROR(,"")))))))</f>
        <v>0</v>
      </c>
      <c r="T311" s="1" t="s">
        <v>4</v>
      </c>
      <c r="U311" s="59" t="str">
        <f>IF('Data Entry'!AP314="No aplica","1",'Data Entry'!AP314)</f>
        <v/>
      </c>
      <c r="V311" s="59" t="str">
        <f>IF('Data Entry'!AS314="No aplica","1",'Data Entry'!AS314)</f>
        <v/>
      </c>
      <c r="W311" s="59" t="str">
        <f>IF('Data Entry'!AV314="No aplica","1",'Data Entry'!AV314)</f>
        <v/>
      </c>
      <c r="X311" s="59" t="str">
        <f>IF('Data Entry'!AY314="No aplica","1",'Data Entry'!AY314)</f>
        <v/>
      </c>
      <c r="Y311" s="151" t="str">
        <f t="shared" si="4"/>
        <v/>
      </c>
      <c r="Z311" s="152" t="str">
        <f>IF('Data Entry'!H314="Yes","1",IF(AND('Data Entry'!H314="",'Data Entry'!I314="",'Data Entry'!J314="",'Data Entry'!K314="",'Data Entry'!L314="",'Data Entry'!M314="",'Data Entry'!N314="",'Data Entry'!O314="",'Data Entry'!P314="",'Data Entry'!Q314=""),"","1"))</f>
        <v/>
      </c>
      <c r="AA311" s="152" t="str">
        <f>IF('Data Entry'!R314="Yes","1",IF(AND('Data Entry'!R314="",'Data Entry'!S314="",'Data Entry'!T314="",'Data Entry'!U314=""),"","1"))</f>
        <v/>
      </c>
      <c r="AB311" s="157" t="str">
        <f>IF('Data Entry'!V314="Yes","1",IF(AND('Data Entry'!V314="",'Data Entry'!W314=""),"","1"))</f>
        <v/>
      </c>
    </row>
    <row r="312" spans="1:28" ht="17">
      <c r="A312" s="59">
        <f>'Data Entry'!AB315</f>
        <v>0</v>
      </c>
      <c r="B312" s="59" t="str">
        <f>'Data Entry'!AR315</f>
        <v/>
      </c>
      <c r="C312" s="1">
        <f>IF('Data Entry'!AD315="g",'Data Entry'!AC315*0.001*U312,IF('Data Entry'!AD315="UI",'Data Entry'!AC315*0.000001*U312,IF('Data Entry'!AD315="mg",'Data Entry'!AC315*0.000001*U312,IF('Data Entry'!AD315="t",'Data Entry'!AC315*1000*U312,IF('Data Entry'!AD315="kg",'Data Entry'!AC315*1*U312,IF('Data Entry'!AD315="L",'Data Entry'!AC315*1*U312,IFERROR(,"")))))))</f>
        <v>0</v>
      </c>
      <c r="D312" s="1" t="s">
        <v>4</v>
      </c>
      <c r="E312" s="1">
        <f>IF('Data Entry'!AF315="g",'Data Entry'!AE315*0.001,IF('Data Entry'!AF315="mg",'Data Entry'!AE315*0.000001,IF('Data Entry'!AF315="t",'Data Entry'!AE315*1000,IF('Data Entry'!AF315="ml",'Data Entry'!AE315*0.001,IF('Data Entry'!AF315="kg",'Data Entry'!AE315*1,IF('Data Entry'!AF315="Pieza",'Data Entry'!AE315*1,IF('Data Entry'!AF315="L",'Data Entry'!AE315*1,IFERROR(,""))))))))</f>
        <v>0</v>
      </c>
      <c r="F312" s="1" t="s">
        <v>4</v>
      </c>
      <c r="G312" s="1">
        <f>IF('Data Entry'!AA315="g",'Data Entry'!Z315*0.001,IF('Data Entry'!AA315="mg",'Data Entry'!Z315*0.000001,IF('Data Entry'!AA315="t",'Data Entry'!Z315*1000,IF('Data Entry'!AA315="ml",'Data Entry'!Z315*0.001,IF('Data Entry'!AA315="kg",'Data Entry'!Z315*1,IF('Data Entry'!AA315="Piezas",'Data Entry'!Z315*1,IF('Data Entry'!AA315="L",'Data Entry'!Z315*1,IFERROR(,""))))))))</f>
        <v>0</v>
      </c>
      <c r="H312" s="1" t="s">
        <v>4</v>
      </c>
      <c r="I312" s="1">
        <f>IF('Data Entry'!AC315="g",'Data Entry'!AB315*0.001,IF('Data Entry'!AC315="mg",'Data Entry'!AB315*0.000001,IF('Data Entry'!AC315="t",'Data Entry'!AB315*1000,IF('Data Entry'!AC315="ml",'Data Entry'!AB315*0.001,IF('Data Entry'!AC315="kg",'Data Entry'!AB315*1,IF('Data Entry'!AC315="L",'Data Entry'!AB315*1,IFERROR(,"")))))))</f>
        <v>0</v>
      </c>
      <c r="J312" s="59" t="str">
        <f>'Data Entry'!AU315</f>
        <v/>
      </c>
      <c r="K312" s="1">
        <f>IF('Data Entry'!AI315="g",'Data Entry'!AH315*0.001*V312,IF('Data Entry'!AI315="UI",'Data Entry'!AH315*0.000001*V312,IF('Data Entry'!AI315="mg",'Data Entry'!AH315*0.000001*V312,IF('Data Entry'!AI315="t",'Data Entry'!AH315*1000*V312,IF('Data Entry'!AI315="kg",'Data Entry'!AH315*1*V312,IF('Data Entry'!AI315="L",'Data Entry'!AH315*1*V312,IFERROR(,"")))))))</f>
        <v>0</v>
      </c>
      <c r="L312" s="1" t="s">
        <v>4</v>
      </c>
      <c r="M312" s="59">
        <f>'Data Entry'!AJ315</f>
        <v>0</v>
      </c>
      <c r="N312" s="59" t="str">
        <f>'Data Entry'!AX315</f>
        <v/>
      </c>
      <c r="O312" s="1">
        <f>IF('Data Entry'!AL315="g",'Data Entry'!AK315*0.001*W312,IF('Data Entry'!AL315="UI",'Data Entry'!AK315*0.000001*W312,IF('Data Entry'!AL315="mg",'Data Entry'!AK315*0.000001*W312,IF('Data Entry'!AL315="t",'Data Entry'!AK315*1000*W312,IF('Data Entry'!AL315="kg",'Data Entry'!AK315*1*W312,IF('Data Entry'!AL315="L",'Data Entry'!AK315*1*W312,IFERROR(,"")))))))</f>
        <v>0</v>
      </c>
      <c r="P312" s="1" t="s">
        <v>4</v>
      </c>
      <c r="Q312" s="59">
        <f>'Data Entry'!AM315</f>
        <v>0</v>
      </c>
      <c r="R312" s="59" t="str">
        <f>'Data Entry'!BA315</f>
        <v/>
      </c>
      <c r="S312" s="1">
        <f>IF('Data Entry'!AO315="g",'Data Entry'!AN315*0.001*X312,IF('Data Entry'!AO315="UI",'Data Entry'!AN315*0.000001*X312,IF('Data Entry'!AO315="mg",'Data Entry'!AN315*0.000001*X312,IF('Data Entry'!AO315="t",'Data Entry'!AN315*1000*X312,IF('Data Entry'!AO315="kg",'Data Entry'!AN315*1*X312,IF('Data Entry'!AO315="L",'Data Entry'!AN315*1*X312,IFERROR(,"")))))))</f>
        <v>0</v>
      </c>
      <c r="T312" s="1" t="s">
        <v>4</v>
      </c>
      <c r="U312" s="59" t="str">
        <f>IF('Data Entry'!AP315="No aplica","1",'Data Entry'!AP315)</f>
        <v/>
      </c>
      <c r="V312" s="59" t="str">
        <f>IF('Data Entry'!AS315="No aplica","1",'Data Entry'!AS315)</f>
        <v/>
      </c>
      <c r="W312" s="59" t="str">
        <f>IF('Data Entry'!AV315="No aplica","1",'Data Entry'!AV315)</f>
        <v/>
      </c>
      <c r="X312" s="59" t="str">
        <f>IF('Data Entry'!AY315="No aplica","1",'Data Entry'!AY315)</f>
        <v/>
      </c>
      <c r="Y312" s="151" t="str">
        <f t="shared" si="4"/>
        <v/>
      </c>
      <c r="Z312" s="152" t="str">
        <f>IF('Data Entry'!H315="Yes","1",IF(AND('Data Entry'!H315="",'Data Entry'!I315="",'Data Entry'!J315="",'Data Entry'!K315="",'Data Entry'!L315="",'Data Entry'!M315="",'Data Entry'!N315="",'Data Entry'!O315="",'Data Entry'!P315="",'Data Entry'!Q315=""),"","1"))</f>
        <v/>
      </c>
      <c r="AA312" s="152" t="str">
        <f>IF('Data Entry'!R315="Yes","1",IF(AND('Data Entry'!R315="",'Data Entry'!S315="",'Data Entry'!T315="",'Data Entry'!U315=""),"","1"))</f>
        <v/>
      </c>
      <c r="AB312" s="157" t="str">
        <f>IF('Data Entry'!V315="Yes","1",IF(AND('Data Entry'!V315="",'Data Entry'!W315=""),"","1"))</f>
        <v/>
      </c>
    </row>
    <row r="313" spans="1:28" ht="17">
      <c r="A313" s="59">
        <f>'Data Entry'!AB316</f>
        <v>0</v>
      </c>
      <c r="B313" s="59" t="str">
        <f>'Data Entry'!AR316</f>
        <v/>
      </c>
      <c r="C313" s="1">
        <f>IF('Data Entry'!AD316="g",'Data Entry'!AC316*0.001*U313,IF('Data Entry'!AD316="UI",'Data Entry'!AC316*0.000001*U313,IF('Data Entry'!AD316="mg",'Data Entry'!AC316*0.000001*U313,IF('Data Entry'!AD316="t",'Data Entry'!AC316*1000*U313,IF('Data Entry'!AD316="kg",'Data Entry'!AC316*1*U313,IF('Data Entry'!AD316="L",'Data Entry'!AC316*1*U313,IFERROR(,"")))))))</f>
        <v>0</v>
      </c>
      <c r="D313" s="1" t="s">
        <v>4</v>
      </c>
      <c r="E313" s="1">
        <f>IF('Data Entry'!AF316="g",'Data Entry'!AE316*0.001,IF('Data Entry'!AF316="mg",'Data Entry'!AE316*0.000001,IF('Data Entry'!AF316="t",'Data Entry'!AE316*1000,IF('Data Entry'!AF316="ml",'Data Entry'!AE316*0.001,IF('Data Entry'!AF316="kg",'Data Entry'!AE316*1,IF('Data Entry'!AF316="Pieza",'Data Entry'!AE316*1,IF('Data Entry'!AF316="L",'Data Entry'!AE316*1,IFERROR(,""))))))))</f>
        <v>0</v>
      </c>
      <c r="F313" s="1" t="s">
        <v>4</v>
      </c>
      <c r="G313" s="1">
        <f>IF('Data Entry'!AA316="g",'Data Entry'!Z316*0.001,IF('Data Entry'!AA316="mg",'Data Entry'!Z316*0.000001,IF('Data Entry'!AA316="t",'Data Entry'!Z316*1000,IF('Data Entry'!AA316="ml",'Data Entry'!Z316*0.001,IF('Data Entry'!AA316="kg",'Data Entry'!Z316*1,IF('Data Entry'!AA316="Piezas",'Data Entry'!Z316*1,IF('Data Entry'!AA316="L",'Data Entry'!Z316*1,IFERROR(,""))))))))</f>
        <v>0</v>
      </c>
      <c r="H313" s="1" t="s">
        <v>4</v>
      </c>
      <c r="I313" s="1">
        <f>IF('Data Entry'!AC316="g",'Data Entry'!AB316*0.001,IF('Data Entry'!AC316="mg",'Data Entry'!AB316*0.000001,IF('Data Entry'!AC316="t",'Data Entry'!AB316*1000,IF('Data Entry'!AC316="ml",'Data Entry'!AB316*0.001,IF('Data Entry'!AC316="kg",'Data Entry'!AB316*1,IF('Data Entry'!AC316="L",'Data Entry'!AB316*1,IFERROR(,"")))))))</f>
        <v>0</v>
      </c>
      <c r="J313" s="59" t="str">
        <f>'Data Entry'!AU316</f>
        <v/>
      </c>
      <c r="K313" s="1">
        <f>IF('Data Entry'!AI316="g",'Data Entry'!AH316*0.001*V313,IF('Data Entry'!AI316="UI",'Data Entry'!AH316*0.000001*V313,IF('Data Entry'!AI316="mg",'Data Entry'!AH316*0.000001*V313,IF('Data Entry'!AI316="t",'Data Entry'!AH316*1000*V313,IF('Data Entry'!AI316="kg",'Data Entry'!AH316*1*V313,IF('Data Entry'!AI316="L",'Data Entry'!AH316*1*V313,IFERROR(,"")))))))</f>
        <v>0</v>
      </c>
      <c r="L313" s="1" t="s">
        <v>4</v>
      </c>
      <c r="M313" s="59">
        <f>'Data Entry'!AJ316</f>
        <v>0</v>
      </c>
      <c r="N313" s="59" t="str">
        <f>'Data Entry'!AX316</f>
        <v/>
      </c>
      <c r="O313" s="1">
        <f>IF('Data Entry'!AL316="g",'Data Entry'!AK316*0.001*W313,IF('Data Entry'!AL316="UI",'Data Entry'!AK316*0.000001*W313,IF('Data Entry'!AL316="mg",'Data Entry'!AK316*0.000001*W313,IF('Data Entry'!AL316="t",'Data Entry'!AK316*1000*W313,IF('Data Entry'!AL316="kg",'Data Entry'!AK316*1*W313,IF('Data Entry'!AL316="L",'Data Entry'!AK316*1*W313,IFERROR(,"")))))))</f>
        <v>0</v>
      </c>
      <c r="P313" s="1" t="s">
        <v>4</v>
      </c>
      <c r="Q313" s="59">
        <f>'Data Entry'!AM316</f>
        <v>0</v>
      </c>
      <c r="R313" s="59" t="str">
        <f>'Data Entry'!BA316</f>
        <v/>
      </c>
      <c r="S313" s="1">
        <f>IF('Data Entry'!AO316="g",'Data Entry'!AN316*0.001*X313,IF('Data Entry'!AO316="UI",'Data Entry'!AN316*0.000001*X313,IF('Data Entry'!AO316="mg",'Data Entry'!AN316*0.000001*X313,IF('Data Entry'!AO316="t",'Data Entry'!AN316*1000*X313,IF('Data Entry'!AO316="kg",'Data Entry'!AN316*1*X313,IF('Data Entry'!AO316="L",'Data Entry'!AN316*1*X313,IFERROR(,"")))))))</f>
        <v>0</v>
      </c>
      <c r="T313" s="1" t="s">
        <v>4</v>
      </c>
      <c r="U313" s="59" t="str">
        <f>IF('Data Entry'!AP316="No aplica","1",'Data Entry'!AP316)</f>
        <v/>
      </c>
      <c r="V313" s="59" t="str">
        <f>IF('Data Entry'!AS316="No aplica","1",'Data Entry'!AS316)</f>
        <v/>
      </c>
      <c r="W313" s="59" t="str">
        <f>IF('Data Entry'!AV316="No aplica","1",'Data Entry'!AV316)</f>
        <v/>
      </c>
      <c r="X313" s="59" t="str">
        <f>IF('Data Entry'!AY316="No aplica","1",'Data Entry'!AY316)</f>
        <v/>
      </c>
      <c r="Y313" s="151" t="str">
        <f t="shared" si="4"/>
        <v/>
      </c>
      <c r="Z313" s="152" t="str">
        <f>IF('Data Entry'!H316="Yes","1",IF(AND('Data Entry'!H316="",'Data Entry'!I316="",'Data Entry'!J316="",'Data Entry'!K316="",'Data Entry'!L316="",'Data Entry'!M316="",'Data Entry'!N316="",'Data Entry'!O316="",'Data Entry'!P316="",'Data Entry'!Q316=""),"","1"))</f>
        <v/>
      </c>
      <c r="AA313" s="152" t="str">
        <f>IF('Data Entry'!R316="Yes","1",IF(AND('Data Entry'!R316="",'Data Entry'!S316="",'Data Entry'!T316="",'Data Entry'!U316=""),"","1"))</f>
        <v/>
      </c>
      <c r="AB313" s="157" t="str">
        <f>IF('Data Entry'!V316="Yes","1",IF(AND('Data Entry'!V316="",'Data Entry'!W316=""),"","1"))</f>
        <v/>
      </c>
    </row>
    <row r="314" spans="1:28" ht="17">
      <c r="A314" s="59">
        <f>'Data Entry'!AB317</f>
        <v>0</v>
      </c>
      <c r="B314" s="59" t="str">
        <f>'Data Entry'!AR317</f>
        <v/>
      </c>
      <c r="C314" s="1">
        <f>IF('Data Entry'!AD317="g",'Data Entry'!AC317*0.001*U314,IF('Data Entry'!AD317="UI",'Data Entry'!AC317*0.000001*U314,IF('Data Entry'!AD317="mg",'Data Entry'!AC317*0.000001*U314,IF('Data Entry'!AD317="t",'Data Entry'!AC317*1000*U314,IF('Data Entry'!AD317="kg",'Data Entry'!AC317*1*U314,IF('Data Entry'!AD317="L",'Data Entry'!AC317*1*U314,IFERROR(,"")))))))</f>
        <v>0</v>
      </c>
      <c r="D314" s="1" t="s">
        <v>4</v>
      </c>
      <c r="E314" s="1">
        <f>IF('Data Entry'!AF317="g",'Data Entry'!AE317*0.001,IF('Data Entry'!AF317="mg",'Data Entry'!AE317*0.000001,IF('Data Entry'!AF317="t",'Data Entry'!AE317*1000,IF('Data Entry'!AF317="ml",'Data Entry'!AE317*0.001,IF('Data Entry'!AF317="kg",'Data Entry'!AE317*1,IF('Data Entry'!AF317="Pieza",'Data Entry'!AE317*1,IF('Data Entry'!AF317="L",'Data Entry'!AE317*1,IFERROR(,""))))))))</f>
        <v>0</v>
      </c>
      <c r="F314" s="1" t="s">
        <v>4</v>
      </c>
      <c r="G314" s="1">
        <f>IF('Data Entry'!AA317="g",'Data Entry'!Z317*0.001,IF('Data Entry'!AA317="mg",'Data Entry'!Z317*0.000001,IF('Data Entry'!AA317="t",'Data Entry'!Z317*1000,IF('Data Entry'!AA317="ml",'Data Entry'!Z317*0.001,IF('Data Entry'!AA317="kg",'Data Entry'!Z317*1,IF('Data Entry'!AA317="Piezas",'Data Entry'!Z317*1,IF('Data Entry'!AA317="L",'Data Entry'!Z317*1,IFERROR(,""))))))))</f>
        <v>0</v>
      </c>
      <c r="H314" s="1" t="s">
        <v>4</v>
      </c>
      <c r="I314" s="1">
        <f>IF('Data Entry'!AC317="g",'Data Entry'!AB317*0.001,IF('Data Entry'!AC317="mg",'Data Entry'!AB317*0.000001,IF('Data Entry'!AC317="t",'Data Entry'!AB317*1000,IF('Data Entry'!AC317="ml",'Data Entry'!AB317*0.001,IF('Data Entry'!AC317="kg",'Data Entry'!AB317*1,IF('Data Entry'!AC317="L",'Data Entry'!AB317*1,IFERROR(,"")))))))</f>
        <v>0</v>
      </c>
      <c r="J314" s="59" t="str">
        <f>'Data Entry'!AU317</f>
        <v/>
      </c>
      <c r="K314" s="1">
        <f>IF('Data Entry'!AI317="g",'Data Entry'!AH317*0.001*V314,IF('Data Entry'!AI317="UI",'Data Entry'!AH317*0.000001*V314,IF('Data Entry'!AI317="mg",'Data Entry'!AH317*0.000001*V314,IF('Data Entry'!AI317="t",'Data Entry'!AH317*1000*V314,IF('Data Entry'!AI317="kg",'Data Entry'!AH317*1*V314,IF('Data Entry'!AI317="L",'Data Entry'!AH317*1*V314,IFERROR(,"")))))))</f>
        <v>0</v>
      </c>
      <c r="L314" s="1" t="s">
        <v>4</v>
      </c>
      <c r="M314" s="59">
        <f>'Data Entry'!AJ317</f>
        <v>0</v>
      </c>
      <c r="N314" s="59" t="str">
        <f>'Data Entry'!AX317</f>
        <v/>
      </c>
      <c r="O314" s="1">
        <f>IF('Data Entry'!AL317="g",'Data Entry'!AK317*0.001*W314,IF('Data Entry'!AL317="UI",'Data Entry'!AK317*0.000001*W314,IF('Data Entry'!AL317="mg",'Data Entry'!AK317*0.000001*W314,IF('Data Entry'!AL317="t",'Data Entry'!AK317*1000*W314,IF('Data Entry'!AL317="kg",'Data Entry'!AK317*1*W314,IF('Data Entry'!AL317="L",'Data Entry'!AK317*1*W314,IFERROR(,"")))))))</f>
        <v>0</v>
      </c>
      <c r="P314" s="1" t="s">
        <v>4</v>
      </c>
      <c r="Q314" s="59">
        <f>'Data Entry'!AM317</f>
        <v>0</v>
      </c>
      <c r="R314" s="59" t="str">
        <f>'Data Entry'!BA317</f>
        <v/>
      </c>
      <c r="S314" s="1">
        <f>IF('Data Entry'!AO317="g",'Data Entry'!AN317*0.001*X314,IF('Data Entry'!AO317="UI",'Data Entry'!AN317*0.000001*X314,IF('Data Entry'!AO317="mg",'Data Entry'!AN317*0.000001*X314,IF('Data Entry'!AO317="t",'Data Entry'!AN317*1000*X314,IF('Data Entry'!AO317="kg",'Data Entry'!AN317*1*X314,IF('Data Entry'!AO317="L",'Data Entry'!AN317*1*X314,IFERROR(,"")))))))</f>
        <v>0</v>
      </c>
      <c r="T314" s="1" t="s">
        <v>4</v>
      </c>
      <c r="U314" s="59" t="str">
        <f>IF('Data Entry'!AP317="No aplica","1",'Data Entry'!AP317)</f>
        <v/>
      </c>
      <c r="V314" s="59" t="str">
        <f>IF('Data Entry'!AS317="No aplica","1",'Data Entry'!AS317)</f>
        <v/>
      </c>
      <c r="W314" s="59" t="str">
        <f>IF('Data Entry'!AV317="No aplica","1",'Data Entry'!AV317)</f>
        <v/>
      </c>
      <c r="X314" s="59" t="str">
        <f>IF('Data Entry'!AY317="No aplica","1",'Data Entry'!AY317)</f>
        <v/>
      </c>
      <c r="Y314" s="151" t="str">
        <f t="shared" si="4"/>
        <v/>
      </c>
      <c r="Z314" s="152" t="str">
        <f>IF('Data Entry'!H317="Yes","1",IF(AND('Data Entry'!H317="",'Data Entry'!I317="",'Data Entry'!J317="",'Data Entry'!K317="",'Data Entry'!L317="",'Data Entry'!M317="",'Data Entry'!N317="",'Data Entry'!O317="",'Data Entry'!P317="",'Data Entry'!Q317=""),"","1"))</f>
        <v/>
      </c>
      <c r="AA314" s="152" t="str">
        <f>IF('Data Entry'!R317="Yes","1",IF(AND('Data Entry'!R317="",'Data Entry'!S317="",'Data Entry'!T317="",'Data Entry'!U317=""),"","1"))</f>
        <v/>
      </c>
      <c r="AB314" s="157" t="str">
        <f>IF('Data Entry'!V317="Yes","1",IF(AND('Data Entry'!V317="",'Data Entry'!W317=""),"","1"))</f>
        <v/>
      </c>
    </row>
    <row r="315" spans="1:28" ht="17">
      <c r="A315" s="59">
        <f>'Data Entry'!AB318</f>
        <v>0</v>
      </c>
      <c r="B315" s="59" t="str">
        <f>'Data Entry'!AR318</f>
        <v/>
      </c>
      <c r="C315" s="1">
        <f>IF('Data Entry'!AD318="g",'Data Entry'!AC318*0.001*U315,IF('Data Entry'!AD318="UI",'Data Entry'!AC318*0.000001*U315,IF('Data Entry'!AD318="mg",'Data Entry'!AC318*0.000001*U315,IF('Data Entry'!AD318="t",'Data Entry'!AC318*1000*U315,IF('Data Entry'!AD318="kg",'Data Entry'!AC318*1*U315,IF('Data Entry'!AD318="L",'Data Entry'!AC318*1*U315,IFERROR(,"")))))))</f>
        <v>0</v>
      </c>
      <c r="D315" s="1" t="s">
        <v>4</v>
      </c>
      <c r="E315" s="1">
        <f>IF('Data Entry'!AF318="g",'Data Entry'!AE318*0.001,IF('Data Entry'!AF318="mg",'Data Entry'!AE318*0.000001,IF('Data Entry'!AF318="t",'Data Entry'!AE318*1000,IF('Data Entry'!AF318="ml",'Data Entry'!AE318*0.001,IF('Data Entry'!AF318="kg",'Data Entry'!AE318*1,IF('Data Entry'!AF318="Pieza",'Data Entry'!AE318*1,IF('Data Entry'!AF318="L",'Data Entry'!AE318*1,IFERROR(,""))))))))</f>
        <v>0</v>
      </c>
      <c r="F315" s="1" t="s">
        <v>4</v>
      </c>
      <c r="G315" s="1">
        <f>IF('Data Entry'!AA318="g",'Data Entry'!Z318*0.001,IF('Data Entry'!AA318="mg",'Data Entry'!Z318*0.000001,IF('Data Entry'!AA318="t",'Data Entry'!Z318*1000,IF('Data Entry'!AA318="ml",'Data Entry'!Z318*0.001,IF('Data Entry'!AA318="kg",'Data Entry'!Z318*1,IF('Data Entry'!AA318="Piezas",'Data Entry'!Z318*1,IF('Data Entry'!AA318="L",'Data Entry'!Z318*1,IFERROR(,""))))))))</f>
        <v>0</v>
      </c>
      <c r="H315" s="1" t="s">
        <v>4</v>
      </c>
      <c r="I315" s="1">
        <f>IF('Data Entry'!AC318="g",'Data Entry'!AB318*0.001,IF('Data Entry'!AC318="mg",'Data Entry'!AB318*0.000001,IF('Data Entry'!AC318="t",'Data Entry'!AB318*1000,IF('Data Entry'!AC318="ml",'Data Entry'!AB318*0.001,IF('Data Entry'!AC318="kg",'Data Entry'!AB318*1,IF('Data Entry'!AC318="L",'Data Entry'!AB318*1,IFERROR(,"")))))))</f>
        <v>0</v>
      </c>
      <c r="J315" s="59" t="str">
        <f>'Data Entry'!AU318</f>
        <v/>
      </c>
      <c r="K315" s="1">
        <f>IF('Data Entry'!AI318="g",'Data Entry'!AH318*0.001*V315,IF('Data Entry'!AI318="UI",'Data Entry'!AH318*0.000001*V315,IF('Data Entry'!AI318="mg",'Data Entry'!AH318*0.000001*V315,IF('Data Entry'!AI318="t",'Data Entry'!AH318*1000*V315,IF('Data Entry'!AI318="kg",'Data Entry'!AH318*1*V315,IF('Data Entry'!AI318="L",'Data Entry'!AH318*1*V315,IFERROR(,"")))))))</f>
        <v>0</v>
      </c>
      <c r="L315" s="1" t="s">
        <v>4</v>
      </c>
      <c r="M315" s="59">
        <f>'Data Entry'!AJ318</f>
        <v>0</v>
      </c>
      <c r="N315" s="59" t="str">
        <f>'Data Entry'!AX318</f>
        <v/>
      </c>
      <c r="O315" s="1">
        <f>IF('Data Entry'!AL318="g",'Data Entry'!AK318*0.001*W315,IF('Data Entry'!AL318="UI",'Data Entry'!AK318*0.000001*W315,IF('Data Entry'!AL318="mg",'Data Entry'!AK318*0.000001*W315,IF('Data Entry'!AL318="t",'Data Entry'!AK318*1000*W315,IF('Data Entry'!AL318="kg",'Data Entry'!AK318*1*W315,IF('Data Entry'!AL318="L",'Data Entry'!AK318*1*W315,IFERROR(,"")))))))</f>
        <v>0</v>
      </c>
      <c r="P315" s="1" t="s">
        <v>4</v>
      </c>
      <c r="Q315" s="59">
        <f>'Data Entry'!AM318</f>
        <v>0</v>
      </c>
      <c r="R315" s="59" t="str">
        <f>'Data Entry'!BA318</f>
        <v/>
      </c>
      <c r="S315" s="1">
        <f>IF('Data Entry'!AO318="g",'Data Entry'!AN318*0.001*X315,IF('Data Entry'!AO318="UI",'Data Entry'!AN318*0.000001*X315,IF('Data Entry'!AO318="mg",'Data Entry'!AN318*0.000001*X315,IF('Data Entry'!AO318="t",'Data Entry'!AN318*1000*X315,IF('Data Entry'!AO318="kg",'Data Entry'!AN318*1*X315,IF('Data Entry'!AO318="L",'Data Entry'!AN318*1*X315,IFERROR(,"")))))))</f>
        <v>0</v>
      </c>
      <c r="T315" s="1" t="s">
        <v>4</v>
      </c>
      <c r="U315" s="59" t="str">
        <f>IF('Data Entry'!AP318="No aplica","1",'Data Entry'!AP318)</f>
        <v/>
      </c>
      <c r="V315" s="59" t="str">
        <f>IF('Data Entry'!AS318="No aplica","1",'Data Entry'!AS318)</f>
        <v/>
      </c>
      <c r="W315" s="59" t="str">
        <f>IF('Data Entry'!AV318="No aplica","1",'Data Entry'!AV318)</f>
        <v/>
      </c>
      <c r="X315" s="59" t="str">
        <f>IF('Data Entry'!AY318="No aplica","1",'Data Entry'!AY318)</f>
        <v/>
      </c>
      <c r="Y315" s="151" t="str">
        <f t="shared" si="4"/>
        <v/>
      </c>
      <c r="Z315" s="152" t="str">
        <f>IF('Data Entry'!H318="Yes","1",IF(AND('Data Entry'!H318="",'Data Entry'!I318="",'Data Entry'!J318="",'Data Entry'!K318="",'Data Entry'!L318="",'Data Entry'!M318="",'Data Entry'!N318="",'Data Entry'!O318="",'Data Entry'!P318="",'Data Entry'!Q318=""),"","1"))</f>
        <v/>
      </c>
      <c r="AA315" s="152" t="str">
        <f>IF('Data Entry'!R318="Yes","1",IF(AND('Data Entry'!R318="",'Data Entry'!S318="",'Data Entry'!T318="",'Data Entry'!U318=""),"","1"))</f>
        <v/>
      </c>
      <c r="AB315" s="157" t="str">
        <f>IF('Data Entry'!V318="Yes","1",IF(AND('Data Entry'!V318="",'Data Entry'!W318=""),"","1"))</f>
        <v/>
      </c>
    </row>
    <row r="316" spans="1:28" ht="17">
      <c r="A316" s="59">
        <f>'Data Entry'!AB319</f>
        <v>0</v>
      </c>
      <c r="B316" s="59" t="str">
        <f>'Data Entry'!AR319</f>
        <v/>
      </c>
      <c r="C316" s="1">
        <f>IF('Data Entry'!AD319="g",'Data Entry'!AC319*0.001*U316,IF('Data Entry'!AD319="UI",'Data Entry'!AC319*0.000001*U316,IF('Data Entry'!AD319="mg",'Data Entry'!AC319*0.000001*U316,IF('Data Entry'!AD319="t",'Data Entry'!AC319*1000*U316,IF('Data Entry'!AD319="kg",'Data Entry'!AC319*1*U316,IF('Data Entry'!AD319="L",'Data Entry'!AC319*1*U316,IFERROR(,"")))))))</f>
        <v>0</v>
      </c>
      <c r="D316" s="1" t="s">
        <v>4</v>
      </c>
      <c r="E316" s="1">
        <f>IF('Data Entry'!AF319="g",'Data Entry'!AE319*0.001,IF('Data Entry'!AF319="mg",'Data Entry'!AE319*0.000001,IF('Data Entry'!AF319="t",'Data Entry'!AE319*1000,IF('Data Entry'!AF319="ml",'Data Entry'!AE319*0.001,IF('Data Entry'!AF319="kg",'Data Entry'!AE319*1,IF('Data Entry'!AF319="Pieza",'Data Entry'!AE319*1,IF('Data Entry'!AF319="L",'Data Entry'!AE319*1,IFERROR(,""))))))))</f>
        <v>0</v>
      </c>
      <c r="F316" s="1" t="s">
        <v>4</v>
      </c>
      <c r="G316" s="1">
        <f>IF('Data Entry'!AA319="g",'Data Entry'!Z319*0.001,IF('Data Entry'!AA319="mg",'Data Entry'!Z319*0.000001,IF('Data Entry'!AA319="t",'Data Entry'!Z319*1000,IF('Data Entry'!AA319="ml",'Data Entry'!Z319*0.001,IF('Data Entry'!AA319="kg",'Data Entry'!Z319*1,IF('Data Entry'!AA319="Piezas",'Data Entry'!Z319*1,IF('Data Entry'!AA319="L",'Data Entry'!Z319*1,IFERROR(,""))))))))</f>
        <v>0</v>
      </c>
      <c r="H316" s="1" t="s">
        <v>4</v>
      </c>
      <c r="I316" s="1">
        <f>IF('Data Entry'!AC319="g",'Data Entry'!AB319*0.001,IF('Data Entry'!AC319="mg",'Data Entry'!AB319*0.000001,IF('Data Entry'!AC319="t",'Data Entry'!AB319*1000,IF('Data Entry'!AC319="ml",'Data Entry'!AB319*0.001,IF('Data Entry'!AC319="kg",'Data Entry'!AB319*1,IF('Data Entry'!AC319="L",'Data Entry'!AB319*1,IFERROR(,"")))))))</f>
        <v>0</v>
      </c>
      <c r="J316" s="59" t="str">
        <f>'Data Entry'!AU319</f>
        <v/>
      </c>
      <c r="K316" s="1">
        <f>IF('Data Entry'!AI319="g",'Data Entry'!AH319*0.001*V316,IF('Data Entry'!AI319="UI",'Data Entry'!AH319*0.000001*V316,IF('Data Entry'!AI319="mg",'Data Entry'!AH319*0.000001*V316,IF('Data Entry'!AI319="t",'Data Entry'!AH319*1000*V316,IF('Data Entry'!AI319="kg",'Data Entry'!AH319*1*V316,IF('Data Entry'!AI319="L",'Data Entry'!AH319*1*V316,IFERROR(,"")))))))</f>
        <v>0</v>
      </c>
      <c r="L316" s="1" t="s">
        <v>4</v>
      </c>
      <c r="M316" s="59">
        <f>'Data Entry'!AJ319</f>
        <v>0</v>
      </c>
      <c r="N316" s="59" t="str">
        <f>'Data Entry'!AX319</f>
        <v/>
      </c>
      <c r="O316" s="1">
        <f>IF('Data Entry'!AL319="g",'Data Entry'!AK319*0.001*W316,IF('Data Entry'!AL319="UI",'Data Entry'!AK319*0.000001*W316,IF('Data Entry'!AL319="mg",'Data Entry'!AK319*0.000001*W316,IF('Data Entry'!AL319="t",'Data Entry'!AK319*1000*W316,IF('Data Entry'!AL319="kg",'Data Entry'!AK319*1*W316,IF('Data Entry'!AL319="L",'Data Entry'!AK319*1*W316,IFERROR(,"")))))))</f>
        <v>0</v>
      </c>
      <c r="P316" s="1" t="s">
        <v>4</v>
      </c>
      <c r="Q316" s="59">
        <f>'Data Entry'!AM319</f>
        <v>0</v>
      </c>
      <c r="R316" s="59" t="str">
        <f>'Data Entry'!BA319</f>
        <v/>
      </c>
      <c r="S316" s="1">
        <f>IF('Data Entry'!AO319="g",'Data Entry'!AN319*0.001*X316,IF('Data Entry'!AO319="UI",'Data Entry'!AN319*0.000001*X316,IF('Data Entry'!AO319="mg",'Data Entry'!AN319*0.000001*X316,IF('Data Entry'!AO319="t",'Data Entry'!AN319*1000*X316,IF('Data Entry'!AO319="kg",'Data Entry'!AN319*1*X316,IF('Data Entry'!AO319="L",'Data Entry'!AN319*1*X316,IFERROR(,"")))))))</f>
        <v>0</v>
      </c>
      <c r="T316" s="1" t="s">
        <v>4</v>
      </c>
      <c r="U316" s="59" t="str">
        <f>IF('Data Entry'!AP319="No aplica","1",'Data Entry'!AP319)</f>
        <v/>
      </c>
      <c r="V316" s="59" t="str">
        <f>IF('Data Entry'!AS319="No aplica","1",'Data Entry'!AS319)</f>
        <v/>
      </c>
      <c r="W316" s="59" t="str">
        <f>IF('Data Entry'!AV319="No aplica","1",'Data Entry'!AV319)</f>
        <v/>
      </c>
      <c r="X316" s="59" t="str">
        <f>IF('Data Entry'!AY319="No aplica","1",'Data Entry'!AY319)</f>
        <v/>
      </c>
      <c r="Y316" s="151" t="str">
        <f t="shared" si="4"/>
        <v/>
      </c>
      <c r="Z316" s="152" t="str">
        <f>IF('Data Entry'!H319="Yes","1",IF(AND('Data Entry'!H319="",'Data Entry'!I319="",'Data Entry'!J319="",'Data Entry'!K319="",'Data Entry'!L319="",'Data Entry'!M319="",'Data Entry'!N319="",'Data Entry'!O319="",'Data Entry'!P319="",'Data Entry'!Q319=""),"","1"))</f>
        <v/>
      </c>
      <c r="AA316" s="152" t="str">
        <f>IF('Data Entry'!R319="Yes","1",IF(AND('Data Entry'!R319="",'Data Entry'!S319="",'Data Entry'!T319="",'Data Entry'!U319=""),"","1"))</f>
        <v/>
      </c>
      <c r="AB316" s="157" t="str">
        <f>IF('Data Entry'!V319="Yes","1",IF(AND('Data Entry'!V319="",'Data Entry'!W319=""),"","1"))</f>
        <v/>
      </c>
    </row>
    <row r="317" spans="1:28" ht="17">
      <c r="A317" s="59">
        <f>'Data Entry'!AB320</f>
        <v>0</v>
      </c>
      <c r="B317" s="59" t="str">
        <f>'Data Entry'!AR320</f>
        <v/>
      </c>
      <c r="C317" s="1">
        <f>IF('Data Entry'!AD320="g",'Data Entry'!AC320*0.001*U317,IF('Data Entry'!AD320="UI",'Data Entry'!AC320*0.000001*U317,IF('Data Entry'!AD320="mg",'Data Entry'!AC320*0.000001*U317,IF('Data Entry'!AD320="t",'Data Entry'!AC320*1000*U317,IF('Data Entry'!AD320="kg",'Data Entry'!AC320*1*U317,IF('Data Entry'!AD320="L",'Data Entry'!AC320*1*U317,IFERROR(,"")))))))</f>
        <v>0</v>
      </c>
      <c r="D317" s="1" t="s">
        <v>4</v>
      </c>
      <c r="E317" s="1">
        <f>IF('Data Entry'!AF320="g",'Data Entry'!AE320*0.001,IF('Data Entry'!AF320="mg",'Data Entry'!AE320*0.000001,IF('Data Entry'!AF320="t",'Data Entry'!AE320*1000,IF('Data Entry'!AF320="ml",'Data Entry'!AE320*0.001,IF('Data Entry'!AF320="kg",'Data Entry'!AE320*1,IF('Data Entry'!AF320="Pieza",'Data Entry'!AE320*1,IF('Data Entry'!AF320="L",'Data Entry'!AE320*1,IFERROR(,""))))))))</f>
        <v>0</v>
      </c>
      <c r="F317" s="1" t="s">
        <v>4</v>
      </c>
      <c r="G317" s="1">
        <f>IF('Data Entry'!AA320="g",'Data Entry'!Z320*0.001,IF('Data Entry'!AA320="mg",'Data Entry'!Z320*0.000001,IF('Data Entry'!AA320="t",'Data Entry'!Z320*1000,IF('Data Entry'!AA320="ml",'Data Entry'!Z320*0.001,IF('Data Entry'!AA320="kg",'Data Entry'!Z320*1,IF('Data Entry'!AA320="Piezas",'Data Entry'!Z320*1,IF('Data Entry'!AA320="L",'Data Entry'!Z320*1,IFERROR(,""))))))))</f>
        <v>0</v>
      </c>
      <c r="H317" s="1" t="s">
        <v>4</v>
      </c>
      <c r="I317" s="1">
        <f>IF('Data Entry'!AC320="g",'Data Entry'!AB320*0.001,IF('Data Entry'!AC320="mg",'Data Entry'!AB320*0.000001,IF('Data Entry'!AC320="t",'Data Entry'!AB320*1000,IF('Data Entry'!AC320="ml",'Data Entry'!AB320*0.001,IF('Data Entry'!AC320="kg",'Data Entry'!AB320*1,IF('Data Entry'!AC320="L",'Data Entry'!AB320*1,IFERROR(,"")))))))</f>
        <v>0</v>
      </c>
      <c r="J317" s="59" t="str">
        <f>'Data Entry'!AU320</f>
        <v/>
      </c>
      <c r="K317" s="1">
        <f>IF('Data Entry'!AI320="g",'Data Entry'!AH320*0.001*V317,IF('Data Entry'!AI320="UI",'Data Entry'!AH320*0.000001*V317,IF('Data Entry'!AI320="mg",'Data Entry'!AH320*0.000001*V317,IF('Data Entry'!AI320="t",'Data Entry'!AH320*1000*V317,IF('Data Entry'!AI320="kg",'Data Entry'!AH320*1*V317,IF('Data Entry'!AI320="L",'Data Entry'!AH320*1*V317,IFERROR(,"")))))))</f>
        <v>0</v>
      </c>
      <c r="L317" s="1" t="s">
        <v>4</v>
      </c>
      <c r="M317" s="59">
        <f>'Data Entry'!AJ320</f>
        <v>0</v>
      </c>
      <c r="N317" s="59" t="str">
        <f>'Data Entry'!AX320</f>
        <v/>
      </c>
      <c r="O317" s="1">
        <f>IF('Data Entry'!AL320="g",'Data Entry'!AK320*0.001*W317,IF('Data Entry'!AL320="UI",'Data Entry'!AK320*0.000001*W317,IF('Data Entry'!AL320="mg",'Data Entry'!AK320*0.000001*W317,IF('Data Entry'!AL320="t",'Data Entry'!AK320*1000*W317,IF('Data Entry'!AL320="kg",'Data Entry'!AK320*1*W317,IF('Data Entry'!AL320="L",'Data Entry'!AK320*1*W317,IFERROR(,"")))))))</f>
        <v>0</v>
      </c>
      <c r="P317" s="1" t="s">
        <v>4</v>
      </c>
      <c r="Q317" s="59">
        <f>'Data Entry'!AM320</f>
        <v>0</v>
      </c>
      <c r="R317" s="59" t="str">
        <f>'Data Entry'!BA320</f>
        <v/>
      </c>
      <c r="S317" s="1">
        <f>IF('Data Entry'!AO320="g",'Data Entry'!AN320*0.001*X317,IF('Data Entry'!AO320="UI",'Data Entry'!AN320*0.000001*X317,IF('Data Entry'!AO320="mg",'Data Entry'!AN320*0.000001*X317,IF('Data Entry'!AO320="t",'Data Entry'!AN320*1000*X317,IF('Data Entry'!AO320="kg",'Data Entry'!AN320*1*X317,IF('Data Entry'!AO320="L",'Data Entry'!AN320*1*X317,IFERROR(,"")))))))</f>
        <v>0</v>
      </c>
      <c r="T317" s="1" t="s">
        <v>4</v>
      </c>
      <c r="U317" s="59" t="str">
        <f>IF('Data Entry'!AP320="No aplica","1",'Data Entry'!AP320)</f>
        <v/>
      </c>
      <c r="V317" s="59" t="str">
        <f>IF('Data Entry'!AS320="No aplica","1",'Data Entry'!AS320)</f>
        <v/>
      </c>
      <c r="W317" s="59" t="str">
        <f>IF('Data Entry'!AV320="No aplica","1",'Data Entry'!AV320)</f>
        <v/>
      </c>
      <c r="X317" s="59" t="str">
        <f>IF('Data Entry'!AY320="No aplica","1",'Data Entry'!AY320)</f>
        <v/>
      </c>
      <c r="Y317" s="151" t="str">
        <f t="shared" si="4"/>
        <v/>
      </c>
      <c r="Z317" s="152" t="str">
        <f>IF('Data Entry'!H320="Yes","1",IF(AND('Data Entry'!H320="",'Data Entry'!I320="",'Data Entry'!J320="",'Data Entry'!K320="",'Data Entry'!L320="",'Data Entry'!M320="",'Data Entry'!N320="",'Data Entry'!O320="",'Data Entry'!P320="",'Data Entry'!Q320=""),"","1"))</f>
        <v/>
      </c>
      <c r="AA317" s="152" t="str">
        <f>IF('Data Entry'!R320="Yes","1",IF(AND('Data Entry'!R320="",'Data Entry'!S320="",'Data Entry'!T320="",'Data Entry'!U320=""),"","1"))</f>
        <v/>
      </c>
      <c r="AB317" s="157" t="str">
        <f>IF('Data Entry'!V320="Yes","1",IF(AND('Data Entry'!V320="",'Data Entry'!W320=""),"","1"))</f>
        <v/>
      </c>
    </row>
    <row r="318" spans="1:28" ht="17">
      <c r="A318" s="59">
        <f>'Data Entry'!AB321</f>
        <v>0</v>
      </c>
      <c r="B318" s="59" t="str">
        <f>'Data Entry'!AR321</f>
        <v/>
      </c>
      <c r="C318" s="1">
        <f>IF('Data Entry'!AD321="g",'Data Entry'!AC321*0.001*U318,IF('Data Entry'!AD321="UI",'Data Entry'!AC321*0.000001*U318,IF('Data Entry'!AD321="mg",'Data Entry'!AC321*0.000001*U318,IF('Data Entry'!AD321="t",'Data Entry'!AC321*1000*U318,IF('Data Entry'!AD321="kg",'Data Entry'!AC321*1*U318,IF('Data Entry'!AD321="L",'Data Entry'!AC321*1*U318,IFERROR(,"")))))))</f>
        <v>0</v>
      </c>
      <c r="D318" s="1" t="s">
        <v>4</v>
      </c>
      <c r="E318" s="1">
        <f>IF('Data Entry'!AF321="g",'Data Entry'!AE321*0.001,IF('Data Entry'!AF321="mg",'Data Entry'!AE321*0.000001,IF('Data Entry'!AF321="t",'Data Entry'!AE321*1000,IF('Data Entry'!AF321="ml",'Data Entry'!AE321*0.001,IF('Data Entry'!AF321="kg",'Data Entry'!AE321*1,IF('Data Entry'!AF321="Pieza",'Data Entry'!AE321*1,IF('Data Entry'!AF321="L",'Data Entry'!AE321*1,IFERROR(,""))))))))</f>
        <v>0</v>
      </c>
      <c r="F318" s="1" t="s">
        <v>4</v>
      </c>
      <c r="G318" s="1">
        <f>IF('Data Entry'!AA321="g",'Data Entry'!Z321*0.001,IF('Data Entry'!AA321="mg",'Data Entry'!Z321*0.000001,IF('Data Entry'!AA321="t",'Data Entry'!Z321*1000,IF('Data Entry'!AA321="ml",'Data Entry'!Z321*0.001,IF('Data Entry'!AA321="kg",'Data Entry'!Z321*1,IF('Data Entry'!AA321="Piezas",'Data Entry'!Z321*1,IF('Data Entry'!AA321="L",'Data Entry'!Z321*1,IFERROR(,""))))))))</f>
        <v>0</v>
      </c>
      <c r="H318" s="1" t="s">
        <v>4</v>
      </c>
      <c r="I318" s="1">
        <f>IF('Data Entry'!AC321="g",'Data Entry'!AB321*0.001,IF('Data Entry'!AC321="mg",'Data Entry'!AB321*0.000001,IF('Data Entry'!AC321="t",'Data Entry'!AB321*1000,IF('Data Entry'!AC321="ml",'Data Entry'!AB321*0.001,IF('Data Entry'!AC321="kg",'Data Entry'!AB321*1,IF('Data Entry'!AC321="L",'Data Entry'!AB321*1,IFERROR(,"")))))))</f>
        <v>0</v>
      </c>
      <c r="J318" s="59" t="str">
        <f>'Data Entry'!AU321</f>
        <v/>
      </c>
      <c r="K318" s="1">
        <f>IF('Data Entry'!AI321="g",'Data Entry'!AH321*0.001*V318,IF('Data Entry'!AI321="UI",'Data Entry'!AH321*0.000001*V318,IF('Data Entry'!AI321="mg",'Data Entry'!AH321*0.000001*V318,IF('Data Entry'!AI321="t",'Data Entry'!AH321*1000*V318,IF('Data Entry'!AI321="kg",'Data Entry'!AH321*1*V318,IF('Data Entry'!AI321="L",'Data Entry'!AH321*1*V318,IFERROR(,"")))))))</f>
        <v>0</v>
      </c>
      <c r="L318" s="1" t="s">
        <v>4</v>
      </c>
      <c r="M318" s="59">
        <f>'Data Entry'!AJ321</f>
        <v>0</v>
      </c>
      <c r="N318" s="59" t="str">
        <f>'Data Entry'!AX321</f>
        <v/>
      </c>
      <c r="O318" s="1">
        <f>IF('Data Entry'!AL321="g",'Data Entry'!AK321*0.001*W318,IF('Data Entry'!AL321="UI",'Data Entry'!AK321*0.000001*W318,IF('Data Entry'!AL321="mg",'Data Entry'!AK321*0.000001*W318,IF('Data Entry'!AL321="t",'Data Entry'!AK321*1000*W318,IF('Data Entry'!AL321="kg",'Data Entry'!AK321*1*W318,IF('Data Entry'!AL321="L",'Data Entry'!AK321*1*W318,IFERROR(,"")))))))</f>
        <v>0</v>
      </c>
      <c r="P318" s="1" t="s">
        <v>4</v>
      </c>
      <c r="Q318" s="59">
        <f>'Data Entry'!AM321</f>
        <v>0</v>
      </c>
      <c r="R318" s="59" t="str">
        <f>'Data Entry'!BA321</f>
        <v/>
      </c>
      <c r="S318" s="1">
        <f>IF('Data Entry'!AO321="g",'Data Entry'!AN321*0.001*X318,IF('Data Entry'!AO321="UI",'Data Entry'!AN321*0.000001*X318,IF('Data Entry'!AO321="mg",'Data Entry'!AN321*0.000001*X318,IF('Data Entry'!AO321="t",'Data Entry'!AN321*1000*X318,IF('Data Entry'!AO321="kg",'Data Entry'!AN321*1*X318,IF('Data Entry'!AO321="L",'Data Entry'!AN321*1*X318,IFERROR(,"")))))))</f>
        <v>0</v>
      </c>
      <c r="T318" s="1" t="s">
        <v>4</v>
      </c>
      <c r="U318" s="59" t="str">
        <f>IF('Data Entry'!AP321="No aplica","1",'Data Entry'!AP321)</f>
        <v/>
      </c>
      <c r="V318" s="59" t="str">
        <f>IF('Data Entry'!AS321="No aplica","1",'Data Entry'!AS321)</f>
        <v/>
      </c>
      <c r="W318" s="59" t="str">
        <f>IF('Data Entry'!AV321="No aplica","1",'Data Entry'!AV321)</f>
        <v/>
      </c>
      <c r="X318" s="59" t="str">
        <f>IF('Data Entry'!AY321="No aplica","1",'Data Entry'!AY321)</f>
        <v/>
      </c>
      <c r="Y318" s="151" t="str">
        <f t="shared" si="4"/>
        <v/>
      </c>
      <c r="Z318" s="152" t="str">
        <f>IF('Data Entry'!H321="Yes","1",IF(AND('Data Entry'!H321="",'Data Entry'!I321="",'Data Entry'!J321="",'Data Entry'!K321="",'Data Entry'!L321="",'Data Entry'!M321="",'Data Entry'!N321="",'Data Entry'!O321="",'Data Entry'!P321="",'Data Entry'!Q321=""),"","1"))</f>
        <v/>
      </c>
      <c r="AA318" s="152" t="str">
        <f>IF('Data Entry'!R321="Yes","1",IF(AND('Data Entry'!R321="",'Data Entry'!S321="",'Data Entry'!T321="",'Data Entry'!U321=""),"","1"))</f>
        <v/>
      </c>
      <c r="AB318" s="157" t="str">
        <f>IF('Data Entry'!V321="Yes","1",IF(AND('Data Entry'!V321="",'Data Entry'!W321=""),"","1"))</f>
        <v/>
      </c>
    </row>
    <row r="319" spans="1:28" ht="17">
      <c r="A319" s="59">
        <f>'Data Entry'!AB322</f>
        <v>0</v>
      </c>
      <c r="B319" s="59" t="str">
        <f>'Data Entry'!AR322</f>
        <v/>
      </c>
      <c r="C319" s="1">
        <f>IF('Data Entry'!AD322="g",'Data Entry'!AC322*0.001*U319,IF('Data Entry'!AD322="UI",'Data Entry'!AC322*0.000001*U319,IF('Data Entry'!AD322="mg",'Data Entry'!AC322*0.000001*U319,IF('Data Entry'!AD322="t",'Data Entry'!AC322*1000*U319,IF('Data Entry'!AD322="kg",'Data Entry'!AC322*1*U319,IF('Data Entry'!AD322="L",'Data Entry'!AC322*1*U319,IFERROR(,"")))))))</f>
        <v>0</v>
      </c>
      <c r="D319" s="1" t="s">
        <v>4</v>
      </c>
      <c r="E319" s="1">
        <f>IF('Data Entry'!AF322="g",'Data Entry'!AE322*0.001,IF('Data Entry'!AF322="mg",'Data Entry'!AE322*0.000001,IF('Data Entry'!AF322="t",'Data Entry'!AE322*1000,IF('Data Entry'!AF322="ml",'Data Entry'!AE322*0.001,IF('Data Entry'!AF322="kg",'Data Entry'!AE322*1,IF('Data Entry'!AF322="Pieza",'Data Entry'!AE322*1,IF('Data Entry'!AF322="L",'Data Entry'!AE322*1,IFERROR(,""))))))))</f>
        <v>0</v>
      </c>
      <c r="F319" s="1" t="s">
        <v>4</v>
      </c>
      <c r="G319" s="1">
        <f>IF('Data Entry'!AA322="g",'Data Entry'!Z322*0.001,IF('Data Entry'!AA322="mg",'Data Entry'!Z322*0.000001,IF('Data Entry'!AA322="t",'Data Entry'!Z322*1000,IF('Data Entry'!AA322="ml",'Data Entry'!Z322*0.001,IF('Data Entry'!AA322="kg",'Data Entry'!Z322*1,IF('Data Entry'!AA322="Piezas",'Data Entry'!Z322*1,IF('Data Entry'!AA322="L",'Data Entry'!Z322*1,IFERROR(,""))))))))</f>
        <v>0</v>
      </c>
      <c r="H319" s="1" t="s">
        <v>4</v>
      </c>
      <c r="I319" s="1">
        <f>IF('Data Entry'!AC322="g",'Data Entry'!AB322*0.001,IF('Data Entry'!AC322="mg",'Data Entry'!AB322*0.000001,IF('Data Entry'!AC322="t",'Data Entry'!AB322*1000,IF('Data Entry'!AC322="ml",'Data Entry'!AB322*0.001,IF('Data Entry'!AC322="kg",'Data Entry'!AB322*1,IF('Data Entry'!AC322="L",'Data Entry'!AB322*1,IFERROR(,"")))))))</f>
        <v>0</v>
      </c>
      <c r="J319" s="59" t="str">
        <f>'Data Entry'!AU322</f>
        <v/>
      </c>
      <c r="K319" s="1">
        <f>IF('Data Entry'!AI322="g",'Data Entry'!AH322*0.001*V319,IF('Data Entry'!AI322="UI",'Data Entry'!AH322*0.000001*V319,IF('Data Entry'!AI322="mg",'Data Entry'!AH322*0.000001*V319,IF('Data Entry'!AI322="t",'Data Entry'!AH322*1000*V319,IF('Data Entry'!AI322="kg",'Data Entry'!AH322*1*V319,IF('Data Entry'!AI322="L",'Data Entry'!AH322*1*V319,IFERROR(,"")))))))</f>
        <v>0</v>
      </c>
      <c r="L319" s="1" t="s">
        <v>4</v>
      </c>
      <c r="M319" s="59">
        <f>'Data Entry'!AJ322</f>
        <v>0</v>
      </c>
      <c r="N319" s="59" t="str">
        <f>'Data Entry'!AX322</f>
        <v/>
      </c>
      <c r="O319" s="1">
        <f>IF('Data Entry'!AL322="g",'Data Entry'!AK322*0.001*W319,IF('Data Entry'!AL322="UI",'Data Entry'!AK322*0.000001*W319,IF('Data Entry'!AL322="mg",'Data Entry'!AK322*0.000001*W319,IF('Data Entry'!AL322="t",'Data Entry'!AK322*1000*W319,IF('Data Entry'!AL322="kg",'Data Entry'!AK322*1*W319,IF('Data Entry'!AL322="L",'Data Entry'!AK322*1*W319,IFERROR(,"")))))))</f>
        <v>0</v>
      </c>
      <c r="P319" s="1" t="s">
        <v>4</v>
      </c>
      <c r="Q319" s="59">
        <f>'Data Entry'!AM322</f>
        <v>0</v>
      </c>
      <c r="R319" s="59" t="str">
        <f>'Data Entry'!BA322</f>
        <v/>
      </c>
      <c r="S319" s="1">
        <f>IF('Data Entry'!AO322="g",'Data Entry'!AN322*0.001*X319,IF('Data Entry'!AO322="UI",'Data Entry'!AN322*0.000001*X319,IF('Data Entry'!AO322="mg",'Data Entry'!AN322*0.000001*X319,IF('Data Entry'!AO322="t",'Data Entry'!AN322*1000*X319,IF('Data Entry'!AO322="kg",'Data Entry'!AN322*1*X319,IF('Data Entry'!AO322="L",'Data Entry'!AN322*1*X319,IFERROR(,"")))))))</f>
        <v>0</v>
      </c>
      <c r="T319" s="1" t="s">
        <v>4</v>
      </c>
      <c r="U319" s="59" t="str">
        <f>IF('Data Entry'!AP322="No aplica","1",'Data Entry'!AP322)</f>
        <v/>
      </c>
      <c r="V319" s="59" t="str">
        <f>IF('Data Entry'!AS322="No aplica","1",'Data Entry'!AS322)</f>
        <v/>
      </c>
      <c r="W319" s="59" t="str">
        <f>IF('Data Entry'!AV322="No aplica","1",'Data Entry'!AV322)</f>
        <v/>
      </c>
      <c r="X319" s="59" t="str">
        <f>IF('Data Entry'!AY322="No aplica","1",'Data Entry'!AY322)</f>
        <v/>
      </c>
      <c r="Y319" s="151" t="str">
        <f t="shared" si="4"/>
        <v/>
      </c>
      <c r="Z319" s="152" t="str">
        <f>IF('Data Entry'!H322="Yes","1",IF(AND('Data Entry'!H322="",'Data Entry'!I322="",'Data Entry'!J322="",'Data Entry'!K322="",'Data Entry'!L322="",'Data Entry'!M322="",'Data Entry'!N322="",'Data Entry'!O322="",'Data Entry'!P322="",'Data Entry'!Q322=""),"","1"))</f>
        <v/>
      </c>
      <c r="AA319" s="152" t="str">
        <f>IF('Data Entry'!R322="Yes","1",IF(AND('Data Entry'!R322="",'Data Entry'!S322="",'Data Entry'!T322="",'Data Entry'!U322=""),"","1"))</f>
        <v/>
      </c>
      <c r="AB319" s="157" t="str">
        <f>IF('Data Entry'!V322="Yes","1",IF(AND('Data Entry'!V322="",'Data Entry'!W322=""),"","1"))</f>
        <v/>
      </c>
    </row>
    <row r="320" spans="1:28" ht="17">
      <c r="A320" s="59">
        <f>'Data Entry'!AB323</f>
        <v>0</v>
      </c>
      <c r="B320" s="59" t="str">
        <f>'Data Entry'!AR323</f>
        <v/>
      </c>
      <c r="C320" s="1">
        <f>IF('Data Entry'!AD323="g",'Data Entry'!AC323*0.001*U320,IF('Data Entry'!AD323="UI",'Data Entry'!AC323*0.000001*U320,IF('Data Entry'!AD323="mg",'Data Entry'!AC323*0.000001*U320,IF('Data Entry'!AD323="t",'Data Entry'!AC323*1000*U320,IF('Data Entry'!AD323="kg",'Data Entry'!AC323*1*U320,IF('Data Entry'!AD323="L",'Data Entry'!AC323*1*U320,IFERROR(,"")))))))</f>
        <v>0</v>
      </c>
      <c r="D320" s="1" t="s">
        <v>4</v>
      </c>
      <c r="E320" s="1">
        <f>IF('Data Entry'!AF323="g",'Data Entry'!AE323*0.001,IF('Data Entry'!AF323="mg",'Data Entry'!AE323*0.000001,IF('Data Entry'!AF323="t",'Data Entry'!AE323*1000,IF('Data Entry'!AF323="ml",'Data Entry'!AE323*0.001,IF('Data Entry'!AF323="kg",'Data Entry'!AE323*1,IF('Data Entry'!AF323="Pieza",'Data Entry'!AE323*1,IF('Data Entry'!AF323="L",'Data Entry'!AE323*1,IFERROR(,""))))))))</f>
        <v>0</v>
      </c>
      <c r="F320" s="1" t="s">
        <v>4</v>
      </c>
      <c r="G320" s="1">
        <f>IF('Data Entry'!AA323="g",'Data Entry'!Z323*0.001,IF('Data Entry'!AA323="mg",'Data Entry'!Z323*0.000001,IF('Data Entry'!AA323="t",'Data Entry'!Z323*1000,IF('Data Entry'!AA323="ml",'Data Entry'!Z323*0.001,IF('Data Entry'!AA323="kg",'Data Entry'!Z323*1,IF('Data Entry'!AA323="Piezas",'Data Entry'!Z323*1,IF('Data Entry'!AA323="L",'Data Entry'!Z323*1,IFERROR(,""))))))))</f>
        <v>0</v>
      </c>
      <c r="H320" s="1" t="s">
        <v>4</v>
      </c>
      <c r="I320" s="1">
        <f>IF('Data Entry'!AC323="g",'Data Entry'!AB323*0.001,IF('Data Entry'!AC323="mg",'Data Entry'!AB323*0.000001,IF('Data Entry'!AC323="t",'Data Entry'!AB323*1000,IF('Data Entry'!AC323="ml",'Data Entry'!AB323*0.001,IF('Data Entry'!AC323="kg",'Data Entry'!AB323*1,IF('Data Entry'!AC323="L",'Data Entry'!AB323*1,IFERROR(,"")))))))</f>
        <v>0</v>
      </c>
      <c r="J320" s="59" t="str">
        <f>'Data Entry'!AU323</f>
        <v/>
      </c>
      <c r="K320" s="1">
        <f>IF('Data Entry'!AI323="g",'Data Entry'!AH323*0.001*V320,IF('Data Entry'!AI323="UI",'Data Entry'!AH323*0.000001*V320,IF('Data Entry'!AI323="mg",'Data Entry'!AH323*0.000001*V320,IF('Data Entry'!AI323="t",'Data Entry'!AH323*1000*V320,IF('Data Entry'!AI323="kg",'Data Entry'!AH323*1*V320,IF('Data Entry'!AI323="L",'Data Entry'!AH323*1*V320,IFERROR(,"")))))))</f>
        <v>0</v>
      </c>
      <c r="L320" s="1" t="s">
        <v>4</v>
      </c>
      <c r="M320" s="59">
        <f>'Data Entry'!AJ323</f>
        <v>0</v>
      </c>
      <c r="N320" s="59" t="str">
        <f>'Data Entry'!AX323</f>
        <v/>
      </c>
      <c r="O320" s="1">
        <f>IF('Data Entry'!AL323="g",'Data Entry'!AK323*0.001*W320,IF('Data Entry'!AL323="UI",'Data Entry'!AK323*0.000001*W320,IF('Data Entry'!AL323="mg",'Data Entry'!AK323*0.000001*W320,IF('Data Entry'!AL323="t",'Data Entry'!AK323*1000*W320,IF('Data Entry'!AL323="kg",'Data Entry'!AK323*1*W320,IF('Data Entry'!AL323="L",'Data Entry'!AK323*1*W320,IFERROR(,"")))))))</f>
        <v>0</v>
      </c>
      <c r="P320" s="1" t="s">
        <v>4</v>
      </c>
      <c r="Q320" s="59">
        <f>'Data Entry'!AM323</f>
        <v>0</v>
      </c>
      <c r="R320" s="59" t="str">
        <f>'Data Entry'!BA323</f>
        <v/>
      </c>
      <c r="S320" s="1">
        <f>IF('Data Entry'!AO323="g",'Data Entry'!AN323*0.001*X320,IF('Data Entry'!AO323="UI",'Data Entry'!AN323*0.000001*X320,IF('Data Entry'!AO323="mg",'Data Entry'!AN323*0.000001*X320,IF('Data Entry'!AO323="t",'Data Entry'!AN323*1000*X320,IF('Data Entry'!AO323="kg",'Data Entry'!AN323*1*X320,IF('Data Entry'!AO323="L",'Data Entry'!AN323*1*X320,IFERROR(,"")))))))</f>
        <v>0</v>
      </c>
      <c r="T320" s="1" t="s">
        <v>4</v>
      </c>
      <c r="U320" s="59" t="str">
        <f>IF('Data Entry'!AP323="No aplica","1",'Data Entry'!AP323)</f>
        <v/>
      </c>
      <c r="V320" s="59" t="str">
        <f>IF('Data Entry'!AS323="No aplica","1",'Data Entry'!AS323)</f>
        <v/>
      </c>
      <c r="W320" s="59" t="str">
        <f>IF('Data Entry'!AV323="No aplica","1",'Data Entry'!AV323)</f>
        <v/>
      </c>
      <c r="X320" s="59" t="str">
        <f>IF('Data Entry'!AY323="No aplica","1",'Data Entry'!AY323)</f>
        <v/>
      </c>
      <c r="Y320" s="151" t="str">
        <f t="shared" si="4"/>
        <v/>
      </c>
      <c r="Z320" s="152" t="str">
        <f>IF('Data Entry'!H323="Yes","1",IF(AND('Data Entry'!H323="",'Data Entry'!I323="",'Data Entry'!J323="",'Data Entry'!K323="",'Data Entry'!L323="",'Data Entry'!M323="",'Data Entry'!N323="",'Data Entry'!O323="",'Data Entry'!P323="",'Data Entry'!Q323=""),"","1"))</f>
        <v/>
      </c>
      <c r="AA320" s="152" t="str">
        <f>IF('Data Entry'!R323="Yes","1",IF(AND('Data Entry'!R323="",'Data Entry'!S323="",'Data Entry'!T323="",'Data Entry'!U323=""),"","1"))</f>
        <v/>
      </c>
      <c r="AB320" s="157" t="str">
        <f>IF('Data Entry'!V323="Yes","1",IF(AND('Data Entry'!V323="",'Data Entry'!W323=""),"","1"))</f>
        <v/>
      </c>
    </row>
    <row r="321" spans="1:28" ht="17">
      <c r="A321" s="59">
        <f>'Data Entry'!AB324</f>
        <v>0</v>
      </c>
      <c r="B321" s="59" t="str">
        <f>'Data Entry'!AR324</f>
        <v/>
      </c>
      <c r="C321" s="1">
        <f>IF('Data Entry'!AD324="g",'Data Entry'!AC324*0.001*U321,IF('Data Entry'!AD324="UI",'Data Entry'!AC324*0.000001*U321,IF('Data Entry'!AD324="mg",'Data Entry'!AC324*0.000001*U321,IF('Data Entry'!AD324="t",'Data Entry'!AC324*1000*U321,IF('Data Entry'!AD324="kg",'Data Entry'!AC324*1*U321,IF('Data Entry'!AD324="L",'Data Entry'!AC324*1*U321,IFERROR(,"")))))))</f>
        <v>0</v>
      </c>
      <c r="D321" s="1" t="s">
        <v>4</v>
      </c>
      <c r="E321" s="1">
        <f>IF('Data Entry'!AF324="g",'Data Entry'!AE324*0.001,IF('Data Entry'!AF324="mg",'Data Entry'!AE324*0.000001,IF('Data Entry'!AF324="t",'Data Entry'!AE324*1000,IF('Data Entry'!AF324="ml",'Data Entry'!AE324*0.001,IF('Data Entry'!AF324="kg",'Data Entry'!AE324*1,IF('Data Entry'!AF324="Pieza",'Data Entry'!AE324*1,IF('Data Entry'!AF324="L",'Data Entry'!AE324*1,IFERROR(,""))))))))</f>
        <v>0</v>
      </c>
      <c r="F321" s="1" t="s">
        <v>4</v>
      </c>
      <c r="G321" s="1">
        <f>IF('Data Entry'!AA324="g",'Data Entry'!Z324*0.001,IF('Data Entry'!AA324="mg",'Data Entry'!Z324*0.000001,IF('Data Entry'!AA324="t",'Data Entry'!Z324*1000,IF('Data Entry'!AA324="ml",'Data Entry'!Z324*0.001,IF('Data Entry'!AA324="kg",'Data Entry'!Z324*1,IF('Data Entry'!AA324="Piezas",'Data Entry'!Z324*1,IF('Data Entry'!AA324="L",'Data Entry'!Z324*1,IFERROR(,""))))))))</f>
        <v>0</v>
      </c>
      <c r="H321" s="1" t="s">
        <v>4</v>
      </c>
      <c r="I321" s="1">
        <f>IF('Data Entry'!AC324="g",'Data Entry'!AB324*0.001,IF('Data Entry'!AC324="mg",'Data Entry'!AB324*0.000001,IF('Data Entry'!AC324="t",'Data Entry'!AB324*1000,IF('Data Entry'!AC324="ml",'Data Entry'!AB324*0.001,IF('Data Entry'!AC324="kg",'Data Entry'!AB324*1,IF('Data Entry'!AC324="L",'Data Entry'!AB324*1,IFERROR(,"")))))))</f>
        <v>0</v>
      </c>
      <c r="J321" s="59" t="str">
        <f>'Data Entry'!AU324</f>
        <v/>
      </c>
      <c r="K321" s="1">
        <f>IF('Data Entry'!AI324="g",'Data Entry'!AH324*0.001*V321,IF('Data Entry'!AI324="UI",'Data Entry'!AH324*0.000001*V321,IF('Data Entry'!AI324="mg",'Data Entry'!AH324*0.000001*V321,IF('Data Entry'!AI324="t",'Data Entry'!AH324*1000*V321,IF('Data Entry'!AI324="kg",'Data Entry'!AH324*1*V321,IF('Data Entry'!AI324="L",'Data Entry'!AH324*1*V321,IFERROR(,"")))))))</f>
        <v>0</v>
      </c>
      <c r="L321" s="1" t="s">
        <v>4</v>
      </c>
      <c r="M321" s="59">
        <f>'Data Entry'!AJ324</f>
        <v>0</v>
      </c>
      <c r="N321" s="59" t="str">
        <f>'Data Entry'!AX324</f>
        <v/>
      </c>
      <c r="O321" s="1">
        <f>IF('Data Entry'!AL324="g",'Data Entry'!AK324*0.001*W321,IF('Data Entry'!AL324="UI",'Data Entry'!AK324*0.000001*W321,IF('Data Entry'!AL324="mg",'Data Entry'!AK324*0.000001*W321,IF('Data Entry'!AL324="t",'Data Entry'!AK324*1000*W321,IF('Data Entry'!AL324="kg",'Data Entry'!AK324*1*W321,IF('Data Entry'!AL324="L",'Data Entry'!AK324*1*W321,IFERROR(,"")))))))</f>
        <v>0</v>
      </c>
      <c r="P321" s="1" t="s">
        <v>4</v>
      </c>
      <c r="Q321" s="59">
        <f>'Data Entry'!AM324</f>
        <v>0</v>
      </c>
      <c r="R321" s="59" t="str">
        <f>'Data Entry'!BA324</f>
        <v/>
      </c>
      <c r="S321" s="1">
        <f>IF('Data Entry'!AO324="g",'Data Entry'!AN324*0.001*X321,IF('Data Entry'!AO324="UI",'Data Entry'!AN324*0.000001*X321,IF('Data Entry'!AO324="mg",'Data Entry'!AN324*0.000001*X321,IF('Data Entry'!AO324="t",'Data Entry'!AN324*1000*X321,IF('Data Entry'!AO324="kg",'Data Entry'!AN324*1*X321,IF('Data Entry'!AO324="L",'Data Entry'!AN324*1*X321,IFERROR(,"")))))))</f>
        <v>0</v>
      </c>
      <c r="T321" s="1" t="s">
        <v>4</v>
      </c>
      <c r="U321" s="59" t="str">
        <f>IF('Data Entry'!AP324="No aplica","1",'Data Entry'!AP324)</f>
        <v/>
      </c>
      <c r="V321" s="59" t="str">
        <f>IF('Data Entry'!AS324="No aplica","1",'Data Entry'!AS324)</f>
        <v/>
      </c>
      <c r="W321" s="59" t="str">
        <f>IF('Data Entry'!AV324="No aplica","1",'Data Entry'!AV324)</f>
        <v/>
      </c>
      <c r="X321" s="59" t="str">
        <f>IF('Data Entry'!AY324="No aplica","1",'Data Entry'!AY324)</f>
        <v/>
      </c>
      <c r="Y321" s="151" t="str">
        <f t="shared" si="4"/>
        <v/>
      </c>
      <c r="Z321" s="152" t="str">
        <f>IF('Data Entry'!H324="Yes","1",IF(AND('Data Entry'!H324="",'Data Entry'!I324="",'Data Entry'!J324="",'Data Entry'!K324="",'Data Entry'!L324="",'Data Entry'!M324="",'Data Entry'!N324="",'Data Entry'!O324="",'Data Entry'!P324="",'Data Entry'!Q324=""),"","1"))</f>
        <v/>
      </c>
      <c r="AA321" s="152" t="str">
        <f>IF('Data Entry'!R324="Yes","1",IF(AND('Data Entry'!R324="",'Data Entry'!S324="",'Data Entry'!T324="",'Data Entry'!U324=""),"","1"))</f>
        <v/>
      </c>
      <c r="AB321" s="157" t="str">
        <f>IF('Data Entry'!V324="Yes","1",IF(AND('Data Entry'!V324="",'Data Entry'!W324=""),"","1"))</f>
        <v/>
      </c>
    </row>
    <row r="322" spans="1:28" ht="17">
      <c r="A322" s="59">
        <f>'Data Entry'!AB325</f>
        <v>0</v>
      </c>
      <c r="B322" s="59" t="str">
        <f>'Data Entry'!AR325</f>
        <v/>
      </c>
      <c r="C322" s="1">
        <f>IF('Data Entry'!AD325="g",'Data Entry'!AC325*0.001*U322,IF('Data Entry'!AD325="UI",'Data Entry'!AC325*0.000001*U322,IF('Data Entry'!AD325="mg",'Data Entry'!AC325*0.000001*U322,IF('Data Entry'!AD325="t",'Data Entry'!AC325*1000*U322,IF('Data Entry'!AD325="kg",'Data Entry'!AC325*1*U322,IF('Data Entry'!AD325="L",'Data Entry'!AC325*1*U322,IFERROR(,"")))))))</f>
        <v>0</v>
      </c>
      <c r="D322" s="1" t="s">
        <v>4</v>
      </c>
      <c r="E322" s="1">
        <f>IF('Data Entry'!AF325="g",'Data Entry'!AE325*0.001,IF('Data Entry'!AF325="mg",'Data Entry'!AE325*0.000001,IF('Data Entry'!AF325="t",'Data Entry'!AE325*1000,IF('Data Entry'!AF325="ml",'Data Entry'!AE325*0.001,IF('Data Entry'!AF325="kg",'Data Entry'!AE325*1,IF('Data Entry'!AF325="Pieza",'Data Entry'!AE325*1,IF('Data Entry'!AF325="L",'Data Entry'!AE325*1,IFERROR(,""))))))))</f>
        <v>0</v>
      </c>
      <c r="F322" s="1" t="s">
        <v>4</v>
      </c>
      <c r="G322" s="1">
        <f>IF('Data Entry'!AA325="g",'Data Entry'!Z325*0.001,IF('Data Entry'!AA325="mg",'Data Entry'!Z325*0.000001,IF('Data Entry'!AA325="t",'Data Entry'!Z325*1000,IF('Data Entry'!AA325="ml",'Data Entry'!Z325*0.001,IF('Data Entry'!AA325="kg",'Data Entry'!Z325*1,IF('Data Entry'!AA325="Piezas",'Data Entry'!Z325*1,IF('Data Entry'!AA325="L",'Data Entry'!Z325*1,IFERROR(,""))))))))</f>
        <v>0</v>
      </c>
      <c r="H322" s="1" t="s">
        <v>4</v>
      </c>
      <c r="I322" s="1">
        <f>IF('Data Entry'!AC325="g",'Data Entry'!AB325*0.001,IF('Data Entry'!AC325="mg",'Data Entry'!AB325*0.000001,IF('Data Entry'!AC325="t",'Data Entry'!AB325*1000,IF('Data Entry'!AC325="ml",'Data Entry'!AB325*0.001,IF('Data Entry'!AC325="kg",'Data Entry'!AB325*1,IF('Data Entry'!AC325="L",'Data Entry'!AB325*1,IFERROR(,"")))))))</f>
        <v>0</v>
      </c>
      <c r="J322" s="59" t="str">
        <f>'Data Entry'!AU325</f>
        <v/>
      </c>
      <c r="K322" s="1">
        <f>IF('Data Entry'!AI325="g",'Data Entry'!AH325*0.001*V322,IF('Data Entry'!AI325="UI",'Data Entry'!AH325*0.000001*V322,IF('Data Entry'!AI325="mg",'Data Entry'!AH325*0.000001*V322,IF('Data Entry'!AI325="t",'Data Entry'!AH325*1000*V322,IF('Data Entry'!AI325="kg",'Data Entry'!AH325*1*V322,IF('Data Entry'!AI325="L",'Data Entry'!AH325*1*V322,IFERROR(,"")))))))</f>
        <v>0</v>
      </c>
      <c r="L322" s="1" t="s">
        <v>4</v>
      </c>
      <c r="M322" s="59">
        <f>'Data Entry'!AJ325</f>
        <v>0</v>
      </c>
      <c r="N322" s="59" t="str">
        <f>'Data Entry'!AX325</f>
        <v/>
      </c>
      <c r="O322" s="1">
        <f>IF('Data Entry'!AL325="g",'Data Entry'!AK325*0.001*W322,IF('Data Entry'!AL325="UI",'Data Entry'!AK325*0.000001*W322,IF('Data Entry'!AL325="mg",'Data Entry'!AK325*0.000001*W322,IF('Data Entry'!AL325="t",'Data Entry'!AK325*1000*W322,IF('Data Entry'!AL325="kg",'Data Entry'!AK325*1*W322,IF('Data Entry'!AL325="L",'Data Entry'!AK325*1*W322,IFERROR(,"")))))))</f>
        <v>0</v>
      </c>
      <c r="P322" s="1" t="s">
        <v>4</v>
      </c>
      <c r="Q322" s="59">
        <f>'Data Entry'!AM325</f>
        <v>0</v>
      </c>
      <c r="R322" s="59" t="str">
        <f>'Data Entry'!BA325</f>
        <v/>
      </c>
      <c r="S322" s="1">
        <f>IF('Data Entry'!AO325="g",'Data Entry'!AN325*0.001*X322,IF('Data Entry'!AO325="UI",'Data Entry'!AN325*0.000001*X322,IF('Data Entry'!AO325="mg",'Data Entry'!AN325*0.000001*X322,IF('Data Entry'!AO325="t",'Data Entry'!AN325*1000*X322,IF('Data Entry'!AO325="kg",'Data Entry'!AN325*1*X322,IF('Data Entry'!AO325="L",'Data Entry'!AN325*1*X322,IFERROR(,"")))))))</f>
        <v>0</v>
      </c>
      <c r="T322" s="1" t="s">
        <v>4</v>
      </c>
      <c r="U322" s="59" t="str">
        <f>IF('Data Entry'!AP325="No aplica","1",'Data Entry'!AP325)</f>
        <v/>
      </c>
      <c r="V322" s="59" t="str">
        <f>IF('Data Entry'!AS325="No aplica","1",'Data Entry'!AS325)</f>
        <v/>
      </c>
      <c r="W322" s="59" t="str">
        <f>IF('Data Entry'!AV325="No aplica","1",'Data Entry'!AV325)</f>
        <v/>
      </c>
      <c r="X322" s="59" t="str">
        <f>IF('Data Entry'!AY325="No aplica","1",'Data Entry'!AY325)</f>
        <v/>
      </c>
      <c r="Y322" s="151" t="str">
        <f t="shared" si="4"/>
        <v/>
      </c>
      <c r="Z322" s="152" t="str">
        <f>IF('Data Entry'!H325="Yes","1",IF(AND('Data Entry'!H325="",'Data Entry'!I325="",'Data Entry'!J325="",'Data Entry'!K325="",'Data Entry'!L325="",'Data Entry'!M325="",'Data Entry'!N325="",'Data Entry'!O325="",'Data Entry'!P325="",'Data Entry'!Q325=""),"","1"))</f>
        <v/>
      </c>
      <c r="AA322" s="152" t="str">
        <f>IF('Data Entry'!R325="Yes","1",IF(AND('Data Entry'!R325="",'Data Entry'!S325="",'Data Entry'!T325="",'Data Entry'!U325=""),"","1"))</f>
        <v/>
      </c>
      <c r="AB322" s="157" t="str">
        <f>IF('Data Entry'!V325="Yes","1",IF(AND('Data Entry'!V325="",'Data Entry'!W325=""),"","1"))</f>
        <v/>
      </c>
    </row>
    <row r="323" spans="1:28" ht="17">
      <c r="A323" s="59">
        <f>'Data Entry'!AB326</f>
        <v>0</v>
      </c>
      <c r="B323" s="59" t="str">
        <f>'Data Entry'!AR326</f>
        <v/>
      </c>
      <c r="C323" s="1">
        <f>IF('Data Entry'!AD326="g",'Data Entry'!AC326*0.001*U323,IF('Data Entry'!AD326="UI",'Data Entry'!AC326*0.000001*U323,IF('Data Entry'!AD326="mg",'Data Entry'!AC326*0.000001*U323,IF('Data Entry'!AD326="t",'Data Entry'!AC326*1000*U323,IF('Data Entry'!AD326="kg",'Data Entry'!AC326*1*U323,IF('Data Entry'!AD326="L",'Data Entry'!AC326*1*U323,IFERROR(,"")))))))</f>
        <v>0</v>
      </c>
      <c r="D323" s="1" t="s">
        <v>4</v>
      </c>
      <c r="E323" s="1">
        <f>IF('Data Entry'!AF326="g",'Data Entry'!AE326*0.001,IF('Data Entry'!AF326="mg",'Data Entry'!AE326*0.000001,IF('Data Entry'!AF326="t",'Data Entry'!AE326*1000,IF('Data Entry'!AF326="ml",'Data Entry'!AE326*0.001,IF('Data Entry'!AF326="kg",'Data Entry'!AE326*1,IF('Data Entry'!AF326="Pieza",'Data Entry'!AE326*1,IF('Data Entry'!AF326="L",'Data Entry'!AE326*1,IFERROR(,""))))))))</f>
        <v>0</v>
      </c>
      <c r="F323" s="1" t="s">
        <v>4</v>
      </c>
      <c r="G323" s="1">
        <f>IF('Data Entry'!AA326="g",'Data Entry'!Z326*0.001,IF('Data Entry'!AA326="mg",'Data Entry'!Z326*0.000001,IF('Data Entry'!AA326="t",'Data Entry'!Z326*1000,IF('Data Entry'!AA326="ml",'Data Entry'!Z326*0.001,IF('Data Entry'!AA326="kg",'Data Entry'!Z326*1,IF('Data Entry'!AA326="Piezas",'Data Entry'!Z326*1,IF('Data Entry'!AA326="L",'Data Entry'!Z326*1,IFERROR(,""))))))))</f>
        <v>0</v>
      </c>
      <c r="H323" s="1" t="s">
        <v>4</v>
      </c>
      <c r="I323" s="1">
        <f>IF('Data Entry'!AC326="g",'Data Entry'!AB326*0.001,IF('Data Entry'!AC326="mg",'Data Entry'!AB326*0.000001,IF('Data Entry'!AC326="t",'Data Entry'!AB326*1000,IF('Data Entry'!AC326="ml",'Data Entry'!AB326*0.001,IF('Data Entry'!AC326="kg",'Data Entry'!AB326*1,IF('Data Entry'!AC326="L",'Data Entry'!AB326*1,IFERROR(,"")))))))</f>
        <v>0</v>
      </c>
      <c r="J323" s="59" t="str">
        <f>'Data Entry'!AU326</f>
        <v/>
      </c>
      <c r="K323" s="1">
        <f>IF('Data Entry'!AI326="g",'Data Entry'!AH326*0.001*V323,IF('Data Entry'!AI326="UI",'Data Entry'!AH326*0.000001*V323,IF('Data Entry'!AI326="mg",'Data Entry'!AH326*0.000001*V323,IF('Data Entry'!AI326="t",'Data Entry'!AH326*1000*V323,IF('Data Entry'!AI326="kg",'Data Entry'!AH326*1*V323,IF('Data Entry'!AI326="L",'Data Entry'!AH326*1*V323,IFERROR(,"")))))))</f>
        <v>0</v>
      </c>
      <c r="L323" s="1" t="s">
        <v>4</v>
      </c>
      <c r="M323" s="59">
        <f>'Data Entry'!AJ326</f>
        <v>0</v>
      </c>
      <c r="N323" s="59" t="str">
        <f>'Data Entry'!AX326</f>
        <v/>
      </c>
      <c r="O323" s="1">
        <f>IF('Data Entry'!AL326="g",'Data Entry'!AK326*0.001*W323,IF('Data Entry'!AL326="UI",'Data Entry'!AK326*0.000001*W323,IF('Data Entry'!AL326="mg",'Data Entry'!AK326*0.000001*W323,IF('Data Entry'!AL326="t",'Data Entry'!AK326*1000*W323,IF('Data Entry'!AL326="kg",'Data Entry'!AK326*1*W323,IF('Data Entry'!AL326="L",'Data Entry'!AK326*1*W323,IFERROR(,"")))))))</f>
        <v>0</v>
      </c>
      <c r="P323" s="1" t="s">
        <v>4</v>
      </c>
      <c r="Q323" s="59">
        <f>'Data Entry'!AM326</f>
        <v>0</v>
      </c>
      <c r="R323" s="59" t="str">
        <f>'Data Entry'!BA326</f>
        <v/>
      </c>
      <c r="S323" s="1">
        <f>IF('Data Entry'!AO326="g",'Data Entry'!AN326*0.001*X323,IF('Data Entry'!AO326="UI",'Data Entry'!AN326*0.000001*X323,IF('Data Entry'!AO326="mg",'Data Entry'!AN326*0.000001*X323,IF('Data Entry'!AO326="t",'Data Entry'!AN326*1000*X323,IF('Data Entry'!AO326="kg",'Data Entry'!AN326*1*X323,IF('Data Entry'!AO326="L",'Data Entry'!AN326*1*X323,IFERROR(,"")))))))</f>
        <v>0</v>
      </c>
      <c r="T323" s="1" t="s">
        <v>4</v>
      </c>
      <c r="U323" s="59" t="str">
        <f>IF('Data Entry'!AP326="No aplica","1",'Data Entry'!AP326)</f>
        <v/>
      </c>
      <c r="V323" s="59" t="str">
        <f>IF('Data Entry'!AS326="No aplica","1",'Data Entry'!AS326)</f>
        <v/>
      </c>
      <c r="W323" s="59" t="str">
        <f>IF('Data Entry'!AV326="No aplica","1",'Data Entry'!AV326)</f>
        <v/>
      </c>
      <c r="X323" s="59" t="str">
        <f>IF('Data Entry'!AY326="No aplica","1",'Data Entry'!AY326)</f>
        <v/>
      </c>
      <c r="Y323" s="151" t="str">
        <f t="shared" ref="Y323:Y386" si="5">IF(OR(AND(Z323="1",AA323="1"),AND(Z323="1",AB323="1")),"1","")</f>
        <v/>
      </c>
      <c r="Z323" s="152" t="str">
        <f>IF('Data Entry'!H326="Yes","1",IF(AND('Data Entry'!H326="",'Data Entry'!I326="",'Data Entry'!J326="",'Data Entry'!K326="",'Data Entry'!L326="",'Data Entry'!M326="",'Data Entry'!N326="",'Data Entry'!O326="",'Data Entry'!P326="",'Data Entry'!Q326=""),"","1"))</f>
        <v/>
      </c>
      <c r="AA323" s="152" t="str">
        <f>IF('Data Entry'!R326="Yes","1",IF(AND('Data Entry'!R326="",'Data Entry'!S326="",'Data Entry'!T326="",'Data Entry'!U326=""),"","1"))</f>
        <v/>
      </c>
      <c r="AB323" s="157" t="str">
        <f>IF('Data Entry'!V326="Yes","1",IF(AND('Data Entry'!V326="",'Data Entry'!W326=""),"","1"))</f>
        <v/>
      </c>
    </row>
    <row r="324" spans="1:28" ht="17">
      <c r="A324" s="59">
        <f>'Data Entry'!AB327</f>
        <v>0</v>
      </c>
      <c r="B324" s="59" t="str">
        <f>'Data Entry'!AR327</f>
        <v/>
      </c>
      <c r="C324" s="1">
        <f>IF('Data Entry'!AD327="g",'Data Entry'!AC327*0.001*U324,IF('Data Entry'!AD327="UI",'Data Entry'!AC327*0.000001*U324,IF('Data Entry'!AD327="mg",'Data Entry'!AC327*0.000001*U324,IF('Data Entry'!AD327="t",'Data Entry'!AC327*1000*U324,IF('Data Entry'!AD327="kg",'Data Entry'!AC327*1*U324,IF('Data Entry'!AD327="L",'Data Entry'!AC327*1*U324,IFERROR(,"")))))))</f>
        <v>0</v>
      </c>
      <c r="D324" s="1" t="s">
        <v>4</v>
      </c>
      <c r="E324" s="1">
        <f>IF('Data Entry'!AF327="g",'Data Entry'!AE327*0.001,IF('Data Entry'!AF327="mg",'Data Entry'!AE327*0.000001,IF('Data Entry'!AF327="t",'Data Entry'!AE327*1000,IF('Data Entry'!AF327="ml",'Data Entry'!AE327*0.001,IF('Data Entry'!AF327="kg",'Data Entry'!AE327*1,IF('Data Entry'!AF327="Pieza",'Data Entry'!AE327*1,IF('Data Entry'!AF327="L",'Data Entry'!AE327*1,IFERROR(,""))))))))</f>
        <v>0</v>
      </c>
      <c r="F324" s="1" t="s">
        <v>4</v>
      </c>
      <c r="G324" s="1">
        <f>IF('Data Entry'!AA327="g",'Data Entry'!Z327*0.001,IF('Data Entry'!AA327="mg",'Data Entry'!Z327*0.000001,IF('Data Entry'!AA327="t",'Data Entry'!Z327*1000,IF('Data Entry'!AA327="ml",'Data Entry'!Z327*0.001,IF('Data Entry'!AA327="kg",'Data Entry'!Z327*1,IF('Data Entry'!AA327="Piezas",'Data Entry'!Z327*1,IF('Data Entry'!AA327="L",'Data Entry'!Z327*1,IFERROR(,""))))))))</f>
        <v>0</v>
      </c>
      <c r="H324" s="1" t="s">
        <v>4</v>
      </c>
      <c r="I324" s="1">
        <f>IF('Data Entry'!AC327="g",'Data Entry'!AB327*0.001,IF('Data Entry'!AC327="mg",'Data Entry'!AB327*0.000001,IF('Data Entry'!AC327="t",'Data Entry'!AB327*1000,IF('Data Entry'!AC327="ml",'Data Entry'!AB327*0.001,IF('Data Entry'!AC327="kg",'Data Entry'!AB327*1,IF('Data Entry'!AC327="L",'Data Entry'!AB327*1,IFERROR(,"")))))))</f>
        <v>0</v>
      </c>
      <c r="J324" s="59" t="str">
        <f>'Data Entry'!AU327</f>
        <v/>
      </c>
      <c r="K324" s="1">
        <f>IF('Data Entry'!AI327="g",'Data Entry'!AH327*0.001*V324,IF('Data Entry'!AI327="UI",'Data Entry'!AH327*0.000001*V324,IF('Data Entry'!AI327="mg",'Data Entry'!AH327*0.000001*V324,IF('Data Entry'!AI327="t",'Data Entry'!AH327*1000*V324,IF('Data Entry'!AI327="kg",'Data Entry'!AH327*1*V324,IF('Data Entry'!AI327="L",'Data Entry'!AH327*1*V324,IFERROR(,"")))))))</f>
        <v>0</v>
      </c>
      <c r="L324" s="1" t="s">
        <v>4</v>
      </c>
      <c r="M324" s="59">
        <f>'Data Entry'!AJ327</f>
        <v>0</v>
      </c>
      <c r="N324" s="59" t="str">
        <f>'Data Entry'!AX327</f>
        <v/>
      </c>
      <c r="O324" s="1">
        <f>IF('Data Entry'!AL327="g",'Data Entry'!AK327*0.001*W324,IF('Data Entry'!AL327="UI",'Data Entry'!AK327*0.000001*W324,IF('Data Entry'!AL327="mg",'Data Entry'!AK327*0.000001*W324,IF('Data Entry'!AL327="t",'Data Entry'!AK327*1000*W324,IF('Data Entry'!AL327="kg",'Data Entry'!AK327*1*W324,IF('Data Entry'!AL327="L",'Data Entry'!AK327*1*W324,IFERROR(,"")))))))</f>
        <v>0</v>
      </c>
      <c r="P324" s="1" t="s">
        <v>4</v>
      </c>
      <c r="Q324" s="59">
        <f>'Data Entry'!AM327</f>
        <v>0</v>
      </c>
      <c r="R324" s="59" t="str">
        <f>'Data Entry'!BA327</f>
        <v/>
      </c>
      <c r="S324" s="1">
        <f>IF('Data Entry'!AO327="g",'Data Entry'!AN327*0.001*X324,IF('Data Entry'!AO327="UI",'Data Entry'!AN327*0.000001*X324,IF('Data Entry'!AO327="mg",'Data Entry'!AN327*0.000001*X324,IF('Data Entry'!AO327="t",'Data Entry'!AN327*1000*X324,IF('Data Entry'!AO327="kg",'Data Entry'!AN327*1*X324,IF('Data Entry'!AO327="L",'Data Entry'!AN327*1*X324,IFERROR(,"")))))))</f>
        <v>0</v>
      </c>
      <c r="T324" s="1" t="s">
        <v>4</v>
      </c>
      <c r="U324" s="59" t="str">
        <f>IF('Data Entry'!AP327="No aplica","1",'Data Entry'!AP327)</f>
        <v/>
      </c>
      <c r="V324" s="59" t="str">
        <f>IF('Data Entry'!AS327="No aplica","1",'Data Entry'!AS327)</f>
        <v/>
      </c>
      <c r="W324" s="59" t="str">
        <f>IF('Data Entry'!AV327="No aplica","1",'Data Entry'!AV327)</f>
        <v/>
      </c>
      <c r="X324" s="59" t="str">
        <f>IF('Data Entry'!AY327="No aplica","1",'Data Entry'!AY327)</f>
        <v/>
      </c>
      <c r="Y324" s="151" t="str">
        <f t="shared" si="5"/>
        <v/>
      </c>
      <c r="Z324" s="152" t="str">
        <f>IF('Data Entry'!H327="Yes","1",IF(AND('Data Entry'!H327="",'Data Entry'!I327="",'Data Entry'!J327="",'Data Entry'!K327="",'Data Entry'!L327="",'Data Entry'!M327="",'Data Entry'!N327="",'Data Entry'!O327="",'Data Entry'!P327="",'Data Entry'!Q327=""),"","1"))</f>
        <v/>
      </c>
      <c r="AA324" s="152" t="str">
        <f>IF('Data Entry'!R327="Yes","1",IF(AND('Data Entry'!R327="",'Data Entry'!S327="",'Data Entry'!T327="",'Data Entry'!U327=""),"","1"))</f>
        <v/>
      </c>
      <c r="AB324" s="157" t="str">
        <f>IF('Data Entry'!V327="Yes","1",IF(AND('Data Entry'!V327="",'Data Entry'!W327=""),"","1"))</f>
        <v/>
      </c>
    </row>
    <row r="325" spans="1:28" ht="17">
      <c r="A325" s="59">
        <f>'Data Entry'!AB328</f>
        <v>0</v>
      </c>
      <c r="B325" s="59" t="str">
        <f>'Data Entry'!AR328</f>
        <v/>
      </c>
      <c r="C325" s="1">
        <f>IF('Data Entry'!AD328="g",'Data Entry'!AC328*0.001*U325,IF('Data Entry'!AD328="UI",'Data Entry'!AC328*0.000001*U325,IF('Data Entry'!AD328="mg",'Data Entry'!AC328*0.000001*U325,IF('Data Entry'!AD328="t",'Data Entry'!AC328*1000*U325,IF('Data Entry'!AD328="kg",'Data Entry'!AC328*1*U325,IF('Data Entry'!AD328="L",'Data Entry'!AC328*1*U325,IFERROR(,"")))))))</f>
        <v>0</v>
      </c>
      <c r="D325" s="1" t="s">
        <v>4</v>
      </c>
      <c r="E325" s="1">
        <f>IF('Data Entry'!AF328="g",'Data Entry'!AE328*0.001,IF('Data Entry'!AF328="mg",'Data Entry'!AE328*0.000001,IF('Data Entry'!AF328="t",'Data Entry'!AE328*1000,IF('Data Entry'!AF328="ml",'Data Entry'!AE328*0.001,IF('Data Entry'!AF328="kg",'Data Entry'!AE328*1,IF('Data Entry'!AF328="Pieza",'Data Entry'!AE328*1,IF('Data Entry'!AF328="L",'Data Entry'!AE328*1,IFERROR(,""))))))))</f>
        <v>0</v>
      </c>
      <c r="F325" s="1" t="s">
        <v>4</v>
      </c>
      <c r="G325" s="1">
        <f>IF('Data Entry'!AA328="g",'Data Entry'!Z328*0.001,IF('Data Entry'!AA328="mg",'Data Entry'!Z328*0.000001,IF('Data Entry'!AA328="t",'Data Entry'!Z328*1000,IF('Data Entry'!AA328="ml",'Data Entry'!Z328*0.001,IF('Data Entry'!AA328="kg",'Data Entry'!Z328*1,IF('Data Entry'!AA328="Piezas",'Data Entry'!Z328*1,IF('Data Entry'!AA328="L",'Data Entry'!Z328*1,IFERROR(,""))))))))</f>
        <v>0</v>
      </c>
      <c r="H325" s="1" t="s">
        <v>4</v>
      </c>
      <c r="I325" s="1">
        <f>IF('Data Entry'!AC328="g",'Data Entry'!AB328*0.001,IF('Data Entry'!AC328="mg",'Data Entry'!AB328*0.000001,IF('Data Entry'!AC328="t",'Data Entry'!AB328*1000,IF('Data Entry'!AC328="ml",'Data Entry'!AB328*0.001,IF('Data Entry'!AC328="kg",'Data Entry'!AB328*1,IF('Data Entry'!AC328="L",'Data Entry'!AB328*1,IFERROR(,"")))))))</f>
        <v>0</v>
      </c>
      <c r="J325" s="59" t="str">
        <f>'Data Entry'!AU328</f>
        <v/>
      </c>
      <c r="K325" s="1">
        <f>IF('Data Entry'!AI328="g",'Data Entry'!AH328*0.001*V325,IF('Data Entry'!AI328="UI",'Data Entry'!AH328*0.000001*V325,IF('Data Entry'!AI328="mg",'Data Entry'!AH328*0.000001*V325,IF('Data Entry'!AI328="t",'Data Entry'!AH328*1000*V325,IF('Data Entry'!AI328="kg",'Data Entry'!AH328*1*V325,IF('Data Entry'!AI328="L",'Data Entry'!AH328*1*V325,IFERROR(,"")))))))</f>
        <v>0</v>
      </c>
      <c r="L325" s="1" t="s">
        <v>4</v>
      </c>
      <c r="M325" s="59">
        <f>'Data Entry'!AJ328</f>
        <v>0</v>
      </c>
      <c r="N325" s="59" t="str">
        <f>'Data Entry'!AX328</f>
        <v/>
      </c>
      <c r="O325" s="1">
        <f>IF('Data Entry'!AL328="g",'Data Entry'!AK328*0.001*W325,IF('Data Entry'!AL328="UI",'Data Entry'!AK328*0.000001*W325,IF('Data Entry'!AL328="mg",'Data Entry'!AK328*0.000001*W325,IF('Data Entry'!AL328="t",'Data Entry'!AK328*1000*W325,IF('Data Entry'!AL328="kg",'Data Entry'!AK328*1*W325,IF('Data Entry'!AL328="L",'Data Entry'!AK328*1*W325,IFERROR(,"")))))))</f>
        <v>0</v>
      </c>
      <c r="P325" s="1" t="s">
        <v>4</v>
      </c>
      <c r="Q325" s="59">
        <f>'Data Entry'!AM328</f>
        <v>0</v>
      </c>
      <c r="R325" s="59" t="str">
        <f>'Data Entry'!BA328</f>
        <v/>
      </c>
      <c r="S325" s="1">
        <f>IF('Data Entry'!AO328="g",'Data Entry'!AN328*0.001*X325,IF('Data Entry'!AO328="UI",'Data Entry'!AN328*0.000001*X325,IF('Data Entry'!AO328="mg",'Data Entry'!AN328*0.000001*X325,IF('Data Entry'!AO328="t",'Data Entry'!AN328*1000*X325,IF('Data Entry'!AO328="kg",'Data Entry'!AN328*1*X325,IF('Data Entry'!AO328="L",'Data Entry'!AN328*1*X325,IFERROR(,"")))))))</f>
        <v>0</v>
      </c>
      <c r="T325" s="1" t="s">
        <v>4</v>
      </c>
      <c r="U325" s="59" t="str">
        <f>IF('Data Entry'!AP328="No aplica","1",'Data Entry'!AP328)</f>
        <v/>
      </c>
      <c r="V325" s="59" t="str">
        <f>IF('Data Entry'!AS328="No aplica","1",'Data Entry'!AS328)</f>
        <v/>
      </c>
      <c r="W325" s="59" t="str">
        <f>IF('Data Entry'!AV328="No aplica","1",'Data Entry'!AV328)</f>
        <v/>
      </c>
      <c r="X325" s="59" t="str">
        <f>IF('Data Entry'!AY328="No aplica","1",'Data Entry'!AY328)</f>
        <v/>
      </c>
      <c r="Y325" s="151" t="str">
        <f t="shared" si="5"/>
        <v/>
      </c>
      <c r="Z325" s="152" t="str">
        <f>IF('Data Entry'!H328="Yes","1",IF(AND('Data Entry'!H328="",'Data Entry'!I328="",'Data Entry'!J328="",'Data Entry'!K328="",'Data Entry'!L328="",'Data Entry'!M328="",'Data Entry'!N328="",'Data Entry'!O328="",'Data Entry'!P328="",'Data Entry'!Q328=""),"","1"))</f>
        <v/>
      </c>
      <c r="AA325" s="152" t="str">
        <f>IF('Data Entry'!R328="Yes","1",IF(AND('Data Entry'!R328="",'Data Entry'!S328="",'Data Entry'!T328="",'Data Entry'!U328=""),"","1"))</f>
        <v/>
      </c>
      <c r="AB325" s="157" t="str">
        <f>IF('Data Entry'!V328="Yes","1",IF(AND('Data Entry'!V328="",'Data Entry'!W328=""),"","1"))</f>
        <v/>
      </c>
    </row>
    <row r="326" spans="1:28" ht="17">
      <c r="A326" s="59">
        <f>'Data Entry'!AB329</f>
        <v>0</v>
      </c>
      <c r="B326" s="59" t="str">
        <f>'Data Entry'!AR329</f>
        <v/>
      </c>
      <c r="C326" s="1">
        <f>IF('Data Entry'!AD329="g",'Data Entry'!AC329*0.001*U326,IF('Data Entry'!AD329="UI",'Data Entry'!AC329*0.000001*U326,IF('Data Entry'!AD329="mg",'Data Entry'!AC329*0.000001*U326,IF('Data Entry'!AD329="t",'Data Entry'!AC329*1000*U326,IF('Data Entry'!AD329="kg",'Data Entry'!AC329*1*U326,IF('Data Entry'!AD329="L",'Data Entry'!AC329*1*U326,IFERROR(,"")))))))</f>
        <v>0</v>
      </c>
      <c r="D326" s="1" t="s">
        <v>4</v>
      </c>
      <c r="E326" s="1">
        <f>IF('Data Entry'!AF329="g",'Data Entry'!AE329*0.001,IF('Data Entry'!AF329="mg",'Data Entry'!AE329*0.000001,IF('Data Entry'!AF329="t",'Data Entry'!AE329*1000,IF('Data Entry'!AF329="ml",'Data Entry'!AE329*0.001,IF('Data Entry'!AF329="kg",'Data Entry'!AE329*1,IF('Data Entry'!AF329="Pieza",'Data Entry'!AE329*1,IF('Data Entry'!AF329="L",'Data Entry'!AE329*1,IFERROR(,""))))))))</f>
        <v>0</v>
      </c>
      <c r="F326" s="1" t="s">
        <v>4</v>
      </c>
      <c r="G326" s="1">
        <f>IF('Data Entry'!AA329="g",'Data Entry'!Z329*0.001,IF('Data Entry'!AA329="mg",'Data Entry'!Z329*0.000001,IF('Data Entry'!AA329="t",'Data Entry'!Z329*1000,IF('Data Entry'!AA329="ml",'Data Entry'!Z329*0.001,IF('Data Entry'!AA329="kg",'Data Entry'!Z329*1,IF('Data Entry'!AA329="Piezas",'Data Entry'!Z329*1,IF('Data Entry'!AA329="L",'Data Entry'!Z329*1,IFERROR(,""))))))))</f>
        <v>0</v>
      </c>
      <c r="H326" s="1" t="s">
        <v>4</v>
      </c>
      <c r="I326" s="1">
        <f>IF('Data Entry'!AC329="g",'Data Entry'!AB329*0.001,IF('Data Entry'!AC329="mg",'Data Entry'!AB329*0.000001,IF('Data Entry'!AC329="t",'Data Entry'!AB329*1000,IF('Data Entry'!AC329="ml",'Data Entry'!AB329*0.001,IF('Data Entry'!AC329="kg",'Data Entry'!AB329*1,IF('Data Entry'!AC329="L",'Data Entry'!AB329*1,IFERROR(,"")))))))</f>
        <v>0</v>
      </c>
      <c r="J326" s="59" t="str">
        <f>'Data Entry'!AU329</f>
        <v/>
      </c>
      <c r="K326" s="1">
        <f>IF('Data Entry'!AI329="g",'Data Entry'!AH329*0.001*V326,IF('Data Entry'!AI329="UI",'Data Entry'!AH329*0.000001*V326,IF('Data Entry'!AI329="mg",'Data Entry'!AH329*0.000001*V326,IF('Data Entry'!AI329="t",'Data Entry'!AH329*1000*V326,IF('Data Entry'!AI329="kg",'Data Entry'!AH329*1*V326,IF('Data Entry'!AI329="L",'Data Entry'!AH329*1*V326,IFERROR(,"")))))))</f>
        <v>0</v>
      </c>
      <c r="L326" s="1" t="s">
        <v>4</v>
      </c>
      <c r="M326" s="59">
        <f>'Data Entry'!AJ329</f>
        <v>0</v>
      </c>
      <c r="N326" s="59" t="str">
        <f>'Data Entry'!AX329</f>
        <v/>
      </c>
      <c r="O326" s="1">
        <f>IF('Data Entry'!AL329="g",'Data Entry'!AK329*0.001*W326,IF('Data Entry'!AL329="UI",'Data Entry'!AK329*0.000001*W326,IF('Data Entry'!AL329="mg",'Data Entry'!AK329*0.000001*W326,IF('Data Entry'!AL329="t",'Data Entry'!AK329*1000*W326,IF('Data Entry'!AL329="kg",'Data Entry'!AK329*1*W326,IF('Data Entry'!AL329="L",'Data Entry'!AK329*1*W326,IFERROR(,"")))))))</f>
        <v>0</v>
      </c>
      <c r="P326" s="1" t="s">
        <v>4</v>
      </c>
      <c r="Q326" s="59">
        <f>'Data Entry'!AM329</f>
        <v>0</v>
      </c>
      <c r="R326" s="59" t="str">
        <f>'Data Entry'!BA329</f>
        <v/>
      </c>
      <c r="S326" s="1">
        <f>IF('Data Entry'!AO329="g",'Data Entry'!AN329*0.001*X326,IF('Data Entry'!AO329="UI",'Data Entry'!AN329*0.000001*X326,IF('Data Entry'!AO329="mg",'Data Entry'!AN329*0.000001*X326,IF('Data Entry'!AO329="t",'Data Entry'!AN329*1000*X326,IF('Data Entry'!AO329="kg",'Data Entry'!AN329*1*X326,IF('Data Entry'!AO329="L",'Data Entry'!AN329*1*X326,IFERROR(,"")))))))</f>
        <v>0</v>
      </c>
      <c r="T326" s="1" t="s">
        <v>4</v>
      </c>
      <c r="U326" s="59" t="str">
        <f>IF('Data Entry'!AP329="No aplica","1",'Data Entry'!AP329)</f>
        <v/>
      </c>
      <c r="V326" s="59" t="str">
        <f>IF('Data Entry'!AS329="No aplica","1",'Data Entry'!AS329)</f>
        <v/>
      </c>
      <c r="W326" s="59" t="str">
        <f>IF('Data Entry'!AV329="No aplica","1",'Data Entry'!AV329)</f>
        <v/>
      </c>
      <c r="X326" s="59" t="str">
        <f>IF('Data Entry'!AY329="No aplica","1",'Data Entry'!AY329)</f>
        <v/>
      </c>
      <c r="Y326" s="151" t="str">
        <f t="shared" si="5"/>
        <v/>
      </c>
      <c r="Z326" s="152" t="str">
        <f>IF('Data Entry'!H329="Yes","1",IF(AND('Data Entry'!H329="",'Data Entry'!I329="",'Data Entry'!J329="",'Data Entry'!K329="",'Data Entry'!L329="",'Data Entry'!M329="",'Data Entry'!N329="",'Data Entry'!O329="",'Data Entry'!P329="",'Data Entry'!Q329=""),"","1"))</f>
        <v/>
      </c>
      <c r="AA326" s="152" t="str">
        <f>IF('Data Entry'!R329="Yes","1",IF(AND('Data Entry'!R329="",'Data Entry'!S329="",'Data Entry'!T329="",'Data Entry'!U329=""),"","1"))</f>
        <v/>
      </c>
      <c r="AB326" s="157" t="str">
        <f>IF('Data Entry'!V329="Yes","1",IF(AND('Data Entry'!V329="",'Data Entry'!W329=""),"","1"))</f>
        <v/>
      </c>
    </row>
    <row r="327" spans="1:28" ht="17">
      <c r="A327" s="59">
        <f>'Data Entry'!AB330</f>
        <v>0</v>
      </c>
      <c r="B327" s="59" t="str">
        <f>'Data Entry'!AR330</f>
        <v/>
      </c>
      <c r="C327" s="1">
        <f>IF('Data Entry'!AD330="g",'Data Entry'!AC330*0.001*U327,IF('Data Entry'!AD330="UI",'Data Entry'!AC330*0.000001*U327,IF('Data Entry'!AD330="mg",'Data Entry'!AC330*0.000001*U327,IF('Data Entry'!AD330="t",'Data Entry'!AC330*1000*U327,IF('Data Entry'!AD330="kg",'Data Entry'!AC330*1*U327,IF('Data Entry'!AD330="L",'Data Entry'!AC330*1*U327,IFERROR(,"")))))))</f>
        <v>0</v>
      </c>
      <c r="D327" s="1" t="s">
        <v>4</v>
      </c>
      <c r="E327" s="1">
        <f>IF('Data Entry'!AF330="g",'Data Entry'!AE330*0.001,IF('Data Entry'!AF330="mg",'Data Entry'!AE330*0.000001,IF('Data Entry'!AF330="t",'Data Entry'!AE330*1000,IF('Data Entry'!AF330="ml",'Data Entry'!AE330*0.001,IF('Data Entry'!AF330="kg",'Data Entry'!AE330*1,IF('Data Entry'!AF330="Pieza",'Data Entry'!AE330*1,IF('Data Entry'!AF330="L",'Data Entry'!AE330*1,IFERROR(,""))))))))</f>
        <v>0</v>
      </c>
      <c r="F327" s="1" t="s">
        <v>4</v>
      </c>
      <c r="G327" s="1">
        <f>IF('Data Entry'!AA330="g",'Data Entry'!Z330*0.001,IF('Data Entry'!AA330="mg",'Data Entry'!Z330*0.000001,IF('Data Entry'!AA330="t",'Data Entry'!Z330*1000,IF('Data Entry'!AA330="ml",'Data Entry'!Z330*0.001,IF('Data Entry'!AA330="kg",'Data Entry'!Z330*1,IF('Data Entry'!AA330="Piezas",'Data Entry'!Z330*1,IF('Data Entry'!AA330="L",'Data Entry'!Z330*1,IFERROR(,""))))))))</f>
        <v>0</v>
      </c>
      <c r="H327" s="1" t="s">
        <v>4</v>
      </c>
      <c r="I327" s="1">
        <f>IF('Data Entry'!AC330="g",'Data Entry'!AB330*0.001,IF('Data Entry'!AC330="mg",'Data Entry'!AB330*0.000001,IF('Data Entry'!AC330="t",'Data Entry'!AB330*1000,IF('Data Entry'!AC330="ml",'Data Entry'!AB330*0.001,IF('Data Entry'!AC330="kg",'Data Entry'!AB330*1,IF('Data Entry'!AC330="L",'Data Entry'!AB330*1,IFERROR(,"")))))))</f>
        <v>0</v>
      </c>
      <c r="J327" s="59" t="str">
        <f>'Data Entry'!AU330</f>
        <v/>
      </c>
      <c r="K327" s="1">
        <f>IF('Data Entry'!AI330="g",'Data Entry'!AH330*0.001*V327,IF('Data Entry'!AI330="UI",'Data Entry'!AH330*0.000001*V327,IF('Data Entry'!AI330="mg",'Data Entry'!AH330*0.000001*V327,IF('Data Entry'!AI330="t",'Data Entry'!AH330*1000*V327,IF('Data Entry'!AI330="kg",'Data Entry'!AH330*1*V327,IF('Data Entry'!AI330="L",'Data Entry'!AH330*1*V327,IFERROR(,"")))))))</f>
        <v>0</v>
      </c>
      <c r="L327" s="1" t="s">
        <v>4</v>
      </c>
      <c r="M327" s="59">
        <f>'Data Entry'!AJ330</f>
        <v>0</v>
      </c>
      <c r="N327" s="59" t="str">
        <f>'Data Entry'!AX330</f>
        <v/>
      </c>
      <c r="O327" s="1">
        <f>IF('Data Entry'!AL330="g",'Data Entry'!AK330*0.001*W327,IF('Data Entry'!AL330="UI",'Data Entry'!AK330*0.000001*W327,IF('Data Entry'!AL330="mg",'Data Entry'!AK330*0.000001*W327,IF('Data Entry'!AL330="t",'Data Entry'!AK330*1000*W327,IF('Data Entry'!AL330="kg",'Data Entry'!AK330*1*W327,IF('Data Entry'!AL330="L",'Data Entry'!AK330*1*W327,IFERROR(,"")))))))</f>
        <v>0</v>
      </c>
      <c r="P327" s="1" t="s">
        <v>4</v>
      </c>
      <c r="Q327" s="59">
        <f>'Data Entry'!AM330</f>
        <v>0</v>
      </c>
      <c r="R327" s="59" t="str">
        <f>'Data Entry'!BA330</f>
        <v/>
      </c>
      <c r="S327" s="1">
        <f>IF('Data Entry'!AO330="g",'Data Entry'!AN330*0.001*X327,IF('Data Entry'!AO330="UI",'Data Entry'!AN330*0.000001*X327,IF('Data Entry'!AO330="mg",'Data Entry'!AN330*0.000001*X327,IF('Data Entry'!AO330="t",'Data Entry'!AN330*1000*X327,IF('Data Entry'!AO330="kg",'Data Entry'!AN330*1*X327,IF('Data Entry'!AO330="L",'Data Entry'!AN330*1*X327,IFERROR(,"")))))))</f>
        <v>0</v>
      </c>
      <c r="T327" s="1" t="s">
        <v>4</v>
      </c>
      <c r="U327" s="59" t="str">
        <f>IF('Data Entry'!AP330="No aplica","1",'Data Entry'!AP330)</f>
        <v/>
      </c>
      <c r="V327" s="59" t="str">
        <f>IF('Data Entry'!AS330="No aplica","1",'Data Entry'!AS330)</f>
        <v/>
      </c>
      <c r="W327" s="59" t="str">
        <f>IF('Data Entry'!AV330="No aplica","1",'Data Entry'!AV330)</f>
        <v/>
      </c>
      <c r="X327" s="59" t="str">
        <f>IF('Data Entry'!AY330="No aplica","1",'Data Entry'!AY330)</f>
        <v/>
      </c>
      <c r="Y327" s="151" t="str">
        <f t="shared" si="5"/>
        <v/>
      </c>
      <c r="Z327" s="152" t="str">
        <f>IF('Data Entry'!H330="Yes","1",IF(AND('Data Entry'!H330="",'Data Entry'!I330="",'Data Entry'!J330="",'Data Entry'!K330="",'Data Entry'!L330="",'Data Entry'!M330="",'Data Entry'!N330="",'Data Entry'!O330="",'Data Entry'!P330="",'Data Entry'!Q330=""),"","1"))</f>
        <v/>
      </c>
      <c r="AA327" s="152" t="str">
        <f>IF('Data Entry'!R330="Yes","1",IF(AND('Data Entry'!R330="",'Data Entry'!S330="",'Data Entry'!T330="",'Data Entry'!U330=""),"","1"))</f>
        <v/>
      </c>
      <c r="AB327" s="157" t="str">
        <f>IF('Data Entry'!V330="Yes","1",IF(AND('Data Entry'!V330="",'Data Entry'!W330=""),"","1"))</f>
        <v/>
      </c>
    </row>
    <row r="328" spans="1:28" ht="17">
      <c r="A328" s="59">
        <f>'Data Entry'!AB331</f>
        <v>0</v>
      </c>
      <c r="B328" s="59" t="str">
        <f>'Data Entry'!AR331</f>
        <v/>
      </c>
      <c r="C328" s="1">
        <f>IF('Data Entry'!AD331="g",'Data Entry'!AC331*0.001*U328,IF('Data Entry'!AD331="UI",'Data Entry'!AC331*0.000001*U328,IF('Data Entry'!AD331="mg",'Data Entry'!AC331*0.000001*U328,IF('Data Entry'!AD331="t",'Data Entry'!AC331*1000*U328,IF('Data Entry'!AD331="kg",'Data Entry'!AC331*1*U328,IF('Data Entry'!AD331="L",'Data Entry'!AC331*1*U328,IFERROR(,"")))))))</f>
        <v>0</v>
      </c>
      <c r="D328" s="1" t="s">
        <v>4</v>
      </c>
      <c r="E328" s="1">
        <f>IF('Data Entry'!AF331="g",'Data Entry'!AE331*0.001,IF('Data Entry'!AF331="mg",'Data Entry'!AE331*0.000001,IF('Data Entry'!AF331="t",'Data Entry'!AE331*1000,IF('Data Entry'!AF331="ml",'Data Entry'!AE331*0.001,IF('Data Entry'!AF331="kg",'Data Entry'!AE331*1,IF('Data Entry'!AF331="Pieza",'Data Entry'!AE331*1,IF('Data Entry'!AF331="L",'Data Entry'!AE331*1,IFERROR(,""))))))))</f>
        <v>0</v>
      </c>
      <c r="F328" s="1" t="s">
        <v>4</v>
      </c>
      <c r="G328" s="1">
        <f>IF('Data Entry'!AA331="g",'Data Entry'!Z331*0.001,IF('Data Entry'!AA331="mg",'Data Entry'!Z331*0.000001,IF('Data Entry'!AA331="t",'Data Entry'!Z331*1000,IF('Data Entry'!AA331="ml",'Data Entry'!Z331*0.001,IF('Data Entry'!AA331="kg",'Data Entry'!Z331*1,IF('Data Entry'!AA331="Piezas",'Data Entry'!Z331*1,IF('Data Entry'!AA331="L",'Data Entry'!Z331*1,IFERROR(,""))))))))</f>
        <v>0</v>
      </c>
      <c r="H328" s="1" t="s">
        <v>4</v>
      </c>
      <c r="I328" s="1">
        <f>IF('Data Entry'!AC331="g",'Data Entry'!AB331*0.001,IF('Data Entry'!AC331="mg",'Data Entry'!AB331*0.000001,IF('Data Entry'!AC331="t",'Data Entry'!AB331*1000,IF('Data Entry'!AC331="ml",'Data Entry'!AB331*0.001,IF('Data Entry'!AC331="kg",'Data Entry'!AB331*1,IF('Data Entry'!AC331="L",'Data Entry'!AB331*1,IFERROR(,"")))))))</f>
        <v>0</v>
      </c>
      <c r="J328" s="59" t="str">
        <f>'Data Entry'!AU331</f>
        <v/>
      </c>
      <c r="K328" s="1">
        <f>IF('Data Entry'!AI331="g",'Data Entry'!AH331*0.001*V328,IF('Data Entry'!AI331="UI",'Data Entry'!AH331*0.000001*V328,IF('Data Entry'!AI331="mg",'Data Entry'!AH331*0.000001*V328,IF('Data Entry'!AI331="t",'Data Entry'!AH331*1000*V328,IF('Data Entry'!AI331="kg",'Data Entry'!AH331*1*V328,IF('Data Entry'!AI331="L",'Data Entry'!AH331*1*V328,IFERROR(,"")))))))</f>
        <v>0</v>
      </c>
      <c r="L328" s="1" t="s">
        <v>4</v>
      </c>
      <c r="M328" s="59">
        <f>'Data Entry'!AJ331</f>
        <v>0</v>
      </c>
      <c r="N328" s="59" t="str">
        <f>'Data Entry'!AX331</f>
        <v/>
      </c>
      <c r="O328" s="1">
        <f>IF('Data Entry'!AL331="g",'Data Entry'!AK331*0.001*W328,IF('Data Entry'!AL331="UI",'Data Entry'!AK331*0.000001*W328,IF('Data Entry'!AL331="mg",'Data Entry'!AK331*0.000001*W328,IF('Data Entry'!AL331="t",'Data Entry'!AK331*1000*W328,IF('Data Entry'!AL331="kg",'Data Entry'!AK331*1*W328,IF('Data Entry'!AL331="L",'Data Entry'!AK331*1*W328,IFERROR(,"")))))))</f>
        <v>0</v>
      </c>
      <c r="P328" s="1" t="s">
        <v>4</v>
      </c>
      <c r="Q328" s="59">
        <f>'Data Entry'!AM331</f>
        <v>0</v>
      </c>
      <c r="R328" s="59" t="str">
        <f>'Data Entry'!BA331</f>
        <v/>
      </c>
      <c r="S328" s="1">
        <f>IF('Data Entry'!AO331="g",'Data Entry'!AN331*0.001*X328,IF('Data Entry'!AO331="UI",'Data Entry'!AN331*0.000001*X328,IF('Data Entry'!AO331="mg",'Data Entry'!AN331*0.000001*X328,IF('Data Entry'!AO331="t",'Data Entry'!AN331*1000*X328,IF('Data Entry'!AO331="kg",'Data Entry'!AN331*1*X328,IF('Data Entry'!AO331="L",'Data Entry'!AN331*1*X328,IFERROR(,"")))))))</f>
        <v>0</v>
      </c>
      <c r="T328" s="1" t="s">
        <v>4</v>
      </c>
      <c r="U328" s="59" t="str">
        <f>IF('Data Entry'!AP331="No aplica","1",'Data Entry'!AP331)</f>
        <v/>
      </c>
      <c r="V328" s="59" t="str">
        <f>IF('Data Entry'!AS331="No aplica","1",'Data Entry'!AS331)</f>
        <v/>
      </c>
      <c r="W328" s="59" t="str">
        <f>IF('Data Entry'!AV331="No aplica","1",'Data Entry'!AV331)</f>
        <v/>
      </c>
      <c r="X328" s="59" t="str">
        <f>IF('Data Entry'!AY331="No aplica","1",'Data Entry'!AY331)</f>
        <v/>
      </c>
      <c r="Y328" s="151" t="str">
        <f t="shared" si="5"/>
        <v/>
      </c>
      <c r="Z328" s="152" t="str">
        <f>IF('Data Entry'!H331="Yes","1",IF(AND('Data Entry'!H331="",'Data Entry'!I331="",'Data Entry'!J331="",'Data Entry'!K331="",'Data Entry'!L331="",'Data Entry'!M331="",'Data Entry'!N331="",'Data Entry'!O331="",'Data Entry'!P331="",'Data Entry'!Q331=""),"","1"))</f>
        <v/>
      </c>
      <c r="AA328" s="152" t="str">
        <f>IF('Data Entry'!R331="Yes","1",IF(AND('Data Entry'!R331="",'Data Entry'!S331="",'Data Entry'!T331="",'Data Entry'!U331=""),"","1"))</f>
        <v/>
      </c>
      <c r="AB328" s="157" t="str">
        <f>IF('Data Entry'!V331="Yes","1",IF(AND('Data Entry'!V331="",'Data Entry'!W331=""),"","1"))</f>
        <v/>
      </c>
    </row>
    <row r="329" spans="1:28" ht="17">
      <c r="A329" s="59">
        <f>'Data Entry'!AB332</f>
        <v>0</v>
      </c>
      <c r="B329" s="59" t="str">
        <f>'Data Entry'!AR332</f>
        <v/>
      </c>
      <c r="C329" s="1">
        <f>IF('Data Entry'!AD332="g",'Data Entry'!AC332*0.001*U329,IF('Data Entry'!AD332="UI",'Data Entry'!AC332*0.000001*U329,IF('Data Entry'!AD332="mg",'Data Entry'!AC332*0.000001*U329,IF('Data Entry'!AD332="t",'Data Entry'!AC332*1000*U329,IF('Data Entry'!AD332="kg",'Data Entry'!AC332*1*U329,IF('Data Entry'!AD332="L",'Data Entry'!AC332*1*U329,IFERROR(,"")))))))</f>
        <v>0</v>
      </c>
      <c r="D329" s="1" t="s">
        <v>4</v>
      </c>
      <c r="E329" s="1">
        <f>IF('Data Entry'!AF332="g",'Data Entry'!AE332*0.001,IF('Data Entry'!AF332="mg",'Data Entry'!AE332*0.000001,IF('Data Entry'!AF332="t",'Data Entry'!AE332*1000,IF('Data Entry'!AF332="ml",'Data Entry'!AE332*0.001,IF('Data Entry'!AF332="kg",'Data Entry'!AE332*1,IF('Data Entry'!AF332="Pieza",'Data Entry'!AE332*1,IF('Data Entry'!AF332="L",'Data Entry'!AE332*1,IFERROR(,""))))))))</f>
        <v>0</v>
      </c>
      <c r="F329" s="1" t="s">
        <v>4</v>
      </c>
      <c r="G329" s="1">
        <f>IF('Data Entry'!AA332="g",'Data Entry'!Z332*0.001,IF('Data Entry'!AA332="mg",'Data Entry'!Z332*0.000001,IF('Data Entry'!AA332="t",'Data Entry'!Z332*1000,IF('Data Entry'!AA332="ml",'Data Entry'!Z332*0.001,IF('Data Entry'!AA332="kg",'Data Entry'!Z332*1,IF('Data Entry'!AA332="Piezas",'Data Entry'!Z332*1,IF('Data Entry'!AA332="L",'Data Entry'!Z332*1,IFERROR(,""))))))))</f>
        <v>0</v>
      </c>
      <c r="H329" s="1" t="s">
        <v>4</v>
      </c>
      <c r="I329" s="1">
        <f>IF('Data Entry'!AC332="g",'Data Entry'!AB332*0.001,IF('Data Entry'!AC332="mg",'Data Entry'!AB332*0.000001,IF('Data Entry'!AC332="t",'Data Entry'!AB332*1000,IF('Data Entry'!AC332="ml",'Data Entry'!AB332*0.001,IF('Data Entry'!AC332="kg",'Data Entry'!AB332*1,IF('Data Entry'!AC332="L",'Data Entry'!AB332*1,IFERROR(,"")))))))</f>
        <v>0</v>
      </c>
      <c r="J329" s="59" t="str">
        <f>'Data Entry'!AU332</f>
        <v/>
      </c>
      <c r="K329" s="1">
        <f>IF('Data Entry'!AI332="g",'Data Entry'!AH332*0.001*V329,IF('Data Entry'!AI332="UI",'Data Entry'!AH332*0.000001*V329,IF('Data Entry'!AI332="mg",'Data Entry'!AH332*0.000001*V329,IF('Data Entry'!AI332="t",'Data Entry'!AH332*1000*V329,IF('Data Entry'!AI332="kg",'Data Entry'!AH332*1*V329,IF('Data Entry'!AI332="L",'Data Entry'!AH332*1*V329,IFERROR(,"")))))))</f>
        <v>0</v>
      </c>
      <c r="L329" s="1" t="s">
        <v>4</v>
      </c>
      <c r="M329" s="59">
        <f>'Data Entry'!AJ332</f>
        <v>0</v>
      </c>
      <c r="N329" s="59" t="str">
        <f>'Data Entry'!AX332</f>
        <v/>
      </c>
      <c r="O329" s="1">
        <f>IF('Data Entry'!AL332="g",'Data Entry'!AK332*0.001*W329,IF('Data Entry'!AL332="UI",'Data Entry'!AK332*0.000001*W329,IF('Data Entry'!AL332="mg",'Data Entry'!AK332*0.000001*W329,IF('Data Entry'!AL332="t",'Data Entry'!AK332*1000*W329,IF('Data Entry'!AL332="kg",'Data Entry'!AK332*1*W329,IF('Data Entry'!AL332="L",'Data Entry'!AK332*1*W329,IFERROR(,"")))))))</f>
        <v>0</v>
      </c>
      <c r="P329" s="1" t="s">
        <v>4</v>
      </c>
      <c r="Q329" s="59">
        <f>'Data Entry'!AM332</f>
        <v>0</v>
      </c>
      <c r="R329" s="59" t="str">
        <f>'Data Entry'!BA332</f>
        <v/>
      </c>
      <c r="S329" s="1">
        <f>IF('Data Entry'!AO332="g",'Data Entry'!AN332*0.001*X329,IF('Data Entry'!AO332="UI",'Data Entry'!AN332*0.000001*X329,IF('Data Entry'!AO332="mg",'Data Entry'!AN332*0.000001*X329,IF('Data Entry'!AO332="t",'Data Entry'!AN332*1000*X329,IF('Data Entry'!AO332="kg",'Data Entry'!AN332*1*X329,IF('Data Entry'!AO332="L",'Data Entry'!AN332*1*X329,IFERROR(,"")))))))</f>
        <v>0</v>
      </c>
      <c r="T329" s="1" t="s">
        <v>4</v>
      </c>
      <c r="U329" s="59" t="str">
        <f>IF('Data Entry'!AP332="No aplica","1",'Data Entry'!AP332)</f>
        <v/>
      </c>
      <c r="V329" s="59" t="str">
        <f>IF('Data Entry'!AS332="No aplica","1",'Data Entry'!AS332)</f>
        <v/>
      </c>
      <c r="W329" s="59" t="str">
        <f>IF('Data Entry'!AV332="No aplica","1",'Data Entry'!AV332)</f>
        <v/>
      </c>
      <c r="X329" s="59" t="str">
        <f>IF('Data Entry'!AY332="No aplica","1",'Data Entry'!AY332)</f>
        <v/>
      </c>
      <c r="Y329" s="151" t="str">
        <f t="shared" si="5"/>
        <v/>
      </c>
      <c r="Z329" s="152" t="str">
        <f>IF('Data Entry'!H332="Yes","1",IF(AND('Data Entry'!H332="",'Data Entry'!I332="",'Data Entry'!J332="",'Data Entry'!K332="",'Data Entry'!L332="",'Data Entry'!M332="",'Data Entry'!N332="",'Data Entry'!O332="",'Data Entry'!P332="",'Data Entry'!Q332=""),"","1"))</f>
        <v/>
      </c>
      <c r="AA329" s="152" t="str">
        <f>IF('Data Entry'!R332="Yes","1",IF(AND('Data Entry'!R332="",'Data Entry'!S332="",'Data Entry'!T332="",'Data Entry'!U332=""),"","1"))</f>
        <v/>
      </c>
      <c r="AB329" s="157" t="str">
        <f>IF('Data Entry'!V332="Yes","1",IF(AND('Data Entry'!V332="",'Data Entry'!W332=""),"","1"))</f>
        <v/>
      </c>
    </row>
    <row r="330" spans="1:28" ht="17">
      <c r="A330" s="59">
        <f>'Data Entry'!AB333</f>
        <v>0</v>
      </c>
      <c r="B330" s="59" t="str">
        <f>'Data Entry'!AR333</f>
        <v/>
      </c>
      <c r="C330" s="1">
        <f>IF('Data Entry'!AD333="g",'Data Entry'!AC333*0.001*U330,IF('Data Entry'!AD333="UI",'Data Entry'!AC333*0.000001*U330,IF('Data Entry'!AD333="mg",'Data Entry'!AC333*0.000001*U330,IF('Data Entry'!AD333="t",'Data Entry'!AC333*1000*U330,IF('Data Entry'!AD333="kg",'Data Entry'!AC333*1*U330,IF('Data Entry'!AD333="L",'Data Entry'!AC333*1*U330,IFERROR(,"")))))))</f>
        <v>0</v>
      </c>
      <c r="D330" s="1" t="s">
        <v>4</v>
      </c>
      <c r="E330" s="1">
        <f>IF('Data Entry'!AF333="g",'Data Entry'!AE333*0.001,IF('Data Entry'!AF333="mg",'Data Entry'!AE333*0.000001,IF('Data Entry'!AF333="t",'Data Entry'!AE333*1000,IF('Data Entry'!AF333="ml",'Data Entry'!AE333*0.001,IF('Data Entry'!AF333="kg",'Data Entry'!AE333*1,IF('Data Entry'!AF333="Pieza",'Data Entry'!AE333*1,IF('Data Entry'!AF333="L",'Data Entry'!AE333*1,IFERROR(,""))))))))</f>
        <v>0</v>
      </c>
      <c r="F330" s="1" t="s">
        <v>4</v>
      </c>
      <c r="G330" s="1">
        <f>IF('Data Entry'!AA333="g",'Data Entry'!Z333*0.001,IF('Data Entry'!AA333="mg",'Data Entry'!Z333*0.000001,IF('Data Entry'!AA333="t",'Data Entry'!Z333*1000,IF('Data Entry'!AA333="ml",'Data Entry'!Z333*0.001,IF('Data Entry'!AA333="kg",'Data Entry'!Z333*1,IF('Data Entry'!AA333="Piezas",'Data Entry'!Z333*1,IF('Data Entry'!AA333="L",'Data Entry'!Z333*1,IFERROR(,""))))))))</f>
        <v>0</v>
      </c>
      <c r="H330" s="1" t="s">
        <v>4</v>
      </c>
      <c r="I330" s="1">
        <f>IF('Data Entry'!AC333="g",'Data Entry'!AB333*0.001,IF('Data Entry'!AC333="mg",'Data Entry'!AB333*0.000001,IF('Data Entry'!AC333="t",'Data Entry'!AB333*1000,IF('Data Entry'!AC333="ml",'Data Entry'!AB333*0.001,IF('Data Entry'!AC333="kg",'Data Entry'!AB333*1,IF('Data Entry'!AC333="L",'Data Entry'!AB333*1,IFERROR(,"")))))))</f>
        <v>0</v>
      </c>
      <c r="J330" s="59" t="str">
        <f>'Data Entry'!AU333</f>
        <v/>
      </c>
      <c r="K330" s="1">
        <f>IF('Data Entry'!AI333="g",'Data Entry'!AH333*0.001*V330,IF('Data Entry'!AI333="UI",'Data Entry'!AH333*0.000001*V330,IF('Data Entry'!AI333="mg",'Data Entry'!AH333*0.000001*V330,IF('Data Entry'!AI333="t",'Data Entry'!AH333*1000*V330,IF('Data Entry'!AI333="kg",'Data Entry'!AH333*1*V330,IF('Data Entry'!AI333="L",'Data Entry'!AH333*1*V330,IFERROR(,"")))))))</f>
        <v>0</v>
      </c>
      <c r="L330" s="1" t="s">
        <v>4</v>
      </c>
      <c r="M330" s="59">
        <f>'Data Entry'!AJ333</f>
        <v>0</v>
      </c>
      <c r="N330" s="59" t="str">
        <f>'Data Entry'!AX333</f>
        <v/>
      </c>
      <c r="O330" s="1">
        <f>IF('Data Entry'!AL333="g",'Data Entry'!AK333*0.001*W330,IF('Data Entry'!AL333="UI",'Data Entry'!AK333*0.000001*W330,IF('Data Entry'!AL333="mg",'Data Entry'!AK333*0.000001*W330,IF('Data Entry'!AL333="t",'Data Entry'!AK333*1000*W330,IF('Data Entry'!AL333="kg",'Data Entry'!AK333*1*W330,IF('Data Entry'!AL333="L",'Data Entry'!AK333*1*W330,IFERROR(,"")))))))</f>
        <v>0</v>
      </c>
      <c r="P330" s="1" t="s">
        <v>4</v>
      </c>
      <c r="Q330" s="59">
        <f>'Data Entry'!AM333</f>
        <v>0</v>
      </c>
      <c r="R330" s="59" t="str">
        <f>'Data Entry'!BA333</f>
        <v/>
      </c>
      <c r="S330" s="1">
        <f>IF('Data Entry'!AO333="g",'Data Entry'!AN333*0.001*X330,IF('Data Entry'!AO333="UI",'Data Entry'!AN333*0.000001*X330,IF('Data Entry'!AO333="mg",'Data Entry'!AN333*0.000001*X330,IF('Data Entry'!AO333="t",'Data Entry'!AN333*1000*X330,IF('Data Entry'!AO333="kg",'Data Entry'!AN333*1*X330,IF('Data Entry'!AO333="L",'Data Entry'!AN333*1*X330,IFERROR(,"")))))))</f>
        <v>0</v>
      </c>
      <c r="T330" s="1" t="s">
        <v>4</v>
      </c>
      <c r="U330" s="59" t="str">
        <f>IF('Data Entry'!AP333="No aplica","1",'Data Entry'!AP333)</f>
        <v/>
      </c>
      <c r="V330" s="59" t="str">
        <f>IF('Data Entry'!AS333="No aplica","1",'Data Entry'!AS333)</f>
        <v/>
      </c>
      <c r="W330" s="59" t="str">
        <f>IF('Data Entry'!AV333="No aplica","1",'Data Entry'!AV333)</f>
        <v/>
      </c>
      <c r="X330" s="59" t="str">
        <f>IF('Data Entry'!AY333="No aplica","1",'Data Entry'!AY333)</f>
        <v/>
      </c>
      <c r="Y330" s="151" t="str">
        <f t="shared" si="5"/>
        <v/>
      </c>
      <c r="Z330" s="152" t="str">
        <f>IF('Data Entry'!H333="Yes","1",IF(AND('Data Entry'!H333="",'Data Entry'!I333="",'Data Entry'!J333="",'Data Entry'!K333="",'Data Entry'!L333="",'Data Entry'!M333="",'Data Entry'!N333="",'Data Entry'!O333="",'Data Entry'!P333="",'Data Entry'!Q333=""),"","1"))</f>
        <v/>
      </c>
      <c r="AA330" s="152" t="str">
        <f>IF('Data Entry'!R333="Yes","1",IF(AND('Data Entry'!R333="",'Data Entry'!S333="",'Data Entry'!T333="",'Data Entry'!U333=""),"","1"))</f>
        <v/>
      </c>
      <c r="AB330" s="157" t="str">
        <f>IF('Data Entry'!V333="Yes","1",IF(AND('Data Entry'!V333="",'Data Entry'!W333=""),"","1"))</f>
        <v/>
      </c>
    </row>
    <row r="331" spans="1:28" ht="17">
      <c r="A331" s="59">
        <f>'Data Entry'!AB334</f>
        <v>0</v>
      </c>
      <c r="B331" s="59" t="str">
        <f>'Data Entry'!AR334</f>
        <v/>
      </c>
      <c r="C331" s="1">
        <f>IF('Data Entry'!AD334="g",'Data Entry'!AC334*0.001*U331,IF('Data Entry'!AD334="UI",'Data Entry'!AC334*0.000001*U331,IF('Data Entry'!AD334="mg",'Data Entry'!AC334*0.000001*U331,IF('Data Entry'!AD334="t",'Data Entry'!AC334*1000*U331,IF('Data Entry'!AD334="kg",'Data Entry'!AC334*1*U331,IF('Data Entry'!AD334="L",'Data Entry'!AC334*1*U331,IFERROR(,"")))))))</f>
        <v>0</v>
      </c>
      <c r="D331" s="1" t="s">
        <v>4</v>
      </c>
      <c r="E331" s="1">
        <f>IF('Data Entry'!AF334="g",'Data Entry'!AE334*0.001,IF('Data Entry'!AF334="mg",'Data Entry'!AE334*0.000001,IF('Data Entry'!AF334="t",'Data Entry'!AE334*1000,IF('Data Entry'!AF334="ml",'Data Entry'!AE334*0.001,IF('Data Entry'!AF334="kg",'Data Entry'!AE334*1,IF('Data Entry'!AF334="Pieza",'Data Entry'!AE334*1,IF('Data Entry'!AF334="L",'Data Entry'!AE334*1,IFERROR(,""))))))))</f>
        <v>0</v>
      </c>
      <c r="F331" s="1" t="s">
        <v>4</v>
      </c>
      <c r="G331" s="1">
        <f>IF('Data Entry'!AA334="g",'Data Entry'!Z334*0.001,IF('Data Entry'!AA334="mg",'Data Entry'!Z334*0.000001,IF('Data Entry'!AA334="t",'Data Entry'!Z334*1000,IF('Data Entry'!AA334="ml",'Data Entry'!Z334*0.001,IF('Data Entry'!AA334="kg",'Data Entry'!Z334*1,IF('Data Entry'!AA334="Piezas",'Data Entry'!Z334*1,IF('Data Entry'!AA334="L",'Data Entry'!Z334*1,IFERROR(,""))))))))</f>
        <v>0</v>
      </c>
      <c r="H331" s="1" t="s">
        <v>4</v>
      </c>
      <c r="I331" s="1">
        <f>IF('Data Entry'!AC334="g",'Data Entry'!AB334*0.001,IF('Data Entry'!AC334="mg",'Data Entry'!AB334*0.000001,IF('Data Entry'!AC334="t",'Data Entry'!AB334*1000,IF('Data Entry'!AC334="ml",'Data Entry'!AB334*0.001,IF('Data Entry'!AC334="kg",'Data Entry'!AB334*1,IF('Data Entry'!AC334="L",'Data Entry'!AB334*1,IFERROR(,"")))))))</f>
        <v>0</v>
      </c>
      <c r="J331" s="59" t="str">
        <f>'Data Entry'!AU334</f>
        <v/>
      </c>
      <c r="K331" s="1">
        <f>IF('Data Entry'!AI334="g",'Data Entry'!AH334*0.001*V331,IF('Data Entry'!AI334="UI",'Data Entry'!AH334*0.000001*V331,IF('Data Entry'!AI334="mg",'Data Entry'!AH334*0.000001*V331,IF('Data Entry'!AI334="t",'Data Entry'!AH334*1000*V331,IF('Data Entry'!AI334="kg",'Data Entry'!AH334*1*V331,IF('Data Entry'!AI334="L",'Data Entry'!AH334*1*V331,IFERROR(,"")))))))</f>
        <v>0</v>
      </c>
      <c r="L331" s="1" t="s">
        <v>4</v>
      </c>
      <c r="M331" s="59">
        <f>'Data Entry'!AJ334</f>
        <v>0</v>
      </c>
      <c r="N331" s="59" t="str">
        <f>'Data Entry'!AX334</f>
        <v/>
      </c>
      <c r="O331" s="1">
        <f>IF('Data Entry'!AL334="g",'Data Entry'!AK334*0.001*W331,IF('Data Entry'!AL334="UI",'Data Entry'!AK334*0.000001*W331,IF('Data Entry'!AL334="mg",'Data Entry'!AK334*0.000001*W331,IF('Data Entry'!AL334="t",'Data Entry'!AK334*1000*W331,IF('Data Entry'!AL334="kg",'Data Entry'!AK334*1*W331,IF('Data Entry'!AL334="L",'Data Entry'!AK334*1*W331,IFERROR(,"")))))))</f>
        <v>0</v>
      </c>
      <c r="P331" s="1" t="s">
        <v>4</v>
      </c>
      <c r="Q331" s="59">
        <f>'Data Entry'!AM334</f>
        <v>0</v>
      </c>
      <c r="R331" s="59" t="str">
        <f>'Data Entry'!BA334</f>
        <v/>
      </c>
      <c r="S331" s="1">
        <f>IF('Data Entry'!AO334="g",'Data Entry'!AN334*0.001*X331,IF('Data Entry'!AO334="UI",'Data Entry'!AN334*0.000001*X331,IF('Data Entry'!AO334="mg",'Data Entry'!AN334*0.000001*X331,IF('Data Entry'!AO334="t",'Data Entry'!AN334*1000*X331,IF('Data Entry'!AO334="kg",'Data Entry'!AN334*1*X331,IF('Data Entry'!AO334="L",'Data Entry'!AN334*1*X331,IFERROR(,"")))))))</f>
        <v>0</v>
      </c>
      <c r="T331" s="1" t="s">
        <v>4</v>
      </c>
      <c r="U331" s="59" t="str">
        <f>IF('Data Entry'!AP334="No aplica","1",'Data Entry'!AP334)</f>
        <v/>
      </c>
      <c r="V331" s="59" t="str">
        <f>IF('Data Entry'!AS334="No aplica","1",'Data Entry'!AS334)</f>
        <v/>
      </c>
      <c r="W331" s="59" t="str">
        <f>IF('Data Entry'!AV334="No aplica","1",'Data Entry'!AV334)</f>
        <v/>
      </c>
      <c r="X331" s="59" t="str">
        <f>IF('Data Entry'!AY334="No aplica","1",'Data Entry'!AY334)</f>
        <v/>
      </c>
      <c r="Y331" s="151" t="str">
        <f t="shared" si="5"/>
        <v/>
      </c>
      <c r="Z331" s="152" t="str">
        <f>IF('Data Entry'!H334="Yes","1",IF(AND('Data Entry'!H334="",'Data Entry'!I334="",'Data Entry'!J334="",'Data Entry'!K334="",'Data Entry'!L334="",'Data Entry'!M334="",'Data Entry'!N334="",'Data Entry'!O334="",'Data Entry'!P334="",'Data Entry'!Q334=""),"","1"))</f>
        <v/>
      </c>
      <c r="AA331" s="152" t="str">
        <f>IF('Data Entry'!R334="Yes","1",IF(AND('Data Entry'!R334="",'Data Entry'!S334="",'Data Entry'!T334="",'Data Entry'!U334=""),"","1"))</f>
        <v/>
      </c>
      <c r="AB331" s="157" t="str">
        <f>IF('Data Entry'!V334="Yes","1",IF(AND('Data Entry'!V334="",'Data Entry'!W334=""),"","1"))</f>
        <v/>
      </c>
    </row>
    <row r="332" spans="1:28" ht="17">
      <c r="A332" s="59">
        <f>'Data Entry'!AB335</f>
        <v>0</v>
      </c>
      <c r="B332" s="59" t="str">
        <f>'Data Entry'!AR335</f>
        <v/>
      </c>
      <c r="C332" s="1">
        <f>IF('Data Entry'!AD335="g",'Data Entry'!AC335*0.001*U332,IF('Data Entry'!AD335="UI",'Data Entry'!AC335*0.000001*U332,IF('Data Entry'!AD335="mg",'Data Entry'!AC335*0.000001*U332,IF('Data Entry'!AD335="t",'Data Entry'!AC335*1000*U332,IF('Data Entry'!AD335="kg",'Data Entry'!AC335*1*U332,IF('Data Entry'!AD335="L",'Data Entry'!AC335*1*U332,IFERROR(,"")))))))</f>
        <v>0</v>
      </c>
      <c r="D332" s="1" t="s">
        <v>4</v>
      </c>
      <c r="E332" s="1">
        <f>IF('Data Entry'!AF335="g",'Data Entry'!AE335*0.001,IF('Data Entry'!AF335="mg",'Data Entry'!AE335*0.000001,IF('Data Entry'!AF335="t",'Data Entry'!AE335*1000,IF('Data Entry'!AF335="ml",'Data Entry'!AE335*0.001,IF('Data Entry'!AF335="kg",'Data Entry'!AE335*1,IF('Data Entry'!AF335="Pieza",'Data Entry'!AE335*1,IF('Data Entry'!AF335="L",'Data Entry'!AE335*1,IFERROR(,""))))))))</f>
        <v>0</v>
      </c>
      <c r="F332" s="1" t="s">
        <v>4</v>
      </c>
      <c r="G332" s="1">
        <f>IF('Data Entry'!AA335="g",'Data Entry'!Z335*0.001,IF('Data Entry'!AA335="mg",'Data Entry'!Z335*0.000001,IF('Data Entry'!AA335="t",'Data Entry'!Z335*1000,IF('Data Entry'!AA335="ml",'Data Entry'!Z335*0.001,IF('Data Entry'!AA335="kg",'Data Entry'!Z335*1,IF('Data Entry'!AA335="Piezas",'Data Entry'!Z335*1,IF('Data Entry'!AA335="L",'Data Entry'!Z335*1,IFERROR(,""))))))))</f>
        <v>0</v>
      </c>
      <c r="H332" s="1" t="s">
        <v>4</v>
      </c>
      <c r="I332" s="1">
        <f>IF('Data Entry'!AC335="g",'Data Entry'!AB335*0.001,IF('Data Entry'!AC335="mg",'Data Entry'!AB335*0.000001,IF('Data Entry'!AC335="t",'Data Entry'!AB335*1000,IF('Data Entry'!AC335="ml",'Data Entry'!AB335*0.001,IF('Data Entry'!AC335="kg",'Data Entry'!AB335*1,IF('Data Entry'!AC335="L",'Data Entry'!AB335*1,IFERROR(,"")))))))</f>
        <v>0</v>
      </c>
      <c r="J332" s="59" t="str">
        <f>'Data Entry'!AU335</f>
        <v/>
      </c>
      <c r="K332" s="1">
        <f>IF('Data Entry'!AI335="g",'Data Entry'!AH335*0.001*V332,IF('Data Entry'!AI335="UI",'Data Entry'!AH335*0.000001*V332,IF('Data Entry'!AI335="mg",'Data Entry'!AH335*0.000001*V332,IF('Data Entry'!AI335="t",'Data Entry'!AH335*1000*V332,IF('Data Entry'!AI335="kg",'Data Entry'!AH335*1*V332,IF('Data Entry'!AI335="L",'Data Entry'!AH335*1*V332,IFERROR(,"")))))))</f>
        <v>0</v>
      </c>
      <c r="L332" s="1" t="s">
        <v>4</v>
      </c>
      <c r="M332" s="59">
        <f>'Data Entry'!AJ335</f>
        <v>0</v>
      </c>
      <c r="N332" s="59" t="str">
        <f>'Data Entry'!AX335</f>
        <v/>
      </c>
      <c r="O332" s="1">
        <f>IF('Data Entry'!AL335="g",'Data Entry'!AK335*0.001*W332,IF('Data Entry'!AL335="UI",'Data Entry'!AK335*0.000001*W332,IF('Data Entry'!AL335="mg",'Data Entry'!AK335*0.000001*W332,IF('Data Entry'!AL335="t",'Data Entry'!AK335*1000*W332,IF('Data Entry'!AL335="kg",'Data Entry'!AK335*1*W332,IF('Data Entry'!AL335="L",'Data Entry'!AK335*1*W332,IFERROR(,"")))))))</f>
        <v>0</v>
      </c>
      <c r="P332" s="1" t="s">
        <v>4</v>
      </c>
      <c r="Q332" s="59">
        <f>'Data Entry'!AM335</f>
        <v>0</v>
      </c>
      <c r="R332" s="59" t="str">
        <f>'Data Entry'!BA335</f>
        <v/>
      </c>
      <c r="S332" s="1">
        <f>IF('Data Entry'!AO335="g",'Data Entry'!AN335*0.001*X332,IF('Data Entry'!AO335="UI",'Data Entry'!AN335*0.000001*X332,IF('Data Entry'!AO335="mg",'Data Entry'!AN335*0.000001*X332,IF('Data Entry'!AO335="t",'Data Entry'!AN335*1000*X332,IF('Data Entry'!AO335="kg",'Data Entry'!AN335*1*X332,IF('Data Entry'!AO335="L",'Data Entry'!AN335*1*X332,IFERROR(,"")))))))</f>
        <v>0</v>
      </c>
      <c r="T332" s="1" t="s">
        <v>4</v>
      </c>
      <c r="U332" s="59" t="str">
        <f>IF('Data Entry'!AP335="No aplica","1",'Data Entry'!AP335)</f>
        <v/>
      </c>
      <c r="V332" s="59" t="str">
        <f>IF('Data Entry'!AS335="No aplica","1",'Data Entry'!AS335)</f>
        <v/>
      </c>
      <c r="W332" s="59" t="str">
        <f>IF('Data Entry'!AV335="No aplica","1",'Data Entry'!AV335)</f>
        <v/>
      </c>
      <c r="X332" s="59" t="str">
        <f>IF('Data Entry'!AY335="No aplica","1",'Data Entry'!AY335)</f>
        <v/>
      </c>
      <c r="Y332" s="151" t="str">
        <f t="shared" si="5"/>
        <v/>
      </c>
      <c r="Z332" s="152" t="str">
        <f>IF('Data Entry'!H335="Yes","1",IF(AND('Data Entry'!H335="",'Data Entry'!I335="",'Data Entry'!J335="",'Data Entry'!K335="",'Data Entry'!L335="",'Data Entry'!M335="",'Data Entry'!N335="",'Data Entry'!O335="",'Data Entry'!P335="",'Data Entry'!Q335=""),"","1"))</f>
        <v/>
      </c>
      <c r="AA332" s="152" t="str">
        <f>IF('Data Entry'!R335="Yes","1",IF(AND('Data Entry'!R335="",'Data Entry'!S335="",'Data Entry'!T335="",'Data Entry'!U335=""),"","1"))</f>
        <v/>
      </c>
      <c r="AB332" s="157" t="str">
        <f>IF('Data Entry'!V335="Yes","1",IF(AND('Data Entry'!V335="",'Data Entry'!W335=""),"","1"))</f>
        <v/>
      </c>
    </row>
    <row r="333" spans="1:28" ht="17">
      <c r="A333" s="59">
        <f>'Data Entry'!AB336</f>
        <v>0</v>
      </c>
      <c r="B333" s="59" t="str">
        <f>'Data Entry'!AR336</f>
        <v/>
      </c>
      <c r="C333" s="1">
        <f>IF('Data Entry'!AD336="g",'Data Entry'!AC336*0.001*U333,IF('Data Entry'!AD336="UI",'Data Entry'!AC336*0.000001*U333,IF('Data Entry'!AD336="mg",'Data Entry'!AC336*0.000001*U333,IF('Data Entry'!AD336="t",'Data Entry'!AC336*1000*U333,IF('Data Entry'!AD336="kg",'Data Entry'!AC336*1*U333,IF('Data Entry'!AD336="L",'Data Entry'!AC336*1*U333,IFERROR(,"")))))))</f>
        <v>0</v>
      </c>
      <c r="D333" s="1" t="s">
        <v>4</v>
      </c>
      <c r="E333" s="1">
        <f>IF('Data Entry'!AF336="g",'Data Entry'!AE336*0.001,IF('Data Entry'!AF336="mg",'Data Entry'!AE336*0.000001,IF('Data Entry'!AF336="t",'Data Entry'!AE336*1000,IF('Data Entry'!AF336="ml",'Data Entry'!AE336*0.001,IF('Data Entry'!AF336="kg",'Data Entry'!AE336*1,IF('Data Entry'!AF336="Pieza",'Data Entry'!AE336*1,IF('Data Entry'!AF336="L",'Data Entry'!AE336*1,IFERROR(,""))))))))</f>
        <v>0</v>
      </c>
      <c r="F333" s="1" t="s">
        <v>4</v>
      </c>
      <c r="G333" s="1">
        <f>IF('Data Entry'!AA336="g",'Data Entry'!Z336*0.001,IF('Data Entry'!AA336="mg",'Data Entry'!Z336*0.000001,IF('Data Entry'!AA336="t",'Data Entry'!Z336*1000,IF('Data Entry'!AA336="ml",'Data Entry'!Z336*0.001,IF('Data Entry'!AA336="kg",'Data Entry'!Z336*1,IF('Data Entry'!AA336="Piezas",'Data Entry'!Z336*1,IF('Data Entry'!AA336="L",'Data Entry'!Z336*1,IFERROR(,""))))))))</f>
        <v>0</v>
      </c>
      <c r="H333" s="1" t="s">
        <v>4</v>
      </c>
      <c r="I333" s="1">
        <f>IF('Data Entry'!AC336="g",'Data Entry'!AB336*0.001,IF('Data Entry'!AC336="mg",'Data Entry'!AB336*0.000001,IF('Data Entry'!AC336="t",'Data Entry'!AB336*1000,IF('Data Entry'!AC336="ml",'Data Entry'!AB336*0.001,IF('Data Entry'!AC336="kg",'Data Entry'!AB336*1,IF('Data Entry'!AC336="L",'Data Entry'!AB336*1,IFERROR(,"")))))))</f>
        <v>0</v>
      </c>
      <c r="J333" s="59" t="str">
        <f>'Data Entry'!AU336</f>
        <v/>
      </c>
      <c r="K333" s="1">
        <f>IF('Data Entry'!AI336="g",'Data Entry'!AH336*0.001*V333,IF('Data Entry'!AI336="UI",'Data Entry'!AH336*0.000001*V333,IF('Data Entry'!AI336="mg",'Data Entry'!AH336*0.000001*V333,IF('Data Entry'!AI336="t",'Data Entry'!AH336*1000*V333,IF('Data Entry'!AI336="kg",'Data Entry'!AH336*1*V333,IF('Data Entry'!AI336="L",'Data Entry'!AH336*1*V333,IFERROR(,"")))))))</f>
        <v>0</v>
      </c>
      <c r="L333" s="1" t="s">
        <v>4</v>
      </c>
      <c r="M333" s="59">
        <f>'Data Entry'!AJ336</f>
        <v>0</v>
      </c>
      <c r="N333" s="59" t="str">
        <f>'Data Entry'!AX336</f>
        <v/>
      </c>
      <c r="O333" s="1">
        <f>IF('Data Entry'!AL336="g",'Data Entry'!AK336*0.001*W333,IF('Data Entry'!AL336="UI",'Data Entry'!AK336*0.000001*W333,IF('Data Entry'!AL336="mg",'Data Entry'!AK336*0.000001*W333,IF('Data Entry'!AL336="t",'Data Entry'!AK336*1000*W333,IF('Data Entry'!AL336="kg",'Data Entry'!AK336*1*W333,IF('Data Entry'!AL336="L",'Data Entry'!AK336*1*W333,IFERROR(,"")))))))</f>
        <v>0</v>
      </c>
      <c r="P333" s="1" t="s">
        <v>4</v>
      </c>
      <c r="Q333" s="59">
        <f>'Data Entry'!AM336</f>
        <v>0</v>
      </c>
      <c r="R333" s="59" t="str">
        <f>'Data Entry'!BA336</f>
        <v/>
      </c>
      <c r="S333" s="1">
        <f>IF('Data Entry'!AO336="g",'Data Entry'!AN336*0.001*X333,IF('Data Entry'!AO336="UI",'Data Entry'!AN336*0.000001*X333,IF('Data Entry'!AO336="mg",'Data Entry'!AN336*0.000001*X333,IF('Data Entry'!AO336="t",'Data Entry'!AN336*1000*X333,IF('Data Entry'!AO336="kg",'Data Entry'!AN336*1*X333,IF('Data Entry'!AO336="L",'Data Entry'!AN336*1*X333,IFERROR(,"")))))))</f>
        <v>0</v>
      </c>
      <c r="T333" s="1" t="s">
        <v>4</v>
      </c>
      <c r="U333" s="59" t="str">
        <f>IF('Data Entry'!AP336="No aplica","1",'Data Entry'!AP336)</f>
        <v/>
      </c>
      <c r="V333" s="59" t="str">
        <f>IF('Data Entry'!AS336="No aplica","1",'Data Entry'!AS336)</f>
        <v/>
      </c>
      <c r="W333" s="59" t="str">
        <f>IF('Data Entry'!AV336="No aplica","1",'Data Entry'!AV336)</f>
        <v/>
      </c>
      <c r="X333" s="59" t="str">
        <f>IF('Data Entry'!AY336="No aplica","1",'Data Entry'!AY336)</f>
        <v/>
      </c>
      <c r="Y333" s="151" t="str">
        <f t="shared" si="5"/>
        <v/>
      </c>
      <c r="Z333" s="152" t="str">
        <f>IF('Data Entry'!H336="Yes","1",IF(AND('Data Entry'!H336="",'Data Entry'!I336="",'Data Entry'!J336="",'Data Entry'!K336="",'Data Entry'!L336="",'Data Entry'!M336="",'Data Entry'!N336="",'Data Entry'!O336="",'Data Entry'!P336="",'Data Entry'!Q336=""),"","1"))</f>
        <v/>
      </c>
      <c r="AA333" s="152" t="str">
        <f>IF('Data Entry'!R336="Yes","1",IF(AND('Data Entry'!R336="",'Data Entry'!S336="",'Data Entry'!T336="",'Data Entry'!U336=""),"","1"))</f>
        <v/>
      </c>
      <c r="AB333" s="157" t="str">
        <f>IF('Data Entry'!V336="Yes","1",IF(AND('Data Entry'!V336="",'Data Entry'!W336=""),"","1"))</f>
        <v/>
      </c>
    </row>
    <row r="334" spans="1:28" ht="17">
      <c r="A334" s="59">
        <f>'Data Entry'!AB337</f>
        <v>0</v>
      </c>
      <c r="B334" s="59" t="str">
        <f>'Data Entry'!AR337</f>
        <v/>
      </c>
      <c r="C334" s="1">
        <f>IF('Data Entry'!AD337="g",'Data Entry'!AC337*0.001*U334,IF('Data Entry'!AD337="UI",'Data Entry'!AC337*0.000001*U334,IF('Data Entry'!AD337="mg",'Data Entry'!AC337*0.000001*U334,IF('Data Entry'!AD337="t",'Data Entry'!AC337*1000*U334,IF('Data Entry'!AD337="kg",'Data Entry'!AC337*1*U334,IF('Data Entry'!AD337="L",'Data Entry'!AC337*1*U334,IFERROR(,"")))))))</f>
        <v>0</v>
      </c>
      <c r="D334" s="1" t="s">
        <v>4</v>
      </c>
      <c r="E334" s="1">
        <f>IF('Data Entry'!AF337="g",'Data Entry'!AE337*0.001,IF('Data Entry'!AF337="mg",'Data Entry'!AE337*0.000001,IF('Data Entry'!AF337="t",'Data Entry'!AE337*1000,IF('Data Entry'!AF337="ml",'Data Entry'!AE337*0.001,IF('Data Entry'!AF337="kg",'Data Entry'!AE337*1,IF('Data Entry'!AF337="Pieza",'Data Entry'!AE337*1,IF('Data Entry'!AF337="L",'Data Entry'!AE337*1,IFERROR(,""))))))))</f>
        <v>0</v>
      </c>
      <c r="F334" s="1" t="s">
        <v>4</v>
      </c>
      <c r="G334" s="1">
        <f>IF('Data Entry'!AA337="g",'Data Entry'!Z337*0.001,IF('Data Entry'!AA337="mg",'Data Entry'!Z337*0.000001,IF('Data Entry'!AA337="t",'Data Entry'!Z337*1000,IF('Data Entry'!AA337="ml",'Data Entry'!Z337*0.001,IF('Data Entry'!AA337="kg",'Data Entry'!Z337*1,IF('Data Entry'!AA337="Piezas",'Data Entry'!Z337*1,IF('Data Entry'!AA337="L",'Data Entry'!Z337*1,IFERROR(,""))))))))</f>
        <v>0</v>
      </c>
      <c r="H334" s="1" t="s">
        <v>4</v>
      </c>
      <c r="I334" s="1">
        <f>IF('Data Entry'!AC337="g",'Data Entry'!AB337*0.001,IF('Data Entry'!AC337="mg",'Data Entry'!AB337*0.000001,IF('Data Entry'!AC337="t",'Data Entry'!AB337*1000,IF('Data Entry'!AC337="ml",'Data Entry'!AB337*0.001,IF('Data Entry'!AC337="kg",'Data Entry'!AB337*1,IF('Data Entry'!AC337="L",'Data Entry'!AB337*1,IFERROR(,"")))))))</f>
        <v>0</v>
      </c>
      <c r="J334" s="59" t="str">
        <f>'Data Entry'!AU337</f>
        <v/>
      </c>
      <c r="K334" s="1">
        <f>IF('Data Entry'!AI337="g",'Data Entry'!AH337*0.001*V334,IF('Data Entry'!AI337="UI",'Data Entry'!AH337*0.000001*V334,IF('Data Entry'!AI337="mg",'Data Entry'!AH337*0.000001*V334,IF('Data Entry'!AI337="t",'Data Entry'!AH337*1000*V334,IF('Data Entry'!AI337="kg",'Data Entry'!AH337*1*V334,IF('Data Entry'!AI337="L",'Data Entry'!AH337*1*V334,IFERROR(,"")))))))</f>
        <v>0</v>
      </c>
      <c r="L334" s="1" t="s">
        <v>4</v>
      </c>
      <c r="M334" s="59">
        <f>'Data Entry'!AJ337</f>
        <v>0</v>
      </c>
      <c r="N334" s="59" t="str">
        <f>'Data Entry'!AX337</f>
        <v/>
      </c>
      <c r="O334" s="1">
        <f>IF('Data Entry'!AL337="g",'Data Entry'!AK337*0.001*W334,IF('Data Entry'!AL337="UI",'Data Entry'!AK337*0.000001*W334,IF('Data Entry'!AL337="mg",'Data Entry'!AK337*0.000001*W334,IF('Data Entry'!AL337="t",'Data Entry'!AK337*1000*W334,IF('Data Entry'!AL337="kg",'Data Entry'!AK337*1*W334,IF('Data Entry'!AL337="L",'Data Entry'!AK337*1*W334,IFERROR(,"")))))))</f>
        <v>0</v>
      </c>
      <c r="P334" s="1" t="s">
        <v>4</v>
      </c>
      <c r="Q334" s="59">
        <f>'Data Entry'!AM337</f>
        <v>0</v>
      </c>
      <c r="R334" s="59" t="str">
        <f>'Data Entry'!BA337</f>
        <v/>
      </c>
      <c r="S334" s="1">
        <f>IF('Data Entry'!AO337="g",'Data Entry'!AN337*0.001*X334,IF('Data Entry'!AO337="UI",'Data Entry'!AN337*0.000001*X334,IF('Data Entry'!AO337="mg",'Data Entry'!AN337*0.000001*X334,IF('Data Entry'!AO337="t",'Data Entry'!AN337*1000*X334,IF('Data Entry'!AO337="kg",'Data Entry'!AN337*1*X334,IF('Data Entry'!AO337="L",'Data Entry'!AN337*1*X334,IFERROR(,"")))))))</f>
        <v>0</v>
      </c>
      <c r="T334" s="1" t="s">
        <v>4</v>
      </c>
      <c r="U334" s="59" t="str">
        <f>IF('Data Entry'!AP337="No aplica","1",'Data Entry'!AP337)</f>
        <v/>
      </c>
      <c r="V334" s="59" t="str">
        <f>IF('Data Entry'!AS337="No aplica","1",'Data Entry'!AS337)</f>
        <v/>
      </c>
      <c r="W334" s="59" t="str">
        <f>IF('Data Entry'!AV337="No aplica","1",'Data Entry'!AV337)</f>
        <v/>
      </c>
      <c r="X334" s="59" t="str">
        <f>IF('Data Entry'!AY337="No aplica","1",'Data Entry'!AY337)</f>
        <v/>
      </c>
      <c r="Y334" s="151" t="str">
        <f t="shared" si="5"/>
        <v/>
      </c>
      <c r="Z334" s="152" t="str">
        <f>IF('Data Entry'!H337="Yes","1",IF(AND('Data Entry'!H337="",'Data Entry'!I337="",'Data Entry'!J337="",'Data Entry'!K337="",'Data Entry'!L337="",'Data Entry'!M337="",'Data Entry'!N337="",'Data Entry'!O337="",'Data Entry'!P337="",'Data Entry'!Q337=""),"","1"))</f>
        <v/>
      </c>
      <c r="AA334" s="152" t="str">
        <f>IF('Data Entry'!R337="Yes","1",IF(AND('Data Entry'!R337="",'Data Entry'!S337="",'Data Entry'!T337="",'Data Entry'!U337=""),"","1"))</f>
        <v/>
      </c>
      <c r="AB334" s="157" t="str">
        <f>IF('Data Entry'!V337="Yes","1",IF(AND('Data Entry'!V337="",'Data Entry'!W337=""),"","1"))</f>
        <v/>
      </c>
    </row>
    <row r="335" spans="1:28" ht="17">
      <c r="A335" s="59">
        <f>'Data Entry'!AB338</f>
        <v>0</v>
      </c>
      <c r="B335" s="59" t="str">
        <f>'Data Entry'!AR338</f>
        <v/>
      </c>
      <c r="C335" s="1">
        <f>IF('Data Entry'!AD338="g",'Data Entry'!AC338*0.001*U335,IF('Data Entry'!AD338="UI",'Data Entry'!AC338*0.000001*U335,IF('Data Entry'!AD338="mg",'Data Entry'!AC338*0.000001*U335,IF('Data Entry'!AD338="t",'Data Entry'!AC338*1000*U335,IF('Data Entry'!AD338="kg",'Data Entry'!AC338*1*U335,IF('Data Entry'!AD338="L",'Data Entry'!AC338*1*U335,IFERROR(,"")))))))</f>
        <v>0</v>
      </c>
      <c r="D335" s="1" t="s">
        <v>4</v>
      </c>
      <c r="E335" s="1">
        <f>IF('Data Entry'!AF338="g",'Data Entry'!AE338*0.001,IF('Data Entry'!AF338="mg",'Data Entry'!AE338*0.000001,IF('Data Entry'!AF338="t",'Data Entry'!AE338*1000,IF('Data Entry'!AF338="ml",'Data Entry'!AE338*0.001,IF('Data Entry'!AF338="kg",'Data Entry'!AE338*1,IF('Data Entry'!AF338="Pieza",'Data Entry'!AE338*1,IF('Data Entry'!AF338="L",'Data Entry'!AE338*1,IFERROR(,""))))))))</f>
        <v>0</v>
      </c>
      <c r="F335" s="1" t="s">
        <v>4</v>
      </c>
      <c r="G335" s="1">
        <f>IF('Data Entry'!AA338="g",'Data Entry'!Z338*0.001,IF('Data Entry'!AA338="mg",'Data Entry'!Z338*0.000001,IF('Data Entry'!AA338="t",'Data Entry'!Z338*1000,IF('Data Entry'!AA338="ml",'Data Entry'!Z338*0.001,IF('Data Entry'!AA338="kg",'Data Entry'!Z338*1,IF('Data Entry'!AA338="Piezas",'Data Entry'!Z338*1,IF('Data Entry'!AA338="L",'Data Entry'!Z338*1,IFERROR(,""))))))))</f>
        <v>0</v>
      </c>
      <c r="H335" s="1" t="s">
        <v>4</v>
      </c>
      <c r="I335" s="1">
        <f>IF('Data Entry'!AC338="g",'Data Entry'!AB338*0.001,IF('Data Entry'!AC338="mg",'Data Entry'!AB338*0.000001,IF('Data Entry'!AC338="t",'Data Entry'!AB338*1000,IF('Data Entry'!AC338="ml",'Data Entry'!AB338*0.001,IF('Data Entry'!AC338="kg",'Data Entry'!AB338*1,IF('Data Entry'!AC338="L",'Data Entry'!AB338*1,IFERROR(,"")))))))</f>
        <v>0</v>
      </c>
      <c r="J335" s="59" t="str">
        <f>'Data Entry'!AU338</f>
        <v/>
      </c>
      <c r="K335" s="1">
        <f>IF('Data Entry'!AI338="g",'Data Entry'!AH338*0.001*V335,IF('Data Entry'!AI338="UI",'Data Entry'!AH338*0.000001*V335,IF('Data Entry'!AI338="mg",'Data Entry'!AH338*0.000001*V335,IF('Data Entry'!AI338="t",'Data Entry'!AH338*1000*V335,IF('Data Entry'!AI338="kg",'Data Entry'!AH338*1*V335,IF('Data Entry'!AI338="L",'Data Entry'!AH338*1*V335,IFERROR(,"")))))))</f>
        <v>0</v>
      </c>
      <c r="L335" s="1" t="s">
        <v>4</v>
      </c>
      <c r="M335" s="59">
        <f>'Data Entry'!AJ338</f>
        <v>0</v>
      </c>
      <c r="N335" s="59" t="str">
        <f>'Data Entry'!AX338</f>
        <v/>
      </c>
      <c r="O335" s="1">
        <f>IF('Data Entry'!AL338="g",'Data Entry'!AK338*0.001*W335,IF('Data Entry'!AL338="UI",'Data Entry'!AK338*0.000001*W335,IF('Data Entry'!AL338="mg",'Data Entry'!AK338*0.000001*W335,IF('Data Entry'!AL338="t",'Data Entry'!AK338*1000*W335,IF('Data Entry'!AL338="kg",'Data Entry'!AK338*1*W335,IF('Data Entry'!AL338="L",'Data Entry'!AK338*1*W335,IFERROR(,"")))))))</f>
        <v>0</v>
      </c>
      <c r="P335" s="1" t="s">
        <v>4</v>
      </c>
      <c r="Q335" s="59">
        <f>'Data Entry'!AM338</f>
        <v>0</v>
      </c>
      <c r="R335" s="59" t="str">
        <f>'Data Entry'!BA338</f>
        <v/>
      </c>
      <c r="S335" s="1">
        <f>IF('Data Entry'!AO338="g",'Data Entry'!AN338*0.001*X335,IF('Data Entry'!AO338="UI",'Data Entry'!AN338*0.000001*X335,IF('Data Entry'!AO338="mg",'Data Entry'!AN338*0.000001*X335,IF('Data Entry'!AO338="t",'Data Entry'!AN338*1000*X335,IF('Data Entry'!AO338="kg",'Data Entry'!AN338*1*X335,IF('Data Entry'!AO338="L",'Data Entry'!AN338*1*X335,IFERROR(,"")))))))</f>
        <v>0</v>
      </c>
      <c r="T335" s="1" t="s">
        <v>4</v>
      </c>
      <c r="U335" s="59" t="str">
        <f>IF('Data Entry'!AP338="No aplica","1",'Data Entry'!AP338)</f>
        <v/>
      </c>
      <c r="V335" s="59" t="str">
        <f>IF('Data Entry'!AS338="No aplica","1",'Data Entry'!AS338)</f>
        <v/>
      </c>
      <c r="W335" s="59" t="str">
        <f>IF('Data Entry'!AV338="No aplica","1",'Data Entry'!AV338)</f>
        <v/>
      </c>
      <c r="X335" s="59" t="str">
        <f>IF('Data Entry'!AY338="No aplica","1",'Data Entry'!AY338)</f>
        <v/>
      </c>
      <c r="Y335" s="151" t="str">
        <f t="shared" si="5"/>
        <v/>
      </c>
      <c r="Z335" s="152" t="str">
        <f>IF('Data Entry'!H338="Yes","1",IF(AND('Data Entry'!H338="",'Data Entry'!I338="",'Data Entry'!J338="",'Data Entry'!K338="",'Data Entry'!L338="",'Data Entry'!M338="",'Data Entry'!N338="",'Data Entry'!O338="",'Data Entry'!P338="",'Data Entry'!Q338=""),"","1"))</f>
        <v/>
      </c>
      <c r="AA335" s="152" t="str">
        <f>IF('Data Entry'!R338="Yes","1",IF(AND('Data Entry'!R338="",'Data Entry'!S338="",'Data Entry'!T338="",'Data Entry'!U338=""),"","1"))</f>
        <v/>
      </c>
      <c r="AB335" s="157" t="str">
        <f>IF('Data Entry'!V338="Yes","1",IF(AND('Data Entry'!V338="",'Data Entry'!W338=""),"","1"))</f>
        <v/>
      </c>
    </row>
    <row r="336" spans="1:28" ht="17">
      <c r="A336" s="59">
        <f>'Data Entry'!AB339</f>
        <v>0</v>
      </c>
      <c r="B336" s="59" t="str">
        <f>'Data Entry'!AR339</f>
        <v/>
      </c>
      <c r="C336" s="1">
        <f>IF('Data Entry'!AD339="g",'Data Entry'!AC339*0.001*U336,IF('Data Entry'!AD339="UI",'Data Entry'!AC339*0.000001*U336,IF('Data Entry'!AD339="mg",'Data Entry'!AC339*0.000001*U336,IF('Data Entry'!AD339="t",'Data Entry'!AC339*1000*U336,IF('Data Entry'!AD339="kg",'Data Entry'!AC339*1*U336,IF('Data Entry'!AD339="L",'Data Entry'!AC339*1*U336,IFERROR(,"")))))))</f>
        <v>0</v>
      </c>
      <c r="D336" s="1" t="s">
        <v>4</v>
      </c>
      <c r="E336" s="1">
        <f>IF('Data Entry'!AF339="g",'Data Entry'!AE339*0.001,IF('Data Entry'!AF339="mg",'Data Entry'!AE339*0.000001,IF('Data Entry'!AF339="t",'Data Entry'!AE339*1000,IF('Data Entry'!AF339="ml",'Data Entry'!AE339*0.001,IF('Data Entry'!AF339="kg",'Data Entry'!AE339*1,IF('Data Entry'!AF339="Pieza",'Data Entry'!AE339*1,IF('Data Entry'!AF339="L",'Data Entry'!AE339*1,IFERROR(,""))))))))</f>
        <v>0</v>
      </c>
      <c r="F336" s="1" t="s">
        <v>4</v>
      </c>
      <c r="G336" s="1">
        <f>IF('Data Entry'!AA339="g",'Data Entry'!Z339*0.001,IF('Data Entry'!AA339="mg",'Data Entry'!Z339*0.000001,IF('Data Entry'!AA339="t",'Data Entry'!Z339*1000,IF('Data Entry'!AA339="ml",'Data Entry'!Z339*0.001,IF('Data Entry'!AA339="kg",'Data Entry'!Z339*1,IF('Data Entry'!AA339="Piezas",'Data Entry'!Z339*1,IF('Data Entry'!AA339="L",'Data Entry'!Z339*1,IFERROR(,""))))))))</f>
        <v>0</v>
      </c>
      <c r="H336" s="1" t="s">
        <v>4</v>
      </c>
      <c r="I336" s="1">
        <f>IF('Data Entry'!AC339="g",'Data Entry'!AB339*0.001,IF('Data Entry'!AC339="mg",'Data Entry'!AB339*0.000001,IF('Data Entry'!AC339="t",'Data Entry'!AB339*1000,IF('Data Entry'!AC339="ml",'Data Entry'!AB339*0.001,IF('Data Entry'!AC339="kg",'Data Entry'!AB339*1,IF('Data Entry'!AC339="L",'Data Entry'!AB339*1,IFERROR(,"")))))))</f>
        <v>0</v>
      </c>
      <c r="J336" s="59" t="str">
        <f>'Data Entry'!AU339</f>
        <v/>
      </c>
      <c r="K336" s="1">
        <f>IF('Data Entry'!AI339="g",'Data Entry'!AH339*0.001*V336,IF('Data Entry'!AI339="UI",'Data Entry'!AH339*0.000001*V336,IF('Data Entry'!AI339="mg",'Data Entry'!AH339*0.000001*V336,IF('Data Entry'!AI339="t",'Data Entry'!AH339*1000*V336,IF('Data Entry'!AI339="kg",'Data Entry'!AH339*1*V336,IF('Data Entry'!AI339="L",'Data Entry'!AH339*1*V336,IFERROR(,"")))))))</f>
        <v>0</v>
      </c>
      <c r="L336" s="1" t="s">
        <v>4</v>
      </c>
      <c r="M336" s="59">
        <f>'Data Entry'!AJ339</f>
        <v>0</v>
      </c>
      <c r="N336" s="59" t="str">
        <f>'Data Entry'!AX339</f>
        <v/>
      </c>
      <c r="O336" s="1">
        <f>IF('Data Entry'!AL339="g",'Data Entry'!AK339*0.001*W336,IF('Data Entry'!AL339="UI",'Data Entry'!AK339*0.000001*W336,IF('Data Entry'!AL339="mg",'Data Entry'!AK339*0.000001*W336,IF('Data Entry'!AL339="t",'Data Entry'!AK339*1000*W336,IF('Data Entry'!AL339="kg",'Data Entry'!AK339*1*W336,IF('Data Entry'!AL339="L",'Data Entry'!AK339*1*W336,IFERROR(,"")))))))</f>
        <v>0</v>
      </c>
      <c r="P336" s="1" t="s">
        <v>4</v>
      </c>
      <c r="Q336" s="59">
        <f>'Data Entry'!AM339</f>
        <v>0</v>
      </c>
      <c r="R336" s="59" t="str">
        <f>'Data Entry'!BA339</f>
        <v/>
      </c>
      <c r="S336" s="1">
        <f>IF('Data Entry'!AO339="g",'Data Entry'!AN339*0.001*X336,IF('Data Entry'!AO339="UI",'Data Entry'!AN339*0.000001*X336,IF('Data Entry'!AO339="mg",'Data Entry'!AN339*0.000001*X336,IF('Data Entry'!AO339="t",'Data Entry'!AN339*1000*X336,IF('Data Entry'!AO339="kg",'Data Entry'!AN339*1*X336,IF('Data Entry'!AO339="L",'Data Entry'!AN339*1*X336,IFERROR(,"")))))))</f>
        <v>0</v>
      </c>
      <c r="T336" s="1" t="s">
        <v>4</v>
      </c>
      <c r="U336" s="59" t="str">
        <f>IF('Data Entry'!AP339="No aplica","1",'Data Entry'!AP339)</f>
        <v/>
      </c>
      <c r="V336" s="59" t="str">
        <f>IF('Data Entry'!AS339="No aplica","1",'Data Entry'!AS339)</f>
        <v/>
      </c>
      <c r="W336" s="59" t="str">
        <f>IF('Data Entry'!AV339="No aplica","1",'Data Entry'!AV339)</f>
        <v/>
      </c>
      <c r="X336" s="59" t="str">
        <f>IF('Data Entry'!AY339="No aplica","1",'Data Entry'!AY339)</f>
        <v/>
      </c>
      <c r="Y336" s="151" t="str">
        <f t="shared" si="5"/>
        <v/>
      </c>
      <c r="Z336" s="152" t="str">
        <f>IF('Data Entry'!H339="Yes","1",IF(AND('Data Entry'!H339="",'Data Entry'!I339="",'Data Entry'!J339="",'Data Entry'!K339="",'Data Entry'!L339="",'Data Entry'!M339="",'Data Entry'!N339="",'Data Entry'!O339="",'Data Entry'!P339="",'Data Entry'!Q339=""),"","1"))</f>
        <v/>
      </c>
      <c r="AA336" s="152" t="str">
        <f>IF('Data Entry'!R339="Yes","1",IF(AND('Data Entry'!R339="",'Data Entry'!S339="",'Data Entry'!T339="",'Data Entry'!U339=""),"","1"))</f>
        <v/>
      </c>
      <c r="AB336" s="157" t="str">
        <f>IF('Data Entry'!V339="Yes","1",IF(AND('Data Entry'!V339="",'Data Entry'!W339=""),"","1"))</f>
        <v/>
      </c>
    </row>
    <row r="337" spans="1:28" ht="17">
      <c r="A337" s="59">
        <f>'Data Entry'!AB340</f>
        <v>0</v>
      </c>
      <c r="B337" s="59" t="str">
        <f>'Data Entry'!AR340</f>
        <v/>
      </c>
      <c r="C337" s="1">
        <f>IF('Data Entry'!AD340="g",'Data Entry'!AC340*0.001*U337,IF('Data Entry'!AD340="UI",'Data Entry'!AC340*0.000001*U337,IF('Data Entry'!AD340="mg",'Data Entry'!AC340*0.000001*U337,IF('Data Entry'!AD340="t",'Data Entry'!AC340*1000*U337,IF('Data Entry'!AD340="kg",'Data Entry'!AC340*1*U337,IF('Data Entry'!AD340="L",'Data Entry'!AC340*1*U337,IFERROR(,"")))))))</f>
        <v>0</v>
      </c>
      <c r="D337" s="1" t="s">
        <v>4</v>
      </c>
      <c r="E337" s="1">
        <f>IF('Data Entry'!AF340="g",'Data Entry'!AE340*0.001,IF('Data Entry'!AF340="mg",'Data Entry'!AE340*0.000001,IF('Data Entry'!AF340="t",'Data Entry'!AE340*1000,IF('Data Entry'!AF340="ml",'Data Entry'!AE340*0.001,IF('Data Entry'!AF340="kg",'Data Entry'!AE340*1,IF('Data Entry'!AF340="Pieza",'Data Entry'!AE340*1,IF('Data Entry'!AF340="L",'Data Entry'!AE340*1,IFERROR(,""))))))))</f>
        <v>0</v>
      </c>
      <c r="F337" s="1" t="s">
        <v>4</v>
      </c>
      <c r="G337" s="1">
        <f>IF('Data Entry'!AA340="g",'Data Entry'!Z340*0.001,IF('Data Entry'!AA340="mg",'Data Entry'!Z340*0.000001,IF('Data Entry'!AA340="t",'Data Entry'!Z340*1000,IF('Data Entry'!AA340="ml",'Data Entry'!Z340*0.001,IF('Data Entry'!AA340="kg",'Data Entry'!Z340*1,IF('Data Entry'!AA340="Piezas",'Data Entry'!Z340*1,IF('Data Entry'!AA340="L",'Data Entry'!Z340*1,IFERROR(,""))))))))</f>
        <v>0</v>
      </c>
      <c r="H337" s="1" t="s">
        <v>4</v>
      </c>
      <c r="I337" s="1">
        <f>IF('Data Entry'!AC340="g",'Data Entry'!AB340*0.001,IF('Data Entry'!AC340="mg",'Data Entry'!AB340*0.000001,IF('Data Entry'!AC340="t",'Data Entry'!AB340*1000,IF('Data Entry'!AC340="ml",'Data Entry'!AB340*0.001,IF('Data Entry'!AC340="kg",'Data Entry'!AB340*1,IF('Data Entry'!AC340="L",'Data Entry'!AB340*1,IFERROR(,"")))))))</f>
        <v>0</v>
      </c>
      <c r="J337" s="59" t="str">
        <f>'Data Entry'!AU340</f>
        <v/>
      </c>
      <c r="K337" s="1">
        <f>IF('Data Entry'!AI340="g",'Data Entry'!AH340*0.001*V337,IF('Data Entry'!AI340="UI",'Data Entry'!AH340*0.000001*V337,IF('Data Entry'!AI340="mg",'Data Entry'!AH340*0.000001*V337,IF('Data Entry'!AI340="t",'Data Entry'!AH340*1000*V337,IF('Data Entry'!AI340="kg",'Data Entry'!AH340*1*V337,IF('Data Entry'!AI340="L",'Data Entry'!AH340*1*V337,IFERROR(,"")))))))</f>
        <v>0</v>
      </c>
      <c r="L337" s="1" t="s">
        <v>4</v>
      </c>
      <c r="M337" s="59">
        <f>'Data Entry'!AJ340</f>
        <v>0</v>
      </c>
      <c r="N337" s="59" t="str">
        <f>'Data Entry'!AX340</f>
        <v/>
      </c>
      <c r="O337" s="1">
        <f>IF('Data Entry'!AL340="g",'Data Entry'!AK340*0.001*W337,IF('Data Entry'!AL340="UI",'Data Entry'!AK340*0.000001*W337,IF('Data Entry'!AL340="mg",'Data Entry'!AK340*0.000001*W337,IF('Data Entry'!AL340="t",'Data Entry'!AK340*1000*W337,IF('Data Entry'!AL340="kg",'Data Entry'!AK340*1*W337,IF('Data Entry'!AL340="L",'Data Entry'!AK340*1*W337,IFERROR(,"")))))))</f>
        <v>0</v>
      </c>
      <c r="P337" s="1" t="s">
        <v>4</v>
      </c>
      <c r="Q337" s="59">
        <f>'Data Entry'!AM340</f>
        <v>0</v>
      </c>
      <c r="R337" s="59" t="str">
        <f>'Data Entry'!BA340</f>
        <v/>
      </c>
      <c r="S337" s="1">
        <f>IF('Data Entry'!AO340="g",'Data Entry'!AN340*0.001*X337,IF('Data Entry'!AO340="UI",'Data Entry'!AN340*0.000001*X337,IF('Data Entry'!AO340="mg",'Data Entry'!AN340*0.000001*X337,IF('Data Entry'!AO340="t",'Data Entry'!AN340*1000*X337,IF('Data Entry'!AO340="kg",'Data Entry'!AN340*1*X337,IF('Data Entry'!AO340="L",'Data Entry'!AN340*1*X337,IFERROR(,"")))))))</f>
        <v>0</v>
      </c>
      <c r="T337" s="1" t="s">
        <v>4</v>
      </c>
      <c r="U337" s="59" t="str">
        <f>IF('Data Entry'!AP340="No aplica","1",'Data Entry'!AP340)</f>
        <v/>
      </c>
      <c r="V337" s="59" t="str">
        <f>IF('Data Entry'!AS340="No aplica","1",'Data Entry'!AS340)</f>
        <v/>
      </c>
      <c r="W337" s="59" t="str">
        <f>IF('Data Entry'!AV340="No aplica","1",'Data Entry'!AV340)</f>
        <v/>
      </c>
      <c r="X337" s="59" t="str">
        <f>IF('Data Entry'!AY340="No aplica","1",'Data Entry'!AY340)</f>
        <v/>
      </c>
      <c r="Y337" s="151" t="str">
        <f t="shared" si="5"/>
        <v/>
      </c>
      <c r="Z337" s="152" t="str">
        <f>IF('Data Entry'!H340="Yes","1",IF(AND('Data Entry'!H340="",'Data Entry'!I340="",'Data Entry'!J340="",'Data Entry'!K340="",'Data Entry'!L340="",'Data Entry'!M340="",'Data Entry'!N340="",'Data Entry'!O340="",'Data Entry'!P340="",'Data Entry'!Q340=""),"","1"))</f>
        <v/>
      </c>
      <c r="AA337" s="152" t="str">
        <f>IF('Data Entry'!R340="Yes","1",IF(AND('Data Entry'!R340="",'Data Entry'!S340="",'Data Entry'!T340="",'Data Entry'!U340=""),"","1"))</f>
        <v/>
      </c>
      <c r="AB337" s="157" t="str">
        <f>IF('Data Entry'!V340="Yes","1",IF(AND('Data Entry'!V340="",'Data Entry'!W340=""),"","1"))</f>
        <v/>
      </c>
    </row>
    <row r="338" spans="1:28" ht="17">
      <c r="A338" s="59">
        <f>'Data Entry'!AB341</f>
        <v>0</v>
      </c>
      <c r="B338" s="59" t="str">
        <f>'Data Entry'!AR341</f>
        <v/>
      </c>
      <c r="C338" s="1">
        <f>IF('Data Entry'!AD341="g",'Data Entry'!AC341*0.001*U338,IF('Data Entry'!AD341="UI",'Data Entry'!AC341*0.000001*U338,IF('Data Entry'!AD341="mg",'Data Entry'!AC341*0.000001*U338,IF('Data Entry'!AD341="t",'Data Entry'!AC341*1000*U338,IF('Data Entry'!AD341="kg",'Data Entry'!AC341*1*U338,IF('Data Entry'!AD341="L",'Data Entry'!AC341*1*U338,IFERROR(,"")))))))</f>
        <v>0</v>
      </c>
      <c r="D338" s="1" t="s">
        <v>4</v>
      </c>
      <c r="E338" s="1">
        <f>IF('Data Entry'!AF341="g",'Data Entry'!AE341*0.001,IF('Data Entry'!AF341="mg",'Data Entry'!AE341*0.000001,IF('Data Entry'!AF341="t",'Data Entry'!AE341*1000,IF('Data Entry'!AF341="ml",'Data Entry'!AE341*0.001,IF('Data Entry'!AF341="kg",'Data Entry'!AE341*1,IF('Data Entry'!AF341="Pieza",'Data Entry'!AE341*1,IF('Data Entry'!AF341="L",'Data Entry'!AE341*1,IFERROR(,""))))))))</f>
        <v>0</v>
      </c>
      <c r="F338" s="1" t="s">
        <v>4</v>
      </c>
      <c r="G338" s="1">
        <f>IF('Data Entry'!AA341="g",'Data Entry'!Z341*0.001,IF('Data Entry'!AA341="mg",'Data Entry'!Z341*0.000001,IF('Data Entry'!AA341="t",'Data Entry'!Z341*1000,IF('Data Entry'!AA341="ml",'Data Entry'!Z341*0.001,IF('Data Entry'!AA341="kg",'Data Entry'!Z341*1,IF('Data Entry'!AA341="Piezas",'Data Entry'!Z341*1,IF('Data Entry'!AA341="L",'Data Entry'!Z341*1,IFERROR(,""))))))))</f>
        <v>0</v>
      </c>
      <c r="H338" s="1" t="s">
        <v>4</v>
      </c>
      <c r="I338" s="1">
        <f>IF('Data Entry'!AC341="g",'Data Entry'!AB341*0.001,IF('Data Entry'!AC341="mg",'Data Entry'!AB341*0.000001,IF('Data Entry'!AC341="t",'Data Entry'!AB341*1000,IF('Data Entry'!AC341="ml",'Data Entry'!AB341*0.001,IF('Data Entry'!AC341="kg",'Data Entry'!AB341*1,IF('Data Entry'!AC341="L",'Data Entry'!AB341*1,IFERROR(,"")))))))</f>
        <v>0</v>
      </c>
      <c r="J338" s="59" t="str">
        <f>'Data Entry'!AU341</f>
        <v/>
      </c>
      <c r="K338" s="1">
        <f>IF('Data Entry'!AI341="g",'Data Entry'!AH341*0.001*V338,IF('Data Entry'!AI341="UI",'Data Entry'!AH341*0.000001*V338,IF('Data Entry'!AI341="mg",'Data Entry'!AH341*0.000001*V338,IF('Data Entry'!AI341="t",'Data Entry'!AH341*1000*V338,IF('Data Entry'!AI341="kg",'Data Entry'!AH341*1*V338,IF('Data Entry'!AI341="L",'Data Entry'!AH341*1*V338,IFERROR(,"")))))))</f>
        <v>0</v>
      </c>
      <c r="L338" s="1" t="s">
        <v>4</v>
      </c>
      <c r="M338" s="59">
        <f>'Data Entry'!AJ341</f>
        <v>0</v>
      </c>
      <c r="N338" s="59" t="str">
        <f>'Data Entry'!AX341</f>
        <v/>
      </c>
      <c r="O338" s="1">
        <f>IF('Data Entry'!AL341="g",'Data Entry'!AK341*0.001*W338,IF('Data Entry'!AL341="UI",'Data Entry'!AK341*0.000001*W338,IF('Data Entry'!AL341="mg",'Data Entry'!AK341*0.000001*W338,IF('Data Entry'!AL341="t",'Data Entry'!AK341*1000*W338,IF('Data Entry'!AL341="kg",'Data Entry'!AK341*1*W338,IF('Data Entry'!AL341="L",'Data Entry'!AK341*1*W338,IFERROR(,"")))))))</f>
        <v>0</v>
      </c>
      <c r="P338" s="1" t="s">
        <v>4</v>
      </c>
      <c r="Q338" s="59">
        <f>'Data Entry'!AM341</f>
        <v>0</v>
      </c>
      <c r="R338" s="59" t="str">
        <f>'Data Entry'!BA341</f>
        <v/>
      </c>
      <c r="S338" s="1">
        <f>IF('Data Entry'!AO341="g",'Data Entry'!AN341*0.001*X338,IF('Data Entry'!AO341="UI",'Data Entry'!AN341*0.000001*X338,IF('Data Entry'!AO341="mg",'Data Entry'!AN341*0.000001*X338,IF('Data Entry'!AO341="t",'Data Entry'!AN341*1000*X338,IF('Data Entry'!AO341="kg",'Data Entry'!AN341*1*X338,IF('Data Entry'!AO341="L",'Data Entry'!AN341*1*X338,IFERROR(,"")))))))</f>
        <v>0</v>
      </c>
      <c r="T338" s="1" t="s">
        <v>4</v>
      </c>
      <c r="U338" s="59" t="str">
        <f>IF('Data Entry'!AP341="No aplica","1",'Data Entry'!AP341)</f>
        <v/>
      </c>
      <c r="V338" s="59" t="str">
        <f>IF('Data Entry'!AS341="No aplica","1",'Data Entry'!AS341)</f>
        <v/>
      </c>
      <c r="W338" s="59" t="str">
        <f>IF('Data Entry'!AV341="No aplica","1",'Data Entry'!AV341)</f>
        <v/>
      </c>
      <c r="X338" s="59" t="str">
        <f>IF('Data Entry'!AY341="No aplica","1",'Data Entry'!AY341)</f>
        <v/>
      </c>
      <c r="Y338" s="151" t="str">
        <f t="shared" si="5"/>
        <v/>
      </c>
      <c r="Z338" s="152" t="str">
        <f>IF('Data Entry'!H341="Yes","1",IF(AND('Data Entry'!H341="",'Data Entry'!I341="",'Data Entry'!J341="",'Data Entry'!K341="",'Data Entry'!L341="",'Data Entry'!M341="",'Data Entry'!N341="",'Data Entry'!O341="",'Data Entry'!P341="",'Data Entry'!Q341=""),"","1"))</f>
        <v/>
      </c>
      <c r="AA338" s="152" t="str">
        <f>IF('Data Entry'!R341="Yes","1",IF(AND('Data Entry'!R341="",'Data Entry'!S341="",'Data Entry'!T341="",'Data Entry'!U341=""),"","1"))</f>
        <v/>
      </c>
      <c r="AB338" s="157" t="str">
        <f>IF('Data Entry'!V341="Yes","1",IF(AND('Data Entry'!V341="",'Data Entry'!W341=""),"","1"))</f>
        <v/>
      </c>
    </row>
    <row r="339" spans="1:28" ht="17">
      <c r="A339" s="59">
        <f>'Data Entry'!AB342</f>
        <v>0</v>
      </c>
      <c r="B339" s="59" t="str">
        <f>'Data Entry'!AR342</f>
        <v/>
      </c>
      <c r="C339" s="1">
        <f>IF('Data Entry'!AD342="g",'Data Entry'!AC342*0.001*U339,IF('Data Entry'!AD342="UI",'Data Entry'!AC342*0.000001*U339,IF('Data Entry'!AD342="mg",'Data Entry'!AC342*0.000001*U339,IF('Data Entry'!AD342="t",'Data Entry'!AC342*1000*U339,IF('Data Entry'!AD342="kg",'Data Entry'!AC342*1*U339,IF('Data Entry'!AD342="L",'Data Entry'!AC342*1*U339,IFERROR(,"")))))))</f>
        <v>0</v>
      </c>
      <c r="D339" s="1" t="s">
        <v>4</v>
      </c>
      <c r="E339" s="1">
        <f>IF('Data Entry'!AF342="g",'Data Entry'!AE342*0.001,IF('Data Entry'!AF342="mg",'Data Entry'!AE342*0.000001,IF('Data Entry'!AF342="t",'Data Entry'!AE342*1000,IF('Data Entry'!AF342="ml",'Data Entry'!AE342*0.001,IF('Data Entry'!AF342="kg",'Data Entry'!AE342*1,IF('Data Entry'!AF342="Pieza",'Data Entry'!AE342*1,IF('Data Entry'!AF342="L",'Data Entry'!AE342*1,IFERROR(,""))))))))</f>
        <v>0</v>
      </c>
      <c r="F339" s="1" t="s">
        <v>4</v>
      </c>
      <c r="G339" s="1">
        <f>IF('Data Entry'!AA342="g",'Data Entry'!Z342*0.001,IF('Data Entry'!AA342="mg",'Data Entry'!Z342*0.000001,IF('Data Entry'!AA342="t",'Data Entry'!Z342*1000,IF('Data Entry'!AA342="ml",'Data Entry'!Z342*0.001,IF('Data Entry'!AA342="kg",'Data Entry'!Z342*1,IF('Data Entry'!AA342="Piezas",'Data Entry'!Z342*1,IF('Data Entry'!AA342="L",'Data Entry'!Z342*1,IFERROR(,""))))))))</f>
        <v>0</v>
      </c>
      <c r="H339" s="1" t="s">
        <v>4</v>
      </c>
      <c r="I339" s="1">
        <f>IF('Data Entry'!AC342="g",'Data Entry'!AB342*0.001,IF('Data Entry'!AC342="mg",'Data Entry'!AB342*0.000001,IF('Data Entry'!AC342="t",'Data Entry'!AB342*1000,IF('Data Entry'!AC342="ml",'Data Entry'!AB342*0.001,IF('Data Entry'!AC342="kg",'Data Entry'!AB342*1,IF('Data Entry'!AC342="L",'Data Entry'!AB342*1,IFERROR(,"")))))))</f>
        <v>0</v>
      </c>
      <c r="J339" s="59" t="str">
        <f>'Data Entry'!AU342</f>
        <v/>
      </c>
      <c r="K339" s="1">
        <f>IF('Data Entry'!AI342="g",'Data Entry'!AH342*0.001*V339,IF('Data Entry'!AI342="UI",'Data Entry'!AH342*0.000001*V339,IF('Data Entry'!AI342="mg",'Data Entry'!AH342*0.000001*V339,IF('Data Entry'!AI342="t",'Data Entry'!AH342*1000*V339,IF('Data Entry'!AI342="kg",'Data Entry'!AH342*1*V339,IF('Data Entry'!AI342="L",'Data Entry'!AH342*1*V339,IFERROR(,"")))))))</f>
        <v>0</v>
      </c>
      <c r="L339" s="1" t="s">
        <v>4</v>
      </c>
      <c r="M339" s="59">
        <f>'Data Entry'!AJ342</f>
        <v>0</v>
      </c>
      <c r="N339" s="59" t="str">
        <f>'Data Entry'!AX342</f>
        <v/>
      </c>
      <c r="O339" s="1">
        <f>IF('Data Entry'!AL342="g",'Data Entry'!AK342*0.001*W339,IF('Data Entry'!AL342="UI",'Data Entry'!AK342*0.000001*W339,IF('Data Entry'!AL342="mg",'Data Entry'!AK342*0.000001*W339,IF('Data Entry'!AL342="t",'Data Entry'!AK342*1000*W339,IF('Data Entry'!AL342="kg",'Data Entry'!AK342*1*W339,IF('Data Entry'!AL342="L",'Data Entry'!AK342*1*W339,IFERROR(,"")))))))</f>
        <v>0</v>
      </c>
      <c r="P339" s="1" t="s">
        <v>4</v>
      </c>
      <c r="Q339" s="59">
        <f>'Data Entry'!AM342</f>
        <v>0</v>
      </c>
      <c r="R339" s="59" t="str">
        <f>'Data Entry'!BA342</f>
        <v/>
      </c>
      <c r="S339" s="1">
        <f>IF('Data Entry'!AO342="g",'Data Entry'!AN342*0.001*X339,IF('Data Entry'!AO342="UI",'Data Entry'!AN342*0.000001*X339,IF('Data Entry'!AO342="mg",'Data Entry'!AN342*0.000001*X339,IF('Data Entry'!AO342="t",'Data Entry'!AN342*1000*X339,IF('Data Entry'!AO342="kg",'Data Entry'!AN342*1*X339,IF('Data Entry'!AO342="L",'Data Entry'!AN342*1*X339,IFERROR(,"")))))))</f>
        <v>0</v>
      </c>
      <c r="T339" s="1" t="s">
        <v>4</v>
      </c>
      <c r="U339" s="59" t="str">
        <f>IF('Data Entry'!AP342="No aplica","1",'Data Entry'!AP342)</f>
        <v/>
      </c>
      <c r="V339" s="59" t="str">
        <f>IF('Data Entry'!AS342="No aplica","1",'Data Entry'!AS342)</f>
        <v/>
      </c>
      <c r="W339" s="59" t="str">
        <f>IF('Data Entry'!AV342="No aplica","1",'Data Entry'!AV342)</f>
        <v/>
      </c>
      <c r="X339" s="59" t="str">
        <f>IF('Data Entry'!AY342="No aplica","1",'Data Entry'!AY342)</f>
        <v/>
      </c>
      <c r="Y339" s="151" t="str">
        <f t="shared" si="5"/>
        <v/>
      </c>
      <c r="Z339" s="152" t="str">
        <f>IF('Data Entry'!H342="Yes","1",IF(AND('Data Entry'!H342="",'Data Entry'!I342="",'Data Entry'!J342="",'Data Entry'!K342="",'Data Entry'!L342="",'Data Entry'!M342="",'Data Entry'!N342="",'Data Entry'!O342="",'Data Entry'!P342="",'Data Entry'!Q342=""),"","1"))</f>
        <v/>
      </c>
      <c r="AA339" s="152" t="str">
        <f>IF('Data Entry'!R342="Yes","1",IF(AND('Data Entry'!R342="",'Data Entry'!S342="",'Data Entry'!T342="",'Data Entry'!U342=""),"","1"))</f>
        <v/>
      </c>
      <c r="AB339" s="157" t="str">
        <f>IF('Data Entry'!V342="Yes","1",IF(AND('Data Entry'!V342="",'Data Entry'!W342=""),"","1"))</f>
        <v/>
      </c>
    </row>
    <row r="340" spans="1:28" ht="17">
      <c r="A340" s="59">
        <f>'Data Entry'!AB343</f>
        <v>0</v>
      </c>
      <c r="B340" s="59" t="str">
        <f>'Data Entry'!AR343</f>
        <v/>
      </c>
      <c r="C340" s="1">
        <f>IF('Data Entry'!AD343="g",'Data Entry'!AC343*0.001*U340,IF('Data Entry'!AD343="UI",'Data Entry'!AC343*0.000001*U340,IF('Data Entry'!AD343="mg",'Data Entry'!AC343*0.000001*U340,IF('Data Entry'!AD343="t",'Data Entry'!AC343*1000*U340,IF('Data Entry'!AD343="kg",'Data Entry'!AC343*1*U340,IF('Data Entry'!AD343="L",'Data Entry'!AC343*1*U340,IFERROR(,"")))))))</f>
        <v>0</v>
      </c>
      <c r="D340" s="1" t="s">
        <v>4</v>
      </c>
      <c r="E340" s="1">
        <f>IF('Data Entry'!AF343="g",'Data Entry'!AE343*0.001,IF('Data Entry'!AF343="mg",'Data Entry'!AE343*0.000001,IF('Data Entry'!AF343="t",'Data Entry'!AE343*1000,IF('Data Entry'!AF343="ml",'Data Entry'!AE343*0.001,IF('Data Entry'!AF343="kg",'Data Entry'!AE343*1,IF('Data Entry'!AF343="Pieza",'Data Entry'!AE343*1,IF('Data Entry'!AF343="L",'Data Entry'!AE343*1,IFERROR(,""))))))))</f>
        <v>0</v>
      </c>
      <c r="F340" s="1" t="s">
        <v>4</v>
      </c>
      <c r="G340" s="1">
        <f>IF('Data Entry'!AA343="g",'Data Entry'!Z343*0.001,IF('Data Entry'!AA343="mg",'Data Entry'!Z343*0.000001,IF('Data Entry'!AA343="t",'Data Entry'!Z343*1000,IF('Data Entry'!AA343="ml",'Data Entry'!Z343*0.001,IF('Data Entry'!AA343="kg",'Data Entry'!Z343*1,IF('Data Entry'!AA343="Piezas",'Data Entry'!Z343*1,IF('Data Entry'!AA343="L",'Data Entry'!Z343*1,IFERROR(,""))))))))</f>
        <v>0</v>
      </c>
      <c r="H340" s="1" t="s">
        <v>4</v>
      </c>
      <c r="I340" s="1">
        <f>IF('Data Entry'!AC343="g",'Data Entry'!AB343*0.001,IF('Data Entry'!AC343="mg",'Data Entry'!AB343*0.000001,IF('Data Entry'!AC343="t",'Data Entry'!AB343*1000,IF('Data Entry'!AC343="ml",'Data Entry'!AB343*0.001,IF('Data Entry'!AC343="kg",'Data Entry'!AB343*1,IF('Data Entry'!AC343="L",'Data Entry'!AB343*1,IFERROR(,"")))))))</f>
        <v>0</v>
      </c>
      <c r="J340" s="59" t="str">
        <f>'Data Entry'!AU343</f>
        <v/>
      </c>
      <c r="K340" s="1">
        <f>IF('Data Entry'!AI343="g",'Data Entry'!AH343*0.001*V340,IF('Data Entry'!AI343="UI",'Data Entry'!AH343*0.000001*V340,IF('Data Entry'!AI343="mg",'Data Entry'!AH343*0.000001*V340,IF('Data Entry'!AI343="t",'Data Entry'!AH343*1000*V340,IF('Data Entry'!AI343="kg",'Data Entry'!AH343*1*V340,IF('Data Entry'!AI343="L",'Data Entry'!AH343*1*V340,IFERROR(,"")))))))</f>
        <v>0</v>
      </c>
      <c r="L340" s="1" t="s">
        <v>4</v>
      </c>
      <c r="M340" s="59">
        <f>'Data Entry'!AJ343</f>
        <v>0</v>
      </c>
      <c r="N340" s="59" t="str">
        <f>'Data Entry'!AX343</f>
        <v/>
      </c>
      <c r="O340" s="1">
        <f>IF('Data Entry'!AL343="g",'Data Entry'!AK343*0.001*W340,IF('Data Entry'!AL343="UI",'Data Entry'!AK343*0.000001*W340,IF('Data Entry'!AL343="mg",'Data Entry'!AK343*0.000001*W340,IF('Data Entry'!AL343="t",'Data Entry'!AK343*1000*W340,IF('Data Entry'!AL343="kg",'Data Entry'!AK343*1*W340,IF('Data Entry'!AL343="L",'Data Entry'!AK343*1*W340,IFERROR(,"")))))))</f>
        <v>0</v>
      </c>
      <c r="P340" s="1" t="s">
        <v>4</v>
      </c>
      <c r="Q340" s="59">
        <f>'Data Entry'!AM343</f>
        <v>0</v>
      </c>
      <c r="R340" s="59" t="str">
        <f>'Data Entry'!BA343</f>
        <v/>
      </c>
      <c r="S340" s="1">
        <f>IF('Data Entry'!AO343="g",'Data Entry'!AN343*0.001*X340,IF('Data Entry'!AO343="UI",'Data Entry'!AN343*0.000001*X340,IF('Data Entry'!AO343="mg",'Data Entry'!AN343*0.000001*X340,IF('Data Entry'!AO343="t",'Data Entry'!AN343*1000*X340,IF('Data Entry'!AO343="kg",'Data Entry'!AN343*1*X340,IF('Data Entry'!AO343="L",'Data Entry'!AN343*1*X340,IFERROR(,"")))))))</f>
        <v>0</v>
      </c>
      <c r="T340" s="1" t="s">
        <v>4</v>
      </c>
      <c r="U340" s="59" t="str">
        <f>IF('Data Entry'!AP343="No aplica","1",'Data Entry'!AP343)</f>
        <v/>
      </c>
      <c r="V340" s="59" t="str">
        <f>IF('Data Entry'!AS343="No aplica","1",'Data Entry'!AS343)</f>
        <v/>
      </c>
      <c r="W340" s="59" t="str">
        <f>IF('Data Entry'!AV343="No aplica","1",'Data Entry'!AV343)</f>
        <v/>
      </c>
      <c r="X340" s="59" t="str">
        <f>IF('Data Entry'!AY343="No aplica","1",'Data Entry'!AY343)</f>
        <v/>
      </c>
      <c r="Y340" s="151" t="str">
        <f t="shared" si="5"/>
        <v/>
      </c>
      <c r="Z340" s="152" t="str">
        <f>IF('Data Entry'!H343="Yes","1",IF(AND('Data Entry'!H343="",'Data Entry'!I343="",'Data Entry'!J343="",'Data Entry'!K343="",'Data Entry'!L343="",'Data Entry'!M343="",'Data Entry'!N343="",'Data Entry'!O343="",'Data Entry'!P343="",'Data Entry'!Q343=""),"","1"))</f>
        <v/>
      </c>
      <c r="AA340" s="152" t="str">
        <f>IF('Data Entry'!R343="Yes","1",IF(AND('Data Entry'!R343="",'Data Entry'!S343="",'Data Entry'!T343="",'Data Entry'!U343=""),"","1"))</f>
        <v/>
      </c>
      <c r="AB340" s="157" t="str">
        <f>IF('Data Entry'!V343="Yes","1",IF(AND('Data Entry'!V343="",'Data Entry'!W343=""),"","1"))</f>
        <v/>
      </c>
    </row>
    <row r="341" spans="1:28" ht="17">
      <c r="A341" s="59">
        <f>'Data Entry'!AB344</f>
        <v>0</v>
      </c>
      <c r="B341" s="59" t="str">
        <f>'Data Entry'!AR344</f>
        <v/>
      </c>
      <c r="C341" s="1">
        <f>IF('Data Entry'!AD344="g",'Data Entry'!AC344*0.001*U341,IF('Data Entry'!AD344="UI",'Data Entry'!AC344*0.000001*U341,IF('Data Entry'!AD344="mg",'Data Entry'!AC344*0.000001*U341,IF('Data Entry'!AD344="t",'Data Entry'!AC344*1000*U341,IF('Data Entry'!AD344="kg",'Data Entry'!AC344*1*U341,IF('Data Entry'!AD344="L",'Data Entry'!AC344*1*U341,IFERROR(,"")))))))</f>
        <v>0</v>
      </c>
      <c r="D341" s="1" t="s">
        <v>4</v>
      </c>
      <c r="E341" s="1">
        <f>IF('Data Entry'!AF344="g",'Data Entry'!AE344*0.001,IF('Data Entry'!AF344="mg",'Data Entry'!AE344*0.000001,IF('Data Entry'!AF344="t",'Data Entry'!AE344*1000,IF('Data Entry'!AF344="ml",'Data Entry'!AE344*0.001,IF('Data Entry'!AF344="kg",'Data Entry'!AE344*1,IF('Data Entry'!AF344="Pieza",'Data Entry'!AE344*1,IF('Data Entry'!AF344="L",'Data Entry'!AE344*1,IFERROR(,""))))))))</f>
        <v>0</v>
      </c>
      <c r="F341" s="1" t="s">
        <v>4</v>
      </c>
      <c r="G341" s="1">
        <f>IF('Data Entry'!AA344="g",'Data Entry'!Z344*0.001,IF('Data Entry'!AA344="mg",'Data Entry'!Z344*0.000001,IF('Data Entry'!AA344="t",'Data Entry'!Z344*1000,IF('Data Entry'!AA344="ml",'Data Entry'!Z344*0.001,IF('Data Entry'!AA344="kg",'Data Entry'!Z344*1,IF('Data Entry'!AA344="Piezas",'Data Entry'!Z344*1,IF('Data Entry'!AA344="L",'Data Entry'!Z344*1,IFERROR(,""))))))))</f>
        <v>0</v>
      </c>
      <c r="H341" s="1" t="s">
        <v>4</v>
      </c>
      <c r="I341" s="1">
        <f>IF('Data Entry'!AC344="g",'Data Entry'!AB344*0.001,IF('Data Entry'!AC344="mg",'Data Entry'!AB344*0.000001,IF('Data Entry'!AC344="t",'Data Entry'!AB344*1000,IF('Data Entry'!AC344="ml",'Data Entry'!AB344*0.001,IF('Data Entry'!AC344="kg",'Data Entry'!AB344*1,IF('Data Entry'!AC344="L",'Data Entry'!AB344*1,IFERROR(,"")))))))</f>
        <v>0</v>
      </c>
      <c r="J341" s="59" t="str">
        <f>'Data Entry'!AU344</f>
        <v/>
      </c>
      <c r="K341" s="1">
        <f>IF('Data Entry'!AI344="g",'Data Entry'!AH344*0.001*V341,IF('Data Entry'!AI344="UI",'Data Entry'!AH344*0.000001*V341,IF('Data Entry'!AI344="mg",'Data Entry'!AH344*0.000001*V341,IF('Data Entry'!AI344="t",'Data Entry'!AH344*1000*V341,IF('Data Entry'!AI344="kg",'Data Entry'!AH344*1*V341,IF('Data Entry'!AI344="L",'Data Entry'!AH344*1*V341,IFERROR(,"")))))))</f>
        <v>0</v>
      </c>
      <c r="L341" s="1" t="s">
        <v>4</v>
      </c>
      <c r="M341" s="59">
        <f>'Data Entry'!AJ344</f>
        <v>0</v>
      </c>
      <c r="N341" s="59" t="str">
        <f>'Data Entry'!AX344</f>
        <v/>
      </c>
      <c r="O341" s="1">
        <f>IF('Data Entry'!AL344="g",'Data Entry'!AK344*0.001*W341,IF('Data Entry'!AL344="UI",'Data Entry'!AK344*0.000001*W341,IF('Data Entry'!AL344="mg",'Data Entry'!AK344*0.000001*W341,IF('Data Entry'!AL344="t",'Data Entry'!AK344*1000*W341,IF('Data Entry'!AL344="kg",'Data Entry'!AK344*1*W341,IF('Data Entry'!AL344="L",'Data Entry'!AK344*1*W341,IFERROR(,"")))))))</f>
        <v>0</v>
      </c>
      <c r="P341" s="1" t="s">
        <v>4</v>
      </c>
      <c r="Q341" s="59">
        <f>'Data Entry'!AM344</f>
        <v>0</v>
      </c>
      <c r="R341" s="59" t="str">
        <f>'Data Entry'!BA344</f>
        <v/>
      </c>
      <c r="S341" s="1">
        <f>IF('Data Entry'!AO344="g",'Data Entry'!AN344*0.001*X341,IF('Data Entry'!AO344="UI",'Data Entry'!AN344*0.000001*X341,IF('Data Entry'!AO344="mg",'Data Entry'!AN344*0.000001*X341,IF('Data Entry'!AO344="t",'Data Entry'!AN344*1000*X341,IF('Data Entry'!AO344="kg",'Data Entry'!AN344*1*X341,IF('Data Entry'!AO344="L",'Data Entry'!AN344*1*X341,IFERROR(,"")))))))</f>
        <v>0</v>
      </c>
      <c r="T341" s="1" t="s">
        <v>4</v>
      </c>
      <c r="U341" s="59" t="str">
        <f>IF('Data Entry'!AP344="No aplica","1",'Data Entry'!AP344)</f>
        <v/>
      </c>
      <c r="V341" s="59" t="str">
        <f>IF('Data Entry'!AS344="No aplica","1",'Data Entry'!AS344)</f>
        <v/>
      </c>
      <c r="W341" s="59" t="str">
        <f>IF('Data Entry'!AV344="No aplica","1",'Data Entry'!AV344)</f>
        <v/>
      </c>
      <c r="X341" s="59" t="str">
        <f>IF('Data Entry'!AY344="No aplica","1",'Data Entry'!AY344)</f>
        <v/>
      </c>
      <c r="Y341" s="151" t="str">
        <f t="shared" si="5"/>
        <v/>
      </c>
      <c r="Z341" s="152" t="str">
        <f>IF('Data Entry'!H344="Yes","1",IF(AND('Data Entry'!H344="",'Data Entry'!I344="",'Data Entry'!J344="",'Data Entry'!K344="",'Data Entry'!L344="",'Data Entry'!M344="",'Data Entry'!N344="",'Data Entry'!O344="",'Data Entry'!P344="",'Data Entry'!Q344=""),"","1"))</f>
        <v/>
      </c>
      <c r="AA341" s="152" t="str">
        <f>IF('Data Entry'!R344="Yes","1",IF(AND('Data Entry'!R344="",'Data Entry'!S344="",'Data Entry'!T344="",'Data Entry'!U344=""),"","1"))</f>
        <v/>
      </c>
      <c r="AB341" s="157" t="str">
        <f>IF('Data Entry'!V344="Yes","1",IF(AND('Data Entry'!V344="",'Data Entry'!W344=""),"","1"))</f>
        <v/>
      </c>
    </row>
    <row r="342" spans="1:28" ht="17">
      <c r="A342" s="59">
        <f>'Data Entry'!AB345</f>
        <v>0</v>
      </c>
      <c r="B342" s="59" t="str">
        <f>'Data Entry'!AR345</f>
        <v/>
      </c>
      <c r="C342" s="1">
        <f>IF('Data Entry'!AD345="g",'Data Entry'!AC345*0.001*U342,IF('Data Entry'!AD345="UI",'Data Entry'!AC345*0.000001*U342,IF('Data Entry'!AD345="mg",'Data Entry'!AC345*0.000001*U342,IF('Data Entry'!AD345="t",'Data Entry'!AC345*1000*U342,IF('Data Entry'!AD345="kg",'Data Entry'!AC345*1*U342,IF('Data Entry'!AD345="L",'Data Entry'!AC345*1*U342,IFERROR(,"")))))))</f>
        <v>0</v>
      </c>
      <c r="D342" s="1" t="s">
        <v>4</v>
      </c>
      <c r="E342" s="1">
        <f>IF('Data Entry'!AF345="g",'Data Entry'!AE345*0.001,IF('Data Entry'!AF345="mg",'Data Entry'!AE345*0.000001,IF('Data Entry'!AF345="t",'Data Entry'!AE345*1000,IF('Data Entry'!AF345="ml",'Data Entry'!AE345*0.001,IF('Data Entry'!AF345="kg",'Data Entry'!AE345*1,IF('Data Entry'!AF345="Pieza",'Data Entry'!AE345*1,IF('Data Entry'!AF345="L",'Data Entry'!AE345*1,IFERROR(,""))))))))</f>
        <v>0</v>
      </c>
      <c r="F342" s="1" t="s">
        <v>4</v>
      </c>
      <c r="G342" s="1">
        <f>IF('Data Entry'!AA345="g",'Data Entry'!Z345*0.001,IF('Data Entry'!AA345="mg",'Data Entry'!Z345*0.000001,IF('Data Entry'!AA345="t",'Data Entry'!Z345*1000,IF('Data Entry'!AA345="ml",'Data Entry'!Z345*0.001,IF('Data Entry'!AA345="kg",'Data Entry'!Z345*1,IF('Data Entry'!AA345="Piezas",'Data Entry'!Z345*1,IF('Data Entry'!AA345="L",'Data Entry'!Z345*1,IFERROR(,""))))))))</f>
        <v>0</v>
      </c>
      <c r="H342" s="1" t="s">
        <v>4</v>
      </c>
      <c r="I342" s="1">
        <f>IF('Data Entry'!AC345="g",'Data Entry'!AB345*0.001,IF('Data Entry'!AC345="mg",'Data Entry'!AB345*0.000001,IF('Data Entry'!AC345="t",'Data Entry'!AB345*1000,IF('Data Entry'!AC345="ml",'Data Entry'!AB345*0.001,IF('Data Entry'!AC345="kg",'Data Entry'!AB345*1,IF('Data Entry'!AC345="L",'Data Entry'!AB345*1,IFERROR(,"")))))))</f>
        <v>0</v>
      </c>
      <c r="J342" s="59" t="str">
        <f>'Data Entry'!AU345</f>
        <v/>
      </c>
      <c r="K342" s="1">
        <f>IF('Data Entry'!AI345="g",'Data Entry'!AH345*0.001*V342,IF('Data Entry'!AI345="UI",'Data Entry'!AH345*0.000001*V342,IF('Data Entry'!AI345="mg",'Data Entry'!AH345*0.000001*V342,IF('Data Entry'!AI345="t",'Data Entry'!AH345*1000*V342,IF('Data Entry'!AI345="kg",'Data Entry'!AH345*1*V342,IF('Data Entry'!AI345="L",'Data Entry'!AH345*1*V342,IFERROR(,"")))))))</f>
        <v>0</v>
      </c>
      <c r="L342" s="1" t="s">
        <v>4</v>
      </c>
      <c r="M342" s="59">
        <f>'Data Entry'!AJ345</f>
        <v>0</v>
      </c>
      <c r="N342" s="59" t="str">
        <f>'Data Entry'!AX345</f>
        <v/>
      </c>
      <c r="O342" s="1">
        <f>IF('Data Entry'!AL345="g",'Data Entry'!AK345*0.001*W342,IF('Data Entry'!AL345="UI",'Data Entry'!AK345*0.000001*W342,IF('Data Entry'!AL345="mg",'Data Entry'!AK345*0.000001*W342,IF('Data Entry'!AL345="t",'Data Entry'!AK345*1000*W342,IF('Data Entry'!AL345="kg",'Data Entry'!AK345*1*W342,IF('Data Entry'!AL345="L",'Data Entry'!AK345*1*W342,IFERROR(,"")))))))</f>
        <v>0</v>
      </c>
      <c r="P342" s="1" t="s">
        <v>4</v>
      </c>
      <c r="Q342" s="59">
        <f>'Data Entry'!AM345</f>
        <v>0</v>
      </c>
      <c r="R342" s="59" t="str">
        <f>'Data Entry'!BA345</f>
        <v/>
      </c>
      <c r="S342" s="1">
        <f>IF('Data Entry'!AO345="g",'Data Entry'!AN345*0.001*X342,IF('Data Entry'!AO345="UI",'Data Entry'!AN345*0.000001*X342,IF('Data Entry'!AO345="mg",'Data Entry'!AN345*0.000001*X342,IF('Data Entry'!AO345="t",'Data Entry'!AN345*1000*X342,IF('Data Entry'!AO345="kg",'Data Entry'!AN345*1*X342,IF('Data Entry'!AO345="L",'Data Entry'!AN345*1*X342,IFERROR(,"")))))))</f>
        <v>0</v>
      </c>
      <c r="T342" s="1" t="s">
        <v>4</v>
      </c>
      <c r="U342" s="59" t="str">
        <f>IF('Data Entry'!AP345="No aplica","1",'Data Entry'!AP345)</f>
        <v/>
      </c>
      <c r="V342" s="59" t="str">
        <f>IF('Data Entry'!AS345="No aplica","1",'Data Entry'!AS345)</f>
        <v/>
      </c>
      <c r="W342" s="59" t="str">
        <f>IF('Data Entry'!AV345="No aplica","1",'Data Entry'!AV345)</f>
        <v/>
      </c>
      <c r="X342" s="59" t="str">
        <f>IF('Data Entry'!AY345="No aplica","1",'Data Entry'!AY345)</f>
        <v/>
      </c>
      <c r="Y342" s="151" t="str">
        <f t="shared" si="5"/>
        <v/>
      </c>
      <c r="Z342" s="152" t="str">
        <f>IF('Data Entry'!H345="Yes","1",IF(AND('Data Entry'!H345="",'Data Entry'!I345="",'Data Entry'!J345="",'Data Entry'!K345="",'Data Entry'!L345="",'Data Entry'!M345="",'Data Entry'!N345="",'Data Entry'!O345="",'Data Entry'!P345="",'Data Entry'!Q345=""),"","1"))</f>
        <v/>
      </c>
      <c r="AA342" s="152" t="str">
        <f>IF('Data Entry'!R345="Yes","1",IF(AND('Data Entry'!R345="",'Data Entry'!S345="",'Data Entry'!T345="",'Data Entry'!U345=""),"","1"))</f>
        <v/>
      </c>
      <c r="AB342" s="157" t="str">
        <f>IF('Data Entry'!V345="Yes","1",IF(AND('Data Entry'!V345="",'Data Entry'!W345=""),"","1"))</f>
        <v/>
      </c>
    </row>
    <row r="343" spans="1:28" ht="17">
      <c r="A343" s="59">
        <f>'Data Entry'!AB346</f>
        <v>0</v>
      </c>
      <c r="B343" s="59" t="str">
        <f>'Data Entry'!AR346</f>
        <v/>
      </c>
      <c r="C343" s="1">
        <f>IF('Data Entry'!AD346="g",'Data Entry'!AC346*0.001*U343,IF('Data Entry'!AD346="UI",'Data Entry'!AC346*0.000001*U343,IF('Data Entry'!AD346="mg",'Data Entry'!AC346*0.000001*U343,IF('Data Entry'!AD346="t",'Data Entry'!AC346*1000*U343,IF('Data Entry'!AD346="kg",'Data Entry'!AC346*1*U343,IF('Data Entry'!AD346="L",'Data Entry'!AC346*1*U343,IFERROR(,"")))))))</f>
        <v>0</v>
      </c>
      <c r="D343" s="1" t="s">
        <v>4</v>
      </c>
      <c r="E343" s="1">
        <f>IF('Data Entry'!AF346="g",'Data Entry'!AE346*0.001,IF('Data Entry'!AF346="mg",'Data Entry'!AE346*0.000001,IF('Data Entry'!AF346="t",'Data Entry'!AE346*1000,IF('Data Entry'!AF346="ml",'Data Entry'!AE346*0.001,IF('Data Entry'!AF346="kg",'Data Entry'!AE346*1,IF('Data Entry'!AF346="Pieza",'Data Entry'!AE346*1,IF('Data Entry'!AF346="L",'Data Entry'!AE346*1,IFERROR(,""))))))))</f>
        <v>0</v>
      </c>
      <c r="F343" s="1" t="s">
        <v>4</v>
      </c>
      <c r="G343" s="1">
        <f>IF('Data Entry'!AA346="g",'Data Entry'!Z346*0.001,IF('Data Entry'!AA346="mg",'Data Entry'!Z346*0.000001,IF('Data Entry'!AA346="t",'Data Entry'!Z346*1000,IF('Data Entry'!AA346="ml",'Data Entry'!Z346*0.001,IF('Data Entry'!AA346="kg",'Data Entry'!Z346*1,IF('Data Entry'!AA346="Piezas",'Data Entry'!Z346*1,IF('Data Entry'!AA346="L",'Data Entry'!Z346*1,IFERROR(,""))))))))</f>
        <v>0</v>
      </c>
      <c r="H343" s="1" t="s">
        <v>4</v>
      </c>
      <c r="I343" s="1">
        <f>IF('Data Entry'!AC346="g",'Data Entry'!AB346*0.001,IF('Data Entry'!AC346="mg",'Data Entry'!AB346*0.000001,IF('Data Entry'!AC346="t",'Data Entry'!AB346*1000,IF('Data Entry'!AC346="ml",'Data Entry'!AB346*0.001,IF('Data Entry'!AC346="kg",'Data Entry'!AB346*1,IF('Data Entry'!AC346="L",'Data Entry'!AB346*1,IFERROR(,"")))))))</f>
        <v>0</v>
      </c>
      <c r="J343" s="59" t="str">
        <f>'Data Entry'!AU346</f>
        <v/>
      </c>
      <c r="K343" s="1">
        <f>IF('Data Entry'!AI346="g",'Data Entry'!AH346*0.001*V343,IF('Data Entry'!AI346="UI",'Data Entry'!AH346*0.000001*V343,IF('Data Entry'!AI346="mg",'Data Entry'!AH346*0.000001*V343,IF('Data Entry'!AI346="t",'Data Entry'!AH346*1000*V343,IF('Data Entry'!AI346="kg",'Data Entry'!AH346*1*V343,IF('Data Entry'!AI346="L",'Data Entry'!AH346*1*V343,IFERROR(,"")))))))</f>
        <v>0</v>
      </c>
      <c r="L343" s="1" t="s">
        <v>4</v>
      </c>
      <c r="M343" s="59">
        <f>'Data Entry'!AJ346</f>
        <v>0</v>
      </c>
      <c r="N343" s="59" t="str">
        <f>'Data Entry'!AX346</f>
        <v/>
      </c>
      <c r="O343" s="1">
        <f>IF('Data Entry'!AL346="g",'Data Entry'!AK346*0.001*W343,IF('Data Entry'!AL346="UI",'Data Entry'!AK346*0.000001*W343,IF('Data Entry'!AL346="mg",'Data Entry'!AK346*0.000001*W343,IF('Data Entry'!AL346="t",'Data Entry'!AK346*1000*W343,IF('Data Entry'!AL346="kg",'Data Entry'!AK346*1*W343,IF('Data Entry'!AL346="L",'Data Entry'!AK346*1*W343,IFERROR(,"")))))))</f>
        <v>0</v>
      </c>
      <c r="P343" s="1" t="s">
        <v>4</v>
      </c>
      <c r="Q343" s="59">
        <f>'Data Entry'!AM346</f>
        <v>0</v>
      </c>
      <c r="R343" s="59" t="str">
        <f>'Data Entry'!BA346</f>
        <v/>
      </c>
      <c r="S343" s="1">
        <f>IF('Data Entry'!AO346="g",'Data Entry'!AN346*0.001*X343,IF('Data Entry'!AO346="UI",'Data Entry'!AN346*0.000001*X343,IF('Data Entry'!AO346="mg",'Data Entry'!AN346*0.000001*X343,IF('Data Entry'!AO346="t",'Data Entry'!AN346*1000*X343,IF('Data Entry'!AO346="kg",'Data Entry'!AN346*1*X343,IF('Data Entry'!AO346="L",'Data Entry'!AN346*1*X343,IFERROR(,"")))))))</f>
        <v>0</v>
      </c>
      <c r="T343" s="1" t="s">
        <v>4</v>
      </c>
      <c r="U343" s="59" t="str">
        <f>IF('Data Entry'!AP346="No aplica","1",'Data Entry'!AP346)</f>
        <v/>
      </c>
      <c r="V343" s="59" t="str">
        <f>IF('Data Entry'!AS346="No aplica","1",'Data Entry'!AS346)</f>
        <v/>
      </c>
      <c r="W343" s="59" t="str">
        <f>IF('Data Entry'!AV346="No aplica","1",'Data Entry'!AV346)</f>
        <v/>
      </c>
      <c r="X343" s="59" t="str">
        <f>IF('Data Entry'!AY346="No aplica","1",'Data Entry'!AY346)</f>
        <v/>
      </c>
      <c r="Y343" s="151" t="str">
        <f t="shared" si="5"/>
        <v/>
      </c>
      <c r="Z343" s="152" t="str">
        <f>IF('Data Entry'!H346="Yes","1",IF(AND('Data Entry'!H346="",'Data Entry'!I346="",'Data Entry'!J346="",'Data Entry'!K346="",'Data Entry'!L346="",'Data Entry'!M346="",'Data Entry'!N346="",'Data Entry'!O346="",'Data Entry'!P346="",'Data Entry'!Q346=""),"","1"))</f>
        <v/>
      </c>
      <c r="AA343" s="152" t="str">
        <f>IF('Data Entry'!R346="Yes","1",IF(AND('Data Entry'!R346="",'Data Entry'!S346="",'Data Entry'!T346="",'Data Entry'!U346=""),"","1"))</f>
        <v/>
      </c>
      <c r="AB343" s="157" t="str">
        <f>IF('Data Entry'!V346="Yes","1",IF(AND('Data Entry'!V346="",'Data Entry'!W346=""),"","1"))</f>
        <v/>
      </c>
    </row>
    <row r="344" spans="1:28" ht="17">
      <c r="A344" s="59">
        <f>'Data Entry'!AB347</f>
        <v>0</v>
      </c>
      <c r="B344" s="59" t="str">
        <f>'Data Entry'!AR347</f>
        <v/>
      </c>
      <c r="C344" s="1">
        <f>IF('Data Entry'!AD347="g",'Data Entry'!AC347*0.001*U344,IF('Data Entry'!AD347="UI",'Data Entry'!AC347*0.000001*U344,IF('Data Entry'!AD347="mg",'Data Entry'!AC347*0.000001*U344,IF('Data Entry'!AD347="t",'Data Entry'!AC347*1000*U344,IF('Data Entry'!AD347="kg",'Data Entry'!AC347*1*U344,IF('Data Entry'!AD347="L",'Data Entry'!AC347*1*U344,IFERROR(,"")))))))</f>
        <v>0</v>
      </c>
      <c r="D344" s="1" t="s">
        <v>4</v>
      </c>
      <c r="E344" s="1">
        <f>IF('Data Entry'!AF347="g",'Data Entry'!AE347*0.001,IF('Data Entry'!AF347="mg",'Data Entry'!AE347*0.000001,IF('Data Entry'!AF347="t",'Data Entry'!AE347*1000,IF('Data Entry'!AF347="ml",'Data Entry'!AE347*0.001,IF('Data Entry'!AF347="kg",'Data Entry'!AE347*1,IF('Data Entry'!AF347="Pieza",'Data Entry'!AE347*1,IF('Data Entry'!AF347="L",'Data Entry'!AE347*1,IFERROR(,""))))))))</f>
        <v>0</v>
      </c>
      <c r="F344" s="1" t="s">
        <v>4</v>
      </c>
      <c r="G344" s="1">
        <f>IF('Data Entry'!AA347="g",'Data Entry'!Z347*0.001,IF('Data Entry'!AA347="mg",'Data Entry'!Z347*0.000001,IF('Data Entry'!AA347="t",'Data Entry'!Z347*1000,IF('Data Entry'!AA347="ml",'Data Entry'!Z347*0.001,IF('Data Entry'!AA347="kg",'Data Entry'!Z347*1,IF('Data Entry'!AA347="Piezas",'Data Entry'!Z347*1,IF('Data Entry'!AA347="L",'Data Entry'!Z347*1,IFERROR(,""))))))))</f>
        <v>0</v>
      </c>
      <c r="H344" s="1" t="s">
        <v>4</v>
      </c>
      <c r="I344" s="1">
        <f>IF('Data Entry'!AC347="g",'Data Entry'!AB347*0.001,IF('Data Entry'!AC347="mg",'Data Entry'!AB347*0.000001,IF('Data Entry'!AC347="t",'Data Entry'!AB347*1000,IF('Data Entry'!AC347="ml",'Data Entry'!AB347*0.001,IF('Data Entry'!AC347="kg",'Data Entry'!AB347*1,IF('Data Entry'!AC347="L",'Data Entry'!AB347*1,IFERROR(,"")))))))</f>
        <v>0</v>
      </c>
      <c r="J344" s="59" t="str">
        <f>'Data Entry'!AU347</f>
        <v/>
      </c>
      <c r="K344" s="1">
        <f>IF('Data Entry'!AI347="g",'Data Entry'!AH347*0.001*V344,IF('Data Entry'!AI347="UI",'Data Entry'!AH347*0.000001*V344,IF('Data Entry'!AI347="mg",'Data Entry'!AH347*0.000001*V344,IF('Data Entry'!AI347="t",'Data Entry'!AH347*1000*V344,IF('Data Entry'!AI347="kg",'Data Entry'!AH347*1*V344,IF('Data Entry'!AI347="L",'Data Entry'!AH347*1*V344,IFERROR(,"")))))))</f>
        <v>0</v>
      </c>
      <c r="L344" s="1" t="s">
        <v>4</v>
      </c>
      <c r="M344" s="59">
        <f>'Data Entry'!AJ347</f>
        <v>0</v>
      </c>
      <c r="N344" s="59" t="str">
        <f>'Data Entry'!AX347</f>
        <v/>
      </c>
      <c r="O344" s="1">
        <f>IF('Data Entry'!AL347="g",'Data Entry'!AK347*0.001*W344,IF('Data Entry'!AL347="UI",'Data Entry'!AK347*0.000001*W344,IF('Data Entry'!AL347="mg",'Data Entry'!AK347*0.000001*W344,IF('Data Entry'!AL347="t",'Data Entry'!AK347*1000*W344,IF('Data Entry'!AL347="kg",'Data Entry'!AK347*1*W344,IF('Data Entry'!AL347="L",'Data Entry'!AK347*1*W344,IFERROR(,"")))))))</f>
        <v>0</v>
      </c>
      <c r="P344" s="1" t="s">
        <v>4</v>
      </c>
      <c r="Q344" s="59">
        <f>'Data Entry'!AM347</f>
        <v>0</v>
      </c>
      <c r="R344" s="59" t="str">
        <f>'Data Entry'!BA347</f>
        <v/>
      </c>
      <c r="S344" s="1">
        <f>IF('Data Entry'!AO347="g",'Data Entry'!AN347*0.001*X344,IF('Data Entry'!AO347="UI",'Data Entry'!AN347*0.000001*X344,IF('Data Entry'!AO347="mg",'Data Entry'!AN347*0.000001*X344,IF('Data Entry'!AO347="t",'Data Entry'!AN347*1000*X344,IF('Data Entry'!AO347="kg",'Data Entry'!AN347*1*X344,IF('Data Entry'!AO347="L",'Data Entry'!AN347*1*X344,IFERROR(,"")))))))</f>
        <v>0</v>
      </c>
      <c r="T344" s="1" t="s">
        <v>4</v>
      </c>
      <c r="U344" s="59" t="str">
        <f>IF('Data Entry'!AP347="No aplica","1",'Data Entry'!AP347)</f>
        <v/>
      </c>
      <c r="V344" s="59" t="str">
        <f>IF('Data Entry'!AS347="No aplica","1",'Data Entry'!AS347)</f>
        <v/>
      </c>
      <c r="W344" s="59" t="str">
        <f>IF('Data Entry'!AV347="No aplica","1",'Data Entry'!AV347)</f>
        <v/>
      </c>
      <c r="X344" s="59" t="str">
        <f>IF('Data Entry'!AY347="No aplica","1",'Data Entry'!AY347)</f>
        <v/>
      </c>
      <c r="Y344" s="151" t="str">
        <f t="shared" si="5"/>
        <v/>
      </c>
      <c r="Z344" s="152" t="str">
        <f>IF('Data Entry'!H347="Yes","1",IF(AND('Data Entry'!H347="",'Data Entry'!I347="",'Data Entry'!J347="",'Data Entry'!K347="",'Data Entry'!L347="",'Data Entry'!M347="",'Data Entry'!N347="",'Data Entry'!O347="",'Data Entry'!P347="",'Data Entry'!Q347=""),"","1"))</f>
        <v/>
      </c>
      <c r="AA344" s="152" t="str">
        <f>IF('Data Entry'!R347="Yes","1",IF(AND('Data Entry'!R347="",'Data Entry'!S347="",'Data Entry'!T347="",'Data Entry'!U347=""),"","1"))</f>
        <v/>
      </c>
      <c r="AB344" s="157" t="str">
        <f>IF('Data Entry'!V347="Yes","1",IF(AND('Data Entry'!V347="",'Data Entry'!W347=""),"","1"))</f>
        <v/>
      </c>
    </row>
    <row r="345" spans="1:28" ht="17">
      <c r="A345" s="59">
        <f>'Data Entry'!AB348</f>
        <v>0</v>
      </c>
      <c r="B345" s="59" t="str">
        <f>'Data Entry'!AR348</f>
        <v/>
      </c>
      <c r="C345" s="1">
        <f>IF('Data Entry'!AD348="g",'Data Entry'!AC348*0.001*U345,IF('Data Entry'!AD348="UI",'Data Entry'!AC348*0.000001*U345,IF('Data Entry'!AD348="mg",'Data Entry'!AC348*0.000001*U345,IF('Data Entry'!AD348="t",'Data Entry'!AC348*1000*U345,IF('Data Entry'!AD348="kg",'Data Entry'!AC348*1*U345,IF('Data Entry'!AD348="L",'Data Entry'!AC348*1*U345,IFERROR(,"")))))))</f>
        <v>0</v>
      </c>
      <c r="D345" s="1" t="s">
        <v>4</v>
      </c>
      <c r="E345" s="1">
        <f>IF('Data Entry'!AF348="g",'Data Entry'!AE348*0.001,IF('Data Entry'!AF348="mg",'Data Entry'!AE348*0.000001,IF('Data Entry'!AF348="t",'Data Entry'!AE348*1000,IF('Data Entry'!AF348="ml",'Data Entry'!AE348*0.001,IF('Data Entry'!AF348="kg",'Data Entry'!AE348*1,IF('Data Entry'!AF348="Pieza",'Data Entry'!AE348*1,IF('Data Entry'!AF348="L",'Data Entry'!AE348*1,IFERROR(,""))))))))</f>
        <v>0</v>
      </c>
      <c r="F345" s="1" t="s">
        <v>4</v>
      </c>
      <c r="G345" s="1">
        <f>IF('Data Entry'!AA348="g",'Data Entry'!Z348*0.001,IF('Data Entry'!AA348="mg",'Data Entry'!Z348*0.000001,IF('Data Entry'!AA348="t",'Data Entry'!Z348*1000,IF('Data Entry'!AA348="ml",'Data Entry'!Z348*0.001,IF('Data Entry'!AA348="kg",'Data Entry'!Z348*1,IF('Data Entry'!AA348="Piezas",'Data Entry'!Z348*1,IF('Data Entry'!AA348="L",'Data Entry'!Z348*1,IFERROR(,""))))))))</f>
        <v>0</v>
      </c>
      <c r="H345" s="1" t="s">
        <v>4</v>
      </c>
      <c r="I345" s="1">
        <f>IF('Data Entry'!AC348="g",'Data Entry'!AB348*0.001,IF('Data Entry'!AC348="mg",'Data Entry'!AB348*0.000001,IF('Data Entry'!AC348="t",'Data Entry'!AB348*1000,IF('Data Entry'!AC348="ml",'Data Entry'!AB348*0.001,IF('Data Entry'!AC348="kg",'Data Entry'!AB348*1,IF('Data Entry'!AC348="L",'Data Entry'!AB348*1,IFERROR(,"")))))))</f>
        <v>0</v>
      </c>
      <c r="J345" s="59" t="str">
        <f>'Data Entry'!AU348</f>
        <v/>
      </c>
      <c r="K345" s="1">
        <f>IF('Data Entry'!AI348="g",'Data Entry'!AH348*0.001*V345,IF('Data Entry'!AI348="UI",'Data Entry'!AH348*0.000001*V345,IF('Data Entry'!AI348="mg",'Data Entry'!AH348*0.000001*V345,IF('Data Entry'!AI348="t",'Data Entry'!AH348*1000*V345,IF('Data Entry'!AI348="kg",'Data Entry'!AH348*1*V345,IF('Data Entry'!AI348="L",'Data Entry'!AH348*1*V345,IFERROR(,"")))))))</f>
        <v>0</v>
      </c>
      <c r="L345" s="1" t="s">
        <v>4</v>
      </c>
      <c r="M345" s="59">
        <f>'Data Entry'!AJ348</f>
        <v>0</v>
      </c>
      <c r="N345" s="59" t="str">
        <f>'Data Entry'!AX348</f>
        <v/>
      </c>
      <c r="O345" s="1">
        <f>IF('Data Entry'!AL348="g",'Data Entry'!AK348*0.001*W345,IF('Data Entry'!AL348="UI",'Data Entry'!AK348*0.000001*W345,IF('Data Entry'!AL348="mg",'Data Entry'!AK348*0.000001*W345,IF('Data Entry'!AL348="t",'Data Entry'!AK348*1000*W345,IF('Data Entry'!AL348="kg",'Data Entry'!AK348*1*W345,IF('Data Entry'!AL348="L",'Data Entry'!AK348*1*W345,IFERROR(,"")))))))</f>
        <v>0</v>
      </c>
      <c r="P345" s="1" t="s">
        <v>4</v>
      </c>
      <c r="Q345" s="59">
        <f>'Data Entry'!AM348</f>
        <v>0</v>
      </c>
      <c r="R345" s="59" t="str">
        <f>'Data Entry'!BA348</f>
        <v/>
      </c>
      <c r="S345" s="1">
        <f>IF('Data Entry'!AO348="g",'Data Entry'!AN348*0.001*X345,IF('Data Entry'!AO348="UI",'Data Entry'!AN348*0.000001*X345,IF('Data Entry'!AO348="mg",'Data Entry'!AN348*0.000001*X345,IF('Data Entry'!AO348="t",'Data Entry'!AN348*1000*X345,IF('Data Entry'!AO348="kg",'Data Entry'!AN348*1*X345,IF('Data Entry'!AO348="L",'Data Entry'!AN348*1*X345,IFERROR(,"")))))))</f>
        <v>0</v>
      </c>
      <c r="T345" s="1" t="s">
        <v>4</v>
      </c>
      <c r="U345" s="59" t="str">
        <f>IF('Data Entry'!AP348="No aplica","1",'Data Entry'!AP348)</f>
        <v/>
      </c>
      <c r="V345" s="59" t="str">
        <f>IF('Data Entry'!AS348="No aplica","1",'Data Entry'!AS348)</f>
        <v/>
      </c>
      <c r="W345" s="59" t="str">
        <f>IF('Data Entry'!AV348="No aplica","1",'Data Entry'!AV348)</f>
        <v/>
      </c>
      <c r="X345" s="59" t="str">
        <f>IF('Data Entry'!AY348="No aplica","1",'Data Entry'!AY348)</f>
        <v/>
      </c>
      <c r="Y345" s="151" t="str">
        <f t="shared" si="5"/>
        <v/>
      </c>
      <c r="Z345" s="152" t="str">
        <f>IF('Data Entry'!H348="Yes","1",IF(AND('Data Entry'!H348="",'Data Entry'!I348="",'Data Entry'!J348="",'Data Entry'!K348="",'Data Entry'!L348="",'Data Entry'!M348="",'Data Entry'!N348="",'Data Entry'!O348="",'Data Entry'!P348="",'Data Entry'!Q348=""),"","1"))</f>
        <v/>
      </c>
      <c r="AA345" s="152" t="str">
        <f>IF('Data Entry'!R348="Yes","1",IF(AND('Data Entry'!R348="",'Data Entry'!S348="",'Data Entry'!T348="",'Data Entry'!U348=""),"","1"))</f>
        <v/>
      </c>
      <c r="AB345" s="157" t="str">
        <f>IF('Data Entry'!V348="Yes","1",IF(AND('Data Entry'!V348="",'Data Entry'!W348=""),"","1"))</f>
        <v/>
      </c>
    </row>
    <row r="346" spans="1:28" ht="17">
      <c r="A346" s="59">
        <f>'Data Entry'!AB349</f>
        <v>0</v>
      </c>
      <c r="B346" s="59" t="str">
        <f>'Data Entry'!AR349</f>
        <v/>
      </c>
      <c r="C346" s="1">
        <f>IF('Data Entry'!AD349="g",'Data Entry'!AC349*0.001*U346,IF('Data Entry'!AD349="UI",'Data Entry'!AC349*0.000001*U346,IF('Data Entry'!AD349="mg",'Data Entry'!AC349*0.000001*U346,IF('Data Entry'!AD349="t",'Data Entry'!AC349*1000*U346,IF('Data Entry'!AD349="kg",'Data Entry'!AC349*1*U346,IF('Data Entry'!AD349="L",'Data Entry'!AC349*1*U346,IFERROR(,"")))))))</f>
        <v>0</v>
      </c>
      <c r="D346" s="1" t="s">
        <v>4</v>
      </c>
      <c r="E346" s="1">
        <f>IF('Data Entry'!AF349="g",'Data Entry'!AE349*0.001,IF('Data Entry'!AF349="mg",'Data Entry'!AE349*0.000001,IF('Data Entry'!AF349="t",'Data Entry'!AE349*1000,IF('Data Entry'!AF349="ml",'Data Entry'!AE349*0.001,IF('Data Entry'!AF349="kg",'Data Entry'!AE349*1,IF('Data Entry'!AF349="Pieza",'Data Entry'!AE349*1,IF('Data Entry'!AF349="L",'Data Entry'!AE349*1,IFERROR(,""))))))))</f>
        <v>0</v>
      </c>
      <c r="F346" s="1" t="s">
        <v>4</v>
      </c>
      <c r="G346" s="1">
        <f>IF('Data Entry'!AA349="g",'Data Entry'!Z349*0.001,IF('Data Entry'!AA349="mg",'Data Entry'!Z349*0.000001,IF('Data Entry'!AA349="t",'Data Entry'!Z349*1000,IF('Data Entry'!AA349="ml",'Data Entry'!Z349*0.001,IF('Data Entry'!AA349="kg",'Data Entry'!Z349*1,IF('Data Entry'!AA349="Piezas",'Data Entry'!Z349*1,IF('Data Entry'!AA349="L",'Data Entry'!Z349*1,IFERROR(,""))))))))</f>
        <v>0</v>
      </c>
      <c r="H346" s="1" t="s">
        <v>4</v>
      </c>
      <c r="I346" s="1">
        <f>IF('Data Entry'!AC349="g",'Data Entry'!AB349*0.001,IF('Data Entry'!AC349="mg",'Data Entry'!AB349*0.000001,IF('Data Entry'!AC349="t",'Data Entry'!AB349*1000,IF('Data Entry'!AC349="ml",'Data Entry'!AB349*0.001,IF('Data Entry'!AC349="kg",'Data Entry'!AB349*1,IF('Data Entry'!AC349="L",'Data Entry'!AB349*1,IFERROR(,"")))))))</f>
        <v>0</v>
      </c>
      <c r="J346" s="59" t="str">
        <f>'Data Entry'!AU349</f>
        <v/>
      </c>
      <c r="K346" s="1">
        <f>IF('Data Entry'!AI349="g",'Data Entry'!AH349*0.001*V346,IF('Data Entry'!AI349="UI",'Data Entry'!AH349*0.000001*V346,IF('Data Entry'!AI349="mg",'Data Entry'!AH349*0.000001*V346,IF('Data Entry'!AI349="t",'Data Entry'!AH349*1000*V346,IF('Data Entry'!AI349="kg",'Data Entry'!AH349*1*V346,IF('Data Entry'!AI349="L",'Data Entry'!AH349*1*V346,IFERROR(,"")))))))</f>
        <v>0</v>
      </c>
      <c r="L346" s="1" t="s">
        <v>4</v>
      </c>
      <c r="M346" s="59">
        <f>'Data Entry'!AJ349</f>
        <v>0</v>
      </c>
      <c r="N346" s="59" t="str">
        <f>'Data Entry'!AX349</f>
        <v/>
      </c>
      <c r="O346" s="1">
        <f>IF('Data Entry'!AL349="g",'Data Entry'!AK349*0.001*W346,IF('Data Entry'!AL349="UI",'Data Entry'!AK349*0.000001*W346,IF('Data Entry'!AL349="mg",'Data Entry'!AK349*0.000001*W346,IF('Data Entry'!AL349="t",'Data Entry'!AK349*1000*W346,IF('Data Entry'!AL349="kg",'Data Entry'!AK349*1*W346,IF('Data Entry'!AL349="L",'Data Entry'!AK349*1*W346,IFERROR(,"")))))))</f>
        <v>0</v>
      </c>
      <c r="P346" s="1" t="s">
        <v>4</v>
      </c>
      <c r="Q346" s="59">
        <f>'Data Entry'!AM349</f>
        <v>0</v>
      </c>
      <c r="R346" s="59" t="str">
        <f>'Data Entry'!BA349</f>
        <v/>
      </c>
      <c r="S346" s="1">
        <f>IF('Data Entry'!AO349="g",'Data Entry'!AN349*0.001*X346,IF('Data Entry'!AO349="UI",'Data Entry'!AN349*0.000001*X346,IF('Data Entry'!AO349="mg",'Data Entry'!AN349*0.000001*X346,IF('Data Entry'!AO349="t",'Data Entry'!AN349*1000*X346,IF('Data Entry'!AO349="kg",'Data Entry'!AN349*1*X346,IF('Data Entry'!AO349="L",'Data Entry'!AN349*1*X346,IFERROR(,"")))))))</f>
        <v>0</v>
      </c>
      <c r="T346" s="1" t="s">
        <v>4</v>
      </c>
      <c r="U346" s="59" t="str">
        <f>IF('Data Entry'!AP349="No aplica","1",'Data Entry'!AP349)</f>
        <v/>
      </c>
      <c r="V346" s="59" t="str">
        <f>IF('Data Entry'!AS349="No aplica","1",'Data Entry'!AS349)</f>
        <v/>
      </c>
      <c r="W346" s="59" t="str">
        <f>IF('Data Entry'!AV349="No aplica","1",'Data Entry'!AV349)</f>
        <v/>
      </c>
      <c r="X346" s="59" t="str">
        <f>IF('Data Entry'!AY349="No aplica","1",'Data Entry'!AY349)</f>
        <v/>
      </c>
      <c r="Y346" s="151" t="str">
        <f t="shared" si="5"/>
        <v/>
      </c>
      <c r="Z346" s="152" t="str">
        <f>IF('Data Entry'!H349="Yes","1",IF(AND('Data Entry'!H349="",'Data Entry'!I349="",'Data Entry'!J349="",'Data Entry'!K349="",'Data Entry'!L349="",'Data Entry'!M349="",'Data Entry'!N349="",'Data Entry'!O349="",'Data Entry'!P349="",'Data Entry'!Q349=""),"","1"))</f>
        <v/>
      </c>
      <c r="AA346" s="152" t="str">
        <f>IF('Data Entry'!R349="Yes","1",IF(AND('Data Entry'!R349="",'Data Entry'!S349="",'Data Entry'!T349="",'Data Entry'!U349=""),"","1"))</f>
        <v/>
      </c>
      <c r="AB346" s="157" t="str">
        <f>IF('Data Entry'!V349="Yes","1",IF(AND('Data Entry'!V349="",'Data Entry'!W349=""),"","1"))</f>
        <v/>
      </c>
    </row>
    <row r="347" spans="1:28" ht="17">
      <c r="A347" s="59">
        <f>'Data Entry'!AB350</f>
        <v>0</v>
      </c>
      <c r="B347" s="59" t="str">
        <f>'Data Entry'!AR350</f>
        <v/>
      </c>
      <c r="C347" s="1">
        <f>IF('Data Entry'!AD350="g",'Data Entry'!AC350*0.001*U347,IF('Data Entry'!AD350="UI",'Data Entry'!AC350*0.000001*U347,IF('Data Entry'!AD350="mg",'Data Entry'!AC350*0.000001*U347,IF('Data Entry'!AD350="t",'Data Entry'!AC350*1000*U347,IF('Data Entry'!AD350="kg",'Data Entry'!AC350*1*U347,IF('Data Entry'!AD350="L",'Data Entry'!AC350*1*U347,IFERROR(,"")))))))</f>
        <v>0</v>
      </c>
      <c r="D347" s="1" t="s">
        <v>4</v>
      </c>
      <c r="E347" s="1">
        <f>IF('Data Entry'!AF350="g",'Data Entry'!AE350*0.001,IF('Data Entry'!AF350="mg",'Data Entry'!AE350*0.000001,IF('Data Entry'!AF350="t",'Data Entry'!AE350*1000,IF('Data Entry'!AF350="ml",'Data Entry'!AE350*0.001,IF('Data Entry'!AF350="kg",'Data Entry'!AE350*1,IF('Data Entry'!AF350="Pieza",'Data Entry'!AE350*1,IF('Data Entry'!AF350="L",'Data Entry'!AE350*1,IFERROR(,""))))))))</f>
        <v>0</v>
      </c>
      <c r="F347" s="1" t="s">
        <v>4</v>
      </c>
      <c r="G347" s="1">
        <f>IF('Data Entry'!AA350="g",'Data Entry'!Z350*0.001,IF('Data Entry'!AA350="mg",'Data Entry'!Z350*0.000001,IF('Data Entry'!AA350="t",'Data Entry'!Z350*1000,IF('Data Entry'!AA350="ml",'Data Entry'!Z350*0.001,IF('Data Entry'!AA350="kg",'Data Entry'!Z350*1,IF('Data Entry'!AA350="Piezas",'Data Entry'!Z350*1,IF('Data Entry'!AA350="L",'Data Entry'!Z350*1,IFERROR(,""))))))))</f>
        <v>0</v>
      </c>
      <c r="H347" s="1" t="s">
        <v>4</v>
      </c>
      <c r="I347" s="1">
        <f>IF('Data Entry'!AC350="g",'Data Entry'!AB350*0.001,IF('Data Entry'!AC350="mg",'Data Entry'!AB350*0.000001,IF('Data Entry'!AC350="t",'Data Entry'!AB350*1000,IF('Data Entry'!AC350="ml",'Data Entry'!AB350*0.001,IF('Data Entry'!AC350="kg",'Data Entry'!AB350*1,IF('Data Entry'!AC350="L",'Data Entry'!AB350*1,IFERROR(,"")))))))</f>
        <v>0</v>
      </c>
      <c r="J347" s="59" t="str">
        <f>'Data Entry'!AU350</f>
        <v/>
      </c>
      <c r="K347" s="1">
        <f>IF('Data Entry'!AI350="g",'Data Entry'!AH350*0.001*V347,IF('Data Entry'!AI350="UI",'Data Entry'!AH350*0.000001*V347,IF('Data Entry'!AI350="mg",'Data Entry'!AH350*0.000001*V347,IF('Data Entry'!AI350="t",'Data Entry'!AH350*1000*V347,IF('Data Entry'!AI350="kg",'Data Entry'!AH350*1*V347,IF('Data Entry'!AI350="L",'Data Entry'!AH350*1*V347,IFERROR(,"")))))))</f>
        <v>0</v>
      </c>
      <c r="L347" s="1" t="s">
        <v>4</v>
      </c>
      <c r="M347" s="59">
        <f>'Data Entry'!AJ350</f>
        <v>0</v>
      </c>
      <c r="N347" s="59" t="str">
        <f>'Data Entry'!AX350</f>
        <v/>
      </c>
      <c r="O347" s="1">
        <f>IF('Data Entry'!AL350="g",'Data Entry'!AK350*0.001*W347,IF('Data Entry'!AL350="UI",'Data Entry'!AK350*0.000001*W347,IF('Data Entry'!AL350="mg",'Data Entry'!AK350*0.000001*W347,IF('Data Entry'!AL350="t",'Data Entry'!AK350*1000*W347,IF('Data Entry'!AL350="kg",'Data Entry'!AK350*1*W347,IF('Data Entry'!AL350="L",'Data Entry'!AK350*1*W347,IFERROR(,"")))))))</f>
        <v>0</v>
      </c>
      <c r="P347" s="1" t="s">
        <v>4</v>
      </c>
      <c r="Q347" s="59">
        <f>'Data Entry'!AM350</f>
        <v>0</v>
      </c>
      <c r="R347" s="59" t="str">
        <f>'Data Entry'!BA350</f>
        <v/>
      </c>
      <c r="S347" s="1">
        <f>IF('Data Entry'!AO350="g",'Data Entry'!AN350*0.001*X347,IF('Data Entry'!AO350="UI",'Data Entry'!AN350*0.000001*X347,IF('Data Entry'!AO350="mg",'Data Entry'!AN350*0.000001*X347,IF('Data Entry'!AO350="t",'Data Entry'!AN350*1000*X347,IF('Data Entry'!AO350="kg",'Data Entry'!AN350*1*X347,IF('Data Entry'!AO350="L",'Data Entry'!AN350*1*X347,IFERROR(,"")))))))</f>
        <v>0</v>
      </c>
      <c r="T347" s="1" t="s">
        <v>4</v>
      </c>
      <c r="U347" s="59" t="str">
        <f>IF('Data Entry'!AP350="No aplica","1",'Data Entry'!AP350)</f>
        <v/>
      </c>
      <c r="V347" s="59" t="str">
        <f>IF('Data Entry'!AS350="No aplica","1",'Data Entry'!AS350)</f>
        <v/>
      </c>
      <c r="W347" s="59" t="str">
        <f>IF('Data Entry'!AV350="No aplica","1",'Data Entry'!AV350)</f>
        <v/>
      </c>
      <c r="X347" s="59" t="str">
        <f>IF('Data Entry'!AY350="No aplica","1",'Data Entry'!AY350)</f>
        <v/>
      </c>
      <c r="Y347" s="151" t="str">
        <f t="shared" si="5"/>
        <v/>
      </c>
      <c r="Z347" s="152" t="str">
        <f>IF('Data Entry'!H350="Yes","1",IF(AND('Data Entry'!H350="",'Data Entry'!I350="",'Data Entry'!J350="",'Data Entry'!K350="",'Data Entry'!L350="",'Data Entry'!M350="",'Data Entry'!N350="",'Data Entry'!O350="",'Data Entry'!P350="",'Data Entry'!Q350=""),"","1"))</f>
        <v/>
      </c>
      <c r="AA347" s="152" t="str">
        <f>IF('Data Entry'!R350="Yes","1",IF(AND('Data Entry'!R350="",'Data Entry'!S350="",'Data Entry'!T350="",'Data Entry'!U350=""),"","1"))</f>
        <v/>
      </c>
      <c r="AB347" s="157" t="str">
        <f>IF('Data Entry'!V350="Yes","1",IF(AND('Data Entry'!V350="",'Data Entry'!W350=""),"","1"))</f>
        <v/>
      </c>
    </row>
    <row r="348" spans="1:28" ht="17">
      <c r="A348" s="59">
        <f>'Data Entry'!AB351</f>
        <v>0</v>
      </c>
      <c r="B348" s="59" t="str">
        <f>'Data Entry'!AR351</f>
        <v/>
      </c>
      <c r="C348" s="1">
        <f>IF('Data Entry'!AD351="g",'Data Entry'!AC351*0.001*U348,IF('Data Entry'!AD351="UI",'Data Entry'!AC351*0.000001*U348,IF('Data Entry'!AD351="mg",'Data Entry'!AC351*0.000001*U348,IF('Data Entry'!AD351="t",'Data Entry'!AC351*1000*U348,IF('Data Entry'!AD351="kg",'Data Entry'!AC351*1*U348,IF('Data Entry'!AD351="L",'Data Entry'!AC351*1*U348,IFERROR(,"")))))))</f>
        <v>0</v>
      </c>
      <c r="D348" s="1" t="s">
        <v>4</v>
      </c>
      <c r="E348" s="1">
        <f>IF('Data Entry'!AF351="g",'Data Entry'!AE351*0.001,IF('Data Entry'!AF351="mg",'Data Entry'!AE351*0.000001,IF('Data Entry'!AF351="t",'Data Entry'!AE351*1000,IF('Data Entry'!AF351="ml",'Data Entry'!AE351*0.001,IF('Data Entry'!AF351="kg",'Data Entry'!AE351*1,IF('Data Entry'!AF351="Pieza",'Data Entry'!AE351*1,IF('Data Entry'!AF351="L",'Data Entry'!AE351*1,IFERROR(,""))))))))</f>
        <v>0</v>
      </c>
      <c r="F348" s="1" t="s">
        <v>4</v>
      </c>
      <c r="G348" s="1">
        <f>IF('Data Entry'!AA351="g",'Data Entry'!Z351*0.001,IF('Data Entry'!AA351="mg",'Data Entry'!Z351*0.000001,IF('Data Entry'!AA351="t",'Data Entry'!Z351*1000,IF('Data Entry'!AA351="ml",'Data Entry'!Z351*0.001,IF('Data Entry'!AA351="kg",'Data Entry'!Z351*1,IF('Data Entry'!AA351="Piezas",'Data Entry'!Z351*1,IF('Data Entry'!AA351="L",'Data Entry'!Z351*1,IFERROR(,""))))))))</f>
        <v>0</v>
      </c>
      <c r="H348" s="1" t="s">
        <v>4</v>
      </c>
      <c r="I348" s="1">
        <f>IF('Data Entry'!AC351="g",'Data Entry'!AB351*0.001,IF('Data Entry'!AC351="mg",'Data Entry'!AB351*0.000001,IF('Data Entry'!AC351="t",'Data Entry'!AB351*1000,IF('Data Entry'!AC351="ml",'Data Entry'!AB351*0.001,IF('Data Entry'!AC351="kg",'Data Entry'!AB351*1,IF('Data Entry'!AC351="L",'Data Entry'!AB351*1,IFERROR(,"")))))))</f>
        <v>0</v>
      </c>
      <c r="J348" s="59" t="str">
        <f>'Data Entry'!AU351</f>
        <v/>
      </c>
      <c r="K348" s="1">
        <f>IF('Data Entry'!AI351="g",'Data Entry'!AH351*0.001*V348,IF('Data Entry'!AI351="UI",'Data Entry'!AH351*0.000001*V348,IF('Data Entry'!AI351="mg",'Data Entry'!AH351*0.000001*V348,IF('Data Entry'!AI351="t",'Data Entry'!AH351*1000*V348,IF('Data Entry'!AI351="kg",'Data Entry'!AH351*1*V348,IF('Data Entry'!AI351="L",'Data Entry'!AH351*1*V348,IFERROR(,"")))))))</f>
        <v>0</v>
      </c>
      <c r="L348" s="1" t="s">
        <v>4</v>
      </c>
      <c r="M348" s="59">
        <f>'Data Entry'!AJ351</f>
        <v>0</v>
      </c>
      <c r="N348" s="59" t="str">
        <f>'Data Entry'!AX351</f>
        <v/>
      </c>
      <c r="O348" s="1">
        <f>IF('Data Entry'!AL351="g",'Data Entry'!AK351*0.001*W348,IF('Data Entry'!AL351="UI",'Data Entry'!AK351*0.000001*W348,IF('Data Entry'!AL351="mg",'Data Entry'!AK351*0.000001*W348,IF('Data Entry'!AL351="t",'Data Entry'!AK351*1000*W348,IF('Data Entry'!AL351="kg",'Data Entry'!AK351*1*W348,IF('Data Entry'!AL351="L",'Data Entry'!AK351*1*W348,IFERROR(,"")))))))</f>
        <v>0</v>
      </c>
      <c r="P348" s="1" t="s">
        <v>4</v>
      </c>
      <c r="Q348" s="59">
        <f>'Data Entry'!AM351</f>
        <v>0</v>
      </c>
      <c r="R348" s="59" t="str">
        <f>'Data Entry'!BA351</f>
        <v/>
      </c>
      <c r="S348" s="1">
        <f>IF('Data Entry'!AO351="g",'Data Entry'!AN351*0.001*X348,IF('Data Entry'!AO351="UI",'Data Entry'!AN351*0.000001*X348,IF('Data Entry'!AO351="mg",'Data Entry'!AN351*0.000001*X348,IF('Data Entry'!AO351="t",'Data Entry'!AN351*1000*X348,IF('Data Entry'!AO351="kg",'Data Entry'!AN351*1*X348,IF('Data Entry'!AO351="L",'Data Entry'!AN351*1*X348,IFERROR(,"")))))))</f>
        <v>0</v>
      </c>
      <c r="T348" s="1" t="s">
        <v>4</v>
      </c>
      <c r="U348" s="59" t="str">
        <f>IF('Data Entry'!AP351="No aplica","1",'Data Entry'!AP351)</f>
        <v/>
      </c>
      <c r="V348" s="59" t="str">
        <f>IF('Data Entry'!AS351="No aplica","1",'Data Entry'!AS351)</f>
        <v/>
      </c>
      <c r="W348" s="59" t="str">
        <f>IF('Data Entry'!AV351="No aplica","1",'Data Entry'!AV351)</f>
        <v/>
      </c>
      <c r="X348" s="59" t="str">
        <f>IF('Data Entry'!AY351="No aplica","1",'Data Entry'!AY351)</f>
        <v/>
      </c>
      <c r="Y348" s="151" t="str">
        <f t="shared" si="5"/>
        <v/>
      </c>
      <c r="Z348" s="152" t="str">
        <f>IF('Data Entry'!H351="Yes","1",IF(AND('Data Entry'!H351="",'Data Entry'!I351="",'Data Entry'!J351="",'Data Entry'!K351="",'Data Entry'!L351="",'Data Entry'!M351="",'Data Entry'!N351="",'Data Entry'!O351="",'Data Entry'!P351="",'Data Entry'!Q351=""),"","1"))</f>
        <v/>
      </c>
      <c r="AA348" s="152" t="str">
        <f>IF('Data Entry'!R351="Yes","1",IF(AND('Data Entry'!R351="",'Data Entry'!S351="",'Data Entry'!T351="",'Data Entry'!U351=""),"","1"))</f>
        <v/>
      </c>
      <c r="AB348" s="157" t="str">
        <f>IF('Data Entry'!V351="Yes","1",IF(AND('Data Entry'!V351="",'Data Entry'!W351=""),"","1"))</f>
        <v/>
      </c>
    </row>
    <row r="349" spans="1:28" ht="17">
      <c r="A349" s="59">
        <f>'Data Entry'!AB352</f>
        <v>0</v>
      </c>
      <c r="B349" s="59" t="str">
        <f>'Data Entry'!AR352</f>
        <v/>
      </c>
      <c r="C349" s="1">
        <f>IF('Data Entry'!AD352="g",'Data Entry'!AC352*0.001*U349,IF('Data Entry'!AD352="UI",'Data Entry'!AC352*0.000001*U349,IF('Data Entry'!AD352="mg",'Data Entry'!AC352*0.000001*U349,IF('Data Entry'!AD352="t",'Data Entry'!AC352*1000*U349,IF('Data Entry'!AD352="kg",'Data Entry'!AC352*1*U349,IF('Data Entry'!AD352="L",'Data Entry'!AC352*1*U349,IFERROR(,"")))))))</f>
        <v>0</v>
      </c>
      <c r="D349" s="1" t="s">
        <v>4</v>
      </c>
      <c r="E349" s="1">
        <f>IF('Data Entry'!AF352="g",'Data Entry'!AE352*0.001,IF('Data Entry'!AF352="mg",'Data Entry'!AE352*0.000001,IF('Data Entry'!AF352="t",'Data Entry'!AE352*1000,IF('Data Entry'!AF352="ml",'Data Entry'!AE352*0.001,IF('Data Entry'!AF352="kg",'Data Entry'!AE352*1,IF('Data Entry'!AF352="Pieza",'Data Entry'!AE352*1,IF('Data Entry'!AF352="L",'Data Entry'!AE352*1,IFERROR(,""))))))))</f>
        <v>0</v>
      </c>
      <c r="F349" s="1" t="s">
        <v>4</v>
      </c>
      <c r="G349" s="1">
        <f>IF('Data Entry'!AA352="g",'Data Entry'!Z352*0.001,IF('Data Entry'!AA352="mg",'Data Entry'!Z352*0.000001,IF('Data Entry'!AA352="t",'Data Entry'!Z352*1000,IF('Data Entry'!AA352="ml",'Data Entry'!Z352*0.001,IF('Data Entry'!AA352="kg",'Data Entry'!Z352*1,IF('Data Entry'!AA352="Piezas",'Data Entry'!Z352*1,IF('Data Entry'!AA352="L",'Data Entry'!Z352*1,IFERROR(,""))))))))</f>
        <v>0</v>
      </c>
      <c r="H349" s="1" t="s">
        <v>4</v>
      </c>
      <c r="I349" s="1">
        <f>IF('Data Entry'!AC352="g",'Data Entry'!AB352*0.001,IF('Data Entry'!AC352="mg",'Data Entry'!AB352*0.000001,IF('Data Entry'!AC352="t",'Data Entry'!AB352*1000,IF('Data Entry'!AC352="ml",'Data Entry'!AB352*0.001,IF('Data Entry'!AC352="kg",'Data Entry'!AB352*1,IF('Data Entry'!AC352="L",'Data Entry'!AB352*1,IFERROR(,"")))))))</f>
        <v>0</v>
      </c>
      <c r="J349" s="59" t="str">
        <f>'Data Entry'!AU352</f>
        <v/>
      </c>
      <c r="K349" s="1">
        <f>IF('Data Entry'!AI352="g",'Data Entry'!AH352*0.001*V349,IF('Data Entry'!AI352="UI",'Data Entry'!AH352*0.000001*V349,IF('Data Entry'!AI352="mg",'Data Entry'!AH352*0.000001*V349,IF('Data Entry'!AI352="t",'Data Entry'!AH352*1000*V349,IF('Data Entry'!AI352="kg",'Data Entry'!AH352*1*V349,IF('Data Entry'!AI352="L",'Data Entry'!AH352*1*V349,IFERROR(,"")))))))</f>
        <v>0</v>
      </c>
      <c r="L349" s="1" t="s">
        <v>4</v>
      </c>
      <c r="M349" s="59">
        <f>'Data Entry'!AJ352</f>
        <v>0</v>
      </c>
      <c r="N349" s="59" t="str">
        <f>'Data Entry'!AX352</f>
        <v/>
      </c>
      <c r="O349" s="1">
        <f>IF('Data Entry'!AL352="g",'Data Entry'!AK352*0.001*W349,IF('Data Entry'!AL352="UI",'Data Entry'!AK352*0.000001*W349,IF('Data Entry'!AL352="mg",'Data Entry'!AK352*0.000001*W349,IF('Data Entry'!AL352="t",'Data Entry'!AK352*1000*W349,IF('Data Entry'!AL352="kg",'Data Entry'!AK352*1*W349,IF('Data Entry'!AL352="L",'Data Entry'!AK352*1*W349,IFERROR(,"")))))))</f>
        <v>0</v>
      </c>
      <c r="P349" s="1" t="s">
        <v>4</v>
      </c>
      <c r="Q349" s="59">
        <f>'Data Entry'!AM352</f>
        <v>0</v>
      </c>
      <c r="R349" s="59" t="str">
        <f>'Data Entry'!BA352</f>
        <v/>
      </c>
      <c r="S349" s="1">
        <f>IF('Data Entry'!AO352="g",'Data Entry'!AN352*0.001*X349,IF('Data Entry'!AO352="UI",'Data Entry'!AN352*0.000001*X349,IF('Data Entry'!AO352="mg",'Data Entry'!AN352*0.000001*X349,IF('Data Entry'!AO352="t",'Data Entry'!AN352*1000*X349,IF('Data Entry'!AO352="kg",'Data Entry'!AN352*1*X349,IF('Data Entry'!AO352="L",'Data Entry'!AN352*1*X349,IFERROR(,"")))))))</f>
        <v>0</v>
      </c>
      <c r="T349" s="1" t="s">
        <v>4</v>
      </c>
      <c r="U349" s="59" t="str">
        <f>IF('Data Entry'!AP352="No aplica","1",'Data Entry'!AP352)</f>
        <v/>
      </c>
      <c r="V349" s="59" t="str">
        <f>IF('Data Entry'!AS352="No aplica","1",'Data Entry'!AS352)</f>
        <v/>
      </c>
      <c r="W349" s="59" t="str">
        <f>IF('Data Entry'!AV352="No aplica","1",'Data Entry'!AV352)</f>
        <v/>
      </c>
      <c r="X349" s="59" t="str">
        <f>IF('Data Entry'!AY352="No aplica","1",'Data Entry'!AY352)</f>
        <v/>
      </c>
      <c r="Y349" s="151" t="str">
        <f t="shared" si="5"/>
        <v/>
      </c>
      <c r="Z349" s="152" t="str">
        <f>IF('Data Entry'!H352="Yes","1",IF(AND('Data Entry'!H352="",'Data Entry'!I352="",'Data Entry'!J352="",'Data Entry'!K352="",'Data Entry'!L352="",'Data Entry'!M352="",'Data Entry'!N352="",'Data Entry'!O352="",'Data Entry'!P352="",'Data Entry'!Q352=""),"","1"))</f>
        <v/>
      </c>
      <c r="AA349" s="152" t="str">
        <f>IF('Data Entry'!R352="Yes","1",IF(AND('Data Entry'!R352="",'Data Entry'!S352="",'Data Entry'!T352="",'Data Entry'!U352=""),"","1"))</f>
        <v/>
      </c>
      <c r="AB349" s="157" t="str">
        <f>IF('Data Entry'!V352="Yes","1",IF(AND('Data Entry'!V352="",'Data Entry'!W352=""),"","1"))</f>
        <v/>
      </c>
    </row>
    <row r="350" spans="1:28" ht="17">
      <c r="A350" s="59">
        <f>'Data Entry'!AB353</f>
        <v>0</v>
      </c>
      <c r="B350" s="59" t="str">
        <f>'Data Entry'!AR353</f>
        <v/>
      </c>
      <c r="C350" s="1">
        <f>IF('Data Entry'!AD353="g",'Data Entry'!AC353*0.001*U350,IF('Data Entry'!AD353="UI",'Data Entry'!AC353*0.000001*U350,IF('Data Entry'!AD353="mg",'Data Entry'!AC353*0.000001*U350,IF('Data Entry'!AD353="t",'Data Entry'!AC353*1000*U350,IF('Data Entry'!AD353="kg",'Data Entry'!AC353*1*U350,IF('Data Entry'!AD353="L",'Data Entry'!AC353*1*U350,IFERROR(,"")))))))</f>
        <v>0</v>
      </c>
      <c r="D350" s="1" t="s">
        <v>4</v>
      </c>
      <c r="E350" s="1">
        <f>IF('Data Entry'!AF353="g",'Data Entry'!AE353*0.001,IF('Data Entry'!AF353="mg",'Data Entry'!AE353*0.000001,IF('Data Entry'!AF353="t",'Data Entry'!AE353*1000,IF('Data Entry'!AF353="ml",'Data Entry'!AE353*0.001,IF('Data Entry'!AF353="kg",'Data Entry'!AE353*1,IF('Data Entry'!AF353="Pieza",'Data Entry'!AE353*1,IF('Data Entry'!AF353="L",'Data Entry'!AE353*1,IFERROR(,""))))))))</f>
        <v>0</v>
      </c>
      <c r="F350" s="1" t="s">
        <v>4</v>
      </c>
      <c r="G350" s="1">
        <f>IF('Data Entry'!AA353="g",'Data Entry'!Z353*0.001,IF('Data Entry'!AA353="mg",'Data Entry'!Z353*0.000001,IF('Data Entry'!AA353="t",'Data Entry'!Z353*1000,IF('Data Entry'!AA353="ml",'Data Entry'!Z353*0.001,IF('Data Entry'!AA353="kg",'Data Entry'!Z353*1,IF('Data Entry'!AA353="Piezas",'Data Entry'!Z353*1,IF('Data Entry'!AA353="L",'Data Entry'!Z353*1,IFERROR(,""))))))))</f>
        <v>0</v>
      </c>
      <c r="H350" s="1" t="s">
        <v>4</v>
      </c>
      <c r="I350" s="1">
        <f>IF('Data Entry'!AC353="g",'Data Entry'!AB353*0.001,IF('Data Entry'!AC353="mg",'Data Entry'!AB353*0.000001,IF('Data Entry'!AC353="t",'Data Entry'!AB353*1000,IF('Data Entry'!AC353="ml",'Data Entry'!AB353*0.001,IF('Data Entry'!AC353="kg",'Data Entry'!AB353*1,IF('Data Entry'!AC353="L",'Data Entry'!AB353*1,IFERROR(,"")))))))</f>
        <v>0</v>
      </c>
      <c r="J350" s="59" t="str">
        <f>'Data Entry'!AU353</f>
        <v/>
      </c>
      <c r="K350" s="1">
        <f>IF('Data Entry'!AI353="g",'Data Entry'!AH353*0.001*V350,IF('Data Entry'!AI353="UI",'Data Entry'!AH353*0.000001*V350,IF('Data Entry'!AI353="mg",'Data Entry'!AH353*0.000001*V350,IF('Data Entry'!AI353="t",'Data Entry'!AH353*1000*V350,IF('Data Entry'!AI353="kg",'Data Entry'!AH353*1*V350,IF('Data Entry'!AI353="L",'Data Entry'!AH353*1*V350,IFERROR(,"")))))))</f>
        <v>0</v>
      </c>
      <c r="L350" s="1" t="s">
        <v>4</v>
      </c>
      <c r="M350" s="59">
        <f>'Data Entry'!AJ353</f>
        <v>0</v>
      </c>
      <c r="N350" s="59" t="str">
        <f>'Data Entry'!AX353</f>
        <v/>
      </c>
      <c r="O350" s="1">
        <f>IF('Data Entry'!AL353="g",'Data Entry'!AK353*0.001*W350,IF('Data Entry'!AL353="UI",'Data Entry'!AK353*0.000001*W350,IF('Data Entry'!AL353="mg",'Data Entry'!AK353*0.000001*W350,IF('Data Entry'!AL353="t",'Data Entry'!AK353*1000*W350,IF('Data Entry'!AL353="kg",'Data Entry'!AK353*1*W350,IF('Data Entry'!AL353="L",'Data Entry'!AK353*1*W350,IFERROR(,"")))))))</f>
        <v>0</v>
      </c>
      <c r="P350" s="1" t="s">
        <v>4</v>
      </c>
      <c r="Q350" s="59">
        <f>'Data Entry'!AM353</f>
        <v>0</v>
      </c>
      <c r="R350" s="59" t="str">
        <f>'Data Entry'!BA353</f>
        <v/>
      </c>
      <c r="S350" s="1">
        <f>IF('Data Entry'!AO353="g",'Data Entry'!AN353*0.001*X350,IF('Data Entry'!AO353="UI",'Data Entry'!AN353*0.000001*X350,IF('Data Entry'!AO353="mg",'Data Entry'!AN353*0.000001*X350,IF('Data Entry'!AO353="t",'Data Entry'!AN353*1000*X350,IF('Data Entry'!AO353="kg",'Data Entry'!AN353*1*X350,IF('Data Entry'!AO353="L",'Data Entry'!AN353*1*X350,IFERROR(,"")))))))</f>
        <v>0</v>
      </c>
      <c r="T350" s="1" t="s">
        <v>4</v>
      </c>
      <c r="U350" s="59" t="str">
        <f>IF('Data Entry'!AP353="No aplica","1",'Data Entry'!AP353)</f>
        <v/>
      </c>
      <c r="V350" s="59" t="str">
        <f>IF('Data Entry'!AS353="No aplica","1",'Data Entry'!AS353)</f>
        <v/>
      </c>
      <c r="W350" s="59" t="str">
        <f>IF('Data Entry'!AV353="No aplica","1",'Data Entry'!AV353)</f>
        <v/>
      </c>
      <c r="X350" s="59" t="str">
        <f>IF('Data Entry'!AY353="No aplica","1",'Data Entry'!AY353)</f>
        <v/>
      </c>
      <c r="Y350" s="151" t="str">
        <f t="shared" si="5"/>
        <v/>
      </c>
      <c r="Z350" s="152" t="str">
        <f>IF('Data Entry'!H353="Yes","1",IF(AND('Data Entry'!H353="",'Data Entry'!I353="",'Data Entry'!J353="",'Data Entry'!K353="",'Data Entry'!L353="",'Data Entry'!M353="",'Data Entry'!N353="",'Data Entry'!O353="",'Data Entry'!P353="",'Data Entry'!Q353=""),"","1"))</f>
        <v/>
      </c>
      <c r="AA350" s="152" t="str">
        <f>IF('Data Entry'!R353="Yes","1",IF(AND('Data Entry'!R353="",'Data Entry'!S353="",'Data Entry'!T353="",'Data Entry'!U353=""),"","1"))</f>
        <v/>
      </c>
      <c r="AB350" s="157" t="str">
        <f>IF('Data Entry'!V353="Yes","1",IF(AND('Data Entry'!V353="",'Data Entry'!W353=""),"","1"))</f>
        <v/>
      </c>
    </row>
    <row r="351" spans="1:28" ht="17">
      <c r="A351" s="59">
        <f>'Data Entry'!AB354</f>
        <v>0</v>
      </c>
      <c r="B351" s="59" t="str">
        <f>'Data Entry'!AR354</f>
        <v/>
      </c>
      <c r="C351" s="1">
        <f>IF('Data Entry'!AD354="g",'Data Entry'!AC354*0.001*U351,IF('Data Entry'!AD354="UI",'Data Entry'!AC354*0.000001*U351,IF('Data Entry'!AD354="mg",'Data Entry'!AC354*0.000001*U351,IF('Data Entry'!AD354="t",'Data Entry'!AC354*1000*U351,IF('Data Entry'!AD354="kg",'Data Entry'!AC354*1*U351,IF('Data Entry'!AD354="L",'Data Entry'!AC354*1*U351,IFERROR(,"")))))))</f>
        <v>0</v>
      </c>
      <c r="D351" s="1" t="s">
        <v>4</v>
      </c>
      <c r="E351" s="1">
        <f>IF('Data Entry'!AF354="g",'Data Entry'!AE354*0.001,IF('Data Entry'!AF354="mg",'Data Entry'!AE354*0.000001,IF('Data Entry'!AF354="t",'Data Entry'!AE354*1000,IF('Data Entry'!AF354="ml",'Data Entry'!AE354*0.001,IF('Data Entry'!AF354="kg",'Data Entry'!AE354*1,IF('Data Entry'!AF354="Pieza",'Data Entry'!AE354*1,IF('Data Entry'!AF354="L",'Data Entry'!AE354*1,IFERROR(,""))))))))</f>
        <v>0</v>
      </c>
      <c r="F351" s="1" t="s">
        <v>4</v>
      </c>
      <c r="G351" s="1">
        <f>IF('Data Entry'!AA354="g",'Data Entry'!Z354*0.001,IF('Data Entry'!AA354="mg",'Data Entry'!Z354*0.000001,IF('Data Entry'!AA354="t",'Data Entry'!Z354*1000,IF('Data Entry'!AA354="ml",'Data Entry'!Z354*0.001,IF('Data Entry'!AA354="kg",'Data Entry'!Z354*1,IF('Data Entry'!AA354="Piezas",'Data Entry'!Z354*1,IF('Data Entry'!AA354="L",'Data Entry'!Z354*1,IFERROR(,""))))))))</f>
        <v>0</v>
      </c>
      <c r="H351" s="1" t="s">
        <v>4</v>
      </c>
      <c r="I351" s="1">
        <f>IF('Data Entry'!AC354="g",'Data Entry'!AB354*0.001,IF('Data Entry'!AC354="mg",'Data Entry'!AB354*0.000001,IF('Data Entry'!AC354="t",'Data Entry'!AB354*1000,IF('Data Entry'!AC354="ml",'Data Entry'!AB354*0.001,IF('Data Entry'!AC354="kg",'Data Entry'!AB354*1,IF('Data Entry'!AC354="L",'Data Entry'!AB354*1,IFERROR(,"")))))))</f>
        <v>0</v>
      </c>
      <c r="J351" s="59" t="str">
        <f>'Data Entry'!AU354</f>
        <v/>
      </c>
      <c r="K351" s="1">
        <f>IF('Data Entry'!AI354="g",'Data Entry'!AH354*0.001*V351,IF('Data Entry'!AI354="UI",'Data Entry'!AH354*0.000001*V351,IF('Data Entry'!AI354="mg",'Data Entry'!AH354*0.000001*V351,IF('Data Entry'!AI354="t",'Data Entry'!AH354*1000*V351,IF('Data Entry'!AI354="kg",'Data Entry'!AH354*1*V351,IF('Data Entry'!AI354="L",'Data Entry'!AH354*1*V351,IFERROR(,"")))))))</f>
        <v>0</v>
      </c>
      <c r="L351" s="1" t="s">
        <v>4</v>
      </c>
      <c r="M351" s="59">
        <f>'Data Entry'!AJ354</f>
        <v>0</v>
      </c>
      <c r="N351" s="59" t="str">
        <f>'Data Entry'!AX354</f>
        <v/>
      </c>
      <c r="O351" s="1">
        <f>IF('Data Entry'!AL354="g",'Data Entry'!AK354*0.001*W351,IF('Data Entry'!AL354="UI",'Data Entry'!AK354*0.000001*W351,IF('Data Entry'!AL354="mg",'Data Entry'!AK354*0.000001*W351,IF('Data Entry'!AL354="t",'Data Entry'!AK354*1000*W351,IF('Data Entry'!AL354="kg",'Data Entry'!AK354*1*W351,IF('Data Entry'!AL354="L",'Data Entry'!AK354*1*W351,IFERROR(,"")))))))</f>
        <v>0</v>
      </c>
      <c r="P351" s="1" t="s">
        <v>4</v>
      </c>
      <c r="Q351" s="59">
        <f>'Data Entry'!AM354</f>
        <v>0</v>
      </c>
      <c r="R351" s="59" t="str">
        <f>'Data Entry'!BA354</f>
        <v/>
      </c>
      <c r="S351" s="1">
        <f>IF('Data Entry'!AO354="g",'Data Entry'!AN354*0.001*X351,IF('Data Entry'!AO354="UI",'Data Entry'!AN354*0.000001*X351,IF('Data Entry'!AO354="mg",'Data Entry'!AN354*0.000001*X351,IF('Data Entry'!AO354="t",'Data Entry'!AN354*1000*X351,IF('Data Entry'!AO354="kg",'Data Entry'!AN354*1*X351,IF('Data Entry'!AO354="L",'Data Entry'!AN354*1*X351,IFERROR(,"")))))))</f>
        <v>0</v>
      </c>
      <c r="T351" s="1" t="s">
        <v>4</v>
      </c>
      <c r="U351" s="59" t="str">
        <f>IF('Data Entry'!AP354="No aplica","1",'Data Entry'!AP354)</f>
        <v/>
      </c>
      <c r="V351" s="59" t="str">
        <f>IF('Data Entry'!AS354="No aplica","1",'Data Entry'!AS354)</f>
        <v/>
      </c>
      <c r="W351" s="59" t="str">
        <f>IF('Data Entry'!AV354="No aplica","1",'Data Entry'!AV354)</f>
        <v/>
      </c>
      <c r="X351" s="59" t="str">
        <f>IF('Data Entry'!AY354="No aplica","1",'Data Entry'!AY354)</f>
        <v/>
      </c>
      <c r="Y351" s="151" t="str">
        <f t="shared" si="5"/>
        <v/>
      </c>
      <c r="Z351" s="152" t="str">
        <f>IF('Data Entry'!H354="Yes","1",IF(AND('Data Entry'!H354="",'Data Entry'!I354="",'Data Entry'!J354="",'Data Entry'!K354="",'Data Entry'!L354="",'Data Entry'!M354="",'Data Entry'!N354="",'Data Entry'!O354="",'Data Entry'!P354="",'Data Entry'!Q354=""),"","1"))</f>
        <v/>
      </c>
      <c r="AA351" s="152" t="str">
        <f>IF('Data Entry'!R354="Yes","1",IF(AND('Data Entry'!R354="",'Data Entry'!S354="",'Data Entry'!T354="",'Data Entry'!U354=""),"","1"))</f>
        <v/>
      </c>
      <c r="AB351" s="157" t="str">
        <f>IF('Data Entry'!V354="Yes","1",IF(AND('Data Entry'!V354="",'Data Entry'!W354=""),"","1"))</f>
        <v/>
      </c>
    </row>
    <row r="352" spans="1:28" ht="17">
      <c r="A352" s="59">
        <f>'Data Entry'!AB355</f>
        <v>0</v>
      </c>
      <c r="B352" s="59" t="str">
        <f>'Data Entry'!AR355</f>
        <v/>
      </c>
      <c r="C352" s="1">
        <f>IF('Data Entry'!AD355="g",'Data Entry'!AC355*0.001*U352,IF('Data Entry'!AD355="UI",'Data Entry'!AC355*0.000001*U352,IF('Data Entry'!AD355="mg",'Data Entry'!AC355*0.000001*U352,IF('Data Entry'!AD355="t",'Data Entry'!AC355*1000*U352,IF('Data Entry'!AD355="kg",'Data Entry'!AC355*1*U352,IF('Data Entry'!AD355="L",'Data Entry'!AC355*1*U352,IFERROR(,"")))))))</f>
        <v>0</v>
      </c>
      <c r="D352" s="1" t="s">
        <v>4</v>
      </c>
      <c r="E352" s="1">
        <f>IF('Data Entry'!AF355="g",'Data Entry'!AE355*0.001,IF('Data Entry'!AF355="mg",'Data Entry'!AE355*0.000001,IF('Data Entry'!AF355="t",'Data Entry'!AE355*1000,IF('Data Entry'!AF355="ml",'Data Entry'!AE355*0.001,IF('Data Entry'!AF355="kg",'Data Entry'!AE355*1,IF('Data Entry'!AF355="Pieza",'Data Entry'!AE355*1,IF('Data Entry'!AF355="L",'Data Entry'!AE355*1,IFERROR(,""))))))))</f>
        <v>0</v>
      </c>
      <c r="F352" s="1" t="s">
        <v>4</v>
      </c>
      <c r="G352" s="1">
        <f>IF('Data Entry'!AA355="g",'Data Entry'!Z355*0.001,IF('Data Entry'!AA355="mg",'Data Entry'!Z355*0.000001,IF('Data Entry'!AA355="t",'Data Entry'!Z355*1000,IF('Data Entry'!AA355="ml",'Data Entry'!Z355*0.001,IF('Data Entry'!AA355="kg",'Data Entry'!Z355*1,IF('Data Entry'!AA355="Piezas",'Data Entry'!Z355*1,IF('Data Entry'!AA355="L",'Data Entry'!Z355*1,IFERROR(,""))))))))</f>
        <v>0</v>
      </c>
      <c r="H352" s="1" t="s">
        <v>4</v>
      </c>
      <c r="I352" s="1">
        <f>IF('Data Entry'!AC355="g",'Data Entry'!AB355*0.001,IF('Data Entry'!AC355="mg",'Data Entry'!AB355*0.000001,IF('Data Entry'!AC355="t",'Data Entry'!AB355*1000,IF('Data Entry'!AC355="ml",'Data Entry'!AB355*0.001,IF('Data Entry'!AC355="kg",'Data Entry'!AB355*1,IF('Data Entry'!AC355="L",'Data Entry'!AB355*1,IFERROR(,"")))))))</f>
        <v>0</v>
      </c>
      <c r="J352" s="59" t="str">
        <f>'Data Entry'!AU355</f>
        <v/>
      </c>
      <c r="K352" s="1">
        <f>IF('Data Entry'!AI355="g",'Data Entry'!AH355*0.001*V352,IF('Data Entry'!AI355="UI",'Data Entry'!AH355*0.000001*V352,IF('Data Entry'!AI355="mg",'Data Entry'!AH355*0.000001*V352,IF('Data Entry'!AI355="t",'Data Entry'!AH355*1000*V352,IF('Data Entry'!AI355="kg",'Data Entry'!AH355*1*V352,IF('Data Entry'!AI355="L",'Data Entry'!AH355*1*V352,IFERROR(,"")))))))</f>
        <v>0</v>
      </c>
      <c r="L352" s="1" t="s">
        <v>4</v>
      </c>
      <c r="M352" s="59">
        <f>'Data Entry'!AJ355</f>
        <v>0</v>
      </c>
      <c r="N352" s="59" t="str">
        <f>'Data Entry'!AX355</f>
        <v/>
      </c>
      <c r="O352" s="1">
        <f>IF('Data Entry'!AL355="g",'Data Entry'!AK355*0.001*W352,IF('Data Entry'!AL355="UI",'Data Entry'!AK355*0.000001*W352,IF('Data Entry'!AL355="mg",'Data Entry'!AK355*0.000001*W352,IF('Data Entry'!AL355="t",'Data Entry'!AK355*1000*W352,IF('Data Entry'!AL355="kg",'Data Entry'!AK355*1*W352,IF('Data Entry'!AL355="L",'Data Entry'!AK355*1*W352,IFERROR(,"")))))))</f>
        <v>0</v>
      </c>
      <c r="P352" s="1" t="s">
        <v>4</v>
      </c>
      <c r="Q352" s="59">
        <f>'Data Entry'!AM355</f>
        <v>0</v>
      </c>
      <c r="R352" s="59" t="str">
        <f>'Data Entry'!BA355</f>
        <v/>
      </c>
      <c r="S352" s="1">
        <f>IF('Data Entry'!AO355="g",'Data Entry'!AN355*0.001*X352,IF('Data Entry'!AO355="UI",'Data Entry'!AN355*0.000001*X352,IF('Data Entry'!AO355="mg",'Data Entry'!AN355*0.000001*X352,IF('Data Entry'!AO355="t",'Data Entry'!AN355*1000*X352,IF('Data Entry'!AO355="kg",'Data Entry'!AN355*1*X352,IF('Data Entry'!AO355="L",'Data Entry'!AN355*1*X352,IFERROR(,"")))))))</f>
        <v>0</v>
      </c>
      <c r="T352" s="1" t="s">
        <v>4</v>
      </c>
      <c r="U352" s="59" t="str">
        <f>IF('Data Entry'!AP355="No aplica","1",'Data Entry'!AP355)</f>
        <v/>
      </c>
      <c r="V352" s="59" t="str">
        <f>IF('Data Entry'!AS355="No aplica","1",'Data Entry'!AS355)</f>
        <v/>
      </c>
      <c r="W352" s="59" t="str">
        <f>IF('Data Entry'!AV355="No aplica","1",'Data Entry'!AV355)</f>
        <v/>
      </c>
      <c r="X352" s="59" t="str">
        <f>IF('Data Entry'!AY355="No aplica","1",'Data Entry'!AY355)</f>
        <v/>
      </c>
      <c r="Y352" s="151" t="str">
        <f t="shared" si="5"/>
        <v/>
      </c>
      <c r="Z352" s="152" t="str">
        <f>IF('Data Entry'!H355="Yes","1",IF(AND('Data Entry'!H355="",'Data Entry'!I355="",'Data Entry'!J355="",'Data Entry'!K355="",'Data Entry'!L355="",'Data Entry'!M355="",'Data Entry'!N355="",'Data Entry'!O355="",'Data Entry'!P355="",'Data Entry'!Q355=""),"","1"))</f>
        <v/>
      </c>
      <c r="AA352" s="152" t="str">
        <f>IF('Data Entry'!R355="Yes","1",IF(AND('Data Entry'!R355="",'Data Entry'!S355="",'Data Entry'!T355="",'Data Entry'!U355=""),"","1"))</f>
        <v/>
      </c>
      <c r="AB352" s="157" t="str">
        <f>IF('Data Entry'!V355="Yes","1",IF(AND('Data Entry'!V355="",'Data Entry'!W355=""),"","1"))</f>
        <v/>
      </c>
    </row>
    <row r="353" spans="1:28" ht="17">
      <c r="A353" s="59">
        <f>'Data Entry'!AB356</f>
        <v>0</v>
      </c>
      <c r="B353" s="59" t="str">
        <f>'Data Entry'!AR356</f>
        <v/>
      </c>
      <c r="C353" s="1">
        <f>IF('Data Entry'!AD356="g",'Data Entry'!AC356*0.001*U353,IF('Data Entry'!AD356="UI",'Data Entry'!AC356*0.000001*U353,IF('Data Entry'!AD356="mg",'Data Entry'!AC356*0.000001*U353,IF('Data Entry'!AD356="t",'Data Entry'!AC356*1000*U353,IF('Data Entry'!AD356="kg",'Data Entry'!AC356*1*U353,IF('Data Entry'!AD356="L",'Data Entry'!AC356*1*U353,IFERROR(,"")))))))</f>
        <v>0</v>
      </c>
      <c r="D353" s="1" t="s">
        <v>4</v>
      </c>
      <c r="E353" s="1">
        <f>IF('Data Entry'!AF356="g",'Data Entry'!AE356*0.001,IF('Data Entry'!AF356="mg",'Data Entry'!AE356*0.000001,IF('Data Entry'!AF356="t",'Data Entry'!AE356*1000,IF('Data Entry'!AF356="ml",'Data Entry'!AE356*0.001,IF('Data Entry'!AF356="kg",'Data Entry'!AE356*1,IF('Data Entry'!AF356="Pieza",'Data Entry'!AE356*1,IF('Data Entry'!AF356="L",'Data Entry'!AE356*1,IFERROR(,""))))))))</f>
        <v>0</v>
      </c>
      <c r="F353" s="1" t="s">
        <v>4</v>
      </c>
      <c r="G353" s="1">
        <f>IF('Data Entry'!AA356="g",'Data Entry'!Z356*0.001,IF('Data Entry'!AA356="mg",'Data Entry'!Z356*0.000001,IF('Data Entry'!AA356="t",'Data Entry'!Z356*1000,IF('Data Entry'!AA356="ml",'Data Entry'!Z356*0.001,IF('Data Entry'!AA356="kg",'Data Entry'!Z356*1,IF('Data Entry'!AA356="Piezas",'Data Entry'!Z356*1,IF('Data Entry'!AA356="L",'Data Entry'!Z356*1,IFERROR(,""))))))))</f>
        <v>0</v>
      </c>
      <c r="H353" s="1" t="s">
        <v>4</v>
      </c>
      <c r="I353" s="1">
        <f>IF('Data Entry'!AC356="g",'Data Entry'!AB356*0.001,IF('Data Entry'!AC356="mg",'Data Entry'!AB356*0.000001,IF('Data Entry'!AC356="t",'Data Entry'!AB356*1000,IF('Data Entry'!AC356="ml",'Data Entry'!AB356*0.001,IF('Data Entry'!AC356="kg",'Data Entry'!AB356*1,IF('Data Entry'!AC356="L",'Data Entry'!AB356*1,IFERROR(,"")))))))</f>
        <v>0</v>
      </c>
      <c r="J353" s="59" t="str">
        <f>'Data Entry'!AU356</f>
        <v/>
      </c>
      <c r="K353" s="1">
        <f>IF('Data Entry'!AI356="g",'Data Entry'!AH356*0.001*V353,IF('Data Entry'!AI356="UI",'Data Entry'!AH356*0.000001*V353,IF('Data Entry'!AI356="mg",'Data Entry'!AH356*0.000001*V353,IF('Data Entry'!AI356="t",'Data Entry'!AH356*1000*V353,IF('Data Entry'!AI356="kg",'Data Entry'!AH356*1*V353,IF('Data Entry'!AI356="L",'Data Entry'!AH356*1*V353,IFERROR(,"")))))))</f>
        <v>0</v>
      </c>
      <c r="L353" s="1" t="s">
        <v>4</v>
      </c>
      <c r="M353" s="59">
        <f>'Data Entry'!AJ356</f>
        <v>0</v>
      </c>
      <c r="N353" s="59" t="str">
        <f>'Data Entry'!AX356</f>
        <v/>
      </c>
      <c r="O353" s="1">
        <f>IF('Data Entry'!AL356="g",'Data Entry'!AK356*0.001*W353,IF('Data Entry'!AL356="UI",'Data Entry'!AK356*0.000001*W353,IF('Data Entry'!AL356="mg",'Data Entry'!AK356*0.000001*W353,IF('Data Entry'!AL356="t",'Data Entry'!AK356*1000*W353,IF('Data Entry'!AL356="kg",'Data Entry'!AK356*1*W353,IF('Data Entry'!AL356="L",'Data Entry'!AK356*1*W353,IFERROR(,"")))))))</f>
        <v>0</v>
      </c>
      <c r="P353" s="1" t="s">
        <v>4</v>
      </c>
      <c r="Q353" s="59">
        <f>'Data Entry'!AM356</f>
        <v>0</v>
      </c>
      <c r="R353" s="59" t="str">
        <f>'Data Entry'!BA356</f>
        <v/>
      </c>
      <c r="S353" s="1">
        <f>IF('Data Entry'!AO356="g",'Data Entry'!AN356*0.001*X353,IF('Data Entry'!AO356="UI",'Data Entry'!AN356*0.000001*X353,IF('Data Entry'!AO356="mg",'Data Entry'!AN356*0.000001*X353,IF('Data Entry'!AO356="t",'Data Entry'!AN356*1000*X353,IF('Data Entry'!AO356="kg",'Data Entry'!AN356*1*X353,IF('Data Entry'!AO356="L",'Data Entry'!AN356*1*X353,IFERROR(,"")))))))</f>
        <v>0</v>
      </c>
      <c r="T353" s="1" t="s">
        <v>4</v>
      </c>
      <c r="U353" s="59" t="str">
        <f>IF('Data Entry'!AP356="No aplica","1",'Data Entry'!AP356)</f>
        <v/>
      </c>
      <c r="V353" s="59" t="str">
        <f>IF('Data Entry'!AS356="No aplica","1",'Data Entry'!AS356)</f>
        <v/>
      </c>
      <c r="W353" s="59" t="str">
        <f>IF('Data Entry'!AV356="No aplica","1",'Data Entry'!AV356)</f>
        <v/>
      </c>
      <c r="X353" s="59" t="str">
        <f>IF('Data Entry'!AY356="No aplica","1",'Data Entry'!AY356)</f>
        <v/>
      </c>
      <c r="Y353" s="151" t="str">
        <f t="shared" si="5"/>
        <v/>
      </c>
      <c r="Z353" s="152" t="str">
        <f>IF('Data Entry'!H356="Yes","1",IF(AND('Data Entry'!H356="",'Data Entry'!I356="",'Data Entry'!J356="",'Data Entry'!K356="",'Data Entry'!L356="",'Data Entry'!M356="",'Data Entry'!N356="",'Data Entry'!O356="",'Data Entry'!P356="",'Data Entry'!Q356=""),"","1"))</f>
        <v/>
      </c>
      <c r="AA353" s="152" t="str">
        <f>IF('Data Entry'!R356="Yes","1",IF(AND('Data Entry'!R356="",'Data Entry'!S356="",'Data Entry'!T356="",'Data Entry'!U356=""),"","1"))</f>
        <v/>
      </c>
      <c r="AB353" s="157" t="str">
        <f>IF('Data Entry'!V356="Yes","1",IF(AND('Data Entry'!V356="",'Data Entry'!W356=""),"","1"))</f>
        <v/>
      </c>
    </row>
    <row r="354" spans="1:28" ht="17">
      <c r="A354" s="59">
        <f>'Data Entry'!AB357</f>
        <v>0</v>
      </c>
      <c r="B354" s="59" t="str">
        <f>'Data Entry'!AR357</f>
        <v/>
      </c>
      <c r="C354" s="1">
        <f>IF('Data Entry'!AD357="g",'Data Entry'!AC357*0.001*U354,IF('Data Entry'!AD357="UI",'Data Entry'!AC357*0.000001*U354,IF('Data Entry'!AD357="mg",'Data Entry'!AC357*0.000001*U354,IF('Data Entry'!AD357="t",'Data Entry'!AC357*1000*U354,IF('Data Entry'!AD357="kg",'Data Entry'!AC357*1*U354,IF('Data Entry'!AD357="L",'Data Entry'!AC357*1*U354,IFERROR(,"")))))))</f>
        <v>0</v>
      </c>
      <c r="D354" s="1" t="s">
        <v>4</v>
      </c>
      <c r="E354" s="1">
        <f>IF('Data Entry'!AF357="g",'Data Entry'!AE357*0.001,IF('Data Entry'!AF357="mg",'Data Entry'!AE357*0.000001,IF('Data Entry'!AF357="t",'Data Entry'!AE357*1000,IF('Data Entry'!AF357="ml",'Data Entry'!AE357*0.001,IF('Data Entry'!AF357="kg",'Data Entry'!AE357*1,IF('Data Entry'!AF357="Pieza",'Data Entry'!AE357*1,IF('Data Entry'!AF357="L",'Data Entry'!AE357*1,IFERROR(,""))))))))</f>
        <v>0</v>
      </c>
      <c r="F354" s="1" t="s">
        <v>4</v>
      </c>
      <c r="G354" s="1">
        <f>IF('Data Entry'!AA357="g",'Data Entry'!Z357*0.001,IF('Data Entry'!AA357="mg",'Data Entry'!Z357*0.000001,IF('Data Entry'!AA357="t",'Data Entry'!Z357*1000,IF('Data Entry'!AA357="ml",'Data Entry'!Z357*0.001,IF('Data Entry'!AA357="kg",'Data Entry'!Z357*1,IF('Data Entry'!AA357="Piezas",'Data Entry'!Z357*1,IF('Data Entry'!AA357="L",'Data Entry'!Z357*1,IFERROR(,""))))))))</f>
        <v>0</v>
      </c>
      <c r="H354" s="1" t="s">
        <v>4</v>
      </c>
      <c r="I354" s="1">
        <f>IF('Data Entry'!AC357="g",'Data Entry'!AB357*0.001,IF('Data Entry'!AC357="mg",'Data Entry'!AB357*0.000001,IF('Data Entry'!AC357="t",'Data Entry'!AB357*1000,IF('Data Entry'!AC357="ml",'Data Entry'!AB357*0.001,IF('Data Entry'!AC357="kg",'Data Entry'!AB357*1,IF('Data Entry'!AC357="L",'Data Entry'!AB357*1,IFERROR(,"")))))))</f>
        <v>0</v>
      </c>
      <c r="J354" s="59" t="str">
        <f>'Data Entry'!AU357</f>
        <v/>
      </c>
      <c r="K354" s="1">
        <f>IF('Data Entry'!AI357="g",'Data Entry'!AH357*0.001*V354,IF('Data Entry'!AI357="UI",'Data Entry'!AH357*0.000001*V354,IF('Data Entry'!AI357="mg",'Data Entry'!AH357*0.000001*V354,IF('Data Entry'!AI357="t",'Data Entry'!AH357*1000*V354,IF('Data Entry'!AI357="kg",'Data Entry'!AH357*1*V354,IF('Data Entry'!AI357="L",'Data Entry'!AH357*1*V354,IFERROR(,"")))))))</f>
        <v>0</v>
      </c>
      <c r="L354" s="1" t="s">
        <v>4</v>
      </c>
      <c r="M354" s="59">
        <f>'Data Entry'!AJ357</f>
        <v>0</v>
      </c>
      <c r="N354" s="59" t="str">
        <f>'Data Entry'!AX357</f>
        <v/>
      </c>
      <c r="O354" s="1">
        <f>IF('Data Entry'!AL357="g",'Data Entry'!AK357*0.001*W354,IF('Data Entry'!AL357="UI",'Data Entry'!AK357*0.000001*W354,IF('Data Entry'!AL357="mg",'Data Entry'!AK357*0.000001*W354,IF('Data Entry'!AL357="t",'Data Entry'!AK357*1000*W354,IF('Data Entry'!AL357="kg",'Data Entry'!AK357*1*W354,IF('Data Entry'!AL357="L",'Data Entry'!AK357*1*W354,IFERROR(,"")))))))</f>
        <v>0</v>
      </c>
      <c r="P354" s="1" t="s">
        <v>4</v>
      </c>
      <c r="Q354" s="59">
        <f>'Data Entry'!AM357</f>
        <v>0</v>
      </c>
      <c r="R354" s="59" t="str">
        <f>'Data Entry'!BA357</f>
        <v/>
      </c>
      <c r="S354" s="1">
        <f>IF('Data Entry'!AO357="g",'Data Entry'!AN357*0.001*X354,IF('Data Entry'!AO357="UI",'Data Entry'!AN357*0.000001*X354,IF('Data Entry'!AO357="mg",'Data Entry'!AN357*0.000001*X354,IF('Data Entry'!AO357="t",'Data Entry'!AN357*1000*X354,IF('Data Entry'!AO357="kg",'Data Entry'!AN357*1*X354,IF('Data Entry'!AO357="L",'Data Entry'!AN357*1*X354,IFERROR(,"")))))))</f>
        <v>0</v>
      </c>
      <c r="T354" s="1" t="s">
        <v>4</v>
      </c>
      <c r="U354" s="59" t="str">
        <f>IF('Data Entry'!AP357="No aplica","1",'Data Entry'!AP357)</f>
        <v/>
      </c>
      <c r="V354" s="59" t="str">
        <f>IF('Data Entry'!AS357="No aplica","1",'Data Entry'!AS357)</f>
        <v/>
      </c>
      <c r="W354" s="59" t="str">
        <f>IF('Data Entry'!AV357="No aplica","1",'Data Entry'!AV357)</f>
        <v/>
      </c>
      <c r="X354" s="59" t="str">
        <f>IF('Data Entry'!AY357="No aplica","1",'Data Entry'!AY357)</f>
        <v/>
      </c>
      <c r="Y354" s="151" t="str">
        <f t="shared" si="5"/>
        <v/>
      </c>
      <c r="Z354" s="152" t="str">
        <f>IF('Data Entry'!H357="Yes","1",IF(AND('Data Entry'!H357="",'Data Entry'!I357="",'Data Entry'!J357="",'Data Entry'!K357="",'Data Entry'!L357="",'Data Entry'!M357="",'Data Entry'!N357="",'Data Entry'!O357="",'Data Entry'!P357="",'Data Entry'!Q357=""),"","1"))</f>
        <v/>
      </c>
      <c r="AA354" s="152" t="str">
        <f>IF('Data Entry'!R357="Yes","1",IF(AND('Data Entry'!R357="",'Data Entry'!S357="",'Data Entry'!T357="",'Data Entry'!U357=""),"","1"))</f>
        <v/>
      </c>
      <c r="AB354" s="157" t="str">
        <f>IF('Data Entry'!V357="Yes","1",IF(AND('Data Entry'!V357="",'Data Entry'!W357=""),"","1"))</f>
        <v/>
      </c>
    </row>
    <row r="355" spans="1:28" ht="17">
      <c r="A355" s="59">
        <f>'Data Entry'!AB358</f>
        <v>0</v>
      </c>
      <c r="B355" s="59" t="str">
        <f>'Data Entry'!AR358</f>
        <v/>
      </c>
      <c r="C355" s="1">
        <f>IF('Data Entry'!AD358="g",'Data Entry'!AC358*0.001*U355,IF('Data Entry'!AD358="UI",'Data Entry'!AC358*0.000001*U355,IF('Data Entry'!AD358="mg",'Data Entry'!AC358*0.000001*U355,IF('Data Entry'!AD358="t",'Data Entry'!AC358*1000*U355,IF('Data Entry'!AD358="kg",'Data Entry'!AC358*1*U355,IF('Data Entry'!AD358="L",'Data Entry'!AC358*1*U355,IFERROR(,"")))))))</f>
        <v>0</v>
      </c>
      <c r="D355" s="1" t="s">
        <v>4</v>
      </c>
      <c r="E355" s="1">
        <f>IF('Data Entry'!AF358="g",'Data Entry'!AE358*0.001,IF('Data Entry'!AF358="mg",'Data Entry'!AE358*0.000001,IF('Data Entry'!AF358="t",'Data Entry'!AE358*1000,IF('Data Entry'!AF358="ml",'Data Entry'!AE358*0.001,IF('Data Entry'!AF358="kg",'Data Entry'!AE358*1,IF('Data Entry'!AF358="Pieza",'Data Entry'!AE358*1,IF('Data Entry'!AF358="L",'Data Entry'!AE358*1,IFERROR(,""))))))))</f>
        <v>0</v>
      </c>
      <c r="F355" s="1" t="s">
        <v>4</v>
      </c>
      <c r="G355" s="1">
        <f>IF('Data Entry'!AA358="g",'Data Entry'!Z358*0.001,IF('Data Entry'!AA358="mg",'Data Entry'!Z358*0.000001,IF('Data Entry'!AA358="t",'Data Entry'!Z358*1000,IF('Data Entry'!AA358="ml",'Data Entry'!Z358*0.001,IF('Data Entry'!AA358="kg",'Data Entry'!Z358*1,IF('Data Entry'!AA358="Piezas",'Data Entry'!Z358*1,IF('Data Entry'!AA358="L",'Data Entry'!Z358*1,IFERROR(,""))))))))</f>
        <v>0</v>
      </c>
      <c r="H355" s="1" t="s">
        <v>4</v>
      </c>
      <c r="I355" s="1">
        <f>IF('Data Entry'!AC358="g",'Data Entry'!AB358*0.001,IF('Data Entry'!AC358="mg",'Data Entry'!AB358*0.000001,IF('Data Entry'!AC358="t",'Data Entry'!AB358*1000,IF('Data Entry'!AC358="ml",'Data Entry'!AB358*0.001,IF('Data Entry'!AC358="kg",'Data Entry'!AB358*1,IF('Data Entry'!AC358="L",'Data Entry'!AB358*1,IFERROR(,"")))))))</f>
        <v>0</v>
      </c>
      <c r="J355" s="59" t="str">
        <f>'Data Entry'!AU358</f>
        <v/>
      </c>
      <c r="K355" s="1">
        <f>IF('Data Entry'!AI358="g",'Data Entry'!AH358*0.001*V355,IF('Data Entry'!AI358="UI",'Data Entry'!AH358*0.000001*V355,IF('Data Entry'!AI358="mg",'Data Entry'!AH358*0.000001*V355,IF('Data Entry'!AI358="t",'Data Entry'!AH358*1000*V355,IF('Data Entry'!AI358="kg",'Data Entry'!AH358*1*V355,IF('Data Entry'!AI358="L",'Data Entry'!AH358*1*V355,IFERROR(,"")))))))</f>
        <v>0</v>
      </c>
      <c r="L355" s="1" t="s">
        <v>4</v>
      </c>
      <c r="M355" s="59">
        <f>'Data Entry'!AJ358</f>
        <v>0</v>
      </c>
      <c r="N355" s="59" t="str">
        <f>'Data Entry'!AX358</f>
        <v/>
      </c>
      <c r="O355" s="1">
        <f>IF('Data Entry'!AL358="g",'Data Entry'!AK358*0.001*W355,IF('Data Entry'!AL358="UI",'Data Entry'!AK358*0.000001*W355,IF('Data Entry'!AL358="mg",'Data Entry'!AK358*0.000001*W355,IF('Data Entry'!AL358="t",'Data Entry'!AK358*1000*W355,IF('Data Entry'!AL358="kg",'Data Entry'!AK358*1*W355,IF('Data Entry'!AL358="L",'Data Entry'!AK358*1*W355,IFERROR(,"")))))))</f>
        <v>0</v>
      </c>
      <c r="P355" s="1" t="s">
        <v>4</v>
      </c>
      <c r="Q355" s="59">
        <f>'Data Entry'!AM358</f>
        <v>0</v>
      </c>
      <c r="R355" s="59" t="str">
        <f>'Data Entry'!BA358</f>
        <v/>
      </c>
      <c r="S355" s="1">
        <f>IF('Data Entry'!AO358="g",'Data Entry'!AN358*0.001*X355,IF('Data Entry'!AO358="UI",'Data Entry'!AN358*0.000001*X355,IF('Data Entry'!AO358="mg",'Data Entry'!AN358*0.000001*X355,IF('Data Entry'!AO358="t",'Data Entry'!AN358*1000*X355,IF('Data Entry'!AO358="kg",'Data Entry'!AN358*1*X355,IF('Data Entry'!AO358="L",'Data Entry'!AN358*1*X355,IFERROR(,"")))))))</f>
        <v>0</v>
      </c>
      <c r="T355" s="1" t="s">
        <v>4</v>
      </c>
      <c r="U355" s="59" t="str">
        <f>IF('Data Entry'!AP358="No aplica","1",'Data Entry'!AP358)</f>
        <v/>
      </c>
      <c r="V355" s="59" t="str">
        <f>IF('Data Entry'!AS358="No aplica","1",'Data Entry'!AS358)</f>
        <v/>
      </c>
      <c r="W355" s="59" t="str">
        <f>IF('Data Entry'!AV358="No aplica","1",'Data Entry'!AV358)</f>
        <v/>
      </c>
      <c r="X355" s="59" t="str">
        <f>IF('Data Entry'!AY358="No aplica","1",'Data Entry'!AY358)</f>
        <v/>
      </c>
      <c r="Y355" s="151" t="str">
        <f t="shared" si="5"/>
        <v/>
      </c>
      <c r="Z355" s="152" t="str">
        <f>IF('Data Entry'!H358="Yes","1",IF(AND('Data Entry'!H358="",'Data Entry'!I358="",'Data Entry'!J358="",'Data Entry'!K358="",'Data Entry'!L358="",'Data Entry'!M358="",'Data Entry'!N358="",'Data Entry'!O358="",'Data Entry'!P358="",'Data Entry'!Q358=""),"","1"))</f>
        <v/>
      </c>
      <c r="AA355" s="152" t="str">
        <f>IF('Data Entry'!R358="Yes","1",IF(AND('Data Entry'!R358="",'Data Entry'!S358="",'Data Entry'!T358="",'Data Entry'!U358=""),"","1"))</f>
        <v/>
      </c>
      <c r="AB355" s="157" t="str">
        <f>IF('Data Entry'!V358="Yes","1",IF(AND('Data Entry'!V358="",'Data Entry'!W358=""),"","1"))</f>
        <v/>
      </c>
    </row>
    <row r="356" spans="1:28" ht="17">
      <c r="A356" s="59">
        <f>'Data Entry'!AB359</f>
        <v>0</v>
      </c>
      <c r="B356" s="59" t="str">
        <f>'Data Entry'!AR359</f>
        <v/>
      </c>
      <c r="C356" s="1">
        <f>IF('Data Entry'!AD359="g",'Data Entry'!AC359*0.001*U356,IF('Data Entry'!AD359="UI",'Data Entry'!AC359*0.000001*U356,IF('Data Entry'!AD359="mg",'Data Entry'!AC359*0.000001*U356,IF('Data Entry'!AD359="t",'Data Entry'!AC359*1000*U356,IF('Data Entry'!AD359="kg",'Data Entry'!AC359*1*U356,IF('Data Entry'!AD359="L",'Data Entry'!AC359*1*U356,IFERROR(,"")))))))</f>
        <v>0</v>
      </c>
      <c r="D356" s="1" t="s">
        <v>4</v>
      </c>
      <c r="E356" s="1">
        <f>IF('Data Entry'!AF359="g",'Data Entry'!AE359*0.001,IF('Data Entry'!AF359="mg",'Data Entry'!AE359*0.000001,IF('Data Entry'!AF359="t",'Data Entry'!AE359*1000,IF('Data Entry'!AF359="ml",'Data Entry'!AE359*0.001,IF('Data Entry'!AF359="kg",'Data Entry'!AE359*1,IF('Data Entry'!AF359="Pieza",'Data Entry'!AE359*1,IF('Data Entry'!AF359="L",'Data Entry'!AE359*1,IFERROR(,""))))))))</f>
        <v>0</v>
      </c>
      <c r="F356" s="1" t="s">
        <v>4</v>
      </c>
      <c r="G356" s="1">
        <f>IF('Data Entry'!AA359="g",'Data Entry'!Z359*0.001,IF('Data Entry'!AA359="mg",'Data Entry'!Z359*0.000001,IF('Data Entry'!AA359="t",'Data Entry'!Z359*1000,IF('Data Entry'!AA359="ml",'Data Entry'!Z359*0.001,IF('Data Entry'!AA359="kg",'Data Entry'!Z359*1,IF('Data Entry'!AA359="Piezas",'Data Entry'!Z359*1,IF('Data Entry'!AA359="L",'Data Entry'!Z359*1,IFERROR(,""))))))))</f>
        <v>0</v>
      </c>
      <c r="H356" s="1" t="s">
        <v>4</v>
      </c>
      <c r="I356" s="1">
        <f>IF('Data Entry'!AC359="g",'Data Entry'!AB359*0.001,IF('Data Entry'!AC359="mg",'Data Entry'!AB359*0.000001,IF('Data Entry'!AC359="t",'Data Entry'!AB359*1000,IF('Data Entry'!AC359="ml",'Data Entry'!AB359*0.001,IF('Data Entry'!AC359="kg",'Data Entry'!AB359*1,IF('Data Entry'!AC359="L",'Data Entry'!AB359*1,IFERROR(,"")))))))</f>
        <v>0</v>
      </c>
      <c r="J356" s="59" t="str">
        <f>'Data Entry'!AU359</f>
        <v/>
      </c>
      <c r="K356" s="1">
        <f>IF('Data Entry'!AI359="g",'Data Entry'!AH359*0.001*V356,IF('Data Entry'!AI359="UI",'Data Entry'!AH359*0.000001*V356,IF('Data Entry'!AI359="mg",'Data Entry'!AH359*0.000001*V356,IF('Data Entry'!AI359="t",'Data Entry'!AH359*1000*V356,IF('Data Entry'!AI359="kg",'Data Entry'!AH359*1*V356,IF('Data Entry'!AI359="L",'Data Entry'!AH359*1*V356,IFERROR(,"")))))))</f>
        <v>0</v>
      </c>
      <c r="L356" s="1" t="s">
        <v>4</v>
      </c>
      <c r="M356" s="59">
        <f>'Data Entry'!AJ359</f>
        <v>0</v>
      </c>
      <c r="N356" s="59" t="str">
        <f>'Data Entry'!AX359</f>
        <v/>
      </c>
      <c r="O356" s="1">
        <f>IF('Data Entry'!AL359="g",'Data Entry'!AK359*0.001*W356,IF('Data Entry'!AL359="UI",'Data Entry'!AK359*0.000001*W356,IF('Data Entry'!AL359="mg",'Data Entry'!AK359*0.000001*W356,IF('Data Entry'!AL359="t",'Data Entry'!AK359*1000*W356,IF('Data Entry'!AL359="kg",'Data Entry'!AK359*1*W356,IF('Data Entry'!AL359="L",'Data Entry'!AK359*1*W356,IFERROR(,"")))))))</f>
        <v>0</v>
      </c>
      <c r="P356" s="1" t="s">
        <v>4</v>
      </c>
      <c r="Q356" s="59">
        <f>'Data Entry'!AM359</f>
        <v>0</v>
      </c>
      <c r="R356" s="59" t="str">
        <f>'Data Entry'!BA359</f>
        <v/>
      </c>
      <c r="S356" s="1">
        <f>IF('Data Entry'!AO359="g",'Data Entry'!AN359*0.001*X356,IF('Data Entry'!AO359="UI",'Data Entry'!AN359*0.000001*X356,IF('Data Entry'!AO359="mg",'Data Entry'!AN359*0.000001*X356,IF('Data Entry'!AO359="t",'Data Entry'!AN359*1000*X356,IF('Data Entry'!AO359="kg",'Data Entry'!AN359*1*X356,IF('Data Entry'!AO359="L",'Data Entry'!AN359*1*X356,IFERROR(,"")))))))</f>
        <v>0</v>
      </c>
      <c r="T356" s="1" t="s">
        <v>4</v>
      </c>
      <c r="U356" s="59" t="str">
        <f>IF('Data Entry'!AP359="No aplica","1",'Data Entry'!AP359)</f>
        <v/>
      </c>
      <c r="V356" s="59" t="str">
        <f>IF('Data Entry'!AS359="No aplica","1",'Data Entry'!AS359)</f>
        <v/>
      </c>
      <c r="W356" s="59" t="str">
        <f>IF('Data Entry'!AV359="No aplica","1",'Data Entry'!AV359)</f>
        <v/>
      </c>
      <c r="X356" s="59" t="str">
        <f>IF('Data Entry'!AY359="No aplica","1",'Data Entry'!AY359)</f>
        <v/>
      </c>
      <c r="Y356" s="151" t="str">
        <f t="shared" si="5"/>
        <v/>
      </c>
      <c r="Z356" s="152" t="str">
        <f>IF('Data Entry'!H359="Yes","1",IF(AND('Data Entry'!H359="",'Data Entry'!I359="",'Data Entry'!J359="",'Data Entry'!K359="",'Data Entry'!L359="",'Data Entry'!M359="",'Data Entry'!N359="",'Data Entry'!O359="",'Data Entry'!P359="",'Data Entry'!Q359=""),"","1"))</f>
        <v/>
      </c>
      <c r="AA356" s="152" t="str">
        <f>IF('Data Entry'!R359="Yes","1",IF(AND('Data Entry'!R359="",'Data Entry'!S359="",'Data Entry'!T359="",'Data Entry'!U359=""),"","1"))</f>
        <v/>
      </c>
      <c r="AB356" s="157" t="str">
        <f>IF('Data Entry'!V359="Yes","1",IF(AND('Data Entry'!V359="",'Data Entry'!W359=""),"","1"))</f>
        <v/>
      </c>
    </row>
    <row r="357" spans="1:28" ht="17">
      <c r="A357" s="59">
        <f>'Data Entry'!AB360</f>
        <v>0</v>
      </c>
      <c r="B357" s="59" t="str">
        <f>'Data Entry'!AR360</f>
        <v/>
      </c>
      <c r="C357" s="1">
        <f>IF('Data Entry'!AD360="g",'Data Entry'!AC360*0.001*U357,IF('Data Entry'!AD360="UI",'Data Entry'!AC360*0.000001*U357,IF('Data Entry'!AD360="mg",'Data Entry'!AC360*0.000001*U357,IF('Data Entry'!AD360="t",'Data Entry'!AC360*1000*U357,IF('Data Entry'!AD360="kg",'Data Entry'!AC360*1*U357,IF('Data Entry'!AD360="L",'Data Entry'!AC360*1*U357,IFERROR(,"")))))))</f>
        <v>0</v>
      </c>
      <c r="D357" s="1" t="s">
        <v>4</v>
      </c>
      <c r="E357" s="1">
        <f>IF('Data Entry'!AF360="g",'Data Entry'!AE360*0.001,IF('Data Entry'!AF360="mg",'Data Entry'!AE360*0.000001,IF('Data Entry'!AF360="t",'Data Entry'!AE360*1000,IF('Data Entry'!AF360="ml",'Data Entry'!AE360*0.001,IF('Data Entry'!AF360="kg",'Data Entry'!AE360*1,IF('Data Entry'!AF360="Pieza",'Data Entry'!AE360*1,IF('Data Entry'!AF360="L",'Data Entry'!AE360*1,IFERROR(,""))))))))</f>
        <v>0</v>
      </c>
      <c r="F357" s="1" t="s">
        <v>4</v>
      </c>
      <c r="G357" s="1">
        <f>IF('Data Entry'!AA360="g",'Data Entry'!Z360*0.001,IF('Data Entry'!AA360="mg",'Data Entry'!Z360*0.000001,IF('Data Entry'!AA360="t",'Data Entry'!Z360*1000,IF('Data Entry'!AA360="ml",'Data Entry'!Z360*0.001,IF('Data Entry'!AA360="kg",'Data Entry'!Z360*1,IF('Data Entry'!AA360="Piezas",'Data Entry'!Z360*1,IF('Data Entry'!AA360="L",'Data Entry'!Z360*1,IFERROR(,""))))))))</f>
        <v>0</v>
      </c>
      <c r="H357" s="1" t="s">
        <v>4</v>
      </c>
      <c r="I357" s="1">
        <f>IF('Data Entry'!AC360="g",'Data Entry'!AB360*0.001,IF('Data Entry'!AC360="mg",'Data Entry'!AB360*0.000001,IF('Data Entry'!AC360="t",'Data Entry'!AB360*1000,IF('Data Entry'!AC360="ml",'Data Entry'!AB360*0.001,IF('Data Entry'!AC360="kg",'Data Entry'!AB360*1,IF('Data Entry'!AC360="L",'Data Entry'!AB360*1,IFERROR(,"")))))))</f>
        <v>0</v>
      </c>
      <c r="J357" s="59" t="str">
        <f>'Data Entry'!AU360</f>
        <v/>
      </c>
      <c r="K357" s="1">
        <f>IF('Data Entry'!AI360="g",'Data Entry'!AH360*0.001*V357,IF('Data Entry'!AI360="UI",'Data Entry'!AH360*0.000001*V357,IF('Data Entry'!AI360="mg",'Data Entry'!AH360*0.000001*V357,IF('Data Entry'!AI360="t",'Data Entry'!AH360*1000*V357,IF('Data Entry'!AI360="kg",'Data Entry'!AH360*1*V357,IF('Data Entry'!AI360="L",'Data Entry'!AH360*1*V357,IFERROR(,"")))))))</f>
        <v>0</v>
      </c>
      <c r="L357" s="1" t="s">
        <v>4</v>
      </c>
      <c r="M357" s="59">
        <f>'Data Entry'!AJ360</f>
        <v>0</v>
      </c>
      <c r="N357" s="59" t="str">
        <f>'Data Entry'!AX360</f>
        <v/>
      </c>
      <c r="O357" s="1">
        <f>IF('Data Entry'!AL360="g",'Data Entry'!AK360*0.001*W357,IF('Data Entry'!AL360="UI",'Data Entry'!AK360*0.000001*W357,IF('Data Entry'!AL360="mg",'Data Entry'!AK360*0.000001*W357,IF('Data Entry'!AL360="t",'Data Entry'!AK360*1000*W357,IF('Data Entry'!AL360="kg",'Data Entry'!AK360*1*W357,IF('Data Entry'!AL360="L",'Data Entry'!AK360*1*W357,IFERROR(,"")))))))</f>
        <v>0</v>
      </c>
      <c r="P357" s="1" t="s">
        <v>4</v>
      </c>
      <c r="Q357" s="59">
        <f>'Data Entry'!AM360</f>
        <v>0</v>
      </c>
      <c r="R357" s="59" t="str">
        <f>'Data Entry'!BA360</f>
        <v/>
      </c>
      <c r="S357" s="1">
        <f>IF('Data Entry'!AO360="g",'Data Entry'!AN360*0.001*X357,IF('Data Entry'!AO360="UI",'Data Entry'!AN360*0.000001*X357,IF('Data Entry'!AO360="mg",'Data Entry'!AN360*0.000001*X357,IF('Data Entry'!AO360="t",'Data Entry'!AN360*1000*X357,IF('Data Entry'!AO360="kg",'Data Entry'!AN360*1*X357,IF('Data Entry'!AO360="L",'Data Entry'!AN360*1*X357,IFERROR(,"")))))))</f>
        <v>0</v>
      </c>
      <c r="T357" s="1" t="s">
        <v>4</v>
      </c>
      <c r="U357" s="59" t="str">
        <f>IF('Data Entry'!AP360="No aplica","1",'Data Entry'!AP360)</f>
        <v/>
      </c>
      <c r="V357" s="59" t="str">
        <f>IF('Data Entry'!AS360="No aplica","1",'Data Entry'!AS360)</f>
        <v/>
      </c>
      <c r="W357" s="59" t="str">
        <f>IF('Data Entry'!AV360="No aplica","1",'Data Entry'!AV360)</f>
        <v/>
      </c>
      <c r="X357" s="59" t="str">
        <f>IF('Data Entry'!AY360="No aplica","1",'Data Entry'!AY360)</f>
        <v/>
      </c>
      <c r="Y357" s="151" t="str">
        <f t="shared" si="5"/>
        <v/>
      </c>
      <c r="Z357" s="152" t="str">
        <f>IF('Data Entry'!H360="Yes","1",IF(AND('Data Entry'!H360="",'Data Entry'!I360="",'Data Entry'!J360="",'Data Entry'!K360="",'Data Entry'!L360="",'Data Entry'!M360="",'Data Entry'!N360="",'Data Entry'!O360="",'Data Entry'!P360="",'Data Entry'!Q360=""),"","1"))</f>
        <v/>
      </c>
      <c r="AA357" s="152" t="str">
        <f>IF('Data Entry'!R360="Yes","1",IF(AND('Data Entry'!R360="",'Data Entry'!S360="",'Data Entry'!T360="",'Data Entry'!U360=""),"","1"))</f>
        <v/>
      </c>
      <c r="AB357" s="157" t="str">
        <f>IF('Data Entry'!V360="Yes","1",IF(AND('Data Entry'!V360="",'Data Entry'!W360=""),"","1"))</f>
        <v/>
      </c>
    </row>
    <row r="358" spans="1:28" ht="17">
      <c r="A358" s="59">
        <f>'Data Entry'!AB361</f>
        <v>0</v>
      </c>
      <c r="B358" s="59" t="str">
        <f>'Data Entry'!AR361</f>
        <v/>
      </c>
      <c r="C358" s="1">
        <f>IF('Data Entry'!AD361="g",'Data Entry'!AC361*0.001*U358,IF('Data Entry'!AD361="UI",'Data Entry'!AC361*0.000001*U358,IF('Data Entry'!AD361="mg",'Data Entry'!AC361*0.000001*U358,IF('Data Entry'!AD361="t",'Data Entry'!AC361*1000*U358,IF('Data Entry'!AD361="kg",'Data Entry'!AC361*1*U358,IF('Data Entry'!AD361="L",'Data Entry'!AC361*1*U358,IFERROR(,"")))))))</f>
        <v>0</v>
      </c>
      <c r="D358" s="1" t="s">
        <v>4</v>
      </c>
      <c r="E358" s="1">
        <f>IF('Data Entry'!AF361="g",'Data Entry'!AE361*0.001,IF('Data Entry'!AF361="mg",'Data Entry'!AE361*0.000001,IF('Data Entry'!AF361="t",'Data Entry'!AE361*1000,IF('Data Entry'!AF361="ml",'Data Entry'!AE361*0.001,IF('Data Entry'!AF361="kg",'Data Entry'!AE361*1,IF('Data Entry'!AF361="Pieza",'Data Entry'!AE361*1,IF('Data Entry'!AF361="L",'Data Entry'!AE361*1,IFERROR(,""))))))))</f>
        <v>0</v>
      </c>
      <c r="F358" s="1" t="s">
        <v>4</v>
      </c>
      <c r="G358" s="1">
        <f>IF('Data Entry'!AA361="g",'Data Entry'!Z361*0.001,IF('Data Entry'!AA361="mg",'Data Entry'!Z361*0.000001,IF('Data Entry'!AA361="t",'Data Entry'!Z361*1000,IF('Data Entry'!AA361="ml",'Data Entry'!Z361*0.001,IF('Data Entry'!AA361="kg",'Data Entry'!Z361*1,IF('Data Entry'!AA361="Piezas",'Data Entry'!Z361*1,IF('Data Entry'!AA361="L",'Data Entry'!Z361*1,IFERROR(,""))))))))</f>
        <v>0</v>
      </c>
      <c r="H358" s="1" t="s">
        <v>4</v>
      </c>
      <c r="I358" s="1">
        <f>IF('Data Entry'!AC361="g",'Data Entry'!AB361*0.001,IF('Data Entry'!AC361="mg",'Data Entry'!AB361*0.000001,IF('Data Entry'!AC361="t",'Data Entry'!AB361*1000,IF('Data Entry'!AC361="ml",'Data Entry'!AB361*0.001,IF('Data Entry'!AC361="kg",'Data Entry'!AB361*1,IF('Data Entry'!AC361="L",'Data Entry'!AB361*1,IFERROR(,"")))))))</f>
        <v>0</v>
      </c>
      <c r="J358" s="59" t="str">
        <f>'Data Entry'!AU361</f>
        <v/>
      </c>
      <c r="K358" s="1">
        <f>IF('Data Entry'!AI361="g",'Data Entry'!AH361*0.001*V358,IF('Data Entry'!AI361="UI",'Data Entry'!AH361*0.000001*V358,IF('Data Entry'!AI361="mg",'Data Entry'!AH361*0.000001*V358,IF('Data Entry'!AI361="t",'Data Entry'!AH361*1000*V358,IF('Data Entry'!AI361="kg",'Data Entry'!AH361*1*V358,IF('Data Entry'!AI361="L",'Data Entry'!AH361*1*V358,IFERROR(,"")))))))</f>
        <v>0</v>
      </c>
      <c r="L358" s="1" t="s">
        <v>4</v>
      </c>
      <c r="M358" s="59">
        <f>'Data Entry'!AJ361</f>
        <v>0</v>
      </c>
      <c r="N358" s="59" t="str">
        <f>'Data Entry'!AX361</f>
        <v/>
      </c>
      <c r="O358" s="1">
        <f>IF('Data Entry'!AL361="g",'Data Entry'!AK361*0.001*W358,IF('Data Entry'!AL361="UI",'Data Entry'!AK361*0.000001*W358,IF('Data Entry'!AL361="mg",'Data Entry'!AK361*0.000001*W358,IF('Data Entry'!AL361="t",'Data Entry'!AK361*1000*W358,IF('Data Entry'!AL361="kg",'Data Entry'!AK361*1*W358,IF('Data Entry'!AL361="L",'Data Entry'!AK361*1*W358,IFERROR(,"")))))))</f>
        <v>0</v>
      </c>
      <c r="P358" s="1" t="s">
        <v>4</v>
      </c>
      <c r="Q358" s="59">
        <f>'Data Entry'!AM361</f>
        <v>0</v>
      </c>
      <c r="R358" s="59" t="str">
        <f>'Data Entry'!BA361</f>
        <v/>
      </c>
      <c r="S358" s="1">
        <f>IF('Data Entry'!AO361="g",'Data Entry'!AN361*0.001*X358,IF('Data Entry'!AO361="UI",'Data Entry'!AN361*0.000001*X358,IF('Data Entry'!AO361="mg",'Data Entry'!AN361*0.000001*X358,IF('Data Entry'!AO361="t",'Data Entry'!AN361*1000*X358,IF('Data Entry'!AO361="kg",'Data Entry'!AN361*1*X358,IF('Data Entry'!AO361="L",'Data Entry'!AN361*1*X358,IFERROR(,"")))))))</f>
        <v>0</v>
      </c>
      <c r="T358" s="1" t="s">
        <v>4</v>
      </c>
      <c r="U358" s="59" t="str">
        <f>IF('Data Entry'!AP361="No aplica","1",'Data Entry'!AP361)</f>
        <v/>
      </c>
      <c r="V358" s="59" t="str">
        <f>IF('Data Entry'!AS361="No aplica","1",'Data Entry'!AS361)</f>
        <v/>
      </c>
      <c r="W358" s="59" t="str">
        <f>IF('Data Entry'!AV361="No aplica","1",'Data Entry'!AV361)</f>
        <v/>
      </c>
      <c r="X358" s="59" t="str">
        <f>IF('Data Entry'!AY361="No aplica","1",'Data Entry'!AY361)</f>
        <v/>
      </c>
      <c r="Y358" s="151" t="str">
        <f t="shared" si="5"/>
        <v/>
      </c>
      <c r="Z358" s="152" t="str">
        <f>IF('Data Entry'!H361="Yes","1",IF(AND('Data Entry'!H361="",'Data Entry'!I361="",'Data Entry'!J361="",'Data Entry'!K361="",'Data Entry'!L361="",'Data Entry'!M361="",'Data Entry'!N361="",'Data Entry'!O361="",'Data Entry'!P361="",'Data Entry'!Q361=""),"","1"))</f>
        <v/>
      </c>
      <c r="AA358" s="152" t="str">
        <f>IF('Data Entry'!R361="Yes","1",IF(AND('Data Entry'!R361="",'Data Entry'!S361="",'Data Entry'!T361="",'Data Entry'!U361=""),"","1"))</f>
        <v/>
      </c>
      <c r="AB358" s="157" t="str">
        <f>IF('Data Entry'!V361="Yes","1",IF(AND('Data Entry'!V361="",'Data Entry'!W361=""),"","1"))</f>
        <v/>
      </c>
    </row>
    <row r="359" spans="1:28" ht="17">
      <c r="A359" s="59">
        <f>'Data Entry'!AB362</f>
        <v>0</v>
      </c>
      <c r="B359" s="59" t="str">
        <f>'Data Entry'!AR362</f>
        <v/>
      </c>
      <c r="C359" s="1">
        <f>IF('Data Entry'!AD362="g",'Data Entry'!AC362*0.001*U359,IF('Data Entry'!AD362="UI",'Data Entry'!AC362*0.000001*U359,IF('Data Entry'!AD362="mg",'Data Entry'!AC362*0.000001*U359,IF('Data Entry'!AD362="t",'Data Entry'!AC362*1000*U359,IF('Data Entry'!AD362="kg",'Data Entry'!AC362*1*U359,IF('Data Entry'!AD362="L",'Data Entry'!AC362*1*U359,IFERROR(,"")))))))</f>
        <v>0</v>
      </c>
      <c r="D359" s="1" t="s">
        <v>4</v>
      </c>
      <c r="E359" s="1">
        <f>IF('Data Entry'!AF362="g",'Data Entry'!AE362*0.001,IF('Data Entry'!AF362="mg",'Data Entry'!AE362*0.000001,IF('Data Entry'!AF362="t",'Data Entry'!AE362*1000,IF('Data Entry'!AF362="ml",'Data Entry'!AE362*0.001,IF('Data Entry'!AF362="kg",'Data Entry'!AE362*1,IF('Data Entry'!AF362="Pieza",'Data Entry'!AE362*1,IF('Data Entry'!AF362="L",'Data Entry'!AE362*1,IFERROR(,""))))))))</f>
        <v>0</v>
      </c>
      <c r="F359" s="1" t="s">
        <v>4</v>
      </c>
      <c r="G359" s="1">
        <f>IF('Data Entry'!AA362="g",'Data Entry'!Z362*0.001,IF('Data Entry'!AA362="mg",'Data Entry'!Z362*0.000001,IF('Data Entry'!AA362="t",'Data Entry'!Z362*1000,IF('Data Entry'!AA362="ml",'Data Entry'!Z362*0.001,IF('Data Entry'!AA362="kg",'Data Entry'!Z362*1,IF('Data Entry'!AA362="Piezas",'Data Entry'!Z362*1,IF('Data Entry'!AA362="L",'Data Entry'!Z362*1,IFERROR(,""))))))))</f>
        <v>0</v>
      </c>
      <c r="H359" s="1" t="s">
        <v>4</v>
      </c>
      <c r="I359" s="1">
        <f>IF('Data Entry'!AC362="g",'Data Entry'!AB362*0.001,IF('Data Entry'!AC362="mg",'Data Entry'!AB362*0.000001,IF('Data Entry'!AC362="t",'Data Entry'!AB362*1000,IF('Data Entry'!AC362="ml",'Data Entry'!AB362*0.001,IF('Data Entry'!AC362="kg",'Data Entry'!AB362*1,IF('Data Entry'!AC362="L",'Data Entry'!AB362*1,IFERROR(,"")))))))</f>
        <v>0</v>
      </c>
      <c r="J359" s="59" t="str">
        <f>'Data Entry'!AU362</f>
        <v/>
      </c>
      <c r="K359" s="1">
        <f>IF('Data Entry'!AI362="g",'Data Entry'!AH362*0.001*V359,IF('Data Entry'!AI362="UI",'Data Entry'!AH362*0.000001*V359,IF('Data Entry'!AI362="mg",'Data Entry'!AH362*0.000001*V359,IF('Data Entry'!AI362="t",'Data Entry'!AH362*1000*V359,IF('Data Entry'!AI362="kg",'Data Entry'!AH362*1*V359,IF('Data Entry'!AI362="L",'Data Entry'!AH362*1*V359,IFERROR(,"")))))))</f>
        <v>0</v>
      </c>
      <c r="L359" s="1" t="s">
        <v>4</v>
      </c>
      <c r="M359" s="59">
        <f>'Data Entry'!AJ362</f>
        <v>0</v>
      </c>
      <c r="N359" s="59" t="str">
        <f>'Data Entry'!AX362</f>
        <v/>
      </c>
      <c r="O359" s="1">
        <f>IF('Data Entry'!AL362="g",'Data Entry'!AK362*0.001*W359,IF('Data Entry'!AL362="UI",'Data Entry'!AK362*0.000001*W359,IF('Data Entry'!AL362="mg",'Data Entry'!AK362*0.000001*W359,IF('Data Entry'!AL362="t",'Data Entry'!AK362*1000*W359,IF('Data Entry'!AL362="kg",'Data Entry'!AK362*1*W359,IF('Data Entry'!AL362="L",'Data Entry'!AK362*1*W359,IFERROR(,"")))))))</f>
        <v>0</v>
      </c>
      <c r="P359" s="1" t="s">
        <v>4</v>
      </c>
      <c r="Q359" s="59">
        <f>'Data Entry'!AM362</f>
        <v>0</v>
      </c>
      <c r="R359" s="59" t="str">
        <f>'Data Entry'!BA362</f>
        <v/>
      </c>
      <c r="S359" s="1">
        <f>IF('Data Entry'!AO362="g",'Data Entry'!AN362*0.001*X359,IF('Data Entry'!AO362="UI",'Data Entry'!AN362*0.000001*X359,IF('Data Entry'!AO362="mg",'Data Entry'!AN362*0.000001*X359,IF('Data Entry'!AO362="t",'Data Entry'!AN362*1000*X359,IF('Data Entry'!AO362="kg",'Data Entry'!AN362*1*X359,IF('Data Entry'!AO362="L",'Data Entry'!AN362*1*X359,IFERROR(,"")))))))</f>
        <v>0</v>
      </c>
      <c r="T359" s="1" t="s">
        <v>4</v>
      </c>
      <c r="U359" s="59" t="str">
        <f>IF('Data Entry'!AP362="No aplica","1",'Data Entry'!AP362)</f>
        <v/>
      </c>
      <c r="V359" s="59" t="str">
        <f>IF('Data Entry'!AS362="No aplica","1",'Data Entry'!AS362)</f>
        <v/>
      </c>
      <c r="W359" s="59" t="str">
        <f>IF('Data Entry'!AV362="No aplica","1",'Data Entry'!AV362)</f>
        <v/>
      </c>
      <c r="X359" s="59" t="str">
        <f>IF('Data Entry'!AY362="No aplica","1",'Data Entry'!AY362)</f>
        <v/>
      </c>
      <c r="Y359" s="151" t="str">
        <f t="shared" si="5"/>
        <v/>
      </c>
      <c r="Z359" s="152" t="str">
        <f>IF('Data Entry'!H362="Yes","1",IF(AND('Data Entry'!H362="",'Data Entry'!I362="",'Data Entry'!J362="",'Data Entry'!K362="",'Data Entry'!L362="",'Data Entry'!M362="",'Data Entry'!N362="",'Data Entry'!O362="",'Data Entry'!P362="",'Data Entry'!Q362=""),"","1"))</f>
        <v/>
      </c>
      <c r="AA359" s="152" t="str">
        <f>IF('Data Entry'!R362="Yes","1",IF(AND('Data Entry'!R362="",'Data Entry'!S362="",'Data Entry'!T362="",'Data Entry'!U362=""),"","1"))</f>
        <v/>
      </c>
      <c r="AB359" s="157" t="str">
        <f>IF('Data Entry'!V362="Yes","1",IF(AND('Data Entry'!V362="",'Data Entry'!W362=""),"","1"))</f>
        <v/>
      </c>
    </row>
    <row r="360" spans="1:28" ht="17">
      <c r="A360" s="59">
        <f>'Data Entry'!AB363</f>
        <v>0</v>
      </c>
      <c r="B360" s="59" t="str">
        <f>'Data Entry'!AR363</f>
        <v/>
      </c>
      <c r="C360" s="1">
        <f>IF('Data Entry'!AD363="g",'Data Entry'!AC363*0.001*U360,IF('Data Entry'!AD363="UI",'Data Entry'!AC363*0.000001*U360,IF('Data Entry'!AD363="mg",'Data Entry'!AC363*0.000001*U360,IF('Data Entry'!AD363="t",'Data Entry'!AC363*1000*U360,IF('Data Entry'!AD363="kg",'Data Entry'!AC363*1*U360,IF('Data Entry'!AD363="L",'Data Entry'!AC363*1*U360,IFERROR(,"")))))))</f>
        <v>0</v>
      </c>
      <c r="D360" s="1" t="s">
        <v>4</v>
      </c>
      <c r="E360" s="1">
        <f>IF('Data Entry'!AF363="g",'Data Entry'!AE363*0.001,IF('Data Entry'!AF363="mg",'Data Entry'!AE363*0.000001,IF('Data Entry'!AF363="t",'Data Entry'!AE363*1000,IF('Data Entry'!AF363="ml",'Data Entry'!AE363*0.001,IF('Data Entry'!AF363="kg",'Data Entry'!AE363*1,IF('Data Entry'!AF363="Pieza",'Data Entry'!AE363*1,IF('Data Entry'!AF363="L",'Data Entry'!AE363*1,IFERROR(,""))))))))</f>
        <v>0</v>
      </c>
      <c r="F360" s="1" t="s">
        <v>4</v>
      </c>
      <c r="G360" s="1">
        <f>IF('Data Entry'!AA363="g",'Data Entry'!Z363*0.001,IF('Data Entry'!AA363="mg",'Data Entry'!Z363*0.000001,IF('Data Entry'!AA363="t",'Data Entry'!Z363*1000,IF('Data Entry'!AA363="ml",'Data Entry'!Z363*0.001,IF('Data Entry'!AA363="kg",'Data Entry'!Z363*1,IF('Data Entry'!AA363="Piezas",'Data Entry'!Z363*1,IF('Data Entry'!AA363="L",'Data Entry'!Z363*1,IFERROR(,""))))))))</f>
        <v>0</v>
      </c>
      <c r="H360" s="1" t="s">
        <v>4</v>
      </c>
      <c r="I360" s="1">
        <f>IF('Data Entry'!AC363="g",'Data Entry'!AB363*0.001,IF('Data Entry'!AC363="mg",'Data Entry'!AB363*0.000001,IF('Data Entry'!AC363="t",'Data Entry'!AB363*1000,IF('Data Entry'!AC363="ml",'Data Entry'!AB363*0.001,IF('Data Entry'!AC363="kg",'Data Entry'!AB363*1,IF('Data Entry'!AC363="L",'Data Entry'!AB363*1,IFERROR(,"")))))))</f>
        <v>0</v>
      </c>
      <c r="J360" s="59" t="str">
        <f>'Data Entry'!AU363</f>
        <v/>
      </c>
      <c r="K360" s="1">
        <f>IF('Data Entry'!AI363="g",'Data Entry'!AH363*0.001*V360,IF('Data Entry'!AI363="UI",'Data Entry'!AH363*0.000001*V360,IF('Data Entry'!AI363="mg",'Data Entry'!AH363*0.000001*V360,IF('Data Entry'!AI363="t",'Data Entry'!AH363*1000*V360,IF('Data Entry'!AI363="kg",'Data Entry'!AH363*1*V360,IF('Data Entry'!AI363="L",'Data Entry'!AH363*1*V360,IFERROR(,"")))))))</f>
        <v>0</v>
      </c>
      <c r="L360" s="1" t="s">
        <v>4</v>
      </c>
      <c r="M360" s="59">
        <f>'Data Entry'!AJ363</f>
        <v>0</v>
      </c>
      <c r="N360" s="59" t="str">
        <f>'Data Entry'!AX363</f>
        <v/>
      </c>
      <c r="O360" s="1">
        <f>IF('Data Entry'!AL363="g",'Data Entry'!AK363*0.001*W360,IF('Data Entry'!AL363="UI",'Data Entry'!AK363*0.000001*W360,IF('Data Entry'!AL363="mg",'Data Entry'!AK363*0.000001*W360,IF('Data Entry'!AL363="t",'Data Entry'!AK363*1000*W360,IF('Data Entry'!AL363="kg",'Data Entry'!AK363*1*W360,IF('Data Entry'!AL363="L",'Data Entry'!AK363*1*W360,IFERROR(,"")))))))</f>
        <v>0</v>
      </c>
      <c r="P360" s="1" t="s">
        <v>4</v>
      </c>
      <c r="Q360" s="59">
        <f>'Data Entry'!AM363</f>
        <v>0</v>
      </c>
      <c r="R360" s="59" t="str">
        <f>'Data Entry'!BA363</f>
        <v/>
      </c>
      <c r="S360" s="1">
        <f>IF('Data Entry'!AO363="g",'Data Entry'!AN363*0.001*X360,IF('Data Entry'!AO363="UI",'Data Entry'!AN363*0.000001*X360,IF('Data Entry'!AO363="mg",'Data Entry'!AN363*0.000001*X360,IF('Data Entry'!AO363="t",'Data Entry'!AN363*1000*X360,IF('Data Entry'!AO363="kg",'Data Entry'!AN363*1*X360,IF('Data Entry'!AO363="L",'Data Entry'!AN363*1*X360,IFERROR(,"")))))))</f>
        <v>0</v>
      </c>
      <c r="T360" s="1" t="s">
        <v>4</v>
      </c>
      <c r="U360" s="59" t="str">
        <f>IF('Data Entry'!AP363="No aplica","1",'Data Entry'!AP363)</f>
        <v/>
      </c>
      <c r="V360" s="59" t="str">
        <f>IF('Data Entry'!AS363="No aplica","1",'Data Entry'!AS363)</f>
        <v/>
      </c>
      <c r="W360" s="59" t="str">
        <f>IF('Data Entry'!AV363="No aplica","1",'Data Entry'!AV363)</f>
        <v/>
      </c>
      <c r="X360" s="59" t="str">
        <f>IF('Data Entry'!AY363="No aplica","1",'Data Entry'!AY363)</f>
        <v/>
      </c>
      <c r="Y360" s="151" t="str">
        <f t="shared" si="5"/>
        <v/>
      </c>
      <c r="Z360" s="152" t="str">
        <f>IF('Data Entry'!H363="Yes","1",IF(AND('Data Entry'!H363="",'Data Entry'!I363="",'Data Entry'!J363="",'Data Entry'!K363="",'Data Entry'!L363="",'Data Entry'!M363="",'Data Entry'!N363="",'Data Entry'!O363="",'Data Entry'!P363="",'Data Entry'!Q363=""),"","1"))</f>
        <v/>
      </c>
      <c r="AA360" s="152" t="str">
        <f>IF('Data Entry'!R363="Yes","1",IF(AND('Data Entry'!R363="",'Data Entry'!S363="",'Data Entry'!T363="",'Data Entry'!U363=""),"","1"))</f>
        <v/>
      </c>
      <c r="AB360" s="157" t="str">
        <f>IF('Data Entry'!V363="Yes","1",IF(AND('Data Entry'!V363="",'Data Entry'!W363=""),"","1"))</f>
        <v/>
      </c>
    </row>
    <row r="361" spans="1:28" ht="17">
      <c r="A361" s="59">
        <f>'Data Entry'!AB364</f>
        <v>0</v>
      </c>
      <c r="B361" s="59" t="str">
        <f>'Data Entry'!AR364</f>
        <v/>
      </c>
      <c r="C361" s="1">
        <f>IF('Data Entry'!AD364="g",'Data Entry'!AC364*0.001*U361,IF('Data Entry'!AD364="UI",'Data Entry'!AC364*0.000001*U361,IF('Data Entry'!AD364="mg",'Data Entry'!AC364*0.000001*U361,IF('Data Entry'!AD364="t",'Data Entry'!AC364*1000*U361,IF('Data Entry'!AD364="kg",'Data Entry'!AC364*1*U361,IF('Data Entry'!AD364="L",'Data Entry'!AC364*1*U361,IFERROR(,"")))))))</f>
        <v>0</v>
      </c>
      <c r="D361" s="1" t="s">
        <v>4</v>
      </c>
      <c r="E361" s="1">
        <f>IF('Data Entry'!AF364="g",'Data Entry'!AE364*0.001,IF('Data Entry'!AF364="mg",'Data Entry'!AE364*0.000001,IF('Data Entry'!AF364="t",'Data Entry'!AE364*1000,IF('Data Entry'!AF364="ml",'Data Entry'!AE364*0.001,IF('Data Entry'!AF364="kg",'Data Entry'!AE364*1,IF('Data Entry'!AF364="Pieza",'Data Entry'!AE364*1,IF('Data Entry'!AF364="L",'Data Entry'!AE364*1,IFERROR(,""))))))))</f>
        <v>0</v>
      </c>
      <c r="F361" s="1" t="s">
        <v>4</v>
      </c>
      <c r="G361" s="1">
        <f>IF('Data Entry'!AA364="g",'Data Entry'!Z364*0.001,IF('Data Entry'!AA364="mg",'Data Entry'!Z364*0.000001,IF('Data Entry'!AA364="t",'Data Entry'!Z364*1000,IF('Data Entry'!AA364="ml",'Data Entry'!Z364*0.001,IF('Data Entry'!AA364="kg",'Data Entry'!Z364*1,IF('Data Entry'!AA364="Piezas",'Data Entry'!Z364*1,IF('Data Entry'!AA364="L",'Data Entry'!Z364*1,IFERROR(,""))))))))</f>
        <v>0</v>
      </c>
      <c r="H361" s="1" t="s">
        <v>4</v>
      </c>
      <c r="I361" s="1">
        <f>IF('Data Entry'!AC364="g",'Data Entry'!AB364*0.001,IF('Data Entry'!AC364="mg",'Data Entry'!AB364*0.000001,IF('Data Entry'!AC364="t",'Data Entry'!AB364*1000,IF('Data Entry'!AC364="ml",'Data Entry'!AB364*0.001,IF('Data Entry'!AC364="kg",'Data Entry'!AB364*1,IF('Data Entry'!AC364="L",'Data Entry'!AB364*1,IFERROR(,"")))))))</f>
        <v>0</v>
      </c>
      <c r="J361" s="59" t="str">
        <f>'Data Entry'!AU364</f>
        <v/>
      </c>
      <c r="K361" s="1">
        <f>IF('Data Entry'!AI364="g",'Data Entry'!AH364*0.001*V361,IF('Data Entry'!AI364="UI",'Data Entry'!AH364*0.000001*V361,IF('Data Entry'!AI364="mg",'Data Entry'!AH364*0.000001*V361,IF('Data Entry'!AI364="t",'Data Entry'!AH364*1000*V361,IF('Data Entry'!AI364="kg",'Data Entry'!AH364*1*V361,IF('Data Entry'!AI364="L",'Data Entry'!AH364*1*V361,IFERROR(,"")))))))</f>
        <v>0</v>
      </c>
      <c r="L361" s="1" t="s">
        <v>4</v>
      </c>
      <c r="M361" s="59">
        <f>'Data Entry'!AJ364</f>
        <v>0</v>
      </c>
      <c r="N361" s="59" t="str">
        <f>'Data Entry'!AX364</f>
        <v/>
      </c>
      <c r="O361" s="1">
        <f>IF('Data Entry'!AL364="g",'Data Entry'!AK364*0.001*W361,IF('Data Entry'!AL364="UI",'Data Entry'!AK364*0.000001*W361,IF('Data Entry'!AL364="mg",'Data Entry'!AK364*0.000001*W361,IF('Data Entry'!AL364="t",'Data Entry'!AK364*1000*W361,IF('Data Entry'!AL364="kg",'Data Entry'!AK364*1*W361,IF('Data Entry'!AL364="L",'Data Entry'!AK364*1*W361,IFERROR(,"")))))))</f>
        <v>0</v>
      </c>
      <c r="P361" s="1" t="s">
        <v>4</v>
      </c>
      <c r="Q361" s="59">
        <f>'Data Entry'!AM364</f>
        <v>0</v>
      </c>
      <c r="R361" s="59" t="str">
        <f>'Data Entry'!BA364</f>
        <v/>
      </c>
      <c r="S361" s="1">
        <f>IF('Data Entry'!AO364="g",'Data Entry'!AN364*0.001*X361,IF('Data Entry'!AO364="UI",'Data Entry'!AN364*0.000001*X361,IF('Data Entry'!AO364="mg",'Data Entry'!AN364*0.000001*X361,IF('Data Entry'!AO364="t",'Data Entry'!AN364*1000*X361,IF('Data Entry'!AO364="kg",'Data Entry'!AN364*1*X361,IF('Data Entry'!AO364="L",'Data Entry'!AN364*1*X361,IFERROR(,"")))))))</f>
        <v>0</v>
      </c>
      <c r="T361" s="1" t="s">
        <v>4</v>
      </c>
      <c r="U361" s="59" t="str">
        <f>IF('Data Entry'!AP364="No aplica","1",'Data Entry'!AP364)</f>
        <v/>
      </c>
      <c r="V361" s="59" t="str">
        <f>IF('Data Entry'!AS364="No aplica","1",'Data Entry'!AS364)</f>
        <v/>
      </c>
      <c r="W361" s="59" t="str">
        <f>IF('Data Entry'!AV364="No aplica","1",'Data Entry'!AV364)</f>
        <v/>
      </c>
      <c r="X361" s="59" t="str">
        <f>IF('Data Entry'!AY364="No aplica","1",'Data Entry'!AY364)</f>
        <v/>
      </c>
      <c r="Y361" s="151" t="str">
        <f t="shared" si="5"/>
        <v/>
      </c>
      <c r="Z361" s="152" t="str">
        <f>IF('Data Entry'!H364="Yes","1",IF(AND('Data Entry'!H364="",'Data Entry'!I364="",'Data Entry'!J364="",'Data Entry'!K364="",'Data Entry'!L364="",'Data Entry'!M364="",'Data Entry'!N364="",'Data Entry'!O364="",'Data Entry'!P364="",'Data Entry'!Q364=""),"","1"))</f>
        <v/>
      </c>
      <c r="AA361" s="152" t="str">
        <f>IF('Data Entry'!R364="Yes","1",IF(AND('Data Entry'!R364="",'Data Entry'!S364="",'Data Entry'!T364="",'Data Entry'!U364=""),"","1"))</f>
        <v/>
      </c>
      <c r="AB361" s="157" t="str">
        <f>IF('Data Entry'!V364="Yes","1",IF(AND('Data Entry'!V364="",'Data Entry'!W364=""),"","1"))</f>
        <v/>
      </c>
    </row>
    <row r="362" spans="1:28" ht="17">
      <c r="A362" s="59">
        <f>'Data Entry'!AB365</f>
        <v>0</v>
      </c>
      <c r="B362" s="59" t="str">
        <f>'Data Entry'!AR365</f>
        <v/>
      </c>
      <c r="C362" s="1">
        <f>IF('Data Entry'!AD365="g",'Data Entry'!AC365*0.001*U362,IF('Data Entry'!AD365="UI",'Data Entry'!AC365*0.000001*U362,IF('Data Entry'!AD365="mg",'Data Entry'!AC365*0.000001*U362,IF('Data Entry'!AD365="t",'Data Entry'!AC365*1000*U362,IF('Data Entry'!AD365="kg",'Data Entry'!AC365*1*U362,IF('Data Entry'!AD365="L",'Data Entry'!AC365*1*U362,IFERROR(,"")))))))</f>
        <v>0</v>
      </c>
      <c r="D362" s="1" t="s">
        <v>4</v>
      </c>
      <c r="E362" s="1">
        <f>IF('Data Entry'!AF365="g",'Data Entry'!AE365*0.001,IF('Data Entry'!AF365="mg",'Data Entry'!AE365*0.000001,IF('Data Entry'!AF365="t",'Data Entry'!AE365*1000,IF('Data Entry'!AF365="ml",'Data Entry'!AE365*0.001,IF('Data Entry'!AF365="kg",'Data Entry'!AE365*1,IF('Data Entry'!AF365="Pieza",'Data Entry'!AE365*1,IF('Data Entry'!AF365="L",'Data Entry'!AE365*1,IFERROR(,""))))))))</f>
        <v>0</v>
      </c>
      <c r="F362" s="1" t="s">
        <v>4</v>
      </c>
      <c r="G362" s="1">
        <f>IF('Data Entry'!AA365="g",'Data Entry'!Z365*0.001,IF('Data Entry'!AA365="mg",'Data Entry'!Z365*0.000001,IF('Data Entry'!AA365="t",'Data Entry'!Z365*1000,IF('Data Entry'!AA365="ml",'Data Entry'!Z365*0.001,IF('Data Entry'!AA365="kg",'Data Entry'!Z365*1,IF('Data Entry'!AA365="Piezas",'Data Entry'!Z365*1,IF('Data Entry'!AA365="L",'Data Entry'!Z365*1,IFERROR(,""))))))))</f>
        <v>0</v>
      </c>
      <c r="H362" s="1" t="s">
        <v>4</v>
      </c>
      <c r="I362" s="1">
        <f>IF('Data Entry'!AC365="g",'Data Entry'!AB365*0.001,IF('Data Entry'!AC365="mg",'Data Entry'!AB365*0.000001,IF('Data Entry'!AC365="t",'Data Entry'!AB365*1000,IF('Data Entry'!AC365="ml",'Data Entry'!AB365*0.001,IF('Data Entry'!AC365="kg",'Data Entry'!AB365*1,IF('Data Entry'!AC365="L",'Data Entry'!AB365*1,IFERROR(,"")))))))</f>
        <v>0</v>
      </c>
      <c r="J362" s="59" t="str">
        <f>'Data Entry'!AU365</f>
        <v/>
      </c>
      <c r="K362" s="1">
        <f>IF('Data Entry'!AI365="g",'Data Entry'!AH365*0.001*V362,IF('Data Entry'!AI365="UI",'Data Entry'!AH365*0.000001*V362,IF('Data Entry'!AI365="mg",'Data Entry'!AH365*0.000001*V362,IF('Data Entry'!AI365="t",'Data Entry'!AH365*1000*V362,IF('Data Entry'!AI365="kg",'Data Entry'!AH365*1*V362,IF('Data Entry'!AI365="L",'Data Entry'!AH365*1*V362,IFERROR(,"")))))))</f>
        <v>0</v>
      </c>
      <c r="L362" s="1" t="s">
        <v>4</v>
      </c>
      <c r="M362" s="59">
        <f>'Data Entry'!AJ365</f>
        <v>0</v>
      </c>
      <c r="N362" s="59" t="str">
        <f>'Data Entry'!AX365</f>
        <v/>
      </c>
      <c r="O362" s="1">
        <f>IF('Data Entry'!AL365="g",'Data Entry'!AK365*0.001*W362,IF('Data Entry'!AL365="UI",'Data Entry'!AK365*0.000001*W362,IF('Data Entry'!AL365="mg",'Data Entry'!AK365*0.000001*W362,IF('Data Entry'!AL365="t",'Data Entry'!AK365*1000*W362,IF('Data Entry'!AL365="kg",'Data Entry'!AK365*1*W362,IF('Data Entry'!AL365="L",'Data Entry'!AK365*1*W362,IFERROR(,"")))))))</f>
        <v>0</v>
      </c>
      <c r="P362" s="1" t="s">
        <v>4</v>
      </c>
      <c r="Q362" s="59">
        <f>'Data Entry'!AM365</f>
        <v>0</v>
      </c>
      <c r="R362" s="59" t="str">
        <f>'Data Entry'!BA365</f>
        <v/>
      </c>
      <c r="S362" s="1">
        <f>IF('Data Entry'!AO365="g",'Data Entry'!AN365*0.001*X362,IF('Data Entry'!AO365="UI",'Data Entry'!AN365*0.000001*X362,IF('Data Entry'!AO365="mg",'Data Entry'!AN365*0.000001*X362,IF('Data Entry'!AO365="t",'Data Entry'!AN365*1000*X362,IF('Data Entry'!AO365="kg",'Data Entry'!AN365*1*X362,IF('Data Entry'!AO365="L",'Data Entry'!AN365*1*X362,IFERROR(,"")))))))</f>
        <v>0</v>
      </c>
      <c r="T362" s="1" t="s">
        <v>4</v>
      </c>
      <c r="U362" s="59" t="str">
        <f>IF('Data Entry'!AP365="No aplica","1",'Data Entry'!AP365)</f>
        <v/>
      </c>
      <c r="V362" s="59" t="str">
        <f>IF('Data Entry'!AS365="No aplica","1",'Data Entry'!AS365)</f>
        <v/>
      </c>
      <c r="W362" s="59" t="str">
        <f>IF('Data Entry'!AV365="No aplica","1",'Data Entry'!AV365)</f>
        <v/>
      </c>
      <c r="X362" s="59" t="str">
        <f>IF('Data Entry'!AY365="No aplica","1",'Data Entry'!AY365)</f>
        <v/>
      </c>
      <c r="Y362" s="151" t="str">
        <f t="shared" si="5"/>
        <v/>
      </c>
      <c r="Z362" s="152" t="str">
        <f>IF('Data Entry'!H365="Yes","1",IF(AND('Data Entry'!H365="",'Data Entry'!I365="",'Data Entry'!J365="",'Data Entry'!K365="",'Data Entry'!L365="",'Data Entry'!M365="",'Data Entry'!N365="",'Data Entry'!O365="",'Data Entry'!P365="",'Data Entry'!Q365=""),"","1"))</f>
        <v/>
      </c>
      <c r="AA362" s="152" t="str">
        <f>IF('Data Entry'!R365="Yes","1",IF(AND('Data Entry'!R365="",'Data Entry'!S365="",'Data Entry'!T365="",'Data Entry'!U365=""),"","1"))</f>
        <v/>
      </c>
      <c r="AB362" s="157" t="str">
        <f>IF('Data Entry'!V365="Yes","1",IF(AND('Data Entry'!V365="",'Data Entry'!W365=""),"","1"))</f>
        <v/>
      </c>
    </row>
    <row r="363" spans="1:28" ht="17">
      <c r="A363" s="59">
        <f>'Data Entry'!AB366</f>
        <v>0</v>
      </c>
      <c r="B363" s="59" t="str">
        <f>'Data Entry'!AR366</f>
        <v/>
      </c>
      <c r="C363" s="1">
        <f>IF('Data Entry'!AD366="g",'Data Entry'!AC366*0.001*U363,IF('Data Entry'!AD366="UI",'Data Entry'!AC366*0.000001*U363,IF('Data Entry'!AD366="mg",'Data Entry'!AC366*0.000001*U363,IF('Data Entry'!AD366="t",'Data Entry'!AC366*1000*U363,IF('Data Entry'!AD366="kg",'Data Entry'!AC366*1*U363,IF('Data Entry'!AD366="L",'Data Entry'!AC366*1*U363,IFERROR(,"")))))))</f>
        <v>0</v>
      </c>
      <c r="D363" s="1" t="s">
        <v>4</v>
      </c>
      <c r="E363" s="1">
        <f>IF('Data Entry'!AF366="g",'Data Entry'!AE366*0.001,IF('Data Entry'!AF366="mg",'Data Entry'!AE366*0.000001,IF('Data Entry'!AF366="t",'Data Entry'!AE366*1000,IF('Data Entry'!AF366="ml",'Data Entry'!AE366*0.001,IF('Data Entry'!AF366="kg",'Data Entry'!AE366*1,IF('Data Entry'!AF366="Pieza",'Data Entry'!AE366*1,IF('Data Entry'!AF366="L",'Data Entry'!AE366*1,IFERROR(,""))))))))</f>
        <v>0</v>
      </c>
      <c r="F363" s="1" t="s">
        <v>4</v>
      </c>
      <c r="G363" s="1">
        <f>IF('Data Entry'!AA366="g",'Data Entry'!Z366*0.001,IF('Data Entry'!AA366="mg",'Data Entry'!Z366*0.000001,IF('Data Entry'!AA366="t",'Data Entry'!Z366*1000,IF('Data Entry'!AA366="ml",'Data Entry'!Z366*0.001,IF('Data Entry'!AA366="kg",'Data Entry'!Z366*1,IF('Data Entry'!AA366="Piezas",'Data Entry'!Z366*1,IF('Data Entry'!AA366="L",'Data Entry'!Z366*1,IFERROR(,""))))))))</f>
        <v>0</v>
      </c>
      <c r="H363" s="1" t="s">
        <v>4</v>
      </c>
      <c r="I363" s="1">
        <f>IF('Data Entry'!AC366="g",'Data Entry'!AB366*0.001,IF('Data Entry'!AC366="mg",'Data Entry'!AB366*0.000001,IF('Data Entry'!AC366="t",'Data Entry'!AB366*1000,IF('Data Entry'!AC366="ml",'Data Entry'!AB366*0.001,IF('Data Entry'!AC366="kg",'Data Entry'!AB366*1,IF('Data Entry'!AC366="L",'Data Entry'!AB366*1,IFERROR(,"")))))))</f>
        <v>0</v>
      </c>
      <c r="J363" s="59" t="str">
        <f>'Data Entry'!AU366</f>
        <v/>
      </c>
      <c r="K363" s="1">
        <f>IF('Data Entry'!AI366="g",'Data Entry'!AH366*0.001*V363,IF('Data Entry'!AI366="UI",'Data Entry'!AH366*0.000001*V363,IF('Data Entry'!AI366="mg",'Data Entry'!AH366*0.000001*V363,IF('Data Entry'!AI366="t",'Data Entry'!AH366*1000*V363,IF('Data Entry'!AI366="kg",'Data Entry'!AH366*1*V363,IF('Data Entry'!AI366="L",'Data Entry'!AH366*1*V363,IFERROR(,"")))))))</f>
        <v>0</v>
      </c>
      <c r="L363" s="1" t="s">
        <v>4</v>
      </c>
      <c r="M363" s="59">
        <f>'Data Entry'!AJ366</f>
        <v>0</v>
      </c>
      <c r="N363" s="59" t="str">
        <f>'Data Entry'!AX366</f>
        <v/>
      </c>
      <c r="O363" s="1">
        <f>IF('Data Entry'!AL366="g",'Data Entry'!AK366*0.001*W363,IF('Data Entry'!AL366="UI",'Data Entry'!AK366*0.000001*W363,IF('Data Entry'!AL366="mg",'Data Entry'!AK366*0.000001*W363,IF('Data Entry'!AL366="t",'Data Entry'!AK366*1000*W363,IF('Data Entry'!AL366="kg",'Data Entry'!AK366*1*W363,IF('Data Entry'!AL366="L",'Data Entry'!AK366*1*W363,IFERROR(,"")))))))</f>
        <v>0</v>
      </c>
      <c r="P363" s="1" t="s">
        <v>4</v>
      </c>
      <c r="Q363" s="59">
        <f>'Data Entry'!AM366</f>
        <v>0</v>
      </c>
      <c r="R363" s="59" t="str">
        <f>'Data Entry'!BA366</f>
        <v/>
      </c>
      <c r="S363" s="1">
        <f>IF('Data Entry'!AO366="g",'Data Entry'!AN366*0.001*X363,IF('Data Entry'!AO366="UI",'Data Entry'!AN366*0.000001*X363,IF('Data Entry'!AO366="mg",'Data Entry'!AN366*0.000001*X363,IF('Data Entry'!AO366="t",'Data Entry'!AN366*1000*X363,IF('Data Entry'!AO366="kg",'Data Entry'!AN366*1*X363,IF('Data Entry'!AO366="L",'Data Entry'!AN366*1*X363,IFERROR(,"")))))))</f>
        <v>0</v>
      </c>
      <c r="T363" s="1" t="s">
        <v>4</v>
      </c>
      <c r="U363" s="59" t="str">
        <f>IF('Data Entry'!AP366="No aplica","1",'Data Entry'!AP366)</f>
        <v/>
      </c>
      <c r="V363" s="59" t="str">
        <f>IF('Data Entry'!AS366="No aplica","1",'Data Entry'!AS366)</f>
        <v/>
      </c>
      <c r="W363" s="59" t="str">
        <f>IF('Data Entry'!AV366="No aplica","1",'Data Entry'!AV366)</f>
        <v/>
      </c>
      <c r="X363" s="59" t="str">
        <f>IF('Data Entry'!AY366="No aplica","1",'Data Entry'!AY366)</f>
        <v/>
      </c>
      <c r="Y363" s="151" t="str">
        <f t="shared" si="5"/>
        <v/>
      </c>
      <c r="Z363" s="152" t="str">
        <f>IF('Data Entry'!H366="Yes","1",IF(AND('Data Entry'!H366="",'Data Entry'!I366="",'Data Entry'!J366="",'Data Entry'!K366="",'Data Entry'!L366="",'Data Entry'!M366="",'Data Entry'!N366="",'Data Entry'!O366="",'Data Entry'!P366="",'Data Entry'!Q366=""),"","1"))</f>
        <v/>
      </c>
      <c r="AA363" s="152" t="str">
        <f>IF('Data Entry'!R366="Yes","1",IF(AND('Data Entry'!R366="",'Data Entry'!S366="",'Data Entry'!T366="",'Data Entry'!U366=""),"","1"))</f>
        <v/>
      </c>
      <c r="AB363" s="157" t="str">
        <f>IF('Data Entry'!V366="Yes","1",IF(AND('Data Entry'!V366="",'Data Entry'!W366=""),"","1"))</f>
        <v/>
      </c>
    </row>
    <row r="364" spans="1:28" ht="17">
      <c r="A364" s="59">
        <f>'Data Entry'!AB367</f>
        <v>0</v>
      </c>
      <c r="B364" s="59" t="str">
        <f>'Data Entry'!AR367</f>
        <v/>
      </c>
      <c r="C364" s="1">
        <f>IF('Data Entry'!AD367="g",'Data Entry'!AC367*0.001*U364,IF('Data Entry'!AD367="UI",'Data Entry'!AC367*0.000001*U364,IF('Data Entry'!AD367="mg",'Data Entry'!AC367*0.000001*U364,IF('Data Entry'!AD367="t",'Data Entry'!AC367*1000*U364,IF('Data Entry'!AD367="kg",'Data Entry'!AC367*1*U364,IF('Data Entry'!AD367="L",'Data Entry'!AC367*1*U364,IFERROR(,"")))))))</f>
        <v>0</v>
      </c>
      <c r="D364" s="1" t="s">
        <v>4</v>
      </c>
      <c r="E364" s="1">
        <f>IF('Data Entry'!AF367="g",'Data Entry'!AE367*0.001,IF('Data Entry'!AF367="mg",'Data Entry'!AE367*0.000001,IF('Data Entry'!AF367="t",'Data Entry'!AE367*1000,IF('Data Entry'!AF367="ml",'Data Entry'!AE367*0.001,IF('Data Entry'!AF367="kg",'Data Entry'!AE367*1,IF('Data Entry'!AF367="Pieza",'Data Entry'!AE367*1,IF('Data Entry'!AF367="L",'Data Entry'!AE367*1,IFERROR(,""))))))))</f>
        <v>0</v>
      </c>
      <c r="F364" s="1" t="s">
        <v>4</v>
      </c>
      <c r="G364" s="1">
        <f>IF('Data Entry'!AA367="g",'Data Entry'!Z367*0.001,IF('Data Entry'!AA367="mg",'Data Entry'!Z367*0.000001,IF('Data Entry'!AA367="t",'Data Entry'!Z367*1000,IF('Data Entry'!AA367="ml",'Data Entry'!Z367*0.001,IF('Data Entry'!AA367="kg",'Data Entry'!Z367*1,IF('Data Entry'!AA367="Piezas",'Data Entry'!Z367*1,IF('Data Entry'!AA367="L",'Data Entry'!Z367*1,IFERROR(,""))))))))</f>
        <v>0</v>
      </c>
      <c r="H364" s="1" t="s">
        <v>4</v>
      </c>
      <c r="I364" s="1">
        <f>IF('Data Entry'!AC367="g",'Data Entry'!AB367*0.001,IF('Data Entry'!AC367="mg",'Data Entry'!AB367*0.000001,IF('Data Entry'!AC367="t",'Data Entry'!AB367*1000,IF('Data Entry'!AC367="ml",'Data Entry'!AB367*0.001,IF('Data Entry'!AC367="kg",'Data Entry'!AB367*1,IF('Data Entry'!AC367="L",'Data Entry'!AB367*1,IFERROR(,"")))))))</f>
        <v>0</v>
      </c>
      <c r="J364" s="59" t="str">
        <f>'Data Entry'!AU367</f>
        <v/>
      </c>
      <c r="K364" s="1">
        <f>IF('Data Entry'!AI367="g",'Data Entry'!AH367*0.001*V364,IF('Data Entry'!AI367="UI",'Data Entry'!AH367*0.000001*V364,IF('Data Entry'!AI367="mg",'Data Entry'!AH367*0.000001*V364,IF('Data Entry'!AI367="t",'Data Entry'!AH367*1000*V364,IF('Data Entry'!AI367="kg",'Data Entry'!AH367*1*V364,IF('Data Entry'!AI367="L",'Data Entry'!AH367*1*V364,IFERROR(,"")))))))</f>
        <v>0</v>
      </c>
      <c r="L364" s="1" t="s">
        <v>4</v>
      </c>
      <c r="M364" s="59">
        <f>'Data Entry'!AJ367</f>
        <v>0</v>
      </c>
      <c r="N364" s="59" t="str">
        <f>'Data Entry'!AX367</f>
        <v/>
      </c>
      <c r="O364" s="1">
        <f>IF('Data Entry'!AL367="g",'Data Entry'!AK367*0.001*W364,IF('Data Entry'!AL367="UI",'Data Entry'!AK367*0.000001*W364,IF('Data Entry'!AL367="mg",'Data Entry'!AK367*0.000001*W364,IF('Data Entry'!AL367="t",'Data Entry'!AK367*1000*W364,IF('Data Entry'!AL367="kg",'Data Entry'!AK367*1*W364,IF('Data Entry'!AL367="L",'Data Entry'!AK367*1*W364,IFERROR(,"")))))))</f>
        <v>0</v>
      </c>
      <c r="P364" s="1" t="s">
        <v>4</v>
      </c>
      <c r="Q364" s="59">
        <f>'Data Entry'!AM367</f>
        <v>0</v>
      </c>
      <c r="R364" s="59" t="str">
        <f>'Data Entry'!BA367</f>
        <v/>
      </c>
      <c r="S364" s="1">
        <f>IF('Data Entry'!AO367="g",'Data Entry'!AN367*0.001*X364,IF('Data Entry'!AO367="UI",'Data Entry'!AN367*0.000001*X364,IF('Data Entry'!AO367="mg",'Data Entry'!AN367*0.000001*X364,IF('Data Entry'!AO367="t",'Data Entry'!AN367*1000*X364,IF('Data Entry'!AO367="kg",'Data Entry'!AN367*1*X364,IF('Data Entry'!AO367="L",'Data Entry'!AN367*1*X364,IFERROR(,"")))))))</f>
        <v>0</v>
      </c>
      <c r="T364" s="1" t="s">
        <v>4</v>
      </c>
      <c r="U364" s="59" t="str">
        <f>IF('Data Entry'!AP367="No aplica","1",'Data Entry'!AP367)</f>
        <v/>
      </c>
      <c r="V364" s="59" t="str">
        <f>IF('Data Entry'!AS367="No aplica","1",'Data Entry'!AS367)</f>
        <v/>
      </c>
      <c r="W364" s="59" t="str">
        <f>IF('Data Entry'!AV367="No aplica","1",'Data Entry'!AV367)</f>
        <v/>
      </c>
      <c r="X364" s="59" t="str">
        <f>IF('Data Entry'!AY367="No aplica","1",'Data Entry'!AY367)</f>
        <v/>
      </c>
      <c r="Y364" s="151" t="str">
        <f t="shared" si="5"/>
        <v/>
      </c>
      <c r="Z364" s="152" t="str">
        <f>IF('Data Entry'!H367="Yes","1",IF(AND('Data Entry'!H367="",'Data Entry'!I367="",'Data Entry'!J367="",'Data Entry'!K367="",'Data Entry'!L367="",'Data Entry'!M367="",'Data Entry'!N367="",'Data Entry'!O367="",'Data Entry'!P367="",'Data Entry'!Q367=""),"","1"))</f>
        <v/>
      </c>
      <c r="AA364" s="152" t="str">
        <f>IF('Data Entry'!R367="Yes","1",IF(AND('Data Entry'!R367="",'Data Entry'!S367="",'Data Entry'!T367="",'Data Entry'!U367=""),"","1"))</f>
        <v/>
      </c>
      <c r="AB364" s="157" t="str">
        <f>IF('Data Entry'!V367="Yes","1",IF(AND('Data Entry'!V367="",'Data Entry'!W367=""),"","1"))</f>
        <v/>
      </c>
    </row>
    <row r="365" spans="1:28" ht="17">
      <c r="A365" s="59">
        <f>'Data Entry'!AB368</f>
        <v>0</v>
      </c>
      <c r="B365" s="59" t="str">
        <f>'Data Entry'!AR368</f>
        <v/>
      </c>
      <c r="C365" s="1">
        <f>IF('Data Entry'!AD368="g",'Data Entry'!AC368*0.001*U365,IF('Data Entry'!AD368="UI",'Data Entry'!AC368*0.000001*U365,IF('Data Entry'!AD368="mg",'Data Entry'!AC368*0.000001*U365,IF('Data Entry'!AD368="t",'Data Entry'!AC368*1000*U365,IF('Data Entry'!AD368="kg",'Data Entry'!AC368*1*U365,IF('Data Entry'!AD368="L",'Data Entry'!AC368*1*U365,IFERROR(,"")))))))</f>
        <v>0</v>
      </c>
      <c r="D365" s="1" t="s">
        <v>4</v>
      </c>
      <c r="E365" s="1">
        <f>IF('Data Entry'!AF368="g",'Data Entry'!AE368*0.001,IF('Data Entry'!AF368="mg",'Data Entry'!AE368*0.000001,IF('Data Entry'!AF368="t",'Data Entry'!AE368*1000,IF('Data Entry'!AF368="ml",'Data Entry'!AE368*0.001,IF('Data Entry'!AF368="kg",'Data Entry'!AE368*1,IF('Data Entry'!AF368="Pieza",'Data Entry'!AE368*1,IF('Data Entry'!AF368="L",'Data Entry'!AE368*1,IFERROR(,""))))))))</f>
        <v>0</v>
      </c>
      <c r="F365" s="1" t="s">
        <v>4</v>
      </c>
      <c r="G365" s="1">
        <f>IF('Data Entry'!AA368="g",'Data Entry'!Z368*0.001,IF('Data Entry'!AA368="mg",'Data Entry'!Z368*0.000001,IF('Data Entry'!AA368="t",'Data Entry'!Z368*1000,IF('Data Entry'!AA368="ml",'Data Entry'!Z368*0.001,IF('Data Entry'!AA368="kg",'Data Entry'!Z368*1,IF('Data Entry'!AA368="Piezas",'Data Entry'!Z368*1,IF('Data Entry'!AA368="L",'Data Entry'!Z368*1,IFERROR(,""))))))))</f>
        <v>0</v>
      </c>
      <c r="H365" s="1" t="s">
        <v>4</v>
      </c>
      <c r="I365" s="1">
        <f>IF('Data Entry'!AC368="g",'Data Entry'!AB368*0.001,IF('Data Entry'!AC368="mg",'Data Entry'!AB368*0.000001,IF('Data Entry'!AC368="t",'Data Entry'!AB368*1000,IF('Data Entry'!AC368="ml",'Data Entry'!AB368*0.001,IF('Data Entry'!AC368="kg",'Data Entry'!AB368*1,IF('Data Entry'!AC368="L",'Data Entry'!AB368*1,IFERROR(,"")))))))</f>
        <v>0</v>
      </c>
      <c r="J365" s="59" t="str">
        <f>'Data Entry'!AU368</f>
        <v/>
      </c>
      <c r="K365" s="1">
        <f>IF('Data Entry'!AI368="g",'Data Entry'!AH368*0.001*V365,IF('Data Entry'!AI368="UI",'Data Entry'!AH368*0.000001*V365,IF('Data Entry'!AI368="mg",'Data Entry'!AH368*0.000001*V365,IF('Data Entry'!AI368="t",'Data Entry'!AH368*1000*V365,IF('Data Entry'!AI368="kg",'Data Entry'!AH368*1*V365,IF('Data Entry'!AI368="L",'Data Entry'!AH368*1*V365,IFERROR(,"")))))))</f>
        <v>0</v>
      </c>
      <c r="L365" s="1" t="s">
        <v>4</v>
      </c>
      <c r="M365" s="59">
        <f>'Data Entry'!AJ368</f>
        <v>0</v>
      </c>
      <c r="N365" s="59" t="str">
        <f>'Data Entry'!AX368</f>
        <v/>
      </c>
      <c r="O365" s="1">
        <f>IF('Data Entry'!AL368="g",'Data Entry'!AK368*0.001*W365,IF('Data Entry'!AL368="UI",'Data Entry'!AK368*0.000001*W365,IF('Data Entry'!AL368="mg",'Data Entry'!AK368*0.000001*W365,IF('Data Entry'!AL368="t",'Data Entry'!AK368*1000*W365,IF('Data Entry'!AL368="kg",'Data Entry'!AK368*1*W365,IF('Data Entry'!AL368="L",'Data Entry'!AK368*1*W365,IFERROR(,"")))))))</f>
        <v>0</v>
      </c>
      <c r="P365" s="1" t="s">
        <v>4</v>
      </c>
      <c r="Q365" s="59">
        <f>'Data Entry'!AM368</f>
        <v>0</v>
      </c>
      <c r="R365" s="59" t="str">
        <f>'Data Entry'!BA368</f>
        <v/>
      </c>
      <c r="S365" s="1">
        <f>IF('Data Entry'!AO368="g",'Data Entry'!AN368*0.001*X365,IF('Data Entry'!AO368="UI",'Data Entry'!AN368*0.000001*X365,IF('Data Entry'!AO368="mg",'Data Entry'!AN368*0.000001*X365,IF('Data Entry'!AO368="t",'Data Entry'!AN368*1000*X365,IF('Data Entry'!AO368="kg",'Data Entry'!AN368*1*X365,IF('Data Entry'!AO368="L",'Data Entry'!AN368*1*X365,IFERROR(,"")))))))</f>
        <v>0</v>
      </c>
      <c r="T365" s="1" t="s">
        <v>4</v>
      </c>
      <c r="U365" s="59" t="str">
        <f>IF('Data Entry'!AP368="No aplica","1",'Data Entry'!AP368)</f>
        <v/>
      </c>
      <c r="V365" s="59" t="str">
        <f>IF('Data Entry'!AS368="No aplica","1",'Data Entry'!AS368)</f>
        <v/>
      </c>
      <c r="W365" s="59" t="str">
        <f>IF('Data Entry'!AV368="No aplica","1",'Data Entry'!AV368)</f>
        <v/>
      </c>
      <c r="X365" s="59" t="str">
        <f>IF('Data Entry'!AY368="No aplica","1",'Data Entry'!AY368)</f>
        <v/>
      </c>
      <c r="Y365" s="151" t="str">
        <f t="shared" si="5"/>
        <v/>
      </c>
      <c r="Z365" s="152" t="str">
        <f>IF('Data Entry'!H368="Yes","1",IF(AND('Data Entry'!H368="",'Data Entry'!I368="",'Data Entry'!J368="",'Data Entry'!K368="",'Data Entry'!L368="",'Data Entry'!M368="",'Data Entry'!N368="",'Data Entry'!O368="",'Data Entry'!P368="",'Data Entry'!Q368=""),"","1"))</f>
        <v/>
      </c>
      <c r="AA365" s="152" t="str">
        <f>IF('Data Entry'!R368="Yes","1",IF(AND('Data Entry'!R368="",'Data Entry'!S368="",'Data Entry'!T368="",'Data Entry'!U368=""),"","1"))</f>
        <v/>
      </c>
      <c r="AB365" s="157" t="str">
        <f>IF('Data Entry'!V368="Yes","1",IF(AND('Data Entry'!V368="",'Data Entry'!W368=""),"","1"))</f>
        <v/>
      </c>
    </row>
    <row r="366" spans="1:28" ht="17">
      <c r="A366" s="59">
        <f>'Data Entry'!AB369</f>
        <v>0</v>
      </c>
      <c r="B366" s="59" t="str">
        <f>'Data Entry'!AR369</f>
        <v/>
      </c>
      <c r="C366" s="1">
        <f>IF('Data Entry'!AD369="g",'Data Entry'!AC369*0.001*U366,IF('Data Entry'!AD369="UI",'Data Entry'!AC369*0.000001*U366,IF('Data Entry'!AD369="mg",'Data Entry'!AC369*0.000001*U366,IF('Data Entry'!AD369="t",'Data Entry'!AC369*1000*U366,IF('Data Entry'!AD369="kg",'Data Entry'!AC369*1*U366,IF('Data Entry'!AD369="L",'Data Entry'!AC369*1*U366,IFERROR(,"")))))))</f>
        <v>0</v>
      </c>
      <c r="D366" s="1" t="s">
        <v>4</v>
      </c>
      <c r="E366" s="1">
        <f>IF('Data Entry'!AF369="g",'Data Entry'!AE369*0.001,IF('Data Entry'!AF369="mg",'Data Entry'!AE369*0.000001,IF('Data Entry'!AF369="t",'Data Entry'!AE369*1000,IF('Data Entry'!AF369="ml",'Data Entry'!AE369*0.001,IF('Data Entry'!AF369="kg",'Data Entry'!AE369*1,IF('Data Entry'!AF369="Pieza",'Data Entry'!AE369*1,IF('Data Entry'!AF369="L",'Data Entry'!AE369*1,IFERROR(,""))))))))</f>
        <v>0</v>
      </c>
      <c r="F366" s="1" t="s">
        <v>4</v>
      </c>
      <c r="G366" s="1">
        <f>IF('Data Entry'!AA369="g",'Data Entry'!Z369*0.001,IF('Data Entry'!AA369="mg",'Data Entry'!Z369*0.000001,IF('Data Entry'!AA369="t",'Data Entry'!Z369*1000,IF('Data Entry'!AA369="ml",'Data Entry'!Z369*0.001,IF('Data Entry'!AA369="kg",'Data Entry'!Z369*1,IF('Data Entry'!AA369="Piezas",'Data Entry'!Z369*1,IF('Data Entry'!AA369="L",'Data Entry'!Z369*1,IFERROR(,""))))))))</f>
        <v>0</v>
      </c>
      <c r="H366" s="1" t="s">
        <v>4</v>
      </c>
      <c r="I366" s="1">
        <f>IF('Data Entry'!AC369="g",'Data Entry'!AB369*0.001,IF('Data Entry'!AC369="mg",'Data Entry'!AB369*0.000001,IF('Data Entry'!AC369="t",'Data Entry'!AB369*1000,IF('Data Entry'!AC369="ml",'Data Entry'!AB369*0.001,IF('Data Entry'!AC369="kg",'Data Entry'!AB369*1,IF('Data Entry'!AC369="L",'Data Entry'!AB369*1,IFERROR(,"")))))))</f>
        <v>0</v>
      </c>
      <c r="J366" s="59" t="str">
        <f>'Data Entry'!AU369</f>
        <v/>
      </c>
      <c r="K366" s="1">
        <f>IF('Data Entry'!AI369="g",'Data Entry'!AH369*0.001*V366,IF('Data Entry'!AI369="UI",'Data Entry'!AH369*0.000001*V366,IF('Data Entry'!AI369="mg",'Data Entry'!AH369*0.000001*V366,IF('Data Entry'!AI369="t",'Data Entry'!AH369*1000*V366,IF('Data Entry'!AI369="kg",'Data Entry'!AH369*1*V366,IF('Data Entry'!AI369="L",'Data Entry'!AH369*1*V366,IFERROR(,"")))))))</f>
        <v>0</v>
      </c>
      <c r="L366" s="1" t="s">
        <v>4</v>
      </c>
      <c r="M366" s="59">
        <f>'Data Entry'!AJ369</f>
        <v>0</v>
      </c>
      <c r="N366" s="59" t="str">
        <f>'Data Entry'!AX369</f>
        <v/>
      </c>
      <c r="O366" s="1">
        <f>IF('Data Entry'!AL369="g",'Data Entry'!AK369*0.001*W366,IF('Data Entry'!AL369="UI",'Data Entry'!AK369*0.000001*W366,IF('Data Entry'!AL369="mg",'Data Entry'!AK369*0.000001*W366,IF('Data Entry'!AL369="t",'Data Entry'!AK369*1000*W366,IF('Data Entry'!AL369="kg",'Data Entry'!AK369*1*W366,IF('Data Entry'!AL369="L",'Data Entry'!AK369*1*W366,IFERROR(,"")))))))</f>
        <v>0</v>
      </c>
      <c r="P366" s="1" t="s">
        <v>4</v>
      </c>
      <c r="Q366" s="59">
        <f>'Data Entry'!AM369</f>
        <v>0</v>
      </c>
      <c r="R366" s="59" t="str">
        <f>'Data Entry'!BA369</f>
        <v/>
      </c>
      <c r="S366" s="1">
        <f>IF('Data Entry'!AO369="g",'Data Entry'!AN369*0.001*X366,IF('Data Entry'!AO369="UI",'Data Entry'!AN369*0.000001*X366,IF('Data Entry'!AO369="mg",'Data Entry'!AN369*0.000001*X366,IF('Data Entry'!AO369="t",'Data Entry'!AN369*1000*X366,IF('Data Entry'!AO369="kg",'Data Entry'!AN369*1*X366,IF('Data Entry'!AO369="L",'Data Entry'!AN369*1*X366,IFERROR(,"")))))))</f>
        <v>0</v>
      </c>
      <c r="T366" s="1" t="s">
        <v>4</v>
      </c>
      <c r="U366" s="59" t="str">
        <f>IF('Data Entry'!AP369="No aplica","1",'Data Entry'!AP369)</f>
        <v/>
      </c>
      <c r="V366" s="59" t="str">
        <f>IF('Data Entry'!AS369="No aplica","1",'Data Entry'!AS369)</f>
        <v/>
      </c>
      <c r="W366" s="59" t="str">
        <f>IF('Data Entry'!AV369="No aplica","1",'Data Entry'!AV369)</f>
        <v/>
      </c>
      <c r="X366" s="59" t="str">
        <f>IF('Data Entry'!AY369="No aplica","1",'Data Entry'!AY369)</f>
        <v/>
      </c>
      <c r="Y366" s="151" t="str">
        <f t="shared" si="5"/>
        <v/>
      </c>
      <c r="Z366" s="152" t="str">
        <f>IF('Data Entry'!H369="Yes","1",IF(AND('Data Entry'!H369="",'Data Entry'!I369="",'Data Entry'!J369="",'Data Entry'!K369="",'Data Entry'!L369="",'Data Entry'!M369="",'Data Entry'!N369="",'Data Entry'!O369="",'Data Entry'!P369="",'Data Entry'!Q369=""),"","1"))</f>
        <v/>
      </c>
      <c r="AA366" s="152" t="str">
        <f>IF('Data Entry'!R369="Yes","1",IF(AND('Data Entry'!R369="",'Data Entry'!S369="",'Data Entry'!T369="",'Data Entry'!U369=""),"","1"))</f>
        <v/>
      </c>
      <c r="AB366" s="157" t="str">
        <f>IF('Data Entry'!V369="Yes","1",IF(AND('Data Entry'!V369="",'Data Entry'!W369=""),"","1"))</f>
        <v/>
      </c>
    </row>
    <row r="367" spans="1:28" ht="17">
      <c r="A367" s="59">
        <f>'Data Entry'!AB370</f>
        <v>0</v>
      </c>
      <c r="B367" s="59" t="str">
        <f>'Data Entry'!AR370</f>
        <v/>
      </c>
      <c r="C367" s="1">
        <f>IF('Data Entry'!AD370="g",'Data Entry'!AC370*0.001*U367,IF('Data Entry'!AD370="UI",'Data Entry'!AC370*0.000001*U367,IF('Data Entry'!AD370="mg",'Data Entry'!AC370*0.000001*U367,IF('Data Entry'!AD370="t",'Data Entry'!AC370*1000*U367,IF('Data Entry'!AD370="kg",'Data Entry'!AC370*1*U367,IF('Data Entry'!AD370="L",'Data Entry'!AC370*1*U367,IFERROR(,"")))))))</f>
        <v>0</v>
      </c>
      <c r="D367" s="1" t="s">
        <v>4</v>
      </c>
      <c r="E367" s="1">
        <f>IF('Data Entry'!AF370="g",'Data Entry'!AE370*0.001,IF('Data Entry'!AF370="mg",'Data Entry'!AE370*0.000001,IF('Data Entry'!AF370="t",'Data Entry'!AE370*1000,IF('Data Entry'!AF370="ml",'Data Entry'!AE370*0.001,IF('Data Entry'!AF370="kg",'Data Entry'!AE370*1,IF('Data Entry'!AF370="Pieza",'Data Entry'!AE370*1,IF('Data Entry'!AF370="L",'Data Entry'!AE370*1,IFERROR(,""))))))))</f>
        <v>0</v>
      </c>
      <c r="F367" s="1" t="s">
        <v>4</v>
      </c>
      <c r="G367" s="1">
        <f>IF('Data Entry'!AA370="g",'Data Entry'!Z370*0.001,IF('Data Entry'!AA370="mg",'Data Entry'!Z370*0.000001,IF('Data Entry'!AA370="t",'Data Entry'!Z370*1000,IF('Data Entry'!AA370="ml",'Data Entry'!Z370*0.001,IF('Data Entry'!AA370="kg",'Data Entry'!Z370*1,IF('Data Entry'!AA370="Piezas",'Data Entry'!Z370*1,IF('Data Entry'!AA370="L",'Data Entry'!Z370*1,IFERROR(,""))))))))</f>
        <v>0</v>
      </c>
      <c r="H367" s="1" t="s">
        <v>4</v>
      </c>
      <c r="I367" s="1">
        <f>IF('Data Entry'!AC370="g",'Data Entry'!AB370*0.001,IF('Data Entry'!AC370="mg",'Data Entry'!AB370*0.000001,IF('Data Entry'!AC370="t",'Data Entry'!AB370*1000,IF('Data Entry'!AC370="ml",'Data Entry'!AB370*0.001,IF('Data Entry'!AC370="kg",'Data Entry'!AB370*1,IF('Data Entry'!AC370="L",'Data Entry'!AB370*1,IFERROR(,"")))))))</f>
        <v>0</v>
      </c>
      <c r="J367" s="59" t="str">
        <f>'Data Entry'!AU370</f>
        <v/>
      </c>
      <c r="K367" s="1">
        <f>IF('Data Entry'!AI370="g",'Data Entry'!AH370*0.001*V367,IF('Data Entry'!AI370="UI",'Data Entry'!AH370*0.000001*V367,IF('Data Entry'!AI370="mg",'Data Entry'!AH370*0.000001*V367,IF('Data Entry'!AI370="t",'Data Entry'!AH370*1000*V367,IF('Data Entry'!AI370="kg",'Data Entry'!AH370*1*V367,IF('Data Entry'!AI370="L",'Data Entry'!AH370*1*V367,IFERROR(,"")))))))</f>
        <v>0</v>
      </c>
      <c r="L367" s="1" t="s">
        <v>4</v>
      </c>
      <c r="M367" s="59">
        <f>'Data Entry'!AJ370</f>
        <v>0</v>
      </c>
      <c r="N367" s="59" t="str">
        <f>'Data Entry'!AX370</f>
        <v/>
      </c>
      <c r="O367" s="1">
        <f>IF('Data Entry'!AL370="g",'Data Entry'!AK370*0.001*W367,IF('Data Entry'!AL370="UI",'Data Entry'!AK370*0.000001*W367,IF('Data Entry'!AL370="mg",'Data Entry'!AK370*0.000001*W367,IF('Data Entry'!AL370="t",'Data Entry'!AK370*1000*W367,IF('Data Entry'!AL370="kg",'Data Entry'!AK370*1*W367,IF('Data Entry'!AL370="L",'Data Entry'!AK370*1*W367,IFERROR(,"")))))))</f>
        <v>0</v>
      </c>
      <c r="P367" s="1" t="s">
        <v>4</v>
      </c>
      <c r="Q367" s="59">
        <f>'Data Entry'!AM370</f>
        <v>0</v>
      </c>
      <c r="R367" s="59" t="str">
        <f>'Data Entry'!BA370</f>
        <v/>
      </c>
      <c r="S367" s="1">
        <f>IF('Data Entry'!AO370="g",'Data Entry'!AN370*0.001*X367,IF('Data Entry'!AO370="UI",'Data Entry'!AN370*0.000001*X367,IF('Data Entry'!AO370="mg",'Data Entry'!AN370*0.000001*X367,IF('Data Entry'!AO370="t",'Data Entry'!AN370*1000*X367,IF('Data Entry'!AO370="kg",'Data Entry'!AN370*1*X367,IF('Data Entry'!AO370="L",'Data Entry'!AN370*1*X367,IFERROR(,"")))))))</f>
        <v>0</v>
      </c>
      <c r="T367" s="1" t="s">
        <v>4</v>
      </c>
      <c r="U367" s="59" t="str">
        <f>IF('Data Entry'!AP370="No aplica","1",'Data Entry'!AP370)</f>
        <v/>
      </c>
      <c r="V367" s="59" t="str">
        <f>IF('Data Entry'!AS370="No aplica","1",'Data Entry'!AS370)</f>
        <v/>
      </c>
      <c r="W367" s="59" t="str">
        <f>IF('Data Entry'!AV370="No aplica","1",'Data Entry'!AV370)</f>
        <v/>
      </c>
      <c r="X367" s="59" t="str">
        <f>IF('Data Entry'!AY370="No aplica","1",'Data Entry'!AY370)</f>
        <v/>
      </c>
      <c r="Y367" s="151" t="str">
        <f t="shared" si="5"/>
        <v/>
      </c>
      <c r="Z367" s="152" t="str">
        <f>IF('Data Entry'!H370="Yes","1",IF(AND('Data Entry'!H370="",'Data Entry'!I370="",'Data Entry'!J370="",'Data Entry'!K370="",'Data Entry'!L370="",'Data Entry'!M370="",'Data Entry'!N370="",'Data Entry'!O370="",'Data Entry'!P370="",'Data Entry'!Q370=""),"","1"))</f>
        <v/>
      </c>
      <c r="AA367" s="152" t="str">
        <f>IF('Data Entry'!R370="Yes","1",IF(AND('Data Entry'!R370="",'Data Entry'!S370="",'Data Entry'!T370="",'Data Entry'!U370=""),"","1"))</f>
        <v/>
      </c>
      <c r="AB367" s="157" t="str">
        <f>IF('Data Entry'!V370="Yes","1",IF(AND('Data Entry'!V370="",'Data Entry'!W370=""),"","1"))</f>
        <v/>
      </c>
    </row>
    <row r="368" spans="1:28" ht="17">
      <c r="A368" s="59">
        <f>'Data Entry'!AB371</f>
        <v>0</v>
      </c>
      <c r="B368" s="59" t="str">
        <f>'Data Entry'!AR371</f>
        <v/>
      </c>
      <c r="C368" s="1">
        <f>IF('Data Entry'!AD371="g",'Data Entry'!AC371*0.001*U368,IF('Data Entry'!AD371="UI",'Data Entry'!AC371*0.000001*U368,IF('Data Entry'!AD371="mg",'Data Entry'!AC371*0.000001*U368,IF('Data Entry'!AD371="t",'Data Entry'!AC371*1000*U368,IF('Data Entry'!AD371="kg",'Data Entry'!AC371*1*U368,IF('Data Entry'!AD371="L",'Data Entry'!AC371*1*U368,IFERROR(,"")))))))</f>
        <v>0</v>
      </c>
      <c r="D368" s="1" t="s">
        <v>4</v>
      </c>
      <c r="E368" s="1">
        <f>IF('Data Entry'!AF371="g",'Data Entry'!AE371*0.001,IF('Data Entry'!AF371="mg",'Data Entry'!AE371*0.000001,IF('Data Entry'!AF371="t",'Data Entry'!AE371*1000,IF('Data Entry'!AF371="ml",'Data Entry'!AE371*0.001,IF('Data Entry'!AF371="kg",'Data Entry'!AE371*1,IF('Data Entry'!AF371="Pieza",'Data Entry'!AE371*1,IF('Data Entry'!AF371="L",'Data Entry'!AE371*1,IFERROR(,""))))))))</f>
        <v>0</v>
      </c>
      <c r="F368" s="1" t="s">
        <v>4</v>
      </c>
      <c r="G368" s="1">
        <f>IF('Data Entry'!AA371="g",'Data Entry'!Z371*0.001,IF('Data Entry'!AA371="mg",'Data Entry'!Z371*0.000001,IF('Data Entry'!AA371="t",'Data Entry'!Z371*1000,IF('Data Entry'!AA371="ml",'Data Entry'!Z371*0.001,IF('Data Entry'!AA371="kg",'Data Entry'!Z371*1,IF('Data Entry'!AA371="Piezas",'Data Entry'!Z371*1,IF('Data Entry'!AA371="L",'Data Entry'!Z371*1,IFERROR(,""))))))))</f>
        <v>0</v>
      </c>
      <c r="H368" s="1" t="s">
        <v>4</v>
      </c>
      <c r="I368" s="1">
        <f>IF('Data Entry'!AC371="g",'Data Entry'!AB371*0.001,IF('Data Entry'!AC371="mg",'Data Entry'!AB371*0.000001,IF('Data Entry'!AC371="t",'Data Entry'!AB371*1000,IF('Data Entry'!AC371="ml",'Data Entry'!AB371*0.001,IF('Data Entry'!AC371="kg",'Data Entry'!AB371*1,IF('Data Entry'!AC371="L",'Data Entry'!AB371*1,IFERROR(,"")))))))</f>
        <v>0</v>
      </c>
      <c r="J368" s="59" t="str">
        <f>'Data Entry'!AU371</f>
        <v/>
      </c>
      <c r="K368" s="1">
        <f>IF('Data Entry'!AI371="g",'Data Entry'!AH371*0.001*V368,IF('Data Entry'!AI371="UI",'Data Entry'!AH371*0.000001*V368,IF('Data Entry'!AI371="mg",'Data Entry'!AH371*0.000001*V368,IF('Data Entry'!AI371="t",'Data Entry'!AH371*1000*V368,IF('Data Entry'!AI371="kg",'Data Entry'!AH371*1*V368,IF('Data Entry'!AI371="L",'Data Entry'!AH371*1*V368,IFERROR(,"")))))))</f>
        <v>0</v>
      </c>
      <c r="L368" s="1" t="s">
        <v>4</v>
      </c>
      <c r="M368" s="59">
        <f>'Data Entry'!AJ371</f>
        <v>0</v>
      </c>
      <c r="N368" s="59" t="str">
        <f>'Data Entry'!AX371</f>
        <v/>
      </c>
      <c r="O368" s="1">
        <f>IF('Data Entry'!AL371="g",'Data Entry'!AK371*0.001*W368,IF('Data Entry'!AL371="UI",'Data Entry'!AK371*0.000001*W368,IF('Data Entry'!AL371="mg",'Data Entry'!AK371*0.000001*W368,IF('Data Entry'!AL371="t",'Data Entry'!AK371*1000*W368,IF('Data Entry'!AL371="kg",'Data Entry'!AK371*1*W368,IF('Data Entry'!AL371="L",'Data Entry'!AK371*1*W368,IFERROR(,"")))))))</f>
        <v>0</v>
      </c>
      <c r="P368" s="1" t="s">
        <v>4</v>
      </c>
      <c r="Q368" s="59">
        <f>'Data Entry'!AM371</f>
        <v>0</v>
      </c>
      <c r="R368" s="59" t="str">
        <f>'Data Entry'!BA371</f>
        <v/>
      </c>
      <c r="S368" s="1">
        <f>IF('Data Entry'!AO371="g",'Data Entry'!AN371*0.001*X368,IF('Data Entry'!AO371="UI",'Data Entry'!AN371*0.000001*X368,IF('Data Entry'!AO371="mg",'Data Entry'!AN371*0.000001*X368,IF('Data Entry'!AO371="t",'Data Entry'!AN371*1000*X368,IF('Data Entry'!AO371="kg",'Data Entry'!AN371*1*X368,IF('Data Entry'!AO371="L",'Data Entry'!AN371*1*X368,IFERROR(,"")))))))</f>
        <v>0</v>
      </c>
      <c r="T368" s="1" t="s">
        <v>4</v>
      </c>
      <c r="U368" s="59" t="str">
        <f>IF('Data Entry'!AP371="No aplica","1",'Data Entry'!AP371)</f>
        <v/>
      </c>
      <c r="V368" s="59" t="str">
        <f>IF('Data Entry'!AS371="No aplica","1",'Data Entry'!AS371)</f>
        <v/>
      </c>
      <c r="W368" s="59" t="str">
        <f>IF('Data Entry'!AV371="No aplica","1",'Data Entry'!AV371)</f>
        <v/>
      </c>
      <c r="X368" s="59" t="str">
        <f>IF('Data Entry'!AY371="No aplica","1",'Data Entry'!AY371)</f>
        <v/>
      </c>
      <c r="Y368" s="151" t="str">
        <f t="shared" si="5"/>
        <v/>
      </c>
      <c r="Z368" s="152" t="str">
        <f>IF('Data Entry'!H371="Yes","1",IF(AND('Data Entry'!H371="",'Data Entry'!I371="",'Data Entry'!J371="",'Data Entry'!K371="",'Data Entry'!L371="",'Data Entry'!M371="",'Data Entry'!N371="",'Data Entry'!O371="",'Data Entry'!P371="",'Data Entry'!Q371=""),"","1"))</f>
        <v/>
      </c>
      <c r="AA368" s="152" t="str">
        <f>IF('Data Entry'!R371="Yes","1",IF(AND('Data Entry'!R371="",'Data Entry'!S371="",'Data Entry'!T371="",'Data Entry'!U371=""),"","1"))</f>
        <v/>
      </c>
      <c r="AB368" s="157" t="str">
        <f>IF('Data Entry'!V371="Yes","1",IF(AND('Data Entry'!V371="",'Data Entry'!W371=""),"","1"))</f>
        <v/>
      </c>
    </row>
    <row r="369" spans="1:28" ht="17">
      <c r="A369" s="59">
        <f>'Data Entry'!AB372</f>
        <v>0</v>
      </c>
      <c r="B369" s="59" t="str">
        <f>'Data Entry'!AR372</f>
        <v/>
      </c>
      <c r="C369" s="1">
        <f>IF('Data Entry'!AD372="g",'Data Entry'!AC372*0.001*U369,IF('Data Entry'!AD372="UI",'Data Entry'!AC372*0.000001*U369,IF('Data Entry'!AD372="mg",'Data Entry'!AC372*0.000001*U369,IF('Data Entry'!AD372="t",'Data Entry'!AC372*1000*U369,IF('Data Entry'!AD372="kg",'Data Entry'!AC372*1*U369,IF('Data Entry'!AD372="L",'Data Entry'!AC372*1*U369,IFERROR(,"")))))))</f>
        <v>0</v>
      </c>
      <c r="D369" s="1" t="s">
        <v>4</v>
      </c>
      <c r="E369" s="1">
        <f>IF('Data Entry'!AF372="g",'Data Entry'!AE372*0.001,IF('Data Entry'!AF372="mg",'Data Entry'!AE372*0.000001,IF('Data Entry'!AF372="t",'Data Entry'!AE372*1000,IF('Data Entry'!AF372="ml",'Data Entry'!AE372*0.001,IF('Data Entry'!AF372="kg",'Data Entry'!AE372*1,IF('Data Entry'!AF372="Pieza",'Data Entry'!AE372*1,IF('Data Entry'!AF372="L",'Data Entry'!AE372*1,IFERROR(,""))))))))</f>
        <v>0</v>
      </c>
      <c r="F369" s="1" t="s">
        <v>4</v>
      </c>
      <c r="G369" s="1">
        <f>IF('Data Entry'!AA372="g",'Data Entry'!Z372*0.001,IF('Data Entry'!AA372="mg",'Data Entry'!Z372*0.000001,IF('Data Entry'!AA372="t",'Data Entry'!Z372*1000,IF('Data Entry'!AA372="ml",'Data Entry'!Z372*0.001,IF('Data Entry'!AA372="kg",'Data Entry'!Z372*1,IF('Data Entry'!AA372="Piezas",'Data Entry'!Z372*1,IF('Data Entry'!AA372="L",'Data Entry'!Z372*1,IFERROR(,""))))))))</f>
        <v>0</v>
      </c>
      <c r="H369" s="1" t="s">
        <v>4</v>
      </c>
      <c r="I369" s="1">
        <f>IF('Data Entry'!AC372="g",'Data Entry'!AB372*0.001,IF('Data Entry'!AC372="mg",'Data Entry'!AB372*0.000001,IF('Data Entry'!AC372="t",'Data Entry'!AB372*1000,IF('Data Entry'!AC372="ml",'Data Entry'!AB372*0.001,IF('Data Entry'!AC372="kg",'Data Entry'!AB372*1,IF('Data Entry'!AC372="L",'Data Entry'!AB372*1,IFERROR(,"")))))))</f>
        <v>0</v>
      </c>
      <c r="J369" s="59" t="str">
        <f>'Data Entry'!AU372</f>
        <v/>
      </c>
      <c r="K369" s="1">
        <f>IF('Data Entry'!AI372="g",'Data Entry'!AH372*0.001*V369,IF('Data Entry'!AI372="UI",'Data Entry'!AH372*0.000001*V369,IF('Data Entry'!AI372="mg",'Data Entry'!AH372*0.000001*V369,IF('Data Entry'!AI372="t",'Data Entry'!AH372*1000*V369,IF('Data Entry'!AI372="kg",'Data Entry'!AH372*1*V369,IF('Data Entry'!AI372="L",'Data Entry'!AH372*1*V369,IFERROR(,"")))))))</f>
        <v>0</v>
      </c>
      <c r="L369" s="1" t="s">
        <v>4</v>
      </c>
      <c r="M369" s="59">
        <f>'Data Entry'!AJ372</f>
        <v>0</v>
      </c>
      <c r="N369" s="59" t="str">
        <f>'Data Entry'!AX372</f>
        <v/>
      </c>
      <c r="O369" s="1">
        <f>IF('Data Entry'!AL372="g",'Data Entry'!AK372*0.001*W369,IF('Data Entry'!AL372="UI",'Data Entry'!AK372*0.000001*W369,IF('Data Entry'!AL372="mg",'Data Entry'!AK372*0.000001*W369,IF('Data Entry'!AL372="t",'Data Entry'!AK372*1000*W369,IF('Data Entry'!AL372="kg",'Data Entry'!AK372*1*W369,IF('Data Entry'!AL372="L",'Data Entry'!AK372*1*W369,IFERROR(,"")))))))</f>
        <v>0</v>
      </c>
      <c r="P369" s="1" t="s">
        <v>4</v>
      </c>
      <c r="Q369" s="59">
        <f>'Data Entry'!AM372</f>
        <v>0</v>
      </c>
      <c r="R369" s="59" t="str">
        <f>'Data Entry'!BA372</f>
        <v/>
      </c>
      <c r="S369" s="1">
        <f>IF('Data Entry'!AO372="g",'Data Entry'!AN372*0.001*X369,IF('Data Entry'!AO372="UI",'Data Entry'!AN372*0.000001*X369,IF('Data Entry'!AO372="mg",'Data Entry'!AN372*0.000001*X369,IF('Data Entry'!AO372="t",'Data Entry'!AN372*1000*X369,IF('Data Entry'!AO372="kg",'Data Entry'!AN372*1*X369,IF('Data Entry'!AO372="L",'Data Entry'!AN372*1*X369,IFERROR(,"")))))))</f>
        <v>0</v>
      </c>
      <c r="T369" s="1" t="s">
        <v>4</v>
      </c>
      <c r="U369" s="59" t="str">
        <f>IF('Data Entry'!AP372="No aplica","1",'Data Entry'!AP372)</f>
        <v/>
      </c>
      <c r="V369" s="59" t="str">
        <f>IF('Data Entry'!AS372="No aplica","1",'Data Entry'!AS372)</f>
        <v/>
      </c>
      <c r="W369" s="59" t="str">
        <f>IF('Data Entry'!AV372="No aplica","1",'Data Entry'!AV372)</f>
        <v/>
      </c>
      <c r="X369" s="59" t="str">
        <f>IF('Data Entry'!AY372="No aplica","1",'Data Entry'!AY372)</f>
        <v/>
      </c>
      <c r="Y369" s="151" t="str">
        <f t="shared" si="5"/>
        <v/>
      </c>
      <c r="Z369" s="152" t="str">
        <f>IF('Data Entry'!H372="Yes","1",IF(AND('Data Entry'!H372="",'Data Entry'!I372="",'Data Entry'!J372="",'Data Entry'!K372="",'Data Entry'!L372="",'Data Entry'!M372="",'Data Entry'!N372="",'Data Entry'!O372="",'Data Entry'!P372="",'Data Entry'!Q372=""),"","1"))</f>
        <v/>
      </c>
      <c r="AA369" s="152" t="str">
        <f>IF('Data Entry'!R372="Yes","1",IF(AND('Data Entry'!R372="",'Data Entry'!S372="",'Data Entry'!T372="",'Data Entry'!U372=""),"","1"))</f>
        <v/>
      </c>
      <c r="AB369" s="157" t="str">
        <f>IF('Data Entry'!V372="Yes","1",IF(AND('Data Entry'!V372="",'Data Entry'!W372=""),"","1"))</f>
        <v/>
      </c>
    </row>
    <row r="370" spans="1:28" ht="17">
      <c r="A370" s="59">
        <f>'Data Entry'!AB373</f>
        <v>0</v>
      </c>
      <c r="B370" s="59" t="str">
        <f>'Data Entry'!AR373</f>
        <v/>
      </c>
      <c r="C370" s="1">
        <f>IF('Data Entry'!AD373="g",'Data Entry'!AC373*0.001*U370,IF('Data Entry'!AD373="UI",'Data Entry'!AC373*0.000001*U370,IF('Data Entry'!AD373="mg",'Data Entry'!AC373*0.000001*U370,IF('Data Entry'!AD373="t",'Data Entry'!AC373*1000*U370,IF('Data Entry'!AD373="kg",'Data Entry'!AC373*1*U370,IF('Data Entry'!AD373="L",'Data Entry'!AC373*1*U370,IFERROR(,"")))))))</f>
        <v>0</v>
      </c>
      <c r="D370" s="1" t="s">
        <v>4</v>
      </c>
      <c r="E370" s="1">
        <f>IF('Data Entry'!AF373="g",'Data Entry'!AE373*0.001,IF('Data Entry'!AF373="mg",'Data Entry'!AE373*0.000001,IF('Data Entry'!AF373="t",'Data Entry'!AE373*1000,IF('Data Entry'!AF373="ml",'Data Entry'!AE373*0.001,IF('Data Entry'!AF373="kg",'Data Entry'!AE373*1,IF('Data Entry'!AF373="Pieza",'Data Entry'!AE373*1,IF('Data Entry'!AF373="L",'Data Entry'!AE373*1,IFERROR(,""))))))))</f>
        <v>0</v>
      </c>
      <c r="F370" s="1" t="s">
        <v>4</v>
      </c>
      <c r="G370" s="1">
        <f>IF('Data Entry'!AA373="g",'Data Entry'!Z373*0.001,IF('Data Entry'!AA373="mg",'Data Entry'!Z373*0.000001,IF('Data Entry'!AA373="t",'Data Entry'!Z373*1000,IF('Data Entry'!AA373="ml",'Data Entry'!Z373*0.001,IF('Data Entry'!AA373="kg",'Data Entry'!Z373*1,IF('Data Entry'!AA373="Piezas",'Data Entry'!Z373*1,IF('Data Entry'!AA373="L",'Data Entry'!Z373*1,IFERROR(,""))))))))</f>
        <v>0</v>
      </c>
      <c r="H370" s="1" t="s">
        <v>4</v>
      </c>
      <c r="I370" s="1">
        <f>IF('Data Entry'!AC373="g",'Data Entry'!AB373*0.001,IF('Data Entry'!AC373="mg",'Data Entry'!AB373*0.000001,IF('Data Entry'!AC373="t",'Data Entry'!AB373*1000,IF('Data Entry'!AC373="ml",'Data Entry'!AB373*0.001,IF('Data Entry'!AC373="kg",'Data Entry'!AB373*1,IF('Data Entry'!AC373="L",'Data Entry'!AB373*1,IFERROR(,"")))))))</f>
        <v>0</v>
      </c>
      <c r="J370" s="59" t="str">
        <f>'Data Entry'!AU373</f>
        <v/>
      </c>
      <c r="K370" s="1">
        <f>IF('Data Entry'!AI373="g",'Data Entry'!AH373*0.001*V370,IF('Data Entry'!AI373="UI",'Data Entry'!AH373*0.000001*V370,IF('Data Entry'!AI373="mg",'Data Entry'!AH373*0.000001*V370,IF('Data Entry'!AI373="t",'Data Entry'!AH373*1000*V370,IF('Data Entry'!AI373="kg",'Data Entry'!AH373*1*V370,IF('Data Entry'!AI373="L",'Data Entry'!AH373*1*V370,IFERROR(,"")))))))</f>
        <v>0</v>
      </c>
      <c r="L370" s="1" t="s">
        <v>4</v>
      </c>
      <c r="M370" s="59">
        <f>'Data Entry'!AJ373</f>
        <v>0</v>
      </c>
      <c r="N370" s="59" t="str">
        <f>'Data Entry'!AX373</f>
        <v/>
      </c>
      <c r="O370" s="1">
        <f>IF('Data Entry'!AL373="g",'Data Entry'!AK373*0.001*W370,IF('Data Entry'!AL373="UI",'Data Entry'!AK373*0.000001*W370,IF('Data Entry'!AL373="mg",'Data Entry'!AK373*0.000001*W370,IF('Data Entry'!AL373="t",'Data Entry'!AK373*1000*W370,IF('Data Entry'!AL373="kg",'Data Entry'!AK373*1*W370,IF('Data Entry'!AL373="L",'Data Entry'!AK373*1*W370,IFERROR(,"")))))))</f>
        <v>0</v>
      </c>
      <c r="P370" s="1" t="s">
        <v>4</v>
      </c>
      <c r="Q370" s="59">
        <f>'Data Entry'!AM373</f>
        <v>0</v>
      </c>
      <c r="R370" s="59" t="str">
        <f>'Data Entry'!BA373</f>
        <v/>
      </c>
      <c r="S370" s="1">
        <f>IF('Data Entry'!AO373="g",'Data Entry'!AN373*0.001*X370,IF('Data Entry'!AO373="UI",'Data Entry'!AN373*0.000001*X370,IF('Data Entry'!AO373="mg",'Data Entry'!AN373*0.000001*X370,IF('Data Entry'!AO373="t",'Data Entry'!AN373*1000*X370,IF('Data Entry'!AO373="kg",'Data Entry'!AN373*1*X370,IF('Data Entry'!AO373="L",'Data Entry'!AN373*1*X370,IFERROR(,"")))))))</f>
        <v>0</v>
      </c>
      <c r="T370" s="1" t="s">
        <v>4</v>
      </c>
      <c r="U370" s="59" t="str">
        <f>IF('Data Entry'!AP373="No aplica","1",'Data Entry'!AP373)</f>
        <v/>
      </c>
      <c r="V370" s="59" t="str">
        <f>IF('Data Entry'!AS373="No aplica","1",'Data Entry'!AS373)</f>
        <v/>
      </c>
      <c r="W370" s="59" t="str">
        <f>IF('Data Entry'!AV373="No aplica","1",'Data Entry'!AV373)</f>
        <v/>
      </c>
      <c r="X370" s="59" t="str">
        <f>IF('Data Entry'!AY373="No aplica","1",'Data Entry'!AY373)</f>
        <v/>
      </c>
      <c r="Y370" s="151" t="str">
        <f t="shared" si="5"/>
        <v/>
      </c>
      <c r="Z370" s="152" t="str">
        <f>IF('Data Entry'!H373="Yes","1",IF(AND('Data Entry'!H373="",'Data Entry'!I373="",'Data Entry'!J373="",'Data Entry'!K373="",'Data Entry'!L373="",'Data Entry'!M373="",'Data Entry'!N373="",'Data Entry'!O373="",'Data Entry'!P373="",'Data Entry'!Q373=""),"","1"))</f>
        <v/>
      </c>
      <c r="AA370" s="152" t="str">
        <f>IF('Data Entry'!R373="Yes","1",IF(AND('Data Entry'!R373="",'Data Entry'!S373="",'Data Entry'!T373="",'Data Entry'!U373=""),"","1"))</f>
        <v/>
      </c>
      <c r="AB370" s="157" t="str">
        <f>IF('Data Entry'!V373="Yes","1",IF(AND('Data Entry'!V373="",'Data Entry'!W373=""),"","1"))</f>
        <v/>
      </c>
    </row>
    <row r="371" spans="1:28" ht="17">
      <c r="A371" s="59">
        <f>'Data Entry'!AB374</f>
        <v>0</v>
      </c>
      <c r="B371" s="59" t="str">
        <f>'Data Entry'!AR374</f>
        <v/>
      </c>
      <c r="C371" s="1">
        <f>IF('Data Entry'!AD374="g",'Data Entry'!AC374*0.001*U371,IF('Data Entry'!AD374="UI",'Data Entry'!AC374*0.000001*U371,IF('Data Entry'!AD374="mg",'Data Entry'!AC374*0.000001*U371,IF('Data Entry'!AD374="t",'Data Entry'!AC374*1000*U371,IF('Data Entry'!AD374="kg",'Data Entry'!AC374*1*U371,IF('Data Entry'!AD374="L",'Data Entry'!AC374*1*U371,IFERROR(,"")))))))</f>
        <v>0</v>
      </c>
      <c r="D371" s="1" t="s">
        <v>4</v>
      </c>
      <c r="E371" s="1">
        <f>IF('Data Entry'!AF374="g",'Data Entry'!AE374*0.001,IF('Data Entry'!AF374="mg",'Data Entry'!AE374*0.000001,IF('Data Entry'!AF374="t",'Data Entry'!AE374*1000,IF('Data Entry'!AF374="ml",'Data Entry'!AE374*0.001,IF('Data Entry'!AF374="kg",'Data Entry'!AE374*1,IF('Data Entry'!AF374="Pieza",'Data Entry'!AE374*1,IF('Data Entry'!AF374="L",'Data Entry'!AE374*1,IFERROR(,""))))))))</f>
        <v>0</v>
      </c>
      <c r="F371" s="1" t="s">
        <v>4</v>
      </c>
      <c r="G371" s="1">
        <f>IF('Data Entry'!AA374="g",'Data Entry'!Z374*0.001,IF('Data Entry'!AA374="mg",'Data Entry'!Z374*0.000001,IF('Data Entry'!AA374="t",'Data Entry'!Z374*1000,IF('Data Entry'!AA374="ml",'Data Entry'!Z374*0.001,IF('Data Entry'!AA374="kg",'Data Entry'!Z374*1,IF('Data Entry'!AA374="Piezas",'Data Entry'!Z374*1,IF('Data Entry'!AA374="L",'Data Entry'!Z374*1,IFERROR(,""))))))))</f>
        <v>0</v>
      </c>
      <c r="H371" s="1" t="s">
        <v>4</v>
      </c>
      <c r="I371" s="1">
        <f>IF('Data Entry'!AC374="g",'Data Entry'!AB374*0.001,IF('Data Entry'!AC374="mg",'Data Entry'!AB374*0.000001,IF('Data Entry'!AC374="t",'Data Entry'!AB374*1000,IF('Data Entry'!AC374="ml",'Data Entry'!AB374*0.001,IF('Data Entry'!AC374="kg",'Data Entry'!AB374*1,IF('Data Entry'!AC374="L",'Data Entry'!AB374*1,IFERROR(,"")))))))</f>
        <v>0</v>
      </c>
      <c r="J371" s="59" t="str">
        <f>'Data Entry'!AU374</f>
        <v/>
      </c>
      <c r="K371" s="1">
        <f>IF('Data Entry'!AI374="g",'Data Entry'!AH374*0.001*V371,IF('Data Entry'!AI374="UI",'Data Entry'!AH374*0.000001*V371,IF('Data Entry'!AI374="mg",'Data Entry'!AH374*0.000001*V371,IF('Data Entry'!AI374="t",'Data Entry'!AH374*1000*V371,IF('Data Entry'!AI374="kg",'Data Entry'!AH374*1*V371,IF('Data Entry'!AI374="L",'Data Entry'!AH374*1*V371,IFERROR(,"")))))))</f>
        <v>0</v>
      </c>
      <c r="L371" s="1" t="s">
        <v>4</v>
      </c>
      <c r="M371" s="59">
        <f>'Data Entry'!AJ374</f>
        <v>0</v>
      </c>
      <c r="N371" s="59" t="str">
        <f>'Data Entry'!AX374</f>
        <v/>
      </c>
      <c r="O371" s="1">
        <f>IF('Data Entry'!AL374="g",'Data Entry'!AK374*0.001*W371,IF('Data Entry'!AL374="UI",'Data Entry'!AK374*0.000001*W371,IF('Data Entry'!AL374="mg",'Data Entry'!AK374*0.000001*W371,IF('Data Entry'!AL374="t",'Data Entry'!AK374*1000*W371,IF('Data Entry'!AL374="kg",'Data Entry'!AK374*1*W371,IF('Data Entry'!AL374="L",'Data Entry'!AK374*1*W371,IFERROR(,"")))))))</f>
        <v>0</v>
      </c>
      <c r="P371" s="1" t="s">
        <v>4</v>
      </c>
      <c r="Q371" s="59">
        <f>'Data Entry'!AM374</f>
        <v>0</v>
      </c>
      <c r="R371" s="59" t="str">
        <f>'Data Entry'!BA374</f>
        <v/>
      </c>
      <c r="S371" s="1">
        <f>IF('Data Entry'!AO374="g",'Data Entry'!AN374*0.001*X371,IF('Data Entry'!AO374="UI",'Data Entry'!AN374*0.000001*X371,IF('Data Entry'!AO374="mg",'Data Entry'!AN374*0.000001*X371,IF('Data Entry'!AO374="t",'Data Entry'!AN374*1000*X371,IF('Data Entry'!AO374="kg",'Data Entry'!AN374*1*X371,IF('Data Entry'!AO374="L",'Data Entry'!AN374*1*X371,IFERROR(,"")))))))</f>
        <v>0</v>
      </c>
      <c r="T371" s="1" t="s">
        <v>4</v>
      </c>
      <c r="U371" s="59" t="str">
        <f>IF('Data Entry'!AP374="No aplica","1",'Data Entry'!AP374)</f>
        <v/>
      </c>
      <c r="V371" s="59" t="str">
        <f>IF('Data Entry'!AS374="No aplica","1",'Data Entry'!AS374)</f>
        <v/>
      </c>
      <c r="W371" s="59" t="str">
        <f>IF('Data Entry'!AV374="No aplica","1",'Data Entry'!AV374)</f>
        <v/>
      </c>
      <c r="X371" s="59" t="str">
        <f>IF('Data Entry'!AY374="No aplica","1",'Data Entry'!AY374)</f>
        <v/>
      </c>
      <c r="Y371" s="151" t="str">
        <f t="shared" si="5"/>
        <v/>
      </c>
      <c r="Z371" s="152" t="str">
        <f>IF('Data Entry'!H374="Yes","1",IF(AND('Data Entry'!H374="",'Data Entry'!I374="",'Data Entry'!J374="",'Data Entry'!K374="",'Data Entry'!L374="",'Data Entry'!M374="",'Data Entry'!N374="",'Data Entry'!O374="",'Data Entry'!P374="",'Data Entry'!Q374=""),"","1"))</f>
        <v/>
      </c>
      <c r="AA371" s="152" t="str">
        <f>IF('Data Entry'!R374="Yes","1",IF(AND('Data Entry'!R374="",'Data Entry'!S374="",'Data Entry'!T374="",'Data Entry'!U374=""),"","1"))</f>
        <v/>
      </c>
      <c r="AB371" s="157" t="str">
        <f>IF('Data Entry'!V374="Yes","1",IF(AND('Data Entry'!V374="",'Data Entry'!W374=""),"","1"))</f>
        <v/>
      </c>
    </row>
    <row r="372" spans="1:28" ht="17">
      <c r="A372" s="59">
        <f>'Data Entry'!AB375</f>
        <v>0</v>
      </c>
      <c r="B372" s="59" t="str">
        <f>'Data Entry'!AR375</f>
        <v/>
      </c>
      <c r="C372" s="1">
        <f>IF('Data Entry'!AD375="g",'Data Entry'!AC375*0.001*U372,IF('Data Entry'!AD375="UI",'Data Entry'!AC375*0.000001*U372,IF('Data Entry'!AD375="mg",'Data Entry'!AC375*0.000001*U372,IF('Data Entry'!AD375="t",'Data Entry'!AC375*1000*U372,IF('Data Entry'!AD375="kg",'Data Entry'!AC375*1*U372,IF('Data Entry'!AD375="L",'Data Entry'!AC375*1*U372,IFERROR(,"")))))))</f>
        <v>0</v>
      </c>
      <c r="D372" s="1" t="s">
        <v>4</v>
      </c>
      <c r="E372" s="1">
        <f>IF('Data Entry'!AF375="g",'Data Entry'!AE375*0.001,IF('Data Entry'!AF375="mg",'Data Entry'!AE375*0.000001,IF('Data Entry'!AF375="t",'Data Entry'!AE375*1000,IF('Data Entry'!AF375="ml",'Data Entry'!AE375*0.001,IF('Data Entry'!AF375="kg",'Data Entry'!AE375*1,IF('Data Entry'!AF375="Pieza",'Data Entry'!AE375*1,IF('Data Entry'!AF375="L",'Data Entry'!AE375*1,IFERROR(,""))))))))</f>
        <v>0</v>
      </c>
      <c r="F372" s="1" t="s">
        <v>4</v>
      </c>
      <c r="G372" s="1">
        <f>IF('Data Entry'!AA375="g",'Data Entry'!Z375*0.001,IF('Data Entry'!AA375="mg",'Data Entry'!Z375*0.000001,IF('Data Entry'!AA375="t",'Data Entry'!Z375*1000,IF('Data Entry'!AA375="ml",'Data Entry'!Z375*0.001,IF('Data Entry'!AA375="kg",'Data Entry'!Z375*1,IF('Data Entry'!AA375="Piezas",'Data Entry'!Z375*1,IF('Data Entry'!AA375="L",'Data Entry'!Z375*1,IFERROR(,""))))))))</f>
        <v>0</v>
      </c>
      <c r="H372" s="1" t="s">
        <v>4</v>
      </c>
      <c r="I372" s="1">
        <f>IF('Data Entry'!AC375="g",'Data Entry'!AB375*0.001,IF('Data Entry'!AC375="mg",'Data Entry'!AB375*0.000001,IF('Data Entry'!AC375="t",'Data Entry'!AB375*1000,IF('Data Entry'!AC375="ml",'Data Entry'!AB375*0.001,IF('Data Entry'!AC375="kg",'Data Entry'!AB375*1,IF('Data Entry'!AC375="L",'Data Entry'!AB375*1,IFERROR(,"")))))))</f>
        <v>0</v>
      </c>
      <c r="J372" s="59" t="str">
        <f>'Data Entry'!AU375</f>
        <v/>
      </c>
      <c r="K372" s="1">
        <f>IF('Data Entry'!AI375="g",'Data Entry'!AH375*0.001*V372,IF('Data Entry'!AI375="UI",'Data Entry'!AH375*0.000001*V372,IF('Data Entry'!AI375="mg",'Data Entry'!AH375*0.000001*V372,IF('Data Entry'!AI375="t",'Data Entry'!AH375*1000*V372,IF('Data Entry'!AI375="kg",'Data Entry'!AH375*1*V372,IF('Data Entry'!AI375="L",'Data Entry'!AH375*1*V372,IFERROR(,"")))))))</f>
        <v>0</v>
      </c>
      <c r="L372" s="1" t="s">
        <v>4</v>
      </c>
      <c r="M372" s="59">
        <f>'Data Entry'!AJ375</f>
        <v>0</v>
      </c>
      <c r="N372" s="59" t="str">
        <f>'Data Entry'!AX375</f>
        <v/>
      </c>
      <c r="O372" s="1">
        <f>IF('Data Entry'!AL375="g",'Data Entry'!AK375*0.001*W372,IF('Data Entry'!AL375="UI",'Data Entry'!AK375*0.000001*W372,IF('Data Entry'!AL375="mg",'Data Entry'!AK375*0.000001*W372,IF('Data Entry'!AL375="t",'Data Entry'!AK375*1000*W372,IF('Data Entry'!AL375="kg",'Data Entry'!AK375*1*W372,IF('Data Entry'!AL375="L",'Data Entry'!AK375*1*W372,IFERROR(,"")))))))</f>
        <v>0</v>
      </c>
      <c r="P372" s="1" t="s">
        <v>4</v>
      </c>
      <c r="Q372" s="59">
        <f>'Data Entry'!AM375</f>
        <v>0</v>
      </c>
      <c r="R372" s="59" t="str">
        <f>'Data Entry'!BA375</f>
        <v/>
      </c>
      <c r="S372" s="1">
        <f>IF('Data Entry'!AO375="g",'Data Entry'!AN375*0.001*X372,IF('Data Entry'!AO375="UI",'Data Entry'!AN375*0.000001*X372,IF('Data Entry'!AO375="mg",'Data Entry'!AN375*0.000001*X372,IF('Data Entry'!AO375="t",'Data Entry'!AN375*1000*X372,IF('Data Entry'!AO375="kg",'Data Entry'!AN375*1*X372,IF('Data Entry'!AO375="L",'Data Entry'!AN375*1*X372,IFERROR(,"")))))))</f>
        <v>0</v>
      </c>
      <c r="T372" s="1" t="s">
        <v>4</v>
      </c>
      <c r="U372" s="59" t="str">
        <f>IF('Data Entry'!AP375="No aplica","1",'Data Entry'!AP375)</f>
        <v/>
      </c>
      <c r="V372" s="59" t="str">
        <f>IF('Data Entry'!AS375="No aplica","1",'Data Entry'!AS375)</f>
        <v/>
      </c>
      <c r="W372" s="59" t="str">
        <f>IF('Data Entry'!AV375="No aplica","1",'Data Entry'!AV375)</f>
        <v/>
      </c>
      <c r="X372" s="59" t="str">
        <f>IF('Data Entry'!AY375="No aplica","1",'Data Entry'!AY375)</f>
        <v/>
      </c>
      <c r="Y372" s="151" t="str">
        <f t="shared" si="5"/>
        <v/>
      </c>
      <c r="Z372" s="152" t="str">
        <f>IF('Data Entry'!H375="Yes","1",IF(AND('Data Entry'!H375="",'Data Entry'!I375="",'Data Entry'!J375="",'Data Entry'!K375="",'Data Entry'!L375="",'Data Entry'!M375="",'Data Entry'!N375="",'Data Entry'!O375="",'Data Entry'!P375="",'Data Entry'!Q375=""),"","1"))</f>
        <v/>
      </c>
      <c r="AA372" s="152" t="str">
        <f>IF('Data Entry'!R375="Yes","1",IF(AND('Data Entry'!R375="",'Data Entry'!S375="",'Data Entry'!T375="",'Data Entry'!U375=""),"","1"))</f>
        <v/>
      </c>
      <c r="AB372" s="157" t="str">
        <f>IF('Data Entry'!V375="Yes","1",IF(AND('Data Entry'!V375="",'Data Entry'!W375=""),"","1"))</f>
        <v/>
      </c>
    </row>
    <row r="373" spans="1:28" ht="17">
      <c r="A373" s="59">
        <f>'Data Entry'!AB376</f>
        <v>0</v>
      </c>
      <c r="B373" s="59" t="str">
        <f>'Data Entry'!AR376</f>
        <v/>
      </c>
      <c r="C373" s="1">
        <f>IF('Data Entry'!AD376="g",'Data Entry'!AC376*0.001*U373,IF('Data Entry'!AD376="UI",'Data Entry'!AC376*0.000001*U373,IF('Data Entry'!AD376="mg",'Data Entry'!AC376*0.000001*U373,IF('Data Entry'!AD376="t",'Data Entry'!AC376*1000*U373,IF('Data Entry'!AD376="kg",'Data Entry'!AC376*1*U373,IF('Data Entry'!AD376="L",'Data Entry'!AC376*1*U373,IFERROR(,"")))))))</f>
        <v>0</v>
      </c>
      <c r="D373" s="1" t="s">
        <v>4</v>
      </c>
      <c r="E373" s="1">
        <f>IF('Data Entry'!AF376="g",'Data Entry'!AE376*0.001,IF('Data Entry'!AF376="mg",'Data Entry'!AE376*0.000001,IF('Data Entry'!AF376="t",'Data Entry'!AE376*1000,IF('Data Entry'!AF376="ml",'Data Entry'!AE376*0.001,IF('Data Entry'!AF376="kg",'Data Entry'!AE376*1,IF('Data Entry'!AF376="Pieza",'Data Entry'!AE376*1,IF('Data Entry'!AF376="L",'Data Entry'!AE376*1,IFERROR(,""))))))))</f>
        <v>0</v>
      </c>
      <c r="F373" s="1" t="s">
        <v>4</v>
      </c>
      <c r="G373" s="1">
        <f>IF('Data Entry'!AA376="g",'Data Entry'!Z376*0.001,IF('Data Entry'!AA376="mg",'Data Entry'!Z376*0.000001,IF('Data Entry'!AA376="t",'Data Entry'!Z376*1000,IF('Data Entry'!AA376="ml",'Data Entry'!Z376*0.001,IF('Data Entry'!AA376="kg",'Data Entry'!Z376*1,IF('Data Entry'!AA376="Piezas",'Data Entry'!Z376*1,IF('Data Entry'!AA376="L",'Data Entry'!Z376*1,IFERROR(,""))))))))</f>
        <v>0</v>
      </c>
      <c r="H373" s="1" t="s">
        <v>4</v>
      </c>
      <c r="I373" s="1">
        <f>IF('Data Entry'!AC376="g",'Data Entry'!AB376*0.001,IF('Data Entry'!AC376="mg",'Data Entry'!AB376*0.000001,IF('Data Entry'!AC376="t",'Data Entry'!AB376*1000,IF('Data Entry'!AC376="ml",'Data Entry'!AB376*0.001,IF('Data Entry'!AC376="kg",'Data Entry'!AB376*1,IF('Data Entry'!AC376="L",'Data Entry'!AB376*1,IFERROR(,"")))))))</f>
        <v>0</v>
      </c>
      <c r="J373" s="59" t="str">
        <f>'Data Entry'!AU376</f>
        <v/>
      </c>
      <c r="K373" s="1">
        <f>IF('Data Entry'!AI376="g",'Data Entry'!AH376*0.001*V373,IF('Data Entry'!AI376="UI",'Data Entry'!AH376*0.000001*V373,IF('Data Entry'!AI376="mg",'Data Entry'!AH376*0.000001*V373,IF('Data Entry'!AI376="t",'Data Entry'!AH376*1000*V373,IF('Data Entry'!AI376="kg",'Data Entry'!AH376*1*V373,IF('Data Entry'!AI376="L",'Data Entry'!AH376*1*V373,IFERROR(,"")))))))</f>
        <v>0</v>
      </c>
      <c r="L373" s="1" t="s">
        <v>4</v>
      </c>
      <c r="M373" s="59">
        <f>'Data Entry'!AJ376</f>
        <v>0</v>
      </c>
      <c r="N373" s="59" t="str">
        <f>'Data Entry'!AX376</f>
        <v/>
      </c>
      <c r="O373" s="1">
        <f>IF('Data Entry'!AL376="g",'Data Entry'!AK376*0.001*W373,IF('Data Entry'!AL376="UI",'Data Entry'!AK376*0.000001*W373,IF('Data Entry'!AL376="mg",'Data Entry'!AK376*0.000001*W373,IF('Data Entry'!AL376="t",'Data Entry'!AK376*1000*W373,IF('Data Entry'!AL376="kg",'Data Entry'!AK376*1*W373,IF('Data Entry'!AL376="L",'Data Entry'!AK376*1*W373,IFERROR(,"")))))))</f>
        <v>0</v>
      </c>
      <c r="P373" s="1" t="s">
        <v>4</v>
      </c>
      <c r="Q373" s="59">
        <f>'Data Entry'!AM376</f>
        <v>0</v>
      </c>
      <c r="R373" s="59" t="str">
        <f>'Data Entry'!BA376</f>
        <v/>
      </c>
      <c r="S373" s="1">
        <f>IF('Data Entry'!AO376="g",'Data Entry'!AN376*0.001*X373,IF('Data Entry'!AO376="UI",'Data Entry'!AN376*0.000001*X373,IF('Data Entry'!AO376="mg",'Data Entry'!AN376*0.000001*X373,IF('Data Entry'!AO376="t",'Data Entry'!AN376*1000*X373,IF('Data Entry'!AO376="kg",'Data Entry'!AN376*1*X373,IF('Data Entry'!AO376="L",'Data Entry'!AN376*1*X373,IFERROR(,"")))))))</f>
        <v>0</v>
      </c>
      <c r="T373" s="1" t="s">
        <v>4</v>
      </c>
      <c r="U373" s="59" t="str">
        <f>IF('Data Entry'!AP376="No aplica","1",'Data Entry'!AP376)</f>
        <v/>
      </c>
      <c r="V373" s="59" t="str">
        <f>IF('Data Entry'!AS376="No aplica","1",'Data Entry'!AS376)</f>
        <v/>
      </c>
      <c r="W373" s="59" t="str">
        <f>IF('Data Entry'!AV376="No aplica","1",'Data Entry'!AV376)</f>
        <v/>
      </c>
      <c r="X373" s="59" t="str">
        <f>IF('Data Entry'!AY376="No aplica","1",'Data Entry'!AY376)</f>
        <v/>
      </c>
      <c r="Y373" s="151" t="str">
        <f t="shared" si="5"/>
        <v/>
      </c>
      <c r="Z373" s="152" t="str">
        <f>IF('Data Entry'!H376="Yes","1",IF(AND('Data Entry'!H376="",'Data Entry'!I376="",'Data Entry'!J376="",'Data Entry'!K376="",'Data Entry'!L376="",'Data Entry'!M376="",'Data Entry'!N376="",'Data Entry'!O376="",'Data Entry'!P376="",'Data Entry'!Q376=""),"","1"))</f>
        <v/>
      </c>
      <c r="AA373" s="152" t="str">
        <f>IF('Data Entry'!R376="Yes","1",IF(AND('Data Entry'!R376="",'Data Entry'!S376="",'Data Entry'!T376="",'Data Entry'!U376=""),"","1"))</f>
        <v/>
      </c>
      <c r="AB373" s="157" t="str">
        <f>IF('Data Entry'!V376="Yes","1",IF(AND('Data Entry'!V376="",'Data Entry'!W376=""),"","1"))</f>
        <v/>
      </c>
    </row>
    <row r="374" spans="1:28" ht="17">
      <c r="A374" s="59">
        <f>'Data Entry'!AB377</f>
        <v>0</v>
      </c>
      <c r="B374" s="59" t="str">
        <f>'Data Entry'!AR377</f>
        <v/>
      </c>
      <c r="C374" s="1">
        <f>IF('Data Entry'!AD377="g",'Data Entry'!AC377*0.001*U374,IF('Data Entry'!AD377="UI",'Data Entry'!AC377*0.000001*U374,IF('Data Entry'!AD377="mg",'Data Entry'!AC377*0.000001*U374,IF('Data Entry'!AD377="t",'Data Entry'!AC377*1000*U374,IF('Data Entry'!AD377="kg",'Data Entry'!AC377*1*U374,IF('Data Entry'!AD377="L",'Data Entry'!AC377*1*U374,IFERROR(,"")))))))</f>
        <v>0</v>
      </c>
      <c r="D374" s="1" t="s">
        <v>4</v>
      </c>
      <c r="E374" s="1">
        <f>IF('Data Entry'!AF377="g",'Data Entry'!AE377*0.001,IF('Data Entry'!AF377="mg",'Data Entry'!AE377*0.000001,IF('Data Entry'!AF377="t",'Data Entry'!AE377*1000,IF('Data Entry'!AF377="ml",'Data Entry'!AE377*0.001,IF('Data Entry'!AF377="kg",'Data Entry'!AE377*1,IF('Data Entry'!AF377="Pieza",'Data Entry'!AE377*1,IF('Data Entry'!AF377="L",'Data Entry'!AE377*1,IFERROR(,""))))))))</f>
        <v>0</v>
      </c>
      <c r="F374" s="1" t="s">
        <v>4</v>
      </c>
      <c r="G374" s="1">
        <f>IF('Data Entry'!AA377="g",'Data Entry'!Z377*0.001,IF('Data Entry'!AA377="mg",'Data Entry'!Z377*0.000001,IF('Data Entry'!AA377="t",'Data Entry'!Z377*1000,IF('Data Entry'!AA377="ml",'Data Entry'!Z377*0.001,IF('Data Entry'!AA377="kg",'Data Entry'!Z377*1,IF('Data Entry'!AA377="Piezas",'Data Entry'!Z377*1,IF('Data Entry'!AA377="L",'Data Entry'!Z377*1,IFERROR(,""))))))))</f>
        <v>0</v>
      </c>
      <c r="H374" s="1" t="s">
        <v>4</v>
      </c>
      <c r="I374" s="1">
        <f>IF('Data Entry'!AC377="g",'Data Entry'!AB377*0.001,IF('Data Entry'!AC377="mg",'Data Entry'!AB377*0.000001,IF('Data Entry'!AC377="t",'Data Entry'!AB377*1000,IF('Data Entry'!AC377="ml",'Data Entry'!AB377*0.001,IF('Data Entry'!AC377="kg",'Data Entry'!AB377*1,IF('Data Entry'!AC377="L",'Data Entry'!AB377*1,IFERROR(,"")))))))</f>
        <v>0</v>
      </c>
      <c r="J374" s="59" t="str">
        <f>'Data Entry'!AU377</f>
        <v/>
      </c>
      <c r="K374" s="1">
        <f>IF('Data Entry'!AI377="g",'Data Entry'!AH377*0.001*V374,IF('Data Entry'!AI377="UI",'Data Entry'!AH377*0.000001*V374,IF('Data Entry'!AI377="mg",'Data Entry'!AH377*0.000001*V374,IF('Data Entry'!AI377="t",'Data Entry'!AH377*1000*V374,IF('Data Entry'!AI377="kg",'Data Entry'!AH377*1*V374,IF('Data Entry'!AI377="L",'Data Entry'!AH377*1*V374,IFERROR(,"")))))))</f>
        <v>0</v>
      </c>
      <c r="L374" s="1" t="s">
        <v>4</v>
      </c>
      <c r="M374" s="59">
        <f>'Data Entry'!AJ377</f>
        <v>0</v>
      </c>
      <c r="N374" s="59" t="str">
        <f>'Data Entry'!AX377</f>
        <v/>
      </c>
      <c r="O374" s="1">
        <f>IF('Data Entry'!AL377="g",'Data Entry'!AK377*0.001*W374,IF('Data Entry'!AL377="UI",'Data Entry'!AK377*0.000001*W374,IF('Data Entry'!AL377="mg",'Data Entry'!AK377*0.000001*W374,IF('Data Entry'!AL377="t",'Data Entry'!AK377*1000*W374,IF('Data Entry'!AL377="kg",'Data Entry'!AK377*1*W374,IF('Data Entry'!AL377="L",'Data Entry'!AK377*1*W374,IFERROR(,"")))))))</f>
        <v>0</v>
      </c>
      <c r="P374" s="1" t="s">
        <v>4</v>
      </c>
      <c r="Q374" s="59">
        <f>'Data Entry'!AM377</f>
        <v>0</v>
      </c>
      <c r="R374" s="59" t="str">
        <f>'Data Entry'!BA377</f>
        <v/>
      </c>
      <c r="S374" s="1">
        <f>IF('Data Entry'!AO377="g",'Data Entry'!AN377*0.001*X374,IF('Data Entry'!AO377="UI",'Data Entry'!AN377*0.000001*X374,IF('Data Entry'!AO377="mg",'Data Entry'!AN377*0.000001*X374,IF('Data Entry'!AO377="t",'Data Entry'!AN377*1000*X374,IF('Data Entry'!AO377="kg",'Data Entry'!AN377*1*X374,IF('Data Entry'!AO377="L",'Data Entry'!AN377*1*X374,IFERROR(,"")))))))</f>
        <v>0</v>
      </c>
      <c r="T374" s="1" t="s">
        <v>4</v>
      </c>
      <c r="U374" s="59" t="str">
        <f>IF('Data Entry'!AP377="No aplica","1",'Data Entry'!AP377)</f>
        <v/>
      </c>
      <c r="V374" s="59" t="str">
        <f>IF('Data Entry'!AS377="No aplica","1",'Data Entry'!AS377)</f>
        <v/>
      </c>
      <c r="W374" s="59" t="str">
        <f>IF('Data Entry'!AV377="No aplica","1",'Data Entry'!AV377)</f>
        <v/>
      </c>
      <c r="X374" s="59" t="str">
        <f>IF('Data Entry'!AY377="No aplica","1",'Data Entry'!AY377)</f>
        <v/>
      </c>
      <c r="Y374" s="151" t="str">
        <f t="shared" si="5"/>
        <v/>
      </c>
      <c r="Z374" s="152" t="str">
        <f>IF('Data Entry'!H377="Yes","1",IF(AND('Data Entry'!H377="",'Data Entry'!I377="",'Data Entry'!J377="",'Data Entry'!K377="",'Data Entry'!L377="",'Data Entry'!M377="",'Data Entry'!N377="",'Data Entry'!O377="",'Data Entry'!P377="",'Data Entry'!Q377=""),"","1"))</f>
        <v/>
      </c>
      <c r="AA374" s="152" t="str">
        <f>IF('Data Entry'!R377="Yes","1",IF(AND('Data Entry'!R377="",'Data Entry'!S377="",'Data Entry'!T377="",'Data Entry'!U377=""),"","1"))</f>
        <v/>
      </c>
      <c r="AB374" s="157" t="str">
        <f>IF('Data Entry'!V377="Yes","1",IF(AND('Data Entry'!V377="",'Data Entry'!W377=""),"","1"))</f>
        <v/>
      </c>
    </row>
    <row r="375" spans="1:28" ht="17">
      <c r="A375" s="59">
        <f>'Data Entry'!AB378</f>
        <v>0</v>
      </c>
      <c r="B375" s="59" t="str">
        <f>'Data Entry'!AR378</f>
        <v/>
      </c>
      <c r="C375" s="1">
        <f>IF('Data Entry'!AD378="g",'Data Entry'!AC378*0.001*U375,IF('Data Entry'!AD378="UI",'Data Entry'!AC378*0.000001*U375,IF('Data Entry'!AD378="mg",'Data Entry'!AC378*0.000001*U375,IF('Data Entry'!AD378="t",'Data Entry'!AC378*1000*U375,IF('Data Entry'!AD378="kg",'Data Entry'!AC378*1*U375,IF('Data Entry'!AD378="L",'Data Entry'!AC378*1*U375,IFERROR(,"")))))))</f>
        <v>0</v>
      </c>
      <c r="D375" s="1" t="s">
        <v>4</v>
      </c>
      <c r="E375" s="1">
        <f>IF('Data Entry'!AF378="g",'Data Entry'!AE378*0.001,IF('Data Entry'!AF378="mg",'Data Entry'!AE378*0.000001,IF('Data Entry'!AF378="t",'Data Entry'!AE378*1000,IF('Data Entry'!AF378="ml",'Data Entry'!AE378*0.001,IF('Data Entry'!AF378="kg",'Data Entry'!AE378*1,IF('Data Entry'!AF378="Pieza",'Data Entry'!AE378*1,IF('Data Entry'!AF378="L",'Data Entry'!AE378*1,IFERROR(,""))))))))</f>
        <v>0</v>
      </c>
      <c r="F375" s="1" t="s">
        <v>4</v>
      </c>
      <c r="G375" s="1">
        <f>IF('Data Entry'!AA378="g",'Data Entry'!Z378*0.001,IF('Data Entry'!AA378="mg",'Data Entry'!Z378*0.000001,IF('Data Entry'!AA378="t",'Data Entry'!Z378*1000,IF('Data Entry'!AA378="ml",'Data Entry'!Z378*0.001,IF('Data Entry'!AA378="kg",'Data Entry'!Z378*1,IF('Data Entry'!AA378="Piezas",'Data Entry'!Z378*1,IF('Data Entry'!AA378="L",'Data Entry'!Z378*1,IFERROR(,""))))))))</f>
        <v>0</v>
      </c>
      <c r="H375" s="1" t="s">
        <v>4</v>
      </c>
      <c r="I375" s="1">
        <f>IF('Data Entry'!AC378="g",'Data Entry'!AB378*0.001,IF('Data Entry'!AC378="mg",'Data Entry'!AB378*0.000001,IF('Data Entry'!AC378="t",'Data Entry'!AB378*1000,IF('Data Entry'!AC378="ml",'Data Entry'!AB378*0.001,IF('Data Entry'!AC378="kg",'Data Entry'!AB378*1,IF('Data Entry'!AC378="L",'Data Entry'!AB378*1,IFERROR(,"")))))))</f>
        <v>0</v>
      </c>
      <c r="J375" s="59" t="str">
        <f>'Data Entry'!AU378</f>
        <v/>
      </c>
      <c r="K375" s="1">
        <f>IF('Data Entry'!AI378="g",'Data Entry'!AH378*0.001*V375,IF('Data Entry'!AI378="UI",'Data Entry'!AH378*0.000001*V375,IF('Data Entry'!AI378="mg",'Data Entry'!AH378*0.000001*V375,IF('Data Entry'!AI378="t",'Data Entry'!AH378*1000*V375,IF('Data Entry'!AI378="kg",'Data Entry'!AH378*1*V375,IF('Data Entry'!AI378="L",'Data Entry'!AH378*1*V375,IFERROR(,"")))))))</f>
        <v>0</v>
      </c>
      <c r="L375" s="1" t="s">
        <v>4</v>
      </c>
      <c r="M375" s="59">
        <f>'Data Entry'!AJ378</f>
        <v>0</v>
      </c>
      <c r="N375" s="59" t="str">
        <f>'Data Entry'!AX378</f>
        <v/>
      </c>
      <c r="O375" s="1">
        <f>IF('Data Entry'!AL378="g",'Data Entry'!AK378*0.001*W375,IF('Data Entry'!AL378="UI",'Data Entry'!AK378*0.000001*W375,IF('Data Entry'!AL378="mg",'Data Entry'!AK378*0.000001*W375,IF('Data Entry'!AL378="t",'Data Entry'!AK378*1000*W375,IF('Data Entry'!AL378="kg",'Data Entry'!AK378*1*W375,IF('Data Entry'!AL378="L",'Data Entry'!AK378*1*W375,IFERROR(,"")))))))</f>
        <v>0</v>
      </c>
      <c r="P375" s="1" t="s">
        <v>4</v>
      </c>
      <c r="Q375" s="59">
        <f>'Data Entry'!AM378</f>
        <v>0</v>
      </c>
      <c r="R375" s="59" t="str">
        <f>'Data Entry'!BA378</f>
        <v/>
      </c>
      <c r="S375" s="1">
        <f>IF('Data Entry'!AO378="g",'Data Entry'!AN378*0.001*X375,IF('Data Entry'!AO378="UI",'Data Entry'!AN378*0.000001*X375,IF('Data Entry'!AO378="mg",'Data Entry'!AN378*0.000001*X375,IF('Data Entry'!AO378="t",'Data Entry'!AN378*1000*X375,IF('Data Entry'!AO378="kg",'Data Entry'!AN378*1*X375,IF('Data Entry'!AO378="L",'Data Entry'!AN378*1*X375,IFERROR(,"")))))))</f>
        <v>0</v>
      </c>
      <c r="T375" s="1" t="s">
        <v>4</v>
      </c>
      <c r="U375" s="59" t="str">
        <f>IF('Data Entry'!AP378="No aplica","1",'Data Entry'!AP378)</f>
        <v/>
      </c>
      <c r="V375" s="59" t="str">
        <f>IF('Data Entry'!AS378="No aplica","1",'Data Entry'!AS378)</f>
        <v/>
      </c>
      <c r="W375" s="59" t="str">
        <f>IF('Data Entry'!AV378="No aplica","1",'Data Entry'!AV378)</f>
        <v/>
      </c>
      <c r="X375" s="59" t="str">
        <f>IF('Data Entry'!AY378="No aplica","1",'Data Entry'!AY378)</f>
        <v/>
      </c>
      <c r="Y375" s="151" t="str">
        <f t="shared" si="5"/>
        <v/>
      </c>
      <c r="Z375" s="152" t="str">
        <f>IF('Data Entry'!H378="Yes","1",IF(AND('Data Entry'!H378="",'Data Entry'!I378="",'Data Entry'!J378="",'Data Entry'!K378="",'Data Entry'!L378="",'Data Entry'!M378="",'Data Entry'!N378="",'Data Entry'!O378="",'Data Entry'!P378="",'Data Entry'!Q378=""),"","1"))</f>
        <v/>
      </c>
      <c r="AA375" s="152" t="str">
        <f>IF('Data Entry'!R378="Yes","1",IF(AND('Data Entry'!R378="",'Data Entry'!S378="",'Data Entry'!T378="",'Data Entry'!U378=""),"","1"))</f>
        <v/>
      </c>
      <c r="AB375" s="157" t="str">
        <f>IF('Data Entry'!V378="Yes","1",IF(AND('Data Entry'!V378="",'Data Entry'!W378=""),"","1"))</f>
        <v/>
      </c>
    </row>
    <row r="376" spans="1:28" ht="17">
      <c r="A376" s="59">
        <f>'Data Entry'!AB379</f>
        <v>0</v>
      </c>
      <c r="B376" s="59" t="str">
        <f>'Data Entry'!AR379</f>
        <v/>
      </c>
      <c r="C376" s="1">
        <f>IF('Data Entry'!AD379="g",'Data Entry'!AC379*0.001*U376,IF('Data Entry'!AD379="UI",'Data Entry'!AC379*0.000001*U376,IF('Data Entry'!AD379="mg",'Data Entry'!AC379*0.000001*U376,IF('Data Entry'!AD379="t",'Data Entry'!AC379*1000*U376,IF('Data Entry'!AD379="kg",'Data Entry'!AC379*1*U376,IF('Data Entry'!AD379="L",'Data Entry'!AC379*1*U376,IFERROR(,"")))))))</f>
        <v>0</v>
      </c>
      <c r="D376" s="1" t="s">
        <v>4</v>
      </c>
      <c r="E376" s="1">
        <f>IF('Data Entry'!AF379="g",'Data Entry'!AE379*0.001,IF('Data Entry'!AF379="mg",'Data Entry'!AE379*0.000001,IF('Data Entry'!AF379="t",'Data Entry'!AE379*1000,IF('Data Entry'!AF379="ml",'Data Entry'!AE379*0.001,IF('Data Entry'!AF379="kg",'Data Entry'!AE379*1,IF('Data Entry'!AF379="Pieza",'Data Entry'!AE379*1,IF('Data Entry'!AF379="L",'Data Entry'!AE379*1,IFERROR(,""))))))))</f>
        <v>0</v>
      </c>
      <c r="F376" s="1" t="s">
        <v>4</v>
      </c>
      <c r="G376" s="1">
        <f>IF('Data Entry'!AA379="g",'Data Entry'!Z379*0.001,IF('Data Entry'!AA379="mg",'Data Entry'!Z379*0.000001,IF('Data Entry'!AA379="t",'Data Entry'!Z379*1000,IF('Data Entry'!AA379="ml",'Data Entry'!Z379*0.001,IF('Data Entry'!AA379="kg",'Data Entry'!Z379*1,IF('Data Entry'!AA379="Piezas",'Data Entry'!Z379*1,IF('Data Entry'!AA379="L",'Data Entry'!Z379*1,IFERROR(,""))))))))</f>
        <v>0</v>
      </c>
      <c r="H376" s="1" t="s">
        <v>4</v>
      </c>
      <c r="I376" s="1">
        <f>IF('Data Entry'!AC379="g",'Data Entry'!AB379*0.001,IF('Data Entry'!AC379="mg",'Data Entry'!AB379*0.000001,IF('Data Entry'!AC379="t",'Data Entry'!AB379*1000,IF('Data Entry'!AC379="ml",'Data Entry'!AB379*0.001,IF('Data Entry'!AC379="kg",'Data Entry'!AB379*1,IF('Data Entry'!AC379="L",'Data Entry'!AB379*1,IFERROR(,"")))))))</f>
        <v>0</v>
      </c>
      <c r="J376" s="59" t="str">
        <f>'Data Entry'!AU379</f>
        <v/>
      </c>
      <c r="K376" s="1">
        <f>IF('Data Entry'!AI379="g",'Data Entry'!AH379*0.001*V376,IF('Data Entry'!AI379="UI",'Data Entry'!AH379*0.000001*V376,IF('Data Entry'!AI379="mg",'Data Entry'!AH379*0.000001*V376,IF('Data Entry'!AI379="t",'Data Entry'!AH379*1000*V376,IF('Data Entry'!AI379="kg",'Data Entry'!AH379*1*V376,IF('Data Entry'!AI379="L",'Data Entry'!AH379*1*V376,IFERROR(,"")))))))</f>
        <v>0</v>
      </c>
      <c r="L376" s="1" t="s">
        <v>4</v>
      </c>
      <c r="M376" s="59">
        <f>'Data Entry'!AJ379</f>
        <v>0</v>
      </c>
      <c r="N376" s="59" t="str">
        <f>'Data Entry'!AX379</f>
        <v/>
      </c>
      <c r="O376" s="1">
        <f>IF('Data Entry'!AL379="g",'Data Entry'!AK379*0.001*W376,IF('Data Entry'!AL379="UI",'Data Entry'!AK379*0.000001*W376,IF('Data Entry'!AL379="mg",'Data Entry'!AK379*0.000001*W376,IF('Data Entry'!AL379="t",'Data Entry'!AK379*1000*W376,IF('Data Entry'!AL379="kg",'Data Entry'!AK379*1*W376,IF('Data Entry'!AL379="L",'Data Entry'!AK379*1*W376,IFERROR(,"")))))))</f>
        <v>0</v>
      </c>
      <c r="P376" s="1" t="s">
        <v>4</v>
      </c>
      <c r="Q376" s="59">
        <f>'Data Entry'!AM379</f>
        <v>0</v>
      </c>
      <c r="R376" s="59" t="str">
        <f>'Data Entry'!BA379</f>
        <v/>
      </c>
      <c r="S376" s="1">
        <f>IF('Data Entry'!AO379="g",'Data Entry'!AN379*0.001*X376,IF('Data Entry'!AO379="UI",'Data Entry'!AN379*0.000001*X376,IF('Data Entry'!AO379="mg",'Data Entry'!AN379*0.000001*X376,IF('Data Entry'!AO379="t",'Data Entry'!AN379*1000*X376,IF('Data Entry'!AO379="kg",'Data Entry'!AN379*1*X376,IF('Data Entry'!AO379="L",'Data Entry'!AN379*1*X376,IFERROR(,"")))))))</f>
        <v>0</v>
      </c>
      <c r="T376" s="1" t="s">
        <v>4</v>
      </c>
      <c r="U376" s="59" t="str">
        <f>IF('Data Entry'!AP379="No aplica","1",'Data Entry'!AP379)</f>
        <v/>
      </c>
      <c r="V376" s="59" t="str">
        <f>IF('Data Entry'!AS379="No aplica","1",'Data Entry'!AS379)</f>
        <v/>
      </c>
      <c r="W376" s="59" t="str">
        <f>IF('Data Entry'!AV379="No aplica","1",'Data Entry'!AV379)</f>
        <v/>
      </c>
      <c r="X376" s="59" t="str">
        <f>IF('Data Entry'!AY379="No aplica","1",'Data Entry'!AY379)</f>
        <v/>
      </c>
      <c r="Y376" s="151" t="str">
        <f t="shared" si="5"/>
        <v/>
      </c>
      <c r="Z376" s="152" t="str">
        <f>IF('Data Entry'!H379="Yes","1",IF(AND('Data Entry'!H379="",'Data Entry'!I379="",'Data Entry'!J379="",'Data Entry'!K379="",'Data Entry'!L379="",'Data Entry'!M379="",'Data Entry'!N379="",'Data Entry'!O379="",'Data Entry'!P379="",'Data Entry'!Q379=""),"","1"))</f>
        <v/>
      </c>
      <c r="AA376" s="152" t="str">
        <f>IF('Data Entry'!R379="Yes","1",IF(AND('Data Entry'!R379="",'Data Entry'!S379="",'Data Entry'!T379="",'Data Entry'!U379=""),"","1"))</f>
        <v/>
      </c>
      <c r="AB376" s="157" t="str">
        <f>IF('Data Entry'!V379="Yes","1",IF(AND('Data Entry'!V379="",'Data Entry'!W379=""),"","1"))</f>
        <v/>
      </c>
    </row>
    <row r="377" spans="1:28" ht="17">
      <c r="A377" s="59">
        <f>'Data Entry'!AB380</f>
        <v>0</v>
      </c>
      <c r="B377" s="59" t="str">
        <f>'Data Entry'!AR380</f>
        <v/>
      </c>
      <c r="C377" s="1">
        <f>IF('Data Entry'!AD380="g",'Data Entry'!AC380*0.001*U377,IF('Data Entry'!AD380="UI",'Data Entry'!AC380*0.000001*U377,IF('Data Entry'!AD380="mg",'Data Entry'!AC380*0.000001*U377,IF('Data Entry'!AD380="t",'Data Entry'!AC380*1000*U377,IF('Data Entry'!AD380="kg",'Data Entry'!AC380*1*U377,IF('Data Entry'!AD380="L",'Data Entry'!AC380*1*U377,IFERROR(,"")))))))</f>
        <v>0</v>
      </c>
      <c r="D377" s="1" t="s">
        <v>4</v>
      </c>
      <c r="E377" s="1">
        <f>IF('Data Entry'!AF380="g",'Data Entry'!AE380*0.001,IF('Data Entry'!AF380="mg",'Data Entry'!AE380*0.000001,IF('Data Entry'!AF380="t",'Data Entry'!AE380*1000,IF('Data Entry'!AF380="ml",'Data Entry'!AE380*0.001,IF('Data Entry'!AF380="kg",'Data Entry'!AE380*1,IF('Data Entry'!AF380="Pieza",'Data Entry'!AE380*1,IF('Data Entry'!AF380="L",'Data Entry'!AE380*1,IFERROR(,""))))))))</f>
        <v>0</v>
      </c>
      <c r="F377" s="1" t="s">
        <v>4</v>
      </c>
      <c r="G377" s="1">
        <f>IF('Data Entry'!AA380="g",'Data Entry'!Z380*0.001,IF('Data Entry'!AA380="mg",'Data Entry'!Z380*0.000001,IF('Data Entry'!AA380="t",'Data Entry'!Z380*1000,IF('Data Entry'!AA380="ml",'Data Entry'!Z380*0.001,IF('Data Entry'!AA380="kg",'Data Entry'!Z380*1,IF('Data Entry'!AA380="Piezas",'Data Entry'!Z380*1,IF('Data Entry'!AA380="L",'Data Entry'!Z380*1,IFERROR(,""))))))))</f>
        <v>0</v>
      </c>
      <c r="H377" s="1" t="s">
        <v>4</v>
      </c>
      <c r="I377" s="1">
        <f>IF('Data Entry'!AC380="g",'Data Entry'!AB380*0.001,IF('Data Entry'!AC380="mg",'Data Entry'!AB380*0.000001,IF('Data Entry'!AC380="t",'Data Entry'!AB380*1000,IF('Data Entry'!AC380="ml",'Data Entry'!AB380*0.001,IF('Data Entry'!AC380="kg",'Data Entry'!AB380*1,IF('Data Entry'!AC380="L",'Data Entry'!AB380*1,IFERROR(,"")))))))</f>
        <v>0</v>
      </c>
      <c r="J377" s="59" t="str">
        <f>'Data Entry'!AU380</f>
        <v/>
      </c>
      <c r="K377" s="1">
        <f>IF('Data Entry'!AI380="g",'Data Entry'!AH380*0.001*V377,IF('Data Entry'!AI380="UI",'Data Entry'!AH380*0.000001*V377,IF('Data Entry'!AI380="mg",'Data Entry'!AH380*0.000001*V377,IF('Data Entry'!AI380="t",'Data Entry'!AH380*1000*V377,IF('Data Entry'!AI380="kg",'Data Entry'!AH380*1*V377,IF('Data Entry'!AI380="L",'Data Entry'!AH380*1*V377,IFERROR(,"")))))))</f>
        <v>0</v>
      </c>
      <c r="L377" s="1" t="s">
        <v>4</v>
      </c>
      <c r="M377" s="59">
        <f>'Data Entry'!AJ380</f>
        <v>0</v>
      </c>
      <c r="N377" s="59" t="str">
        <f>'Data Entry'!AX380</f>
        <v/>
      </c>
      <c r="O377" s="1">
        <f>IF('Data Entry'!AL380="g",'Data Entry'!AK380*0.001*W377,IF('Data Entry'!AL380="UI",'Data Entry'!AK380*0.000001*W377,IF('Data Entry'!AL380="mg",'Data Entry'!AK380*0.000001*W377,IF('Data Entry'!AL380="t",'Data Entry'!AK380*1000*W377,IF('Data Entry'!AL380="kg",'Data Entry'!AK380*1*W377,IF('Data Entry'!AL380="L",'Data Entry'!AK380*1*W377,IFERROR(,"")))))))</f>
        <v>0</v>
      </c>
      <c r="P377" s="1" t="s">
        <v>4</v>
      </c>
      <c r="Q377" s="59">
        <f>'Data Entry'!AM380</f>
        <v>0</v>
      </c>
      <c r="R377" s="59" t="str">
        <f>'Data Entry'!BA380</f>
        <v/>
      </c>
      <c r="S377" s="1">
        <f>IF('Data Entry'!AO380="g",'Data Entry'!AN380*0.001*X377,IF('Data Entry'!AO380="UI",'Data Entry'!AN380*0.000001*X377,IF('Data Entry'!AO380="mg",'Data Entry'!AN380*0.000001*X377,IF('Data Entry'!AO380="t",'Data Entry'!AN380*1000*X377,IF('Data Entry'!AO380="kg",'Data Entry'!AN380*1*X377,IF('Data Entry'!AO380="L",'Data Entry'!AN380*1*X377,IFERROR(,"")))))))</f>
        <v>0</v>
      </c>
      <c r="T377" s="1" t="s">
        <v>4</v>
      </c>
      <c r="U377" s="59" t="str">
        <f>IF('Data Entry'!AP380="No aplica","1",'Data Entry'!AP380)</f>
        <v/>
      </c>
      <c r="V377" s="59" t="str">
        <f>IF('Data Entry'!AS380="No aplica","1",'Data Entry'!AS380)</f>
        <v/>
      </c>
      <c r="W377" s="59" t="str">
        <f>IF('Data Entry'!AV380="No aplica","1",'Data Entry'!AV380)</f>
        <v/>
      </c>
      <c r="X377" s="59" t="str">
        <f>IF('Data Entry'!AY380="No aplica","1",'Data Entry'!AY380)</f>
        <v/>
      </c>
      <c r="Y377" s="151" t="str">
        <f t="shared" si="5"/>
        <v/>
      </c>
      <c r="Z377" s="152" t="str">
        <f>IF('Data Entry'!H380="Yes","1",IF(AND('Data Entry'!H380="",'Data Entry'!I380="",'Data Entry'!J380="",'Data Entry'!K380="",'Data Entry'!L380="",'Data Entry'!M380="",'Data Entry'!N380="",'Data Entry'!O380="",'Data Entry'!P380="",'Data Entry'!Q380=""),"","1"))</f>
        <v/>
      </c>
      <c r="AA377" s="152" t="str">
        <f>IF('Data Entry'!R380="Yes","1",IF(AND('Data Entry'!R380="",'Data Entry'!S380="",'Data Entry'!T380="",'Data Entry'!U380=""),"","1"))</f>
        <v/>
      </c>
      <c r="AB377" s="157" t="str">
        <f>IF('Data Entry'!V380="Yes","1",IF(AND('Data Entry'!V380="",'Data Entry'!W380=""),"","1"))</f>
        <v/>
      </c>
    </row>
    <row r="378" spans="1:28" ht="17">
      <c r="A378" s="59">
        <f>'Data Entry'!AB381</f>
        <v>0</v>
      </c>
      <c r="B378" s="59" t="str">
        <f>'Data Entry'!AR381</f>
        <v/>
      </c>
      <c r="C378" s="1">
        <f>IF('Data Entry'!AD381="g",'Data Entry'!AC381*0.001*U378,IF('Data Entry'!AD381="UI",'Data Entry'!AC381*0.000001*U378,IF('Data Entry'!AD381="mg",'Data Entry'!AC381*0.000001*U378,IF('Data Entry'!AD381="t",'Data Entry'!AC381*1000*U378,IF('Data Entry'!AD381="kg",'Data Entry'!AC381*1*U378,IF('Data Entry'!AD381="L",'Data Entry'!AC381*1*U378,IFERROR(,"")))))))</f>
        <v>0</v>
      </c>
      <c r="D378" s="1" t="s">
        <v>4</v>
      </c>
      <c r="E378" s="1">
        <f>IF('Data Entry'!AF381="g",'Data Entry'!AE381*0.001,IF('Data Entry'!AF381="mg",'Data Entry'!AE381*0.000001,IF('Data Entry'!AF381="t",'Data Entry'!AE381*1000,IF('Data Entry'!AF381="ml",'Data Entry'!AE381*0.001,IF('Data Entry'!AF381="kg",'Data Entry'!AE381*1,IF('Data Entry'!AF381="Pieza",'Data Entry'!AE381*1,IF('Data Entry'!AF381="L",'Data Entry'!AE381*1,IFERROR(,""))))))))</f>
        <v>0</v>
      </c>
      <c r="F378" s="1" t="s">
        <v>4</v>
      </c>
      <c r="G378" s="1">
        <f>IF('Data Entry'!AA381="g",'Data Entry'!Z381*0.001,IF('Data Entry'!AA381="mg",'Data Entry'!Z381*0.000001,IF('Data Entry'!AA381="t",'Data Entry'!Z381*1000,IF('Data Entry'!AA381="ml",'Data Entry'!Z381*0.001,IF('Data Entry'!AA381="kg",'Data Entry'!Z381*1,IF('Data Entry'!AA381="Piezas",'Data Entry'!Z381*1,IF('Data Entry'!AA381="L",'Data Entry'!Z381*1,IFERROR(,""))))))))</f>
        <v>0</v>
      </c>
      <c r="H378" s="1" t="s">
        <v>4</v>
      </c>
      <c r="I378" s="1">
        <f>IF('Data Entry'!AC381="g",'Data Entry'!AB381*0.001,IF('Data Entry'!AC381="mg",'Data Entry'!AB381*0.000001,IF('Data Entry'!AC381="t",'Data Entry'!AB381*1000,IF('Data Entry'!AC381="ml",'Data Entry'!AB381*0.001,IF('Data Entry'!AC381="kg",'Data Entry'!AB381*1,IF('Data Entry'!AC381="L",'Data Entry'!AB381*1,IFERROR(,"")))))))</f>
        <v>0</v>
      </c>
      <c r="J378" s="59" t="str">
        <f>'Data Entry'!AU381</f>
        <v/>
      </c>
      <c r="K378" s="1">
        <f>IF('Data Entry'!AI381="g",'Data Entry'!AH381*0.001*V378,IF('Data Entry'!AI381="UI",'Data Entry'!AH381*0.000001*V378,IF('Data Entry'!AI381="mg",'Data Entry'!AH381*0.000001*V378,IF('Data Entry'!AI381="t",'Data Entry'!AH381*1000*V378,IF('Data Entry'!AI381="kg",'Data Entry'!AH381*1*V378,IF('Data Entry'!AI381="L",'Data Entry'!AH381*1*V378,IFERROR(,"")))))))</f>
        <v>0</v>
      </c>
      <c r="L378" s="1" t="s">
        <v>4</v>
      </c>
      <c r="M378" s="59">
        <f>'Data Entry'!AJ381</f>
        <v>0</v>
      </c>
      <c r="N378" s="59" t="str">
        <f>'Data Entry'!AX381</f>
        <v/>
      </c>
      <c r="O378" s="1">
        <f>IF('Data Entry'!AL381="g",'Data Entry'!AK381*0.001*W378,IF('Data Entry'!AL381="UI",'Data Entry'!AK381*0.000001*W378,IF('Data Entry'!AL381="mg",'Data Entry'!AK381*0.000001*W378,IF('Data Entry'!AL381="t",'Data Entry'!AK381*1000*W378,IF('Data Entry'!AL381="kg",'Data Entry'!AK381*1*W378,IF('Data Entry'!AL381="L",'Data Entry'!AK381*1*W378,IFERROR(,"")))))))</f>
        <v>0</v>
      </c>
      <c r="P378" s="1" t="s">
        <v>4</v>
      </c>
      <c r="Q378" s="59">
        <f>'Data Entry'!AM381</f>
        <v>0</v>
      </c>
      <c r="R378" s="59" t="str">
        <f>'Data Entry'!BA381</f>
        <v/>
      </c>
      <c r="S378" s="1">
        <f>IF('Data Entry'!AO381="g",'Data Entry'!AN381*0.001*X378,IF('Data Entry'!AO381="UI",'Data Entry'!AN381*0.000001*X378,IF('Data Entry'!AO381="mg",'Data Entry'!AN381*0.000001*X378,IF('Data Entry'!AO381="t",'Data Entry'!AN381*1000*X378,IF('Data Entry'!AO381="kg",'Data Entry'!AN381*1*X378,IF('Data Entry'!AO381="L",'Data Entry'!AN381*1*X378,IFERROR(,"")))))))</f>
        <v>0</v>
      </c>
      <c r="T378" s="1" t="s">
        <v>4</v>
      </c>
      <c r="U378" s="59" t="str">
        <f>IF('Data Entry'!AP381="No aplica","1",'Data Entry'!AP381)</f>
        <v/>
      </c>
      <c r="V378" s="59" t="str">
        <f>IF('Data Entry'!AS381="No aplica","1",'Data Entry'!AS381)</f>
        <v/>
      </c>
      <c r="W378" s="59" t="str">
        <f>IF('Data Entry'!AV381="No aplica","1",'Data Entry'!AV381)</f>
        <v/>
      </c>
      <c r="X378" s="59" t="str">
        <f>IF('Data Entry'!AY381="No aplica","1",'Data Entry'!AY381)</f>
        <v/>
      </c>
      <c r="Y378" s="151" t="str">
        <f t="shared" si="5"/>
        <v/>
      </c>
      <c r="Z378" s="152" t="str">
        <f>IF('Data Entry'!H381="Yes","1",IF(AND('Data Entry'!H381="",'Data Entry'!I381="",'Data Entry'!J381="",'Data Entry'!K381="",'Data Entry'!L381="",'Data Entry'!M381="",'Data Entry'!N381="",'Data Entry'!O381="",'Data Entry'!P381="",'Data Entry'!Q381=""),"","1"))</f>
        <v/>
      </c>
      <c r="AA378" s="152" t="str">
        <f>IF('Data Entry'!R381="Yes","1",IF(AND('Data Entry'!R381="",'Data Entry'!S381="",'Data Entry'!T381="",'Data Entry'!U381=""),"","1"))</f>
        <v/>
      </c>
      <c r="AB378" s="157" t="str">
        <f>IF('Data Entry'!V381="Yes","1",IF(AND('Data Entry'!V381="",'Data Entry'!W381=""),"","1"))</f>
        <v/>
      </c>
    </row>
    <row r="379" spans="1:28" ht="17">
      <c r="A379" s="59">
        <f>'Data Entry'!AB382</f>
        <v>0</v>
      </c>
      <c r="B379" s="59" t="str">
        <f>'Data Entry'!AR382</f>
        <v/>
      </c>
      <c r="C379" s="1">
        <f>IF('Data Entry'!AD382="g",'Data Entry'!AC382*0.001*U379,IF('Data Entry'!AD382="UI",'Data Entry'!AC382*0.000001*U379,IF('Data Entry'!AD382="mg",'Data Entry'!AC382*0.000001*U379,IF('Data Entry'!AD382="t",'Data Entry'!AC382*1000*U379,IF('Data Entry'!AD382="kg",'Data Entry'!AC382*1*U379,IF('Data Entry'!AD382="L",'Data Entry'!AC382*1*U379,IFERROR(,"")))))))</f>
        <v>0</v>
      </c>
      <c r="D379" s="1" t="s">
        <v>4</v>
      </c>
      <c r="E379" s="1">
        <f>IF('Data Entry'!AF382="g",'Data Entry'!AE382*0.001,IF('Data Entry'!AF382="mg",'Data Entry'!AE382*0.000001,IF('Data Entry'!AF382="t",'Data Entry'!AE382*1000,IF('Data Entry'!AF382="ml",'Data Entry'!AE382*0.001,IF('Data Entry'!AF382="kg",'Data Entry'!AE382*1,IF('Data Entry'!AF382="Pieza",'Data Entry'!AE382*1,IF('Data Entry'!AF382="L",'Data Entry'!AE382*1,IFERROR(,""))))))))</f>
        <v>0</v>
      </c>
      <c r="F379" s="1" t="s">
        <v>4</v>
      </c>
      <c r="G379" s="1">
        <f>IF('Data Entry'!AA382="g",'Data Entry'!Z382*0.001,IF('Data Entry'!AA382="mg",'Data Entry'!Z382*0.000001,IF('Data Entry'!AA382="t",'Data Entry'!Z382*1000,IF('Data Entry'!AA382="ml",'Data Entry'!Z382*0.001,IF('Data Entry'!AA382="kg",'Data Entry'!Z382*1,IF('Data Entry'!AA382="Piezas",'Data Entry'!Z382*1,IF('Data Entry'!AA382="L",'Data Entry'!Z382*1,IFERROR(,""))))))))</f>
        <v>0</v>
      </c>
      <c r="H379" s="1" t="s">
        <v>4</v>
      </c>
      <c r="I379" s="1">
        <f>IF('Data Entry'!AC382="g",'Data Entry'!AB382*0.001,IF('Data Entry'!AC382="mg",'Data Entry'!AB382*0.000001,IF('Data Entry'!AC382="t",'Data Entry'!AB382*1000,IF('Data Entry'!AC382="ml",'Data Entry'!AB382*0.001,IF('Data Entry'!AC382="kg",'Data Entry'!AB382*1,IF('Data Entry'!AC382="L",'Data Entry'!AB382*1,IFERROR(,"")))))))</f>
        <v>0</v>
      </c>
      <c r="J379" s="59" t="str">
        <f>'Data Entry'!AU382</f>
        <v/>
      </c>
      <c r="K379" s="1">
        <f>IF('Data Entry'!AI382="g",'Data Entry'!AH382*0.001*V379,IF('Data Entry'!AI382="UI",'Data Entry'!AH382*0.000001*V379,IF('Data Entry'!AI382="mg",'Data Entry'!AH382*0.000001*V379,IF('Data Entry'!AI382="t",'Data Entry'!AH382*1000*V379,IF('Data Entry'!AI382="kg",'Data Entry'!AH382*1*V379,IF('Data Entry'!AI382="L",'Data Entry'!AH382*1*V379,IFERROR(,"")))))))</f>
        <v>0</v>
      </c>
      <c r="L379" s="1" t="s">
        <v>4</v>
      </c>
      <c r="M379" s="59">
        <f>'Data Entry'!AJ382</f>
        <v>0</v>
      </c>
      <c r="N379" s="59" t="str">
        <f>'Data Entry'!AX382</f>
        <v/>
      </c>
      <c r="O379" s="1">
        <f>IF('Data Entry'!AL382="g",'Data Entry'!AK382*0.001*W379,IF('Data Entry'!AL382="UI",'Data Entry'!AK382*0.000001*W379,IF('Data Entry'!AL382="mg",'Data Entry'!AK382*0.000001*W379,IF('Data Entry'!AL382="t",'Data Entry'!AK382*1000*W379,IF('Data Entry'!AL382="kg",'Data Entry'!AK382*1*W379,IF('Data Entry'!AL382="L",'Data Entry'!AK382*1*W379,IFERROR(,"")))))))</f>
        <v>0</v>
      </c>
      <c r="P379" s="1" t="s">
        <v>4</v>
      </c>
      <c r="Q379" s="59">
        <f>'Data Entry'!AM382</f>
        <v>0</v>
      </c>
      <c r="R379" s="59" t="str">
        <f>'Data Entry'!BA382</f>
        <v/>
      </c>
      <c r="S379" s="1">
        <f>IF('Data Entry'!AO382="g",'Data Entry'!AN382*0.001*X379,IF('Data Entry'!AO382="UI",'Data Entry'!AN382*0.000001*X379,IF('Data Entry'!AO382="mg",'Data Entry'!AN382*0.000001*X379,IF('Data Entry'!AO382="t",'Data Entry'!AN382*1000*X379,IF('Data Entry'!AO382="kg",'Data Entry'!AN382*1*X379,IF('Data Entry'!AO382="L",'Data Entry'!AN382*1*X379,IFERROR(,"")))))))</f>
        <v>0</v>
      </c>
      <c r="T379" s="1" t="s">
        <v>4</v>
      </c>
      <c r="U379" s="59" t="str">
        <f>IF('Data Entry'!AP382="No aplica","1",'Data Entry'!AP382)</f>
        <v/>
      </c>
      <c r="V379" s="59" t="str">
        <f>IF('Data Entry'!AS382="No aplica","1",'Data Entry'!AS382)</f>
        <v/>
      </c>
      <c r="W379" s="59" t="str">
        <f>IF('Data Entry'!AV382="No aplica","1",'Data Entry'!AV382)</f>
        <v/>
      </c>
      <c r="X379" s="59" t="str">
        <f>IF('Data Entry'!AY382="No aplica","1",'Data Entry'!AY382)</f>
        <v/>
      </c>
      <c r="Y379" s="151" t="str">
        <f t="shared" si="5"/>
        <v/>
      </c>
      <c r="Z379" s="152" t="str">
        <f>IF('Data Entry'!H382="Yes","1",IF(AND('Data Entry'!H382="",'Data Entry'!I382="",'Data Entry'!J382="",'Data Entry'!K382="",'Data Entry'!L382="",'Data Entry'!M382="",'Data Entry'!N382="",'Data Entry'!O382="",'Data Entry'!P382="",'Data Entry'!Q382=""),"","1"))</f>
        <v/>
      </c>
      <c r="AA379" s="152" t="str">
        <f>IF('Data Entry'!R382="Yes","1",IF(AND('Data Entry'!R382="",'Data Entry'!S382="",'Data Entry'!T382="",'Data Entry'!U382=""),"","1"))</f>
        <v/>
      </c>
      <c r="AB379" s="157" t="str">
        <f>IF('Data Entry'!V382="Yes","1",IF(AND('Data Entry'!V382="",'Data Entry'!W382=""),"","1"))</f>
        <v/>
      </c>
    </row>
    <row r="380" spans="1:28" ht="17">
      <c r="A380" s="59">
        <f>'Data Entry'!AB383</f>
        <v>0</v>
      </c>
      <c r="B380" s="59" t="str">
        <f>'Data Entry'!AR383</f>
        <v/>
      </c>
      <c r="C380" s="1">
        <f>IF('Data Entry'!AD383="g",'Data Entry'!AC383*0.001*U380,IF('Data Entry'!AD383="UI",'Data Entry'!AC383*0.000001*U380,IF('Data Entry'!AD383="mg",'Data Entry'!AC383*0.000001*U380,IF('Data Entry'!AD383="t",'Data Entry'!AC383*1000*U380,IF('Data Entry'!AD383="kg",'Data Entry'!AC383*1*U380,IF('Data Entry'!AD383="L",'Data Entry'!AC383*1*U380,IFERROR(,"")))))))</f>
        <v>0</v>
      </c>
      <c r="D380" s="1" t="s">
        <v>4</v>
      </c>
      <c r="E380" s="1">
        <f>IF('Data Entry'!AF383="g",'Data Entry'!AE383*0.001,IF('Data Entry'!AF383="mg",'Data Entry'!AE383*0.000001,IF('Data Entry'!AF383="t",'Data Entry'!AE383*1000,IF('Data Entry'!AF383="ml",'Data Entry'!AE383*0.001,IF('Data Entry'!AF383="kg",'Data Entry'!AE383*1,IF('Data Entry'!AF383="Pieza",'Data Entry'!AE383*1,IF('Data Entry'!AF383="L",'Data Entry'!AE383*1,IFERROR(,""))))))))</f>
        <v>0</v>
      </c>
      <c r="F380" s="1" t="s">
        <v>4</v>
      </c>
      <c r="G380" s="1">
        <f>IF('Data Entry'!AA383="g",'Data Entry'!Z383*0.001,IF('Data Entry'!AA383="mg",'Data Entry'!Z383*0.000001,IF('Data Entry'!AA383="t",'Data Entry'!Z383*1000,IF('Data Entry'!AA383="ml",'Data Entry'!Z383*0.001,IF('Data Entry'!AA383="kg",'Data Entry'!Z383*1,IF('Data Entry'!AA383="Piezas",'Data Entry'!Z383*1,IF('Data Entry'!AA383="L",'Data Entry'!Z383*1,IFERROR(,""))))))))</f>
        <v>0</v>
      </c>
      <c r="H380" s="1" t="s">
        <v>4</v>
      </c>
      <c r="I380" s="1">
        <f>IF('Data Entry'!AC383="g",'Data Entry'!AB383*0.001,IF('Data Entry'!AC383="mg",'Data Entry'!AB383*0.000001,IF('Data Entry'!AC383="t",'Data Entry'!AB383*1000,IF('Data Entry'!AC383="ml",'Data Entry'!AB383*0.001,IF('Data Entry'!AC383="kg",'Data Entry'!AB383*1,IF('Data Entry'!AC383="L",'Data Entry'!AB383*1,IFERROR(,"")))))))</f>
        <v>0</v>
      </c>
      <c r="J380" s="59" t="str">
        <f>'Data Entry'!AU383</f>
        <v/>
      </c>
      <c r="K380" s="1">
        <f>IF('Data Entry'!AI383="g",'Data Entry'!AH383*0.001*V380,IF('Data Entry'!AI383="UI",'Data Entry'!AH383*0.000001*V380,IF('Data Entry'!AI383="mg",'Data Entry'!AH383*0.000001*V380,IF('Data Entry'!AI383="t",'Data Entry'!AH383*1000*V380,IF('Data Entry'!AI383="kg",'Data Entry'!AH383*1*V380,IF('Data Entry'!AI383="L",'Data Entry'!AH383*1*V380,IFERROR(,"")))))))</f>
        <v>0</v>
      </c>
      <c r="L380" s="1" t="s">
        <v>4</v>
      </c>
      <c r="M380" s="59">
        <f>'Data Entry'!AJ383</f>
        <v>0</v>
      </c>
      <c r="N380" s="59" t="str">
        <f>'Data Entry'!AX383</f>
        <v/>
      </c>
      <c r="O380" s="1">
        <f>IF('Data Entry'!AL383="g",'Data Entry'!AK383*0.001*W380,IF('Data Entry'!AL383="UI",'Data Entry'!AK383*0.000001*W380,IF('Data Entry'!AL383="mg",'Data Entry'!AK383*0.000001*W380,IF('Data Entry'!AL383="t",'Data Entry'!AK383*1000*W380,IF('Data Entry'!AL383="kg",'Data Entry'!AK383*1*W380,IF('Data Entry'!AL383="L",'Data Entry'!AK383*1*W380,IFERROR(,"")))))))</f>
        <v>0</v>
      </c>
      <c r="P380" s="1" t="s">
        <v>4</v>
      </c>
      <c r="Q380" s="59">
        <f>'Data Entry'!AM383</f>
        <v>0</v>
      </c>
      <c r="R380" s="59" t="str">
        <f>'Data Entry'!BA383</f>
        <v/>
      </c>
      <c r="S380" s="1">
        <f>IF('Data Entry'!AO383="g",'Data Entry'!AN383*0.001*X380,IF('Data Entry'!AO383="UI",'Data Entry'!AN383*0.000001*X380,IF('Data Entry'!AO383="mg",'Data Entry'!AN383*0.000001*X380,IF('Data Entry'!AO383="t",'Data Entry'!AN383*1000*X380,IF('Data Entry'!AO383="kg",'Data Entry'!AN383*1*X380,IF('Data Entry'!AO383="L",'Data Entry'!AN383*1*X380,IFERROR(,"")))))))</f>
        <v>0</v>
      </c>
      <c r="T380" s="1" t="s">
        <v>4</v>
      </c>
      <c r="U380" s="59" t="str">
        <f>IF('Data Entry'!AP383="No aplica","1",'Data Entry'!AP383)</f>
        <v/>
      </c>
      <c r="V380" s="59" t="str">
        <f>IF('Data Entry'!AS383="No aplica","1",'Data Entry'!AS383)</f>
        <v/>
      </c>
      <c r="W380" s="59" t="str">
        <f>IF('Data Entry'!AV383="No aplica","1",'Data Entry'!AV383)</f>
        <v/>
      </c>
      <c r="X380" s="59" t="str">
        <f>IF('Data Entry'!AY383="No aplica","1",'Data Entry'!AY383)</f>
        <v/>
      </c>
      <c r="Y380" s="151" t="str">
        <f t="shared" si="5"/>
        <v/>
      </c>
      <c r="Z380" s="152" t="str">
        <f>IF('Data Entry'!H383="Yes","1",IF(AND('Data Entry'!H383="",'Data Entry'!I383="",'Data Entry'!J383="",'Data Entry'!K383="",'Data Entry'!L383="",'Data Entry'!M383="",'Data Entry'!N383="",'Data Entry'!O383="",'Data Entry'!P383="",'Data Entry'!Q383=""),"","1"))</f>
        <v/>
      </c>
      <c r="AA380" s="152" t="str">
        <f>IF('Data Entry'!R383="Yes","1",IF(AND('Data Entry'!R383="",'Data Entry'!S383="",'Data Entry'!T383="",'Data Entry'!U383=""),"","1"))</f>
        <v/>
      </c>
      <c r="AB380" s="157" t="str">
        <f>IF('Data Entry'!V383="Yes","1",IF(AND('Data Entry'!V383="",'Data Entry'!W383=""),"","1"))</f>
        <v/>
      </c>
    </row>
    <row r="381" spans="1:28" ht="17">
      <c r="A381" s="59">
        <f>'Data Entry'!AB384</f>
        <v>0</v>
      </c>
      <c r="B381" s="59" t="str">
        <f>'Data Entry'!AR384</f>
        <v/>
      </c>
      <c r="C381" s="1">
        <f>IF('Data Entry'!AD384="g",'Data Entry'!AC384*0.001*U381,IF('Data Entry'!AD384="UI",'Data Entry'!AC384*0.000001*U381,IF('Data Entry'!AD384="mg",'Data Entry'!AC384*0.000001*U381,IF('Data Entry'!AD384="t",'Data Entry'!AC384*1000*U381,IF('Data Entry'!AD384="kg",'Data Entry'!AC384*1*U381,IF('Data Entry'!AD384="L",'Data Entry'!AC384*1*U381,IFERROR(,"")))))))</f>
        <v>0</v>
      </c>
      <c r="D381" s="1" t="s">
        <v>4</v>
      </c>
      <c r="E381" s="1">
        <f>IF('Data Entry'!AF384="g",'Data Entry'!AE384*0.001,IF('Data Entry'!AF384="mg",'Data Entry'!AE384*0.000001,IF('Data Entry'!AF384="t",'Data Entry'!AE384*1000,IF('Data Entry'!AF384="ml",'Data Entry'!AE384*0.001,IF('Data Entry'!AF384="kg",'Data Entry'!AE384*1,IF('Data Entry'!AF384="Pieza",'Data Entry'!AE384*1,IF('Data Entry'!AF384="L",'Data Entry'!AE384*1,IFERROR(,""))))))))</f>
        <v>0</v>
      </c>
      <c r="F381" s="1" t="s">
        <v>4</v>
      </c>
      <c r="G381" s="1">
        <f>IF('Data Entry'!AA384="g",'Data Entry'!Z384*0.001,IF('Data Entry'!AA384="mg",'Data Entry'!Z384*0.000001,IF('Data Entry'!AA384="t",'Data Entry'!Z384*1000,IF('Data Entry'!AA384="ml",'Data Entry'!Z384*0.001,IF('Data Entry'!AA384="kg",'Data Entry'!Z384*1,IF('Data Entry'!AA384="Piezas",'Data Entry'!Z384*1,IF('Data Entry'!AA384="L",'Data Entry'!Z384*1,IFERROR(,""))))))))</f>
        <v>0</v>
      </c>
      <c r="H381" s="1" t="s">
        <v>4</v>
      </c>
      <c r="I381" s="1">
        <f>IF('Data Entry'!AC384="g",'Data Entry'!AB384*0.001,IF('Data Entry'!AC384="mg",'Data Entry'!AB384*0.000001,IF('Data Entry'!AC384="t",'Data Entry'!AB384*1000,IF('Data Entry'!AC384="ml",'Data Entry'!AB384*0.001,IF('Data Entry'!AC384="kg",'Data Entry'!AB384*1,IF('Data Entry'!AC384="L",'Data Entry'!AB384*1,IFERROR(,"")))))))</f>
        <v>0</v>
      </c>
      <c r="J381" s="59" t="str">
        <f>'Data Entry'!AU384</f>
        <v/>
      </c>
      <c r="K381" s="1">
        <f>IF('Data Entry'!AI384="g",'Data Entry'!AH384*0.001*V381,IF('Data Entry'!AI384="UI",'Data Entry'!AH384*0.000001*V381,IF('Data Entry'!AI384="mg",'Data Entry'!AH384*0.000001*V381,IF('Data Entry'!AI384="t",'Data Entry'!AH384*1000*V381,IF('Data Entry'!AI384="kg",'Data Entry'!AH384*1*V381,IF('Data Entry'!AI384="L",'Data Entry'!AH384*1*V381,IFERROR(,"")))))))</f>
        <v>0</v>
      </c>
      <c r="L381" s="1" t="s">
        <v>4</v>
      </c>
      <c r="M381" s="59">
        <f>'Data Entry'!AJ384</f>
        <v>0</v>
      </c>
      <c r="N381" s="59" t="str">
        <f>'Data Entry'!AX384</f>
        <v/>
      </c>
      <c r="O381" s="1">
        <f>IF('Data Entry'!AL384="g",'Data Entry'!AK384*0.001*W381,IF('Data Entry'!AL384="UI",'Data Entry'!AK384*0.000001*W381,IF('Data Entry'!AL384="mg",'Data Entry'!AK384*0.000001*W381,IF('Data Entry'!AL384="t",'Data Entry'!AK384*1000*W381,IF('Data Entry'!AL384="kg",'Data Entry'!AK384*1*W381,IF('Data Entry'!AL384="L",'Data Entry'!AK384*1*W381,IFERROR(,"")))))))</f>
        <v>0</v>
      </c>
      <c r="P381" s="1" t="s">
        <v>4</v>
      </c>
      <c r="Q381" s="59">
        <f>'Data Entry'!AM384</f>
        <v>0</v>
      </c>
      <c r="R381" s="59" t="str">
        <f>'Data Entry'!BA384</f>
        <v/>
      </c>
      <c r="S381" s="1">
        <f>IF('Data Entry'!AO384="g",'Data Entry'!AN384*0.001*X381,IF('Data Entry'!AO384="UI",'Data Entry'!AN384*0.000001*X381,IF('Data Entry'!AO384="mg",'Data Entry'!AN384*0.000001*X381,IF('Data Entry'!AO384="t",'Data Entry'!AN384*1000*X381,IF('Data Entry'!AO384="kg",'Data Entry'!AN384*1*X381,IF('Data Entry'!AO384="L",'Data Entry'!AN384*1*X381,IFERROR(,"")))))))</f>
        <v>0</v>
      </c>
      <c r="T381" s="1" t="s">
        <v>4</v>
      </c>
      <c r="U381" s="59" t="str">
        <f>IF('Data Entry'!AP384="No aplica","1",'Data Entry'!AP384)</f>
        <v/>
      </c>
      <c r="V381" s="59" t="str">
        <f>IF('Data Entry'!AS384="No aplica","1",'Data Entry'!AS384)</f>
        <v/>
      </c>
      <c r="W381" s="59" t="str">
        <f>IF('Data Entry'!AV384="No aplica","1",'Data Entry'!AV384)</f>
        <v/>
      </c>
      <c r="X381" s="59" t="str">
        <f>IF('Data Entry'!AY384="No aplica","1",'Data Entry'!AY384)</f>
        <v/>
      </c>
      <c r="Y381" s="151" t="str">
        <f t="shared" si="5"/>
        <v/>
      </c>
      <c r="Z381" s="152" t="str">
        <f>IF('Data Entry'!H384="Yes","1",IF(AND('Data Entry'!H384="",'Data Entry'!I384="",'Data Entry'!J384="",'Data Entry'!K384="",'Data Entry'!L384="",'Data Entry'!M384="",'Data Entry'!N384="",'Data Entry'!O384="",'Data Entry'!P384="",'Data Entry'!Q384=""),"","1"))</f>
        <v/>
      </c>
      <c r="AA381" s="152" t="str">
        <f>IF('Data Entry'!R384="Yes","1",IF(AND('Data Entry'!R384="",'Data Entry'!S384="",'Data Entry'!T384="",'Data Entry'!U384=""),"","1"))</f>
        <v/>
      </c>
      <c r="AB381" s="157" t="str">
        <f>IF('Data Entry'!V384="Yes","1",IF(AND('Data Entry'!V384="",'Data Entry'!W384=""),"","1"))</f>
        <v/>
      </c>
    </row>
    <row r="382" spans="1:28" ht="17">
      <c r="A382" s="59">
        <f>'Data Entry'!AB385</f>
        <v>0</v>
      </c>
      <c r="B382" s="59" t="str">
        <f>'Data Entry'!AR385</f>
        <v/>
      </c>
      <c r="C382" s="1">
        <f>IF('Data Entry'!AD385="g",'Data Entry'!AC385*0.001*U382,IF('Data Entry'!AD385="UI",'Data Entry'!AC385*0.000001*U382,IF('Data Entry'!AD385="mg",'Data Entry'!AC385*0.000001*U382,IF('Data Entry'!AD385="t",'Data Entry'!AC385*1000*U382,IF('Data Entry'!AD385="kg",'Data Entry'!AC385*1*U382,IF('Data Entry'!AD385="L",'Data Entry'!AC385*1*U382,IFERROR(,"")))))))</f>
        <v>0</v>
      </c>
      <c r="D382" s="1" t="s">
        <v>4</v>
      </c>
      <c r="E382" s="1">
        <f>IF('Data Entry'!AF385="g",'Data Entry'!AE385*0.001,IF('Data Entry'!AF385="mg",'Data Entry'!AE385*0.000001,IF('Data Entry'!AF385="t",'Data Entry'!AE385*1000,IF('Data Entry'!AF385="ml",'Data Entry'!AE385*0.001,IF('Data Entry'!AF385="kg",'Data Entry'!AE385*1,IF('Data Entry'!AF385="Pieza",'Data Entry'!AE385*1,IF('Data Entry'!AF385="L",'Data Entry'!AE385*1,IFERROR(,""))))))))</f>
        <v>0</v>
      </c>
      <c r="F382" s="1" t="s">
        <v>4</v>
      </c>
      <c r="G382" s="1">
        <f>IF('Data Entry'!AA385="g",'Data Entry'!Z385*0.001,IF('Data Entry'!AA385="mg",'Data Entry'!Z385*0.000001,IF('Data Entry'!AA385="t",'Data Entry'!Z385*1000,IF('Data Entry'!AA385="ml",'Data Entry'!Z385*0.001,IF('Data Entry'!AA385="kg",'Data Entry'!Z385*1,IF('Data Entry'!AA385="Piezas",'Data Entry'!Z385*1,IF('Data Entry'!AA385="L",'Data Entry'!Z385*1,IFERROR(,""))))))))</f>
        <v>0</v>
      </c>
      <c r="H382" s="1" t="s">
        <v>4</v>
      </c>
      <c r="I382" s="1">
        <f>IF('Data Entry'!AC385="g",'Data Entry'!AB385*0.001,IF('Data Entry'!AC385="mg",'Data Entry'!AB385*0.000001,IF('Data Entry'!AC385="t",'Data Entry'!AB385*1000,IF('Data Entry'!AC385="ml",'Data Entry'!AB385*0.001,IF('Data Entry'!AC385="kg",'Data Entry'!AB385*1,IF('Data Entry'!AC385="L",'Data Entry'!AB385*1,IFERROR(,"")))))))</f>
        <v>0</v>
      </c>
      <c r="J382" s="59" t="str">
        <f>'Data Entry'!AU385</f>
        <v/>
      </c>
      <c r="K382" s="1">
        <f>IF('Data Entry'!AI385="g",'Data Entry'!AH385*0.001*V382,IF('Data Entry'!AI385="UI",'Data Entry'!AH385*0.000001*V382,IF('Data Entry'!AI385="mg",'Data Entry'!AH385*0.000001*V382,IF('Data Entry'!AI385="t",'Data Entry'!AH385*1000*V382,IF('Data Entry'!AI385="kg",'Data Entry'!AH385*1*V382,IF('Data Entry'!AI385="L",'Data Entry'!AH385*1*V382,IFERROR(,"")))))))</f>
        <v>0</v>
      </c>
      <c r="L382" s="1" t="s">
        <v>4</v>
      </c>
      <c r="M382" s="59">
        <f>'Data Entry'!AJ385</f>
        <v>0</v>
      </c>
      <c r="N382" s="59" t="str">
        <f>'Data Entry'!AX385</f>
        <v/>
      </c>
      <c r="O382" s="1">
        <f>IF('Data Entry'!AL385="g",'Data Entry'!AK385*0.001*W382,IF('Data Entry'!AL385="UI",'Data Entry'!AK385*0.000001*W382,IF('Data Entry'!AL385="mg",'Data Entry'!AK385*0.000001*W382,IF('Data Entry'!AL385="t",'Data Entry'!AK385*1000*W382,IF('Data Entry'!AL385="kg",'Data Entry'!AK385*1*W382,IF('Data Entry'!AL385="L",'Data Entry'!AK385*1*W382,IFERROR(,"")))))))</f>
        <v>0</v>
      </c>
      <c r="P382" s="1" t="s">
        <v>4</v>
      </c>
      <c r="Q382" s="59">
        <f>'Data Entry'!AM385</f>
        <v>0</v>
      </c>
      <c r="R382" s="59" t="str">
        <f>'Data Entry'!BA385</f>
        <v/>
      </c>
      <c r="S382" s="1">
        <f>IF('Data Entry'!AO385="g",'Data Entry'!AN385*0.001*X382,IF('Data Entry'!AO385="UI",'Data Entry'!AN385*0.000001*X382,IF('Data Entry'!AO385="mg",'Data Entry'!AN385*0.000001*X382,IF('Data Entry'!AO385="t",'Data Entry'!AN385*1000*X382,IF('Data Entry'!AO385="kg",'Data Entry'!AN385*1*X382,IF('Data Entry'!AO385="L",'Data Entry'!AN385*1*X382,IFERROR(,"")))))))</f>
        <v>0</v>
      </c>
      <c r="T382" s="1" t="s">
        <v>4</v>
      </c>
      <c r="U382" s="59" t="str">
        <f>IF('Data Entry'!AP385="No aplica","1",'Data Entry'!AP385)</f>
        <v/>
      </c>
      <c r="V382" s="59" t="str">
        <f>IF('Data Entry'!AS385="No aplica","1",'Data Entry'!AS385)</f>
        <v/>
      </c>
      <c r="W382" s="59" t="str">
        <f>IF('Data Entry'!AV385="No aplica","1",'Data Entry'!AV385)</f>
        <v/>
      </c>
      <c r="X382" s="59" t="str">
        <f>IF('Data Entry'!AY385="No aplica","1",'Data Entry'!AY385)</f>
        <v/>
      </c>
      <c r="Y382" s="151" t="str">
        <f t="shared" si="5"/>
        <v/>
      </c>
      <c r="Z382" s="152" t="str">
        <f>IF('Data Entry'!H385="Yes","1",IF(AND('Data Entry'!H385="",'Data Entry'!I385="",'Data Entry'!J385="",'Data Entry'!K385="",'Data Entry'!L385="",'Data Entry'!M385="",'Data Entry'!N385="",'Data Entry'!O385="",'Data Entry'!P385="",'Data Entry'!Q385=""),"","1"))</f>
        <v/>
      </c>
      <c r="AA382" s="152" t="str">
        <f>IF('Data Entry'!R385="Yes","1",IF(AND('Data Entry'!R385="",'Data Entry'!S385="",'Data Entry'!T385="",'Data Entry'!U385=""),"","1"))</f>
        <v/>
      </c>
      <c r="AB382" s="157" t="str">
        <f>IF('Data Entry'!V385="Yes","1",IF(AND('Data Entry'!V385="",'Data Entry'!W385=""),"","1"))</f>
        <v/>
      </c>
    </row>
    <row r="383" spans="1:28" ht="17">
      <c r="A383" s="59">
        <f>'Data Entry'!AB386</f>
        <v>0</v>
      </c>
      <c r="B383" s="59" t="str">
        <f>'Data Entry'!AR386</f>
        <v/>
      </c>
      <c r="C383" s="1">
        <f>IF('Data Entry'!AD386="g",'Data Entry'!AC386*0.001*U383,IF('Data Entry'!AD386="UI",'Data Entry'!AC386*0.000001*U383,IF('Data Entry'!AD386="mg",'Data Entry'!AC386*0.000001*U383,IF('Data Entry'!AD386="t",'Data Entry'!AC386*1000*U383,IF('Data Entry'!AD386="kg",'Data Entry'!AC386*1*U383,IF('Data Entry'!AD386="L",'Data Entry'!AC386*1*U383,IFERROR(,"")))))))</f>
        <v>0</v>
      </c>
      <c r="D383" s="1" t="s">
        <v>4</v>
      </c>
      <c r="E383" s="1">
        <f>IF('Data Entry'!AF386="g",'Data Entry'!AE386*0.001,IF('Data Entry'!AF386="mg",'Data Entry'!AE386*0.000001,IF('Data Entry'!AF386="t",'Data Entry'!AE386*1000,IF('Data Entry'!AF386="ml",'Data Entry'!AE386*0.001,IF('Data Entry'!AF386="kg",'Data Entry'!AE386*1,IF('Data Entry'!AF386="Pieza",'Data Entry'!AE386*1,IF('Data Entry'!AF386="L",'Data Entry'!AE386*1,IFERROR(,""))))))))</f>
        <v>0</v>
      </c>
      <c r="F383" s="1" t="s">
        <v>4</v>
      </c>
      <c r="G383" s="1">
        <f>IF('Data Entry'!AA386="g",'Data Entry'!Z386*0.001,IF('Data Entry'!AA386="mg",'Data Entry'!Z386*0.000001,IF('Data Entry'!AA386="t",'Data Entry'!Z386*1000,IF('Data Entry'!AA386="ml",'Data Entry'!Z386*0.001,IF('Data Entry'!AA386="kg",'Data Entry'!Z386*1,IF('Data Entry'!AA386="Piezas",'Data Entry'!Z386*1,IF('Data Entry'!AA386="L",'Data Entry'!Z386*1,IFERROR(,""))))))))</f>
        <v>0</v>
      </c>
      <c r="H383" s="1" t="s">
        <v>4</v>
      </c>
      <c r="I383" s="1">
        <f>IF('Data Entry'!AC386="g",'Data Entry'!AB386*0.001,IF('Data Entry'!AC386="mg",'Data Entry'!AB386*0.000001,IF('Data Entry'!AC386="t",'Data Entry'!AB386*1000,IF('Data Entry'!AC386="ml",'Data Entry'!AB386*0.001,IF('Data Entry'!AC386="kg",'Data Entry'!AB386*1,IF('Data Entry'!AC386="L",'Data Entry'!AB386*1,IFERROR(,"")))))))</f>
        <v>0</v>
      </c>
      <c r="J383" s="59" t="str">
        <f>'Data Entry'!AU386</f>
        <v/>
      </c>
      <c r="K383" s="1">
        <f>IF('Data Entry'!AI386="g",'Data Entry'!AH386*0.001*V383,IF('Data Entry'!AI386="UI",'Data Entry'!AH386*0.000001*V383,IF('Data Entry'!AI386="mg",'Data Entry'!AH386*0.000001*V383,IF('Data Entry'!AI386="t",'Data Entry'!AH386*1000*V383,IF('Data Entry'!AI386="kg",'Data Entry'!AH386*1*V383,IF('Data Entry'!AI386="L",'Data Entry'!AH386*1*V383,IFERROR(,"")))))))</f>
        <v>0</v>
      </c>
      <c r="L383" s="1" t="s">
        <v>4</v>
      </c>
      <c r="M383" s="59">
        <f>'Data Entry'!AJ386</f>
        <v>0</v>
      </c>
      <c r="N383" s="59" t="str">
        <f>'Data Entry'!AX386</f>
        <v/>
      </c>
      <c r="O383" s="1">
        <f>IF('Data Entry'!AL386="g",'Data Entry'!AK386*0.001*W383,IF('Data Entry'!AL386="UI",'Data Entry'!AK386*0.000001*W383,IF('Data Entry'!AL386="mg",'Data Entry'!AK386*0.000001*W383,IF('Data Entry'!AL386="t",'Data Entry'!AK386*1000*W383,IF('Data Entry'!AL386="kg",'Data Entry'!AK386*1*W383,IF('Data Entry'!AL386="L",'Data Entry'!AK386*1*W383,IFERROR(,"")))))))</f>
        <v>0</v>
      </c>
      <c r="P383" s="1" t="s">
        <v>4</v>
      </c>
      <c r="Q383" s="59">
        <f>'Data Entry'!AM386</f>
        <v>0</v>
      </c>
      <c r="R383" s="59" t="str">
        <f>'Data Entry'!BA386</f>
        <v/>
      </c>
      <c r="S383" s="1">
        <f>IF('Data Entry'!AO386="g",'Data Entry'!AN386*0.001*X383,IF('Data Entry'!AO386="UI",'Data Entry'!AN386*0.000001*X383,IF('Data Entry'!AO386="mg",'Data Entry'!AN386*0.000001*X383,IF('Data Entry'!AO386="t",'Data Entry'!AN386*1000*X383,IF('Data Entry'!AO386="kg",'Data Entry'!AN386*1*X383,IF('Data Entry'!AO386="L",'Data Entry'!AN386*1*X383,IFERROR(,"")))))))</f>
        <v>0</v>
      </c>
      <c r="T383" s="1" t="s">
        <v>4</v>
      </c>
      <c r="U383" s="59" t="str">
        <f>IF('Data Entry'!AP386="No aplica","1",'Data Entry'!AP386)</f>
        <v/>
      </c>
      <c r="V383" s="59" t="str">
        <f>IF('Data Entry'!AS386="No aplica","1",'Data Entry'!AS386)</f>
        <v/>
      </c>
      <c r="W383" s="59" t="str">
        <f>IF('Data Entry'!AV386="No aplica","1",'Data Entry'!AV386)</f>
        <v/>
      </c>
      <c r="X383" s="59" t="str">
        <f>IF('Data Entry'!AY386="No aplica","1",'Data Entry'!AY386)</f>
        <v/>
      </c>
      <c r="Y383" s="151" t="str">
        <f t="shared" si="5"/>
        <v/>
      </c>
      <c r="Z383" s="152" t="str">
        <f>IF('Data Entry'!H386="Yes","1",IF(AND('Data Entry'!H386="",'Data Entry'!I386="",'Data Entry'!J386="",'Data Entry'!K386="",'Data Entry'!L386="",'Data Entry'!M386="",'Data Entry'!N386="",'Data Entry'!O386="",'Data Entry'!P386="",'Data Entry'!Q386=""),"","1"))</f>
        <v/>
      </c>
      <c r="AA383" s="152" t="str">
        <f>IF('Data Entry'!R386="Yes","1",IF(AND('Data Entry'!R386="",'Data Entry'!S386="",'Data Entry'!T386="",'Data Entry'!U386=""),"","1"))</f>
        <v/>
      </c>
      <c r="AB383" s="157" t="str">
        <f>IF('Data Entry'!V386="Yes","1",IF(AND('Data Entry'!V386="",'Data Entry'!W386=""),"","1"))</f>
        <v/>
      </c>
    </row>
    <row r="384" spans="1:28" ht="17">
      <c r="A384" s="59">
        <f>'Data Entry'!AB387</f>
        <v>0</v>
      </c>
      <c r="B384" s="59" t="str">
        <f>'Data Entry'!AR387</f>
        <v/>
      </c>
      <c r="C384" s="1">
        <f>IF('Data Entry'!AD387="g",'Data Entry'!AC387*0.001*U384,IF('Data Entry'!AD387="UI",'Data Entry'!AC387*0.000001*U384,IF('Data Entry'!AD387="mg",'Data Entry'!AC387*0.000001*U384,IF('Data Entry'!AD387="t",'Data Entry'!AC387*1000*U384,IF('Data Entry'!AD387="kg",'Data Entry'!AC387*1*U384,IF('Data Entry'!AD387="L",'Data Entry'!AC387*1*U384,IFERROR(,"")))))))</f>
        <v>0</v>
      </c>
      <c r="D384" s="1" t="s">
        <v>4</v>
      </c>
      <c r="E384" s="1">
        <f>IF('Data Entry'!AF387="g",'Data Entry'!AE387*0.001,IF('Data Entry'!AF387="mg",'Data Entry'!AE387*0.000001,IF('Data Entry'!AF387="t",'Data Entry'!AE387*1000,IF('Data Entry'!AF387="ml",'Data Entry'!AE387*0.001,IF('Data Entry'!AF387="kg",'Data Entry'!AE387*1,IF('Data Entry'!AF387="Pieza",'Data Entry'!AE387*1,IF('Data Entry'!AF387="L",'Data Entry'!AE387*1,IFERROR(,""))))))))</f>
        <v>0</v>
      </c>
      <c r="F384" s="1" t="s">
        <v>4</v>
      </c>
      <c r="G384" s="1">
        <f>IF('Data Entry'!AA387="g",'Data Entry'!Z387*0.001,IF('Data Entry'!AA387="mg",'Data Entry'!Z387*0.000001,IF('Data Entry'!AA387="t",'Data Entry'!Z387*1000,IF('Data Entry'!AA387="ml",'Data Entry'!Z387*0.001,IF('Data Entry'!AA387="kg",'Data Entry'!Z387*1,IF('Data Entry'!AA387="Piezas",'Data Entry'!Z387*1,IF('Data Entry'!AA387="L",'Data Entry'!Z387*1,IFERROR(,""))))))))</f>
        <v>0</v>
      </c>
      <c r="H384" s="1" t="s">
        <v>4</v>
      </c>
      <c r="I384" s="1">
        <f>IF('Data Entry'!AC387="g",'Data Entry'!AB387*0.001,IF('Data Entry'!AC387="mg",'Data Entry'!AB387*0.000001,IF('Data Entry'!AC387="t",'Data Entry'!AB387*1000,IF('Data Entry'!AC387="ml",'Data Entry'!AB387*0.001,IF('Data Entry'!AC387="kg",'Data Entry'!AB387*1,IF('Data Entry'!AC387="L",'Data Entry'!AB387*1,IFERROR(,"")))))))</f>
        <v>0</v>
      </c>
      <c r="J384" s="59" t="str">
        <f>'Data Entry'!AU387</f>
        <v/>
      </c>
      <c r="K384" s="1">
        <f>IF('Data Entry'!AI387="g",'Data Entry'!AH387*0.001*V384,IF('Data Entry'!AI387="UI",'Data Entry'!AH387*0.000001*V384,IF('Data Entry'!AI387="mg",'Data Entry'!AH387*0.000001*V384,IF('Data Entry'!AI387="t",'Data Entry'!AH387*1000*V384,IF('Data Entry'!AI387="kg",'Data Entry'!AH387*1*V384,IF('Data Entry'!AI387="L",'Data Entry'!AH387*1*V384,IFERROR(,"")))))))</f>
        <v>0</v>
      </c>
      <c r="L384" s="1" t="s">
        <v>4</v>
      </c>
      <c r="M384" s="59">
        <f>'Data Entry'!AJ387</f>
        <v>0</v>
      </c>
      <c r="N384" s="59" t="str">
        <f>'Data Entry'!AX387</f>
        <v/>
      </c>
      <c r="O384" s="1">
        <f>IF('Data Entry'!AL387="g",'Data Entry'!AK387*0.001*W384,IF('Data Entry'!AL387="UI",'Data Entry'!AK387*0.000001*W384,IF('Data Entry'!AL387="mg",'Data Entry'!AK387*0.000001*W384,IF('Data Entry'!AL387="t",'Data Entry'!AK387*1000*W384,IF('Data Entry'!AL387="kg",'Data Entry'!AK387*1*W384,IF('Data Entry'!AL387="L",'Data Entry'!AK387*1*W384,IFERROR(,"")))))))</f>
        <v>0</v>
      </c>
      <c r="P384" s="1" t="s">
        <v>4</v>
      </c>
      <c r="Q384" s="59">
        <f>'Data Entry'!AM387</f>
        <v>0</v>
      </c>
      <c r="R384" s="59" t="str">
        <f>'Data Entry'!BA387</f>
        <v/>
      </c>
      <c r="S384" s="1">
        <f>IF('Data Entry'!AO387="g",'Data Entry'!AN387*0.001*X384,IF('Data Entry'!AO387="UI",'Data Entry'!AN387*0.000001*X384,IF('Data Entry'!AO387="mg",'Data Entry'!AN387*0.000001*X384,IF('Data Entry'!AO387="t",'Data Entry'!AN387*1000*X384,IF('Data Entry'!AO387="kg",'Data Entry'!AN387*1*X384,IF('Data Entry'!AO387="L",'Data Entry'!AN387*1*X384,IFERROR(,"")))))))</f>
        <v>0</v>
      </c>
      <c r="T384" s="1" t="s">
        <v>4</v>
      </c>
      <c r="U384" s="59" t="str">
        <f>IF('Data Entry'!AP387="No aplica","1",'Data Entry'!AP387)</f>
        <v/>
      </c>
      <c r="V384" s="59" t="str">
        <f>IF('Data Entry'!AS387="No aplica","1",'Data Entry'!AS387)</f>
        <v/>
      </c>
      <c r="W384" s="59" t="str">
        <f>IF('Data Entry'!AV387="No aplica","1",'Data Entry'!AV387)</f>
        <v/>
      </c>
      <c r="X384" s="59" t="str">
        <f>IF('Data Entry'!AY387="No aplica","1",'Data Entry'!AY387)</f>
        <v/>
      </c>
      <c r="Y384" s="151" t="str">
        <f t="shared" si="5"/>
        <v/>
      </c>
      <c r="Z384" s="152" t="str">
        <f>IF('Data Entry'!H387="Yes","1",IF(AND('Data Entry'!H387="",'Data Entry'!I387="",'Data Entry'!J387="",'Data Entry'!K387="",'Data Entry'!L387="",'Data Entry'!M387="",'Data Entry'!N387="",'Data Entry'!O387="",'Data Entry'!P387="",'Data Entry'!Q387=""),"","1"))</f>
        <v/>
      </c>
      <c r="AA384" s="152" t="str">
        <f>IF('Data Entry'!R387="Yes","1",IF(AND('Data Entry'!R387="",'Data Entry'!S387="",'Data Entry'!T387="",'Data Entry'!U387=""),"","1"))</f>
        <v/>
      </c>
      <c r="AB384" s="157" t="str">
        <f>IF('Data Entry'!V387="Yes","1",IF(AND('Data Entry'!V387="",'Data Entry'!W387=""),"","1"))</f>
        <v/>
      </c>
    </row>
    <row r="385" spans="1:28" ht="17">
      <c r="A385" s="59">
        <f>'Data Entry'!AB388</f>
        <v>0</v>
      </c>
      <c r="B385" s="59" t="str">
        <f>'Data Entry'!AR388</f>
        <v/>
      </c>
      <c r="C385" s="1">
        <f>IF('Data Entry'!AD388="g",'Data Entry'!AC388*0.001*U385,IF('Data Entry'!AD388="UI",'Data Entry'!AC388*0.000001*U385,IF('Data Entry'!AD388="mg",'Data Entry'!AC388*0.000001*U385,IF('Data Entry'!AD388="t",'Data Entry'!AC388*1000*U385,IF('Data Entry'!AD388="kg",'Data Entry'!AC388*1*U385,IF('Data Entry'!AD388="L",'Data Entry'!AC388*1*U385,IFERROR(,"")))))))</f>
        <v>0</v>
      </c>
      <c r="D385" s="1" t="s">
        <v>4</v>
      </c>
      <c r="E385" s="1">
        <f>IF('Data Entry'!AF388="g",'Data Entry'!AE388*0.001,IF('Data Entry'!AF388="mg",'Data Entry'!AE388*0.000001,IF('Data Entry'!AF388="t",'Data Entry'!AE388*1000,IF('Data Entry'!AF388="ml",'Data Entry'!AE388*0.001,IF('Data Entry'!AF388="kg",'Data Entry'!AE388*1,IF('Data Entry'!AF388="Pieza",'Data Entry'!AE388*1,IF('Data Entry'!AF388="L",'Data Entry'!AE388*1,IFERROR(,""))))))))</f>
        <v>0</v>
      </c>
      <c r="F385" s="1" t="s">
        <v>4</v>
      </c>
      <c r="G385" s="1">
        <f>IF('Data Entry'!AA388="g",'Data Entry'!Z388*0.001,IF('Data Entry'!AA388="mg",'Data Entry'!Z388*0.000001,IF('Data Entry'!AA388="t",'Data Entry'!Z388*1000,IF('Data Entry'!AA388="ml",'Data Entry'!Z388*0.001,IF('Data Entry'!AA388="kg",'Data Entry'!Z388*1,IF('Data Entry'!AA388="Piezas",'Data Entry'!Z388*1,IF('Data Entry'!AA388="L",'Data Entry'!Z388*1,IFERROR(,""))))))))</f>
        <v>0</v>
      </c>
      <c r="H385" s="1" t="s">
        <v>4</v>
      </c>
      <c r="I385" s="1">
        <f>IF('Data Entry'!AC388="g",'Data Entry'!AB388*0.001,IF('Data Entry'!AC388="mg",'Data Entry'!AB388*0.000001,IF('Data Entry'!AC388="t",'Data Entry'!AB388*1000,IF('Data Entry'!AC388="ml",'Data Entry'!AB388*0.001,IF('Data Entry'!AC388="kg",'Data Entry'!AB388*1,IF('Data Entry'!AC388="L",'Data Entry'!AB388*1,IFERROR(,"")))))))</f>
        <v>0</v>
      </c>
      <c r="J385" s="59" t="str">
        <f>'Data Entry'!AU388</f>
        <v/>
      </c>
      <c r="K385" s="1">
        <f>IF('Data Entry'!AI388="g",'Data Entry'!AH388*0.001*V385,IF('Data Entry'!AI388="UI",'Data Entry'!AH388*0.000001*V385,IF('Data Entry'!AI388="mg",'Data Entry'!AH388*0.000001*V385,IF('Data Entry'!AI388="t",'Data Entry'!AH388*1000*V385,IF('Data Entry'!AI388="kg",'Data Entry'!AH388*1*V385,IF('Data Entry'!AI388="L",'Data Entry'!AH388*1*V385,IFERROR(,"")))))))</f>
        <v>0</v>
      </c>
      <c r="L385" s="1" t="s">
        <v>4</v>
      </c>
      <c r="M385" s="59">
        <f>'Data Entry'!AJ388</f>
        <v>0</v>
      </c>
      <c r="N385" s="59" t="str">
        <f>'Data Entry'!AX388</f>
        <v/>
      </c>
      <c r="O385" s="1">
        <f>IF('Data Entry'!AL388="g",'Data Entry'!AK388*0.001*W385,IF('Data Entry'!AL388="UI",'Data Entry'!AK388*0.000001*W385,IF('Data Entry'!AL388="mg",'Data Entry'!AK388*0.000001*W385,IF('Data Entry'!AL388="t",'Data Entry'!AK388*1000*W385,IF('Data Entry'!AL388="kg",'Data Entry'!AK388*1*W385,IF('Data Entry'!AL388="L",'Data Entry'!AK388*1*W385,IFERROR(,"")))))))</f>
        <v>0</v>
      </c>
      <c r="P385" s="1" t="s">
        <v>4</v>
      </c>
      <c r="Q385" s="59">
        <f>'Data Entry'!AM388</f>
        <v>0</v>
      </c>
      <c r="R385" s="59" t="str">
        <f>'Data Entry'!BA388</f>
        <v/>
      </c>
      <c r="S385" s="1">
        <f>IF('Data Entry'!AO388="g",'Data Entry'!AN388*0.001*X385,IF('Data Entry'!AO388="UI",'Data Entry'!AN388*0.000001*X385,IF('Data Entry'!AO388="mg",'Data Entry'!AN388*0.000001*X385,IF('Data Entry'!AO388="t",'Data Entry'!AN388*1000*X385,IF('Data Entry'!AO388="kg",'Data Entry'!AN388*1*X385,IF('Data Entry'!AO388="L",'Data Entry'!AN388*1*X385,IFERROR(,"")))))))</f>
        <v>0</v>
      </c>
      <c r="T385" s="1" t="s">
        <v>4</v>
      </c>
      <c r="U385" s="59" t="str">
        <f>IF('Data Entry'!AP388="No aplica","1",'Data Entry'!AP388)</f>
        <v/>
      </c>
      <c r="V385" s="59" t="str">
        <f>IF('Data Entry'!AS388="No aplica","1",'Data Entry'!AS388)</f>
        <v/>
      </c>
      <c r="W385" s="59" t="str">
        <f>IF('Data Entry'!AV388="No aplica","1",'Data Entry'!AV388)</f>
        <v/>
      </c>
      <c r="X385" s="59" t="str">
        <f>IF('Data Entry'!AY388="No aplica","1",'Data Entry'!AY388)</f>
        <v/>
      </c>
      <c r="Y385" s="151" t="str">
        <f t="shared" si="5"/>
        <v/>
      </c>
      <c r="Z385" s="152" t="str">
        <f>IF('Data Entry'!H388="Yes","1",IF(AND('Data Entry'!H388="",'Data Entry'!I388="",'Data Entry'!J388="",'Data Entry'!K388="",'Data Entry'!L388="",'Data Entry'!M388="",'Data Entry'!N388="",'Data Entry'!O388="",'Data Entry'!P388="",'Data Entry'!Q388=""),"","1"))</f>
        <v/>
      </c>
      <c r="AA385" s="152" t="str">
        <f>IF('Data Entry'!R388="Yes","1",IF(AND('Data Entry'!R388="",'Data Entry'!S388="",'Data Entry'!T388="",'Data Entry'!U388=""),"","1"))</f>
        <v/>
      </c>
      <c r="AB385" s="157" t="str">
        <f>IF('Data Entry'!V388="Yes","1",IF(AND('Data Entry'!V388="",'Data Entry'!W388=""),"","1"))</f>
        <v/>
      </c>
    </row>
    <row r="386" spans="1:28" ht="17">
      <c r="A386" s="59">
        <f>'Data Entry'!AB389</f>
        <v>0</v>
      </c>
      <c r="B386" s="59" t="str">
        <f>'Data Entry'!AR389</f>
        <v/>
      </c>
      <c r="C386" s="1">
        <f>IF('Data Entry'!AD389="g",'Data Entry'!AC389*0.001*U386,IF('Data Entry'!AD389="UI",'Data Entry'!AC389*0.000001*U386,IF('Data Entry'!AD389="mg",'Data Entry'!AC389*0.000001*U386,IF('Data Entry'!AD389="t",'Data Entry'!AC389*1000*U386,IF('Data Entry'!AD389="kg",'Data Entry'!AC389*1*U386,IF('Data Entry'!AD389="L",'Data Entry'!AC389*1*U386,IFERROR(,"")))))))</f>
        <v>0</v>
      </c>
      <c r="D386" s="1" t="s">
        <v>4</v>
      </c>
      <c r="E386" s="1">
        <f>IF('Data Entry'!AF389="g",'Data Entry'!AE389*0.001,IF('Data Entry'!AF389="mg",'Data Entry'!AE389*0.000001,IF('Data Entry'!AF389="t",'Data Entry'!AE389*1000,IF('Data Entry'!AF389="ml",'Data Entry'!AE389*0.001,IF('Data Entry'!AF389="kg",'Data Entry'!AE389*1,IF('Data Entry'!AF389="Pieza",'Data Entry'!AE389*1,IF('Data Entry'!AF389="L",'Data Entry'!AE389*1,IFERROR(,""))))))))</f>
        <v>0</v>
      </c>
      <c r="F386" s="1" t="s">
        <v>4</v>
      </c>
      <c r="G386" s="1">
        <f>IF('Data Entry'!AA389="g",'Data Entry'!Z389*0.001,IF('Data Entry'!AA389="mg",'Data Entry'!Z389*0.000001,IF('Data Entry'!AA389="t",'Data Entry'!Z389*1000,IF('Data Entry'!AA389="ml",'Data Entry'!Z389*0.001,IF('Data Entry'!AA389="kg",'Data Entry'!Z389*1,IF('Data Entry'!AA389="Piezas",'Data Entry'!Z389*1,IF('Data Entry'!AA389="L",'Data Entry'!Z389*1,IFERROR(,""))))))))</f>
        <v>0</v>
      </c>
      <c r="H386" s="1" t="s">
        <v>4</v>
      </c>
      <c r="I386" s="1">
        <f>IF('Data Entry'!AC389="g",'Data Entry'!AB389*0.001,IF('Data Entry'!AC389="mg",'Data Entry'!AB389*0.000001,IF('Data Entry'!AC389="t",'Data Entry'!AB389*1000,IF('Data Entry'!AC389="ml",'Data Entry'!AB389*0.001,IF('Data Entry'!AC389="kg",'Data Entry'!AB389*1,IF('Data Entry'!AC389="L",'Data Entry'!AB389*1,IFERROR(,"")))))))</f>
        <v>0</v>
      </c>
      <c r="J386" s="59" t="str">
        <f>'Data Entry'!AU389</f>
        <v/>
      </c>
      <c r="K386" s="1">
        <f>IF('Data Entry'!AI389="g",'Data Entry'!AH389*0.001*V386,IF('Data Entry'!AI389="UI",'Data Entry'!AH389*0.000001*V386,IF('Data Entry'!AI389="mg",'Data Entry'!AH389*0.000001*V386,IF('Data Entry'!AI389="t",'Data Entry'!AH389*1000*V386,IF('Data Entry'!AI389="kg",'Data Entry'!AH389*1*V386,IF('Data Entry'!AI389="L",'Data Entry'!AH389*1*V386,IFERROR(,"")))))))</f>
        <v>0</v>
      </c>
      <c r="L386" s="1" t="s">
        <v>4</v>
      </c>
      <c r="M386" s="59">
        <f>'Data Entry'!AJ389</f>
        <v>0</v>
      </c>
      <c r="N386" s="59" t="str">
        <f>'Data Entry'!AX389</f>
        <v/>
      </c>
      <c r="O386" s="1">
        <f>IF('Data Entry'!AL389="g",'Data Entry'!AK389*0.001*W386,IF('Data Entry'!AL389="UI",'Data Entry'!AK389*0.000001*W386,IF('Data Entry'!AL389="mg",'Data Entry'!AK389*0.000001*W386,IF('Data Entry'!AL389="t",'Data Entry'!AK389*1000*W386,IF('Data Entry'!AL389="kg",'Data Entry'!AK389*1*W386,IF('Data Entry'!AL389="L",'Data Entry'!AK389*1*W386,IFERROR(,"")))))))</f>
        <v>0</v>
      </c>
      <c r="P386" s="1" t="s">
        <v>4</v>
      </c>
      <c r="Q386" s="59">
        <f>'Data Entry'!AM389</f>
        <v>0</v>
      </c>
      <c r="R386" s="59" t="str">
        <f>'Data Entry'!BA389</f>
        <v/>
      </c>
      <c r="S386" s="1">
        <f>IF('Data Entry'!AO389="g",'Data Entry'!AN389*0.001*X386,IF('Data Entry'!AO389="UI",'Data Entry'!AN389*0.000001*X386,IF('Data Entry'!AO389="mg",'Data Entry'!AN389*0.000001*X386,IF('Data Entry'!AO389="t",'Data Entry'!AN389*1000*X386,IF('Data Entry'!AO389="kg",'Data Entry'!AN389*1*X386,IF('Data Entry'!AO389="L",'Data Entry'!AN389*1*X386,IFERROR(,"")))))))</f>
        <v>0</v>
      </c>
      <c r="T386" s="1" t="s">
        <v>4</v>
      </c>
      <c r="U386" s="59" t="str">
        <f>IF('Data Entry'!AP389="No aplica","1",'Data Entry'!AP389)</f>
        <v/>
      </c>
      <c r="V386" s="59" t="str">
        <f>IF('Data Entry'!AS389="No aplica","1",'Data Entry'!AS389)</f>
        <v/>
      </c>
      <c r="W386" s="59" t="str">
        <f>IF('Data Entry'!AV389="No aplica","1",'Data Entry'!AV389)</f>
        <v/>
      </c>
      <c r="X386" s="59" t="str">
        <f>IF('Data Entry'!AY389="No aplica","1",'Data Entry'!AY389)</f>
        <v/>
      </c>
      <c r="Y386" s="151" t="str">
        <f t="shared" si="5"/>
        <v/>
      </c>
      <c r="Z386" s="152" t="str">
        <f>IF('Data Entry'!H389="Yes","1",IF(AND('Data Entry'!H389="",'Data Entry'!I389="",'Data Entry'!J389="",'Data Entry'!K389="",'Data Entry'!L389="",'Data Entry'!M389="",'Data Entry'!N389="",'Data Entry'!O389="",'Data Entry'!P389="",'Data Entry'!Q389=""),"","1"))</f>
        <v/>
      </c>
      <c r="AA386" s="152" t="str">
        <f>IF('Data Entry'!R389="Yes","1",IF(AND('Data Entry'!R389="",'Data Entry'!S389="",'Data Entry'!T389="",'Data Entry'!U389=""),"","1"))</f>
        <v/>
      </c>
      <c r="AB386" s="157" t="str">
        <f>IF('Data Entry'!V389="Yes","1",IF(AND('Data Entry'!V389="",'Data Entry'!W389=""),"","1"))</f>
        <v/>
      </c>
    </row>
    <row r="387" spans="1:28" ht="17">
      <c r="A387" s="59">
        <f>'Data Entry'!AB390</f>
        <v>0</v>
      </c>
      <c r="B387" s="59" t="str">
        <f>'Data Entry'!AR390</f>
        <v/>
      </c>
      <c r="C387" s="1">
        <f>IF('Data Entry'!AD390="g",'Data Entry'!AC390*0.001*U387,IF('Data Entry'!AD390="UI",'Data Entry'!AC390*0.000001*U387,IF('Data Entry'!AD390="mg",'Data Entry'!AC390*0.000001*U387,IF('Data Entry'!AD390="t",'Data Entry'!AC390*1000*U387,IF('Data Entry'!AD390="kg",'Data Entry'!AC390*1*U387,IF('Data Entry'!AD390="L",'Data Entry'!AC390*1*U387,IFERROR(,"")))))))</f>
        <v>0</v>
      </c>
      <c r="D387" s="1" t="s">
        <v>4</v>
      </c>
      <c r="E387" s="1">
        <f>IF('Data Entry'!AF390="g",'Data Entry'!AE390*0.001,IF('Data Entry'!AF390="mg",'Data Entry'!AE390*0.000001,IF('Data Entry'!AF390="t",'Data Entry'!AE390*1000,IF('Data Entry'!AF390="ml",'Data Entry'!AE390*0.001,IF('Data Entry'!AF390="kg",'Data Entry'!AE390*1,IF('Data Entry'!AF390="Pieza",'Data Entry'!AE390*1,IF('Data Entry'!AF390="L",'Data Entry'!AE390*1,IFERROR(,""))))))))</f>
        <v>0</v>
      </c>
      <c r="F387" s="1" t="s">
        <v>4</v>
      </c>
      <c r="G387" s="1">
        <f>IF('Data Entry'!AA390="g",'Data Entry'!Z390*0.001,IF('Data Entry'!AA390="mg",'Data Entry'!Z390*0.000001,IF('Data Entry'!AA390="t",'Data Entry'!Z390*1000,IF('Data Entry'!AA390="ml",'Data Entry'!Z390*0.001,IF('Data Entry'!AA390="kg",'Data Entry'!Z390*1,IF('Data Entry'!AA390="Piezas",'Data Entry'!Z390*1,IF('Data Entry'!AA390="L",'Data Entry'!Z390*1,IFERROR(,""))))))))</f>
        <v>0</v>
      </c>
      <c r="H387" s="1" t="s">
        <v>4</v>
      </c>
      <c r="I387" s="1">
        <f>IF('Data Entry'!AC390="g",'Data Entry'!AB390*0.001,IF('Data Entry'!AC390="mg",'Data Entry'!AB390*0.000001,IF('Data Entry'!AC390="t",'Data Entry'!AB390*1000,IF('Data Entry'!AC390="ml",'Data Entry'!AB390*0.001,IF('Data Entry'!AC390="kg",'Data Entry'!AB390*1,IF('Data Entry'!AC390="L",'Data Entry'!AB390*1,IFERROR(,"")))))))</f>
        <v>0</v>
      </c>
      <c r="J387" s="59" t="str">
        <f>'Data Entry'!AU390</f>
        <v/>
      </c>
      <c r="K387" s="1">
        <f>IF('Data Entry'!AI390="g",'Data Entry'!AH390*0.001*V387,IF('Data Entry'!AI390="UI",'Data Entry'!AH390*0.000001*V387,IF('Data Entry'!AI390="mg",'Data Entry'!AH390*0.000001*V387,IF('Data Entry'!AI390="t",'Data Entry'!AH390*1000*V387,IF('Data Entry'!AI390="kg",'Data Entry'!AH390*1*V387,IF('Data Entry'!AI390="L",'Data Entry'!AH390*1*V387,IFERROR(,"")))))))</f>
        <v>0</v>
      </c>
      <c r="L387" s="1" t="s">
        <v>4</v>
      </c>
      <c r="M387" s="59">
        <f>'Data Entry'!AJ390</f>
        <v>0</v>
      </c>
      <c r="N387" s="59" t="str">
        <f>'Data Entry'!AX390</f>
        <v/>
      </c>
      <c r="O387" s="1">
        <f>IF('Data Entry'!AL390="g",'Data Entry'!AK390*0.001*W387,IF('Data Entry'!AL390="UI",'Data Entry'!AK390*0.000001*W387,IF('Data Entry'!AL390="mg",'Data Entry'!AK390*0.000001*W387,IF('Data Entry'!AL390="t",'Data Entry'!AK390*1000*W387,IF('Data Entry'!AL390="kg",'Data Entry'!AK390*1*W387,IF('Data Entry'!AL390="L",'Data Entry'!AK390*1*W387,IFERROR(,"")))))))</f>
        <v>0</v>
      </c>
      <c r="P387" s="1" t="s">
        <v>4</v>
      </c>
      <c r="Q387" s="59">
        <f>'Data Entry'!AM390</f>
        <v>0</v>
      </c>
      <c r="R387" s="59" t="str">
        <f>'Data Entry'!BA390</f>
        <v/>
      </c>
      <c r="S387" s="1">
        <f>IF('Data Entry'!AO390="g",'Data Entry'!AN390*0.001*X387,IF('Data Entry'!AO390="UI",'Data Entry'!AN390*0.000001*X387,IF('Data Entry'!AO390="mg",'Data Entry'!AN390*0.000001*X387,IF('Data Entry'!AO390="t",'Data Entry'!AN390*1000*X387,IF('Data Entry'!AO390="kg",'Data Entry'!AN390*1*X387,IF('Data Entry'!AO390="L",'Data Entry'!AN390*1*X387,IFERROR(,"")))))))</f>
        <v>0</v>
      </c>
      <c r="T387" s="1" t="s">
        <v>4</v>
      </c>
      <c r="U387" s="59" t="str">
        <f>IF('Data Entry'!AP390="No aplica","1",'Data Entry'!AP390)</f>
        <v/>
      </c>
      <c r="V387" s="59" t="str">
        <f>IF('Data Entry'!AS390="No aplica","1",'Data Entry'!AS390)</f>
        <v/>
      </c>
      <c r="W387" s="59" t="str">
        <f>IF('Data Entry'!AV390="No aplica","1",'Data Entry'!AV390)</f>
        <v/>
      </c>
      <c r="X387" s="59" t="str">
        <f>IF('Data Entry'!AY390="No aplica","1",'Data Entry'!AY390)</f>
        <v/>
      </c>
      <c r="Y387" s="151" t="str">
        <f t="shared" ref="Y387:Y450" si="6">IF(OR(AND(Z387="1",AA387="1"),AND(Z387="1",AB387="1")),"1","")</f>
        <v/>
      </c>
      <c r="Z387" s="152" t="str">
        <f>IF('Data Entry'!H390="Yes","1",IF(AND('Data Entry'!H390="",'Data Entry'!I390="",'Data Entry'!J390="",'Data Entry'!K390="",'Data Entry'!L390="",'Data Entry'!M390="",'Data Entry'!N390="",'Data Entry'!O390="",'Data Entry'!P390="",'Data Entry'!Q390=""),"","1"))</f>
        <v/>
      </c>
      <c r="AA387" s="152" t="str">
        <f>IF('Data Entry'!R390="Yes","1",IF(AND('Data Entry'!R390="",'Data Entry'!S390="",'Data Entry'!T390="",'Data Entry'!U390=""),"","1"))</f>
        <v/>
      </c>
      <c r="AB387" s="157" t="str">
        <f>IF('Data Entry'!V390="Yes","1",IF(AND('Data Entry'!V390="",'Data Entry'!W390=""),"","1"))</f>
        <v/>
      </c>
    </row>
    <row r="388" spans="1:28" ht="17">
      <c r="A388" s="59">
        <f>'Data Entry'!AB391</f>
        <v>0</v>
      </c>
      <c r="B388" s="59" t="str">
        <f>'Data Entry'!AR391</f>
        <v/>
      </c>
      <c r="C388" s="1">
        <f>IF('Data Entry'!AD391="g",'Data Entry'!AC391*0.001*U388,IF('Data Entry'!AD391="UI",'Data Entry'!AC391*0.000001*U388,IF('Data Entry'!AD391="mg",'Data Entry'!AC391*0.000001*U388,IF('Data Entry'!AD391="t",'Data Entry'!AC391*1000*U388,IF('Data Entry'!AD391="kg",'Data Entry'!AC391*1*U388,IF('Data Entry'!AD391="L",'Data Entry'!AC391*1*U388,IFERROR(,"")))))))</f>
        <v>0</v>
      </c>
      <c r="D388" s="1" t="s">
        <v>4</v>
      </c>
      <c r="E388" s="1">
        <f>IF('Data Entry'!AF391="g",'Data Entry'!AE391*0.001,IF('Data Entry'!AF391="mg",'Data Entry'!AE391*0.000001,IF('Data Entry'!AF391="t",'Data Entry'!AE391*1000,IF('Data Entry'!AF391="ml",'Data Entry'!AE391*0.001,IF('Data Entry'!AF391="kg",'Data Entry'!AE391*1,IF('Data Entry'!AF391="Pieza",'Data Entry'!AE391*1,IF('Data Entry'!AF391="L",'Data Entry'!AE391*1,IFERROR(,""))))))))</f>
        <v>0</v>
      </c>
      <c r="F388" s="1" t="s">
        <v>4</v>
      </c>
      <c r="G388" s="1">
        <f>IF('Data Entry'!AA391="g",'Data Entry'!Z391*0.001,IF('Data Entry'!AA391="mg",'Data Entry'!Z391*0.000001,IF('Data Entry'!AA391="t",'Data Entry'!Z391*1000,IF('Data Entry'!AA391="ml",'Data Entry'!Z391*0.001,IF('Data Entry'!AA391="kg",'Data Entry'!Z391*1,IF('Data Entry'!AA391="Piezas",'Data Entry'!Z391*1,IF('Data Entry'!AA391="L",'Data Entry'!Z391*1,IFERROR(,""))))))))</f>
        <v>0</v>
      </c>
      <c r="H388" s="1" t="s">
        <v>4</v>
      </c>
      <c r="I388" s="1">
        <f>IF('Data Entry'!AC391="g",'Data Entry'!AB391*0.001,IF('Data Entry'!AC391="mg",'Data Entry'!AB391*0.000001,IF('Data Entry'!AC391="t",'Data Entry'!AB391*1000,IF('Data Entry'!AC391="ml",'Data Entry'!AB391*0.001,IF('Data Entry'!AC391="kg",'Data Entry'!AB391*1,IF('Data Entry'!AC391="L",'Data Entry'!AB391*1,IFERROR(,"")))))))</f>
        <v>0</v>
      </c>
      <c r="J388" s="59" t="str">
        <f>'Data Entry'!AU391</f>
        <v/>
      </c>
      <c r="K388" s="1">
        <f>IF('Data Entry'!AI391="g",'Data Entry'!AH391*0.001*V388,IF('Data Entry'!AI391="UI",'Data Entry'!AH391*0.000001*V388,IF('Data Entry'!AI391="mg",'Data Entry'!AH391*0.000001*V388,IF('Data Entry'!AI391="t",'Data Entry'!AH391*1000*V388,IF('Data Entry'!AI391="kg",'Data Entry'!AH391*1*V388,IF('Data Entry'!AI391="L",'Data Entry'!AH391*1*V388,IFERROR(,"")))))))</f>
        <v>0</v>
      </c>
      <c r="L388" s="1" t="s">
        <v>4</v>
      </c>
      <c r="M388" s="59">
        <f>'Data Entry'!AJ391</f>
        <v>0</v>
      </c>
      <c r="N388" s="59" t="str">
        <f>'Data Entry'!AX391</f>
        <v/>
      </c>
      <c r="O388" s="1">
        <f>IF('Data Entry'!AL391="g",'Data Entry'!AK391*0.001*W388,IF('Data Entry'!AL391="UI",'Data Entry'!AK391*0.000001*W388,IF('Data Entry'!AL391="mg",'Data Entry'!AK391*0.000001*W388,IF('Data Entry'!AL391="t",'Data Entry'!AK391*1000*W388,IF('Data Entry'!AL391="kg",'Data Entry'!AK391*1*W388,IF('Data Entry'!AL391="L",'Data Entry'!AK391*1*W388,IFERROR(,"")))))))</f>
        <v>0</v>
      </c>
      <c r="P388" s="1" t="s">
        <v>4</v>
      </c>
      <c r="Q388" s="59">
        <f>'Data Entry'!AM391</f>
        <v>0</v>
      </c>
      <c r="R388" s="59" t="str">
        <f>'Data Entry'!BA391</f>
        <v/>
      </c>
      <c r="S388" s="1">
        <f>IF('Data Entry'!AO391="g",'Data Entry'!AN391*0.001*X388,IF('Data Entry'!AO391="UI",'Data Entry'!AN391*0.000001*X388,IF('Data Entry'!AO391="mg",'Data Entry'!AN391*0.000001*X388,IF('Data Entry'!AO391="t",'Data Entry'!AN391*1000*X388,IF('Data Entry'!AO391="kg",'Data Entry'!AN391*1*X388,IF('Data Entry'!AO391="L",'Data Entry'!AN391*1*X388,IFERROR(,"")))))))</f>
        <v>0</v>
      </c>
      <c r="T388" s="1" t="s">
        <v>4</v>
      </c>
      <c r="U388" s="59" t="str">
        <f>IF('Data Entry'!AP391="No aplica","1",'Data Entry'!AP391)</f>
        <v/>
      </c>
      <c r="V388" s="59" t="str">
        <f>IF('Data Entry'!AS391="No aplica","1",'Data Entry'!AS391)</f>
        <v/>
      </c>
      <c r="W388" s="59" t="str">
        <f>IF('Data Entry'!AV391="No aplica","1",'Data Entry'!AV391)</f>
        <v/>
      </c>
      <c r="X388" s="59" t="str">
        <f>IF('Data Entry'!AY391="No aplica","1",'Data Entry'!AY391)</f>
        <v/>
      </c>
      <c r="Y388" s="151" t="str">
        <f t="shared" si="6"/>
        <v/>
      </c>
      <c r="Z388" s="152" t="str">
        <f>IF('Data Entry'!H391="Yes","1",IF(AND('Data Entry'!H391="",'Data Entry'!I391="",'Data Entry'!J391="",'Data Entry'!K391="",'Data Entry'!L391="",'Data Entry'!M391="",'Data Entry'!N391="",'Data Entry'!O391="",'Data Entry'!P391="",'Data Entry'!Q391=""),"","1"))</f>
        <v/>
      </c>
      <c r="AA388" s="152" t="str">
        <f>IF('Data Entry'!R391="Yes","1",IF(AND('Data Entry'!R391="",'Data Entry'!S391="",'Data Entry'!T391="",'Data Entry'!U391=""),"","1"))</f>
        <v/>
      </c>
      <c r="AB388" s="157" t="str">
        <f>IF('Data Entry'!V391="Yes","1",IF(AND('Data Entry'!V391="",'Data Entry'!W391=""),"","1"))</f>
        <v/>
      </c>
    </row>
    <row r="389" spans="1:28" ht="17">
      <c r="A389" s="59">
        <f>'Data Entry'!AB392</f>
        <v>0</v>
      </c>
      <c r="B389" s="59" t="str">
        <f>'Data Entry'!AR392</f>
        <v/>
      </c>
      <c r="C389" s="1">
        <f>IF('Data Entry'!AD392="g",'Data Entry'!AC392*0.001*U389,IF('Data Entry'!AD392="UI",'Data Entry'!AC392*0.000001*U389,IF('Data Entry'!AD392="mg",'Data Entry'!AC392*0.000001*U389,IF('Data Entry'!AD392="t",'Data Entry'!AC392*1000*U389,IF('Data Entry'!AD392="kg",'Data Entry'!AC392*1*U389,IF('Data Entry'!AD392="L",'Data Entry'!AC392*1*U389,IFERROR(,"")))))))</f>
        <v>0</v>
      </c>
      <c r="D389" s="1" t="s">
        <v>4</v>
      </c>
      <c r="E389" s="1">
        <f>IF('Data Entry'!AF392="g",'Data Entry'!AE392*0.001,IF('Data Entry'!AF392="mg",'Data Entry'!AE392*0.000001,IF('Data Entry'!AF392="t",'Data Entry'!AE392*1000,IF('Data Entry'!AF392="ml",'Data Entry'!AE392*0.001,IF('Data Entry'!AF392="kg",'Data Entry'!AE392*1,IF('Data Entry'!AF392="Pieza",'Data Entry'!AE392*1,IF('Data Entry'!AF392="L",'Data Entry'!AE392*1,IFERROR(,""))))))))</f>
        <v>0</v>
      </c>
      <c r="F389" s="1" t="s">
        <v>4</v>
      </c>
      <c r="G389" s="1">
        <f>IF('Data Entry'!AA392="g",'Data Entry'!Z392*0.001,IF('Data Entry'!AA392="mg",'Data Entry'!Z392*0.000001,IF('Data Entry'!AA392="t",'Data Entry'!Z392*1000,IF('Data Entry'!AA392="ml",'Data Entry'!Z392*0.001,IF('Data Entry'!AA392="kg",'Data Entry'!Z392*1,IF('Data Entry'!AA392="Piezas",'Data Entry'!Z392*1,IF('Data Entry'!AA392="L",'Data Entry'!Z392*1,IFERROR(,""))))))))</f>
        <v>0</v>
      </c>
      <c r="H389" s="1" t="s">
        <v>4</v>
      </c>
      <c r="I389" s="1">
        <f>IF('Data Entry'!AC392="g",'Data Entry'!AB392*0.001,IF('Data Entry'!AC392="mg",'Data Entry'!AB392*0.000001,IF('Data Entry'!AC392="t",'Data Entry'!AB392*1000,IF('Data Entry'!AC392="ml",'Data Entry'!AB392*0.001,IF('Data Entry'!AC392="kg",'Data Entry'!AB392*1,IF('Data Entry'!AC392="L",'Data Entry'!AB392*1,IFERROR(,"")))))))</f>
        <v>0</v>
      </c>
      <c r="J389" s="59" t="str">
        <f>'Data Entry'!AU392</f>
        <v/>
      </c>
      <c r="K389" s="1">
        <f>IF('Data Entry'!AI392="g",'Data Entry'!AH392*0.001*V389,IF('Data Entry'!AI392="UI",'Data Entry'!AH392*0.000001*V389,IF('Data Entry'!AI392="mg",'Data Entry'!AH392*0.000001*V389,IF('Data Entry'!AI392="t",'Data Entry'!AH392*1000*V389,IF('Data Entry'!AI392="kg",'Data Entry'!AH392*1*V389,IF('Data Entry'!AI392="L",'Data Entry'!AH392*1*V389,IFERROR(,"")))))))</f>
        <v>0</v>
      </c>
      <c r="L389" s="1" t="s">
        <v>4</v>
      </c>
      <c r="M389" s="59">
        <f>'Data Entry'!AJ392</f>
        <v>0</v>
      </c>
      <c r="N389" s="59" t="str">
        <f>'Data Entry'!AX392</f>
        <v/>
      </c>
      <c r="O389" s="1">
        <f>IF('Data Entry'!AL392="g",'Data Entry'!AK392*0.001*W389,IF('Data Entry'!AL392="UI",'Data Entry'!AK392*0.000001*W389,IF('Data Entry'!AL392="mg",'Data Entry'!AK392*0.000001*W389,IF('Data Entry'!AL392="t",'Data Entry'!AK392*1000*W389,IF('Data Entry'!AL392="kg",'Data Entry'!AK392*1*W389,IF('Data Entry'!AL392="L",'Data Entry'!AK392*1*W389,IFERROR(,"")))))))</f>
        <v>0</v>
      </c>
      <c r="P389" s="1" t="s">
        <v>4</v>
      </c>
      <c r="Q389" s="59">
        <f>'Data Entry'!AM392</f>
        <v>0</v>
      </c>
      <c r="R389" s="59" t="str">
        <f>'Data Entry'!BA392</f>
        <v/>
      </c>
      <c r="S389" s="1">
        <f>IF('Data Entry'!AO392="g",'Data Entry'!AN392*0.001*X389,IF('Data Entry'!AO392="UI",'Data Entry'!AN392*0.000001*X389,IF('Data Entry'!AO392="mg",'Data Entry'!AN392*0.000001*X389,IF('Data Entry'!AO392="t",'Data Entry'!AN392*1000*X389,IF('Data Entry'!AO392="kg",'Data Entry'!AN392*1*X389,IF('Data Entry'!AO392="L",'Data Entry'!AN392*1*X389,IFERROR(,"")))))))</f>
        <v>0</v>
      </c>
      <c r="T389" s="1" t="s">
        <v>4</v>
      </c>
      <c r="U389" s="59" t="str">
        <f>IF('Data Entry'!AP392="No aplica","1",'Data Entry'!AP392)</f>
        <v/>
      </c>
      <c r="V389" s="59" t="str">
        <f>IF('Data Entry'!AS392="No aplica","1",'Data Entry'!AS392)</f>
        <v/>
      </c>
      <c r="W389" s="59" t="str">
        <f>IF('Data Entry'!AV392="No aplica","1",'Data Entry'!AV392)</f>
        <v/>
      </c>
      <c r="X389" s="59" t="str">
        <f>IF('Data Entry'!AY392="No aplica","1",'Data Entry'!AY392)</f>
        <v/>
      </c>
      <c r="Y389" s="151" t="str">
        <f t="shared" si="6"/>
        <v/>
      </c>
      <c r="Z389" s="152" t="str">
        <f>IF('Data Entry'!H392="Yes","1",IF(AND('Data Entry'!H392="",'Data Entry'!I392="",'Data Entry'!J392="",'Data Entry'!K392="",'Data Entry'!L392="",'Data Entry'!M392="",'Data Entry'!N392="",'Data Entry'!O392="",'Data Entry'!P392="",'Data Entry'!Q392=""),"","1"))</f>
        <v/>
      </c>
      <c r="AA389" s="152" t="str">
        <f>IF('Data Entry'!R392="Yes","1",IF(AND('Data Entry'!R392="",'Data Entry'!S392="",'Data Entry'!T392="",'Data Entry'!U392=""),"","1"))</f>
        <v/>
      </c>
      <c r="AB389" s="157" t="str">
        <f>IF('Data Entry'!V392="Yes","1",IF(AND('Data Entry'!V392="",'Data Entry'!W392=""),"","1"))</f>
        <v/>
      </c>
    </row>
    <row r="390" spans="1:28" ht="17">
      <c r="A390" s="59">
        <f>'Data Entry'!AB393</f>
        <v>0</v>
      </c>
      <c r="B390" s="59" t="str">
        <f>'Data Entry'!AR393</f>
        <v/>
      </c>
      <c r="C390" s="1">
        <f>IF('Data Entry'!AD393="g",'Data Entry'!AC393*0.001*U390,IF('Data Entry'!AD393="UI",'Data Entry'!AC393*0.000001*U390,IF('Data Entry'!AD393="mg",'Data Entry'!AC393*0.000001*U390,IF('Data Entry'!AD393="t",'Data Entry'!AC393*1000*U390,IF('Data Entry'!AD393="kg",'Data Entry'!AC393*1*U390,IF('Data Entry'!AD393="L",'Data Entry'!AC393*1*U390,IFERROR(,"")))))))</f>
        <v>0</v>
      </c>
      <c r="D390" s="1" t="s">
        <v>4</v>
      </c>
      <c r="E390" s="1">
        <f>IF('Data Entry'!AF393="g",'Data Entry'!AE393*0.001,IF('Data Entry'!AF393="mg",'Data Entry'!AE393*0.000001,IF('Data Entry'!AF393="t",'Data Entry'!AE393*1000,IF('Data Entry'!AF393="ml",'Data Entry'!AE393*0.001,IF('Data Entry'!AF393="kg",'Data Entry'!AE393*1,IF('Data Entry'!AF393="Pieza",'Data Entry'!AE393*1,IF('Data Entry'!AF393="L",'Data Entry'!AE393*1,IFERROR(,""))))))))</f>
        <v>0</v>
      </c>
      <c r="F390" s="1" t="s">
        <v>4</v>
      </c>
      <c r="G390" s="1">
        <f>IF('Data Entry'!AA393="g",'Data Entry'!Z393*0.001,IF('Data Entry'!AA393="mg",'Data Entry'!Z393*0.000001,IF('Data Entry'!AA393="t",'Data Entry'!Z393*1000,IF('Data Entry'!AA393="ml",'Data Entry'!Z393*0.001,IF('Data Entry'!AA393="kg",'Data Entry'!Z393*1,IF('Data Entry'!AA393="Piezas",'Data Entry'!Z393*1,IF('Data Entry'!AA393="L",'Data Entry'!Z393*1,IFERROR(,""))))))))</f>
        <v>0</v>
      </c>
      <c r="H390" s="1" t="s">
        <v>4</v>
      </c>
      <c r="I390" s="1">
        <f>IF('Data Entry'!AC393="g",'Data Entry'!AB393*0.001,IF('Data Entry'!AC393="mg",'Data Entry'!AB393*0.000001,IF('Data Entry'!AC393="t",'Data Entry'!AB393*1000,IF('Data Entry'!AC393="ml",'Data Entry'!AB393*0.001,IF('Data Entry'!AC393="kg",'Data Entry'!AB393*1,IF('Data Entry'!AC393="L",'Data Entry'!AB393*1,IFERROR(,"")))))))</f>
        <v>0</v>
      </c>
      <c r="J390" s="59" t="str">
        <f>'Data Entry'!AU393</f>
        <v/>
      </c>
      <c r="K390" s="1">
        <f>IF('Data Entry'!AI393="g",'Data Entry'!AH393*0.001*V390,IF('Data Entry'!AI393="UI",'Data Entry'!AH393*0.000001*V390,IF('Data Entry'!AI393="mg",'Data Entry'!AH393*0.000001*V390,IF('Data Entry'!AI393="t",'Data Entry'!AH393*1000*V390,IF('Data Entry'!AI393="kg",'Data Entry'!AH393*1*V390,IF('Data Entry'!AI393="L",'Data Entry'!AH393*1*V390,IFERROR(,"")))))))</f>
        <v>0</v>
      </c>
      <c r="L390" s="1" t="s">
        <v>4</v>
      </c>
      <c r="M390" s="59">
        <f>'Data Entry'!AJ393</f>
        <v>0</v>
      </c>
      <c r="N390" s="59" t="str">
        <f>'Data Entry'!AX393</f>
        <v/>
      </c>
      <c r="O390" s="1">
        <f>IF('Data Entry'!AL393="g",'Data Entry'!AK393*0.001*W390,IF('Data Entry'!AL393="UI",'Data Entry'!AK393*0.000001*W390,IF('Data Entry'!AL393="mg",'Data Entry'!AK393*0.000001*W390,IF('Data Entry'!AL393="t",'Data Entry'!AK393*1000*W390,IF('Data Entry'!AL393="kg",'Data Entry'!AK393*1*W390,IF('Data Entry'!AL393="L",'Data Entry'!AK393*1*W390,IFERROR(,"")))))))</f>
        <v>0</v>
      </c>
      <c r="P390" s="1" t="s">
        <v>4</v>
      </c>
      <c r="Q390" s="59">
        <f>'Data Entry'!AM393</f>
        <v>0</v>
      </c>
      <c r="R390" s="59" t="str">
        <f>'Data Entry'!BA393</f>
        <v/>
      </c>
      <c r="S390" s="1">
        <f>IF('Data Entry'!AO393="g",'Data Entry'!AN393*0.001*X390,IF('Data Entry'!AO393="UI",'Data Entry'!AN393*0.000001*X390,IF('Data Entry'!AO393="mg",'Data Entry'!AN393*0.000001*X390,IF('Data Entry'!AO393="t",'Data Entry'!AN393*1000*X390,IF('Data Entry'!AO393="kg",'Data Entry'!AN393*1*X390,IF('Data Entry'!AO393="L",'Data Entry'!AN393*1*X390,IFERROR(,"")))))))</f>
        <v>0</v>
      </c>
      <c r="T390" s="1" t="s">
        <v>4</v>
      </c>
      <c r="U390" s="59" t="str">
        <f>IF('Data Entry'!AP393="No aplica","1",'Data Entry'!AP393)</f>
        <v/>
      </c>
      <c r="V390" s="59" t="str">
        <f>IF('Data Entry'!AS393="No aplica","1",'Data Entry'!AS393)</f>
        <v/>
      </c>
      <c r="W390" s="59" t="str">
        <f>IF('Data Entry'!AV393="No aplica","1",'Data Entry'!AV393)</f>
        <v/>
      </c>
      <c r="X390" s="59" t="str">
        <f>IF('Data Entry'!AY393="No aplica","1",'Data Entry'!AY393)</f>
        <v/>
      </c>
      <c r="Y390" s="151" t="str">
        <f t="shared" si="6"/>
        <v/>
      </c>
      <c r="Z390" s="152" t="str">
        <f>IF('Data Entry'!H393="Yes","1",IF(AND('Data Entry'!H393="",'Data Entry'!I393="",'Data Entry'!J393="",'Data Entry'!K393="",'Data Entry'!L393="",'Data Entry'!M393="",'Data Entry'!N393="",'Data Entry'!O393="",'Data Entry'!P393="",'Data Entry'!Q393=""),"","1"))</f>
        <v/>
      </c>
      <c r="AA390" s="152" t="str">
        <f>IF('Data Entry'!R393="Yes","1",IF(AND('Data Entry'!R393="",'Data Entry'!S393="",'Data Entry'!T393="",'Data Entry'!U393=""),"","1"))</f>
        <v/>
      </c>
      <c r="AB390" s="157" t="str">
        <f>IF('Data Entry'!V393="Yes","1",IF(AND('Data Entry'!V393="",'Data Entry'!W393=""),"","1"))</f>
        <v/>
      </c>
    </row>
    <row r="391" spans="1:28" ht="17">
      <c r="A391" s="59">
        <f>'Data Entry'!AB394</f>
        <v>0</v>
      </c>
      <c r="B391" s="59" t="str">
        <f>'Data Entry'!AR394</f>
        <v/>
      </c>
      <c r="C391" s="1">
        <f>IF('Data Entry'!AD394="g",'Data Entry'!AC394*0.001*U391,IF('Data Entry'!AD394="UI",'Data Entry'!AC394*0.000001*U391,IF('Data Entry'!AD394="mg",'Data Entry'!AC394*0.000001*U391,IF('Data Entry'!AD394="t",'Data Entry'!AC394*1000*U391,IF('Data Entry'!AD394="kg",'Data Entry'!AC394*1*U391,IF('Data Entry'!AD394="L",'Data Entry'!AC394*1*U391,IFERROR(,"")))))))</f>
        <v>0</v>
      </c>
      <c r="D391" s="1" t="s">
        <v>4</v>
      </c>
      <c r="E391" s="1">
        <f>IF('Data Entry'!AF394="g",'Data Entry'!AE394*0.001,IF('Data Entry'!AF394="mg",'Data Entry'!AE394*0.000001,IF('Data Entry'!AF394="t",'Data Entry'!AE394*1000,IF('Data Entry'!AF394="ml",'Data Entry'!AE394*0.001,IF('Data Entry'!AF394="kg",'Data Entry'!AE394*1,IF('Data Entry'!AF394="Pieza",'Data Entry'!AE394*1,IF('Data Entry'!AF394="L",'Data Entry'!AE394*1,IFERROR(,""))))))))</f>
        <v>0</v>
      </c>
      <c r="F391" s="1" t="s">
        <v>4</v>
      </c>
      <c r="G391" s="1">
        <f>IF('Data Entry'!AA394="g",'Data Entry'!Z394*0.001,IF('Data Entry'!AA394="mg",'Data Entry'!Z394*0.000001,IF('Data Entry'!AA394="t",'Data Entry'!Z394*1000,IF('Data Entry'!AA394="ml",'Data Entry'!Z394*0.001,IF('Data Entry'!AA394="kg",'Data Entry'!Z394*1,IF('Data Entry'!AA394="Piezas",'Data Entry'!Z394*1,IF('Data Entry'!AA394="L",'Data Entry'!Z394*1,IFERROR(,""))))))))</f>
        <v>0</v>
      </c>
      <c r="H391" s="1" t="s">
        <v>4</v>
      </c>
      <c r="I391" s="1">
        <f>IF('Data Entry'!AC394="g",'Data Entry'!AB394*0.001,IF('Data Entry'!AC394="mg",'Data Entry'!AB394*0.000001,IF('Data Entry'!AC394="t",'Data Entry'!AB394*1000,IF('Data Entry'!AC394="ml",'Data Entry'!AB394*0.001,IF('Data Entry'!AC394="kg",'Data Entry'!AB394*1,IF('Data Entry'!AC394="L",'Data Entry'!AB394*1,IFERROR(,"")))))))</f>
        <v>0</v>
      </c>
      <c r="J391" s="59" t="str">
        <f>'Data Entry'!AU394</f>
        <v/>
      </c>
      <c r="K391" s="1">
        <f>IF('Data Entry'!AI394="g",'Data Entry'!AH394*0.001*V391,IF('Data Entry'!AI394="UI",'Data Entry'!AH394*0.000001*V391,IF('Data Entry'!AI394="mg",'Data Entry'!AH394*0.000001*V391,IF('Data Entry'!AI394="t",'Data Entry'!AH394*1000*V391,IF('Data Entry'!AI394="kg",'Data Entry'!AH394*1*V391,IF('Data Entry'!AI394="L",'Data Entry'!AH394*1*V391,IFERROR(,"")))))))</f>
        <v>0</v>
      </c>
      <c r="L391" s="1" t="s">
        <v>4</v>
      </c>
      <c r="M391" s="59">
        <f>'Data Entry'!AJ394</f>
        <v>0</v>
      </c>
      <c r="N391" s="59" t="str">
        <f>'Data Entry'!AX394</f>
        <v/>
      </c>
      <c r="O391" s="1">
        <f>IF('Data Entry'!AL394="g",'Data Entry'!AK394*0.001*W391,IF('Data Entry'!AL394="UI",'Data Entry'!AK394*0.000001*W391,IF('Data Entry'!AL394="mg",'Data Entry'!AK394*0.000001*W391,IF('Data Entry'!AL394="t",'Data Entry'!AK394*1000*W391,IF('Data Entry'!AL394="kg",'Data Entry'!AK394*1*W391,IF('Data Entry'!AL394="L",'Data Entry'!AK394*1*W391,IFERROR(,"")))))))</f>
        <v>0</v>
      </c>
      <c r="P391" s="1" t="s">
        <v>4</v>
      </c>
      <c r="Q391" s="59">
        <f>'Data Entry'!AM394</f>
        <v>0</v>
      </c>
      <c r="R391" s="59" t="str">
        <f>'Data Entry'!BA394</f>
        <v/>
      </c>
      <c r="S391" s="1">
        <f>IF('Data Entry'!AO394="g",'Data Entry'!AN394*0.001*X391,IF('Data Entry'!AO394="UI",'Data Entry'!AN394*0.000001*X391,IF('Data Entry'!AO394="mg",'Data Entry'!AN394*0.000001*X391,IF('Data Entry'!AO394="t",'Data Entry'!AN394*1000*X391,IF('Data Entry'!AO394="kg",'Data Entry'!AN394*1*X391,IF('Data Entry'!AO394="L",'Data Entry'!AN394*1*X391,IFERROR(,"")))))))</f>
        <v>0</v>
      </c>
      <c r="T391" s="1" t="s">
        <v>4</v>
      </c>
      <c r="U391" s="59" t="str">
        <f>IF('Data Entry'!AP394="No aplica","1",'Data Entry'!AP394)</f>
        <v/>
      </c>
      <c r="V391" s="59" t="str">
        <f>IF('Data Entry'!AS394="No aplica","1",'Data Entry'!AS394)</f>
        <v/>
      </c>
      <c r="W391" s="59" t="str">
        <f>IF('Data Entry'!AV394="No aplica","1",'Data Entry'!AV394)</f>
        <v/>
      </c>
      <c r="X391" s="59" t="str">
        <f>IF('Data Entry'!AY394="No aplica","1",'Data Entry'!AY394)</f>
        <v/>
      </c>
      <c r="Y391" s="151" t="str">
        <f t="shared" si="6"/>
        <v/>
      </c>
      <c r="Z391" s="152" t="str">
        <f>IF('Data Entry'!H394="Yes","1",IF(AND('Data Entry'!H394="",'Data Entry'!I394="",'Data Entry'!J394="",'Data Entry'!K394="",'Data Entry'!L394="",'Data Entry'!M394="",'Data Entry'!N394="",'Data Entry'!O394="",'Data Entry'!P394="",'Data Entry'!Q394=""),"","1"))</f>
        <v/>
      </c>
      <c r="AA391" s="152" t="str">
        <f>IF('Data Entry'!R394="Yes","1",IF(AND('Data Entry'!R394="",'Data Entry'!S394="",'Data Entry'!T394="",'Data Entry'!U394=""),"","1"))</f>
        <v/>
      </c>
      <c r="AB391" s="157" t="str">
        <f>IF('Data Entry'!V394="Yes","1",IF(AND('Data Entry'!V394="",'Data Entry'!W394=""),"","1"))</f>
        <v/>
      </c>
    </row>
    <row r="392" spans="1:28" ht="17">
      <c r="A392" s="59">
        <f>'Data Entry'!AB395</f>
        <v>0</v>
      </c>
      <c r="B392" s="59" t="str">
        <f>'Data Entry'!AR395</f>
        <v/>
      </c>
      <c r="C392" s="1">
        <f>IF('Data Entry'!AD395="g",'Data Entry'!AC395*0.001*U392,IF('Data Entry'!AD395="UI",'Data Entry'!AC395*0.000001*U392,IF('Data Entry'!AD395="mg",'Data Entry'!AC395*0.000001*U392,IF('Data Entry'!AD395="t",'Data Entry'!AC395*1000*U392,IF('Data Entry'!AD395="kg",'Data Entry'!AC395*1*U392,IF('Data Entry'!AD395="L",'Data Entry'!AC395*1*U392,IFERROR(,"")))))))</f>
        <v>0</v>
      </c>
      <c r="D392" s="1" t="s">
        <v>4</v>
      </c>
      <c r="E392" s="1">
        <f>IF('Data Entry'!AF395="g",'Data Entry'!AE395*0.001,IF('Data Entry'!AF395="mg",'Data Entry'!AE395*0.000001,IF('Data Entry'!AF395="t",'Data Entry'!AE395*1000,IF('Data Entry'!AF395="ml",'Data Entry'!AE395*0.001,IF('Data Entry'!AF395="kg",'Data Entry'!AE395*1,IF('Data Entry'!AF395="Pieza",'Data Entry'!AE395*1,IF('Data Entry'!AF395="L",'Data Entry'!AE395*1,IFERROR(,""))))))))</f>
        <v>0</v>
      </c>
      <c r="F392" s="1" t="s">
        <v>4</v>
      </c>
      <c r="G392" s="1">
        <f>IF('Data Entry'!AA395="g",'Data Entry'!Z395*0.001,IF('Data Entry'!AA395="mg",'Data Entry'!Z395*0.000001,IF('Data Entry'!AA395="t",'Data Entry'!Z395*1000,IF('Data Entry'!AA395="ml",'Data Entry'!Z395*0.001,IF('Data Entry'!AA395="kg",'Data Entry'!Z395*1,IF('Data Entry'!AA395="Piezas",'Data Entry'!Z395*1,IF('Data Entry'!AA395="L",'Data Entry'!Z395*1,IFERROR(,""))))))))</f>
        <v>0</v>
      </c>
      <c r="H392" s="1" t="s">
        <v>4</v>
      </c>
      <c r="I392" s="1">
        <f>IF('Data Entry'!AC395="g",'Data Entry'!AB395*0.001,IF('Data Entry'!AC395="mg",'Data Entry'!AB395*0.000001,IF('Data Entry'!AC395="t",'Data Entry'!AB395*1000,IF('Data Entry'!AC395="ml",'Data Entry'!AB395*0.001,IF('Data Entry'!AC395="kg",'Data Entry'!AB395*1,IF('Data Entry'!AC395="L",'Data Entry'!AB395*1,IFERROR(,"")))))))</f>
        <v>0</v>
      </c>
      <c r="J392" s="59" t="str">
        <f>'Data Entry'!AU395</f>
        <v/>
      </c>
      <c r="K392" s="1">
        <f>IF('Data Entry'!AI395="g",'Data Entry'!AH395*0.001*V392,IF('Data Entry'!AI395="UI",'Data Entry'!AH395*0.000001*V392,IF('Data Entry'!AI395="mg",'Data Entry'!AH395*0.000001*V392,IF('Data Entry'!AI395="t",'Data Entry'!AH395*1000*V392,IF('Data Entry'!AI395="kg",'Data Entry'!AH395*1*V392,IF('Data Entry'!AI395="L",'Data Entry'!AH395*1*V392,IFERROR(,"")))))))</f>
        <v>0</v>
      </c>
      <c r="L392" s="1" t="s">
        <v>4</v>
      </c>
      <c r="M392" s="59">
        <f>'Data Entry'!AJ395</f>
        <v>0</v>
      </c>
      <c r="N392" s="59" t="str">
        <f>'Data Entry'!AX395</f>
        <v/>
      </c>
      <c r="O392" s="1">
        <f>IF('Data Entry'!AL395="g",'Data Entry'!AK395*0.001*W392,IF('Data Entry'!AL395="UI",'Data Entry'!AK395*0.000001*W392,IF('Data Entry'!AL395="mg",'Data Entry'!AK395*0.000001*W392,IF('Data Entry'!AL395="t",'Data Entry'!AK395*1000*W392,IF('Data Entry'!AL395="kg",'Data Entry'!AK395*1*W392,IF('Data Entry'!AL395="L",'Data Entry'!AK395*1*W392,IFERROR(,"")))))))</f>
        <v>0</v>
      </c>
      <c r="P392" s="1" t="s">
        <v>4</v>
      </c>
      <c r="Q392" s="59">
        <f>'Data Entry'!AM395</f>
        <v>0</v>
      </c>
      <c r="R392" s="59" t="str">
        <f>'Data Entry'!BA395</f>
        <v/>
      </c>
      <c r="S392" s="1">
        <f>IF('Data Entry'!AO395="g",'Data Entry'!AN395*0.001*X392,IF('Data Entry'!AO395="UI",'Data Entry'!AN395*0.000001*X392,IF('Data Entry'!AO395="mg",'Data Entry'!AN395*0.000001*X392,IF('Data Entry'!AO395="t",'Data Entry'!AN395*1000*X392,IF('Data Entry'!AO395="kg",'Data Entry'!AN395*1*X392,IF('Data Entry'!AO395="L",'Data Entry'!AN395*1*X392,IFERROR(,"")))))))</f>
        <v>0</v>
      </c>
      <c r="T392" s="1" t="s">
        <v>4</v>
      </c>
      <c r="U392" s="59" t="str">
        <f>IF('Data Entry'!AP395="No aplica","1",'Data Entry'!AP395)</f>
        <v/>
      </c>
      <c r="V392" s="59" t="str">
        <f>IF('Data Entry'!AS395="No aplica","1",'Data Entry'!AS395)</f>
        <v/>
      </c>
      <c r="W392" s="59" t="str">
        <f>IF('Data Entry'!AV395="No aplica","1",'Data Entry'!AV395)</f>
        <v/>
      </c>
      <c r="X392" s="59" t="str">
        <f>IF('Data Entry'!AY395="No aplica","1",'Data Entry'!AY395)</f>
        <v/>
      </c>
      <c r="Y392" s="151" t="str">
        <f t="shared" si="6"/>
        <v/>
      </c>
      <c r="Z392" s="152" t="str">
        <f>IF('Data Entry'!H395="Yes","1",IF(AND('Data Entry'!H395="",'Data Entry'!I395="",'Data Entry'!J395="",'Data Entry'!K395="",'Data Entry'!L395="",'Data Entry'!M395="",'Data Entry'!N395="",'Data Entry'!O395="",'Data Entry'!P395="",'Data Entry'!Q395=""),"","1"))</f>
        <v/>
      </c>
      <c r="AA392" s="152" t="str">
        <f>IF('Data Entry'!R395="Yes","1",IF(AND('Data Entry'!R395="",'Data Entry'!S395="",'Data Entry'!T395="",'Data Entry'!U395=""),"","1"))</f>
        <v/>
      </c>
      <c r="AB392" s="157" t="str">
        <f>IF('Data Entry'!V395="Yes","1",IF(AND('Data Entry'!V395="",'Data Entry'!W395=""),"","1"))</f>
        <v/>
      </c>
    </row>
    <row r="393" spans="1:28" ht="17">
      <c r="A393" s="59">
        <f>'Data Entry'!AB396</f>
        <v>0</v>
      </c>
      <c r="B393" s="59" t="str">
        <f>'Data Entry'!AR396</f>
        <v/>
      </c>
      <c r="C393" s="1">
        <f>IF('Data Entry'!AD396="g",'Data Entry'!AC396*0.001*U393,IF('Data Entry'!AD396="UI",'Data Entry'!AC396*0.000001*U393,IF('Data Entry'!AD396="mg",'Data Entry'!AC396*0.000001*U393,IF('Data Entry'!AD396="t",'Data Entry'!AC396*1000*U393,IF('Data Entry'!AD396="kg",'Data Entry'!AC396*1*U393,IF('Data Entry'!AD396="L",'Data Entry'!AC396*1*U393,IFERROR(,"")))))))</f>
        <v>0</v>
      </c>
      <c r="D393" s="1" t="s">
        <v>4</v>
      </c>
      <c r="E393" s="1">
        <f>IF('Data Entry'!AF396="g",'Data Entry'!AE396*0.001,IF('Data Entry'!AF396="mg",'Data Entry'!AE396*0.000001,IF('Data Entry'!AF396="t",'Data Entry'!AE396*1000,IF('Data Entry'!AF396="ml",'Data Entry'!AE396*0.001,IF('Data Entry'!AF396="kg",'Data Entry'!AE396*1,IF('Data Entry'!AF396="Pieza",'Data Entry'!AE396*1,IF('Data Entry'!AF396="L",'Data Entry'!AE396*1,IFERROR(,""))))))))</f>
        <v>0</v>
      </c>
      <c r="F393" s="1" t="s">
        <v>4</v>
      </c>
      <c r="G393" s="1">
        <f>IF('Data Entry'!AA396="g",'Data Entry'!Z396*0.001,IF('Data Entry'!AA396="mg",'Data Entry'!Z396*0.000001,IF('Data Entry'!AA396="t",'Data Entry'!Z396*1000,IF('Data Entry'!AA396="ml",'Data Entry'!Z396*0.001,IF('Data Entry'!AA396="kg",'Data Entry'!Z396*1,IF('Data Entry'!AA396="Piezas",'Data Entry'!Z396*1,IF('Data Entry'!AA396="L",'Data Entry'!Z396*1,IFERROR(,""))))))))</f>
        <v>0</v>
      </c>
      <c r="H393" s="1" t="s">
        <v>4</v>
      </c>
      <c r="I393" s="1">
        <f>IF('Data Entry'!AC396="g",'Data Entry'!AB396*0.001,IF('Data Entry'!AC396="mg",'Data Entry'!AB396*0.000001,IF('Data Entry'!AC396="t",'Data Entry'!AB396*1000,IF('Data Entry'!AC396="ml",'Data Entry'!AB396*0.001,IF('Data Entry'!AC396="kg",'Data Entry'!AB396*1,IF('Data Entry'!AC396="L",'Data Entry'!AB396*1,IFERROR(,"")))))))</f>
        <v>0</v>
      </c>
      <c r="J393" s="59" t="str">
        <f>'Data Entry'!AU396</f>
        <v/>
      </c>
      <c r="K393" s="1">
        <f>IF('Data Entry'!AI396="g",'Data Entry'!AH396*0.001*V393,IF('Data Entry'!AI396="UI",'Data Entry'!AH396*0.000001*V393,IF('Data Entry'!AI396="mg",'Data Entry'!AH396*0.000001*V393,IF('Data Entry'!AI396="t",'Data Entry'!AH396*1000*V393,IF('Data Entry'!AI396="kg",'Data Entry'!AH396*1*V393,IF('Data Entry'!AI396="L",'Data Entry'!AH396*1*V393,IFERROR(,"")))))))</f>
        <v>0</v>
      </c>
      <c r="L393" s="1" t="s">
        <v>4</v>
      </c>
      <c r="M393" s="59">
        <f>'Data Entry'!AJ396</f>
        <v>0</v>
      </c>
      <c r="N393" s="59" t="str">
        <f>'Data Entry'!AX396</f>
        <v/>
      </c>
      <c r="O393" s="1">
        <f>IF('Data Entry'!AL396="g",'Data Entry'!AK396*0.001*W393,IF('Data Entry'!AL396="UI",'Data Entry'!AK396*0.000001*W393,IF('Data Entry'!AL396="mg",'Data Entry'!AK396*0.000001*W393,IF('Data Entry'!AL396="t",'Data Entry'!AK396*1000*W393,IF('Data Entry'!AL396="kg",'Data Entry'!AK396*1*W393,IF('Data Entry'!AL396="L",'Data Entry'!AK396*1*W393,IFERROR(,"")))))))</f>
        <v>0</v>
      </c>
      <c r="P393" s="1" t="s">
        <v>4</v>
      </c>
      <c r="Q393" s="59">
        <f>'Data Entry'!AM396</f>
        <v>0</v>
      </c>
      <c r="R393" s="59" t="str">
        <f>'Data Entry'!BA396</f>
        <v/>
      </c>
      <c r="S393" s="1">
        <f>IF('Data Entry'!AO396="g",'Data Entry'!AN396*0.001*X393,IF('Data Entry'!AO396="UI",'Data Entry'!AN396*0.000001*X393,IF('Data Entry'!AO396="mg",'Data Entry'!AN396*0.000001*X393,IF('Data Entry'!AO396="t",'Data Entry'!AN396*1000*X393,IF('Data Entry'!AO396="kg",'Data Entry'!AN396*1*X393,IF('Data Entry'!AO396="L",'Data Entry'!AN396*1*X393,IFERROR(,"")))))))</f>
        <v>0</v>
      </c>
      <c r="T393" s="1" t="s">
        <v>4</v>
      </c>
      <c r="U393" s="59" t="str">
        <f>IF('Data Entry'!AP396="No aplica","1",'Data Entry'!AP396)</f>
        <v/>
      </c>
      <c r="V393" s="59" t="str">
        <f>IF('Data Entry'!AS396="No aplica","1",'Data Entry'!AS396)</f>
        <v/>
      </c>
      <c r="W393" s="59" t="str">
        <f>IF('Data Entry'!AV396="No aplica","1",'Data Entry'!AV396)</f>
        <v/>
      </c>
      <c r="X393" s="59" t="str">
        <f>IF('Data Entry'!AY396="No aplica","1",'Data Entry'!AY396)</f>
        <v/>
      </c>
      <c r="Y393" s="151" t="str">
        <f t="shared" si="6"/>
        <v/>
      </c>
      <c r="Z393" s="152" t="str">
        <f>IF('Data Entry'!H396="Yes","1",IF(AND('Data Entry'!H396="",'Data Entry'!I396="",'Data Entry'!J396="",'Data Entry'!K396="",'Data Entry'!L396="",'Data Entry'!M396="",'Data Entry'!N396="",'Data Entry'!O396="",'Data Entry'!P396="",'Data Entry'!Q396=""),"","1"))</f>
        <v/>
      </c>
      <c r="AA393" s="152" t="str">
        <f>IF('Data Entry'!R396="Yes","1",IF(AND('Data Entry'!R396="",'Data Entry'!S396="",'Data Entry'!T396="",'Data Entry'!U396=""),"","1"))</f>
        <v/>
      </c>
      <c r="AB393" s="157" t="str">
        <f>IF('Data Entry'!V396="Yes","1",IF(AND('Data Entry'!V396="",'Data Entry'!W396=""),"","1"))</f>
        <v/>
      </c>
    </row>
    <row r="394" spans="1:28" ht="17">
      <c r="A394" s="59">
        <f>'Data Entry'!AB397</f>
        <v>0</v>
      </c>
      <c r="B394" s="59" t="str">
        <f>'Data Entry'!AR397</f>
        <v/>
      </c>
      <c r="C394" s="1">
        <f>IF('Data Entry'!AD397="g",'Data Entry'!AC397*0.001*U394,IF('Data Entry'!AD397="UI",'Data Entry'!AC397*0.000001*U394,IF('Data Entry'!AD397="mg",'Data Entry'!AC397*0.000001*U394,IF('Data Entry'!AD397="t",'Data Entry'!AC397*1000*U394,IF('Data Entry'!AD397="kg",'Data Entry'!AC397*1*U394,IF('Data Entry'!AD397="L",'Data Entry'!AC397*1*U394,IFERROR(,"")))))))</f>
        <v>0</v>
      </c>
      <c r="D394" s="1" t="s">
        <v>4</v>
      </c>
      <c r="E394" s="1">
        <f>IF('Data Entry'!AF397="g",'Data Entry'!AE397*0.001,IF('Data Entry'!AF397="mg",'Data Entry'!AE397*0.000001,IF('Data Entry'!AF397="t",'Data Entry'!AE397*1000,IF('Data Entry'!AF397="ml",'Data Entry'!AE397*0.001,IF('Data Entry'!AF397="kg",'Data Entry'!AE397*1,IF('Data Entry'!AF397="Pieza",'Data Entry'!AE397*1,IF('Data Entry'!AF397="L",'Data Entry'!AE397*1,IFERROR(,""))))))))</f>
        <v>0</v>
      </c>
      <c r="F394" s="1" t="s">
        <v>4</v>
      </c>
      <c r="G394" s="1">
        <f>IF('Data Entry'!AA397="g",'Data Entry'!Z397*0.001,IF('Data Entry'!AA397="mg",'Data Entry'!Z397*0.000001,IF('Data Entry'!AA397="t",'Data Entry'!Z397*1000,IF('Data Entry'!AA397="ml",'Data Entry'!Z397*0.001,IF('Data Entry'!AA397="kg",'Data Entry'!Z397*1,IF('Data Entry'!AA397="Piezas",'Data Entry'!Z397*1,IF('Data Entry'!AA397="L",'Data Entry'!Z397*1,IFERROR(,""))))))))</f>
        <v>0</v>
      </c>
      <c r="H394" s="1" t="s">
        <v>4</v>
      </c>
      <c r="I394" s="1">
        <f>IF('Data Entry'!AC397="g",'Data Entry'!AB397*0.001,IF('Data Entry'!AC397="mg",'Data Entry'!AB397*0.000001,IF('Data Entry'!AC397="t",'Data Entry'!AB397*1000,IF('Data Entry'!AC397="ml",'Data Entry'!AB397*0.001,IF('Data Entry'!AC397="kg",'Data Entry'!AB397*1,IF('Data Entry'!AC397="L",'Data Entry'!AB397*1,IFERROR(,"")))))))</f>
        <v>0</v>
      </c>
      <c r="J394" s="59" t="str">
        <f>'Data Entry'!AU397</f>
        <v/>
      </c>
      <c r="K394" s="1">
        <f>IF('Data Entry'!AI397="g",'Data Entry'!AH397*0.001*V394,IF('Data Entry'!AI397="UI",'Data Entry'!AH397*0.000001*V394,IF('Data Entry'!AI397="mg",'Data Entry'!AH397*0.000001*V394,IF('Data Entry'!AI397="t",'Data Entry'!AH397*1000*V394,IF('Data Entry'!AI397="kg",'Data Entry'!AH397*1*V394,IF('Data Entry'!AI397="L",'Data Entry'!AH397*1*V394,IFERROR(,"")))))))</f>
        <v>0</v>
      </c>
      <c r="L394" s="1" t="s">
        <v>4</v>
      </c>
      <c r="M394" s="59">
        <f>'Data Entry'!AJ397</f>
        <v>0</v>
      </c>
      <c r="N394" s="59" t="str">
        <f>'Data Entry'!AX397</f>
        <v/>
      </c>
      <c r="O394" s="1">
        <f>IF('Data Entry'!AL397="g",'Data Entry'!AK397*0.001*W394,IF('Data Entry'!AL397="UI",'Data Entry'!AK397*0.000001*W394,IF('Data Entry'!AL397="mg",'Data Entry'!AK397*0.000001*W394,IF('Data Entry'!AL397="t",'Data Entry'!AK397*1000*W394,IF('Data Entry'!AL397="kg",'Data Entry'!AK397*1*W394,IF('Data Entry'!AL397="L",'Data Entry'!AK397*1*W394,IFERROR(,"")))))))</f>
        <v>0</v>
      </c>
      <c r="P394" s="1" t="s">
        <v>4</v>
      </c>
      <c r="Q394" s="59">
        <f>'Data Entry'!AM397</f>
        <v>0</v>
      </c>
      <c r="R394" s="59" t="str">
        <f>'Data Entry'!BA397</f>
        <v/>
      </c>
      <c r="S394" s="1">
        <f>IF('Data Entry'!AO397="g",'Data Entry'!AN397*0.001*X394,IF('Data Entry'!AO397="UI",'Data Entry'!AN397*0.000001*X394,IF('Data Entry'!AO397="mg",'Data Entry'!AN397*0.000001*X394,IF('Data Entry'!AO397="t",'Data Entry'!AN397*1000*X394,IF('Data Entry'!AO397="kg",'Data Entry'!AN397*1*X394,IF('Data Entry'!AO397="L",'Data Entry'!AN397*1*X394,IFERROR(,"")))))))</f>
        <v>0</v>
      </c>
      <c r="T394" s="1" t="s">
        <v>4</v>
      </c>
      <c r="U394" s="59" t="str">
        <f>IF('Data Entry'!AP397="No aplica","1",'Data Entry'!AP397)</f>
        <v/>
      </c>
      <c r="V394" s="59" t="str">
        <f>IF('Data Entry'!AS397="No aplica","1",'Data Entry'!AS397)</f>
        <v/>
      </c>
      <c r="W394" s="59" t="str">
        <f>IF('Data Entry'!AV397="No aplica","1",'Data Entry'!AV397)</f>
        <v/>
      </c>
      <c r="X394" s="59" t="str">
        <f>IF('Data Entry'!AY397="No aplica","1",'Data Entry'!AY397)</f>
        <v/>
      </c>
      <c r="Y394" s="151" t="str">
        <f t="shared" si="6"/>
        <v/>
      </c>
      <c r="Z394" s="152" t="str">
        <f>IF('Data Entry'!H397="Yes","1",IF(AND('Data Entry'!H397="",'Data Entry'!I397="",'Data Entry'!J397="",'Data Entry'!K397="",'Data Entry'!L397="",'Data Entry'!M397="",'Data Entry'!N397="",'Data Entry'!O397="",'Data Entry'!P397="",'Data Entry'!Q397=""),"","1"))</f>
        <v/>
      </c>
      <c r="AA394" s="152" t="str">
        <f>IF('Data Entry'!R397="Yes","1",IF(AND('Data Entry'!R397="",'Data Entry'!S397="",'Data Entry'!T397="",'Data Entry'!U397=""),"","1"))</f>
        <v/>
      </c>
      <c r="AB394" s="157" t="str">
        <f>IF('Data Entry'!V397="Yes","1",IF(AND('Data Entry'!V397="",'Data Entry'!W397=""),"","1"))</f>
        <v/>
      </c>
    </row>
    <row r="395" spans="1:28" ht="17">
      <c r="A395" s="59">
        <f>'Data Entry'!AB398</f>
        <v>0</v>
      </c>
      <c r="B395" s="59" t="str">
        <f>'Data Entry'!AR398</f>
        <v/>
      </c>
      <c r="C395" s="1">
        <f>IF('Data Entry'!AD398="g",'Data Entry'!AC398*0.001*U395,IF('Data Entry'!AD398="UI",'Data Entry'!AC398*0.000001*U395,IF('Data Entry'!AD398="mg",'Data Entry'!AC398*0.000001*U395,IF('Data Entry'!AD398="t",'Data Entry'!AC398*1000*U395,IF('Data Entry'!AD398="kg",'Data Entry'!AC398*1*U395,IF('Data Entry'!AD398="L",'Data Entry'!AC398*1*U395,IFERROR(,"")))))))</f>
        <v>0</v>
      </c>
      <c r="D395" s="1" t="s">
        <v>4</v>
      </c>
      <c r="E395" s="1">
        <f>IF('Data Entry'!AF398="g",'Data Entry'!AE398*0.001,IF('Data Entry'!AF398="mg",'Data Entry'!AE398*0.000001,IF('Data Entry'!AF398="t",'Data Entry'!AE398*1000,IF('Data Entry'!AF398="ml",'Data Entry'!AE398*0.001,IF('Data Entry'!AF398="kg",'Data Entry'!AE398*1,IF('Data Entry'!AF398="Pieza",'Data Entry'!AE398*1,IF('Data Entry'!AF398="L",'Data Entry'!AE398*1,IFERROR(,""))))))))</f>
        <v>0</v>
      </c>
      <c r="F395" s="1" t="s">
        <v>4</v>
      </c>
      <c r="G395" s="1">
        <f>IF('Data Entry'!AA398="g",'Data Entry'!Z398*0.001,IF('Data Entry'!AA398="mg",'Data Entry'!Z398*0.000001,IF('Data Entry'!AA398="t",'Data Entry'!Z398*1000,IF('Data Entry'!AA398="ml",'Data Entry'!Z398*0.001,IF('Data Entry'!AA398="kg",'Data Entry'!Z398*1,IF('Data Entry'!AA398="Piezas",'Data Entry'!Z398*1,IF('Data Entry'!AA398="L",'Data Entry'!Z398*1,IFERROR(,""))))))))</f>
        <v>0</v>
      </c>
      <c r="H395" s="1" t="s">
        <v>4</v>
      </c>
      <c r="I395" s="1">
        <f>IF('Data Entry'!AC398="g",'Data Entry'!AB398*0.001,IF('Data Entry'!AC398="mg",'Data Entry'!AB398*0.000001,IF('Data Entry'!AC398="t",'Data Entry'!AB398*1000,IF('Data Entry'!AC398="ml",'Data Entry'!AB398*0.001,IF('Data Entry'!AC398="kg",'Data Entry'!AB398*1,IF('Data Entry'!AC398="L",'Data Entry'!AB398*1,IFERROR(,"")))))))</f>
        <v>0</v>
      </c>
      <c r="J395" s="59" t="str">
        <f>'Data Entry'!AU398</f>
        <v/>
      </c>
      <c r="K395" s="1">
        <f>IF('Data Entry'!AI398="g",'Data Entry'!AH398*0.001*V395,IF('Data Entry'!AI398="UI",'Data Entry'!AH398*0.000001*V395,IF('Data Entry'!AI398="mg",'Data Entry'!AH398*0.000001*V395,IF('Data Entry'!AI398="t",'Data Entry'!AH398*1000*V395,IF('Data Entry'!AI398="kg",'Data Entry'!AH398*1*V395,IF('Data Entry'!AI398="L",'Data Entry'!AH398*1*V395,IFERROR(,"")))))))</f>
        <v>0</v>
      </c>
      <c r="L395" s="1" t="s">
        <v>4</v>
      </c>
      <c r="M395" s="59">
        <f>'Data Entry'!AJ398</f>
        <v>0</v>
      </c>
      <c r="N395" s="59" t="str">
        <f>'Data Entry'!AX398</f>
        <v/>
      </c>
      <c r="O395" s="1">
        <f>IF('Data Entry'!AL398="g",'Data Entry'!AK398*0.001*W395,IF('Data Entry'!AL398="UI",'Data Entry'!AK398*0.000001*W395,IF('Data Entry'!AL398="mg",'Data Entry'!AK398*0.000001*W395,IF('Data Entry'!AL398="t",'Data Entry'!AK398*1000*W395,IF('Data Entry'!AL398="kg",'Data Entry'!AK398*1*W395,IF('Data Entry'!AL398="L",'Data Entry'!AK398*1*W395,IFERROR(,"")))))))</f>
        <v>0</v>
      </c>
      <c r="P395" s="1" t="s">
        <v>4</v>
      </c>
      <c r="Q395" s="59">
        <f>'Data Entry'!AM398</f>
        <v>0</v>
      </c>
      <c r="R395" s="59" t="str">
        <f>'Data Entry'!BA398</f>
        <v/>
      </c>
      <c r="S395" s="1">
        <f>IF('Data Entry'!AO398="g",'Data Entry'!AN398*0.001*X395,IF('Data Entry'!AO398="UI",'Data Entry'!AN398*0.000001*X395,IF('Data Entry'!AO398="mg",'Data Entry'!AN398*0.000001*X395,IF('Data Entry'!AO398="t",'Data Entry'!AN398*1000*X395,IF('Data Entry'!AO398="kg",'Data Entry'!AN398*1*X395,IF('Data Entry'!AO398="L",'Data Entry'!AN398*1*X395,IFERROR(,"")))))))</f>
        <v>0</v>
      </c>
      <c r="T395" s="1" t="s">
        <v>4</v>
      </c>
      <c r="U395" s="59" t="str">
        <f>IF('Data Entry'!AP398="No aplica","1",'Data Entry'!AP398)</f>
        <v/>
      </c>
      <c r="V395" s="59" t="str">
        <f>IF('Data Entry'!AS398="No aplica","1",'Data Entry'!AS398)</f>
        <v/>
      </c>
      <c r="W395" s="59" t="str">
        <f>IF('Data Entry'!AV398="No aplica","1",'Data Entry'!AV398)</f>
        <v/>
      </c>
      <c r="X395" s="59" t="str">
        <f>IF('Data Entry'!AY398="No aplica","1",'Data Entry'!AY398)</f>
        <v/>
      </c>
      <c r="Y395" s="151" t="str">
        <f t="shared" si="6"/>
        <v/>
      </c>
      <c r="Z395" s="152" t="str">
        <f>IF('Data Entry'!H398="Yes","1",IF(AND('Data Entry'!H398="",'Data Entry'!I398="",'Data Entry'!J398="",'Data Entry'!K398="",'Data Entry'!L398="",'Data Entry'!M398="",'Data Entry'!N398="",'Data Entry'!O398="",'Data Entry'!P398="",'Data Entry'!Q398=""),"","1"))</f>
        <v/>
      </c>
      <c r="AA395" s="152" t="str">
        <f>IF('Data Entry'!R398="Yes","1",IF(AND('Data Entry'!R398="",'Data Entry'!S398="",'Data Entry'!T398="",'Data Entry'!U398=""),"","1"))</f>
        <v/>
      </c>
      <c r="AB395" s="157" t="str">
        <f>IF('Data Entry'!V398="Yes","1",IF(AND('Data Entry'!V398="",'Data Entry'!W398=""),"","1"))</f>
        <v/>
      </c>
    </row>
    <row r="396" spans="1:28" ht="17">
      <c r="A396" s="59">
        <f>'Data Entry'!AB399</f>
        <v>0</v>
      </c>
      <c r="B396" s="59" t="str">
        <f>'Data Entry'!AR399</f>
        <v/>
      </c>
      <c r="C396" s="1">
        <f>IF('Data Entry'!AD399="g",'Data Entry'!AC399*0.001*U396,IF('Data Entry'!AD399="UI",'Data Entry'!AC399*0.000001*U396,IF('Data Entry'!AD399="mg",'Data Entry'!AC399*0.000001*U396,IF('Data Entry'!AD399="t",'Data Entry'!AC399*1000*U396,IF('Data Entry'!AD399="kg",'Data Entry'!AC399*1*U396,IF('Data Entry'!AD399="L",'Data Entry'!AC399*1*U396,IFERROR(,"")))))))</f>
        <v>0</v>
      </c>
      <c r="D396" s="1" t="s">
        <v>4</v>
      </c>
      <c r="E396" s="1">
        <f>IF('Data Entry'!AF399="g",'Data Entry'!AE399*0.001,IF('Data Entry'!AF399="mg",'Data Entry'!AE399*0.000001,IF('Data Entry'!AF399="t",'Data Entry'!AE399*1000,IF('Data Entry'!AF399="ml",'Data Entry'!AE399*0.001,IF('Data Entry'!AF399="kg",'Data Entry'!AE399*1,IF('Data Entry'!AF399="Pieza",'Data Entry'!AE399*1,IF('Data Entry'!AF399="L",'Data Entry'!AE399*1,IFERROR(,""))))))))</f>
        <v>0</v>
      </c>
      <c r="F396" s="1" t="s">
        <v>4</v>
      </c>
      <c r="G396" s="1">
        <f>IF('Data Entry'!AA399="g",'Data Entry'!Z399*0.001,IF('Data Entry'!AA399="mg",'Data Entry'!Z399*0.000001,IF('Data Entry'!AA399="t",'Data Entry'!Z399*1000,IF('Data Entry'!AA399="ml",'Data Entry'!Z399*0.001,IF('Data Entry'!AA399="kg",'Data Entry'!Z399*1,IF('Data Entry'!AA399="Piezas",'Data Entry'!Z399*1,IF('Data Entry'!AA399="L",'Data Entry'!Z399*1,IFERROR(,""))))))))</f>
        <v>0</v>
      </c>
      <c r="H396" s="1" t="s">
        <v>4</v>
      </c>
      <c r="I396" s="1">
        <f>IF('Data Entry'!AC399="g",'Data Entry'!AB399*0.001,IF('Data Entry'!AC399="mg",'Data Entry'!AB399*0.000001,IF('Data Entry'!AC399="t",'Data Entry'!AB399*1000,IF('Data Entry'!AC399="ml",'Data Entry'!AB399*0.001,IF('Data Entry'!AC399="kg",'Data Entry'!AB399*1,IF('Data Entry'!AC399="L",'Data Entry'!AB399*1,IFERROR(,"")))))))</f>
        <v>0</v>
      </c>
      <c r="J396" s="59" t="str">
        <f>'Data Entry'!AU399</f>
        <v/>
      </c>
      <c r="K396" s="1">
        <f>IF('Data Entry'!AI399="g",'Data Entry'!AH399*0.001*V396,IF('Data Entry'!AI399="UI",'Data Entry'!AH399*0.000001*V396,IF('Data Entry'!AI399="mg",'Data Entry'!AH399*0.000001*V396,IF('Data Entry'!AI399="t",'Data Entry'!AH399*1000*V396,IF('Data Entry'!AI399="kg",'Data Entry'!AH399*1*V396,IF('Data Entry'!AI399="L",'Data Entry'!AH399*1*V396,IFERROR(,"")))))))</f>
        <v>0</v>
      </c>
      <c r="L396" s="1" t="s">
        <v>4</v>
      </c>
      <c r="M396" s="59">
        <f>'Data Entry'!AJ399</f>
        <v>0</v>
      </c>
      <c r="N396" s="59" t="str">
        <f>'Data Entry'!AX399</f>
        <v/>
      </c>
      <c r="O396" s="1">
        <f>IF('Data Entry'!AL399="g",'Data Entry'!AK399*0.001*W396,IF('Data Entry'!AL399="UI",'Data Entry'!AK399*0.000001*W396,IF('Data Entry'!AL399="mg",'Data Entry'!AK399*0.000001*W396,IF('Data Entry'!AL399="t",'Data Entry'!AK399*1000*W396,IF('Data Entry'!AL399="kg",'Data Entry'!AK399*1*W396,IF('Data Entry'!AL399="L",'Data Entry'!AK399*1*W396,IFERROR(,"")))))))</f>
        <v>0</v>
      </c>
      <c r="P396" s="1" t="s">
        <v>4</v>
      </c>
      <c r="Q396" s="59">
        <f>'Data Entry'!AM399</f>
        <v>0</v>
      </c>
      <c r="R396" s="59" t="str">
        <f>'Data Entry'!BA399</f>
        <v/>
      </c>
      <c r="S396" s="1">
        <f>IF('Data Entry'!AO399="g",'Data Entry'!AN399*0.001*X396,IF('Data Entry'!AO399="UI",'Data Entry'!AN399*0.000001*X396,IF('Data Entry'!AO399="mg",'Data Entry'!AN399*0.000001*X396,IF('Data Entry'!AO399="t",'Data Entry'!AN399*1000*X396,IF('Data Entry'!AO399="kg",'Data Entry'!AN399*1*X396,IF('Data Entry'!AO399="L",'Data Entry'!AN399*1*X396,IFERROR(,"")))))))</f>
        <v>0</v>
      </c>
      <c r="T396" s="1" t="s">
        <v>4</v>
      </c>
      <c r="U396" s="59" t="str">
        <f>IF('Data Entry'!AP399="No aplica","1",'Data Entry'!AP399)</f>
        <v/>
      </c>
      <c r="V396" s="59" t="str">
        <f>IF('Data Entry'!AS399="No aplica","1",'Data Entry'!AS399)</f>
        <v/>
      </c>
      <c r="W396" s="59" t="str">
        <f>IF('Data Entry'!AV399="No aplica","1",'Data Entry'!AV399)</f>
        <v/>
      </c>
      <c r="X396" s="59" t="str">
        <f>IF('Data Entry'!AY399="No aplica","1",'Data Entry'!AY399)</f>
        <v/>
      </c>
      <c r="Y396" s="151" t="str">
        <f t="shared" si="6"/>
        <v/>
      </c>
      <c r="Z396" s="152" t="str">
        <f>IF('Data Entry'!H399="Yes","1",IF(AND('Data Entry'!H399="",'Data Entry'!I399="",'Data Entry'!J399="",'Data Entry'!K399="",'Data Entry'!L399="",'Data Entry'!M399="",'Data Entry'!N399="",'Data Entry'!O399="",'Data Entry'!P399="",'Data Entry'!Q399=""),"","1"))</f>
        <v/>
      </c>
      <c r="AA396" s="152" t="str">
        <f>IF('Data Entry'!R399="Yes","1",IF(AND('Data Entry'!R399="",'Data Entry'!S399="",'Data Entry'!T399="",'Data Entry'!U399=""),"","1"))</f>
        <v/>
      </c>
      <c r="AB396" s="157" t="str">
        <f>IF('Data Entry'!V399="Yes","1",IF(AND('Data Entry'!V399="",'Data Entry'!W399=""),"","1"))</f>
        <v/>
      </c>
    </row>
    <row r="397" spans="1:28" ht="17">
      <c r="A397" s="59">
        <f>'Data Entry'!AB400</f>
        <v>0</v>
      </c>
      <c r="B397" s="59" t="str">
        <f>'Data Entry'!AR400</f>
        <v/>
      </c>
      <c r="C397" s="1">
        <f>IF('Data Entry'!AD400="g",'Data Entry'!AC400*0.001*U397,IF('Data Entry'!AD400="UI",'Data Entry'!AC400*0.000001*U397,IF('Data Entry'!AD400="mg",'Data Entry'!AC400*0.000001*U397,IF('Data Entry'!AD400="t",'Data Entry'!AC400*1000*U397,IF('Data Entry'!AD400="kg",'Data Entry'!AC400*1*U397,IF('Data Entry'!AD400="L",'Data Entry'!AC400*1*U397,IFERROR(,"")))))))</f>
        <v>0</v>
      </c>
      <c r="D397" s="1" t="s">
        <v>4</v>
      </c>
      <c r="E397" s="1">
        <f>IF('Data Entry'!AF400="g",'Data Entry'!AE400*0.001,IF('Data Entry'!AF400="mg",'Data Entry'!AE400*0.000001,IF('Data Entry'!AF400="t",'Data Entry'!AE400*1000,IF('Data Entry'!AF400="ml",'Data Entry'!AE400*0.001,IF('Data Entry'!AF400="kg",'Data Entry'!AE400*1,IF('Data Entry'!AF400="Pieza",'Data Entry'!AE400*1,IF('Data Entry'!AF400="L",'Data Entry'!AE400*1,IFERROR(,""))))))))</f>
        <v>0</v>
      </c>
      <c r="F397" s="1" t="s">
        <v>4</v>
      </c>
      <c r="G397" s="1">
        <f>IF('Data Entry'!AA400="g",'Data Entry'!Z400*0.001,IF('Data Entry'!AA400="mg",'Data Entry'!Z400*0.000001,IF('Data Entry'!AA400="t",'Data Entry'!Z400*1000,IF('Data Entry'!AA400="ml",'Data Entry'!Z400*0.001,IF('Data Entry'!AA400="kg",'Data Entry'!Z400*1,IF('Data Entry'!AA400="Piezas",'Data Entry'!Z400*1,IF('Data Entry'!AA400="L",'Data Entry'!Z400*1,IFERROR(,""))))))))</f>
        <v>0</v>
      </c>
      <c r="H397" s="1" t="s">
        <v>4</v>
      </c>
      <c r="I397" s="1">
        <f>IF('Data Entry'!AC400="g",'Data Entry'!AB400*0.001,IF('Data Entry'!AC400="mg",'Data Entry'!AB400*0.000001,IF('Data Entry'!AC400="t",'Data Entry'!AB400*1000,IF('Data Entry'!AC400="ml",'Data Entry'!AB400*0.001,IF('Data Entry'!AC400="kg",'Data Entry'!AB400*1,IF('Data Entry'!AC400="L",'Data Entry'!AB400*1,IFERROR(,"")))))))</f>
        <v>0</v>
      </c>
      <c r="J397" s="59" t="str">
        <f>'Data Entry'!AU400</f>
        <v/>
      </c>
      <c r="K397" s="1">
        <f>IF('Data Entry'!AI400="g",'Data Entry'!AH400*0.001*V397,IF('Data Entry'!AI400="UI",'Data Entry'!AH400*0.000001*V397,IF('Data Entry'!AI400="mg",'Data Entry'!AH400*0.000001*V397,IF('Data Entry'!AI400="t",'Data Entry'!AH400*1000*V397,IF('Data Entry'!AI400="kg",'Data Entry'!AH400*1*V397,IF('Data Entry'!AI400="L",'Data Entry'!AH400*1*V397,IFERROR(,"")))))))</f>
        <v>0</v>
      </c>
      <c r="L397" s="1" t="s">
        <v>4</v>
      </c>
      <c r="M397" s="59">
        <f>'Data Entry'!AJ400</f>
        <v>0</v>
      </c>
      <c r="N397" s="59" t="str">
        <f>'Data Entry'!AX400</f>
        <v/>
      </c>
      <c r="O397" s="1">
        <f>IF('Data Entry'!AL400="g",'Data Entry'!AK400*0.001*W397,IF('Data Entry'!AL400="UI",'Data Entry'!AK400*0.000001*W397,IF('Data Entry'!AL400="mg",'Data Entry'!AK400*0.000001*W397,IF('Data Entry'!AL400="t",'Data Entry'!AK400*1000*W397,IF('Data Entry'!AL400="kg",'Data Entry'!AK400*1*W397,IF('Data Entry'!AL400="L",'Data Entry'!AK400*1*W397,IFERROR(,"")))))))</f>
        <v>0</v>
      </c>
      <c r="P397" s="1" t="s">
        <v>4</v>
      </c>
      <c r="Q397" s="59">
        <f>'Data Entry'!AM400</f>
        <v>0</v>
      </c>
      <c r="R397" s="59" t="str">
        <f>'Data Entry'!BA400</f>
        <v/>
      </c>
      <c r="S397" s="1">
        <f>IF('Data Entry'!AO400="g",'Data Entry'!AN400*0.001*X397,IF('Data Entry'!AO400="UI",'Data Entry'!AN400*0.000001*X397,IF('Data Entry'!AO400="mg",'Data Entry'!AN400*0.000001*X397,IF('Data Entry'!AO400="t",'Data Entry'!AN400*1000*X397,IF('Data Entry'!AO400="kg",'Data Entry'!AN400*1*X397,IF('Data Entry'!AO400="L",'Data Entry'!AN400*1*X397,IFERROR(,"")))))))</f>
        <v>0</v>
      </c>
      <c r="T397" s="1" t="s">
        <v>4</v>
      </c>
      <c r="U397" s="59" t="str">
        <f>IF('Data Entry'!AP400="No aplica","1",'Data Entry'!AP400)</f>
        <v/>
      </c>
      <c r="V397" s="59" t="str">
        <f>IF('Data Entry'!AS400="No aplica","1",'Data Entry'!AS400)</f>
        <v/>
      </c>
      <c r="W397" s="59" t="str">
        <f>IF('Data Entry'!AV400="No aplica","1",'Data Entry'!AV400)</f>
        <v/>
      </c>
      <c r="X397" s="59" t="str">
        <f>IF('Data Entry'!AY400="No aplica","1",'Data Entry'!AY400)</f>
        <v/>
      </c>
      <c r="Y397" s="151" t="str">
        <f t="shared" si="6"/>
        <v/>
      </c>
      <c r="Z397" s="152" t="str">
        <f>IF('Data Entry'!H400="Yes","1",IF(AND('Data Entry'!H400="",'Data Entry'!I400="",'Data Entry'!J400="",'Data Entry'!K400="",'Data Entry'!L400="",'Data Entry'!M400="",'Data Entry'!N400="",'Data Entry'!O400="",'Data Entry'!P400="",'Data Entry'!Q400=""),"","1"))</f>
        <v/>
      </c>
      <c r="AA397" s="152" t="str">
        <f>IF('Data Entry'!R400="Yes","1",IF(AND('Data Entry'!R400="",'Data Entry'!S400="",'Data Entry'!T400="",'Data Entry'!U400=""),"","1"))</f>
        <v/>
      </c>
      <c r="AB397" s="157" t="str">
        <f>IF('Data Entry'!V400="Yes","1",IF(AND('Data Entry'!V400="",'Data Entry'!W400=""),"","1"))</f>
        <v/>
      </c>
    </row>
    <row r="398" spans="1:28" ht="17">
      <c r="A398" s="59">
        <f>'Data Entry'!AB401</f>
        <v>0</v>
      </c>
      <c r="B398" s="59" t="str">
        <f>'Data Entry'!AR401</f>
        <v/>
      </c>
      <c r="C398" s="1">
        <f>IF('Data Entry'!AD401="g",'Data Entry'!AC401*0.001*U398,IF('Data Entry'!AD401="UI",'Data Entry'!AC401*0.000001*U398,IF('Data Entry'!AD401="mg",'Data Entry'!AC401*0.000001*U398,IF('Data Entry'!AD401="t",'Data Entry'!AC401*1000*U398,IF('Data Entry'!AD401="kg",'Data Entry'!AC401*1*U398,IF('Data Entry'!AD401="L",'Data Entry'!AC401*1*U398,IFERROR(,"")))))))</f>
        <v>0</v>
      </c>
      <c r="D398" s="1" t="s">
        <v>4</v>
      </c>
      <c r="E398" s="1">
        <f>IF('Data Entry'!AF401="g",'Data Entry'!AE401*0.001,IF('Data Entry'!AF401="mg",'Data Entry'!AE401*0.000001,IF('Data Entry'!AF401="t",'Data Entry'!AE401*1000,IF('Data Entry'!AF401="ml",'Data Entry'!AE401*0.001,IF('Data Entry'!AF401="kg",'Data Entry'!AE401*1,IF('Data Entry'!AF401="Pieza",'Data Entry'!AE401*1,IF('Data Entry'!AF401="L",'Data Entry'!AE401*1,IFERROR(,""))))))))</f>
        <v>0</v>
      </c>
      <c r="F398" s="1" t="s">
        <v>4</v>
      </c>
      <c r="G398" s="1">
        <f>IF('Data Entry'!AA401="g",'Data Entry'!Z401*0.001,IF('Data Entry'!AA401="mg",'Data Entry'!Z401*0.000001,IF('Data Entry'!AA401="t",'Data Entry'!Z401*1000,IF('Data Entry'!AA401="ml",'Data Entry'!Z401*0.001,IF('Data Entry'!AA401="kg",'Data Entry'!Z401*1,IF('Data Entry'!AA401="Piezas",'Data Entry'!Z401*1,IF('Data Entry'!AA401="L",'Data Entry'!Z401*1,IFERROR(,""))))))))</f>
        <v>0</v>
      </c>
      <c r="H398" s="1" t="s">
        <v>4</v>
      </c>
      <c r="I398" s="1">
        <f>IF('Data Entry'!AC401="g",'Data Entry'!AB401*0.001,IF('Data Entry'!AC401="mg",'Data Entry'!AB401*0.000001,IF('Data Entry'!AC401="t",'Data Entry'!AB401*1000,IF('Data Entry'!AC401="ml",'Data Entry'!AB401*0.001,IF('Data Entry'!AC401="kg",'Data Entry'!AB401*1,IF('Data Entry'!AC401="L",'Data Entry'!AB401*1,IFERROR(,"")))))))</f>
        <v>0</v>
      </c>
      <c r="J398" s="59" t="str">
        <f>'Data Entry'!AU401</f>
        <v/>
      </c>
      <c r="K398" s="1">
        <f>IF('Data Entry'!AI401="g",'Data Entry'!AH401*0.001*V398,IF('Data Entry'!AI401="UI",'Data Entry'!AH401*0.000001*V398,IF('Data Entry'!AI401="mg",'Data Entry'!AH401*0.000001*V398,IF('Data Entry'!AI401="t",'Data Entry'!AH401*1000*V398,IF('Data Entry'!AI401="kg",'Data Entry'!AH401*1*V398,IF('Data Entry'!AI401="L",'Data Entry'!AH401*1*V398,IFERROR(,"")))))))</f>
        <v>0</v>
      </c>
      <c r="L398" s="1" t="s">
        <v>4</v>
      </c>
      <c r="M398" s="59">
        <f>'Data Entry'!AJ401</f>
        <v>0</v>
      </c>
      <c r="N398" s="59" t="str">
        <f>'Data Entry'!AX401</f>
        <v/>
      </c>
      <c r="O398" s="1">
        <f>IF('Data Entry'!AL401="g",'Data Entry'!AK401*0.001*W398,IF('Data Entry'!AL401="UI",'Data Entry'!AK401*0.000001*W398,IF('Data Entry'!AL401="mg",'Data Entry'!AK401*0.000001*W398,IF('Data Entry'!AL401="t",'Data Entry'!AK401*1000*W398,IF('Data Entry'!AL401="kg",'Data Entry'!AK401*1*W398,IF('Data Entry'!AL401="L",'Data Entry'!AK401*1*W398,IFERROR(,"")))))))</f>
        <v>0</v>
      </c>
      <c r="P398" s="1" t="s">
        <v>4</v>
      </c>
      <c r="Q398" s="59">
        <f>'Data Entry'!AM401</f>
        <v>0</v>
      </c>
      <c r="R398" s="59" t="str">
        <f>'Data Entry'!BA401</f>
        <v/>
      </c>
      <c r="S398" s="1">
        <f>IF('Data Entry'!AO401="g",'Data Entry'!AN401*0.001*X398,IF('Data Entry'!AO401="UI",'Data Entry'!AN401*0.000001*X398,IF('Data Entry'!AO401="mg",'Data Entry'!AN401*0.000001*X398,IF('Data Entry'!AO401="t",'Data Entry'!AN401*1000*X398,IF('Data Entry'!AO401="kg",'Data Entry'!AN401*1*X398,IF('Data Entry'!AO401="L",'Data Entry'!AN401*1*X398,IFERROR(,"")))))))</f>
        <v>0</v>
      </c>
      <c r="T398" s="1" t="s">
        <v>4</v>
      </c>
      <c r="U398" s="59" t="str">
        <f>IF('Data Entry'!AP401="No aplica","1",'Data Entry'!AP401)</f>
        <v/>
      </c>
      <c r="V398" s="59" t="str">
        <f>IF('Data Entry'!AS401="No aplica","1",'Data Entry'!AS401)</f>
        <v/>
      </c>
      <c r="W398" s="59" t="str">
        <f>IF('Data Entry'!AV401="No aplica","1",'Data Entry'!AV401)</f>
        <v/>
      </c>
      <c r="X398" s="59" t="str">
        <f>IF('Data Entry'!AY401="No aplica","1",'Data Entry'!AY401)</f>
        <v/>
      </c>
      <c r="Y398" s="151" t="str">
        <f t="shared" si="6"/>
        <v/>
      </c>
      <c r="Z398" s="152" t="str">
        <f>IF('Data Entry'!H401="Yes","1",IF(AND('Data Entry'!H401="",'Data Entry'!I401="",'Data Entry'!J401="",'Data Entry'!K401="",'Data Entry'!L401="",'Data Entry'!M401="",'Data Entry'!N401="",'Data Entry'!O401="",'Data Entry'!P401="",'Data Entry'!Q401=""),"","1"))</f>
        <v/>
      </c>
      <c r="AA398" s="152" t="str">
        <f>IF('Data Entry'!R401="Yes","1",IF(AND('Data Entry'!R401="",'Data Entry'!S401="",'Data Entry'!T401="",'Data Entry'!U401=""),"","1"))</f>
        <v/>
      </c>
      <c r="AB398" s="157" t="str">
        <f>IF('Data Entry'!V401="Yes","1",IF(AND('Data Entry'!V401="",'Data Entry'!W401=""),"","1"))</f>
        <v/>
      </c>
    </row>
    <row r="399" spans="1:28" ht="17">
      <c r="A399" s="59">
        <f>'Data Entry'!AB402</f>
        <v>0</v>
      </c>
      <c r="B399" s="59" t="str">
        <f>'Data Entry'!AR402</f>
        <v/>
      </c>
      <c r="C399" s="1">
        <f>IF('Data Entry'!AD402="g",'Data Entry'!AC402*0.001*U399,IF('Data Entry'!AD402="UI",'Data Entry'!AC402*0.000001*U399,IF('Data Entry'!AD402="mg",'Data Entry'!AC402*0.000001*U399,IF('Data Entry'!AD402="t",'Data Entry'!AC402*1000*U399,IF('Data Entry'!AD402="kg",'Data Entry'!AC402*1*U399,IF('Data Entry'!AD402="L",'Data Entry'!AC402*1*U399,IFERROR(,"")))))))</f>
        <v>0</v>
      </c>
      <c r="D399" s="1" t="s">
        <v>4</v>
      </c>
      <c r="E399" s="1">
        <f>IF('Data Entry'!AF402="g",'Data Entry'!AE402*0.001,IF('Data Entry'!AF402="mg",'Data Entry'!AE402*0.000001,IF('Data Entry'!AF402="t",'Data Entry'!AE402*1000,IF('Data Entry'!AF402="ml",'Data Entry'!AE402*0.001,IF('Data Entry'!AF402="kg",'Data Entry'!AE402*1,IF('Data Entry'!AF402="Pieza",'Data Entry'!AE402*1,IF('Data Entry'!AF402="L",'Data Entry'!AE402*1,IFERROR(,""))))))))</f>
        <v>0</v>
      </c>
      <c r="F399" s="1" t="s">
        <v>4</v>
      </c>
      <c r="G399" s="1">
        <f>IF('Data Entry'!AA402="g",'Data Entry'!Z402*0.001,IF('Data Entry'!AA402="mg",'Data Entry'!Z402*0.000001,IF('Data Entry'!AA402="t",'Data Entry'!Z402*1000,IF('Data Entry'!AA402="ml",'Data Entry'!Z402*0.001,IF('Data Entry'!AA402="kg",'Data Entry'!Z402*1,IF('Data Entry'!AA402="Piezas",'Data Entry'!Z402*1,IF('Data Entry'!AA402="L",'Data Entry'!Z402*1,IFERROR(,""))))))))</f>
        <v>0</v>
      </c>
      <c r="H399" s="1" t="s">
        <v>4</v>
      </c>
      <c r="I399" s="1">
        <f>IF('Data Entry'!AC402="g",'Data Entry'!AB402*0.001,IF('Data Entry'!AC402="mg",'Data Entry'!AB402*0.000001,IF('Data Entry'!AC402="t",'Data Entry'!AB402*1000,IF('Data Entry'!AC402="ml",'Data Entry'!AB402*0.001,IF('Data Entry'!AC402="kg",'Data Entry'!AB402*1,IF('Data Entry'!AC402="L",'Data Entry'!AB402*1,IFERROR(,"")))))))</f>
        <v>0</v>
      </c>
      <c r="J399" s="59" t="str">
        <f>'Data Entry'!AU402</f>
        <v/>
      </c>
      <c r="K399" s="1">
        <f>IF('Data Entry'!AI402="g",'Data Entry'!AH402*0.001*V399,IF('Data Entry'!AI402="UI",'Data Entry'!AH402*0.000001*V399,IF('Data Entry'!AI402="mg",'Data Entry'!AH402*0.000001*V399,IF('Data Entry'!AI402="t",'Data Entry'!AH402*1000*V399,IF('Data Entry'!AI402="kg",'Data Entry'!AH402*1*V399,IF('Data Entry'!AI402="L",'Data Entry'!AH402*1*V399,IFERROR(,"")))))))</f>
        <v>0</v>
      </c>
      <c r="L399" s="1" t="s">
        <v>4</v>
      </c>
      <c r="M399" s="59">
        <f>'Data Entry'!AJ402</f>
        <v>0</v>
      </c>
      <c r="N399" s="59" t="str">
        <f>'Data Entry'!AX402</f>
        <v/>
      </c>
      <c r="O399" s="1">
        <f>IF('Data Entry'!AL402="g",'Data Entry'!AK402*0.001*W399,IF('Data Entry'!AL402="UI",'Data Entry'!AK402*0.000001*W399,IF('Data Entry'!AL402="mg",'Data Entry'!AK402*0.000001*W399,IF('Data Entry'!AL402="t",'Data Entry'!AK402*1000*W399,IF('Data Entry'!AL402="kg",'Data Entry'!AK402*1*W399,IF('Data Entry'!AL402="L",'Data Entry'!AK402*1*W399,IFERROR(,"")))))))</f>
        <v>0</v>
      </c>
      <c r="P399" s="1" t="s">
        <v>4</v>
      </c>
      <c r="Q399" s="59">
        <f>'Data Entry'!AM402</f>
        <v>0</v>
      </c>
      <c r="R399" s="59" t="str">
        <f>'Data Entry'!BA402</f>
        <v/>
      </c>
      <c r="S399" s="1">
        <f>IF('Data Entry'!AO402="g",'Data Entry'!AN402*0.001*X399,IF('Data Entry'!AO402="UI",'Data Entry'!AN402*0.000001*X399,IF('Data Entry'!AO402="mg",'Data Entry'!AN402*0.000001*X399,IF('Data Entry'!AO402="t",'Data Entry'!AN402*1000*X399,IF('Data Entry'!AO402="kg",'Data Entry'!AN402*1*X399,IF('Data Entry'!AO402="L",'Data Entry'!AN402*1*X399,IFERROR(,"")))))))</f>
        <v>0</v>
      </c>
      <c r="T399" s="1" t="s">
        <v>4</v>
      </c>
      <c r="U399" s="59" t="str">
        <f>IF('Data Entry'!AP402="No aplica","1",'Data Entry'!AP402)</f>
        <v/>
      </c>
      <c r="V399" s="59" t="str">
        <f>IF('Data Entry'!AS402="No aplica","1",'Data Entry'!AS402)</f>
        <v/>
      </c>
      <c r="W399" s="59" t="str">
        <f>IF('Data Entry'!AV402="No aplica","1",'Data Entry'!AV402)</f>
        <v/>
      </c>
      <c r="X399" s="59" t="str">
        <f>IF('Data Entry'!AY402="No aplica","1",'Data Entry'!AY402)</f>
        <v/>
      </c>
      <c r="Y399" s="151" t="str">
        <f t="shared" si="6"/>
        <v/>
      </c>
      <c r="Z399" s="152" t="str">
        <f>IF('Data Entry'!H402="Yes","1",IF(AND('Data Entry'!H402="",'Data Entry'!I402="",'Data Entry'!J402="",'Data Entry'!K402="",'Data Entry'!L402="",'Data Entry'!M402="",'Data Entry'!N402="",'Data Entry'!O402="",'Data Entry'!P402="",'Data Entry'!Q402=""),"","1"))</f>
        <v/>
      </c>
      <c r="AA399" s="152" t="str">
        <f>IF('Data Entry'!R402="Yes","1",IF(AND('Data Entry'!R402="",'Data Entry'!S402="",'Data Entry'!T402="",'Data Entry'!U402=""),"","1"))</f>
        <v/>
      </c>
      <c r="AB399" s="157" t="str">
        <f>IF('Data Entry'!V402="Yes","1",IF(AND('Data Entry'!V402="",'Data Entry'!W402=""),"","1"))</f>
        <v/>
      </c>
    </row>
    <row r="400" spans="1:28" ht="17">
      <c r="A400" s="59">
        <f>'Data Entry'!AB403</f>
        <v>0</v>
      </c>
      <c r="B400" s="59" t="str">
        <f>'Data Entry'!AR403</f>
        <v/>
      </c>
      <c r="C400" s="1">
        <f>IF('Data Entry'!AD403="g",'Data Entry'!AC403*0.001*U400,IF('Data Entry'!AD403="UI",'Data Entry'!AC403*0.000001*U400,IF('Data Entry'!AD403="mg",'Data Entry'!AC403*0.000001*U400,IF('Data Entry'!AD403="t",'Data Entry'!AC403*1000*U400,IF('Data Entry'!AD403="kg",'Data Entry'!AC403*1*U400,IF('Data Entry'!AD403="L",'Data Entry'!AC403*1*U400,IFERROR(,"")))))))</f>
        <v>0</v>
      </c>
      <c r="D400" s="1" t="s">
        <v>4</v>
      </c>
      <c r="E400" s="1">
        <f>IF('Data Entry'!AF403="g",'Data Entry'!AE403*0.001,IF('Data Entry'!AF403="mg",'Data Entry'!AE403*0.000001,IF('Data Entry'!AF403="t",'Data Entry'!AE403*1000,IF('Data Entry'!AF403="ml",'Data Entry'!AE403*0.001,IF('Data Entry'!AF403="kg",'Data Entry'!AE403*1,IF('Data Entry'!AF403="Pieza",'Data Entry'!AE403*1,IF('Data Entry'!AF403="L",'Data Entry'!AE403*1,IFERROR(,""))))))))</f>
        <v>0</v>
      </c>
      <c r="F400" s="1" t="s">
        <v>4</v>
      </c>
      <c r="G400" s="1">
        <f>IF('Data Entry'!AA403="g",'Data Entry'!Z403*0.001,IF('Data Entry'!AA403="mg",'Data Entry'!Z403*0.000001,IF('Data Entry'!AA403="t",'Data Entry'!Z403*1000,IF('Data Entry'!AA403="ml",'Data Entry'!Z403*0.001,IF('Data Entry'!AA403="kg",'Data Entry'!Z403*1,IF('Data Entry'!AA403="Piezas",'Data Entry'!Z403*1,IF('Data Entry'!AA403="L",'Data Entry'!Z403*1,IFERROR(,""))))))))</f>
        <v>0</v>
      </c>
      <c r="H400" s="1" t="s">
        <v>4</v>
      </c>
      <c r="I400" s="1">
        <f>IF('Data Entry'!AC403="g",'Data Entry'!AB403*0.001,IF('Data Entry'!AC403="mg",'Data Entry'!AB403*0.000001,IF('Data Entry'!AC403="t",'Data Entry'!AB403*1000,IF('Data Entry'!AC403="ml",'Data Entry'!AB403*0.001,IF('Data Entry'!AC403="kg",'Data Entry'!AB403*1,IF('Data Entry'!AC403="L",'Data Entry'!AB403*1,IFERROR(,"")))))))</f>
        <v>0</v>
      </c>
      <c r="J400" s="59" t="str">
        <f>'Data Entry'!AU403</f>
        <v/>
      </c>
      <c r="K400" s="1">
        <f>IF('Data Entry'!AI403="g",'Data Entry'!AH403*0.001*V400,IF('Data Entry'!AI403="UI",'Data Entry'!AH403*0.000001*V400,IF('Data Entry'!AI403="mg",'Data Entry'!AH403*0.000001*V400,IF('Data Entry'!AI403="t",'Data Entry'!AH403*1000*V400,IF('Data Entry'!AI403="kg",'Data Entry'!AH403*1*V400,IF('Data Entry'!AI403="L",'Data Entry'!AH403*1*V400,IFERROR(,"")))))))</f>
        <v>0</v>
      </c>
      <c r="L400" s="1" t="s">
        <v>4</v>
      </c>
      <c r="M400" s="59">
        <f>'Data Entry'!AJ403</f>
        <v>0</v>
      </c>
      <c r="N400" s="59" t="str">
        <f>'Data Entry'!AX403</f>
        <v/>
      </c>
      <c r="O400" s="1">
        <f>IF('Data Entry'!AL403="g",'Data Entry'!AK403*0.001*W400,IF('Data Entry'!AL403="UI",'Data Entry'!AK403*0.000001*W400,IF('Data Entry'!AL403="mg",'Data Entry'!AK403*0.000001*W400,IF('Data Entry'!AL403="t",'Data Entry'!AK403*1000*W400,IF('Data Entry'!AL403="kg",'Data Entry'!AK403*1*W400,IF('Data Entry'!AL403="L",'Data Entry'!AK403*1*W400,IFERROR(,"")))))))</f>
        <v>0</v>
      </c>
      <c r="P400" s="1" t="s">
        <v>4</v>
      </c>
      <c r="Q400" s="59">
        <f>'Data Entry'!AM403</f>
        <v>0</v>
      </c>
      <c r="R400" s="59" t="str">
        <f>'Data Entry'!BA403</f>
        <v/>
      </c>
      <c r="S400" s="1">
        <f>IF('Data Entry'!AO403="g",'Data Entry'!AN403*0.001*X400,IF('Data Entry'!AO403="UI",'Data Entry'!AN403*0.000001*X400,IF('Data Entry'!AO403="mg",'Data Entry'!AN403*0.000001*X400,IF('Data Entry'!AO403="t",'Data Entry'!AN403*1000*X400,IF('Data Entry'!AO403="kg",'Data Entry'!AN403*1*X400,IF('Data Entry'!AO403="L",'Data Entry'!AN403*1*X400,IFERROR(,"")))))))</f>
        <v>0</v>
      </c>
      <c r="T400" s="1" t="s">
        <v>4</v>
      </c>
      <c r="U400" s="59" t="str">
        <f>IF('Data Entry'!AP403="No aplica","1",'Data Entry'!AP403)</f>
        <v/>
      </c>
      <c r="V400" s="59" t="str">
        <f>IF('Data Entry'!AS403="No aplica","1",'Data Entry'!AS403)</f>
        <v/>
      </c>
      <c r="W400" s="59" t="str">
        <f>IF('Data Entry'!AV403="No aplica","1",'Data Entry'!AV403)</f>
        <v/>
      </c>
      <c r="X400" s="59" t="str">
        <f>IF('Data Entry'!AY403="No aplica","1",'Data Entry'!AY403)</f>
        <v/>
      </c>
      <c r="Y400" s="151" t="str">
        <f t="shared" si="6"/>
        <v/>
      </c>
      <c r="Z400" s="152" t="str">
        <f>IF('Data Entry'!H403="Yes","1",IF(AND('Data Entry'!H403="",'Data Entry'!I403="",'Data Entry'!J403="",'Data Entry'!K403="",'Data Entry'!L403="",'Data Entry'!M403="",'Data Entry'!N403="",'Data Entry'!O403="",'Data Entry'!P403="",'Data Entry'!Q403=""),"","1"))</f>
        <v/>
      </c>
      <c r="AA400" s="152" t="str">
        <f>IF('Data Entry'!R403="Yes","1",IF(AND('Data Entry'!R403="",'Data Entry'!S403="",'Data Entry'!T403="",'Data Entry'!U403=""),"","1"))</f>
        <v/>
      </c>
      <c r="AB400" s="157" t="str">
        <f>IF('Data Entry'!V403="Yes","1",IF(AND('Data Entry'!V403="",'Data Entry'!W403=""),"","1"))</f>
        <v/>
      </c>
    </row>
    <row r="401" spans="1:28" ht="17">
      <c r="A401" s="59">
        <f>'Data Entry'!AB404</f>
        <v>0</v>
      </c>
      <c r="B401" s="59" t="str">
        <f>'Data Entry'!AR404</f>
        <v/>
      </c>
      <c r="C401" s="1">
        <f>IF('Data Entry'!AD404="g",'Data Entry'!AC404*0.001*U401,IF('Data Entry'!AD404="UI",'Data Entry'!AC404*0.000001*U401,IF('Data Entry'!AD404="mg",'Data Entry'!AC404*0.000001*U401,IF('Data Entry'!AD404="t",'Data Entry'!AC404*1000*U401,IF('Data Entry'!AD404="kg",'Data Entry'!AC404*1*U401,IF('Data Entry'!AD404="L",'Data Entry'!AC404*1*U401,IFERROR(,"")))))))</f>
        <v>0</v>
      </c>
      <c r="D401" s="1" t="s">
        <v>4</v>
      </c>
      <c r="E401" s="1">
        <f>IF('Data Entry'!AF404="g",'Data Entry'!AE404*0.001,IF('Data Entry'!AF404="mg",'Data Entry'!AE404*0.000001,IF('Data Entry'!AF404="t",'Data Entry'!AE404*1000,IF('Data Entry'!AF404="ml",'Data Entry'!AE404*0.001,IF('Data Entry'!AF404="kg",'Data Entry'!AE404*1,IF('Data Entry'!AF404="Pieza",'Data Entry'!AE404*1,IF('Data Entry'!AF404="L",'Data Entry'!AE404*1,IFERROR(,""))))))))</f>
        <v>0</v>
      </c>
      <c r="F401" s="1" t="s">
        <v>4</v>
      </c>
      <c r="G401" s="1">
        <f>IF('Data Entry'!AA404="g",'Data Entry'!Z404*0.001,IF('Data Entry'!AA404="mg",'Data Entry'!Z404*0.000001,IF('Data Entry'!AA404="t",'Data Entry'!Z404*1000,IF('Data Entry'!AA404="ml",'Data Entry'!Z404*0.001,IF('Data Entry'!AA404="kg",'Data Entry'!Z404*1,IF('Data Entry'!AA404="Piezas",'Data Entry'!Z404*1,IF('Data Entry'!AA404="L",'Data Entry'!Z404*1,IFERROR(,""))))))))</f>
        <v>0</v>
      </c>
      <c r="H401" s="1" t="s">
        <v>4</v>
      </c>
      <c r="I401" s="1">
        <f>IF('Data Entry'!AC404="g",'Data Entry'!AB404*0.001,IF('Data Entry'!AC404="mg",'Data Entry'!AB404*0.000001,IF('Data Entry'!AC404="t",'Data Entry'!AB404*1000,IF('Data Entry'!AC404="ml",'Data Entry'!AB404*0.001,IF('Data Entry'!AC404="kg",'Data Entry'!AB404*1,IF('Data Entry'!AC404="L",'Data Entry'!AB404*1,IFERROR(,"")))))))</f>
        <v>0</v>
      </c>
      <c r="J401" s="59" t="str">
        <f>'Data Entry'!AU404</f>
        <v/>
      </c>
      <c r="K401" s="1">
        <f>IF('Data Entry'!AI404="g",'Data Entry'!AH404*0.001*V401,IF('Data Entry'!AI404="UI",'Data Entry'!AH404*0.000001*V401,IF('Data Entry'!AI404="mg",'Data Entry'!AH404*0.000001*V401,IF('Data Entry'!AI404="t",'Data Entry'!AH404*1000*V401,IF('Data Entry'!AI404="kg",'Data Entry'!AH404*1*V401,IF('Data Entry'!AI404="L",'Data Entry'!AH404*1*V401,IFERROR(,"")))))))</f>
        <v>0</v>
      </c>
      <c r="L401" s="1" t="s">
        <v>4</v>
      </c>
      <c r="M401" s="59">
        <f>'Data Entry'!AJ404</f>
        <v>0</v>
      </c>
      <c r="N401" s="59" t="str">
        <f>'Data Entry'!AX404</f>
        <v/>
      </c>
      <c r="O401" s="1">
        <f>IF('Data Entry'!AL404="g",'Data Entry'!AK404*0.001*W401,IF('Data Entry'!AL404="UI",'Data Entry'!AK404*0.000001*W401,IF('Data Entry'!AL404="mg",'Data Entry'!AK404*0.000001*W401,IF('Data Entry'!AL404="t",'Data Entry'!AK404*1000*W401,IF('Data Entry'!AL404="kg",'Data Entry'!AK404*1*W401,IF('Data Entry'!AL404="L",'Data Entry'!AK404*1*W401,IFERROR(,"")))))))</f>
        <v>0</v>
      </c>
      <c r="P401" s="1" t="s">
        <v>4</v>
      </c>
      <c r="Q401" s="59">
        <f>'Data Entry'!AM404</f>
        <v>0</v>
      </c>
      <c r="R401" s="59" t="str">
        <f>'Data Entry'!BA404</f>
        <v/>
      </c>
      <c r="S401" s="1">
        <f>IF('Data Entry'!AO404="g",'Data Entry'!AN404*0.001*X401,IF('Data Entry'!AO404="UI",'Data Entry'!AN404*0.000001*X401,IF('Data Entry'!AO404="mg",'Data Entry'!AN404*0.000001*X401,IF('Data Entry'!AO404="t",'Data Entry'!AN404*1000*X401,IF('Data Entry'!AO404="kg",'Data Entry'!AN404*1*X401,IF('Data Entry'!AO404="L",'Data Entry'!AN404*1*X401,IFERROR(,"")))))))</f>
        <v>0</v>
      </c>
      <c r="T401" s="1" t="s">
        <v>4</v>
      </c>
      <c r="U401" s="59" t="str">
        <f>IF('Data Entry'!AP404="No aplica","1",'Data Entry'!AP404)</f>
        <v/>
      </c>
      <c r="V401" s="59" t="str">
        <f>IF('Data Entry'!AS404="No aplica","1",'Data Entry'!AS404)</f>
        <v/>
      </c>
      <c r="W401" s="59" t="str">
        <f>IF('Data Entry'!AV404="No aplica","1",'Data Entry'!AV404)</f>
        <v/>
      </c>
      <c r="X401" s="59" t="str">
        <f>IF('Data Entry'!AY404="No aplica","1",'Data Entry'!AY404)</f>
        <v/>
      </c>
      <c r="Y401" s="151" t="str">
        <f t="shared" si="6"/>
        <v/>
      </c>
      <c r="Z401" s="152" t="str">
        <f>IF('Data Entry'!H404="Yes","1",IF(AND('Data Entry'!H404="",'Data Entry'!I404="",'Data Entry'!J404="",'Data Entry'!K404="",'Data Entry'!L404="",'Data Entry'!M404="",'Data Entry'!N404="",'Data Entry'!O404="",'Data Entry'!P404="",'Data Entry'!Q404=""),"","1"))</f>
        <v/>
      </c>
      <c r="AA401" s="152" t="str">
        <f>IF('Data Entry'!R404="Yes","1",IF(AND('Data Entry'!R404="",'Data Entry'!S404="",'Data Entry'!T404="",'Data Entry'!U404=""),"","1"))</f>
        <v/>
      </c>
      <c r="AB401" s="157" t="str">
        <f>IF('Data Entry'!V404="Yes","1",IF(AND('Data Entry'!V404="",'Data Entry'!W404=""),"","1"))</f>
        <v/>
      </c>
    </row>
    <row r="402" spans="1:28" ht="17">
      <c r="A402" s="59">
        <f>'Data Entry'!AB405</f>
        <v>0</v>
      </c>
      <c r="B402" s="59" t="str">
        <f>'Data Entry'!AR405</f>
        <v/>
      </c>
      <c r="C402" s="1">
        <f>IF('Data Entry'!AD405="g",'Data Entry'!AC405*0.001*U402,IF('Data Entry'!AD405="UI",'Data Entry'!AC405*0.000001*U402,IF('Data Entry'!AD405="mg",'Data Entry'!AC405*0.000001*U402,IF('Data Entry'!AD405="t",'Data Entry'!AC405*1000*U402,IF('Data Entry'!AD405="kg",'Data Entry'!AC405*1*U402,IF('Data Entry'!AD405="L",'Data Entry'!AC405*1*U402,IFERROR(,"")))))))</f>
        <v>0</v>
      </c>
      <c r="D402" s="1" t="s">
        <v>4</v>
      </c>
      <c r="E402" s="1">
        <f>IF('Data Entry'!AF405="g",'Data Entry'!AE405*0.001,IF('Data Entry'!AF405="mg",'Data Entry'!AE405*0.000001,IF('Data Entry'!AF405="t",'Data Entry'!AE405*1000,IF('Data Entry'!AF405="ml",'Data Entry'!AE405*0.001,IF('Data Entry'!AF405="kg",'Data Entry'!AE405*1,IF('Data Entry'!AF405="Pieza",'Data Entry'!AE405*1,IF('Data Entry'!AF405="L",'Data Entry'!AE405*1,IFERROR(,""))))))))</f>
        <v>0</v>
      </c>
      <c r="F402" s="1" t="s">
        <v>4</v>
      </c>
      <c r="G402" s="1">
        <f>IF('Data Entry'!AA405="g",'Data Entry'!Z405*0.001,IF('Data Entry'!AA405="mg",'Data Entry'!Z405*0.000001,IF('Data Entry'!AA405="t",'Data Entry'!Z405*1000,IF('Data Entry'!AA405="ml",'Data Entry'!Z405*0.001,IF('Data Entry'!AA405="kg",'Data Entry'!Z405*1,IF('Data Entry'!AA405="Piezas",'Data Entry'!Z405*1,IF('Data Entry'!AA405="L",'Data Entry'!Z405*1,IFERROR(,""))))))))</f>
        <v>0</v>
      </c>
      <c r="H402" s="1" t="s">
        <v>4</v>
      </c>
      <c r="I402" s="1">
        <f>IF('Data Entry'!AC405="g",'Data Entry'!AB405*0.001,IF('Data Entry'!AC405="mg",'Data Entry'!AB405*0.000001,IF('Data Entry'!AC405="t",'Data Entry'!AB405*1000,IF('Data Entry'!AC405="ml",'Data Entry'!AB405*0.001,IF('Data Entry'!AC405="kg",'Data Entry'!AB405*1,IF('Data Entry'!AC405="L",'Data Entry'!AB405*1,IFERROR(,"")))))))</f>
        <v>0</v>
      </c>
      <c r="J402" s="59" t="str">
        <f>'Data Entry'!AU405</f>
        <v/>
      </c>
      <c r="K402" s="1">
        <f>IF('Data Entry'!AI405="g",'Data Entry'!AH405*0.001*V402,IF('Data Entry'!AI405="UI",'Data Entry'!AH405*0.000001*V402,IF('Data Entry'!AI405="mg",'Data Entry'!AH405*0.000001*V402,IF('Data Entry'!AI405="t",'Data Entry'!AH405*1000*V402,IF('Data Entry'!AI405="kg",'Data Entry'!AH405*1*V402,IF('Data Entry'!AI405="L",'Data Entry'!AH405*1*V402,IFERROR(,"")))))))</f>
        <v>0</v>
      </c>
      <c r="L402" s="1" t="s">
        <v>4</v>
      </c>
      <c r="M402" s="59">
        <f>'Data Entry'!AJ405</f>
        <v>0</v>
      </c>
      <c r="N402" s="59" t="str">
        <f>'Data Entry'!AX405</f>
        <v/>
      </c>
      <c r="O402" s="1">
        <f>IF('Data Entry'!AL405="g",'Data Entry'!AK405*0.001*W402,IF('Data Entry'!AL405="UI",'Data Entry'!AK405*0.000001*W402,IF('Data Entry'!AL405="mg",'Data Entry'!AK405*0.000001*W402,IF('Data Entry'!AL405="t",'Data Entry'!AK405*1000*W402,IF('Data Entry'!AL405="kg",'Data Entry'!AK405*1*W402,IF('Data Entry'!AL405="L",'Data Entry'!AK405*1*W402,IFERROR(,"")))))))</f>
        <v>0</v>
      </c>
      <c r="P402" s="1" t="s">
        <v>4</v>
      </c>
      <c r="Q402" s="59">
        <f>'Data Entry'!AM405</f>
        <v>0</v>
      </c>
      <c r="R402" s="59" t="str">
        <f>'Data Entry'!BA405</f>
        <v/>
      </c>
      <c r="S402" s="1">
        <f>IF('Data Entry'!AO405="g",'Data Entry'!AN405*0.001*X402,IF('Data Entry'!AO405="UI",'Data Entry'!AN405*0.000001*X402,IF('Data Entry'!AO405="mg",'Data Entry'!AN405*0.000001*X402,IF('Data Entry'!AO405="t",'Data Entry'!AN405*1000*X402,IF('Data Entry'!AO405="kg",'Data Entry'!AN405*1*X402,IF('Data Entry'!AO405="L",'Data Entry'!AN405*1*X402,IFERROR(,"")))))))</f>
        <v>0</v>
      </c>
      <c r="T402" s="1" t="s">
        <v>4</v>
      </c>
      <c r="U402" s="59" t="str">
        <f>IF('Data Entry'!AP405="No aplica","1",'Data Entry'!AP405)</f>
        <v/>
      </c>
      <c r="V402" s="59" t="str">
        <f>IF('Data Entry'!AS405="No aplica","1",'Data Entry'!AS405)</f>
        <v/>
      </c>
      <c r="W402" s="59" t="str">
        <f>IF('Data Entry'!AV405="No aplica","1",'Data Entry'!AV405)</f>
        <v/>
      </c>
      <c r="X402" s="59" t="str">
        <f>IF('Data Entry'!AY405="No aplica","1",'Data Entry'!AY405)</f>
        <v/>
      </c>
      <c r="Y402" s="151" t="str">
        <f t="shared" si="6"/>
        <v/>
      </c>
      <c r="Z402" s="152" t="str">
        <f>IF('Data Entry'!H405="Yes","1",IF(AND('Data Entry'!H405="",'Data Entry'!I405="",'Data Entry'!J405="",'Data Entry'!K405="",'Data Entry'!L405="",'Data Entry'!M405="",'Data Entry'!N405="",'Data Entry'!O405="",'Data Entry'!P405="",'Data Entry'!Q405=""),"","1"))</f>
        <v/>
      </c>
      <c r="AA402" s="152" t="str">
        <f>IF('Data Entry'!R405="Yes","1",IF(AND('Data Entry'!R405="",'Data Entry'!S405="",'Data Entry'!T405="",'Data Entry'!U405=""),"","1"))</f>
        <v/>
      </c>
      <c r="AB402" s="157" t="str">
        <f>IF('Data Entry'!V405="Yes","1",IF(AND('Data Entry'!V405="",'Data Entry'!W405=""),"","1"))</f>
        <v/>
      </c>
    </row>
    <row r="403" spans="1:28" ht="17">
      <c r="A403" s="59">
        <f>'Data Entry'!AB406</f>
        <v>0</v>
      </c>
      <c r="B403" s="59" t="str">
        <f>'Data Entry'!AR406</f>
        <v/>
      </c>
      <c r="C403" s="1">
        <f>IF('Data Entry'!AD406="g",'Data Entry'!AC406*0.001*U403,IF('Data Entry'!AD406="UI",'Data Entry'!AC406*0.000001*U403,IF('Data Entry'!AD406="mg",'Data Entry'!AC406*0.000001*U403,IF('Data Entry'!AD406="t",'Data Entry'!AC406*1000*U403,IF('Data Entry'!AD406="kg",'Data Entry'!AC406*1*U403,IF('Data Entry'!AD406="L",'Data Entry'!AC406*1*U403,IFERROR(,"")))))))</f>
        <v>0</v>
      </c>
      <c r="D403" s="1" t="s">
        <v>4</v>
      </c>
      <c r="E403" s="1">
        <f>IF('Data Entry'!AF406="g",'Data Entry'!AE406*0.001,IF('Data Entry'!AF406="mg",'Data Entry'!AE406*0.000001,IF('Data Entry'!AF406="t",'Data Entry'!AE406*1000,IF('Data Entry'!AF406="ml",'Data Entry'!AE406*0.001,IF('Data Entry'!AF406="kg",'Data Entry'!AE406*1,IF('Data Entry'!AF406="Pieza",'Data Entry'!AE406*1,IF('Data Entry'!AF406="L",'Data Entry'!AE406*1,IFERROR(,""))))))))</f>
        <v>0</v>
      </c>
      <c r="F403" s="1" t="s">
        <v>4</v>
      </c>
      <c r="G403" s="1">
        <f>IF('Data Entry'!AA406="g",'Data Entry'!Z406*0.001,IF('Data Entry'!AA406="mg",'Data Entry'!Z406*0.000001,IF('Data Entry'!AA406="t",'Data Entry'!Z406*1000,IF('Data Entry'!AA406="ml",'Data Entry'!Z406*0.001,IF('Data Entry'!AA406="kg",'Data Entry'!Z406*1,IF('Data Entry'!AA406="Piezas",'Data Entry'!Z406*1,IF('Data Entry'!AA406="L",'Data Entry'!Z406*1,IFERROR(,""))))))))</f>
        <v>0</v>
      </c>
      <c r="H403" s="1" t="s">
        <v>4</v>
      </c>
      <c r="I403" s="1">
        <f>IF('Data Entry'!AC406="g",'Data Entry'!AB406*0.001,IF('Data Entry'!AC406="mg",'Data Entry'!AB406*0.000001,IF('Data Entry'!AC406="t",'Data Entry'!AB406*1000,IF('Data Entry'!AC406="ml",'Data Entry'!AB406*0.001,IF('Data Entry'!AC406="kg",'Data Entry'!AB406*1,IF('Data Entry'!AC406="L",'Data Entry'!AB406*1,IFERROR(,"")))))))</f>
        <v>0</v>
      </c>
      <c r="J403" s="59" t="str">
        <f>'Data Entry'!AU406</f>
        <v/>
      </c>
      <c r="K403" s="1">
        <f>IF('Data Entry'!AI406="g",'Data Entry'!AH406*0.001*V403,IF('Data Entry'!AI406="UI",'Data Entry'!AH406*0.000001*V403,IF('Data Entry'!AI406="mg",'Data Entry'!AH406*0.000001*V403,IF('Data Entry'!AI406="t",'Data Entry'!AH406*1000*V403,IF('Data Entry'!AI406="kg",'Data Entry'!AH406*1*V403,IF('Data Entry'!AI406="L",'Data Entry'!AH406*1*V403,IFERROR(,"")))))))</f>
        <v>0</v>
      </c>
      <c r="L403" s="1" t="s">
        <v>4</v>
      </c>
      <c r="M403" s="59">
        <f>'Data Entry'!AJ406</f>
        <v>0</v>
      </c>
      <c r="N403" s="59" t="str">
        <f>'Data Entry'!AX406</f>
        <v/>
      </c>
      <c r="O403" s="1">
        <f>IF('Data Entry'!AL406="g",'Data Entry'!AK406*0.001*W403,IF('Data Entry'!AL406="UI",'Data Entry'!AK406*0.000001*W403,IF('Data Entry'!AL406="mg",'Data Entry'!AK406*0.000001*W403,IF('Data Entry'!AL406="t",'Data Entry'!AK406*1000*W403,IF('Data Entry'!AL406="kg",'Data Entry'!AK406*1*W403,IF('Data Entry'!AL406="L",'Data Entry'!AK406*1*W403,IFERROR(,"")))))))</f>
        <v>0</v>
      </c>
      <c r="P403" s="1" t="s">
        <v>4</v>
      </c>
      <c r="Q403" s="59">
        <f>'Data Entry'!AM406</f>
        <v>0</v>
      </c>
      <c r="R403" s="59" t="str">
        <f>'Data Entry'!BA406</f>
        <v/>
      </c>
      <c r="S403" s="1">
        <f>IF('Data Entry'!AO406="g",'Data Entry'!AN406*0.001*X403,IF('Data Entry'!AO406="UI",'Data Entry'!AN406*0.000001*X403,IF('Data Entry'!AO406="mg",'Data Entry'!AN406*0.000001*X403,IF('Data Entry'!AO406="t",'Data Entry'!AN406*1000*X403,IF('Data Entry'!AO406="kg",'Data Entry'!AN406*1*X403,IF('Data Entry'!AO406="L",'Data Entry'!AN406*1*X403,IFERROR(,"")))))))</f>
        <v>0</v>
      </c>
      <c r="T403" s="1" t="s">
        <v>4</v>
      </c>
      <c r="U403" s="59" t="str">
        <f>IF('Data Entry'!AP406="No aplica","1",'Data Entry'!AP406)</f>
        <v/>
      </c>
      <c r="V403" s="59" t="str">
        <f>IF('Data Entry'!AS406="No aplica","1",'Data Entry'!AS406)</f>
        <v/>
      </c>
      <c r="W403" s="59" t="str">
        <f>IF('Data Entry'!AV406="No aplica","1",'Data Entry'!AV406)</f>
        <v/>
      </c>
      <c r="X403" s="59" t="str">
        <f>IF('Data Entry'!AY406="No aplica","1",'Data Entry'!AY406)</f>
        <v/>
      </c>
      <c r="Y403" s="151" t="str">
        <f t="shared" si="6"/>
        <v/>
      </c>
      <c r="Z403" s="152" t="str">
        <f>IF('Data Entry'!H406="Yes","1",IF(AND('Data Entry'!H406="",'Data Entry'!I406="",'Data Entry'!J406="",'Data Entry'!K406="",'Data Entry'!L406="",'Data Entry'!M406="",'Data Entry'!N406="",'Data Entry'!O406="",'Data Entry'!P406="",'Data Entry'!Q406=""),"","1"))</f>
        <v/>
      </c>
      <c r="AA403" s="152" t="str">
        <f>IF('Data Entry'!R406="Yes","1",IF(AND('Data Entry'!R406="",'Data Entry'!S406="",'Data Entry'!T406="",'Data Entry'!U406=""),"","1"))</f>
        <v/>
      </c>
      <c r="AB403" s="157" t="str">
        <f>IF('Data Entry'!V406="Yes","1",IF(AND('Data Entry'!V406="",'Data Entry'!W406=""),"","1"))</f>
        <v/>
      </c>
    </row>
    <row r="404" spans="1:28" ht="17">
      <c r="A404" s="59">
        <f>'Data Entry'!AB407</f>
        <v>0</v>
      </c>
      <c r="B404" s="59" t="str">
        <f>'Data Entry'!AR407</f>
        <v/>
      </c>
      <c r="C404" s="1">
        <f>IF('Data Entry'!AD407="g",'Data Entry'!AC407*0.001*U404,IF('Data Entry'!AD407="UI",'Data Entry'!AC407*0.000001*U404,IF('Data Entry'!AD407="mg",'Data Entry'!AC407*0.000001*U404,IF('Data Entry'!AD407="t",'Data Entry'!AC407*1000*U404,IF('Data Entry'!AD407="kg",'Data Entry'!AC407*1*U404,IF('Data Entry'!AD407="L",'Data Entry'!AC407*1*U404,IFERROR(,"")))))))</f>
        <v>0</v>
      </c>
      <c r="D404" s="1" t="s">
        <v>4</v>
      </c>
      <c r="E404" s="1">
        <f>IF('Data Entry'!AF407="g",'Data Entry'!AE407*0.001,IF('Data Entry'!AF407="mg",'Data Entry'!AE407*0.000001,IF('Data Entry'!AF407="t",'Data Entry'!AE407*1000,IF('Data Entry'!AF407="ml",'Data Entry'!AE407*0.001,IF('Data Entry'!AF407="kg",'Data Entry'!AE407*1,IF('Data Entry'!AF407="Pieza",'Data Entry'!AE407*1,IF('Data Entry'!AF407="L",'Data Entry'!AE407*1,IFERROR(,""))))))))</f>
        <v>0</v>
      </c>
      <c r="F404" s="1" t="s">
        <v>4</v>
      </c>
      <c r="G404" s="1">
        <f>IF('Data Entry'!AA407="g",'Data Entry'!Z407*0.001,IF('Data Entry'!AA407="mg",'Data Entry'!Z407*0.000001,IF('Data Entry'!AA407="t",'Data Entry'!Z407*1000,IF('Data Entry'!AA407="ml",'Data Entry'!Z407*0.001,IF('Data Entry'!AA407="kg",'Data Entry'!Z407*1,IF('Data Entry'!AA407="Piezas",'Data Entry'!Z407*1,IF('Data Entry'!AA407="L",'Data Entry'!Z407*1,IFERROR(,""))))))))</f>
        <v>0</v>
      </c>
      <c r="H404" s="1" t="s">
        <v>4</v>
      </c>
      <c r="I404" s="1">
        <f>IF('Data Entry'!AC407="g",'Data Entry'!AB407*0.001,IF('Data Entry'!AC407="mg",'Data Entry'!AB407*0.000001,IF('Data Entry'!AC407="t",'Data Entry'!AB407*1000,IF('Data Entry'!AC407="ml",'Data Entry'!AB407*0.001,IF('Data Entry'!AC407="kg",'Data Entry'!AB407*1,IF('Data Entry'!AC407="L",'Data Entry'!AB407*1,IFERROR(,"")))))))</f>
        <v>0</v>
      </c>
      <c r="J404" s="59" t="str">
        <f>'Data Entry'!AU407</f>
        <v/>
      </c>
      <c r="K404" s="1">
        <f>IF('Data Entry'!AI407="g",'Data Entry'!AH407*0.001*V404,IF('Data Entry'!AI407="UI",'Data Entry'!AH407*0.000001*V404,IF('Data Entry'!AI407="mg",'Data Entry'!AH407*0.000001*V404,IF('Data Entry'!AI407="t",'Data Entry'!AH407*1000*V404,IF('Data Entry'!AI407="kg",'Data Entry'!AH407*1*V404,IF('Data Entry'!AI407="L",'Data Entry'!AH407*1*V404,IFERROR(,"")))))))</f>
        <v>0</v>
      </c>
      <c r="L404" s="1" t="s">
        <v>4</v>
      </c>
      <c r="M404" s="59">
        <f>'Data Entry'!AJ407</f>
        <v>0</v>
      </c>
      <c r="N404" s="59" t="str">
        <f>'Data Entry'!AX407</f>
        <v/>
      </c>
      <c r="O404" s="1">
        <f>IF('Data Entry'!AL407="g",'Data Entry'!AK407*0.001*W404,IF('Data Entry'!AL407="UI",'Data Entry'!AK407*0.000001*W404,IF('Data Entry'!AL407="mg",'Data Entry'!AK407*0.000001*W404,IF('Data Entry'!AL407="t",'Data Entry'!AK407*1000*W404,IF('Data Entry'!AL407="kg",'Data Entry'!AK407*1*W404,IF('Data Entry'!AL407="L",'Data Entry'!AK407*1*W404,IFERROR(,"")))))))</f>
        <v>0</v>
      </c>
      <c r="P404" s="1" t="s">
        <v>4</v>
      </c>
      <c r="Q404" s="59">
        <f>'Data Entry'!AM407</f>
        <v>0</v>
      </c>
      <c r="R404" s="59" t="str">
        <f>'Data Entry'!BA407</f>
        <v/>
      </c>
      <c r="S404" s="1">
        <f>IF('Data Entry'!AO407="g",'Data Entry'!AN407*0.001*X404,IF('Data Entry'!AO407="UI",'Data Entry'!AN407*0.000001*X404,IF('Data Entry'!AO407="mg",'Data Entry'!AN407*0.000001*X404,IF('Data Entry'!AO407="t",'Data Entry'!AN407*1000*X404,IF('Data Entry'!AO407="kg",'Data Entry'!AN407*1*X404,IF('Data Entry'!AO407="L",'Data Entry'!AN407*1*X404,IFERROR(,"")))))))</f>
        <v>0</v>
      </c>
      <c r="T404" s="1" t="s">
        <v>4</v>
      </c>
      <c r="U404" s="59" t="str">
        <f>IF('Data Entry'!AP407="No aplica","1",'Data Entry'!AP407)</f>
        <v/>
      </c>
      <c r="V404" s="59" t="str">
        <f>IF('Data Entry'!AS407="No aplica","1",'Data Entry'!AS407)</f>
        <v/>
      </c>
      <c r="W404" s="59" t="str">
        <f>IF('Data Entry'!AV407="No aplica","1",'Data Entry'!AV407)</f>
        <v/>
      </c>
      <c r="X404" s="59" t="str">
        <f>IF('Data Entry'!AY407="No aplica","1",'Data Entry'!AY407)</f>
        <v/>
      </c>
      <c r="Y404" s="151" t="str">
        <f t="shared" si="6"/>
        <v/>
      </c>
      <c r="Z404" s="152" t="str">
        <f>IF('Data Entry'!H407="Yes","1",IF(AND('Data Entry'!H407="",'Data Entry'!I407="",'Data Entry'!J407="",'Data Entry'!K407="",'Data Entry'!L407="",'Data Entry'!M407="",'Data Entry'!N407="",'Data Entry'!O407="",'Data Entry'!P407="",'Data Entry'!Q407=""),"","1"))</f>
        <v/>
      </c>
      <c r="AA404" s="152" t="str">
        <f>IF('Data Entry'!R407="Yes","1",IF(AND('Data Entry'!R407="",'Data Entry'!S407="",'Data Entry'!T407="",'Data Entry'!U407=""),"","1"))</f>
        <v/>
      </c>
      <c r="AB404" s="157" t="str">
        <f>IF('Data Entry'!V407="Yes","1",IF(AND('Data Entry'!V407="",'Data Entry'!W407=""),"","1"))</f>
        <v/>
      </c>
    </row>
    <row r="405" spans="1:28" ht="17">
      <c r="A405" s="59">
        <f>'Data Entry'!AB408</f>
        <v>0</v>
      </c>
      <c r="B405" s="59" t="str">
        <f>'Data Entry'!AR408</f>
        <v/>
      </c>
      <c r="C405" s="1">
        <f>IF('Data Entry'!AD408="g",'Data Entry'!AC408*0.001*U405,IF('Data Entry'!AD408="UI",'Data Entry'!AC408*0.000001*U405,IF('Data Entry'!AD408="mg",'Data Entry'!AC408*0.000001*U405,IF('Data Entry'!AD408="t",'Data Entry'!AC408*1000*U405,IF('Data Entry'!AD408="kg",'Data Entry'!AC408*1*U405,IF('Data Entry'!AD408="L",'Data Entry'!AC408*1*U405,IFERROR(,"")))))))</f>
        <v>0</v>
      </c>
      <c r="D405" s="1" t="s">
        <v>4</v>
      </c>
      <c r="E405" s="1">
        <f>IF('Data Entry'!AF408="g",'Data Entry'!AE408*0.001,IF('Data Entry'!AF408="mg",'Data Entry'!AE408*0.000001,IF('Data Entry'!AF408="t",'Data Entry'!AE408*1000,IF('Data Entry'!AF408="ml",'Data Entry'!AE408*0.001,IF('Data Entry'!AF408="kg",'Data Entry'!AE408*1,IF('Data Entry'!AF408="Pieza",'Data Entry'!AE408*1,IF('Data Entry'!AF408="L",'Data Entry'!AE408*1,IFERROR(,""))))))))</f>
        <v>0</v>
      </c>
      <c r="F405" s="1" t="s">
        <v>4</v>
      </c>
      <c r="G405" s="1">
        <f>IF('Data Entry'!AA408="g",'Data Entry'!Z408*0.001,IF('Data Entry'!AA408="mg",'Data Entry'!Z408*0.000001,IF('Data Entry'!AA408="t",'Data Entry'!Z408*1000,IF('Data Entry'!AA408="ml",'Data Entry'!Z408*0.001,IF('Data Entry'!AA408="kg",'Data Entry'!Z408*1,IF('Data Entry'!AA408="Piezas",'Data Entry'!Z408*1,IF('Data Entry'!AA408="L",'Data Entry'!Z408*1,IFERROR(,""))))))))</f>
        <v>0</v>
      </c>
      <c r="H405" s="1" t="s">
        <v>4</v>
      </c>
      <c r="I405" s="1">
        <f>IF('Data Entry'!AC408="g",'Data Entry'!AB408*0.001,IF('Data Entry'!AC408="mg",'Data Entry'!AB408*0.000001,IF('Data Entry'!AC408="t",'Data Entry'!AB408*1000,IF('Data Entry'!AC408="ml",'Data Entry'!AB408*0.001,IF('Data Entry'!AC408="kg",'Data Entry'!AB408*1,IF('Data Entry'!AC408="L",'Data Entry'!AB408*1,IFERROR(,"")))))))</f>
        <v>0</v>
      </c>
      <c r="J405" s="59" t="str">
        <f>'Data Entry'!AU408</f>
        <v/>
      </c>
      <c r="K405" s="1">
        <f>IF('Data Entry'!AI408="g",'Data Entry'!AH408*0.001*V405,IF('Data Entry'!AI408="UI",'Data Entry'!AH408*0.000001*V405,IF('Data Entry'!AI408="mg",'Data Entry'!AH408*0.000001*V405,IF('Data Entry'!AI408="t",'Data Entry'!AH408*1000*V405,IF('Data Entry'!AI408="kg",'Data Entry'!AH408*1*V405,IF('Data Entry'!AI408="L",'Data Entry'!AH408*1*V405,IFERROR(,"")))))))</f>
        <v>0</v>
      </c>
      <c r="L405" s="1" t="s">
        <v>4</v>
      </c>
      <c r="M405" s="59">
        <f>'Data Entry'!AJ408</f>
        <v>0</v>
      </c>
      <c r="N405" s="59" t="str">
        <f>'Data Entry'!AX408</f>
        <v/>
      </c>
      <c r="O405" s="1">
        <f>IF('Data Entry'!AL408="g",'Data Entry'!AK408*0.001*W405,IF('Data Entry'!AL408="UI",'Data Entry'!AK408*0.000001*W405,IF('Data Entry'!AL408="mg",'Data Entry'!AK408*0.000001*W405,IF('Data Entry'!AL408="t",'Data Entry'!AK408*1000*W405,IF('Data Entry'!AL408="kg",'Data Entry'!AK408*1*W405,IF('Data Entry'!AL408="L",'Data Entry'!AK408*1*W405,IFERROR(,"")))))))</f>
        <v>0</v>
      </c>
      <c r="P405" s="1" t="s">
        <v>4</v>
      </c>
      <c r="Q405" s="59">
        <f>'Data Entry'!AM408</f>
        <v>0</v>
      </c>
      <c r="R405" s="59" t="str">
        <f>'Data Entry'!BA408</f>
        <v/>
      </c>
      <c r="S405" s="1">
        <f>IF('Data Entry'!AO408="g",'Data Entry'!AN408*0.001*X405,IF('Data Entry'!AO408="UI",'Data Entry'!AN408*0.000001*X405,IF('Data Entry'!AO408="mg",'Data Entry'!AN408*0.000001*X405,IF('Data Entry'!AO408="t",'Data Entry'!AN408*1000*X405,IF('Data Entry'!AO408="kg",'Data Entry'!AN408*1*X405,IF('Data Entry'!AO408="L",'Data Entry'!AN408*1*X405,IFERROR(,"")))))))</f>
        <v>0</v>
      </c>
      <c r="T405" s="1" t="s">
        <v>4</v>
      </c>
      <c r="U405" s="59" t="str">
        <f>IF('Data Entry'!AP408="No aplica","1",'Data Entry'!AP408)</f>
        <v/>
      </c>
      <c r="V405" s="59" t="str">
        <f>IF('Data Entry'!AS408="No aplica","1",'Data Entry'!AS408)</f>
        <v/>
      </c>
      <c r="W405" s="59" t="str">
        <f>IF('Data Entry'!AV408="No aplica","1",'Data Entry'!AV408)</f>
        <v/>
      </c>
      <c r="X405" s="59" t="str">
        <f>IF('Data Entry'!AY408="No aplica","1",'Data Entry'!AY408)</f>
        <v/>
      </c>
      <c r="Y405" s="151" t="str">
        <f t="shared" si="6"/>
        <v/>
      </c>
      <c r="Z405" s="152" t="str">
        <f>IF('Data Entry'!H408="Yes","1",IF(AND('Data Entry'!H408="",'Data Entry'!I408="",'Data Entry'!J408="",'Data Entry'!K408="",'Data Entry'!L408="",'Data Entry'!M408="",'Data Entry'!N408="",'Data Entry'!O408="",'Data Entry'!P408="",'Data Entry'!Q408=""),"","1"))</f>
        <v/>
      </c>
      <c r="AA405" s="152" t="str">
        <f>IF('Data Entry'!R408="Yes","1",IF(AND('Data Entry'!R408="",'Data Entry'!S408="",'Data Entry'!T408="",'Data Entry'!U408=""),"","1"))</f>
        <v/>
      </c>
      <c r="AB405" s="157" t="str">
        <f>IF('Data Entry'!V408="Yes","1",IF(AND('Data Entry'!V408="",'Data Entry'!W408=""),"","1"))</f>
        <v/>
      </c>
    </row>
    <row r="406" spans="1:28" ht="17">
      <c r="A406" s="59">
        <f>'Data Entry'!AB409</f>
        <v>0</v>
      </c>
      <c r="B406" s="59" t="str">
        <f>'Data Entry'!AR409</f>
        <v/>
      </c>
      <c r="C406" s="1">
        <f>IF('Data Entry'!AD409="g",'Data Entry'!AC409*0.001*U406,IF('Data Entry'!AD409="UI",'Data Entry'!AC409*0.000001*U406,IF('Data Entry'!AD409="mg",'Data Entry'!AC409*0.000001*U406,IF('Data Entry'!AD409="t",'Data Entry'!AC409*1000*U406,IF('Data Entry'!AD409="kg",'Data Entry'!AC409*1*U406,IF('Data Entry'!AD409="L",'Data Entry'!AC409*1*U406,IFERROR(,"")))))))</f>
        <v>0</v>
      </c>
      <c r="D406" s="1" t="s">
        <v>4</v>
      </c>
      <c r="E406" s="1">
        <f>IF('Data Entry'!AF409="g",'Data Entry'!AE409*0.001,IF('Data Entry'!AF409="mg",'Data Entry'!AE409*0.000001,IF('Data Entry'!AF409="t",'Data Entry'!AE409*1000,IF('Data Entry'!AF409="ml",'Data Entry'!AE409*0.001,IF('Data Entry'!AF409="kg",'Data Entry'!AE409*1,IF('Data Entry'!AF409="Pieza",'Data Entry'!AE409*1,IF('Data Entry'!AF409="L",'Data Entry'!AE409*1,IFERROR(,""))))))))</f>
        <v>0</v>
      </c>
      <c r="F406" s="1" t="s">
        <v>4</v>
      </c>
      <c r="G406" s="1">
        <f>IF('Data Entry'!AA409="g",'Data Entry'!Z409*0.001,IF('Data Entry'!AA409="mg",'Data Entry'!Z409*0.000001,IF('Data Entry'!AA409="t",'Data Entry'!Z409*1000,IF('Data Entry'!AA409="ml",'Data Entry'!Z409*0.001,IF('Data Entry'!AA409="kg",'Data Entry'!Z409*1,IF('Data Entry'!AA409="Piezas",'Data Entry'!Z409*1,IF('Data Entry'!AA409="L",'Data Entry'!Z409*1,IFERROR(,""))))))))</f>
        <v>0</v>
      </c>
      <c r="H406" s="1" t="s">
        <v>4</v>
      </c>
      <c r="I406" s="1">
        <f>IF('Data Entry'!AC409="g",'Data Entry'!AB409*0.001,IF('Data Entry'!AC409="mg",'Data Entry'!AB409*0.000001,IF('Data Entry'!AC409="t",'Data Entry'!AB409*1000,IF('Data Entry'!AC409="ml",'Data Entry'!AB409*0.001,IF('Data Entry'!AC409="kg",'Data Entry'!AB409*1,IF('Data Entry'!AC409="L",'Data Entry'!AB409*1,IFERROR(,"")))))))</f>
        <v>0</v>
      </c>
      <c r="J406" s="59" t="str">
        <f>'Data Entry'!AU409</f>
        <v/>
      </c>
      <c r="K406" s="1">
        <f>IF('Data Entry'!AI409="g",'Data Entry'!AH409*0.001*V406,IF('Data Entry'!AI409="UI",'Data Entry'!AH409*0.000001*V406,IF('Data Entry'!AI409="mg",'Data Entry'!AH409*0.000001*V406,IF('Data Entry'!AI409="t",'Data Entry'!AH409*1000*V406,IF('Data Entry'!AI409="kg",'Data Entry'!AH409*1*V406,IF('Data Entry'!AI409="L",'Data Entry'!AH409*1*V406,IFERROR(,"")))))))</f>
        <v>0</v>
      </c>
      <c r="L406" s="1" t="s">
        <v>4</v>
      </c>
      <c r="M406" s="59">
        <f>'Data Entry'!AJ409</f>
        <v>0</v>
      </c>
      <c r="N406" s="59" t="str">
        <f>'Data Entry'!AX409</f>
        <v/>
      </c>
      <c r="O406" s="1">
        <f>IF('Data Entry'!AL409="g",'Data Entry'!AK409*0.001*W406,IF('Data Entry'!AL409="UI",'Data Entry'!AK409*0.000001*W406,IF('Data Entry'!AL409="mg",'Data Entry'!AK409*0.000001*W406,IF('Data Entry'!AL409="t",'Data Entry'!AK409*1000*W406,IF('Data Entry'!AL409="kg",'Data Entry'!AK409*1*W406,IF('Data Entry'!AL409="L",'Data Entry'!AK409*1*W406,IFERROR(,"")))))))</f>
        <v>0</v>
      </c>
      <c r="P406" s="1" t="s">
        <v>4</v>
      </c>
      <c r="Q406" s="59">
        <f>'Data Entry'!AM409</f>
        <v>0</v>
      </c>
      <c r="R406" s="59" t="str">
        <f>'Data Entry'!BA409</f>
        <v/>
      </c>
      <c r="S406" s="1">
        <f>IF('Data Entry'!AO409="g",'Data Entry'!AN409*0.001*X406,IF('Data Entry'!AO409="UI",'Data Entry'!AN409*0.000001*X406,IF('Data Entry'!AO409="mg",'Data Entry'!AN409*0.000001*X406,IF('Data Entry'!AO409="t",'Data Entry'!AN409*1000*X406,IF('Data Entry'!AO409="kg",'Data Entry'!AN409*1*X406,IF('Data Entry'!AO409="L",'Data Entry'!AN409*1*X406,IFERROR(,"")))))))</f>
        <v>0</v>
      </c>
      <c r="T406" s="1" t="s">
        <v>4</v>
      </c>
      <c r="U406" s="59" t="str">
        <f>IF('Data Entry'!AP409="No aplica","1",'Data Entry'!AP409)</f>
        <v/>
      </c>
      <c r="V406" s="59" t="str">
        <f>IF('Data Entry'!AS409="No aplica","1",'Data Entry'!AS409)</f>
        <v/>
      </c>
      <c r="W406" s="59" t="str">
        <f>IF('Data Entry'!AV409="No aplica","1",'Data Entry'!AV409)</f>
        <v/>
      </c>
      <c r="X406" s="59" t="str">
        <f>IF('Data Entry'!AY409="No aplica","1",'Data Entry'!AY409)</f>
        <v/>
      </c>
      <c r="Y406" s="151" t="str">
        <f t="shared" si="6"/>
        <v/>
      </c>
      <c r="Z406" s="152" t="str">
        <f>IF('Data Entry'!H409="Yes","1",IF(AND('Data Entry'!H409="",'Data Entry'!I409="",'Data Entry'!J409="",'Data Entry'!K409="",'Data Entry'!L409="",'Data Entry'!M409="",'Data Entry'!N409="",'Data Entry'!O409="",'Data Entry'!P409="",'Data Entry'!Q409=""),"","1"))</f>
        <v/>
      </c>
      <c r="AA406" s="152" t="str">
        <f>IF('Data Entry'!R409="Yes","1",IF(AND('Data Entry'!R409="",'Data Entry'!S409="",'Data Entry'!T409="",'Data Entry'!U409=""),"","1"))</f>
        <v/>
      </c>
      <c r="AB406" s="157" t="str">
        <f>IF('Data Entry'!V409="Yes","1",IF(AND('Data Entry'!V409="",'Data Entry'!W409=""),"","1"))</f>
        <v/>
      </c>
    </row>
    <row r="407" spans="1:28" ht="17">
      <c r="A407" s="59">
        <f>'Data Entry'!AB410</f>
        <v>0</v>
      </c>
      <c r="B407" s="59" t="str">
        <f>'Data Entry'!AR410</f>
        <v/>
      </c>
      <c r="C407" s="1">
        <f>IF('Data Entry'!AD410="g",'Data Entry'!AC410*0.001*U407,IF('Data Entry'!AD410="UI",'Data Entry'!AC410*0.000001*U407,IF('Data Entry'!AD410="mg",'Data Entry'!AC410*0.000001*U407,IF('Data Entry'!AD410="t",'Data Entry'!AC410*1000*U407,IF('Data Entry'!AD410="kg",'Data Entry'!AC410*1*U407,IF('Data Entry'!AD410="L",'Data Entry'!AC410*1*U407,IFERROR(,"")))))))</f>
        <v>0</v>
      </c>
      <c r="D407" s="1" t="s">
        <v>4</v>
      </c>
      <c r="E407" s="1">
        <f>IF('Data Entry'!AF410="g",'Data Entry'!AE410*0.001,IF('Data Entry'!AF410="mg",'Data Entry'!AE410*0.000001,IF('Data Entry'!AF410="t",'Data Entry'!AE410*1000,IF('Data Entry'!AF410="ml",'Data Entry'!AE410*0.001,IF('Data Entry'!AF410="kg",'Data Entry'!AE410*1,IF('Data Entry'!AF410="Pieza",'Data Entry'!AE410*1,IF('Data Entry'!AF410="L",'Data Entry'!AE410*1,IFERROR(,""))))))))</f>
        <v>0</v>
      </c>
      <c r="F407" s="1" t="s">
        <v>4</v>
      </c>
      <c r="G407" s="1">
        <f>IF('Data Entry'!AA410="g",'Data Entry'!Z410*0.001,IF('Data Entry'!AA410="mg",'Data Entry'!Z410*0.000001,IF('Data Entry'!AA410="t",'Data Entry'!Z410*1000,IF('Data Entry'!AA410="ml",'Data Entry'!Z410*0.001,IF('Data Entry'!AA410="kg",'Data Entry'!Z410*1,IF('Data Entry'!AA410="Piezas",'Data Entry'!Z410*1,IF('Data Entry'!AA410="L",'Data Entry'!Z410*1,IFERROR(,""))))))))</f>
        <v>0</v>
      </c>
      <c r="H407" s="1" t="s">
        <v>4</v>
      </c>
      <c r="I407" s="1">
        <f>IF('Data Entry'!AC410="g",'Data Entry'!AB410*0.001,IF('Data Entry'!AC410="mg",'Data Entry'!AB410*0.000001,IF('Data Entry'!AC410="t",'Data Entry'!AB410*1000,IF('Data Entry'!AC410="ml",'Data Entry'!AB410*0.001,IF('Data Entry'!AC410="kg",'Data Entry'!AB410*1,IF('Data Entry'!AC410="L",'Data Entry'!AB410*1,IFERROR(,"")))))))</f>
        <v>0</v>
      </c>
      <c r="J407" s="59" t="str">
        <f>'Data Entry'!AU410</f>
        <v/>
      </c>
      <c r="K407" s="1">
        <f>IF('Data Entry'!AI410="g",'Data Entry'!AH410*0.001*V407,IF('Data Entry'!AI410="UI",'Data Entry'!AH410*0.000001*V407,IF('Data Entry'!AI410="mg",'Data Entry'!AH410*0.000001*V407,IF('Data Entry'!AI410="t",'Data Entry'!AH410*1000*V407,IF('Data Entry'!AI410="kg",'Data Entry'!AH410*1*V407,IF('Data Entry'!AI410="L",'Data Entry'!AH410*1*V407,IFERROR(,"")))))))</f>
        <v>0</v>
      </c>
      <c r="L407" s="1" t="s">
        <v>4</v>
      </c>
      <c r="M407" s="59">
        <f>'Data Entry'!AJ410</f>
        <v>0</v>
      </c>
      <c r="N407" s="59" t="str">
        <f>'Data Entry'!AX410</f>
        <v/>
      </c>
      <c r="O407" s="1">
        <f>IF('Data Entry'!AL410="g",'Data Entry'!AK410*0.001*W407,IF('Data Entry'!AL410="UI",'Data Entry'!AK410*0.000001*W407,IF('Data Entry'!AL410="mg",'Data Entry'!AK410*0.000001*W407,IF('Data Entry'!AL410="t",'Data Entry'!AK410*1000*W407,IF('Data Entry'!AL410="kg",'Data Entry'!AK410*1*W407,IF('Data Entry'!AL410="L",'Data Entry'!AK410*1*W407,IFERROR(,"")))))))</f>
        <v>0</v>
      </c>
      <c r="P407" s="1" t="s">
        <v>4</v>
      </c>
      <c r="Q407" s="59">
        <f>'Data Entry'!AM410</f>
        <v>0</v>
      </c>
      <c r="R407" s="59" t="str">
        <f>'Data Entry'!BA410</f>
        <v/>
      </c>
      <c r="S407" s="1">
        <f>IF('Data Entry'!AO410="g",'Data Entry'!AN410*0.001*X407,IF('Data Entry'!AO410="UI",'Data Entry'!AN410*0.000001*X407,IF('Data Entry'!AO410="mg",'Data Entry'!AN410*0.000001*X407,IF('Data Entry'!AO410="t",'Data Entry'!AN410*1000*X407,IF('Data Entry'!AO410="kg",'Data Entry'!AN410*1*X407,IF('Data Entry'!AO410="L",'Data Entry'!AN410*1*X407,IFERROR(,"")))))))</f>
        <v>0</v>
      </c>
      <c r="T407" s="1" t="s">
        <v>4</v>
      </c>
      <c r="U407" s="59" t="str">
        <f>IF('Data Entry'!AP410="No aplica","1",'Data Entry'!AP410)</f>
        <v/>
      </c>
      <c r="V407" s="59" t="str">
        <f>IF('Data Entry'!AS410="No aplica","1",'Data Entry'!AS410)</f>
        <v/>
      </c>
      <c r="W407" s="59" t="str">
        <f>IF('Data Entry'!AV410="No aplica","1",'Data Entry'!AV410)</f>
        <v/>
      </c>
      <c r="X407" s="59" t="str">
        <f>IF('Data Entry'!AY410="No aplica","1",'Data Entry'!AY410)</f>
        <v/>
      </c>
      <c r="Y407" s="151" t="str">
        <f t="shared" si="6"/>
        <v/>
      </c>
      <c r="Z407" s="152" t="str">
        <f>IF('Data Entry'!H410="Yes","1",IF(AND('Data Entry'!H410="",'Data Entry'!I410="",'Data Entry'!J410="",'Data Entry'!K410="",'Data Entry'!L410="",'Data Entry'!M410="",'Data Entry'!N410="",'Data Entry'!O410="",'Data Entry'!P410="",'Data Entry'!Q410=""),"","1"))</f>
        <v/>
      </c>
      <c r="AA407" s="152" t="str">
        <f>IF('Data Entry'!R410="Yes","1",IF(AND('Data Entry'!R410="",'Data Entry'!S410="",'Data Entry'!T410="",'Data Entry'!U410=""),"","1"))</f>
        <v/>
      </c>
      <c r="AB407" s="157" t="str">
        <f>IF('Data Entry'!V410="Yes","1",IF(AND('Data Entry'!V410="",'Data Entry'!W410=""),"","1"))</f>
        <v/>
      </c>
    </row>
    <row r="408" spans="1:28" ht="17">
      <c r="A408" s="59">
        <f>'Data Entry'!AB411</f>
        <v>0</v>
      </c>
      <c r="B408" s="59" t="str">
        <f>'Data Entry'!AR411</f>
        <v/>
      </c>
      <c r="C408" s="1">
        <f>IF('Data Entry'!AD411="g",'Data Entry'!AC411*0.001*U408,IF('Data Entry'!AD411="UI",'Data Entry'!AC411*0.000001*U408,IF('Data Entry'!AD411="mg",'Data Entry'!AC411*0.000001*U408,IF('Data Entry'!AD411="t",'Data Entry'!AC411*1000*U408,IF('Data Entry'!AD411="kg",'Data Entry'!AC411*1*U408,IF('Data Entry'!AD411="L",'Data Entry'!AC411*1*U408,IFERROR(,"")))))))</f>
        <v>0</v>
      </c>
      <c r="D408" s="1" t="s">
        <v>4</v>
      </c>
      <c r="E408" s="1">
        <f>IF('Data Entry'!AF411="g",'Data Entry'!AE411*0.001,IF('Data Entry'!AF411="mg",'Data Entry'!AE411*0.000001,IF('Data Entry'!AF411="t",'Data Entry'!AE411*1000,IF('Data Entry'!AF411="ml",'Data Entry'!AE411*0.001,IF('Data Entry'!AF411="kg",'Data Entry'!AE411*1,IF('Data Entry'!AF411="Pieza",'Data Entry'!AE411*1,IF('Data Entry'!AF411="L",'Data Entry'!AE411*1,IFERROR(,""))))))))</f>
        <v>0</v>
      </c>
      <c r="F408" s="1" t="s">
        <v>4</v>
      </c>
      <c r="G408" s="1">
        <f>IF('Data Entry'!AA411="g",'Data Entry'!Z411*0.001,IF('Data Entry'!AA411="mg",'Data Entry'!Z411*0.000001,IF('Data Entry'!AA411="t",'Data Entry'!Z411*1000,IF('Data Entry'!AA411="ml",'Data Entry'!Z411*0.001,IF('Data Entry'!AA411="kg",'Data Entry'!Z411*1,IF('Data Entry'!AA411="Piezas",'Data Entry'!Z411*1,IF('Data Entry'!AA411="L",'Data Entry'!Z411*1,IFERROR(,""))))))))</f>
        <v>0</v>
      </c>
      <c r="H408" s="1" t="s">
        <v>4</v>
      </c>
      <c r="I408" s="1">
        <f>IF('Data Entry'!AC411="g",'Data Entry'!AB411*0.001,IF('Data Entry'!AC411="mg",'Data Entry'!AB411*0.000001,IF('Data Entry'!AC411="t",'Data Entry'!AB411*1000,IF('Data Entry'!AC411="ml",'Data Entry'!AB411*0.001,IF('Data Entry'!AC411="kg",'Data Entry'!AB411*1,IF('Data Entry'!AC411="L",'Data Entry'!AB411*1,IFERROR(,"")))))))</f>
        <v>0</v>
      </c>
      <c r="J408" s="59" t="str">
        <f>'Data Entry'!AU411</f>
        <v/>
      </c>
      <c r="K408" s="1">
        <f>IF('Data Entry'!AI411="g",'Data Entry'!AH411*0.001*V408,IF('Data Entry'!AI411="UI",'Data Entry'!AH411*0.000001*V408,IF('Data Entry'!AI411="mg",'Data Entry'!AH411*0.000001*V408,IF('Data Entry'!AI411="t",'Data Entry'!AH411*1000*V408,IF('Data Entry'!AI411="kg",'Data Entry'!AH411*1*V408,IF('Data Entry'!AI411="L",'Data Entry'!AH411*1*V408,IFERROR(,"")))))))</f>
        <v>0</v>
      </c>
      <c r="L408" s="1" t="s">
        <v>4</v>
      </c>
      <c r="M408" s="59">
        <f>'Data Entry'!AJ411</f>
        <v>0</v>
      </c>
      <c r="N408" s="59" t="str">
        <f>'Data Entry'!AX411</f>
        <v/>
      </c>
      <c r="O408" s="1">
        <f>IF('Data Entry'!AL411="g",'Data Entry'!AK411*0.001*W408,IF('Data Entry'!AL411="UI",'Data Entry'!AK411*0.000001*W408,IF('Data Entry'!AL411="mg",'Data Entry'!AK411*0.000001*W408,IF('Data Entry'!AL411="t",'Data Entry'!AK411*1000*W408,IF('Data Entry'!AL411="kg",'Data Entry'!AK411*1*W408,IF('Data Entry'!AL411="L",'Data Entry'!AK411*1*W408,IFERROR(,"")))))))</f>
        <v>0</v>
      </c>
      <c r="P408" s="1" t="s">
        <v>4</v>
      </c>
      <c r="Q408" s="59">
        <f>'Data Entry'!AM411</f>
        <v>0</v>
      </c>
      <c r="R408" s="59" t="str">
        <f>'Data Entry'!BA411</f>
        <v/>
      </c>
      <c r="S408" s="1">
        <f>IF('Data Entry'!AO411="g",'Data Entry'!AN411*0.001*X408,IF('Data Entry'!AO411="UI",'Data Entry'!AN411*0.000001*X408,IF('Data Entry'!AO411="mg",'Data Entry'!AN411*0.000001*X408,IF('Data Entry'!AO411="t",'Data Entry'!AN411*1000*X408,IF('Data Entry'!AO411="kg",'Data Entry'!AN411*1*X408,IF('Data Entry'!AO411="L",'Data Entry'!AN411*1*X408,IFERROR(,"")))))))</f>
        <v>0</v>
      </c>
      <c r="T408" s="1" t="s">
        <v>4</v>
      </c>
      <c r="U408" s="59" t="str">
        <f>IF('Data Entry'!AP411="No aplica","1",'Data Entry'!AP411)</f>
        <v/>
      </c>
      <c r="V408" s="59" t="str">
        <f>IF('Data Entry'!AS411="No aplica","1",'Data Entry'!AS411)</f>
        <v/>
      </c>
      <c r="W408" s="59" t="str">
        <f>IF('Data Entry'!AV411="No aplica","1",'Data Entry'!AV411)</f>
        <v/>
      </c>
      <c r="X408" s="59" t="str">
        <f>IF('Data Entry'!AY411="No aplica","1",'Data Entry'!AY411)</f>
        <v/>
      </c>
      <c r="Y408" s="151" t="str">
        <f t="shared" si="6"/>
        <v/>
      </c>
      <c r="Z408" s="152" t="str">
        <f>IF('Data Entry'!H411="Yes","1",IF(AND('Data Entry'!H411="",'Data Entry'!I411="",'Data Entry'!J411="",'Data Entry'!K411="",'Data Entry'!L411="",'Data Entry'!M411="",'Data Entry'!N411="",'Data Entry'!O411="",'Data Entry'!P411="",'Data Entry'!Q411=""),"","1"))</f>
        <v/>
      </c>
      <c r="AA408" s="152" t="str">
        <f>IF('Data Entry'!R411="Yes","1",IF(AND('Data Entry'!R411="",'Data Entry'!S411="",'Data Entry'!T411="",'Data Entry'!U411=""),"","1"))</f>
        <v/>
      </c>
      <c r="AB408" s="157" t="str">
        <f>IF('Data Entry'!V411="Yes","1",IF(AND('Data Entry'!V411="",'Data Entry'!W411=""),"","1"))</f>
        <v/>
      </c>
    </row>
    <row r="409" spans="1:28" ht="17">
      <c r="A409" s="59">
        <f>'Data Entry'!AB412</f>
        <v>0</v>
      </c>
      <c r="B409" s="59" t="str">
        <f>'Data Entry'!AR412</f>
        <v/>
      </c>
      <c r="C409" s="1">
        <f>IF('Data Entry'!AD412="g",'Data Entry'!AC412*0.001*U409,IF('Data Entry'!AD412="UI",'Data Entry'!AC412*0.000001*U409,IF('Data Entry'!AD412="mg",'Data Entry'!AC412*0.000001*U409,IF('Data Entry'!AD412="t",'Data Entry'!AC412*1000*U409,IF('Data Entry'!AD412="kg",'Data Entry'!AC412*1*U409,IF('Data Entry'!AD412="L",'Data Entry'!AC412*1*U409,IFERROR(,"")))))))</f>
        <v>0</v>
      </c>
      <c r="D409" s="1" t="s">
        <v>4</v>
      </c>
      <c r="E409" s="1">
        <f>IF('Data Entry'!AF412="g",'Data Entry'!AE412*0.001,IF('Data Entry'!AF412="mg",'Data Entry'!AE412*0.000001,IF('Data Entry'!AF412="t",'Data Entry'!AE412*1000,IF('Data Entry'!AF412="ml",'Data Entry'!AE412*0.001,IF('Data Entry'!AF412="kg",'Data Entry'!AE412*1,IF('Data Entry'!AF412="Pieza",'Data Entry'!AE412*1,IF('Data Entry'!AF412="L",'Data Entry'!AE412*1,IFERROR(,""))))))))</f>
        <v>0</v>
      </c>
      <c r="F409" s="1" t="s">
        <v>4</v>
      </c>
      <c r="G409" s="1">
        <f>IF('Data Entry'!AA412="g",'Data Entry'!Z412*0.001,IF('Data Entry'!AA412="mg",'Data Entry'!Z412*0.000001,IF('Data Entry'!AA412="t",'Data Entry'!Z412*1000,IF('Data Entry'!AA412="ml",'Data Entry'!Z412*0.001,IF('Data Entry'!AA412="kg",'Data Entry'!Z412*1,IF('Data Entry'!AA412="Piezas",'Data Entry'!Z412*1,IF('Data Entry'!AA412="L",'Data Entry'!Z412*1,IFERROR(,""))))))))</f>
        <v>0</v>
      </c>
      <c r="H409" s="1" t="s">
        <v>4</v>
      </c>
      <c r="I409" s="1">
        <f>IF('Data Entry'!AC412="g",'Data Entry'!AB412*0.001,IF('Data Entry'!AC412="mg",'Data Entry'!AB412*0.000001,IF('Data Entry'!AC412="t",'Data Entry'!AB412*1000,IF('Data Entry'!AC412="ml",'Data Entry'!AB412*0.001,IF('Data Entry'!AC412="kg",'Data Entry'!AB412*1,IF('Data Entry'!AC412="L",'Data Entry'!AB412*1,IFERROR(,"")))))))</f>
        <v>0</v>
      </c>
      <c r="J409" s="59" t="str">
        <f>'Data Entry'!AU412</f>
        <v/>
      </c>
      <c r="K409" s="1">
        <f>IF('Data Entry'!AI412="g",'Data Entry'!AH412*0.001*V409,IF('Data Entry'!AI412="UI",'Data Entry'!AH412*0.000001*V409,IF('Data Entry'!AI412="mg",'Data Entry'!AH412*0.000001*V409,IF('Data Entry'!AI412="t",'Data Entry'!AH412*1000*V409,IF('Data Entry'!AI412="kg",'Data Entry'!AH412*1*V409,IF('Data Entry'!AI412="L",'Data Entry'!AH412*1*V409,IFERROR(,"")))))))</f>
        <v>0</v>
      </c>
      <c r="L409" s="1" t="s">
        <v>4</v>
      </c>
      <c r="M409" s="59">
        <f>'Data Entry'!AJ412</f>
        <v>0</v>
      </c>
      <c r="N409" s="59" t="str">
        <f>'Data Entry'!AX412</f>
        <v/>
      </c>
      <c r="O409" s="1">
        <f>IF('Data Entry'!AL412="g",'Data Entry'!AK412*0.001*W409,IF('Data Entry'!AL412="UI",'Data Entry'!AK412*0.000001*W409,IF('Data Entry'!AL412="mg",'Data Entry'!AK412*0.000001*W409,IF('Data Entry'!AL412="t",'Data Entry'!AK412*1000*W409,IF('Data Entry'!AL412="kg",'Data Entry'!AK412*1*W409,IF('Data Entry'!AL412="L",'Data Entry'!AK412*1*W409,IFERROR(,"")))))))</f>
        <v>0</v>
      </c>
      <c r="P409" s="1" t="s">
        <v>4</v>
      </c>
      <c r="Q409" s="59">
        <f>'Data Entry'!AM412</f>
        <v>0</v>
      </c>
      <c r="R409" s="59" t="str">
        <f>'Data Entry'!BA412</f>
        <v/>
      </c>
      <c r="S409" s="1">
        <f>IF('Data Entry'!AO412="g",'Data Entry'!AN412*0.001*X409,IF('Data Entry'!AO412="UI",'Data Entry'!AN412*0.000001*X409,IF('Data Entry'!AO412="mg",'Data Entry'!AN412*0.000001*X409,IF('Data Entry'!AO412="t",'Data Entry'!AN412*1000*X409,IF('Data Entry'!AO412="kg",'Data Entry'!AN412*1*X409,IF('Data Entry'!AO412="L",'Data Entry'!AN412*1*X409,IFERROR(,"")))))))</f>
        <v>0</v>
      </c>
      <c r="T409" s="1" t="s">
        <v>4</v>
      </c>
      <c r="U409" s="59" t="str">
        <f>IF('Data Entry'!AP412="No aplica","1",'Data Entry'!AP412)</f>
        <v/>
      </c>
      <c r="V409" s="59" t="str">
        <f>IF('Data Entry'!AS412="No aplica","1",'Data Entry'!AS412)</f>
        <v/>
      </c>
      <c r="W409" s="59" t="str">
        <f>IF('Data Entry'!AV412="No aplica","1",'Data Entry'!AV412)</f>
        <v/>
      </c>
      <c r="X409" s="59" t="str">
        <f>IF('Data Entry'!AY412="No aplica","1",'Data Entry'!AY412)</f>
        <v/>
      </c>
      <c r="Y409" s="151" t="str">
        <f t="shared" si="6"/>
        <v/>
      </c>
      <c r="Z409" s="152" t="str">
        <f>IF('Data Entry'!H412="Yes","1",IF(AND('Data Entry'!H412="",'Data Entry'!I412="",'Data Entry'!J412="",'Data Entry'!K412="",'Data Entry'!L412="",'Data Entry'!M412="",'Data Entry'!N412="",'Data Entry'!O412="",'Data Entry'!P412="",'Data Entry'!Q412=""),"","1"))</f>
        <v/>
      </c>
      <c r="AA409" s="152" t="str">
        <f>IF('Data Entry'!R412="Yes","1",IF(AND('Data Entry'!R412="",'Data Entry'!S412="",'Data Entry'!T412="",'Data Entry'!U412=""),"","1"))</f>
        <v/>
      </c>
      <c r="AB409" s="157" t="str">
        <f>IF('Data Entry'!V412="Yes","1",IF(AND('Data Entry'!V412="",'Data Entry'!W412=""),"","1"))</f>
        <v/>
      </c>
    </row>
    <row r="410" spans="1:28" ht="17">
      <c r="A410" s="59">
        <f>'Data Entry'!AB413</f>
        <v>0</v>
      </c>
      <c r="B410" s="59" t="str">
        <f>'Data Entry'!AR413</f>
        <v/>
      </c>
      <c r="C410" s="1">
        <f>IF('Data Entry'!AD413="g",'Data Entry'!AC413*0.001*U410,IF('Data Entry'!AD413="UI",'Data Entry'!AC413*0.000001*U410,IF('Data Entry'!AD413="mg",'Data Entry'!AC413*0.000001*U410,IF('Data Entry'!AD413="t",'Data Entry'!AC413*1000*U410,IF('Data Entry'!AD413="kg",'Data Entry'!AC413*1*U410,IF('Data Entry'!AD413="L",'Data Entry'!AC413*1*U410,IFERROR(,"")))))))</f>
        <v>0</v>
      </c>
      <c r="D410" s="1" t="s">
        <v>4</v>
      </c>
      <c r="E410" s="1">
        <f>IF('Data Entry'!AF413="g",'Data Entry'!AE413*0.001,IF('Data Entry'!AF413="mg",'Data Entry'!AE413*0.000001,IF('Data Entry'!AF413="t",'Data Entry'!AE413*1000,IF('Data Entry'!AF413="ml",'Data Entry'!AE413*0.001,IF('Data Entry'!AF413="kg",'Data Entry'!AE413*1,IF('Data Entry'!AF413="Pieza",'Data Entry'!AE413*1,IF('Data Entry'!AF413="L",'Data Entry'!AE413*1,IFERROR(,""))))))))</f>
        <v>0</v>
      </c>
      <c r="F410" s="1" t="s">
        <v>4</v>
      </c>
      <c r="G410" s="1">
        <f>IF('Data Entry'!AA413="g",'Data Entry'!Z413*0.001,IF('Data Entry'!AA413="mg",'Data Entry'!Z413*0.000001,IF('Data Entry'!AA413="t",'Data Entry'!Z413*1000,IF('Data Entry'!AA413="ml",'Data Entry'!Z413*0.001,IF('Data Entry'!AA413="kg",'Data Entry'!Z413*1,IF('Data Entry'!AA413="Piezas",'Data Entry'!Z413*1,IF('Data Entry'!AA413="L",'Data Entry'!Z413*1,IFERROR(,""))))))))</f>
        <v>0</v>
      </c>
      <c r="H410" s="1" t="s">
        <v>4</v>
      </c>
      <c r="I410" s="1">
        <f>IF('Data Entry'!AC413="g",'Data Entry'!AB413*0.001,IF('Data Entry'!AC413="mg",'Data Entry'!AB413*0.000001,IF('Data Entry'!AC413="t",'Data Entry'!AB413*1000,IF('Data Entry'!AC413="ml",'Data Entry'!AB413*0.001,IF('Data Entry'!AC413="kg",'Data Entry'!AB413*1,IF('Data Entry'!AC413="L",'Data Entry'!AB413*1,IFERROR(,"")))))))</f>
        <v>0</v>
      </c>
      <c r="J410" s="59" t="str">
        <f>'Data Entry'!AU413</f>
        <v/>
      </c>
      <c r="K410" s="1">
        <f>IF('Data Entry'!AI413="g",'Data Entry'!AH413*0.001*V410,IF('Data Entry'!AI413="UI",'Data Entry'!AH413*0.000001*V410,IF('Data Entry'!AI413="mg",'Data Entry'!AH413*0.000001*V410,IF('Data Entry'!AI413="t",'Data Entry'!AH413*1000*V410,IF('Data Entry'!AI413="kg",'Data Entry'!AH413*1*V410,IF('Data Entry'!AI413="L",'Data Entry'!AH413*1*V410,IFERROR(,"")))))))</f>
        <v>0</v>
      </c>
      <c r="L410" s="1" t="s">
        <v>4</v>
      </c>
      <c r="M410" s="59">
        <f>'Data Entry'!AJ413</f>
        <v>0</v>
      </c>
      <c r="N410" s="59" t="str">
        <f>'Data Entry'!AX413</f>
        <v/>
      </c>
      <c r="O410" s="1">
        <f>IF('Data Entry'!AL413="g",'Data Entry'!AK413*0.001*W410,IF('Data Entry'!AL413="UI",'Data Entry'!AK413*0.000001*W410,IF('Data Entry'!AL413="mg",'Data Entry'!AK413*0.000001*W410,IF('Data Entry'!AL413="t",'Data Entry'!AK413*1000*W410,IF('Data Entry'!AL413="kg",'Data Entry'!AK413*1*W410,IF('Data Entry'!AL413="L",'Data Entry'!AK413*1*W410,IFERROR(,"")))))))</f>
        <v>0</v>
      </c>
      <c r="P410" s="1" t="s">
        <v>4</v>
      </c>
      <c r="Q410" s="59">
        <f>'Data Entry'!AM413</f>
        <v>0</v>
      </c>
      <c r="R410" s="59" t="str">
        <f>'Data Entry'!BA413</f>
        <v/>
      </c>
      <c r="S410" s="1">
        <f>IF('Data Entry'!AO413="g",'Data Entry'!AN413*0.001*X410,IF('Data Entry'!AO413="UI",'Data Entry'!AN413*0.000001*X410,IF('Data Entry'!AO413="mg",'Data Entry'!AN413*0.000001*X410,IF('Data Entry'!AO413="t",'Data Entry'!AN413*1000*X410,IF('Data Entry'!AO413="kg",'Data Entry'!AN413*1*X410,IF('Data Entry'!AO413="L",'Data Entry'!AN413*1*X410,IFERROR(,"")))))))</f>
        <v>0</v>
      </c>
      <c r="T410" s="1" t="s">
        <v>4</v>
      </c>
      <c r="U410" s="59" t="str">
        <f>IF('Data Entry'!AP413="No aplica","1",'Data Entry'!AP413)</f>
        <v/>
      </c>
      <c r="V410" s="59" t="str">
        <f>IF('Data Entry'!AS413="No aplica","1",'Data Entry'!AS413)</f>
        <v/>
      </c>
      <c r="W410" s="59" t="str">
        <f>IF('Data Entry'!AV413="No aplica","1",'Data Entry'!AV413)</f>
        <v/>
      </c>
      <c r="X410" s="59" t="str">
        <f>IF('Data Entry'!AY413="No aplica","1",'Data Entry'!AY413)</f>
        <v/>
      </c>
      <c r="Y410" s="151" t="str">
        <f t="shared" si="6"/>
        <v/>
      </c>
      <c r="Z410" s="152" t="str">
        <f>IF('Data Entry'!H413="Yes","1",IF(AND('Data Entry'!H413="",'Data Entry'!I413="",'Data Entry'!J413="",'Data Entry'!K413="",'Data Entry'!L413="",'Data Entry'!M413="",'Data Entry'!N413="",'Data Entry'!O413="",'Data Entry'!P413="",'Data Entry'!Q413=""),"","1"))</f>
        <v/>
      </c>
      <c r="AA410" s="152" t="str">
        <f>IF('Data Entry'!R413="Yes","1",IF(AND('Data Entry'!R413="",'Data Entry'!S413="",'Data Entry'!T413="",'Data Entry'!U413=""),"","1"))</f>
        <v/>
      </c>
      <c r="AB410" s="157" t="str">
        <f>IF('Data Entry'!V413="Yes","1",IF(AND('Data Entry'!V413="",'Data Entry'!W413=""),"","1"))</f>
        <v/>
      </c>
    </row>
    <row r="411" spans="1:28" ht="17">
      <c r="A411" s="59">
        <f>'Data Entry'!AB414</f>
        <v>0</v>
      </c>
      <c r="B411" s="59" t="str">
        <f>'Data Entry'!AR414</f>
        <v/>
      </c>
      <c r="C411" s="1">
        <f>IF('Data Entry'!AD414="g",'Data Entry'!AC414*0.001*U411,IF('Data Entry'!AD414="UI",'Data Entry'!AC414*0.000001*U411,IF('Data Entry'!AD414="mg",'Data Entry'!AC414*0.000001*U411,IF('Data Entry'!AD414="t",'Data Entry'!AC414*1000*U411,IF('Data Entry'!AD414="kg",'Data Entry'!AC414*1*U411,IF('Data Entry'!AD414="L",'Data Entry'!AC414*1*U411,IFERROR(,"")))))))</f>
        <v>0</v>
      </c>
      <c r="D411" s="1" t="s">
        <v>4</v>
      </c>
      <c r="E411" s="1">
        <f>IF('Data Entry'!AF414="g",'Data Entry'!AE414*0.001,IF('Data Entry'!AF414="mg",'Data Entry'!AE414*0.000001,IF('Data Entry'!AF414="t",'Data Entry'!AE414*1000,IF('Data Entry'!AF414="ml",'Data Entry'!AE414*0.001,IF('Data Entry'!AF414="kg",'Data Entry'!AE414*1,IF('Data Entry'!AF414="Pieza",'Data Entry'!AE414*1,IF('Data Entry'!AF414="L",'Data Entry'!AE414*1,IFERROR(,""))))))))</f>
        <v>0</v>
      </c>
      <c r="F411" s="1" t="s">
        <v>4</v>
      </c>
      <c r="G411" s="1">
        <f>IF('Data Entry'!AA414="g",'Data Entry'!Z414*0.001,IF('Data Entry'!AA414="mg",'Data Entry'!Z414*0.000001,IF('Data Entry'!AA414="t",'Data Entry'!Z414*1000,IF('Data Entry'!AA414="ml",'Data Entry'!Z414*0.001,IF('Data Entry'!AA414="kg",'Data Entry'!Z414*1,IF('Data Entry'!AA414="Piezas",'Data Entry'!Z414*1,IF('Data Entry'!AA414="L",'Data Entry'!Z414*1,IFERROR(,""))))))))</f>
        <v>0</v>
      </c>
      <c r="H411" s="1" t="s">
        <v>4</v>
      </c>
      <c r="I411" s="1">
        <f>IF('Data Entry'!AC414="g",'Data Entry'!AB414*0.001,IF('Data Entry'!AC414="mg",'Data Entry'!AB414*0.000001,IF('Data Entry'!AC414="t",'Data Entry'!AB414*1000,IF('Data Entry'!AC414="ml",'Data Entry'!AB414*0.001,IF('Data Entry'!AC414="kg",'Data Entry'!AB414*1,IF('Data Entry'!AC414="L",'Data Entry'!AB414*1,IFERROR(,"")))))))</f>
        <v>0</v>
      </c>
      <c r="J411" s="59" t="str">
        <f>'Data Entry'!AU414</f>
        <v/>
      </c>
      <c r="K411" s="1">
        <f>IF('Data Entry'!AI414="g",'Data Entry'!AH414*0.001*V411,IF('Data Entry'!AI414="UI",'Data Entry'!AH414*0.000001*V411,IF('Data Entry'!AI414="mg",'Data Entry'!AH414*0.000001*V411,IF('Data Entry'!AI414="t",'Data Entry'!AH414*1000*V411,IF('Data Entry'!AI414="kg",'Data Entry'!AH414*1*V411,IF('Data Entry'!AI414="L",'Data Entry'!AH414*1*V411,IFERROR(,"")))))))</f>
        <v>0</v>
      </c>
      <c r="L411" s="1" t="s">
        <v>4</v>
      </c>
      <c r="M411" s="59">
        <f>'Data Entry'!AJ414</f>
        <v>0</v>
      </c>
      <c r="N411" s="59" t="str">
        <f>'Data Entry'!AX414</f>
        <v/>
      </c>
      <c r="O411" s="1">
        <f>IF('Data Entry'!AL414="g",'Data Entry'!AK414*0.001*W411,IF('Data Entry'!AL414="UI",'Data Entry'!AK414*0.000001*W411,IF('Data Entry'!AL414="mg",'Data Entry'!AK414*0.000001*W411,IF('Data Entry'!AL414="t",'Data Entry'!AK414*1000*W411,IF('Data Entry'!AL414="kg",'Data Entry'!AK414*1*W411,IF('Data Entry'!AL414="L",'Data Entry'!AK414*1*W411,IFERROR(,"")))))))</f>
        <v>0</v>
      </c>
      <c r="P411" s="1" t="s">
        <v>4</v>
      </c>
      <c r="Q411" s="59">
        <f>'Data Entry'!AM414</f>
        <v>0</v>
      </c>
      <c r="R411" s="59" t="str">
        <f>'Data Entry'!BA414</f>
        <v/>
      </c>
      <c r="S411" s="1">
        <f>IF('Data Entry'!AO414="g",'Data Entry'!AN414*0.001*X411,IF('Data Entry'!AO414="UI",'Data Entry'!AN414*0.000001*X411,IF('Data Entry'!AO414="mg",'Data Entry'!AN414*0.000001*X411,IF('Data Entry'!AO414="t",'Data Entry'!AN414*1000*X411,IF('Data Entry'!AO414="kg",'Data Entry'!AN414*1*X411,IF('Data Entry'!AO414="L",'Data Entry'!AN414*1*X411,IFERROR(,"")))))))</f>
        <v>0</v>
      </c>
      <c r="T411" s="1" t="s">
        <v>4</v>
      </c>
      <c r="U411" s="59" t="str">
        <f>IF('Data Entry'!AP414="No aplica","1",'Data Entry'!AP414)</f>
        <v/>
      </c>
      <c r="V411" s="59" t="str">
        <f>IF('Data Entry'!AS414="No aplica","1",'Data Entry'!AS414)</f>
        <v/>
      </c>
      <c r="W411" s="59" t="str">
        <f>IF('Data Entry'!AV414="No aplica","1",'Data Entry'!AV414)</f>
        <v/>
      </c>
      <c r="X411" s="59" t="str">
        <f>IF('Data Entry'!AY414="No aplica","1",'Data Entry'!AY414)</f>
        <v/>
      </c>
      <c r="Y411" s="151" t="str">
        <f t="shared" si="6"/>
        <v/>
      </c>
      <c r="Z411" s="152" t="str">
        <f>IF('Data Entry'!H414="Yes","1",IF(AND('Data Entry'!H414="",'Data Entry'!I414="",'Data Entry'!J414="",'Data Entry'!K414="",'Data Entry'!L414="",'Data Entry'!M414="",'Data Entry'!N414="",'Data Entry'!O414="",'Data Entry'!P414="",'Data Entry'!Q414=""),"","1"))</f>
        <v/>
      </c>
      <c r="AA411" s="152" t="str">
        <f>IF('Data Entry'!R414="Yes","1",IF(AND('Data Entry'!R414="",'Data Entry'!S414="",'Data Entry'!T414="",'Data Entry'!U414=""),"","1"))</f>
        <v/>
      </c>
      <c r="AB411" s="157" t="str">
        <f>IF('Data Entry'!V414="Yes","1",IF(AND('Data Entry'!V414="",'Data Entry'!W414=""),"","1"))</f>
        <v/>
      </c>
    </row>
    <row r="412" spans="1:28" ht="17">
      <c r="A412" s="59">
        <f>'Data Entry'!AB415</f>
        <v>0</v>
      </c>
      <c r="B412" s="59" t="str">
        <f>'Data Entry'!AR415</f>
        <v/>
      </c>
      <c r="C412" s="1">
        <f>IF('Data Entry'!AD415="g",'Data Entry'!AC415*0.001*U412,IF('Data Entry'!AD415="UI",'Data Entry'!AC415*0.000001*U412,IF('Data Entry'!AD415="mg",'Data Entry'!AC415*0.000001*U412,IF('Data Entry'!AD415="t",'Data Entry'!AC415*1000*U412,IF('Data Entry'!AD415="kg",'Data Entry'!AC415*1*U412,IF('Data Entry'!AD415="L",'Data Entry'!AC415*1*U412,IFERROR(,"")))))))</f>
        <v>0</v>
      </c>
      <c r="D412" s="1" t="s">
        <v>4</v>
      </c>
      <c r="E412" s="1">
        <f>IF('Data Entry'!AF415="g",'Data Entry'!AE415*0.001,IF('Data Entry'!AF415="mg",'Data Entry'!AE415*0.000001,IF('Data Entry'!AF415="t",'Data Entry'!AE415*1000,IF('Data Entry'!AF415="ml",'Data Entry'!AE415*0.001,IF('Data Entry'!AF415="kg",'Data Entry'!AE415*1,IF('Data Entry'!AF415="Pieza",'Data Entry'!AE415*1,IF('Data Entry'!AF415="L",'Data Entry'!AE415*1,IFERROR(,""))))))))</f>
        <v>0</v>
      </c>
      <c r="F412" s="1" t="s">
        <v>4</v>
      </c>
      <c r="G412" s="1">
        <f>IF('Data Entry'!AA415="g",'Data Entry'!Z415*0.001,IF('Data Entry'!AA415="mg",'Data Entry'!Z415*0.000001,IF('Data Entry'!AA415="t",'Data Entry'!Z415*1000,IF('Data Entry'!AA415="ml",'Data Entry'!Z415*0.001,IF('Data Entry'!AA415="kg",'Data Entry'!Z415*1,IF('Data Entry'!AA415="Piezas",'Data Entry'!Z415*1,IF('Data Entry'!AA415="L",'Data Entry'!Z415*1,IFERROR(,""))))))))</f>
        <v>0</v>
      </c>
      <c r="H412" s="1" t="s">
        <v>4</v>
      </c>
      <c r="I412" s="1">
        <f>IF('Data Entry'!AC415="g",'Data Entry'!AB415*0.001,IF('Data Entry'!AC415="mg",'Data Entry'!AB415*0.000001,IF('Data Entry'!AC415="t",'Data Entry'!AB415*1000,IF('Data Entry'!AC415="ml",'Data Entry'!AB415*0.001,IF('Data Entry'!AC415="kg",'Data Entry'!AB415*1,IF('Data Entry'!AC415="L",'Data Entry'!AB415*1,IFERROR(,"")))))))</f>
        <v>0</v>
      </c>
      <c r="J412" s="59" t="str">
        <f>'Data Entry'!AU415</f>
        <v/>
      </c>
      <c r="K412" s="1">
        <f>IF('Data Entry'!AI415="g",'Data Entry'!AH415*0.001*V412,IF('Data Entry'!AI415="UI",'Data Entry'!AH415*0.000001*V412,IF('Data Entry'!AI415="mg",'Data Entry'!AH415*0.000001*V412,IF('Data Entry'!AI415="t",'Data Entry'!AH415*1000*V412,IF('Data Entry'!AI415="kg",'Data Entry'!AH415*1*V412,IF('Data Entry'!AI415="L",'Data Entry'!AH415*1*V412,IFERROR(,"")))))))</f>
        <v>0</v>
      </c>
      <c r="L412" s="1" t="s">
        <v>4</v>
      </c>
      <c r="M412" s="59">
        <f>'Data Entry'!AJ415</f>
        <v>0</v>
      </c>
      <c r="N412" s="59" t="str">
        <f>'Data Entry'!AX415</f>
        <v/>
      </c>
      <c r="O412" s="1">
        <f>IF('Data Entry'!AL415="g",'Data Entry'!AK415*0.001*W412,IF('Data Entry'!AL415="UI",'Data Entry'!AK415*0.000001*W412,IF('Data Entry'!AL415="mg",'Data Entry'!AK415*0.000001*W412,IF('Data Entry'!AL415="t",'Data Entry'!AK415*1000*W412,IF('Data Entry'!AL415="kg",'Data Entry'!AK415*1*W412,IF('Data Entry'!AL415="L",'Data Entry'!AK415*1*W412,IFERROR(,"")))))))</f>
        <v>0</v>
      </c>
      <c r="P412" s="1" t="s">
        <v>4</v>
      </c>
      <c r="Q412" s="59">
        <f>'Data Entry'!AM415</f>
        <v>0</v>
      </c>
      <c r="R412" s="59" t="str">
        <f>'Data Entry'!BA415</f>
        <v/>
      </c>
      <c r="S412" s="1">
        <f>IF('Data Entry'!AO415="g",'Data Entry'!AN415*0.001*X412,IF('Data Entry'!AO415="UI",'Data Entry'!AN415*0.000001*X412,IF('Data Entry'!AO415="mg",'Data Entry'!AN415*0.000001*X412,IF('Data Entry'!AO415="t",'Data Entry'!AN415*1000*X412,IF('Data Entry'!AO415="kg",'Data Entry'!AN415*1*X412,IF('Data Entry'!AO415="L",'Data Entry'!AN415*1*X412,IFERROR(,"")))))))</f>
        <v>0</v>
      </c>
      <c r="T412" s="1" t="s">
        <v>4</v>
      </c>
      <c r="U412" s="59" t="str">
        <f>IF('Data Entry'!AP415="No aplica","1",'Data Entry'!AP415)</f>
        <v/>
      </c>
      <c r="V412" s="59" t="str">
        <f>IF('Data Entry'!AS415="No aplica","1",'Data Entry'!AS415)</f>
        <v/>
      </c>
      <c r="W412" s="59" t="str">
        <f>IF('Data Entry'!AV415="No aplica","1",'Data Entry'!AV415)</f>
        <v/>
      </c>
      <c r="X412" s="59" t="str">
        <f>IF('Data Entry'!AY415="No aplica","1",'Data Entry'!AY415)</f>
        <v/>
      </c>
      <c r="Y412" s="151" t="str">
        <f t="shared" si="6"/>
        <v/>
      </c>
      <c r="Z412" s="152" t="str">
        <f>IF('Data Entry'!H415="Yes","1",IF(AND('Data Entry'!H415="",'Data Entry'!I415="",'Data Entry'!J415="",'Data Entry'!K415="",'Data Entry'!L415="",'Data Entry'!M415="",'Data Entry'!N415="",'Data Entry'!O415="",'Data Entry'!P415="",'Data Entry'!Q415=""),"","1"))</f>
        <v/>
      </c>
      <c r="AA412" s="152" t="str">
        <f>IF('Data Entry'!R415="Yes","1",IF(AND('Data Entry'!R415="",'Data Entry'!S415="",'Data Entry'!T415="",'Data Entry'!U415=""),"","1"))</f>
        <v/>
      </c>
      <c r="AB412" s="157" t="str">
        <f>IF('Data Entry'!V415="Yes","1",IF(AND('Data Entry'!V415="",'Data Entry'!W415=""),"","1"))</f>
        <v/>
      </c>
    </row>
    <row r="413" spans="1:28" ht="17">
      <c r="A413" s="59">
        <f>'Data Entry'!AB416</f>
        <v>0</v>
      </c>
      <c r="B413" s="59" t="str">
        <f>'Data Entry'!AR416</f>
        <v/>
      </c>
      <c r="C413" s="1">
        <f>IF('Data Entry'!AD416="g",'Data Entry'!AC416*0.001*U413,IF('Data Entry'!AD416="UI",'Data Entry'!AC416*0.000001*U413,IF('Data Entry'!AD416="mg",'Data Entry'!AC416*0.000001*U413,IF('Data Entry'!AD416="t",'Data Entry'!AC416*1000*U413,IF('Data Entry'!AD416="kg",'Data Entry'!AC416*1*U413,IF('Data Entry'!AD416="L",'Data Entry'!AC416*1*U413,IFERROR(,"")))))))</f>
        <v>0</v>
      </c>
      <c r="D413" s="1" t="s">
        <v>4</v>
      </c>
      <c r="E413" s="1">
        <f>IF('Data Entry'!AF416="g",'Data Entry'!AE416*0.001,IF('Data Entry'!AF416="mg",'Data Entry'!AE416*0.000001,IF('Data Entry'!AF416="t",'Data Entry'!AE416*1000,IF('Data Entry'!AF416="ml",'Data Entry'!AE416*0.001,IF('Data Entry'!AF416="kg",'Data Entry'!AE416*1,IF('Data Entry'!AF416="Pieza",'Data Entry'!AE416*1,IF('Data Entry'!AF416="L",'Data Entry'!AE416*1,IFERROR(,""))))))))</f>
        <v>0</v>
      </c>
      <c r="F413" s="1" t="s">
        <v>4</v>
      </c>
      <c r="G413" s="1">
        <f>IF('Data Entry'!AA416="g",'Data Entry'!Z416*0.001,IF('Data Entry'!AA416="mg",'Data Entry'!Z416*0.000001,IF('Data Entry'!AA416="t",'Data Entry'!Z416*1000,IF('Data Entry'!AA416="ml",'Data Entry'!Z416*0.001,IF('Data Entry'!AA416="kg",'Data Entry'!Z416*1,IF('Data Entry'!AA416="Piezas",'Data Entry'!Z416*1,IF('Data Entry'!AA416="L",'Data Entry'!Z416*1,IFERROR(,""))))))))</f>
        <v>0</v>
      </c>
      <c r="H413" s="1" t="s">
        <v>4</v>
      </c>
      <c r="I413" s="1">
        <f>IF('Data Entry'!AC416="g",'Data Entry'!AB416*0.001,IF('Data Entry'!AC416="mg",'Data Entry'!AB416*0.000001,IF('Data Entry'!AC416="t",'Data Entry'!AB416*1000,IF('Data Entry'!AC416="ml",'Data Entry'!AB416*0.001,IF('Data Entry'!AC416="kg",'Data Entry'!AB416*1,IF('Data Entry'!AC416="L",'Data Entry'!AB416*1,IFERROR(,"")))))))</f>
        <v>0</v>
      </c>
      <c r="J413" s="59" t="str">
        <f>'Data Entry'!AU416</f>
        <v/>
      </c>
      <c r="K413" s="1">
        <f>IF('Data Entry'!AI416="g",'Data Entry'!AH416*0.001*V413,IF('Data Entry'!AI416="UI",'Data Entry'!AH416*0.000001*V413,IF('Data Entry'!AI416="mg",'Data Entry'!AH416*0.000001*V413,IF('Data Entry'!AI416="t",'Data Entry'!AH416*1000*V413,IF('Data Entry'!AI416="kg",'Data Entry'!AH416*1*V413,IF('Data Entry'!AI416="L",'Data Entry'!AH416*1*V413,IFERROR(,"")))))))</f>
        <v>0</v>
      </c>
      <c r="L413" s="1" t="s">
        <v>4</v>
      </c>
      <c r="M413" s="59">
        <f>'Data Entry'!AJ416</f>
        <v>0</v>
      </c>
      <c r="N413" s="59" t="str">
        <f>'Data Entry'!AX416</f>
        <v/>
      </c>
      <c r="O413" s="1">
        <f>IF('Data Entry'!AL416="g",'Data Entry'!AK416*0.001*W413,IF('Data Entry'!AL416="UI",'Data Entry'!AK416*0.000001*W413,IF('Data Entry'!AL416="mg",'Data Entry'!AK416*0.000001*W413,IF('Data Entry'!AL416="t",'Data Entry'!AK416*1000*W413,IF('Data Entry'!AL416="kg",'Data Entry'!AK416*1*W413,IF('Data Entry'!AL416="L",'Data Entry'!AK416*1*W413,IFERROR(,"")))))))</f>
        <v>0</v>
      </c>
      <c r="P413" s="1" t="s">
        <v>4</v>
      </c>
      <c r="Q413" s="59">
        <f>'Data Entry'!AM416</f>
        <v>0</v>
      </c>
      <c r="R413" s="59" t="str">
        <f>'Data Entry'!BA416</f>
        <v/>
      </c>
      <c r="S413" s="1">
        <f>IF('Data Entry'!AO416="g",'Data Entry'!AN416*0.001*X413,IF('Data Entry'!AO416="UI",'Data Entry'!AN416*0.000001*X413,IF('Data Entry'!AO416="mg",'Data Entry'!AN416*0.000001*X413,IF('Data Entry'!AO416="t",'Data Entry'!AN416*1000*X413,IF('Data Entry'!AO416="kg",'Data Entry'!AN416*1*X413,IF('Data Entry'!AO416="L",'Data Entry'!AN416*1*X413,IFERROR(,"")))))))</f>
        <v>0</v>
      </c>
      <c r="T413" s="1" t="s">
        <v>4</v>
      </c>
      <c r="U413" s="59" t="str">
        <f>IF('Data Entry'!AP416="No aplica","1",'Data Entry'!AP416)</f>
        <v/>
      </c>
      <c r="V413" s="59" t="str">
        <f>IF('Data Entry'!AS416="No aplica","1",'Data Entry'!AS416)</f>
        <v/>
      </c>
      <c r="W413" s="59" t="str">
        <f>IF('Data Entry'!AV416="No aplica","1",'Data Entry'!AV416)</f>
        <v/>
      </c>
      <c r="X413" s="59" t="str">
        <f>IF('Data Entry'!AY416="No aplica","1",'Data Entry'!AY416)</f>
        <v/>
      </c>
      <c r="Y413" s="151" t="str">
        <f t="shared" si="6"/>
        <v/>
      </c>
      <c r="Z413" s="152" t="str">
        <f>IF('Data Entry'!H416="Yes","1",IF(AND('Data Entry'!H416="",'Data Entry'!I416="",'Data Entry'!J416="",'Data Entry'!K416="",'Data Entry'!L416="",'Data Entry'!M416="",'Data Entry'!N416="",'Data Entry'!O416="",'Data Entry'!P416="",'Data Entry'!Q416=""),"","1"))</f>
        <v/>
      </c>
      <c r="AA413" s="152" t="str">
        <f>IF('Data Entry'!R416="Yes","1",IF(AND('Data Entry'!R416="",'Data Entry'!S416="",'Data Entry'!T416="",'Data Entry'!U416=""),"","1"))</f>
        <v/>
      </c>
      <c r="AB413" s="157" t="str">
        <f>IF('Data Entry'!V416="Yes","1",IF(AND('Data Entry'!V416="",'Data Entry'!W416=""),"","1"))</f>
        <v/>
      </c>
    </row>
    <row r="414" spans="1:28" ht="17">
      <c r="A414" s="59">
        <f>'Data Entry'!AB417</f>
        <v>0</v>
      </c>
      <c r="B414" s="59" t="str">
        <f>'Data Entry'!AR417</f>
        <v/>
      </c>
      <c r="C414" s="1">
        <f>IF('Data Entry'!AD417="g",'Data Entry'!AC417*0.001*U414,IF('Data Entry'!AD417="UI",'Data Entry'!AC417*0.000001*U414,IF('Data Entry'!AD417="mg",'Data Entry'!AC417*0.000001*U414,IF('Data Entry'!AD417="t",'Data Entry'!AC417*1000*U414,IF('Data Entry'!AD417="kg",'Data Entry'!AC417*1*U414,IF('Data Entry'!AD417="L",'Data Entry'!AC417*1*U414,IFERROR(,"")))))))</f>
        <v>0</v>
      </c>
      <c r="D414" s="1" t="s">
        <v>4</v>
      </c>
      <c r="E414" s="1">
        <f>IF('Data Entry'!AF417="g",'Data Entry'!AE417*0.001,IF('Data Entry'!AF417="mg",'Data Entry'!AE417*0.000001,IF('Data Entry'!AF417="t",'Data Entry'!AE417*1000,IF('Data Entry'!AF417="ml",'Data Entry'!AE417*0.001,IF('Data Entry'!AF417="kg",'Data Entry'!AE417*1,IF('Data Entry'!AF417="Pieza",'Data Entry'!AE417*1,IF('Data Entry'!AF417="L",'Data Entry'!AE417*1,IFERROR(,""))))))))</f>
        <v>0</v>
      </c>
      <c r="F414" s="1" t="s">
        <v>4</v>
      </c>
      <c r="G414" s="1">
        <f>IF('Data Entry'!AA417="g",'Data Entry'!Z417*0.001,IF('Data Entry'!AA417="mg",'Data Entry'!Z417*0.000001,IF('Data Entry'!AA417="t",'Data Entry'!Z417*1000,IF('Data Entry'!AA417="ml",'Data Entry'!Z417*0.001,IF('Data Entry'!AA417="kg",'Data Entry'!Z417*1,IF('Data Entry'!AA417="Piezas",'Data Entry'!Z417*1,IF('Data Entry'!AA417="L",'Data Entry'!Z417*1,IFERROR(,""))))))))</f>
        <v>0</v>
      </c>
      <c r="H414" s="1" t="s">
        <v>4</v>
      </c>
      <c r="I414" s="1">
        <f>IF('Data Entry'!AC417="g",'Data Entry'!AB417*0.001,IF('Data Entry'!AC417="mg",'Data Entry'!AB417*0.000001,IF('Data Entry'!AC417="t",'Data Entry'!AB417*1000,IF('Data Entry'!AC417="ml",'Data Entry'!AB417*0.001,IF('Data Entry'!AC417="kg",'Data Entry'!AB417*1,IF('Data Entry'!AC417="L",'Data Entry'!AB417*1,IFERROR(,"")))))))</f>
        <v>0</v>
      </c>
      <c r="J414" s="59" t="str">
        <f>'Data Entry'!AU417</f>
        <v/>
      </c>
      <c r="K414" s="1">
        <f>IF('Data Entry'!AI417="g",'Data Entry'!AH417*0.001*V414,IF('Data Entry'!AI417="UI",'Data Entry'!AH417*0.000001*V414,IF('Data Entry'!AI417="mg",'Data Entry'!AH417*0.000001*V414,IF('Data Entry'!AI417="t",'Data Entry'!AH417*1000*V414,IF('Data Entry'!AI417="kg",'Data Entry'!AH417*1*V414,IF('Data Entry'!AI417="L",'Data Entry'!AH417*1*V414,IFERROR(,"")))))))</f>
        <v>0</v>
      </c>
      <c r="L414" s="1" t="s">
        <v>4</v>
      </c>
      <c r="M414" s="59">
        <f>'Data Entry'!AJ417</f>
        <v>0</v>
      </c>
      <c r="N414" s="59" t="str">
        <f>'Data Entry'!AX417</f>
        <v/>
      </c>
      <c r="O414" s="1">
        <f>IF('Data Entry'!AL417="g",'Data Entry'!AK417*0.001*W414,IF('Data Entry'!AL417="UI",'Data Entry'!AK417*0.000001*W414,IF('Data Entry'!AL417="mg",'Data Entry'!AK417*0.000001*W414,IF('Data Entry'!AL417="t",'Data Entry'!AK417*1000*W414,IF('Data Entry'!AL417="kg",'Data Entry'!AK417*1*W414,IF('Data Entry'!AL417="L",'Data Entry'!AK417*1*W414,IFERROR(,"")))))))</f>
        <v>0</v>
      </c>
      <c r="P414" s="1" t="s">
        <v>4</v>
      </c>
      <c r="Q414" s="59">
        <f>'Data Entry'!AM417</f>
        <v>0</v>
      </c>
      <c r="R414" s="59" t="str">
        <f>'Data Entry'!BA417</f>
        <v/>
      </c>
      <c r="S414" s="1">
        <f>IF('Data Entry'!AO417="g",'Data Entry'!AN417*0.001*X414,IF('Data Entry'!AO417="UI",'Data Entry'!AN417*0.000001*X414,IF('Data Entry'!AO417="mg",'Data Entry'!AN417*0.000001*X414,IF('Data Entry'!AO417="t",'Data Entry'!AN417*1000*X414,IF('Data Entry'!AO417="kg",'Data Entry'!AN417*1*X414,IF('Data Entry'!AO417="L",'Data Entry'!AN417*1*X414,IFERROR(,"")))))))</f>
        <v>0</v>
      </c>
      <c r="T414" s="1" t="s">
        <v>4</v>
      </c>
      <c r="U414" s="59" t="str">
        <f>IF('Data Entry'!AP417="No aplica","1",'Data Entry'!AP417)</f>
        <v/>
      </c>
      <c r="V414" s="59" t="str">
        <f>IF('Data Entry'!AS417="No aplica","1",'Data Entry'!AS417)</f>
        <v/>
      </c>
      <c r="W414" s="59" t="str">
        <f>IF('Data Entry'!AV417="No aplica","1",'Data Entry'!AV417)</f>
        <v/>
      </c>
      <c r="X414" s="59" t="str">
        <f>IF('Data Entry'!AY417="No aplica","1",'Data Entry'!AY417)</f>
        <v/>
      </c>
      <c r="Y414" s="151" t="str">
        <f t="shared" si="6"/>
        <v/>
      </c>
      <c r="Z414" s="152" t="str">
        <f>IF('Data Entry'!H417="Yes","1",IF(AND('Data Entry'!H417="",'Data Entry'!I417="",'Data Entry'!J417="",'Data Entry'!K417="",'Data Entry'!L417="",'Data Entry'!M417="",'Data Entry'!N417="",'Data Entry'!O417="",'Data Entry'!P417="",'Data Entry'!Q417=""),"","1"))</f>
        <v/>
      </c>
      <c r="AA414" s="152" t="str">
        <f>IF('Data Entry'!R417="Yes","1",IF(AND('Data Entry'!R417="",'Data Entry'!S417="",'Data Entry'!T417="",'Data Entry'!U417=""),"","1"))</f>
        <v/>
      </c>
      <c r="AB414" s="157" t="str">
        <f>IF('Data Entry'!V417="Yes","1",IF(AND('Data Entry'!V417="",'Data Entry'!W417=""),"","1"))</f>
        <v/>
      </c>
    </row>
    <row r="415" spans="1:28" ht="17">
      <c r="A415" s="59">
        <f>'Data Entry'!AB418</f>
        <v>0</v>
      </c>
      <c r="B415" s="59" t="str">
        <f>'Data Entry'!AR418</f>
        <v/>
      </c>
      <c r="C415" s="1">
        <f>IF('Data Entry'!AD418="g",'Data Entry'!AC418*0.001*U415,IF('Data Entry'!AD418="UI",'Data Entry'!AC418*0.000001*U415,IF('Data Entry'!AD418="mg",'Data Entry'!AC418*0.000001*U415,IF('Data Entry'!AD418="t",'Data Entry'!AC418*1000*U415,IF('Data Entry'!AD418="kg",'Data Entry'!AC418*1*U415,IF('Data Entry'!AD418="L",'Data Entry'!AC418*1*U415,IFERROR(,"")))))))</f>
        <v>0</v>
      </c>
      <c r="D415" s="1" t="s">
        <v>4</v>
      </c>
      <c r="E415" s="1">
        <f>IF('Data Entry'!AF418="g",'Data Entry'!AE418*0.001,IF('Data Entry'!AF418="mg",'Data Entry'!AE418*0.000001,IF('Data Entry'!AF418="t",'Data Entry'!AE418*1000,IF('Data Entry'!AF418="ml",'Data Entry'!AE418*0.001,IF('Data Entry'!AF418="kg",'Data Entry'!AE418*1,IF('Data Entry'!AF418="Pieza",'Data Entry'!AE418*1,IF('Data Entry'!AF418="L",'Data Entry'!AE418*1,IFERROR(,""))))))))</f>
        <v>0</v>
      </c>
      <c r="F415" s="1" t="s">
        <v>4</v>
      </c>
      <c r="G415" s="1">
        <f>IF('Data Entry'!AA418="g",'Data Entry'!Z418*0.001,IF('Data Entry'!AA418="mg",'Data Entry'!Z418*0.000001,IF('Data Entry'!AA418="t",'Data Entry'!Z418*1000,IF('Data Entry'!AA418="ml",'Data Entry'!Z418*0.001,IF('Data Entry'!AA418="kg",'Data Entry'!Z418*1,IF('Data Entry'!AA418="Piezas",'Data Entry'!Z418*1,IF('Data Entry'!AA418="L",'Data Entry'!Z418*1,IFERROR(,""))))))))</f>
        <v>0</v>
      </c>
      <c r="H415" s="1" t="s">
        <v>4</v>
      </c>
      <c r="I415" s="1">
        <f>IF('Data Entry'!AC418="g",'Data Entry'!AB418*0.001,IF('Data Entry'!AC418="mg",'Data Entry'!AB418*0.000001,IF('Data Entry'!AC418="t",'Data Entry'!AB418*1000,IF('Data Entry'!AC418="ml",'Data Entry'!AB418*0.001,IF('Data Entry'!AC418="kg",'Data Entry'!AB418*1,IF('Data Entry'!AC418="L",'Data Entry'!AB418*1,IFERROR(,"")))))))</f>
        <v>0</v>
      </c>
      <c r="J415" s="59" t="str">
        <f>'Data Entry'!AU418</f>
        <v/>
      </c>
      <c r="K415" s="1">
        <f>IF('Data Entry'!AI418="g",'Data Entry'!AH418*0.001*V415,IF('Data Entry'!AI418="UI",'Data Entry'!AH418*0.000001*V415,IF('Data Entry'!AI418="mg",'Data Entry'!AH418*0.000001*V415,IF('Data Entry'!AI418="t",'Data Entry'!AH418*1000*V415,IF('Data Entry'!AI418="kg",'Data Entry'!AH418*1*V415,IF('Data Entry'!AI418="L",'Data Entry'!AH418*1*V415,IFERROR(,"")))))))</f>
        <v>0</v>
      </c>
      <c r="L415" s="1" t="s">
        <v>4</v>
      </c>
      <c r="M415" s="59">
        <f>'Data Entry'!AJ418</f>
        <v>0</v>
      </c>
      <c r="N415" s="59" t="str">
        <f>'Data Entry'!AX418</f>
        <v/>
      </c>
      <c r="O415" s="1">
        <f>IF('Data Entry'!AL418="g",'Data Entry'!AK418*0.001*W415,IF('Data Entry'!AL418="UI",'Data Entry'!AK418*0.000001*W415,IF('Data Entry'!AL418="mg",'Data Entry'!AK418*0.000001*W415,IF('Data Entry'!AL418="t",'Data Entry'!AK418*1000*W415,IF('Data Entry'!AL418="kg",'Data Entry'!AK418*1*W415,IF('Data Entry'!AL418="L",'Data Entry'!AK418*1*W415,IFERROR(,"")))))))</f>
        <v>0</v>
      </c>
      <c r="P415" s="1" t="s">
        <v>4</v>
      </c>
      <c r="Q415" s="59">
        <f>'Data Entry'!AM418</f>
        <v>0</v>
      </c>
      <c r="R415" s="59" t="str">
        <f>'Data Entry'!BA418</f>
        <v/>
      </c>
      <c r="S415" s="1">
        <f>IF('Data Entry'!AO418="g",'Data Entry'!AN418*0.001*X415,IF('Data Entry'!AO418="UI",'Data Entry'!AN418*0.000001*X415,IF('Data Entry'!AO418="mg",'Data Entry'!AN418*0.000001*X415,IF('Data Entry'!AO418="t",'Data Entry'!AN418*1000*X415,IF('Data Entry'!AO418="kg",'Data Entry'!AN418*1*X415,IF('Data Entry'!AO418="L",'Data Entry'!AN418*1*X415,IFERROR(,"")))))))</f>
        <v>0</v>
      </c>
      <c r="T415" s="1" t="s">
        <v>4</v>
      </c>
      <c r="U415" s="59" t="str">
        <f>IF('Data Entry'!AP418="No aplica","1",'Data Entry'!AP418)</f>
        <v/>
      </c>
      <c r="V415" s="59" t="str">
        <f>IF('Data Entry'!AS418="No aplica","1",'Data Entry'!AS418)</f>
        <v/>
      </c>
      <c r="W415" s="59" t="str">
        <f>IF('Data Entry'!AV418="No aplica","1",'Data Entry'!AV418)</f>
        <v/>
      </c>
      <c r="X415" s="59" t="str">
        <f>IF('Data Entry'!AY418="No aplica","1",'Data Entry'!AY418)</f>
        <v/>
      </c>
      <c r="Y415" s="151" t="str">
        <f t="shared" si="6"/>
        <v/>
      </c>
      <c r="Z415" s="152" t="str">
        <f>IF('Data Entry'!H418="Yes","1",IF(AND('Data Entry'!H418="",'Data Entry'!I418="",'Data Entry'!J418="",'Data Entry'!K418="",'Data Entry'!L418="",'Data Entry'!M418="",'Data Entry'!N418="",'Data Entry'!O418="",'Data Entry'!P418="",'Data Entry'!Q418=""),"","1"))</f>
        <v/>
      </c>
      <c r="AA415" s="152" t="str">
        <f>IF('Data Entry'!R418="Yes","1",IF(AND('Data Entry'!R418="",'Data Entry'!S418="",'Data Entry'!T418="",'Data Entry'!U418=""),"","1"))</f>
        <v/>
      </c>
      <c r="AB415" s="157" t="str">
        <f>IF('Data Entry'!V418="Yes","1",IF(AND('Data Entry'!V418="",'Data Entry'!W418=""),"","1"))</f>
        <v/>
      </c>
    </row>
    <row r="416" spans="1:28" ht="17">
      <c r="A416" s="59">
        <f>'Data Entry'!AB419</f>
        <v>0</v>
      </c>
      <c r="B416" s="59" t="str">
        <f>'Data Entry'!AR419</f>
        <v/>
      </c>
      <c r="C416" s="1">
        <f>IF('Data Entry'!AD419="g",'Data Entry'!AC419*0.001*U416,IF('Data Entry'!AD419="UI",'Data Entry'!AC419*0.000001*U416,IF('Data Entry'!AD419="mg",'Data Entry'!AC419*0.000001*U416,IF('Data Entry'!AD419="t",'Data Entry'!AC419*1000*U416,IF('Data Entry'!AD419="kg",'Data Entry'!AC419*1*U416,IF('Data Entry'!AD419="L",'Data Entry'!AC419*1*U416,IFERROR(,"")))))))</f>
        <v>0</v>
      </c>
      <c r="D416" s="1" t="s">
        <v>4</v>
      </c>
      <c r="E416" s="1">
        <f>IF('Data Entry'!AF419="g",'Data Entry'!AE419*0.001,IF('Data Entry'!AF419="mg",'Data Entry'!AE419*0.000001,IF('Data Entry'!AF419="t",'Data Entry'!AE419*1000,IF('Data Entry'!AF419="ml",'Data Entry'!AE419*0.001,IF('Data Entry'!AF419="kg",'Data Entry'!AE419*1,IF('Data Entry'!AF419="Pieza",'Data Entry'!AE419*1,IF('Data Entry'!AF419="L",'Data Entry'!AE419*1,IFERROR(,""))))))))</f>
        <v>0</v>
      </c>
      <c r="F416" s="1" t="s">
        <v>4</v>
      </c>
      <c r="G416" s="1">
        <f>IF('Data Entry'!AA419="g",'Data Entry'!Z419*0.001,IF('Data Entry'!AA419="mg",'Data Entry'!Z419*0.000001,IF('Data Entry'!AA419="t",'Data Entry'!Z419*1000,IF('Data Entry'!AA419="ml",'Data Entry'!Z419*0.001,IF('Data Entry'!AA419="kg",'Data Entry'!Z419*1,IF('Data Entry'!AA419="Piezas",'Data Entry'!Z419*1,IF('Data Entry'!AA419="L",'Data Entry'!Z419*1,IFERROR(,""))))))))</f>
        <v>0</v>
      </c>
      <c r="H416" s="1" t="s">
        <v>4</v>
      </c>
      <c r="I416" s="1">
        <f>IF('Data Entry'!AC419="g",'Data Entry'!AB419*0.001,IF('Data Entry'!AC419="mg",'Data Entry'!AB419*0.000001,IF('Data Entry'!AC419="t",'Data Entry'!AB419*1000,IF('Data Entry'!AC419="ml",'Data Entry'!AB419*0.001,IF('Data Entry'!AC419="kg",'Data Entry'!AB419*1,IF('Data Entry'!AC419="L",'Data Entry'!AB419*1,IFERROR(,"")))))))</f>
        <v>0</v>
      </c>
      <c r="J416" s="59" t="str">
        <f>'Data Entry'!AU419</f>
        <v/>
      </c>
      <c r="K416" s="1">
        <f>IF('Data Entry'!AI419="g",'Data Entry'!AH419*0.001*V416,IF('Data Entry'!AI419="UI",'Data Entry'!AH419*0.000001*V416,IF('Data Entry'!AI419="mg",'Data Entry'!AH419*0.000001*V416,IF('Data Entry'!AI419="t",'Data Entry'!AH419*1000*V416,IF('Data Entry'!AI419="kg",'Data Entry'!AH419*1*V416,IF('Data Entry'!AI419="L",'Data Entry'!AH419*1*V416,IFERROR(,"")))))))</f>
        <v>0</v>
      </c>
      <c r="L416" s="1" t="s">
        <v>4</v>
      </c>
      <c r="M416" s="59">
        <f>'Data Entry'!AJ419</f>
        <v>0</v>
      </c>
      <c r="N416" s="59" t="str">
        <f>'Data Entry'!AX419</f>
        <v/>
      </c>
      <c r="O416" s="1">
        <f>IF('Data Entry'!AL419="g",'Data Entry'!AK419*0.001*W416,IF('Data Entry'!AL419="UI",'Data Entry'!AK419*0.000001*W416,IF('Data Entry'!AL419="mg",'Data Entry'!AK419*0.000001*W416,IF('Data Entry'!AL419="t",'Data Entry'!AK419*1000*W416,IF('Data Entry'!AL419="kg",'Data Entry'!AK419*1*W416,IF('Data Entry'!AL419="L",'Data Entry'!AK419*1*W416,IFERROR(,"")))))))</f>
        <v>0</v>
      </c>
      <c r="P416" s="1" t="s">
        <v>4</v>
      </c>
      <c r="Q416" s="59">
        <f>'Data Entry'!AM419</f>
        <v>0</v>
      </c>
      <c r="R416" s="59" t="str">
        <f>'Data Entry'!BA419</f>
        <v/>
      </c>
      <c r="S416" s="1">
        <f>IF('Data Entry'!AO419="g",'Data Entry'!AN419*0.001*X416,IF('Data Entry'!AO419="UI",'Data Entry'!AN419*0.000001*X416,IF('Data Entry'!AO419="mg",'Data Entry'!AN419*0.000001*X416,IF('Data Entry'!AO419="t",'Data Entry'!AN419*1000*X416,IF('Data Entry'!AO419="kg",'Data Entry'!AN419*1*X416,IF('Data Entry'!AO419="L",'Data Entry'!AN419*1*X416,IFERROR(,"")))))))</f>
        <v>0</v>
      </c>
      <c r="T416" s="1" t="s">
        <v>4</v>
      </c>
      <c r="U416" s="59" t="str">
        <f>IF('Data Entry'!AP419="No aplica","1",'Data Entry'!AP419)</f>
        <v/>
      </c>
      <c r="V416" s="59" t="str">
        <f>IF('Data Entry'!AS419="No aplica","1",'Data Entry'!AS419)</f>
        <v/>
      </c>
      <c r="W416" s="59" t="str">
        <f>IF('Data Entry'!AV419="No aplica","1",'Data Entry'!AV419)</f>
        <v/>
      </c>
      <c r="X416" s="59" t="str">
        <f>IF('Data Entry'!AY419="No aplica","1",'Data Entry'!AY419)</f>
        <v/>
      </c>
      <c r="Y416" s="151" t="str">
        <f t="shared" si="6"/>
        <v/>
      </c>
      <c r="Z416" s="152" t="str">
        <f>IF('Data Entry'!H419="Yes","1",IF(AND('Data Entry'!H419="",'Data Entry'!I419="",'Data Entry'!J419="",'Data Entry'!K419="",'Data Entry'!L419="",'Data Entry'!M419="",'Data Entry'!N419="",'Data Entry'!O419="",'Data Entry'!P419="",'Data Entry'!Q419=""),"","1"))</f>
        <v/>
      </c>
      <c r="AA416" s="152" t="str">
        <f>IF('Data Entry'!R419="Yes","1",IF(AND('Data Entry'!R419="",'Data Entry'!S419="",'Data Entry'!T419="",'Data Entry'!U419=""),"","1"))</f>
        <v/>
      </c>
      <c r="AB416" s="157" t="str">
        <f>IF('Data Entry'!V419="Yes","1",IF(AND('Data Entry'!V419="",'Data Entry'!W419=""),"","1"))</f>
        <v/>
      </c>
    </row>
    <row r="417" spans="1:28" ht="17">
      <c r="A417" s="59">
        <f>'Data Entry'!AB420</f>
        <v>0</v>
      </c>
      <c r="B417" s="59" t="str">
        <f>'Data Entry'!AR420</f>
        <v/>
      </c>
      <c r="C417" s="1">
        <f>IF('Data Entry'!AD420="g",'Data Entry'!AC420*0.001*U417,IF('Data Entry'!AD420="UI",'Data Entry'!AC420*0.000001*U417,IF('Data Entry'!AD420="mg",'Data Entry'!AC420*0.000001*U417,IF('Data Entry'!AD420="t",'Data Entry'!AC420*1000*U417,IF('Data Entry'!AD420="kg",'Data Entry'!AC420*1*U417,IF('Data Entry'!AD420="L",'Data Entry'!AC420*1*U417,IFERROR(,"")))))))</f>
        <v>0</v>
      </c>
      <c r="D417" s="1" t="s">
        <v>4</v>
      </c>
      <c r="E417" s="1">
        <f>IF('Data Entry'!AF420="g",'Data Entry'!AE420*0.001,IF('Data Entry'!AF420="mg",'Data Entry'!AE420*0.000001,IF('Data Entry'!AF420="t",'Data Entry'!AE420*1000,IF('Data Entry'!AF420="ml",'Data Entry'!AE420*0.001,IF('Data Entry'!AF420="kg",'Data Entry'!AE420*1,IF('Data Entry'!AF420="Pieza",'Data Entry'!AE420*1,IF('Data Entry'!AF420="L",'Data Entry'!AE420*1,IFERROR(,""))))))))</f>
        <v>0</v>
      </c>
      <c r="F417" s="1" t="s">
        <v>4</v>
      </c>
      <c r="G417" s="1">
        <f>IF('Data Entry'!AA420="g",'Data Entry'!Z420*0.001,IF('Data Entry'!AA420="mg",'Data Entry'!Z420*0.000001,IF('Data Entry'!AA420="t",'Data Entry'!Z420*1000,IF('Data Entry'!AA420="ml",'Data Entry'!Z420*0.001,IF('Data Entry'!AA420="kg",'Data Entry'!Z420*1,IF('Data Entry'!AA420="Piezas",'Data Entry'!Z420*1,IF('Data Entry'!AA420="L",'Data Entry'!Z420*1,IFERROR(,""))))))))</f>
        <v>0</v>
      </c>
      <c r="H417" s="1" t="s">
        <v>4</v>
      </c>
      <c r="I417" s="1">
        <f>IF('Data Entry'!AC420="g",'Data Entry'!AB420*0.001,IF('Data Entry'!AC420="mg",'Data Entry'!AB420*0.000001,IF('Data Entry'!AC420="t",'Data Entry'!AB420*1000,IF('Data Entry'!AC420="ml",'Data Entry'!AB420*0.001,IF('Data Entry'!AC420="kg",'Data Entry'!AB420*1,IF('Data Entry'!AC420="L",'Data Entry'!AB420*1,IFERROR(,"")))))))</f>
        <v>0</v>
      </c>
      <c r="J417" s="59" t="str">
        <f>'Data Entry'!AU420</f>
        <v/>
      </c>
      <c r="K417" s="1">
        <f>IF('Data Entry'!AI420="g",'Data Entry'!AH420*0.001*V417,IF('Data Entry'!AI420="UI",'Data Entry'!AH420*0.000001*V417,IF('Data Entry'!AI420="mg",'Data Entry'!AH420*0.000001*V417,IF('Data Entry'!AI420="t",'Data Entry'!AH420*1000*V417,IF('Data Entry'!AI420="kg",'Data Entry'!AH420*1*V417,IF('Data Entry'!AI420="L",'Data Entry'!AH420*1*V417,IFERROR(,"")))))))</f>
        <v>0</v>
      </c>
      <c r="L417" s="1" t="s">
        <v>4</v>
      </c>
      <c r="M417" s="59">
        <f>'Data Entry'!AJ420</f>
        <v>0</v>
      </c>
      <c r="N417" s="59" t="str">
        <f>'Data Entry'!AX420</f>
        <v/>
      </c>
      <c r="O417" s="1">
        <f>IF('Data Entry'!AL420="g",'Data Entry'!AK420*0.001*W417,IF('Data Entry'!AL420="UI",'Data Entry'!AK420*0.000001*W417,IF('Data Entry'!AL420="mg",'Data Entry'!AK420*0.000001*W417,IF('Data Entry'!AL420="t",'Data Entry'!AK420*1000*W417,IF('Data Entry'!AL420="kg",'Data Entry'!AK420*1*W417,IF('Data Entry'!AL420="L",'Data Entry'!AK420*1*W417,IFERROR(,"")))))))</f>
        <v>0</v>
      </c>
      <c r="P417" s="1" t="s">
        <v>4</v>
      </c>
      <c r="Q417" s="59">
        <f>'Data Entry'!AM420</f>
        <v>0</v>
      </c>
      <c r="R417" s="59" t="str">
        <f>'Data Entry'!BA420</f>
        <v/>
      </c>
      <c r="S417" s="1">
        <f>IF('Data Entry'!AO420="g",'Data Entry'!AN420*0.001*X417,IF('Data Entry'!AO420="UI",'Data Entry'!AN420*0.000001*X417,IF('Data Entry'!AO420="mg",'Data Entry'!AN420*0.000001*X417,IF('Data Entry'!AO420="t",'Data Entry'!AN420*1000*X417,IF('Data Entry'!AO420="kg",'Data Entry'!AN420*1*X417,IF('Data Entry'!AO420="L",'Data Entry'!AN420*1*X417,IFERROR(,"")))))))</f>
        <v>0</v>
      </c>
      <c r="T417" s="1" t="s">
        <v>4</v>
      </c>
      <c r="U417" s="59" t="str">
        <f>IF('Data Entry'!AP420="No aplica","1",'Data Entry'!AP420)</f>
        <v/>
      </c>
      <c r="V417" s="59" t="str">
        <f>IF('Data Entry'!AS420="No aplica","1",'Data Entry'!AS420)</f>
        <v/>
      </c>
      <c r="W417" s="59" t="str">
        <f>IF('Data Entry'!AV420="No aplica","1",'Data Entry'!AV420)</f>
        <v/>
      </c>
      <c r="X417" s="59" t="str">
        <f>IF('Data Entry'!AY420="No aplica","1",'Data Entry'!AY420)</f>
        <v/>
      </c>
      <c r="Y417" s="151" t="str">
        <f t="shared" si="6"/>
        <v/>
      </c>
      <c r="Z417" s="152" t="str">
        <f>IF('Data Entry'!H420="Yes","1",IF(AND('Data Entry'!H420="",'Data Entry'!I420="",'Data Entry'!J420="",'Data Entry'!K420="",'Data Entry'!L420="",'Data Entry'!M420="",'Data Entry'!N420="",'Data Entry'!O420="",'Data Entry'!P420="",'Data Entry'!Q420=""),"","1"))</f>
        <v/>
      </c>
      <c r="AA417" s="152" t="str">
        <f>IF('Data Entry'!R420="Yes","1",IF(AND('Data Entry'!R420="",'Data Entry'!S420="",'Data Entry'!T420="",'Data Entry'!U420=""),"","1"))</f>
        <v/>
      </c>
      <c r="AB417" s="157" t="str">
        <f>IF('Data Entry'!V420="Yes","1",IF(AND('Data Entry'!V420="",'Data Entry'!W420=""),"","1"))</f>
        <v/>
      </c>
    </row>
    <row r="418" spans="1:28" ht="17">
      <c r="A418" s="59">
        <f>'Data Entry'!AB421</f>
        <v>0</v>
      </c>
      <c r="B418" s="59" t="str">
        <f>'Data Entry'!AR421</f>
        <v/>
      </c>
      <c r="C418" s="1">
        <f>IF('Data Entry'!AD421="g",'Data Entry'!AC421*0.001*U418,IF('Data Entry'!AD421="UI",'Data Entry'!AC421*0.000001*U418,IF('Data Entry'!AD421="mg",'Data Entry'!AC421*0.000001*U418,IF('Data Entry'!AD421="t",'Data Entry'!AC421*1000*U418,IF('Data Entry'!AD421="kg",'Data Entry'!AC421*1*U418,IF('Data Entry'!AD421="L",'Data Entry'!AC421*1*U418,IFERROR(,"")))))))</f>
        <v>0</v>
      </c>
      <c r="D418" s="1" t="s">
        <v>4</v>
      </c>
      <c r="E418" s="1">
        <f>IF('Data Entry'!AF421="g",'Data Entry'!AE421*0.001,IF('Data Entry'!AF421="mg",'Data Entry'!AE421*0.000001,IF('Data Entry'!AF421="t",'Data Entry'!AE421*1000,IF('Data Entry'!AF421="ml",'Data Entry'!AE421*0.001,IF('Data Entry'!AF421="kg",'Data Entry'!AE421*1,IF('Data Entry'!AF421="Pieza",'Data Entry'!AE421*1,IF('Data Entry'!AF421="L",'Data Entry'!AE421*1,IFERROR(,""))))))))</f>
        <v>0</v>
      </c>
      <c r="F418" s="1" t="s">
        <v>4</v>
      </c>
      <c r="G418" s="1">
        <f>IF('Data Entry'!AA421="g",'Data Entry'!Z421*0.001,IF('Data Entry'!AA421="mg",'Data Entry'!Z421*0.000001,IF('Data Entry'!AA421="t",'Data Entry'!Z421*1000,IF('Data Entry'!AA421="ml",'Data Entry'!Z421*0.001,IF('Data Entry'!AA421="kg",'Data Entry'!Z421*1,IF('Data Entry'!AA421="Piezas",'Data Entry'!Z421*1,IF('Data Entry'!AA421="L",'Data Entry'!Z421*1,IFERROR(,""))))))))</f>
        <v>0</v>
      </c>
      <c r="H418" s="1" t="s">
        <v>4</v>
      </c>
      <c r="I418" s="1">
        <f>IF('Data Entry'!AC421="g",'Data Entry'!AB421*0.001,IF('Data Entry'!AC421="mg",'Data Entry'!AB421*0.000001,IF('Data Entry'!AC421="t",'Data Entry'!AB421*1000,IF('Data Entry'!AC421="ml",'Data Entry'!AB421*0.001,IF('Data Entry'!AC421="kg",'Data Entry'!AB421*1,IF('Data Entry'!AC421="L",'Data Entry'!AB421*1,IFERROR(,"")))))))</f>
        <v>0</v>
      </c>
      <c r="J418" s="59" t="str">
        <f>'Data Entry'!AU421</f>
        <v/>
      </c>
      <c r="K418" s="1">
        <f>IF('Data Entry'!AI421="g",'Data Entry'!AH421*0.001*V418,IF('Data Entry'!AI421="UI",'Data Entry'!AH421*0.000001*V418,IF('Data Entry'!AI421="mg",'Data Entry'!AH421*0.000001*V418,IF('Data Entry'!AI421="t",'Data Entry'!AH421*1000*V418,IF('Data Entry'!AI421="kg",'Data Entry'!AH421*1*V418,IF('Data Entry'!AI421="L",'Data Entry'!AH421*1*V418,IFERROR(,"")))))))</f>
        <v>0</v>
      </c>
      <c r="L418" s="1" t="s">
        <v>4</v>
      </c>
      <c r="M418" s="59">
        <f>'Data Entry'!AJ421</f>
        <v>0</v>
      </c>
      <c r="N418" s="59" t="str">
        <f>'Data Entry'!AX421</f>
        <v/>
      </c>
      <c r="O418" s="1">
        <f>IF('Data Entry'!AL421="g",'Data Entry'!AK421*0.001*W418,IF('Data Entry'!AL421="UI",'Data Entry'!AK421*0.000001*W418,IF('Data Entry'!AL421="mg",'Data Entry'!AK421*0.000001*W418,IF('Data Entry'!AL421="t",'Data Entry'!AK421*1000*W418,IF('Data Entry'!AL421="kg",'Data Entry'!AK421*1*W418,IF('Data Entry'!AL421="L",'Data Entry'!AK421*1*W418,IFERROR(,"")))))))</f>
        <v>0</v>
      </c>
      <c r="P418" s="1" t="s">
        <v>4</v>
      </c>
      <c r="Q418" s="59">
        <f>'Data Entry'!AM421</f>
        <v>0</v>
      </c>
      <c r="R418" s="59" t="str">
        <f>'Data Entry'!BA421</f>
        <v/>
      </c>
      <c r="S418" s="1">
        <f>IF('Data Entry'!AO421="g",'Data Entry'!AN421*0.001*X418,IF('Data Entry'!AO421="UI",'Data Entry'!AN421*0.000001*X418,IF('Data Entry'!AO421="mg",'Data Entry'!AN421*0.000001*X418,IF('Data Entry'!AO421="t",'Data Entry'!AN421*1000*X418,IF('Data Entry'!AO421="kg",'Data Entry'!AN421*1*X418,IF('Data Entry'!AO421="L",'Data Entry'!AN421*1*X418,IFERROR(,"")))))))</f>
        <v>0</v>
      </c>
      <c r="T418" s="1" t="s">
        <v>4</v>
      </c>
      <c r="U418" s="59" t="str">
        <f>IF('Data Entry'!AP421="No aplica","1",'Data Entry'!AP421)</f>
        <v/>
      </c>
      <c r="V418" s="59" t="str">
        <f>IF('Data Entry'!AS421="No aplica","1",'Data Entry'!AS421)</f>
        <v/>
      </c>
      <c r="W418" s="59" t="str">
        <f>IF('Data Entry'!AV421="No aplica","1",'Data Entry'!AV421)</f>
        <v/>
      </c>
      <c r="X418" s="59" t="str">
        <f>IF('Data Entry'!AY421="No aplica","1",'Data Entry'!AY421)</f>
        <v/>
      </c>
      <c r="Y418" s="151" t="str">
        <f t="shared" si="6"/>
        <v/>
      </c>
      <c r="Z418" s="152" t="str">
        <f>IF('Data Entry'!H421="Yes","1",IF(AND('Data Entry'!H421="",'Data Entry'!I421="",'Data Entry'!J421="",'Data Entry'!K421="",'Data Entry'!L421="",'Data Entry'!M421="",'Data Entry'!N421="",'Data Entry'!O421="",'Data Entry'!P421="",'Data Entry'!Q421=""),"","1"))</f>
        <v/>
      </c>
      <c r="AA418" s="152" t="str">
        <f>IF('Data Entry'!R421="Yes","1",IF(AND('Data Entry'!R421="",'Data Entry'!S421="",'Data Entry'!T421="",'Data Entry'!U421=""),"","1"))</f>
        <v/>
      </c>
      <c r="AB418" s="157" t="str">
        <f>IF('Data Entry'!V421="Yes","1",IF(AND('Data Entry'!V421="",'Data Entry'!W421=""),"","1"))</f>
        <v/>
      </c>
    </row>
    <row r="419" spans="1:28" ht="17">
      <c r="A419" s="59">
        <f>'Data Entry'!AB422</f>
        <v>0</v>
      </c>
      <c r="B419" s="59" t="str">
        <f>'Data Entry'!AR422</f>
        <v/>
      </c>
      <c r="C419" s="1">
        <f>IF('Data Entry'!AD422="g",'Data Entry'!AC422*0.001*U419,IF('Data Entry'!AD422="UI",'Data Entry'!AC422*0.000001*U419,IF('Data Entry'!AD422="mg",'Data Entry'!AC422*0.000001*U419,IF('Data Entry'!AD422="t",'Data Entry'!AC422*1000*U419,IF('Data Entry'!AD422="kg",'Data Entry'!AC422*1*U419,IF('Data Entry'!AD422="L",'Data Entry'!AC422*1*U419,IFERROR(,"")))))))</f>
        <v>0</v>
      </c>
      <c r="D419" s="1" t="s">
        <v>4</v>
      </c>
      <c r="E419" s="1">
        <f>IF('Data Entry'!AF422="g",'Data Entry'!AE422*0.001,IF('Data Entry'!AF422="mg",'Data Entry'!AE422*0.000001,IF('Data Entry'!AF422="t",'Data Entry'!AE422*1000,IF('Data Entry'!AF422="ml",'Data Entry'!AE422*0.001,IF('Data Entry'!AF422="kg",'Data Entry'!AE422*1,IF('Data Entry'!AF422="Pieza",'Data Entry'!AE422*1,IF('Data Entry'!AF422="L",'Data Entry'!AE422*1,IFERROR(,""))))))))</f>
        <v>0</v>
      </c>
      <c r="F419" s="1" t="s">
        <v>4</v>
      </c>
      <c r="G419" s="1">
        <f>IF('Data Entry'!AA422="g",'Data Entry'!Z422*0.001,IF('Data Entry'!AA422="mg",'Data Entry'!Z422*0.000001,IF('Data Entry'!AA422="t",'Data Entry'!Z422*1000,IF('Data Entry'!AA422="ml",'Data Entry'!Z422*0.001,IF('Data Entry'!AA422="kg",'Data Entry'!Z422*1,IF('Data Entry'!AA422="Piezas",'Data Entry'!Z422*1,IF('Data Entry'!AA422="L",'Data Entry'!Z422*1,IFERROR(,""))))))))</f>
        <v>0</v>
      </c>
      <c r="H419" s="1" t="s">
        <v>4</v>
      </c>
      <c r="I419" s="1">
        <f>IF('Data Entry'!AC422="g",'Data Entry'!AB422*0.001,IF('Data Entry'!AC422="mg",'Data Entry'!AB422*0.000001,IF('Data Entry'!AC422="t",'Data Entry'!AB422*1000,IF('Data Entry'!AC422="ml",'Data Entry'!AB422*0.001,IF('Data Entry'!AC422="kg",'Data Entry'!AB422*1,IF('Data Entry'!AC422="L",'Data Entry'!AB422*1,IFERROR(,"")))))))</f>
        <v>0</v>
      </c>
      <c r="J419" s="59" t="str">
        <f>'Data Entry'!AU422</f>
        <v/>
      </c>
      <c r="K419" s="1">
        <f>IF('Data Entry'!AI422="g",'Data Entry'!AH422*0.001*V419,IF('Data Entry'!AI422="UI",'Data Entry'!AH422*0.000001*V419,IF('Data Entry'!AI422="mg",'Data Entry'!AH422*0.000001*V419,IF('Data Entry'!AI422="t",'Data Entry'!AH422*1000*V419,IF('Data Entry'!AI422="kg",'Data Entry'!AH422*1*V419,IF('Data Entry'!AI422="L",'Data Entry'!AH422*1*V419,IFERROR(,"")))))))</f>
        <v>0</v>
      </c>
      <c r="L419" s="1" t="s">
        <v>4</v>
      </c>
      <c r="M419" s="59">
        <f>'Data Entry'!AJ422</f>
        <v>0</v>
      </c>
      <c r="N419" s="59" t="str">
        <f>'Data Entry'!AX422</f>
        <v/>
      </c>
      <c r="O419" s="1">
        <f>IF('Data Entry'!AL422="g",'Data Entry'!AK422*0.001*W419,IF('Data Entry'!AL422="UI",'Data Entry'!AK422*0.000001*W419,IF('Data Entry'!AL422="mg",'Data Entry'!AK422*0.000001*W419,IF('Data Entry'!AL422="t",'Data Entry'!AK422*1000*W419,IF('Data Entry'!AL422="kg",'Data Entry'!AK422*1*W419,IF('Data Entry'!AL422="L",'Data Entry'!AK422*1*W419,IFERROR(,"")))))))</f>
        <v>0</v>
      </c>
      <c r="P419" s="1" t="s">
        <v>4</v>
      </c>
      <c r="Q419" s="59">
        <f>'Data Entry'!AM422</f>
        <v>0</v>
      </c>
      <c r="R419" s="59" t="str">
        <f>'Data Entry'!BA422</f>
        <v/>
      </c>
      <c r="S419" s="1">
        <f>IF('Data Entry'!AO422="g",'Data Entry'!AN422*0.001*X419,IF('Data Entry'!AO422="UI",'Data Entry'!AN422*0.000001*X419,IF('Data Entry'!AO422="mg",'Data Entry'!AN422*0.000001*X419,IF('Data Entry'!AO422="t",'Data Entry'!AN422*1000*X419,IF('Data Entry'!AO422="kg",'Data Entry'!AN422*1*X419,IF('Data Entry'!AO422="L",'Data Entry'!AN422*1*X419,IFERROR(,"")))))))</f>
        <v>0</v>
      </c>
      <c r="T419" s="1" t="s">
        <v>4</v>
      </c>
      <c r="U419" s="59" t="str">
        <f>IF('Data Entry'!AP422="No aplica","1",'Data Entry'!AP422)</f>
        <v/>
      </c>
      <c r="V419" s="59" t="str">
        <f>IF('Data Entry'!AS422="No aplica","1",'Data Entry'!AS422)</f>
        <v/>
      </c>
      <c r="W419" s="59" t="str">
        <f>IF('Data Entry'!AV422="No aplica","1",'Data Entry'!AV422)</f>
        <v/>
      </c>
      <c r="X419" s="59" t="str">
        <f>IF('Data Entry'!AY422="No aplica","1",'Data Entry'!AY422)</f>
        <v/>
      </c>
      <c r="Y419" s="151" t="str">
        <f t="shared" si="6"/>
        <v/>
      </c>
      <c r="Z419" s="152" t="str">
        <f>IF('Data Entry'!H422="Yes","1",IF(AND('Data Entry'!H422="",'Data Entry'!I422="",'Data Entry'!J422="",'Data Entry'!K422="",'Data Entry'!L422="",'Data Entry'!M422="",'Data Entry'!N422="",'Data Entry'!O422="",'Data Entry'!P422="",'Data Entry'!Q422=""),"","1"))</f>
        <v/>
      </c>
      <c r="AA419" s="152" t="str">
        <f>IF('Data Entry'!R422="Yes","1",IF(AND('Data Entry'!R422="",'Data Entry'!S422="",'Data Entry'!T422="",'Data Entry'!U422=""),"","1"))</f>
        <v/>
      </c>
      <c r="AB419" s="157" t="str">
        <f>IF('Data Entry'!V422="Yes","1",IF(AND('Data Entry'!V422="",'Data Entry'!W422=""),"","1"))</f>
        <v/>
      </c>
    </row>
    <row r="420" spans="1:28" ht="17">
      <c r="A420" s="59">
        <f>'Data Entry'!AB423</f>
        <v>0</v>
      </c>
      <c r="B420" s="59" t="str">
        <f>'Data Entry'!AR423</f>
        <v/>
      </c>
      <c r="C420" s="1">
        <f>IF('Data Entry'!AD423="g",'Data Entry'!AC423*0.001*U420,IF('Data Entry'!AD423="UI",'Data Entry'!AC423*0.000001*U420,IF('Data Entry'!AD423="mg",'Data Entry'!AC423*0.000001*U420,IF('Data Entry'!AD423="t",'Data Entry'!AC423*1000*U420,IF('Data Entry'!AD423="kg",'Data Entry'!AC423*1*U420,IF('Data Entry'!AD423="L",'Data Entry'!AC423*1*U420,IFERROR(,"")))))))</f>
        <v>0</v>
      </c>
      <c r="D420" s="1" t="s">
        <v>4</v>
      </c>
      <c r="E420" s="1">
        <f>IF('Data Entry'!AF423="g",'Data Entry'!AE423*0.001,IF('Data Entry'!AF423="mg",'Data Entry'!AE423*0.000001,IF('Data Entry'!AF423="t",'Data Entry'!AE423*1000,IF('Data Entry'!AF423="ml",'Data Entry'!AE423*0.001,IF('Data Entry'!AF423="kg",'Data Entry'!AE423*1,IF('Data Entry'!AF423="Pieza",'Data Entry'!AE423*1,IF('Data Entry'!AF423="L",'Data Entry'!AE423*1,IFERROR(,""))))))))</f>
        <v>0</v>
      </c>
      <c r="F420" s="1" t="s">
        <v>4</v>
      </c>
      <c r="G420" s="1">
        <f>IF('Data Entry'!AA423="g",'Data Entry'!Z423*0.001,IF('Data Entry'!AA423="mg",'Data Entry'!Z423*0.000001,IF('Data Entry'!AA423="t",'Data Entry'!Z423*1000,IF('Data Entry'!AA423="ml",'Data Entry'!Z423*0.001,IF('Data Entry'!AA423="kg",'Data Entry'!Z423*1,IF('Data Entry'!AA423="Piezas",'Data Entry'!Z423*1,IF('Data Entry'!AA423="L",'Data Entry'!Z423*1,IFERROR(,""))))))))</f>
        <v>0</v>
      </c>
      <c r="H420" s="1" t="s">
        <v>4</v>
      </c>
      <c r="I420" s="1">
        <f>IF('Data Entry'!AC423="g",'Data Entry'!AB423*0.001,IF('Data Entry'!AC423="mg",'Data Entry'!AB423*0.000001,IF('Data Entry'!AC423="t",'Data Entry'!AB423*1000,IF('Data Entry'!AC423="ml",'Data Entry'!AB423*0.001,IF('Data Entry'!AC423="kg",'Data Entry'!AB423*1,IF('Data Entry'!AC423="L",'Data Entry'!AB423*1,IFERROR(,"")))))))</f>
        <v>0</v>
      </c>
      <c r="J420" s="59" t="str">
        <f>'Data Entry'!AU423</f>
        <v/>
      </c>
      <c r="K420" s="1">
        <f>IF('Data Entry'!AI423="g",'Data Entry'!AH423*0.001*V420,IF('Data Entry'!AI423="UI",'Data Entry'!AH423*0.000001*V420,IF('Data Entry'!AI423="mg",'Data Entry'!AH423*0.000001*V420,IF('Data Entry'!AI423="t",'Data Entry'!AH423*1000*V420,IF('Data Entry'!AI423="kg",'Data Entry'!AH423*1*V420,IF('Data Entry'!AI423="L",'Data Entry'!AH423*1*V420,IFERROR(,"")))))))</f>
        <v>0</v>
      </c>
      <c r="L420" s="1" t="s">
        <v>4</v>
      </c>
      <c r="M420" s="59">
        <f>'Data Entry'!AJ423</f>
        <v>0</v>
      </c>
      <c r="N420" s="59" t="str">
        <f>'Data Entry'!AX423</f>
        <v/>
      </c>
      <c r="O420" s="1">
        <f>IF('Data Entry'!AL423="g",'Data Entry'!AK423*0.001*W420,IF('Data Entry'!AL423="UI",'Data Entry'!AK423*0.000001*W420,IF('Data Entry'!AL423="mg",'Data Entry'!AK423*0.000001*W420,IF('Data Entry'!AL423="t",'Data Entry'!AK423*1000*W420,IF('Data Entry'!AL423="kg",'Data Entry'!AK423*1*W420,IF('Data Entry'!AL423="L",'Data Entry'!AK423*1*W420,IFERROR(,"")))))))</f>
        <v>0</v>
      </c>
      <c r="P420" s="1" t="s">
        <v>4</v>
      </c>
      <c r="Q420" s="59">
        <f>'Data Entry'!AM423</f>
        <v>0</v>
      </c>
      <c r="R420" s="59" t="str">
        <f>'Data Entry'!BA423</f>
        <v/>
      </c>
      <c r="S420" s="1">
        <f>IF('Data Entry'!AO423="g",'Data Entry'!AN423*0.001*X420,IF('Data Entry'!AO423="UI",'Data Entry'!AN423*0.000001*X420,IF('Data Entry'!AO423="mg",'Data Entry'!AN423*0.000001*X420,IF('Data Entry'!AO423="t",'Data Entry'!AN423*1000*X420,IF('Data Entry'!AO423="kg",'Data Entry'!AN423*1*X420,IF('Data Entry'!AO423="L",'Data Entry'!AN423*1*X420,IFERROR(,"")))))))</f>
        <v>0</v>
      </c>
      <c r="T420" s="1" t="s">
        <v>4</v>
      </c>
      <c r="U420" s="59" t="str">
        <f>IF('Data Entry'!AP423="No aplica","1",'Data Entry'!AP423)</f>
        <v/>
      </c>
      <c r="V420" s="59" t="str">
        <f>IF('Data Entry'!AS423="No aplica","1",'Data Entry'!AS423)</f>
        <v/>
      </c>
      <c r="W420" s="59" t="str">
        <f>IF('Data Entry'!AV423="No aplica","1",'Data Entry'!AV423)</f>
        <v/>
      </c>
      <c r="X420" s="59" t="str">
        <f>IF('Data Entry'!AY423="No aplica","1",'Data Entry'!AY423)</f>
        <v/>
      </c>
      <c r="Y420" s="151" t="str">
        <f t="shared" si="6"/>
        <v/>
      </c>
      <c r="Z420" s="152" t="str">
        <f>IF('Data Entry'!H423="Yes","1",IF(AND('Data Entry'!H423="",'Data Entry'!I423="",'Data Entry'!J423="",'Data Entry'!K423="",'Data Entry'!L423="",'Data Entry'!M423="",'Data Entry'!N423="",'Data Entry'!O423="",'Data Entry'!P423="",'Data Entry'!Q423=""),"","1"))</f>
        <v/>
      </c>
      <c r="AA420" s="152" t="str">
        <f>IF('Data Entry'!R423="Yes","1",IF(AND('Data Entry'!R423="",'Data Entry'!S423="",'Data Entry'!T423="",'Data Entry'!U423=""),"","1"))</f>
        <v/>
      </c>
      <c r="AB420" s="157" t="str">
        <f>IF('Data Entry'!V423="Yes","1",IF(AND('Data Entry'!V423="",'Data Entry'!W423=""),"","1"))</f>
        <v/>
      </c>
    </row>
    <row r="421" spans="1:28" ht="17">
      <c r="A421" s="59">
        <f>'Data Entry'!AB424</f>
        <v>0</v>
      </c>
      <c r="B421" s="59" t="str">
        <f>'Data Entry'!AR424</f>
        <v/>
      </c>
      <c r="C421" s="1">
        <f>IF('Data Entry'!AD424="g",'Data Entry'!AC424*0.001*U421,IF('Data Entry'!AD424="UI",'Data Entry'!AC424*0.000001*U421,IF('Data Entry'!AD424="mg",'Data Entry'!AC424*0.000001*U421,IF('Data Entry'!AD424="t",'Data Entry'!AC424*1000*U421,IF('Data Entry'!AD424="kg",'Data Entry'!AC424*1*U421,IF('Data Entry'!AD424="L",'Data Entry'!AC424*1*U421,IFERROR(,"")))))))</f>
        <v>0</v>
      </c>
      <c r="D421" s="1" t="s">
        <v>4</v>
      </c>
      <c r="E421" s="1">
        <f>IF('Data Entry'!AF424="g",'Data Entry'!AE424*0.001,IF('Data Entry'!AF424="mg",'Data Entry'!AE424*0.000001,IF('Data Entry'!AF424="t",'Data Entry'!AE424*1000,IF('Data Entry'!AF424="ml",'Data Entry'!AE424*0.001,IF('Data Entry'!AF424="kg",'Data Entry'!AE424*1,IF('Data Entry'!AF424="Pieza",'Data Entry'!AE424*1,IF('Data Entry'!AF424="L",'Data Entry'!AE424*1,IFERROR(,""))))))))</f>
        <v>0</v>
      </c>
      <c r="F421" s="1" t="s">
        <v>4</v>
      </c>
      <c r="G421" s="1">
        <f>IF('Data Entry'!AA424="g",'Data Entry'!Z424*0.001,IF('Data Entry'!AA424="mg",'Data Entry'!Z424*0.000001,IF('Data Entry'!AA424="t",'Data Entry'!Z424*1000,IF('Data Entry'!AA424="ml",'Data Entry'!Z424*0.001,IF('Data Entry'!AA424="kg",'Data Entry'!Z424*1,IF('Data Entry'!AA424="Piezas",'Data Entry'!Z424*1,IF('Data Entry'!AA424="L",'Data Entry'!Z424*1,IFERROR(,""))))))))</f>
        <v>0</v>
      </c>
      <c r="H421" s="1" t="s">
        <v>4</v>
      </c>
      <c r="I421" s="1">
        <f>IF('Data Entry'!AC424="g",'Data Entry'!AB424*0.001,IF('Data Entry'!AC424="mg",'Data Entry'!AB424*0.000001,IF('Data Entry'!AC424="t",'Data Entry'!AB424*1000,IF('Data Entry'!AC424="ml",'Data Entry'!AB424*0.001,IF('Data Entry'!AC424="kg",'Data Entry'!AB424*1,IF('Data Entry'!AC424="L",'Data Entry'!AB424*1,IFERROR(,"")))))))</f>
        <v>0</v>
      </c>
      <c r="J421" s="59" t="str">
        <f>'Data Entry'!AU424</f>
        <v/>
      </c>
      <c r="K421" s="1">
        <f>IF('Data Entry'!AI424="g",'Data Entry'!AH424*0.001*V421,IF('Data Entry'!AI424="UI",'Data Entry'!AH424*0.000001*V421,IF('Data Entry'!AI424="mg",'Data Entry'!AH424*0.000001*V421,IF('Data Entry'!AI424="t",'Data Entry'!AH424*1000*V421,IF('Data Entry'!AI424="kg",'Data Entry'!AH424*1*V421,IF('Data Entry'!AI424="L",'Data Entry'!AH424*1*V421,IFERROR(,"")))))))</f>
        <v>0</v>
      </c>
      <c r="L421" s="1" t="s">
        <v>4</v>
      </c>
      <c r="M421" s="59">
        <f>'Data Entry'!AJ424</f>
        <v>0</v>
      </c>
      <c r="N421" s="59" t="str">
        <f>'Data Entry'!AX424</f>
        <v/>
      </c>
      <c r="O421" s="1">
        <f>IF('Data Entry'!AL424="g",'Data Entry'!AK424*0.001*W421,IF('Data Entry'!AL424="UI",'Data Entry'!AK424*0.000001*W421,IF('Data Entry'!AL424="mg",'Data Entry'!AK424*0.000001*W421,IF('Data Entry'!AL424="t",'Data Entry'!AK424*1000*W421,IF('Data Entry'!AL424="kg",'Data Entry'!AK424*1*W421,IF('Data Entry'!AL424="L",'Data Entry'!AK424*1*W421,IFERROR(,"")))))))</f>
        <v>0</v>
      </c>
      <c r="P421" s="1" t="s">
        <v>4</v>
      </c>
      <c r="Q421" s="59">
        <f>'Data Entry'!AM424</f>
        <v>0</v>
      </c>
      <c r="R421" s="59" t="str">
        <f>'Data Entry'!BA424</f>
        <v/>
      </c>
      <c r="S421" s="1">
        <f>IF('Data Entry'!AO424="g",'Data Entry'!AN424*0.001*X421,IF('Data Entry'!AO424="UI",'Data Entry'!AN424*0.000001*X421,IF('Data Entry'!AO424="mg",'Data Entry'!AN424*0.000001*X421,IF('Data Entry'!AO424="t",'Data Entry'!AN424*1000*X421,IF('Data Entry'!AO424="kg",'Data Entry'!AN424*1*X421,IF('Data Entry'!AO424="L",'Data Entry'!AN424*1*X421,IFERROR(,"")))))))</f>
        <v>0</v>
      </c>
      <c r="T421" s="1" t="s">
        <v>4</v>
      </c>
      <c r="U421" s="59" t="str">
        <f>IF('Data Entry'!AP424="No aplica","1",'Data Entry'!AP424)</f>
        <v/>
      </c>
      <c r="V421" s="59" t="str">
        <f>IF('Data Entry'!AS424="No aplica","1",'Data Entry'!AS424)</f>
        <v/>
      </c>
      <c r="W421" s="59" t="str">
        <f>IF('Data Entry'!AV424="No aplica","1",'Data Entry'!AV424)</f>
        <v/>
      </c>
      <c r="X421" s="59" t="str">
        <f>IF('Data Entry'!AY424="No aplica","1",'Data Entry'!AY424)</f>
        <v/>
      </c>
      <c r="Y421" s="151" t="str">
        <f t="shared" si="6"/>
        <v/>
      </c>
      <c r="Z421" s="152" t="str">
        <f>IF('Data Entry'!H424="Yes","1",IF(AND('Data Entry'!H424="",'Data Entry'!I424="",'Data Entry'!J424="",'Data Entry'!K424="",'Data Entry'!L424="",'Data Entry'!M424="",'Data Entry'!N424="",'Data Entry'!O424="",'Data Entry'!P424="",'Data Entry'!Q424=""),"","1"))</f>
        <v/>
      </c>
      <c r="AA421" s="152" t="str">
        <f>IF('Data Entry'!R424="Yes","1",IF(AND('Data Entry'!R424="",'Data Entry'!S424="",'Data Entry'!T424="",'Data Entry'!U424=""),"","1"))</f>
        <v/>
      </c>
      <c r="AB421" s="157" t="str">
        <f>IF('Data Entry'!V424="Yes","1",IF(AND('Data Entry'!V424="",'Data Entry'!W424=""),"","1"))</f>
        <v/>
      </c>
    </row>
    <row r="422" spans="1:28" ht="17">
      <c r="A422" s="59">
        <f>'Data Entry'!AB425</f>
        <v>0</v>
      </c>
      <c r="B422" s="59" t="str">
        <f>'Data Entry'!AR425</f>
        <v/>
      </c>
      <c r="C422" s="1">
        <f>IF('Data Entry'!AD425="g",'Data Entry'!AC425*0.001*U422,IF('Data Entry'!AD425="UI",'Data Entry'!AC425*0.000001*U422,IF('Data Entry'!AD425="mg",'Data Entry'!AC425*0.000001*U422,IF('Data Entry'!AD425="t",'Data Entry'!AC425*1000*U422,IF('Data Entry'!AD425="kg",'Data Entry'!AC425*1*U422,IF('Data Entry'!AD425="L",'Data Entry'!AC425*1*U422,IFERROR(,"")))))))</f>
        <v>0</v>
      </c>
      <c r="D422" s="1" t="s">
        <v>4</v>
      </c>
      <c r="E422" s="1">
        <f>IF('Data Entry'!AF425="g",'Data Entry'!AE425*0.001,IF('Data Entry'!AF425="mg",'Data Entry'!AE425*0.000001,IF('Data Entry'!AF425="t",'Data Entry'!AE425*1000,IF('Data Entry'!AF425="ml",'Data Entry'!AE425*0.001,IF('Data Entry'!AF425="kg",'Data Entry'!AE425*1,IF('Data Entry'!AF425="Pieza",'Data Entry'!AE425*1,IF('Data Entry'!AF425="L",'Data Entry'!AE425*1,IFERROR(,""))))))))</f>
        <v>0</v>
      </c>
      <c r="F422" s="1" t="s">
        <v>4</v>
      </c>
      <c r="G422" s="1">
        <f>IF('Data Entry'!AA425="g",'Data Entry'!Z425*0.001,IF('Data Entry'!AA425="mg",'Data Entry'!Z425*0.000001,IF('Data Entry'!AA425="t",'Data Entry'!Z425*1000,IF('Data Entry'!AA425="ml",'Data Entry'!Z425*0.001,IF('Data Entry'!AA425="kg",'Data Entry'!Z425*1,IF('Data Entry'!AA425="Piezas",'Data Entry'!Z425*1,IF('Data Entry'!AA425="L",'Data Entry'!Z425*1,IFERROR(,""))))))))</f>
        <v>0</v>
      </c>
      <c r="H422" s="1" t="s">
        <v>4</v>
      </c>
      <c r="I422" s="1">
        <f>IF('Data Entry'!AC425="g",'Data Entry'!AB425*0.001,IF('Data Entry'!AC425="mg",'Data Entry'!AB425*0.000001,IF('Data Entry'!AC425="t",'Data Entry'!AB425*1000,IF('Data Entry'!AC425="ml",'Data Entry'!AB425*0.001,IF('Data Entry'!AC425="kg",'Data Entry'!AB425*1,IF('Data Entry'!AC425="L",'Data Entry'!AB425*1,IFERROR(,"")))))))</f>
        <v>0</v>
      </c>
      <c r="J422" s="59" t="str">
        <f>'Data Entry'!AU425</f>
        <v/>
      </c>
      <c r="K422" s="1">
        <f>IF('Data Entry'!AI425="g",'Data Entry'!AH425*0.001*V422,IF('Data Entry'!AI425="UI",'Data Entry'!AH425*0.000001*V422,IF('Data Entry'!AI425="mg",'Data Entry'!AH425*0.000001*V422,IF('Data Entry'!AI425="t",'Data Entry'!AH425*1000*V422,IF('Data Entry'!AI425="kg",'Data Entry'!AH425*1*V422,IF('Data Entry'!AI425="L",'Data Entry'!AH425*1*V422,IFERROR(,"")))))))</f>
        <v>0</v>
      </c>
      <c r="L422" s="1" t="s">
        <v>4</v>
      </c>
      <c r="M422" s="59">
        <f>'Data Entry'!AJ425</f>
        <v>0</v>
      </c>
      <c r="N422" s="59" t="str">
        <f>'Data Entry'!AX425</f>
        <v/>
      </c>
      <c r="O422" s="1">
        <f>IF('Data Entry'!AL425="g",'Data Entry'!AK425*0.001*W422,IF('Data Entry'!AL425="UI",'Data Entry'!AK425*0.000001*W422,IF('Data Entry'!AL425="mg",'Data Entry'!AK425*0.000001*W422,IF('Data Entry'!AL425="t",'Data Entry'!AK425*1000*W422,IF('Data Entry'!AL425="kg",'Data Entry'!AK425*1*W422,IF('Data Entry'!AL425="L",'Data Entry'!AK425*1*W422,IFERROR(,"")))))))</f>
        <v>0</v>
      </c>
      <c r="P422" s="1" t="s">
        <v>4</v>
      </c>
      <c r="Q422" s="59">
        <f>'Data Entry'!AM425</f>
        <v>0</v>
      </c>
      <c r="R422" s="59" t="str">
        <f>'Data Entry'!BA425</f>
        <v/>
      </c>
      <c r="S422" s="1">
        <f>IF('Data Entry'!AO425="g",'Data Entry'!AN425*0.001*X422,IF('Data Entry'!AO425="UI",'Data Entry'!AN425*0.000001*X422,IF('Data Entry'!AO425="mg",'Data Entry'!AN425*0.000001*X422,IF('Data Entry'!AO425="t",'Data Entry'!AN425*1000*X422,IF('Data Entry'!AO425="kg",'Data Entry'!AN425*1*X422,IF('Data Entry'!AO425="L",'Data Entry'!AN425*1*X422,IFERROR(,"")))))))</f>
        <v>0</v>
      </c>
      <c r="T422" s="1" t="s">
        <v>4</v>
      </c>
      <c r="U422" s="59" t="str">
        <f>IF('Data Entry'!AP425="No aplica","1",'Data Entry'!AP425)</f>
        <v/>
      </c>
      <c r="V422" s="59" t="str">
        <f>IF('Data Entry'!AS425="No aplica","1",'Data Entry'!AS425)</f>
        <v/>
      </c>
      <c r="W422" s="59" t="str">
        <f>IF('Data Entry'!AV425="No aplica","1",'Data Entry'!AV425)</f>
        <v/>
      </c>
      <c r="X422" s="59" t="str">
        <f>IF('Data Entry'!AY425="No aplica","1",'Data Entry'!AY425)</f>
        <v/>
      </c>
      <c r="Y422" s="151" t="str">
        <f t="shared" si="6"/>
        <v/>
      </c>
      <c r="Z422" s="152" t="str">
        <f>IF('Data Entry'!H425="Yes","1",IF(AND('Data Entry'!H425="",'Data Entry'!I425="",'Data Entry'!J425="",'Data Entry'!K425="",'Data Entry'!L425="",'Data Entry'!M425="",'Data Entry'!N425="",'Data Entry'!O425="",'Data Entry'!P425="",'Data Entry'!Q425=""),"","1"))</f>
        <v/>
      </c>
      <c r="AA422" s="152" t="str">
        <f>IF('Data Entry'!R425="Yes","1",IF(AND('Data Entry'!R425="",'Data Entry'!S425="",'Data Entry'!T425="",'Data Entry'!U425=""),"","1"))</f>
        <v/>
      </c>
      <c r="AB422" s="157" t="str">
        <f>IF('Data Entry'!V425="Yes","1",IF(AND('Data Entry'!V425="",'Data Entry'!W425=""),"","1"))</f>
        <v/>
      </c>
    </row>
    <row r="423" spans="1:28" ht="17">
      <c r="A423" s="59">
        <f>'Data Entry'!AB426</f>
        <v>0</v>
      </c>
      <c r="B423" s="59" t="str">
        <f>'Data Entry'!AR426</f>
        <v/>
      </c>
      <c r="C423" s="1">
        <f>IF('Data Entry'!AD426="g",'Data Entry'!AC426*0.001*U423,IF('Data Entry'!AD426="UI",'Data Entry'!AC426*0.000001*U423,IF('Data Entry'!AD426="mg",'Data Entry'!AC426*0.000001*U423,IF('Data Entry'!AD426="t",'Data Entry'!AC426*1000*U423,IF('Data Entry'!AD426="kg",'Data Entry'!AC426*1*U423,IF('Data Entry'!AD426="L",'Data Entry'!AC426*1*U423,IFERROR(,"")))))))</f>
        <v>0</v>
      </c>
      <c r="D423" s="1" t="s">
        <v>4</v>
      </c>
      <c r="E423" s="1">
        <f>IF('Data Entry'!AF426="g",'Data Entry'!AE426*0.001,IF('Data Entry'!AF426="mg",'Data Entry'!AE426*0.000001,IF('Data Entry'!AF426="t",'Data Entry'!AE426*1000,IF('Data Entry'!AF426="ml",'Data Entry'!AE426*0.001,IF('Data Entry'!AF426="kg",'Data Entry'!AE426*1,IF('Data Entry'!AF426="Pieza",'Data Entry'!AE426*1,IF('Data Entry'!AF426="L",'Data Entry'!AE426*1,IFERROR(,""))))))))</f>
        <v>0</v>
      </c>
      <c r="F423" s="1" t="s">
        <v>4</v>
      </c>
      <c r="G423" s="1">
        <f>IF('Data Entry'!AA426="g",'Data Entry'!Z426*0.001,IF('Data Entry'!AA426="mg",'Data Entry'!Z426*0.000001,IF('Data Entry'!AA426="t",'Data Entry'!Z426*1000,IF('Data Entry'!AA426="ml",'Data Entry'!Z426*0.001,IF('Data Entry'!AA426="kg",'Data Entry'!Z426*1,IF('Data Entry'!AA426="Piezas",'Data Entry'!Z426*1,IF('Data Entry'!AA426="L",'Data Entry'!Z426*1,IFERROR(,""))))))))</f>
        <v>0</v>
      </c>
      <c r="H423" s="1" t="s">
        <v>4</v>
      </c>
      <c r="I423" s="1">
        <f>IF('Data Entry'!AC426="g",'Data Entry'!AB426*0.001,IF('Data Entry'!AC426="mg",'Data Entry'!AB426*0.000001,IF('Data Entry'!AC426="t",'Data Entry'!AB426*1000,IF('Data Entry'!AC426="ml",'Data Entry'!AB426*0.001,IF('Data Entry'!AC426="kg",'Data Entry'!AB426*1,IF('Data Entry'!AC426="L",'Data Entry'!AB426*1,IFERROR(,"")))))))</f>
        <v>0</v>
      </c>
      <c r="J423" s="59" t="str">
        <f>'Data Entry'!AU426</f>
        <v/>
      </c>
      <c r="K423" s="1">
        <f>IF('Data Entry'!AI426="g",'Data Entry'!AH426*0.001*V423,IF('Data Entry'!AI426="UI",'Data Entry'!AH426*0.000001*V423,IF('Data Entry'!AI426="mg",'Data Entry'!AH426*0.000001*V423,IF('Data Entry'!AI426="t",'Data Entry'!AH426*1000*V423,IF('Data Entry'!AI426="kg",'Data Entry'!AH426*1*V423,IF('Data Entry'!AI426="L",'Data Entry'!AH426*1*V423,IFERROR(,"")))))))</f>
        <v>0</v>
      </c>
      <c r="L423" s="1" t="s">
        <v>4</v>
      </c>
      <c r="M423" s="59">
        <f>'Data Entry'!AJ426</f>
        <v>0</v>
      </c>
      <c r="N423" s="59" t="str">
        <f>'Data Entry'!AX426</f>
        <v/>
      </c>
      <c r="O423" s="1">
        <f>IF('Data Entry'!AL426="g",'Data Entry'!AK426*0.001*W423,IF('Data Entry'!AL426="UI",'Data Entry'!AK426*0.000001*W423,IF('Data Entry'!AL426="mg",'Data Entry'!AK426*0.000001*W423,IF('Data Entry'!AL426="t",'Data Entry'!AK426*1000*W423,IF('Data Entry'!AL426="kg",'Data Entry'!AK426*1*W423,IF('Data Entry'!AL426="L",'Data Entry'!AK426*1*W423,IFERROR(,"")))))))</f>
        <v>0</v>
      </c>
      <c r="P423" s="1" t="s">
        <v>4</v>
      </c>
      <c r="Q423" s="59">
        <f>'Data Entry'!AM426</f>
        <v>0</v>
      </c>
      <c r="R423" s="59" t="str">
        <f>'Data Entry'!BA426</f>
        <v/>
      </c>
      <c r="S423" s="1">
        <f>IF('Data Entry'!AO426="g",'Data Entry'!AN426*0.001*X423,IF('Data Entry'!AO426="UI",'Data Entry'!AN426*0.000001*X423,IF('Data Entry'!AO426="mg",'Data Entry'!AN426*0.000001*X423,IF('Data Entry'!AO426="t",'Data Entry'!AN426*1000*X423,IF('Data Entry'!AO426="kg",'Data Entry'!AN426*1*X423,IF('Data Entry'!AO426="L",'Data Entry'!AN426*1*X423,IFERROR(,"")))))))</f>
        <v>0</v>
      </c>
      <c r="T423" s="1" t="s">
        <v>4</v>
      </c>
      <c r="U423" s="59" t="str">
        <f>IF('Data Entry'!AP426="No aplica","1",'Data Entry'!AP426)</f>
        <v/>
      </c>
      <c r="V423" s="59" t="str">
        <f>IF('Data Entry'!AS426="No aplica","1",'Data Entry'!AS426)</f>
        <v/>
      </c>
      <c r="W423" s="59" t="str">
        <f>IF('Data Entry'!AV426="No aplica","1",'Data Entry'!AV426)</f>
        <v/>
      </c>
      <c r="X423" s="59" t="str">
        <f>IF('Data Entry'!AY426="No aplica","1",'Data Entry'!AY426)</f>
        <v/>
      </c>
      <c r="Y423" s="151" t="str">
        <f t="shared" si="6"/>
        <v/>
      </c>
      <c r="Z423" s="152" t="str">
        <f>IF('Data Entry'!H426="Yes","1",IF(AND('Data Entry'!H426="",'Data Entry'!I426="",'Data Entry'!J426="",'Data Entry'!K426="",'Data Entry'!L426="",'Data Entry'!M426="",'Data Entry'!N426="",'Data Entry'!O426="",'Data Entry'!P426="",'Data Entry'!Q426=""),"","1"))</f>
        <v/>
      </c>
      <c r="AA423" s="152" t="str">
        <f>IF('Data Entry'!R426="Yes","1",IF(AND('Data Entry'!R426="",'Data Entry'!S426="",'Data Entry'!T426="",'Data Entry'!U426=""),"","1"))</f>
        <v/>
      </c>
      <c r="AB423" s="157" t="str">
        <f>IF('Data Entry'!V426="Yes","1",IF(AND('Data Entry'!V426="",'Data Entry'!W426=""),"","1"))</f>
        <v/>
      </c>
    </row>
    <row r="424" spans="1:28" ht="17">
      <c r="A424" s="59">
        <f>'Data Entry'!AB427</f>
        <v>0</v>
      </c>
      <c r="B424" s="59" t="str">
        <f>'Data Entry'!AR427</f>
        <v/>
      </c>
      <c r="C424" s="1">
        <f>IF('Data Entry'!AD427="g",'Data Entry'!AC427*0.001*U424,IF('Data Entry'!AD427="UI",'Data Entry'!AC427*0.000001*U424,IF('Data Entry'!AD427="mg",'Data Entry'!AC427*0.000001*U424,IF('Data Entry'!AD427="t",'Data Entry'!AC427*1000*U424,IF('Data Entry'!AD427="kg",'Data Entry'!AC427*1*U424,IF('Data Entry'!AD427="L",'Data Entry'!AC427*1*U424,IFERROR(,"")))))))</f>
        <v>0</v>
      </c>
      <c r="D424" s="1" t="s">
        <v>4</v>
      </c>
      <c r="E424" s="1">
        <f>IF('Data Entry'!AF427="g",'Data Entry'!AE427*0.001,IF('Data Entry'!AF427="mg",'Data Entry'!AE427*0.000001,IF('Data Entry'!AF427="t",'Data Entry'!AE427*1000,IF('Data Entry'!AF427="ml",'Data Entry'!AE427*0.001,IF('Data Entry'!AF427="kg",'Data Entry'!AE427*1,IF('Data Entry'!AF427="Pieza",'Data Entry'!AE427*1,IF('Data Entry'!AF427="L",'Data Entry'!AE427*1,IFERROR(,""))))))))</f>
        <v>0</v>
      </c>
      <c r="F424" s="1" t="s">
        <v>4</v>
      </c>
      <c r="G424" s="1">
        <f>IF('Data Entry'!AA427="g",'Data Entry'!Z427*0.001,IF('Data Entry'!AA427="mg",'Data Entry'!Z427*0.000001,IF('Data Entry'!AA427="t",'Data Entry'!Z427*1000,IF('Data Entry'!AA427="ml",'Data Entry'!Z427*0.001,IF('Data Entry'!AA427="kg",'Data Entry'!Z427*1,IF('Data Entry'!AA427="Piezas",'Data Entry'!Z427*1,IF('Data Entry'!AA427="L",'Data Entry'!Z427*1,IFERROR(,""))))))))</f>
        <v>0</v>
      </c>
      <c r="H424" s="1" t="s">
        <v>4</v>
      </c>
      <c r="I424" s="1">
        <f>IF('Data Entry'!AC427="g",'Data Entry'!AB427*0.001,IF('Data Entry'!AC427="mg",'Data Entry'!AB427*0.000001,IF('Data Entry'!AC427="t",'Data Entry'!AB427*1000,IF('Data Entry'!AC427="ml",'Data Entry'!AB427*0.001,IF('Data Entry'!AC427="kg",'Data Entry'!AB427*1,IF('Data Entry'!AC427="L",'Data Entry'!AB427*1,IFERROR(,"")))))))</f>
        <v>0</v>
      </c>
      <c r="J424" s="59" t="str">
        <f>'Data Entry'!AU427</f>
        <v/>
      </c>
      <c r="K424" s="1">
        <f>IF('Data Entry'!AI427="g",'Data Entry'!AH427*0.001*V424,IF('Data Entry'!AI427="UI",'Data Entry'!AH427*0.000001*V424,IF('Data Entry'!AI427="mg",'Data Entry'!AH427*0.000001*V424,IF('Data Entry'!AI427="t",'Data Entry'!AH427*1000*V424,IF('Data Entry'!AI427="kg",'Data Entry'!AH427*1*V424,IF('Data Entry'!AI427="L",'Data Entry'!AH427*1*V424,IFERROR(,"")))))))</f>
        <v>0</v>
      </c>
      <c r="L424" s="1" t="s">
        <v>4</v>
      </c>
      <c r="M424" s="59">
        <f>'Data Entry'!AJ427</f>
        <v>0</v>
      </c>
      <c r="N424" s="59" t="str">
        <f>'Data Entry'!AX427</f>
        <v/>
      </c>
      <c r="O424" s="1">
        <f>IF('Data Entry'!AL427="g",'Data Entry'!AK427*0.001*W424,IF('Data Entry'!AL427="UI",'Data Entry'!AK427*0.000001*W424,IF('Data Entry'!AL427="mg",'Data Entry'!AK427*0.000001*W424,IF('Data Entry'!AL427="t",'Data Entry'!AK427*1000*W424,IF('Data Entry'!AL427="kg",'Data Entry'!AK427*1*W424,IF('Data Entry'!AL427="L",'Data Entry'!AK427*1*W424,IFERROR(,"")))))))</f>
        <v>0</v>
      </c>
      <c r="P424" s="1" t="s">
        <v>4</v>
      </c>
      <c r="Q424" s="59">
        <f>'Data Entry'!AM427</f>
        <v>0</v>
      </c>
      <c r="R424" s="59" t="str">
        <f>'Data Entry'!BA427</f>
        <v/>
      </c>
      <c r="S424" s="1">
        <f>IF('Data Entry'!AO427="g",'Data Entry'!AN427*0.001*X424,IF('Data Entry'!AO427="UI",'Data Entry'!AN427*0.000001*X424,IF('Data Entry'!AO427="mg",'Data Entry'!AN427*0.000001*X424,IF('Data Entry'!AO427="t",'Data Entry'!AN427*1000*X424,IF('Data Entry'!AO427="kg",'Data Entry'!AN427*1*X424,IF('Data Entry'!AO427="L",'Data Entry'!AN427*1*X424,IFERROR(,"")))))))</f>
        <v>0</v>
      </c>
      <c r="T424" s="1" t="s">
        <v>4</v>
      </c>
      <c r="U424" s="59" t="str">
        <f>IF('Data Entry'!AP427="No aplica","1",'Data Entry'!AP427)</f>
        <v/>
      </c>
      <c r="V424" s="59" t="str">
        <f>IF('Data Entry'!AS427="No aplica","1",'Data Entry'!AS427)</f>
        <v/>
      </c>
      <c r="W424" s="59" t="str">
        <f>IF('Data Entry'!AV427="No aplica","1",'Data Entry'!AV427)</f>
        <v/>
      </c>
      <c r="X424" s="59" t="str">
        <f>IF('Data Entry'!AY427="No aplica","1",'Data Entry'!AY427)</f>
        <v/>
      </c>
      <c r="Y424" s="151" t="str">
        <f t="shared" si="6"/>
        <v/>
      </c>
      <c r="Z424" s="152" t="str">
        <f>IF('Data Entry'!H427="Yes","1",IF(AND('Data Entry'!H427="",'Data Entry'!I427="",'Data Entry'!J427="",'Data Entry'!K427="",'Data Entry'!L427="",'Data Entry'!M427="",'Data Entry'!N427="",'Data Entry'!O427="",'Data Entry'!P427="",'Data Entry'!Q427=""),"","1"))</f>
        <v/>
      </c>
      <c r="AA424" s="152" t="str">
        <f>IF('Data Entry'!R427="Yes","1",IF(AND('Data Entry'!R427="",'Data Entry'!S427="",'Data Entry'!T427="",'Data Entry'!U427=""),"","1"))</f>
        <v/>
      </c>
      <c r="AB424" s="157" t="str">
        <f>IF('Data Entry'!V427="Yes","1",IF(AND('Data Entry'!V427="",'Data Entry'!W427=""),"","1"))</f>
        <v/>
      </c>
    </row>
    <row r="425" spans="1:28" ht="17">
      <c r="A425" s="59">
        <f>'Data Entry'!AB428</f>
        <v>0</v>
      </c>
      <c r="B425" s="59" t="str">
        <f>'Data Entry'!AR428</f>
        <v/>
      </c>
      <c r="C425" s="1">
        <f>IF('Data Entry'!AD428="g",'Data Entry'!AC428*0.001*U425,IF('Data Entry'!AD428="UI",'Data Entry'!AC428*0.000001*U425,IF('Data Entry'!AD428="mg",'Data Entry'!AC428*0.000001*U425,IF('Data Entry'!AD428="t",'Data Entry'!AC428*1000*U425,IF('Data Entry'!AD428="kg",'Data Entry'!AC428*1*U425,IF('Data Entry'!AD428="L",'Data Entry'!AC428*1*U425,IFERROR(,"")))))))</f>
        <v>0</v>
      </c>
      <c r="D425" s="1" t="s">
        <v>4</v>
      </c>
      <c r="E425" s="1">
        <f>IF('Data Entry'!AF428="g",'Data Entry'!AE428*0.001,IF('Data Entry'!AF428="mg",'Data Entry'!AE428*0.000001,IF('Data Entry'!AF428="t",'Data Entry'!AE428*1000,IF('Data Entry'!AF428="ml",'Data Entry'!AE428*0.001,IF('Data Entry'!AF428="kg",'Data Entry'!AE428*1,IF('Data Entry'!AF428="Pieza",'Data Entry'!AE428*1,IF('Data Entry'!AF428="L",'Data Entry'!AE428*1,IFERROR(,""))))))))</f>
        <v>0</v>
      </c>
      <c r="F425" s="1" t="s">
        <v>4</v>
      </c>
      <c r="G425" s="1">
        <f>IF('Data Entry'!AA428="g",'Data Entry'!Z428*0.001,IF('Data Entry'!AA428="mg",'Data Entry'!Z428*0.000001,IF('Data Entry'!AA428="t",'Data Entry'!Z428*1000,IF('Data Entry'!AA428="ml",'Data Entry'!Z428*0.001,IF('Data Entry'!AA428="kg",'Data Entry'!Z428*1,IF('Data Entry'!AA428="Piezas",'Data Entry'!Z428*1,IF('Data Entry'!AA428="L",'Data Entry'!Z428*1,IFERROR(,""))))))))</f>
        <v>0</v>
      </c>
      <c r="H425" s="1" t="s">
        <v>4</v>
      </c>
      <c r="I425" s="1">
        <f>IF('Data Entry'!AC428="g",'Data Entry'!AB428*0.001,IF('Data Entry'!AC428="mg",'Data Entry'!AB428*0.000001,IF('Data Entry'!AC428="t",'Data Entry'!AB428*1000,IF('Data Entry'!AC428="ml",'Data Entry'!AB428*0.001,IF('Data Entry'!AC428="kg",'Data Entry'!AB428*1,IF('Data Entry'!AC428="L",'Data Entry'!AB428*1,IFERROR(,"")))))))</f>
        <v>0</v>
      </c>
      <c r="J425" s="59" t="str">
        <f>'Data Entry'!AU428</f>
        <v/>
      </c>
      <c r="K425" s="1">
        <f>IF('Data Entry'!AI428="g",'Data Entry'!AH428*0.001*V425,IF('Data Entry'!AI428="UI",'Data Entry'!AH428*0.000001*V425,IF('Data Entry'!AI428="mg",'Data Entry'!AH428*0.000001*V425,IF('Data Entry'!AI428="t",'Data Entry'!AH428*1000*V425,IF('Data Entry'!AI428="kg",'Data Entry'!AH428*1*V425,IF('Data Entry'!AI428="L",'Data Entry'!AH428*1*V425,IFERROR(,"")))))))</f>
        <v>0</v>
      </c>
      <c r="L425" s="1" t="s">
        <v>4</v>
      </c>
      <c r="M425" s="59">
        <f>'Data Entry'!AJ428</f>
        <v>0</v>
      </c>
      <c r="N425" s="59" t="str">
        <f>'Data Entry'!AX428</f>
        <v/>
      </c>
      <c r="O425" s="1">
        <f>IF('Data Entry'!AL428="g",'Data Entry'!AK428*0.001*W425,IF('Data Entry'!AL428="UI",'Data Entry'!AK428*0.000001*W425,IF('Data Entry'!AL428="mg",'Data Entry'!AK428*0.000001*W425,IF('Data Entry'!AL428="t",'Data Entry'!AK428*1000*W425,IF('Data Entry'!AL428="kg",'Data Entry'!AK428*1*W425,IF('Data Entry'!AL428="L",'Data Entry'!AK428*1*W425,IFERROR(,"")))))))</f>
        <v>0</v>
      </c>
      <c r="P425" s="1" t="s">
        <v>4</v>
      </c>
      <c r="Q425" s="59">
        <f>'Data Entry'!AM428</f>
        <v>0</v>
      </c>
      <c r="R425" s="59" t="str">
        <f>'Data Entry'!BA428</f>
        <v/>
      </c>
      <c r="S425" s="1">
        <f>IF('Data Entry'!AO428="g",'Data Entry'!AN428*0.001*X425,IF('Data Entry'!AO428="UI",'Data Entry'!AN428*0.000001*X425,IF('Data Entry'!AO428="mg",'Data Entry'!AN428*0.000001*X425,IF('Data Entry'!AO428="t",'Data Entry'!AN428*1000*X425,IF('Data Entry'!AO428="kg",'Data Entry'!AN428*1*X425,IF('Data Entry'!AO428="L",'Data Entry'!AN428*1*X425,IFERROR(,"")))))))</f>
        <v>0</v>
      </c>
      <c r="T425" s="1" t="s">
        <v>4</v>
      </c>
      <c r="U425" s="59" t="str">
        <f>IF('Data Entry'!AP428="No aplica","1",'Data Entry'!AP428)</f>
        <v/>
      </c>
      <c r="V425" s="59" t="str">
        <f>IF('Data Entry'!AS428="No aplica","1",'Data Entry'!AS428)</f>
        <v/>
      </c>
      <c r="W425" s="59" t="str">
        <f>IF('Data Entry'!AV428="No aplica","1",'Data Entry'!AV428)</f>
        <v/>
      </c>
      <c r="X425" s="59" t="str">
        <f>IF('Data Entry'!AY428="No aplica","1",'Data Entry'!AY428)</f>
        <v/>
      </c>
      <c r="Y425" s="151" t="str">
        <f t="shared" si="6"/>
        <v/>
      </c>
      <c r="Z425" s="152" t="str">
        <f>IF('Data Entry'!H428="Yes","1",IF(AND('Data Entry'!H428="",'Data Entry'!I428="",'Data Entry'!J428="",'Data Entry'!K428="",'Data Entry'!L428="",'Data Entry'!M428="",'Data Entry'!N428="",'Data Entry'!O428="",'Data Entry'!P428="",'Data Entry'!Q428=""),"","1"))</f>
        <v/>
      </c>
      <c r="AA425" s="152" t="str">
        <f>IF('Data Entry'!R428="Yes","1",IF(AND('Data Entry'!R428="",'Data Entry'!S428="",'Data Entry'!T428="",'Data Entry'!U428=""),"","1"))</f>
        <v/>
      </c>
      <c r="AB425" s="157" t="str">
        <f>IF('Data Entry'!V428="Yes","1",IF(AND('Data Entry'!V428="",'Data Entry'!W428=""),"","1"))</f>
        <v/>
      </c>
    </row>
    <row r="426" spans="1:28" ht="17">
      <c r="A426" s="59">
        <f>'Data Entry'!AB429</f>
        <v>0</v>
      </c>
      <c r="B426" s="59" t="str">
        <f>'Data Entry'!AR429</f>
        <v/>
      </c>
      <c r="C426" s="1">
        <f>IF('Data Entry'!AD429="g",'Data Entry'!AC429*0.001*U426,IF('Data Entry'!AD429="UI",'Data Entry'!AC429*0.000001*U426,IF('Data Entry'!AD429="mg",'Data Entry'!AC429*0.000001*U426,IF('Data Entry'!AD429="t",'Data Entry'!AC429*1000*U426,IF('Data Entry'!AD429="kg",'Data Entry'!AC429*1*U426,IF('Data Entry'!AD429="L",'Data Entry'!AC429*1*U426,IFERROR(,"")))))))</f>
        <v>0</v>
      </c>
      <c r="D426" s="1" t="s">
        <v>4</v>
      </c>
      <c r="E426" s="1">
        <f>IF('Data Entry'!AF429="g",'Data Entry'!AE429*0.001,IF('Data Entry'!AF429="mg",'Data Entry'!AE429*0.000001,IF('Data Entry'!AF429="t",'Data Entry'!AE429*1000,IF('Data Entry'!AF429="ml",'Data Entry'!AE429*0.001,IF('Data Entry'!AF429="kg",'Data Entry'!AE429*1,IF('Data Entry'!AF429="Pieza",'Data Entry'!AE429*1,IF('Data Entry'!AF429="L",'Data Entry'!AE429*1,IFERROR(,""))))))))</f>
        <v>0</v>
      </c>
      <c r="F426" s="1" t="s">
        <v>4</v>
      </c>
      <c r="G426" s="1">
        <f>IF('Data Entry'!AA429="g",'Data Entry'!Z429*0.001,IF('Data Entry'!AA429="mg",'Data Entry'!Z429*0.000001,IF('Data Entry'!AA429="t",'Data Entry'!Z429*1000,IF('Data Entry'!AA429="ml",'Data Entry'!Z429*0.001,IF('Data Entry'!AA429="kg",'Data Entry'!Z429*1,IF('Data Entry'!AA429="Piezas",'Data Entry'!Z429*1,IF('Data Entry'!AA429="L",'Data Entry'!Z429*1,IFERROR(,""))))))))</f>
        <v>0</v>
      </c>
      <c r="H426" s="1" t="s">
        <v>4</v>
      </c>
      <c r="I426" s="1">
        <f>IF('Data Entry'!AC429="g",'Data Entry'!AB429*0.001,IF('Data Entry'!AC429="mg",'Data Entry'!AB429*0.000001,IF('Data Entry'!AC429="t",'Data Entry'!AB429*1000,IF('Data Entry'!AC429="ml",'Data Entry'!AB429*0.001,IF('Data Entry'!AC429="kg",'Data Entry'!AB429*1,IF('Data Entry'!AC429="L",'Data Entry'!AB429*1,IFERROR(,"")))))))</f>
        <v>0</v>
      </c>
      <c r="J426" s="59" t="str">
        <f>'Data Entry'!AU429</f>
        <v/>
      </c>
      <c r="K426" s="1">
        <f>IF('Data Entry'!AI429="g",'Data Entry'!AH429*0.001*V426,IF('Data Entry'!AI429="UI",'Data Entry'!AH429*0.000001*V426,IF('Data Entry'!AI429="mg",'Data Entry'!AH429*0.000001*V426,IF('Data Entry'!AI429="t",'Data Entry'!AH429*1000*V426,IF('Data Entry'!AI429="kg",'Data Entry'!AH429*1*V426,IF('Data Entry'!AI429="L",'Data Entry'!AH429*1*V426,IFERROR(,"")))))))</f>
        <v>0</v>
      </c>
      <c r="L426" s="1" t="s">
        <v>4</v>
      </c>
      <c r="M426" s="59">
        <f>'Data Entry'!AJ429</f>
        <v>0</v>
      </c>
      <c r="N426" s="59" t="str">
        <f>'Data Entry'!AX429</f>
        <v/>
      </c>
      <c r="O426" s="1">
        <f>IF('Data Entry'!AL429="g",'Data Entry'!AK429*0.001*W426,IF('Data Entry'!AL429="UI",'Data Entry'!AK429*0.000001*W426,IF('Data Entry'!AL429="mg",'Data Entry'!AK429*0.000001*W426,IF('Data Entry'!AL429="t",'Data Entry'!AK429*1000*W426,IF('Data Entry'!AL429="kg",'Data Entry'!AK429*1*W426,IF('Data Entry'!AL429="L",'Data Entry'!AK429*1*W426,IFERROR(,"")))))))</f>
        <v>0</v>
      </c>
      <c r="P426" s="1" t="s">
        <v>4</v>
      </c>
      <c r="Q426" s="59">
        <f>'Data Entry'!AM429</f>
        <v>0</v>
      </c>
      <c r="R426" s="59" t="str">
        <f>'Data Entry'!BA429</f>
        <v/>
      </c>
      <c r="S426" s="1">
        <f>IF('Data Entry'!AO429="g",'Data Entry'!AN429*0.001*X426,IF('Data Entry'!AO429="UI",'Data Entry'!AN429*0.000001*X426,IF('Data Entry'!AO429="mg",'Data Entry'!AN429*0.000001*X426,IF('Data Entry'!AO429="t",'Data Entry'!AN429*1000*X426,IF('Data Entry'!AO429="kg",'Data Entry'!AN429*1*X426,IF('Data Entry'!AO429="L",'Data Entry'!AN429*1*X426,IFERROR(,"")))))))</f>
        <v>0</v>
      </c>
      <c r="T426" s="1" t="s">
        <v>4</v>
      </c>
      <c r="U426" s="59" t="str">
        <f>IF('Data Entry'!AP429="No aplica","1",'Data Entry'!AP429)</f>
        <v/>
      </c>
      <c r="V426" s="59" t="str">
        <f>IF('Data Entry'!AS429="No aplica","1",'Data Entry'!AS429)</f>
        <v/>
      </c>
      <c r="W426" s="59" t="str">
        <f>IF('Data Entry'!AV429="No aplica","1",'Data Entry'!AV429)</f>
        <v/>
      </c>
      <c r="X426" s="59" t="str">
        <f>IF('Data Entry'!AY429="No aplica","1",'Data Entry'!AY429)</f>
        <v/>
      </c>
      <c r="Y426" s="151" t="str">
        <f t="shared" si="6"/>
        <v/>
      </c>
      <c r="Z426" s="152" t="str">
        <f>IF('Data Entry'!H429="Yes","1",IF(AND('Data Entry'!H429="",'Data Entry'!I429="",'Data Entry'!J429="",'Data Entry'!K429="",'Data Entry'!L429="",'Data Entry'!M429="",'Data Entry'!N429="",'Data Entry'!O429="",'Data Entry'!P429="",'Data Entry'!Q429=""),"","1"))</f>
        <v/>
      </c>
      <c r="AA426" s="152" t="str">
        <f>IF('Data Entry'!R429="Yes","1",IF(AND('Data Entry'!R429="",'Data Entry'!S429="",'Data Entry'!T429="",'Data Entry'!U429=""),"","1"))</f>
        <v/>
      </c>
      <c r="AB426" s="157" t="str">
        <f>IF('Data Entry'!V429="Yes","1",IF(AND('Data Entry'!V429="",'Data Entry'!W429=""),"","1"))</f>
        <v/>
      </c>
    </row>
    <row r="427" spans="1:28" ht="17">
      <c r="A427" s="59">
        <f>'Data Entry'!AB430</f>
        <v>0</v>
      </c>
      <c r="B427" s="59" t="str">
        <f>'Data Entry'!AR430</f>
        <v/>
      </c>
      <c r="C427" s="1">
        <f>IF('Data Entry'!AD430="g",'Data Entry'!AC430*0.001*U427,IF('Data Entry'!AD430="UI",'Data Entry'!AC430*0.000001*U427,IF('Data Entry'!AD430="mg",'Data Entry'!AC430*0.000001*U427,IF('Data Entry'!AD430="t",'Data Entry'!AC430*1000*U427,IF('Data Entry'!AD430="kg",'Data Entry'!AC430*1*U427,IF('Data Entry'!AD430="L",'Data Entry'!AC430*1*U427,IFERROR(,"")))))))</f>
        <v>0</v>
      </c>
      <c r="D427" s="1" t="s">
        <v>4</v>
      </c>
      <c r="E427" s="1">
        <f>IF('Data Entry'!AF430="g",'Data Entry'!AE430*0.001,IF('Data Entry'!AF430="mg",'Data Entry'!AE430*0.000001,IF('Data Entry'!AF430="t",'Data Entry'!AE430*1000,IF('Data Entry'!AF430="ml",'Data Entry'!AE430*0.001,IF('Data Entry'!AF430="kg",'Data Entry'!AE430*1,IF('Data Entry'!AF430="Pieza",'Data Entry'!AE430*1,IF('Data Entry'!AF430="L",'Data Entry'!AE430*1,IFERROR(,""))))))))</f>
        <v>0</v>
      </c>
      <c r="F427" s="1" t="s">
        <v>4</v>
      </c>
      <c r="G427" s="1">
        <f>IF('Data Entry'!AA430="g",'Data Entry'!Z430*0.001,IF('Data Entry'!AA430="mg",'Data Entry'!Z430*0.000001,IF('Data Entry'!AA430="t",'Data Entry'!Z430*1000,IF('Data Entry'!AA430="ml",'Data Entry'!Z430*0.001,IF('Data Entry'!AA430="kg",'Data Entry'!Z430*1,IF('Data Entry'!AA430="Piezas",'Data Entry'!Z430*1,IF('Data Entry'!AA430="L",'Data Entry'!Z430*1,IFERROR(,""))))))))</f>
        <v>0</v>
      </c>
      <c r="H427" s="1" t="s">
        <v>4</v>
      </c>
      <c r="I427" s="1">
        <f>IF('Data Entry'!AC430="g",'Data Entry'!AB430*0.001,IF('Data Entry'!AC430="mg",'Data Entry'!AB430*0.000001,IF('Data Entry'!AC430="t",'Data Entry'!AB430*1000,IF('Data Entry'!AC430="ml",'Data Entry'!AB430*0.001,IF('Data Entry'!AC430="kg",'Data Entry'!AB430*1,IF('Data Entry'!AC430="L",'Data Entry'!AB430*1,IFERROR(,"")))))))</f>
        <v>0</v>
      </c>
      <c r="J427" s="59" t="str">
        <f>'Data Entry'!AU430</f>
        <v/>
      </c>
      <c r="K427" s="1">
        <f>IF('Data Entry'!AI430="g",'Data Entry'!AH430*0.001*V427,IF('Data Entry'!AI430="UI",'Data Entry'!AH430*0.000001*V427,IF('Data Entry'!AI430="mg",'Data Entry'!AH430*0.000001*V427,IF('Data Entry'!AI430="t",'Data Entry'!AH430*1000*V427,IF('Data Entry'!AI430="kg",'Data Entry'!AH430*1*V427,IF('Data Entry'!AI430="L",'Data Entry'!AH430*1*V427,IFERROR(,"")))))))</f>
        <v>0</v>
      </c>
      <c r="L427" s="1" t="s">
        <v>4</v>
      </c>
      <c r="M427" s="59">
        <f>'Data Entry'!AJ430</f>
        <v>0</v>
      </c>
      <c r="N427" s="59" t="str">
        <f>'Data Entry'!AX430</f>
        <v/>
      </c>
      <c r="O427" s="1">
        <f>IF('Data Entry'!AL430="g",'Data Entry'!AK430*0.001*W427,IF('Data Entry'!AL430="UI",'Data Entry'!AK430*0.000001*W427,IF('Data Entry'!AL430="mg",'Data Entry'!AK430*0.000001*W427,IF('Data Entry'!AL430="t",'Data Entry'!AK430*1000*W427,IF('Data Entry'!AL430="kg",'Data Entry'!AK430*1*W427,IF('Data Entry'!AL430="L",'Data Entry'!AK430*1*W427,IFERROR(,"")))))))</f>
        <v>0</v>
      </c>
      <c r="P427" s="1" t="s">
        <v>4</v>
      </c>
      <c r="Q427" s="59">
        <f>'Data Entry'!AM430</f>
        <v>0</v>
      </c>
      <c r="R427" s="59" t="str">
        <f>'Data Entry'!BA430</f>
        <v/>
      </c>
      <c r="S427" s="1">
        <f>IF('Data Entry'!AO430="g",'Data Entry'!AN430*0.001*X427,IF('Data Entry'!AO430="UI",'Data Entry'!AN430*0.000001*X427,IF('Data Entry'!AO430="mg",'Data Entry'!AN430*0.000001*X427,IF('Data Entry'!AO430="t",'Data Entry'!AN430*1000*X427,IF('Data Entry'!AO430="kg",'Data Entry'!AN430*1*X427,IF('Data Entry'!AO430="L",'Data Entry'!AN430*1*X427,IFERROR(,"")))))))</f>
        <v>0</v>
      </c>
      <c r="T427" s="1" t="s">
        <v>4</v>
      </c>
      <c r="U427" s="59" t="str">
        <f>IF('Data Entry'!AP430="No aplica","1",'Data Entry'!AP430)</f>
        <v/>
      </c>
      <c r="V427" s="59" t="str">
        <f>IF('Data Entry'!AS430="No aplica","1",'Data Entry'!AS430)</f>
        <v/>
      </c>
      <c r="W427" s="59" t="str">
        <f>IF('Data Entry'!AV430="No aplica","1",'Data Entry'!AV430)</f>
        <v/>
      </c>
      <c r="X427" s="59" t="str">
        <f>IF('Data Entry'!AY430="No aplica","1",'Data Entry'!AY430)</f>
        <v/>
      </c>
      <c r="Y427" s="151" t="str">
        <f t="shared" si="6"/>
        <v/>
      </c>
      <c r="Z427" s="152" t="str">
        <f>IF('Data Entry'!H430="Yes","1",IF(AND('Data Entry'!H430="",'Data Entry'!I430="",'Data Entry'!J430="",'Data Entry'!K430="",'Data Entry'!L430="",'Data Entry'!M430="",'Data Entry'!N430="",'Data Entry'!O430="",'Data Entry'!P430="",'Data Entry'!Q430=""),"","1"))</f>
        <v/>
      </c>
      <c r="AA427" s="152" t="str">
        <f>IF('Data Entry'!R430="Yes","1",IF(AND('Data Entry'!R430="",'Data Entry'!S430="",'Data Entry'!T430="",'Data Entry'!U430=""),"","1"))</f>
        <v/>
      </c>
      <c r="AB427" s="157" t="str">
        <f>IF('Data Entry'!V430="Yes","1",IF(AND('Data Entry'!V430="",'Data Entry'!W430=""),"","1"))</f>
        <v/>
      </c>
    </row>
    <row r="428" spans="1:28" ht="17">
      <c r="A428" s="59">
        <f>'Data Entry'!AB431</f>
        <v>0</v>
      </c>
      <c r="B428" s="59" t="str">
        <f>'Data Entry'!AR431</f>
        <v/>
      </c>
      <c r="C428" s="1">
        <f>IF('Data Entry'!AD431="g",'Data Entry'!AC431*0.001*U428,IF('Data Entry'!AD431="UI",'Data Entry'!AC431*0.000001*U428,IF('Data Entry'!AD431="mg",'Data Entry'!AC431*0.000001*U428,IF('Data Entry'!AD431="t",'Data Entry'!AC431*1000*U428,IF('Data Entry'!AD431="kg",'Data Entry'!AC431*1*U428,IF('Data Entry'!AD431="L",'Data Entry'!AC431*1*U428,IFERROR(,"")))))))</f>
        <v>0</v>
      </c>
      <c r="D428" s="1" t="s">
        <v>4</v>
      </c>
      <c r="E428" s="1">
        <f>IF('Data Entry'!AF431="g",'Data Entry'!AE431*0.001,IF('Data Entry'!AF431="mg",'Data Entry'!AE431*0.000001,IF('Data Entry'!AF431="t",'Data Entry'!AE431*1000,IF('Data Entry'!AF431="ml",'Data Entry'!AE431*0.001,IF('Data Entry'!AF431="kg",'Data Entry'!AE431*1,IF('Data Entry'!AF431="Pieza",'Data Entry'!AE431*1,IF('Data Entry'!AF431="L",'Data Entry'!AE431*1,IFERROR(,""))))))))</f>
        <v>0</v>
      </c>
      <c r="F428" s="1" t="s">
        <v>4</v>
      </c>
      <c r="G428" s="1">
        <f>IF('Data Entry'!AA431="g",'Data Entry'!Z431*0.001,IF('Data Entry'!AA431="mg",'Data Entry'!Z431*0.000001,IF('Data Entry'!AA431="t",'Data Entry'!Z431*1000,IF('Data Entry'!AA431="ml",'Data Entry'!Z431*0.001,IF('Data Entry'!AA431="kg",'Data Entry'!Z431*1,IF('Data Entry'!AA431="Piezas",'Data Entry'!Z431*1,IF('Data Entry'!AA431="L",'Data Entry'!Z431*1,IFERROR(,""))))))))</f>
        <v>0</v>
      </c>
      <c r="H428" s="1" t="s">
        <v>4</v>
      </c>
      <c r="I428" s="1">
        <f>IF('Data Entry'!AC431="g",'Data Entry'!AB431*0.001,IF('Data Entry'!AC431="mg",'Data Entry'!AB431*0.000001,IF('Data Entry'!AC431="t",'Data Entry'!AB431*1000,IF('Data Entry'!AC431="ml",'Data Entry'!AB431*0.001,IF('Data Entry'!AC431="kg",'Data Entry'!AB431*1,IF('Data Entry'!AC431="L",'Data Entry'!AB431*1,IFERROR(,"")))))))</f>
        <v>0</v>
      </c>
      <c r="J428" s="59" t="str">
        <f>'Data Entry'!AU431</f>
        <v/>
      </c>
      <c r="K428" s="1">
        <f>IF('Data Entry'!AI431="g",'Data Entry'!AH431*0.001*V428,IF('Data Entry'!AI431="UI",'Data Entry'!AH431*0.000001*V428,IF('Data Entry'!AI431="mg",'Data Entry'!AH431*0.000001*V428,IF('Data Entry'!AI431="t",'Data Entry'!AH431*1000*V428,IF('Data Entry'!AI431="kg",'Data Entry'!AH431*1*V428,IF('Data Entry'!AI431="L",'Data Entry'!AH431*1*V428,IFERROR(,"")))))))</f>
        <v>0</v>
      </c>
      <c r="L428" s="1" t="s">
        <v>4</v>
      </c>
      <c r="M428" s="59">
        <f>'Data Entry'!AJ431</f>
        <v>0</v>
      </c>
      <c r="N428" s="59" t="str">
        <f>'Data Entry'!AX431</f>
        <v/>
      </c>
      <c r="O428" s="1">
        <f>IF('Data Entry'!AL431="g",'Data Entry'!AK431*0.001*W428,IF('Data Entry'!AL431="UI",'Data Entry'!AK431*0.000001*W428,IF('Data Entry'!AL431="mg",'Data Entry'!AK431*0.000001*W428,IF('Data Entry'!AL431="t",'Data Entry'!AK431*1000*W428,IF('Data Entry'!AL431="kg",'Data Entry'!AK431*1*W428,IF('Data Entry'!AL431="L",'Data Entry'!AK431*1*W428,IFERROR(,"")))))))</f>
        <v>0</v>
      </c>
      <c r="P428" s="1" t="s">
        <v>4</v>
      </c>
      <c r="Q428" s="59">
        <f>'Data Entry'!AM431</f>
        <v>0</v>
      </c>
      <c r="R428" s="59" t="str">
        <f>'Data Entry'!BA431</f>
        <v/>
      </c>
      <c r="S428" s="1">
        <f>IF('Data Entry'!AO431="g",'Data Entry'!AN431*0.001*X428,IF('Data Entry'!AO431="UI",'Data Entry'!AN431*0.000001*X428,IF('Data Entry'!AO431="mg",'Data Entry'!AN431*0.000001*X428,IF('Data Entry'!AO431="t",'Data Entry'!AN431*1000*X428,IF('Data Entry'!AO431="kg",'Data Entry'!AN431*1*X428,IF('Data Entry'!AO431="L",'Data Entry'!AN431*1*X428,IFERROR(,"")))))))</f>
        <v>0</v>
      </c>
      <c r="T428" s="1" t="s">
        <v>4</v>
      </c>
      <c r="U428" s="59" t="str">
        <f>IF('Data Entry'!AP431="No aplica","1",'Data Entry'!AP431)</f>
        <v/>
      </c>
      <c r="V428" s="59" t="str">
        <f>IF('Data Entry'!AS431="No aplica","1",'Data Entry'!AS431)</f>
        <v/>
      </c>
      <c r="W428" s="59" t="str">
        <f>IF('Data Entry'!AV431="No aplica","1",'Data Entry'!AV431)</f>
        <v/>
      </c>
      <c r="X428" s="59" t="str">
        <f>IF('Data Entry'!AY431="No aplica","1",'Data Entry'!AY431)</f>
        <v/>
      </c>
      <c r="Y428" s="151" t="str">
        <f t="shared" si="6"/>
        <v/>
      </c>
      <c r="Z428" s="152" t="str">
        <f>IF('Data Entry'!H431="Yes","1",IF(AND('Data Entry'!H431="",'Data Entry'!I431="",'Data Entry'!J431="",'Data Entry'!K431="",'Data Entry'!L431="",'Data Entry'!M431="",'Data Entry'!N431="",'Data Entry'!O431="",'Data Entry'!P431="",'Data Entry'!Q431=""),"","1"))</f>
        <v/>
      </c>
      <c r="AA428" s="152" t="str">
        <f>IF('Data Entry'!R431="Yes","1",IF(AND('Data Entry'!R431="",'Data Entry'!S431="",'Data Entry'!T431="",'Data Entry'!U431=""),"","1"))</f>
        <v/>
      </c>
      <c r="AB428" s="157" t="str">
        <f>IF('Data Entry'!V431="Yes","1",IF(AND('Data Entry'!V431="",'Data Entry'!W431=""),"","1"))</f>
        <v/>
      </c>
    </row>
    <row r="429" spans="1:28" ht="17">
      <c r="A429" s="59">
        <f>'Data Entry'!AB432</f>
        <v>0</v>
      </c>
      <c r="B429" s="59" t="str">
        <f>'Data Entry'!AR432</f>
        <v/>
      </c>
      <c r="C429" s="1">
        <f>IF('Data Entry'!AD432="g",'Data Entry'!AC432*0.001*U429,IF('Data Entry'!AD432="UI",'Data Entry'!AC432*0.000001*U429,IF('Data Entry'!AD432="mg",'Data Entry'!AC432*0.000001*U429,IF('Data Entry'!AD432="t",'Data Entry'!AC432*1000*U429,IF('Data Entry'!AD432="kg",'Data Entry'!AC432*1*U429,IF('Data Entry'!AD432="L",'Data Entry'!AC432*1*U429,IFERROR(,"")))))))</f>
        <v>0</v>
      </c>
      <c r="D429" s="1" t="s">
        <v>4</v>
      </c>
      <c r="E429" s="1">
        <f>IF('Data Entry'!AF432="g",'Data Entry'!AE432*0.001,IF('Data Entry'!AF432="mg",'Data Entry'!AE432*0.000001,IF('Data Entry'!AF432="t",'Data Entry'!AE432*1000,IF('Data Entry'!AF432="ml",'Data Entry'!AE432*0.001,IF('Data Entry'!AF432="kg",'Data Entry'!AE432*1,IF('Data Entry'!AF432="Pieza",'Data Entry'!AE432*1,IF('Data Entry'!AF432="L",'Data Entry'!AE432*1,IFERROR(,""))))))))</f>
        <v>0</v>
      </c>
      <c r="F429" s="1" t="s">
        <v>4</v>
      </c>
      <c r="G429" s="1">
        <f>IF('Data Entry'!AA432="g",'Data Entry'!Z432*0.001,IF('Data Entry'!AA432="mg",'Data Entry'!Z432*0.000001,IF('Data Entry'!AA432="t",'Data Entry'!Z432*1000,IF('Data Entry'!AA432="ml",'Data Entry'!Z432*0.001,IF('Data Entry'!AA432="kg",'Data Entry'!Z432*1,IF('Data Entry'!AA432="Piezas",'Data Entry'!Z432*1,IF('Data Entry'!AA432="L",'Data Entry'!Z432*1,IFERROR(,""))))))))</f>
        <v>0</v>
      </c>
      <c r="H429" s="1" t="s">
        <v>4</v>
      </c>
      <c r="I429" s="1">
        <f>IF('Data Entry'!AC432="g",'Data Entry'!AB432*0.001,IF('Data Entry'!AC432="mg",'Data Entry'!AB432*0.000001,IF('Data Entry'!AC432="t",'Data Entry'!AB432*1000,IF('Data Entry'!AC432="ml",'Data Entry'!AB432*0.001,IF('Data Entry'!AC432="kg",'Data Entry'!AB432*1,IF('Data Entry'!AC432="L",'Data Entry'!AB432*1,IFERROR(,"")))))))</f>
        <v>0</v>
      </c>
      <c r="J429" s="59" t="str">
        <f>'Data Entry'!AU432</f>
        <v/>
      </c>
      <c r="K429" s="1">
        <f>IF('Data Entry'!AI432="g",'Data Entry'!AH432*0.001*V429,IF('Data Entry'!AI432="UI",'Data Entry'!AH432*0.000001*V429,IF('Data Entry'!AI432="mg",'Data Entry'!AH432*0.000001*V429,IF('Data Entry'!AI432="t",'Data Entry'!AH432*1000*V429,IF('Data Entry'!AI432="kg",'Data Entry'!AH432*1*V429,IF('Data Entry'!AI432="L",'Data Entry'!AH432*1*V429,IFERROR(,"")))))))</f>
        <v>0</v>
      </c>
      <c r="L429" s="1" t="s">
        <v>4</v>
      </c>
      <c r="M429" s="59">
        <f>'Data Entry'!AJ432</f>
        <v>0</v>
      </c>
      <c r="N429" s="59" t="str">
        <f>'Data Entry'!AX432</f>
        <v/>
      </c>
      <c r="O429" s="1">
        <f>IF('Data Entry'!AL432="g",'Data Entry'!AK432*0.001*W429,IF('Data Entry'!AL432="UI",'Data Entry'!AK432*0.000001*W429,IF('Data Entry'!AL432="mg",'Data Entry'!AK432*0.000001*W429,IF('Data Entry'!AL432="t",'Data Entry'!AK432*1000*W429,IF('Data Entry'!AL432="kg",'Data Entry'!AK432*1*W429,IF('Data Entry'!AL432="L",'Data Entry'!AK432*1*W429,IFERROR(,"")))))))</f>
        <v>0</v>
      </c>
      <c r="P429" s="1" t="s">
        <v>4</v>
      </c>
      <c r="Q429" s="59">
        <f>'Data Entry'!AM432</f>
        <v>0</v>
      </c>
      <c r="R429" s="59" t="str">
        <f>'Data Entry'!BA432</f>
        <v/>
      </c>
      <c r="S429" s="1">
        <f>IF('Data Entry'!AO432="g",'Data Entry'!AN432*0.001*X429,IF('Data Entry'!AO432="UI",'Data Entry'!AN432*0.000001*X429,IF('Data Entry'!AO432="mg",'Data Entry'!AN432*0.000001*X429,IF('Data Entry'!AO432="t",'Data Entry'!AN432*1000*X429,IF('Data Entry'!AO432="kg",'Data Entry'!AN432*1*X429,IF('Data Entry'!AO432="L",'Data Entry'!AN432*1*X429,IFERROR(,"")))))))</f>
        <v>0</v>
      </c>
      <c r="T429" s="1" t="s">
        <v>4</v>
      </c>
      <c r="U429" s="59" t="str">
        <f>IF('Data Entry'!AP432="No aplica","1",'Data Entry'!AP432)</f>
        <v/>
      </c>
      <c r="V429" s="59" t="str">
        <f>IF('Data Entry'!AS432="No aplica","1",'Data Entry'!AS432)</f>
        <v/>
      </c>
      <c r="W429" s="59" t="str">
        <f>IF('Data Entry'!AV432="No aplica","1",'Data Entry'!AV432)</f>
        <v/>
      </c>
      <c r="X429" s="59" t="str">
        <f>IF('Data Entry'!AY432="No aplica","1",'Data Entry'!AY432)</f>
        <v/>
      </c>
      <c r="Y429" s="151" t="str">
        <f t="shared" si="6"/>
        <v/>
      </c>
      <c r="Z429" s="152" t="str">
        <f>IF('Data Entry'!H432="Yes","1",IF(AND('Data Entry'!H432="",'Data Entry'!I432="",'Data Entry'!J432="",'Data Entry'!K432="",'Data Entry'!L432="",'Data Entry'!M432="",'Data Entry'!N432="",'Data Entry'!O432="",'Data Entry'!P432="",'Data Entry'!Q432=""),"","1"))</f>
        <v/>
      </c>
      <c r="AA429" s="152" t="str">
        <f>IF('Data Entry'!R432="Yes","1",IF(AND('Data Entry'!R432="",'Data Entry'!S432="",'Data Entry'!T432="",'Data Entry'!U432=""),"","1"))</f>
        <v/>
      </c>
      <c r="AB429" s="157" t="str">
        <f>IF('Data Entry'!V432="Yes","1",IF(AND('Data Entry'!V432="",'Data Entry'!W432=""),"","1"))</f>
        <v/>
      </c>
    </row>
    <row r="430" spans="1:28" ht="17">
      <c r="A430" s="59">
        <f>'Data Entry'!AB433</f>
        <v>0</v>
      </c>
      <c r="B430" s="59" t="str">
        <f>'Data Entry'!AR433</f>
        <v/>
      </c>
      <c r="C430" s="1">
        <f>IF('Data Entry'!AD433="g",'Data Entry'!AC433*0.001*U430,IF('Data Entry'!AD433="UI",'Data Entry'!AC433*0.000001*U430,IF('Data Entry'!AD433="mg",'Data Entry'!AC433*0.000001*U430,IF('Data Entry'!AD433="t",'Data Entry'!AC433*1000*U430,IF('Data Entry'!AD433="kg",'Data Entry'!AC433*1*U430,IF('Data Entry'!AD433="L",'Data Entry'!AC433*1*U430,IFERROR(,"")))))))</f>
        <v>0</v>
      </c>
      <c r="D430" s="1" t="s">
        <v>4</v>
      </c>
      <c r="E430" s="1">
        <f>IF('Data Entry'!AF433="g",'Data Entry'!AE433*0.001,IF('Data Entry'!AF433="mg",'Data Entry'!AE433*0.000001,IF('Data Entry'!AF433="t",'Data Entry'!AE433*1000,IF('Data Entry'!AF433="ml",'Data Entry'!AE433*0.001,IF('Data Entry'!AF433="kg",'Data Entry'!AE433*1,IF('Data Entry'!AF433="Pieza",'Data Entry'!AE433*1,IF('Data Entry'!AF433="L",'Data Entry'!AE433*1,IFERROR(,""))))))))</f>
        <v>0</v>
      </c>
      <c r="F430" s="1" t="s">
        <v>4</v>
      </c>
      <c r="G430" s="1">
        <f>IF('Data Entry'!AA433="g",'Data Entry'!Z433*0.001,IF('Data Entry'!AA433="mg",'Data Entry'!Z433*0.000001,IF('Data Entry'!AA433="t",'Data Entry'!Z433*1000,IF('Data Entry'!AA433="ml",'Data Entry'!Z433*0.001,IF('Data Entry'!AA433="kg",'Data Entry'!Z433*1,IF('Data Entry'!AA433="Piezas",'Data Entry'!Z433*1,IF('Data Entry'!AA433="L",'Data Entry'!Z433*1,IFERROR(,""))))))))</f>
        <v>0</v>
      </c>
      <c r="H430" s="1" t="s">
        <v>4</v>
      </c>
      <c r="I430" s="1">
        <f>IF('Data Entry'!AC433="g",'Data Entry'!AB433*0.001,IF('Data Entry'!AC433="mg",'Data Entry'!AB433*0.000001,IF('Data Entry'!AC433="t",'Data Entry'!AB433*1000,IF('Data Entry'!AC433="ml",'Data Entry'!AB433*0.001,IF('Data Entry'!AC433="kg",'Data Entry'!AB433*1,IF('Data Entry'!AC433="L",'Data Entry'!AB433*1,IFERROR(,"")))))))</f>
        <v>0</v>
      </c>
      <c r="J430" s="59" t="str">
        <f>'Data Entry'!AU433</f>
        <v/>
      </c>
      <c r="K430" s="1">
        <f>IF('Data Entry'!AI433="g",'Data Entry'!AH433*0.001*V430,IF('Data Entry'!AI433="UI",'Data Entry'!AH433*0.000001*V430,IF('Data Entry'!AI433="mg",'Data Entry'!AH433*0.000001*V430,IF('Data Entry'!AI433="t",'Data Entry'!AH433*1000*V430,IF('Data Entry'!AI433="kg",'Data Entry'!AH433*1*V430,IF('Data Entry'!AI433="L",'Data Entry'!AH433*1*V430,IFERROR(,"")))))))</f>
        <v>0</v>
      </c>
      <c r="L430" s="1" t="s">
        <v>4</v>
      </c>
      <c r="M430" s="59">
        <f>'Data Entry'!AJ433</f>
        <v>0</v>
      </c>
      <c r="N430" s="59" t="str">
        <f>'Data Entry'!AX433</f>
        <v/>
      </c>
      <c r="O430" s="1">
        <f>IF('Data Entry'!AL433="g",'Data Entry'!AK433*0.001*W430,IF('Data Entry'!AL433="UI",'Data Entry'!AK433*0.000001*W430,IF('Data Entry'!AL433="mg",'Data Entry'!AK433*0.000001*W430,IF('Data Entry'!AL433="t",'Data Entry'!AK433*1000*W430,IF('Data Entry'!AL433="kg",'Data Entry'!AK433*1*W430,IF('Data Entry'!AL433="L",'Data Entry'!AK433*1*W430,IFERROR(,"")))))))</f>
        <v>0</v>
      </c>
      <c r="P430" s="1" t="s">
        <v>4</v>
      </c>
      <c r="Q430" s="59">
        <f>'Data Entry'!AM433</f>
        <v>0</v>
      </c>
      <c r="R430" s="59" t="str">
        <f>'Data Entry'!BA433</f>
        <v/>
      </c>
      <c r="S430" s="1">
        <f>IF('Data Entry'!AO433="g",'Data Entry'!AN433*0.001*X430,IF('Data Entry'!AO433="UI",'Data Entry'!AN433*0.000001*X430,IF('Data Entry'!AO433="mg",'Data Entry'!AN433*0.000001*X430,IF('Data Entry'!AO433="t",'Data Entry'!AN433*1000*X430,IF('Data Entry'!AO433="kg",'Data Entry'!AN433*1*X430,IF('Data Entry'!AO433="L",'Data Entry'!AN433*1*X430,IFERROR(,"")))))))</f>
        <v>0</v>
      </c>
      <c r="T430" s="1" t="s">
        <v>4</v>
      </c>
      <c r="U430" s="59" t="str">
        <f>IF('Data Entry'!AP433="No aplica","1",'Data Entry'!AP433)</f>
        <v/>
      </c>
      <c r="V430" s="59" t="str">
        <f>IF('Data Entry'!AS433="No aplica","1",'Data Entry'!AS433)</f>
        <v/>
      </c>
      <c r="W430" s="59" t="str">
        <f>IF('Data Entry'!AV433="No aplica","1",'Data Entry'!AV433)</f>
        <v/>
      </c>
      <c r="X430" s="59" t="str">
        <f>IF('Data Entry'!AY433="No aplica","1",'Data Entry'!AY433)</f>
        <v/>
      </c>
      <c r="Y430" s="151" t="str">
        <f t="shared" si="6"/>
        <v/>
      </c>
      <c r="Z430" s="152" t="str">
        <f>IF('Data Entry'!H433="Yes","1",IF(AND('Data Entry'!H433="",'Data Entry'!I433="",'Data Entry'!J433="",'Data Entry'!K433="",'Data Entry'!L433="",'Data Entry'!M433="",'Data Entry'!N433="",'Data Entry'!O433="",'Data Entry'!P433="",'Data Entry'!Q433=""),"","1"))</f>
        <v/>
      </c>
      <c r="AA430" s="152" t="str">
        <f>IF('Data Entry'!R433="Yes","1",IF(AND('Data Entry'!R433="",'Data Entry'!S433="",'Data Entry'!T433="",'Data Entry'!U433=""),"","1"))</f>
        <v/>
      </c>
      <c r="AB430" s="157" t="str">
        <f>IF('Data Entry'!V433="Yes","1",IF(AND('Data Entry'!V433="",'Data Entry'!W433=""),"","1"))</f>
        <v/>
      </c>
    </row>
    <row r="431" spans="1:28" ht="17">
      <c r="A431" s="59">
        <f>'Data Entry'!AB434</f>
        <v>0</v>
      </c>
      <c r="B431" s="59" t="str">
        <f>'Data Entry'!AR434</f>
        <v/>
      </c>
      <c r="C431" s="1">
        <f>IF('Data Entry'!AD434="g",'Data Entry'!AC434*0.001*U431,IF('Data Entry'!AD434="UI",'Data Entry'!AC434*0.000001*U431,IF('Data Entry'!AD434="mg",'Data Entry'!AC434*0.000001*U431,IF('Data Entry'!AD434="t",'Data Entry'!AC434*1000*U431,IF('Data Entry'!AD434="kg",'Data Entry'!AC434*1*U431,IF('Data Entry'!AD434="L",'Data Entry'!AC434*1*U431,IFERROR(,"")))))))</f>
        <v>0</v>
      </c>
      <c r="D431" s="1" t="s">
        <v>4</v>
      </c>
      <c r="E431" s="1">
        <f>IF('Data Entry'!AF434="g",'Data Entry'!AE434*0.001,IF('Data Entry'!AF434="mg",'Data Entry'!AE434*0.000001,IF('Data Entry'!AF434="t",'Data Entry'!AE434*1000,IF('Data Entry'!AF434="ml",'Data Entry'!AE434*0.001,IF('Data Entry'!AF434="kg",'Data Entry'!AE434*1,IF('Data Entry'!AF434="Pieza",'Data Entry'!AE434*1,IF('Data Entry'!AF434="L",'Data Entry'!AE434*1,IFERROR(,""))))))))</f>
        <v>0</v>
      </c>
      <c r="F431" s="1" t="s">
        <v>4</v>
      </c>
      <c r="G431" s="1">
        <f>IF('Data Entry'!AA434="g",'Data Entry'!Z434*0.001,IF('Data Entry'!AA434="mg",'Data Entry'!Z434*0.000001,IF('Data Entry'!AA434="t",'Data Entry'!Z434*1000,IF('Data Entry'!AA434="ml",'Data Entry'!Z434*0.001,IF('Data Entry'!AA434="kg",'Data Entry'!Z434*1,IF('Data Entry'!AA434="Piezas",'Data Entry'!Z434*1,IF('Data Entry'!AA434="L",'Data Entry'!Z434*1,IFERROR(,""))))))))</f>
        <v>0</v>
      </c>
      <c r="H431" s="1" t="s">
        <v>4</v>
      </c>
      <c r="I431" s="1">
        <f>IF('Data Entry'!AC434="g",'Data Entry'!AB434*0.001,IF('Data Entry'!AC434="mg",'Data Entry'!AB434*0.000001,IF('Data Entry'!AC434="t",'Data Entry'!AB434*1000,IF('Data Entry'!AC434="ml",'Data Entry'!AB434*0.001,IF('Data Entry'!AC434="kg",'Data Entry'!AB434*1,IF('Data Entry'!AC434="L",'Data Entry'!AB434*1,IFERROR(,"")))))))</f>
        <v>0</v>
      </c>
      <c r="J431" s="59" t="str">
        <f>'Data Entry'!AU434</f>
        <v/>
      </c>
      <c r="K431" s="1">
        <f>IF('Data Entry'!AI434="g",'Data Entry'!AH434*0.001*V431,IF('Data Entry'!AI434="UI",'Data Entry'!AH434*0.000001*V431,IF('Data Entry'!AI434="mg",'Data Entry'!AH434*0.000001*V431,IF('Data Entry'!AI434="t",'Data Entry'!AH434*1000*V431,IF('Data Entry'!AI434="kg",'Data Entry'!AH434*1*V431,IF('Data Entry'!AI434="L",'Data Entry'!AH434*1*V431,IFERROR(,"")))))))</f>
        <v>0</v>
      </c>
      <c r="L431" s="1" t="s">
        <v>4</v>
      </c>
      <c r="M431" s="59">
        <f>'Data Entry'!AJ434</f>
        <v>0</v>
      </c>
      <c r="N431" s="59" t="str">
        <f>'Data Entry'!AX434</f>
        <v/>
      </c>
      <c r="O431" s="1">
        <f>IF('Data Entry'!AL434="g",'Data Entry'!AK434*0.001*W431,IF('Data Entry'!AL434="UI",'Data Entry'!AK434*0.000001*W431,IF('Data Entry'!AL434="mg",'Data Entry'!AK434*0.000001*W431,IF('Data Entry'!AL434="t",'Data Entry'!AK434*1000*W431,IF('Data Entry'!AL434="kg",'Data Entry'!AK434*1*W431,IF('Data Entry'!AL434="L",'Data Entry'!AK434*1*W431,IFERROR(,"")))))))</f>
        <v>0</v>
      </c>
      <c r="P431" s="1" t="s">
        <v>4</v>
      </c>
      <c r="Q431" s="59">
        <f>'Data Entry'!AM434</f>
        <v>0</v>
      </c>
      <c r="R431" s="59" t="str">
        <f>'Data Entry'!BA434</f>
        <v/>
      </c>
      <c r="S431" s="1">
        <f>IF('Data Entry'!AO434="g",'Data Entry'!AN434*0.001*X431,IF('Data Entry'!AO434="UI",'Data Entry'!AN434*0.000001*X431,IF('Data Entry'!AO434="mg",'Data Entry'!AN434*0.000001*X431,IF('Data Entry'!AO434="t",'Data Entry'!AN434*1000*X431,IF('Data Entry'!AO434="kg",'Data Entry'!AN434*1*X431,IF('Data Entry'!AO434="L",'Data Entry'!AN434*1*X431,IFERROR(,"")))))))</f>
        <v>0</v>
      </c>
      <c r="T431" s="1" t="s">
        <v>4</v>
      </c>
      <c r="U431" s="59" t="str">
        <f>IF('Data Entry'!AP434="No aplica","1",'Data Entry'!AP434)</f>
        <v/>
      </c>
      <c r="V431" s="59" t="str">
        <f>IF('Data Entry'!AS434="No aplica","1",'Data Entry'!AS434)</f>
        <v/>
      </c>
      <c r="W431" s="59" t="str">
        <f>IF('Data Entry'!AV434="No aplica","1",'Data Entry'!AV434)</f>
        <v/>
      </c>
      <c r="X431" s="59" t="str">
        <f>IF('Data Entry'!AY434="No aplica","1",'Data Entry'!AY434)</f>
        <v/>
      </c>
      <c r="Y431" s="151" t="str">
        <f t="shared" si="6"/>
        <v/>
      </c>
      <c r="Z431" s="152" t="str">
        <f>IF('Data Entry'!H434="Yes","1",IF(AND('Data Entry'!H434="",'Data Entry'!I434="",'Data Entry'!J434="",'Data Entry'!K434="",'Data Entry'!L434="",'Data Entry'!M434="",'Data Entry'!N434="",'Data Entry'!O434="",'Data Entry'!P434="",'Data Entry'!Q434=""),"","1"))</f>
        <v/>
      </c>
      <c r="AA431" s="152" t="str">
        <f>IF('Data Entry'!R434="Yes","1",IF(AND('Data Entry'!R434="",'Data Entry'!S434="",'Data Entry'!T434="",'Data Entry'!U434=""),"","1"))</f>
        <v/>
      </c>
      <c r="AB431" s="157" t="str">
        <f>IF('Data Entry'!V434="Yes","1",IF(AND('Data Entry'!V434="",'Data Entry'!W434=""),"","1"))</f>
        <v/>
      </c>
    </row>
    <row r="432" spans="1:28" ht="17">
      <c r="A432" s="59">
        <f>'Data Entry'!AB435</f>
        <v>0</v>
      </c>
      <c r="B432" s="59" t="str">
        <f>'Data Entry'!AR435</f>
        <v/>
      </c>
      <c r="C432" s="1">
        <f>IF('Data Entry'!AD435="g",'Data Entry'!AC435*0.001*U432,IF('Data Entry'!AD435="UI",'Data Entry'!AC435*0.000001*U432,IF('Data Entry'!AD435="mg",'Data Entry'!AC435*0.000001*U432,IF('Data Entry'!AD435="t",'Data Entry'!AC435*1000*U432,IF('Data Entry'!AD435="kg",'Data Entry'!AC435*1*U432,IF('Data Entry'!AD435="L",'Data Entry'!AC435*1*U432,IFERROR(,"")))))))</f>
        <v>0</v>
      </c>
      <c r="D432" s="1" t="s">
        <v>4</v>
      </c>
      <c r="E432" s="1">
        <f>IF('Data Entry'!AF435="g",'Data Entry'!AE435*0.001,IF('Data Entry'!AF435="mg",'Data Entry'!AE435*0.000001,IF('Data Entry'!AF435="t",'Data Entry'!AE435*1000,IF('Data Entry'!AF435="ml",'Data Entry'!AE435*0.001,IF('Data Entry'!AF435="kg",'Data Entry'!AE435*1,IF('Data Entry'!AF435="Pieza",'Data Entry'!AE435*1,IF('Data Entry'!AF435="L",'Data Entry'!AE435*1,IFERROR(,""))))))))</f>
        <v>0</v>
      </c>
      <c r="F432" s="1" t="s">
        <v>4</v>
      </c>
      <c r="G432" s="1">
        <f>IF('Data Entry'!AA435="g",'Data Entry'!Z435*0.001,IF('Data Entry'!AA435="mg",'Data Entry'!Z435*0.000001,IF('Data Entry'!AA435="t",'Data Entry'!Z435*1000,IF('Data Entry'!AA435="ml",'Data Entry'!Z435*0.001,IF('Data Entry'!AA435="kg",'Data Entry'!Z435*1,IF('Data Entry'!AA435="Piezas",'Data Entry'!Z435*1,IF('Data Entry'!AA435="L",'Data Entry'!Z435*1,IFERROR(,""))))))))</f>
        <v>0</v>
      </c>
      <c r="H432" s="1" t="s">
        <v>4</v>
      </c>
      <c r="I432" s="1">
        <f>IF('Data Entry'!AC435="g",'Data Entry'!AB435*0.001,IF('Data Entry'!AC435="mg",'Data Entry'!AB435*0.000001,IF('Data Entry'!AC435="t",'Data Entry'!AB435*1000,IF('Data Entry'!AC435="ml",'Data Entry'!AB435*0.001,IF('Data Entry'!AC435="kg",'Data Entry'!AB435*1,IF('Data Entry'!AC435="L",'Data Entry'!AB435*1,IFERROR(,"")))))))</f>
        <v>0</v>
      </c>
      <c r="J432" s="59" t="str">
        <f>'Data Entry'!AU435</f>
        <v/>
      </c>
      <c r="K432" s="1">
        <f>IF('Data Entry'!AI435="g",'Data Entry'!AH435*0.001*V432,IF('Data Entry'!AI435="UI",'Data Entry'!AH435*0.000001*V432,IF('Data Entry'!AI435="mg",'Data Entry'!AH435*0.000001*V432,IF('Data Entry'!AI435="t",'Data Entry'!AH435*1000*V432,IF('Data Entry'!AI435="kg",'Data Entry'!AH435*1*V432,IF('Data Entry'!AI435="L",'Data Entry'!AH435*1*V432,IFERROR(,"")))))))</f>
        <v>0</v>
      </c>
      <c r="L432" s="1" t="s">
        <v>4</v>
      </c>
      <c r="M432" s="59">
        <f>'Data Entry'!AJ435</f>
        <v>0</v>
      </c>
      <c r="N432" s="59" t="str">
        <f>'Data Entry'!AX435</f>
        <v/>
      </c>
      <c r="O432" s="1">
        <f>IF('Data Entry'!AL435="g",'Data Entry'!AK435*0.001*W432,IF('Data Entry'!AL435="UI",'Data Entry'!AK435*0.000001*W432,IF('Data Entry'!AL435="mg",'Data Entry'!AK435*0.000001*W432,IF('Data Entry'!AL435="t",'Data Entry'!AK435*1000*W432,IF('Data Entry'!AL435="kg",'Data Entry'!AK435*1*W432,IF('Data Entry'!AL435="L",'Data Entry'!AK435*1*W432,IFERROR(,"")))))))</f>
        <v>0</v>
      </c>
      <c r="P432" s="1" t="s">
        <v>4</v>
      </c>
      <c r="Q432" s="59">
        <f>'Data Entry'!AM435</f>
        <v>0</v>
      </c>
      <c r="R432" s="59" t="str">
        <f>'Data Entry'!BA435</f>
        <v/>
      </c>
      <c r="S432" s="1">
        <f>IF('Data Entry'!AO435="g",'Data Entry'!AN435*0.001*X432,IF('Data Entry'!AO435="UI",'Data Entry'!AN435*0.000001*X432,IF('Data Entry'!AO435="mg",'Data Entry'!AN435*0.000001*X432,IF('Data Entry'!AO435="t",'Data Entry'!AN435*1000*X432,IF('Data Entry'!AO435="kg",'Data Entry'!AN435*1*X432,IF('Data Entry'!AO435="L",'Data Entry'!AN435*1*X432,IFERROR(,"")))))))</f>
        <v>0</v>
      </c>
      <c r="T432" s="1" t="s">
        <v>4</v>
      </c>
      <c r="U432" s="59" t="str">
        <f>IF('Data Entry'!AP435="No aplica","1",'Data Entry'!AP435)</f>
        <v/>
      </c>
      <c r="V432" s="59" t="str">
        <f>IF('Data Entry'!AS435="No aplica","1",'Data Entry'!AS435)</f>
        <v/>
      </c>
      <c r="W432" s="59" t="str">
        <f>IF('Data Entry'!AV435="No aplica","1",'Data Entry'!AV435)</f>
        <v/>
      </c>
      <c r="X432" s="59" t="str">
        <f>IF('Data Entry'!AY435="No aplica","1",'Data Entry'!AY435)</f>
        <v/>
      </c>
      <c r="Y432" s="151" t="str">
        <f t="shared" si="6"/>
        <v/>
      </c>
      <c r="Z432" s="152" t="str">
        <f>IF('Data Entry'!H435="Yes","1",IF(AND('Data Entry'!H435="",'Data Entry'!I435="",'Data Entry'!J435="",'Data Entry'!K435="",'Data Entry'!L435="",'Data Entry'!M435="",'Data Entry'!N435="",'Data Entry'!O435="",'Data Entry'!P435="",'Data Entry'!Q435=""),"","1"))</f>
        <v/>
      </c>
      <c r="AA432" s="152" t="str">
        <f>IF('Data Entry'!R435="Yes","1",IF(AND('Data Entry'!R435="",'Data Entry'!S435="",'Data Entry'!T435="",'Data Entry'!U435=""),"","1"))</f>
        <v/>
      </c>
      <c r="AB432" s="157" t="str">
        <f>IF('Data Entry'!V435="Yes","1",IF(AND('Data Entry'!V435="",'Data Entry'!W435=""),"","1"))</f>
        <v/>
      </c>
    </row>
    <row r="433" spans="1:28" ht="17">
      <c r="A433" s="59">
        <f>'Data Entry'!AB436</f>
        <v>0</v>
      </c>
      <c r="B433" s="59" t="str">
        <f>'Data Entry'!AR436</f>
        <v/>
      </c>
      <c r="C433" s="1">
        <f>IF('Data Entry'!AD436="g",'Data Entry'!AC436*0.001*U433,IF('Data Entry'!AD436="UI",'Data Entry'!AC436*0.000001*U433,IF('Data Entry'!AD436="mg",'Data Entry'!AC436*0.000001*U433,IF('Data Entry'!AD436="t",'Data Entry'!AC436*1000*U433,IF('Data Entry'!AD436="kg",'Data Entry'!AC436*1*U433,IF('Data Entry'!AD436="L",'Data Entry'!AC436*1*U433,IFERROR(,"")))))))</f>
        <v>0</v>
      </c>
      <c r="D433" s="1" t="s">
        <v>4</v>
      </c>
      <c r="E433" s="1">
        <f>IF('Data Entry'!AF436="g",'Data Entry'!AE436*0.001,IF('Data Entry'!AF436="mg",'Data Entry'!AE436*0.000001,IF('Data Entry'!AF436="t",'Data Entry'!AE436*1000,IF('Data Entry'!AF436="ml",'Data Entry'!AE436*0.001,IF('Data Entry'!AF436="kg",'Data Entry'!AE436*1,IF('Data Entry'!AF436="Pieza",'Data Entry'!AE436*1,IF('Data Entry'!AF436="L",'Data Entry'!AE436*1,IFERROR(,""))))))))</f>
        <v>0</v>
      </c>
      <c r="F433" s="1" t="s">
        <v>4</v>
      </c>
      <c r="G433" s="1">
        <f>IF('Data Entry'!AA436="g",'Data Entry'!Z436*0.001,IF('Data Entry'!AA436="mg",'Data Entry'!Z436*0.000001,IF('Data Entry'!AA436="t",'Data Entry'!Z436*1000,IF('Data Entry'!AA436="ml",'Data Entry'!Z436*0.001,IF('Data Entry'!AA436="kg",'Data Entry'!Z436*1,IF('Data Entry'!AA436="Piezas",'Data Entry'!Z436*1,IF('Data Entry'!AA436="L",'Data Entry'!Z436*1,IFERROR(,""))))))))</f>
        <v>0</v>
      </c>
      <c r="H433" s="1" t="s">
        <v>4</v>
      </c>
      <c r="I433" s="1">
        <f>IF('Data Entry'!AC436="g",'Data Entry'!AB436*0.001,IF('Data Entry'!AC436="mg",'Data Entry'!AB436*0.000001,IF('Data Entry'!AC436="t",'Data Entry'!AB436*1000,IF('Data Entry'!AC436="ml",'Data Entry'!AB436*0.001,IF('Data Entry'!AC436="kg",'Data Entry'!AB436*1,IF('Data Entry'!AC436="L",'Data Entry'!AB436*1,IFERROR(,"")))))))</f>
        <v>0</v>
      </c>
      <c r="J433" s="59" t="str">
        <f>'Data Entry'!AU436</f>
        <v/>
      </c>
      <c r="K433" s="1">
        <f>IF('Data Entry'!AI436="g",'Data Entry'!AH436*0.001*V433,IF('Data Entry'!AI436="UI",'Data Entry'!AH436*0.000001*V433,IF('Data Entry'!AI436="mg",'Data Entry'!AH436*0.000001*V433,IF('Data Entry'!AI436="t",'Data Entry'!AH436*1000*V433,IF('Data Entry'!AI436="kg",'Data Entry'!AH436*1*V433,IF('Data Entry'!AI436="L",'Data Entry'!AH436*1*V433,IFERROR(,"")))))))</f>
        <v>0</v>
      </c>
      <c r="L433" s="1" t="s">
        <v>4</v>
      </c>
      <c r="M433" s="59">
        <f>'Data Entry'!AJ436</f>
        <v>0</v>
      </c>
      <c r="N433" s="59" t="str">
        <f>'Data Entry'!AX436</f>
        <v/>
      </c>
      <c r="O433" s="1">
        <f>IF('Data Entry'!AL436="g",'Data Entry'!AK436*0.001*W433,IF('Data Entry'!AL436="UI",'Data Entry'!AK436*0.000001*W433,IF('Data Entry'!AL436="mg",'Data Entry'!AK436*0.000001*W433,IF('Data Entry'!AL436="t",'Data Entry'!AK436*1000*W433,IF('Data Entry'!AL436="kg",'Data Entry'!AK436*1*W433,IF('Data Entry'!AL436="L",'Data Entry'!AK436*1*W433,IFERROR(,"")))))))</f>
        <v>0</v>
      </c>
      <c r="P433" s="1" t="s">
        <v>4</v>
      </c>
      <c r="Q433" s="59">
        <f>'Data Entry'!AM436</f>
        <v>0</v>
      </c>
      <c r="R433" s="59" t="str">
        <f>'Data Entry'!BA436</f>
        <v/>
      </c>
      <c r="S433" s="1">
        <f>IF('Data Entry'!AO436="g",'Data Entry'!AN436*0.001*X433,IF('Data Entry'!AO436="UI",'Data Entry'!AN436*0.000001*X433,IF('Data Entry'!AO436="mg",'Data Entry'!AN436*0.000001*X433,IF('Data Entry'!AO436="t",'Data Entry'!AN436*1000*X433,IF('Data Entry'!AO436="kg",'Data Entry'!AN436*1*X433,IF('Data Entry'!AO436="L",'Data Entry'!AN436*1*X433,IFERROR(,"")))))))</f>
        <v>0</v>
      </c>
      <c r="T433" s="1" t="s">
        <v>4</v>
      </c>
      <c r="U433" s="59" t="str">
        <f>IF('Data Entry'!AP436="No aplica","1",'Data Entry'!AP436)</f>
        <v/>
      </c>
      <c r="V433" s="59" t="str">
        <f>IF('Data Entry'!AS436="No aplica","1",'Data Entry'!AS436)</f>
        <v/>
      </c>
      <c r="W433" s="59" t="str">
        <f>IF('Data Entry'!AV436="No aplica","1",'Data Entry'!AV436)</f>
        <v/>
      </c>
      <c r="X433" s="59" t="str">
        <f>IF('Data Entry'!AY436="No aplica","1",'Data Entry'!AY436)</f>
        <v/>
      </c>
      <c r="Y433" s="151" t="str">
        <f t="shared" si="6"/>
        <v/>
      </c>
      <c r="Z433" s="152" t="str">
        <f>IF('Data Entry'!H436="Yes","1",IF(AND('Data Entry'!H436="",'Data Entry'!I436="",'Data Entry'!J436="",'Data Entry'!K436="",'Data Entry'!L436="",'Data Entry'!M436="",'Data Entry'!N436="",'Data Entry'!O436="",'Data Entry'!P436="",'Data Entry'!Q436=""),"","1"))</f>
        <v/>
      </c>
      <c r="AA433" s="152" t="str">
        <f>IF('Data Entry'!R436="Yes","1",IF(AND('Data Entry'!R436="",'Data Entry'!S436="",'Data Entry'!T436="",'Data Entry'!U436=""),"","1"))</f>
        <v/>
      </c>
      <c r="AB433" s="157" t="str">
        <f>IF('Data Entry'!V436="Yes","1",IF(AND('Data Entry'!V436="",'Data Entry'!W436=""),"","1"))</f>
        <v/>
      </c>
    </row>
    <row r="434" spans="1:28" ht="17">
      <c r="A434" s="59">
        <f>'Data Entry'!AB437</f>
        <v>0</v>
      </c>
      <c r="B434" s="59" t="str">
        <f>'Data Entry'!AR437</f>
        <v/>
      </c>
      <c r="C434" s="1">
        <f>IF('Data Entry'!AD437="g",'Data Entry'!AC437*0.001*U434,IF('Data Entry'!AD437="UI",'Data Entry'!AC437*0.000001*U434,IF('Data Entry'!AD437="mg",'Data Entry'!AC437*0.000001*U434,IF('Data Entry'!AD437="t",'Data Entry'!AC437*1000*U434,IF('Data Entry'!AD437="kg",'Data Entry'!AC437*1*U434,IF('Data Entry'!AD437="L",'Data Entry'!AC437*1*U434,IFERROR(,"")))))))</f>
        <v>0</v>
      </c>
      <c r="D434" s="1" t="s">
        <v>4</v>
      </c>
      <c r="E434" s="1">
        <f>IF('Data Entry'!AF437="g",'Data Entry'!AE437*0.001,IF('Data Entry'!AF437="mg",'Data Entry'!AE437*0.000001,IF('Data Entry'!AF437="t",'Data Entry'!AE437*1000,IF('Data Entry'!AF437="ml",'Data Entry'!AE437*0.001,IF('Data Entry'!AF437="kg",'Data Entry'!AE437*1,IF('Data Entry'!AF437="Pieza",'Data Entry'!AE437*1,IF('Data Entry'!AF437="L",'Data Entry'!AE437*1,IFERROR(,""))))))))</f>
        <v>0</v>
      </c>
      <c r="F434" s="1" t="s">
        <v>4</v>
      </c>
      <c r="G434" s="1">
        <f>IF('Data Entry'!AA437="g",'Data Entry'!Z437*0.001,IF('Data Entry'!AA437="mg",'Data Entry'!Z437*0.000001,IF('Data Entry'!AA437="t",'Data Entry'!Z437*1000,IF('Data Entry'!AA437="ml",'Data Entry'!Z437*0.001,IF('Data Entry'!AA437="kg",'Data Entry'!Z437*1,IF('Data Entry'!AA437="Piezas",'Data Entry'!Z437*1,IF('Data Entry'!AA437="L",'Data Entry'!Z437*1,IFERROR(,""))))))))</f>
        <v>0</v>
      </c>
      <c r="H434" s="1" t="s">
        <v>4</v>
      </c>
      <c r="I434" s="1">
        <f>IF('Data Entry'!AC437="g",'Data Entry'!AB437*0.001,IF('Data Entry'!AC437="mg",'Data Entry'!AB437*0.000001,IF('Data Entry'!AC437="t",'Data Entry'!AB437*1000,IF('Data Entry'!AC437="ml",'Data Entry'!AB437*0.001,IF('Data Entry'!AC437="kg",'Data Entry'!AB437*1,IF('Data Entry'!AC437="L",'Data Entry'!AB437*1,IFERROR(,"")))))))</f>
        <v>0</v>
      </c>
      <c r="J434" s="59" t="str">
        <f>'Data Entry'!AU437</f>
        <v/>
      </c>
      <c r="K434" s="1">
        <f>IF('Data Entry'!AI437="g",'Data Entry'!AH437*0.001*V434,IF('Data Entry'!AI437="UI",'Data Entry'!AH437*0.000001*V434,IF('Data Entry'!AI437="mg",'Data Entry'!AH437*0.000001*V434,IF('Data Entry'!AI437="t",'Data Entry'!AH437*1000*V434,IF('Data Entry'!AI437="kg",'Data Entry'!AH437*1*V434,IF('Data Entry'!AI437="L",'Data Entry'!AH437*1*V434,IFERROR(,"")))))))</f>
        <v>0</v>
      </c>
      <c r="L434" s="1" t="s">
        <v>4</v>
      </c>
      <c r="M434" s="59">
        <f>'Data Entry'!AJ437</f>
        <v>0</v>
      </c>
      <c r="N434" s="59" t="str">
        <f>'Data Entry'!AX437</f>
        <v/>
      </c>
      <c r="O434" s="1">
        <f>IF('Data Entry'!AL437="g",'Data Entry'!AK437*0.001*W434,IF('Data Entry'!AL437="UI",'Data Entry'!AK437*0.000001*W434,IF('Data Entry'!AL437="mg",'Data Entry'!AK437*0.000001*W434,IF('Data Entry'!AL437="t",'Data Entry'!AK437*1000*W434,IF('Data Entry'!AL437="kg",'Data Entry'!AK437*1*W434,IF('Data Entry'!AL437="L",'Data Entry'!AK437*1*W434,IFERROR(,"")))))))</f>
        <v>0</v>
      </c>
      <c r="P434" s="1" t="s">
        <v>4</v>
      </c>
      <c r="Q434" s="59">
        <f>'Data Entry'!AM437</f>
        <v>0</v>
      </c>
      <c r="R434" s="59" t="str">
        <f>'Data Entry'!BA437</f>
        <v/>
      </c>
      <c r="S434" s="1">
        <f>IF('Data Entry'!AO437="g",'Data Entry'!AN437*0.001*X434,IF('Data Entry'!AO437="UI",'Data Entry'!AN437*0.000001*X434,IF('Data Entry'!AO437="mg",'Data Entry'!AN437*0.000001*X434,IF('Data Entry'!AO437="t",'Data Entry'!AN437*1000*X434,IF('Data Entry'!AO437="kg",'Data Entry'!AN437*1*X434,IF('Data Entry'!AO437="L",'Data Entry'!AN437*1*X434,IFERROR(,"")))))))</f>
        <v>0</v>
      </c>
      <c r="T434" s="1" t="s">
        <v>4</v>
      </c>
      <c r="U434" s="59" t="str">
        <f>IF('Data Entry'!AP437="No aplica","1",'Data Entry'!AP437)</f>
        <v/>
      </c>
      <c r="V434" s="59" t="str">
        <f>IF('Data Entry'!AS437="No aplica","1",'Data Entry'!AS437)</f>
        <v/>
      </c>
      <c r="W434" s="59" t="str">
        <f>IF('Data Entry'!AV437="No aplica","1",'Data Entry'!AV437)</f>
        <v/>
      </c>
      <c r="X434" s="59" t="str">
        <f>IF('Data Entry'!AY437="No aplica","1",'Data Entry'!AY437)</f>
        <v/>
      </c>
      <c r="Y434" s="151" t="str">
        <f t="shared" si="6"/>
        <v/>
      </c>
      <c r="Z434" s="152" t="str">
        <f>IF('Data Entry'!H437="Yes","1",IF(AND('Data Entry'!H437="",'Data Entry'!I437="",'Data Entry'!J437="",'Data Entry'!K437="",'Data Entry'!L437="",'Data Entry'!M437="",'Data Entry'!N437="",'Data Entry'!O437="",'Data Entry'!P437="",'Data Entry'!Q437=""),"","1"))</f>
        <v/>
      </c>
      <c r="AA434" s="152" t="str">
        <f>IF('Data Entry'!R437="Yes","1",IF(AND('Data Entry'!R437="",'Data Entry'!S437="",'Data Entry'!T437="",'Data Entry'!U437=""),"","1"))</f>
        <v/>
      </c>
      <c r="AB434" s="157" t="str">
        <f>IF('Data Entry'!V437="Yes","1",IF(AND('Data Entry'!V437="",'Data Entry'!W437=""),"","1"))</f>
        <v/>
      </c>
    </row>
    <row r="435" spans="1:28" ht="17">
      <c r="A435" s="59">
        <f>'Data Entry'!AB438</f>
        <v>0</v>
      </c>
      <c r="B435" s="59" t="str">
        <f>'Data Entry'!AR438</f>
        <v/>
      </c>
      <c r="C435" s="1">
        <f>IF('Data Entry'!AD438="g",'Data Entry'!AC438*0.001*U435,IF('Data Entry'!AD438="UI",'Data Entry'!AC438*0.000001*U435,IF('Data Entry'!AD438="mg",'Data Entry'!AC438*0.000001*U435,IF('Data Entry'!AD438="t",'Data Entry'!AC438*1000*U435,IF('Data Entry'!AD438="kg",'Data Entry'!AC438*1*U435,IF('Data Entry'!AD438="L",'Data Entry'!AC438*1*U435,IFERROR(,"")))))))</f>
        <v>0</v>
      </c>
      <c r="D435" s="1" t="s">
        <v>4</v>
      </c>
      <c r="E435" s="1">
        <f>IF('Data Entry'!AF438="g",'Data Entry'!AE438*0.001,IF('Data Entry'!AF438="mg",'Data Entry'!AE438*0.000001,IF('Data Entry'!AF438="t",'Data Entry'!AE438*1000,IF('Data Entry'!AF438="ml",'Data Entry'!AE438*0.001,IF('Data Entry'!AF438="kg",'Data Entry'!AE438*1,IF('Data Entry'!AF438="Pieza",'Data Entry'!AE438*1,IF('Data Entry'!AF438="L",'Data Entry'!AE438*1,IFERROR(,""))))))))</f>
        <v>0</v>
      </c>
      <c r="F435" s="1" t="s">
        <v>4</v>
      </c>
      <c r="G435" s="1">
        <f>IF('Data Entry'!AA438="g",'Data Entry'!Z438*0.001,IF('Data Entry'!AA438="mg",'Data Entry'!Z438*0.000001,IF('Data Entry'!AA438="t",'Data Entry'!Z438*1000,IF('Data Entry'!AA438="ml",'Data Entry'!Z438*0.001,IF('Data Entry'!AA438="kg",'Data Entry'!Z438*1,IF('Data Entry'!AA438="Piezas",'Data Entry'!Z438*1,IF('Data Entry'!AA438="L",'Data Entry'!Z438*1,IFERROR(,""))))))))</f>
        <v>0</v>
      </c>
      <c r="H435" s="1" t="s">
        <v>4</v>
      </c>
      <c r="I435" s="1">
        <f>IF('Data Entry'!AC438="g",'Data Entry'!AB438*0.001,IF('Data Entry'!AC438="mg",'Data Entry'!AB438*0.000001,IF('Data Entry'!AC438="t",'Data Entry'!AB438*1000,IF('Data Entry'!AC438="ml",'Data Entry'!AB438*0.001,IF('Data Entry'!AC438="kg",'Data Entry'!AB438*1,IF('Data Entry'!AC438="L",'Data Entry'!AB438*1,IFERROR(,"")))))))</f>
        <v>0</v>
      </c>
      <c r="J435" s="59" t="str">
        <f>'Data Entry'!AU438</f>
        <v/>
      </c>
      <c r="K435" s="1">
        <f>IF('Data Entry'!AI438="g",'Data Entry'!AH438*0.001*V435,IF('Data Entry'!AI438="UI",'Data Entry'!AH438*0.000001*V435,IF('Data Entry'!AI438="mg",'Data Entry'!AH438*0.000001*V435,IF('Data Entry'!AI438="t",'Data Entry'!AH438*1000*V435,IF('Data Entry'!AI438="kg",'Data Entry'!AH438*1*V435,IF('Data Entry'!AI438="L",'Data Entry'!AH438*1*V435,IFERROR(,"")))))))</f>
        <v>0</v>
      </c>
      <c r="L435" s="1" t="s">
        <v>4</v>
      </c>
      <c r="M435" s="59">
        <f>'Data Entry'!AJ438</f>
        <v>0</v>
      </c>
      <c r="N435" s="59" t="str">
        <f>'Data Entry'!AX438</f>
        <v/>
      </c>
      <c r="O435" s="1">
        <f>IF('Data Entry'!AL438="g",'Data Entry'!AK438*0.001*W435,IF('Data Entry'!AL438="UI",'Data Entry'!AK438*0.000001*W435,IF('Data Entry'!AL438="mg",'Data Entry'!AK438*0.000001*W435,IF('Data Entry'!AL438="t",'Data Entry'!AK438*1000*W435,IF('Data Entry'!AL438="kg",'Data Entry'!AK438*1*W435,IF('Data Entry'!AL438="L",'Data Entry'!AK438*1*W435,IFERROR(,"")))))))</f>
        <v>0</v>
      </c>
      <c r="P435" s="1" t="s">
        <v>4</v>
      </c>
      <c r="Q435" s="59">
        <f>'Data Entry'!AM438</f>
        <v>0</v>
      </c>
      <c r="R435" s="59" t="str">
        <f>'Data Entry'!BA438</f>
        <v/>
      </c>
      <c r="S435" s="1">
        <f>IF('Data Entry'!AO438="g",'Data Entry'!AN438*0.001*X435,IF('Data Entry'!AO438="UI",'Data Entry'!AN438*0.000001*X435,IF('Data Entry'!AO438="mg",'Data Entry'!AN438*0.000001*X435,IF('Data Entry'!AO438="t",'Data Entry'!AN438*1000*X435,IF('Data Entry'!AO438="kg",'Data Entry'!AN438*1*X435,IF('Data Entry'!AO438="L",'Data Entry'!AN438*1*X435,IFERROR(,"")))))))</f>
        <v>0</v>
      </c>
      <c r="T435" s="1" t="s">
        <v>4</v>
      </c>
      <c r="U435" s="59" t="str">
        <f>IF('Data Entry'!AP438="No aplica","1",'Data Entry'!AP438)</f>
        <v/>
      </c>
      <c r="V435" s="59" t="str">
        <f>IF('Data Entry'!AS438="No aplica","1",'Data Entry'!AS438)</f>
        <v/>
      </c>
      <c r="W435" s="59" t="str">
        <f>IF('Data Entry'!AV438="No aplica","1",'Data Entry'!AV438)</f>
        <v/>
      </c>
      <c r="X435" s="59" t="str">
        <f>IF('Data Entry'!AY438="No aplica","1",'Data Entry'!AY438)</f>
        <v/>
      </c>
      <c r="Y435" s="151" t="str">
        <f t="shared" si="6"/>
        <v/>
      </c>
      <c r="Z435" s="152" t="str">
        <f>IF('Data Entry'!H438="Yes","1",IF(AND('Data Entry'!H438="",'Data Entry'!I438="",'Data Entry'!J438="",'Data Entry'!K438="",'Data Entry'!L438="",'Data Entry'!M438="",'Data Entry'!N438="",'Data Entry'!O438="",'Data Entry'!P438="",'Data Entry'!Q438=""),"","1"))</f>
        <v/>
      </c>
      <c r="AA435" s="152" t="str">
        <f>IF('Data Entry'!R438="Yes","1",IF(AND('Data Entry'!R438="",'Data Entry'!S438="",'Data Entry'!T438="",'Data Entry'!U438=""),"","1"))</f>
        <v/>
      </c>
      <c r="AB435" s="157" t="str">
        <f>IF('Data Entry'!V438="Yes","1",IF(AND('Data Entry'!V438="",'Data Entry'!W438=""),"","1"))</f>
        <v/>
      </c>
    </row>
    <row r="436" spans="1:28" ht="17">
      <c r="A436" s="59">
        <f>'Data Entry'!AB439</f>
        <v>0</v>
      </c>
      <c r="B436" s="59" t="str">
        <f>'Data Entry'!AR439</f>
        <v/>
      </c>
      <c r="C436" s="1">
        <f>IF('Data Entry'!AD439="g",'Data Entry'!AC439*0.001*U436,IF('Data Entry'!AD439="UI",'Data Entry'!AC439*0.000001*U436,IF('Data Entry'!AD439="mg",'Data Entry'!AC439*0.000001*U436,IF('Data Entry'!AD439="t",'Data Entry'!AC439*1000*U436,IF('Data Entry'!AD439="kg",'Data Entry'!AC439*1*U436,IF('Data Entry'!AD439="L",'Data Entry'!AC439*1*U436,IFERROR(,"")))))))</f>
        <v>0</v>
      </c>
      <c r="D436" s="1" t="s">
        <v>4</v>
      </c>
      <c r="E436" s="1">
        <f>IF('Data Entry'!AF439="g",'Data Entry'!AE439*0.001,IF('Data Entry'!AF439="mg",'Data Entry'!AE439*0.000001,IF('Data Entry'!AF439="t",'Data Entry'!AE439*1000,IF('Data Entry'!AF439="ml",'Data Entry'!AE439*0.001,IF('Data Entry'!AF439="kg",'Data Entry'!AE439*1,IF('Data Entry'!AF439="Pieza",'Data Entry'!AE439*1,IF('Data Entry'!AF439="L",'Data Entry'!AE439*1,IFERROR(,""))))))))</f>
        <v>0</v>
      </c>
      <c r="F436" s="1" t="s">
        <v>4</v>
      </c>
      <c r="G436" s="1">
        <f>IF('Data Entry'!AA439="g",'Data Entry'!Z439*0.001,IF('Data Entry'!AA439="mg",'Data Entry'!Z439*0.000001,IF('Data Entry'!AA439="t",'Data Entry'!Z439*1000,IF('Data Entry'!AA439="ml",'Data Entry'!Z439*0.001,IF('Data Entry'!AA439="kg",'Data Entry'!Z439*1,IF('Data Entry'!AA439="Piezas",'Data Entry'!Z439*1,IF('Data Entry'!AA439="L",'Data Entry'!Z439*1,IFERROR(,""))))))))</f>
        <v>0</v>
      </c>
      <c r="H436" s="1" t="s">
        <v>4</v>
      </c>
      <c r="I436" s="1">
        <f>IF('Data Entry'!AC439="g",'Data Entry'!AB439*0.001,IF('Data Entry'!AC439="mg",'Data Entry'!AB439*0.000001,IF('Data Entry'!AC439="t",'Data Entry'!AB439*1000,IF('Data Entry'!AC439="ml",'Data Entry'!AB439*0.001,IF('Data Entry'!AC439="kg",'Data Entry'!AB439*1,IF('Data Entry'!AC439="L",'Data Entry'!AB439*1,IFERROR(,"")))))))</f>
        <v>0</v>
      </c>
      <c r="J436" s="59" t="str">
        <f>'Data Entry'!AU439</f>
        <v/>
      </c>
      <c r="K436" s="1">
        <f>IF('Data Entry'!AI439="g",'Data Entry'!AH439*0.001*V436,IF('Data Entry'!AI439="UI",'Data Entry'!AH439*0.000001*V436,IF('Data Entry'!AI439="mg",'Data Entry'!AH439*0.000001*V436,IF('Data Entry'!AI439="t",'Data Entry'!AH439*1000*V436,IF('Data Entry'!AI439="kg",'Data Entry'!AH439*1*V436,IF('Data Entry'!AI439="L",'Data Entry'!AH439*1*V436,IFERROR(,"")))))))</f>
        <v>0</v>
      </c>
      <c r="L436" s="1" t="s">
        <v>4</v>
      </c>
      <c r="M436" s="59">
        <f>'Data Entry'!AJ439</f>
        <v>0</v>
      </c>
      <c r="N436" s="59" t="str">
        <f>'Data Entry'!AX439</f>
        <v/>
      </c>
      <c r="O436" s="1">
        <f>IF('Data Entry'!AL439="g",'Data Entry'!AK439*0.001*W436,IF('Data Entry'!AL439="UI",'Data Entry'!AK439*0.000001*W436,IF('Data Entry'!AL439="mg",'Data Entry'!AK439*0.000001*W436,IF('Data Entry'!AL439="t",'Data Entry'!AK439*1000*W436,IF('Data Entry'!AL439="kg",'Data Entry'!AK439*1*W436,IF('Data Entry'!AL439="L",'Data Entry'!AK439*1*W436,IFERROR(,"")))))))</f>
        <v>0</v>
      </c>
      <c r="P436" s="1" t="s">
        <v>4</v>
      </c>
      <c r="Q436" s="59">
        <f>'Data Entry'!AM439</f>
        <v>0</v>
      </c>
      <c r="R436" s="59" t="str">
        <f>'Data Entry'!BA439</f>
        <v/>
      </c>
      <c r="S436" s="1">
        <f>IF('Data Entry'!AO439="g",'Data Entry'!AN439*0.001*X436,IF('Data Entry'!AO439="UI",'Data Entry'!AN439*0.000001*X436,IF('Data Entry'!AO439="mg",'Data Entry'!AN439*0.000001*X436,IF('Data Entry'!AO439="t",'Data Entry'!AN439*1000*X436,IF('Data Entry'!AO439="kg",'Data Entry'!AN439*1*X436,IF('Data Entry'!AO439="L",'Data Entry'!AN439*1*X436,IFERROR(,"")))))))</f>
        <v>0</v>
      </c>
      <c r="T436" s="1" t="s">
        <v>4</v>
      </c>
      <c r="U436" s="59" t="str">
        <f>IF('Data Entry'!AP439="No aplica","1",'Data Entry'!AP439)</f>
        <v/>
      </c>
      <c r="V436" s="59" t="str">
        <f>IF('Data Entry'!AS439="No aplica","1",'Data Entry'!AS439)</f>
        <v/>
      </c>
      <c r="W436" s="59" t="str">
        <f>IF('Data Entry'!AV439="No aplica","1",'Data Entry'!AV439)</f>
        <v/>
      </c>
      <c r="X436" s="59" t="str">
        <f>IF('Data Entry'!AY439="No aplica","1",'Data Entry'!AY439)</f>
        <v/>
      </c>
      <c r="Y436" s="151" t="str">
        <f t="shared" si="6"/>
        <v/>
      </c>
      <c r="Z436" s="152" t="str">
        <f>IF('Data Entry'!H439="Yes","1",IF(AND('Data Entry'!H439="",'Data Entry'!I439="",'Data Entry'!J439="",'Data Entry'!K439="",'Data Entry'!L439="",'Data Entry'!M439="",'Data Entry'!N439="",'Data Entry'!O439="",'Data Entry'!P439="",'Data Entry'!Q439=""),"","1"))</f>
        <v/>
      </c>
      <c r="AA436" s="152" t="str">
        <f>IF('Data Entry'!R439="Yes","1",IF(AND('Data Entry'!R439="",'Data Entry'!S439="",'Data Entry'!T439="",'Data Entry'!U439=""),"","1"))</f>
        <v/>
      </c>
      <c r="AB436" s="157" t="str">
        <f>IF('Data Entry'!V439="Yes","1",IF(AND('Data Entry'!V439="",'Data Entry'!W439=""),"","1"))</f>
        <v/>
      </c>
    </row>
    <row r="437" spans="1:28" ht="17">
      <c r="A437" s="59">
        <f>'Data Entry'!AB440</f>
        <v>0</v>
      </c>
      <c r="B437" s="59" t="str">
        <f>'Data Entry'!AR440</f>
        <v/>
      </c>
      <c r="C437" s="1">
        <f>IF('Data Entry'!AD440="g",'Data Entry'!AC440*0.001*U437,IF('Data Entry'!AD440="UI",'Data Entry'!AC440*0.000001*U437,IF('Data Entry'!AD440="mg",'Data Entry'!AC440*0.000001*U437,IF('Data Entry'!AD440="t",'Data Entry'!AC440*1000*U437,IF('Data Entry'!AD440="kg",'Data Entry'!AC440*1*U437,IF('Data Entry'!AD440="L",'Data Entry'!AC440*1*U437,IFERROR(,"")))))))</f>
        <v>0</v>
      </c>
      <c r="D437" s="1" t="s">
        <v>4</v>
      </c>
      <c r="E437" s="1">
        <f>IF('Data Entry'!AF440="g",'Data Entry'!AE440*0.001,IF('Data Entry'!AF440="mg",'Data Entry'!AE440*0.000001,IF('Data Entry'!AF440="t",'Data Entry'!AE440*1000,IF('Data Entry'!AF440="ml",'Data Entry'!AE440*0.001,IF('Data Entry'!AF440="kg",'Data Entry'!AE440*1,IF('Data Entry'!AF440="Pieza",'Data Entry'!AE440*1,IF('Data Entry'!AF440="L",'Data Entry'!AE440*1,IFERROR(,""))))))))</f>
        <v>0</v>
      </c>
      <c r="F437" s="1" t="s">
        <v>4</v>
      </c>
      <c r="G437" s="1">
        <f>IF('Data Entry'!AA440="g",'Data Entry'!Z440*0.001,IF('Data Entry'!AA440="mg",'Data Entry'!Z440*0.000001,IF('Data Entry'!AA440="t",'Data Entry'!Z440*1000,IF('Data Entry'!AA440="ml",'Data Entry'!Z440*0.001,IF('Data Entry'!AA440="kg",'Data Entry'!Z440*1,IF('Data Entry'!AA440="Piezas",'Data Entry'!Z440*1,IF('Data Entry'!AA440="L",'Data Entry'!Z440*1,IFERROR(,""))))))))</f>
        <v>0</v>
      </c>
      <c r="H437" s="1" t="s">
        <v>4</v>
      </c>
      <c r="I437" s="1">
        <f>IF('Data Entry'!AC440="g",'Data Entry'!AB440*0.001,IF('Data Entry'!AC440="mg",'Data Entry'!AB440*0.000001,IF('Data Entry'!AC440="t",'Data Entry'!AB440*1000,IF('Data Entry'!AC440="ml",'Data Entry'!AB440*0.001,IF('Data Entry'!AC440="kg",'Data Entry'!AB440*1,IF('Data Entry'!AC440="L",'Data Entry'!AB440*1,IFERROR(,"")))))))</f>
        <v>0</v>
      </c>
      <c r="J437" s="59" t="str">
        <f>'Data Entry'!AU440</f>
        <v/>
      </c>
      <c r="K437" s="1">
        <f>IF('Data Entry'!AI440="g",'Data Entry'!AH440*0.001*V437,IF('Data Entry'!AI440="UI",'Data Entry'!AH440*0.000001*V437,IF('Data Entry'!AI440="mg",'Data Entry'!AH440*0.000001*V437,IF('Data Entry'!AI440="t",'Data Entry'!AH440*1000*V437,IF('Data Entry'!AI440="kg",'Data Entry'!AH440*1*V437,IF('Data Entry'!AI440="L",'Data Entry'!AH440*1*V437,IFERROR(,"")))))))</f>
        <v>0</v>
      </c>
      <c r="L437" s="1" t="s">
        <v>4</v>
      </c>
      <c r="M437" s="59">
        <f>'Data Entry'!AJ440</f>
        <v>0</v>
      </c>
      <c r="N437" s="59" t="str">
        <f>'Data Entry'!AX440</f>
        <v/>
      </c>
      <c r="O437" s="1">
        <f>IF('Data Entry'!AL440="g",'Data Entry'!AK440*0.001*W437,IF('Data Entry'!AL440="UI",'Data Entry'!AK440*0.000001*W437,IF('Data Entry'!AL440="mg",'Data Entry'!AK440*0.000001*W437,IF('Data Entry'!AL440="t",'Data Entry'!AK440*1000*W437,IF('Data Entry'!AL440="kg",'Data Entry'!AK440*1*W437,IF('Data Entry'!AL440="L",'Data Entry'!AK440*1*W437,IFERROR(,"")))))))</f>
        <v>0</v>
      </c>
      <c r="P437" s="1" t="s">
        <v>4</v>
      </c>
      <c r="Q437" s="59">
        <f>'Data Entry'!AM440</f>
        <v>0</v>
      </c>
      <c r="R437" s="59" t="str">
        <f>'Data Entry'!BA440</f>
        <v/>
      </c>
      <c r="S437" s="1">
        <f>IF('Data Entry'!AO440="g",'Data Entry'!AN440*0.001*X437,IF('Data Entry'!AO440="UI",'Data Entry'!AN440*0.000001*X437,IF('Data Entry'!AO440="mg",'Data Entry'!AN440*0.000001*X437,IF('Data Entry'!AO440="t",'Data Entry'!AN440*1000*X437,IF('Data Entry'!AO440="kg",'Data Entry'!AN440*1*X437,IF('Data Entry'!AO440="L",'Data Entry'!AN440*1*X437,IFERROR(,"")))))))</f>
        <v>0</v>
      </c>
      <c r="T437" s="1" t="s">
        <v>4</v>
      </c>
      <c r="U437" s="59" t="str">
        <f>IF('Data Entry'!AP440="No aplica","1",'Data Entry'!AP440)</f>
        <v/>
      </c>
      <c r="V437" s="59" t="str">
        <f>IF('Data Entry'!AS440="No aplica","1",'Data Entry'!AS440)</f>
        <v/>
      </c>
      <c r="W437" s="59" t="str">
        <f>IF('Data Entry'!AV440="No aplica","1",'Data Entry'!AV440)</f>
        <v/>
      </c>
      <c r="X437" s="59" t="str">
        <f>IF('Data Entry'!AY440="No aplica","1",'Data Entry'!AY440)</f>
        <v/>
      </c>
      <c r="Y437" s="151" t="str">
        <f t="shared" si="6"/>
        <v/>
      </c>
      <c r="Z437" s="152" t="str">
        <f>IF('Data Entry'!H440="Yes","1",IF(AND('Data Entry'!H440="",'Data Entry'!I440="",'Data Entry'!J440="",'Data Entry'!K440="",'Data Entry'!L440="",'Data Entry'!M440="",'Data Entry'!N440="",'Data Entry'!O440="",'Data Entry'!P440="",'Data Entry'!Q440=""),"","1"))</f>
        <v/>
      </c>
      <c r="AA437" s="152" t="str">
        <f>IF('Data Entry'!R440="Yes","1",IF(AND('Data Entry'!R440="",'Data Entry'!S440="",'Data Entry'!T440="",'Data Entry'!U440=""),"","1"))</f>
        <v/>
      </c>
      <c r="AB437" s="157" t="str">
        <f>IF('Data Entry'!V440="Yes","1",IF(AND('Data Entry'!V440="",'Data Entry'!W440=""),"","1"))</f>
        <v/>
      </c>
    </row>
    <row r="438" spans="1:28" ht="17">
      <c r="A438" s="59">
        <f>'Data Entry'!AB441</f>
        <v>0</v>
      </c>
      <c r="B438" s="59" t="str">
        <f>'Data Entry'!AR441</f>
        <v/>
      </c>
      <c r="C438" s="1">
        <f>IF('Data Entry'!AD441="g",'Data Entry'!AC441*0.001*U438,IF('Data Entry'!AD441="UI",'Data Entry'!AC441*0.000001*U438,IF('Data Entry'!AD441="mg",'Data Entry'!AC441*0.000001*U438,IF('Data Entry'!AD441="t",'Data Entry'!AC441*1000*U438,IF('Data Entry'!AD441="kg",'Data Entry'!AC441*1*U438,IF('Data Entry'!AD441="L",'Data Entry'!AC441*1*U438,IFERROR(,"")))))))</f>
        <v>0</v>
      </c>
      <c r="D438" s="1" t="s">
        <v>4</v>
      </c>
      <c r="E438" s="1">
        <f>IF('Data Entry'!AF441="g",'Data Entry'!AE441*0.001,IF('Data Entry'!AF441="mg",'Data Entry'!AE441*0.000001,IF('Data Entry'!AF441="t",'Data Entry'!AE441*1000,IF('Data Entry'!AF441="ml",'Data Entry'!AE441*0.001,IF('Data Entry'!AF441="kg",'Data Entry'!AE441*1,IF('Data Entry'!AF441="Pieza",'Data Entry'!AE441*1,IF('Data Entry'!AF441="L",'Data Entry'!AE441*1,IFERROR(,""))))))))</f>
        <v>0</v>
      </c>
      <c r="F438" s="1" t="s">
        <v>4</v>
      </c>
      <c r="G438" s="1">
        <f>IF('Data Entry'!AA441="g",'Data Entry'!Z441*0.001,IF('Data Entry'!AA441="mg",'Data Entry'!Z441*0.000001,IF('Data Entry'!AA441="t",'Data Entry'!Z441*1000,IF('Data Entry'!AA441="ml",'Data Entry'!Z441*0.001,IF('Data Entry'!AA441="kg",'Data Entry'!Z441*1,IF('Data Entry'!AA441="Piezas",'Data Entry'!Z441*1,IF('Data Entry'!AA441="L",'Data Entry'!Z441*1,IFERROR(,""))))))))</f>
        <v>0</v>
      </c>
      <c r="H438" s="1" t="s">
        <v>4</v>
      </c>
      <c r="I438" s="1">
        <f>IF('Data Entry'!AC441="g",'Data Entry'!AB441*0.001,IF('Data Entry'!AC441="mg",'Data Entry'!AB441*0.000001,IF('Data Entry'!AC441="t",'Data Entry'!AB441*1000,IF('Data Entry'!AC441="ml",'Data Entry'!AB441*0.001,IF('Data Entry'!AC441="kg",'Data Entry'!AB441*1,IF('Data Entry'!AC441="L",'Data Entry'!AB441*1,IFERROR(,"")))))))</f>
        <v>0</v>
      </c>
      <c r="J438" s="59" t="str">
        <f>'Data Entry'!AU441</f>
        <v/>
      </c>
      <c r="K438" s="1">
        <f>IF('Data Entry'!AI441="g",'Data Entry'!AH441*0.001*V438,IF('Data Entry'!AI441="UI",'Data Entry'!AH441*0.000001*V438,IF('Data Entry'!AI441="mg",'Data Entry'!AH441*0.000001*V438,IF('Data Entry'!AI441="t",'Data Entry'!AH441*1000*V438,IF('Data Entry'!AI441="kg",'Data Entry'!AH441*1*V438,IF('Data Entry'!AI441="L",'Data Entry'!AH441*1*V438,IFERROR(,"")))))))</f>
        <v>0</v>
      </c>
      <c r="L438" s="1" t="s">
        <v>4</v>
      </c>
      <c r="M438" s="59">
        <f>'Data Entry'!AJ441</f>
        <v>0</v>
      </c>
      <c r="N438" s="59" t="str">
        <f>'Data Entry'!AX441</f>
        <v/>
      </c>
      <c r="O438" s="1">
        <f>IF('Data Entry'!AL441="g",'Data Entry'!AK441*0.001*W438,IF('Data Entry'!AL441="UI",'Data Entry'!AK441*0.000001*W438,IF('Data Entry'!AL441="mg",'Data Entry'!AK441*0.000001*W438,IF('Data Entry'!AL441="t",'Data Entry'!AK441*1000*W438,IF('Data Entry'!AL441="kg",'Data Entry'!AK441*1*W438,IF('Data Entry'!AL441="L",'Data Entry'!AK441*1*W438,IFERROR(,"")))))))</f>
        <v>0</v>
      </c>
      <c r="P438" s="1" t="s">
        <v>4</v>
      </c>
      <c r="Q438" s="59">
        <f>'Data Entry'!AM441</f>
        <v>0</v>
      </c>
      <c r="R438" s="59" t="str">
        <f>'Data Entry'!BA441</f>
        <v/>
      </c>
      <c r="S438" s="1">
        <f>IF('Data Entry'!AO441="g",'Data Entry'!AN441*0.001*X438,IF('Data Entry'!AO441="UI",'Data Entry'!AN441*0.000001*X438,IF('Data Entry'!AO441="mg",'Data Entry'!AN441*0.000001*X438,IF('Data Entry'!AO441="t",'Data Entry'!AN441*1000*X438,IF('Data Entry'!AO441="kg",'Data Entry'!AN441*1*X438,IF('Data Entry'!AO441="L",'Data Entry'!AN441*1*X438,IFERROR(,"")))))))</f>
        <v>0</v>
      </c>
      <c r="T438" s="1" t="s">
        <v>4</v>
      </c>
      <c r="U438" s="59" t="str">
        <f>IF('Data Entry'!AP441="No aplica","1",'Data Entry'!AP441)</f>
        <v/>
      </c>
      <c r="V438" s="59" t="str">
        <f>IF('Data Entry'!AS441="No aplica","1",'Data Entry'!AS441)</f>
        <v/>
      </c>
      <c r="W438" s="59" t="str">
        <f>IF('Data Entry'!AV441="No aplica","1",'Data Entry'!AV441)</f>
        <v/>
      </c>
      <c r="X438" s="59" t="str">
        <f>IF('Data Entry'!AY441="No aplica","1",'Data Entry'!AY441)</f>
        <v/>
      </c>
      <c r="Y438" s="151" t="str">
        <f t="shared" si="6"/>
        <v/>
      </c>
      <c r="Z438" s="152" t="str">
        <f>IF('Data Entry'!H441="Yes","1",IF(AND('Data Entry'!H441="",'Data Entry'!I441="",'Data Entry'!J441="",'Data Entry'!K441="",'Data Entry'!L441="",'Data Entry'!M441="",'Data Entry'!N441="",'Data Entry'!O441="",'Data Entry'!P441="",'Data Entry'!Q441=""),"","1"))</f>
        <v/>
      </c>
      <c r="AA438" s="152" t="str">
        <f>IF('Data Entry'!R441="Yes","1",IF(AND('Data Entry'!R441="",'Data Entry'!S441="",'Data Entry'!T441="",'Data Entry'!U441=""),"","1"))</f>
        <v/>
      </c>
      <c r="AB438" s="157" t="str">
        <f>IF('Data Entry'!V441="Yes","1",IF(AND('Data Entry'!V441="",'Data Entry'!W441=""),"","1"))</f>
        <v/>
      </c>
    </row>
    <row r="439" spans="1:28" ht="17">
      <c r="A439" s="59">
        <f>'Data Entry'!AB442</f>
        <v>0</v>
      </c>
      <c r="B439" s="59" t="str">
        <f>'Data Entry'!AR442</f>
        <v/>
      </c>
      <c r="C439" s="1">
        <f>IF('Data Entry'!AD442="g",'Data Entry'!AC442*0.001*U439,IF('Data Entry'!AD442="UI",'Data Entry'!AC442*0.000001*U439,IF('Data Entry'!AD442="mg",'Data Entry'!AC442*0.000001*U439,IF('Data Entry'!AD442="t",'Data Entry'!AC442*1000*U439,IF('Data Entry'!AD442="kg",'Data Entry'!AC442*1*U439,IF('Data Entry'!AD442="L",'Data Entry'!AC442*1*U439,IFERROR(,"")))))))</f>
        <v>0</v>
      </c>
      <c r="D439" s="1" t="s">
        <v>4</v>
      </c>
      <c r="E439" s="1">
        <f>IF('Data Entry'!AF442="g",'Data Entry'!AE442*0.001,IF('Data Entry'!AF442="mg",'Data Entry'!AE442*0.000001,IF('Data Entry'!AF442="t",'Data Entry'!AE442*1000,IF('Data Entry'!AF442="ml",'Data Entry'!AE442*0.001,IF('Data Entry'!AF442="kg",'Data Entry'!AE442*1,IF('Data Entry'!AF442="Pieza",'Data Entry'!AE442*1,IF('Data Entry'!AF442="L",'Data Entry'!AE442*1,IFERROR(,""))))))))</f>
        <v>0</v>
      </c>
      <c r="F439" s="1" t="s">
        <v>4</v>
      </c>
      <c r="G439" s="1">
        <f>IF('Data Entry'!AA442="g",'Data Entry'!Z442*0.001,IF('Data Entry'!AA442="mg",'Data Entry'!Z442*0.000001,IF('Data Entry'!AA442="t",'Data Entry'!Z442*1000,IF('Data Entry'!AA442="ml",'Data Entry'!Z442*0.001,IF('Data Entry'!AA442="kg",'Data Entry'!Z442*1,IF('Data Entry'!AA442="Piezas",'Data Entry'!Z442*1,IF('Data Entry'!AA442="L",'Data Entry'!Z442*1,IFERROR(,""))))))))</f>
        <v>0</v>
      </c>
      <c r="H439" s="1" t="s">
        <v>4</v>
      </c>
      <c r="I439" s="1">
        <f>IF('Data Entry'!AC442="g",'Data Entry'!AB442*0.001,IF('Data Entry'!AC442="mg",'Data Entry'!AB442*0.000001,IF('Data Entry'!AC442="t",'Data Entry'!AB442*1000,IF('Data Entry'!AC442="ml",'Data Entry'!AB442*0.001,IF('Data Entry'!AC442="kg",'Data Entry'!AB442*1,IF('Data Entry'!AC442="L",'Data Entry'!AB442*1,IFERROR(,"")))))))</f>
        <v>0</v>
      </c>
      <c r="J439" s="59" t="str">
        <f>'Data Entry'!AU442</f>
        <v/>
      </c>
      <c r="K439" s="1">
        <f>IF('Data Entry'!AI442="g",'Data Entry'!AH442*0.001*V439,IF('Data Entry'!AI442="UI",'Data Entry'!AH442*0.000001*V439,IF('Data Entry'!AI442="mg",'Data Entry'!AH442*0.000001*V439,IF('Data Entry'!AI442="t",'Data Entry'!AH442*1000*V439,IF('Data Entry'!AI442="kg",'Data Entry'!AH442*1*V439,IF('Data Entry'!AI442="L",'Data Entry'!AH442*1*V439,IFERROR(,"")))))))</f>
        <v>0</v>
      </c>
      <c r="L439" s="1" t="s">
        <v>4</v>
      </c>
      <c r="M439" s="59">
        <f>'Data Entry'!AJ442</f>
        <v>0</v>
      </c>
      <c r="N439" s="59" t="str">
        <f>'Data Entry'!AX442</f>
        <v/>
      </c>
      <c r="O439" s="1">
        <f>IF('Data Entry'!AL442="g",'Data Entry'!AK442*0.001*W439,IF('Data Entry'!AL442="UI",'Data Entry'!AK442*0.000001*W439,IF('Data Entry'!AL442="mg",'Data Entry'!AK442*0.000001*W439,IF('Data Entry'!AL442="t",'Data Entry'!AK442*1000*W439,IF('Data Entry'!AL442="kg",'Data Entry'!AK442*1*W439,IF('Data Entry'!AL442="L",'Data Entry'!AK442*1*W439,IFERROR(,"")))))))</f>
        <v>0</v>
      </c>
      <c r="P439" s="1" t="s">
        <v>4</v>
      </c>
      <c r="Q439" s="59">
        <f>'Data Entry'!AM442</f>
        <v>0</v>
      </c>
      <c r="R439" s="59" t="str">
        <f>'Data Entry'!BA442</f>
        <v/>
      </c>
      <c r="S439" s="1">
        <f>IF('Data Entry'!AO442="g",'Data Entry'!AN442*0.001*X439,IF('Data Entry'!AO442="UI",'Data Entry'!AN442*0.000001*X439,IF('Data Entry'!AO442="mg",'Data Entry'!AN442*0.000001*X439,IF('Data Entry'!AO442="t",'Data Entry'!AN442*1000*X439,IF('Data Entry'!AO442="kg",'Data Entry'!AN442*1*X439,IF('Data Entry'!AO442="L",'Data Entry'!AN442*1*X439,IFERROR(,"")))))))</f>
        <v>0</v>
      </c>
      <c r="T439" s="1" t="s">
        <v>4</v>
      </c>
      <c r="U439" s="59" t="str">
        <f>IF('Data Entry'!AP442="No aplica","1",'Data Entry'!AP442)</f>
        <v/>
      </c>
      <c r="V439" s="59" t="str">
        <f>IF('Data Entry'!AS442="No aplica","1",'Data Entry'!AS442)</f>
        <v/>
      </c>
      <c r="W439" s="59" t="str">
        <f>IF('Data Entry'!AV442="No aplica","1",'Data Entry'!AV442)</f>
        <v/>
      </c>
      <c r="X439" s="59" t="str">
        <f>IF('Data Entry'!AY442="No aplica","1",'Data Entry'!AY442)</f>
        <v/>
      </c>
      <c r="Y439" s="151" t="str">
        <f t="shared" si="6"/>
        <v/>
      </c>
      <c r="Z439" s="152" t="str">
        <f>IF('Data Entry'!H442="Yes","1",IF(AND('Data Entry'!H442="",'Data Entry'!I442="",'Data Entry'!J442="",'Data Entry'!K442="",'Data Entry'!L442="",'Data Entry'!M442="",'Data Entry'!N442="",'Data Entry'!O442="",'Data Entry'!P442="",'Data Entry'!Q442=""),"","1"))</f>
        <v/>
      </c>
      <c r="AA439" s="152" t="str">
        <f>IF('Data Entry'!R442="Yes","1",IF(AND('Data Entry'!R442="",'Data Entry'!S442="",'Data Entry'!T442="",'Data Entry'!U442=""),"","1"))</f>
        <v/>
      </c>
      <c r="AB439" s="157" t="str">
        <f>IF('Data Entry'!V442="Yes","1",IF(AND('Data Entry'!V442="",'Data Entry'!W442=""),"","1"))</f>
        <v/>
      </c>
    </row>
    <row r="440" spans="1:28" ht="17">
      <c r="A440" s="59">
        <f>'Data Entry'!AB443</f>
        <v>0</v>
      </c>
      <c r="B440" s="59" t="str">
        <f>'Data Entry'!AR443</f>
        <v/>
      </c>
      <c r="C440" s="1">
        <f>IF('Data Entry'!AD443="g",'Data Entry'!AC443*0.001*U440,IF('Data Entry'!AD443="UI",'Data Entry'!AC443*0.000001*U440,IF('Data Entry'!AD443="mg",'Data Entry'!AC443*0.000001*U440,IF('Data Entry'!AD443="t",'Data Entry'!AC443*1000*U440,IF('Data Entry'!AD443="kg",'Data Entry'!AC443*1*U440,IF('Data Entry'!AD443="L",'Data Entry'!AC443*1*U440,IFERROR(,"")))))))</f>
        <v>0</v>
      </c>
      <c r="D440" s="1" t="s">
        <v>4</v>
      </c>
      <c r="E440" s="1">
        <f>IF('Data Entry'!AF443="g",'Data Entry'!AE443*0.001,IF('Data Entry'!AF443="mg",'Data Entry'!AE443*0.000001,IF('Data Entry'!AF443="t",'Data Entry'!AE443*1000,IF('Data Entry'!AF443="ml",'Data Entry'!AE443*0.001,IF('Data Entry'!AF443="kg",'Data Entry'!AE443*1,IF('Data Entry'!AF443="Pieza",'Data Entry'!AE443*1,IF('Data Entry'!AF443="L",'Data Entry'!AE443*1,IFERROR(,""))))))))</f>
        <v>0</v>
      </c>
      <c r="F440" s="1" t="s">
        <v>4</v>
      </c>
      <c r="G440" s="1">
        <f>IF('Data Entry'!AA443="g",'Data Entry'!Z443*0.001,IF('Data Entry'!AA443="mg",'Data Entry'!Z443*0.000001,IF('Data Entry'!AA443="t",'Data Entry'!Z443*1000,IF('Data Entry'!AA443="ml",'Data Entry'!Z443*0.001,IF('Data Entry'!AA443="kg",'Data Entry'!Z443*1,IF('Data Entry'!AA443="Piezas",'Data Entry'!Z443*1,IF('Data Entry'!AA443="L",'Data Entry'!Z443*1,IFERROR(,""))))))))</f>
        <v>0</v>
      </c>
      <c r="H440" s="1" t="s">
        <v>4</v>
      </c>
      <c r="I440" s="1">
        <f>IF('Data Entry'!AC443="g",'Data Entry'!AB443*0.001,IF('Data Entry'!AC443="mg",'Data Entry'!AB443*0.000001,IF('Data Entry'!AC443="t",'Data Entry'!AB443*1000,IF('Data Entry'!AC443="ml",'Data Entry'!AB443*0.001,IF('Data Entry'!AC443="kg",'Data Entry'!AB443*1,IF('Data Entry'!AC443="L",'Data Entry'!AB443*1,IFERROR(,"")))))))</f>
        <v>0</v>
      </c>
      <c r="J440" s="59" t="str">
        <f>'Data Entry'!AU443</f>
        <v/>
      </c>
      <c r="K440" s="1">
        <f>IF('Data Entry'!AI443="g",'Data Entry'!AH443*0.001*V440,IF('Data Entry'!AI443="UI",'Data Entry'!AH443*0.000001*V440,IF('Data Entry'!AI443="mg",'Data Entry'!AH443*0.000001*V440,IF('Data Entry'!AI443="t",'Data Entry'!AH443*1000*V440,IF('Data Entry'!AI443="kg",'Data Entry'!AH443*1*V440,IF('Data Entry'!AI443="L",'Data Entry'!AH443*1*V440,IFERROR(,"")))))))</f>
        <v>0</v>
      </c>
      <c r="L440" s="1" t="s">
        <v>4</v>
      </c>
      <c r="M440" s="59">
        <f>'Data Entry'!AJ443</f>
        <v>0</v>
      </c>
      <c r="N440" s="59" t="str">
        <f>'Data Entry'!AX443</f>
        <v/>
      </c>
      <c r="O440" s="1">
        <f>IF('Data Entry'!AL443="g",'Data Entry'!AK443*0.001*W440,IF('Data Entry'!AL443="UI",'Data Entry'!AK443*0.000001*W440,IF('Data Entry'!AL443="mg",'Data Entry'!AK443*0.000001*W440,IF('Data Entry'!AL443="t",'Data Entry'!AK443*1000*W440,IF('Data Entry'!AL443="kg",'Data Entry'!AK443*1*W440,IF('Data Entry'!AL443="L",'Data Entry'!AK443*1*W440,IFERROR(,"")))))))</f>
        <v>0</v>
      </c>
      <c r="P440" s="1" t="s">
        <v>4</v>
      </c>
      <c r="Q440" s="59">
        <f>'Data Entry'!AM443</f>
        <v>0</v>
      </c>
      <c r="R440" s="59" t="str">
        <f>'Data Entry'!BA443</f>
        <v/>
      </c>
      <c r="S440" s="1">
        <f>IF('Data Entry'!AO443="g",'Data Entry'!AN443*0.001*X440,IF('Data Entry'!AO443="UI",'Data Entry'!AN443*0.000001*X440,IF('Data Entry'!AO443="mg",'Data Entry'!AN443*0.000001*X440,IF('Data Entry'!AO443="t",'Data Entry'!AN443*1000*X440,IF('Data Entry'!AO443="kg",'Data Entry'!AN443*1*X440,IF('Data Entry'!AO443="L",'Data Entry'!AN443*1*X440,IFERROR(,"")))))))</f>
        <v>0</v>
      </c>
      <c r="T440" s="1" t="s">
        <v>4</v>
      </c>
      <c r="U440" s="59" t="str">
        <f>IF('Data Entry'!AP443="No aplica","1",'Data Entry'!AP443)</f>
        <v/>
      </c>
      <c r="V440" s="59" t="str">
        <f>IF('Data Entry'!AS443="No aplica","1",'Data Entry'!AS443)</f>
        <v/>
      </c>
      <c r="W440" s="59" t="str">
        <f>IF('Data Entry'!AV443="No aplica","1",'Data Entry'!AV443)</f>
        <v/>
      </c>
      <c r="X440" s="59" t="str">
        <f>IF('Data Entry'!AY443="No aplica","1",'Data Entry'!AY443)</f>
        <v/>
      </c>
      <c r="Y440" s="151" t="str">
        <f t="shared" si="6"/>
        <v/>
      </c>
      <c r="Z440" s="152" t="str">
        <f>IF('Data Entry'!H443="Yes","1",IF(AND('Data Entry'!H443="",'Data Entry'!I443="",'Data Entry'!J443="",'Data Entry'!K443="",'Data Entry'!L443="",'Data Entry'!M443="",'Data Entry'!N443="",'Data Entry'!O443="",'Data Entry'!P443="",'Data Entry'!Q443=""),"","1"))</f>
        <v/>
      </c>
      <c r="AA440" s="152" t="str">
        <f>IF('Data Entry'!R443="Yes","1",IF(AND('Data Entry'!R443="",'Data Entry'!S443="",'Data Entry'!T443="",'Data Entry'!U443=""),"","1"))</f>
        <v/>
      </c>
      <c r="AB440" s="157" t="str">
        <f>IF('Data Entry'!V443="Yes","1",IF(AND('Data Entry'!V443="",'Data Entry'!W443=""),"","1"))</f>
        <v/>
      </c>
    </row>
    <row r="441" spans="1:28" ht="17">
      <c r="A441" s="59">
        <f>'Data Entry'!AB444</f>
        <v>0</v>
      </c>
      <c r="B441" s="59" t="str">
        <f>'Data Entry'!AR444</f>
        <v/>
      </c>
      <c r="C441" s="1">
        <f>IF('Data Entry'!AD444="g",'Data Entry'!AC444*0.001*U441,IF('Data Entry'!AD444="UI",'Data Entry'!AC444*0.000001*U441,IF('Data Entry'!AD444="mg",'Data Entry'!AC444*0.000001*U441,IF('Data Entry'!AD444="t",'Data Entry'!AC444*1000*U441,IF('Data Entry'!AD444="kg",'Data Entry'!AC444*1*U441,IF('Data Entry'!AD444="L",'Data Entry'!AC444*1*U441,IFERROR(,"")))))))</f>
        <v>0</v>
      </c>
      <c r="D441" s="1" t="s">
        <v>4</v>
      </c>
      <c r="E441" s="1">
        <f>IF('Data Entry'!AF444="g",'Data Entry'!AE444*0.001,IF('Data Entry'!AF444="mg",'Data Entry'!AE444*0.000001,IF('Data Entry'!AF444="t",'Data Entry'!AE444*1000,IF('Data Entry'!AF444="ml",'Data Entry'!AE444*0.001,IF('Data Entry'!AF444="kg",'Data Entry'!AE444*1,IF('Data Entry'!AF444="Pieza",'Data Entry'!AE444*1,IF('Data Entry'!AF444="L",'Data Entry'!AE444*1,IFERROR(,""))))))))</f>
        <v>0</v>
      </c>
      <c r="F441" s="1" t="s">
        <v>4</v>
      </c>
      <c r="G441" s="1">
        <f>IF('Data Entry'!AA444="g",'Data Entry'!Z444*0.001,IF('Data Entry'!AA444="mg",'Data Entry'!Z444*0.000001,IF('Data Entry'!AA444="t",'Data Entry'!Z444*1000,IF('Data Entry'!AA444="ml",'Data Entry'!Z444*0.001,IF('Data Entry'!AA444="kg",'Data Entry'!Z444*1,IF('Data Entry'!AA444="Piezas",'Data Entry'!Z444*1,IF('Data Entry'!AA444="L",'Data Entry'!Z444*1,IFERROR(,""))))))))</f>
        <v>0</v>
      </c>
      <c r="H441" s="1" t="s">
        <v>4</v>
      </c>
      <c r="I441" s="1">
        <f>IF('Data Entry'!AC444="g",'Data Entry'!AB444*0.001,IF('Data Entry'!AC444="mg",'Data Entry'!AB444*0.000001,IF('Data Entry'!AC444="t",'Data Entry'!AB444*1000,IF('Data Entry'!AC444="ml",'Data Entry'!AB444*0.001,IF('Data Entry'!AC444="kg",'Data Entry'!AB444*1,IF('Data Entry'!AC444="L",'Data Entry'!AB444*1,IFERROR(,"")))))))</f>
        <v>0</v>
      </c>
      <c r="J441" s="59" t="str">
        <f>'Data Entry'!AU444</f>
        <v/>
      </c>
      <c r="K441" s="1">
        <f>IF('Data Entry'!AI444="g",'Data Entry'!AH444*0.001*V441,IF('Data Entry'!AI444="UI",'Data Entry'!AH444*0.000001*V441,IF('Data Entry'!AI444="mg",'Data Entry'!AH444*0.000001*V441,IF('Data Entry'!AI444="t",'Data Entry'!AH444*1000*V441,IF('Data Entry'!AI444="kg",'Data Entry'!AH444*1*V441,IF('Data Entry'!AI444="L",'Data Entry'!AH444*1*V441,IFERROR(,"")))))))</f>
        <v>0</v>
      </c>
      <c r="L441" s="1" t="s">
        <v>4</v>
      </c>
      <c r="M441" s="59">
        <f>'Data Entry'!AJ444</f>
        <v>0</v>
      </c>
      <c r="N441" s="59" t="str">
        <f>'Data Entry'!AX444</f>
        <v/>
      </c>
      <c r="O441" s="1">
        <f>IF('Data Entry'!AL444="g",'Data Entry'!AK444*0.001*W441,IF('Data Entry'!AL444="UI",'Data Entry'!AK444*0.000001*W441,IF('Data Entry'!AL444="mg",'Data Entry'!AK444*0.000001*W441,IF('Data Entry'!AL444="t",'Data Entry'!AK444*1000*W441,IF('Data Entry'!AL444="kg",'Data Entry'!AK444*1*W441,IF('Data Entry'!AL444="L",'Data Entry'!AK444*1*W441,IFERROR(,"")))))))</f>
        <v>0</v>
      </c>
      <c r="P441" s="1" t="s">
        <v>4</v>
      </c>
      <c r="Q441" s="59">
        <f>'Data Entry'!AM444</f>
        <v>0</v>
      </c>
      <c r="R441" s="59" t="str">
        <f>'Data Entry'!BA444</f>
        <v/>
      </c>
      <c r="S441" s="1">
        <f>IF('Data Entry'!AO444="g",'Data Entry'!AN444*0.001*X441,IF('Data Entry'!AO444="UI",'Data Entry'!AN444*0.000001*X441,IF('Data Entry'!AO444="mg",'Data Entry'!AN444*0.000001*X441,IF('Data Entry'!AO444="t",'Data Entry'!AN444*1000*X441,IF('Data Entry'!AO444="kg",'Data Entry'!AN444*1*X441,IF('Data Entry'!AO444="L",'Data Entry'!AN444*1*X441,IFERROR(,"")))))))</f>
        <v>0</v>
      </c>
      <c r="T441" s="1" t="s">
        <v>4</v>
      </c>
      <c r="U441" s="59" t="str">
        <f>IF('Data Entry'!AP444="No aplica","1",'Data Entry'!AP444)</f>
        <v/>
      </c>
      <c r="V441" s="59" t="str">
        <f>IF('Data Entry'!AS444="No aplica","1",'Data Entry'!AS444)</f>
        <v/>
      </c>
      <c r="W441" s="59" t="str">
        <f>IF('Data Entry'!AV444="No aplica","1",'Data Entry'!AV444)</f>
        <v/>
      </c>
      <c r="X441" s="59" t="str">
        <f>IF('Data Entry'!AY444="No aplica","1",'Data Entry'!AY444)</f>
        <v/>
      </c>
      <c r="Y441" s="151" t="str">
        <f t="shared" si="6"/>
        <v/>
      </c>
      <c r="Z441" s="152" t="str">
        <f>IF('Data Entry'!H444="Yes","1",IF(AND('Data Entry'!H444="",'Data Entry'!I444="",'Data Entry'!J444="",'Data Entry'!K444="",'Data Entry'!L444="",'Data Entry'!M444="",'Data Entry'!N444="",'Data Entry'!O444="",'Data Entry'!P444="",'Data Entry'!Q444=""),"","1"))</f>
        <v/>
      </c>
      <c r="AA441" s="152" t="str">
        <f>IF('Data Entry'!R444="Yes","1",IF(AND('Data Entry'!R444="",'Data Entry'!S444="",'Data Entry'!T444="",'Data Entry'!U444=""),"","1"))</f>
        <v/>
      </c>
      <c r="AB441" s="157" t="str">
        <f>IF('Data Entry'!V444="Yes","1",IF(AND('Data Entry'!V444="",'Data Entry'!W444=""),"","1"))</f>
        <v/>
      </c>
    </row>
    <row r="442" spans="1:28" ht="17">
      <c r="A442" s="59">
        <f>'Data Entry'!AB445</f>
        <v>0</v>
      </c>
      <c r="B442" s="59" t="str">
        <f>'Data Entry'!AR445</f>
        <v/>
      </c>
      <c r="C442" s="1">
        <f>IF('Data Entry'!AD445="g",'Data Entry'!AC445*0.001*U442,IF('Data Entry'!AD445="UI",'Data Entry'!AC445*0.000001*U442,IF('Data Entry'!AD445="mg",'Data Entry'!AC445*0.000001*U442,IF('Data Entry'!AD445="t",'Data Entry'!AC445*1000*U442,IF('Data Entry'!AD445="kg",'Data Entry'!AC445*1*U442,IF('Data Entry'!AD445="L",'Data Entry'!AC445*1*U442,IFERROR(,"")))))))</f>
        <v>0</v>
      </c>
      <c r="D442" s="1" t="s">
        <v>4</v>
      </c>
      <c r="E442" s="1">
        <f>IF('Data Entry'!AF445="g",'Data Entry'!AE445*0.001,IF('Data Entry'!AF445="mg",'Data Entry'!AE445*0.000001,IF('Data Entry'!AF445="t",'Data Entry'!AE445*1000,IF('Data Entry'!AF445="ml",'Data Entry'!AE445*0.001,IF('Data Entry'!AF445="kg",'Data Entry'!AE445*1,IF('Data Entry'!AF445="Pieza",'Data Entry'!AE445*1,IF('Data Entry'!AF445="L",'Data Entry'!AE445*1,IFERROR(,""))))))))</f>
        <v>0</v>
      </c>
      <c r="F442" s="1" t="s">
        <v>4</v>
      </c>
      <c r="G442" s="1">
        <f>IF('Data Entry'!AA445="g",'Data Entry'!Z445*0.001,IF('Data Entry'!AA445="mg",'Data Entry'!Z445*0.000001,IF('Data Entry'!AA445="t",'Data Entry'!Z445*1000,IF('Data Entry'!AA445="ml",'Data Entry'!Z445*0.001,IF('Data Entry'!AA445="kg",'Data Entry'!Z445*1,IF('Data Entry'!AA445="Piezas",'Data Entry'!Z445*1,IF('Data Entry'!AA445="L",'Data Entry'!Z445*1,IFERROR(,""))))))))</f>
        <v>0</v>
      </c>
      <c r="H442" s="1" t="s">
        <v>4</v>
      </c>
      <c r="I442" s="1">
        <f>IF('Data Entry'!AC445="g",'Data Entry'!AB445*0.001,IF('Data Entry'!AC445="mg",'Data Entry'!AB445*0.000001,IF('Data Entry'!AC445="t",'Data Entry'!AB445*1000,IF('Data Entry'!AC445="ml",'Data Entry'!AB445*0.001,IF('Data Entry'!AC445="kg",'Data Entry'!AB445*1,IF('Data Entry'!AC445="L",'Data Entry'!AB445*1,IFERROR(,"")))))))</f>
        <v>0</v>
      </c>
      <c r="J442" s="59" t="str">
        <f>'Data Entry'!AU445</f>
        <v/>
      </c>
      <c r="K442" s="1">
        <f>IF('Data Entry'!AI445="g",'Data Entry'!AH445*0.001*V442,IF('Data Entry'!AI445="UI",'Data Entry'!AH445*0.000001*V442,IF('Data Entry'!AI445="mg",'Data Entry'!AH445*0.000001*V442,IF('Data Entry'!AI445="t",'Data Entry'!AH445*1000*V442,IF('Data Entry'!AI445="kg",'Data Entry'!AH445*1*V442,IF('Data Entry'!AI445="L",'Data Entry'!AH445*1*V442,IFERROR(,"")))))))</f>
        <v>0</v>
      </c>
      <c r="L442" s="1" t="s">
        <v>4</v>
      </c>
      <c r="M442" s="59">
        <f>'Data Entry'!AJ445</f>
        <v>0</v>
      </c>
      <c r="N442" s="59" t="str">
        <f>'Data Entry'!AX445</f>
        <v/>
      </c>
      <c r="O442" s="1">
        <f>IF('Data Entry'!AL445="g",'Data Entry'!AK445*0.001*W442,IF('Data Entry'!AL445="UI",'Data Entry'!AK445*0.000001*W442,IF('Data Entry'!AL445="mg",'Data Entry'!AK445*0.000001*W442,IF('Data Entry'!AL445="t",'Data Entry'!AK445*1000*W442,IF('Data Entry'!AL445="kg",'Data Entry'!AK445*1*W442,IF('Data Entry'!AL445="L",'Data Entry'!AK445*1*W442,IFERROR(,"")))))))</f>
        <v>0</v>
      </c>
      <c r="P442" s="1" t="s">
        <v>4</v>
      </c>
      <c r="Q442" s="59">
        <f>'Data Entry'!AM445</f>
        <v>0</v>
      </c>
      <c r="R442" s="59" t="str">
        <f>'Data Entry'!BA445</f>
        <v/>
      </c>
      <c r="S442" s="1">
        <f>IF('Data Entry'!AO445="g",'Data Entry'!AN445*0.001*X442,IF('Data Entry'!AO445="UI",'Data Entry'!AN445*0.000001*X442,IF('Data Entry'!AO445="mg",'Data Entry'!AN445*0.000001*X442,IF('Data Entry'!AO445="t",'Data Entry'!AN445*1000*X442,IF('Data Entry'!AO445="kg",'Data Entry'!AN445*1*X442,IF('Data Entry'!AO445="L",'Data Entry'!AN445*1*X442,IFERROR(,"")))))))</f>
        <v>0</v>
      </c>
      <c r="T442" s="1" t="s">
        <v>4</v>
      </c>
      <c r="U442" s="59" t="str">
        <f>IF('Data Entry'!AP445="No aplica","1",'Data Entry'!AP445)</f>
        <v/>
      </c>
      <c r="V442" s="59" t="str">
        <f>IF('Data Entry'!AS445="No aplica","1",'Data Entry'!AS445)</f>
        <v/>
      </c>
      <c r="W442" s="59" t="str">
        <f>IF('Data Entry'!AV445="No aplica","1",'Data Entry'!AV445)</f>
        <v/>
      </c>
      <c r="X442" s="59" t="str">
        <f>IF('Data Entry'!AY445="No aplica","1",'Data Entry'!AY445)</f>
        <v/>
      </c>
      <c r="Y442" s="151" t="str">
        <f t="shared" si="6"/>
        <v/>
      </c>
      <c r="Z442" s="152" t="str">
        <f>IF('Data Entry'!H445="Yes","1",IF(AND('Data Entry'!H445="",'Data Entry'!I445="",'Data Entry'!J445="",'Data Entry'!K445="",'Data Entry'!L445="",'Data Entry'!M445="",'Data Entry'!N445="",'Data Entry'!O445="",'Data Entry'!P445="",'Data Entry'!Q445=""),"","1"))</f>
        <v/>
      </c>
      <c r="AA442" s="152" t="str">
        <f>IF('Data Entry'!R445="Yes","1",IF(AND('Data Entry'!R445="",'Data Entry'!S445="",'Data Entry'!T445="",'Data Entry'!U445=""),"","1"))</f>
        <v/>
      </c>
      <c r="AB442" s="157" t="str">
        <f>IF('Data Entry'!V445="Yes","1",IF(AND('Data Entry'!V445="",'Data Entry'!W445=""),"","1"))</f>
        <v/>
      </c>
    </row>
    <row r="443" spans="1:28" ht="17">
      <c r="A443" s="59">
        <f>'Data Entry'!AB446</f>
        <v>0</v>
      </c>
      <c r="B443" s="59" t="str">
        <f>'Data Entry'!AR446</f>
        <v/>
      </c>
      <c r="C443" s="1">
        <f>IF('Data Entry'!AD446="g",'Data Entry'!AC446*0.001*U443,IF('Data Entry'!AD446="UI",'Data Entry'!AC446*0.000001*U443,IF('Data Entry'!AD446="mg",'Data Entry'!AC446*0.000001*U443,IF('Data Entry'!AD446="t",'Data Entry'!AC446*1000*U443,IF('Data Entry'!AD446="kg",'Data Entry'!AC446*1*U443,IF('Data Entry'!AD446="L",'Data Entry'!AC446*1*U443,IFERROR(,"")))))))</f>
        <v>0</v>
      </c>
      <c r="D443" s="1" t="s">
        <v>4</v>
      </c>
      <c r="E443" s="1">
        <f>IF('Data Entry'!AF446="g",'Data Entry'!AE446*0.001,IF('Data Entry'!AF446="mg",'Data Entry'!AE446*0.000001,IF('Data Entry'!AF446="t",'Data Entry'!AE446*1000,IF('Data Entry'!AF446="ml",'Data Entry'!AE446*0.001,IF('Data Entry'!AF446="kg",'Data Entry'!AE446*1,IF('Data Entry'!AF446="Pieza",'Data Entry'!AE446*1,IF('Data Entry'!AF446="L",'Data Entry'!AE446*1,IFERROR(,""))))))))</f>
        <v>0</v>
      </c>
      <c r="F443" s="1" t="s">
        <v>4</v>
      </c>
      <c r="G443" s="1">
        <f>IF('Data Entry'!AA446="g",'Data Entry'!Z446*0.001,IF('Data Entry'!AA446="mg",'Data Entry'!Z446*0.000001,IF('Data Entry'!AA446="t",'Data Entry'!Z446*1000,IF('Data Entry'!AA446="ml",'Data Entry'!Z446*0.001,IF('Data Entry'!AA446="kg",'Data Entry'!Z446*1,IF('Data Entry'!AA446="Piezas",'Data Entry'!Z446*1,IF('Data Entry'!AA446="L",'Data Entry'!Z446*1,IFERROR(,""))))))))</f>
        <v>0</v>
      </c>
      <c r="H443" s="1" t="s">
        <v>4</v>
      </c>
      <c r="I443" s="1">
        <f>IF('Data Entry'!AC446="g",'Data Entry'!AB446*0.001,IF('Data Entry'!AC446="mg",'Data Entry'!AB446*0.000001,IF('Data Entry'!AC446="t",'Data Entry'!AB446*1000,IF('Data Entry'!AC446="ml",'Data Entry'!AB446*0.001,IF('Data Entry'!AC446="kg",'Data Entry'!AB446*1,IF('Data Entry'!AC446="L",'Data Entry'!AB446*1,IFERROR(,"")))))))</f>
        <v>0</v>
      </c>
      <c r="J443" s="59" t="str">
        <f>'Data Entry'!AU446</f>
        <v/>
      </c>
      <c r="K443" s="1">
        <f>IF('Data Entry'!AI446="g",'Data Entry'!AH446*0.001*V443,IF('Data Entry'!AI446="UI",'Data Entry'!AH446*0.000001*V443,IF('Data Entry'!AI446="mg",'Data Entry'!AH446*0.000001*V443,IF('Data Entry'!AI446="t",'Data Entry'!AH446*1000*V443,IF('Data Entry'!AI446="kg",'Data Entry'!AH446*1*V443,IF('Data Entry'!AI446="L",'Data Entry'!AH446*1*V443,IFERROR(,"")))))))</f>
        <v>0</v>
      </c>
      <c r="L443" s="1" t="s">
        <v>4</v>
      </c>
      <c r="M443" s="59">
        <f>'Data Entry'!AJ446</f>
        <v>0</v>
      </c>
      <c r="N443" s="59" t="str">
        <f>'Data Entry'!AX446</f>
        <v/>
      </c>
      <c r="O443" s="1">
        <f>IF('Data Entry'!AL446="g",'Data Entry'!AK446*0.001*W443,IF('Data Entry'!AL446="UI",'Data Entry'!AK446*0.000001*W443,IF('Data Entry'!AL446="mg",'Data Entry'!AK446*0.000001*W443,IF('Data Entry'!AL446="t",'Data Entry'!AK446*1000*W443,IF('Data Entry'!AL446="kg",'Data Entry'!AK446*1*W443,IF('Data Entry'!AL446="L",'Data Entry'!AK446*1*W443,IFERROR(,"")))))))</f>
        <v>0</v>
      </c>
      <c r="P443" s="1" t="s">
        <v>4</v>
      </c>
      <c r="Q443" s="59">
        <f>'Data Entry'!AM446</f>
        <v>0</v>
      </c>
      <c r="R443" s="59" t="str">
        <f>'Data Entry'!BA446</f>
        <v/>
      </c>
      <c r="S443" s="1">
        <f>IF('Data Entry'!AO446="g",'Data Entry'!AN446*0.001*X443,IF('Data Entry'!AO446="UI",'Data Entry'!AN446*0.000001*X443,IF('Data Entry'!AO446="mg",'Data Entry'!AN446*0.000001*X443,IF('Data Entry'!AO446="t",'Data Entry'!AN446*1000*X443,IF('Data Entry'!AO446="kg",'Data Entry'!AN446*1*X443,IF('Data Entry'!AO446="L",'Data Entry'!AN446*1*X443,IFERROR(,"")))))))</f>
        <v>0</v>
      </c>
      <c r="T443" s="1" t="s">
        <v>4</v>
      </c>
      <c r="U443" s="59" t="str">
        <f>IF('Data Entry'!AP446="No aplica","1",'Data Entry'!AP446)</f>
        <v/>
      </c>
      <c r="V443" s="59" t="str">
        <f>IF('Data Entry'!AS446="No aplica","1",'Data Entry'!AS446)</f>
        <v/>
      </c>
      <c r="W443" s="59" t="str">
        <f>IF('Data Entry'!AV446="No aplica","1",'Data Entry'!AV446)</f>
        <v/>
      </c>
      <c r="X443" s="59" t="str">
        <f>IF('Data Entry'!AY446="No aplica","1",'Data Entry'!AY446)</f>
        <v/>
      </c>
      <c r="Y443" s="151" t="str">
        <f t="shared" si="6"/>
        <v/>
      </c>
      <c r="Z443" s="152" t="str">
        <f>IF('Data Entry'!H446="Yes","1",IF(AND('Data Entry'!H446="",'Data Entry'!I446="",'Data Entry'!J446="",'Data Entry'!K446="",'Data Entry'!L446="",'Data Entry'!M446="",'Data Entry'!N446="",'Data Entry'!O446="",'Data Entry'!P446="",'Data Entry'!Q446=""),"","1"))</f>
        <v/>
      </c>
      <c r="AA443" s="152" t="str">
        <f>IF('Data Entry'!R446="Yes","1",IF(AND('Data Entry'!R446="",'Data Entry'!S446="",'Data Entry'!T446="",'Data Entry'!U446=""),"","1"))</f>
        <v/>
      </c>
      <c r="AB443" s="157" t="str">
        <f>IF('Data Entry'!V446="Yes","1",IF(AND('Data Entry'!V446="",'Data Entry'!W446=""),"","1"))</f>
        <v/>
      </c>
    </row>
    <row r="444" spans="1:28" ht="17">
      <c r="A444" s="59">
        <f>'Data Entry'!AB447</f>
        <v>0</v>
      </c>
      <c r="B444" s="59" t="str">
        <f>'Data Entry'!AR447</f>
        <v/>
      </c>
      <c r="C444" s="1">
        <f>IF('Data Entry'!AD447="g",'Data Entry'!AC447*0.001*U444,IF('Data Entry'!AD447="UI",'Data Entry'!AC447*0.000001*U444,IF('Data Entry'!AD447="mg",'Data Entry'!AC447*0.000001*U444,IF('Data Entry'!AD447="t",'Data Entry'!AC447*1000*U444,IF('Data Entry'!AD447="kg",'Data Entry'!AC447*1*U444,IF('Data Entry'!AD447="L",'Data Entry'!AC447*1*U444,IFERROR(,"")))))))</f>
        <v>0</v>
      </c>
      <c r="D444" s="1" t="s">
        <v>4</v>
      </c>
      <c r="E444" s="1">
        <f>IF('Data Entry'!AF447="g",'Data Entry'!AE447*0.001,IF('Data Entry'!AF447="mg",'Data Entry'!AE447*0.000001,IF('Data Entry'!AF447="t",'Data Entry'!AE447*1000,IF('Data Entry'!AF447="ml",'Data Entry'!AE447*0.001,IF('Data Entry'!AF447="kg",'Data Entry'!AE447*1,IF('Data Entry'!AF447="Pieza",'Data Entry'!AE447*1,IF('Data Entry'!AF447="L",'Data Entry'!AE447*1,IFERROR(,""))))))))</f>
        <v>0</v>
      </c>
      <c r="F444" s="1" t="s">
        <v>4</v>
      </c>
      <c r="G444" s="1">
        <f>IF('Data Entry'!AA447="g",'Data Entry'!Z447*0.001,IF('Data Entry'!AA447="mg",'Data Entry'!Z447*0.000001,IF('Data Entry'!AA447="t",'Data Entry'!Z447*1000,IF('Data Entry'!AA447="ml",'Data Entry'!Z447*0.001,IF('Data Entry'!AA447="kg",'Data Entry'!Z447*1,IF('Data Entry'!AA447="Piezas",'Data Entry'!Z447*1,IF('Data Entry'!AA447="L",'Data Entry'!Z447*1,IFERROR(,""))))))))</f>
        <v>0</v>
      </c>
      <c r="H444" s="1" t="s">
        <v>4</v>
      </c>
      <c r="I444" s="1">
        <f>IF('Data Entry'!AC447="g",'Data Entry'!AB447*0.001,IF('Data Entry'!AC447="mg",'Data Entry'!AB447*0.000001,IF('Data Entry'!AC447="t",'Data Entry'!AB447*1000,IF('Data Entry'!AC447="ml",'Data Entry'!AB447*0.001,IF('Data Entry'!AC447="kg",'Data Entry'!AB447*1,IF('Data Entry'!AC447="L",'Data Entry'!AB447*1,IFERROR(,"")))))))</f>
        <v>0</v>
      </c>
      <c r="J444" s="59" t="str">
        <f>'Data Entry'!AU447</f>
        <v/>
      </c>
      <c r="K444" s="1">
        <f>IF('Data Entry'!AI447="g",'Data Entry'!AH447*0.001*V444,IF('Data Entry'!AI447="UI",'Data Entry'!AH447*0.000001*V444,IF('Data Entry'!AI447="mg",'Data Entry'!AH447*0.000001*V444,IF('Data Entry'!AI447="t",'Data Entry'!AH447*1000*V444,IF('Data Entry'!AI447="kg",'Data Entry'!AH447*1*V444,IF('Data Entry'!AI447="L",'Data Entry'!AH447*1*V444,IFERROR(,"")))))))</f>
        <v>0</v>
      </c>
      <c r="L444" s="1" t="s">
        <v>4</v>
      </c>
      <c r="M444" s="59">
        <f>'Data Entry'!AJ447</f>
        <v>0</v>
      </c>
      <c r="N444" s="59" t="str">
        <f>'Data Entry'!AX447</f>
        <v/>
      </c>
      <c r="O444" s="1">
        <f>IF('Data Entry'!AL447="g",'Data Entry'!AK447*0.001*W444,IF('Data Entry'!AL447="UI",'Data Entry'!AK447*0.000001*W444,IF('Data Entry'!AL447="mg",'Data Entry'!AK447*0.000001*W444,IF('Data Entry'!AL447="t",'Data Entry'!AK447*1000*W444,IF('Data Entry'!AL447="kg",'Data Entry'!AK447*1*W444,IF('Data Entry'!AL447="L",'Data Entry'!AK447*1*W444,IFERROR(,"")))))))</f>
        <v>0</v>
      </c>
      <c r="P444" s="1" t="s">
        <v>4</v>
      </c>
      <c r="Q444" s="59">
        <f>'Data Entry'!AM447</f>
        <v>0</v>
      </c>
      <c r="R444" s="59" t="str">
        <f>'Data Entry'!BA447</f>
        <v/>
      </c>
      <c r="S444" s="1">
        <f>IF('Data Entry'!AO447="g",'Data Entry'!AN447*0.001*X444,IF('Data Entry'!AO447="UI",'Data Entry'!AN447*0.000001*X444,IF('Data Entry'!AO447="mg",'Data Entry'!AN447*0.000001*X444,IF('Data Entry'!AO447="t",'Data Entry'!AN447*1000*X444,IF('Data Entry'!AO447="kg",'Data Entry'!AN447*1*X444,IF('Data Entry'!AO447="L",'Data Entry'!AN447*1*X444,IFERROR(,"")))))))</f>
        <v>0</v>
      </c>
      <c r="T444" s="1" t="s">
        <v>4</v>
      </c>
      <c r="U444" s="59" t="str">
        <f>IF('Data Entry'!AP447="No aplica","1",'Data Entry'!AP447)</f>
        <v/>
      </c>
      <c r="V444" s="59" t="str">
        <f>IF('Data Entry'!AS447="No aplica","1",'Data Entry'!AS447)</f>
        <v/>
      </c>
      <c r="W444" s="59" t="str">
        <f>IF('Data Entry'!AV447="No aplica","1",'Data Entry'!AV447)</f>
        <v/>
      </c>
      <c r="X444" s="59" t="str">
        <f>IF('Data Entry'!AY447="No aplica","1",'Data Entry'!AY447)</f>
        <v/>
      </c>
      <c r="Y444" s="151" t="str">
        <f t="shared" si="6"/>
        <v/>
      </c>
      <c r="Z444" s="152" t="str">
        <f>IF('Data Entry'!H447="Yes","1",IF(AND('Data Entry'!H447="",'Data Entry'!I447="",'Data Entry'!J447="",'Data Entry'!K447="",'Data Entry'!L447="",'Data Entry'!M447="",'Data Entry'!N447="",'Data Entry'!O447="",'Data Entry'!P447="",'Data Entry'!Q447=""),"","1"))</f>
        <v/>
      </c>
      <c r="AA444" s="152" t="str">
        <f>IF('Data Entry'!R447="Yes","1",IF(AND('Data Entry'!R447="",'Data Entry'!S447="",'Data Entry'!T447="",'Data Entry'!U447=""),"","1"))</f>
        <v/>
      </c>
      <c r="AB444" s="157" t="str">
        <f>IF('Data Entry'!V447="Yes","1",IF(AND('Data Entry'!V447="",'Data Entry'!W447=""),"","1"))</f>
        <v/>
      </c>
    </row>
    <row r="445" spans="1:28" ht="17">
      <c r="A445" s="59">
        <f>'Data Entry'!AB448</f>
        <v>0</v>
      </c>
      <c r="B445" s="59" t="str">
        <f>'Data Entry'!AR448</f>
        <v/>
      </c>
      <c r="C445" s="1">
        <f>IF('Data Entry'!AD448="g",'Data Entry'!AC448*0.001*U445,IF('Data Entry'!AD448="UI",'Data Entry'!AC448*0.000001*U445,IF('Data Entry'!AD448="mg",'Data Entry'!AC448*0.000001*U445,IF('Data Entry'!AD448="t",'Data Entry'!AC448*1000*U445,IF('Data Entry'!AD448="kg",'Data Entry'!AC448*1*U445,IF('Data Entry'!AD448="L",'Data Entry'!AC448*1*U445,IFERROR(,"")))))))</f>
        <v>0</v>
      </c>
      <c r="D445" s="1" t="s">
        <v>4</v>
      </c>
      <c r="E445" s="1">
        <f>IF('Data Entry'!AF448="g",'Data Entry'!AE448*0.001,IF('Data Entry'!AF448="mg",'Data Entry'!AE448*0.000001,IF('Data Entry'!AF448="t",'Data Entry'!AE448*1000,IF('Data Entry'!AF448="ml",'Data Entry'!AE448*0.001,IF('Data Entry'!AF448="kg",'Data Entry'!AE448*1,IF('Data Entry'!AF448="Pieza",'Data Entry'!AE448*1,IF('Data Entry'!AF448="L",'Data Entry'!AE448*1,IFERROR(,""))))))))</f>
        <v>0</v>
      </c>
      <c r="F445" s="1" t="s">
        <v>4</v>
      </c>
      <c r="G445" s="1">
        <f>IF('Data Entry'!AA448="g",'Data Entry'!Z448*0.001,IF('Data Entry'!AA448="mg",'Data Entry'!Z448*0.000001,IF('Data Entry'!AA448="t",'Data Entry'!Z448*1000,IF('Data Entry'!AA448="ml",'Data Entry'!Z448*0.001,IF('Data Entry'!AA448="kg",'Data Entry'!Z448*1,IF('Data Entry'!AA448="Piezas",'Data Entry'!Z448*1,IF('Data Entry'!AA448="L",'Data Entry'!Z448*1,IFERROR(,""))))))))</f>
        <v>0</v>
      </c>
      <c r="H445" s="1" t="s">
        <v>4</v>
      </c>
      <c r="I445" s="1">
        <f>IF('Data Entry'!AC448="g",'Data Entry'!AB448*0.001,IF('Data Entry'!AC448="mg",'Data Entry'!AB448*0.000001,IF('Data Entry'!AC448="t",'Data Entry'!AB448*1000,IF('Data Entry'!AC448="ml",'Data Entry'!AB448*0.001,IF('Data Entry'!AC448="kg",'Data Entry'!AB448*1,IF('Data Entry'!AC448="L",'Data Entry'!AB448*1,IFERROR(,"")))))))</f>
        <v>0</v>
      </c>
      <c r="J445" s="59" t="str">
        <f>'Data Entry'!AU448</f>
        <v/>
      </c>
      <c r="K445" s="1">
        <f>IF('Data Entry'!AI448="g",'Data Entry'!AH448*0.001*V445,IF('Data Entry'!AI448="UI",'Data Entry'!AH448*0.000001*V445,IF('Data Entry'!AI448="mg",'Data Entry'!AH448*0.000001*V445,IF('Data Entry'!AI448="t",'Data Entry'!AH448*1000*V445,IF('Data Entry'!AI448="kg",'Data Entry'!AH448*1*V445,IF('Data Entry'!AI448="L",'Data Entry'!AH448*1*V445,IFERROR(,"")))))))</f>
        <v>0</v>
      </c>
      <c r="L445" s="1" t="s">
        <v>4</v>
      </c>
      <c r="M445" s="59">
        <f>'Data Entry'!AJ448</f>
        <v>0</v>
      </c>
      <c r="N445" s="59" t="str">
        <f>'Data Entry'!AX448</f>
        <v/>
      </c>
      <c r="O445" s="1">
        <f>IF('Data Entry'!AL448="g",'Data Entry'!AK448*0.001*W445,IF('Data Entry'!AL448="UI",'Data Entry'!AK448*0.000001*W445,IF('Data Entry'!AL448="mg",'Data Entry'!AK448*0.000001*W445,IF('Data Entry'!AL448="t",'Data Entry'!AK448*1000*W445,IF('Data Entry'!AL448="kg",'Data Entry'!AK448*1*W445,IF('Data Entry'!AL448="L",'Data Entry'!AK448*1*W445,IFERROR(,"")))))))</f>
        <v>0</v>
      </c>
      <c r="P445" s="1" t="s">
        <v>4</v>
      </c>
      <c r="Q445" s="59">
        <f>'Data Entry'!AM448</f>
        <v>0</v>
      </c>
      <c r="R445" s="59" t="str">
        <f>'Data Entry'!BA448</f>
        <v/>
      </c>
      <c r="S445" s="1">
        <f>IF('Data Entry'!AO448="g",'Data Entry'!AN448*0.001*X445,IF('Data Entry'!AO448="UI",'Data Entry'!AN448*0.000001*X445,IF('Data Entry'!AO448="mg",'Data Entry'!AN448*0.000001*X445,IF('Data Entry'!AO448="t",'Data Entry'!AN448*1000*X445,IF('Data Entry'!AO448="kg",'Data Entry'!AN448*1*X445,IF('Data Entry'!AO448="L",'Data Entry'!AN448*1*X445,IFERROR(,"")))))))</f>
        <v>0</v>
      </c>
      <c r="T445" s="1" t="s">
        <v>4</v>
      </c>
      <c r="U445" s="59" t="str">
        <f>IF('Data Entry'!AP448="No aplica","1",'Data Entry'!AP448)</f>
        <v/>
      </c>
      <c r="V445" s="59" t="str">
        <f>IF('Data Entry'!AS448="No aplica","1",'Data Entry'!AS448)</f>
        <v/>
      </c>
      <c r="W445" s="59" t="str">
        <f>IF('Data Entry'!AV448="No aplica","1",'Data Entry'!AV448)</f>
        <v/>
      </c>
      <c r="X445" s="59" t="str">
        <f>IF('Data Entry'!AY448="No aplica","1",'Data Entry'!AY448)</f>
        <v/>
      </c>
      <c r="Y445" s="151" t="str">
        <f t="shared" si="6"/>
        <v/>
      </c>
      <c r="Z445" s="152" t="str">
        <f>IF('Data Entry'!H448="Yes","1",IF(AND('Data Entry'!H448="",'Data Entry'!I448="",'Data Entry'!J448="",'Data Entry'!K448="",'Data Entry'!L448="",'Data Entry'!M448="",'Data Entry'!N448="",'Data Entry'!O448="",'Data Entry'!P448="",'Data Entry'!Q448=""),"","1"))</f>
        <v/>
      </c>
      <c r="AA445" s="152" t="str">
        <f>IF('Data Entry'!R448="Yes","1",IF(AND('Data Entry'!R448="",'Data Entry'!S448="",'Data Entry'!T448="",'Data Entry'!U448=""),"","1"))</f>
        <v/>
      </c>
      <c r="AB445" s="157" t="str">
        <f>IF('Data Entry'!V448="Yes","1",IF(AND('Data Entry'!V448="",'Data Entry'!W448=""),"","1"))</f>
        <v/>
      </c>
    </row>
    <row r="446" spans="1:28" ht="17">
      <c r="A446" s="59">
        <f>'Data Entry'!AB449</f>
        <v>0</v>
      </c>
      <c r="B446" s="59" t="str">
        <f>'Data Entry'!AR449</f>
        <v/>
      </c>
      <c r="C446" s="1">
        <f>IF('Data Entry'!AD449="g",'Data Entry'!AC449*0.001*U446,IF('Data Entry'!AD449="UI",'Data Entry'!AC449*0.000001*U446,IF('Data Entry'!AD449="mg",'Data Entry'!AC449*0.000001*U446,IF('Data Entry'!AD449="t",'Data Entry'!AC449*1000*U446,IF('Data Entry'!AD449="kg",'Data Entry'!AC449*1*U446,IF('Data Entry'!AD449="L",'Data Entry'!AC449*1*U446,IFERROR(,"")))))))</f>
        <v>0</v>
      </c>
      <c r="D446" s="1" t="s">
        <v>4</v>
      </c>
      <c r="E446" s="1">
        <f>IF('Data Entry'!AF449="g",'Data Entry'!AE449*0.001,IF('Data Entry'!AF449="mg",'Data Entry'!AE449*0.000001,IF('Data Entry'!AF449="t",'Data Entry'!AE449*1000,IF('Data Entry'!AF449="ml",'Data Entry'!AE449*0.001,IF('Data Entry'!AF449="kg",'Data Entry'!AE449*1,IF('Data Entry'!AF449="Pieza",'Data Entry'!AE449*1,IF('Data Entry'!AF449="L",'Data Entry'!AE449*1,IFERROR(,""))))))))</f>
        <v>0</v>
      </c>
      <c r="F446" s="1" t="s">
        <v>4</v>
      </c>
      <c r="G446" s="1">
        <f>IF('Data Entry'!AA449="g",'Data Entry'!Z449*0.001,IF('Data Entry'!AA449="mg",'Data Entry'!Z449*0.000001,IF('Data Entry'!AA449="t",'Data Entry'!Z449*1000,IF('Data Entry'!AA449="ml",'Data Entry'!Z449*0.001,IF('Data Entry'!AA449="kg",'Data Entry'!Z449*1,IF('Data Entry'!AA449="Piezas",'Data Entry'!Z449*1,IF('Data Entry'!AA449="L",'Data Entry'!Z449*1,IFERROR(,""))))))))</f>
        <v>0</v>
      </c>
      <c r="H446" s="1" t="s">
        <v>4</v>
      </c>
      <c r="I446" s="1">
        <f>IF('Data Entry'!AC449="g",'Data Entry'!AB449*0.001,IF('Data Entry'!AC449="mg",'Data Entry'!AB449*0.000001,IF('Data Entry'!AC449="t",'Data Entry'!AB449*1000,IF('Data Entry'!AC449="ml",'Data Entry'!AB449*0.001,IF('Data Entry'!AC449="kg",'Data Entry'!AB449*1,IF('Data Entry'!AC449="L",'Data Entry'!AB449*1,IFERROR(,"")))))))</f>
        <v>0</v>
      </c>
      <c r="J446" s="59" t="str">
        <f>'Data Entry'!AU449</f>
        <v/>
      </c>
      <c r="K446" s="1">
        <f>IF('Data Entry'!AI449="g",'Data Entry'!AH449*0.001*V446,IF('Data Entry'!AI449="UI",'Data Entry'!AH449*0.000001*V446,IF('Data Entry'!AI449="mg",'Data Entry'!AH449*0.000001*V446,IF('Data Entry'!AI449="t",'Data Entry'!AH449*1000*V446,IF('Data Entry'!AI449="kg",'Data Entry'!AH449*1*V446,IF('Data Entry'!AI449="L",'Data Entry'!AH449*1*V446,IFERROR(,"")))))))</f>
        <v>0</v>
      </c>
      <c r="L446" s="1" t="s">
        <v>4</v>
      </c>
      <c r="M446" s="59">
        <f>'Data Entry'!AJ449</f>
        <v>0</v>
      </c>
      <c r="N446" s="59" t="str">
        <f>'Data Entry'!AX449</f>
        <v/>
      </c>
      <c r="O446" s="1">
        <f>IF('Data Entry'!AL449="g",'Data Entry'!AK449*0.001*W446,IF('Data Entry'!AL449="UI",'Data Entry'!AK449*0.000001*W446,IF('Data Entry'!AL449="mg",'Data Entry'!AK449*0.000001*W446,IF('Data Entry'!AL449="t",'Data Entry'!AK449*1000*W446,IF('Data Entry'!AL449="kg",'Data Entry'!AK449*1*W446,IF('Data Entry'!AL449="L",'Data Entry'!AK449*1*W446,IFERROR(,"")))))))</f>
        <v>0</v>
      </c>
      <c r="P446" s="1" t="s">
        <v>4</v>
      </c>
      <c r="Q446" s="59">
        <f>'Data Entry'!AM449</f>
        <v>0</v>
      </c>
      <c r="R446" s="59" t="str">
        <f>'Data Entry'!BA449</f>
        <v/>
      </c>
      <c r="S446" s="1">
        <f>IF('Data Entry'!AO449="g",'Data Entry'!AN449*0.001*X446,IF('Data Entry'!AO449="UI",'Data Entry'!AN449*0.000001*X446,IF('Data Entry'!AO449="mg",'Data Entry'!AN449*0.000001*X446,IF('Data Entry'!AO449="t",'Data Entry'!AN449*1000*X446,IF('Data Entry'!AO449="kg",'Data Entry'!AN449*1*X446,IF('Data Entry'!AO449="L",'Data Entry'!AN449*1*X446,IFERROR(,"")))))))</f>
        <v>0</v>
      </c>
      <c r="T446" s="1" t="s">
        <v>4</v>
      </c>
      <c r="U446" s="59" t="str">
        <f>IF('Data Entry'!AP449="No aplica","1",'Data Entry'!AP449)</f>
        <v/>
      </c>
      <c r="V446" s="59" t="str">
        <f>IF('Data Entry'!AS449="No aplica","1",'Data Entry'!AS449)</f>
        <v/>
      </c>
      <c r="W446" s="59" t="str">
        <f>IF('Data Entry'!AV449="No aplica","1",'Data Entry'!AV449)</f>
        <v/>
      </c>
      <c r="X446" s="59" t="str">
        <f>IF('Data Entry'!AY449="No aplica","1",'Data Entry'!AY449)</f>
        <v/>
      </c>
      <c r="Y446" s="151" t="str">
        <f t="shared" si="6"/>
        <v/>
      </c>
      <c r="Z446" s="152" t="str">
        <f>IF('Data Entry'!H449="Yes","1",IF(AND('Data Entry'!H449="",'Data Entry'!I449="",'Data Entry'!J449="",'Data Entry'!K449="",'Data Entry'!L449="",'Data Entry'!M449="",'Data Entry'!N449="",'Data Entry'!O449="",'Data Entry'!P449="",'Data Entry'!Q449=""),"","1"))</f>
        <v/>
      </c>
      <c r="AA446" s="152" t="str">
        <f>IF('Data Entry'!R449="Yes","1",IF(AND('Data Entry'!R449="",'Data Entry'!S449="",'Data Entry'!T449="",'Data Entry'!U449=""),"","1"))</f>
        <v/>
      </c>
      <c r="AB446" s="157" t="str">
        <f>IF('Data Entry'!V449="Yes","1",IF(AND('Data Entry'!V449="",'Data Entry'!W449=""),"","1"))</f>
        <v/>
      </c>
    </row>
    <row r="447" spans="1:28" ht="17">
      <c r="A447" s="59">
        <f>'Data Entry'!AB450</f>
        <v>0</v>
      </c>
      <c r="B447" s="59" t="str">
        <f>'Data Entry'!AR450</f>
        <v/>
      </c>
      <c r="C447" s="1">
        <f>IF('Data Entry'!AD450="g",'Data Entry'!AC450*0.001*U447,IF('Data Entry'!AD450="UI",'Data Entry'!AC450*0.000001*U447,IF('Data Entry'!AD450="mg",'Data Entry'!AC450*0.000001*U447,IF('Data Entry'!AD450="t",'Data Entry'!AC450*1000*U447,IF('Data Entry'!AD450="kg",'Data Entry'!AC450*1*U447,IF('Data Entry'!AD450="L",'Data Entry'!AC450*1*U447,IFERROR(,"")))))))</f>
        <v>0</v>
      </c>
      <c r="D447" s="1" t="s">
        <v>4</v>
      </c>
      <c r="E447" s="1">
        <f>IF('Data Entry'!AF450="g",'Data Entry'!AE450*0.001,IF('Data Entry'!AF450="mg",'Data Entry'!AE450*0.000001,IF('Data Entry'!AF450="t",'Data Entry'!AE450*1000,IF('Data Entry'!AF450="ml",'Data Entry'!AE450*0.001,IF('Data Entry'!AF450="kg",'Data Entry'!AE450*1,IF('Data Entry'!AF450="Pieza",'Data Entry'!AE450*1,IF('Data Entry'!AF450="L",'Data Entry'!AE450*1,IFERROR(,""))))))))</f>
        <v>0</v>
      </c>
      <c r="F447" s="1" t="s">
        <v>4</v>
      </c>
      <c r="G447" s="1">
        <f>IF('Data Entry'!AA450="g",'Data Entry'!Z450*0.001,IF('Data Entry'!AA450="mg",'Data Entry'!Z450*0.000001,IF('Data Entry'!AA450="t",'Data Entry'!Z450*1000,IF('Data Entry'!AA450="ml",'Data Entry'!Z450*0.001,IF('Data Entry'!AA450="kg",'Data Entry'!Z450*1,IF('Data Entry'!AA450="Piezas",'Data Entry'!Z450*1,IF('Data Entry'!AA450="L",'Data Entry'!Z450*1,IFERROR(,""))))))))</f>
        <v>0</v>
      </c>
      <c r="H447" s="1" t="s">
        <v>4</v>
      </c>
      <c r="I447" s="1">
        <f>IF('Data Entry'!AC450="g",'Data Entry'!AB450*0.001,IF('Data Entry'!AC450="mg",'Data Entry'!AB450*0.000001,IF('Data Entry'!AC450="t",'Data Entry'!AB450*1000,IF('Data Entry'!AC450="ml",'Data Entry'!AB450*0.001,IF('Data Entry'!AC450="kg",'Data Entry'!AB450*1,IF('Data Entry'!AC450="L",'Data Entry'!AB450*1,IFERROR(,"")))))))</f>
        <v>0</v>
      </c>
      <c r="J447" s="59" t="str">
        <f>'Data Entry'!AU450</f>
        <v/>
      </c>
      <c r="K447" s="1">
        <f>IF('Data Entry'!AI450="g",'Data Entry'!AH450*0.001*V447,IF('Data Entry'!AI450="UI",'Data Entry'!AH450*0.000001*V447,IF('Data Entry'!AI450="mg",'Data Entry'!AH450*0.000001*V447,IF('Data Entry'!AI450="t",'Data Entry'!AH450*1000*V447,IF('Data Entry'!AI450="kg",'Data Entry'!AH450*1*V447,IF('Data Entry'!AI450="L",'Data Entry'!AH450*1*V447,IFERROR(,"")))))))</f>
        <v>0</v>
      </c>
      <c r="L447" s="1" t="s">
        <v>4</v>
      </c>
      <c r="M447" s="59">
        <f>'Data Entry'!AJ450</f>
        <v>0</v>
      </c>
      <c r="N447" s="59" t="str">
        <f>'Data Entry'!AX450</f>
        <v/>
      </c>
      <c r="O447" s="1">
        <f>IF('Data Entry'!AL450="g",'Data Entry'!AK450*0.001*W447,IF('Data Entry'!AL450="UI",'Data Entry'!AK450*0.000001*W447,IF('Data Entry'!AL450="mg",'Data Entry'!AK450*0.000001*W447,IF('Data Entry'!AL450="t",'Data Entry'!AK450*1000*W447,IF('Data Entry'!AL450="kg",'Data Entry'!AK450*1*W447,IF('Data Entry'!AL450="L",'Data Entry'!AK450*1*W447,IFERROR(,"")))))))</f>
        <v>0</v>
      </c>
      <c r="P447" s="1" t="s">
        <v>4</v>
      </c>
      <c r="Q447" s="59">
        <f>'Data Entry'!AM450</f>
        <v>0</v>
      </c>
      <c r="R447" s="59" t="str">
        <f>'Data Entry'!BA450</f>
        <v/>
      </c>
      <c r="S447" s="1">
        <f>IF('Data Entry'!AO450="g",'Data Entry'!AN450*0.001*X447,IF('Data Entry'!AO450="UI",'Data Entry'!AN450*0.000001*X447,IF('Data Entry'!AO450="mg",'Data Entry'!AN450*0.000001*X447,IF('Data Entry'!AO450="t",'Data Entry'!AN450*1000*X447,IF('Data Entry'!AO450="kg",'Data Entry'!AN450*1*X447,IF('Data Entry'!AO450="L",'Data Entry'!AN450*1*X447,IFERROR(,"")))))))</f>
        <v>0</v>
      </c>
      <c r="T447" s="1" t="s">
        <v>4</v>
      </c>
      <c r="U447" s="59" t="str">
        <f>IF('Data Entry'!AP450="No aplica","1",'Data Entry'!AP450)</f>
        <v/>
      </c>
      <c r="V447" s="59" t="str">
        <f>IF('Data Entry'!AS450="No aplica","1",'Data Entry'!AS450)</f>
        <v/>
      </c>
      <c r="W447" s="59" t="str">
        <f>IF('Data Entry'!AV450="No aplica","1",'Data Entry'!AV450)</f>
        <v/>
      </c>
      <c r="X447" s="59" t="str">
        <f>IF('Data Entry'!AY450="No aplica","1",'Data Entry'!AY450)</f>
        <v/>
      </c>
      <c r="Y447" s="151" t="str">
        <f t="shared" si="6"/>
        <v/>
      </c>
      <c r="Z447" s="152" t="str">
        <f>IF('Data Entry'!H450="Yes","1",IF(AND('Data Entry'!H450="",'Data Entry'!I450="",'Data Entry'!J450="",'Data Entry'!K450="",'Data Entry'!L450="",'Data Entry'!M450="",'Data Entry'!N450="",'Data Entry'!O450="",'Data Entry'!P450="",'Data Entry'!Q450=""),"","1"))</f>
        <v/>
      </c>
      <c r="AA447" s="152" t="str">
        <f>IF('Data Entry'!R450="Yes","1",IF(AND('Data Entry'!R450="",'Data Entry'!S450="",'Data Entry'!T450="",'Data Entry'!U450=""),"","1"))</f>
        <v/>
      </c>
      <c r="AB447" s="157" t="str">
        <f>IF('Data Entry'!V450="Yes","1",IF(AND('Data Entry'!V450="",'Data Entry'!W450=""),"","1"))</f>
        <v/>
      </c>
    </row>
    <row r="448" spans="1:28" ht="17">
      <c r="A448" s="59">
        <f>'Data Entry'!AB451</f>
        <v>0</v>
      </c>
      <c r="B448" s="59" t="str">
        <f>'Data Entry'!AR451</f>
        <v/>
      </c>
      <c r="C448" s="1">
        <f>IF('Data Entry'!AD451="g",'Data Entry'!AC451*0.001*U448,IF('Data Entry'!AD451="UI",'Data Entry'!AC451*0.000001*U448,IF('Data Entry'!AD451="mg",'Data Entry'!AC451*0.000001*U448,IF('Data Entry'!AD451="t",'Data Entry'!AC451*1000*U448,IF('Data Entry'!AD451="kg",'Data Entry'!AC451*1*U448,IF('Data Entry'!AD451="L",'Data Entry'!AC451*1*U448,IFERROR(,"")))))))</f>
        <v>0</v>
      </c>
      <c r="D448" s="1" t="s">
        <v>4</v>
      </c>
      <c r="E448" s="1">
        <f>IF('Data Entry'!AF451="g",'Data Entry'!AE451*0.001,IF('Data Entry'!AF451="mg",'Data Entry'!AE451*0.000001,IF('Data Entry'!AF451="t",'Data Entry'!AE451*1000,IF('Data Entry'!AF451="ml",'Data Entry'!AE451*0.001,IF('Data Entry'!AF451="kg",'Data Entry'!AE451*1,IF('Data Entry'!AF451="Pieza",'Data Entry'!AE451*1,IF('Data Entry'!AF451="L",'Data Entry'!AE451*1,IFERROR(,""))))))))</f>
        <v>0</v>
      </c>
      <c r="F448" s="1" t="s">
        <v>4</v>
      </c>
      <c r="G448" s="1">
        <f>IF('Data Entry'!AA451="g",'Data Entry'!Z451*0.001,IF('Data Entry'!AA451="mg",'Data Entry'!Z451*0.000001,IF('Data Entry'!AA451="t",'Data Entry'!Z451*1000,IF('Data Entry'!AA451="ml",'Data Entry'!Z451*0.001,IF('Data Entry'!AA451="kg",'Data Entry'!Z451*1,IF('Data Entry'!AA451="Piezas",'Data Entry'!Z451*1,IF('Data Entry'!AA451="L",'Data Entry'!Z451*1,IFERROR(,""))))))))</f>
        <v>0</v>
      </c>
      <c r="H448" s="1" t="s">
        <v>4</v>
      </c>
      <c r="I448" s="1">
        <f>IF('Data Entry'!AC451="g",'Data Entry'!AB451*0.001,IF('Data Entry'!AC451="mg",'Data Entry'!AB451*0.000001,IF('Data Entry'!AC451="t",'Data Entry'!AB451*1000,IF('Data Entry'!AC451="ml",'Data Entry'!AB451*0.001,IF('Data Entry'!AC451="kg",'Data Entry'!AB451*1,IF('Data Entry'!AC451="L",'Data Entry'!AB451*1,IFERROR(,"")))))))</f>
        <v>0</v>
      </c>
      <c r="J448" s="59" t="str">
        <f>'Data Entry'!AU451</f>
        <v/>
      </c>
      <c r="K448" s="1">
        <f>IF('Data Entry'!AI451="g",'Data Entry'!AH451*0.001*V448,IF('Data Entry'!AI451="UI",'Data Entry'!AH451*0.000001*V448,IF('Data Entry'!AI451="mg",'Data Entry'!AH451*0.000001*V448,IF('Data Entry'!AI451="t",'Data Entry'!AH451*1000*V448,IF('Data Entry'!AI451="kg",'Data Entry'!AH451*1*V448,IF('Data Entry'!AI451="L",'Data Entry'!AH451*1*V448,IFERROR(,"")))))))</f>
        <v>0</v>
      </c>
      <c r="L448" s="1" t="s">
        <v>4</v>
      </c>
      <c r="M448" s="59">
        <f>'Data Entry'!AJ451</f>
        <v>0</v>
      </c>
      <c r="N448" s="59" t="str">
        <f>'Data Entry'!AX451</f>
        <v/>
      </c>
      <c r="O448" s="1">
        <f>IF('Data Entry'!AL451="g",'Data Entry'!AK451*0.001*W448,IF('Data Entry'!AL451="UI",'Data Entry'!AK451*0.000001*W448,IF('Data Entry'!AL451="mg",'Data Entry'!AK451*0.000001*W448,IF('Data Entry'!AL451="t",'Data Entry'!AK451*1000*W448,IF('Data Entry'!AL451="kg",'Data Entry'!AK451*1*W448,IF('Data Entry'!AL451="L",'Data Entry'!AK451*1*W448,IFERROR(,"")))))))</f>
        <v>0</v>
      </c>
      <c r="P448" s="1" t="s">
        <v>4</v>
      </c>
      <c r="Q448" s="59">
        <f>'Data Entry'!AM451</f>
        <v>0</v>
      </c>
      <c r="R448" s="59" t="str">
        <f>'Data Entry'!BA451</f>
        <v/>
      </c>
      <c r="S448" s="1">
        <f>IF('Data Entry'!AO451="g",'Data Entry'!AN451*0.001*X448,IF('Data Entry'!AO451="UI",'Data Entry'!AN451*0.000001*X448,IF('Data Entry'!AO451="mg",'Data Entry'!AN451*0.000001*X448,IF('Data Entry'!AO451="t",'Data Entry'!AN451*1000*X448,IF('Data Entry'!AO451="kg",'Data Entry'!AN451*1*X448,IF('Data Entry'!AO451="L",'Data Entry'!AN451*1*X448,IFERROR(,"")))))))</f>
        <v>0</v>
      </c>
      <c r="T448" s="1" t="s">
        <v>4</v>
      </c>
      <c r="U448" s="59" t="str">
        <f>IF('Data Entry'!AP451="No aplica","1",'Data Entry'!AP451)</f>
        <v/>
      </c>
      <c r="V448" s="59" t="str">
        <f>IF('Data Entry'!AS451="No aplica","1",'Data Entry'!AS451)</f>
        <v/>
      </c>
      <c r="W448" s="59" t="str">
        <f>IF('Data Entry'!AV451="No aplica","1",'Data Entry'!AV451)</f>
        <v/>
      </c>
      <c r="X448" s="59" t="str">
        <f>IF('Data Entry'!AY451="No aplica","1",'Data Entry'!AY451)</f>
        <v/>
      </c>
      <c r="Y448" s="151" t="str">
        <f t="shared" si="6"/>
        <v/>
      </c>
      <c r="Z448" s="152" t="str">
        <f>IF('Data Entry'!H451="Yes","1",IF(AND('Data Entry'!H451="",'Data Entry'!I451="",'Data Entry'!J451="",'Data Entry'!K451="",'Data Entry'!L451="",'Data Entry'!M451="",'Data Entry'!N451="",'Data Entry'!O451="",'Data Entry'!P451="",'Data Entry'!Q451=""),"","1"))</f>
        <v/>
      </c>
      <c r="AA448" s="152" t="str">
        <f>IF('Data Entry'!R451="Yes","1",IF(AND('Data Entry'!R451="",'Data Entry'!S451="",'Data Entry'!T451="",'Data Entry'!U451=""),"","1"))</f>
        <v/>
      </c>
      <c r="AB448" s="157" t="str">
        <f>IF('Data Entry'!V451="Yes","1",IF(AND('Data Entry'!V451="",'Data Entry'!W451=""),"","1"))</f>
        <v/>
      </c>
    </row>
    <row r="449" spans="1:28" ht="17">
      <c r="A449" s="59">
        <f>'Data Entry'!AB452</f>
        <v>0</v>
      </c>
      <c r="B449" s="59" t="str">
        <f>'Data Entry'!AR452</f>
        <v/>
      </c>
      <c r="C449" s="1">
        <f>IF('Data Entry'!AD452="g",'Data Entry'!AC452*0.001*U449,IF('Data Entry'!AD452="UI",'Data Entry'!AC452*0.000001*U449,IF('Data Entry'!AD452="mg",'Data Entry'!AC452*0.000001*U449,IF('Data Entry'!AD452="t",'Data Entry'!AC452*1000*U449,IF('Data Entry'!AD452="kg",'Data Entry'!AC452*1*U449,IF('Data Entry'!AD452="L",'Data Entry'!AC452*1*U449,IFERROR(,"")))))))</f>
        <v>0</v>
      </c>
      <c r="D449" s="1" t="s">
        <v>4</v>
      </c>
      <c r="E449" s="1">
        <f>IF('Data Entry'!AF452="g",'Data Entry'!AE452*0.001,IF('Data Entry'!AF452="mg",'Data Entry'!AE452*0.000001,IF('Data Entry'!AF452="t",'Data Entry'!AE452*1000,IF('Data Entry'!AF452="ml",'Data Entry'!AE452*0.001,IF('Data Entry'!AF452="kg",'Data Entry'!AE452*1,IF('Data Entry'!AF452="Pieza",'Data Entry'!AE452*1,IF('Data Entry'!AF452="L",'Data Entry'!AE452*1,IFERROR(,""))))))))</f>
        <v>0</v>
      </c>
      <c r="F449" s="1" t="s">
        <v>4</v>
      </c>
      <c r="G449" s="1">
        <f>IF('Data Entry'!AA452="g",'Data Entry'!Z452*0.001,IF('Data Entry'!AA452="mg",'Data Entry'!Z452*0.000001,IF('Data Entry'!AA452="t",'Data Entry'!Z452*1000,IF('Data Entry'!AA452="ml",'Data Entry'!Z452*0.001,IF('Data Entry'!AA452="kg",'Data Entry'!Z452*1,IF('Data Entry'!AA452="Piezas",'Data Entry'!Z452*1,IF('Data Entry'!AA452="L",'Data Entry'!Z452*1,IFERROR(,""))))))))</f>
        <v>0</v>
      </c>
      <c r="H449" s="1" t="s">
        <v>4</v>
      </c>
      <c r="I449" s="1">
        <f>IF('Data Entry'!AC452="g",'Data Entry'!AB452*0.001,IF('Data Entry'!AC452="mg",'Data Entry'!AB452*0.000001,IF('Data Entry'!AC452="t",'Data Entry'!AB452*1000,IF('Data Entry'!AC452="ml",'Data Entry'!AB452*0.001,IF('Data Entry'!AC452="kg",'Data Entry'!AB452*1,IF('Data Entry'!AC452="L",'Data Entry'!AB452*1,IFERROR(,"")))))))</f>
        <v>0</v>
      </c>
      <c r="J449" s="59" t="str">
        <f>'Data Entry'!AU452</f>
        <v/>
      </c>
      <c r="K449" s="1">
        <f>IF('Data Entry'!AI452="g",'Data Entry'!AH452*0.001*V449,IF('Data Entry'!AI452="UI",'Data Entry'!AH452*0.000001*V449,IF('Data Entry'!AI452="mg",'Data Entry'!AH452*0.000001*V449,IF('Data Entry'!AI452="t",'Data Entry'!AH452*1000*V449,IF('Data Entry'!AI452="kg",'Data Entry'!AH452*1*V449,IF('Data Entry'!AI452="L",'Data Entry'!AH452*1*V449,IFERROR(,"")))))))</f>
        <v>0</v>
      </c>
      <c r="L449" s="1" t="s">
        <v>4</v>
      </c>
      <c r="M449" s="59">
        <f>'Data Entry'!AJ452</f>
        <v>0</v>
      </c>
      <c r="N449" s="59" t="str">
        <f>'Data Entry'!AX452</f>
        <v/>
      </c>
      <c r="O449" s="1">
        <f>IF('Data Entry'!AL452="g",'Data Entry'!AK452*0.001*W449,IF('Data Entry'!AL452="UI",'Data Entry'!AK452*0.000001*W449,IF('Data Entry'!AL452="mg",'Data Entry'!AK452*0.000001*W449,IF('Data Entry'!AL452="t",'Data Entry'!AK452*1000*W449,IF('Data Entry'!AL452="kg",'Data Entry'!AK452*1*W449,IF('Data Entry'!AL452="L",'Data Entry'!AK452*1*W449,IFERROR(,"")))))))</f>
        <v>0</v>
      </c>
      <c r="P449" s="1" t="s">
        <v>4</v>
      </c>
      <c r="Q449" s="59">
        <f>'Data Entry'!AM452</f>
        <v>0</v>
      </c>
      <c r="R449" s="59" t="str">
        <f>'Data Entry'!BA452</f>
        <v/>
      </c>
      <c r="S449" s="1">
        <f>IF('Data Entry'!AO452="g",'Data Entry'!AN452*0.001*X449,IF('Data Entry'!AO452="UI",'Data Entry'!AN452*0.000001*X449,IF('Data Entry'!AO452="mg",'Data Entry'!AN452*0.000001*X449,IF('Data Entry'!AO452="t",'Data Entry'!AN452*1000*X449,IF('Data Entry'!AO452="kg",'Data Entry'!AN452*1*X449,IF('Data Entry'!AO452="L",'Data Entry'!AN452*1*X449,IFERROR(,"")))))))</f>
        <v>0</v>
      </c>
      <c r="T449" s="1" t="s">
        <v>4</v>
      </c>
      <c r="U449" s="59" t="str">
        <f>IF('Data Entry'!AP452="No aplica","1",'Data Entry'!AP452)</f>
        <v/>
      </c>
      <c r="V449" s="59" t="str">
        <f>IF('Data Entry'!AS452="No aplica","1",'Data Entry'!AS452)</f>
        <v/>
      </c>
      <c r="W449" s="59" t="str">
        <f>IF('Data Entry'!AV452="No aplica","1",'Data Entry'!AV452)</f>
        <v/>
      </c>
      <c r="X449" s="59" t="str">
        <f>IF('Data Entry'!AY452="No aplica","1",'Data Entry'!AY452)</f>
        <v/>
      </c>
      <c r="Y449" s="151" t="str">
        <f t="shared" si="6"/>
        <v/>
      </c>
      <c r="Z449" s="152" t="str">
        <f>IF('Data Entry'!H452="Yes","1",IF(AND('Data Entry'!H452="",'Data Entry'!I452="",'Data Entry'!J452="",'Data Entry'!K452="",'Data Entry'!L452="",'Data Entry'!M452="",'Data Entry'!N452="",'Data Entry'!O452="",'Data Entry'!P452="",'Data Entry'!Q452=""),"","1"))</f>
        <v/>
      </c>
      <c r="AA449" s="152" t="str">
        <f>IF('Data Entry'!R452="Yes","1",IF(AND('Data Entry'!R452="",'Data Entry'!S452="",'Data Entry'!T452="",'Data Entry'!U452=""),"","1"))</f>
        <v/>
      </c>
      <c r="AB449" s="157" t="str">
        <f>IF('Data Entry'!V452="Yes","1",IF(AND('Data Entry'!V452="",'Data Entry'!W452=""),"","1"))</f>
        <v/>
      </c>
    </row>
    <row r="450" spans="1:28" ht="17">
      <c r="A450" s="59">
        <f>'Data Entry'!AB453</f>
        <v>0</v>
      </c>
      <c r="B450" s="59" t="str">
        <f>'Data Entry'!AR453</f>
        <v/>
      </c>
      <c r="C450" s="1">
        <f>IF('Data Entry'!AD453="g",'Data Entry'!AC453*0.001*U450,IF('Data Entry'!AD453="UI",'Data Entry'!AC453*0.000001*U450,IF('Data Entry'!AD453="mg",'Data Entry'!AC453*0.000001*U450,IF('Data Entry'!AD453="t",'Data Entry'!AC453*1000*U450,IF('Data Entry'!AD453="kg",'Data Entry'!AC453*1*U450,IF('Data Entry'!AD453="L",'Data Entry'!AC453*1*U450,IFERROR(,"")))))))</f>
        <v>0</v>
      </c>
      <c r="D450" s="1" t="s">
        <v>4</v>
      </c>
      <c r="E450" s="1">
        <f>IF('Data Entry'!AF453="g",'Data Entry'!AE453*0.001,IF('Data Entry'!AF453="mg",'Data Entry'!AE453*0.000001,IF('Data Entry'!AF453="t",'Data Entry'!AE453*1000,IF('Data Entry'!AF453="ml",'Data Entry'!AE453*0.001,IF('Data Entry'!AF453="kg",'Data Entry'!AE453*1,IF('Data Entry'!AF453="Pieza",'Data Entry'!AE453*1,IF('Data Entry'!AF453="L",'Data Entry'!AE453*1,IFERROR(,""))))))))</f>
        <v>0</v>
      </c>
      <c r="F450" s="1" t="s">
        <v>4</v>
      </c>
      <c r="G450" s="1">
        <f>IF('Data Entry'!AA453="g",'Data Entry'!Z453*0.001,IF('Data Entry'!AA453="mg",'Data Entry'!Z453*0.000001,IF('Data Entry'!AA453="t",'Data Entry'!Z453*1000,IF('Data Entry'!AA453="ml",'Data Entry'!Z453*0.001,IF('Data Entry'!AA453="kg",'Data Entry'!Z453*1,IF('Data Entry'!AA453="Piezas",'Data Entry'!Z453*1,IF('Data Entry'!AA453="L",'Data Entry'!Z453*1,IFERROR(,""))))))))</f>
        <v>0</v>
      </c>
      <c r="H450" s="1" t="s">
        <v>4</v>
      </c>
      <c r="I450" s="1">
        <f>IF('Data Entry'!AC453="g",'Data Entry'!AB453*0.001,IF('Data Entry'!AC453="mg",'Data Entry'!AB453*0.000001,IF('Data Entry'!AC453="t",'Data Entry'!AB453*1000,IF('Data Entry'!AC453="ml",'Data Entry'!AB453*0.001,IF('Data Entry'!AC453="kg",'Data Entry'!AB453*1,IF('Data Entry'!AC453="L",'Data Entry'!AB453*1,IFERROR(,"")))))))</f>
        <v>0</v>
      </c>
      <c r="J450" s="59" t="str">
        <f>'Data Entry'!AU453</f>
        <v/>
      </c>
      <c r="K450" s="1">
        <f>IF('Data Entry'!AI453="g",'Data Entry'!AH453*0.001*V450,IF('Data Entry'!AI453="UI",'Data Entry'!AH453*0.000001*V450,IF('Data Entry'!AI453="mg",'Data Entry'!AH453*0.000001*V450,IF('Data Entry'!AI453="t",'Data Entry'!AH453*1000*V450,IF('Data Entry'!AI453="kg",'Data Entry'!AH453*1*V450,IF('Data Entry'!AI453="L",'Data Entry'!AH453*1*V450,IFERROR(,"")))))))</f>
        <v>0</v>
      </c>
      <c r="L450" s="1" t="s">
        <v>4</v>
      </c>
      <c r="M450" s="59">
        <f>'Data Entry'!AJ453</f>
        <v>0</v>
      </c>
      <c r="N450" s="59" t="str">
        <f>'Data Entry'!AX453</f>
        <v/>
      </c>
      <c r="O450" s="1">
        <f>IF('Data Entry'!AL453="g",'Data Entry'!AK453*0.001*W450,IF('Data Entry'!AL453="UI",'Data Entry'!AK453*0.000001*W450,IF('Data Entry'!AL453="mg",'Data Entry'!AK453*0.000001*W450,IF('Data Entry'!AL453="t",'Data Entry'!AK453*1000*W450,IF('Data Entry'!AL453="kg",'Data Entry'!AK453*1*W450,IF('Data Entry'!AL453="L",'Data Entry'!AK453*1*W450,IFERROR(,"")))))))</f>
        <v>0</v>
      </c>
      <c r="P450" s="1" t="s">
        <v>4</v>
      </c>
      <c r="Q450" s="59">
        <f>'Data Entry'!AM453</f>
        <v>0</v>
      </c>
      <c r="R450" s="59" t="str">
        <f>'Data Entry'!BA453</f>
        <v/>
      </c>
      <c r="S450" s="1">
        <f>IF('Data Entry'!AO453="g",'Data Entry'!AN453*0.001*X450,IF('Data Entry'!AO453="UI",'Data Entry'!AN453*0.000001*X450,IF('Data Entry'!AO453="mg",'Data Entry'!AN453*0.000001*X450,IF('Data Entry'!AO453="t",'Data Entry'!AN453*1000*X450,IF('Data Entry'!AO453="kg",'Data Entry'!AN453*1*X450,IF('Data Entry'!AO453="L",'Data Entry'!AN453*1*X450,IFERROR(,"")))))))</f>
        <v>0</v>
      </c>
      <c r="T450" s="1" t="s">
        <v>4</v>
      </c>
      <c r="U450" s="59" t="str">
        <f>IF('Data Entry'!AP453="No aplica","1",'Data Entry'!AP453)</f>
        <v/>
      </c>
      <c r="V450" s="59" t="str">
        <f>IF('Data Entry'!AS453="No aplica","1",'Data Entry'!AS453)</f>
        <v/>
      </c>
      <c r="W450" s="59" t="str">
        <f>IF('Data Entry'!AV453="No aplica","1",'Data Entry'!AV453)</f>
        <v/>
      </c>
      <c r="X450" s="59" t="str">
        <f>IF('Data Entry'!AY453="No aplica","1",'Data Entry'!AY453)</f>
        <v/>
      </c>
      <c r="Y450" s="151" t="str">
        <f t="shared" si="6"/>
        <v/>
      </c>
      <c r="Z450" s="152" t="str">
        <f>IF('Data Entry'!H453="Yes","1",IF(AND('Data Entry'!H453="",'Data Entry'!I453="",'Data Entry'!J453="",'Data Entry'!K453="",'Data Entry'!L453="",'Data Entry'!M453="",'Data Entry'!N453="",'Data Entry'!O453="",'Data Entry'!P453="",'Data Entry'!Q453=""),"","1"))</f>
        <v/>
      </c>
      <c r="AA450" s="152" t="str">
        <f>IF('Data Entry'!R453="Yes","1",IF(AND('Data Entry'!R453="",'Data Entry'!S453="",'Data Entry'!T453="",'Data Entry'!U453=""),"","1"))</f>
        <v/>
      </c>
      <c r="AB450" s="157" t="str">
        <f>IF('Data Entry'!V453="Yes","1",IF(AND('Data Entry'!V453="",'Data Entry'!W453=""),"","1"))</f>
        <v/>
      </c>
    </row>
    <row r="451" spans="1:28" ht="17">
      <c r="A451" s="59">
        <f>'Data Entry'!AB454</f>
        <v>0</v>
      </c>
      <c r="B451" s="59" t="str">
        <f>'Data Entry'!AR454</f>
        <v/>
      </c>
      <c r="C451" s="1">
        <f>IF('Data Entry'!AD454="g",'Data Entry'!AC454*0.001*U451,IF('Data Entry'!AD454="UI",'Data Entry'!AC454*0.000001*U451,IF('Data Entry'!AD454="mg",'Data Entry'!AC454*0.000001*U451,IF('Data Entry'!AD454="t",'Data Entry'!AC454*1000*U451,IF('Data Entry'!AD454="kg",'Data Entry'!AC454*1*U451,IF('Data Entry'!AD454="L",'Data Entry'!AC454*1*U451,IFERROR(,"")))))))</f>
        <v>0</v>
      </c>
      <c r="D451" s="1" t="s">
        <v>4</v>
      </c>
      <c r="E451" s="1">
        <f>IF('Data Entry'!AF454="g",'Data Entry'!AE454*0.001,IF('Data Entry'!AF454="mg",'Data Entry'!AE454*0.000001,IF('Data Entry'!AF454="t",'Data Entry'!AE454*1000,IF('Data Entry'!AF454="ml",'Data Entry'!AE454*0.001,IF('Data Entry'!AF454="kg",'Data Entry'!AE454*1,IF('Data Entry'!AF454="Pieza",'Data Entry'!AE454*1,IF('Data Entry'!AF454="L",'Data Entry'!AE454*1,IFERROR(,""))))))))</f>
        <v>0</v>
      </c>
      <c r="F451" s="1" t="s">
        <v>4</v>
      </c>
      <c r="G451" s="1">
        <f>IF('Data Entry'!AA454="g",'Data Entry'!Z454*0.001,IF('Data Entry'!AA454="mg",'Data Entry'!Z454*0.000001,IF('Data Entry'!AA454="t",'Data Entry'!Z454*1000,IF('Data Entry'!AA454="ml",'Data Entry'!Z454*0.001,IF('Data Entry'!AA454="kg",'Data Entry'!Z454*1,IF('Data Entry'!AA454="Piezas",'Data Entry'!Z454*1,IF('Data Entry'!AA454="L",'Data Entry'!Z454*1,IFERROR(,""))))))))</f>
        <v>0</v>
      </c>
      <c r="H451" s="1" t="s">
        <v>4</v>
      </c>
      <c r="I451" s="1">
        <f>IF('Data Entry'!AC454="g",'Data Entry'!AB454*0.001,IF('Data Entry'!AC454="mg",'Data Entry'!AB454*0.000001,IF('Data Entry'!AC454="t",'Data Entry'!AB454*1000,IF('Data Entry'!AC454="ml",'Data Entry'!AB454*0.001,IF('Data Entry'!AC454="kg",'Data Entry'!AB454*1,IF('Data Entry'!AC454="L",'Data Entry'!AB454*1,IFERROR(,"")))))))</f>
        <v>0</v>
      </c>
      <c r="J451" s="59" t="str">
        <f>'Data Entry'!AU454</f>
        <v/>
      </c>
      <c r="K451" s="1">
        <f>IF('Data Entry'!AI454="g",'Data Entry'!AH454*0.001*V451,IF('Data Entry'!AI454="UI",'Data Entry'!AH454*0.000001*V451,IF('Data Entry'!AI454="mg",'Data Entry'!AH454*0.000001*V451,IF('Data Entry'!AI454="t",'Data Entry'!AH454*1000*V451,IF('Data Entry'!AI454="kg",'Data Entry'!AH454*1*V451,IF('Data Entry'!AI454="L",'Data Entry'!AH454*1*V451,IFERROR(,"")))))))</f>
        <v>0</v>
      </c>
      <c r="L451" s="1" t="s">
        <v>4</v>
      </c>
      <c r="M451" s="59">
        <f>'Data Entry'!AJ454</f>
        <v>0</v>
      </c>
      <c r="N451" s="59" t="str">
        <f>'Data Entry'!AX454</f>
        <v/>
      </c>
      <c r="O451" s="1">
        <f>IF('Data Entry'!AL454="g",'Data Entry'!AK454*0.001*W451,IF('Data Entry'!AL454="UI",'Data Entry'!AK454*0.000001*W451,IF('Data Entry'!AL454="mg",'Data Entry'!AK454*0.000001*W451,IF('Data Entry'!AL454="t",'Data Entry'!AK454*1000*W451,IF('Data Entry'!AL454="kg",'Data Entry'!AK454*1*W451,IF('Data Entry'!AL454="L",'Data Entry'!AK454*1*W451,IFERROR(,"")))))))</f>
        <v>0</v>
      </c>
      <c r="P451" s="1" t="s">
        <v>4</v>
      </c>
      <c r="Q451" s="59">
        <f>'Data Entry'!AM454</f>
        <v>0</v>
      </c>
      <c r="R451" s="59" t="str">
        <f>'Data Entry'!BA454</f>
        <v/>
      </c>
      <c r="S451" s="1">
        <f>IF('Data Entry'!AO454="g",'Data Entry'!AN454*0.001*X451,IF('Data Entry'!AO454="UI",'Data Entry'!AN454*0.000001*X451,IF('Data Entry'!AO454="mg",'Data Entry'!AN454*0.000001*X451,IF('Data Entry'!AO454="t",'Data Entry'!AN454*1000*X451,IF('Data Entry'!AO454="kg",'Data Entry'!AN454*1*X451,IF('Data Entry'!AO454="L",'Data Entry'!AN454*1*X451,IFERROR(,"")))))))</f>
        <v>0</v>
      </c>
      <c r="T451" s="1" t="s">
        <v>4</v>
      </c>
      <c r="U451" s="59" t="str">
        <f>IF('Data Entry'!AP454="No aplica","1",'Data Entry'!AP454)</f>
        <v/>
      </c>
      <c r="V451" s="59" t="str">
        <f>IF('Data Entry'!AS454="No aplica","1",'Data Entry'!AS454)</f>
        <v/>
      </c>
      <c r="W451" s="59" t="str">
        <f>IF('Data Entry'!AV454="No aplica","1",'Data Entry'!AV454)</f>
        <v/>
      </c>
      <c r="X451" s="59" t="str">
        <f>IF('Data Entry'!AY454="No aplica","1",'Data Entry'!AY454)</f>
        <v/>
      </c>
      <c r="Y451" s="151" t="str">
        <f t="shared" ref="Y451:Y514" si="7">IF(OR(AND(Z451="1",AA451="1"),AND(Z451="1",AB451="1")),"1","")</f>
        <v/>
      </c>
      <c r="Z451" s="152" t="str">
        <f>IF('Data Entry'!H454="Yes","1",IF(AND('Data Entry'!H454="",'Data Entry'!I454="",'Data Entry'!J454="",'Data Entry'!K454="",'Data Entry'!L454="",'Data Entry'!M454="",'Data Entry'!N454="",'Data Entry'!O454="",'Data Entry'!P454="",'Data Entry'!Q454=""),"","1"))</f>
        <v/>
      </c>
      <c r="AA451" s="152" t="str">
        <f>IF('Data Entry'!R454="Yes","1",IF(AND('Data Entry'!R454="",'Data Entry'!S454="",'Data Entry'!T454="",'Data Entry'!U454=""),"","1"))</f>
        <v/>
      </c>
      <c r="AB451" s="157" t="str">
        <f>IF('Data Entry'!V454="Yes","1",IF(AND('Data Entry'!V454="",'Data Entry'!W454=""),"","1"))</f>
        <v/>
      </c>
    </row>
    <row r="452" spans="1:28" ht="17">
      <c r="A452" s="59">
        <f>'Data Entry'!AB455</f>
        <v>0</v>
      </c>
      <c r="B452" s="59" t="str">
        <f>'Data Entry'!AR455</f>
        <v/>
      </c>
      <c r="C452" s="1">
        <f>IF('Data Entry'!AD455="g",'Data Entry'!AC455*0.001*U452,IF('Data Entry'!AD455="UI",'Data Entry'!AC455*0.000001*U452,IF('Data Entry'!AD455="mg",'Data Entry'!AC455*0.000001*U452,IF('Data Entry'!AD455="t",'Data Entry'!AC455*1000*U452,IF('Data Entry'!AD455="kg",'Data Entry'!AC455*1*U452,IF('Data Entry'!AD455="L",'Data Entry'!AC455*1*U452,IFERROR(,"")))))))</f>
        <v>0</v>
      </c>
      <c r="D452" s="1" t="s">
        <v>4</v>
      </c>
      <c r="E452" s="1">
        <f>IF('Data Entry'!AF455="g",'Data Entry'!AE455*0.001,IF('Data Entry'!AF455="mg",'Data Entry'!AE455*0.000001,IF('Data Entry'!AF455="t",'Data Entry'!AE455*1000,IF('Data Entry'!AF455="ml",'Data Entry'!AE455*0.001,IF('Data Entry'!AF455="kg",'Data Entry'!AE455*1,IF('Data Entry'!AF455="Pieza",'Data Entry'!AE455*1,IF('Data Entry'!AF455="L",'Data Entry'!AE455*1,IFERROR(,""))))))))</f>
        <v>0</v>
      </c>
      <c r="F452" s="1" t="s">
        <v>4</v>
      </c>
      <c r="G452" s="1">
        <f>IF('Data Entry'!AA455="g",'Data Entry'!Z455*0.001,IF('Data Entry'!AA455="mg",'Data Entry'!Z455*0.000001,IF('Data Entry'!AA455="t",'Data Entry'!Z455*1000,IF('Data Entry'!AA455="ml",'Data Entry'!Z455*0.001,IF('Data Entry'!AA455="kg",'Data Entry'!Z455*1,IF('Data Entry'!AA455="Piezas",'Data Entry'!Z455*1,IF('Data Entry'!AA455="L",'Data Entry'!Z455*1,IFERROR(,""))))))))</f>
        <v>0</v>
      </c>
      <c r="H452" s="1" t="s">
        <v>4</v>
      </c>
      <c r="I452" s="1">
        <f>IF('Data Entry'!AC455="g",'Data Entry'!AB455*0.001,IF('Data Entry'!AC455="mg",'Data Entry'!AB455*0.000001,IF('Data Entry'!AC455="t",'Data Entry'!AB455*1000,IF('Data Entry'!AC455="ml",'Data Entry'!AB455*0.001,IF('Data Entry'!AC455="kg",'Data Entry'!AB455*1,IF('Data Entry'!AC455="L",'Data Entry'!AB455*1,IFERROR(,"")))))))</f>
        <v>0</v>
      </c>
      <c r="J452" s="59" t="str">
        <f>'Data Entry'!AU455</f>
        <v/>
      </c>
      <c r="K452" s="1">
        <f>IF('Data Entry'!AI455="g",'Data Entry'!AH455*0.001*V452,IF('Data Entry'!AI455="UI",'Data Entry'!AH455*0.000001*V452,IF('Data Entry'!AI455="mg",'Data Entry'!AH455*0.000001*V452,IF('Data Entry'!AI455="t",'Data Entry'!AH455*1000*V452,IF('Data Entry'!AI455="kg",'Data Entry'!AH455*1*V452,IF('Data Entry'!AI455="L",'Data Entry'!AH455*1*V452,IFERROR(,"")))))))</f>
        <v>0</v>
      </c>
      <c r="L452" s="1" t="s">
        <v>4</v>
      </c>
      <c r="M452" s="59">
        <f>'Data Entry'!AJ455</f>
        <v>0</v>
      </c>
      <c r="N452" s="59" t="str">
        <f>'Data Entry'!AX455</f>
        <v/>
      </c>
      <c r="O452" s="1">
        <f>IF('Data Entry'!AL455="g",'Data Entry'!AK455*0.001*W452,IF('Data Entry'!AL455="UI",'Data Entry'!AK455*0.000001*W452,IF('Data Entry'!AL455="mg",'Data Entry'!AK455*0.000001*W452,IF('Data Entry'!AL455="t",'Data Entry'!AK455*1000*W452,IF('Data Entry'!AL455="kg",'Data Entry'!AK455*1*W452,IF('Data Entry'!AL455="L",'Data Entry'!AK455*1*W452,IFERROR(,"")))))))</f>
        <v>0</v>
      </c>
      <c r="P452" s="1" t="s">
        <v>4</v>
      </c>
      <c r="Q452" s="59">
        <f>'Data Entry'!AM455</f>
        <v>0</v>
      </c>
      <c r="R452" s="59" t="str">
        <f>'Data Entry'!BA455</f>
        <v/>
      </c>
      <c r="S452" s="1">
        <f>IF('Data Entry'!AO455="g",'Data Entry'!AN455*0.001*X452,IF('Data Entry'!AO455="UI",'Data Entry'!AN455*0.000001*X452,IF('Data Entry'!AO455="mg",'Data Entry'!AN455*0.000001*X452,IF('Data Entry'!AO455="t",'Data Entry'!AN455*1000*X452,IF('Data Entry'!AO455="kg",'Data Entry'!AN455*1*X452,IF('Data Entry'!AO455="L",'Data Entry'!AN455*1*X452,IFERROR(,"")))))))</f>
        <v>0</v>
      </c>
      <c r="T452" s="1" t="s">
        <v>4</v>
      </c>
      <c r="U452" s="59" t="str">
        <f>IF('Data Entry'!AP455="No aplica","1",'Data Entry'!AP455)</f>
        <v/>
      </c>
      <c r="V452" s="59" t="str">
        <f>IF('Data Entry'!AS455="No aplica","1",'Data Entry'!AS455)</f>
        <v/>
      </c>
      <c r="W452" s="59" t="str">
        <f>IF('Data Entry'!AV455="No aplica","1",'Data Entry'!AV455)</f>
        <v/>
      </c>
      <c r="X452" s="59" t="str">
        <f>IF('Data Entry'!AY455="No aplica","1",'Data Entry'!AY455)</f>
        <v/>
      </c>
      <c r="Y452" s="151" t="str">
        <f t="shared" si="7"/>
        <v/>
      </c>
      <c r="Z452" s="152" t="str">
        <f>IF('Data Entry'!H455="Yes","1",IF(AND('Data Entry'!H455="",'Data Entry'!I455="",'Data Entry'!J455="",'Data Entry'!K455="",'Data Entry'!L455="",'Data Entry'!M455="",'Data Entry'!N455="",'Data Entry'!O455="",'Data Entry'!P455="",'Data Entry'!Q455=""),"","1"))</f>
        <v/>
      </c>
      <c r="AA452" s="152" t="str">
        <f>IF('Data Entry'!R455="Yes","1",IF(AND('Data Entry'!R455="",'Data Entry'!S455="",'Data Entry'!T455="",'Data Entry'!U455=""),"","1"))</f>
        <v/>
      </c>
      <c r="AB452" s="157" t="str">
        <f>IF('Data Entry'!V455="Yes","1",IF(AND('Data Entry'!V455="",'Data Entry'!W455=""),"","1"))</f>
        <v/>
      </c>
    </row>
    <row r="453" spans="1:28" ht="17">
      <c r="A453" s="59">
        <f>'Data Entry'!AB456</f>
        <v>0</v>
      </c>
      <c r="B453" s="59" t="str">
        <f>'Data Entry'!AR456</f>
        <v/>
      </c>
      <c r="C453" s="1">
        <f>IF('Data Entry'!AD456="g",'Data Entry'!AC456*0.001*U453,IF('Data Entry'!AD456="UI",'Data Entry'!AC456*0.000001*U453,IF('Data Entry'!AD456="mg",'Data Entry'!AC456*0.000001*U453,IF('Data Entry'!AD456="t",'Data Entry'!AC456*1000*U453,IF('Data Entry'!AD456="kg",'Data Entry'!AC456*1*U453,IF('Data Entry'!AD456="L",'Data Entry'!AC456*1*U453,IFERROR(,"")))))))</f>
        <v>0</v>
      </c>
      <c r="D453" s="1" t="s">
        <v>4</v>
      </c>
      <c r="E453" s="1">
        <f>IF('Data Entry'!AF456="g",'Data Entry'!AE456*0.001,IF('Data Entry'!AF456="mg",'Data Entry'!AE456*0.000001,IF('Data Entry'!AF456="t",'Data Entry'!AE456*1000,IF('Data Entry'!AF456="ml",'Data Entry'!AE456*0.001,IF('Data Entry'!AF456="kg",'Data Entry'!AE456*1,IF('Data Entry'!AF456="Pieza",'Data Entry'!AE456*1,IF('Data Entry'!AF456="L",'Data Entry'!AE456*1,IFERROR(,""))))))))</f>
        <v>0</v>
      </c>
      <c r="F453" s="1" t="s">
        <v>4</v>
      </c>
      <c r="G453" s="1">
        <f>IF('Data Entry'!AA456="g",'Data Entry'!Z456*0.001,IF('Data Entry'!AA456="mg",'Data Entry'!Z456*0.000001,IF('Data Entry'!AA456="t",'Data Entry'!Z456*1000,IF('Data Entry'!AA456="ml",'Data Entry'!Z456*0.001,IF('Data Entry'!AA456="kg",'Data Entry'!Z456*1,IF('Data Entry'!AA456="Piezas",'Data Entry'!Z456*1,IF('Data Entry'!AA456="L",'Data Entry'!Z456*1,IFERROR(,""))))))))</f>
        <v>0</v>
      </c>
      <c r="H453" s="1" t="s">
        <v>4</v>
      </c>
      <c r="I453" s="1">
        <f>IF('Data Entry'!AC456="g",'Data Entry'!AB456*0.001,IF('Data Entry'!AC456="mg",'Data Entry'!AB456*0.000001,IF('Data Entry'!AC456="t",'Data Entry'!AB456*1000,IF('Data Entry'!AC456="ml",'Data Entry'!AB456*0.001,IF('Data Entry'!AC456="kg",'Data Entry'!AB456*1,IF('Data Entry'!AC456="L",'Data Entry'!AB456*1,IFERROR(,"")))))))</f>
        <v>0</v>
      </c>
      <c r="J453" s="59" t="str">
        <f>'Data Entry'!AU456</f>
        <v/>
      </c>
      <c r="K453" s="1">
        <f>IF('Data Entry'!AI456="g",'Data Entry'!AH456*0.001*V453,IF('Data Entry'!AI456="UI",'Data Entry'!AH456*0.000001*V453,IF('Data Entry'!AI456="mg",'Data Entry'!AH456*0.000001*V453,IF('Data Entry'!AI456="t",'Data Entry'!AH456*1000*V453,IF('Data Entry'!AI456="kg",'Data Entry'!AH456*1*V453,IF('Data Entry'!AI456="L",'Data Entry'!AH456*1*V453,IFERROR(,"")))))))</f>
        <v>0</v>
      </c>
      <c r="L453" s="1" t="s">
        <v>4</v>
      </c>
      <c r="M453" s="59">
        <f>'Data Entry'!AJ456</f>
        <v>0</v>
      </c>
      <c r="N453" s="59" t="str">
        <f>'Data Entry'!AX456</f>
        <v/>
      </c>
      <c r="O453" s="1">
        <f>IF('Data Entry'!AL456="g",'Data Entry'!AK456*0.001*W453,IF('Data Entry'!AL456="UI",'Data Entry'!AK456*0.000001*W453,IF('Data Entry'!AL456="mg",'Data Entry'!AK456*0.000001*W453,IF('Data Entry'!AL456="t",'Data Entry'!AK456*1000*W453,IF('Data Entry'!AL456="kg",'Data Entry'!AK456*1*W453,IF('Data Entry'!AL456="L",'Data Entry'!AK456*1*W453,IFERROR(,"")))))))</f>
        <v>0</v>
      </c>
      <c r="P453" s="1" t="s">
        <v>4</v>
      </c>
      <c r="Q453" s="59">
        <f>'Data Entry'!AM456</f>
        <v>0</v>
      </c>
      <c r="R453" s="59" t="str">
        <f>'Data Entry'!BA456</f>
        <v/>
      </c>
      <c r="S453" s="1">
        <f>IF('Data Entry'!AO456="g",'Data Entry'!AN456*0.001*X453,IF('Data Entry'!AO456="UI",'Data Entry'!AN456*0.000001*X453,IF('Data Entry'!AO456="mg",'Data Entry'!AN456*0.000001*X453,IF('Data Entry'!AO456="t",'Data Entry'!AN456*1000*X453,IF('Data Entry'!AO456="kg",'Data Entry'!AN456*1*X453,IF('Data Entry'!AO456="L",'Data Entry'!AN456*1*X453,IFERROR(,"")))))))</f>
        <v>0</v>
      </c>
      <c r="T453" s="1" t="s">
        <v>4</v>
      </c>
      <c r="U453" s="59" t="str">
        <f>IF('Data Entry'!AP456="No aplica","1",'Data Entry'!AP456)</f>
        <v/>
      </c>
      <c r="V453" s="59" t="str">
        <f>IF('Data Entry'!AS456="No aplica","1",'Data Entry'!AS456)</f>
        <v/>
      </c>
      <c r="W453" s="59" t="str">
        <f>IF('Data Entry'!AV456="No aplica","1",'Data Entry'!AV456)</f>
        <v/>
      </c>
      <c r="X453" s="59" t="str">
        <f>IF('Data Entry'!AY456="No aplica","1",'Data Entry'!AY456)</f>
        <v/>
      </c>
      <c r="Y453" s="151" t="str">
        <f t="shared" si="7"/>
        <v/>
      </c>
      <c r="Z453" s="152" t="str">
        <f>IF('Data Entry'!H456="Yes","1",IF(AND('Data Entry'!H456="",'Data Entry'!I456="",'Data Entry'!J456="",'Data Entry'!K456="",'Data Entry'!L456="",'Data Entry'!M456="",'Data Entry'!N456="",'Data Entry'!O456="",'Data Entry'!P456="",'Data Entry'!Q456=""),"","1"))</f>
        <v/>
      </c>
      <c r="AA453" s="152" t="str">
        <f>IF('Data Entry'!R456="Yes","1",IF(AND('Data Entry'!R456="",'Data Entry'!S456="",'Data Entry'!T456="",'Data Entry'!U456=""),"","1"))</f>
        <v/>
      </c>
      <c r="AB453" s="157" t="str">
        <f>IF('Data Entry'!V456="Yes","1",IF(AND('Data Entry'!V456="",'Data Entry'!W456=""),"","1"))</f>
        <v/>
      </c>
    </row>
    <row r="454" spans="1:28" ht="17">
      <c r="A454" s="59">
        <f>'Data Entry'!AB457</f>
        <v>0</v>
      </c>
      <c r="B454" s="59" t="str">
        <f>'Data Entry'!AR457</f>
        <v/>
      </c>
      <c r="C454" s="1">
        <f>IF('Data Entry'!AD457="g",'Data Entry'!AC457*0.001*U454,IF('Data Entry'!AD457="UI",'Data Entry'!AC457*0.000001*U454,IF('Data Entry'!AD457="mg",'Data Entry'!AC457*0.000001*U454,IF('Data Entry'!AD457="t",'Data Entry'!AC457*1000*U454,IF('Data Entry'!AD457="kg",'Data Entry'!AC457*1*U454,IF('Data Entry'!AD457="L",'Data Entry'!AC457*1*U454,IFERROR(,"")))))))</f>
        <v>0</v>
      </c>
      <c r="D454" s="1" t="s">
        <v>4</v>
      </c>
      <c r="E454" s="1">
        <f>IF('Data Entry'!AF457="g",'Data Entry'!AE457*0.001,IF('Data Entry'!AF457="mg",'Data Entry'!AE457*0.000001,IF('Data Entry'!AF457="t",'Data Entry'!AE457*1000,IF('Data Entry'!AF457="ml",'Data Entry'!AE457*0.001,IF('Data Entry'!AF457="kg",'Data Entry'!AE457*1,IF('Data Entry'!AF457="Pieza",'Data Entry'!AE457*1,IF('Data Entry'!AF457="L",'Data Entry'!AE457*1,IFERROR(,""))))))))</f>
        <v>0</v>
      </c>
      <c r="F454" s="1" t="s">
        <v>4</v>
      </c>
      <c r="G454" s="1">
        <f>IF('Data Entry'!AA457="g",'Data Entry'!Z457*0.001,IF('Data Entry'!AA457="mg",'Data Entry'!Z457*0.000001,IF('Data Entry'!AA457="t",'Data Entry'!Z457*1000,IF('Data Entry'!AA457="ml",'Data Entry'!Z457*0.001,IF('Data Entry'!AA457="kg",'Data Entry'!Z457*1,IF('Data Entry'!AA457="Piezas",'Data Entry'!Z457*1,IF('Data Entry'!AA457="L",'Data Entry'!Z457*1,IFERROR(,""))))))))</f>
        <v>0</v>
      </c>
      <c r="H454" s="1" t="s">
        <v>4</v>
      </c>
      <c r="I454" s="1">
        <f>IF('Data Entry'!AC457="g",'Data Entry'!AB457*0.001,IF('Data Entry'!AC457="mg",'Data Entry'!AB457*0.000001,IF('Data Entry'!AC457="t",'Data Entry'!AB457*1000,IF('Data Entry'!AC457="ml",'Data Entry'!AB457*0.001,IF('Data Entry'!AC457="kg",'Data Entry'!AB457*1,IF('Data Entry'!AC457="L",'Data Entry'!AB457*1,IFERROR(,"")))))))</f>
        <v>0</v>
      </c>
      <c r="J454" s="59" t="str">
        <f>'Data Entry'!AU457</f>
        <v/>
      </c>
      <c r="K454" s="1">
        <f>IF('Data Entry'!AI457="g",'Data Entry'!AH457*0.001*V454,IF('Data Entry'!AI457="UI",'Data Entry'!AH457*0.000001*V454,IF('Data Entry'!AI457="mg",'Data Entry'!AH457*0.000001*V454,IF('Data Entry'!AI457="t",'Data Entry'!AH457*1000*V454,IF('Data Entry'!AI457="kg",'Data Entry'!AH457*1*V454,IF('Data Entry'!AI457="L",'Data Entry'!AH457*1*V454,IFERROR(,"")))))))</f>
        <v>0</v>
      </c>
      <c r="L454" s="1" t="s">
        <v>4</v>
      </c>
      <c r="M454" s="59">
        <f>'Data Entry'!AJ457</f>
        <v>0</v>
      </c>
      <c r="N454" s="59" t="str">
        <f>'Data Entry'!AX457</f>
        <v/>
      </c>
      <c r="O454" s="1">
        <f>IF('Data Entry'!AL457="g",'Data Entry'!AK457*0.001*W454,IF('Data Entry'!AL457="UI",'Data Entry'!AK457*0.000001*W454,IF('Data Entry'!AL457="mg",'Data Entry'!AK457*0.000001*W454,IF('Data Entry'!AL457="t",'Data Entry'!AK457*1000*W454,IF('Data Entry'!AL457="kg",'Data Entry'!AK457*1*W454,IF('Data Entry'!AL457="L",'Data Entry'!AK457*1*W454,IFERROR(,"")))))))</f>
        <v>0</v>
      </c>
      <c r="P454" s="1" t="s">
        <v>4</v>
      </c>
      <c r="Q454" s="59">
        <f>'Data Entry'!AM457</f>
        <v>0</v>
      </c>
      <c r="R454" s="59" t="str">
        <f>'Data Entry'!BA457</f>
        <v/>
      </c>
      <c r="S454" s="1">
        <f>IF('Data Entry'!AO457="g",'Data Entry'!AN457*0.001*X454,IF('Data Entry'!AO457="UI",'Data Entry'!AN457*0.000001*X454,IF('Data Entry'!AO457="mg",'Data Entry'!AN457*0.000001*X454,IF('Data Entry'!AO457="t",'Data Entry'!AN457*1000*X454,IF('Data Entry'!AO457="kg",'Data Entry'!AN457*1*X454,IF('Data Entry'!AO457="L",'Data Entry'!AN457*1*X454,IFERROR(,"")))))))</f>
        <v>0</v>
      </c>
      <c r="T454" s="1" t="s">
        <v>4</v>
      </c>
      <c r="U454" s="59" t="str">
        <f>IF('Data Entry'!AP457="No aplica","1",'Data Entry'!AP457)</f>
        <v/>
      </c>
      <c r="V454" s="59" t="str">
        <f>IF('Data Entry'!AS457="No aplica","1",'Data Entry'!AS457)</f>
        <v/>
      </c>
      <c r="W454" s="59" t="str">
        <f>IF('Data Entry'!AV457="No aplica","1",'Data Entry'!AV457)</f>
        <v/>
      </c>
      <c r="X454" s="59" t="str">
        <f>IF('Data Entry'!AY457="No aplica","1",'Data Entry'!AY457)</f>
        <v/>
      </c>
      <c r="Y454" s="151" t="str">
        <f t="shared" si="7"/>
        <v/>
      </c>
      <c r="Z454" s="152" t="str">
        <f>IF('Data Entry'!H457="Yes","1",IF(AND('Data Entry'!H457="",'Data Entry'!I457="",'Data Entry'!J457="",'Data Entry'!K457="",'Data Entry'!L457="",'Data Entry'!M457="",'Data Entry'!N457="",'Data Entry'!O457="",'Data Entry'!P457="",'Data Entry'!Q457=""),"","1"))</f>
        <v/>
      </c>
      <c r="AA454" s="152" t="str">
        <f>IF('Data Entry'!R457="Yes","1",IF(AND('Data Entry'!R457="",'Data Entry'!S457="",'Data Entry'!T457="",'Data Entry'!U457=""),"","1"))</f>
        <v/>
      </c>
      <c r="AB454" s="157" t="str">
        <f>IF('Data Entry'!V457="Yes","1",IF(AND('Data Entry'!V457="",'Data Entry'!W457=""),"","1"))</f>
        <v/>
      </c>
    </row>
    <row r="455" spans="1:28" ht="17">
      <c r="A455" s="59">
        <f>'Data Entry'!AB458</f>
        <v>0</v>
      </c>
      <c r="B455" s="59" t="str">
        <f>'Data Entry'!AR458</f>
        <v/>
      </c>
      <c r="C455" s="1">
        <f>IF('Data Entry'!AD458="g",'Data Entry'!AC458*0.001*U455,IF('Data Entry'!AD458="UI",'Data Entry'!AC458*0.000001*U455,IF('Data Entry'!AD458="mg",'Data Entry'!AC458*0.000001*U455,IF('Data Entry'!AD458="t",'Data Entry'!AC458*1000*U455,IF('Data Entry'!AD458="kg",'Data Entry'!AC458*1*U455,IF('Data Entry'!AD458="L",'Data Entry'!AC458*1*U455,IFERROR(,"")))))))</f>
        <v>0</v>
      </c>
      <c r="D455" s="1" t="s">
        <v>4</v>
      </c>
      <c r="E455" s="1">
        <f>IF('Data Entry'!AF458="g",'Data Entry'!AE458*0.001,IF('Data Entry'!AF458="mg",'Data Entry'!AE458*0.000001,IF('Data Entry'!AF458="t",'Data Entry'!AE458*1000,IF('Data Entry'!AF458="ml",'Data Entry'!AE458*0.001,IF('Data Entry'!AF458="kg",'Data Entry'!AE458*1,IF('Data Entry'!AF458="Pieza",'Data Entry'!AE458*1,IF('Data Entry'!AF458="L",'Data Entry'!AE458*1,IFERROR(,""))))))))</f>
        <v>0</v>
      </c>
      <c r="F455" s="1" t="s">
        <v>4</v>
      </c>
      <c r="G455" s="1">
        <f>IF('Data Entry'!AA458="g",'Data Entry'!Z458*0.001,IF('Data Entry'!AA458="mg",'Data Entry'!Z458*0.000001,IF('Data Entry'!AA458="t",'Data Entry'!Z458*1000,IF('Data Entry'!AA458="ml",'Data Entry'!Z458*0.001,IF('Data Entry'!AA458="kg",'Data Entry'!Z458*1,IF('Data Entry'!AA458="Piezas",'Data Entry'!Z458*1,IF('Data Entry'!AA458="L",'Data Entry'!Z458*1,IFERROR(,""))))))))</f>
        <v>0</v>
      </c>
      <c r="H455" s="1" t="s">
        <v>4</v>
      </c>
      <c r="I455" s="1">
        <f>IF('Data Entry'!AC458="g",'Data Entry'!AB458*0.001,IF('Data Entry'!AC458="mg",'Data Entry'!AB458*0.000001,IF('Data Entry'!AC458="t",'Data Entry'!AB458*1000,IF('Data Entry'!AC458="ml",'Data Entry'!AB458*0.001,IF('Data Entry'!AC458="kg",'Data Entry'!AB458*1,IF('Data Entry'!AC458="L",'Data Entry'!AB458*1,IFERROR(,"")))))))</f>
        <v>0</v>
      </c>
      <c r="J455" s="59" t="str">
        <f>'Data Entry'!AU458</f>
        <v/>
      </c>
      <c r="K455" s="1">
        <f>IF('Data Entry'!AI458="g",'Data Entry'!AH458*0.001*V455,IF('Data Entry'!AI458="UI",'Data Entry'!AH458*0.000001*V455,IF('Data Entry'!AI458="mg",'Data Entry'!AH458*0.000001*V455,IF('Data Entry'!AI458="t",'Data Entry'!AH458*1000*V455,IF('Data Entry'!AI458="kg",'Data Entry'!AH458*1*V455,IF('Data Entry'!AI458="L",'Data Entry'!AH458*1*V455,IFERROR(,"")))))))</f>
        <v>0</v>
      </c>
      <c r="L455" s="1" t="s">
        <v>4</v>
      </c>
      <c r="M455" s="59">
        <f>'Data Entry'!AJ458</f>
        <v>0</v>
      </c>
      <c r="N455" s="59" t="str">
        <f>'Data Entry'!AX458</f>
        <v/>
      </c>
      <c r="O455" s="1">
        <f>IF('Data Entry'!AL458="g",'Data Entry'!AK458*0.001*W455,IF('Data Entry'!AL458="UI",'Data Entry'!AK458*0.000001*W455,IF('Data Entry'!AL458="mg",'Data Entry'!AK458*0.000001*W455,IF('Data Entry'!AL458="t",'Data Entry'!AK458*1000*W455,IF('Data Entry'!AL458="kg",'Data Entry'!AK458*1*W455,IF('Data Entry'!AL458="L",'Data Entry'!AK458*1*W455,IFERROR(,"")))))))</f>
        <v>0</v>
      </c>
      <c r="P455" s="1" t="s">
        <v>4</v>
      </c>
      <c r="Q455" s="59">
        <f>'Data Entry'!AM458</f>
        <v>0</v>
      </c>
      <c r="R455" s="59" t="str">
        <f>'Data Entry'!BA458</f>
        <v/>
      </c>
      <c r="S455" s="1">
        <f>IF('Data Entry'!AO458="g",'Data Entry'!AN458*0.001*X455,IF('Data Entry'!AO458="UI",'Data Entry'!AN458*0.000001*X455,IF('Data Entry'!AO458="mg",'Data Entry'!AN458*0.000001*X455,IF('Data Entry'!AO458="t",'Data Entry'!AN458*1000*X455,IF('Data Entry'!AO458="kg",'Data Entry'!AN458*1*X455,IF('Data Entry'!AO458="L",'Data Entry'!AN458*1*X455,IFERROR(,"")))))))</f>
        <v>0</v>
      </c>
      <c r="T455" s="1" t="s">
        <v>4</v>
      </c>
      <c r="U455" s="59" t="str">
        <f>IF('Data Entry'!AP458="No aplica","1",'Data Entry'!AP458)</f>
        <v/>
      </c>
      <c r="V455" s="59" t="str">
        <f>IF('Data Entry'!AS458="No aplica","1",'Data Entry'!AS458)</f>
        <v/>
      </c>
      <c r="W455" s="59" t="str">
        <f>IF('Data Entry'!AV458="No aplica","1",'Data Entry'!AV458)</f>
        <v/>
      </c>
      <c r="X455" s="59" t="str">
        <f>IF('Data Entry'!AY458="No aplica","1",'Data Entry'!AY458)</f>
        <v/>
      </c>
      <c r="Y455" s="151" t="str">
        <f t="shared" si="7"/>
        <v/>
      </c>
      <c r="Z455" s="152" t="str">
        <f>IF('Data Entry'!H458="Yes","1",IF(AND('Data Entry'!H458="",'Data Entry'!I458="",'Data Entry'!J458="",'Data Entry'!K458="",'Data Entry'!L458="",'Data Entry'!M458="",'Data Entry'!N458="",'Data Entry'!O458="",'Data Entry'!P458="",'Data Entry'!Q458=""),"","1"))</f>
        <v/>
      </c>
      <c r="AA455" s="152" t="str">
        <f>IF('Data Entry'!R458="Yes","1",IF(AND('Data Entry'!R458="",'Data Entry'!S458="",'Data Entry'!T458="",'Data Entry'!U458=""),"","1"))</f>
        <v/>
      </c>
      <c r="AB455" s="157" t="str">
        <f>IF('Data Entry'!V458="Yes","1",IF(AND('Data Entry'!V458="",'Data Entry'!W458=""),"","1"))</f>
        <v/>
      </c>
    </row>
    <row r="456" spans="1:28" ht="17">
      <c r="A456" s="59">
        <f>'Data Entry'!AB459</f>
        <v>0</v>
      </c>
      <c r="B456" s="59" t="str">
        <f>'Data Entry'!AR459</f>
        <v/>
      </c>
      <c r="C456" s="1">
        <f>IF('Data Entry'!AD459="g",'Data Entry'!AC459*0.001*U456,IF('Data Entry'!AD459="UI",'Data Entry'!AC459*0.000001*U456,IF('Data Entry'!AD459="mg",'Data Entry'!AC459*0.000001*U456,IF('Data Entry'!AD459="t",'Data Entry'!AC459*1000*U456,IF('Data Entry'!AD459="kg",'Data Entry'!AC459*1*U456,IF('Data Entry'!AD459="L",'Data Entry'!AC459*1*U456,IFERROR(,"")))))))</f>
        <v>0</v>
      </c>
      <c r="D456" s="1" t="s">
        <v>4</v>
      </c>
      <c r="E456" s="1">
        <f>IF('Data Entry'!AF459="g",'Data Entry'!AE459*0.001,IF('Data Entry'!AF459="mg",'Data Entry'!AE459*0.000001,IF('Data Entry'!AF459="t",'Data Entry'!AE459*1000,IF('Data Entry'!AF459="ml",'Data Entry'!AE459*0.001,IF('Data Entry'!AF459="kg",'Data Entry'!AE459*1,IF('Data Entry'!AF459="Pieza",'Data Entry'!AE459*1,IF('Data Entry'!AF459="L",'Data Entry'!AE459*1,IFERROR(,""))))))))</f>
        <v>0</v>
      </c>
      <c r="F456" s="1" t="s">
        <v>4</v>
      </c>
      <c r="G456" s="1">
        <f>IF('Data Entry'!AA459="g",'Data Entry'!Z459*0.001,IF('Data Entry'!AA459="mg",'Data Entry'!Z459*0.000001,IF('Data Entry'!AA459="t",'Data Entry'!Z459*1000,IF('Data Entry'!AA459="ml",'Data Entry'!Z459*0.001,IF('Data Entry'!AA459="kg",'Data Entry'!Z459*1,IF('Data Entry'!AA459="Piezas",'Data Entry'!Z459*1,IF('Data Entry'!AA459="L",'Data Entry'!Z459*1,IFERROR(,""))))))))</f>
        <v>0</v>
      </c>
      <c r="H456" s="1" t="s">
        <v>4</v>
      </c>
      <c r="I456" s="1">
        <f>IF('Data Entry'!AC459="g",'Data Entry'!AB459*0.001,IF('Data Entry'!AC459="mg",'Data Entry'!AB459*0.000001,IF('Data Entry'!AC459="t",'Data Entry'!AB459*1000,IF('Data Entry'!AC459="ml",'Data Entry'!AB459*0.001,IF('Data Entry'!AC459="kg",'Data Entry'!AB459*1,IF('Data Entry'!AC459="L",'Data Entry'!AB459*1,IFERROR(,"")))))))</f>
        <v>0</v>
      </c>
      <c r="J456" s="59" t="str">
        <f>'Data Entry'!AU459</f>
        <v/>
      </c>
      <c r="K456" s="1">
        <f>IF('Data Entry'!AI459="g",'Data Entry'!AH459*0.001*V456,IF('Data Entry'!AI459="UI",'Data Entry'!AH459*0.000001*V456,IF('Data Entry'!AI459="mg",'Data Entry'!AH459*0.000001*V456,IF('Data Entry'!AI459="t",'Data Entry'!AH459*1000*V456,IF('Data Entry'!AI459="kg",'Data Entry'!AH459*1*V456,IF('Data Entry'!AI459="L",'Data Entry'!AH459*1*V456,IFERROR(,"")))))))</f>
        <v>0</v>
      </c>
      <c r="L456" s="1" t="s">
        <v>4</v>
      </c>
      <c r="M456" s="59">
        <f>'Data Entry'!AJ459</f>
        <v>0</v>
      </c>
      <c r="N456" s="59" t="str">
        <f>'Data Entry'!AX459</f>
        <v/>
      </c>
      <c r="O456" s="1">
        <f>IF('Data Entry'!AL459="g",'Data Entry'!AK459*0.001*W456,IF('Data Entry'!AL459="UI",'Data Entry'!AK459*0.000001*W456,IF('Data Entry'!AL459="mg",'Data Entry'!AK459*0.000001*W456,IF('Data Entry'!AL459="t",'Data Entry'!AK459*1000*W456,IF('Data Entry'!AL459="kg",'Data Entry'!AK459*1*W456,IF('Data Entry'!AL459="L",'Data Entry'!AK459*1*W456,IFERROR(,"")))))))</f>
        <v>0</v>
      </c>
      <c r="P456" s="1" t="s">
        <v>4</v>
      </c>
      <c r="Q456" s="59">
        <f>'Data Entry'!AM459</f>
        <v>0</v>
      </c>
      <c r="R456" s="59" t="str">
        <f>'Data Entry'!BA459</f>
        <v/>
      </c>
      <c r="S456" s="1">
        <f>IF('Data Entry'!AO459="g",'Data Entry'!AN459*0.001*X456,IF('Data Entry'!AO459="UI",'Data Entry'!AN459*0.000001*X456,IF('Data Entry'!AO459="mg",'Data Entry'!AN459*0.000001*X456,IF('Data Entry'!AO459="t",'Data Entry'!AN459*1000*X456,IF('Data Entry'!AO459="kg",'Data Entry'!AN459*1*X456,IF('Data Entry'!AO459="L",'Data Entry'!AN459*1*X456,IFERROR(,"")))))))</f>
        <v>0</v>
      </c>
      <c r="T456" s="1" t="s">
        <v>4</v>
      </c>
      <c r="U456" s="59" t="str">
        <f>IF('Data Entry'!AP459="No aplica","1",'Data Entry'!AP459)</f>
        <v/>
      </c>
      <c r="V456" s="59" t="str">
        <f>IF('Data Entry'!AS459="No aplica","1",'Data Entry'!AS459)</f>
        <v/>
      </c>
      <c r="W456" s="59" t="str">
        <f>IF('Data Entry'!AV459="No aplica","1",'Data Entry'!AV459)</f>
        <v/>
      </c>
      <c r="X456" s="59" t="str">
        <f>IF('Data Entry'!AY459="No aplica","1",'Data Entry'!AY459)</f>
        <v/>
      </c>
      <c r="Y456" s="151" t="str">
        <f t="shared" si="7"/>
        <v/>
      </c>
      <c r="Z456" s="152" t="str">
        <f>IF('Data Entry'!H459="Yes","1",IF(AND('Data Entry'!H459="",'Data Entry'!I459="",'Data Entry'!J459="",'Data Entry'!K459="",'Data Entry'!L459="",'Data Entry'!M459="",'Data Entry'!N459="",'Data Entry'!O459="",'Data Entry'!P459="",'Data Entry'!Q459=""),"","1"))</f>
        <v/>
      </c>
      <c r="AA456" s="152" t="str">
        <f>IF('Data Entry'!R459="Yes","1",IF(AND('Data Entry'!R459="",'Data Entry'!S459="",'Data Entry'!T459="",'Data Entry'!U459=""),"","1"))</f>
        <v/>
      </c>
      <c r="AB456" s="157" t="str">
        <f>IF('Data Entry'!V459="Yes","1",IF(AND('Data Entry'!V459="",'Data Entry'!W459=""),"","1"))</f>
        <v/>
      </c>
    </row>
    <row r="457" spans="1:28" ht="17">
      <c r="A457" s="59">
        <f>'Data Entry'!AB460</f>
        <v>0</v>
      </c>
      <c r="B457" s="59" t="str">
        <f>'Data Entry'!AR460</f>
        <v/>
      </c>
      <c r="C457" s="1">
        <f>IF('Data Entry'!AD460="g",'Data Entry'!AC460*0.001*U457,IF('Data Entry'!AD460="UI",'Data Entry'!AC460*0.000001*U457,IF('Data Entry'!AD460="mg",'Data Entry'!AC460*0.000001*U457,IF('Data Entry'!AD460="t",'Data Entry'!AC460*1000*U457,IF('Data Entry'!AD460="kg",'Data Entry'!AC460*1*U457,IF('Data Entry'!AD460="L",'Data Entry'!AC460*1*U457,IFERROR(,"")))))))</f>
        <v>0</v>
      </c>
      <c r="D457" s="1" t="s">
        <v>4</v>
      </c>
      <c r="E457" s="1">
        <f>IF('Data Entry'!AF460="g",'Data Entry'!AE460*0.001,IF('Data Entry'!AF460="mg",'Data Entry'!AE460*0.000001,IF('Data Entry'!AF460="t",'Data Entry'!AE460*1000,IF('Data Entry'!AF460="ml",'Data Entry'!AE460*0.001,IF('Data Entry'!AF460="kg",'Data Entry'!AE460*1,IF('Data Entry'!AF460="Pieza",'Data Entry'!AE460*1,IF('Data Entry'!AF460="L",'Data Entry'!AE460*1,IFERROR(,""))))))))</f>
        <v>0</v>
      </c>
      <c r="F457" s="1" t="s">
        <v>4</v>
      </c>
      <c r="G457" s="1">
        <f>IF('Data Entry'!AA460="g",'Data Entry'!Z460*0.001,IF('Data Entry'!AA460="mg",'Data Entry'!Z460*0.000001,IF('Data Entry'!AA460="t",'Data Entry'!Z460*1000,IF('Data Entry'!AA460="ml",'Data Entry'!Z460*0.001,IF('Data Entry'!AA460="kg",'Data Entry'!Z460*1,IF('Data Entry'!AA460="Piezas",'Data Entry'!Z460*1,IF('Data Entry'!AA460="L",'Data Entry'!Z460*1,IFERROR(,""))))))))</f>
        <v>0</v>
      </c>
      <c r="H457" s="1" t="s">
        <v>4</v>
      </c>
      <c r="I457" s="1">
        <f>IF('Data Entry'!AC460="g",'Data Entry'!AB460*0.001,IF('Data Entry'!AC460="mg",'Data Entry'!AB460*0.000001,IF('Data Entry'!AC460="t",'Data Entry'!AB460*1000,IF('Data Entry'!AC460="ml",'Data Entry'!AB460*0.001,IF('Data Entry'!AC460="kg",'Data Entry'!AB460*1,IF('Data Entry'!AC460="L",'Data Entry'!AB460*1,IFERROR(,"")))))))</f>
        <v>0</v>
      </c>
      <c r="J457" s="59" t="str">
        <f>'Data Entry'!AU460</f>
        <v/>
      </c>
      <c r="K457" s="1">
        <f>IF('Data Entry'!AI460="g",'Data Entry'!AH460*0.001*V457,IF('Data Entry'!AI460="UI",'Data Entry'!AH460*0.000001*V457,IF('Data Entry'!AI460="mg",'Data Entry'!AH460*0.000001*V457,IF('Data Entry'!AI460="t",'Data Entry'!AH460*1000*V457,IF('Data Entry'!AI460="kg",'Data Entry'!AH460*1*V457,IF('Data Entry'!AI460="L",'Data Entry'!AH460*1*V457,IFERROR(,"")))))))</f>
        <v>0</v>
      </c>
      <c r="L457" s="1" t="s">
        <v>4</v>
      </c>
      <c r="M457" s="59">
        <f>'Data Entry'!AJ460</f>
        <v>0</v>
      </c>
      <c r="N457" s="59" t="str">
        <f>'Data Entry'!AX460</f>
        <v/>
      </c>
      <c r="O457" s="1">
        <f>IF('Data Entry'!AL460="g",'Data Entry'!AK460*0.001*W457,IF('Data Entry'!AL460="UI",'Data Entry'!AK460*0.000001*W457,IF('Data Entry'!AL460="mg",'Data Entry'!AK460*0.000001*W457,IF('Data Entry'!AL460="t",'Data Entry'!AK460*1000*W457,IF('Data Entry'!AL460="kg",'Data Entry'!AK460*1*W457,IF('Data Entry'!AL460="L",'Data Entry'!AK460*1*W457,IFERROR(,"")))))))</f>
        <v>0</v>
      </c>
      <c r="P457" s="1" t="s">
        <v>4</v>
      </c>
      <c r="Q457" s="59">
        <f>'Data Entry'!AM460</f>
        <v>0</v>
      </c>
      <c r="R457" s="59" t="str">
        <f>'Data Entry'!BA460</f>
        <v/>
      </c>
      <c r="S457" s="1">
        <f>IF('Data Entry'!AO460="g",'Data Entry'!AN460*0.001*X457,IF('Data Entry'!AO460="UI",'Data Entry'!AN460*0.000001*X457,IF('Data Entry'!AO460="mg",'Data Entry'!AN460*0.000001*X457,IF('Data Entry'!AO460="t",'Data Entry'!AN460*1000*X457,IF('Data Entry'!AO460="kg",'Data Entry'!AN460*1*X457,IF('Data Entry'!AO460="L",'Data Entry'!AN460*1*X457,IFERROR(,"")))))))</f>
        <v>0</v>
      </c>
      <c r="T457" s="1" t="s">
        <v>4</v>
      </c>
      <c r="U457" s="59" t="str">
        <f>IF('Data Entry'!AP460="No aplica","1",'Data Entry'!AP460)</f>
        <v/>
      </c>
      <c r="V457" s="59" t="str">
        <f>IF('Data Entry'!AS460="No aplica","1",'Data Entry'!AS460)</f>
        <v/>
      </c>
      <c r="W457" s="59" t="str">
        <f>IF('Data Entry'!AV460="No aplica","1",'Data Entry'!AV460)</f>
        <v/>
      </c>
      <c r="X457" s="59" t="str">
        <f>IF('Data Entry'!AY460="No aplica","1",'Data Entry'!AY460)</f>
        <v/>
      </c>
      <c r="Y457" s="151" t="str">
        <f t="shared" si="7"/>
        <v/>
      </c>
      <c r="Z457" s="152" t="str">
        <f>IF('Data Entry'!H460="Yes","1",IF(AND('Data Entry'!H460="",'Data Entry'!I460="",'Data Entry'!J460="",'Data Entry'!K460="",'Data Entry'!L460="",'Data Entry'!M460="",'Data Entry'!N460="",'Data Entry'!O460="",'Data Entry'!P460="",'Data Entry'!Q460=""),"","1"))</f>
        <v/>
      </c>
      <c r="AA457" s="152" t="str">
        <f>IF('Data Entry'!R460="Yes","1",IF(AND('Data Entry'!R460="",'Data Entry'!S460="",'Data Entry'!T460="",'Data Entry'!U460=""),"","1"))</f>
        <v/>
      </c>
      <c r="AB457" s="157" t="str">
        <f>IF('Data Entry'!V460="Yes","1",IF(AND('Data Entry'!V460="",'Data Entry'!W460=""),"","1"))</f>
        <v/>
      </c>
    </row>
    <row r="458" spans="1:28" ht="17">
      <c r="A458" s="59">
        <f>'Data Entry'!AB461</f>
        <v>0</v>
      </c>
      <c r="B458" s="59" t="str">
        <f>'Data Entry'!AR461</f>
        <v/>
      </c>
      <c r="C458" s="1">
        <f>IF('Data Entry'!AD461="g",'Data Entry'!AC461*0.001*U458,IF('Data Entry'!AD461="UI",'Data Entry'!AC461*0.000001*U458,IF('Data Entry'!AD461="mg",'Data Entry'!AC461*0.000001*U458,IF('Data Entry'!AD461="t",'Data Entry'!AC461*1000*U458,IF('Data Entry'!AD461="kg",'Data Entry'!AC461*1*U458,IF('Data Entry'!AD461="L",'Data Entry'!AC461*1*U458,IFERROR(,"")))))))</f>
        <v>0</v>
      </c>
      <c r="D458" s="1" t="s">
        <v>4</v>
      </c>
      <c r="E458" s="1">
        <f>IF('Data Entry'!AF461="g",'Data Entry'!AE461*0.001,IF('Data Entry'!AF461="mg",'Data Entry'!AE461*0.000001,IF('Data Entry'!AF461="t",'Data Entry'!AE461*1000,IF('Data Entry'!AF461="ml",'Data Entry'!AE461*0.001,IF('Data Entry'!AF461="kg",'Data Entry'!AE461*1,IF('Data Entry'!AF461="Pieza",'Data Entry'!AE461*1,IF('Data Entry'!AF461="L",'Data Entry'!AE461*1,IFERROR(,""))))))))</f>
        <v>0</v>
      </c>
      <c r="F458" s="1" t="s">
        <v>4</v>
      </c>
      <c r="G458" s="1">
        <f>IF('Data Entry'!AA461="g",'Data Entry'!Z461*0.001,IF('Data Entry'!AA461="mg",'Data Entry'!Z461*0.000001,IF('Data Entry'!AA461="t",'Data Entry'!Z461*1000,IF('Data Entry'!AA461="ml",'Data Entry'!Z461*0.001,IF('Data Entry'!AA461="kg",'Data Entry'!Z461*1,IF('Data Entry'!AA461="Piezas",'Data Entry'!Z461*1,IF('Data Entry'!AA461="L",'Data Entry'!Z461*1,IFERROR(,""))))))))</f>
        <v>0</v>
      </c>
      <c r="H458" s="1" t="s">
        <v>4</v>
      </c>
      <c r="I458" s="1">
        <f>IF('Data Entry'!AC461="g",'Data Entry'!AB461*0.001,IF('Data Entry'!AC461="mg",'Data Entry'!AB461*0.000001,IF('Data Entry'!AC461="t",'Data Entry'!AB461*1000,IF('Data Entry'!AC461="ml",'Data Entry'!AB461*0.001,IF('Data Entry'!AC461="kg",'Data Entry'!AB461*1,IF('Data Entry'!AC461="L",'Data Entry'!AB461*1,IFERROR(,"")))))))</f>
        <v>0</v>
      </c>
      <c r="J458" s="59" t="str">
        <f>'Data Entry'!AU461</f>
        <v/>
      </c>
      <c r="K458" s="1">
        <f>IF('Data Entry'!AI461="g",'Data Entry'!AH461*0.001*V458,IF('Data Entry'!AI461="UI",'Data Entry'!AH461*0.000001*V458,IF('Data Entry'!AI461="mg",'Data Entry'!AH461*0.000001*V458,IF('Data Entry'!AI461="t",'Data Entry'!AH461*1000*V458,IF('Data Entry'!AI461="kg",'Data Entry'!AH461*1*V458,IF('Data Entry'!AI461="L",'Data Entry'!AH461*1*V458,IFERROR(,"")))))))</f>
        <v>0</v>
      </c>
      <c r="L458" s="1" t="s">
        <v>4</v>
      </c>
      <c r="M458" s="59">
        <f>'Data Entry'!AJ461</f>
        <v>0</v>
      </c>
      <c r="N458" s="59" t="str">
        <f>'Data Entry'!AX461</f>
        <v/>
      </c>
      <c r="O458" s="1">
        <f>IF('Data Entry'!AL461="g",'Data Entry'!AK461*0.001*W458,IF('Data Entry'!AL461="UI",'Data Entry'!AK461*0.000001*W458,IF('Data Entry'!AL461="mg",'Data Entry'!AK461*0.000001*W458,IF('Data Entry'!AL461="t",'Data Entry'!AK461*1000*W458,IF('Data Entry'!AL461="kg",'Data Entry'!AK461*1*W458,IF('Data Entry'!AL461="L",'Data Entry'!AK461*1*W458,IFERROR(,"")))))))</f>
        <v>0</v>
      </c>
      <c r="P458" s="1" t="s">
        <v>4</v>
      </c>
      <c r="Q458" s="59">
        <f>'Data Entry'!AM461</f>
        <v>0</v>
      </c>
      <c r="R458" s="59" t="str">
        <f>'Data Entry'!BA461</f>
        <v/>
      </c>
      <c r="S458" s="1">
        <f>IF('Data Entry'!AO461="g",'Data Entry'!AN461*0.001*X458,IF('Data Entry'!AO461="UI",'Data Entry'!AN461*0.000001*X458,IF('Data Entry'!AO461="mg",'Data Entry'!AN461*0.000001*X458,IF('Data Entry'!AO461="t",'Data Entry'!AN461*1000*X458,IF('Data Entry'!AO461="kg",'Data Entry'!AN461*1*X458,IF('Data Entry'!AO461="L",'Data Entry'!AN461*1*X458,IFERROR(,"")))))))</f>
        <v>0</v>
      </c>
      <c r="T458" s="1" t="s">
        <v>4</v>
      </c>
      <c r="U458" s="59" t="str">
        <f>IF('Data Entry'!AP461="No aplica","1",'Data Entry'!AP461)</f>
        <v/>
      </c>
      <c r="V458" s="59" t="str">
        <f>IF('Data Entry'!AS461="No aplica","1",'Data Entry'!AS461)</f>
        <v/>
      </c>
      <c r="W458" s="59" t="str">
        <f>IF('Data Entry'!AV461="No aplica","1",'Data Entry'!AV461)</f>
        <v/>
      </c>
      <c r="X458" s="59" t="str">
        <f>IF('Data Entry'!AY461="No aplica","1",'Data Entry'!AY461)</f>
        <v/>
      </c>
      <c r="Y458" s="151" t="str">
        <f t="shared" si="7"/>
        <v/>
      </c>
      <c r="Z458" s="152" t="str">
        <f>IF('Data Entry'!H461="Yes","1",IF(AND('Data Entry'!H461="",'Data Entry'!I461="",'Data Entry'!J461="",'Data Entry'!K461="",'Data Entry'!L461="",'Data Entry'!M461="",'Data Entry'!N461="",'Data Entry'!O461="",'Data Entry'!P461="",'Data Entry'!Q461=""),"","1"))</f>
        <v/>
      </c>
      <c r="AA458" s="152" t="str">
        <f>IF('Data Entry'!R461="Yes","1",IF(AND('Data Entry'!R461="",'Data Entry'!S461="",'Data Entry'!T461="",'Data Entry'!U461=""),"","1"))</f>
        <v/>
      </c>
      <c r="AB458" s="157" t="str">
        <f>IF('Data Entry'!V461="Yes","1",IF(AND('Data Entry'!V461="",'Data Entry'!W461=""),"","1"))</f>
        <v/>
      </c>
    </row>
    <row r="459" spans="1:28" ht="17">
      <c r="A459" s="59">
        <f>'Data Entry'!AB462</f>
        <v>0</v>
      </c>
      <c r="B459" s="59" t="str">
        <f>'Data Entry'!AR462</f>
        <v/>
      </c>
      <c r="C459" s="1">
        <f>IF('Data Entry'!AD462="g",'Data Entry'!AC462*0.001*U459,IF('Data Entry'!AD462="UI",'Data Entry'!AC462*0.000001*U459,IF('Data Entry'!AD462="mg",'Data Entry'!AC462*0.000001*U459,IF('Data Entry'!AD462="t",'Data Entry'!AC462*1000*U459,IF('Data Entry'!AD462="kg",'Data Entry'!AC462*1*U459,IF('Data Entry'!AD462="L",'Data Entry'!AC462*1*U459,IFERROR(,"")))))))</f>
        <v>0</v>
      </c>
      <c r="D459" s="1" t="s">
        <v>4</v>
      </c>
      <c r="E459" s="1">
        <f>IF('Data Entry'!AF462="g",'Data Entry'!AE462*0.001,IF('Data Entry'!AF462="mg",'Data Entry'!AE462*0.000001,IF('Data Entry'!AF462="t",'Data Entry'!AE462*1000,IF('Data Entry'!AF462="ml",'Data Entry'!AE462*0.001,IF('Data Entry'!AF462="kg",'Data Entry'!AE462*1,IF('Data Entry'!AF462="Pieza",'Data Entry'!AE462*1,IF('Data Entry'!AF462="L",'Data Entry'!AE462*1,IFERROR(,""))))))))</f>
        <v>0</v>
      </c>
      <c r="F459" s="1" t="s">
        <v>4</v>
      </c>
      <c r="G459" s="1">
        <f>IF('Data Entry'!AA462="g",'Data Entry'!Z462*0.001,IF('Data Entry'!AA462="mg",'Data Entry'!Z462*0.000001,IF('Data Entry'!AA462="t",'Data Entry'!Z462*1000,IF('Data Entry'!AA462="ml",'Data Entry'!Z462*0.001,IF('Data Entry'!AA462="kg",'Data Entry'!Z462*1,IF('Data Entry'!AA462="Piezas",'Data Entry'!Z462*1,IF('Data Entry'!AA462="L",'Data Entry'!Z462*1,IFERROR(,""))))))))</f>
        <v>0</v>
      </c>
      <c r="H459" s="1" t="s">
        <v>4</v>
      </c>
      <c r="I459" s="1">
        <f>IF('Data Entry'!AC462="g",'Data Entry'!AB462*0.001,IF('Data Entry'!AC462="mg",'Data Entry'!AB462*0.000001,IF('Data Entry'!AC462="t",'Data Entry'!AB462*1000,IF('Data Entry'!AC462="ml",'Data Entry'!AB462*0.001,IF('Data Entry'!AC462="kg",'Data Entry'!AB462*1,IF('Data Entry'!AC462="L",'Data Entry'!AB462*1,IFERROR(,"")))))))</f>
        <v>0</v>
      </c>
      <c r="J459" s="59" t="str">
        <f>'Data Entry'!AU462</f>
        <v/>
      </c>
      <c r="K459" s="1">
        <f>IF('Data Entry'!AI462="g",'Data Entry'!AH462*0.001*V459,IF('Data Entry'!AI462="UI",'Data Entry'!AH462*0.000001*V459,IF('Data Entry'!AI462="mg",'Data Entry'!AH462*0.000001*V459,IF('Data Entry'!AI462="t",'Data Entry'!AH462*1000*V459,IF('Data Entry'!AI462="kg",'Data Entry'!AH462*1*V459,IF('Data Entry'!AI462="L",'Data Entry'!AH462*1*V459,IFERROR(,"")))))))</f>
        <v>0</v>
      </c>
      <c r="L459" s="1" t="s">
        <v>4</v>
      </c>
      <c r="M459" s="59">
        <f>'Data Entry'!AJ462</f>
        <v>0</v>
      </c>
      <c r="N459" s="59" t="str">
        <f>'Data Entry'!AX462</f>
        <v/>
      </c>
      <c r="O459" s="1">
        <f>IF('Data Entry'!AL462="g",'Data Entry'!AK462*0.001*W459,IF('Data Entry'!AL462="UI",'Data Entry'!AK462*0.000001*W459,IF('Data Entry'!AL462="mg",'Data Entry'!AK462*0.000001*W459,IF('Data Entry'!AL462="t",'Data Entry'!AK462*1000*W459,IF('Data Entry'!AL462="kg",'Data Entry'!AK462*1*W459,IF('Data Entry'!AL462="L",'Data Entry'!AK462*1*W459,IFERROR(,"")))))))</f>
        <v>0</v>
      </c>
      <c r="P459" s="1" t="s">
        <v>4</v>
      </c>
      <c r="Q459" s="59">
        <f>'Data Entry'!AM462</f>
        <v>0</v>
      </c>
      <c r="R459" s="59" t="str">
        <f>'Data Entry'!BA462</f>
        <v/>
      </c>
      <c r="S459" s="1">
        <f>IF('Data Entry'!AO462="g",'Data Entry'!AN462*0.001*X459,IF('Data Entry'!AO462="UI",'Data Entry'!AN462*0.000001*X459,IF('Data Entry'!AO462="mg",'Data Entry'!AN462*0.000001*X459,IF('Data Entry'!AO462="t",'Data Entry'!AN462*1000*X459,IF('Data Entry'!AO462="kg",'Data Entry'!AN462*1*X459,IF('Data Entry'!AO462="L",'Data Entry'!AN462*1*X459,IFERROR(,"")))))))</f>
        <v>0</v>
      </c>
      <c r="T459" s="1" t="s">
        <v>4</v>
      </c>
      <c r="U459" s="59" t="str">
        <f>IF('Data Entry'!AP462="No aplica","1",'Data Entry'!AP462)</f>
        <v/>
      </c>
      <c r="V459" s="59" t="str">
        <f>IF('Data Entry'!AS462="No aplica","1",'Data Entry'!AS462)</f>
        <v/>
      </c>
      <c r="W459" s="59" t="str">
        <f>IF('Data Entry'!AV462="No aplica","1",'Data Entry'!AV462)</f>
        <v/>
      </c>
      <c r="X459" s="59" t="str">
        <f>IF('Data Entry'!AY462="No aplica","1",'Data Entry'!AY462)</f>
        <v/>
      </c>
      <c r="Y459" s="151" t="str">
        <f t="shared" si="7"/>
        <v/>
      </c>
      <c r="Z459" s="152" t="str">
        <f>IF('Data Entry'!H462="Yes","1",IF(AND('Data Entry'!H462="",'Data Entry'!I462="",'Data Entry'!J462="",'Data Entry'!K462="",'Data Entry'!L462="",'Data Entry'!M462="",'Data Entry'!N462="",'Data Entry'!O462="",'Data Entry'!P462="",'Data Entry'!Q462=""),"","1"))</f>
        <v/>
      </c>
      <c r="AA459" s="152" t="str">
        <f>IF('Data Entry'!R462="Yes","1",IF(AND('Data Entry'!R462="",'Data Entry'!S462="",'Data Entry'!T462="",'Data Entry'!U462=""),"","1"))</f>
        <v/>
      </c>
      <c r="AB459" s="157" t="str">
        <f>IF('Data Entry'!V462="Yes","1",IF(AND('Data Entry'!V462="",'Data Entry'!W462=""),"","1"))</f>
        <v/>
      </c>
    </row>
    <row r="460" spans="1:28" ht="17">
      <c r="A460" s="59">
        <f>'Data Entry'!AB463</f>
        <v>0</v>
      </c>
      <c r="B460" s="59" t="str">
        <f>'Data Entry'!AR463</f>
        <v/>
      </c>
      <c r="C460" s="1">
        <f>IF('Data Entry'!AD463="g",'Data Entry'!AC463*0.001*U460,IF('Data Entry'!AD463="UI",'Data Entry'!AC463*0.000001*U460,IF('Data Entry'!AD463="mg",'Data Entry'!AC463*0.000001*U460,IF('Data Entry'!AD463="t",'Data Entry'!AC463*1000*U460,IF('Data Entry'!AD463="kg",'Data Entry'!AC463*1*U460,IF('Data Entry'!AD463="L",'Data Entry'!AC463*1*U460,IFERROR(,"")))))))</f>
        <v>0</v>
      </c>
      <c r="D460" s="1" t="s">
        <v>4</v>
      </c>
      <c r="E460" s="1">
        <f>IF('Data Entry'!AF463="g",'Data Entry'!AE463*0.001,IF('Data Entry'!AF463="mg",'Data Entry'!AE463*0.000001,IF('Data Entry'!AF463="t",'Data Entry'!AE463*1000,IF('Data Entry'!AF463="ml",'Data Entry'!AE463*0.001,IF('Data Entry'!AF463="kg",'Data Entry'!AE463*1,IF('Data Entry'!AF463="Pieza",'Data Entry'!AE463*1,IF('Data Entry'!AF463="L",'Data Entry'!AE463*1,IFERROR(,""))))))))</f>
        <v>0</v>
      </c>
      <c r="F460" s="1" t="s">
        <v>4</v>
      </c>
      <c r="G460" s="1">
        <f>IF('Data Entry'!AA463="g",'Data Entry'!Z463*0.001,IF('Data Entry'!AA463="mg",'Data Entry'!Z463*0.000001,IF('Data Entry'!AA463="t",'Data Entry'!Z463*1000,IF('Data Entry'!AA463="ml",'Data Entry'!Z463*0.001,IF('Data Entry'!AA463="kg",'Data Entry'!Z463*1,IF('Data Entry'!AA463="Piezas",'Data Entry'!Z463*1,IF('Data Entry'!AA463="L",'Data Entry'!Z463*1,IFERROR(,""))))))))</f>
        <v>0</v>
      </c>
      <c r="H460" s="1" t="s">
        <v>4</v>
      </c>
      <c r="I460" s="1">
        <f>IF('Data Entry'!AC463="g",'Data Entry'!AB463*0.001,IF('Data Entry'!AC463="mg",'Data Entry'!AB463*0.000001,IF('Data Entry'!AC463="t",'Data Entry'!AB463*1000,IF('Data Entry'!AC463="ml",'Data Entry'!AB463*0.001,IF('Data Entry'!AC463="kg",'Data Entry'!AB463*1,IF('Data Entry'!AC463="L",'Data Entry'!AB463*1,IFERROR(,"")))))))</f>
        <v>0</v>
      </c>
      <c r="J460" s="59" t="str">
        <f>'Data Entry'!AU463</f>
        <v/>
      </c>
      <c r="K460" s="1">
        <f>IF('Data Entry'!AI463="g",'Data Entry'!AH463*0.001*V460,IF('Data Entry'!AI463="UI",'Data Entry'!AH463*0.000001*V460,IF('Data Entry'!AI463="mg",'Data Entry'!AH463*0.000001*V460,IF('Data Entry'!AI463="t",'Data Entry'!AH463*1000*V460,IF('Data Entry'!AI463="kg",'Data Entry'!AH463*1*V460,IF('Data Entry'!AI463="L",'Data Entry'!AH463*1*V460,IFERROR(,"")))))))</f>
        <v>0</v>
      </c>
      <c r="L460" s="1" t="s">
        <v>4</v>
      </c>
      <c r="M460" s="59">
        <f>'Data Entry'!AJ463</f>
        <v>0</v>
      </c>
      <c r="N460" s="59" t="str">
        <f>'Data Entry'!AX463</f>
        <v/>
      </c>
      <c r="O460" s="1">
        <f>IF('Data Entry'!AL463="g",'Data Entry'!AK463*0.001*W460,IF('Data Entry'!AL463="UI",'Data Entry'!AK463*0.000001*W460,IF('Data Entry'!AL463="mg",'Data Entry'!AK463*0.000001*W460,IF('Data Entry'!AL463="t",'Data Entry'!AK463*1000*W460,IF('Data Entry'!AL463="kg",'Data Entry'!AK463*1*W460,IF('Data Entry'!AL463="L",'Data Entry'!AK463*1*W460,IFERROR(,"")))))))</f>
        <v>0</v>
      </c>
      <c r="P460" s="1" t="s">
        <v>4</v>
      </c>
      <c r="Q460" s="59">
        <f>'Data Entry'!AM463</f>
        <v>0</v>
      </c>
      <c r="R460" s="59" t="str">
        <f>'Data Entry'!BA463</f>
        <v/>
      </c>
      <c r="S460" s="1">
        <f>IF('Data Entry'!AO463="g",'Data Entry'!AN463*0.001*X460,IF('Data Entry'!AO463="UI",'Data Entry'!AN463*0.000001*X460,IF('Data Entry'!AO463="mg",'Data Entry'!AN463*0.000001*X460,IF('Data Entry'!AO463="t",'Data Entry'!AN463*1000*X460,IF('Data Entry'!AO463="kg",'Data Entry'!AN463*1*X460,IF('Data Entry'!AO463="L",'Data Entry'!AN463*1*X460,IFERROR(,"")))))))</f>
        <v>0</v>
      </c>
      <c r="T460" s="1" t="s">
        <v>4</v>
      </c>
      <c r="U460" s="59" t="str">
        <f>IF('Data Entry'!AP463="No aplica","1",'Data Entry'!AP463)</f>
        <v/>
      </c>
      <c r="V460" s="59" t="str">
        <f>IF('Data Entry'!AS463="No aplica","1",'Data Entry'!AS463)</f>
        <v/>
      </c>
      <c r="W460" s="59" t="str">
        <f>IF('Data Entry'!AV463="No aplica","1",'Data Entry'!AV463)</f>
        <v/>
      </c>
      <c r="X460" s="59" t="str">
        <f>IF('Data Entry'!AY463="No aplica","1",'Data Entry'!AY463)</f>
        <v/>
      </c>
      <c r="Y460" s="151" t="str">
        <f t="shared" si="7"/>
        <v/>
      </c>
      <c r="Z460" s="152" t="str">
        <f>IF('Data Entry'!H463="Yes","1",IF(AND('Data Entry'!H463="",'Data Entry'!I463="",'Data Entry'!J463="",'Data Entry'!K463="",'Data Entry'!L463="",'Data Entry'!M463="",'Data Entry'!N463="",'Data Entry'!O463="",'Data Entry'!P463="",'Data Entry'!Q463=""),"","1"))</f>
        <v/>
      </c>
      <c r="AA460" s="152" t="str">
        <f>IF('Data Entry'!R463="Yes","1",IF(AND('Data Entry'!R463="",'Data Entry'!S463="",'Data Entry'!T463="",'Data Entry'!U463=""),"","1"))</f>
        <v/>
      </c>
      <c r="AB460" s="157" t="str">
        <f>IF('Data Entry'!V463="Yes","1",IF(AND('Data Entry'!V463="",'Data Entry'!W463=""),"","1"))</f>
        <v/>
      </c>
    </row>
    <row r="461" spans="1:28" ht="17">
      <c r="A461" s="59">
        <f>'Data Entry'!AB464</f>
        <v>0</v>
      </c>
      <c r="B461" s="59" t="str">
        <f>'Data Entry'!AR464</f>
        <v/>
      </c>
      <c r="C461" s="1">
        <f>IF('Data Entry'!AD464="g",'Data Entry'!AC464*0.001*U461,IF('Data Entry'!AD464="UI",'Data Entry'!AC464*0.000001*U461,IF('Data Entry'!AD464="mg",'Data Entry'!AC464*0.000001*U461,IF('Data Entry'!AD464="t",'Data Entry'!AC464*1000*U461,IF('Data Entry'!AD464="kg",'Data Entry'!AC464*1*U461,IF('Data Entry'!AD464="L",'Data Entry'!AC464*1*U461,IFERROR(,"")))))))</f>
        <v>0</v>
      </c>
      <c r="D461" s="1" t="s">
        <v>4</v>
      </c>
      <c r="E461" s="1">
        <f>IF('Data Entry'!AF464="g",'Data Entry'!AE464*0.001,IF('Data Entry'!AF464="mg",'Data Entry'!AE464*0.000001,IF('Data Entry'!AF464="t",'Data Entry'!AE464*1000,IF('Data Entry'!AF464="ml",'Data Entry'!AE464*0.001,IF('Data Entry'!AF464="kg",'Data Entry'!AE464*1,IF('Data Entry'!AF464="Pieza",'Data Entry'!AE464*1,IF('Data Entry'!AF464="L",'Data Entry'!AE464*1,IFERROR(,""))))))))</f>
        <v>0</v>
      </c>
      <c r="F461" s="1" t="s">
        <v>4</v>
      </c>
      <c r="G461" s="1">
        <f>IF('Data Entry'!AA464="g",'Data Entry'!Z464*0.001,IF('Data Entry'!AA464="mg",'Data Entry'!Z464*0.000001,IF('Data Entry'!AA464="t",'Data Entry'!Z464*1000,IF('Data Entry'!AA464="ml",'Data Entry'!Z464*0.001,IF('Data Entry'!AA464="kg",'Data Entry'!Z464*1,IF('Data Entry'!AA464="Piezas",'Data Entry'!Z464*1,IF('Data Entry'!AA464="L",'Data Entry'!Z464*1,IFERROR(,""))))))))</f>
        <v>0</v>
      </c>
      <c r="H461" s="1" t="s">
        <v>4</v>
      </c>
      <c r="I461" s="1">
        <f>IF('Data Entry'!AC464="g",'Data Entry'!AB464*0.001,IF('Data Entry'!AC464="mg",'Data Entry'!AB464*0.000001,IF('Data Entry'!AC464="t",'Data Entry'!AB464*1000,IF('Data Entry'!AC464="ml",'Data Entry'!AB464*0.001,IF('Data Entry'!AC464="kg",'Data Entry'!AB464*1,IF('Data Entry'!AC464="L",'Data Entry'!AB464*1,IFERROR(,"")))))))</f>
        <v>0</v>
      </c>
      <c r="J461" s="59" t="str">
        <f>'Data Entry'!AU464</f>
        <v/>
      </c>
      <c r="K461" s="1">
        <f>IF('Data Entry'!AI464="g",'Data Entry'!AH464*0.001*V461,IF('Data Entry'!AI464="UI",'Data Entry'!AH464*0.000001*V461,IF('Data Entry'!AI464="mg",'Data Entry'!AH464*0.000001*V461,IF('Data Entry'!AI464="t",'Data Entry'!AH464*1000*V461,IF('Data Entry'!AI464="kg",'Data Entry'!AH464*1*V461,IF('Data Entry'!AI464="L",'Data Entry'!AH464*1*V461,IFERROR(,"")))))))</f>
        <v>0</v>
      </c>
      <c r="L461" s="1" t="s">
        <v>4</v>
      </c>
      <c r="M461" s="59">
        <f>'Data Entry'!AJ464</f>
        <v>0</v>
      </c>
      <c r="N461" s="59" t="str">
        <f>'Data Entry'!AX464</f>
        <v/>
      </c>
      <c r="O461" s="1">
        <f>IF('Data Entry'!AL464="g",'Data Entry'!AK464*0.001*W461,IF('Data Entry'!AL464="UI",'Data Entry'!AK464*0.000001*W461,IF('Data Entry'!AL464="mg",'Data Entry'!AK464*0.000001*W461,IF('Data Entry'!AL464="t",'Data Entry'!AK464*1000*W461,IF('Data Entry'!AL464="kg",'Data Entry'!AK464*1*W461,IF('Data Entry'!AL464="L",'Data Entry'!AK464*1*W461,IFERROR(,"")))))))</f>
        <v>0</v>
      </c>
      <c r="P461" s="1" t="s">
        <v>4</v>
      </c>
      <c r="Q461" s="59">
        <f>'Data Entry'!AM464</f>
        <v>0</v>
      </c>
      <c r="R461" s="59" t="str">
        <f>'Data Entry'!BA464</f>
        <v/>
      </c>
      <c r="S461" s="1">
        <f>IF('Data Entry'!AO464="g",'Data Entry'!AN464*0.001*X461,IF('Data Entry'!AO464="UI",'Data Entry'!AN464*0.000001*X461,IF('Data Entry'!AO464="mg",'Data Entry'!AN464*0.000001*X461,IF('Data Entry'!AO464="t",'Data Entry'!AN464*1000*X461,IF('Data Entry'!AO464="kg",'Data Entry'!AN464*1*X461,IF('Data Entry'!AO464="L",'Data Entry'!AN464*1*X461,IFERROR(,"")))))))</f>
        <v>0</v>
      </c>
      <c r="T461" s="1" t="s">
        <v>4</v>
      </c>
      <c r="U461" s="59" t="str">
        <f>IF('Data Entry'!AP464="No aplica","1",'Data Entry'!AP464)</f>
        <v/>
      </c>
      <c r="V461" s="59" t="str">
        <f>IF('Data Entry'!AS464="No aplica","1",'Data Entry'!AS464)</f>
        <v/>
      </c>
      <c r="W461" s="59" t="str">
        <f>IF('Data Entry'!AV464="No aplica","1",'Data Entry'!AV464)</f>
        <v/>
      </c>
      <c r="X461" s="59" t="str">
        <f>IF('Data Entry'!AY464="No aplica","1",'Data Entry'!AY464)</f>
        <v/>
      </c>
      <c r="Y461" s="151" t="str">
        <f t="shared" si="7"/>
        <v/>
      </c>
      <c r="Z461" s="152" t="str">
        <f>IF('Data Entry'!H464="Yes","1",IF(AND('Data Entry'!H464="",'Data Entry'!I464="",'Data Entry'!J464="",'Data Entry'!K464="",'Data Entry'!L464="",'Data Entry'!M464="",'Data Entry'!N464="",'Data Entry'!O464="",'Data Entry'!P464="",'Data Entry'!Q464=""),"","1"))</f>
        <v/>
      </c>
      <c r="AA461" s="152" t="str">
        <f>IF('Data Entry'!R464="Yes","1",IF(AND('Data Entry'!R464="",'Data Entry'!S464="",'Data Entry'!T464="",'Data Entry'!U464=""),"","1"))</f>
        <v/>
      </c>
      <c r="AB461" s="157" t="str">
        <f>IF('Data Entry'!V464="Yes","1",IF(AND('Data Entry'!V464="",'Data Entry'!W464=""),"","1"))</f>
        <v/>
      </c>
    </row>
    <row r="462" spans="1:28" ht="17">
      <c r="A462" s="59">
        <f>'Data Entry'!AB465</f>
        <v>0</v>
      </c>
      <c r="B462" s="59" t="str">
        <f>'Data Entry'!AR465</f>
        <v/>
      </c>
      <c r="C462" s="1">
        <f>IF('Data Entry'!AD465="g",'Data Entry'!AC465*0.001*U462,IF('Data Entry'!AD465="UI",'Data Entry'!AC465*0.000001*U462,IF('Data Entry'!AD465="mg",'Data Entry'!AC465*0.000001*U462,IF('Data Entry'!AD465="t",'Data Entry'!AC465*1000*U462,IF('Data Entry'!AD465="kg",'Data Entry'!AC465*1*U462,IF('Data Entry'!AD465="L",'Data Entry'!AC465*1*U462,IFERROR(,"")))))))</f>
        <v>0</v>
      </c>
      <c r="D462" s="1" t="s">
        <v>4</v>
      </c>
      <c r="E462" s="1">
        <f>IF('Data Entry'!AF465="g",'Data Entry'!AE465*0.001,IF('Data Entry'!AF465="mg",'Data Entry'!AE465*0.000001,IF('Data Entry'!AF465="t",'Data Entry'!AE465*1000,IF('Data Entry'!AF465="ml",'Data Entry'!AE465*0.001,IF('Data Entry'!AF465="kg",'Data Entry'!AE465*1,IF('Data Entry'!AF465="Pieza",'Data Entry'!AE465*1,IF('Data Entry'!AF465="L",'Data Entry'!AE465*1,IFERROR(,""))))))))</f>
        <v>0</v>
      </c>
      <c r="F462" s="1" t="s">
        <v>4</v>
      </c>
      <c r="G462" s="1">
        <f>IF('Data Entry'!AA465="g",'Data Entry'!Z465*0.001,IF('Data Entry'!AA465="mg",'Data Entry'!Z465*0.000001,IF('Data Entry'!AA465="t",'Data Entry'!Z465*1000,IF('Data Entry'!AA465="ml",'Data Entry'!Z465*0.001,IF('Data Entry'!AA465="kg",'Data Entry'!Z465*1,IF('Data Entry'!AA465="Piezas",'Data Entry'!Z465*1,IF('Data Entry'!AA465="L",'Data Entry'!Z465*1,IFERROR(,""))))))))</f>
        <v>0</v>
      </c>
      <c r="H462" s="1" t="s">
        <v>4</v>
      </c>
      <c r="I462" s="1">
        <f>IF('Data Entry'!AC465="g",'Data Entry'!AB465*0.001,IF('Data Entry'!AC465="mg",'Data Entry'!AB465*0.000001,IF('Data Entry'!AC465="t",'Data Entry'!AB465*1000,IF('Data Entry'!AC465="ml",'Data Entry'!AB465*0.001,IF('Data Entry'!AC465="kg",'Data Entry'!AB465*1,IF('Data Entry'!AC465="L",'Data Entry'!AB465*1,IFERROR(,"")))))))</f>
        <v>0</v>
      </c>
      <c r="J462" s="59" t="str">
        <f>'Data Entry'!AU465</f>
        <v/>
      </c>
      <c r="K462" s="1">
        <f>IF('Data Entry'!AI465="g",'Data Entry'!AH465*0.001*V462,IF('Data Entry'!AI465="UI",'Data Entry'!AH465*0.000001*V462,IF('Data Entry'!AI465="mg",'Data Entry'!AH465*0.000001*V462,IF('Data Entry'!AI465="t",'Data Entry'!AH465*1000*V462,IF('Data Entry'!AI465="kg",'Data Entry'!AH465*1*V462,IF('Data Entry'!AI465="L",'Data Entry'!AH465*1*V462,IFERROR(,"")))))))</f>
        <v>0</v>
      </c>
      <c r="L462" s="1" t="s">
        <v>4</v>
      </c>
      <c r="M462" s="59">
        <f>'Data Entry'!AJ465</f>
        <v>0</v>
      </c>
      <c r="N462" s="59" t="str">
        <f>'Data Entry'!AX465</f>
        <v/>
      </c>
      <c r="O462" s="1">
        <f>IF('Data Entry'!AL465="g",'Data Entry'!AK465*0.001*W462,IF('Data Entry'!AL465="UI",'Data Entry'!AK465*0.000001*W462,IF('Data Entry'!AL465="mg",'Data Entry'!AK465*0.000001*W462,IF('Data Entry'!AL465="t",'Data Entry'!AK465*1000*W462,IF('Data Entry'!AL465="kg",'Data Entry'!AK465*1*W462,IF('Data Entry'!AL465="L",'Data Entry'!AK465*1*W462,IFERROR(,"")))))))</f>
        <v>0</v>
      </c>
      <c r="P462" s="1" t="s">
        <v>4</v>
      </c>
      <c r="Q462" s="59">
        <f>'Data Entry'!AM465</f>
        <v>0</v>
      </c>
      <c r="R462" s="59" t="str">
        <f>'Data Entry'!BA465</f>
        <v/>
      </c>
      <c r="S462" s="1">
        <f>IF('Data Entry'!AO465="g",'Data Entry'!AN465*0.001*X462,IF('Data Entry'!AO465="UI",'Data Entry'!AN465*0.000001*X462,IF('Data Entry'!AO465="mg",'Data Entry'!AN465*0.000001*X462,IF('Data Entry'!AO465="t",'Data Entry'!AN465*1000*X462,IF('Data Entry'!AO465="kg",'Data Entry'!AN465*1*X462,IF('Data Entry'!AO465="L",'Data Entry'!AN465*1*X462,IFERROR(,"")))))))</f>
        <v>0</v>
      </c>
      <c r="T462" s="1" t="s">
        <v>4</v>
      </c>
      <c r="U462" s="59" t="str">
        <f>IF('Data Entry'!AP465="No aplica","1",'Data Entry'!AP465)</f>
        <v/>
      </c>
      <c r="V462" s="59" t="str">
        <f>IF('Data Entry'!AS465="No aplica","1",'Data Entry'!AS465)</f>
        <v/>
      </c>
      <c r="W462" s="59" t="str">
        <f>IF('Data Entry'!AV465="No aplica","1",'Data Entry'!AV465)</f>
        <v/>
      </c>
      <c r="X462" s="59" t="str">
        <f>IF('Data Entry'!AY465="No aplica","1",'Data Entry'!AY465)</f>
        <v/>
      </c>
      <c r="Y462" s="151" t="str">
        <f t="shared" si="7"/>
        <v/>
      </c>
      <c r="Z462" s="152" t="str">
        <f>IF('Data Entry'!H465="Yes","1",IF(AND('Data Entry'!H465="",'Data Entry'!I465="",'Data Entry'!J465="",'Data Entry'!K465="",'Data Entry'!L465="",'Data Entry'!M465="",'Data Entry'!N465="",'Data Entry'!O465="",'Data Entry'!P465="",'Data Entry'!Q465=""),"","1"))</f>
        <v/>
      </c>
      <c r="AA462" s="152" t="str">
        <f>IF('Data Entry'!R465="Yes","1",IF(AND('Data Entry'!R465="",'Data Entry'!S465="",'Data Entry'!T465="",'Data Entry'!U465=""),"","1"))</f>
        <v/>
      </c>
      <c r="AB462" s="157" t="str">
        <f>IF('Data Entry'!V465="Yes","1",IF(AND('Data Entry'!V465="",'Data Entry'!W465=""),"","1"))</f>
        <v/>
      </c>
    </row>
    <row r="463" spans="1:28" ht="17">
      <c r="A463" s="59">
        <f>'Data Entry'!AB466</f>
        <v>0</v>
      </c>
      <c r="B463" s="59" t="str">
        <f>'Data Entry'!AR466</f>
        <v/>
      </c>
      <c r="C463" s="1">
        <f>IF('Data Entry'!AD466="g",'Data Entry'!AC466*0.001*U463,IF('Data Entry'!AD466="UI",'Data Entry'!AC466*0.000001*U463,IF('Data Entry'!AD466="mg",'Data Entry'!AC466*0.000001*U463,IF('Data Entry'!AD466="t",'Data Entry'!AC466*1000*U463,IF('Data Entry'!AD466="kg",'Data Entry'!AC466*1*U463,IF('Data Entry'!AD466="L",'Data Entry'!AC466*1*U463,IFERROR(,"")))))))</f>
        <v>0</v>
      </c>
      <c r="D463" s="1" t="s">
        <v>4</v>
      </c>
      <c r="E463" s="1">
        <f>IF('Data Entry'!AF466="g",'Data Entry'!AE466*0.001,IF('Data Entry'!AF466="mg",'Data Entry'!AE466*0.000001,IF('Data Entry'!AF466="t",'Data Entry'!AE466*1000,IF('Data Entry'!AF466="ml",'Data Entry'!AE466*0.001,IF('Data Entry'!AF466="kg",'Data Entry'!AE466*1,IF('Data Entry'!AF466="Pieza",'Data Entry'!AE466*1,IF('Data Entry'!AF466="L",'Data Entry'!AE466*1,IFERROR(,""))))))))</f>
        <v>0</v>
      </c>
      <c r="F463" s="1" t="s">
        <v>4</v>
      </c>
      <c r="G463" s="1">
        <f>IF('Data Entry'!AA466="g",'Data Entry'!Z466*0.001,IF('Data Entry'!AA466="mg",'Data Entry'!Z466*0.000001,IF('Data Entry'!AA466="t",'Data Entry'!Z466*1000,IF('Data Entry'!AA466="ml",'Data Entry'!Z466*0.001,IF('Data Entry'!AA466="kg",'Data Entry'!Z466*1,IF('Data Entry'!AA466="Piezas",'Data Entry'!Z466*1,IF('Data Entry'!AA466="L",'Data Entry'!Z466*1,IFERROR(,""))))))))</f>
        <v>0</v>
      </c>
      <c r="H463" s="1" t="s">
        <v>4</v>
      </c>
      <c r="I463" s="1">
        <f>IF('Data Entry'!AC466="g",'Data Entry'!AB466*0.001,IF('Data Entry'!AC466="mg",'Data Entry'!AB466*0.000001,IF('Data Entry'!AC466="t",'Data Entry'!AB466*1000,IF('Data Entry'!AC466="ml",'Data Entry'!AB466*0.001,IF('Data Entry'!AC466="kg",'Data Entry'!AB466*1,IF('Data Entry'!AC466="L",'Data Entry'!AB466*1,IFERROR(,"")))))))</f>
        <v>0</v>
      </c>
      <c r="J463" s="59" t="str">
        <f>'Data Entry'!AU466</f>
        <v/>
      </c>
      <c r="K463" s="1">
        <f>IF('Data Entry'!AI466="g",'Data Entry'!AH466*0.001*V463,IF('Data Entry'!AI466="UI",'Data Entry'!AH466*0.000001*V463,IF('Data Entry'!AI466="mg",'Data Entry'!AH466*0.000001*V463,IF('Data Entry'!AI466="t",'Data Entry'!AH466*1000*V463,IF('Data Entry'!AI466="kg",'Data Entry'!AH466*1*V463,IF('Data Entry'!AI466="L",'Data Entry'!AH466*1*V463,IFERROR(,"")))))))</f>
        <v>0</v>
      </c>
      <c r="L463" s="1" t="s">
        <v>4</v>
      </c>
      <c r="M463" s="59">
        <f>'Data Entry'!AJ466</f>
        <v>0</v>
      </c>
      <c r="N463" s="59" t="str">
        <f>'Data Entry'!AX466</f>
        <v/>
      </c>
      <c r="O463" s="1">
        <f>IF('Data Entry'!AL466="g",'Data Entry'!AK466*0.001*W463,IF('Data Entry'!AL466="UI",'Data Entry'!AK466*0.000001*W463,IF('Data Entry'!AL466="mg",'Data Entry'!AK466*0.000001*W463,IF('Data Entry'!AL466="t",'Data Entry'!AK466*1000*W463,IF('Data Entry'!AL466="kg",'Data Entry'!AK466*1*W463,IF('Data Entry'!AL466="L",'Data Entry'!AK466*1*W463,IFERROR(,"")))))))</f>
        <v>0</v>
      </c>
      <c r="P463" s="1" t="s">
        <v>4</v>
      </c>
      <c r="Q463" s="59">
        <f>'Data Entry'!AM466</f>
        <v>0</v>
      </c>
      <c r="R463" s="59" t="str">
        <f>'Data Entry'!BA466</f>
        <v/>
      </c>
      <c r="S463" s="1">
        <f>IF('Data Entry'!AO466="g",'Data Entry'!AN466*0.001*X463,IF('Data Entry'!AO466="UI",'Data Entry'!AN466*0.000001*X463,IF('Data Entry'!AO466="mg",'Data Entry'!AN466*0.000001*X463,IF('Data Entry'!AO466="t",'Data Entry'!AN466*1000*X463,IF('Data Entry'!AO466="kg",'Data Entry'!AN466*1*X463,IF('Data Entry'!AO466="L",'Data Entry'!AN466*1*X463,IFERROR(,"")))))))</f>
        <v>0</v>
      </c>
      <c r="T463" s="1" t="s">
        <v>4</v>
      </c>
      <c r="U463" s="59" t="str">
        <f>IF('Data Entry'!AP466="No aplica","1",'Data Entry'!AP466)</f>
        <v/>
      </c>
      <c r="V463" s="59" t="str">
        <f>IF('Data Entry'!AS466="No aplica","1",'Data Entry'!AS466)</f>
        <v/>
      </c>
      <c r="W463" s="59" t="str">
        <f>IF('Data Entry'!AV466="No aplica","1",'Data Entry'!AV466)</f>
        <v/>
      </c>
      <c r="X463" s="59" t="str">
        <f>IF('Data Entry'!AY466="No aplica","1",'Data Entry'!AY466)</f>
        <v/>
      </c>
      <c r="Y463" s="151" t="str">
        <f t="shared" si="7"/>
        <v/>
      </c>
      <c r="Z463" s="152" t="str">
        <f>IF('Data Entry'!H466="Yes","1",IF(AND('Data Entry'!H466="",'Data Entry'!I466="",'Data Entry'!J466="",'Data Entry'!K466="",'Data Entry'!L466="",'Data Entry'!M466="",'Data Entry'!N466="",'Data Entry'!O466="",'Data Entry'!P466="",'Data Entry'!Q466=""),"","1"))</f>
        <v/>
      </c>
      <c r="AA463" s="152" t="str">
        <f>IF('Data Entry'!R466="Yes","1",IF(AND('Data Entry'!R466="",'Data Entry'!S466="",'Data Entry'!T466="",'Data Entry'!U466=""),"","1"))</f>
        <v/>
      </c>
      <c r="AB463" s="157" t="str">
        <f>IF('Data Entry'!V466="Yes","1",IF(AND('Data Entry'!V466="",'Data Entry'!W466=""),"","1"))</f>
        <v/>
      </c>
    </row>
    <row r="464" spans="1:28" ht="17">
      <c r="A464" s="59">
        <f>'Data Entry'!AB467</f>
        <v>0</v>
      </c>
      <c r="B464" s="59" t="str">
        <f>'Data Entry'!AR467</f>
        <v/>
      </c>
      <c r="C464" s="1">
        <f>IF('Data Entry'!AD467="g",'Data Entry'!AC467*0.001*U464,IF('Data Entry'!AD467="UI",'Data Entry'!AC467*0.000001*U464,IF('Data Entry'!AD467="mg",'Data Entry'!AC467*0.000001*U464,IF('Data Entry'!AD467="t",'Data Entry'!AC467*1000*U464,IF('Data Entry'!AD467="kg",'Data Entry'!AC467*1*U464,IF('Data Entry'!AD467="L",'Data Entry'!AC467*1*U464,IFERROR(,"")))))))</f>
        <v>0</v>
      </c>
      <c r="D464" s="1" t="s">
        <v>4</v>
      </c>
      <c r="E464" s="1">
        <f>IF('Data Entry'!AF467="g",'Data Entry'!AE467*0.001,IF('Data Entry'!AF467="mg",'Data Entry'!AE467*0.000001,IF('Data Entry'!AF467="t",'Data Entry'!AE467*1000,IF('Data Entry'!AF467="ml",'Data Entry'!AE467*0.001,IF('Data Entry'!AF467="kg",'Data Entry'!AE467*1,IF('Data Entry'!AF467="Pieza",'Data Entry'!AE467*1,IF('Data Entry'!AF467="L",'Data Entry'!AE467*1,IFERROR(,""))))))))</f>
        <v>0</v>
      </c>
      <c r="F464" s="1" t="s">
        <v>4</v>
      </c>
      <c r="G464" s="1">
        <f>IF('Data Entry'!AA467="g",'Data Entry'!Z467*0.001,IF('Data Entry'!AA467="mg",'Data Entry'!Z467*0.000001,IF('Data Entry'!AA467="t",'Data Entry'!Z467*1000,IF('Data Entry'!AA467="ml",'Data Entry'!Z467*0.001,IF('Data Entry'!AA467="kg",'Data Entry'!Z467*1,IF('Data Entry'!AA467="Piezas",'Data Entry'!Z467*1,IF('Data Entry'!AA467="L",'Data Entry'!Z467*1,IFERROR(,""))))))))</f>
        <v>0</v>
      </c>
      <c r="H464" s="1" t="s">
        <v>4</v>
      </c>
      <c r="I464" s="1">
        <f>IF('Data Entry'!AC467="g",'Data Entry'!AB467*0.001,IF('Data Entry'!AC467="mg",'Data Entry'!AB467*0.000001,IF('Data Entry'!AC467="t",'Data Entry'!AB467*1000,IF('Data Entry'!AC467="ml",'Data Entry'!AB467*0.001,IF('Data Entry'!AC467="kg",'Data Entry'!AB467*1,IF('Data Entry'!AC467="L",'Data Entry'!AB467*1,IFERROR(,"")))))))</f>
        <v>0</v>
      </c>
      <c r="J464" s="59" t="str">
        <f>'Data Entry'!AU467</f>
        <v/>
      </c>
      <c r="K464" s="1">
        <f>IF('Data Entry'!AI467="g",'Data Entry'!AH467*0.001*V464,IF('Data Entry'!AI467="UI",'Data Entry'!AH467*0.000001*V464,IF('Data Entry'!AI467="mg",'Data Entry'!AH467*0.000001*V464,IF('Data Entry'!AI467="t",'Data Entry'!AH467*1000*V464,IF('Data Entry'!AI467="kg",'Data Entry'!AH467*1*V464,IF('Data Entry'!AI467="L",'Data Entry'!AH467*1*V464,IFERROR(,"")))))))</f>
        <v>0</v>
      </c>
      <c r="L464" s="1" t="s">
        <v>4</v>
      </c>
      <c r="M464" s="59">
        <f>'Data Entry'!AJ467</f>
        <v>0</v>
      </c>
      <c r="N464" s="59" t="str">
        <f>'Data Entry'!AX467</f>
        <v/>
      </c>
      <c r="O464" s="1">
        <f>IF('Data Entry'!AL467="g",'Data Entry'!AK467*0.001*W464,IF('Data Entry'!AL467="UI",'Data Entry'!AK467*0.000001*W464,IF('Data Entry'!AL467="mg",'Data Entry'!AK467*0.000001*W464,IF('Data Entry'!AL467="t",'Data Entry'!AK467*1000*W464,IF('Data Entry'!AL467="kg",'Data Entry'!AK467*1*W464,IF('Data Entry'!AL467="L",'Data Entry'!AK467*1*W464,IFERROR(,"")))))))</f>
        <v>0</v>
      </c>
      <c r="P464" s="1" t="s">
        <v>4</v>
      </c>
      <c r="Q464" s="59">
        <f>'Data Entry'!AM467</f>
        <v>0</v>
      </c>
      <c r="R464" s="59" t="str">
        <f>'Data Entry'!BA467</f>
        <v/>
      </c>
      <c r="S464" s="1">
        <f>IF('Data Entry'!AO467="g",'Data Entry'!AN467*0.001*X464,IF('Data Entry'!AO467="UI",'Data Entry'!AN467*0.000001*X464,IF('Data Entry'!AO467="mg",'Data Entry'!AN467*0.000001*X464,IF('Data Entry'!AO467="t",'Data Entry'!AN467*1000*X464,IF('Data Entry'!AO467="kg",'Data Entry'!AN467*1*X464,IF('Data Entry'!AO467="L",'Data Entry'!AN467*1*X464,IFERROR(,"")))))))</f>
        <v>0</v>
      </c>
      <c r="T464" s="1" t="s">
        <v>4</v>
      </c>
      <c r="U464" s="59" t="str">
        <f>IF('Data Entry'!AP467="No aplica","1",'Data Entry'!AP467)</f>
        <v/>
      </c>
      <c r="V464" s="59" t="str">
        <f>IF('Data Entry'!AS467="No aplica","1",'Data Entry'!AS467)</f>
        <v/>
      </c>
      <c r="W464" s="59" t="str">
        <f>IF('Data Entry'!AV467="No aplica","1",'Data Entry'!AV467)</f>
        <v/>
      </c>
      <c r="X464" s="59" t="str">
        <f>IF('Data Entry'!AY467="No aplica","1",'Data Entry'!AY467)</f>
        <v/>
      </c>
      <c r="Y464" s="151" t="str">
        <f t="shared" si="7"/>
        <v/>
      </c>
      <c r="Z464" s="152" t="str">
        <f>IF('Data Entry'!H467="Yes","1",IF(AND('Data Entry'!H467="",'Data Entry'!I467="",'Data Entry'!J467="",'Data Entry'!K467="",'Data Entry'!L467="",'Data Entry'!M467="",'Data Entry'!N467="",'Data Entry'!O467="",'Data Entry'!P467="",'Data Entry'!Q467=""),"","1"))</f>
        <v/>
      </c>
      <c r="AA464" s="152" t="str">
        <f>IF('Data Entry'!R467="Yes","1",IF(AND('Data Entry'!R467="",'Data Entry'!S467="",'Data Entry'!T467="",'Data Entry'!U467=""),"","1"))</f>
        <v/>
      </c>
      <c r="AB464" s="157" t="str">
        <f>IF('Data Entry'!V467="Yes","1",IF(AND('Data Entry'!V467="",'Data Entry'!W467=""),"","1"))</f>
        <v/>
      </c>
    </row>
    <row r="465" spans="1:28" ht="17">
      <c r="A465" s="59">
        <f>'Data Entry'!AB468</f>
        <v>0</v>
      </c>
      <c r="B465" s="59" t="str">
        <f>'Data Entry'!AR468</f>
        <v/>
      </c>
      <c r="C465" s="1">
        <f>IF('Data Entry'!AD468="g",'Data Entry'!AC468*0.001*U465,IF('Data Entry'!AD468="UI",'Data Entry'!AC468*0.000001*U465,IF('Data Entry'!AD468="mg",'Data Entry'!AC468*0.000001*U465,IF('Data Entry'!AD468="t",'Data Entry'!AC468*1000*U465,IF('Data Entry'!AD468="kg",'Data Entry'!AC468*1*U465,IF('Data Entry'!AD468="L",'Data Entry'!AC468*1*U465,IFERROR(,"")))))))</f>
        <v>0</v>
      </c>
      <c r="D465" s="1" t="s">
        <v>4</v>
      </c>
      <c r="E465" s="1">
        <f>IF('Data Entry'!AF468="g",'Data Entry'!AE468*0.001,IF('Data Entry'!AF468="mg",'Data Entry'!AE468*0.000001,IF('Data Entry'!AF468="t",'Data Entry'!AE468*1000,IF('Data Entry'!AF468="ml",'Data Entry'!AE468*0.001,IF('Data Entry'!AF468="kg",'Data Entry'!AE468*1,IF('Data Entry'!AF468="Pieza",'Data Entry'!AE468*1,IF('Data Entry'!AF468="L",'Data Entry'!AE468*1,IFERROR(,""))))))))</f>
        <v>0</v>
      </c>
      <c r="F465" s="1" t="s">
        <v>4</v>
      </c>
      <c r="G465" s="1">
        <f>IF('Data Entry'!AA468="g",'Data Entry'!Z468*0.001,IF('Data Entry'!AA468="mg",'Data Entry'!Z468*0.000001,IF('Data Entry'!AA468="t",'Data Entry'!Z468*1000,IF('Data Entry'!AA468="ml",'Data Entry'!Z468*0.001,IF('Data Entry'!AA468="kg",'Data Entry'!Z468*1,IF('Data Entry'!AA468="Piezas",'Data Entry'!Z468*1,IF('Data Entry'!AA468="L",'Data Entry'!Z468*1,IFERROR(,""))))))))</f>
        <v>0</v>
      </c>
      <c r="H465" s="1" t="s">
        <v>4</v>
      </c>
      <c r="I465" s="1">
        <f>IF('Data Entry'!AC468="g",'Data Entry'!AB468*0.001,IF('Data Entry'!AC468="mg",'Data Entry'!AB468*0.000001,IF('Data Entry'!AC468="t",'Data Entry'!AB468*1000,IF('Data Entry'!AC468="ml",'Data Entry'!AB468*0.001,IF('Data Entry'!AC468="kg",'Data Entry'!AB468*1,IF('Data Entry'!AC468="L",'Data Entry'!AB468*1,IFERROR(,"")))))))</f>
        <v>0</v>
      </c>
      <c r="J465" s="59" t="str">
        <f>'Data Entry'!AU468</f>
        <v/>
      </c>
      <c r="K465" s="1">
        <f>IF('Data Entry'!AI468="g",'Data Entry'!AH468*0.001*V465,IF('Data Entry'!AI468="UI",'Data Entry'!AH468*0.000001*V465,IF('Data Entry'!AI468="mg",'Data Entry'!AH468*0.000001*V465,IF('Data Entry'!AI468="t",'Data Entry'!AH468*1000*V465,IF('Data Entry'!AI468="kg",'Data Entry'!AH468*1*V465,IF('Data Entry'!AI468="L",'Data Entry'!AH468*1*V465,IFERROR(,"")))))))</f>
        <v>0</v>
      </c>
      <c r="L465" s="1" t="s">
        <v>4</v>
      </c>
      <c r="M465" s="59">
        <f>'Data Entry'!AJ468</f>
        <v>0</v>
      </c>
      <c r="N465" s="59" t="str">
        <f>'Data Entry'!AX468</f>
        <v/>
      </c>
      <c r="O465" s="1">
        <f>IF('Data Entry'!AL468="g",'Data Entry'!AK468*0.001*W465,IF('Data Entry'!AL468="UI",'Data Entry'!AK468*0.000001*W465,IF('Data Entry'!AL468="mg",'Data Entry'!AK468*0.000001*W465,IF('Data Entry'!AL468="t",'Data Entry'!AK468*1000*W465,IF('Data Entry'!AL468="kg",'Data Entry'!AK468*1*W465,IF('Data Entry'!AL468="L",'Data Entry'!AK468*1*W465,IFERROR(,"")))))))</f>
        <v>0</v>
      </c>
      <c r="P465" s="1" t="s">
        <v>4</v>
      </c>
      <c r="Q465" s="59">
        <f>'Data Entry'!AM468</f>
        <v>0</v>
      </c>
      <c r="R465" s="59" t="str">
        <f>'Data Entry'!BA468</f>
        <v/>
      </c>
      <c r="S465" s="1">
        <f>IF('Data Entry'!AO468="g",'Data Entry'!AN468*0.001*X465,IF('Data Entry'!AO468="UI",'Data Entry'!AN468*0.000001*X465,IF('Data Entry'!AO468="mg",'Data Entry'!AN468*0.000001*X465,IF('Data Entry'!AO468="t",'Data Entry'!AN468*1000*X465,IF('Data Entry'!AO468="kg",'Data Entry'!AN468*1*X465,IF('Data Entry'!AO468="L",'Data Entry'!AN468*1*X465,IFERROR(,"")))))))</f>
        <v>0</v>
      </c>
      <c r="T465" s="1" t="s">
        <v>4</v>
      </c>
      <c r="U465" s="59" t="str">
        <f>IF('Data Entry'!AP468="No aplica","1",'Data Entry'!AP468)</f>
        <v/>
      </c>
      <c r="V465" s="59" t="str">
        <f>IF('Data Entry'!AS468="No aplica","1",'Data Entry'!AS468)</f>
        <v/>
      </c>
      <c r="W465" s="59" t="str">
        <f>IF('Data Entry'!AV468="No aplica","1",'Data Entry'!AV468)</f>
        <v/>
      </c>
      <c r="X465" s="59" t="str">
        <f>IF('Data Entry'!AY468="No aplica","1",'Data Entry'!AY468)</f>
        <v/>
      </c>
      <c r="Y465" s="151" t="str">
        <f t="shared" si="7"/>
        <v/>
      </c>
      <c r="Z465" s="152" t="str">
        <f>IF('Data Entry'!H468="Yes","1",IF(AND('Data Entry'!H468="",'Data Entry'!I468="",'Data Entry'!J468="",'Data Entry'!K468="",'Data Entry'!L468="",'Data Entry'!M468="",'Data Entry'!N468="",'Data Entry'!O468="",'Data Entry'!P468="",'Data Entry'!Q468=""),"","1"))</f>
        <v/>
      </c>
      <c r="AA465" s="152" t="str">
        <f>IF('Data Entry'!R468="Yes","1",IF(AND('Data Entry'!R468="",'Data Entry'!S468="",'Data Entry'!T468="",'Data Entry'!U468=""),"","1"))</f>
        <v/>
      </c>
      <c r="AB465" s="157" t="str">
        <f>IF('Data Entry'!V468="Yes","1",IF(AND('Data Entry'!V468="",'Data Entry'!W468=""),"","1"))</f>
        <v/>
      </c>
    </row>
    <row r="466" spans="1:28" ht="17">
      <c r="A466" s="59">
        <f>'Data Entry'!AB469</f>
        <v>0</v>
      </c>
      <c r="B466" s="59" t="str">
        <f>'Data Entry'!AR469</f>
        <v/>
      </c>
      <c r="C466" s="1">
        <f>IF('Data Entry'!AD469="g",'Data Entry'!AC469*0.001*U466,IF('Data Entry'!AD469="UI",'Data Entry'!AC469*0.000001*U466,IF('Data Entry'!AD469="mg",'Data Entry'!AC469*0.000001*U466,IF('Data Entry'!AD469="t",'Data Entry'!AC469*1000*U466,IF('Data Entry'!AD469="kg",'Data Entry'!AC469*1*U466,IF('Data Entry'!AD469="L",'Data Entry'!AC469*1*U466,IFERROR(,"")))))))</f>
        <v>0</v>
      </c>
      <c r="D466" s="1" t="s">
        <v>4</v>
      </c>
      <c r="E466" s="1">
        <f>IF('Data Entry'!AF469="g",'Data Entry'!AE469*0.001,IF('Data Entry'!AF469="mg",'Data Entry'!AE469*0.000001,IF('Data Entry'!AF469="t",'Data Entry'!AE469*1000,IF('Data Entry'!AF469="ml",'Data Entry'!AE469*0.001,IF('Data Entry'!AF469="kg",'Data Entry'!AE469*1,IF('Data Entry'!AF469="Pieza",'Data Entry'!AE469*1,IF('Data Entry'!AF469="L",'Data Entry'!AE469*1,IFERROR(,""))))))))</f>
        <v>0</v>
      </c>
      <c r="F466" s="1" t="s">
        <v>4</v>
      </c>
      <c r="G466" s="1">
        <f>IF('Data Entry'!AA469="g",'Data Entry'!Z469*0.001,IF('Data Entry'!AA469="mg",'Data Entry'!Z469*0.000001,IF('Data Entry'!AA469="t",'Data Entry'!Z469*1000,IF('Data Entry'!AA469="ml",'Data Entry'!Z469*0.001,IF('Data Entry'!AA469="kg",'Data Entry'!Z469*1,IF('Data Entry'!AA469="Piezas",'Data Entry'!Z469*1,IF('Data Entry'!AA469="L",'Data Entry'!Z469*1,IFERROR(,""))))))))</f>
        <v>0</v>
      </c>
      <c r="H466" s="1" t="s">
        <v>4</v>
      </c>
      <c r="I466" s="1">
        <f>IF('Data Entry'!AC469="g",'Data Entry'!AB469*0.001,IF('Data Entry'!AC469="mg",'Data Entry'!AB469*0.000001,IF('Data Entry'!AC469="t",'Data Entry'!AB469*1000,IF('Data Entry'!AC469="ml",'Data Entry'!AB469*0.001,IF('Data Entry'!AC469="kg",'Data Entry'!AB469*1,IF('Data Entry'!AC469="L",'Data Entry'!AB469*1,IFERROR(,"")))))))</f>
        <v>0</v>
      </c>
      <c r="J466" s="59" t="str">
        <f>'Data Entry'!AU469</f>
        <v/>
      </c>
      <c r="K466" s="1">
        <f>IF('Data Entry'!AI469="g",'Data Entry'!AH469*0.001*V466,IF('Data Entry'!AI469="UI",'Data Entry'!AH469*0.000001*V466,IF('Data Entry'!AI469="mg",'Data Entry'!AH469*0.000001*V466,IF('Data Entry'!AI469="t",'Data Entry'!AH469*1000*V466,IF('Data Entry'!AI469="kg",'Data Entry'!AH469*1*V466,IF('Data Entry'!AI469="L",'Data Entry'!AH469*1*V466,IFERROR(,"")))))))</f>
        <v>0</v>
      </c>
      <c r="L466" s="1" t="s">
        <v>4</v>
      </c>
      <c r="M466" s="59">
        <f>'Data Entry'!AJ469</f>
        <v>0</v>
      </c>
      <c r="N466" s="59" t="str">
        <f>'Data Entry'!AX469</f>
        <v/>
      </c>
      <c r="O466" s="1">
        <f>IF('Data Entry'!AL469="g",'Data Entry'!AK469*0.001*W466,IF('Data Entry'!AL469="UI",'Data Entry'!AK469*0.000001*W466,IF('Data Entry'!AL469="mg",'Data Entry'!AK469*0.000001*W466,IF('Data Entry'!AL469="t",'Data Entry'!AK469*1000*W466,IF('Data Entry'!AL469="kg",'Data Entry'!AK469*1*W466,IF('Data Entry'!AL469="L",'Data Entry'!AK469*1*W466,IFERROR(,"")))))))</f>
        <v>0</v>
      </c>
      <c r="P466" s="1" t="s">
        <v>4</v>
      </c>
      <c r="Q466" s="59">
        <f>'Data Entry'!AM469</f>
        <v>0</v>
      </c>
      <c r="R466" s="59" t="str">
        <f>'Data Entry'!BA469</f>
        <v/>
      </c>
      <c r="S466" s="1">
        <f>IF('Data Entry'!AO469="g",'Data Entry'!AN469*0.001*X466,IF('Data Entry'!AO469="UI",'Data Entry'!AN469*0.000001*X466,IF('Data Entry'!AO469="mg",'Data Entry'!AN469*0.000001*X466,IF('Data Entry'!AO469="t",'Data Entry'!AN469*1000*X466,IF('Data Entry'!AO469="kg",'Data Entry'!AN469*1*X466,IF('Data Entry'!AO469="L",'Data Entry'!AN469*1*X466,IFERROR(,"")))))))</f>
        <v>0</v>
      </c>
      <c r="T466" s="1" t="s">
        <v>4</v>
      </c>
      <c r="U466" s="59" t="str">
        <f>IF('Data Entry'!AP469="No aplica","1",'Data Entry'!AP469)</f>
        <v/>
      </c>
      <c r="V466" s="59" t="str">
        <f>IF('Data Entry'!AS469="No aplica","1",'Data Entry'!AS469)</f>
        <v/>
      </c>
      <c r="W466" s="59" t="str">
        <f>IF('Data Entry'!AV469="No aplica","1",'Data Entry'!AV469)</f>
        <v/>
      </c>
      <c r="X466" s="59" t="str">
        <f>IF('Data Entry'!AY469="No aplica","1",'Data Entry'!AY469)</f>
        <v/>
      </c>
      <c r="Y466" s="151" t="str">
        <f t="shared" si="7"/>
        <v/>
      </c>
      <c r="Z466" s="152" t="str">
        <f>IF('Data Entry'!H469="Yes","1",IF(AND('Data Entry'!H469="",'Data Entry'!I469="",'Data Entry'!J469="",'Data Entry'!K469="",'Data Entry'!L469="",'Data Entry'!M469="",'Data Entry'!N469="",'Data Entry'!O469="",'Data Entry'!P469="",'Data Entry'!Q469=""),"","1"))</f>
        <v/>
      </c>
      <c r="AA466" s="152" t="str">
        <f>IF('Data Entry'!R469="Yes","1",IF(AND('Data Entry'!R469="",'Data Entry'!S469="",'Data Entry'!T469="",'Data Entry'!U469=""),"","1"))</f>
        <v/>
      </c>
      <c r="AB466" s="157" t="str">
        <f>IF('Data Entry'!V469="Yes","1",IF(AND('Data Entry'!V469="",'Data Entry'!W469=""),"","1"))</f>
        <v/>
      </c>
    </row>
    <row r="467" spans="1:28" ht="17">
      <c r="A467" s="59">
        <f>'Data Entry'!AB470</f>
        <v>0</v>
      </c>
      <c r="B467" s="59" t="str">
        <f>'Data Entry'!AR470</f>
        <v/>
      </c>
      <c r="C467" s="1">
        <f>IF('Data Entry'!AD470="g",'Data Entry'!AC470*0.001*U467,IF('Data Entry'!AD470="UI",'Data Entry'!AC470*0.000001*U467,IF('Data Entry'!AD470="mg",'Data Entry'!AC470*0.000001*U467,IF('Data Entry'!AD470="t",'Data Entry'!AC470*1000*U467,IF('Data Entry'!AD470="kg",'Data Entry'!AC470*1*U467,IF('Data Entry'!AD470="L",'Data Entry'!AC470*1*U467,IFERROR(,"")))))))</f>
        <v>0</v>
      </c>
      <c r="D467" s="1" t="s">
        <v>4</v>
      </c>
      <c r="E467" s="1">
        <f>IF('Data Entry'!AF470="g",'Data Entry'!AE470*0.001,IF('Data Entry'!AF470="mg",'Data Entry'!AE470*0.000001,IF('Data Entry'!AF470="t",'Data Entry'!AE470*1000,IF('Data Entry'!AF470="ml",'Data Entry'!AE470*0.001,IF('Data Entry'!AF470="kg",'Data Entry'!AE470*1,IF('Data Entry'!AF470="Pieza",'Data Entry'!AE470*1,IF('Data Entry'!AF470="L",'Data Entry'!AE470*1,IFERROR(,""))))))))</f>
        <v>0</v>
      </c>
      <c r="F467" s="1" t="s">
        <v>4</v>
      </c>
      <c r="G467" s="1">
        <f>IF('Data Entry'!AA470="g",'Data Entry'!Z470*0.001,IF('Data Entry'!AA470="mg",'Data Entry'!Z470*0.000001,IF('Data Entry'!AA470="t",'Data Entry'!Z470*1000,IF('Data Entry'!AA470="ml",'Data Entry'!Z470*0.001,IF('Data Entry'!AA470="kg",'Data Entry'!Z470*1,IF('Data Entry'!AA470="Piezas",'Data Entry'!Z470*1,IF('Data Entry'!AA470="L",'Data Entry'!Z470*1,IFERROR(,""))))))))</f>
        <v>0</v>
      </c>
      <c r="H467" s="1" t="s">
        <v>4</v>
      </c>
      <c r="I467" s="1">
        <f>IF('Data Entry'!AC470="g",'Data Entry'!AB470*0.001,IF('Data Entry'!AC470="mg",'Data Entry'!AB470*0.000001,IF('Data Entry'!AC470="t",'Data Entry'!AB470*1000,IF('Data Entry'!AC470="ml",'Data Entry'!AB470*0.001,IF('Data Entry'!AC470="kg",'Data Entry'!AB470*1,IF('Data Entry'!AC470="L",'Data Entry'!AB470*1,IFERROR(,"")))))))</f>
        <v>0</v>
      </c>
      <c r="J467" s="59" t="str">
        <f>'Data Entry'!AU470</f>
        <v/>
      </c>
      <c r="K467" s="1">
        <f>IF('Data Entry'!AI470="g",'Data Entry'!AH470*0.001*V467,IF('Data Entry'!AI470="UI",'Data Entry'!AH470*0.000001*V467,IF('Data Entry'!AI470="mg",'Data Entry'!AH470*0.000001*V467,IF('Data Entry'!AI470="t",'Data Entry'!AH470*1000*V467,IF('Data Entry'!AI470="kg",'Data Entry'!AH470*1*V467,IF('Data Entry'!AI470="L",'Data Entry'!AH470*1*V467,IFERROR(,"")))))))</f>
        <v>0</v>
      </c>
      <c r="L467" s="1" t="s">
        <v>4</v>
      </c>
      <c r="M467" s="59">
        <f>'Data Entry'!AJ470</f>
        <v>0</v>
      </c>
      <c r="N467" s="59" t="str">
        <f>'Data Entry'!AX470</f>
        <v/>
      </c>
      <c r="O467" s="1">
        <f>IF('Data Entry'!AL470="g",'Data Entry'!AK470*0.001*W467,IF('Data Entry'!AL470="UI",'Data Entry'!AK470*0.000001*W467,IF('Data Entry'!AL470="mg",'Data Entry'!AK470*0.000001*W467,IF('Data Entry'!AL470="t",'Data Entry'!AK470*1000*W467,IF('Data Entry'!AL470="kg",'Data Entry'!AK470*1*W467,IF('Data Entry'!AL470="L",'Data Entry'!AK470*1*W467,IFERROR(,"")))))))</f>
        <v>0</v>
      </c>
      <c r="P467" s="1" t="s">
        <v>4</v>
      </c>
      <c r="Q467" s="59">
        <f>'Data Entry'!AM470</f>
        <v>0</v>
      </c>
      <c r="R467" s="59" t="str">
        <f>'Data Entry'!BA470</f>
        <v/>
      </c>
      <c r="S467" s="1">
        <f>IF('Data Entry'!AO470="g",'Data Entry'!AN470*0.001*X467,IF('Data Entry'!AO470="UI",'Data Entry'!AN470*0.000001*X467,IF('Data Entry'!AO470="mg",'Data Entry'!AN470*0.000001*X467,IF('Data Entry'!AO470="t",'Data Entry'!AN470*1000*X467,IF('Data Entry'!AO470="kg",'Data Entry'!AN470*1*X467,IF('Data Entry'!AO470="L",'Data Entry'!AN470*1*X467,IFERROR(,"")))))))</f>
        <v>0</v>
      </c>
      <c r="T467" s="1" t="s">
        <v>4</v>
      </c>
      <c r="U467" s="59" t="str">
        <f>IF('Data Entry'!AP470="No aplica","1",'Data Entry'!AP470)</f>
        <v/>
      </c>
      <c r="V467" s="59" t="str">
        <f>IF('Data Entry'!AS470="No aplica","1",'Data Entry'!AS470)</f>
        <v/>
      </c>
      <c r="W467" s="59" t="str">
        <f>IF('Data Entry'!AV470="No aplica","1",'Data Entry'!AV470)</f>
        <v/>
      </c>
      <c r="X467" s="59" t="str">
        <f>IF('Data Entry'!AY470="No aplica","1",'Data Entry'!AY470)</f>
        <v/>
      </c>
      <c r="Y467" s="151" t="str">
        <f t="shared" si="7"/>
        <v/>
      </c>
      <c r="Z467" s="152" t="str">
        <f>IF('Data Entry'!H470="Yes","1",IF(AND('Data Entry'!H470="",'Data Entry'!I470="",'Data Entry'!J470="",'Data Entry'!K470="",'Data Entry'!L470="",'Data Entry'!M470="",'Data Entry'!N470="",'Data Entry'!O470="",'Data Entry'!P470="",'Data Entry'!Q470=""),"","1"))</f>
        <v/>
      </c>
      <c r="AA467" s="152" t="str">
        <f>IF('Data Entry'!R470="Yes","1",IF(AND('Data Entry'!R470="",'Data Entry'!S470="",'Data Entry'!T470="",'Data Entry'!U470=""),"","1"))</f>
        <v/>
      </c>
      <c r="AB467" s="157" t="str">
        <f>IF('Data Entry'!V470="Yes","1",IF(AND('Data Entry'!V470="",'Data Entry'!W470=""),"","1"))</f>
        <v/>
      </c>
    </row>
    <row r="468" spans="1:28" ht="17">
      <c r="A468" s="59">
        <f>'Data Entry'!AB471</f>
        <v>0</v>
      </c>
      <c r="B468" s="59" t="str">
        <f>'Data Entry'!AR471</f>
        <v/>
      </c>
      <c r="C468" s="1">
        <f>IF('Data Entry'!AD471="g",'Data Entry'!AC471*0.001*U468,IF('Data Entry'!AD471="UI",'Data Entry'!AC471*0.000001*U468,IF('Data Entry'!AD471="mg",'Data Entry'!AC471*0.000001*U468,IF('Data Entry'!AD471="t",'Data Entry'!AC471*1000*U468,IF('Data Entry'!AD471="kg",'Data Entry'!AC471*1*U468,IF('Data Entry'!AD471="L",'Data Entry'!AC471*1*U468,IFERROR(,"")))))))</f>
        <v>0</v>
      </c>
      <c r="D468" s="1" t="s">
        <v>4</v>
      </c>
      <c r="E468" s="1">
        <f>IF('Data Entry'!AF471="g",'Data Entry'!AE471*0.001,IF('Data Entry'!AF471="mg",'Data Entry'!AE471*0.000001,IF('Data Entry'!AF471="t",'Data Entry'!AE471*1000,IF('Data Entry'!AF471="ml",'Data Entry'!AE471*0.001,IF('Data Entry'!AF471="kg",'Data Entry'!AE471*1,IF('Data Entry'!AF471="Pieza",'Data Entry'!AE471*1,IF('Data Entry'!AF471="L",'Data Entry'!AE471*1,IFERROR(,""))))))))</f>
        <v>0</v>
      </c>
      <c r="F468" s="1" t="s">
        <v>4</v>
      </c>
      <c r="G468" s="1">
        <f>IF('Data Entry'!AA471="g",'Data Entry'!Z471*0.001,IF('Data Entry'!AA471="mg",'Data Entry'!Z471*0.000001,IF('Data Entry'!AA471="t",'Data Entry'!Z471*1000,IF('Data Entry'!AA471="ml",'Data Entry'!Z471*0.001,IF('Data Entry'!AA471="kg",'Data Entry'!Z471*1,IF('Data Entry'!AA471="Piezas",'Data Entry'!Z471*1,IF('Data Entry'!AA471="L",'Data Entry'!Z471*1,IFERROR(,""))))))))</f>
        <v>0</v>
      </c>
      <c r="H468" s="1" t="s">
        <v>4</v>
      </c>
      <c r="I468" s="1">
        <f>IF('Data Entry'!AC471="g",'Data Entry'!AB471*0.001,IF('Data Entry'!AC471="mg",'Data Entry'!AB471*0.000001,IF('Data Entry'!AC471="t",'Data Entry'!AB471*1000,IF('Data Entry'!AC471="ml",'Data Entry'!AB471*0.001,IF('Data Entry'!AC471="kg",'Data Entry'!AB471*1,IF('Data Entry'!AC471="L",'Data Entry'!AB471*1,IFERROR(,"")))))))</f>
        <v>0</v>
      </c>
      <c r="J468" s="59" t="str">
        <f>'Data Entry'!AU471</f>
        <v/>
      </c>
      <c r="K468" s="1">
        <f>IF('Data Entry'!AI471="g",'Data Entry'!AH471*0.001*V468,IF('Data Entry'!AI471="UI",'Data Entry'!AH471*0.000001*V468,IF('Data Entry'!AI471="mg",'Data Entry'!AH471*0.000001*V468,IF('Data Entry'!AI471="t",'Data Entry'!AH471*1000*V468,IF('Data Entry'!AI471="kg",'Data Entry'!AH471*1*V468,IF('Data Entry'!AI471="L",'Data Entry'!AH471*1*V468,IFERROR(,"")))))))</f>
        <v>0</v>
      </c>
      <c r="L468" s="1" t="s">
        <v>4</v>
      </c>
      <c r="M468" s="59">
        <f>'Data Entry'!AJ471</f>
        <v>0</v>
      </c>
      <c r="N468" s="59" t="str">
        <f>'Data Entry'!AX471</f>
        <v/>
      </c>
      <c r="O468" s="1">
        <f>IF('Data Entry'!AL471="g",'Data Entry'!AK471*0.001*W468,IF('Data Entry'!AL471="UI",'Data Entry'!AK471*0.000001*W468,IF('Data Entry'!AL471="mg",'Data Entry'!AK471*0.000001*W468,IF('Data Entry'!AL471="t",'Data Entry'!AK471*1000*W468,IF('Data Entry'!AL471="kg",'Data Entry'!AK471*1*W468,IF('Data Entry'!AL471="L",'Data Entry'!AK471*1*W468,IFERROR(,"")))))))</f>
        <v>0</v>
      </c>
      <c r="P468" s="1" t="s">
        <v>4</v>
      </c>
      <c r="Q468" s="59">
        <f>'Data Entry'!AM471</f>
        <v>0</v>
      </c>
      <c r="R468" s="59" t="str">
        <f>'Data Entry'!BA471</f>
        <v/>
      </c>
      <c r="S468" s="1">
        <f>IF('Data Entry'!AO471="g",'Data Entry'!AN471*0.001*X468,IF('Data Entry'!AO471="UI",'Data Entry'!AN471*0.000001*X468,IF('Data Entry'!AO471="mg",'Data Entry'!AN471*0.000001*X468,IF('Data Entry'!AO471="t",'Data Entry'!AN471*1000*X468,IF('Data Entry'!AO471="kg",'Data Entry'!AN471*1*X468,IF('Data Entry'!AO471="L",'Data Entry'!AN471*1*X468,IFERROR(,"")))))))</f>
        <v>0</v>
      </c>
      <c r="T468" s="1" t="s">
        <v>4</v>
      </c>
      <c r="U468" s="59" t="str">
        <f>IF('Data Entry'!AP471="No aplica","1",'Data Entry'!AP471)</f>
        <v/>
      </c>
      <c r="V468" s="59" t="str">
        <f>IF('Data Entry'!AS471="No aplica","1",'Data Entry'!AS471)</f>
        <v/>
      </c>
      <c r="W468" s="59" t="str">
        <f>IF('Data Entry'!AV471="No aplica","1",'Data Entry'!AV471)</f>
        <v/>
      </c>
      <c r="X468" s="59" t="str">
        <f>IF('Data Entry'!AY471="No aplica","1",'Data Entry'!AY471)</f>
        <v/>
      </c>
      <c r="Y468" s="151" t="str">
        <f t="shared" si="7"/>
        <v/>
      </c>
      <c r="Z468" s="152" t="str">
        <f>IF('Data Entry'!H471="Yes","1",IF(AND('Data Entry'!H471="",'Data Entry'!I471="",'Data Entry'!J471="",'Data Entry'!K471="",'Data Entry'!L471="",'Data Entry'!M471="",'Data Entry'!N471="",'Data Entry'!O471="",'Data Entry'!P471="",'Data Entry'!Q471=""),"","1"))</f>
        <v/>
      </c>
      <c r="AA468" s="152" t="str">
        <f>IF('Data Entry'!R471="Yes","1",IF(AND('Data Entry'!R471="",'Data Entry'!S471="",'Data Entry'!T471="",'Data Entry'!U471=""),"","1"))</f>
        <v/>
      </c>
      <c r="AB468" s="157" t="str">
        <f>IF('Data Entry'!V471="Yes","1",IF(AND('Data Entry'!V471="",'Data Entry'!W471=""),"","1"))</f>
        <v/>
      </c>
    </row>
    <row r="469" spans="1:28" ht="17">
      <c r="A469" s="59">
        <f>'Data Entry'!AB472</f>
        <v>0</v>
      </c>
      <c r="B469" s="59" t="str">
        <f>'Data Entry'!AR472</f>
        <v/>
      </c>
      <c r="C469" s="1">
        <f>IF('Data Entry'!AD472="g",'Data Entry'!AC472*0.001*U469,IF('Data Entry'!AD472="UI",'Data Entry'!AC472*0.000001*U469,IF('Data Entry'!AD472="mg",'Data Entry'!AC472*0.000001*U469,IF('Data Entry'!AD472="t",'Data Entry'!AC472*1000*U469,IF('Data Entry'!AD472="kg",'Data Entry'!AC472*1*U469,IF('Data Entry'!AD472="L",'Data Entry'!AC472*1*U469,IFERROR(,"")))))))</f>
        <v>0</v>
      </c>
      <c r="D469" s="1" t="s">
        <v>4</v>
      </c>
      <c r="E469" s="1">
        <f>IF('Data Entry'!AF472="g",'Data Entry'!AE472*0.001,IF('Data Entry'!AF472="mg",'Data Entry'!AE472*0.000001,IF('Data Entry'!AF472="t",'Data Entry'!AE472*1000,IF('Data Entry'!AF472="ml",'Data Entry'!AE472*0.001,IF('Data Entry'!AF472="kg",'Data Entry'!AE472*1,IF('Data Entry'!AF472="Pieza",'Data Entry'!AE472*1,IF('Data Entry'!AF472="L",'Data Entry'!AE472*1,IFERROR(,""))))))))</f>
        <v>0</v>
      </c>
      <c r="F469" s="1" t="s">
        <v>4</v>
      </c>
      <c r="G469" s="1">
        <f>IF('Data Entry'!AA472="g",'Data Entry'!Z472*0.001,IF('Data Entry'!AA472="mg",'Data Entry'!Z472*0.000001,IF('Data Entry'!AA472="t",'Data Entry'!Z472*1000,IF('Data Entry'!AA472="ml",'Data Entry'!Z472*0.001,IF('Data Entry'!AA472="kg",'Data Entry'!Z472*1,IF('Data Entry'!AA472="Piezas",'Data Entry'!Z472*1,IF('Data Entry'!AA472="L",'Data Entry'!Z472*1,IFERROR(,""))))))))</f>
        <v>0</v>
      </c>
      <c r="H469" s="1" t="s">
        <v>4</v>
      </c>
      <c r="I469" s="1">
        <f>IF('Data Entry'!AC472="g",'Data Entry'!AB472*0.001,IF('Data Entry'!AC472="mg",'Data Entry'!AB472*0.000001,IF('Data Entry'!AC472="t",'Data Entry'!AB472*1000,IF('Data Entry'!AC472="ml",'Data Entry'!AB472*0.001,IF('Data Entry'!AC472="kg",'Data Entry'!AB472*1,IF('Data Entry'!AC472="L",'Data Entry'!AB472*1,IFERROR(,"")))))))</f>
        <v>0</v>
      </c>
      <c r="J469" s="59" t="str">
        <f>'Data Entry'!AU472</f>
        <v/>
      </c>
      <c r="K469" s="1">
        <f>IF('Data Entry'!AI472="g",'Data Entry'!AH472*0.001*V469,IF('Data Entry'!AI472="UI",'Data Entry'!AH472*0.000001*V469,IF('Data Entry'!AI472="mg",'Data Entry'!AH472*0.000001*V469,IF('Data Entry'!AI472="t",'Data Entry'!AH472*1000*V469,IF('Data Entry'!AI472="kg",'Data Entry'!AH472*1*V469,IF('Data Entry'!AI472="L",'Data Entry'!AH472*1*V469,IFERROR(,"")))))))</f>
        <v>0</v>
      </c>
      <c r="L469" s="1" t="s">
        <v>4</v>
      </c>
      <c r="M469" s="59">
        <f>'Data Entry'!AJ472</f>
        <v>0</v>
      </c>
      <c r="N469" s="59" t="str">
        <f>'Data Entry'!AX472</f>
        <v/>
      </c>
      <c r="O469" s="1">
        <f>IF('Data Entry'!AL472="g",'Data Entry'!AK472*0.001*W469,IF('Data Entry'!AL472="UI",'Data Entry'!AK472*0.000001*W469,IF('Data Entry'!AL472="mg",'Data Entry'!AK472*0.000001*W469,IF('Data Entry'!AL472="t",'Data Entry'!AK472*1000*W469,IF('Data Entry'!AL472="kg",'Data Entry'!AK472*1*W469,IF('Data Entry'!AL472="L",'Data Entry'!AK472*1*W469,IFERROR(,"")))))))</f>
        <v>0</v>
      </c>
      <c r="P469" s="1" t="s">
        <v>4</v>
      </c>
      <c r="Q469" s="59">
        <f>'Data Entry'!AM472</f>
        <v>0</v>
      </c>
      <c r="R469" s="59" t="str">
        <f>'Data Entry'!BA472</f>
        <v/>
      </c>
      <c r="S469" s="1">
        <f>IF('Data Entry'!AO472="g",'Data Entry'!AN472*0.001*X469,IF('Data Entry'!AO472="UI",'Data Entry'!AN472*0.000001*X469,IF('Data Entry'!AO472="mg",'Data Entry'!AN472*0.000001*X469,IF('Data Entry'!AO472="t",'Data Entry'!AN472*1000*X469,IF('Data Entry'!AO472="kg",'Data Entry'!AN472*1*X469,IF('Data Entry'!AO472="L",'Data Entry'!AN472*1*X469,IFERROR(,"")))))))</f>
        <v>0</v>
      </c>
      <c r="T469" s="1" t="s">
        <v>4</v>
      </c>
      <c r="U469" s="59" t="str">
        <f>IF('Data Entry'!AP472="No aplica","1",'Data Entry'!AP472)</f>
        <v/>
      </c>
      <c r="V469" s="59" t="str">
        <f>IF('Data Entry'!AS472="No aplica","1",'Data Entry'!AS472)</f>
        <v/>
      </c>
      <c r="W469" s="59" t="str">
        <f>IF('Data Entry'!AV472="No aplica","1",'Data Entry'!AV472)</f>
        <v/>
      </c>
      <c r="X469" s="59" t="str">
        <f>IF('Data Entry'!AY472="No aplica","1",'Data Entry'!AY472)</f>
        <v/>
      </c>
      <c r="Y469" s="151" t="str">
        <f t="shared" si="7"/>
        <v/>
      </c>
      <c r="Z469" s="152" t="str">
        <f>IF('Data Entry'!H472="Yes","1",IF(AND('Data Entry'!H472="",'Data Entry'!I472="",'Data Entry'!J472="",'Data Entry'!K472="",'Data Entry'!L472="",'Data Entry'!M472="",'Data Entry'!N472="",'Data Entry'!O472="",'Data Entry'!P472="",'Data Entry'!Q472=""),"","1"))</f>
        <v/>
      </c>
      <c r="AA469" s="152" t="str">
        <f>IF('Data Entry'!R472="Yes","1",IF(AND('Data Entry'!R472="",'Data Entry'!S472="",'Data Entry'!T472="",'Data Entry'!U472=""),"","1"))</f>
        <v/>
      </c>
      <c r="AB469" s="157" t="str">
        <f>IF('Data Entry'!V472="Yes","1",IF(AND('Data Entry'!V472="",'Data Entry'!W472=""),"","1"))</f>
        <v/>
      </c>
    </row>
    <row r="470" spans="1:28" ht="17">
      <c r="A470" s="59">
        <f>'Data Entry'!AB473</f>
        <v>0</v>
      </c>
      <c r="B470" s="59" t="str">
        <f>'Data Entry'!AR473</f>
        <v/>
      </c>
      <c r="C470" s="1">
        <f>IF('Data Entry'!AD473="g",'Data Entry'!AC473*0.001*U470,IF('Data Entry'!AD473="UI",'Data Entry'!AC473*0.000001*U470,IF('Data Entry'!AD473="mg",'Data Entry'!AC473*0.000001*U470,IF('Data Entry'!AD473="t",'Data Entry'!AC473*1000*U470,IF('Data Entry'!AD473="kg",'Data Entry'!AC473*1*U470,IF('Data Entry'!AD473="L",'Data Entry'!AC473*1*U470,IFERROR(,"")))))))</f>
        <v>0</v>
      </c>
      <c r="D470" s="1" t="s">
        <v>4</v>
      </c>
      <c r="E470" s="1">
        <f>IF('Data Entry'!AF473="g",'Data Entry'!AE473*0.001,IF('Data Entry'!AF473="mg",'Data Entry'!AE473*0.000001,IF('Data Entry'!AF473="t",'Data Entry'!AE473*1000,IF('Data Entry'!AF473="ml",'Data Entry'!AE473*0.001,IF('Data Entry'!AF473="kg",'Data Entry'!AE473*1,IF('Data Entry'!AF473="Pieza",'Data Entry'!AE473*1,IF('Data Entry'!AF473="L",'Data Entry'!AE473*1,IFERROR(,""))))))))</f>
        <v>0</v>
      </c>
      <c r="F470" s="1" t="s">
        <v>4</v>
      </c>
      <c r="G470" s="1">
        <f>IF('Data Entry'!AA473="g",'Data Entry'!Z473*0.001,IF('Data Entry'!AA473="mg",'Data Entry'!Z473*0.000001,IF('Data Entry'!AA473="t",'Data Entry'!Z473*1000,IF('Data Entry'!AA473="ml",'Data Entry'!Z473*0.001,IF('Data Entry'!AA473="kg",'Data Entry'!Z473*1,IF('Data Entry'!AA473="Piezas",'Data Entry'!Z473*1,IF('Data Entry'!AA473="L",'Data Entry'!Z473*1,IFERROR(,""))))))))</f>
        <v>0</v>
      </c>
      <c r="H470" s="1" t="s">
        <v>4</v>
      </c>
      <c r="I470" s="1">
        <f>IF('Data Entry'!AC473="g",'Data Entry'!AB473*0.001,IF('Data Entry'!AC473="mg",'Data Entry'!AB473*0.000001,IF('Data Entry'!AC473="t",'Data Entry'!AB473*1000,IF('Data Entry'!AC473="ml",'Data Entry'!AB473*0.001,IF('Data Entry'!AC473="kg",'Data Entry'!AB473*1,IF('Data Entry'!AC473="L",'Data Entry'!AB473*1,IFERROR(,"")))))))</f>
        <v>0</v>
      </c>
      <c r="J470" s="59" t="str">
        <f>'Data Entry'!AU473</f>
        <v/>
      </c>
      <c r="K470" s="1">
        <f>IF('Data Entry'!AI473="g",'Data Entry'!AH473*0.001*V470,IF('Data Entry'!AI473="UI",'Data Entry'!AH473*0.000001*V470,IF('Data Entry'!AI473="mg",'Data Entry'!AH473*0.000001*V470,IF('Data Entry'!AI473="t",'Data Entry'!AH473*1000*V470,IF('Data Entry'!AI473="kg",'Data Entry'!AH473*1*V470,IF('Data Entry'!AI473="L",'Data Entry'!AH473*1*V470,IFERROR(,"")))))))</f>
        <v>0</v>
      </c>
      <c r="L470" s="1" t="s">
        <v>4</v>
      </c>
      <c r="M470" s="59">
        <f>'Data Entry'!AJ473</f>
        <v>0</v>
      </c>
      <c r="N470" s="59" t="str">
        <f>'Data Entry'!AX473</f>
        <v/>
      </c>
      <c r="O470" s="1">
        <f>IF('Data Entry'!AL473="g",'Data Entry'!AK473*0.001*W470,IF('Data Entry'!AL473="UI",'Data Entry'!AK473*0.000001*W470,IF('Data Entry'!AL473="mg",'Data Entry'!AK473*0.000001*W470,IF('Data Entry'!AL473="t",'Data Entry'!AK473*1000*W470,IF('Data Entry'!AL473="kg",'Data Entry'!AK473*1*W470,IF('Data Entry'!AL473="L",'Data Entry'!AK473*1*W470,IFERROR(,"")))))))</f>
        <v>0</v>
      </c>
      <c r="P470" s="1" t="s">
        <v>4</v>
      </c>
      <c r="Q470" s="59">
        <f>'Data Entry'!AM473</f>
        <v>0</v>
      </c>
      <c r="R470" s="59" t="str">
        <f>'Data Entry'!BA473</f>
        <v/>
      </c>
      <c r="S470" s="1">
        <f>IF('Data Entry'!AO473="g",'Data Entry'!AN473*0.001*X470,IF('Data Entry'!AO473="UI",'Data Entry'!AN473*0.000001*X470,IF('Data Entry'!AO473="mg",'Data Entry'!AN473*0.000001*X470,IF('Data Entry'!AO473="t",'Data Entry'!AN473*1000*X470,IF('Data Entry'!AO473="kg",'Data Entry'!AN473*1*X470,IF('Data Entry'!AO473="L",'Data Entry'!AN473*1*X470,IFERROR(,"")))))))</f>
        <v>0</v>
      </c>
      <c r="T470" s="1" t="s">
        <v>4</v>
      </c>
      <c r="U470" s="59" t="str">
        <f>IF('Data Entry'!AP473="No aplica","1",'Data Entry'!AP473)</f>
        <v/>
      </c>
      <c r="V470" s="59" t="str">
        <f>IF('Data Entry'!AS473="No aplica","1",'Data Entry'!AS473)</f>
        <v/>
      </c>
      <c r="W470" s="59" t="str">
        <f>IF('Data Entry'!AV473="No aplica","1",'Data Entry'!AV473)</f>
        <v/>
      </c>
      <c r="X470" s="59" t="str">
        <f>IF('Data Entry'!AY473="No aplica","1",'Data Entry'!AY473)</f>
        <v/>
      </c>
      <c r="Y470" s="151" t="str">
        <f t="shared" si="7"/>
        <v/>
      </c>
      <c r="Z470" s="152" t="str">
        <f>IF('Data Entry'!H473="Yes","1",IF(AND('Data Entry'!H473="",'Data Entry'!I473="",'Data Entry'!J473="",'Data Entry'!K473="",'Data Entry'!L473="",'Data Entry'!M473="",'Data Entry'!N473="",'Data Entry'!O473="",'Data Entry'!P473="",'Data Entry'!Q473=""),"","1"))</f>
        <v/>
      </c>
      <c r="AA470" s="152" t="str">
        <f>IF('Data Entry'!R473="Yes","1",IF(AND('Data Entry'!R473="",'Data Entry'!S473="",'Data Entry'!T473="",'Data Entry'!U473=""),"","1"))</f>
        <v/>
      </c>
      <c r="AB470" s="157" t="str">
        <f>IF('Data Entry'!V473="Yes","1",IF(AND('Data Entry'!V473="",'Data Entry'!W473=""),"","1"))</f>
        <v/>
      </c>
    </row>
    <row r="471" spans="1:28" ht="17">
      <c r="A471" s="59">
        <f>'Data Entry'!AB474</f>
        <v>0</v>
      </c>
      <c r="B471" s="59" t="str">
        <f>'Data Entry'!AR474</f>
        <v/>
      </c>
      <c r="C471" s="1">
        <f>IF('Data Entry'!AD474="g",'Data Entry'!AC474*0.001*U471,IF('Data Entry'!AD474="UI",'Data Entry'!AC474*0.000001*U471,IF('Data Entry'!AD474="mg",'Data Entry'!AC474*0.000001*U471,IF('Data Entry'!AD474="t",'Data Entry'!AC474*1000*U471,IF('Data Entry'!AD474="kg",'Data Entry'!AC474*1*U471,IF('Data Entry'!AD474="L",'Data Entry'!AC474*1*U471,IFERROR(,"")))))))</f>
        <v>0</v>
      </c>
      <c r="D471" s="1" t="s">
        <v>4</v>
      </c>
      <c r="E471" s="1">
        <f>IF('Data Entry'!AF474="g",'Data Entry'!AE474*0.001,IF('Data Entry'!AF474="mg",'Data Entry'!AE474*0.000001,IF('Data Entry'!AF474="t",'Data Entry'!AE474*1000,IF('Data Entry'!AF474="ml",'Data Entry'!AE474*0.001,IF('Data Entry'!AF474="kg",'Data Entry'!AE474*1,IF('Data Entry'!AF474="Pieza",'Data Entry'!AE474*1,IF('Data Entry'!AF474="L",'Data Entry'!AE474*1,IFERROR(,""))))))))</f>
        <v>0</v>
      </c>
      <c r="F471" s="1" t="s">
        <v>4</v>
      </c>
      <c r="G471" s="1">
        <f>IF('Data Entry'!AA474="g",'Data Entry'!Z474*0.001,IF('Data Entry'!AA474="mg",'Data Entry'!Z474*0.000001,IF('Data Entry'!AA474="t",'Data Entry'!Z474*1000,IF('Data Entry'!AA474="ml",'Data Entry'!Z474*0.001,IF('Data Entry'!AA474="kg",'Data Entry'!Z474*1,IF('Data Entry'!AA474="Piezas",'Data Entry'!Z474*1,IF('Data Entry'!AA474="L",'Data Entry'!Z474*1,IFERROR(,""))))))))</f>
        <v>0</v>
      </c>
      <c r="H471" s="1" t="s">
        <v>4</v>
      </c>
      <c r="I471" s="1">
        <f>IF('Data Entry'!AC474="g",'Data Entry'!AB474*0.001,IF('Data Entry'!AC474="mg",'Data Entry'!AB474*0.000001,IF('Data Entry'!AC474="t",'Data Entry'!AB474*1000,IF('Data Entry'!AC474="ml",'Data Entry'!AB474*0.001,IF('Data Entry'!AC474="kg",'Data Entry'!AB474*1,IF('Data Entry'!AC474="L",'Data Entry'!AB474*1,IFERROR(,"")))))))</f>
        <v>0</v>
      </c>
      <c r="J471" s="59" t="str">
        <f>'Data Entry'!AU474</f>
        <v/>
      </c>
      <c r="K471" s="1">
        <f>IF('Data Entry'!AI474="g",'Data Entry'!AH474*0.001*V471,IF('Data Entry'!AI474="UI",'Data Entry'!AH474*0.000001*V471,IF('Data Entry'!AI474="mg",'Data Entry'!AH474*0.000001*V471,IF('Data Entry'!AI474="t",'Data Entry'!AH474*1000*V471,IF('Data Entry'!AI474="kg",'Data Entry'!AH474*1*V471,IF('Data Entry'!AI474="L",'Data Entry'!AH474*1*V471,IFERROR(,"")))))))</f>
        <v>0</v>
      </c>
      <c r="L471" s="1" t="s">
        <v>4</v>
      </c>
      <c r="M471" s="59">
        <f>'Data Entry'!AJ474</f>
        <v>0</v>
      </c>
      <c r="N471" s="59" t="str">
        <f>'Data Entry'!AX474</f>
        <v/>
      </c>
      <c r="O471" s="1">
        <f>IF('Data Entry'!AL474="g",'Data Entry'!AK474*0.001*W471,IF('Data Entry'!AL474="UI",'Data Entry'!AK474*0.000001*W471,IF('Data Entry'!AL474="mg",'Data Entry'!AK474*0.000001*W471,IF('Data Entry'!AL474="t",'Data Entry'!AK474*1000*W471,IF('Data Entry'!AL474="kg",'Data Entry'!AK474*1*W471,IF('Data Entry'!AL474="L",'Data Entry'!AK474*1*W471,IFERROR(,"")))))))</f>
        <v>0</v>
      </c>
      <c r="P471" s="1" t="s">
        <v>4</v>
      </c>
      <c r="Q471" s="59">
        <f>'Data Entry'!AM474</f>
        <v>0</v>
      </c>
      <c r="R471" s="59" t="str">
        <f>'Data Entry'!BA474</f>
        <v/>
      </c>
      <c r="S471" s="1">
        <f>IF('Data Entry'!AO474="g",'Data Entry'!AN474*0.001*X471,IF('Data Entry'!AO474="UI",'Data Entry'!AN474*0.000001*X471,IF('Data Entry'!AO474="mg",'Data Entry'!AN474*0.000001*X471,IF('Data Entry'!AO474="t",'Data Entry'!AN474*1000*X471,IF('Data Entry'!AO474="kg",'Data Entry'!AN474*1*X471,IF('Data Entry'!AO474="L",'Data Entry'!AN474*1*X471,IFERROR(,"")))))))</f>
        <v>0</v>
      </c>
      <c r="T471" s="1" t="s">
        <v>4</v>
      </c>
      <c r="U471" s="59" t="str">
        <f>IF('Data Entry'!AP474="No aplica","1",'Data Entry'!AP474)</f>
        <v/>
      </c>
      <c r="V471" s="59" t="str">
        <f>IF('Data Entry'!AS474="No aplica","1",'Data Entry'!AS474)</f>
        <v/>
      </c>
      <c r="W471" s="59" t="str">
        <f>IF('Data Entry'!AV474="No aplica","1",'Data Entry'!AV474)</f>
        <v/>
      </c>
      <c r="X471" s="59" t="str">
        <f>IF('Data Entry'!AY474="No aplica","1",'Data Entry'!AY474)</f>
        <v/>
      </c>
      <c r="Y471" s="151" t="str">
        <f t="shared" si="7"/>
        <v/>
      </c>
      <c r="Z471" s="152" t="str">
        <f>IF('Data Entry'!H474="Yes","1",IF(AND('Data Entry'!H474="",'Data Entry'!I474="",'Data Entry'!J474="",'Data Entry'!K474="",'Data Entry'!L474="",'Data Entry'!M474="",'Data Entry'!N474="",'Data Entry'!O474="",'Data Entry'!P474="",'Data Entry'!Q474=""),"","1"))</f>
        <v/>
      </c>
      <c r="AA471" s="152" t="str">
        <f>IF('Data Entry'!R474="Yes","1",IF(AND('Data Entry'!R474="",'Data Entry'!S474="",'Data Entry'!T474="",'Data Entry'!U474=""),"","1"))</f>
        <v/>
      </c>
      <c r="AB471" s="157" t="str">
        <f>IF('Data Entry'!V474="Yes","1",IF(AND('Data Entry'!V474="",'Data Entry'!W474=""),"","1"))</f>
        <v/>
      </c>
    </row>
    <row r="472" spans="1:28" ht="17">
      <c r="A472" s="59">
        <f>'Data Entry'!AB475</f>
        <v>0</v>
      </c>
      <c r="B472" s="59" t="str">
        <f>'Data Entry'!AR475</f>
        <v/>
      </c>
      <c r="C472" s="1">
        <f>IF('Data Entry'!AD475="g",'Data Entry'!AC475*0.001*U472,IF('Data Entry'!AD475="UI",'Data Entry'!AC475*0.000001*U472,IF('Data Entry'!AD475="mg",'Data Entry'!AC475*0.000001*U472,IF('Data Entry'!AD475="t",'Data Entry'!AC475*1000*U472,IF('Data Entry'!AD475="kg",'Data Entry'!AC475*1*U472,IF('Data Entry'!AD475="L",'Data Entry'!AC475*1*U472,IFERROR(,"")))))))</f>
        <v>0</v>
      </c>
      <c r="D472" s="1" t="s">
        <v>4</v>
      </c>
      <c r="E472" s="1">
        <f>IF('Data Entry'!AF475="g",'Data Entry'!AE475*0.001,IF('Data Entry'!AF475="mg",'Data Entry'!AE475*0.000001,IF('Data Entry'!AF475="t",'Data Entry'!AE475*1000,IF('Data Entry'!AF475="ml",'Data Entry'!AE475*0.001,IF('Data Entry'!AF475="kg",'Data Entry'!AE475*1,IF('Data Entry'!AF475="Pieza",'Data Entry'!AE475*1,IF('Data Entry'!AF475="L",'Data Entry'!AE475*1,IFERROR(,""))))))))</f>
        <v>0</v>
      </c>
      <c r="F472" s="1" t="s">
        <v>4</v>
      </c>
      <c r="G472" s="1">
        <f>IF('Data Entry'!AA475="g",'Data Entry'!Z475*0.001,IF('Data Entry'!AA475="mg",'Data Entry'!Z475*0.000001,IF('Data Entry'!AA475="t",'Data Entry'!Z475*1000,IF('Data Entry'!AA475="ml",'Data Entry'!Z475*0.001,IF('Data Entry'!AA475="kg",'Data Entry'!Z475*1,IF('Data Entry'!AA475="Piezas",'Data Entry'!Z475*1,IF('Data Entry'!AA475="L",'Data Entry'!Z475*1,IFERROR(,""))))))))</f>
        <v>0</v>
      </c>
      <c r="H472" s="1" t="s">
        <v>4</v>
      </c>
      <c r="I472" s="1">
        <f>IF('Data Entry'!AC475="g",'Data Entry'!AB475*0.001,IF('Data Entry'!AC475="mg",'Data Entry'!AB475*0.000001,IF('Data Entry'!AC475="t",'Data Entry'!AB475*1000,IF('Data Entry'!AC475="ml",'Data Entry'!AB475*0.001,IF('Data Entry'!AC475="kg",'Data Entry'!AB475*1,IF('Data Entry'!AC475="L",'Data Entry'!AB475*1,IFERROR(,"")))))))</f>
        <v>0</v>
      </c>
      <c r="J472" s="59" t="str">
        <f>'Data Entry'!AU475</f>
        <v/>
      </c>
      <c r="K472" s="1">
        <f>IF('Data Entry'!AI475="g",'Data Entry'!AH475*0.001*V472,IF('Data Entry'!AI475="UI",'Data Entry'!AH475*0.000001*V472,IF('Data Entry'!AI475="mg",'Data Entry'!AH475*0.000001*V472,IF('Data Entry'!AI475="t",'Data Entry'!AH475*1000*V472,IF('Data Entry'!AI475="kg",'Data Entry'!AH475*1*V472,IF('Data Entry'!AI475="L",'Data Entry'!AH475*1*V472,IFERROR(,"")))))))</f>
        <v>0</v>
      </c>
      <c r="L472" s="1" t="s">
        <v>4</v>
      </c>
      <c r="M472" s="59">
        <f>'Data Entry'!AJ475</f>
        <v>0</v>
      </c>
      <c r="N472" s="59" t="str">
        <f>'Data Entry'!AX475</f>
        <v/>
      </c>
      <c r="O472" s="1">
        <f>IF('Data Entry'!AL475="g",'Data Entry'!AK475*0.001*W472,IF('Data Entry'!AL475="UI",'Data Entry'!AK475*0.000001*W472,IF('Data Entry'!AL475="mg",'Data Entry'!AK475*0.000001*W472,IF('Data Entry'!AL475="t",'Data Entry'!AK475*1000*W472,IF('Data Entry'!AL475="kg",'Data Entry'!AK475*1*W472,IF('Data Entry'!AL475="L",'Data Entry'!AK475*1*W472,IFERROR(,"")))))))</f>
        <v>0</v>
      </c>
      <c r="P472" s="1" t="s">
        <v>4</v>
      </c>
      <c r="Q472" s="59">
        <f>'Data Entry'!AM475</f>
        <v>0</v>
      </c>
      <c r="R472" s="59" t="str">
        <f>'Data Entry'!BA475</f>
        <v/>
      </c>
      <c r="S472" s="1">
        <f>IF('Data Entry'!AO475="g",'Data Entry'!AN475*0.001*X472,IF('Data Entry'!AO475="UI",'Data Entry'!AN475*0.000001*X472,IF('Data Entry'!AO475="mg",'Data Entry'!AN475*0.000001*X472,IF('Data Entry'!AO475="t",'Data Entry'!AN475*1000*X472,IF('Data Entry'!AO475="kg",'Data Entry'!AN475*1*X472,IF('Data Entry'!AO475="L",'Data Entry'!AN475*1*X472,IFERROR(,"")))))))</f>
        <v>0</v>
      </c>
      <c r="T472" s="1" t="s">
        <v>4</v>
      </c>
      <c r="U472" s="59" t="str">
        <f>IF('Data Entry'!AP475="No aplica","1",'Data Entry'!AP475)</f>
        <v/>
      </c>
      <c r="V472" s="59" t="str">
        <f>IF('Data Entry'!AS475="No aplica","1",'Data Entry'!AS475)</f>
        <v/>
      </c>
      <c r="W472" s="59" t="str">
        <f>IF('Data Entry'!AV475="No aplica","1",'Data Entry'!AV475)</f>
        <v/>
      </c>
      <c r="X472" s="59" t="str">
        <f>IF('Data Entry'!AY475="No aplica","1",'Data Entry'!AY475)</f>
        <v/>
      </c>
      <c r="Y472" s="151" t="str">
        <f t="shared" si="7"/>
        <v/>
      </c>
      <c r="Z472" s="152" t="str">
        <f>IF('Data Entry'!H475="Yes","1",IF(AND('Data Entry'!H475="",'Data Entry'!I475="",'Data Entry'!J475="",'Data Entry'!K475="",'Data Entry'!L475="",'Data Entry'!M475="",'Data Entry'!N475="",'Data Entry'!O475="",'Data Entry'!P475="",'Data Entry'!Q475=""),"","1"))</f>
        <v/>
      </c>
      <c r="AA472" s="152" t="str">
        <f>IF('Data Entry'!R475="Yes","1",IF(AND('Data Entry'!R475="",'Data Entry'!S475="",'Data Entry'!T475="",'Data Entry'!U475=""),"","1"))</f>
        <v/>
      </c>
      <c r="AB472" s="157" t="str">
        <f>IF('Data Entry'!V475="Yes","1",IF(AND('Data Entry'!V475="",'Data Entry'!W475=""),"","1"))</f>
        <v/>
      </c>
    </row>
    <row r="473" spans="1:28" ht="17">
      <c r="A473" s="59">
        <f>'Data Entry'!AB476</f>
        <v>0</v>
      </c>
      <c r="B473" s="59" t="str">
        <f>'Data Entry'!AR476</f>
        <v/>
      </c>
      <c r="C473" s="1">
        <f>IF('Data Entry'!AD476="g",'Data Entry'!AC476*0.001*U473,IF('Data Entry'!AD476="UI",'Data Entry'!AC476*0.000001*U473,IF('Data Entry'!AD476="mg",'Data Entry'!AC476*0.000001*U473,IF('Data Entry'!AD476="t",'Data Entry'!AC476*1000*U473,IF('Data Entry'!AD476="kg",'Data Entry'!AC476*1*U473,IF('Data Entry'!AD476="L",'Data Entry'!AC476*1*U473,IFERROR(,"")))))))</f>
        <v>0</v>
      </c>
      <c r="D473" s="1" t="s">
        <v>4</v>
      </c>
      <c r="E473" s="1">
        <f>IF('Data Entry'!AF476="g",'Data Entry'!AE476*0.001,IF('Data Entry'!AF476="mg",'Data Entry'!AE476*0.000001,IF('Data Entry'!AF476="t",'Data Entry'!AE476*1000,IF('Data Entry'!AF476="ml",'Data Entry'!AE476*0.001,IF('Data Entry'!AF476="kg",'Data Entry'!AE476*1,IF('Data Entry'!AF476="Pieza",'Data Entry'!AE476*1,IF('Data Entry'!AF476="L",'Data Entry'!AE476*1,IFERROR(,""))))))))</f>
        <v>0</v>
      </c>
      <c r="F473" s="1" t="s">
        <v>4</v>
      </c>
      <c r="G473" s="1">
        <f>IF('Data Entry'!AA476="g",'Data Entry'!Z476*0.001,IF('Data Entry'!AA476="mg",'Data Entry'!Z476*0.000001,IF('Data Entry'!AA476="t",'Data Entry'!Z476*1000,IF('Data Entry'!AA476="ml",'Data Entry'!Z476*0.001,IF('Data Entry'!AA476="kg",'Data Entry'!Z476*1,IF('Data Entry'!AA476="Piezas",'Data Entry'!Z476*1,IF('Data Entry'!AA476="L",'Data Entry'!Z476*1,IFERROR(,""))))))))</f>
        <v>0</v>
      </c>
      <c r="H473" s="1" t="s">
        <v>4</v>
      </c>
      <c r="I473" s="1">
        <f>IF('Data Entry'!AC476="g",'Data Entry'!AB476*0.001,IF('Data Entry'!AC476="mg",'Data Entry'!AB476*0.000001,IF('Data Entry'!AC476="t",'Data Entry'!AB476*1000,IF('Data Entry'!AC476="ml",'Data Entry'!AB476*0.001,IF('Data Entry'!AC476="kg",'Data Entry'!AB476*1,IF('Data Entry'!AC476="L",'Data Entry'!AB476*1,IFERROR(,"")))))))</f>
        <v>0</v>
      </c>
      <c r="J473" s="59" t="str">
        <f>'Data Entry'!AU476</f>
        <v/>
      </c>
      <c r="K473" s="1">
        <f>IF('Data Entry'!AI476="g",'Data Entry'!AH476*0.001*V473,IF('Data Entry'!AI476="UI",'Data Entry'!AH476*0.000001*V473,IF('Data Entry'!AI476="mg",'Data Entry'!AH476*0.000001*V473,IF('Data Entry'!AI476="t",'Data Entry'!AH476*1000*V473,IF('Data Entry'!AI476="kg",'Data Entry'!AH476*1*V473,IF('Data Entry'!AI476="L",'Data Entry'!AH476*1*V473,IFERROR(,"")))))))</f>
        <v>0</v>
      </c>
      <c r="L473" s="1" t="s">
        <v>4</v>
      </c>
      <c r="M473" s="59">
        <f>'Data Entry'!AJ476</f>
        <v>0</v>
      </c>
      <c r="N473" s="59" t="str">
        <f>'Data Entry'!AX476</f>
        <v/>
      </c>
      <c r="O473" s="1">
        <f>IF('Data Entry'!AL476="g",'Data Entry'!AK476*0.001*W473,IF('Data Entry'!AL476="UI",'Data Entry'!AK476*0.000001*W473,IF('Data Entry'!AL476="mg",'Data Entry'!AK476*0.000001*W473,IF('Data Entry'!AL476="t",'Data Entry'!AK476*1000*W473,IF('Data Entry'!AL476="kg",'Data Entry'!AK476*1*W473,IF('Data Entry'!AL476="L",'Data Entry'!AK476*1*W473,IFERROR(,"")))))))</f>
        <v>0</v>
      </c>
      <c r="P473" s="1" t="s">
        <v>4</v>
      </c>
      <c r="Q473" s="59">
        <f>'Data Entry'!AM476</f>
        <v>0</v>
      </c>
      <c r="R473" s="59" t="str">
        <f>'Data Entry'!BA476</f>
        <v/>
      </c>
      <c r="S473" s="1">
        <f>IF('Data Entry'!AO476="g",'Data Entry'!AN476*0.001*X473,IF('Data Entry'!AO476="UI",'Data Entry'!AN476*0.000001*X473,IF('Data Entry'!AO476="mg",'Data Entry'!AN476*0.000001*X473,IF('Data Entry'!AO476="t",'Data Entry'!AN476*1000*X473,IF('Data Entry'!AO476="kg",'Data Entry'!AN476*1*X473,IF('Data Entry'!AO476="L",'Data Entry'!AN476*1*X473,IFERROR(,"")))))))</f>
        <v>0</v>
      </c>
      <c r="T473" s="1" t="s">
        <v>4</v>
      </c>
      <c r="U473" s="59" t="str">
        <f>IF('Data Entry'!AP476="No aplica","1",'Data Entry'!AP476)</f>
        <v/>
      </c>
      <c r="V473" s="59" t="str">
        <f>IF('Data Entry'!AS476="No aplica","1",'Data Entry'!AS476)</f>
        <v/>
      </c>
      <c r="W473" s="59" t="str">
        <f>IF('Data Entry'!AV476="No aplica","1",'Data Entry'!AV476)</f>
        <v/>
      </c>
      <c r="X473" s="59" t="str">
        <f>IF('Data Entry'!AY476="No aplica","1",'Data Entry'!AY476)</f>
        <v/>
      </c>
      <c r="Y473" s="151" t="str">
        <f t="shared" si="7"/>
        <v/>
      </c>
      <c r="Z473" s="152" t="str">
        <f>IF('Data Entry'!H476="Yes","1",IF(AND('Data Entry'!H476="",'Data Entry'!I476="",'Data Entry'!J476="",'Data Entry'!K476="",'Data Entry'!L476="",'Data Entry'!M476="",'Data Entry'!N476="",'Data Entry'!O476="",'Data Entry'!P476="",'Data Entry'!Q476=""),"","1"))</f>
        <v/>
      </c>
      <c r="AA473" s="152" t="str">
        <f>IF('Data Entry'!R476="Yes","1",IF(AND('Data Entry'!R476="",'Data Entry'!S476="",'Data Entry'!T476="",'Data Entry'!U476=""),"","1"))</f>
        <v/>
      </c>
      <c r="AB473" s="157" t="str">
        <f>IF('Data Entry'!V476="Yes","1",IF(AND('Data Entry'!V476="",'Data Entry'!W476=""),"","1"))</f>
        <v/>
      </c>
    </row>
    <row r="474" spans="1:28" ht="17">
      <c r="A474" s="59">
        <f>'Data Entry'!AB477</f>
        <v>0</v>
      </c>
      <c r="B474" s="59" t="str">
        <f>'Data Entry'!AR477</f>
        <v/>
      </c>
      <c r="C474" s="1">
        <f>IF('Data Entry'!AD477="g",'Data Entry'!AC477*0.001*U474,IF('Data Entry'!AD477="UI",'Data Entry'!AC477*0.000001*U474,IF('Data Entry'!AD477="mg",'Data Entry'!AC477*0.000001*U474,IF('Data Entry'!AD477="t",'Data Entry'!AC477*1000*U474,IF('Data Entry'!AD477="kg",'Data Entry'!AC477*1*U474,IF('Data Entry'!AD477="L",'Data Entry'!AC477*1*U474,IFERROR(,"")))))))</f>
        <v>0</v>
      </c>
      <c r="D474" s="1" t="s">
        <v>4</v>
      </c>
      <c r="E474" s="1">
        <f>IF('Data Entry'!AF477="g",'Data Entry'!AE477*0.001,IF('Data Entry'!AF477="mg",'Data Entry'!AE477*0.000001,IF('Data Entry'!AF477="t",'Data Entry'!AE477*1000,IF('Data Entry'!AF477="ml",'Data Entry'!AE477*0.001,IF('Data Entry'!AF477="kg",'Data Entry'!AE477*1,IF('Data Entry'!AF477="Pieza",'Data Entry'!AE477*1,IF('Data Entry'!AF477="L",'Data Entry'!AE477*1,IFERROR(,""))))))))</f>
        <v>0</v>
      </c>
      <c r="F474" s="1" t="s">
        <v>4</v>
      </c>
      <c r="G474" s="1">
        <f>IF('Data Entry'!AA477="g",'Data Entry'!Z477*0.001,IF('Data Entry'!AA477="mg",'Data Entry'!Z477*0.000001,IF('Data Entry'!AA477="t",'Data Entry'!Z477*1000,IF('Data Entry'!AA477="ml",'Data Entry'!Z477*0.001,IF('Data Entry'!AA477="kg",'Data Entry'!Z477*1,IF('Data Entry'!AA477="Piezas",'Data Entry'!Z477*1,IF('Data Entry'!AA477="L",'Data Entry'!Z477*1,IFERROR(,""))))))))</f>
        <v>0</v>
      </c>
      <c r="H474" s="1" t="s">
        <v>4</v>
      </c>
      <c r="I474" s="1">
        <f>IF('Data Entry'!AC477="g",'Data Entry'!AB477*0.001,IF('Data Entry'!AC477="mg",'Data Entry'!AB477*0.000001,IF('Data Entry'!AC477="t",'Data Entry'!AB477*1000,IF('Data Entry'!AC477="ml",'Data Entry'!AB477*0.001,IF('Data Entry'!AC477="kg",'Data Entry'!AB477*1,IF('Data Entry'!AC477="L",'Data Entry'!AB477*1,IFERROR(,"")))))))</f>
        <v>0</v>
      </c>
      <c r="J474" s="59" t="str">
        <f>'Data Entry'!AU477</f>
        <v/>
      </c>
      <c r="K474" s="1">
        <f>IF('Data Entry'!AI477="g",'Data Entry'!AH477*0.001*V474,IF('Data Entry'!AI477="UI",'Data Entry'!AH477*0.000001*V474,IF('Data Entry'!AI477="mg",'Data Entry'!AH477*0.000001*V474,IF('Data Entry'!AI477="t",'Data Entry'!AH477*1000*V474,IF('Data Entry'!AI477="kg",'Data Entry'!AH477*1*V474,IF('Data Entry'!AI477="L",'Data Entry'!AH477*1*V474,IFERROR(,"")))))))</f>
        <v>0</v>
      </c>
      <c r="L474" s="1" t="s">
        <v>4</v>
      </c>
      <c r="M474" s="59">
        <f>'Data Entry'!AJ477</f>
        <v>0</v>
      </c>
      <c r="N474" s="59" t="str">
        <f>'Data Entry'!AX477</f>
        <v/>
      </c>
      <c r="O474" s="1">
        <f>IF('Data Entry'!AL477="g",'Data Entry'!AK477*0.001*W474,IF('Data Entry'!AL477="UI",'Data Entry'!AK477*0.000001*W474,IF('Data Entry'!AL477="mg",'Data Entry'!AK477*0.000001*W474,IF('Data Entry'!AL477="t",'Data Entry'!AK477*1000*W474,IF('Data Entry'!AL477="kg",'Data Entry'!AK477*1*W474,IF('Data Entry'!AL477="L",'Data Entry'!AK477*1*W474,IFERROR(,"")))))))</f>
        <v>0</v>
      </c>
      <c r="P474" s="1" t="s">
        <v>4</v>
      </c>
      <c r="Q474" s="59">
        <f>'Data Entry'!AM477</f>
        <v>0</v>
      </c>
      <c r="R474" s="59" t="str">
        <f>'Data Entry'!BA477</f>
        <v/>
      </c>
      <c r="S474" s="1">
        <f>IF('Data Entry'!AO477="g",'Data Entry'!AN477*0.001*X474,IF('Data Entry'!AO477="UI",'Data Entry'!AN477*0.000001*X474,IF('Data Entry'!AO477="mg",'Data Entry'!AN477*0.000001*X474,IF('Data Entry'!AO477="t",'Data Entry'!AN477*1000*X474,IF('Data Entry'!AO477="kg",'Data Entry'!AN477*1*X474,IF('Data Entry'!AO477="L",'Data Entry'!AN477*1*X474,IFERROR(,"")))))))</f>
        <v>0</v>
      </c>
      <c r="T474" s="1" t="s">
        <v>4</v>
      </c>
      <c r="U474" s="59" t="str">
        <f>IF('Data Entry'!AP477="No aplica","1",'Data Entry'!AP477)</f>
        <v/>
      </c>
      <c r="V474" s="59" t="str">
        <f>IF('Data Entry'!AS477="No aplica","1",'Data Entry'!AS477)</f>
        <v/>
      </c>
      <c r="W474" s="59" t="str">
        <f>IF('Data Entry'!AV477="No aplica","1",'Data Entry'!AV477)</f>
        <v/>
      </c>
      <c r="X474" s="59" t="str">
        <f>IF('Data Entry'!AY477="No aplica","1",'Data Entry'!AY477)</f>
        <v/>
      </c>
      <c r="Y474" s="151" t="str">
        <f t="shared" si="7"/>
        <v/>
      </c>
      <c r="Z474" s="152" t="str">
        <f>IF('Data Entry'!H477="Yes","1",IF(AND('Data Entry'!H477="",'Data Entry'!I477="",'Data Entry'!J477="",'Data Entry'!K477="",'Data Entry'!L477="",'Data Entry'!M477="",'Data Entry'!N477="",'Data Entry'!O477="",'Data Entry'!P477="",'Data Entry'!Q477=""),"","1"))</f>
        <v/>
      </c>
      <c r="AA474" s="152" t="str">
        <f>IF('Data Entry'!R477="Yes","1",IF(AND('Data Entry'!R477="",'Data Entry'!S477="",'Data Entry'!T477="",'Data Entry'!U477=""),"","1"))</f>
        <v/>
      </c>
      <c r="AB474" s="157" t="str">
        <f>IF('Data Entry'!V477="Yes","1",IF(AND('Data Entry'!V477="",'Data Entry'!W477=""),"","1"))</f>
        <v/>
      </c>
    </row>
    <row r="475" spans="1:28" ht="17">
      <c r="A475" s="59">
        <f>'Data Entry'!AB478</f>
        <v>0</v>
      </c>
      <c r="B475" s="59" t="str">
        <f>'Data Entry'!AR478</f>
        <v/>
      </c>
      <c r="C475" s="1">
        <f>IF('Data Entry'!AD478="g",'Data Entry'!AC478*0.001*U475,IF('Data Entry'!AD478="UI",'Data Entry'!AC478*0.000001*U475,IF('Data Entry'!AD478="mg",'Data Entry'!AC478*0.000001*U475,IF('Data Entry'!AD478="t",'Data Entry'!AC478*1000*U475,IF('Data Entry'!AD478="kg",'Data Entry'!AC478*1*U475,IF('Data Entry'!AD478="L",'Data Entry'!AC478*1*U475,IFERROR(,"")))))))</f>
        <v>0</v>
      </c>
      <c r="D475" s="1" t="s">
        <v>4</v>
      </c>
      <c r="E475" s="1">
        <f>IF('Data Entry'!AF478="g",'Data Entry'!AE478*0.001,IF('Data Entry'!AF478="mg",'Data Entry'!AE478*0.000001,IF('Data Entry'!AF478="t",'Data Entry'!AE478*1000,IF('Data Entry'!AF478="ml",'Data Entry'!AE478*0.001,IF('Data Entry'!AF478="kg",'Data Entry'!AE478*1,IF('Data Entry'!AF478="Pieza",'Data Entry'!AE478*1,IF('Data Entry'!AF478="L",'Data Entry'!AE478*1,IFERROR(,""))))))))</f>
        <v>0</v>
      </c>
      <c r="F475" s="1" t="s">
        <v>4</v>
      </c>
      <c r="G475" s="1">
        <f>IF('Data Entry'!AA478="g",'Data Entry'!Z478*0.001,IF('Data Entry'!AA478="mg",'Data Entry'!Z478*0.000001,IF('Data Entry'!AA478="t",'Data Entry'!Z478*1000,IF('Data Entry'!AA478="ml",'Data Entry'!Z478*0.001,IF('Data Entry'!AA478="kg",'Data Entry'!Z478*1,IF('Data Entry'!AA478="Piezas",'Data Entry'!Z478*1,IF('Data Entry'!AA478="L",'Data Entry'!Z478*1,IFERROR(,""))))))))</f>
        <v>0</v>
      </c>
      <c r="H475" s="1" t="s">
        <v>4</v>
      </c>
      <c r="I475" s="1">
        <f>IF('Data Entry'!AC478="g",'Data Entry'!AB478*0.001,IF('Data Entry'!AC478="mg",'Data Entry'!AB478*0.000001,IF('Data Entry'!AC478="t",'Data Entry'!AB478*1000,IF('Data Entry'!AC478="ml",'Data Entry'!AB478*0.001,IF('Data Entry'!AC478="kg",'Data Entry'!AB478*1,IF('Data Entry'!AC478="L",'Data Entry'!AB478*1,IFERROR(,"")))))))</f>
        <v>0</v>
      </c>
      <c r="J475" s="59" t="str">
        <f>'Data Entry'!AU478</f>
        <v/>
      </c>
      <c r="K475" s="1">
        <f>IF('Data Entry'!AI478="g",'Data Entry'!AH478*0.001*V475,IF('Data Entry'!AI478="UI",'Data Entry'!AH478*0.000001*V475,IF('Data Entry'!AI478="mg",'Data Entry'!AH478*0.000001*V475,IF('Data Entry'!AI478="t",'Data Entry'!AH478*1000*V475,IF('Data Entry'!AI478="kg",'Data Entry'!AH478*1*V475,IF('Data Entry'!AI478="L",'Data Entry'!AH478*1*V475,IFERROR(,"")))))))</f>
        <v>0</v>
      </c>
      <c r="L475" s="1" t="s">
        <v>4</v>
      </c>
      <c r="M475" s="59">
        <f>'Data Entry'!AJ478</f>
        <v>0</v>
      </c>
      <c r="N475" s="59" t="str">
        <f>'Data Entry'!AX478</f>
        <v/>
      </c>
      <c r="O475" s="1">
        <f>IF('Data Entry'!AL478="g",'Data Entry'!AK478*0.001*W475,IF('Data Entry'!AL478="UI",'Data Entry'!AK478*0.000001*W475,IF('Data Entry'!AL478="mg",'Data Entry'!AK478*0.000001*W475,IF('Data Entry'!AL478="t",'Data Entry'!AK478*1000*W475,IF('Data Entry'!AL478="kg",'Data Entry'!AK478*1*W475,IF('Data Entry'!AL478="L",'Data Entry'!AK478*1*W475,IFERROR(,"")))))))</f>
        <v>0</v>
      </c>
      <c r="P475" s="1" t="s">
        <v>4</v>
      </c>
      <c r="Q475" s="59">
        <f>'Data Entry'!AM478</f>
        <v>0</v>
      </c>
      <c r="R475" s="59" t="str">
        <f>'Data Entry'!BA478</f>
        <v/>
      </c>
      <c r="S475" s="1">
        <f>IF('Data Entry'!AO478="g",'Data Entry'!AN478*0.001*X475,IF('Data Entry'!AO478="UI",'Data Entry'!AN478*0.000001*X475,IF('Data Entry'!AO478="mg",'Data Entry'!AN478*0.000001*X475,IF('Data Entry'!AO478="t",'Data Entry'!AN478*1000*X475,IF('Data Entry'!AO478="kg",'Data Entry'!AN478*1*X475,IF('Data Entry'!AO478="L",'Data Entry'!AN478*1*X475,IFERROR(,"")))))))</f>
        <v>0</v>
      </c>
      <c r="T475" s="1" t="s">
        <v>4</v>
      </c>
      <c r="U475" s="59" t="str">
        <f>IF('Data Entry'!AP478="No aplica","1",'Data Entry'!AP478)</f>
        <v/>
      </c>
      <c r="V475" s="59" t="str">
        <f>IF('Data Entry'!AS478="No aplica","1",'Data Entry'!AS478)</f>
        <v/>
      </c>
      <c r="W475" s="59" t="str">
        <f>IF('Data Entry'!AV478="No aplica","1",'Data Entry'!AV478)</f>
        <v/>
      </c>
      <c r="X475" s="59" t="str">
        <f>IF('Data Entry'!AY478="No aplica","1",'Data Entry'!AY478)</f>
        <v/>
      </c>
      <c r="Y475" s="151" t="str">
        <f t="shared" si="7"/>
        <v/>
      </c>
      <c r="Z475" s="152" t="str">
        <f>IF('Data Entry'!H478="Yes","1",IF(AND('Data Entry'!H478="",'Data Entry'!I478="",'Data Entry'!J478="",'Data Entry'!K478="",'Data Entry'!L478="",'Data Entry'!M478="",'Data Entry'!N478="",'Data Entry'!O478="",'Data Entry'!P478="",'Data Entry'!Q478=""),"","1"))</f>
        <v/>
      </c>
      <c r="AA475" s="152" t="str">
        <f>IF('Data Entry'!R478="Yes","1",IF(AND('Data Entry'!R478="",'Data Entry'!S478="",'Data Entry'!T478="",'Data Entry'!U478=""),"","1"))</f>
        <v/>
      </c>
      <c r="AB475" s="157" t="str">
        <f>IF('Data Entry'!V478="Yes","1",IF(AND('Data Entry'!V478="",'Data Entry'!W478=""),"","1"))</f>
        <v/>
      </c>
    </row>
    <row r="476" spans="1:28" ht="17">
      <c r="A476" s="59">
        <f>'Data Entry'!AB479</f>
        <v>0</v>
      </c>
      <c r="B476" s="59" t="str">
        <f>'Data Entry'!AR479</f>
        <v/>
      </c>
      <c r="C476" s="1">
        <f>IF('Data Entry'!AD479="g",'Data Entry'!AC479*0.001*U476,IF('Data Entry'!AD479="UI",'Data Entry'!AC479*0.000001*U476,IF('Data Entry'!AD479="mg",'Data Entry'!AC479*0.000001*U476,IF('Data Entry'!AD479="t",'Data Entry'!AC479*1000*U476,IF('Data Entry'!AD479="kg",'Data Entry'!AC479*1*U476,IF('Data Entry'!AD479="L",'Data Entry'!AC479*1*U476,IFERROR(,"")))))))</f>
        <v>0</v>
      </c>
      <c r="D476" s="1" t="s">
        <v>4</v>
      </c>
      <c r="E476" s="1">
        <f>IF('Data Entry'!AF479="g",'Data Entry'!AE479*0.001,IF('Data Entry'!AF479="mg",'Data Entry'!AE479*0.000001,IF('Data Entry'!AF479="t",'Data Entry'!AE479*1000,IF('Data Entry'!AF479="ml",'Data Entry'!AE479*0.001,IF('Data Entry'!AF479="kg",'Data Entry'!AE479*1,IF('Data Entry'!AF479="Pieza",'Data Entry'!AE479*1,IF('Data Entry'!AF479="L",'Data Entry'!AE479*1,IFERROR(,""))))))))</f>
        <v>0</v>
      </c>
      <c r="F476" s="1" t="s">
        <v>4</v>
      </c>
      <c r="G476" s="1">
        <f>IF('Data Entry'!AA479="g",'Data Entry'!Z479*0.001,IF('Data Entry'!AA479="mg",'Data Entry'!Z479*0.000001,IF('Data Entry'!AA479="t",'Data Entry'!Z479*1000,IF('Data Entry'!AA479="ml",'Data Entry'!Z479*0.001,IF('Data Entry'!AA479="kg",'Data Entry'!Z479*1,IF('Data Entry'!AA479="Piezas",'Data Entry'!Z479*1,IF('Data Entry'!AA479="L",'Data Entry'!Z479*1,IFERROR(,""))))))))</f>
        <v>0</v>
      </c>
      <c r="H476" s="1" t="s">
        <v>4</v>
      </c>
      <c r="I476" s="1">
        <f>IF('Data Entry'!AC479="g",'Data Entry'!AB479*0.001,IF('Data Entry'!AC479="mg",'Data Entry'!AB479*0.000001,IF('Data Entry'!AC479="t",'Data Entry'!AB479*1000,IF('Data Entry'!AC479="ml",'Data Entry'!AB479*0.001,IF('Data Entry'!AC479="kg",'Data Entry'!AB479*1,IF('Data Entry'!AC479="L",'Data Entry'!AB479*1,IFERROR(,"")))))))</f>
        <v>0</v>
      </c>
      <c r="J476" s="59" t="str">
        <f>'Data Entry'!AU479</f>
        <v/>
      </c>
      <c r="K476" s="1">
        <f>IF('Data Entry'!AI479="g",'Data Entry'!AH479*0.001*V476,IF('Data Entry'!AI479="UI",'Data Entry'!AH479*0.000001*V476,IF('Data Entry'!AI479="mg",'Data Entry'!AH479*0.000001*V476,IF('Data Entry'!AI479="t",'Data Entry'!AH479*1000*V476,IF('Data Entry'!AI479="kg",'Data Entry'!AH479*1*V476,IF('Data Entry'!AI479="L",'Data Entry'!AH479*1*V476,IFERROR(,"")))))))</f>
        <v>0</v>
      </c>
      <c r="L476" s="1" t="s">
        <v>4</v>
      </c>
      <c r="M476" s="59">
        <f>'Data Entry'!AJ479</f>
        <v>0</v>
      </c>
      <c r="N476" s="59" t="str">
        <f>'Data Entry'!AX479</f>
        <v/>
      </c>
      <c r="O476" s="1">
        <f>IF('Data Entry'!AL479="g",'Data Entry'!AK479*0.001*W476,IF('Data Entry'!AL479="UI",'Data Entry'!AK479*0.000001*W476,IF('Data Entry'!AL479="mg",'Data Entry'!AK479*0.000001*W476,IF('Data Entry'!AL479="t",'Data Entry'!AK479*1000*W476,IF('Data Entry'!AL479="kg",'Data Entry'!AK479*1*W476,IF('Data Entry'!AL479="L",'Data Entry'!AK479*1*W476,IFERROR(,"")))))))</f>
        <v>0</v>
      </c>
      <c r="P476" s="1" t="s">
        <v>4</v>
      </c>
      <c r="Q476" s="59">
        <f>'Data Entry'!AM479</f>
        <v>0</v>
      </c>
      <c r="R476" s="59" t="str">
        <f>'Data Entry'!BA479</f>
        <v/>
      </c>
      <c r="S476" s="1">
        <f>IF('Data Entry'!AO479="g",'Data Entry'!AN479*0.001*X476,IF('Data Entry'!AO479="UI",'Data Entry'!AN479*0.000001*X476,IF('Data Entry'!AO479="mg",'Data Entry'!AN479*0.000001*X476,IF('Data Entry'!AO479="t",'Data Entry'!AN479*1000*X476,IF('Data Entry'!AO479="kg",'Data Entry'!AN479*1*X476,IF('Data Entry'!AO479="L",'Data Entry'!AN479*1*X476,IFERROR(,"")))))))</f>
        <v>0</v>
      </c>
      <c r="T476" s="1" t="s">
        <v>4</v>
      </c>
      <c r="U476" s="59" t="str">
        <f>IF('Data Entry'!AP479="No aplica","1",'Data Entry'!AP479)</f>
        <v/>
      </c>
      <c r="V476" s="59" t="str">
        <f>IF('Data Entry'!AS479="No aplica","1",'Data Entry'!AS479)</f>
        <v/>
      </c>
      <c r="W476" s="59" t="str">
        <f>IF('Data Entry'!AV479="No aplica","1",'Data Entry'!AV479)</f>
        <v/>
      </c>
      <c r="X476" s="59" t="str">
        <f>IF('Data Entry'!AY479="No aplica","1",'Data Entry'!AY479)</f>
        <v/>
      </c>
      <c r="Y476" s="151" t="str">
        <f t="shared" si="7"/>
        <v/>
      </c>
      <c r="Z476" s="152" t="str">
        <f>IF('Data Entry'!H479="Yes","1",IF(AND('Data Entry'!H479="",'Data Entry'!I479="",'Data Entry'!J479="",'Data Entry'!K479="",'Data Entry'!L479="",'Data Entry'!M479="",'Data Entry'!N479="",'Data Entry'!O479="",'Data Entry'!P479="",'Data Entry'!Q479=""),"","1"))</f>
        <v/>
      </c>
      <c r="AA476" s="152" t="str">
        <f>IF('Data Entry'!R479="Yes","1",IF(AND('Data Entry'!R479="",'Data Entry'!S479="",'Data Entry'!T479="",'Data Entry'!U479=""),"","1"))</f>
        <v/>
      </c>
      <c r="AB476" s="157" t="str">
        <f>IF('Data Entry'!V479="Yes","1",IF(AND('Data Entry'!V479="",'Data Entry'!W479=""),"","1"))</f>
        <v/>
      </c>
    </row>
    <row r="477" spans="1:28" ht="17">
      <c r="A477" s="59">
        <f>'Data Entry'!AB480</f>
        <v>0</v>
      </c>
      <c r="B477" s="59" t="str">
        <f>'Data Entry'!AR480</f>
        <v/>
      </c>
      <c r="C477" s="1">
        <f>IF('Data Entry'!AD480="g",'Data Entry'!AC480*0.001*U477,IF('Data Entry'!AD480="UI",'Data Entry'!AC480*0.000001*U477,IF('Data Entry'!AD480="mg",'Data Entry'!AC480*0.000001*U477,IF('Data Entry'!AD480="t",'Data Entry'!AC480*1000*U477,IF('Data Entry'!AD480="kg",'Data Entry'!AC480*1*U477,IF('Data Entry'!AD480="L",'Data Entry'!AC480*1*U477,IFERROR(,"")))))))</f>
        <v>0</v>
      </c>
      <c r="D477" s="1" t="s">
        <v>4</v>
      </c>
      <c r="E477" s="1">
        <f>IF('Data Entry'!AF480="g",'Data Entry'!AE480*0.001,IF('Data Entry'!AF480="mg",'Data Entry'!AE480*0.000001,IF('Data Entry'!AF480="t",'Data Entry'!AE480*1000,IF('Data Entry'!AF480="ml",'Data Entry'!AE480*0.001,IF('Data Entry'!AF480="kg",'Data Entry'!AE480*1,IF('Data Entry'!AF480="Pieza",'Data Entry'!AE480*1,IF('Data Entry'!AF480="L",'Data Entry'!AE480*1,IFERROR(,""))))))))</f>
        <v>0</v>
      </c>
      <c r="F477" s="1" t="s">
        <v>4</v>
      </c>
      <c r="G477" s="1">
        <f>IF('Data Entry'!AA480="g",'Data Entry'!Z480*0.001,IF('Data Entry'!AA480="mg",'Data Entry'!Z480*0.000001,IF('Data Entry'!AA480="t",'Data Entry'!Z480*1000,IF('Data Entry'!AA480="ml",'Data Entry'!Z480*0.001,IF('Data Entry'!AA480="kg",'Data Entry'!Z480*1,IF('Data Entry'!AA480="Piezas",'Data Entry'!Z480*1,IF('Data Entry'!AA480="L",'Data Entry'!Z480*1,IFERROR(,""))))))))</f>
        <v>0</v>
      </c>
      <c r="H477" s="1" t="s">
        <v>4</v>
      </c>
      <c r="I477" s="1">
        <f>IF('Data Entry'!AC480="g",'Data Entry'!AB480*0.001,IF('Data Entry'!AC480="mg",'Data Entry'!AB480*0.000001,IF('Data Entry'!AC480="t",'Data Entry'!AB480*1000,IF('Data Entry'!AC480="ml",'Data Entry'!AB480*0.001,IF('Data Entry'!AC480="kg",'Data Entry'!AB480*1,IF('Data Entry'!AC480="L",'Data Entry'!AB480*1,IFERROR(,"")))))))</f>
        <v>0</v>
      </c>
      <c r="J477" s="59" t="str">
        <f>'Data Entry'!AU480</f>
        <v/>
      </c>
      <c r="K477" s="1">
        <f>IF('Data Entry'!AI480="g",'Data Entry'!AH480*0.001*V477,IF('Data Entry'!AI480="UI",'Data Entry'!AH480*0.000001*V477,IF('Data Entry'!AI480="mg",'Data Entry'!AH480*0.000001*V477,IF('Data Entry'!AI480="t",'Data Entry'!AH480*1000*V477,IF('Data Entry'!AI480="kg",'Data Entry'!AH480*1*V477,IF('Data Entry'!AI480="L",'Data Entry'!AH480*1*V477,IFERROR(,"")))))))</f>
        <v>0</v>
      </c>
      <c r="L477" s="1" t="s">
        <v>4</v>
      </c>
      <c r="M477" s="59">
        <f>'Data Entry'!AJ480</f>
        <v>0</v>
      </c>
      <c r="N477" s="59" t="str">
        <f>'Data Entry'!AX480</f>
        <v/>
      </c>
      <c r="O477" s="1">
        <f>IF('Data Entry'!AL480="g",'Data Entry'!AK480*0.001*W477,IF('Data Entry'!AL480="UI",'Data Entry'!AK480*0.000001*W477,IF('Data Entry'!AL480="mg",'Data Entry'!AK480*0.000001*W477,IF('Data Entry'!AL480="t",'Data Entry'!AK480*1000*W477,IF('Data Entry'!AL480="kg",'Data Entry'!AK480*1*W477,IF('Data Entry'!AL480="L",'Data Entry'!AK480*1*W477,IFERROR(,"")))))))</f>
        <v>0</v>
      </c>
      <c r="P477" s="1" t="s">
        <v>4</v>
      </c>
      <c r="Q477" s="59">
        <f>'Data Entry'!AM480</f>
        <v>0</v>
      </c>
      <c r="R477" s="59" t="str">
        <f>'Data Entry'!BA480</f>
        <v/>
      </c>
      <c r="S477" s="1">
        <f>IF('Data Entry'!AO480="g",'Data Entry'!AN480*0.001*X477,IF('Data Entry'!AO480="UI",'Data Entry'!AN480*0.000001*X477,IF('Data Entry'!AO480="mg",'Data Entry'!AN480*0.000001*X477,IF('Data Entry'!AO480="t",'Data Entry'!AN480*1000*X477,IF('Data Entry'!AO480="kg",'Data Entry'!AN480*1*X477,IF('Data Entry'!AO480="L",'Data Entry'!AN480*1*X477,IFERROR(,"")))))))</f>
        <v>0</v>
      </c>
      <c r="T477" s="1" t="s">
        <v>4</v>
      </c>
      <c r="U477" s="59" t="str">
        <f>IF('Data Entry'!AP480="No aplica","1",'Data Entry'!AP480)</f>
        <v/>
      </c>
      <c r="V477" s="59" t="str">
        <f>IF('Data Entry'!AS480="No aplica","1",'Data Entry'!AS480)</f>
        <v/>
      </c>
      <c r="W477" s="59" t="str">
        <f>IF('Data Entry'!AV480="No aplica","1",'Data Entry'!AV480)</f>
        <v/>
      </c>
      <c r="X477" s="59" t="str">
        <f>IF('Data Entry'!AY480="No aplica","1",'Data Entry'!AY480)</f>
        <v/>
      </c>
      <c r="Y477" s="151" t="str">
        <f t="shared" si="7"/>
        <v/>
      </c>
      <c r="Z477" s="152" t="str">
        <f>IF('Data Entry'!H480="Yes","1",IF(AND('Data Entry'!H480="",'Data Entry'!I480="",'Data Entry'!J480="",'Data Entry'!K480="",'Data Entry'!L480="",'Data Entry'!M480="",'Data Entry'!N480="",'Data Entry'!O480="",'Data Entry'!P480="",'Data Entry'!Q480=""),"","1"))</f>
        <v/>
      </c>
      <c r="AA477" s="152" t="str">
        <f>IF('Data Entry'!R480="Yes","1",IF(AND('Data Entry'!R480="",'Data Entry'!S480="",'Data Entry'!T480="",'Data Entry'!U480=""),"","1"))</f>
        <v/>
      </c>
      <c r="AB477" s="157" t="str">
        <f>IF('Data Entry'!V480="Yes","1",IF(AND('Data Entry'!V480="",'Data Entry'!W480=""),"","1"))</f>
        <v/>
      </c>
    </row>
    <row r="478" spans="1:28" ht="17">
      <c r="A478" s="59">
        <f>'Data Entry'!AB481</f>
        <v>0</v>
      </c>
      <c r="B478" s="59" t="str">
        <f>'Data Entry'!AR481</f>
        <v/>
      </c>
      <c r="C478" s="1">
        <f>IF('Data Entry'!AD481="g",'Data Entry'!AC481*0.001*U478,IF('Data Entry'!AD481="UI",'Data Entry'!AC481*0.000001*U478,IF('Data Entry'!AD481="mg",'Data Entry'!AC481*0.000001*U478,IF('Data Entry'!AD481="t",'Data Entry'!AC481*1000*U478,IF('Data Entry'!AD481="kg",'Data Entry'!AC481*1*U478,IF('Data Entry'!AD481="L",'Data Entry'!AC481*1*U478,IFERROR(,"")))))))</f>
        <v>0</v>
      </c>
      <c r="D478" s="1" t="s">
        <v>4</v>
      </c>
      <c r="E478" s="1">
        <f>IF('Data Entry'!AF481="g",'Data Entry'!AE481*0.001,IF('Data Entry'!AF481="mg",'Data Entry'!AE481*0.000001,IF('Data Entry'!AF481="t",'Data Entry'!AE481*1000,IF('Data Entry'!AF481="ml",'Data Entry'!AE481*0.001,IF('Data Entry'!AF481="kg",'Data Entry'!AE481*1,IF('Data Entry'!AF481="Pieza",'Data Entry'!AE481*1,IF('Data Entry'!AF481="L",'Data Entry'!AE481*1,IFERROR(,""))))))))</f>
        <v>0</v>
      </c>
      <c r="F478" s="1" t="s">
        <v>4</v>
      </c>
      <c r="G478" s="1">
        <f>IF('Data Entry'!AA481="g",'Data Entry'!Z481*0.001,IF('Data Entry'!AA481="mg",'Data Entry'!Z481*0.000001,IF('Data Entry'!AA481="t",'Data Entry'!Z481*1000,IF('Data Entry'!AA481="ml",'Data Entry'!Z481*0.001,IF('Data Entry'!AA481="kg",'Data Entry'!Z481*1,IF('Data Entry'!AA481="Piezas",'Data Entry'!Z481*1,IF('Data Entry'!AA481="L",'Data Entry'!Z481*1,IFERROR(,""))))))))</f>
        <v>0</v>
      </c>
      <c r="H478" s="1" t="s">
        <v>4</v>
      </c>
      <c r="I478" s="1">
        <f>IF('Data Entry'!AC481="g",'Data Entry'!AB481*0.001,IF('Data Entry'!AC481="mg",'Data Entry'!AB481*0.000001,IF('Data Entry'!AC481="t",'Data Entry'!AB481*1000,IF('Data Entry'!AC481="ml",'Data Entry'!AB481*0.001,IF('Data Entry'!AC481="kg",'Data Entry'!AB481*1,IF('Data Entry'!AC481="L",'Data Entry'!AB481*1,IFERROR(,"")))))))</f>
        <v>0</v>
      </c>
      <c r="J478" s="59" t="str">
        <f>'Data Entry'!AU481</f>
        <v/>
      </c>
      <c r="K478" s="1">
        <f>IF('Data Entry'!AI481="g",'Data Entry'!AH481*0.001*V478,IF('Data Entry'!AI481="UI",'Data Entry'!AH481*0.000001*V478,IF('Data Entry'!AI481="mg",'Data Entry'!AH481*0.000001*V478,IF('Data Entry'!AI481="t",'Data Entry'!AH481*1000*V478,IF('Data Entry'!AI481="kg",'Data Entry'!AH481*1*V478,IF('Data Entry'!AI481="L",'Data Entry'!AH481*1*V478,IFERROR(,"")))))))</f>
        <v>0</v>
      </c>
      <c r="L478" s="1" t="s">
        <v>4</v>
      </c>
      <c r="M478" s="59">
        <f>'Data Entry'!AJ481</f>
        <v>0</v>
      </c>
      <c r="N478" s="59" t="str">
        <f>'Data Entry'!AX481</f>
        <v/>
      </c>
      <c r="O478" s="1">
        <f>IF('Data Entry'!AL481="g",'Data Entry'!AK481*0.001*W478,IF('Data Entry'!AL481="UI",'Data Entry'!AK481*0.000001*W478,IF('Data Entry'!AL481="mg",'Data Entry'!AK481*0.000001*W478,IF('Data Entry'!AL481="t",'Data Entry'!AK481*1000*W478,IF('Data Entry'!AL481="kg",'Data Entry'!AK481*1*W478,IF('Data Entry'!AL481="L",'Data Entry'!AK481*1*W478,IFERROR(,"")))))))</f>
        <v>0</v>
      </c>
      <c r="P478" s="1" t="s">
        <v>4</v>
      </c>
      <c r="Q478" s="59">
        <f>'Data Entry'!AM481</f>
        <v>0</v>
      </c>
      <c r="R478" s="59" t="str">
        <f>'Data Entry'!BA481</f>
        <v/>
      </c>
      <c r="S478" s="1">
        <f>IF('Data Entry'!AO481="g",'Data Entry'!AN481*0.001*X478,IF('Data Entry'!AO481="UI",'Data Entry'!AN481*0.000001*X478,IF('Data Entry'!AO481="mg",'Data Entry'!AN481*0.000001*X478,IF('Data Entry'!AO481="t",'Data Entry'!AN481*1000*X478,IF('Data Entry'!AO481="kg",'Data Entry'!AN481*1*X478,IF('Data Entry'!AO481="L",'Data Entry'!AN481*1*X478,IFERROR(,"")))))))</f>
        <v>0</v>
      </c>
      <c r="T478" s="1" t="s">
        <v>4</v>
      </c>
      <c r="U478" s="59" t="str">
        <f>IF('Data Entry'!AP481="No aplica","1",'Data Entry'!AP481)</f>
        <v/>
      </c>
      <c r="V478" s="59" t="str">
        <f>IF('Data Entry'!AS481="No aplica","1",'Data Entry'!AS481)</f>
        <v/>
      </c>
      <c r="W478" s="59" t="str">
        <f>IF('Data Entry'!AV481="No aplica","1",'Data Entry'!AV481)</f>
        <v/>
      </c>
      <c r="X478" s="59" t="str">
        <f>IF('Data Entry'!AY481="No aplica","1",'Data Entry'!AY481)</f>
        <v/>
      </c>
      <c r="Y478" s="151" t="str">
        <f t="shared" si="7"/>
        <v/>
      </c>
      <c r="Z478" s="152" t="str">
        <f>IF('Data Entry'!H481="Yes","1",IF(AND('Data Entry'!H481="",'Data Entry'!I481="",'Data Entry'!J481="",'Data Entry'!K481="",'Data Entry'!L481="",'Data Entry'!M481="",'Data Entry'!N481="",'Data Entry'!O481="",'Data Entry'!P481="",'Data Entry'!Q481=""),"","1"))</f>
        <v/>
      </c>
      <c r="AA478" s="152" t="str">
        <f>IF('Data Entry'!R481="Yes","1",IF(AND('Data Entry'!R481="",'Data Entry'!S481="",'Data Entry'!T481="",'Data Entry'!U481=""),"","1"))</f>
        <v/>
      </c>
      <c r="AB478" s="157" t="str">
        <f>IF('Data Entry'!V481="Yes","1",IF(AND('Data Entry'!V481="",'Data Entry'!W481=""),"","1"))</f>
        <v/>
      </c>
    </row>
    <row r="479" spans="1:28" ht="17">
      <c r="A479" s="59">
        <f>'Data Entry'!AB482</f>
        <v>0</v>
      </c>
      <c r="B479" s="59" t="str">
        <f>'Data Entry'!AR482</f>
        <v/>
      </c>
      <c r="C479" s="1">
        <f>IF('Data Entry'!AD482="g",'Data Entry'!AC482*0.001*U479,IF('Data Entry'!AD482="UI",'Data Entry'!AC482*0.000001*U479,IF('Data Entry'!AD482="mg",'Data Entry'!AC482*0.000001*U479,IF('Data Entry'!AD482="t",'Data Entry'!AC482*1000*U479,IF('Data Entry'!AD482="kg",'Data Entry'!AC482*1*U479,IF('Data Entry'!AD482="L",'Data Entry'!AC482*1*U479,IFERROR(,"")))))))</f>
        <v>0</v>
      </c>
      <c r="D479" s="1" t="s">
        <v>4</v>
      </c>
      <c r="E479" s="1">
        <f>IF('Data Entry'!AF482="g",'Data Entry'!AE482*0.001,IF('Data Entry'!AF482="mg",'Data Entry'!AE482*0.000001,IF('Data Entry'!AF482="t",'Data Entry'!AE482*1000,IF('Data Entry'!AF482="ml",'Data Entry'!AE482*0.001,IF('Data Entry'!AF482="kg",'Data Entry'!AE482*1,IF('Data Entry'!AF482="Pieza",'Data Entry'!AE482*1,IF('Data Entry'!AF482="L",'Data Entry'!AE482*1,IFERROR(,""))))))))</f>
        <v>0</v>
      </c>
      <c r="F479" s="1" t="s">
        <v>4</v>
      </c>
      <c r="G479" s="1">
        <f>IF('Data Entry'!AA482="g",'Data Entry'!Z482*0.001,IF('Data Entry'!AA482="mg",'Data Entry'!Z482*0.000001,IF('Data Entry'!AA482="t",'Data Entry'!Z482*1000,IF('Data Entry'!AA482="ml",'Data Entry'!Z482*0.001,IF('Data Entry'!AA482="kg",'Data Entry'!Z482*1,IF('Data Entry'!AA482="Piezas",'Data Entry'!Z482*1,IF('Data Entry'!AA482="L",'Data Entry'!Z482*1,IFERROR(,""))))))))</f>
        <v>0</v>
      </c>
      <c r="H479" s="1" t="s">
        <v>4</v>
      </c>
      <c r="I479" s="1">
        <f>IF('Data Entry'!AC482="g",'Data Entry'!AB482*0.001,IF('Data Entry'!AC482="mg",'Data Entry'!AB482*0.000001,IF('Data Entry'!AC482="t",'Data Entry'!AB482*1000,IF('Data Entry'!AC482="ml",'Data Entry'!AB482*0.001,IF('Data Entry'!AC482="kg",'Data Entry'!AB482*1,IF('Data Entry'!AC482="L",'Data Entry'!AB482*1,IFERROR(,"")))))))</f>
        <v>0</v>
      </c>
      <c r="J479" s="59" t="str">
        <f>'Data Entry'!AU482</f>
        <v/>
      </c>
      <c r="K479" s="1">
        <f>IF('Data Entry'!AI482="g",'Data Entry'!AH482*0.001*V479,IF('Data Entry'!AI482="UI",'Data Entry'!AH482*0.000001*V479,IF('Data Entry'!AI482="mg",'Data Entry'!AH482*0.000001*V479,IF('Data Entry'!AI482="t",'Data Entry'!AH482*1000*V479,IF('Data Entry'!AI482="kg",'Data Entry'!AH482*1*V479,IF('Data Entry'!AI482="L",'Data Entry'!AH482*1*V479,IFERROR(,"")))))))</f>
        <v>0</v>
      </c>
      <c r="L479" s="1" t="s">
        <v>4</v>
      </c>
      <c r="M479" s="59">
        <f>'Data Entry'!AJ482</f>
        <v>0</v>
      </c>
      <c r="N479" s="59" t="str">
        <f>'Data Entry'!AX482</f>
        <v/>
      </c>
      <c r="O479" s="1">
        <f>IF('Data Entry'!AL482="g",'Data Entry'!AK482*0.001*W479,IF('Data Entry'!AL482="UI",'Data Entry'!AK482*0.000001*W479,IF('Data Entry'!AL482="mg",'Data Entry'!AK482*0.000001*W479,IF('Data Entry'!AL482="t",'Data Entry'!AK482*1000*W479,IF('Data Entry'!AL482="kg",'Data Entry'!AK482*1*W479,IF('Data Entry'!AL482="L",'Data Entry'!AK482*1*W479,IFERROR(,"")))))))</f>
        <v>0</v>
      </c>
      <c r="P479" s="1" t="s">
        <v>4</v>
      </c>
      <c r="Q479" s="59">
        <f>'Data Entry'!AM482</f>
        <v>0</v>
      </c>
      <c r="R479" s="59" t="str">
        <f>'Data Entry'!BA482</f>
        <v/>
      </c>
      <c r="S479" s="1">
        <f>IF('Data Entry'!AO482="g",'Data Entry'!AN482*0.001*X479,IF('Data Entry'!AO482="UI",'Data Entry'!AN482*0.000001*X479,IF('Data Entry'!AO482="mg",'Data Entry'!AN482*0.000001*X479,IF('Data Entry'!AO482="t",'Data Entry'!AN482*1000*X479,IF('Data Entry'!AO482="kg",'Data Entry'!AN482*1*X479,IF('Data Entry'!AO482="L",'Data Entry'!AN482*1*X479,IFERROR(,"")))))))</f>
        <v>0</v>
      </c>
      <c r="T479" s="1" t="s">
        <v>4</v>
      </c>
      <c r="U479" s="59" t="str">
        <f>IF('Data Entry'!AP482="No aplica","1",'Data Entry'!AP482)</f>
        <v/>
      </c>
      <c r="V479" s="59" t="str">
        <f>IF('Data Entry'!AS482="No aplica","1",'Data Entry'!AS482)</f>
        <v/>
      </c>
      <c r="W479" s="59" t="str">
        <f>IF('Data Entry'!AV482="No aplica","1",'Data Entry'!AV482)</f>
        <v/>
      </c>
      <c r="X479" s="59" t="str">
        <f>IF('Data Entry'!AY482="No aplica","1",'Data Entry'!AY482)</f>
        <v/>
      </c>
      <c r="Y479" s="151" t="str">
        <f t="shared" si="7"/>
        <v/>
      </c>
      <c r="Z479" s="152" t="str">
        <f>IF('Data Entry'!H482="Yes","1",IF(AND('Data Entry'!H482="",'Data Entry'!I482="",'Data Entry'!J482="",'Data Entry'!K482="",'Data Entry'!L482="",'Data Entry'!M482="",'Data Entry'!N482="",'Data Entry'!O482="",'Data Entry'!P482="",'Data Entry'!Q482=""),"","1"))</f>
        <v/>
      </c>
      <c r="AA479" s="152" t="str">
        <f>IF('Data Entry'!R482="Yes","1",IF(AND('Data Entry'!R482="",'Data Entry'!S482="",'Data Entry'!T482="",'Data Entry'!U482=""),"","1"))</f>
        <v/>
      </c>
      <c r="AB479" s="157" t="str">
        <f>IF('Data Entry'!V482="Yes","1",IF(AND('Data Entry'!V482="",'Data Entry'!W482=""),"","1"))</f>
        <v/>
      </c>
    </row>
    <row r="480" spans="1:28" ht="17">
      <c r="A480" s="59">
        <f>'Data Entry'!AB483</f>
        <v>0</v>
      </c>
      <c r="B480" s="59" t="str">
        <f>'Data Entry'!AR483</f>
        <v/>
      </c>
      <c r="C480" s="1">
        <f>IF('Data Entry'!AD483="g",'Data Entry'!AC483*0.001*U480,IF('Data Entry'!AD483="UI",'Data Entry'!AC483*0.000001*U480,IF('Data Entry'!AD483="mg",'Data Entry'!AC483*0.000001*U480,IF('Data Entry'!AD483="t",'Data Entry'!AC483*1000*U480,IF('Data Entry'!AD483="kg",'Data Entry'!AC483*1*U480,IF('Data Entry'!AD483="L",'Data Entry'!AC483*1*U480,IFERROR(,"")))))))</f>
        <v>0</v>
      </c>
      <c r="D480" s="1" t="s">
        <v>4</v>
      </c>
      <c r="E480" s="1">
        <f>IF('Data Entry'!AF483="g",'Data Entry'!AE483*0.001,IF('Data Entry'!AF483="mg",'Data Entry'!AE483*0.000001,IF('Data Entry'!AF483="t",'Data Entry'!AE483*1000,IF('Data Entry'!AF483="ml",'Data Entry'!AE483*0.001,IF('Data Entry'!AF483="kg",'Data Entry'!AE483*1,IF('Data Entry'!AF483="Pieza",'Data Entry'!AE483*1,IF('Data Entry'!AF483="L",'Data Entry'!AE483*1,IFERROR(,""))))))))</f>
        <v>0</v>
      </c>
      <c r="F480" s="1" t="s">
        <v>4</v>
      </c>
      <c r="G480" s="1">
        <f>IF('Data Entry'!AA483="g",'Data Entry'!Z483*0.001,IF('Data Entry'!AA483="mg",'Data Entry'!Z483*0.000001,IF('Data Entry'!AA483="t",'Data Entry'!Z483*1000,IF('Data Entry'!AA483="ml",'Data Entry'!Z483*0.001,IF('Data Entry'!AA483="kg",'Data Entry'!Z483*1,IF('Data Entry'!AA483="Piezas",'Data Entry'!Z483*1,IF('Data Entry'!AA483="L",'Data Entry'!Z483*1,IFERROR(,""))))))))</f>
        <v>0</v>
      </c>
      <c r="H480" s="1" t="s">
        <v>4</v>
      </c>
      <c r="I480" s="1">
        <f>IF('Data Entry'!AC483="g",'Data Entry'!AB483*0.001,IF('Data Entry'!AC483="mg",'Data Entry'!AB483*0.000001,IF('Data Entry'!AC483="t",'Data Entry'!AB483*1000,IF('Data Entry'!AC483="ml",'Data Entry'!AB483*0.001,IF('Data Entry'!AC483="kg",'Data Entry'!AB483*1,IF('Data Entry'!AC483="L",'Data Entry'!AB483*1,IFERROR(,"")))))))</f>
        <v>0</v>
      </c>
      <c r="J480" s="59" t="str">
        <f>'Data Entry'!AU483</f>
        <v/>
      </c>
      <c r="K480" s="1">
        <f>IF('Data Entry'!AI483="g",'Data Entry'!AH483*0.001*V480,IF('Data Entry'!AI483="UI",'Data Entry'!AH483*0.000001*V480,IF('Data Entry'!AI483="mg",'Data Entry'!AH483*0.000001*V480,IF('Data Entry'!AI483="t",'Data Entry'!AH483*1000*V480,IF('Data Entry'!AI483="kg",'Data Entry'!AH483*1*V480,IF('Data Entry'!AI483="L",'Data Entry'!AH483*1*V480,IFERROR(,"")))))))</f>
        <v>0</v>
      </c>
      <c r="L480" s="1" t="s">
        <v>4</v>
      </c>
      <c r="M480" s="59">
        <f>'Data Entry'!AJ483</f>
        <v>0</v>
      </c>
      <c r="N480" s="59" t="str">
        <f>'Data Entry'!AX483</f>
        <v/>
      </c>
      <c r="O480" s="1">
        <f>IF('Data Entry'!AL483="g",'Data Entry'!AK483*0.001*W480,IF('Data Entry'!AL483="UI",'Data Entry'!AK483*0.000001*W480,IF('Data Entry'!AL483="mg",'Data Entry'!AK483*0.000001*W480,IF('Data Entry'!AL483="t",'Data Entry'!AK483*1000*W480,IF('Data Entry'!AL483="kg",'Data Entry'!AK483*1*W480,IF('Data Entry'!AL483="L",'Data Entry'!AK483*1*W480,IFERROR(,"")))))))</f>
        <v>0</v>
      </c>
      <c r="P480" s="1" t="s">
        <v>4</v>
      </c>
      <c r="Q480" s="59">
        <f>'Data Entry'!AM483</f>
        <v>0</v>
      </c>
      <c r="R480" s="59" t="str">
        <f>'Data Entry'!BA483</f>
        <v/>
      </c>
      <c r="S480" s="1">
        <f>IF('Data Entry'!AO483="g",'Data Entry'!AN483*0.001*X480,IF('Data Entry'!AO483="UI",'Data Entry'!AN483*0.000001*X480,IF('Data Entry'!AO483="mg",'Data Entry'!AN483*0.000001*X480,IF('Data Entry'!AO483="t",'Data Entry'!AN483*1000*X480,IF('Data Entry'!AO483="kg",'Data Entry'!AN483*1*X480,IF('Data Entry'!AO483="L",'Data Entry'!AN483*1*X480,IFERROR(,"")))))))</f>
        <v>0</v>
      </c>
      <c r="T480" s="1" t="s">
        <v>4</v>
      </c>
      <c r="U480" s="59" t="str">
        <f>IF('Data Entry'!AP483="No aplica","1",'Data Entry'!AP483)</f>
        <v/>
      </c>
      <c r="V480" s="59" t="str">
        <f>IF('Data Entry'!AS483="No aplica","1",'Data Entry'!AS483)</f>
        <v/>
      </c>
      <c r="W480" s="59" t="str">
        <f>IF('Data Entry'!AV483="No aplica","1",'Data Entry'!AV483)</f>
        <v/>
      </c>
      <c r="X480" s="59" t="str">
        <f>IF('Data Entry'!AY483="No aplica","1",'Data Entry'!AY483)</f>
        <v/>
      </c>
      <c r="Y480" s="151" t="str">
        <f t="shared" si="7"/>
        <v/>
      </c>
      <c r="Z480" s="152" t="str">
        <f>IF('Data Entry'!H483="Yes","1",IF(AND('Data Entry'!H483="",'Data Entry'!I483="",'Data Entry'!J483="",'Data Entry'!K483="",'Data Entry'!L483="",'Data Entry'!M483="",'Data Entry'!N483="",'Data Entry'!O483="",'Data Entry'!P483="",'Data Entry'!Q483=""),"","1"))</f>
        <v/>
      </c>
      <c r="AA480" s="152" t="str">
        <f>IF('Data Entry'!R483="Yes","1",IF(AND('Data Entry'!R483="",'Data Entry'!S483="",'Data Entry'!T483="",'Data Entry'!U483=""),"","1"))</f>
        <v/>
      </c>
      <c r="AB480" s="157" t="str">
        <f>IF('Data Entry'!V483="Yes","1",IF(AND('Data Entry'!V483="",'Data Entry'!W483=""),"","1"))</f>
        <v/>
      </c>
    </row>
    <row r="481" spans="1:28" ht="17">
      <c r="A481" s="59">
        <f>'Data Entry'!AB484</f>
        <v>0</v>
      </c>
      <c r="B481" s="59" t="str">
        <f>'Data Entry'!AR484</f>
        <v/>
      </c>
      <c r="C481" s="1">
        <f>IF('Data Entry'!AD484="g",'Data Entry'!AC484*0.001*U481,IF('Data Entry'!AD484="UI",'Data Entry'!AC484*0.000001*U481,IF('Data Entry'!AD484="mg",'Data Entry'!AC484*0.000001*U481,IF('Data Entry'!AD484="t",'Data Entry'!AC484*1000*U481,IF('Data Entry'!AD484="kg",'Data Entry'!AC484*1*U481,IF('Data Entry'!AD484="L",'Data Entry'!AC484*1*U481,IFERROR(,"")))))))</f>
        <v>0</v>
      </c>
      <c r="D481" s="1" t="s">
        <v>4</v>
      </c>
      <c r="E481" s="1">
        <f>IF('Data Entry'!AF484="g",'Data Entry'!AE484*0.001,IF('Data Entry'!AF484="mg",'Data Entry'!AE484*0.000001,IF('Data Entry'!AF484="t",'Data Entry'!AE484*1000,IF('Data Entry'!AF484="ml",'Data Entry'!AE484*0.001,IF('Data Entry'!AF484="kg",'Data Entry'!AE484*1,IF('Data Entry'!AF484="Pieza",'Data Entry'!AE484*1,IF('Data Entry'!AF484="L",'Data Entry'!AE484*1,IFERROR(,""))))))))</f>
        <v>0</v>
      </c>
      <c r="F481" s="1" t="s">
        <v>4</v>
      </c>
      <c r="G481" s="1">
        <f>IF('Data Entry'!AA484="g",'Data Entry'!Z484*0.001,IF('Data Entry'!AA484="mg",'Data Entry'!Z484*0.000001,IF('Data Entry'!AA484="t",'Data Entry'!Z484*1000,IF('Data Entry'!AA484="ml",'Data Entry'!Z484*0.001,IF('Data Entry'!AA484="kg",'Data Entry'!Z484*1,IF('Data Entry'!AA484="Piezas",'Data Entry'!Z484*1,IF('Data Entry'!AA484="L",'Data Entry'!Z484*1,IFERROR(,""))))))))</f>
        <v>0</v>
      </c>
      <c r="H481" s="1" t="s">
        <v>4</v>
      </c>
      <c r="I481" s="1">
        <f>IF('Data Entry'!AC484="g",'Data Entry'!AB484*0.001,IF('Data Entry'!AC484="mg",'Data Entry'!AB484*0.000001,IF('Data Entry'!AC484="t",'Data Entry'!AB484*1000,IF('Data Entry'!AC484="ml",'Data Entry'!AB484*0.001,IF('Data Entry'!AC484="kg",'Data Entry'!AB484*1,IF('Data Entry'!AC484="L",'Data Entry'!AB484*1,IFERROR(,"")))))))</f>
        <v>0</v>
      </c>
      <c r="J481" s="59" t="str">
        <f>'Data Entry'!AU484</f>
        <v/>
      </c>
      <c r="K481" s="1">
        <f>IF('Data Entry'!AI484="g",'Data Entry'!AH484*0.001*V481,IF('Data Entry'!AI484="UI",'Data Entry'!AH484*0.000001*V481,IF('Data Entry'!AI484="mg",'Data Entry'!AH484*0.000001*V481,IF('Data Entry'!AI484="t",'Data Entry'!AH484*1000*V481,IF('Data Entry'!AI484="kg",'Data Entry'!AH484*1*V481,IF('Data Entry'!AI484="L",'Data Entry'!AH484*1*V481,IFERROR(,"")))))))</f>
        <v>0</v>
      </c>
      <c r="L481" s="1" t="s">
        <v>4</v>
      </c>
      <c r="M481" s="59">
        <f>'Data Entry'!AJ484</f>
        <v>0</v>
      </c>
      <c r="N481" s="59" t="str">
        <f>'Data Entry'!AX484</f>
        <v/>
      </c>
      <c r="O481" s="1">
        <f>IF('Data Entry'!AL484="g",'Data Entry'!AK484*0.001*W481,IF('Data Entry'!AL484="UI",'Data Entry'!AK484*0.000001*W481,IF('Data Entry'!AL484="mg",'Data Entry'!AK484*0.000001*W481,IF('Data Entry'!AL484="t",'Data Entry'!AK484*1000*W481,IF('Data Entry'!AL484="kg",'Data Entry'!AK484*1*W481,IF('Data Entry'!AL484="L",'Data Entry'!AK484*1*W481,IFERROR(,"")))))))</f>
        <v>0</v>
      </c>
      <c r="P481" s="1" t="s">
        <v>4</v>
      </c>
      <c r="Q481" s="59">
        <f>'Data Entry'!AM484</f>
        <v>0</v>
      </c>
      <c r="R481" s="59" t="str">
        <f>'Data Entry'!BA484</f>
        <v/>
      </c>
      <c r="S481" s="1">
        <f>IF('Data Entry'!AO484="g",'Data Entry'!AN484*0.001*X481,IF('Data Entry'!AO484="UI",'Data Entry'!AN484*0.000001*X481,IF('Data Entry'!AO484="mg",'Data Entry'!AN484*0.000001*X481,IF('Data Entry'!AO484="t",'Data Entry'!AN484*1000*X481,IF('Data Entry'!AO484="kg",'Data Entry'!AN484*1*X481,IF('Data Entry'!AO484="L",'Data Entry'!AN484*1*X481,IFERROR(,"")))))))</f>
        <v>0</v>
      </c>
      <c r="T481" s="1" t="s">
        <v>4</v>
      </c>
      <c r="U481" s="59" t="str">
        <f>IF('Data Entry'!AP484="No aplica","1",'Data Entry'!AP484)</f>
        <v/>
      </c>
      <c r="V481" s="59" t="str">
        <f>IF('Data Entry'!AS484="No aplica","1",'Data Entry'!AS484)</f>
        <v/>
      </c>
      <c r="W481" s="59" t="str">
        <f>IF('Data Entry'!AV484="No aplica","1",'Data Entry'!AV484)</f>
        <v/>
      </c>
      <c r="X481" s="59" t="str">
        <f>IF('Data Entry'!AY484="No aplica","1",'Data Entry'!AY484)</f>
        <v/>
      </c>
      <c r="Y481" s="151" t="str">
        <f t="shared" si="7"/>
        <v/>
      </c>
      <c r="Z481" s="152" t="str">
        <f>IF('Data Entry'!H484="Yes","1",IF(AND('Data Entry'!H484="",'Data Entry'!I484="",'Data Entry'!J484="",'Data Entry'!K484="",'Data Entry'!L484="",'Data Entry'!M484="",'Data Entry'!N484="",'Data Entry'!O484="",'Data Entry'!P484="",'Data Entry'!Q484=""),"","1"))</f>
        <v/>
      </c>
      <c r="AA481" s="152" t="str">
        <f>IF('Data Entry'!R484="Yes","1",IF(AND('Data Entry'!R484="",'Data Entry'!S484="",'Data Entry'!T484="",'Data Entry'!U484=""),"","1"))</f>
        <v/>
      </c>
      <c r="AB481" s="157" t="str">
        <f>IF('Data Entry'!V484="Yes","1",IF(AND('Data Entry'!V484="",'Data Entry'!W484=""),"","1"))</f>
        <v/>
      </c>
    </row>
    <row r="482" spans="1:28" ht="17">
      <c r="A482" s="59">
        <f>'Data Entry'!AB485</f>
        <v>0</v>
      </c>
      <c r="B482" s="59" t="str">
        <f>'Data Entry'!AR485</f>
        <v/>
      </c>
      <c r="C482" s="1">
        <f>IF('Data Entry'!AD485="g",'Data Entry'!AC485*0.001*U482,IF('Data Entry'!AD485="UI",'Data Entry'!AC485*0.000001*U482,IF('Data Entry'!AD485="mg",'Data Entry'!AC485*0.000001*U482,IF('Data Entry'!AD485="t",'Data Entry'!AC485*1000*U482,IF('Data Entry'!AD485="kg",'Data Entry'!AC485*1*U482,IF('Data Entry'!AD485="L",'Data Entry'!AC485*1*U482,IFERROR(,"")))))))</f>
        <v>0</v>
      </c>
      <c r="D482" s="1" t="s">
        <v>4</v>
      </c>
      <c r="E482" s="1">
        <f>IF('Data Entry'!AF485="g",'Data Entry'!AE485*0.001,IF('Data Entry'!AF485="mg",'Data Entry'!AE485*0.000001,IF('Data Entry'!AF485="t",'Data Entry'!AE485*1000,IF('Data Entry'!AF485="ml",'Data Entry'!AE485*0.001,IF('Data Entry'!AF485="kg",'Data Entry'!AE485*1,IF('Data Entry'!AF485="Pieza",'Data Entry'!AE485*1,IF('Data Entry'!AF485="L",'Data Entry'!AE485*1,IFERROR(,""))))))))</f>
        <v>0</v>
      </c>
      <c r="F482" s="1" t="s">
        <v>4</v>
      </c>
      <c r="G482" s="1">
        <f>IF('Data Entry'!AA485="g",'Data Entry'!Z485*0.001,IF('Data Entry'!AA485="mg",'Data Entry'!Z485*0.000001,IF('Data Entry'!AA485="t",'Data Entry'!Z485*1000,IF('Data Entry'!AA485="ml",'Data Entry'!Z485*0.001,IF('Data Entry'!AA485="kg",'Data Entry'!Z485*1,IF('Data Entry'!AA485="Piezas",'Data Entry'!Z485*1,IF('Data Entry'!AA485="L",'Data Entry'!Z485*1,IFERROR(,""))))))))</f>
        <v>0</v>
      </c>
      <c r="H482" s="1" t="s">
        <v>4</v>
      </c>
      <c r="I482" s="1">
        <f>IF('Data Entry'!AC485="g",'Data Entry'!AB485*0.001,IF('Data Entry'!AC485="mg",'Data Entry'!AB485*0.000001,IF('Data Entry'!AC485="t",'Data Entry'!AB485*1000,IF('Data Entry'!AC485="ml",'Data Entry'!AB485*0.001,IF('Data Entry'!AC485="kg",'Data Entry'!AB485*1,IF('Data Entry'!AC485="L",'Data Entry'!AB485*1,IFERROR(,"")))))))</f>
        <v>0</v>
      </c>
      <c r="J482" s="59" t="str">
        <f>'Data Entry'!AU485</f>
        <v/>
      </c>
      <c r="K482" s="1">
        <f>IF('Data Entry'!AI485="g",'Data Entry'!AH485*0.001*V482,IF('Data Entry'!AI485="UI",'Data Entry'!AH485*0.000001*V482,IF('Data Entry'!AI485="mg",'Data Entry'!AH485*0.000001*V482,IF('Data Entry'!AI485="t",'Data Entry'!AH485*1000*V482,IF('Data Entry'!AI485="kg",'Data Entry'!AH485*1*V482,IF('Data Entry'!AI485="L",'Data Entry'!AH485*1*V482,IFERROR(,"")))))))</f>
        <v>0</v>
      </c>
      <c r="L482" s="1" t="s">
        <v>4</v>
      </c>
      <c r="M482" s="59">
        <f>'Data Entry'!AJ485</f>
        <v>0</v>
      </c>
      <c r="N482" s="59" t="str">
        <f>'Data Entry'!AX485</f>
        <v/>
      </c>
      <c r="O482" s="1">
        <f>IF('Data Entry'!AL485="g",'Data Entry'!AK485*0.001*W482,IF('Data Entry'!AL485="UI",'Data Entry'!AK485*0.000001*W482,IF('Data Entry'!AL485="mg",'Data Entry'!AK485*0.000001*W482,IF('Data Entry'!AL485="t",'Data Entry'!AK485*1000*W482,IF('Data Entry'!AL485="kg",'Data Entry'!AK485*1*W482,IF('Data Entry'!AL485="L",'Data Entry'!AK485*1*W482,IFERROR(,"")))))))</f>
        <v>0</v>
      </c>
      <c r="P482" s="1" t="s">
        <v>4</v>
      </c>
      <c r="Q482" s="59">
        <f>'Data Entry'!AM485</f>
        <v>0</v>
      </c>
      <c r="R482" s="59" t="str">
        <f>'Data Entry'!BA485</f>
        <v/>
      </c>
      <c r="S482" s="1">
        <f>IF('Data Entry'!AO485="g",'Data Entry'!AN485*0.001*X482,IF('Data Entry'!AO485="UI",'Data Entry'!AN485*0.000001*X482,IF('Data Entry'!AO485="mg",'Data Entry'!AN485*0.000001*X482,IF('Data Entry'!AO485="t",'Data Entry'!AN485*1000*X482,IF('Data Entry'!AO485="kg",'Data Entry'!AN485*1*X482,IF('Data Entry'!AO485="L",'Data Entry'!AN485*1*X482,IFERROR(,"")))))))</f>
        <v>0</v>
      </c>
      <c r="T482" s="1" t="s">
        <v>4</v>
      </c>
      <c r="U482" s="59" t="str">
        <f>IF('Data Entry'!AP485="No aplica","1",'Data Entry'!AP485)</f>
        <v/>
      </c>
      <c r="V482" s="59" t="str">
        <f>IF('Data Entry'!AS485="No aplica","1",'Data Entry'!AS485)</f>
        <v/>
      </c>
      <c r="W482" s="59" t="str">
        <f>IF('Data Entry'!AV485="No aplica","1",'Data Entry'!AV485)</f>
        <v/>
      </c>
      <c r="X482" s="59" t="str">
        <f>IF('Data Entry'!AY485="No aplica","1",'Data Entry'!AY485)</f>
        <v/>
      </c>
      <c r="Y482" s="151" t="str">
        <f t="shared" si="7"/>
        <v/>
      </c>
      <c r="Z482" s="152" t="str">
        <f>IF('Data Entry'!H485="Yes","1",IF(AND('Data Entry'!H485="",'Data Entry'!I485="",'Data Entry'!J485="",'Data Entry'!K485="",'Data Entry'!L485="",'Data Entry'!M485="",'Data Entry'!N485="",'Data Entry'!O485="",'Data Entry'!P485="",'Data Entry'!Q485=""),"","1"))</f>
        <v/>
      </c>
      <c r="AA482" s="152" t="str">
        <f>IF('Data Entry'!R485="Yes","1",IF(AND('Data Entry'!R485="",'Data Entry'!S485="",'Data Entry'!T485="",'Data Entry'!U485=""),"","1"))</f>
        <v/>
      </c>
      <c r="AB482" s="157" t="str">
        <f>IF('Data Entry'!V485="Yes","1",IF(AND('Data Entry'!V485="",'Data Entry'!W485=""),"","1"))</f>
        <v/>
      </c>
    </row>
    <row r="483" spans="1:28" ht="17">
      <c r="A483" s="59">
        <f>'Data Entry'!AB486</f>
        <v>0</v>
      </c>
      <c r="B483" s="59" t="str">
        <f>'Data Entry'!AR486</f>
        <v/>
      </c>
      <c r="C483" s="1">
        <f>IF('Data Entry'!AD486="g",'Data Entry'!AC486*0.001*U483,IF('Data Entry'!AD486="UI",'Data Entry'!AC486*0.000001*U483,IF('Data Entry'!AD486="mg",'Data Entry'!AC486*0.000001*U483,IF('Data Entry'!AD486="t",'Data Entry'!AC486*1000*U483,IF('Data Entry'!AD486="kg",'Data Entry'!AC486*1*U483,IF('Data Entry'!AD486="L",'Data Entry'!AC486*1*U483,IFERROR(,"")))))))</f>
        <v>0</v>
      </c>
      <c r="D483" s="1" t="s">
        <v>4</v>
      </c>
      <c r="E483" s="1">
        <f>IF('Data Entry'!AF486="g",'Data Entry'!AE486*0.001,IF('Data Entry'!AF486="mg",'Data Entry'!AE486*0.000001,IF('Data Entry'!AF486="t",'Data Entry'!AE486*1000,IF('Data Entry'!AF486="ml",'Data Entry'!AE486*0.001,IF('Data Entry'!AF486="kg",'Data Entry'!AE486*1,IF('Data Entry'!AF486="Pieza",'Data Entry'!AE486*1,IF('Data Entry'!AF486="L",'Data Entry'!AE486*1,IFERROR(,""))))))))</f>
        <v>0</v>
      </c>
      <c r="F483" s="1" t="s">
        <v>4</v>
      </c>
      <c r="G483" s="1">
        <f>IF('Data Entry'!AA486="g",'Data Entry'!Z486*0.001,IF('Data Entry'!AA486="mg",'Data Entry'!Z486*0.000001,IF('Data Entry'!AA486="t",'Data Entry'!Z486*1000,IF('Data Entry'!AA486="ml",'Data Entry'!Z486*0.001,IF('Data Entry'!AA486="kg",'Data Entry'!Z486*1,IF('Data Entry'!AA486="Piezas",'Data Entry'!Z486*1,IF('Data Entry'!AA486="L",'Data Entry'!Z486*1,IFERROR(,""))))))))</f>
        <v>0</v>
      </c>
      <c r="H483" s="1" t="s">
        <v>4</v>
      </c>
      <c r="I483" s="1">
        <f>IF('Data Entry'!AC486="g",'Data Entry'!AB486*0.001,IF('Data Entry'!AC486="mg",'Data Entry'!AB486*0.000001,IF('Data Entry'!AC486="t",'Data Entry'!AB486*1000,IF('Data Entry'!AC486="ml",'Data Entry'!AB486*0.001,IF('Data Entry'!AC486="kg",'Data Entry'!AB486*1,IF('Data Entry'!AC486="L",'Data Entry'!AB486*1,IFERROR(,"")))))))</f>
        <v>0</v>
      </c>
      <c r="J483" s="59" t="str">
        <f>'Data Entry'!AU486</f>
        <v/>
      </c>
      <c r="K483" s="1">
        <f>IF('Data Entry'!AI486="g",'Data Entry'!AH486*0.001*V483,IF('Data Entry'!AI486="UI",'Data Entry'!AH486*0.000001*V483,IF('Data Entry'!AI486="mg",'Data Entry'!AH486*0.000001*V483,IF('Data Entry'!AI486="t",'Data Entry'!AH486*1000*V483,IF('Data Entry'!AI486="kg",'Data Entry'!AH486*1*V483,IF('Data Entry'!AI486="L",'Data Entry'!AH486*1*V483,IFERROR(,"")))))))</f>
        <v>0</v>
      </c>
      <c r="L483" s="1" t="s">
        <v>4</v>
      </c>
      <c r="M483" s="59">
        <f>'Data Entry'!AJ486</f>
        <v>0</v>
      </c>
      <c r="N483" s="59" t="str">
        <f>'Data Entry'!AX486</f>
        <v/>
      </c>
      <c r="O483" s="1">
        <f>IF('Data Entry'!AL486="g",'Data Entry'!AK486*0.001*W483,IF('Data Entry'!AL486="UI",'Data Entry'!AK486*0.000001*W483,IF('Data Entry'!AL486="mg",'Data Entry'!AK486*0.000001*W483,IF('Data Entry'!AL486="t",'Data Entry'!AK486*1000*W483,IF('Data Entry'!AL486="kg",'Data Entry'!AK486*1*W483,IF('Data Entry'!AL486="L",'Data Entry'!AK486*1*W483,IFERROR(,"")))))))</f>
        <v>0</v>
      </c>
      <c r="P483" s="1" t="s">
        <v>4</v>
      </c>
      <c r="Q483" s="59">
        <f>'Data Entry'!AM486</f>
        <v>0</v>
      </c>
      <c r="R483" s="59" t="str">
        <f>'Data Entry'!BA486</f>
        <v/>
      </c>
      <c r="S483" s="1">
        <f>IF('Data Entry'!AO486="g",'Data Entry'!AN486*0.001*X483,IF('Data Entry'!AO486="UI",'Data Entry'!AN486*0.000001*X483,IF('Data Entry'!AO486="mg",'Data Entry'!AN486*0.000001*X483,IF('Data Entry'!AO486="t",'Data Entry'!AN486*1000*X483,IF('Data Entry'!AO486="kg",'Data Entry'!AN486*1*X483,IF('Data Entry'!AO486="L",'Data Entry'!AN486*1*X483,IFERROR(,"")))))))</f>
        <v>0</v>
      </c>
      <c r="T483" s="1" t="s">
        <v>4</v>
      </c>
      <c r="U483" s="59" t="str">
        <f>IF('Data Entry'!AP486="No aplica","1",'Data Entry'!AP486)</f>
        <v/>
      </c>
      <c r="V483" s="59" t="str">
        <f>IF('Data Entry'!AS486="No aplica","1",'Data Entry'!AS486)</f>
        <v/>
      </c>
      <c r="W483" s="59" t="str">
        <f>IF('Data Entry'!AV486="No aplica","1",'Data Entry'!AV486)</f>
        <v/>
      </c>
      <c r="X483" s="59" t="str">
        <f>IF('Data Entry'!AY486="No aplica","1",'Data Entry'!AY486)</f>
        <v/>
      </c>
      <c r="Y483" s="151" t="str">
        <f t="shared" si="7"/>
        <v/>
      </c>
      <c r="Z483" s="152" t="str">
        <f>IF('Data Entry'!H486="Yes","1",IF(AND('Data Entry'!H486="",'Data Entry'!I486="",'Data Entry'!J486="",'Data Entry'!K486="",'Data Entry'!L486="",'Data Entry'!M486="",'Data Entry'!N486="",'Data Entry'!O486="",'Data Entry'!P486="",'Data Entry'!Q486=""),"","1"))</f>
        <v/>
      </c>
      <c r="AA483" s="152" t="str">
        <f>IF('Data Entry'!R486="Yes","1",IF(AND('Data Entry'!R486="",'Data Entry'!S486="",'Data Entry'!T486="",'Data Entry'!U486=""),"","1"))</f>
        <v/>
      </c>
      <c r="AB483" s="157" t="str">
        <f>IF('Data Entry'!V486="Yes","1",IF(AND('Data Entry'!V486="",'Data Entry'!W486=""),"","1"))</f>
        <v/>
      </c>
    </row>
    <row r="484" spans="1:28" ht="17">
      <c r="A484" s="59">
        <f>'Data Entry'!AB487</f>
        <v>0</v>
      </c>
      <c r="B484" s="59" t="str">
        <f>'Data Entry'!AR487</f>
        <v/>
      </c>
      <c r="C484" s="1">
        <f>IF('Data Entry'!AD487="g",'Data Entry'!AC487*0.001*U484,IF('Data Entry'!AD487="UI",'Data Entry'!AC487*0.000001*U484,IF('Data Entry'!AD487="mg",'Data Entry'!AC487*0.000001*U484,IF('Data Entry'!AD487="t",'Data Entry'!AC487*1000*U484,IF('Data Entry'!AD487="kg",'Data Entry'!AC487*1*U484,IF('Data Entry'!AD487="L",'Data Entry'!AC487*1*U484,IFERROR(,"")))))))</f>
        <v>0</v>
      </c>
      <c r="D484" s="1" t="s">
        <v>4</v>
      </c>
      <c r="E484" s="1">
        <f>IF('Data Entry'!AF487="g",'Data Entry'!AE487*0.001,IF('Data Entry'!AF487="mg",'Data Entry'!AE487*0.000001,IF('Data Entry'!AF487="t",'Data Entry'!AE487*1000,IF('Data Entry'!AF487="ml",'Data Entry'!AE487*0.001,IF('Data Entry'!AF487="kg",'Data Entry'!AE487*1,IF('Data Entry'!AF487="Pieza",'Data Entry'!AE487*1,IF('Data Entry'!AF487="L",'Data Entry'!AE487*1,IFERROR(,""))))))))</f>
        <v>0</v>
      </c>
      <c r="F484" s="1" t="s">
        <v>4</v>
      </c>
      <c r="G484" s="1">
        <f>IF('Data Entry'!AA487="g",'Data Entry'!Z487*0.001,IF('Data Entry'!AA487="mg",'Data Entry'!Z487*0.000001,IF('Data Entry'!AA487="t",'Data Entry'!Z487*1000,IF('Data Entry'!AA487="ml",'Data Entry'!Z487*0.001,IF('Data Entry'!AA487="kg",'Data Entry'!Z487*1,IF('Data Entry'!AA487="Piezas",'Data Entry'!Z487*1,IF('Data Entry'!AA487="L",'Data Entry'!Z487*1,IFERROR(,""))))))))</f>
        <v>0</v>
      </c>
      <c r="H484" s="1" t="s">
        <v>4</v>
      </c>
      <c r="I484" s="1">
        <f>IF('Data Entry'!AC487="g",'Data Entry'!AB487*0.001,IF('Data Entry'!AC487="mg",'Data Entry'!AB487*0.000001,IF('Data Entry'!AC487="t",'Data Entry'!AB487*1000,IF('Data Entry'!AC487="ml",'Data Entry'!AB487*0.001,IF('Data Entry'!AC487="kg",'Data Entry'!AB487*1,IF('Data Entry'!AC487="L",'Data Entry'!AB487*1,IFERROR(,"")))))))</f>
        <v>0</v>
      </c>
      <c r="J484" s="59" t="str">
        <f>'Data Entry'!AU487</f>
        <v/>
      </c>
      <c r="K484" s="1">
        <f>IF('Data Entry'!AI487="g",'Data Entry'!AH487*0.001*V484,IF('Data Entry'!AI487="UI",'Data Entry'!AH487*0.000001*V484,IF('Data Entry'!AI487="mg",'Data Entry'!AH487*0.000001*V484,IF('Data Entry'!AI487="t",'Data Entry'!AH487*1000*V484,IF('Data Entry'!AI487="kg",'Data Entry'!AH487*1*V484,IF('Data Entry'!AI487="L",'Data Entry'!AH487*1*V484,IFERROR(,"")))))))</f>
        <v>0</v>
      </c>
      <c r="L484" s="1" t="s">
        <v>4</v>
      </c>
      <c r="M484" s="59">
        <f>'Data Entry'!AJ487</f>
        <v>0</v>
      </c>
      <c r="N484" s="59" t="str">
        <f>'Data Entry'!AX487</f>
        <v/>
      </c>
      <c r="O484" s="1">
        <f>IF('Data Entry'!AL487="g",'Data Entry'!AK487*0.001*W484,IF('Data Entry'!AL487="UI",'Data Entry'!AK487*0.000001*W484,IF('Data Entry'!AL487="mg",'Data Entry'!AK487*0.000001*W484,IF('Data Entry'!AL487="t",'Data Entry'!AK487*1000*W484,IF('Data Entry'!AL487="kg",'Data Entry'!AK487*1*W484,IF('Data Entry'!AL487="L",'Data Entry'!AK487*1*W484,IFERROR(,"")))))))</f>
        <v>0</v>
      </c>
      <c r="P484" s="1" t="s">
        <v>4</v>
      </c>
      <c r="Q484" s="59">
        <f>'Data Entry'!AM487</f>
        <v>0</v>
      </c>
      <c r="R484" s="59" t="str">
        <f>'Data Entry'!BA487</f>
        <v/>
      </c>
      <c r="S484" s="1">
        <f>IF('Data Entry'!AO487="g",'Data Entry'!AN487*0.001*X484,IF('Data Entry'!AO487="UI",'Data Entry'!AN487*0.000001*X484,IF('Data Entry'!AO487="mg",'Data Entry'!AN487*0.000001*X484,IF('Data Entry'!AO487="t",'Data Entry'!AN487*1000*X484,IF('Data Entry'!AO487="kg",'Data Entry'!AN487*1*X484,IF('Data Entry'!AO487="L",'Data Entry'!AN487*1*X484,IFERROR(,"")))))))</f>
        <v>0</v>
      </c>
      <c r="T484" s="1" t="s">
        <v>4</v>
      </c>
      <c r="U484" s="59" t="str">
        <f>IF('Data Entry'!AP487="No aplica","1",'Data Entry'!AP487)</f>
        <v/>
      </c>
      <c r="V484" s="59" t="str">
        <f>IF('Data Entry'!AS487="No aplica","1",'Data Entry'!AS487)</f>
        <v/>
      </c>
      <c r="W484" s="59" t="str">
        <f>IF('Data Entry'!AV487="No aplica","1",'Data Entry'!AV487)</f>
        <v/>
      </c>
      <c r="X484" s="59" t="str">
        <f>IF('Data Entry'!AY487="No aplica","1",'Data Entry'!AY487)</f>
        <v/>
      </c>
      <c r="Y484" s="151" t="str">
        <f t="shared" si="7"/>
        <v/>
      </c>
      <c r="Z484" s="152" t="str">
        <f>IF('Data Entry'!H487="Yes","1",IF(AND('Data Entry'!H487="",'Data Entry'!I487="",'Data Entry'!J487="",'Data Entry'!K487="",'Data Entry'!L487="",'Data Entry'!M487="",'Data Entry'!N487="",'Data Entry'!O487="",'Data Entry'!P487="",'Data Entry'!Q487=""),"","1"))</f>
        <v/>
      </c>
      <c r="AA484" s="152" t="str">
        <f>IF('Data Entry'!R487="Yes","1",IF(AND('Data Entry'!R487="",'Data Entry'!S487="",'Data Entry'!T487="",'Data Entry'!U487=""),"","1"))</f>
        <v/>
      </c>
      <c r="AB484" s="157" t="str">
        <f>IF('Data Entry'!V487="Yes","1",IF(AND('Data Entry'!V487="",'Data Entry'!W487=""),"","1"))</f>
        <v/>
      </c>
    </row>
    <row r="485" spans="1:28" ht="17">
      <c r="A485" s="59">
        <f>'Data Entry'!AB488</f>
        <v>0</v>
      </c>
      <c r="B485" s="59" t="str">
        <f>'Data Entry'!AR488</f>
        <v/>
      </c>
      <c r="C485" s="1">
        <f>IF('Data Entry'!AD488="g",'Data Entry'!AC488*0.001*U485,IF('Data Entry'!AD488="UI",'Data Entry'!AC488*0.000001*U485,IF('Data Entry'!AD488="mg",'Data Entry'!AC488*0.000001*U485,IF('Data Entry'!AD488="t",'Data Entry'!AC488*1000*U485,IF('Data Entry'!AD488="kg",'Data Entry'!AC488*1*U485,IF('Data Entry'!AD488="L",'Data Entry'!AC488*1*U485,IFERROR(,"")))))))</f>
        <v>0</v>
      </c>
      <c r="D485" s="1" t="s">
        <v>4</v>
      </c>
      <c r="E485" s="1">
        <f>IF('Data Entry'!AF488="g",'Data Entry'!AE488*0.001,IF('Data Entry'!AF488="mg",'Data Entry'!AE488*0.000001,IF('Data Entry'!AF488="t",'Data Entry'!AE488*1000,IF('Data Entry'!AF488="ml",'Data Entry'!AE488*0.001,IF('Data Entry'!AF488="kg",'Data Entry'!AE488*1,IF('Data Entry'!AF488="Pieza",'Data Entry'!AE488*1,IF('Data Entry'!AF488="L",'Data Entry'!AE488*1,IFERROR(,""))))))))</f>
        <v>0</v>
      </c>
      <c r="F485" s="1" t="s">
        <v>4</v>
      </c>
      <c r="G485" s="1">
        <f>IF('Data Entry'!AA488="g",'Data Entry'!Z488*0.001,IF('Data Entry'!AA488="mg",'Data Entry'!Z488*0.000001,IF('Data Entry'!AA488="t",'Data Entry'!Z488*1000,IF('Data Entry'!AA488="ml",'Data Entry'!Z488*0.001,IF('Data Entry'!AA488="kg",'Data Entry'!Z488*1,IF('Data Entry'!AA488="Piezas",'Data Entry'!Z488*1,IF('Data Entry'!AA488="L",'Data Entry'!Z488*1,IFERROR(,""))))))))</f>
        <v>0</v>
      </c>
      <c r="H485" s="1" t="s">
        <v>4</v>
      </c>
      <c r="I485" s="1">
        <f>IF('Data Entry'!AC488="g",'Data Entry'!AB488*0.001,IF('Data Entry'!AC488="mg",'Data Entry'!AB488*0.000001,IF('Data Entry'!AC488="t",'Data Entry'!AB488*1000,IF('Data Entry'!AC488="ml",'Data Entry'!AB488*0.001,IF('Data Entry'!AC488="kg",'Data Entry'!AB488*1,IF('Data Entry'!AC488="L",'Data Entry'!AB488*1,IFERROR(,"")))))))</f>
        <v>0</v>
      </c>
      <c r="J485" s="59" t="str">
        <f>'Data Entry'!AU488</f>
        <v/>
      </c>
      <c r="K485" s="1">
        <f>IF('Data Entry'!AI488="g",'Data Entry'!AH488*0.001*V485,IF('Data Entry'!AI488="UI",'Data Entry'!AH488*0.000001*V485,IF('Data Entry'!AI488="mg",'Data Entry'!AH488*0.000001*V485,IF('Data Entry'!AI488="t",'Data Entry'!AH488*1000*V485,IF('Data Entry'!AI488="kg",'Data Entry'!AH488*1*V485,IF('Data Entry'!AI488="L",'Data Entry'!AH488*1*V485,IFERROR(,"")))))))</f>
        <v>0</v>
      </c>
      <c r="L485" s="1" t="s">
        <v>4</v>
      </c>
      <c r="M485" s="59">
        <f>'Data Entry'!AJ488</f>
        <v>0</v>
      </c>
      <c r="N485" s="59" t="str">
        <f>'Data Entry'!AX488</f>
        <v/>
      </c>
      <c r="O485" s="1">
        <f>IF('Data Entry'!AL488="g",'Data Entry'!AK488*0.001*W485,IF('Data Entry'!AL488="UI",'Data Entry'!AK488*0.000001*W485,IF('Data Entry'!AL488="mg",'Data Entry'!AK488*0.000001*W485,IF('Data Entry'!AL488="t",'Data Entry'!AK488*1000*W485,IF('Data Entry'!AL488="kg",'Data Entry'!AK488*1*W485,IF('Data Entry'!AL488="L",'Data Entry'!AK488*1*W485,IFERROR(,"")))))))</f>
        <v>0</v>
      </c>
      <c r="P485" s="1" t="s">
        <v>4</v>
      </c>
      <c r="Q485" s="59">
        <f>'Data Entry'!AM488</f>
        <v>0</v>
      </c>
      <c r="R485" s="59" t="str">
        <f>'Data Entry'!BA488</f>
        <v/>
      </c>
      <c r="S485" s="1">
        <f>IF('Data Entry'!AO488="g",'Data Entry'!AN488*0.001*X485,IF('Data Entry'!AO488="UI",'Data Entry'!AN488*0.000001*X485,IF('Data Entry'!AO488="mg",'Data Entry'!AN488*0.000001*X485,IF('Data Entry'!AO488="t",'Data Entry'!AN488*1000*X485,IF('Data Entry'!AO488="kg",'Data Entry'!AN488*1*X485,IF('Data Entry'!AO488="L",'Data Entry'!AN488*1*X485,IFERROR(,"")))))))</f>
        <v>0</v>
      </c>
      <c r="T485" s="1" t="s">
        <v>4</v>
      </c>
      <c r="U485" s="59" t="str">
        <f>IF('Data Entry'!AP488="No aplica","1",'Data Entry'!AP488)</f>
        <v/>
      </c>
      <c r="V485" s="59" t="str">
        <f>IF('Data Entry'!AS488="No aplica","1",'Data Entry'!AS488)</f>
        <v/>
      </c>
      <c r="W485" s="59" t="str">
        <f>IF('Data Entry'!AV488="No aplica","1",'Data Entry'!AV488)</f>
        <v/>
      </c>
      <c r="X485" s="59" t="str">
        <f>IF('Data Entry'!AY488="No aplica","1",'Data Entry'!AY488)</f>
        <v/>
      </c>
      <c r="Y485" s="151" t="str">
        <f t="shared" si="7"/>
        <v/>
      </c>
      <c r="Z485" s="152" t="str">
        <f>IF('Data Entry'!H488="Yes","1",IF(AND('Data Entry'!H488="",'Data Entry'!I488="",'Data Entry'!J488="",'Data Entry'!K488="",'Data Entry'!L488="",'Data Entry'!M488="",'Data Entry'!N488="",'Data Entry'!O488="",'Data Entry'!P488="",'Data Entry'!Q488=""),"","1"))</f>
        <v/>
      </c>
      <c r="AA485" s="152" t="str">
        <f>IF('Data Entry'!R488="Yes","1",IF(AND('Data Entry'!R488="",'Data Entry'!S488="",'Data Entry'!T488="",'Data Entry'!U488=""),"","1"))</f>
        <v/>
      </c>
      <c r="AB485" s="157" t="str">
        <f>IF('Data Entry'!V488="Yes","1",IF(AND('Data Entry'!V488="",'Data Entry'!W488=""),"","1"))</f>
        <v/>
      </c>
    </row>
    <row r="486" spans="1:28" ht="17">
      <c r="A486" s="59">
        <f>'Data Entry'!AB489</f>
        <v>0</v>
      </c>
      <c r="B486" s="59" t="str">
        <f>'Data Entry'!AR489</f>
        <v/>
      </c>
      <c r="C486" s="1">
        <f>IF('Data Entry'!AD489="g",'Data Entry'!AC489*0.001*U486,IF('Data Entry'!AD489="UI",'Data Entry'!AC489*0.000001*U486,IF('Data Entry'!AD489="mg",'Data Entry'!AC489*0.000001*U486,IF('Data Entry'!AD489="t",'Data Entry'!AC489*1000*U486,IF('Data Entry'!AD489="kg",'Data Entry'!AC489*1*U486,IF('Data Entry'!AD489="L",'Data Entry'!AC489*1*U486,IFERROR(,"")))))))</f>
        <v>0</v>
      </c>
      <c r="D486" s="1" t="s">
        <v>4</v>
      </c>
      <c r="E486" s="1">
        <f>IF('Data Entry'!AF489="g",'Data Entry'!AE489*0.001,IF('Data Entry'!AF489="mg",'Data Entry'!AE489*0.000001,IF('Data Entry'!AF489="t",'Data Entry'!AE489*1000,IF('Data Entry'!AF489="ml",'Data Entry'!AE489*0.001,IF('Data Entry'!AF489="kg",'Data Entry'!AE489*1,IF('Data Entry'!AF489="Pieza",'Data Entry'!AE489*1,IF('Data Entry'!AF489="L",'Data Entry'!AE489*1,IFERROR(,""))))))))</f>
        <v>0</v>
      </c>
      <c r="F486" s="1" t="s">
        <v>4</v>
      </c>
      <c r="G486" s="1">
        <f>IF('Data Entry'!AA489="g",'Data Entry'!Z489*0.001,IF('Data Entry'!AA489="mg",'Data Entry'!Z489*0.000001,IF('Data Entry'!AA489="t",'Data Entry'!Z489*1000,IF('Data Entry'!AA489="ml",'Data Entry'!Z489*0.001,IF('Data Entry'!AA489="kg",'Data Entry'!Z489*1,IF('Data Entry'!AA489="Piezas",'Data Entry'!Z489*1,IF('Data Entry'!AA489="L",'Data Entry'!Z489*1,IFERROR(,""))))))))</f>
        <v>0</v>
      </c>
      <c r="H486" s="1" t="s">
        <v>4</v>
      </c>
      <c r="I486" s="1">
        <f>IF('Data Entry'!AC489="g",'Data Entry'!AB489*0.001,IF('Data Entry'!AC489="mg",'Data Entry'!AB489*0.000001,IF('Data Entry'!AC489="t",'Data Entry'!AB489*1000,IF('Data Entry'!AC489="ml",'Data Entry'!AB489*0.001,IF('Data Entry'!AC489="kg",'Data Entry'!AB489*1,IF('Data Entry'!AC489="L",'Data Entry'!AB489*1,IFERROR(,"")))))))</f>
        <v>0</v>
      </c>
      <c r="J486" s="59" t="str">
        <f>'Data Entry'!AU489</f>
        <v/>
      </c>
      <c r="K486" s="1">
        <f>IF('Data Entry'!AI489="g",'Data Entry'!AH489*0.001*V486,IF('Data Entry'!AI489="UI",'Data Entry'!AH489*0.000001*V486,IF('Data Entry'!AI489="mg",'Data Entry'!AH489*0.000001*V486,IF('Data Entry'!AI489="t",'Data Entry'!AH489*1000*V486,IF('Data Entry'!AI489="kg",'Data Entry'!AH489*1*V486,IF('Data Entry'!AI489="L",'Data Entry'!AH489*1*V486,IFERROR(,"")))))))</f>
        <v>0</v>
      </c>
      <c r="L486" s="1" t="s">
        <v>4</v>
      </c>
      <c r="M486" s="59">
        <f>'Data Entry'!AJ489</f>
        <v>0</v>
      </c>
      <c r="N486" s="59" t="str">
        <f>'Data Entry'!AX489</f>
        <v/>
      </c>
      <c r="O486" s="1">
        <f>IF('Data Entry'!AL489="g",'Data Entry'!AK489*0.001*W486,IF('Data Entry'!AL489="UI",'Data Entry'!AK489*0.000001*W486,IF('Data Entry'!AL489="mg",'Data Entry'!AK489*0.000001*W486,IF('Data Entry'!AL489="t",'Data Entry'!AK489*1000*W486,IF('Data Entry'!AL489="kg",'Data Entry'!AK489*1*W486,IF('Data Entry'!AL489="L",'Data Entry'!AK489*1*W486,IFERROR(,"")))))))</f>
        <v>0</v>
      </c>
      <c r="P486" s="1" t="s">
        <v>4</v>
      </c>
      <c r="Q486" s="59">
        <f>'Data Entry'!AM489</f>
        <v>0</v>
      </c>
      <c r="R486" s="59" t="str">
        <f>'Data Entry'!BA489</f>
        <v/>
      </c>
      <c r="S486" s="1">
        <f>IF('Data Entry'!AO489="g",'Data Entry'!AN489*0.001*X486,IF('Data Entry'!AO489="UI",'Data Entry'!AN489*0.000001*X486,IF('Data Entry'!AO489="mg",'Data Entry'!AN489*0.000001*X486,IF('Data Entry'!AO489="t",'Data Entry'!AN489*1000*X486,IF('Data Entry'!AO489="kg",'Data Entry'!AN489*1*X486,IF('Data Entry'!AO489="L",'Data Entry'!AN489*1*X486,IFERROR(,"")))))))</f>
        <v>0</v>
      </c>
      <c r="T486" s="1" t="s">
        <v>4</v>
      </c>
      <c r="U486" s="59" t="str">
        <f>IF('Data Entry'!AP489="No aplica","1",'Data Entry'!AP489)</f>
        <v/>
      </c>
      <c r="V486" s="59" t="str">
        <f>IF('Data Entry'!AS489="No aplica","1",'Data Entry'!AS489)</f>
        <v/>
      </c>
      <c r="W486" s="59" t="str">
        <f>IF('Data Entry'!AV489="No aplica","1",'Data Entry'!AV489)</f>
        <v/>
      </c>
      <c r="X486" s="59" t="str">
        <f>IF('Data Entry'!AY489="No aplica","1",'Data Entry'!AY489)</f>
        <v/>
      </c>
      <c r="Y486" s="151" t="str">
        <f t="shared" si="7"/>
        <v/>
      </c>
      <c r="Z486" s="152" t="str">
        <f>IF('Data Entry'!H489="Yes","1",IF(AND('Data Entry'!H489="",'Data Entry'!I489="",'Data Entry'!J489="",'Data Entry'!K489="",'Data Entry'!L489="",'Data Entry'!M489="",'Data Entry'!N489="",'Data Entry'!O489="",'Data Entry'!P489="",'Data Entry'!Q489=""),"","1"))</f>
        <v/>
      </c>
      <c r="AA486" s="152" t="str">
        <f>IF('Data Entry'!R489="Yes","1",IF(AND('Data Entry'!R489="",'Data Entry'!S489="",'Data Entry'!T489="",'Data Entry'!U489=""),"","1"))</f>
        <v/>
      </c>
      <c r="AB486" s="157" t="str">
        <f>IF('Data Entry'!V489="Yes","1",IF(AND('Data Entry'!V489="",'Data Entry'!W489=""),"","1"))</f>
        <v/>
      </c>
    </row>
    <row r="487" spans="1:28" ht="17">
      <c r="A487" s="59">
        <f>'Data Entry'!AB490</f>
        <v>0</v>
      </c>
      <c r="B487" s="59" t="str">
        <f>'Data Entry'!AR490</f>
        <v/>
      </c>
      <c r="C487" s="1">
        <f>IF('Data Entry'!AD490="g",'Data Entry'!AC490*0.001*U487,IF('Data Entry'!AD490="UI",'Data Entry'!AC490*0.000001*U487,IF('Data Entry'!AD490="mg",'Data Entry'!AC490*0.000001*U487,IF('Data Entry'!AD490="t",'Data Entry'!AC490*1000*U487,IF('Data Entry'!AD490="kg",'Data Entry'!AC490*1*U487,IF('Data Entry'!AD490="L",'Data Entry'!AC490*1*U487,IFERROR(,"")))))))</f>
        <v>0</v>
      </c>
      <c r="D487" s="1" t="s">
        <v>4</v>
      </c>
      <c r="E487" s="1">
        <f>IF('Data Entry'!AF490="g",'Data Entry'!AE490*0.001,IF('Data Entry'!AF490="mg",'Data Entry'!AE490*0.000001,IF('Data Entry'!AF490="t",'Data Entry'!AE490*1000,IF('Data Entry'!AF490="ml",'Data Entry'!AE490*0.001,IF('Data Entry'!AF490="kg",'Data Entry'!AE490*1,IF('Data Entry'!AF490="Pieza",'Data Entry'!AE490*1,IF('Data Entry'!AF490="L",'Data Entry'!AE490*1,IFERROR(,""))))))))</f>
        <v>0</v>
      </c>
      <c r="F487" s="1" t="s">
        <v>4</v>
      </c>
      <c r="G487" s="1">
        <f>IF('Data Entry'!AA490="g",'Data Entry'!Z490*0.001,IF('Data Entry'!AA490="mg",'Data Entry'!Z490*0.000001,IF('Data Entry'!AA490="t",'Data Entry'!Z490*1000,IF('Data Entry'!AA490="ml",'Data Entry'!Z490*0.001,IF('Data Entry'!AA490="kg",'Data Entry'!Z490*1,IF('Data Entry'!AA490="Piezas",'Data Entry'!Z490*1,IF('Data Entry'!AA490="L",'Data Entry'!Z490*1,IFERROR(,""))))))))</f>
        <v>0</v>
      </c>
      <c r="H487" s="1" t="s">
        <v>4</v>
      </c>
      <c r="I487" s="1">
        <f>IF('Data Entry'!AC490="g",'Data Entry'!AB490*0.001,IF('Data Entry'!AC490="mg",'Data Entry'!AB490*0.000001,IF('Data Entry'!AC490="t",'Data Entry'!AB490*1000,IF('Data Entry'!AC490="ml",'Data Entry'!AB490*0.001,IF('Data Entry'!AC490="kg",'Data Entry'!AB490*1,IF('Data Entry'!AC490="L",'Data Entry'!AB490*1,IFERROR(,"")))))))</f>
        <v>0</v>
      </c>
      <c r="J487" s="59" t="str">
        <f>'Data Entry'!AU490</f>
        <v/>
      </c>
      <c r="K487" s="1">
        <f>IF('Data Entry'!AI490="g",'Data Entry'!AH490*0.001*V487,IF('Data Entry'!AI490="UI",'Data Entry'!AH490*0.000001*V487,IF('Data Entry'!AI490="mg",'Data Entry'!AH490*0.000001*V487,IF('Data Entry'!AI490="t",'Data Entry'!AH490*1000*V487,IF('Data Entry'!AI490="kg",'Data Entry'!AH490*1*V487,IF('Data Entry'!AI490="L",'Data Entry'!AH490*1*V487,IFERROR(,"")))))))</f>
        <v>0</v>
      </c>
      <c r="L487" s="1" t="s">
        <v>4</v>
      </c>
      <c r="M487" s="59">
        <f>'Data Entry'!AJ490</f>
        <v>0</v>
      </c>
      <c r="N487" s="59" t="str">
        <f>'Data Entry'!AX490</f>
        <v/>
      </c>
      <c r="O487" s="1">
        <f>IF('Data Entry'!AL490="g",'Data Entry'!AK490*0.001*W487,IF('Data Entry'!AL490="UI",'Data Entry'!AK490*0.000001*W487,IF('Data Entry'!AL490="mg",'Data Entry'!AK490*0.000001*W487,IF('Data Entry'!AL490="t",'Data Entry'!AK490*1000*W487,IF('Data Entry'!AL490="kg",'Data Entry'!AK490*1*W487,IF('Data Entry'!AL490="L",'Data Entry'!AK490*1*W487,IFERROR(,"")))))))</f>
        <v>0</v>
      </c>
      <c r="P487" s="1" t="s">
        <v>4</v>
      </c>
      <c r="Q487" s="59">
        <f>'Data Entry'!AM490</f>
        <v>0</v>
      </c>
      <c r="R487" s="59" t="str">
        <f>'Data Entry'!BA490</f>
        <v/>
      </c>
      <c r="S487" s="1">
        <f>IF('Data Entry'!AO490="g",'Data Entry'!AN490*0.001*X487,IF('Data Entry'!AO490="UI",'Data Entry'!AN490*0.000001*X487,IF('Data Entry'!AO490="mg",'Data Entry'!AN490*0.000001*X487,IF('Data Entry'!AO490="t",'Data Entry'!AN490*1000*X487,IF('Data Entry'!AO490="kg",'Data Entry'!AN490*1*X487,IF('Data Entry'!AO490="L",'Data Entry'!AN490*1*X487,IFERROR(,"")))))))</f>
        <v>0</v>
      </c>
      <c r="T487" s="1" t="s">
        <v>4</v>
      </c>
      <c r="U487" s="59" t="str">
        <f>IF('Data Entry'!AP490="No aplica","1",'Data Entry'!AP490)</f>
        <v/>
      </c>
      <c r="V487" s="59" t="str">
        <f>IF('Data Entry'!AS490="No aplica","1",'Data Entry'!AS490)</f>
        <v/>
      </c>
      <c r="W487" s="59" t="str">
        <f>IF('Data Entry'!AV490="No aplica","1",'Data Entry'!AV490)</f>
        <v/>
      </c>
      <c r="X487" s="59" t="str">
        <f>IF('Data Entry'!AY490="No aplica","1",'Data Entry'!AY490)</f>
        <v/>
      </c>
      <c r="Y487" s="151" t="str">
        <f t="shared" si="7"/>
        <v/>
      </c>
      <c r="Z487" s="152" t="str">
        <f>IF('Data Entry'!H490="Yes","1",IF(AND('Data Entry'!H490="",'Data Entry'!I490="",'Data Entry'!J490="",'Data Entry'!K490="",'Data Entry'!L490="",'Data Entry'!M490="",'Data Entry'!N490="",'Data Entry'!O490="",'Data Entry'!P490="",'Data Entry'!Q490=""),"","1"))</f>
        <v/>
      </c>
      <c r="AA487" s="152" t="str">
        <f>IF('Data Entry'!R490="Yes","1",IF(AND('Data Entry'!R490="",'Data Entry'!S490="",'Data Entry'!T490="",'Data Entry'!U490=""),"","1"))</f>
        <v/>
      </c>
      <c r="AB487" s="157" t="str">
        <f>IF('Data Entry'!V490="Yes","1",IF(AND('Data Entry'!V490="",'Data Entry'!W490=""),"","1"))</f>
        <v/>
      </c>
    </row>
    <row r="488" spans="1:28" ht="17">
      <c r="A488" s="59">
        <f>'Data Entry'!AB491</f>
        <v>0</v>
      </c>
      <c r="B488" s="59" t="str">
        <f>'Data Entry'!AR491</f>
        <v/>
      </c>
      <c r="C488" s="1">
        <f>IF('Data Entry'!AD491="g",'Data Entry'!AC491*0.001*U488,IF('Data Entry'!AD491="UI",'Data Entry'!AC491*0.000001*U488,IF('Data Entry'!AD491="mg",'Data Entry'!AC491*0.000001*U488,IF('Data Entry'!AD491="t",'Data Entry'!AC491*1000*U488,IF('Data Entry'!AD491="kg",'Data Entry'!AC491*1*U488,IF('Data Entry'!AD491="L",'Data Entry'!AC491*1*U488,IFERROR(,"")))))))</f>
        <v>0</v>
      </c>
      <c r="D488" s="1" t="s">
        <v>4</v>
      </c>
      <c r="E488" s="1">
        <f>IF('Data Entry'!AF491="g",'Data Entry'!AE491*0.001,IF('Data Entry'!AF491="mg",'Data Entry'!AE491*0.000001,IF('Data Entry'!AF491="t",'Data Entry'!AE491*1000,IF('Data Entry'!AF491="ml",'Data Entry'!AE491*0.001,IF('Data Entry'!AF491="kg",'Data Entry'!AE491*1,IF('Data Entry'!AF491="Pieza",'Data Entry'!AE491*1,IF('Data Entry'!AF491="L",'Data Entry'!AE491*1,IFERROR(,""))))))))</f>
        <v>0</v>
      </c>
      <c r="F488" s="1" t="s">
        <v>4</v>
      </c>
      <c r="G488" s="1">
        <f>IF('Data Entry'!AA491="g",'Data Entry'!Z491*0.001,IF('Data Entry'!AA491="mg",'Data Entry'!Z491*0.000001,IF('Data Entry'!AA491="t",'Data Entry'!Z491*1000,IF('Data Entry'!AA491="ml",'Data Entry'!Z491*0.001,IF('Data Entry'!AA491="kg",'Data Entry'!Z491*1,IF('Data Entry'!AA491="Piezas",'Data Entry'!Z491*1,IF('Data Entry'!AA491="L",'Data Entry'!Z491*1,IFERROR(,""))))))))</f>
        <v>0</v>
      </c>
      <c r="H488" s="1" t="s">
        <v>4</v>
      </c>
      <c r="I488" s="1">
        <f>IF('Data Entry'!AC491="g",'Data Entry'!AB491*0.001,IF('Data Entry'!AC491="mg",'Data Entry'!AB491*0.000001,IF('Data Entry'!AC491="t",'Data Entry'!AB491*1000,IF('Data Entry'!AC491="ml",'Data Entry'!AB491*0.001,IF('Data Entry'!AC491="kg",'Data Entry'!AB491*1,IF('Data Entry'!AC491="L",'Data Entry'!AB491*1,IFERROR(,"")))))))</f>
        <v>0</v>
      </c>
      <c r="J488" s="59" t="str">
        <f>'Data Entry'!AU491</f>
        <v/>
      </c>
      <c r="K488" s="1">
        <f>IF('Data Entry'!AI491="g",'Data Entry'!AH491*0.001*V488,IF('Data Entry'!AI491="UI",'Data Entry'!AH491*0.000001*V488,IF('Data Entry'!AI491="mg",'Data Entry'!AH491*0.000001*V488,IF('Data Entry'!AI491="t",'Data Entry'!AH491*1000*V488,IF('Data Entry'!AI491="kg",'Data Entry'!AH491*1*V488,IF('Data Entry'!AI491="L",'Data Entry'!AH491*1*V488,IFERROR(,"")))))))</f>
        <v>0</v>
      </c>
      <c r="L488" s="1" t="s">
        <v>4</v>
      </c>
      <c r="M488" s="59">
        <f>'Data Entry'!AJ491</f>
        <v>0</v>
      </c>
      <c r="N488" s="59" t="str">
        <f>'Data Entry'!AX491</f>
        <v/>
      </c>
      <c r="O488" s="1">
        <f>IF('Data Entry'!AL491="g",'Data Entry'!AK491*0.001*W488,IF('Data Entry'!AL491="UI",'Data Entry'!AK491*0.000001*W488,IF('Data Entry'!AL491="mg",'Data Entry'!AK491*0.000001*W488,IF('Data Entry'!AL491="t",'Data Entry'!AK491*1000*W488,IF('Data Entry'!AL491="kg",'Data Entry'!AK491*1*W488,IF('Data Entry'!AL491="L",'Data Entry'!AK491*1*W488,IFERROR(,"")))))))</f>
        <v>0</v>
      </c>
      <c r="P488" s="1" t="s">
        <v>4</v>
      </c>
      <c r="Q488" s="59">
        <f>'Data Entry'!AM491</f>
        <v>0</v>
      </c>
      <c r="R488" s="59" t="str">
        <f>'Data Entry'!BA491</f>
        <v/>
      </c>
      <c r="S488" s="1">
        <f>IF('Data Entry'!AO491="g",'Data Entry'!AN491*0.001*X488,IF('Data Entry'!AO491="UI",'Data Entry'!AN491*0.000001*X488,IF('Data Entry'!AO491="mg",'Data Entry'!AN491*0.000001*X488,IF('Data Entry'!AO491="t",'Data Entry'!AN491*1000*X488,IF('Data Entry'!AO491="kg",'Data Entry'!AN491*1*X488,IF('Data Entry'!AO491="L",'Data Entry'!AN491*1*X488,IFERROR(,"")))))))</f>
        <v>0</v>
      </c>
      <c r="T488" s="1" t="s">
        <v>4</v>
      </c>
      <c r="U488" s="59" t="str">
        <f>IF('Data Entry'!AP491="No aplica","1",'Data Entry'!AP491)</f>
        <v/>
      </c>
      <c r="V488" s="59" t="str">
        <f>IF('Data Entry'!AS491="No aplica","1",'Data Entry'!AS491)</f>
        <v/>
      </c>
      <c r="W488" s="59" t="str">
        <f>IF('Data Entry'!AV491="No aplica","1",'Data Entry'!AV491)</f>
        <v/>
      </c>
      <c r="X488" s="59" t="str">
        <f>IF('Data Entry'!AY491="No aplica","1",'Data Entry'!AY491)</f>
        <v/>
      </c>
      <c r="Y488" s="151" t="str">
        <f t="shared" si="7"/>
        <v/>
      </c>
      <c r="Z488" s="152" t="str">
        <f>IF('Data Entry'!H491="Yes","1",IF(AND('Data Entry'!H491="",'Data Entry'!I491="",'Data Entry'!J491="",'Data Entry'!K491="",'Data Entry'!L491="",'Data Entry'!M491="",'Data Entry'!N491="",'Data Entry'!O491="",'Data Entry'!P491="",'Data Entry'!Q491=""),"","1"))</f>
        <v/>
      </c>
      <c r="AA488" s="152" t="str">
        <f>IF('Data Entry'!R491="Yes","1",IF(AND('Data Entry'!R491="",'Data Entry'!S491="",'Data Entry'!T491="",'Data Entry'!U491=""),"","1"))</f>
        <v/>
      </c>
      <c r="AB488" s="157" t="str">
        <f>IF('Data Entry'!V491="Yes","1",IF(AND('Data Entry'!V491="",'Data Entry'!W491=""),"","1"))</f>
        <v/>
      </c>
    </row>
    <row r="489" spans="1:28" ht="17">
      <c r="A489" s="59">
        <f>'Data Entry'!AB492</f>
        <v>0</v>
      </c>
      <c r="B489" s="59" t="str">
        <f>'Data Entry'!AR492</f>
        <v/>
      </c>
      <c r="C489" s="1">
        <f>IF('Data Entry'!AD492="g",'Data Entry'!AC492*0.001*U489,IF('Data Entry'!AD492="UI",'Data Entry'!AC492*0.000001*U489,IF('Data Entry'!AD492="mg",'Data Entry'!AC492*0.000001*U489,IF('Data Entry'!AD492="t",'Data Entry'!AC492*1000*U489,IF('Data Entry'!AD492="kg",'Data Entry'!AC492*1*U489,IF('Data Entry'!AD492="L",'Data Entry'!AC492*1*U489,IFERROR(,"")))))))</f>
        <v>0</v>
      </c>
      <c r="D489" s="1" t="s">
        <v>4</v>
      </c>
      <c r="E489" s="1">
        <f>IF('Data Entry'!AF492="g",'Data Entry'!AE492*0.001,IF('Data Entry'!AF492="mg",'Data Entry'!AE492*0.000001,IF('Data Entry'!AF492="t",'Data Entry'!AE492*1000,IF('Data Entry'!AF492="ml",'Data Entry'!AE492*0.001,IF('Data Entry'!AF492="kg",'Data Entry'!AE492*1,IF('Data Entry'!AF492="Pieza",'Data Entry'!AE492*1,IF('Data Entry'!AF492="L",'Data Entry'!AE492*1,IFERROR(,""))))))))</f>
        <v>0</v>
      </c>
      <c r="F489" s="1" t="s">
        <v>4</v>
      </c>
      <c r="G489" s="1">
        <f>IF('Data Entry'!AA492="g",'Data Entry'!Z492*0.001,IF('Data Entry'!AA492="mg",'Data Entry'!Z492*0.000001,IF('Data Entry'!AA492="t",'Data Entry'!Z492*1000,IF('Data Entry'!AA492="ml",'Data Entry'!Z492*0.001,IF('Data Entry'!AA492="kg",'Data Entry'!Z492*1,IF('Data Entry'!AA492="Piezas",'Data Entry'!Z492*1,IF('Data Entry'!AA492="L",'Data Entry'!Z492*1,IFERROR(,""))))))))</f>
        <v>0</v>
      </c>
      <c r="H489" s="1" t="s">
        <v>4</v>
      </c>
      <c r="I489" s="1">
        <f>IF('Data Entry'!AC492="g",'Data Entry'!AB492*0.001,IF('Data Entry'!AC492="mg",'Data Entry'!AB492*0.000001,IF('Data Entry'!AC492="t",'Data Entry'!AB492*1000,IF('Data Entry'!AC492="ml",'Data Entry'!AB492*0.001,IF('Data Entry'!AC492="kg",'Data Entry'!AB492*1,IF('Data Entry'!AC492="L",'Data Entry'!AB492*1,IFERROR(,"")))))))</f>
        <v>0</v>
      </c>
      <c r="J489" s="59" t="str">
        <f>'Data Entry'!AU492</f>
        <v/>
      </c>
      <c r="K489" s="1">
        <f>IF('Data Entry'!AI492="g",'Data Entry'!AH492*0.001*V489,IF('Data Entry'!AI492="UI",'Data Entry'!AH492*0.000001*V489,IF('Data Entry'!AI492="mg",'Data Entry'!AH492*0.000001*V489,IF('Data Entry'!AI492="t",'Data Entry'!AH492*1000*V489,IF('Data Entry'!AI492="kg",'Data Entry'!AH492*1*V489,IF('Data Entry'!AI492="L",'Data Entry'!AH492*1*V489,IFERROR(,"")))))))</f>
        <v>0</v>
      </c>
      <c r="L489" s="1" t="s">
        <v>4</v>
      </c>
      <c r="M489" s="59">
        <f>'Data Entry'!AJ492</f>
        <v>0</v>
      </c>
      <c r="N489" s="59" t="str">
        <f>'Data Entry'!AX492</f>
        <v/>
      </c>
      <c r="O489" s="1">
        <f>IF('Data Entry'!AL492="g",'Data Entry'!AK492*0.001*W489,IF('Data Entry'!AL492="UI",'Data Entry'!AK492*0.000001*W489,IF('Data Entry'!AL492="mg",'Data Entry'!AK492*0.000001*W489,IF('Data Entry'!AL492="t",'Data Entry'!AK492*1000*W489,IF('Data Entry'!AL492="kg",'Data Entry'!AK492*1*W489,IF('Data Entry'!AL492="L",'Data Entry'!AK492*1*W489,IFERROR(,"")))))))</f>
        <v>0</v>
      </c>
      <c r="P489" s="1" t="s">
        <v>4</v>
      </c>
      <c r="Q489" s="59">
        <f>'Data Entry'!AM492</f>
        <v>0</v>
      </c>
      <c r="R489" s="59" t="str">
        <f>'Data Entry'!BA492</f>
        <v/>
      </c>
      <c r="S489" s="1">
        <f>IF('Data Entry'!AO492="g",'Data Entry'!AN492*0.001*X489,IF('Data Entry'!AO492="UI",'Data Entry'!AN492*0.000001*X489,IF('Data Entry'!AO492="mg",'Data Entry'!AN492*0.000001*X489,IF('Data Entry'!AO492="t",'Data Entry'!AN492*1000*X489,IF('Data Entry'!AO492="kg",'Data Entry'!AN492*1*X489,IF('Data Entry'!AO492="L",'Data Entry'!AN492*1*X489,IFERROR(,"")))))))</f>
        <v>0</v>
      </c>
      <c r="T489" s="1" t="s">
        <v>4</v>
      </c>
      <c r="U489" s="59" t="str">
        <f>IF('Data Entry'!AP492="No aplica","1",'Data Entry'!AP492)</f>
        <v/>
      </c>
      <c r="V489" s="59" t="str">
        <f>IF('Data Entry'!AS492="No aplica","1",'Data Entry'!AS492)</f>
        <v/>
      </c>
      <c r="W489" s="59" t="str">
        <f>IF('Data Entry'!AV492="No aplica","1",'Data Entry'!AV492)</f>
        <v/>
      </c>
      <c r="X489" s="59" t="str">
        <f>IF('Data Entry'!AY492="No aplica","1",'Data Entry'!AY492)</f>
        <v/>
      </c>
      <c r="Y489" s="151" t="str">
        <f t="shared" si="7"/>
        <v/>
      </c>
      <c r="Z489" s="152" t="str">
        <f>IF('Data Entry'!H492="Yes","1",IF(AND('Data Entry'!H492="",'Data Entry'!I492="",'Data Entry'!J492="",'Data Entry'!K492="",'Data Entry'!L492="",'Data Entry'!M492="",'Data Entry'!N492="",'Data Entry'!O492="",'Data Entry'!P492="",'Data Entry'!Q492=""),"","1"))</f>
        <v/>
      </c>
      <c r="AA489" s="152" t="str">
        <f>IF('Data Entry'!R492="Yes","1",IF(AND('Data Entry'!R492="",'Data Entry'!S492="",'Data Entry'!T492="",'Data Entry'!U492=""),"","1"))</f>
        <v/>
      </c>
      <c r="AB489" s="157" t="str">
        <f>IF('Data Entry'!V492="Yes","1",IF(AND('Data Entry'!V492="",'Data Entry'!W492=""),"","1"))</f>
        <v/>
      </c>
    </row>
    <row r="490" spans="1:28" ht="17">
      <c r="A490" s="59">
        <f>'Data Entry'!AB493</f>
        <v>0</v>
      </c>
      <c r="B490" s="59" t="str">
        <f>'Data Entry'!AR493</f>
        <v/>
      </c>
      <c r="C490" s="1">
        <f>IF('Data Entry'!AD493="g",'Data Entry'!AC493*0.001*U490,IF('Data Entry'!AD493="UI",'Data Entry'!AC493*0.000001*U490,IF('Data Entry'!AD493="mg",'Data Entry'!AC493*0.000001*U490,IF('Data Entry'!AD493="t",'Data Entry'!AC493*1000*U490,IF('Data Entry'!AD493="kg",'Data Entry'!AC493*1*U490,IF('Data Entry'!AD493="L",'Data Entry'!AC493*1*U490,IFERROR(,"")))))))</f>
        <v>0</v>
      </c>
      <c r="D490" s="1" t="s">
        <v>4</v>
      </c>
      <c r="E490" s="1">
        <f>IF('Data Entry'!AF493="g",'Data Entry'!AE493*0.001,IF('Data Entry'!AF493="mg",'Data Entry'!AE493*0.000001,IF('Data Entry'!AF493="t",'Data Entry'!AE493*1000,IF('Data Entry'!AF493="ml",'Data Entry'!AE493*0.001,IF('Data Entry'!AF493="kg",'Data Entry'!AE493*1,IF('Data Entry'!AF493="Pieza",'Data Entry'!AE493*1,IF('Data Entry'!AF493="L",'Data Entry'!AE493*1,IFERROR(,""))))))))</f>
        <v>0</v>
      </c>
      <c r="F490" s="1" t="s">
        <v>4</v>
      </c>
      <c r="G490" s="1">
        <f>IF('Data Entry'!AA493="g",'Data Entry'!Z493*0.001,IF('Data Entry'!AA493="mg",'Data Entry'!Z493*0.000001,IF('Data Entry'!AA493="t",'Data Entry'!Z493*1000,IF('Data Entry'!AA493="ml",'Data Entry'!Z493*0.001,IF('Data Entry'!AA493="kg",'Data Entry'!Z493*1,IF('Data Entry'!AA493="Piezas",'Data Entry'!Z493*1,IF('Data Entry'!AA493="L",'Data Entry'!Z493*1,IFERROR(,""))))))))</f>
        <v>0</v>
      </c>
      <c r="H490" s="1" t="s">
        <v>4</v>
      </c>
      <c r="I490" s="1">
        <f>IF('Data Entry'!AC493="g",'Data Entry'!AB493*0.001,IF('Data Entry'!AC493="mg",'Data Entry'!AB493*0.000001,IF('Data Entry'!AC493="t",'Data Entry'!AB493*1000,IF('Data Entry'!AC493="ml",'Data Entry'!AB493*0.001,IF('Data Entry'!AC493="kg",'Data Entry'!AB493*1,IF('Data Entry'!AC493="L",'Data Entry'!AB493*1,IFERROR(,"")))))))</f>
        <v>0</v>
      </c>
      <c r="J490" s="59" t="str">
        <f>'Data Entry'!AU493</f>
        <v/>
      </c>
      <c r="K490" s="1">
        <f>IF('Data Entry'!AI493="g",'Data Entry'!AH493*0.001*V490,IF('Data Entry'!AI493="UI",'Data Entry'!AH493*0.000001*V490,IF('Data Entry'!AI493="mg",'Data Entry'!AH493*0.000001*V490,IF('Data Entry'!AI493="t",'Data Entry'!AH493*1000*V490,IF('Data Entry'!AI493="kg",'Data Entry'!AH493*1*V490,IF('Data Entry'!AI493="L",'Data Entry'!AH493*1*V490,IFERROR(,"")))))))</f>
        <v>0</v>
      </c>
      <c r="L490" s="1" t="s">
        <v>4</v>
      </c>
      <c r="M490" s="59">
        <f>'Data Entry'!AJ493</f>
        <v>0</v>
      </c>
      <c r="N490" s="59" t="str">
        <f>'Data Entry'!AX493</f>
        <v/>
      </c>
      <c r="O490" s="1">
        <f>IF('Data Entry'!AL493="g",'Data Entry'!AK493*0.001*W490,IF('Data Entry'!AL493="UI",'Data Entry'!AK493*0.000001*W490,IF('Data Entry'!AL493="mg",'Data Entry'!AK493*0.000001*W490,IF('Data Entry'!AL493="t",'Data Entry'!AK493*1000*W490,IF('Data Entry'!AL493="kg",'Data Entry'!AK493*1*W490,IF('Data Entry'!AL493="L",'Data Entry'!AK493*1*W490,IFERROR(,"")))))))</f>
        <v>0</v>
      </c>
      <c r="P490" s="1" t="s">
        <v>4</v>
      </c>
      <c r="Q490" s="59">
        <f>'Data Entry'!AM493</f>
        <v>0</v>
      </c>
      <c r="R490" s="59" t="str">
        <f>'Data Entry'!BA493</f>
        <v/>
      </c>
      <c r="S490" s="1">
        <f>IF('Data Entry'!AO493="g",'Data Entry'!AN493*0.001*X490,IF('Data Entry'!AO493="UI",'Data Entry'!AN493*0.000001*X490,IF('Data Entry'!AO493="mg",'Data Entry'!AN493*0.000001*X490,IF('Data Entry'!AO493="t",'Data Entry'!AN493*1000*X490,IF('Data Entry'!AO493="kg",'Data Entry'!AN493*1*X490,IF('Data Entry'!AO493="L",'Data Entry'!AN493*1*X490,IFERROR(,"")))))))</f>
        <v>0</v>
      </c>
      <c r="T490" s="1" t="s">
        <v>4</v>
      </c>
      <c r="U490" s="59" t="str">
        <f>IF('Data Entry'!AP493="No aplica","1",'Data Entry'!AP493)</f>
        <v/>
      </c>
      <c r="V490" s="59" t="str">
        <f>IF('Data Entry'!AS493="No aplica","1",'Data Entry'!AS493)</f>
        <v/>
      </c>
      <c r="W490" s="59" t="str">
        <f>IF('Data Entry'!AV493="No aplica","1",'Data Entry'!AV493)</f>
        <v/>
      </c>
      <c r="X490" s="59" t="str">
        <f>IF('Data Entry'!AY493="No aplica","1",'Data Entry'!AY493)</f>
        <v/>
      </c>
      <c r="Y490" s="151" t="str">
        <f t="shared" si="7"/>
        <v/>
      </c>
      <c r="Z490" s="152" t="str">
        <f>IF('Data Entry'!H493="Yes","1",IF(AND('Data Entry'!H493="",'Data Entry'!I493="",'Data Entry'!J493="",'Data Entry'!K493="",'Data Entry'!L493="",'Data Entry'!M493="",'Data Entry'!N493="",'Data Entry'!O493="",'Data Entry'!P493="",'Data Entry'!Q493=""),"","1"))</f>
        <v/>
      </c>
      <c r="AA490" s="152" t="str">
        <f>IF('Data Entry'!R493="Yes","1",IF(AND('Data Entry'!R493="",'Data Entry'!S493="",'Data Entry'!T493="",'Data Entry'!U493=""),"","1"))</f>
        <v/>
      </c>
      <c r="AB490" s="157" t="str">
        <f>IF('Data Entry'!V493="Yes","1",IF(AND('Data Entry'!V493="",'Data Entry'!W493=""),"","1"))</f>
        <v/>
      </c>
    </row>
    <row r="491" spans="1:28" ht="17">
      <c r="A491" s="59">
        <f>'Data Entry'!AB494</f>
        <v>0</v>
      </c>
      <c r="B491" s="59" t="str">
        <f>'Data Entry'!AR494</f>
        <v/>
      </c>
      <c r="C491" s="1">
        <f>IF('Data Entry'!AD494="g",'Data Entry'!AC494*0.001*U491,IF('Data Entry'!AD494="UI",'Data Entry'!AC494*0.000001*U491,IF('Data Entry'!AD494="mg",'Data Entry'!AC494*0.000001*U491,IF('Data Entry'!AD494="t",'Data Entry'!AC494*1000*U491,IF('Data Entry'!AD494="kg",'Data Entry'!AC494*1*U491,IF('Data Entry'!AD494="L",'Data Entry'!AC494*1*U491,IFERROR(,"")))))))</f>
        <v>0</v>
      </c>
      <c r="D491" s="1" t="s">
        <v>4</v>
      </c>
      <c r="E491" s="1">
        <f>IF('Data Entry'!AF494="g",'Data Entry'!AE494*0.001,IF('Data Entry'!AF494="mg",'Data Entry'!AE494*0.000001,IF('Data Entry'!AF494="t",'Data Entry'!AE494*1000,IF('Data Entry'!AF494="ml",'Data Entry'!AE494*0.001,IF('Data Entry'!AF494="kg",'Data Entry'!AE494*1,IF('Data Entry'!AF494="Pieza",'Data Entry'!AE494*1,IF('Data Entry'!AF494="L",'Data Entry'!AE494*1,IFERROR(,""))))))))</f>
        <v>0</v>
      </c>
      <c r="F491" s="1" t="s">
        <v>4</v>
      </c>
      <c r="G491" s="1">
        <f>IF('Data Entry'!AA494="g",'Data Entry'!Z494*0.001,IF('Data Entry'!AA494="mg",'Data Entry'!Z494*0.000001,IF('Data Entry'!AA494="t",'Data Entry'!Z494*1000,IF('Data Entry'!AA494="ml",'Data Entry'!Z494*0.001,IF('Data Entry'!AA494="kg",'Data Entry'!Z494*1,IF('Data Entry'!AA494="Piezas",'Data Entry'!Z494*1,IF('Data Entry'!AA494="L",'Data Entry'!Z494*1,IFERROR(,""))))))))</f>
        <v>0</v>
      </c>
      <c r="H491" s="1" t="s">
        <v>4</v>
      </c>
      <c r="I491" s="1">
        <f>IF('Data Entry'!AC494="g",'Data Entry'!AB494*0.001,IF('Data Entry'!AC494="mg",'Data Entry'!AB494*0.000001,IF('Data Entry'!AC494="t",'Data Entry'!AB494*1000,IF('Data Entry'!AC494="ml",'Data Entry'!AB494*0.001,IF('Data Entry'!AC494="kg",'Data Entry'!AB494*1,IF('Data Entry'!AC494="L",'Data Entry'!AB494*1,IFERROR(,"")))))))</f>
        <v>0</v>
      </c>
      <c r="J491" s="59" t="str">
        <f>'Data Entry'!AU494</f>
        <v/>
      </c>
      <c r="K491" s="1">
        <f>IF('Data Entry'!AI494="g",'Data Entry'!AH494*0.001*V491,IF('Data Entry'!AI494="UI",'Data Entry'!AH494*0.000001*V491,IF('Data Entry'!AI494="mg",'Data Entry'!AH494*0.000001*V491,IF('Data Entry'!AI494="t",'Data Entry'!AH494*1000*V491,IF('Data Entry'!AI494="kg",'Data Entry'!AH494*1*V491,IF('Data Entry'!AI494="L",'Data Entry'!AH494*1*V491,IFERROR(,"")))))))</f>
        <v>0</v>
      </c>
      <c r="L491" s="1" t="s">
        <v>4</v>
      </c>
      <c r="M491" s="59">
        <f>'Data Entry'!AJ494</f>
        <v>0</v>
      </c>
      <c r="N491" s="59" t="str">
        <f>'Data Entry'!AX494</f>
        <v/>
      </c>
      <c r="O491" s="1">
        <f>IF('Data Entry'!AL494="g",'Data Entry'!AK494*0.001*W491,IF('Data Entry'!AL494="UI",'Data Entry'!AK494*0.000001*W491,IF('Data Entry'!AL494="mg",'Data Entry'!AK494*0.000001*W491,IF('Data Entry'!AL494="t",'Data Entry'!AK494*1000*W491,IF('Data Entry'!AL494="kg",'Data Entry'!AK494*1*W491,IF('Data Entry'!AL494="L",'Data Entry'!AK494*1*W491,IFERROR(,"")))))))</f>
        <v>0</v>
      </c>
      <c r="P491" s="1" t="s">
        <v>4</v>
      </c>
      <c r="Q491" s="59">
        <f>'Data Entry'!AM494</f>
        <v>0</v>
      </c>
      <c r="R491" s="59" t="str">
        <f>'Data Entry'!BA494</f>
        <v/>
      </c>
      <c r="S491" s="1">
        <f>IF('Data Entry'!AO494="g",'Data Entry'!AN494*0.001*X491,IF('Data Entry'!AO494="UI",'Data Entry'!AN494*0.000001*X491,IF('Data Entry'!AO494="mg",'Data Entry'!AN494*0.000001*X491,IF('Data Entry'!AO494="t",'Data Entry'!AN494*1000*X491,IF('Data Entry'!AO494="kg",'Data Entry'!AN494*1*X491,IF('Data Entry'!AO494="L",'Data Entry'!AN494*1*X491,IFERROR(,"")))))))</f>
        <v>0</v>
      </c>
      <c r="T491" s="1" t="s">
        <v>4</v>
      </c>
      <c r="U491" s="59" t="str">
        <f>IF('Data Entry'!AP494="No aplica","1",'Data Entry'!AP494)</f>
        <v/>
      </c>
      <c r="V491" s="59" t="str">
        <f>IF('Data Entry'!AS494="No aplica","1",'Data Entry'!AS494)</f>
        <v/>
      </c>
      <c r="W491" s="59" t="str">
        <f>IF('Data Entry'!AV494="No aplica","1",'Data Entry'!AV494)</f>
        <v/>
      </c>
      <c r="X491" s="59" t="str">
        <f>IF('Data Entry'!AY494="No aplica","1",'Data Entry'!AY494)</f>
        <v/>
      </c>
      <c r="Y491" s="151" t="str">
        <f t="shared" si="7"/>
        <v/>
      </c>
      <c r="Z491" s="152" t="str">
        <f>IF('Data Entry'!H494="Yes","1",IF(AND('Data Entry'!H494="",'Data Entry'!I494="",'Data Entry'!J494="",'Data Entry'!K494="",'Data Entry'!L494="",'Data Entry'!M494="",'Data Entry'!N494="",'Data Entry'!O494="",'Data Entry'!P494="",'Data Entry'!Q494=""),"","1"))</f>
        <v/>
      </c>
      <c r="AA491" s="152" t="str">
        <f>IF('Data Entry'!R494="Yes","1",IF(AND('Data Entry'!R494="",'Data Entry'!S494="",'Data Entry'!T494="",'Data Entry'!U494=""),"","1"))</f>
        <v/>
      </c>
      <c r="AB491" s="157" t="str">
        <f>IF('Data Entry'!V494="Yes","1",IF(AND('Data Entry'!V494="",'Data Entry'!W494=""),"","1"))</f>
        <v/>
      </c>
    </row>
    <row r="492" spans="1:28" ht="17">
      <c r="A492" s="59">
        <f>'Data Entry'!AB495</f>
        <v>0</v>
      </c>
      <c r="B492" s="59" t="str">
        <f>'Data Entry'!AR495</f>
        <v/>
      </c>
      <c r="C492" s="1">
        <f>IF('Data Entry'!AD495="g",'Data Entry'!AC495*0.001*U492,IF('Data Entry'!AD495="UI",'Data Entry'!AC495*0.000001*U492,IF('Data Entry'!AD495="mg",'Data Entry'!AC495*0.000001*U492,IF('Data Entry'!AD495="t",'Data Entry'!AC495*1000*U492,IF('Data Entry'!AD495="kg",'Data Entry'!AC495*1*U492,IF('Data Entry'!AD495="L",'Data Entry'!AC495*1*U492,IFERROR(,"")))))))</f>
        <v>0</v>
      </c>
      <c r="D492" s="1" t="s">
        <v>4</v>
      </c>
      <c r="E492" s="1">
        <f>IF('Data Entry'!AF495="g",'Data Entry'!AE495*0.001,IF('Data Entry'!AF495="mg",'Data Entry'!AE495*0.000001,IF('Data Entry'!AF495="t",'Data Entry'!AE495*1000,IF('Data Entry'!AF495="ml",'Data Entry'!AE495*0.001,IF('Data Entry'!AF495="kg",'Data Entry'!AE495*1,IF('Data Entry'!AF495="Pieza",'Data Entry'!AE495*1,IF('Data Entry'!AF495="L",'Data Entry'!AE495*1,IFERROR(,""))))))))</f>
        <v>0</v>
      </c>
      <c r="F492" s="1" t="s">
        <v>4</v>
      </c>
      <c r="G492" s="1">
        <f>IF('Data Entry'!AA495="g",'Data Entry'!Z495*0.001,IF('Data Entry'!AA495="mg",'Data Entry'!Z495*0.000001,IF('Data Entry'!AA495="t",'Data Entry'!Z495*1000,IF('Data Entry'!AA495="ml",'Data Entry'!Z495*0.001,IF('Data Entry'!AA495="kg",'Data Entry'!Z495*1,IF('Data Entry'!AA495="Piezas",'Data Entry'!Z495*1,IF('Data Entry'!AA495="L",'Data Entry'!Z495*1,IFERROR(,""))))))))</f>
        <v>0</v>
      </c>
      <c r="H492" s="1" t="s">
        <v>4</v>
      </c>
      <c r="I492" s="1">
        <f>IF('Data Entry'!AC495="g",'Data Entry'!AB495*0.001,IF('Data Entry'!AC495="mg",'Data Entry'!AB495*0.000001,IF('Data Entry'!AC495="t",'Data Entry'!AB495*1000,IF('Data Entry'!AC495="ml",'Data Entry'!AB495*0.001,IF('Data Entry'!AC495="kg",'Data Entry'!AB495*1,IF('Data Entry'!AC495="L",'Data Entry'!AB495*1,IFERROR(,"")))))))</f>
        <v>0</v>
      </c>
      <c r="J492" s="59" t="str">
        <f>'Data Entry'!AU495</f>
        <v/>
      </c>
      <c r="K492" s="1">
        <f>IF('Data Entry'!AI495="g",'Data Entry'!AH495*0.001*V492,IF('Data Entry'!AI495="UI",'Data Entry'!AH495*0.000001*V492,IF('Data Entry'!AI495="mg",'Data Entry'!AH495*0.000001*V492,IF('Data Entry'!AI495="t",'Data Entry'!AH495*1000*V492,IF('Data Entry'!AI495="kg",'Data Entry'!AH495*1*V492,IF('Data Entry'!AI495="L",'Data Entry'!AH495*1*V492,IFERROR(,"")))))))</f>
        <v>0</v>
      </c>
      <c r="L492" s="1" t="s">
        <v>4</v>
      </c>
      <c r="M492" s="59">
        <f>'Data Entry'!AJ495</f>
        <v>0</v>
      </c>
      <c r="N492" s="59" t="str">
        <f>'Data Entry'!AX495</f>
        <v/>
      </c>
      <c r="O492" s="1">
        <f>IF('Data Entry'!AL495="g",'Data Entry'!AK495*0.001*W492,IF('Data Entry'!AL495="UI",'Data Entry'!AK495*0.000001*W492,IF('Data Entry'!AL495="mg",'Data Entry'!AK495*0.000001*W492,IF('Data Entry'!AL495="t",'Data Entry'!AK495*1000*W492,IF('Data Entry'!AL495="kg",'Data Entry'!AK495*1*W492,IF('Data Entry'!AL495="L",'Data Entry'!AK495*1*W492,IFERROR(,"")))))))</f>
        <v>0</v>
      </c>
      <c r="P492" s="1" t="s">
        <v>4</v>
      </c>
      <c r="Q492" s="59">
        <f>'Data Entry'!AM495</f>
        <v>0</v>
      </c>
      <c r="R492" s="59" t="str">
        <f>'Data Entry'!BA495</f>
        <v/>
      </c>
      <c r="S492" s="1">
        <f>IF('Data Entry'!AO495="g",'Data Entry'!AN495*0.001*X492,IF('Data Entry'!AO495="UI",'Data Entry'!AN495*0.000001*X492,IF('Data Entry'!AO495="mg",'Data Entry'!AN495*0.000001*X492,IF('Data Entry'!AO495="t",'Data Entry'!AN495*1000*X492,IF('Data Entry'!AO495="kg",'Data Entry'!AN495*1*X492,IF('Data Entry'!AO495="L",'Data Entry'!AN495*1*X492,IFERROR(,"")))))))</f>
        <v>0</v>
      </c>
      <c r="T492" s="1" t="s">
        <v>4</v>
      </c>
      <c r="U492" s="59" t="str">
        <f>IF('Data Entry'!AP495="No aplica","1",'Data Entry'!AP495)</f>
        <v/>
      </c>
      <c r="V492" s="59" t="str">
        <f>IF('Data Entry'!AS495="No aplica","1",'Data Entry'!AS495)</f>
        <v/>
      </c>
      <c r="W492" s="59" t="str">
        <f>IF('Data Entry'!AV495="No aplica","1",'Data Entry'!AV495)</f>
        <v/>
      </c>
      <c r="X492" s="59" t="str">
        <f>IF('Data Entry'!AY495="No aplica","1",'Data Entry'!AY495)</f>
        <v/>
      </c>
      <c r="Y492" s="151" t="str">
        <f t="shared" si="7"/>
        <v/>
      </c>
      <c r="Z492" s="152" t="str">
        <f>IF('Data Entry'!H495="Yes","1",IF(AND('Data Entry'!H495="",'Data Entry'!I495="",'Data Entry'!J495="",'Data Entry'!K495="",'Data Entry'!L495="",'Data Entry'!M495="",'Data Entry'!N495="",'Data Entry'!O495="",'Data Entry'!P495="",'Data Entry'!Q495=""),"","1"))</f>
        <v/>
      </c>
      <c r="AA492" s="152" t="str">
        <f>IF('Data Entry'!R495="Yes","1",IF(AND('Data Entry'!R495="",'Data Entry'!S495="",'Data Entry'!T495="",'Data Entry'!U495=""),"","1"))</f>
        <v/>
      </c>
      <c r="AB492" s="157" t="str">
        <f>IF('Data Entry'!V495="Yes","1",IF(AND('Data Entry'!V495="",'Data Entry'!W495=""),"","1"))</f>
        <v/>
      </c>
    </row>
    <row r="493" spans="1:28" ht="17">
      <c r="A493" s="59">
        <f>'Data Entry'!AB496</f>
        <v>0</v>
      </c>
      <c r="B493" s="59" t="str">
        <f>'Data Entry'!AR496</f>
        <v/>
      </c>
      <c r="C493" s="1">
        <f>IF('Data Entry'!AD496="g",'Data Entry'!AC496*0.001*U493,IF('Data Entry'!AD496="UI",'Data Entry'!AC496*0.000001*U493,IF('Data Entry'!AD496="mg",'Data Entry'!AC496*0.000001*U493,IF('Data Entry'!AD496="t",'Data Entry'!AC496*1000*U493,IF('Data Entry'!AD496="kg",'Data Entry'!AC496*1*U493,IF('Data Entry'!AD496="L",'Data Entry'!AC496*1*U493,IFERROR(,"")))))))</f>
        <v>0</v>
      </c>
      <c r="D493" s="1" t="s">
        <v>4</v>
      </c>
      <c r="E493" s="1">
        <f>IF('Data Entry'!AF496="g",'Data Entry'!AE496*0.001,IF('Data Entry'!AF496="mg",'Data Entry'!AE496*0.000001,IF('Data Entry'!AF496="t",'Data Entry'!AE496*1000,IF('Data Entry'!AF496="ml",'Data Entry'!AE496*0.001,IF('Data Entry'!AF496="kg",'Data Entry'!AE496*1,IF('Data Entry'!AF496="Pieza",'Data Entry'!AE496*1,IF('Data Entry'!AF496="L",'Data Entry'!AE496*1,IFERROR(,""))))))))</f>
        <v>0</v>
      </c>
      <c r="F493" s="1" t="s">
        <v>4</v>
      </c>
      <c r="G493" s="1">
        <f>IF('Data Entry'!AA496="g",'Data Entry'!Z496*0.001,IF('Data Entry'!AA496="mg",'Data Entry'!Z496*0.000001,IF('Data Entry'!AA496="t",'Data Entry'!Z496*1000,IF('Data Entry'!AA496="ml",'Data Entry'!Z496*0.001,IF('Data Entry'!AA496="kg",'Data Entry'!Z496*1,IF('Data Entry'!AA496="Piezas",'Data Entry'!Z496*1,IF('Data Entry'!AA496="L",'Data Entry'!Z496*1,IFERROR(,""))))))))</f>
        <v>0</v>
      </c>
      <c r="H493" s="1" t="s">
        <v>4</v>
      </c>
      <c r="I493" s="1">
        <f>IF('Data Entry'!AC496="g",'Data Entry'!AB496*0.001,IF('Data Entry'!AC496="mg",'Data Entry'!AB496*0.000001,IF('Data Entry'!AC496="t",'Data Entry'!AB496*1000,IF('Data Entry'!AC496="ml",'Data Entry'!AB496*0.001,IF('Data Entry'!AC496="kg",'Data Entry'!AB496*1,IF('Data Entry'!AC496="L",'Data Entry'!AB496*1,IFERROR(,"")))))))</f>
        <v>0</v>
      </c>
      <c r="J493" s="59" t="str">
        <f>'Data Entry'!AU496</f>
        <v/>
      </c>
      <c r="K493" s="1">
        <f>IF('Data Entry'!AI496="g",'Data Entry'!AH496*0.001*V493,IF('Data Entry'!AI496="UI",'Data Entry'!AH496*0.000001*V493,IF('Data Entry'!AI496="mg",'Data Entry'!AH496*0.000001*V493,IF('Data Entry'!AI496="t",'Data Entry'!AH496*1000*V493,IF('Data Entry'!AI496="kg",'Data Entry'!AH496*1*V493,IF('Data Entry'!AI496="L",'Data Entry'!AH496*1*V493,IFERROR(,"")))))))</f>
        <v>0</v>
      </c>
      <c r="L493" s="1" t="s">
        <v>4</v>
      </c>
      <c r="M493" s="59">
        <f>'Data Entry'!AJ496</f>
        <v>0</v>
      </c>
      <c r="N493" s="59" t="str">
        <f>'Data Entry'!AX496</f>
        <v/>
      </c>
      <c r="O493" s="1">
        <f>IF('Data Entry'!AL496="g",'Data Entry'!AK496*0.001*W493,IF('Data Entry'!AL496="UI",'Data Entry'!AK496*0.000001*W493,IF('Data Entry'!AL496="mg",'Data Entry'!AK496*0.000001*W493,IF('Data Entry'!AL496="t",'Data Entry'!AK496*1000*W493,IF('Data Entry'!AL496="kg",'Data Entry'!AK496*1*W493,IF('Data Entry'!AL496="L",'Data Entry'!AK496*1*W493,IFERROR(,"")))))))</f>
        <v>0</v>
      </c>
      <c r="P493" s="1" t="s">
        <v>4</v>
      </c>
      <c r="Q493" s="59">
        <f>'Data Entry'!AM496</f>
        <v>0</v>
      </c>
      <c r="R493" s="59" t="str">
        <f>'Data Entry'!BA496</f>
        <v/>
      </c>
      <c r="S493" s="1">
        <f>IF('Data Entry'!AO496="g",'Data Entry'!AN496*0.001*X493,IF('Data Entry'!AO496="UI",'Data Entry'!AN496*0.000001*X493,IF('Data Entry'!AO496="mg",'Data Entry'!AN496*0.000001*X493,IF('Data Entry'!AO496="t",'Data Entry'!AN496*1000*X493,IF('Data Entry'!AO496="kg",'Data Entry'!AN496*1*X493,IF('Data Entry'!AO496="L",'Data Entry'!AN496*1*X493,IFERROR(,"")))))))</f>
        <v>0</v>
      </c>
      <c r="T493" s="1" t="s">
        <v>4</v>
      </c>
      <c r="U493" s="59" t="str">
        <f>IF('Data Entry'!AP496="No aplica","1",'Data Entry'!AP496)</f>
        <v/>
      </c>
      <c r="V493" s="59" t="str">
        <f>IF('Data Entry'!AS496="No aplica","1",'Data Entry'!AS496)</f>
        <v/>
      </c>
      <c r="W493" s="59" t="str">
        <f>IF('Data Entry'!AV496="No aplica","1",'Data Entry'!AV496)</f>
        <v/>
      </c>
      <c r="X493" s="59" t="str">
        <f>IF('Data Entry'!AY496="No aplica","1",'Data Entry'!AY496)</f>
        <v/>
      </c>
      <c r="Y493" s="151" t="str">
        <f t="shared" si="7"/>
        <v/>
      </c>
      <c r="Z493" s="152" t="str">
        <f>IF('Data Entry'!H496="Yes","1",IF(AND('Data Entry'!H496="",'Data Entry'!I496="",'Data Entry'!J496="",'Data Entry'!K496="",'Data Entry'!L496="",'Data Entry'!M496="",'Data Entry'!N496="",'Data Entry'!O496="",'Data Entry'!P496="",'Data Entry'!Q496=""),"","1"))</f>
        <v/>
      </c>
      <c r="AA493" s="152" t="str">
        <f>IF('Data Entry'!R496="Yes","1",IF(AND('Data Entry'!R496="",'Data Entry'!S496="",'Data Entry'!T496="",'Data Entry'!U496=""),"","1"))</f>
        <v/>
      </c>
      <c r="AB493" s="157" t="str">
        <f>IF('Data Entry'!V496="Yes","1",IF(AND('Data Entry'!V496="",'Data Entry'!W496=""),"","1"))</f>
        <v/>
      </c>
    </row>
    <row r="494" spans="1:28" ht="17">
      <c r="A494" s="59">
        <f>'Data Entry'!AB497</f>
        <v>0</v>
      </c>
      <c r="B494" s="59" t="str">
        <f>'Data Entry'!AR497</f>
        <v/>
      </c>
      <c r="C494" s="1">
        <f>IF('Data Entry'!AD497="g",'Data Entry'!AC497*0.001*U494,IF('Data Entry'!AD497="UI",'Data Entry'!AC497*0.000001*U494,IF('Data Entry'!AD497="mg",'Data Entry'!AC497*0.000001*U494,IF('Data Entry'!AD497="t",'Data Entry'!AC497*1000*U494,IF('Data Entry'!AD497="kg",'Data Entry'!AC497*1*U494,IF('Data Entry'!AD497="L",'Data Entry'!AC497*1*U494,IFERROR(,"")))))))</f>
        <v>0</v>
      </c>
      <c r="D494" s="1" t="s">
        <v>4</v>
      </c>
      <c r="E494" s="1">
        <f>IF('Data Entry'!AF497="g",'Data Entry'!AE497*0.001,IF('Data Entry'!AF497="mg",'Data Entry'!AE497*0.000001,IF('Data Entry'!AF497="t",'Data Entry'!AE497*1000,IF('Data Entry'!AF497="ml",'Data Entry'!AE497*0.001,IF('Data Entry'!AF497="kg",'Data Entry'!AE497*1,IF('Data Entry'!AF497="Pieza",'Data Entry'!AE497*1,IF('Data Entry'!AF497="L",'Data Entry'!AE497*1,IFERROR(,""))))))))</f>
        <v>0</v>
      </c>
      <c r="F494" s="1" t="s">
        <v>4</v>
      </c>
      <c r="G494" s="1">
        <f>IF('Data Entry'!AA497="g",'Data Entry'!Z497*0.001,IF('Data Entry'!AA497="mg",'Data Entry'!Z497*0.000001,IF('Data Entry'!AA497="t",'Data Entry'!Z497*1000,IF('Data Entry'!AA497="ml",'Data Entry'!Z497*0.001,IF('Data Entry'!AA497="kg",'Data Entry'!Z497*1,IF('Data Entry'!AA497="Piezas",'Data Entry'!Z497*1,IF('Data Entry'!AA497="L",'Data Entry'!Z497*1,IFERROR(,""))))))))</f>
        <v>0</v>
      </c>
      <c r="H494" s="1" t="s">
        <v>4</v>
      </c>
      <c r="I494" s="1">
        <f>IF('Data Entry'!AC497="g",'Data Entry'!AB497*0.001,IF('Data Entry'!AC497="mg",'Data Entry'!AB497*0.000001,IF('Data Entry'!AC497="t",'Data Entry'!AB497*1000,IF('Data Entry'!AC497="ml",'Data Entry'!AB497*0.001,IF('Data Entry'!AC497="kg",'Data Entry'!AB497*1,IF('Data Entry'!AC497="L",'Data Entry'!AB497*1,IFERROR(,"")))))))</f>
        <v>0</v>
      </c>
      <c r="J494" s="59" t="str">
        <f>'Data Entry'!AU497</f>
        <v/>
      </c>
      <c r="K494" s="1">
        <f>IF('Data Entry'!AI497="g",'Data Entry'!AH497*0.001*V494,IF('Data Entry'!AI497="UI",'Data Entry'!AH497*0.000001*V494,IF('Data Entry'!AI497="mg",'Data Entry'!AH497*0.000001*V494,IF('Data Entry'!AI497="t",'Data Entry'!AH497*1000*V494,IF('Data Entry'!AI497="kg",'Data Entry'!AH497*1*V494,IF('Data Entry'!AI497="L",'Data Entry'!AH497*1*V494,IFERROR(,"")))))))</f>
        <v>0</v>
      </c>
      <c r="L494" s="1" t="s">
        <v>4</v>
      </c>
      <c r="M494" s="59">
        <f>'Data Entry'!AJ497</f>
        <v>0</v>
      </c>
      <c r="N494" s="59" t="str">
        <f>'Data Entry'!AX497</f>
        <v/>
      </c>
      <c r="O494" s="1">
        <f>IF('Data Entry'!AL497="g",'Data Entry'!AK497*0.001*W494,IF('Data Entry'!AL497="UI",'Data Entry'!AK497*0.000001*W494,IF('Data Entry'!AL497="mg",'Data Entry'!AK497*0.000001*W494,IF('Data Entry'!AL497="t",'Data Entry'!AK497*1000*W494,IF('Data Entry'!AL497="kg",'Data Entry'!AK497*1*W494,IF('Data Entry'!AL497="L",'Data Entry'!AK497*1*W494,IFERROR(,"")))))))</f>
        <v>0</v>
      </c>
      <c r="P494" s="1" t="s">
        <v>4</v>
      </c>
      <c r="Q494" s="59">
        <f>'Data Entry'!AM497</f>
        <v>0</v>
      </c>
      <c r="R494" s="59" t="str">
        <f>'Data Entry'!BA497</f>
        <v/>
      </c>
      <c r="S494" s="1">
        <f>IF('Data Entry'!AO497="g",'Data Entry'!AN497*0.001*X494,IF('Data Entry'!AO497="UI",'Data Entry'!AN497*0.000001*X494,IF('Data Entry'!AO497="mg",'Data Entry'!AN497*0.000001*X494,IF('Data Entry'!AO497="t",'Data Entry'!AN497*1000*X494,IF('Data Entry'!AO497="kg",'Data Entry'!AN497*1*X494,IF('Data Entry'!AO497="L",'Data Entry'!AN497*1*X494,IFERROR(,"")))))))</f>
        <v>0</v>
      </c>
      <c r="T494" s="1" t="s">
        <v>4</v>
      </c>
      <c r="U494" s="59" t="str">
        <f>IF('Data Entry'!AP497="No aplica","1",'Data Entry'!AP497)</f>
        <v/>
      </c>
      <c r="V494" s="59" t="str">
        <f>IF('Data Entry'!AS497="No aplica","1",'Data Entry'!AS497)</f>
        <v/>
      </c>
      <c r="W494" s="59" t="str">
        <f>IF('Data Entry'!AV497="No aplica","1",'Data Entry'!AV497)</f>
        <v/>
      </c>
      <c r="X494" s="59" t="str">
        <f>IF('Data Entry'!AY497="No aplica","1",'Data Entry'!AY497)</f>
        <v/>
      </c>
      <c r="Y494" s="151" t="str">
        <f t="shared" si="7"/>
        <v/>
      </c>
      <c r="Z494" s="152" t="str">
        <f>IF('Data Entry'!H497="Yes","1",IF(AND('Data Entry'!H497="",'Data Entry'!I497="",'Data Entry'!J497="",'Data Entry'!K497="",'Data Entry'!L497="",'Data Entry'!M497="",'Data Entry'!N497="",'Data Entry'!O497="",'Data Entry'!P497="",'Data Entry'!Q497=""),"","1"))</f>
        <v/>
      </c>
      <c r="AA494" s="152" t="str">
        <f>IF('Data Entry'!R497="Yes","1",IF(AND('Data Entry'!R497="",'Data Entry'!S497="",'Data Entry'!T497="",'Data Entry'!U497=""),"","1"))</f>
        <v/>
      </c>
      <c r="AB494" s="157" t="str">
        <f>IF('Data Entry'!V497="Yes","1",IF(AND('Data Entry'!V497="",'Data Entry'!W497=""),"","1"))</f>
        <v/>
      </c>
    </row>
    <row r="495" spans="1:28" ht="17">
      <c r="A495" s="59">
        <f>'Data Entry'!AB498</f>
        <v>0</v>
      </c>
      <c r="B495" s="59" t="str">
        <f>'Data Entry'!AR498</f>
        <v/>
      </c>
      <c r="C495" s="1">
        <f>IF('Data Entry'!AD498="g",'Data Entry'!AC498*0.001*U495,IF('Data Entry'!AD498="UI",'Data Entry'!AC498*0.000001*U495,IF('Data Entry'!AD498="mg",'Data Entry'!AC498*0.000001*U495,IF('Data Entry'!AD498="t",'Data Entry'!AC498*1000*U495,IF('Data Entry'!AD498="kg",'Data Entry'!AC498*1*U495,IF('Data Entry'!AD498="L",'Data Entry'!AC498*1*U495,IFERROR(,"")))))))</f>
        <v>0</v>
      </c>
      <c r="D495" s="1" t="s">
        <v>4</v>
      </c>
      <c r="E495" s="1">
        <f>IF('Data Entry'!AF498="g",'Data Entry'!AE498*0.001,IF('Data Entry'!AF498="mg",'Data Entry'!AE498*0.000001,IF('Data Entry'!AF498="t",'Data Entry'!AE498*1000,IF('Data Entry'!AF498="ml",'Data Entry'!AE498*0.001,IF('Data Entry'!AF498="kg",'Data Entry'!AE498*1,IF('Data Entry'!AF498="Pieza",'Data Entry'!AE498*1,IF('Data Entry'!AF498="L",'Data Entry'!AE498*1,IFERROR(,""))))))))</f>
        <v>0</v>
      </c>
      <c r="F495" s="1" t="s">
        <v>4</v>
      </c>
      <c r="G495" s="1">
        <f>IF('Data Entry'!AA498="g",'Data Entry'!Z498*0.001,IF('Data Entry'!AA498="mg",'Data Entry'!Z498*0.000001,IF('Data Entry'!AA498="t",'Data Entry'!Z498*1000,IF('Data Entry'!AA498="ml",'Data Entry'!Z498*0.001,IF('Data Entry'!AA498="kg",'Data Entry'!Z498*1,IF('Data Entry'!AA498="Piezas",'Data Entry'!Z498*1,IF('Data Entry'!AA498="L",'Data Entry'!Z498*1,IFERROR(,""))))))))</f>
        <v>0</v>
      </c>
      <c r="H495" s="1" t="s">
        <v>4</v>
      </c>
      <c r="I495" s="1">
        <f>IF('Data Entry'!AC498="g",'Data Entry'!AB498*0.001,IF('Data Entry'!AC498="mg",'Data Entry'!AB498*0.000001,IF('Data Entry'!AC498="t",'Data Entry'!AB498*1000,IF('Data Entry'!AC498="ml",'Data Entry'!AB498*0.001,IF('Data Entry'!AC498="kg",'Data Entry'!AB498*1,IF('Data Entry'!AC498="L",'Data Entry'!AB498*1,IFERROR(,"")))))))</f>
        <v>0</v>
      </c>
      <c r="J495" s="59" t="str">
        <f>'Data Entry'!AU498</f>
        <v/>
      </c>
      <c r="K495" s="1">
        <f>IF('Data Entry'!AI498="g",'Data Entry'!AH498*0.001*V495,IF('Data Entry'!AI498="UI",'Data Entry'!AH498*0.000001*V495,IF('Data Entry'!AI498="mg",'Data Entry'!AH498*0.000001*V495,IF('Data Entry'!AI498="t",'Data Entry'!AH498*1000*V495,IF('Data Entry'!AI498="kg",'Data Entry'!AH498*1*V495,IF('Data Entry'!AI498="L",'Data Entry'!AH498*1*V495,IFERROR(,"")))))))</f>
        <v>0</v>
      </c>
      <c r="L495" s="1" t="s">
        <v>4</v>
      </c>
      <c r="M495" s="59">
        <f>'Data Entry'!AJ498</f>
        <v>0</v>
      </c>
      <c r="N495" s="59" t="str">
        <f>'Data Entry'!AX498</f>
        <v/>
      </c>
      <c r="O495" s="1">
        <f>IF('Data Entry'!AL498="g",'Data Entry'!AK498*0.001*W495,IF('Data Entry'!AL498="UI",'Data Entry'!AK498*0.000001*W495,IF('Data Entry'!AL498="mg",'Data Entry'!AK498*0.000001*W495,IF('Data Entry'!AL498="t",'Data Entry'!AK498*1000*W495,IF('Data Entry'!AL498="kg",'Data Entry'!AK498*1*W495,IF('Data Entry'!AL498="L",'Data Entry'!AK498*1*W495,IFERROR(,"")))))))</f>
        <v>0</v>
      </c>
      <c r="P495" s="1" t="s">
        <v>4</v>
      </c>
      <c r="Q495" s="59">
        <f>'Data Entry'!AM498</f>
        <v>0</v>
      </c>
      <c r="R495" s="59" t="str">
        <f>'Data Entry'!BA498</f>
        <v/>
      </c>
      <c r="S495" s="1">
        <f>IF('Data Entry'!AO498="g",'Data Entry'!AN498*0.001*X495,IF('Data Entry'!AO498="UI",'Data Entry'!AN498*0.000001*X495,IF('Data Entry'!AO498="mg",'Data Entry'!AN498*0.000001*X495,IF('Data Entry'!AO498="t",'Data Entry'!AN498*1000*X495,IF('Data Entry'!AO498="kg",'Data Entry'!AN498*1*X495,IF('Data Entry'!AO498="L",'Data Entry'!AN498*1*X495,IFERROR(,"")))))))</f>
        <v>0</v>
      </c>
      <c r="T495" s="1" t="s">
        <v>4</v>
      </c>
      <c r="U495" s="59" t="str">
        <f>IF('Data Entry'!AP498="No aplica","1",'Data Entry'!AP498)</f>
        <v/>
      </c>
      <c r="V495" s="59" t="str">
        <f>IF('Data Entry'!AS498="No aplica","1",'Data Entry'!AS498)</f>
        <v/>
      </c>
      <c r="W495" s="59" t="str">
        <f>IF('Data Entry'!AV498="No aplica","1",'Data Entry'!AV498)</f>
        <v/>
      </c>
      <c r="X495" s="59" t="str">
        <f>IF('Data Entry'!AY498="No aplica","1",'Data Entry'!AY498)</f>
        <v/>
      </c>
      <c r="Y495" s="151" t="str">
        <f t="shared" si="7"/>
        <v/>
      </c>
      <c r="Z495" s="152" t="str">
        <f>IF('Data Entry'!H498="Yes","1",IF(AND('Data Entry'!H498="",'Data Entry'!I498="",'Data Entry'!J498="",'Data Entry'!K498="",'Data Entry'!L498="",'Data Entry'!M498="",'Data Entry'!N498="",'Data Entry'!O498="",'Data Entry'!P498="",'Data Entry'!Q498=""),"","1"))</f>
        <v/>
      </c>
      <c r="AA495" s="152" t="str">
        <f>IF('Data Entry'!R498="Yes","1",IF(AND('Data Entry'!R498="",'Data Entry'!S498="",'Data Entry'!T498="",'Data Entry'!U498=""),"","1"))</f>
        <v/>
      </c>
      <c r="AB495" s="157" t="str">
        <f>IF('Data Entry'!V498="Yes","1",IF(AND('Data Entry'!V498="",'Data Entry'!W498=""),"","1"))</f>
        <v/>
      </c>
    </row>
    <row r="496" spans="1:28" ht="17">
      <c r="A496" s="59">
        <f>'Data Entry'!AB499</f>
        <v>0</v>
      </c>
      <c r="B496" s="59" t="str">
        <f>'Data Entry'!AR499</f>
        <v/>
      </c>
      <c r="C496" s="1">
        <f>IF('Data Entry'!AD499="g",'Data Entry'!AC499*0.001*U496,IF('Data Entry'!AD499="UI",'Data Entry'!AC499*0.000001*U496,IF('Data Entry'!AD499="mg",'Data Entry'!AC499*0.000001*U496,IF('Data Entry'!AD499="t",'Data Entry'!AC499*1000*U496,IF('Data Entry'!AD499="kg",'Data Entry'!AC499*1*U496,IF('Data Entry'!AD499="L",'Data Entry'!AC499*1*U496,IFERROR(,"")))))))</f>
        <v>0</v>
      </c>
      <c r="D496" s="1" t="s">
        <v>4</v>
      </c>
      <c r="E496" s="1">
        <f>IF('Data Entry'!AF499="g",'Data Entry'!AE499*0.001,IF('Data Entry'!AF499="mg",'Data Entry'!AE499*0.000001,IF('Data Entry'!AF499="t",'Data Entry'!AE499*1000,IF('Data Entry'!AF499="ml",'Data Entry'!AE499*0.001,IF('Data Entry'!AF499="kg",'Data Entry'!AE499*1,IF('Data Entry'!AF499="Pieza",'Data Entry'!AE499*1,IF('Data Entry'!AF499="L",'Data Entry'!AE499*1,IFERROR(,""))))))))</f>
        <v>0</v>
      </c>
      <c r="F496" s="1" t="s">
        <v>4</v>
      </c>
      <c r="G496" s="1">
        <f>IF('Data Entry'!AA499="g",'Data Entry'!Z499*0.001,IF('Data Entry'!AA499="mg",'Data Entry'!Z499*0.000001,IF('Data Entry'!AA499="t",'Data Entry'!Z499*1000,IF('Data Entry'!AA499="ml",'Data Entry'!Z499*0.001,IF('Data Entry'!AA499="kg",'Data Entry'!Z499*1,IF('Data Entry'!AA499="Piezas",'Data Entry'!Z499*1,IF('Data Entry'!AA499="L",'Data Entry'!Z499*1,IFERROR(,""))))))))</f>
        <v>0</v>
      </c>
      <c r="H496" s="1" t="s">
        <v>4</v>
      </c>
      <c r="I496" s="1">
        <f>IF('Data Entry'!AC499="g",'Data Entry'!AB499*0.001,IF('Data Entry'!AC499="mg",'Data Entry'!AB499*0.000001,IF('Data Entry'!AC499="t",'Data Entry'!AB499*1000,IF('Data Entry'!AC499="ml",'Data Entry'!AB499*0.001,IF('Data Entry'!AC499="kg",'Data Entry'!AB499*1,IF('Data Entry'!AC499="L",'Data Entry'!AB499*1,IFERROR(,"")))))))</f>
        <v>0</v>
      </c>
      <c r="J496" s="59" t="str">
        <f>'Data Entry'!AU499</f>
        <v/>
      </c>
      <c r="K496" s="1">
        <f>IF('Data Entry'!AI499="g",'Data Entry'!AH499*0.001*V496,IF('Data Entry'!AI499="UI",'Data Entry'!AH499*0.000001*V496,IF('Data Entry'!AI499="mg",'Data Entry'!AH499*0.000001*V496,IF('Data Entry'!AI499="t",'Data Entry'!AH499*1000*V496,IF('Data Entry'!AI499="kg",'Data Entry'!AH499*1*V496,IF('Data Entry'!AI499="L",'Data Entry'!AH499*1*V496,IFERROR(,"")))))))</f>
        <v>0</v>
      </c>
      <c r="L496" s="1" t="s">
        <v>4</v>
      </c>
      <c r="M496" s="59">
        <f>'Data Entry'!AJ499</f>
        <v>0</v>
      </c>
      <c r="N496" s="59" t="str">
        <f>'Data Entry'!AX499</f>
        <v/>
      </c>
      <c r="O496" s="1">
        <f>IF('Data Entry'!AL499="g",'Data Entry'!AK499*0.001*W496,IF('Data Entry'!AL499="UI",'Data Entry'!AK499*0.000001*W496,IF('Data Entry'!AL499="mg",'Data Entry'!AK499*0.000001*W496,IF('Data Entry'!AL499="t",'Data Entry'!AK499*1000*W496,IF('Data Entry'!AL499="kg",'Data Entry'!AK499*1*W496,IF('Data Entry'!AL499="L",'Data Entry'!AK499*1*W496,IFERROR(,"")))))))</f>
        <v>0</v>
      </c>
      <c r="P496" s="1" t="s">
        <v>4</v>
      </c>
      <c r="Q496" s="59">
        <f>'Data Entry'!AM499</f>
        <v>0</v>
      </c>
      <c r="R496" s="59" t="str">
        <f>'Data Entry'!BA499</f>
        <v/>
      </c>
      <c r="S496" s="1">
        <f>IF('Data Entry'!AO499="g",'Data Entry'!AN499*0.001*X496,IF('Data Entry'!AO499="UI",'Data Entry'!AN499*0.000001*X496,IF('Data Entry'!AO499="mg",'Data Entry'!AN499*0.000001*X496,IF('Data Entry'!AO499="t",'Data Entry'!AN499*1000*X496,IF('Data Entry'!AO499="kg",'Data Entry'!AN499*1*X496,IF('Data Entry'!AO499="L",'Data Entry'!AN499*1*X496,IFERROR(,"")))))))</f>
        <v>0</v>
      </c>
      <c r="T496" s="1" t="s">
        <v>4</v>
      </c>
      <c r="U496" s="59" t="str">
        <f>IF('Data Entry'!AP499="No aplica","1",'Data Entry'!AP499)</f>
        <v/>
      </c>
      <c r="V496" s="59" t="str">
        <f>IF('Data Entry'!AS499="No aplica","1",'Data Entry'!AS499)</f>
        <v/>
      </c>
      <c r="W496" s="59" t="str">
        <f>IF('Data Entry'!AV499="No aplica","1",'Data Entry'!AV499)</f>
        <v/>
      </c>
      <c r="X496" s="59" t="str">
        <f>IF('Data Entry'!AY499="No aplica","1",'Data Entry'!AY499)</f>
        <v/>
      </c>
      <c r="Y496" s="151" t="str">
        <f t="shared" si="7"/>
        <v/>
      </c>
      <c r="Z496" s="152" t="str">
        <f>IF('Data Entry'!H499="Yes","1",IF(AND('Data Entry'!H499="",'Data Entry'!I499="",'Data Entry'!J499="",'Data Entry'!K499="",'Data Entry'!L499="",'Data Entry'!M499="",'Data Entry'!N499="",'Data Entry'!O499="",'Data Entry'!P499="",'Data Entry'!Q499=""),"","1"))</f>
        <v/>
      </c>
      <c r="AA496" s="152" t="str">
        <f>IF('Data Entry'!R499="Yes","1",IF(AND('Data Entry'!R499="",'Data Entry'!S499="",'Data Entry'!T499="",'Data Entry'!U499=""),"","1"))</f>
        <v/>
      </c>
      <c r="AB496" s="157" t="str">
        <f>IF('Data Entry'!V499="Yes","1",IF(AND('Data Entry'!V499="",'Data Entry'!W499=""),"","1"))</f>
        <v/>
      </c>
    </row>
    <row r="497" spans="1:28" ht="17">
      <c r="A497" s="59">
        <f>'Data Entry'!AB500</f>
        <v>0</v>
      </c>
      <c r="B497" s="59" t="str">
        <f>'Data Entry'!AR500</f>
        <v/>
      </c>
      <c r="C497" s="1">
        <f>IF('Data Entry'!AD500="g",'Data Entry'!AC500*0.001*U497,IF('Data Entry'!AD500="UI",'Data Entry'!AC500*0.000001*U497,IF('Data Entry'!AD500="mg",'Data Entry'!AC500*0.000001*U497,IF('Data Entry'!AD500="t",'Data Entry'!AC500*1000*U497,IF('Data Entry'!AD500="kg",'Data Entry'!AC500*1*U497,IF('Data Entry'!AD500="L",'Data Entry'!AC500*1*U497,IFERROR(,"")))))))</f>
        <v>0</v>
      </c>
      <c r="D497" s="1" t="s">
        <v>4</v>
      </c>
      <c r="E497" s="1">
        <f>IF('Data Entry'!AF500="g",'Data Entry'!AE500*0.001,IF('Data Entry'!AF500="mg",'Data Entry'!AE500*0.000001,IF('Data Entry'!AF500="t",'Data Entry'!AE500*1000,IF('Data Entry'!AF500="ml",'Data Entry'!AE500*0.001,IF('Data Entry'!AF500="kg",'Data Entry'!AE500*1,IF('Data Entry'!AF500="Pieza",'Data Entry'!AE500*1,IF('Data Entry'!AF500="L",'Data Entry'!AE500*1,IFERROR(,""))))))))</f>
        <v>0</v>
      </c>
      <c r="F497" s="1" t="s">
        <v>4</v>
      </c>
      <c r="G497" s="1">
        <f>IF('Data Entry'!AA500="g",'Data Entry'!Z500*0.001,IF('Data Entry'!AA500="mg",'Data Entry'!Z500*0.000001,IF('Data Entry'!AA500="t",'Data Entry'!Z500*1000,IF('Data Entry'!AA500="ml",'Data Entry'!Z500*0.001,IF('Data Entry'!AA500="kg",'Data Entry'!Z500*1,IF('Data Entry'!AA500="Piezas",'Data Entry'!Z500*1,IF('Data Entry'!AA500="L",'Data Entry'!Z500*1,IFERROR(,""))))))))</f>
        <v>0</v>
      </c>
      <c r="H497" s="1" t="s">
        <v>4</v>
      </c>
      <c r="I497" s="1">
        <f>IF('Data Entry'!AC500="g",'Data Entry'!AB500*0.001,IF('Data Entry'!AC500="mg",'Data Entry'!AB500*0.000001,IF('Data Entry'!AC500="t",'Data Entry'!AB500*1000,IF('Data Entry'!AC500="ml",'Data Entry'!AB500*0.001,IF('Data Entry'!AC500="kg",'Data Entry'!AB500*1,IF('Data Entry'!AC500="L",'Data Entry'!AB500*1,IFERROR(,"")))))))</f>
        <v>0</v>
      </c>
      <c r="J497" s="59" t="str">
        <f>'Data Entry'!AU500</f>
        <v/>
      </c>
      <c r="K497" s="1">
        <f>IF('Data Entry'!AI500="g",'Data Entry'!AH500*0.001*V497,IF('Data Entry'!AI500="UI",'Data Entry'!AH500*0.000001*V497,IF('Data Entry'!AI500="mg",'Data Entry'!AH500*0.000001*V497,IF('Data Entry'!AI500="t",'Data Entry'!AH500*1000*V497,IF('Data Entry'!AI500="kg",'Data Entry'!AH500*1*V497,IF('Data Entry'!AI500="L",'Data Entry'!AH500*1*V497,IFERROR(,"")))))))</f>
        <v>0</v>
      </c>
      <c r="L497" s="1" t="s">
        <v>4</v>
      </c>
      <c r="M497" s="59">
        <f>'Data Entry'!AJ500</f>
        <v>0</v>
      </c>
      <c r="N497" s="59" t="str">
        <f>'Data Entry'!AX500</f>
        <v/>
      </c>
      <c r="O497" s="1">
        <f>IF('Data Entry'!AL500="g",'Data Entry'!AK500*0.001*W497,IF('Data Entry'!AL500="UI",'Data Entry'!AK500*0.000001*W497,IF('Data Entry'!AL500="mg",'Data Entry'!AK500*0.000001*W497,IF('Data Entry'!AL500="t",'Data Entry'!AK500*1000*W497,IF('Data Entry'!AL500="kg",'Data Entry'!AK500*1*W497,IF('Data Entry'!AL500="L",'Data Entry'!AK500*1*W497,IFERROR(,"")))))))</f>
        <v>0</v>
      </c>
      <c r="P497" s="1" t="s">
        <v>4</v>
      </c>
      <c r="Q497" s="59">
        <f>'Data Entry'!AM500</f>
        <v>0</v>
      </c>
      <c r="R497" s="59" t="str">
        <f>'Data Entry'!BA500</f>
        <v/>
      </c>
      <c r="S497" s="1">
        <f>IF('Data Entry'!AO500="g",'Data Entry'!AN500*0.001*X497,IF('Data Entry'!AO500="UI",'Data Entry'!AN500*0.000001*X497,IF('Data Entry'!AO500="mg",'Data Entry'!AN500*0.000001*X497,IF('Data Entry'!AO500="t",'Data Entry'!AN500*1000*X497,IF('Data Entry'!AO500="kg",'Data Entry'!AN500*1*X497,IF('Data Entry'!AO500="L",'Data Entry'!AN500*1*X497,IFERROR(,"")))))))</f>
        <v>0</v>
      </c>
      <c r="T497" s="1" t="s">
        <v>4</v>
      </c>
      <c r="U497" s="59" t="str">
        <f>IF('Data Entry'!AP500="No aplica","1",'Data Entry'!AP500)</f>
        <v/>
      </c>
      <c r="V497" s="59" t="str">
        <f>IF('Data Entry'!AS500="No aplica","1",'Data Entry'!AS500)</f>
        <v/>
      </c>
      <c r="W497" s="59" t="str">
        <f>IF('Data Entry'!AV500="No aplica","1",'Data Entry'!AV500)</f>
        <v/>
      </c>
      <c r="X497" s="59" t="str">
        <f>IF('Data Entry'!AY500="No aplica","1",'Data Entry'!AY500)</f>
        <v/>
      </c>
      <c r="Y497" s="151" t="str">
        <f t="shared" si="7"/>
        <v/>
      </c>
      <c r="Z497" s="152" t="str">
        <f>IF('Data Entry'!H500="Yes","1",IF(AND('Data Entry'!H500="",'Data Entry'!I500="",'Data Entry'!J500="",'Data Entry'!K500="",'Data Entry'!L500="",'Data Entry'!M500="",'Data Entry'!N500="",'Data Entry'!O500="",'Data Entry'!P500="",'Data Entry'!Q500=""),"","1"))</f>
        <v/>
      </c>
      <c r="AA497" s="152" t="str">
        <f>IF('Data Entry'!R500="Yes","1",IF(AND('Data Entry'!R500="",'Data Entry'!S500="",'Data Entry'!T500="",'Data Entry'!U500=""),"","1"))</f>
        <v/>
      </c>
      <c r="AB497" s="157" t="str">
        <f>IF('Data Entry'!V500="Yes","1",IF(AND('Data Entry'!V500="",'Data Entry'!W500=""),"","1"))</f>
        <v/>
      </c>
    </row>
    <row r="498" spans="1:28" ht="17">
      <c r="A498" s="59">
        <f>'Data Entry'!AB501</f>
        <v>0</v>
      </c>
      <c r="B498" s="59" t="str">
        <f>'Data Entry'!AR501</f>
        <v/>
      </c>
      <c r="C498" s="1">
        <f>IF('Data Entry'!AD501="g",'Data Entry'!AC501*0.001*U498,IF('Data Entry'!AD501="UI",'Data Entry'!AC501*0.000001*U498,IF('Data Entry'!AD501="mg",'Data Entry'!AC501*0.000001*U498,IF('Data Entry'!AD501="t",'Data Entry'!AC501*1000*U498,IF('Data Entry'!AD501="kg",'Data Entry'!AC501*1*U498,IF('Data Entry'!AD501="L",'Data Entry'!AC501*1*U498,IFERROR(,"")))))))</f>
        <v>0</v>
      </c>
      <c r="D498" s="1" t="s">
        <v>4</v>
      </c>
      <c r="E498" s="1">
        <f>IF('Data Entry'!AF501="g",'Data Entry'!AE501*0.001,IF('Data Entry'!AF501="mg",'Data Entry'!AE501*0.000001,IF('Data Entry'!AF501="t",'Data Entry'!AE501*1000,IF('Data Entry'!AF501="ml",'Data Entry'!AE501*0.001,IF('Data Entry'!AF501="kg",'Data Entry'!AE501*1,IF('Data Entry'!AF501="Pieza",'Data Entry'!AE501*1,IF('Data Entry'!AF501="L",'Data Entry'!AE501*1,IFERROR(,""))))))))</f>
        <v>0</v>
      </c>
      <c r="F498" s="1" t="s">
        <v>4</v>
      </c>
      <c r="G498" s="1">
        <f>IF('Data Entry'!AA501="g",'Data Entry'!Z501*0.001,IF('Data Entry'!AA501="mg",'Data Entry'!Z501*0.000001,IF('Data Entry'!AA501="t",'Data Entry'!Z501*1000,IF('Data Entry'!AA501="ml",'Data Entry'!Z501*0.001,IF('Data Entry'!AA501="kg",'Data Entry'!Z501*1,IF('Data Entry'!AA501="Piezas",'Data Entry'!Z501*1,IF('Data Entry'!AA501="L",'Data Entry'!Z501*1,IFERROR(,""))))))))</f>
        <v>0</v>
      </c>
      <c r="H498" s="1" t="s">
        <v>4</v>
      </c>
      <c r="I498" s="1">
        <f>IF('Data Entry'!AC501="g",'Data Entry'!AB501*0.001,IF('Data Entry'!AC501="mg",'Data Entry'!AB501*0.000001,IF('Data Entry'!AC501="t",'Data Entry'!AB501*1000,IF('Data Entry'!AC501="ml",'Data Entry'!AB501*0.001,IF('Data Entry'!AC501="kg",'Data Entry'!AB501*1,IF('Data Entry'!AC501="L",'Data Entry'!AB501*1,IFERROR(,"")))))))</f>
        <v>0</v>
      </c>
      <c r="J498" s="59" t="str">
        <f>'Data Entry'!AU501</f>
        <v/>
      </c>
      <c r="K498" s="1">
        <f>IF('Data Entry'!AI501="g",'Data Entry'!AH501*0.001*V498,IF('Data Entry'!AI501="UI",'Data Entry'!AH501*0.000001*V498,IF('Data Entry'!AI501="mg",'Data Entry'!AH501*0.000001*V498,IF('Data Entry'!AI501="t",'Data Entry'!AH501*1000*V498,IF('Data Entry'!AI501="kg",'Data Entry'!AH501*1*V498,IF('Data Entry'!AI501="L",'Data Entry'!AH501*1*V498,IFERROR(,"")))))))</f>
        <v>0</v>
      </c>
      <c r="L498" s="1" t="s">
        <v>4</v>
      </c>
      <c r="M498" s="59">
        <f>'Data Entry'!AJ501</f>
        <v>0</v>
      </c>
      <c r="N498" s="59" t="str">
        <f>'Data Entry'!AX501</f>
        <v/>
      </c>
      <c r="O498" s="1">
        <f>IF('Data Entry'!AL501="g",'Data Entry'!AK501*0.001*W498,IF('Data Entry'!AL501="UI",'Data Entry'!AK501*0.000001*W498,IF('Data Entry'!AL501="mg",'Data Entry'!AK501*0.000001*W498,IF('Data Entry'!AL501="t",'Data Entry'!AK501*1000*W498,IF('Data Entry'!AL501="kg",'Data Entry'!AK501*1*W498,IF('Data Entry'!AL501="L",'Data Entry'!AK501*1*W498,IFERROR(,"")))))))</f>
        <v>0</v>
      </c>
      <c r="P498" s="1" t="s">
        <v>4</v>
      </c>
      <c r="Q498" s="59">
        <f>'Data Entry'!AM501</f>
        <v>0</v>
      </c>
      <c r="R498" s="59" t="str">
        <f>'Data Entry'!BA501</f>
        <v/>
      </c>
      <c r="S498" s="1">
        <f>IF('Data Entry'!AO501="g",'Data Entry'!AN501*0.001*X498,IF('Data Entry'!AO501="UI",'Data Entry'!AN501*0.000001*X498,IF('Data Entry'!AO501="mg",'Data Entry'!AN501*0.000001*X498,IF('Data Entry'!AO501="t",'Data Entry'!AN501*1000*X498,IF('Data Entry'!AO501="kg",'Data Entry'!AN501*1*X498,IF('Data Entry'!AO501="L",'Data Entry'!AN501*1*X498,IFERROR(,"")))))))</f>
        <v>0</v>
      </c>
      <c r="T498" s="1" t="s">
        <v>4</v>
      </c>
      <c r="U498" s="59" t="str">
        <f>IF('Data Entry'!AP501="No aplica","1",'Data Entry'!AP501)</f>
        <v/>
      </c>
      <c r="V498" s="59" t="str">
        <f>IF('Data Entry'!AS501="No aplica","1",'Data Entry'!AS501)</f>
        <v/>
      </c>
      <c r="W498" s="59" t="str">
        <f>IF('Data Entry'!AV501="No aplica","1",'Data Entry'!AV501)</f>
        <v/>
      </c>
      <c r="X498" s="59" t="str">
        <f>IF('Data Entry'!AY501="No aplica","1",'Data Entry'!AY501)</f>
        <v/>
      </c>
      <c r="Y498" s="151" t="str">
        <f t="shared" si="7"/>
        <v/>
      </c>
      <c r="Z498" s="152" t="str">
        <f>IF('Data Entry'!H501="Yes","1",IF(AND('Data Entry'!H501="",'Data Entry'!I501="",'Data Entry'!J501="",'Data Entry'!K501="",'Data Entry'!L501="",'Data Entry'!M501="",'Data Entry'!N501="",'Data Entry'!O501="",'Data Entry'!P501="",'Data Entry'!Q501=""),"","1"))</f>
        <v/>
      </c>
      <c r="AA498" s="152" t="str">
        <f>IF('Data Entry'!R501="Yes","1",IF(AND('Data Entry'!R501="",'Data Entry'!S501="",'Data Entry'!T501="",'Data Entry'!U501=""),"","1"))</f>
        <v/>
      </c>
      <c r="AB498" s="157" t="str">
        <f>IF('Data Entry'!V501="Yes","1",IF(AND('Data Entry'!V501="",'Data Entry'!W501=""),"","1"))</f>
        <v/>
      </c>
    </row>
    <row r="499" spans="1:28" ht="17">
      <c r="A499" s="59">
        <f>'Data Entry'!AB502</f>
        <v>0</v>
      </c>
      <c r="B499" s="59" t="str">
        <f>'Data Entry'!AR502</f>
        <v/>
      </c>
      <c r="C499" s="1">
        <f>IF('Data Entry'!AD502="g",'Data Entry'!AC502*0.001*U499,IF('Data Entry'!AD502="UI",'Data Entry'!AC502*0.000001*U499,IF('Data Entry'!AD502="mg",'Data Entry'!AC502*0.000001*U499,IF('Data Entry'!AD502="t",'Data Entry'!AC502*1000*U499,IF('Data Entry'!AD502="kg",'Data Entry'!AC502*1*U499,IF('Data Entry'!AD502="L",'Data Entry'!AC502*1*U499,IFERROR(,"")))))))</f>
        <v>0</v>
      </c>
      <c r="D499" s="1" t="s">
        <v>4</v>
      </c>
      <c r="E499" s="1">
        <f>IF('Data Entry'!AF502="g",'Data Entry'!AE502*0.001,IF('Data Entry'!AF502="mg",'Data Entry'!AE502*0.000001,IF('Data Entry'!AF502="t",'Data Entry'!AE502*1000,IF('Data Entry'!AF502="ml",'Data Entry'!AE502*0.001,IF('Data Entry'!AF502="kg",'Data Entry'!AE502*1,IF('Data Entry'!AF502="Pieza",'Data Entry'!AE502*1,IF('Data Entry'!AF502="L",'Data Entry'!AE502*1,IFERROR(,""))))))))</f>
        <v>0</v>
      </c>
      <c r="F499" s="1" t="s">
        <v>4</v>
      </c>
      <c r="G499" s="1">
        <f>IF('Data Entry'!AA502="g",'Data Entry'!Z502*0.001,IF('Data Entry'!AA502="mg",'Data Entry'!Z502*0.000001,IF('Data Entry'!AA502="t",'Data Entry'!Z502*1000,IF('Data Entry'!AA502="ml",'Data Entry'!Z502*0.001,IF('Data Entry'!AA502="kg",'Data Entry'!Z502*1,IF('Data Entry'!AA502="Piezas",'Data Entry'!Z502*1,IF('Data Entry'!AA502="L",'Data Entry'!Z502*1,IFERROR(,""))))))))</f>
        <v>0</v>
      </c>
      <c r="H499" s="1" t="s">
        <v>4</v>
      </c>
      <c r="I499" s="1">
        <f>IF('Data Entry'!AC502="g",'Data Entry'!AB502*0.001,IF('Data Entry'!AC502="mg",'Data Entry'!AB502*0.000001,IF('Data Entry'!AC502="t",'Data Entry'!AB502*1000,IF('Data Entry'!AC502="ml",'Data Entry'!AB502*0.001,IF('Data Entry'!AC502="kg",'Data Entry'!AB502*1,IF('Data Entry'!AC502="L",'Data Entry'!AB502*1,IFERROR(,"")))))))</f>
        <v>0</v>
      </c>
      <c r="J499" s="59" t="str">
        <f>'Data Entry'!AU502</f>
        <v/>
      </c>
      <c r="K499" s="1">
        <f>IF('Data Entry'!AI502="g",'Data Entry'!AH502*0.001*V499,IF('Data Entry'!AI502="UI",'Data Entry'!AH502*0.000001*V499,IF('Data Entry'!AI502="mg",'Data Entry'!AH502*0.000001*V499,IF('Data Entry'!AI502="t",'Data Entry'!AH502*1000*V499,IF('Data Entry'!AI502="kg",'Data Entry'!AH502*1*V499,IF('Data Entry'!AI502="L",'Data Entry'!AH502*1*V499,IFERROR(,"")))))))</f>
        <v>0</v>
      </c>
      <c r="L499" s="1" t="s">
        <v>4</v>
      </c>
      <c r="M499" s="59">
        <f>'Data Entry'!AJ502</f>
        <v>0</v>
      </c>
      <c r="N499" s="59" t="str">
        <f>'Data Entry'!AX502</f>
        <v/>
      </c>
      <c r="O499" s="1">
        <f>IF('Data Entry'!AL502="g",'Data Entry'!AK502*0.001*W499,IF('Data Entry'!AL502="UI",'Data Entry'!AK502*0.000001*W499,IF('Data Entry'!AL502="mg",'Data Entry'!AK502*0.000001*W499,IF('Data Entry'!AL502="t",'Data Entry'!AK502*1000*W499,IF('Data Entry'!AL502="kg",'Data Entry'!AK502*1*W499,IF('Data Entry'!AL502="L",'Data Entry'!AK502*1*W499,IFERROR(,"")))))))</f>
        <v>0</v>
      </c>
      <c r="P499" s="1" t="s">
        <v>4</v>
      </c>
      <c r="Q499" s="59">
        <f>'Data Entry'!AM502</f>
        <v>0</v>
      </c>
      <c r="R499" s="59" t="str">
        <f>'Data Entry'!BA502</f>
        <v/>
      </c>
      <c r="S499" s="1">
        <f>IF('Data Entry'!AO502="g",'Data Entry'!AN502*0.001*X499,IF('Data Entry'!AO502="UI",'Data Entry'!AN502*0.000001*X499,IF('Data Entry'!AO502="mg",'Data Entry'!AN502*0.000001*X499,IF('Data Entry'!AO502="t",'Data Entry'!AN502*1000*X499,IF('Data Entry'!AO502="kg",'Data Entry'!AN502*1*X499,IF('Data Entry'!AO502="L",'Data Entry'!AN502*1*X499,IFERROR(,"")))))))</f>
        <v>0</v>
      </c>
      <c r="T499" s="1" t="s">
        <v>4</v>
      </c>
      <c r="U499" s="59" t="str">
        <f>IF('Data Entry'!AP502="No aplica","1",'Data Entry'!AP502)</f>
        <v/>
      </c>
      <c r="V499" s="59" t="str">
        <f>IF('Data Entry'!AS502="No aplica","1",'Data Entry'!AS502)</f>
        <v/>
      </c>
      <c r="W499" s="59" t="str">
        <f>IF('Data Entry'!AV502="No aplica","1",'Data Entry'!AV502)</f>
        <v/>
      </c>
      <c r="X499" s="59" t="str">
        <f>IF('Data Entry'!AY502="No aplica","1",'Data Entry'!AY502)</f>
        <v/>
      </c>
      <c r="Y499" s="151" t="str">
        <f t="shared" si="7"/>
        <v/>
      </c>
      <c r="Z499" s="152" t="str">
        <f>IF('Data Entry'!H502="Yes","1",IF(AND('Data Entry'!H502="",'Data Entry'!I502="",'Data Entry'!J502="",'Data Entry'!K502="",'Data Entry'!L502="",'Data Entry'!M502="",'Data Entry'!N502="",'Data Entry'!O502="",'Data Entry'!P502="",'Data Entry'!Q502=""),"","1"))</f>
        <v/>
      </c>
      <c r="AA499" s="152" t="str">
        <f>IF('Data Entry'!R502="Yes","1",IF(AND('Data Entry'!R502="",'Data Entry'!S502="",'Data Entry'!T502="",'Data Entry'!U502=""),"","1"))</f>
        <v/>
      </c>
      <c r="AB499" s="157" t="str">
        <f>IF('Data Entry'!V502="Yes","1",IF(AND('Data Entry'!V502="",'Data Entry'!W502=""),"","1"))</f>
        <v/>
      </c>
    </row>
    <row r="500" spans="1:28" ht="17">
      <c r="A500" s="59">
        <f>'Data Entry'!AB503</f>
        <v>0</v>
      </c>
      <c r="B500" s="59" t="str">
        <f>'Data Entry'!AR503</f>
        <v/>
      </c>
      <c r="C500" s="1">
        <f>IF('Data Entry'!AD503="g",'Data Entry'!AC503*0.001*U500,IF('Data Entry'!AD503="UI",'Data Entry'!AC503*0.000001*U500,IF('Data Entry'!AD503="mg",'Data Entry'!AC503*0.000001*U500,IF('Data Entry'!AD503="t",'Data Entry'!AC503*1000*U500,IF('Data Entry'!AD503="kg",'Data Entry'!AC503*1*U500,IF('Data Entry'!AD503="L",'Data Entry'!AC503*1*U500,IFERROR(,"")))))))</f>
        <v>0</v>
      </c>
      <c r="D500" s="1" t="s">
        <v>4</v>
      </c>
      <c r="E500" s="1">
        <f>IF('Data Entry'!AF503="g",'Data Entry'!AE503*0.001,IF('Data Entry'!AF503="mg",'Data Entry'!AE503*0.000001,IF('Data Entry'!AF503="t",'Data Entry'!AE503*1000,IF('Data Entry'!AF503="ml",'Data Entry'!AE503*0.001,IF('Data Entry'!AF503="kg",'Data Entry'!AE503*1,IF('Data Entry'!AF503="Pieza",'Data Entry'!AE503*1,IF('Data Entry'!AF503="L",'Data Entry'!AE503*1,IFERROR(,""))))))))</f>
        <v>0</v>
      </c>
      <c r="F500" s="1" t="s">
        <v>4</v>
      </c>
      <c r="G500" s="1">
        <f>IF('Data Entry'!AA503="g",'Data Entry'!Z503*0.001,IF('Data Entry'!AA503="mg",'Data Entry'!Z503*0.000001,IF('Data Entry'!AA503="t",'Data Entry'!Z503*1000,IF('Data Entry'!AA503="ml",'Data Entry'!Z503*0.001,IF('Data Entry'!AA503="kg",'Data Entry'!Z503*1,IF('Data Entry'!AA503="Piezas",'Data Entry'!Z503*1,IF('Data Entry'!AA503="L",'Data Entry'!Z503*1,IFERROR(,""))))))))</f>
        <v>0</v>
      </c>
      <c r="H500" s="1" t="s">
        <v>4</v>
      </c>
      <c r="I500" s="1">
        <f>IF('Data Entry'!AC503="g",'Data Entry'!AB503*0.001,IF('Data Entry'!AC503="mg",'Data Entry'!AB503*0.000001,IF('Data Entry'!AC503="t",'Data Entry'!AB503*1000,IF('Data Entry'!AC503="ml",'Data Entry'!AB503*0.001,IF('Data Entry'!AC503="kg",'Data Entry'!AB503*1,IF('Data Entry'!AC503="L",'Data Entry'!AB503*1,IFERROR(,"")))))))</f>
        <v>0</v>
      </c>
      <c r="J500" s="59" t="str">
        <f>'Data Entry'!AU503</f>
        <v/>
      </c>
      <c r="K500" s="1">
        <f>IF('Data Entry'!AI503="g",'Data Entry'!AH503*0.001*V500,IF('Data Entry'!AI503="UI",'Data Entry'!AH503*0.000001*V500,IF('Data Entry'!AI503="mg",'Data Entry'!AH503*0.000001*V500,IF('Data Entry'!AI503="t",'Data Entry'!AH503*1000*V500,IF('Data Entry'!AI503="kg",'Data Entry'!AH503*1*V500,IF('Data Entry'!AI503="L",'Data Entry'!AH503*1*V500,IFERROR(,"")))))))</f>
        <v>0</v>
      </c>
      <c r="L500" s="1" t="s">
        <v>4</v>
      </c>
      <c r="M500" s="59">
        <f>'Data Entry'!AJ503</f>
        <v>0</v>
      </c>
      <c r="N500" s="59" t="str">
        <f>'Data Entry'!AX503</f>
        <v/>
      </c>
      <c r="O500" s="1">
        <f>IF('Data Entry'!AL503="g",'Data Entry'!AK503*0.001*W500,IF('Data Entry'!AL503="UI",'Data Entry'!AK503*0.000001*W500,IF('Data Entry'!AL503="mg",'Data Entry'!AK503*0.000001*W500,IF('Data Entry'!AL503="t",'Data Entry'!AK503*1000*W500,IF('Data Entry'!AL503="kg",'Data Entry'!AK503*1*W500,IF('Data Entry'!AL503="L",'Data Entry'!AK503*1*W500,IFERROR(,"")))))))</f>
        <v>0</v>
      </c>
      <c r="P500" s="1" t="s">
        <v>4</v>
      </c>
      <c r="Q500" s="59">
        <f>'Data Entry'!AM503</f>
        <v>0</v>
      </c>
      <c r="R500" s="59" t="str">
        <f>'Data Entry'!BA503</f>
        <v/>
      </c>
      <c r="S500" s="1">
        <f>IF('Data Entry'!AO503="g",'Data Entry'!AN503*0.001*X500,IF('Data Entry'!AO503="UI",'Data Entry'!AN503*0.000001*X500,IF('Data Entry'!AO503="mg",'Data Entry'!AN503*0.000001*X500,IF('Data Entry'!AO503="t",'Data Entry'!AN503*1000*X500,IF('Data Entry'!AO503="kg",'Data Entry'!AN503*1*X500,IF('Data Entry'!AO503="L",'Data Entry'!AN503*1*X500,IFERROR(,"")))))))</f>
        <v>0</v>
      </c>
      <c r="T500" s="1" t="s">
        <v>4</v>
      </c>
      <c r="U500" s="59" t="str">
        <f>IF('Data Entry'!AP503="No aplica","1",'Data Entry'!AP503)</f>
        <v/>
      </c>
      <c r="V500" s="59" t="str">
        <f>IF('Data Entry'!AS503="No aplica","1",'Data Entry'!AS503)</f>
        <v/>
      </c>
      <c r="W500" s="59" t="str">
        <f>IF('Data Entry'!AV503="No aplica","1",'Data Entry'!AV503)</f>
        <v/>
      </c>
      <c r="X500" s="59" t="str">
        <f>IF('Data Entry'!AY503="No aplica","1",'Data Entry'!AY503)</f>
        <v/>
      </c>
      <c r="Y500" s="151" t="str">
        <f t="shared" si="7"/>
        <v/>
      </c>
      <c r="Z500" s="152" t="str">
        <f>IF('Data Entry'!H503="Yes","1",IF(AND('Data Entry'!H503="",'Data Entry'!I503="",'Data Entry'!J503="",'Data Entry'!K503="",'Data Entry'!L503="",'Data Entry'!M503="",'Data Entry'!N503="",'Data Entry'!O503="",'Data Entry'!P503="",'Data Entry'!Q503=""),"","1"))</f>
        <v/>
      </c>
      <c r="AA500" s="152" t="str">
        <f>IF('Data Entry'!R503="Yes","1",IF(AND('Data Entry'!R503="",'Data Entry'!S503="",'Data Entry'!T503="",'Data Entry'!U503=""),"","1"))</f>
        <v/>
      </c>
      <c r="AB500" s="157" t="str">
        <f>IF('Data Entry'!V503="Yes","1",IF(AND('Data Entry'!V503="",'Data Entry'!W503=""),"","1"))</f>
        <v/>
      </c>
    </row>
    <row r="501" spans="1:28" ht="17">
      <c r="A501" s="59">
        <f>'Data Entry'!AB504</f>
        <v>0</v>
      </c>
      <c r="B501" s="59" t="str">
        <f>'Data Entry'!AR504</f>
        <v/>
      </c>
      <c r="C501" s="1">
        <f>IF('Data Entry'!AD504="g",'Data Entry'!AC504*0.001*U501,IF('Data Entry'!AD504="UI",'Data Entry'!AC504*0.000001*U501,IF('Data Entry'!AD504="mg",'Data Entry'!AC504*0.000001*U501,IF('Data Entry'!AD504="t",'Data Entry'!AC504*1000*U501,IF('Data Entry'!AD504="kg",'Data Entry'!AC504*1*U501,IF('Data Entry'!AD504="L",'Data Entry'!AC504*1*U501,IFERROR(,"")))))))</f>
        <v>0</v>
      </c>
      <c r="D501" s="1" t="s">
        <v>4</v>
      </c>
      <c r="E501" s="1">
        <f>IF('Data Entry'!AF504="g",'Data Entry'!AE504*0.001,IF('Data Entry'!AF504="mg",'Data Entry'!AE504*0.000001,IF('Data Entry'!AF504="t",'Data Entry'!AE504*1000,IF('Data Entry'!AF504="ml",'Data Entry'!AE504*0.001,IF('Data Entry'!AF504="kg",'Data Entry'!AE504*1,IF('Data Entry'!AF504="Pieza",'Data Entry'!AE504*1,IF('Data Entry'!AF504="L",'Data Entry'!AE504*1,IFERROR(,""))))))))</f>
        <v>0</v>
      </c>
      <c r="F501" s="1" t="s">
        <v>4</v>
      </c>
      <c r="G501" s="1">
        <f>IF('Data Entry'!AA504="g",'Data Entry'!Z504*0.001,IF('Data Entry'!AA504="mg",'Data Entry'!Z504*0.000001,IF('Data Entry'!AA504="t",'Data Entry'!Z504*1000,IF('Data Entry'!AA504="ml",'Data Entry'!Z504*0.001,IF('Data Entry'!AA504="kg",'Data Entry'!Z504*1,IF('Data Entry'!AA504="Piezas",'Data Entry'!Z504*1,IF('Data Entry'!AA504="L",'Data Entry'!Z504*1,IFERROR(,""))))))))</f>
        <v>0</v>
      </c>
      <c r="H501" s="1" t="s">
        <v>4</v>
      </c>
      <c r="I501" s="1">
        <f>IF('Data Entry'!AC504="g",'Data Entry'!AB504*0.001,IF('Data Entry'!AC504="mg",'Data Entry'!AB504*0.000001,IF('Data Entry'!AC504="t",'Data Entry'!AB504*1000,IF('Data Entry'!AC504="ml",'Data Entry'!AB504*0.001,IF('Data Entry'!AC504="kg",'Data Entry'!AB504*1,IF('Data Entry'!AC504="L",'Data Entry'!AB504*1,IFERROR(,"")))))))</f>
        <v>0</v>
      </c>
      <c r="J501" s="59" t="str">
        <f>'Data Entry'!AU504</f>
        <v/>
      </c>
      <c r="K501" s="1">
        <f>IF('Data Entry'!AI504="g",'Data Entry'!AH504*0.001*V501,IF('Data Entry'!AI504="UI",'Data Entry'!AH504*0.000001*V501,IF('Data Entry'!AI504="mg",'Data Entry'!AH504*0.000001*V501,IF('Data Entry'!AI504="t",'Data Entry'!AH504*1000*V501,IF('Data Entry'!AI504="kg",'Data Entry'!AH504*1*V501,IF('Data Entry'!AI504="L",'Data Entry'!AH504*1*V501,IFERROR(,"")))))))</f>
        <v>0</v>
      </c>
      <c r="L501" s="1" t="s">
        <v>4</v>
      </c>
      <c r="M501" s="59">
        <f>'Data Entry'!AJ504</f>
        <v>0</v>
      </c>
      <c r="N501" s="59" t="str">
        <f>'Data Entry'!AX504</f>
        <v/>
      </c>
      <c r="O501" s="1">
        <f>IF('Data Entry'!AL504="g",'Data Entry'!AK504*0.001*W501,IF('Data Entry'!AL504="UI",'Data Entry'!AK504*0.000001*W501,IF('Data Entry'!AL504="mg",'Data Entry'!AK504*0.000001*W501,IF('Data Entry'!AL504="t",'Data Entry'!AK504*1000*W501,IF('Data Entry'!AL504="kg",'Data Entry'!AK504*1*W501,IF('Data Entry'!AL504="L",'Data Entry'!AK504*1*W501,IFERROR(,"")))))))</f>
        <v>0</v>
      </c>
      <c r="P501" s="1" t="s">
        <v>4</v>
      </c>
      <c r="Q501" s="59">
        <f>'Data Entry'!AM504</f>
        <v>0</v>
      </c>
      <c r="R501" s="59" t="str">
        <f>'Data Entry'!BA504</f>
        <v/>
      </c>
      <c r="S501" s="1">
        <f>IF('Data Entry'!AO504="g",'Data Entry'!AN504*0.001*X501,IF('Data Entry'!AO504="UI",'Data Entry'!AN504*0.000001*X501,IF('Data Entry'!AO504="mg",'Data Entry'!AN504*0.000001*X501,IF('Data Entry'!AO504="t",'Data Entry'!AN504*1000*X501,IF('Data Entry'!AO504="kg",'Data Entry'!AN504*1*X501,IF('Data Entry'!AO504="L",'Data Entry'!AN504*1*X501,IFERROR(,"")))))))</f>
        <v>0</v>
      </c>
      <c r="T501" s="1" t="s">
        <v>4</v>
      </c>
      <c r="U501" s="59" t="str">
        <f>IF('Data Entry'!AP504="No aplica","1",'Data Entry'!AP504)</f>
        <v/>
      </c>
      <c r="V501" s="59" t="str">
        <f>IF('Data Entry'!AS504="No aplica","1",'Data Entry'!AS504)</f>
        <v/>
      </c>
      <c r="W501" s="59" t="str">
        <f>IF('Data Entry'!AV504="No aplica","1",'Data Entry'!AV504)</f>
        <v/>
      </c>
      <c r="X501" s="59" t="str">
        <f>IF('Data Entry'!AY504="No aplica","1",'Data Entry'!AY504)</f>
        <v/>
      </c>
      <c r="Y501" s="151" t="str">
        <f t="shared" si="7"/>
        <v/>
      </c>
      <c r="Z501" s="152" t="str">
        <f>IF('Data Entry'!H504="Yes","1",IF(AND('Data Entry'!H504="",'Data Entry'!I504="",'Data Entry'!J504="",'Data Entry'!K504="",'Data Entry'!L504="",'Data Entry'!M504="",'Data Entry'!N504="",'Data Entry'!O504="",'Data Entry'!P504="",'Data Entry'!Q504=""),"","1"))</f>
        <v/>
      </c>
      <c r="AA501" s="152" t="str">
        <f>IF('Data Entry'!R504="Yes","1",IF(AND('Data Entry'!R504="",'Data Entry'!S504="",'Data Entry'!T504="",'Data Entry'!U504=""),"","1"))</f>
        <v/>
      </c>
      <c r="AB501" s="157" t="str">
        <f>IF('Data Entry'!V504="Yes","1",IF(AND('Data Entry'!V504="",'Data Entry'!W504=""),"","1"))</f>
        <v/>
      </c>
    </row>
    <row r="502" spans="1:28" ht="17">
      <c r="A502" s="59">
        <f>'Data Entry'!AB505</f>
        <v>0</v>
      </c>
      <c r="B502" s="59" t="str">
        <f>'Data Entry'!AR505</f>
        <v/>
      </c>
      <c r="C502" s="1">
        <f>IF('Data Entry'!AD505="g",'Data Entry'!AC505*0.001*U502,IF('Data Entry'!AD505="UI",'Data Entry'!AC505*0.000001*U502,IF('Data Entry'!AD505="mg",'Data Entry'!AC505*0.000001*U502,IF('Data Entry'!AD505="t",'Data Entry'!AC505*1000*U502,IF('Data Entry'!AD505="kg",'Data Entry'!AC505*1*U502,IF('Data Entry'!AD505="L",'Data Entry'!AC505*1*U502,IFERROR(,"")))))))</f>
        <v>0</v>
      </c>
      <c r="D502" s="1" t="s">
        <v>4</v>
      </c>
      <c r="E502" s="1">
        <f>IF('Data Entry'!AF505="g",'Data Entry'!AE505*0.001,IF('Data Entry'!AF505="mg",'Data Entry'!AE505*0.000001,IF('Data Entry'!AF505="t",'Data Entry'!AE505*1000,IF('Data Entry'!AF505="ml",'Data Entry'!AE505*0.001,IF('Data Entry'!AF505="kg",'Data Entry'!AE505*1,IF('Data Entry'!AF505="Pieza",'Data Entry'!AE505*1,IF('Data Entry'!AF505="L",'Data Entry'!AE505*1,IFERROR(,""))))))))</f>
        <v>0</v>
      </c>
      <c r="F502" s="1" t="s">
        <v>4</v>
      </c>
      <c r="G502" s="1">
        <f>IF('Data Entry'!AA505="g",'Data Entry'!Z505*0.001,IF('Data Entry'!AA505="mg",'Data Entry'!Z505*0.000001,IF('Data Entry'!AA505="t",'Data Entry'!Z505*1000,IF('Data Entry'!AA505="ml",'Data Entry'!Z505*0.001,IF('Data Entry'!AA505="kg",'Data Entry'!Z505*1,IF('Data Entry'!AA505="Piezas",'Data Entry'!Z505*1,IF('Data Entry'!AA505="L",'Data Entry'!Z505*1,IFERROR(,""))))))))</f>
        <v>0</v>
      </c>
      <c r="H502" s="1" t="s">
        <v>4</v>
      </c>
      <c r="I502" s="1">
        <f>IF('Data Entry'!AC505="g",'Data Entry'!AB505*0.001,IF('Data Entry'!AC505="mg",'Data Entry'!AB505*0.000001,IF('Data Entry'!AC505="t",'Data Entry'!AB505*1000,IF('Data Entry'!AC505="ml",'Data Entry'!AB505*0.001,IF('Data Entry'!AC505="kg",'Data Entry'!AB505*1,IF('Data Entry'!AC505="L",'Data Entry'!AB505*1,IFERROR(,"")))))))</f>
        <v>0</v>
      </c>
      <c r="J502" s="59" t="str">
        <f>'Data Entry'!AU505</f>
        <v/>
      </c>
      <c r="K502" s="1">
        <f>IF('Data Entry'!AI505="g",'Data Entry'!AH505*0.001*V502,IF('Data Entry'!AI505="UI",'Data Entry'!AH505*0.000001*V502,IF('Data Entry'!AI505="mg",'Data Entry'!AH505*0.000001*V502,IF('Data Entry'!AI505="t",'Data Entry'!AH505*1000*V502,IF('Data Entry'!AI505="kg",'Data Entry'!AH505*1*V502,IF('Data Entry'!AI505="L",'Data Entry'!AH505*1*V502,IFERROR(,"")))))))</f>
        <v>0</v>
      </c>
      <c r="L502" s="1" t="s">
        <v>4</v>
      </c>
      <c r="M502" s="59">
        <f>'Data Entry'!AJ505</f>
        <v>0</v>
      </c>
      <c r="N502" s="59" t="str">
        <f>'Data Entry'!AX505</f>
        <v/>
      </c>
      <c r="O502" s="1">
        <f>IF('Data Entry'!AL505="g",'Data Entry'!AK505*0.001*W502,IF('Data Entry'!AL505="UI",'Data Entry'!AK505*0.000001*W502,IF('Data Entry'!AL505="mg",'Data Entry'!AK505*0.000001*W502,IF('Data Entry'!AL505="t",'Data Entry'!AK505*1000*W502,IF('Data Entry'!AL505="kg",'Data Entry'!AK505*1*W502,IF('Data Entry'!AL505="L",'Data Entry'!AK505*1*W502,IFERROR(,"")))))))</f>
        <v>0</v>
      </c>
      <c r="P502" s="1" t="s">
        <v>4</v>
      </c>
      <c r="Q502" s="59">
        <f>'Data Entry'!AM505</f>
        <v>0</v>
      </c>
      <c r="R502" s="59" t="str">
        <f>'Data Entry'!BA505</f>
        <v/>
      </c>
      <c r="S502" s="1">
        <f>IF('Data Entry'!AO505="g",'Data Entry'!AN505*0.001*X502,IF('Data Entry'!AO505="UI",'Data Entry'!AN505*0.000001*X502,IF('Data Entry'!AO505="mg",'Data Entry'!AN505*0.000001*X502,IF('Data Entry'!AO505="t",'Data Entry'!AN505*1000*X502,IF('Data Entry'!AO505="kg",'Data Entry'!AN505*1*X502,IF('Data Entry'!AO505="L",'Data Entry'!AN505*1*X502,IFERROR(,"")))))))</f>
        <v>0</v>
      </c>
      <c r="T502" s="1" t="s">
        <v>4</v>
      </c>
      <c r="U502" s="59" t="str">
        <f>IF('Data Entry'!AP505="No aplica","1",'Data Entry'!AP505)</f>
        <v/>
      </c>
      <c r="V502" s="59" t="str">
        <f>IF('Data Entry'!AS505="No aplica","1",'Data Entry'!AS505)</f>
        <v/>
      </c>
      <c r="W502" s="59" t="str">
        <f>IF('Data Entry'!AV505="No aplica","1",'Data Entry'!AV505)</f>
        <v/>
      </c>
      <c r="X502" s="59" t="str">
        <f>IF('Data Entry'!AY505="No aplica","1",'Data Entry'!AY505)</f>
        <v/>
      </c>
      <c r="Y502" s="151" t="str">
        <f t="shared" si="7"/>
        <v/>
      </c>
      <c r="Z502" s="152" t="str">
        <f>IF('Data Entry'!H505="Yes","1",IF(AND('Data Entry'!H505="",'Data Entry'!I505="",'Data Entry'!J505="",'Data Entry'!K505="",'Data Entry'!L505="",'Data Entry'!M505="",'Data Entry'!N505="",'Data Entry'!O505="",'Data Entry'!P505="",'Data Entry'!Q505=""),"","1"))</f>
        <v/>
      </c>
      <c r="AA502" s="152" t="str">
        <f>IF('Data Entry'!R505="Yes","1",IF(AND('Data Entry'!R505="",'Data Entry'!S505="",'Data Entry'!T505="",'Data Entry'!U505=""),"","1"))</f>
        <v/>
      </c>
      <c r="AB502" s="157" t="str">
        <f>IF('Data Entry'!V505="Yes","1",IF(AND('Data Entry'!V505="",'Data Entry'!W505=""),"","1"))</f>
        <v/>
      </c>
    </row>
    <row r="503" spans="1:28" ht="17">
      <c r="A503" s="59">
        <f>'Data Entry'!AB506</f>
        <v>0</v>
      </c>
      <c r="B503" s="59" t="str">
        <f>'Data Entry'!AR506</f>
        <v/>
      </c>
      <c r="C503" s="1">
        <f>IF('Data Entry'!AD506="g",'Data Entry'!AC506*0.001*U503,IF('Data Entry'!AD506="UI",'Data Entry'!AC506*0.000001*U503,IF('Data Entry'!AD506="mg",'Data Entry'!AC506*0.000001*U503,IF('Data Entry'!AD506="t",'Data Entry'!AC506*1000*U503,IF('Data Entry'!AD506="kg",'Data Entry'!AC506*1*U503,IF('Data Entry'!AD506="L",'Data Entry'!AC506*1*U503,IFERROR(,"")))))))</f>
        <v>0</v>
      </c>
      <c r="D503" s="1" t="s">
        <v>4</v>
      </c>
      <c r="E503" s="1">
        <f>IF('Data Entry'!AF506="g",'Data Entry'!AE506*0.001,IF('Data Entry'!AF506="mg",'Data Entry'!AE506*0.000001,IF('Data Entry'!AF506="t",'Data Entry'!AE506*1000,IF('Data Entry'!AF506="ml",'Data Entry'!AE506*0.001,IF('Data Entry'!AF506="kg",'Data Entry'!AE506*1,IF('Data Entry'!AF506="Pieza",'Data Entry'!AE506*1,IF('Data Entry'!AF506="L",'Data Entry'!AE506*1,IFERROR(,""))))))))</f>
        <v>0</v>
      </c>
      <c r="F503" s="1" t="s">
        <v>4</v>
      </c>
      <c r="G503" s="1">
        <f>IF('Data Entry'!AA506="g",'Data Entry'!Z506*0.001,IF('Data Entry'!AA506="mg",'Data Entry'!Z506*0.000001,IF('Data Entry'!AA506="t",'Data Entry'!Z506*1000,IF('Data Entry'!AA506="ml",'Data Entry'!Z506*0.001,IF('Data Entry'!AA506="kg",'Data Entry'!Z506*1,IF('Data Entry'!AA506="Piezas",'Data Entry'!Z506*1,IF('Data Entry'!AA506="L",'Data Entry'!Z506*1,IFERROR(,""))))))))</f>
        <v>0</v>
      </c>
      <c r="H503" s="1" t="s">
        <v>4</v>
      </c>
      <c r="I503" s="1">
        <f>IF('Data Entry'!AC506="g",'Data Entry'!AB506*0.001,IF('Data Entry'!AC506="mg",'Data Entry'!AB506*0.000001,IF('Data Entry'!AC506="t",'Data Entry'!AB506*1000,IF('Data Entry'!AC506="ml",'Data Entry'!AB506*0.001,IF('Data Entry'!AC506="kg",'Data Entry'!AB506*1,IF('Data Entry'!AC506="L",'Data Entry'!AB506*1,IFERROR(,"")))))))</f>
        <v>0</v>
      </c>
      <c r="J503" s="59" t="str">
        <f>'Data Entry'!AU506</f>
        <v/>
      </c>
      <c r="K503" s="1">
        <f>IF('Data Entry'!AI506="g",'Data Entry'!AH506*0.001*V503,IF('Data Entry'!AI506="UI",'Data Entry'!AH506*0.000001*V503,IF('Data Entry'!AI506="mg",'Data Entry'!AH506*0.000001*V503,IF('Data Entry'!AI506="t",'Data Entry'!AH506*1000*V503,IF('Data Entry'!AI506="kg",'Data Entry'!AH506*1*V503,IF('Data Entry'!AI506="L",'Data Entry'!AH506*1*V503,IFERROR(,"")))))))</f>
        <v>0</v>
      </c>
      <c r="L503" s="1" t="s">
        <v>4</v>
      </c>
      <c r="M503" s="59">
        <f>'Data Entry'!AJ506</f>
        <v>0</v>
      </c>
      <c r="N503" s="59" t="str">
        <f>'Data Entry'!AX506</f>
        <v/>
      </c>
      <c r="O503" s="1">
        <f>IF('Data Entry'!AL506="g",'Data Entry'!AK506*0.001*W503,IF('Data Entry'!AL506="UI",'Data Entry'!AK506*0.000001*W503,IF('Data Entry'!AL506="mg",'Data Entry'!AK506*0.000001*W503,IF('Data Entry'!AL506="t",'Data Entry'!AK506*1000*W503,IF('Data Entry'!AL506="kg",'Data Entry'!AK506*1*W503,IF('Data Entry'!AL506="L",'Data Entry'!AK506*1*W503,IFERROR(,"")))))))</f>
        <v>0</v>
      </c>
      <c r="P503" s="1" t="s">
        <v>4</v>
      </c>
      <c r="Q503" s="59">
        <f>'Data Entry'!AM506</f>
        <v>0</v>
      </c>
      <c r="R503" s="59" t="str">
        <f>'Data Entry'!BA506</f>
        <v/>
      </c>
      <c r="S503" s="1">
        <f>IF('Data Entry'!AO506="g",'Data Entry'!AN506*0.001*X503,IF('Data Entry'!AO506="UI",'Data Entry'!AN506*0.000001*X503,IF('Data Entry'!AO506="mg",'Data Entry'!AN506*0.000001*X503,IF('Data Entry'!AO506="t",'Data Entry'!AN506*1000*X503,IF('Data Entry'!AO506="kg",'Data Entry'!AN506*1*X503,IF('Data Entry'!AO506="L",'Data Entry'!AN506*1*X503,IFERROR(,"")))))))</f>
        <v>0</v>
      </c>
      <c r="T503" s="1" t="s">
        <v>4</v>
      </c>
      <c r="U503" s="59" t="str">
        <f>IF('Data Entry'!AP506="No aplica","1",'Data Entry'!AP506)</f>
        <v/>
      </c>
      <c r="V503" s="59" t="str">
        <f>IF('Data Entry'!AS506="No aplica","1",'Data Entry'!AS506)</f>
        <v/>
      </c>
      <c r="W503" s="59" t="str">
        <f>IF('Data Entry'!AV506="No aplica","1",'Data Entry'!AV506)</f>
        <v/>
      </c>
      <c r="X503" s="59" t="str">
        <f>IF('Data Entry'!AY506="No aplica","1",'Data Entry'!AY506)</f>
        <v/>
      </c>
      <c r="Y503" s="151" t="str">
        <f t="shared" si="7"/>
        <v/>
      </c>
      <c r="Z503" s="152" t="str">
        <f>IF('Data Entry'!H506="Yes","1",IF(AND('Data Entry'!H506="",'Data Entry'!I506="",'Data Entry'!J506="",'Data Entry'!K506="",'Data Entry'!L506="",'Data Entry'!M506="",'Data Entry'!N506="",'Data Entry'!O506="",'Data Entry'!P506="",'Data Entry'!Q506=""),"","1"))</f>
        <v/>
      </c>
      <c r="AA503" s="152" t="str">
        <f>IF('Data Entry'!R506="Yes","1",IF(AND('Data Entry'!R506="",'Data Entry'!S506="",'Data Entry'!T506="",'Data Entry'!U506=""),"","1"))</f>
        <v/>
      </c>
      <c r="AB503" s="157" t="str">
        <f>IF('Data Entry'!V506="Yes","1",IF(AND('Data Entry'!V506="",'Data Entry'!W506=""),"","1"))</f>
        <v/>
      </c>
    </row>
    <row r="504" spans="1:28" ht="17">
      <c r="A504" s="59">
        <f>'Data Entry'!AB507</f>
        <v>0</v>
      </c>
      <c r="B504" s="59" t="str">
        <f>'Data Entry'!AR507</f>
        <v/>
      </c>
      <c r="C504" s="1">
        <f>IF('Data Entry'!AD507="g",'Data Entry'!AC507*0.001*U504,IF('Data Entry'!AD507="UI",'Data Entry'!AC507*0.000001*U504,IF('Data Entry'!AD507="mg",'Data Entry'!AC507*0.000001*U504,IF('Data Entry'!AD507="t",'Data Entry'!AC507*1000*U504,IF('Data Entry'!AD507="kg",'Data Entry'!AC507*1*U504,IF('Data Entry'!AD507="L",'Data Entry'!AC507*1*U504,IFERROR(,"")))))))</f>
        <v>0</v>
      </c>
      <c r="D504" s="1" t="s">
        <v>4</v>
      </c>
      <c r="E504" s="1">
        <f>IF('Data Entry'!AF507="g",'Data Entry'!AE507*0.001,IF('Data Entry'!AF507="mg",'Data Entry'!AE507*0.000001,IF('Data Entry'!AF507="t",'Data Entry'!AE507*1000,IF('Data Entry'!AF507="ml",'Data Entry'!AE507*0.001,IF('Data Entry'!AF507="kg",'Data Entry'!AE507*1,IF('Data Entry'!AF507="Pieza",'Data Entry'!AE507*1,IF('Data Entry'!AF507="L",'Data Entry'!AE507*1,IFERROR(,""))))))))</f>
        <v>0</v>
      </c>
      <c r="F504" s="1" t="s">
        <v>4</v>
      </c>
      <c r="G504" s="1">
        <f>IF('Data Entry'!AA507="g",'Data Entry'!Z507*0.001,IF('Data Entry'!AA507="mg",'Data Entry'!Z507*0.000001,IF('Data Entry'!AA507="t",'Data Entry'!Z507*1000,IF('Data Entry'!AA507="ml",'Data Entry'!Z507*0.001,IF('Data Entry'!AA507="kg",'Data Entry'!Z507*1,IF('Data Entry'!AA507="Piezas",'Data Entry'!Z507*1,IF('Data Entry'!AA507="L",'Data Entry'!Z507*1,IFERROR(,""))))))))</f>
        <v>0</v>
      </c>
      <c r="H504" s="1" t="s">
        <v>4</v>
      </c>
      <c r="I504" s="1">
        <f>IF('Data Entry'!AC507="g",'Data Entry'!AB507*0.001,IF('Data Entry'!AC507="mg",'Data Entry'!AB507*0.000001,IF('Data Entry'!AC507="t",'Data Entry'!AB507*1000,IF('Data Entry'!AC507="ml",'Data Entry'!AB507*0.001,IF('Data Entry'!AC507="kg",'Data Entry'!AB507*1,IF('Data Entry'!AC507="L",'Data Entry'!AB507*1,IFERROR(,"")))))))</f>
        <v>0</v>
      </c>
      <c r="J504" s="59" t="str">
        <f>'Data Entry'!AU507</f>
        <v/>
      </c>
      <c r="K504" s="1">
        <f>IF('Data Entry'!AI507="g",'Data Entry'!AH507*0.001*V504,IF('Data Entry'!AI507="UI",'Data Entry'!AH507*0.000001*V504,IF('Data Entry'!AI507="mg",'Data Entry'!AH507*0.000001*V504,IF('Data Entry'!AI507="t",'Data Entry'!AH507*1000*V504,IF('Data Entry'!AI507="kg",'Data Entry'!AH507*1*V504,IF('Data Entry'!AI507="L",'Data Entry'!AH507*1*V504,IFERROR(,"")))))))</f>
        <v>0</v>
      </c>
      <c r="L504" s="1" t="s">
        <v>4</v>
      </c>
      <c r="M504" s="59">
        <f>'Data Entry'!AJ507</f>
        <v>0</v>
      </c>
      <c r="N504" s="59" t="str">
        <f>'Data Entry'!AX507</f>
        <v/>
      </c>
      <c r="O504" s="1">
        <f>IF('Data Entry'!AL507="g",'Data Entry'!AK507*0.001*W504,IF('Data Entry'!AL507="UI",'Data Entry'!AK507*0.000001*W504,IF('Data Entry'!AL507="mg",'Data Entry'!AK507*0.000001*W504,IF('Data Entry'!AL507="t",'Data Entry'!AK507*1000*W504,IF('Data Entry'!AL507="kg",'Data Entry'!AK507*1*W504,IF('Data Entry'!AL507="L",'Data Entry'!AK507*1*W504,IFERROR(,"")))))))</f>
        <v>0</v>
      </c>
      <c r="P504" s="1" t="s">
        <v>4</v>
      </c>
      <c r="Q504" s="59">
        <f>'Data Entry'!AM507</f>
        <v>0</v>
      </c>
      <c r="R504" s="59" t="str">
        <f>'Data Entry'!BA507</f>
        <v/>
      </c>
      <c r="S504" s="1">
        <f>IF('Data Entry'!AO507="g",'Data Entry'!AN507*0.001*X504,IF('Data Entry'!AO507="UI",'Data Entry'!AN507*0.000001*X504,IF('Data Entry'!AO507="mg",'Data Entry'!AN507*0.000001*X504,IF('Data Entry'!AO507="t",'Data Entry'!AN507*1000*X504,IF('Data Entry'!AO507="kg",'Data Entry'!AN507*1*X504,IF('Data Entry'!AO507="L",'Data Entry'!AN507*1*X504,IFERROR(,"")))))))</f>
        <v>0</v>
      </c>
      <c r="T504" s="1" t="s">
        <v>4</v>
      </c>
      <c r="U504" s="59" t="str">
        <f>IF('Data Entry'!AP507="No aplica","1",'Data Entry'!AP507)</f>
        <v/>
      </c>
      <c r="V504" s="59" t="str">
        <f>IF('Data Entry'!AS507="No aplica","1",'Data Entry'!AS507)</f>
        <v/>
      </c>
      <c r="W504" s="59" t="str">
        <f>IF('Data Entry'!AV507="No aplica","1",'Data Entry'!AV507)</f>
        <v/>
      </c>
      <c r="X504" s="59" t="str">
        <f>IF('Data Entry'!AY507="No aplica","1",'Data Entry'!AY507)</f>
        <v/>
      </c>
      <c r="Y504" s="151" t="str">
        <f t="shared" si="7"/>
        <v/>
      </c>
      <c r="Z504" s="152" t="str">
        <f>IF('Data Entry'!H507="Yes","1",IF(AND('Data Entry'!H507="",'Data Entry'!I507="",'Data Entry'!J507="",'Data Entry'!K507="",'Data Entry'!L507="",'Data Entry'!M507="",'Data Entry'!N507="",'Data Entry'!O507="",'Data Entry'!P507="",'Data Entry'!Q507=""),"","1"))</f>
        <v/>
      </c>
      <c r="AA504" s="152" t="str">
        <f>IF('Data Entry'!R507="Yes","1",IF(AND('Data Entry'!R507="",'Data Entry'!S507="",'Data Entry'!T507="",'Data Entry'!U507=""),"","1"))</f>
        <v/>
      </c>
      <c r="AB504" s="157" t="str">
        <f>IF('Data Entry'!V507="Yes","1",IF(AND('Data Entry'!V507="",'Data Entry'!W507=""),"","1"))</f>
        <v/>
      </c>
    </row>
    <row r="505" spans="1:28" ht="17">
      <c r="A505" s="59">
        <f>'Data Entry'!AB508</f>
        <v>0</v>
      </c>
      <c r="B505" s="59" t="str">
        <f>'Data Entry'!AR508</f>
        <v/>
      </c>
      <c r="C505" s="1">
        <f>IF('Data Entry'!AD508="g",'Data Entry'!AC508*0.001*U505,IF('Data Entry'!AD508="UI",'Data Entry'!AC508*0.000001*U505,IF('Data Entry'!AD508="mg",'Data Entry'!AC508*0.000001*U505,IF('Data Entry'!AD508="t",'Data Entry'!AC508*1000*U505,IF('Data Entry'!AD508="kg",'Data Entry'!AC508*1*U505,IF('Data Entry'!AD508="L",'Data Entry'!AC508*1*U505,IFERROR(,"")))))))</f>
        <v>0</v>
      </c>
      <c r="D505" s="1" t="s">
        <v>4</v>
      </c>
      <c r="E505" s="1">
        <f>IF('Data Entry'!AF508="g",'Data Entry'!AE508*0.001,IF('Data Entry'!AF508="mg",'Data Entry'!AE508*0.000001,IF('Data Entry'!AF508="t",'Data Entry'!AE508*1000,IF('Data Entry'!AF508="ml",'Data Entry'!AE508*0.001,IF('Data Entry'!AF508="kg",'Data Entry'!AE508*1,IF('Data Entry'!AF508="Pieza",'Data Entry'!AE508*1,IF('Data Entry'!AF508="L",'Data Entry'!AE508*1,IFERROR(,""))))))))</f>
        <v>0</v>
      </c>
      <c r="F505" s="1" t="s">
        <v>4</v>
      </c>
      <c r="G505" s="1">
        <f>IF('Data Entry'!AA508="g",'Data Entry'!Z508*0.001,IF('Data Entry'!AA508="mg",'Data Entry'!Z508*0.000001,IF('Data Entry'!AA508="t",'Data Entry'!Z508*1000,IF('Data Entry'!AA508="ml",'Data Entry'!Z508*0.001,IF('Data Entry'!AA508="kg",'Data Entry'!Z508*1,IF('Data Entry'!AA508="Piezas",'Data Entry'!Z508*1,IF('Data Entry'!AA508="L",'Data Entry'!Z508*1,IFERROR(,""))))))))</f>
        <v>0</v>
      </c>
      <c r="H505" s="1" t="s">
        <v>4</v>
      </c>
      <c r="I505" s="1">
        <f>IF('Data Entry'!AC508="g",'Data Entry'!AB508*0.001,IF('Data Entry'!AC508="mg",'Data Entry'!AB508*0.000001,IF('Data Entry'!AC508="t",'Data Entry'!AB508*1000,IF('Data Entry'!AC508="ml",'Data Entry'!AB508*0.001,IF('Data Entry'!AC508="kg",'Data Entry'!AB508*1,IF('Data Entry'!AC508="L",'Data Entry'!AB508*1,IFERROR(,"")))))))</f>
        <v>0</v>
      </c>
      <c r="J505" s="59" t="str">
        <f>'Data Entry'!AU508</f>
        <v/>
      </c>
      <c r="K505" s="1">
        <f>IF('Data Entry'!AI508="g",'Data Entry'!AH508*0.001*V505,IF('Data Entry'!AI508="UI",'Data Entry'!AH508*0.000001*V505,IF('Data Entry'!AI508="mg",'Data Entry'!AH508*0.000001*V505,IF('Data Entry'!AI508="t",'Data Entry'!AH508*1000*V505,IF('Data Entry'!AI508="kg",'Data Entry'!AH508*1*V505,IF('Data Entry'!AI508="L",'Data Entry'!AH508*1*V505,IFERROR(,"")))))))</f>
        <v>0</v>
      </c>
      <c r="L505" s="1" t="s">
        <v>4</v>
      </c>
      <c r="M505" s="59">
        <f>'Data Entry'!AJ508</f>
        <v>0</v>
      </c>
      <c r="N505" s="59" t="str">
        <f>'Data Entry'!AX508</f>
        <v/>
      </c>
      <c r="O505" s="1">
        <f>IF('Data Entry'!AL508="g",'Data Entry'!AK508*0.001*W505,IF('Data Entry'!AL508="UI",'Data Entry'!AK508*0.000001*W505,IF('Data Entry'!AL508="mg",'Data Entry'!AK508*0.000001*W505,IF('Data Entry'!AL508="t",'Data Entry'!AK508*1000*W505,IF('Data Entry'!AL508="kg",'Data Entry'!AK508*1*W505,IF('Data Entry'!AL508="L",'Data Entry'!AK508*1*W505,IFERROR(,"")))))))</f>
        <v>0</v>
      </c>
      <c r="P505" s="1" t="s">
        <v>4</v>
      </c>
      <c r="Q505" s="59">
        <f>'Data Entry'!AM508</f>
        <v>0</v>
      </c>
      <c r="R505" s="59" t="str">
        <f>'Data Entry'!BA508</f>
        <v/>
      </c>
      <c r="S505" s="1">
        <f>IF('Data Entry'!AO508="g",'Data Entry'!AN508*0.001*X505,IF('Data Entry'!AO508="UI",'Data Entry'!AN508*0.000001*X505,IF('Data Entry'!AO508="mg",'Data Entry'!AN508*0.000001*X505,IF('Data Entry'!AO508="t",'Data Entry'!AN508*1000*X505,IF('Data Entry'!AO508="kg",'Data Entry'!AN508*1*X505,IF('Data Entry'!AO508="L",'Data Entry'!AN508*1*X505,IFERROR(,"")))))))</f>
        <v>0</v>
      </c>
      <c r="T505" s="1" t="s">
        <v>4</v>
      </c>
      <c r="U505" s="59" t="str">
        <f>IF('Data Entry'!AP508="No aplica","1",'Data Entry'!AP508)</f>
        <v/>
      </c>
      <c r="V505" s="59" t="str">
        <f>IF('Data Entry'!AS508="No aplica","1",'Data Entry'!AS508)</f>
        <v/>
      </c>
      <c r="W505" s="59" t="str">
        <f>IF('Data Entry'!AV508="No aplica","1",'Data Entry'!AV508)</f>
        <v/>
      </c>
      <c r="X505" s="59" t="str">
        <f>IF('Data Entry'!AY508="No aplica","1",'Data Entry'!AY508)</f>
        <v/>
      </c>
      <c r="Y505" s="151" t="str">
        <f t="shared" si="7"/>
        <v/>
      </c>
      <c r="Z505" s="152" t="str">
        <f>IF('Data Entry'!H508="Yes","1",IF(AND('Data Entry'!H508="",'Data Entry'!I508="",'Data Entry'!J508="",'Data Entry'!K508="",'Data Entry'!L508="",'Data Entry'!M508="",'Data Entry'!N508="",'Data Entry'!O508="",'Data Entry'!P508="",'Data Entry'!Q508=""),"","1"))</f>
        <v/>
      </c>
      <c r="AA505" s="152" t="str">
        <f>IF('Data Entry'!R508="Yes","1",IF(AND('Data Entry'!R508="",'Data Entry'!S508="",'Data Entry'!T508="",'Data Entry'!U508=""),"","1"))</f>
        <v/>
      </c>
      <c r="AB505" s="157" t="str">
        <f>IF('Data Entry'!V508="Yes","1",IF(AND('Data Entry'!V508="",'Data Entry'!W508=""),"","1"))</f>
        <v/>
      </c>
    </row>
    <row r="506" spans="1:28" ht="17">
      <c r="A506" s="59">
        <f>'Data Entry'!AB509</f>
        <v>0</v>
      </c>
      <c r="B506" s="59" t="str">
        <f>'Data Entry'!AR509</f>
        <v/>
      </c>
      <c r="C506" s="1">
        <f>IF('Data Entry'!AD509="g",'Data Entry'!AC509*0.001*U506,IF('Data Entry'!AD509="UI",'Data Entry'!AC509*0.000001*U506,IF('Data Entry'!AD509="mg",'Data Entry'!AC509*0.000001*U506,IF('Data Entry'!AD509="t",'Data Entry'!AC509*1000*U506,IF('Data Entry'!AD509="kg",'Data Entry'!AC509*1*U506,IF('Data Entry'!AD509="L",'Data Entry'!AC509*1*U506,IFERROR(,"")))))))</f>
        <v>0</v>
      </c>
      <c r="D506" s="1" t="s">
        <v>4</v>
      </c>
      <c r="E506" s="1">
        <f>IF('Data Entry'!AF509="g",'Data Entry'!AE509*0.001,IF('Data Entry'!AF509="mg",'Data Entry'!AE509*0.000001,IF('Data Entry'!AF509="t",'Data Entry'!AE509*1000,IF('Data Entry'!AF509="ml",'Data Entry'!AE509*0.001,IF('Data Entry'!AF509="kg",'Data Entry'!AE509*1,IF('Data Entry'!AF509="Pieza",'Data Entry'!AE509*1,IF('Data Entry'!AF509="L",'Data Entry'!AE509*1,IFERROR(,""))))))))</f>
        <v>0</v>
      </c>
      <c r="F506" s="1" t="s">
        <v>4</v>
      </c>
      <c r="G506" s="1">
        <f>IF('Data Entry'!AA509="g",'Data Entry'!Z509*0.001,IF('Data Entry'!AA509="mg",'Data Entry'!Z509*0.000001,IF('Data Entry'!AA509="t",'Data Entry'!Z509*1000,IF('Data Entry'!AA509="ml",'Data Entry'!Z509*0.001,IF('Data Entry'!AA509="kg",'Data Entry'!Z509*1,IF('Data Entry'!AA509="Piezas",'Data Entry'!Z509*1,IF('Data Entry'!AA509="L",'Data Entry'!Z509*1,IFERROR(,""))))))))</f>
        <v>0</v>
      </c>
      <c r="H506" s="1" t="s">
        <v>4</v>
      </c>
      <c r="I506" s="1">
        <f>IF('Data Entry'!AC509="g",'Data Entry'!AB509*0.001,IF('Data Entry'!AC509="mg",'Data Entry'!AB509*0.000001,IF('Data Entry'!AC509="t",'Data Entry'!AB509*1000,IF('Data Entry'!AC509="ml",'Data Entry'!AB509*0.001,IF('Data Entry'!AC509="kg",'Data Entry'!AB509*1,IF('Data Entry'!AC509="L",'Data Entry'!AB509*1,IFERROR(,"")))))))</f>
        <v>0</v>
      </c>
      <c r="J506" s="59" t="str">
        <f>'Data Entry'!AU509</f>
        <v/>
      </c>
      <c r="K506" s="1">
        <f>IF('Data Entry'!AI509="g",'Data Entry'!AH509*0.001*V506,IF('Data Entry'!AI509="UI",'Data Entry'!AH509*0.000001*V506,IF('Data Entry'!AI509="mg",'Data Entry'!AH509*0.000001*V506,IF('Data Entry'!AI509="t",'Data Entry'!AH509*1000*V506,IF('Data Entry'!AI509="kg",'Data Entry'!AH509*1*V506,IF('Data Entry'!AI509="L",'Data Entry'!AH509*1*V506,IFERROR(,"")))))))</f>
        <v>0</v>
      </c>
      <c r="L506" s="1" t="s">
        <v>4</v>
      </c>
      <c r="M506" s="59">
        <f>'Data Entry'!AJ509</f>
        <v>0</v>
      </c>
      <c r="N506" s="59" t="str">
        <f>'Data Entry'!AX509</f>
        <v/>
      </c>
      <c r="O506" s="1">
        <f>IF('Data Entry'!AL509="g",'Data Entry'!AK509*0.001*W506,IF('Data Entry'!AL509="UI",'Data Entry'!AK509*0.000001*W506,IF('Data Entry'!AL509="mg",'Data Entry'!AK509*0.000001*W506,IF('Data Entry'!AL509="t",'Data Entry'!AK509*1000*W506,IF('Data Entry'!AL509="kg",'Data Entry'!AK509*1*W506,IF('Data Entry'!AL509="L",'Data Entry'!AK509*1*W506,IFERROR(,"")))))))</f>
        <v>0</v>
      </c>
      <c r="P506" s="1" t="s">
        <v>4</v>
      </c>
      <c r="Q506" s="59">
        <f>'Data Entry'!AM509</f>
        <v>0</v>
      </c>
      <c r="R506" s="59" t="str">
        <f>'Data Entry'!BA509</f>
        <v/>
      </c>
      <c r="S506" s="1">
        <f>IF('Data Entry'!AO509="g",'Data Entry'!AN509*0.001*X506,IF('Data Entry'!AO509="UI",'Data Entry'!AN509*0.000001*X506,IF('Data Entry'!AO509="mg",'Data Entry'!AN509*0.000001*X506,IF('Data Entry'!AO509="t",'Data Entry'!AN509*1000*X506,IF('Data Entry'!AO509="kg",'Data Entry'!AN509*1*X506,IF('Data Entry'!AO509="L",'Data Entry'!AN509*1*X506,IFERROR(,"")))))))</f>
        <v>0</v>
      </c>
      <c r="T506" s="1" t="s">
        <v>4</v>
      </c>
      <c r="U506" s="59" t="str">
        <f>IF('Data Entry'!AP509="No aplica","1",'Data Entry'!AP509)</f>
        <v/>
      </c>
      <c r="V506" s="59" t="str">
        <f>IF('Data Entry'!AS509="No aplica","1",'Data Entry'!AS509)</f>
        <v/>
      </c>
      <c r="W506" s="59" t="str">
        <f>IF('Data Entry'!AV509="No aplica","1",'Data Entry'!AV509)</f>
        <v/>
      </c>
      <c r="X506" s="59" t="str">
        <f>IF('Data Entry'!AY509="No aplica","1",'Data Entry'!AY509)</f>
        <v/>
      </c>
      <c r="Y506" s="151" t="str">
        <f t="shared" si="7"/>
        <v/>
      </c>
      <c r="Z506" s="152" t="str">
        <f>IF('Data Entry'!H509="Yes","1",IF(AND('Data Entry'!H509="",'Data Entry'!I509="",'Data Entry'!J509="",'Data Entry'!K509="",'Data Entry'!L509="",'Data Entry'!M509="",'Data Entry'!N509="",'Data Entry'!O509="",'Data Entry'!P509="",'Data Entry'!Q509=""),"","1"))</f>
        <v/>
      </c>
      <c r="AA506" s="152" t="str">
        <f>IF('Data Entry'!R509="Yes","1",IF(AND('Data Entry'!R509="",'Data Entry'!S509="",'Data Entry'!T509="",'Data Entry'!U509=""),"","1"))</f>
        <v/>
      </c>
      <c r="AB506" s="157" t="str">
        <f>IF('Data Entry'!V509="Yes","1",IF(AND('Data Entry'!V509="",'Data Entry'!W509=""),"","1"))</f>
        <v/>
      </c>
    </row>
    <row r="507" spans="1:28" ht="17">
      <c r="A507" s="59">
        <f>'Data Entry'!AB510</f>
        <v>0</v>
      </c>
      <c r="B507" s="59" t="str">
        <f>'Data Entry'!AR510</f>
        <v/>
      </c>
      <c r="C507" s="1">
        <f>IF('Data Entry'!AD510="g",'Data Entry'!AC510*0.001*U507,IF('Data Entry'!AD510="UI",'Data Entry'!AC510*0.000001*U507,IF('Data Entry'!AD510="mg",'Data Entry'!AC510*0.000001*U507,IF('Data Entry'!AD510="t",'Data Entry'!AC510*1000*U507,IF('Data Entry'!AD510="kg",'Data Entry'!AC510*1*U507,IF('Data Entry'!AD510="L",'Data Entry'!AC510*1*U507,IFERROR(,"")))))))</f>
        <v>0</v>
      </c>
      <c r="D507" s="1" t="s">
        <v>4</v>
      </c>
      <c r="E507" s="1">
        <f>IF('Data Entry'!AF510="g",'Data Entry'!AE510*0.001,IF('Data Entry'!AF510="mg",'Data Entry'!AE510*0.000001,IF('Data Entry'!AF510="t",'Data Entry'!AE510*1000,IF('Data Entry'!AF510="ml",'Data Entry'!AE510*0.001,IF('Data Entry'!AF510="kg",'Data Entry'!AE510*1,IF('Data Entry'!AF510="Pieza",'Data Entry'!AE510*1,IF('Data Entry'!AF510="L",'Data Entry'!AE510*1,IFERROR(,""))))))))</f>
        <v>0</v>
      </c>
      <c r="F507" s="1" t="s">
        <v>4</v>
      </c>
      <c r="G507" s="1">
        <f>IF('Data Entry'!AA510="g",'Data Entry'!Z510*0.001,IF('Data Entry'!AA510="mg",'Data Entry'!Z510*0.000001,IF('Data Entry'!AA510="t",'Data Entry'!Z510*1000,IF('Data Entry'!AA510="ml",'Data Entry'!Z510*0.001,IF('Data Entry'!AA510="kg",'Data Entry'!Z510*1,IF('Data Entry'!AA510="Piezas",'Data Entry'!Z510*1,IF('Data Entry'!AA510="L",'Data Entry'!Z510*1,IFERROR(,""))))))))</f>
        <v>0</v>
      </c>
      <c r="H507" s="1" t="s">
        <v>4</v>
      </c>
      <c r="I507" s="1">
        <f>IF('Data Entry'!AC510="g",'Data Entry'!AB510*0.001,IF('Data Entry'!AC510="mg",'Data Entry'!AB510*0.000001,IF('Data Entry'!AC510="t",'Data Entry'!AB510*1000,IF('Data Entry'!AC510="ml",'Data Entry'!AB510*0.001,IF('Data Entry'!AC510="kg",'Data Entry'!AB510*1,IF('Data Entry'!AC510="L",'Data Entry'!AB510*1,IFERROR(,"")))))))</f>
        <v>0</v>
      </c>
      <c r="J507" s="59" t="str">
        <f>'Data Entry'!AU510</f>
        <v/>
      </c>
      <c r="K507" s="1">
        <f>IF('Data Entry'!AI510="g",'Data Entry'!AH510*0.001*V507,IF('Data Entry'!AI510="UI",'Data Entry'!AH510*0.000001*V507,IF('Data Entry'!AI510="mg",'Data Entry'!AH510*0.000001*V507,IF('Data Entry'!AI510="t",'Data Entry'!AH510*1000*V507,IF('Data Entry'!AI510="kg",'Data Entry'!AH510*1*V507,IF('Data Entry'!AI510="L",'Data Entry'!AH510*1*V507,IFERROR(,"")))))))</f>
        <v>0</v>
      </c>
      <c r="L507" s="1" t="s">
        <v>4</v>
      </c>
      <c r="M507" s="59">
        <f>'Data Entry'!AJ510</f>
        <v>0</v>
      </c>
      <c r="N507" s="59" t="str">
        <f>'Data Entry'!AX510</f>
        <v/>
      </c>
      <c r="O507" s="1">
        <f>IF('Data Entry'!AL510="g",'Data Entry'!AK510*0.001*W507,IF('Data Entry'!AL510="UI",'Data Entry'!AK510*0.000001*W507,IF('Data Entry'!AL510="mg",'Data Entry'!AK510*0.000001*W507,IF('Data Entry'!AL510="t",'Data Entry'!AK510*1000*W507,IF('Data Entry'!AL510="kg",'Data Entry'!AK510*1*W507,IF('Data Entry'!AL510="L",'Data Entry'!AK510*1*W507,IFERROR(,"")))))))</f>
        <v>0</v>
      </c>
      <c r="P507" s="1" t="s">
        <v>4</v>
      </c>
      <c r="Q507" s="59">
        <f>'Data Entry'!AM510</f>
        <v>0</v>
      </c>
      <c r="R507" s="59" t="str">
        <f>'Data Entry'!BA510</f>
        <v/>
      </c>
      <c r="S507" s="1">
        <f>IF('Data Entry'!AO510="g",'Data Entry'!AN510*0.001*X507,IF('Data Entry'!AO510="UI",'Data Entry'!AN510*0.000001*X507,IF('Data Entry'!AO510="mg",'Data Entry'!AN510*0.000001*X507,IF('Data Entry'!AO510="t",'Data Entry'!AN510*1000*X507,IF('Data Entry'!AO510="kg",'Data Entry'!AN510*1*X507,IF('Data Entry'!AO510="L",'Data Entry'!AN510*1*X507,IFERROR(,"")))))))</f>
        <v>0</v>
      </c>
      <c r="T507" s="1" t="s">
        <v>4</v>
      </c>
      <c r="U507" s="59" t="str">
        <f>IF('Data Entry'!AP510="No aplica","1",'Data Entry'!AP510)</f>
        <v/>
      </c>
      <c r="V507" s="59" t="str">
        <f>IF('Data Entry'!AS510="No aplica","1",'Data Entry'!AS510)</f>
        <v/>
      </c>
      <c r="W507" s="59" t="str">
        <f>IF('Data Entry'!AV510="No aplica","1",'Data Entry'!AV510)</f>
        <v/>
      </c>
      <c r="X507" s="59" t="str">
        <f>IF('Data Entry'!AY510="No aplica","1",'Data Entry'!AY510)</f>
        <v/>
      </c>
      <c r="Y507" s="151" t="str">
        <f t="shared" si="7"/>
        <v/>
      </c>
      <c r="Z507" s="152" t="str">
        <f>IF('Data Entry'!H510="Yes","1",IF(AND('Data Entry'!H510="",'Data Entry'!I510="",'Data Entry'!J510="",'Data Entry'!K510="",'Data Entry'!L510="",'Data Entry'!M510="",'Data Entry'!N510="",'Data Entry'!O510="",'Data Entry'!P510="",'Data Entry'!Q510=""),"","1"))</f>
        <v/>
      </c>
      <c r="AA507" s="152" t="str">
        <f>IF('Data Entry'!R510="Yes","1",IF(AND('Data Entry'!R510="",'Data Entry'!S510="",'Data Entry'!T510="",'Data Entry'!U510=""),"","1"))</f>
        <v/>
      </c>
      <c r="AB507" s="157" t="str">
        <f>IF('Data Entry'!V510="Yes","1",IF(AND('Data Entry'!V510="",'Data Entry'!W510=""),"","1"))</f>
        <v/>
      </c>
    </row>
    <row r="508" spans="1:28" ht="17">
      <c r="A508" s="59">
        <f>'Data Entry'!AB511</f>
        <v>0</v>
      </c>
      <c r="B508" s="59" t="str">
        <f>'Data Entry'!AR511</f>
        <v/>
      </c>
      <c r="C508" s="1">
        <f>IF('Data Entry'!AD511="g",'Data Entry'!AC511*0.001*U508,IF('Data Entry'!AD511="UI",'Data Entry'!AC511*0.000001*U508,IF('Data Entry'!AD511="mg",'Data Entry'!AC511*0.000001*U508,IF('Data Entry'!AD511="t",'Data Entry'!AC511*1000*U508,IF('Data Entry'!AD511="kg",'Data Entry'!AC511*1*U508,IF('Data Entry'!AD511="L",'Data Entry'!AC511*1*U508,IFERROR(,"")))))))</f>
        <v>0</v>
      </c>
      <c r="D508" s="1" t="s">
        <v>4</v>
      </c>
      <c r="E508" s="1">
        <f>IF('Data Entry'!AF511="g",'Data Entry'!AE511*0.001,IF('Data Entry'!AF511="mg",'Data Entry'!AE511*0.000001,IF('Data Entry'!AF511="t",'Data Entry'!AE511*1000,IF('Data Entry'!AF511="ml",'Data Entry'!AE511*0.001,IF('Data Entry'!AF511="kg",'Data Entry'!AE511*1,IF('Data Entry'!AF511="Pieza",'Data Entry'!AE511*1,IF('Data Entry'!AF511="L",'Data Entry'!AE511*1,IFERROR(,""))))))))</f>
        <v>0</v>
      </c>
      <c r="F508" s="1" t="s">
        <v>4</v>
      </c>
      <c r="G508" s="1">
        <f>IF('Data Entry'!AA511="g",'Data Entry'!Z511*0.001,IF('Data Entry'!AA511="mg",'Data Entry'!Z511*0.000001,IF('Data Entry'!AA511="t",'Data Entry'!Z511*1000,IF('Data Entry'!AA511="ml",'Data Entry'!Z511*0.001,IF('Data Entry'!AA511="kg",'Data Entry'!Z511*1,IF('Data Entry'!AA511="Piezas",'Data Entry'!Z511*1,IF('Data Entry'!AA511="L",'Data Entry'!Z511*1,IFERROR(,""))))))))</f>
        <v>0</v>
      </c>
      <c r="H508" s="1" t="s">
        <v>4</v>
      </c>
      <c r="I508" s="1">
        <f>IF('Data Entry'!AC511="g",'Data Entry'!AB511*0.001,IF('Data Entry'!AC511="mg",'Data Entry'!AB511*0.000001,IF('Data Entry'!AC511="t",'Data Entry'!AB511*1000,IF('Data Entry'!AC511="ml",'Data Entry'!AB511*0.001,IF('Data Entry'!AC511="kg",'Data Entry'!AB511*1,IF('Data Entry'!AC511="L",'Data Entry'!AB511*1,IFERROR(,"")))))))</f>
        <v>0</v>
      </c>
      <c r="J508" s="59" t="str">
        <f>'Data Entry'!AU511</f>
        <v/>
      </c>
      <c r="K508" s="1">
        <f>IF('Data Entry'!AI511="g",'Data Entry'!AH511*0.001*V508,IF('Data Entry'!AI511="UI",'Data Entry'!AH511*0.000001*V508,IF('Data Entry'!AI511="mg",'Data Entry'!AH511*0.000001*V508,IF('Data Entry'!AI511="t",'Data Entry'!AH511*1000*V508,IF('Data Entry'!AI511="kg",'Data Entry'!AH511*1*V508,IF('Data Entry'!AI511="L",'Data Entry'!AH511*1*V508,IFERROR(,"")))))))</f>
        <v>0</v>
      </c>
      <c r="L508" s="1" t="s">
        <v>4</v>
      </c>
      <c r="M508" s="59">
        <f>'Data Entry'!AJ511</f>
        <v>0</v>
      </c>
      <c r="N508" s="59" t="str">
        <f>'Data Entry'!AX511</f>
        <v/>
      </c>
      <c r="O508" s="1">
        <f>IF('Data Entry'!AL511="g",'Data Entry'!AK511*0.001*W508,IF('Data Entry'!AL511="UI",'Data Entry'!AK511*0.000001*W508,IF('Data Entry'!AL511="mg",'Data Entry'!AK511*0.000001*W508,IF('Data Entry'!AL511="t",'Data Entry'!AK511*1000*W508,IF('Data Entry'!AL511="kg",'Data Entry'!AK511*1*W508,IF('Data Entry'!AL511="L",'Data Entry'!AK511*1*W508,IFERROR(,"")))))))</f>
        <v>0</v>
      </c>
      <c r="P508" s="1" t="s">
        <v>4</v>
      </c>
      <c r="Q508" s="59">
        <f>'Data Entry'!AM511</f>
        <v>0</v>
      </c>
      <c r="R508" s="59" t="str">
        <f>'Data Entry'!BA511</f>
        <v/>
      </c>
      <c r="S508" s="1">
        <f>IF('Data Entry'!AO511="g",'Data Entry'!AN511*0.001*X508,IF('Data Entry'!AO511="UI",'Data Entry'!AN511*0.000001*X508,IF('Data Entry'!AO511="mg",'Data Entry'!AN511*0.000001*X508,IF('Data Entry'!AO511="t",'Data Entry'!AN511*1000*X508,IF('Data Entry'!AO511="kg",'Data Entry'!AN511*1*X508,IF('Data Entry'!AO511="L",'Data Entry'!AN511*1*X508,IFERROR(,"")))))))</f>
        <v>0</v>
      </c>
      <c r="T508" s="1" t="s">
        <v>4</v>
      </c>
      <c r="U508" s="59" t="str">
        <f>IF('Data Entry'!AP511="No aplica","1",'Data Entry'!AP511)</f>
        <v/>
      </c>
      <c r="V508" s="59" t="str">
        <f>IF('Data Entry'!AS511="No aplica","1",'Data Entry'!AS511)</f>
        <v/>
      </c>
      <c r="W508" s="59" t="str">
        <f>IF('Data Entry'!AV511="No aplica","1",'Data Entry'!AV511)</f>
        <v/>
      </c>
      <c r="X508" s="59" t="str">
        <f>IF('Data Entry'!AY511="No aplica","1",'Data Entry'!AY511)</f>
        <v/>
      </c>
      <c r="Y508" s="151" t="str">
        <f t="shared" si="7"/>
        <v/>
      </c>
      <c r="Z508" s="152" t="str">
        <f>IF('Data Entry'!H511="Yes","1",IF(AND('Data Entry'!H511="",'Data Entry'!I511="",'Data Entry'!J511="",'Data Entry'!K511="",'Data Entry'!L511="",'Data Entry'!M511="",'Data Entry'!N511="",'Data Entry'!O511="",'Data Entry'!P511="",'Data Entry'!Q511=""),"","1"))</f>
        <v/>
      </c>
      <c r="AA508" s="152" t="str">
        <f>IF('Data Entry'!R511="Yes","1",IF(AND('Data Entry'!R511="",'Data Entry'!S511="",'Data Entry'!T511="",'Data Entry'!U511=""),"","1"))</f>
        <v/>
      </c>
      <c r="AB508" s="157" t="str">
        <f>IF('Data Entry'!V511="Yes","1",IF(AND('Data Entry'!V511="",'Data Entry'!W511=""),"","1"))</f>
        <v/>
      </c>
    </row>
    <row r="509" spans="1:28" ht="17">
      <c r="A509" s="59">
        <f>'Data Entry'!AB512</f>
        <v>0</v>
      </c>
      <c r="B509" s="59" t="str">
        <f>'Data Entry'!AR512</f>
        <v/>
      </c>
      <c r="C509" s="1">
        <f>IF('Data Entry'!AD512="g",'Data Entry'!AC512*0.001*U509,IF('Data Entry'!AD512="UI",'Data Entry'!AC512*0.000001*U509,IF('Data Entry'!AD512="mg",'Data Entry'!AC512*0.000001*U509,IF('Data Entry'!AD512="t",'Data Entry'!AC512*1000*U509,IF('Data Entry'!AD512="kg",'Data Entry'!AC512*1*U509,IF('Data Entry'!AD512="L",'Data Entry'!AC512*1*U509,IFERROR(,"")))))))</f>
        <v>0</v>
      </c>
      <c r="D509" s="1" t="s">
        <v>4</v>
      </c>
      <c r="E509" s="1">
        <f>IF('Data Entry'!AF512="g",'Data Entry'!AE512*0.001,IF('Data Entry'!AF512="mg",'Data Entry'!AE512*0.000001,IF('Data Entry'!AF512="t",'Data Entry'!AE512*1000,IF('Data Entry'!AF512="ml",'Data Entry'!AE512*0.001,IF('Data Entry'!AF512="kg",'Data Entry'!AE512*1,IF('Data Entry'!AF512="Pieza",'Data Entry'!AE512*1,IF('Data Entry'!AF512="L",'Data Entry'!AE512*1,IFERROR(,""))))))))</f>
        <v>0</v>
      </c>
      <c r="F509" s="1" t="s">
        <v>4</v>
      </c>
      <c r="G509" s="1">
        <f>IF('Data Entry'!AA512="g",'Data Entry'!Z512*0.001,IF('Data Entry'!AA512="mg",'Data Entry'!Z512*0.000001,IF('Data Entry'!AA512="t",'Data Entry'!Z512*1000,IF('Data Entry'!AA512="ml",'Data Entry'!Z512*0.001,IF('Data Entry'!AA512="kg",'Data Entry'!Z512*1,IF('Data Entry'!AA512="Piezas",'Data Entry'!Z512*1,IF('Data Entry'!AA512="L",'Data Entry'!Z512*1,IFERROR(,""))))))))</f>
        <v>0</v>
      </c>
      <c r="H509" s="1" t="s">
        <v>4</v>
      </c>
      <c r="I509" s="1">
        <f>IF('Data Entry'!AC512="g",'Data Entry'!AB512*0.001,IF('Data Entry'!AC512="mg",'Data Entry'!AB512*0.000001,IF('Data Entry'!AC512="t",'Data Entry'!AB512*1000,IF('Data Entry'!AC512="ml",'Data Entry'!AB512*0.001,IF('Data Entry'!AC512="kg",'Data Entry'!AB512*1,IF('Data Entry'!AC512="L",'Data Entry'!AB512*1,IFERROR(,"")))))))</f>
        <v>0</v>
      </c>
      <c r="J509" s="59" t="str">
        <f>'Data Entry'!AU512</f>
        <v/>
      </c>
      <c r="K509" s="1">
        <f>IF('Data Entry'!AI512="g",'Data Entry'!AH512*0.001*V509,IF('Data Entry'!AI512="UI",'Data Entry'!AH512*0.000001*V509,IF('Data Entry'!AI512="mg",'Data Entry'!AH512*0.000001*V509,IF('Data Entry'!AI512="t",'Data Entry'!AH512*1000*V509,IF('Data Entry'!AI512="kg",'Data Entry'!AH512*1*V509,IF('Data Entry'!AI512="L",'Data Entry'!AH512*1*V509,IFERROR(,"")))))))</f>
        <v>0</v>
      </c>
      <c r="L509" s="1" t="s">
        <v>4</v>
      </c>
      <c r="M509" s="59">
        <f>'Data Entry'!AJ512</f>
        <v>0</v>
      </c>
      <c r="N509" s="59" t="str">
        <f>'Data Entry'!AX512</f>
        <v/>
      </c>
      <c r="O509" s="1">
        <f>IF('Data Entry'!AL512="g",'Data Entry'!AK512*0.001*W509,IF('Data Entry'!AL512="UI",'Data Entry'!AK512*0.000001*W509,IF('Data Entry'!AL512="mg",'Data Entry'!AK512*0.000001*W509,IF('Data Entry'!AL512="t",'Data Entry'!AK512*1000*W509,IF('Data Entry'!AL512="kg",'Data Entry'!AK512*1*W509,IF('Data Entry'!AL512="L",'Data Entry'!AK512*1*W509,IFERROR(,"")))))))</f>
        <v>0</v>
      </c>
      <c r="P509" s="1" t="s">
        <v>4</v>
      </c>
      <c r="Q509" s="59">
        <f>'Data Entry'!AM512</f>
        <v>0</v>
      </c>
      <c r="R509" s="59" t="str">
        <f>'Data Entry'!BA512</f>
        <v/>
      </c>
      <c r="S509" s="1">
        <f>IF('Data Entry'!AO512="g",'Data Entry'!AN512*0.001*X509,IF('Data Entry'!AO512="UI",'Data Entry'!AN512*0.000001*X509,IF('Data Entry'!AO512="mg",'Data Entry'!AN512*0.000001*X509,IF('Data Entry'!AO512="t",'Data Entry'!AN512*1000*X509,IF('Data Entry'!AO512="kg",'Data Entry'!AN512*1*X509,IF('Data Entry'!AO512="L",'Data Entry'!AN512*1*X509,IFERROR(,"")))))))</f>
        <v>0</v>
      </c>
      <c r="T509" s="1" t="s">
        <v>4</v>
      </c>
      <c r="U509" s="59" t="str">
        <f>IF('Data Entry'!AP512="No aplica","1",'Data Entry'!AP512)</f>
        <v/>
      </c>
      <c r="V509" s="59" t="str">
        <f>IF('Data Entry'!AS512="No aplica","1",'Data Entry'!AS512)</f>
        <v/>
      </c>
      <c r="W509" s="59" t="str">
        <f>IF('Data Entry'!AV512="No aplica","1",'Data Entry'!AV512)</f>
        <v/>
      </c>
      <c r="X509" s="59" t="str">
        <f>IF('Data Entry'!AY512="No aplica","1",'Data Entry'!AY512)</f>
        <v/>
      </c>
      <c r="Y509" s="151" t="str">
        <f t="shared" si="7"/>
        <v/>
      </c>
      <c r="Z509" s="152" t="str">
        <f>IF('Data Entry'!H512="Yes","1",IF(AND('Data Entry'!H512="",'Data Entry'!I512="",'Data Entry'!J512="",'Data Entry'!K512="",'Data Entry'!L512="",'Data Entry'!M512="",'Data Entry'!N512="",'Data Entry'!O512="",'Data Entry'!P512="",'Data Entry'!Q512=""),"","1"))</f>
        <v/>
      </c>
      <c r="AA509" s="152" t="str">
        <f>IF('Data Entry'!R512="Yes","1",IF(AND('Data Entry'!R512="",'Data Entry'!S512="",'Data Entry'!T512="",'Data Entry'!U512=""),"","1"))</f>
        <v/>
      </c>
      <c r="AB509" s="157" t="str">
        <f>IF('Data Entry'!V512="Yes","1",IF(AND('Data Entry'!V512="",'Data Entry'!W512=""),"","1"))</f>
        <v/>
      </c>
    </row>
    <row r="510" spans="1:28" ht="17">
      <c r="A510" s="59">
        <f>'Data Entry'!AB513</f>
        <v>0</v>
      </c>
      <c r="B510" s="59" t="str">
        <f>'Data Entry'!AR513</f>
        <v/>
      </c>
      <c r="C510" s="1">
        <f>IF('Data Entry'!AD513="g",'Data Entry'!AC513*0.001*U510,IF('Data Entry'!AD513="UI",'Data Entry'!AC513*0.000001*U510,IF('Data Entry'!AD513="mg",'Data Entry'!AC513*0.000001*U510,IF('Data Entry'!AD513="t",'Data Entry'!AC513*1000*U510,IF('Data Entry'!AD513="kg",'Data Entry'!AC513*1*U510,IF('Data Entry'!AD513="L",'Data Entry'!AC513*1*U510,IFERROR(,"")))))))</f>
        <v>0</v>
      </c>
      <c r="D510" s="1" t="s">
        <v>4</v>
      </c>
      <c r="E510" s="1">
        <f>IF('Data Entry'!AF513="g",'Data Entry'!AE513*0.001,IF('Data Entry'!AF513="mg",'Data Entry'!AE513*0.000001,IF('Data Entry'!AF513="t",'Data Entry'!AE513*1000,IF('Data Entry'!AF513="ml",'Data Entry'!AE513*0.001,IF('Data Entry'!AF513="kg",'Data Entry'!AE513*1,IF('Data Entry'!AF513="Pieza",'Data Entry'!AE513*1,IF('Data Entry'!AF513="L",'Data Entry'!AE513*1,IFERROR(,""))))))))</f>
        <v>0</v>
      </c>
      <c r="F510" s="1" t="s">
        <v>4</v>
      </c>
      <c r="G510" s="1">
        <f>IF('Data Entry'!AA513="g",'Data Entry'!Z513*0.001,IF('Data Entry'!AA513="mg",'Data Entry'!Z513*0.000001,IF('Data Entry'!AA513="t",'Data Entry'!Z513*1000,IF('Data Entry'!AA513="ml",'Data Entry'!Z513*0.001,IF('Data Entry'!AA513="kg",'Data Entry'!Z513*1,IF('Data Entry'!AA513="Piezas",'Data Entry'!Z513*1,IF('Data Entry'!AA513="L",'Data Entry'!Z513*1,IFERROR(,""))))))))</f>
        <v>0</v>
      </c>
      <c r="H510" s="1" t="s">
        <v>4</v>
      </c>
      <c r="I510" s="1">
        <f>IF('Data Entry'!AC513="g",'Data Entry'!AB513*0.001,IF('Data Entry'!AC513="mg",'Data Entry'!AB513*0.000001,IF('Data Entry'!AC513="t",'Data Entry'!AB513*1000,IF('Data Entry'!AC513="ml",'Data Entry'!AB513*0.001,IF('Data Entry'!AC513="kg",'Data Entry'!AB513*1,IF('Data Entry'!AC513="L",'Data Entry'!AB513*1,IFERROR(,"")))))))</f>
        <v>0</v>
      </c>
      <c r="J510" s="59" t="str">
        <f>'Data Entry'!AU513</f>
        <v/>
      </c>
      <c r="K510" s="1">
        <f>IF('Data Entry'!AI513="g",'Data Entry'!AH513*0.001*V510,IF('Data Entry'!AI513="UI",'Data Entry'!AH513*0.000001*V510,IF('Data Entry'!AI513="mg",'Data Entry'!AH513*0.000001*V510,IF('Data Entry'!AI513="t",'Data Entry'!AH513*1000*V510,IF('Data Entry'!AI513="kg",'Data Entry'!AH513*1*V510,IF('Data Entry'!AI513="L",'Data Entry'!AH513*1*V510,IFERROR(,"")))))))</f>
        <v>0</v>
      </c>
      <c r="L510" s="1" t="s">
        <v>4</v>
      </c>
      <c r="M510" s="59">
        <f>'Data Entry'!AJ513</f>
        <v>0</v>
      </c>
      <c r="N510" s="59" t="str">
        <f>'Data Entry'!AX513</f>
        <v/>
      </c>
      <c r="O510" s="1">
        <f>IF('Data Entry'!AL513="g",'Data Entry'!AK513*0.001*W510,IF('Data Entry'!AL513="UI",'Data Entry'!AK513*0.000001*W510,IF('Data Entry'!AL513="mg",'Data Entry'!AK513*0.000001*W510,IF('Data Entry'!AL513="t",'Data Entry'!AK513*1000*W510,IF('Data Entry'!AL513="kg",'Data Entry'!AK513*1*W510,IF('Data Entry'!AL513="L",'Data Entry'!AK513*1*W510,IFERROR(,"")))))))</f>
        <v>0</v>
      </c>
      <c r="P510" s="1" t="s">
        <v>4</v>
      </c>
      <c r="Q510" s="59">
        <f>'Data Entry'!AM513</f>
        <v>0</v>
      </c>
      <c r="R510" s="59" t="str">
        <f>'Data Entry'!BA513</f>
        <v/>
      </c>
      <c r="S510" s="1">
        <f>IF('Data Entry'!AO513="g",'Data Entry'!AN513*0.001*X510,IF('Data Entry'!AO513="UI",'Data Entry'!AN513*0.000001*X510,IF('Data Entry'!AO513="mg",'Data Entry'!AN513*0.000001*X510,IF('Data Entry'!AO513="t",'Data Entry'!AN513*1000*X510,IF('Data Entry'!AO513="kg",'Data Entry'!AN513*1*X510,IF('Data Entry'!AO513="L",'Data Entry'!AN513*1*X510,IFERROR(,"")))))))</f>
        <v>0</v>
      </c>
      <c r="T510" s="1" t="s">
        <v>4</v>
      </c>
      <c r="U510" s="59" t="str">
        <f>IF('Data Entry'!AP513="No aplica","1",'Data Entry'!AP513)</f>
        <v/>
      </c>
      <c r="V510" s="59" t="str">
        <f>IF('Data Entry'!AS513="No aplica","1",'Data Entry'!AS513)</f>
        <v/>
      </c>
      <c r="W510" s="59" t="str">
        <f>IF('Data Entry'!AV513="No aplica","1",'Data Entry'!AV513)</f>
        <v/>
      </c>
      <c r="X510" s="59" t="str">
        <f>IF('Data Entry'!AY513="No aplica","1",'Data Entry'!AY513)</f>
        <v/>
      </c>
      <c r="Y510" s="151" t="str">
        <f t="shared" si="7"/>
        <v/>
      </c>
      <c r="Z510" s="152" t="str">
        <f>IF('Data Entry'!H513="Yes","1",IF(AND('Data Entry'!H513="",'Data Entry'!I513="",'Data Entry'!J513="",'Data Entry'!K513="",'Data Entry'!L513="",'Data Entry'!M513="",'Data Entry'!N513="",'Data Entry'!O513="",'Data Entry'!P513="",'Data Entry'!Q513=""),"","1"))</f>
        <v/>
      </c>
      <c r="AA510" s="152" t="str">
        <f>IF('Data Entry'!R513="Yes","1",IF(AND('Data Entry'!R513="",'Data Entry'!S513="",'Data Entry'!T513="",'Data Entry'!U513=""),"","1"))</f>
        <v/>
      </c>
      <c r="AB510" s="157" t="str">
        <f>IF('Data Entry'!V513="Yes","1",IF(AND('Data Entry'!V513="",'Data Entry'!W513=""),"","1"))</f>
        <v/>
      </c>
    </row>
    <row r="511" spans="1:28" ht="17">
      <c r="A511" s="59">
        <f>'Data Entry'!AB514</f>
        <v>0</v>
      </c>
      <c r="B511" s="59" t="str">
        <f>'Data Entry'!AR514</f>
        <v/>
      </c>
      <c r="C511" s="1">
        <f>IF('Data Entry'!AD514="g",'Data Entry'!AC514*0.001*U511,IF('Data Entry'!AD514="UI",'Data Entry'!AC514*0.000001*U511,IF('Data Entry'!AD514="mg",'Data Entry'!AC514*0.000001*U511,IF('Data Entry'!AD514="t",'Data Entry'!AC514*1000*U511,IF('Data Entry'!AD514="kg",'Data Entry'!AC514*1*U511,IF('Data Entry'!AD514="L",'Data Entry'!AC514*1*U511,IFERROR(,"")))))))</f>
        <v>0</v>
      </c>
      <c r="D511" s="1" t="s">
        <v>4</v>
      </c>
      <c r="E511" s="1">
        <f>IF('Data Entry'!AF514="g",'Data Entry'!AE514*0.001,IF('Data Entry'!AF514="mg",'Data Entry'!AE514*0.000001,IF('Data Entry'!AF514="t",'Data Entry'!AE514*1000,IF('Data Entry'!AF514="ml",'Data Entry'!AE514*0.001,IF('Data Entry'!AF514="kg",'Data Entry'!AE514*1,IF('Data Entry'!AF514="Pieza",'Data Entry'!AE514*1,IF('Data Entry'!AF514="L",'Data Entry'!AE514*1,IFERROR(,""))))))))</f>
        <v>0</v>
      </c>
      <c r="F511" s="1" t="s">
        <v>4</v>
      </c>
      <c r="G511" s="1">
        <f>IF('Data Entry'!AA514="g",'Data Entry'!Z514*0.001,IF('Data Entry'!AA514="mg",'Data Entry'!Z514*0.000001,IF('Data Entry'!AA514="t",'Data Entry'!Z514*1000,IF('Data Entry'!AA514="ml",'Data Entry'!Z514*0.001,IF('Data Entry'!AA514="kg",'Data Entry'!Z514*1,IF('Data Entry'!AA514="Piezas",'Data Entry'!Z514*1,IF('Data Entry'!AA514="L",'Data Entry'!Z514*1,IFERROR(,""))))))))</f>
        <v>0</v>
      </c>
      <c r="H511" s="1" t="s">
        <v>4</v>
      </c>
      <c r="I511" s="1">
        <f>IF('Data Entry'!AC514="g",'Data Entry'!AB514*0.001,IF('Data Entry'!AC514="mg",'Data Entry'!AB514*0.000001,IF('Data Entry'!AC514="t",'Data Entry'!AB514*1000,IF('Data Entry'!AC514="ml",'Data Entry'!AB514*0.001,IF('Data Entry'!AC514="kg",'Data Entry'!AB514*1,IF('Data Entry'!AC514="L",'Data Entry'!AB514*1,IFERROR(,"")))))))</f>
        <v>0</v>
      </c>
      <c r="J511" s="59" t="str">
        <f>'Data Entry'!AU514</f>
        <v/>
      </c>
      <c r="K511" s="1">
        <f>IF('Data Entry'!AI514="g",'Data Entry'!AH514*0.001*V511,IF('Data Entry'!AI514="UI",'Data Entry'!AH514*0.000001*V511,IF('Data Entry'!AI514="mg",'Data Entry'!AH514*0.000001*V511,IF('Data Entry'!AI514="t",'Data Entry'!AH514*1000*V511,IF('Data Entry'!AI514="kg",'Data Entry'!AH514*1*V511,IF('Data Entry'!AI514="L",'Data Entry'!AH514*1*V511,IFERROR(,"")))))))</f>
        <v>0</v>
      </c>
      <c r="L511" s="1" t="s">
        <v>4</v>
      </c>
      <c r="M511" s="59">
        <f>'Data Entry'!AJ514</f>
        <v>0</v>
      </c>
      <c r="N511" s="59" t="str">
        <f>'Data Entry'!AX514</f>
        <v/>
      </c>
      <c r="O511" s="1">
        <f>IF('Data Entry'!AL514="g",'Data Entry'!AK514*0.001*W511,IF('Data Entry'!AL514="UI",'Data Entry'!AK514*0.000001*W511,IF('Data Entry'!AL514="mg",'Data Entry'!AK514*0.000001*W511,IF('Data Entry'!AL514="t",'Data Entry'!AK514*1000*W511,IF('Data Entry'!AL514="kg",'Data Entry'!AK514*1*W511,IF('Data Entry'!AL514="L",'Data Entry'!AK514*1*W511,IFERROR(,"")))))))</f>
        <v>0</v>
      </c>
      <c r="P511" s="1" t="s">
        <v>4</v>
      </c>
      <c r="Q511" s="59">
        <f>'Data Entry'!AM514</f>
        <v>0</v>
      </c>
      <c r="R511" s="59" t="str">
        <f>'Data Entry'!BA514</f>
        <v/>
      </c>
      <c r="S511" s="1">
        <f>IF('Data Entry'!AO514="g",'Data Entry'!AN514*0.001*X511,IF('Data Entry'!AO514="UI",'Data Entry'!AN514*0.000001*X511,IF('Data Entry'!AO514="mg",'Data Entry'!AN514*0.000001*X511,IF('Data Entry'!AO514="t",'Data Entry'!AN514*1000*X511,IF('Data Entry'!AO514="kg",'Data Entry'!AN514*1*X511,IF('Data Entry'!AO514="L",'Data Entry'!AN514*1*X511,IFERROR(,"")))))))</f>
        <v>0</v>
      </c>
      <c r="T511" s="1" t="s">
        <v>4</v>
      </c>
      <c r="U511" s="59" t="str">
        <f>IF('Data Entry'!AP514="No aplica","1",'Data Entry'!AP514)</f>
        <v/>
      </c>
      <c r="V511" s="59" t="str">
        <f>IF('Data Entry'!AS514="No aplica","1",'Data Entry'!AS514)</f>
        <v/>
      </c>
      <c r="W511" s="59" t="str">
        <f>IF('Data Entry'!AV514="No aplica","1",'Data Entry'!AV514)</f>
        <v/>
      </c>
      <c r="X511" s="59" t="str">
        <f>IF('Data Entry'!AY514="No aplica","1",'Data Entry'!AY514)</f>
        <v/>
      </c>
      <c r="Y511" s="151" t="str">
        <f t="shared" si="7"/>
        <v/>
      </c>
      <c r="Z511" s="152" t="str">
        <f>IF('Data Entry'!H514="Yes","1",IF(AND('Data Entry'!H514="",'Data Entry'!I514="",'Data Entry'!J514="",'Data Entry'!K514="",'Data Entry'!L514="",'Data Entry'!M514="",'Data Entry'!N514="",'Data Entry'!O514="",'Data Entry'!P514="",'Data Entry'!Q514=""),"","1"))</f>
        <v/>
      </c>
      <c r="AA511" s="152" t="str">
        <f>IF('Data Entry'!R514="Yes","1",IF(AND('Data Entry'!R514="",'Data Entry'!S514="",'Data Entry'!T514="",'Data Entry'!U514=""),"","1"))</f>
        <v/>
      </c>
      <c r="AB511" s="157" t="str">
        <f>IF('Data Entry'!V514="Yes","1",IF(AND('Data Entry'!V514="",'Data Entry'!W514=""),"","1"))</f>
        <v/>
      </c>
    </row>
    <row r="512" spans="1:28" ht="17">
      <c r="A512" s="59">
        <f>'Data Entry'!AB515</f>
        <v>0</v>
      </c>
      <c r="B512" s="59" t="str">
        <f>'Data Entry'!AR515</f>
        <v/>
      </c>
      <c r="C512" s="1">
        <f>IF('Data Entry'!AD515="g",'Data Entry'!AC515*0.001*U512,IF('Data Entry'!AD515="UI",'Data Entry'!AC515*0.000001*U512,IF('Data Entry'!AD515="mg",'Data Entry'!AC515*0.000001*U512,IF('Data Entry'!AD515="t",'Data Entry'!AC515*1000*U512,IF('Data Entry'!AD515="kg",'Data Entry'!AC515*1*U512,IF('Data Entry'!AD515="L",'Data Entry'!AC515*1*U512,IFERROR(,"")))))))</f>
        <v>0</v>
      </c>
      <c r="D512" s="1" t="s">
        <v>4</v>
      </c>
      <c r="E512" s="1">
        <f>IF('Data Entry'!AF515="g",'Data Entry'!AE515*0.001,IF('Data Entry'!AF515="mg",'Data Entry'!AE515*0.000001,IF('Data Entry'!AF515="t",'Data Entry'!AE515*1000,IF('Data Entry'!AF515="ml",'Data Entry'!AE515*0.001,IF('Data Entry'!AF515="kg",'Data Entry'!AE515*1,IF('Data Entry'!AF515="Pieza",'Data Entry'!AE515*1,IF('Data Entry'!AF515="L",'Data Entry'!AE515*1,IFERROR(,""))))))))</f>
        <v>0</v>
      </c>
      <c r="F512" s="1" t="s">
        <v>4</v>
      </c>
      <c r="G512" s="1">
        <f>IF('Data Entry'!AA515="g",'Data Entry'!Z515*0.001,IF('Data Entry'!AA515="mg",'Data Entry'!Z515*0.000001,IF('Data Entry'!AA515="t",'Data Entry'!Z515*1000,IF('Data Entry'!AA515="ml",'Data Entry'!Z515*0.001,IF('Data Entry'!AA515="kg",'Data Entry'!Z515*1,IF('Data Entry'!AA515="Piezas",'Data Entry'!Z515*1,IF('Data Entry'!AA515="L",'Data Entry'!Z515*1,IFERROR(,""))))))))</f>
        <v>0</v>
      </c>
      <c r="H512" s="1" t="s">
        <v>4</v>
      </c>
      <c r="I512" s="1">
        <f>IF('Data Entry'!AC515="g",'Data Entry'!AB515*0.001,IF('Data Entry'!AC515="mg",'Data Entry'!AB515*0.000001,IF('Data Entry'!AC515="t",'Data Entry'!AB515*1000,IF('Data Entry'!AC515="ml",'Data Entry'!AB515*0.001,IF('Data Entry'!AC515="kg",'Data Entry'!AB515*1,IF('Data Entry'!AC515="L",'Data Entry'!AB515*1,IFERROR(,"")))))))</f>
        <v>0</v>
      </c>
      <c r="J512" s="59" t="str">
        <f>'Data Entry'!AU515</f>
        <v/>
      </c>
      <c r="K512" s="1">
        <f>IF('Data Entry'!AI515="g",'Data Entry'!AH515*0.001*V512,IF('Data Entry'!AI515="UI",'Data Entry'!AH515*0.000001*V512,IF('Data Entry'!AI515="mg",'Data Entry'!AH515*0.000001*V512,IF('Data Entry'!AI515="t",'Data Entry'!AH515*1000*V512,IF('Data Entry'!AI515="kg",'Data Entry'!AH515*1*V512,IF('Data Entry'!AI515="L",'Data Entry'!AH515*1*V512,IFERROR(,"")))))))</f>
        <v>0</v>
      </c>
      <c r="L512" s="1" t="s">
        <v>4</v>
      </c>
      <c r="M512" s="59">
        <f>'Data Entry'!AJ515</f>
        <v>0</v>
      </c>
      <c r="N512" s="59" t="str">
        <f>'Data Entry'!AX515</f>
        <v/>
      </c>
      <c r="O512" s="1">
        <f>IF('Data Entry'!AL515="g",'Data Entry'!AK515*0.001*W512,IF('Data Entry'!AL515="UI",'Data Entry'!AK515*0.000001*W512,IF('Data Entry'!AL515="mg",'Data Entry'!AK515*0.000001*W512,IF('Data Entry'!AL515="t",'Data Entry'!AK515*1000*W512,IF('Data Entry'!AL515="kg",'Data Entry'!AK515*1*W512,IF('Data Entry'!AL515="L",'Data Entry'!AK515*1*W512,IFERROR(,"")))))))</f>
        <v>0</v>
      </c>
      <c r="P512" s="1" t="s">
        <v>4</v>
      </c>
      <c r="Q512" s="59">
        <f>'Data Entry'!AM515</f>
        <v>0</v>
      </c>
      <c r="R512" s="59" t="str">
        <f>'Data Entry'!BA515</f>
        <v/>
      </c>
      <c r="S512" s="1">
        <f>IF('Data Entry'!AO515="g",'Data Entry'!AN515*0.001*X512,IF('Data Entry'!AO515="UI",'Data Entry'!AN515*0.000001*X512,IF('Data Entry'!AO515="mg",'Data Entry'!AN515*0.000001*X512,IF('Data Entry'!AO515="t",'Data Entry'!AN515*1000*X512,IF('Data Entry'!AO515="kg",'Data Entry'!AN515*1*X512,IF('Data Entry'!AO515="L",'Data Entry'!AN515*1*X512,IFERROR(,"")))))))</f>
        <v>0</v>
      </c>
      <c r="T512" s="1" t="s">
        <v>4</v>
      </c>
      <c r="U512" s="59" t="str">
        <f>IF('Data Entry'!AP515="No aplica","1",'Data Entry'!AP515)</f>
        <v/>
      </c>
      <c r="V512" s="59" t="str">
        <f>IF('Data Entry'!AS515="No aplica","1",'Data Entry'!AS515)</f>
        <v/>
      </c>
      <c r="W512" s="59" t="str">
        <f>IF('Data Entry'!AV515="No aplica","1",'Data Entry'!AV515)</f>
        <v/>
      </c>
      <c r="X512" s="59" t="str">
        <f>IF('Data Entry'!AY515="No aplica","1",'Data Entry'!AY515)</f>
        <v/>
      </c>
      <c r="Y512" s="151" t="str">
        <f t="shared" si="7"/>
        <v/>
      </c>
      <c r="Z512" s="152" t="str">
        <f>IF('Data Entry'!H515="Yes","1",IF(AND('Data Entry'!H515="",'Data Entry'!I515="",'Data Entry'!J515="",'Data Entry'!K515="",'Data Entry'!L515="",'Data Entry'!M515="",'Data Entry'!N515="",'Data Entry'!O515="",'Data Entry'!P515="",'Data Entry'!Q515=""),"","1"))</f>
        <v/>
      </c>
      <c r="AA512" s="152" t="str">
        <f>IF('Data Entry'!R515="Yes","1",IF(AND('Data Entry'!R515="",'Data Entry'!S515="",'Data Entry'!T515="",'Data Entry'!U515=""),"","1"))</f>
        <v/>
      </c>
      <c r="AB512" s="157" t="str">
        <f>IF('Data Entry'!V515="Yes","1",IF(AND('Data Entry'!V515="",'Data Entry'!W515=""),"","1"))</f>
        <v/>
      </c>
    </row>
    <row r="513" spans="1:28" ht="17">
      <c r="A513" s="59">
        <f>'Data Entry'!AB516</f>
        <v>0</v>
      </c>
      <c r="B513" s="59" t="str">
        <f>'Data Entry'!AR516</f>
        <v/>
      </c>
      <c r="C513" s="1">
        <f>IF('Data Entry'!AD516="g",'Data Entry'!AC516*0.001*U513,IF('Data Entry'!AD516="UI",'Data Entry'!AC516*0.000001*U513,IF('Data Entry'!AD516="mg",'Data Entry'!AC516*0.000001*U513,IF('Data Entry'!AD516="t",'Data Entry'!AC516*1000*U513,IF('Data Entry'!AD516="kg",'Data Entry'!AC516*1*U513,IF('Data Entry'!AD516="L",'Data Entry'!AC516*1*U513,IFERROR(,"")))))))</f>
        <v>0</v>
      </c>
      <c r="D513" s="1" t="s">
        <v>4</v>
      </c>
      <c r="E513" s="1">
        <f>IF('Data Entry'!AF516="g",'Data Entry'!AE516*0.001,IF('Data Entry'!AF516="mg",'Data Entry'!AE516*0.000001,IF('Data Entry'!AF516="t",'Data Entry'!AE516*1000,IF('Data Entry'!AF516="ml",'Data Entry'!AE516*0.001,IF('Data Entry'!AF516="kg",'Data Entry'!AE516*1,IF('Data Entry'!AF516="Pieza",'Data Entry'!AE516*1,IF('Data Entry'!AF516="L",'Data Entry'!AE516*1,IFERROR(,""))))))))</f>
        <v>0</v>
      </c>
      <c r="F513" s="1" t="s">
        <v>4</v>
      </c>
      <c r="G513" s="1">
        <f>IF('Data Entry'!AA516="g",'Data Entry'!Z516*0.001,IF('Data Entry'!AA516="mg",'Data Entry'!Z516*0.000001,IF('Data Entry'!AA516="t",'Data Entry'!Z516*1000,IF('Data Entry'!AA516="ml",'Data Entry'!Z516*0.001,IF('Data Entry'!AA516="kg",'Data Entry'!Z516*1,IF('Data Entry'!AA516="Piezas",'Data Entry'!Z516*1,IF('Data Entry'!AA516="L",'Data Entry'!Z516*1,IFERROR(,""))))))))</f>
        <v>0</v>
      </c>
      <c r="H513" s="1" t="s">
        <v>4</v>
      </c>
      <c r="I513" s="1">
        <f>IF('Data Entry'!AC516="g",'Data Entry'!AB516*0.001,IF('Data Entry'!AC516="mg",'Data Entry'!AB516*0.000001,IF('Data Entry'!AC516="t",'Data Entry'!AB516*1000,IF('Data Entry'!AC516="ml",'Data Entry'!AB516*0.001,IF('Data Entry'!AC516="kg",'Data Entry'!AB516*1,IF('Data Entry'!AC516="L",'Data Entry'!AB516*1,IFERROR(,"")))))))</f>
        <v>0</v>
      </c>
      <c r="J513" s="59" t="str">
        <f>'Data Entry'!AU516</f>
        <v/>
      </c>
      <c r="K513" s="1">
        <f>IF('Data Entry'!AI516="g",'Data Entry'!AH516*0.001*V513,IF('Data Entry'!AI516="UI",'Data Entry'!AH516*0.000001*V513,IF('Data Entry'!AI516="mg",'Data Entry'!AH516*0.000001*V513,IF('Data Entry'!AI516="t",'Data Entry'!AH516*1000*V513,IF('Data Entry'!AI516="kg",'Data Entry'!AH516*1*V513,IF('Data Entry'!AI516="L",'Data Entry'!AH516*1*V513,IFERROR(,"")))))))</f>
        <v>0</v>
      </c>
      <c r="L513" s="1" t="s">
        <v>4</v>
      </c>
      <c r="M513" s="59">
        <f>'Data Entry'!AJ516</f>
        <v>0</v>
      </c>
      <c r="N513" s="59" t="str">
        <f>'Data Entry'!AX516</f>
        <v/>
      </c>
      <c r="O513" s="1">
        <f>IF('Data Entry'!AL516="g",'Data Entry'!AK516*0.001*W513,IF('Data Entry'!AL516="UI",'Data Entry'!AK516*0.000001*W513,IF('Data Entry'!AL516="mg",'Data Entry'!AK516*0.000001*W513,IF('Data Entry'!AL516="t",'Data Entry'!AK516*1000*W513,IF('Data Entry'!AL516="kg",'Data Entry'!AK516*1*W513,IF('Data Entry'!AL516="L",'Data Entry'!AK516*1*W513,IFERROR(,"")))))))</f>
        <v>0</v>
      </c>
      <c r="P513" s="1" t="s">
        <v>4</v>
      </c>
      <c r="Q513" s="59">
        <f>'Data Entry'!AM516</f>
        <v>0</v>
      </c>
      <c r="R513" s="59" t="str">
        <f>'Data Entry'!BA516</f>
        <v/>
      </c>
      <c r="S513" s="1">
        <f>IF('Data Entry'!AO516="g",'Data Entry'!AN516*0.001*X513,IF('Data Entry'!AO516="UI",'Data Entry'!AN516*0.000001*X513,IF('Data Entry'!AO516="mg",'Data Entry'!AN516*0.000001*X513,IF('Data Entry'!AO516="t",'Data Entry'!AN516*1000*X513,IF('Data Entry'!AO516="kg",'Data Entry'!AN516*1*X513,IF('Data Entry'!AO516="L",'Data Entry'!AN516*1*X513,IFERROR(,"")))))))</f>
        <v>0</v>
      </c>
      <c r="T513" s="1" t="s">
        <v>4</v>
      </c>
      <c r="U513" s="59" t="str">
        <f>IF('Data Entry'!AP516="No aplica","1",'Data Entry'!AP516)</f>
        <v/>
      </c>
      <c r="V513" s="59" t="str">
        <f>IF('Data Entry'!AS516="No aplica","1",'Data Entry'!AS516)</f>
        <v/>
      </c>
      <c r="W513" s="59" t="str">
        <f>IF('Data Entry'!AV516="No aplica","1",'Data Entry'!AV516)</f>
        <v/>
      </c>
      <c r="X513" s="59" t="str">
        <f>IF('Data Entry'!AY516="No aplica","1",'Data Entry'!AY516)</f>
        <v/>
      </c>
      <c r="Y513" s="151" t="str">
        <f t="shared" si="7"/>
        <v/>
      </c>
      <c r="Z513" s="152" t="str">
        <f>IF('Data Entry'!H516="Yes","1",IF(AND('Data Entry'!H516="",'Data Entry'!I516="",'Data Entry'!J516="",'Data Entry'!K516="",'Data Entry'!L516="",'Data Entry'!M516="",'Data Entry'!N516="",'Data Entry'!O516="",'Data Entry'!P516="",'Data Entry'!Q516=""),"","1"))</f>
        <v/>
      </c>
      <c r="AA513" s="152" t="str">
        <f>IF('Data Entry'!R516="Yes","1",IF(AND('Data Entry'!R516="",'Data Entry'!S516="",'Data Entry'!T516="",'Data Entry'!U516=""),"","1"))</f>
        <v/>
      </c>
      <c r="AB513" s="157" t="str">
        <f>IF('Data Entry'!V516="Yes","1",IF(AND('Data Entry'!V516="",'Data Entry'!W516=""),"","1"))</f>
        <v/>
      </c>
    </row>
    <row r="514" spans="1:28" ht="17">
      <c r="A514" s="59">
        <f>'Data Entry'!AB517</f>
        <v>0</v>
      </c>
      <c r="B514" s="59" t="str">
        <f>'Data Entry'!AR517</f>
        <v/>
      </c>
      <c r="C514" s="1">
        <f>IF('Data Entry'!AD517="g",'Data Entry'!AC517*0.001*U514,IF('Data Entry'!AD517="UI",'Data Entry'!AC517*0.000001*U514,IF('Data Entry'!AD517="mg",'Data Entry'!AC517*0.000001*U514,IF('Data Entry'!AD517="t",'Data Entry'!AC517*1000*U514,IF('Data Entry'!AD517="kg",'Data Entry'!AC517*1*U514,IF('Data Entry'!AD517="L",'Data Entry'!AC517*1*U514,IFERROR(,"")))))))</f>
        <v>0</v>
      </c>
      <c r="D514" s="1" t="s">
        <v>4</v>
      </c>
      <c r="E514" s="1">
        <f>IF('Data Entry'!AF517="g",'Data Entry'!AE517*0.001,IF('Data Entry'!AF517="mg",'Data Entry'!AE517*0.000001,IF('Data Entry'!AF517="t",'Data Entry'!AE517*1000,IF('Data Entry'!AF517="ml",'Data Entry'!AE517*0.001,IF('Data Entry'!AF517="kg",'Data Entry'!AE517*1,IF('Data Entry'!AF517="Pieza",'Data Entry'!AE517*1,IF('Data Entry'!AF517="L",'Data Entry'!AE517*1,IFERROR(,""))))))))</f>
        <v>0</v>
      </c>
      <c r="F514" s="1" t="s">
        <v>4</v>
      </c>
      <c r="G514" s="1">
        <f>IF('Data Entry'!AA517="g",'Data Entry'!Z517*0.001,IF('Data Entry'!AA517="mg",'Data Entry'!Z517*0.000001,IF('Data Entry'!AA517="t",'Data Entry'!Z517*1000,IF('Data Entry'!AA517="ml",'Data Entry'!Z517*0.001,IF('Data Entry'!AA517="kg",'Data Entry'!Z517*1,IF('Data Entry'!AA517="Piezas",'Data Entry'!Z517*1,IF('Data Entry'!AA517="L",'Data Entry'!Z517*1,IFERROR(,""))))))))</f>
        <v>0</v>
      </c>
      <c r="H514" s="1" t="s">
        <v>4</v>
      </c>
      <c r="I514" s="1">
        <f>IF('Data Entry'!AC517="g",'Data Entry'!AB517*0.001,IF('Data Entry'!AC517="mg",'Data Entry'!AB517*0.000001,IF('Data Entry'!AC517="t",'Data Entry'!AB517*1000,IF('Data Entry'!AC517="ml",'Data Entry'!AB517*0.001,IF('Data Entry'!AC517="kg",'Data Entry'!AB517*1,IF('Data Entry'!AC517="L",'Data Entry'!AB517*1,IFERROR(,"")))))))</f>
        <v>0</v>
      </c>
      <c r="J514" s="59" t="str">
        <f>'Data Entry'!AU517</f>
        <v/>
      </c>
      <c r="K514" s="1">
        <f>IF('Data Entry'!AI517="g",'Data Entry'!AH517*0.001*V514,IF('Data Entry'!AI517="UI",'Data Entry'!AH517*0.000001*V514,IF('Data Entry'!AI517="mg",'Data Entry'!AH517*0.000001*V514,IF('Data Entry'!AI517="t",'Data Entry'!AH517*1000*V514,IF('Data Entry'!AI517="kg",'Data Entry'!AH517*1*V514,IF('Data Entry'!AI517="L",'Data Entry'!AH517*1*V514,IFERROR(,"")))))))</f>
        <v>0</v>
      </c>
      <c r="L514" s="1" t="s">
        <v>4</v>
      </c>
      <c r="M514" s="59">
        <f>'Data Entry'!AJ517</f>
        <v>0</v>
      </c>
      <c r="N514" s="59" t="str">
        <f>'Data Entry'!AX517</f>
        <v/>
      </c>
      <c r="O514" s="1">
        <f>IF('Data Entry'!AL517="g",'Data Entry'!AK517*0.001*W514,IF('Data Entry'!AL517="UI",'Data Entry'!AK517*0.000001*W514,IF('Data Entry'!AL517="mg",'Data Entry'!AK517*0.000001*W514,IF('Data Entry'!AL517="t",'Data Entry'!AK517*1000*W514,IF('Data Entry'!AL517="kg",'Data Entry'!AK517*1*W514,IF('Data Entry'!AL517="L",'Data Entry'!AK517*1*W514,IFERROR(,"")))))))</f>
        <v>0</v>
      </c>
      <c r="P514" s="1" t="s">
        <v>4</v>
      </c>
      <c r="Q514" s="59">
        <f>'Data Entry'!AM517</f>
        <v>0</v>
      </c>
      <c r="R514" s="59" t="str">
        <f>'Data Entry'!BA517</f>
        <v/>
      </c>
      <c r="S514" s="1">
        <f>IF('Data Entry'!AO517="g",'Data Entry'!AN517*0.001*X514,IF('Data Entry'!AO517="UI",'Data Entry'!AN517*0.000001*X514,IF('Data Entry'!AO517="mg",'Data Entry'!AN517*0.000001*X514,IF('Data Entry'!AO517="t",'Data Entry'!AN517*1000*X514,IF('Data Entry'!AO517="kg",'Data Entry'!AN517*1*X514,IF('Data Entry'!AO517="L",'Data Entry'!AN517*1*X514,IFERROR(,"")))))))</f>
        <v>0</v>
      </c>
      <c r="T514" s="1" t="s">
        <v>4</v>
      </c>
      <c r="U514" s="59" t="str">
        <f>IF('Data Entry'!AP517="No aplica","1",'Data Entry'!AP517)</f>
        <v/>
      </c>
      <c r="V514" s="59" t="str">
        <f>IF('Data Entry'!AS517="No aplica","1",'Data Entry'!AS517)</f>
        <v/>
      </c>
      <c r="W514" s="59" t="str">
        <f>IF('Data Entry'!AV517="No aplica","1",'Data Entry'!AV517)</f>
        <v/>
      </c>
      <c r="X514" s="59" t="str">
        <f>IF('Data Entry'!AY517="No aplica","1",'Data Entry'!AY517)</f>
        <v/>
      </c>
      <c r="Y514" s="151" t="str">
        <f t="shared" si="7"/>
        <v/>
      </c>
      <c r="Z514" s="152" t="str">
        <f>IF('Data Entry'!H517="Yes","1",IF(AND('Data Entry'!H517="",'Data Entry'!I517="",'Data Entry'!J517="",'Data Entry'!K517="",'Data Entry'!L517="",'Data Entry'!M517="",'Data Entry'!N517="",'Data Entry'!O517="",'Data Entry'!P517="",'Data Entry'!Q517=""),"","1"))</f>
        <v/>
      </c>
      <c r="AA514" s="152" t="str">
        <f>IF('Data Entry'!R517="Yes","1",IF(AND('Data Entry'!R517="",'Data Entry'!S517="",'Data Entry'!T517="",'Data Entry'!U517=""),"","1"))</f>
        <v/>
      </c>
      <c r="AB514" s="157" t="str">
        <f>IF('Data Entry'!V517="Yes","1",IF(AND('Data Entry'!V517="",'Data Entry'!W517=""),"","1"))</f>
        <v/>
      </c>
    </row>
    <row r="515" spans="1:28" ht="17">
      <c r="A515" s="59">
        <f>'Data Entry'!AB518</f>
        <v>0</v>
      </c>
      <c r="B515" s="59" t="str">
        <f>'Data Entry'!AR518</f>
        <v/>
      </c>
      <c r="C515" s="1">
        <f>IF('Data Entry'!AD518="g",'Data Entry'!AC518*0.001*U515,IF('Data Entry'!AD518="UI",'Data Entry'!AC518*0.000001*U515,IF('Data Entry'!AD518="mg",'Data Entry'!AC518*0.000001*U515,IF('Data Entry'!AD518="t",'Data Entry'!AC518*1000*U515,IF('Data Entry'!AD518="kg",'Data Entry'!AC518*1*U515,IF('Data Entry'!AD518="L",'Data Entry'!AC518*1*U515,IFERROR(,"")))))))</f>
        <v>0</v>
      </c>
      <c r="D515" s="1" t="s">
        <v>4</v>
      </c>
      <c r="E515" s="1">
        <f>IF('Data Entry'!AF518="g",'Data Entry'!AE518*0.001,IF('Data Entry'!AF518="mg",'Data Entry'!AE518*0.000001,IF('Data Entry'!AF518="t",'Data Entry'!AE518*1000,IF('Data Entry'!AF518="ml",'Data Entry'!AE518*0.001,IF('Data Entry'!AF518="kg",'Data Entry'!AE518*1,IF('Data Entry'!AF518="Pieza",'Data Entry'!AE518*1,IF('Data Entry'!AF518="L",'Data Entry'!AE518*1,IFERROR(,""))))))))</f>
        <v>0</v>
      </c>
      <c r="F515" s="1" t="s">
        <v>4</v>
      </c>
      <c r="G515" s="1">
        <f>IF('Data Entry'!AA518="g",'Data Entry'!Z518*0.001,IF('Data Entry'!AA518="mg",'Data Entry'!Z518*0.000001,IF('Data Entry'!AA518="t",'Data Entry'!Z518*1000,IF('Data Entry'!AA518="ml",'Data Entry'!Z518*0.001,IF('Data Entry'!AA518="kg",'Data Entry'!Z518*1,IF('Data Entry'!AA518="Piezas",'Data Entry'!Z518*1,IF('Data Entry'!AA518="L",'Data Entry'!Z518*1,IFERROR(,""))))))))</f>
        <v>0</v>
      </c>
      <c r="H515" s="1" t="s">
        <v>4</v>
      </c>
      <c r="I515" s="1">
        <f>IF('Data Entry'!AC518="g",'Data Entry'!AB518*0.001,IF('Data Entry'!AC518="mg",'Data Entry'!AB518*0.000001,IF('Data Entry'!AC518="t",'Data Entry'!AB518*1000,IF('Data Entry'!AC518="ml",'Data Entry'!AB518*0.001,IF('Data Entry'!AC518="kg",'Data Entry'!AB518*1,IF('Data Entry'!AC518="L",'Data Entry'!AB518*1,IFERROR(,"")))))))</f>
        <v>0</v>
      </c>
      <c r="J515" s="59" t="str">
        <f>'Data Entry'!AU518</f>
        <v/>
      </c>
      <c r="K515" s="1">
        <f>IF('Data Entry'!AI518="g",'Data Entry'!AH518*0.001*V515,IF('Data Entry'!AI518="UI",'Data Entry'!AH518*0.000001*V515,IF('Data Entry'!AI518="mg",'Data Entry'!AH518*0.000001*V515,IF('Data Entry'!AI518="t",'Data Entry'!AH518*1000*V515,IF('Data Entry'!AI518="kg",'Data Entry'!AH518*1*V515,IF('Data Entry'!AI518="L",'Data Entry'!AH518*1*V515,IFERROR(,"")))))))</f>
        <v>0</v>
      </c>
      <c r="L515" s="1" t="s">
        <v>4</v>
      </c>
      <c r="M515" s="59">
        <f>'Data Entry'!AJ518</f>
        <v>0</v>
      </c>
      <c r="N515" s="59" t="str">
        <f>'Data Entry'!AX518</f>
        <v/>
      </c>
      <c r="O515" s="1">
        <f>IF('Data Entry'!AL518="g",'Data Entry'!AK518*0.001*W515,IF('Data Entry'!AL518="UI",'Data Entry'!AK518*0.000001*W515,IF('Data Entry'!AL518="mg",'Data Entry'!AK518*0.000001*W515,IF('Data Entry'!AL518="t",'Data Entry'!AK518*1000*W515,IF('Data Entry'!AL518="kg",'Data Entry'!AK518*1*W515,IF('Data Entry'!AL518="L",'Data Entry'!AK518*1*W515,IFERROR(,"")))))))</f>
        <v>0</v>
      </c>
      <c r="P515" s="1" t="s">
        <v>4</v>
      </c>
      <c r="Q515" s="59">
        <f>'Data Entry'!AM518</f>
        <v>0</v>
      </c>
      <c r="R515" s="59" t="str">
        <f>'Data Entry'!BA518</f>
        <v/>
      </c>
      <c r="S515" s="1">
        <f>IF('Data Entry'!AO518="g",'Data Entry'!AN518*0.001*X515,IF('Data Entry'!AO518="UI",'Data Entry'!AN518*0.000001*X515,IF('Data Entry'!AO518="mg",'Data Entry'!AN518*0.000001*X515,IF('Data Entry'!AO518="t",'Data Entry'!AN518*1000*X515,IF('Data Entry'!AO518="kg",'Data Entry'!AN518*1*X515,IF('Data Entry'!AO518="L",'Data Entry'!AN518*1*X515,IFERROR(,"")))))))</f>
        <v>0</v>
      </c>
      <c r="T515" s="1" t="s">
        <v>4</v>
      </c>
      <c r="U515" s="59" t="str">
        <f>IF('Data Entry'!AP518="No aplica","1",'Data Entry'!AP518)</f>
        <v/>
      </c>
      <c r="V515" s="59" t="str">
        <f>IF('Data Entry'!AS518="No aplica","1",'Data Entry'!AS518)</f>
        <v/>
      </c>
      <c r="W515" s="59" t="str">
        <f>IF('Data Entry'!AV518="No aplica","1",'Data Entry'!AV518)</f>
        <v/>
      </c>
      <c r="X515" s="59" t="str">
        <f>IF('Data Entry'!AY518="No aplica","1",'Data Entry'!AY518)</f>
        <v/>
      </c>
      <c r="Y515" s="151" t="str">
        <f t="shared" ref="Y515:Y578" si="8">IF(OR(AND(Z515="1",AA515="1"),AND(Z515="1",AB515="1")),"1","")</f>
        <v/>
      </c>
      <c r="Z515" s="152" t="str">
        <f>IF('Data Entry'!H518="Yes","1",IF(AND('Data Entry'!H518="",'Data Entry'!I518="",'Data Entry'!J518="",'Data Entry'!K518="",'Data Entry'!L518="",'Data Entry'!M518="",'Data Entry'!N518="",'Data Entry'!O518="",'Data Entry'!P518="",'Data Entry'!Q518=""),"","1"))</f>
        <v/>
      </c>
      <c r="AA515" s="152" t="str">
        <f>IF('Data Entry'!R518="Yes","1",IF(AND('Data Entry'!R518="",'Data Entry'!S518="",'Data Entry'!T518="",'Data Entry'!U518=""),"","1"))</f>
        <v/>
      </c>
      <c r="AB515" s="157" t="str">
        <f>IF('Data Entry'!V518="Yes","1",IF(AND('Data Entry'!V518="",'Data Entry'!W518=""),"","1"))</f>
        <v/>
      </c>
    </row>
    <row r="516" spans="1:28" ht="17">
      <c r="A516" s="59">
        <f>'Data Entry'!AB519</f>
        <v>0</v>
      </c>
      <c r="B516" s="59" t="str">
        <f>'Data Entry'!AR519</f>
        <v/>
      </c>
      <c r="C516" s="1">
        <f>IF('Data Entry'!AD519="g",'Data Entry'!AC519*0.001*U516,IF('Data Entry'!AD519="UI",'Data Entry'!AC519*0.000001*U516,IF('Data Entry'!AD519="mg",'Data Entry'!AC519*0.000001*U516,IF('Data Entry'!AD519="t",'Data Entry'!AC519*1000*U516,IF('Data Entry'!AD519="kg",'Data Entry'!AC519*1*U516,IF('Data Entry'!AD519="L",'Data Entry'!AC519*1*U516,IFERROR(,"")))))))</f>
        <v>0</v>
      </c>
      <c r="D516" s="1" t="s">
        <v>4</v>
      </c>
      <c r="E516" s="1">
        <f>IF('Data Entry'!AF519="g",'Data Entry'!AE519*0.001,IF('Data Entry'!AF519="mg",'Data Entry'!AE519*0.000001,IF('Data Entry'!AF519="t",'Data Entry'!AE519*1000,IF('Data Entry'!AF519="ml",'Data Entry'!AE519*0.001,IF('Data Entry'!AF519="kg",'Data Entry'!AE519*1,IF('Data Entry'!AF519="Pieza",'Data Entry'!AE519*1,IF('Data Entry'!AF519="L",'Data Entry'!AE519*1,IFERROR(,""))))))))</f>
        <v>0</v>
      </c>
      <c r="F516" s="1" t="s">
        <v>4</v>
      </c>
      <c r="G516" s="1">
        <f>IF('Data Entry'!AA519="g",'Data Entry'!Z519*0.001,IF('Data Entry'!AA519="mg",'Data Entry'!Z519*0.000001,IF('Data Entry'!AA519="t",'Data Entry'!Z519*1000,IF('Data Entry'!AA519="ml",'Data Entry'!Z519*0.001,IF('Data Entry'!AA519="kg",'Data Entry'!Z519*1,IF('Data Entry'!AA519="Piezas",'Data Entry'!Z519*1,IF('Data Entry'!AA519="L",'Data Entry'!Z519*1,IFERROR(,""))))))))</f>
        <v>0</v>
      </c>
      <c r="H516" s="1" t="s">
        <v>4</v>
      </c>
      <c r="I516" s="1">
        <f>IF('Data Entry'!AC519="g",'Data Entry'!AB519*0.001,IF('Data Entry'!AC519="mg",'Data Entry'!AB519*0.000001,IF('Data Entry'!AC519="t",'Data Entry'!AB519*1000,IF('Data Entry'!AC519="ml",'Data Entry'!AB519*0.001,IF('Data Entry'!AC519="kg",'Data Entry'!AB519*1,IF('Data Entry'!AC519="L",'Data Entry'!AB519*1,IFERROR(,"")))))))</f>
        <v>0</v>
      </c>
      <c r="J516" s="59" t="str">
        <f>'Data Entry'!AU519</f>
        <v/>
      </c>
      <c r="K516" s="1">
        <f>IF('Data Entry'!AI519="g",'Data Entry'!AH519*0.001*V516,IF('Data Entry'!AI519="UI",'Data Entry'!AH519*0.000001*V516,IF('Data Entry'!AI519="mg",'Data Entry'!AH519*0.000001*V516,IF('Data Entry'!AI519="t",'Data Entry'!AH519*1000*V516,IF('Data Entry'!AI519="kg",'Data Entry'!AH519*1*V516,IF('Data Entry'!AI519="L",'Data Entry'!AH519*1*V516,IFERROR(,"")))))))</f>
        <v>0</v>
      </c>
      <c r="L516" s="1" t="s">
        <v>4</v>
      </c>
      <c r="M516" s="59">
        <f>'Data Entry'!AJ519</f>
        <v>0</v>
      </c>
      <c r="N516" s="59" t="str">
        <f>'Data Entry'!AX519</f>
        <v/>
      </c>
      <c r="O516" s="1">
        <f>IF('Data Entry'!AL519="g",'Data Entry'!AK519*0.001*W516,IF('Data Entry'!AL519="UI",'Data Entry'!AK519*0.000001*W516,IF('Data Entry'!AL519="mg",'Data Entry'!AK519*0.000001*W516,IF('Data Entry'!AL519="t",'Data Entry'!AK519*1000*W516,IF('Data Entry'!AL519="kg",'Data Entry'!AK519*1*W516,IF('Data Entry'!AL519="L",'Data Entry'!AK519*1*W516,IFERROR(,"")))))))</f>
        <v>0</v>
      </c>
      <c r="P516" s="1" t="s">
        <v>4</v>
      </c>
      <c r="Q516" s="59">
        <f>'Data Entry'!AM519</f>
        <v>0</v>
      </c>
      <c r="R516" s="59" t="str">
        <f>'Data Entry'!BA519</f>
        <v/>
      </c>
      <c r="S516" s="1">
        <f>IF('Data Entry'!AO519="g",'Data Entry'!AN519*0.001*X516,IF('Data Entry'!AO519="UI",'Data Entry'!AN519*0.000001*X516,IF('Data Entry'!AO519="mg",'Data Entry'!AN519*0.000001*X516,IF('Data Entry'!AO519="t",'Data Entry'!AN519*1000*X516,IF('Data Entry'!AO519="kg",'Data Entry'!AN519*1*X516,IF('Data Entry'!AO519="L",'Data Entry'!AN519*1*X516,IFERROR(,"")))))))</f>
        <v>0</v>
      </c>
      <c r="T516" s="1" t="s">
        <v>4</v>
      </c>
      <c r="U516" s="59" t="str">
        <f>IF('Data Entry'!AP519="No aplica","1",'Data Entry'!AP519)</f>
        <v/>
      </c>
      <c r="V516" s="59" t="str">
        <f>IF('Data Entry'!AS519="No aplica","1",'Data Entry'!AS519)</f>
        <v/>
      </c>
      <c r="W516" s="59" t="str">
        <f>IF('Data Entry'!AV519="No aplica","1",'Data Entry'!AV519)</f>
        <v/>
      </c>
      <c r="X516" s="59" t="str">
        <f>IF('Data Entry'!AY519="No aplica","1",'Data Entry'!AY519)</f>
        <v/>
      </c>
      <c r="Y516" s="151" t="str">
        <f t="shared" si="8"/>
        <v/>
      </c>
      <c r="Z516" s="152" t="str">
        <f>IF('Data Entry'!H519="Yes","1",IF(AND('Data Entry'!H519="",'Data Entry'!I519="",'Data Entry'!J519="",'Data Entry'!K519="",'Data Entry'!L519="",'Data Entry'!M519="",'Data Entry'!N519="",'Data Entry'!O519="",'Data Entry'!P519="",'Data Entry'!Q519=""),"","1"))</f>
        <v/>
      </c>
      <c r="AA516" s="152" t="str">
        <f>IF('Data Entry'!R519="Yes","1",IF(AND('Data Entry'!R519="",'Data Entry'!S519="",'Data Entry'!T519="",'Data Entry'!U519=""),"","1"))</f>
        <v/>
      </c>
      <c r="AB516" s="157" t="str">
        <f>IF('Data Entry'!V519="Yes","1",IF(AND('Data Entry'!V519="",'Data Entry'!W519=""),"","1"))</f>
        <v/>
      </c>
    </row>
    <row r="517" spans="1:28" ht="17">
      <c r="A517" s="59">
        <f>'Data Entry'!AB520</f>
        <v>0</v>
      </c>
      <c r="B517" s="59" t="str">
        <f>'Data Entry'!AR520</f>
        <v/>
      </c>
      <c r="C517" s="1">
        <f>IF('Data Entry'!AD520="g",'Data Entry'!AC520*0.001*U517,IF('Data Entry'!AD520="UI",'Data Entry'!AC520*0.000001*U517,IF('Data Entry'!AD520="mg",'Data Entry'!AC520*0.000001*U517,IF('Data Entry'!AD520="t",'Data Entry'!AC520*1000*U517,IF('Data Entry'!AD520="kg",'Data Entry'!AC520*1*U517,IF('Data Entry'!AD520="L",'Data Entry'!AC520*1*U517,IFERROR(,"")))))))</f>
        <v>0</v>
      </c>
      <c r="D517" s="1" t="s">
        <v>4</v>
      </c>
      <c r="E517" s="1">
        <f>IF('Data Entry'!AF520="g",'Data Entry'!AE520*0.001,IF('Data Entry'!AF520="mg",'Data Entry'!AE520*0.000001,IF('Data Entry'!AF520="t",'Data Entry'!AE520*1000,IF('Data Entry'!AF520="ml",'Data Entry'!AE520*0.001,IF('Data Entry'!AF520="kg",'Data Entry'!AE520*1,IF('Data Entry'!AF520="Pieza",'Data Entry'!AE520*1,IF('Data Entry'!AF520="L",'Data Entry'!AE520*1,IFERROR(,""))))))))</f>
        <v>0</v>
      </c>
      <c r="F517" s="1" t="s">
        <v>4</v>
      </c>
      <c r="G517" s="1">
        <f>IF('Data Entry'!AA520="g",'Data Entry'!Z520*0.001,IF('Data Entry'!AA520="mg",'Data Entry'!Z520*0.000001,IF('Data Entry'!AA520="t",'Data Entry'!Z520*1000,IF('Data Entry'!AA520="ml",'Data Entry'!Z520*0.001,IF('Data Entry'!AA520="kg",'Data Entry'!Z520*1,IF('Data Entry'!AA520="Piezas",'Data Entry'!Z520*1,IF('Data Entry'!AA520="L",'Data Entry'!Z520*1,IFERROR(,""))))))))</f>
        <v>0</v>
      </c>
      <c r="H517" s="1" t="s">
        <v>4</v>
      </c>
      <c r="I517" s="1">
        <f>IF('Data Entry'!AC520="g",'Data Entry'!AB520*0.001,IF('Data Entry'!AC520="mg",'Data Entry'!AB520*0.000001,IF('Data Entry'!AC520="t",'Data Entry'!AB520*1000,IF('Data Entry'!AC520="ml",'Data Entry'!AB520*0.001,IF('Data Entry'!AC520="kg",'Data Entry'!AB520*1,IF('Data Entry'!AC520="L",'Data Entry'!AB520*1,IFERROR(,"")))))))</f>
        <v>0</v>
      </c>
      <c r="J517" s="59" t="str">
        <f>'Data Entry'!AU520</f>
        <v/>
      </c>
      <c r="K517" s="1">
        <f>IF('Data Entry'!AI520="g",'Data Entry'!AH520*0.001*V517,IF('Data Entry'!AI520="UI",'Data Entry'!AH520*0.000001*V517,IF('Data Entry'!AI520="mg",'Data Entry'!AH520*0.000001*V517,IF('Data Entry'!AI520="t",'Data Entry'!AH520*1000*V517,IF('Data Entry'!AI520="kg",'Data Entry'!AH520*1*V517,IF('Data Entry'!AI520="L",'Data Entry'!AH520*1*V517,IFERROR(,"")))))))</f>
        <v>0</v>
      </c>
      <c r="L517" s="1" t="s">
        <v>4</v>
      </c>
      <c r="M517" s="59">
        <f>'Data Entry'!AJ520</f>
        <v>0</v>
      </c>
      <c r="N517" s="59" t="str">
        <f>'Data Entry'!AX520</f>
        <v/>
      </c>
      <c r="O517" s="1">
        <f>IF('Data Entry'!AL520="g",'Data Entry'!AK520*0.001*W517,IF('Data Entry'!AL520="UI",'Data Entry'!AK520*0.000001*W517,IF('Data Entry'!AL520="mg",'Data Entry'!AK520*0.000001*W517,IF('Data Entry'!AL520="t",'Data Entry'!AK520*1000*W517,IF('Data Entry'!AL520="kg",'Data Entry'!AK520*1*W517,IF('Data Entry'!AL520="L",'Data Entry'!AK520*1*W517,IFERROR(,"")))))))</f>
        <v>0</v>
      </c>
      <c r="P517" s="1" t="s">
        <v>4</v>
      </c>
      <c r="Q517" s="59">
        <f>'Data Entry'!AM520</f>
        <v>0</v>
      </c>
      <c r="R517" s="59" t="str">
        <f>'Data Entry'!BA520</f>
        <v/>
      </c>
      <c r="S517" s="1">
        <f>IF('Data Entry'!AO520="g",'Data Entry'!AN520*0.001*X517,IF('Data Entry'!AO520="UI",'Data Entry'!AN520*0.000001*X517,IF('Data Entry'!AO520="mg",'Data Entry'!AN520*0.000001*X517,IF('Data Entry'!AO520="t",'Data Entry'!AN520*1000*X517,IF('Data Entry'!AO520="kg",'Data Entry'!AN520*1*X517,IF('Data Entry'!AO520="L",'Data Entry'!AN520*1*X517,IFERROR(,"")))))))</f>
        <v>0</v>
      </c>
      <c r="T517" s="1" t="s">
        <v>4</v>
      </c>
      <c r="U517" s="59" t="str">
        <f>IF('Data Entry'!AP520="No aplica","1",'Data Entry'!AP520)</f>
        <v/>
      </c>
      <c r="V517" s="59" t="str">
        <f>IF('Data Entry'!AS520="No aplica","1",'Data Entry'!AS520)</f>
        <v/>
      </c>
      <c r="W517" s="59" t="str">
        <f>IF('Data Entry'!AV520="No aplica","1",'Data Entry'!AV520)</f>
        <v/>
      </c>
      <c r="X517" s="59" t="str">
        <f>IF('Data Entry'!AY520="No aplica","1",'Data Entry'!AY520)</f>
        <v/>
      </c>
      <c r="Y517" s="151" t="str">
        <f t="shared" si="8"/>
        <v/>
      </c>
      <c r="Z517" s="152" t="str">
        <f>IF('Data Entry'!H520="Yes","1",IF(AND('Data Entry'!H520="",'Data Entry'!I520="",'Data Entry'!J520="",'Data Entry'!K520="",'Data Entry'!L520="",'Data Entry'!M520="",'Data Entry'!N520="",'Data Entry'!O520="",'Data Entry'!P520="",'Data Entry'!Q520=""),"","1"))</f>
        <v/>
      </c>
      <c r="AA517" s="152" t="str">
        <f>IF('Data Entry'!R520="Yes","1",IF(AND('Data Entry'!R520="",'Data Entry'!S520="",'Data Entry'!T520="",'Data Entry'!U520=""),"","1"))</f>
        <v/>
      </c>
      <c r="AB517" s="157" t="str">
        <f>IF('Data Entry'!V520="Yes","1",IF(AND('Data Entry'!V520="",'Data Entry'!W520=""),"","1"))</f>
        <v/>
      </c>
    </row>
    <row r="518" spans="1:28" ht="17">
      <c r="A518" s="59">
        <f>'Data Entry'!AB521</f>
        <v>0</v>
      </c>
      <c r="B518" s="59" t="str">
        <f>'Data Entry'!AR521</f>
        <v/>
      </c>
      <c r="C518" s="1">
        <f>IF('Data Entry'!AD521="g",'Data Entry'!AC521*0.001*U518,IF('Data Entry'!AD521="UI",'Data Entry'!AC521*0.000001*U518,IF('Data Entry'!AD521="mg",'Data Entry'!AC521*0.000001*U518,IF('Data Entry'!AD521="t",'Data Entry'!AC521*1000*U518,IF('Data Entry'!AD521="kg",'Data Entry'!AC521*1*U518,IF('Data Entry'!AD521="L",'Data Entry'!AC521*1*U518,IFERROR(,"")))))))</f>
        <v>0</v>
      </c>
      <c r="D518" s="1" t="s">
        <v>4</v>
      </c>
      <c r="E518" s="1">
        <f>IF('Data Entry'!AF521="g",'Data Entry'!AE521*0.001,IF('Data Entry'!AF521="mg",'Data Entry'!AE521*0.000001,IF('Data Entry'!AF521="t",'Data Entry'!AE521*1000,IF('Data Entry'!AF521="ml",'Data Entry'!AE521*0.001,IF('Data Entry'!AF521="kg",'Data Entry'!AE521*1,IF('Data Entry'!AF521="Pieza",'Data Entry'!AE521*1,IF('Data Entry'!AF521="L",'Data Entry'!AE521*1,IFERROR(,""))))))))</f>
        <v>0</v>
      </c>
      <c r="F518" s="1" t="s">
        <v>4</v>
      </c>
      <c r="G518" s="1">
        <f>IF('Data Entry'!AA521="g",'Data Entry'!Z521*0.001,IF('Data Entry'!AA521="mg",'Data Entry'!Z521*0.000001,IF('Data Entry'!AA521="t",'Data Entry'!Z521*1000,IF('Data Entry'!AA521="ml",'Data Entry'!Z521*0.001,IF('Data Entry'!AA521="kg",'Data Entry'!Z521*1,IF('Data Entry'!AA521="Piezas",'Data Entry'!Z521*1,IF('Data Entry'!AA521="L",'Data Entry'!Z521*1,IFERROR(,""))))))))</f>
        <v>0</v>
      </c>
      <c r="H518" s="1" t="s">
        <v>4</v>
      </c>
      <c r="I518" s="1">
        <f>IF('Data Entry'!AC521="g",'Data Entry'!AB521*0.001,IF('Data Entry'!AC521="mg",'Data Entry'!AB521*0.000001,IF('Data Entry'!AC521="t",'Data Entry'!AB521*1000,IF('Data Entry'!AC521="ml",'Data Entry'!AB521*0.001,IF('Data Entry'!AC521="kg",'Data Entry'!AB521*1,IF('Data Entry'!AC521="L",'Data Entry'!AB521*1,IFERROR(,"")))))))</f>
        <v>0</v>
      </c>
      <c r="J518" s="59" t="str">
        <f>'Data Entry'!AU521</f>
        <v/>
      </c>
      <c r="K518" s="1">
        <f>IF('Data Entry'!AI521="g",'Data Entry'!AH521*0.001*V518,IF('Data Entry'!AI521="UI",'Data Entry'!AH521*0.000001*V518,IF('Data Entry'!AI521="mg",'Data Entry'!AH521*0.000001*V518,IF('Data Entry'!AI521="t",'Data Entry'!AH521*1000*V518,IF('Data Entry'!AI521="kg",'Data Entry'!AH521*1*V518,IF('Data Entry'!AI521="L",'Data Entry'!AH521*1*V518,IFERROR(,"")))))))</f>
        <v>0</v>
      </c>
      <c r="L518" s="1" t="s">
        <v>4</v>
      </c>
      <c r="M518" s="59">
        <f>'Data Entry'!AJ521</f>
        <v>0</v>
      </c>
      <c r="N518" s="59" t="str">
        <f>'Data Entry'!AX521</f>
        <v/>
      </c>
      <c r="O518" s="1">
        <f>IF('Data Entry'!AL521="g",'Data Entry'!AK521*0.001*W518,IF('Data Entry'!AL521="UI",'Data Entry'!AK521*0.000001*W518,IF('Data Entry'!AL521="mg",'Data Entry'!AK521*0.000001*W518,IF('Data Entry'!AL521="t",'Data Entry'!AK521*1000*W518,IF('Data Entry'!AL521="kg",'Data Entry'!AK521*1*W518,IF('Data Entry'!AL521="L",'Data Entry'!AK521*1*W518,IFERROR(,"")))))))</f>
        <v>0</v>
      </c>
      <c r="P518" s="1" t="s">
        <v>4</v>
      </c>
      <c r="Q518" s="59">
        <f>'Data Entry'!AM521</f>
        <v>0</v>
      </c>
      <c r="R518" s="59" t="str">
        <f>'Data Entry'!BA521</f>
        <v/>
      </c>
      <c r="S518" s="1">
        <f>IF('Data Entry'!AO521="g",'Data Entry'!AN521*0.001*X518,IF('Data Entry'!AO521="UI",'Data Entry'!AN521*0.000001*X518,IF('Data Entry'!AO521="mg",'Data Entry'!AN521*0.000001*X518,IF('Data Entry'!AO521="t",'Data Entry'!AN521*1000*X518,IF('Data Entry'!AO521="kg",'Data Entry'!AN521*1*X518,IF('Data Entry'!AO521="L",'Data Entry'!AN521*1*X518,IFERROR(,"")))))))</f>
        <v>0</v>
      </c>
      <c r="T518" s="1" t="s">
        <v>4</v>
      </c>
      <c r="U518" s="59" t="str">
        <f>IF('Data Entry'!AP521="No aplica","1",'Data Entry'!AP521)</f>
        <v/>
      </c>
      <c r="V518" s="59" t="str">
        <f>IF('Data Entry'!AS521="No aplica","1",'Data Entry'!AS521)</f>
        <v/>
      </c>
      <c r="W518" s="59" t="str">
        <f>IF('Data Entry'!AV521="No aplica","1",'Data Entry'!AV521)</f>
        <v/>
      </c>
      <c r="X518" s="59" t="str">
        <f>IF('Data Entry'!AY521="No aplica","1",'Data Entry'!AY521)</f>
        <v/>
      </c>
      <c r="Y518" s="151" t="str">
        <f t="shared" si="8"/>
        <v/>
      </c>
      <c r="Z518" s="152" t="str">
        <f>IF('Data Entry'!H521="Yes","1",IF(AND('Data Entry'!H521="",'Data Entry'!I521="",'Data Entry'!J521="",'Data Entry'!K521="",'Data Entry'!L521="",'Data Entry'!M521="",'Data Entry'!N521="",'Data Entry'!O521="",'Data Entry'!P521="",'Data Entry'!Q521=""),"","1"))</f>
        <v/>
      </c>
      <c r="AA518" s="152" t="str">
        <f>IF('Data Entry'!R521="Yes","1",IF(AND('Data Entry'!R521="",'Data Entry'!S521="",'Data Entry'!T521="",'Data Entry'!U521=""),"","1"))</f>
        <v/>
      </c>
      <c r="AB518" s="157" t="str">
        <f>IF('Data Entry'!V521="Yes","1",IF(AND('Data Entry'!V521="",'Data Entry'!W521=""),"","1"))</f>
        <v/>
      </c>
    </row>
    <row r="519" spans="1:28" ht="17">
      <c r="A519" s="59">
        <f>'Data Entry'!AB522</f>
        <v>0</v>
      </c>
      <c r="B519" s="59" t="str">
        <f>'Data Entry'!AR522</f>
        <v/>
      </c>
      <c r="C519" s="1">
        <f>IF('Data Entry'!AD522="g",'Data Entry'!AC522*0.001*U519,IF('Data Entry'!AD522="UI",'Data Entry'!AC522*0.000001*U519,IF('Data Entry'!AD522="mg",'Data Entry'!AC522*0.000001*U519,IF('Data Entry'!AD522="t",'Data Entry'!AC522*1000*U519,IF('Data Entry'!AD522="kg",'Data Entry'!AC522*1*U519,IF('Data Entry'!AD522="L",'Data Entry'!AC522*1*U519,IFERROR(,"")))))))</f>
        <v>0</v>
      </c>
      <c r="D519" s="1" t="s">
        <v>4</v>
      </c>
      <c r="E519" s="1">
        <f>IF('Data Entry'!AF522="g",'Data Entry'!AE522*0.001,IF('Data Entry'!AF522="mg",'Data Entry'!AE522*0.000001,IF('Data Entry'!AF522="t",'Data Entry'!AE522*1000,IF('Data Entry'!AF522="ml",'Data Entry'!AE522*0.001,IF('Data Entry'!AF522="kg",'Data Entry'!AE522*1,IF('Data Entry'!AF522="Pieza",'Data Entry'!AE522*1,IF('Data Entry'!AF522="L",'Data Entry'!AE522*1,IFERROR(,""))))))))</f>
        <v>0</v>
      </c>
      <c r="F519" s="1" t="s">
        <v>4</v>
      </c>
      <c r="G519" s="1">
        <f>IF('Data Entry'!AA522="g",'Data Entry'!Z522*0.001,IF('Data Entry'!AA522="mg",'Data Entry'!Z522*0.000001,IF('Data Entry'!AA522="t",'Data Entry'!Z522*1000,IF('Data Entry'!AA522="ml",'Data Entry'!Z522*0.001,IF('Data Entry'!AA522="kg",'Data Entry'!Z522*1,IF('Data Entry'!AA522="Piezas",'Data Entry'!Z522*1,IF('Data Entry'!AA522="L",'Data Entry'!Z522*1,IFERROR(,""))))))))</f>
        <v>0</v>
      </c>
      <c r="H519" s="1" t="s">
        <v>4</v>
      </c>
      <c r="I519" s="1">
        <f>IF('Data Entry'!AC522="g",'Data Entry'!AB522*0.001,IF('Data Entry'!AC522="mg",'Data Entry'!AB522*0.000001,IF('Data Entry'!AC522="t",'Data Entry'!AB522*1000,IF('Data Entry'!AC522="ml",'Data Entry'!AB522*0.001,IF('Data Entry'!AC522="kg",'Data Entry'!AB522*1,IF('Data Entry'!AC522="L",'Data Entry'!AB522*1,IFERROR(,"")))))))</f>
        <v>0</v>
      </c>
      <c r="J519" s="59" t="str">
        <f>'Data Entry'!AU522</f>
        <v/>
      </c>
      <c r="K519" s="1">
        <f>IF('Data Entry'!AI522="g",'Data Entry'!AH522*0.001*V519,IF('Data Entry'!AI522="UI",'Data Entry'!AH522*0.000001*V519,IF('Data Entry'!AI522="mg",'Data Entry'!AH522*0.000001*V519,IF('Data Entry'!AI522="t",'Data Entry'!AH522*1000*V519,IF('Data Entry'!AI522="kg",'Data Entry'!AH522*1*V519,IF('Data Entry'!AI522="L",'Data Entry'!AH522*1*V519,IFERROR(,"")))))))</f>
        <v>0</v>
      </c>
      <c r="L519" s="1" t="s">
        <v>4</v>
      </c>
      <c r="M519" s="59">
        <f>'Data Entry'!AJ522</f>
        <v>0</v>
      </c>
      <c r="N519" s="59" t="str">
        <f>'Data Entry'!AX522</f>
        <v/>
      </c>
      <c r="O519" s="1">
        <f>IF('Data Entry'!AL522="g",'Data Entry'!AK522*0.001*W519,IF('Data Entry'!AL522="UI",'Data Entry'!AK522*0.000001*W519,IF('Data Entry'!AL522="mg",'Data Entry'!AK522*0.000001*W519,IF('Data Entry'!AL522="t",'Data Entry'!AK522*1000*W519,IF('Data Entry'!AL522="kg",'Data Entry'!AK522*1*W519,IF('Data Entry'!AL522="L",'Data Entry'!AK522*1*W519,IFERROR(,"")))))))</f>
        <v>0</v>
      </c>
      <c r="P519" s="1" t="s">
        <v>4</v>
      </c>
      <c r="Q519" s="59">
        <f>'Data Entry'!AM522</f>
        <v>0</v>
      </c>
      <c r="R519" s="59" t="str">
        <f>'Data Entry'!BA522</f>
        <v/>
      </c>
      <c r="S519" s="1">
        <f>IF('Data Entry'!AO522="g",'Data Entry'!AN522*0.001*X519,IF('Data Entry'!AO522="UI",'Data Entry'!AN522*0.000001*X519,IF('Data Entry'!AO522="mg",'Data Entry'!AN522*0.000001*X519,IF('Data Entry'!AO522="t",'Data Entry'!AN522*1000*X519,IF('Data Entry'!AO522="kg",'Data Entry'!AN522*1*X519,IF('Data Entry'!AO522="L",'Data Entry'!AN522*1*X519,IFERROR(,"")))))))</f>
        <v>0</v>
      </c>
      <c r="T519" s="1" t="s">
        <v>4</v>
      </c>
      <c r="U519" s="59" t="str">
        <f>IF('Data Entry'!AP522="No aplica","1",'Data Entry'!AP522)</f>
        <v/>
      </c>
      <c r="V519" s="59" t="str">
        <f>IF('Data Entry'!AS522="No aplica","1",'Data Entry'!AS522)</f>
        <v/>
      </c>
      <c r="W519" s="59" t="str">
        <f>IF('Data Entry'!AV522="No aplica","1",'Data Entry'!AV522)</f>
        <v/>
      </c>
      <c r="X519" s="59" t="str">
        <f>IF('Data Entry'!AY522="No aplica","1",'Data Entry'!AY522)</f>
        <v/>
      </c>
      <c r="Y519" s="151" t="str">
        <f t="shared" si="8"/>
        <v/>
      </c>
      <c r="Z519" s="152" t="str">
        <f>IF('Data Entry'!H522="Yes","1",IF(AND('Data Entry'!H522="",'Data Entry'!I522="",'Data Entry'!J522="",'Data Entry'!K522="",'Data Entry'!L522="",'Data Entry'!M522="",'Data Entry'!N522="",'Data Entry'!O522="",'Data Entry'!P522="",'Data Entry'!Q522=""),"","1"))</f>
        <v/>
      </c>
      <c r="AA519" s="152" t="str">
        <f>IF('Data Entry'!R522="Yes","1",IF(AND('Data Entry'!R522="",'Data Entry'!S522="",'Data Entry'!T522="",'Data Entry'!U522=""),"","1"))</f>
        <v/>
      </c>
      <c r="AB519" s="157" t="str">
        <f>IF('Data Entry'!V522="Yes","1",IF(AND('Data Entry'!V522="",'Data Entry'!W522=""),"","1"))</f>
        <v/>
      </c>
    </row>
    <row r="520" spans="1:28" ht="17">
      <c r="A520" s="59">
        <f>'Data Entry'!AB523</f>
        <v>0</v>
      </c>
      <c r="B520" s="59" t="str">
        <f>'Data Entry'!AR523</f>
        <v/>
      </c>
      <c r="C520" s="1">
        <f>IF('Data Entry'!AD523="g",'Data Entry'!AC523*0.001*U520,IF('Data Entry'!AD523="UI",'Data Entry'!AC523*0.000001*U520,IF('Data Entry'!AD523="mg",'Data Entry'!AC523*0.000001*U520,IF('Data Entry'!AD523="t",'Data Entry'!AC523*1000*U520,IF('Data Entry'!AD523="kg",'Data Entry'!AC523*1*U520,IF('Data Entry'!AD523="L",'Data Entry'!AC523*1*U520,IFERROR(,"")))))))</f>
        <v>0</v>
      </c>
      <c r="D520" s="1" t="s">
        <v>4</v>
      </c>
      <c r="E520" s="1">
        <f>IF('Data Entry'!AF523="g",'Data Entry'!AE523*0.001,IF('Data Entry'!AF523="mg",'Data Entry'!AE523*0.000001,IF('Data Entry'!AF523="t",'Data Entry'!AE523*1000,IF('Data Entry'!AF523="ml",'Data Entry'!AE523*0.001,IF('Data Entry'!AF523="kg",'Data Entry'!AE523*1,IF('Data Entry'!AF523="Pieza",'Data Entry'!AE523*1,IF('Data Entry'!AF523="L",'Data Entry'!AE523*1,IFERROR(,""))))))))</f>
        <v>0</v>
      </c>
      <c r="F520" s="1" t="s">
        <v>4</v>
      </c>
      <c r="G520" s="1">
        <f>IF('Data Entry'!AA523="g",'Data Entry'!Z523*0.001,IF('Data Entry'!AA523="mg",'Data Entry'!Z523*0.000001,IF('Data Entry'!AA523="t",'Data Entry'!Z523*1000,IF('Data Entry'!AA523="ml",'Data Entry'!Z523*0.001,IF('Data Entry'!AA523="kg",'Data Entry'!Z523*1,IF('Data Entry'!AA523="Piezas",'Data Entry'!Z523*1,IF('Data Entry'!AA523="L",'Data Entry'!Z523*1,IFERROR(,""))))))))</f>
        <v>0</v>
      </c>
      <c r="H520" s="1" t="s">
        <v>4</v>
      </c>
      <c r="I520" s="1">
        <f>IF('Data Entry'!AC523="g",'Data Entry'!AB523*0.001,IF('Data Entry'!AC523="mg",'Data Entry'!AB523*0.000001,IF('Data Entry'!AC523="t",'Data Entry'!AB523*1000,IF('Data Entry'!AC523="ml",'Data Entry'!AB523*0.001,IF('Data Entry'!AC523="kg",'Data Entry'!AB523*1,IF('Data Entry'!AC523="L",'Data Entry'!AB523*1,IFERROR(,"")))))))</f>
        <v>0</v>
      </c>
      <c r="J520" s="59" t="str">
        <f>'Data Entry'!AU523</f>
        <v/>
      </c>
      <c r="K520" s="1">
        <f>IF('Data Entry'!AI523="g",'Data Entry'!AH523*0.001*V520,IF('Data Entry'!AI523="UI",'Data Entry'!AH523*0.000001*V520,IF('Data Entry'!AI523="mg",'Data Entry'!AH523*0.000001*V520,IF('Data Entry'!AI523="t",'Data Entry'!AH523*1000*V520,IF('Data Entry'!AI523="kg",'Data Entry'!AH523*1*V520,IF('Data Entry'!AI523="L",'Data Entry'!AH523*1*V520,IFERROR(,"")))))))</f>
        <v>0</v>
      </c>
      <c r="L520" s="1" t="s">
        <v>4</v>
      </c>
      <c r="M520" s="59">
        <f>'Data Entry'!AJ523</f>
        <v>0</v>
      </c>
      <c r="N520" s="59" t="str">
        <f>'Data Entry'!AX523</f>
        <v/>
      </c>
      <c r="O520" s="1">
        <f>IF('Data Entry'!AL523="g",'Data Entry'!AK523*0.001*W520,IF('Data Entry'!AL523="UI",'Data Entry'!AK523*0.000001*W520,IF('Data Entry'!AL523="mg",'Data Entry'!AK523*0.000001*W520,IF('Data Entry'!AL523="t",'Data Entry'!AK523*1000*W520,IF('Data Entry'!AL523="kg",'Data Entry'!AK523*1*W520,IF('Data Entry'!AL523="L",'Data Entry'!AK523*1*W520,IFERROR(,"")))))))</f>
        <v>0</v>
      </c>
      <c r="P520" s="1" t="s">
        <v>4</v>
      </c>
      <c r="Q520" s="59">
        <f>'Data Entry'!AM523</f>
        <v>0</v>
      </c>
      <c r="R520" s="59" t="str">
        <f>'Data Entry'!BA523</f>
        <v/>
      </c>
      <c r="S520" s="1">
        <f>IF('Data Entry'!AO523="g",'Data Entry'!AN523*0.001*X520,IF('Data Entry'!AO523="UI",'Data Entry'!AN523*0.000001*X520,IF('Data Entry'!AO523="mg",'Data Entry'!AN523*0.000001*X520,IF('Data Entry'!AO523="t",'Data Entry'!AN523*1000*X520,IF('Data Entry'!AO523="kg",'Data Entry'!AN523*1*X520,IF('Data Entry'!AO523="L",'Data Entry'!AN523*1*X520,IFERROR(,"")))))))</f>
        <v>0</v>
      </c>
      <c r="T520" s="1" t="s">
        <v>4</v>
      </c>
      <c r="U520" s="59" t="str">
        <f>IF('Data Entry'!AP523="No aplica","1",'Data Entry'!AP523)</f>
        <v/>
      </c>
      <c r="V520" s="59" t="str">
        <f>IF('Data Entry'!AS523="No aplica","1",'Data Entry'!AS523)</f>
        <v/>
      </c>
      <c r="W520" s="59" t="str">
        <f>IF('Data Entry'!AV523="No aplica","1",'Data Entry'!AV523)</f>
        <v/>
      </c>
      <c r="X520" s="59" t="str">
        <f>IF('Data Entry'!AY523="No aplica","1",'Data Entry'!AY523)</f>
        <v/>
      </c>
      <c r="Y520" s="151" t="str">
        <f t="shared" si="8"/>
        <v/>
      </c>
      <c r="Z520" s="152" t="str">
        <f>IF('Data Entry'!H523="Yes","1",IF(AND('Data Entry'!H523="",'Data Entry'!I523="",'Data Entry'!J523="",'Data Entry'!K523="",'Data Entry'!L523="",'Data Entry'!M523="",'Data Entry'!N523="",'Data Entry'!O523="",'Data Entry'!P523="",'Data Entry'!Q523=""),"","1"))</f>
        <v/>
      </c>
      <c r="AA520" s="152" t="str">
        <f>IF('Data Entry'!R523="Yes","1",IF(AND('Data Entry'!R523="",'Data Entry'!S523="",'Data Entry'!T523="",'Data Entry'!U523=""),"","1"))</f>
        <v/>
      </c>
      <c r="AB520" s="157" t="str">
        <f>IF('Data Entry'!V523="Yes","1",IF(AND('Data Entry'!V523="",'Data Entry'!W523=""),"","1"))</f>
        <v/>
      </c>
    </row>
    <row r="521" spans="1:28" ht="17">
      <c r="A521" s="59">
        <f>'Data Entry'!AB524</f>
        <v>0</v>
      </c>
      <c r="B521" s="59" t="str">
        <f>'Data Entry'!AR524</f>
        <v/>
      </c>
      <c r="C521" s="1">
        <f>IF('Data Entry'!AD524="g",'Data Entry'!AC524*0.001*U521,IF('Data Entry'!AD524="UI",'Data Entry'!AC524*0.000001*U521,IF('Data Entry'!AD524="mg",'Data Entry'!AC524*0.000001*U521,IF('Data Entry'!AD524="t",'Data Entry'!AC524*1000*U521,IF('Data Entry'!AD524="kg",'Data Entry'!AC524*1*U521,IF('Data Entry'!AD524="L",'Data Entry'!AC524*1*U521,IFERROR(,"")))))))</f>
        <v>0</v>
      </c>
      <c r="D521" s="1" t="s">
        <v>4</v>
      </c>
      <c r="E521" s="1">
        <f>IF('Data Entry'!AF524="g",'Data Entry'!AE524*0.001,IF('Data Entry'!AF524="mg",'Data Entry'!AE524*0.000001,IF('Data Entry'!AF524="t",'Data Entry'!AE524*1000,IF('Data Entry'!AF524="ml",'Data Entry'!AE524*0.001,IF('Data Entry'!AF524="kg",'Data Entry'!AE524*1,IF('Data Entry'!AF524="Pieza",'Data Entry'!AE524*1,IF('Data Entry'!AF524="L",'Data Entry'!AE524*1,IFERROR(,""))))))))</f>
        <v>0</v>
      </c>
      <c r="F521" s="1" t="s">
        <v>4</v>
      </c>
      <c r="G521" s="1">
        <f>IF('Data Entry'!AA524="g",'Data Entry'!Z524*0.001,IF('Data Entry'!AA524="mg",'Data Entry'!Z524*0.000001,IF('Data Entry'!AA524="t",'Data Entry'!Z524*1000,IF('Data Entry'!AA524="ml",'Data Entry'!Z524*0.001,IF('Data Entry'!AA524="kg",'Data Entry'!Z524*1,IF('Data Entry'!AA524="Piezas",'Data Entry'!Z524*1,IF('Data Entry'!AA524="L",'Data Entry'!Z524*1,IFERROR(,""))))))))</f>
        <v>0</v>
      </c>
      <c r="H521" s="1" t="s">
        <v>4</v>
      </c>
      <c r="I521" s="1">
        <f>IF('Data Entry'!AC524="g",'Data Entry'!AB524*0.001,IF('Data Entry'!AC524="mg",'Data Entry'!AB524*0.000001,IF('Data Entry'!AC524="t",'Data Entry'!AB524*1000,IF('Data Entry'!AC524="ml",'Data Entry'!AB524*0.001,IF('Data Entry'!AC524="kg",'Data Entry'!AB524*1,IF('Data Entry'!AC524="L",'Data Entry'!AB524*1,IFERROR(,"")))))))</f>
        <v>0</v>
      </c>
      <c r="J521" s="59" t="str">
        <f>'Data Entry'!AU524</f>
        <v/>
      </c>
      <c r="K521" s="1">
        <f>IF('Data Entry'!AI524="g",'Data Entry'!AH524*0.001*V521,IF('Data Entry'!AI524="UI",'Data Entry'!AH524*0.000001*V521,IF('Data Entry'!AI524="mg",'Data Entry'!AH524*0.000001*V521,IF('Data Entry'!AI524="t",'Data Entry'!AH524*1000*V521,IF('Data Entry'!AI524="kg",'Data Entry'!AH524*1*V521,IF('Data Entry'!AI524="L",'Data Entry'!AH524*1*V521,IFERROR(,"")))))))</f>
        <v>0</v>
      </c>
      <c r="L521" s="1" t="s">
        <v>4</v>
      </c>
      <c r="M521" s="59">
        <f>'Data Entry'!AJ524</f>
        <v>0</v>
      </c>
      <c r="N521" s="59" t="str">
        <f>'Data Entry'!AX524</f>
        <v/>
      </c>
      <c r="O521" s="1">
        <f>IF('Data Entry'!AL524="g",'Data Entry'!AK524*0.001*W521,IF('Data Entry'!AL524="UI",'Data Entry'!AK524*0.000001*W521,IF('Data Entry'!AL524="mg",'Data Entry'!AK524*0.000001*W521,IF('Data Entry'!AL524="t",'Data Entry'!AK524*1000*W521,IF('Data Entry'!AL524="kg",'Data Entry'!AK524*1*W521,IF('Data Entry'!AL524="L",'Data Entry'!AK524*1*W521,IFERROR(,"")))))))</f>
        <v>0</v>
      </c>
      <c r="P521" s="1" t="s">
        <v>4</v>
      </c>
      <c r="Q521" s="59">
        <f>'Data Entry'!AM524</f>
        <v>0</v>
      </c>
      <c r="R521" s="59" t="str">
        <f>'Data Entry'!BA524</f>
        <v/>
      </c>
      <c r="S521" s="1">
        <f>IF('Data Entry'!AO524="g",'Data Entry'!AN524*0.001*X521,IF('Data Entry'!AO524="UI",'Data Entry'!AN524*0.000001*X521,IF('Data Entry'!AO524="mg",'Data Entry'!AN524*0.000001*X521,IF('Data Entry'!AO524="t",'Data Entry'!AN524*1000*X521,IF('Data Entry'!AO524="kg",'Data Entry'!AN524*1*X521,IF('Data Entry'!AO524="L",'Data Entry'!AN524*1*X521,IFERROR(,"")))))))</f>
        <v>0</v>
      </c>
      <c r="T521" s="1" t="s">
        <v>4</v>
      </c>
      <c r="U521" s="59" t="str">
        <f>IF('Data Entry'!AP524="No aplica","1",'Data Entry'!AP524)</f>
        <v/>
      </c>
      <c r="V521" s="59" t="str">
        <f>IF('Data Entry'!AS524="No aplica","1",'Data Entry'!AS524)</f>
        <v/>
      </c>
      <c r="W521" s="59" t="str">
        <f>IF('Data Entry'!AV524="No aplica","1",'Data Entry'!AV524)</f>
        <v/>
      </c>
      <c r="X521" s="59" t="str">
        <f>IF('Data Entry'!AY524="No aplica","1",'Data Entry'!AY524)</f>
        <v/>
      </c>
      <c r="Y521" s="151" t="str">
        <f t="shared" si="8"/>
        <v/>
      </c>
      <c r="Z521" s="152" t="str">
        <f>IF('Data Entry'!H524="Yes","1",IF(AND('Data Entry'!H524="",'Data Entry'!I524="",'Data Entry'!J524="",'Data Entry'!K524="",'Data Entry'!L524="",'Data Entry'!M524="",'Data Entry'!N524="",'Data Entry'!O524="",'Data Entry'!P524="",'Data Entry'!Q524=""),"","1"))</f>
        <v/>
      </c>
      <c r="AA521" s="152" t="str">
        <f>IF('Data Entry'!R524="Yes","1",IF(AND('Data Entry'!R524="",'Data Entry'!S524="",'Data Entry'!T524="",'Data Entry'!U524=""),"","1"))</f>
        <v/>
      </c>
      <c r="AB521" s="157" t="str">
        <f>IF('Data Entry'!V524="Yes","1",IF(AND('Data Entry'!V524="",'Data Entry'!W524=""),"","1"))</f>
        <v/>
      </c>
    </row>
    <row r="522" spans="1:28" ht="17">
      <c r="A522" s="59">
        <f>'Data Entry'!AB525</f>
        <v>0</v>
      </c>
      <c r="B522" s="59" t="str">
        <f>'Data Entry'!AR525</f>
        <v/>
      </c>
      <c r="C522" s="1">
        <f>IF('Data Entry'!AD525="g",'Data Entry'!AC525*0.001*U522,IF('Data Entry'!AD525="UI",'Data Entry'!AC525*0.000001*U522,IF('Data Entry'!AD525="mg",'Data Entry'!AC525*0.000001*U522,IF('Data Entry'!AD525="t",'Data Entry'!AC525*1000*U522,IF('Data Entry'!AD525="kg",'Data Entry'!AC525*1*U522,IF('Data Entry'!AD525="L",'Data Entry'!AC525*1*U522,IFERROR(,"")))))))</f>
        <v>0</v>
      </c>
      <c r="D522" s="1" t="s">
        <v>4</v>
      </c>
      <c r="E522" s="1">
        <f>IF('Data Entry'!AF525="g",'Data Entry'!AE525*0.001,IF('Data Entry'!AF525="mg",'Data Entry'!AE525*0.000001,IF('Data Entry'!AF525="t",'Data Entry'!AE525*1000,IF('Data Entry'!AF525="ml",'Data Entry'!AE525*0.001,IF('Data Entry'!AF525="kg",'Data Entry'!AE525*1,IF('Data Entry'!AF525="Pieza",'Data Entry'!AE525*1,IF('Data Entry'!AF525="L",'Data Entry'!AE525*1,IFERROR(,""))))))))</f>
        <v>0</v>
      </c>
      <c r="F522" s="1" t="s">
        <v>4</v>
      </c>
      <c r="G522" s="1">
        <f>IF('Data Entry'!AA525="g",'Data Entry'!Z525*0.001,IF('Data Entry'!AA525="mg",'Data Entry'!Z525*0.000001,IF('Data Entry'!AA525="t",'Data Entry'!Z525*1000,IF('Data Entry'!AA525="ml",'Data Entry'!Z525*0.001,IF('Data Entry'!AA525="kg",'Data Entry'!Z525*1,IF('Data Entry'!AA525="Piezas",'Data Entry'!Z525*1,IF('Data Entry'!AA525="L",'Data Entry'!Z525*1,IFERROR(,""))))))))</f>
        <v>0</v>
      </c>
      <c r="H522" s="1" t="s">
        <v>4</v>
      </c>
      <c r="I522" s="1">
        <f>IF('Data Entry'!AC525="g",'Data Entry'!AB525*0.001,IF('Data Entry'!AC525="mg",'Data Entry'!AB525*0.000001,IF('Data Entry'!AC525="t",'Data Entry'!AB525*1000,IF('Data Entry'!AC525="ml",'Data Entry'!AB525*0.001,IF('Data Entry'!AC525="kg",'Data Entry'!AB525*1,IF('Data Entry'!AC525="L",'Data Entry'!AB525*1,IFERROR(,"")))))))</f>
        <v>0</v>
      </c>
      <c r="J522" s="59" t="str">
        <f>'Data Entry'!AU525</f>
        <v/>
      </c>
      <c r="K522" s="1">
        <f>IF('Data Entry'!AI525="g",'Data Entry'!AH525*0.001*V522,IF('Data Entry'!AI525="UI",'Data Entry'!AH525*0.000001*V522,IF('Data Entry'!AI525="mg",'Data Entry'!AH525*0.000001*V522,IF('Data Entry'!AI525="t",'Data Entry'!AH525*1000*V522,IF('Data Entry'!AI525="kg",'Data Entry'!AH525*1*V522,IF('Data Entry'!AI525="L",'Data Entry'!AH525*1*V522,IFERROR(,"")))))))</f>
        <v>0</v>
      </c>
      <c r="L522" s="1" t="s">
        <v>4</v>
      </c>
      <c r="M522" s="59">
        <f>'Data Entry'!AJ525</f>
        <v>0</v>
      </c>
      <c r="N522" s="59" t="str">
        <f>'Data Entry'!AX525</f>
        <v/>
      </c>
      <c r="O522" s="1">
        <f>IF('Data Entry'!AL525="g",'Data Entry'!AK525*0.001*W522,IF('Data Entry'!AL525="UI",'Data Entry'!AK525*0.000001*W522,IF('Data Entry'!AL525="mg",'Data Entry'!AK525*0.000001*W522,IF('Data Entry'!AL525="t",'Data Entry'!AK525*1000*W522,IF('Data Entry'!AL525="kg",'Data Entry'!AK525*1*W522,IF('Data Entry'!AL525="L",'Data Entry'!AK525*1*W522,IFERROR(,"")))))))</f>
        <v>0</v>
      </c>
      <c r="P522" s="1" t="s">
        <v>4</v>
      </c>
      <c r="Q522" s="59">
        <f>'Data Entry'!AM525</f>
        <v>0</v>
      </c>
      <c r="R522" s="59" t="str">
        <f>'Data Entry'!BA525</f>
        <v/>
      </c>
      <c r="S522" s="1">
        <f>IF('Data Entry'!AO525="g",'Data Entry'!AN525*0.001*X522,IF('Data Entry'!AO525="UI",'Data Entry'!AN525*0.000001*X522,IF('Data Entry'!AO525="mg",'Data Entry'!AN525*0.000001*X522,IF('Data Entry'!AO525="t",'Data Entry'!AN525*1000*X522,IF('Data Entry'!AO525="kg",'Data Entry'!AN525*1*X522,IF('Data Entry'!AO525="L",'Data Entry'!AN525*1*X522,IFERROR(,"")))))))</f>
        <v>0</v>
      </c>
      <c r="T522" s="1" t="s">
        <v>4</v>
      </c>
      <c r="U522" s="59" t="str">
        <f>IF('Data Entry'!AP525="No aplica","1",'Data Entry'!AP525)</f>
        <v/>
      </c>
      <c r="V522" s="59" t="str">
        <f>IF('Data Entry'!AS525="No aplica","1",'Data Entry'!AS525)</f>
        <v/>
      </c>
      <c r="W522" s="59" t="str">
        <f>IF('Data Entry'!AV525="No aplica","1",'Data Entry'!AV525)</f>
        <v/>
      </c>
      <c r="X522" s="59" t="str">
        <f>IF('Data Entry'!AY525="No aplica","1",'Data Entry'!AY525)</f>
        <v/>
      </c>
      <c r="Y522" s="151" t="str">
        <f t="shared" si="8"/>
        <v/>
      </c>
      <c r="Z522" s="152" t="str">
        <f>IF('Data Entry'!H525="Yes","1",IF(AND('Data Entry'!H525="",'Data Entry'!I525="",'Data Entry'!J525="",'Data Entry'!K525="",'Data Entry'!L525="",'Data Entry'!M525="",'Data Entry'!N525="",'Data Entry'!O525="",'Data Entry'!P525="",'Data Entry'!Q525=""),"","1"))</f>
        <v/>
      </c>
      <c r="AA522" s="152" t="str">
        <f>IF('Data Entry'!R525="Yes","1",IF(AND('Data Entry'!R525="",'Data Entry'!S525="",'Data Entry'!T525="",'Data Entry'!U525=""),"","1"))</f>
        <v/>
      </c>
      <c r="AB522" s="157" t="str">
        <f>IF('Data Entry'!V525="Yes","1",IF(AND('Data Entry'!V525="",'Data Entry'!W525=""),"","1"))</f>
        <v/>
      </c>
    </row>
    <row r="523" spans="1:28" ht="17">
      <c r="A523" s="59">
        <f>'Data Entry'!AB526</f>
        <v>0</v>
      </c>
      <c r="B523" s="59" t="str">
        <f>'Data Entry'!AR526</f>
        <v/>
      </c>
      <c r="C523" s="1">
        <f>IF('Data Entry'!AD526="g",'Data Entry'!AC526*0.001*U523,IF('Data Entry'!AD526="UI",'Data Entry'!AC526*0.000001*U523,IF('Data Entry'!AD526="mg",'Data Entry'!AC526*0.000001*U523,IF('Data Entry'!AD526="t",'Data Entry'!AC526*1000*U523,IF('Data Entry'!AD526="kg",'Data Entry'!AC526*1*U523,IF('Data Entry'!AD526="L",'Data Entry'!AC526*1*U523,IFERROR(,"")))))))</f>
        <v>0</v>
      </c>
      <c r="D523" s="1" t="s">
        <v>4</v>
      </c>
      <c r="E523" s="1">
        <f>IF('Data Entry'!AF526="g",'Data Entry'!AE526*0.001,IF('Data Entry'!AF526="mg",'Data Entry'!AE526*0.000001,IF('Data Entry'!AF526="t",'Data Entry'!AE526*1000,IF('Data Entry'!AF526="ml",'Data Entry'!AE526*0.001,IF('Data Entry'!AF526="kg",'Data Entry'!AE526*1,IF('Data Entry'!AF526="Pieza",'Data Entry'!AE526*1,IF('Data Entry'!AF526="L",'Data Entry'!AE526*1,IFERROR(,""))))))))</f>
        <v>0</v>
      </c>
      <c r="F523" s="1" t="s">
        <v>4</v>
      </c>
      <c r="G523" s="1">
        <f>IF('Data Entry'!AA526="g",'Data Entry'!Z526*0.001,IF('Data Entry'!AA526="mg",'Data Entry'!Z526*0.000001,IF('Data Entry'!AA526="t",'Data Entry'!Z526*1000,IF('Data Entry'!AA526="ml",'Data Entry'!Z526*0.001,IF('Data Entry'!AA526="kg",'Data Entry'!Z526*1,IF('Data Entry'!AA526="Piezas",'Data Entry'!Z526*1,IF('Data Entry'!AA526="L",'Data Entry'!Z526*1,IFERROR(,""))))))))</f>
        <v>0</v>
      </c>
      <c r="H523" s="1" t="s">
        <v>4</v>
      </c>
      <c r="I523" s="1">
        <f>IF('Data Entry'!AC526="g",'Data Entry'!AB526*0.001,IF('Data Entry'!AC526="mg",'Data Entry'!AB526*0.000001,IF('Data Entry'!AC526="t",'Data Entry'!AB526*1000,IF('Data Entry'!AC526="ml",'Data Entry'!AB526*0.001,IF('Data Entry'!AC526="kg",'Data Entry'!AB526*1,IF('Data Entry'!AC526="L",'Data Entry'!AB526*1,IFERROR(,"")))))))</f>
        <v>0</v>
      </c>
      <c r="J523" s="59" t="str">
        <f>'Data Entry'!AU526</f>
        <v/>
      </c>
      <c r="K523" s="1">
        <f>IF('Data Entry'!AI526="g",'Data Entry'!AH526*0.001*V523,IF('Data Entry'!AI526="UI",'Data Entry'!AH526*0.000001*V523,IF('Data Entry'!AI526="mg",'Data Entry'!AH526*0.000001*V523,IF('Data Entry'!AI526="t",'Data Entry'!AH526*1000*V523,IF('Data Entry'!AI526="kg",'Data Entry'!AH526*1*V523,IF('Data Entry'!AI526="L",'Data Entry'!AH526*1*V523,IFERROR(,"")))))))</f>
        <v>0</v>
      </c>
      <c r="L523" s="1" t="s">
        <v>4</v>
      </c>
      <c r="M523" s="59">
        <f>'Data Entry'!AJ526</f>
        <v>0</v>
      </c>
      <c r="N523" s="59" t="str">
        <f>'Data Entry'!AX526</f>
        <v/>
      </c>
      <c r="O523" s="1">
        <f>IF('Data Entry'!AL526="g",'Data Entry'!AK526*0.001*W523,IF('Data Entry'!AL526="UI",'Data Entry'!AK526*0.000001*W523,IF('Data Entry'!AL526="mg",'Data Entry'!AK526*0.000001*W523,IF('Data Entry'!AL526="t",'Data Entry'!AK526*1000*W523,IF('Data Entry'!AL526="kg",'Data Entry'!AK526*1*W523,IF('Data Entry'!AL526="L",'Data Entry'!AK526*1*W523,IFERROR(,"")))))))</f>
        <v>0</v>
      </c>
      <c r="P523" s="1" t="s">
        <v>4</v>
      </c>
      <c r="Q523" s="59">
        <f>'Data Entry'!AM526</f>
        <v>0</v>
      </c>
      <c r="R523" s="59" t="str">
        <f>'Data Entry'!BA526</f>
        <v/>
      </c>
      <c r="S523" s="1">
        <f>IF('Data Entry'!AO526="g",'Data Entry'!AN526*0.001*X523,IF('Data Entry'!AO526="UI",'Data Entry'!AN526*0.000001*X523,IF('Data Entry'!AO526="mg",'Data Entry'!AN526*0.000001*X523,IF('Data Entry'!AO526="t",'Data Entry'!AN526*1000*X523,IF('Data Entry'!AO526="kg",'Data Entry'!AN526*1*X523,IF('Data Entry'!AO526="L",'Data Entry'!AN526*1*X523,IFERROR(,"")))))))</f>
        <v>0</v>
      </c>
      <c r="T523" s="1" t="s">
        <v>4</v>
      </c>
      <c r="U523" s="59" t="str">
        <f>IF('Data Entry'!AP526="No aplica","1",'Data Entry'!AP526)</f>
        <v/>
      </c>
      <c r="V523" s="59" t="str">
        <f>IF('Data Entry'!AS526="No aplica","1",'Data Entry'!AS526)</f>
        <v/>
      </c>
      <c r="W523" s="59" t="str">
        <f>IF('Data Entry'!AV526="No aplica","1",'Data Entry'!AV526)</f>
        <v/>
      </c>
      <c r="X523" s="59" t="str">
        <f>IF('Data Entry'!AY526="No aplica","1",'Data Entry'!AY526)</f>
        <v/>
      </c>
      <c r="Y523" s="151" t="str">
        <f t="shared" si="8"/>
        <v/>
      </c>
      <c r="Z523" s="152" t="str">
        <f>IF('Data Entry'!H526="Yes","1",IF(AND('Data Entry'!H526="",'Data Entry'!I526="",'Data Entry'!J526="",'Data Entry'!K526="",'Data Entry'!L526="",'Data Entry'!M526="",'Data Entry'!N526="",'Data Entry'!O526="",'Data Entry'!P526="",'Data Entry'!Q526=""),"","1"))</f>
        <v/>
      </c>
      <c r="AA523" s="152" t="str">
        <f>IF('Data Entry'!R526="Yes","1",IF(AND('Data Entry'!R526="",'Data Entry'!S526="",'Data Entry'!T526="",'Data Entry'!U526=""),"","1"))</f>
        <v/>
      </c>
      <c r="AB523" s="157" t="str">
        <f>IF('Data Entry'!V526="Yes","1",IF(AND('Data Entry'!V526="",'Data Entry'!W526=""),"","1"))</f>
        <v/>
      </c>
    </row>
    <row r="524" spans="1:28" ht="17">
      <c r="A524" s="59">
        <f>'Data Entry'!AB527</f>
        <v>0</v>
      </c>
      <c r="B524" s="59" t="str">
        <f>'Data Entry'!AR527</f>
        <v/>
      </c>
      <c r="C524" s="1">
        <f>IF('Data Entry'!AD527="g",'Data Entry'!AC527*0.001*U524,IF('Data Entry'!AD527="UI",'Data Entry'!AC527*0.000001*U524,IF('Data Entry'!AD527="mg",'Data Entry'!AC527*0.000001*U524,IF('Data Entry'!AD527="t",'Data Entry'!AC527*1000*U524,IF('Data Entry'!AD527="kg",'Data Entry'!AC527*1*U524,IF('Data Entry'!AD527="L",'Data Entry'!AC527*1*U524,IFERROR(,"")))))))</f>
        <v>0</v>
      </c>
      <c r="D524" s="1" t="s">
        <v>4</v>
      </c>
      <c r="E524" s="1">
        <f>IF('Data Entry'!AF527="g",'Data Entry'!AE527*0.001,IF('Data Entry'!AF527="mg",'Data Entry'!AE527*0.000001,IF('Data Entry'!AF527="t",'Data Entry'!AE527*1000,IF('Data Entry'!AF527="ml",'Data Entry'!AE527*0.001,IF('Data Entry'!AF527="kg",'Data Entry'!AE527*1,IF('Data Entry'!AF527="Pieza",'Data Entry'!AE527*1,IF('Data Entry'!AF527="L",'Data Entry'!AE527*1,IFERROR(,""))))))))</f>
        <v>0</v>
      </c>
      <c r="F524" s="1" t="s">
        <v>4</v>
      </c>
      <c r="G524" s="1">
        <f>IF('Data Entry'!AA527="g",'Data Entry'!Z527*0.001,IF('Data Entry'!AA527="mg",'Data Entry'!Z527*0.000001,IF('Data Entry'!AA527="t",'Data Entry'!Z527*1000,IF('Data Entry'!AA527="ml",'Data Entry'!Z527*0.001,IF('Data Entry'!AA527="kg",'Data Entry'!Z527*1,IF('Data Entry'!AA527="Piezas",'Data Entry'!Z527*1,IF('Data Entry'!AA527="L",'Data Entry'!Z527*1,IFERROR(,""))))))))</f>
        <v>0</v>
      </c>
      <c r="H524" s="1" t="s">
        <v>4</v>
      </c>
      <c r="I524" s="1">
        <f>IF('Data Entry'!AC527="g",'Data Entry'!AB527*0.001,IF('Data Entry'!AC527="mg",'Data Entry'!AB527*0.000001,IF('Data Entry'!AC527="t",'Data Entry'!AB527*1000,IF('Data Entry'!AC527="ml",'Data Entry'!AB527*0.001,IF('Data Entry'!AC527="kg",'Data Entry'!AB527*1,IF('Data Entry'!AC527="L",'Data Entry'!AB527*1,IFERROR(,"")))))))</f>
        <v>0</v>
      </c>
      <c r="J524" s="59" t="str">
        <f>'Data Entry'!AU527</f>
        <v/>
      </c>
      <c r="K524" s="1">
        <f>IF('Data Entry'!AI527="g",'Data Entry'!AH527*0.001*V524,IF('Data Entry'!AI527="UI",'Data Entry'!AH527*0.000001*V524,IF('Data Entry'!AI527="mg",'Data Entry'!AH527*0.000001*V524,IF('Data Entry'!AI527="t",'Data Entry'!AH527*1000*V524,IF('Data Entry'!AI527="kg",'Data Entry'!AH527*1*V524,IF('Data Entry'!AI527="L",'Data Entry'!AH527*1*V524,IFERROR(,"")))))))</f>
        <v>0</v>
      </c>
      <c r="L524" s="1" t="s">
        <v>4</v>
      </c>
      <c r="M524" s="59">
        <f>'Data Entry'!AJ527</f>
        <v>0</v>
      </c>
      <c r="N524" s="59" t="str">
        <f>'Data Entry'!AX527</f>
        <v/>
      </c>
      <c r="O524" s="1">
        <f>IF('Data Entry'!AL527="g",'Data Entry'!AK527*0.001*W524,IF('Data Entry'!AL527="UI",'Data Entry'!AK527*0.000001*W524,IF('Data Entry'!AL527="mg",'Data Entry'!AK527*0.000001*W524,IF('Data Entry'!AL527="t",'Data Entry'!AK527*1000*W524,IF('Data Entry'!AL527="kg",'Data Entry'!AK527*1*W524,IF('Data Entry'!AL527="L",'Data Entry'!AK527*1*W524,IFERROR(,"")))))))</f>
        <v>0</v>
      </c>
      <c r="P524" s="1" t="s">
        <v>4</v>
      </c>
      <c r="Q524" s="59">
        <f>'Data Entry'!AM527</f>
        <v>0</v>
      </c>
      <c r="R524" s="59" t="str">
        <f>'Data Entry'!BA527</f>
        <v/>
      </c>
      <c r="S524" s="1">
        <f>IF('Data Entry'!AO527="g",'Data Entry'!AN527*0.001*X524,IF('Data Entry'!AO527="UI",'Data Entry'!AN527*0.000001*X524,IF('Data Entry'!AO527="mg",'Data Entry'!AN527*0.000001*X524,IF('Data Entry'!AO527="t",'Data Entry'!AN527*1000*X524,IF('Data Entry'!AO527="kg",'Data Entry'!AN527*1*X524,IF('Data Entry'!AO527="L",'Data Entry'!AN527*1*X524,IFERROR(,"")))))))</f>
        <v>0</v>
      </c>
      <c r="T524" s="1" t="s">
        <v>4</v>
      </c>
      <c r="U524" s="59" t="str">
        <f>IF('Data Entry'!AP527="No aplica","1",'Data Entry'!AP527)</f>
        <v/>
      </c>
      <c r="V524" s="59" t="str">
        <f>IF('Data Entry'!AS527="No aplica","1",'Data Entry'!AS527)</f>
        <v/>
      </c>
      <c r="W524" s="59" t="str">
        <f>IF('Data Entry'!AV527="No aplica","1",'Data Entry'!AV527)</f>
        <v/>
      </c>
      <c r="X524" s="59" t="str">
        <f>IF('Data Entry'!AY527="No aplica","1",'Data Entry'!AY527)</f>
        <v/>
      </c>
      <c r="Y524" s="151" t="str">
        <f t="shared" si="8"/>
        <v/>
      </c>
      <c r="Z524" s="152" t="str">
        <f>IF('Data Entry'!H527="Yes","1",IF(AND('Data Entry'!H527="",'Data Entry'!I527="",'Data Entry'!J527="",'Data Entry'!K527="",'Data Entry'!L527="",'Data Entry'!M527="",'Data Entry'!N527="",'Data Entry'!O527="",'Data Entry'!P527="",'Data Entry'!Q527=""),"","1"))</f>
        <v/>
      </c>
      <c r="AA524" s="152" t="str">
        <f>IF('Data Entry'!R527="Yes","1",IF(AND('Data Entry'!R527="",'Data Entry'!S527="",'Data Entry'!T527="",'Data Entry'!U527=""),"","1"))</f>
        <v/>
      </c>
      <c r="AB524" s="157" t="str">
        <f>IF('Data Entry'!V527="Yes","1",IF(AND('Data Entry'!V527="",'Data Entry'!W527=""),"","1"))</f>
        <v/>
      </c>
    </row>
    <row r="525" spans="1:28" ht="17">
      <c r="A525" s="59">
        <f>'Data Entry'!AB528</f>
        <v>0</v>
      </c>
      <c r="B525" s="59" t="str">
        <f>'Data Entry'!AR528</f>
        <v/>
      </c>
      <c r="C525" s="1">
        <f>IF('Data Entry'!AD528="g",'Data Entry'!AC528*0.001*U525,IF('Data Entry'!AD528="UI",'Data Entry'!AC528*0.000001*U525,IF('Data Entry'!AD528="mg",'Data Entry'!AC528*0.000001*U525,IF('Data Entry'!AD528="t",'Data Entry'!AC528*1000*U525,IF('Data Entry'!AD528="kg",'Data Entry'!AC528*1*U525,IF('Data Entry'!AD528="L",'Data Entry'!AC528*1*U525,IFERROR(,"")))))))</f>
        <v>0</v>
      </c>
      <c r="D525" s="1" t="s">
        <v>4</v>
      </c>
      <c r="E525" s="1">
        <f>IF('Data Entry'!AF528="g",'Data Entry'!AE528*0.001,IF('Data Entry'!AF528="mg",'Data Entry'!AE528*0.000001,IF('Data Entry'!AF528="t",'Data Entry'!AE528*1000,IF('Data Entry'!AF528="ml",'Data Entry'!AE528*0.001,IF('Data Entry'!AF528="kg",'Data Entry'!AE528*1,IF('Data Entry'!AF528="Pieza",'Data Entry'!AE528*1,IF('Data Entry'!AF528="L",'Data Entry'!AE528*1,IFERROR(,""))))))))</f>
        <v>0</v>
      </c>
      <c r="F525" s="1" t="s">
        <v>4</v>
      </c>
      <c r="G525" s="1">
        <f>IF('Data Entry'!AA528="g",'Data Entry'!Z528*0.001,IF('Data Entry'!AA528="mg",'Data Entry'!Z528*0.000001,IF('Data Entry'!AA528="t",'Data Entry'!Z528*1000,IF('Data Entry'!AA528="ml",'Data Entry'!Z528*0.001,IF('Data Entry'!AA528="kg",'Data Entry'!Z528*1,IF('Data Entry'!AA528="Piezas",'Data Entry'!Z528*1,IF('Data Entry'!AA528="L",'Data Entry'!Z528*1,IFERROR(,""))))))))</f>
        <v>0</v>
      </c>
      <c r="H525" s="1" t="s">
        <v>4</v>
      </c>
      <c r="I525" s="1">
        <f>IF('Data Entry'!AC528="g",'Data Entry'!AB528*0.001,IF('Data Entry'!AC528="mg",'Data Entry'!AB528*0.000001,IF('Data Entry'!AC528="t",'Data Entry'!AB528*1000,IF('Data Entry'!AC528="ml",'Data Entry'!AB528*0.001,IF('Data Entry'!AC528="kg",'Data Entry'!AB528*1,IF('Data Entry'!AC528="L",'Data Entry'!AB528*1,IFERROR(,"")))))))</f>
        <v>0</v>
      </c>
      <c r="J525" s="59" t="str">
        <f>'Data Entry'!AU528</f>
        <v/>
      </c>
      <c r="K525" s="1">
        <f>IF('Data Entry'!AI528="g",'Data Entry'!AH528*0.001*V525,IF('Data Entry'!AI528="UI",'Data Entry'!AH528*0.000001*V525,IF('Data Entry'!AI528="mg",'Data Entry'!AH528*0.000001*V525,IF('Data Entry'!AI528="t",'Data Entry'!AH528*1000*V525,IF('Data Entry'!AI528="kg",'Data Entry'!AH528*1*V525,IF('Data Entry'!AI528="L",'Data Entry'!AH528*1*V525,IFERROR(,"")))))))</f>
        <v>0</v>
      </c>
      <c r="L525" s="1" t="s">
        <v>4</v>
      </c>
      <c r="M525" s="59">
        <f>'Data Entry'!AJ528</f>
        <v>0</v>
      </c>
      <c r="N525" s="59" t="str">
        <f>'Data Entry'!AX528</f>
        <v/>
      </c>
      <c r="O525" s="1">
        <f>IF('Data Entry'!AL528="g",'Data Entry'!AK528*0.001*W525,IF('Data Entry'!AL528="UI",'Data Entry'!AK528*0.000001*W525,IF('Data Entry'!AL528="mg",'Data Entry'!AK528*0.000001*W525,IF('Data Entry'!AL528="t",'Data Entry'!AK528*1000*W525,IF('Data Entry'!AL528="kg",'Data Entry'!AK528*1*W525,IF('Data Entry'!AL528="L",'Data Entry'!AK528*1*W525,IFERROR(,"")))))))</f>
        <v>0</v>
      </c>
      <c r="P525" s="1" t="s">
        <v>4</v>
      </c>
      <c r="Q525" s="59">
        <f>'Data Entry'!AM528</f>
        <v>0</v>
      </c>
      <c r="R525" s="59" t="str">
        <f>'Data Entry'!BA528</f>
        <v/>
      </c>
      <c r="S525" s="1">
        <f>IF('Data Entry'!AO528="g",'Data Entry'!AN528*0.001*X525,IF('Data Entry'!AO528="UI",'Data Entry'!AN528*0.000001*X525,IF('Data Entry'!AO528="mg",'Data Entry'!AN528*0.000001*X525,IF('Data Entry'!AO528="t",'Data Entry'!AN528*1000*X525,IF('Data Entry'!AO528="kg",'Data Entry'!AN528*1*X525,IF('Data Entry'!AO528="L",'Data Entry'!AN528*1*X525,IFERROR(,"")))))))</f>
        <v>0</v>
      </c>
      <c r="T525" s="1" t="s">
        <v>4</v>
      </c>
      <c r="U525" s="59" t="str">
        <f>IF('Data Entry'!AP528="No aplica","1",'Data Entry'!AP528)</f>
        <v/>
      </c>
      <c r="V525" s="59" t="str">
        <f>IF('Data Entry'!AS528="No aplica","1",'Data Entry'!AS528)</f>
        <v/>
      </c>
      <c r="W525" s="59" t="str">
        <f>IF('Data Entry'!AV528="No aplica","1",'Data Entry'!AV528)</f>
        <v/>
      </c>
      <c r="X525" s="59" t="str">
        <f>IF('Data Entry'!AY528="No aplica","1",'Data Entry'!AY528)</f>
        <v/>
      </c>
      <c r="Y525" s="151" t="str">
        <f t="shared" si="8"/>
        <v/>
      </c>
      <c r="Z525" s="152" t="str">
        <f>IF('Data Entry'!H528="Yes","1",IF(AND('Data Entry'!H528="",'Data Entry'!I528="",'Data Entry'!J528="",'Data Entry'!K528="",'Data Entry'!L528="",'Data Entry'!M528="",'Data Entry'!N528="",'Data Entry'!O528="",'Data Entry'!P528="",'Data Entry'!Q528=""),"","1"))</f>
        <v/>
      </c>
      <c r="AA525" s="152" t="str">
        <f>IF('Data Entry'!R528="Yes","1",IF(AND('Data Entry'!R528="",'Data Entry'!S528="",'Data Entry'!T528="",'Data Entry'!U528=""),"","1"))</f>
        <v/>
      </c>
      <c r="AB525" s="157" t="str">
        <f>IF('Data Entry'!V528="Yes","1",IF(AND('Data Entry'!V528="",'Data Entry'!W528=""),"","1"))</f>
        <v/>
      </c>
    </row>
    <row r="526" spans="1:28" ht="17">
      <c r="A526" s="59">
        <f>'Data Entry'!AB529</f>
        <v>0</v>
      </c>
      <c r="B526" s="59" t="str">
        <f>'Data Entry'!AR529</f>
        <v/>
      </c>
      <c r="C526" s="1">
        <f>IF('Data Entry'!AD529="g",'Data Entry'!AC529*0.001*U526,IF('Data Entry'!AD529="UI",'Data Entry'!AC529*0.000001*U526,IF('Data Entry'!AD529="mg",'Data Entry'!AC529*0.000001*U526,IF('Data Entry'!AD529="t",'Data Entry'!AC529*1000*U526,IF('Data Entry'!AD529="kg",'Data Entry'!AC529*1*U526,IF('Data Entry'!AD529="L",'Data Entry'!AC529*1*U526,IFERROR(,"")))))))</f>
        <v>0</v>
      </c>
      <c r="D526" s="1" t="s">
        <v>4</v>
      </c>
      <c r="E526" s="1">
        <f>IF('Data Entry'!AF529="g",'Data Entry'!AE529*0.001,IF('Data Entry'!AF529="mg",'Data Entry'!AE529*0.000001,IF('Data Entry'!AF529="t",'Data Entry'!AE529*1000,IF('Data Entry'!AF529="ml",'Data Entry'!AE529*0.001,IF('Data Entry'!AF529="kg",'Data Entry'!AE529*1,IF('Data Entry'!AF529="Pieza",'Data Entry'!AE529*1,IF('Data Entry'!AF529="L",'Data Entry'!AE529*1,IFERROR(,""))))))))</f>
        <v>0</v>
      </c>
      <c r="F526" s="1" t="s">
        <v>4</v>
      </c>
      <c r="G526" s="1">
        <f>IF('Data Entry'!AA529="g",'Data Entry'!Z529*0.001,IF('Data Entry'!AA529="mg",'Data Entry'!Z529*0.000001,IF('Data Entry'!AA529="t",'Data Entry'!Z529*1000,IF('Data Entry'!AA529="ml",'Data Entry'!Z529*0.001,IF('Data Entry'!AA529="kg",'Data Entry'!Z529*1,IF('Data Entry'!AA529="Piezas",'Data Entry'!Z529*1,IF('Data Entry'!AA529="L",'Data Entry'!Z529*1,IFERROR(,""))))))))</f>
        <v>0</v>
      </c>
      <c r="H526" s="1" t="s">
        <v>4</v>
      </c>
      <c r="I526" s="1">
        <f>IF('Data Entry'!AC529="g",'Data Entry'!AB529*0.001,IF('Data Entry'!AC529="mg",'Data Entry'!AB529*0.000001,IF('Data Entry'!AC529="t",'Data Entry'!AB529*1000,IF('Data Entry'!AC529="ml",'Data Entry'!AB529*0.001,IF('Data Entry'!AC529="kg",'Data Entry'!AB529*1,IF('Data Entry'!AC529="L",'Data Entry'!AB529*1,IFERROR(,"")))))))</f>
        <v>0</v>
      </c>
      <c r="J526" s="59" t="str">
        <f>'Data Entry'!AU529</f>
        <v/>
      </c>
      <c r="K526" s="1">
        <f>IF('Data Entry'!AI529="g",'Data Entry'!AH529*0.001*V526,IF('Data Entry'!AI529="UI",'Data Entry'!AH529*0.000001*V526,IF('Data Entry'!AI529="mg",'Data Entry'!AH529*0.000001*V526,IF('Data Entry'!AI529="t",'Data Entry'!AH529*1000*V526,IF('Data Entry'!AI529="kg",'Data Entry'!AH529*1*V526,IF('Data Entry'!AI529="L",'Data Entry'!AH529*1*V526,IFERROR(,"")))))))</f>
        <v>0</v>
      </c>
      <c r="L526" s="1" t="s">
        <v>4</v>
      </c>
      <c r="M526" s="59">
        <f>'Data Entry'!AJ529</f>
        <v>0</v>
      </c>
      <c r="N526" s="59" t="str">
        <f>'Data Entry'!AX529</f>
        <v/>
      </c>
      <c r="O526" s="1">
        <f>IF('Data Entry'!AL529="g",'Data Entry'!AK529*0.001*W526,IF('Data Entry'!AL529="UI",'Data Entry'!AK529*0.000001*W526,IF('Data Entry'!AL529="mg",'Data Entry'!AK529*0.000001*W526,IF('Data Entry'!AL529="t",'Data Entry'!AK529*1000*W526,IF('Data Entry'!AL529="kg",'Data Entry'!AK529*1*W526,IF('Data Entry'!AL529="L",'Data Entry'!AK529*1*W526,IFERROR(,"")))))))</f>
        <v>0</v>
      </c>
      <c r="P526" s="1" t="s">
        <v>4</v>
      </c>
      <c r="Q526" s="59">
        <f>'Data Entry'!AM529</f>
        <v>0</v>
      </c>
      <c r="R526" s="59" t="str">
        <f>'Data Entry'!BA529</f>
        <v/>
      </c>
      <c r="S526" s="1">
        <f>IF('Data Entry'!AO529="g",'Data Entry'!AN529*0.001*X526,IF('Data Entry'!AO529="UI",'Data Entry'!AN529*0.000001*X526,IF('Data Entry'!AO529="mg",'Data Entry'!AN529*0.000001*X526,IF('Data Entry'!AO529="t",'Data Entry'!AN529*1000*X526,IF('Data Entry'!AO529="kg",'Data Entry'!AN529*1*X526,IF('Data Entry'!AO529="L",'Data Entry'!AN529*1*X526,IFERROR(,"")))))))</f>
        <v>0</v>
      </c>
      <c r="T526" s="1" t="s">
        <v>4</v>
      </c>
      <c r="U526" s="59" t="str">
        <f>IF('Data Entry'!AP529="No aplica","1",'Data Entry'!AP529)</f>
        <v/>
      </c>
      <c r="V526" s="59" t="str">
        <f>IF('Data Entry'!AS529="No aplica","1",'Data Entry'!AS529)</f>
        <v/>
      </c>
      <c r="W526" s="59" t="str">
        <f>IF('Data Entry'!AV529="No aplica","1",'Data Entry'!AV529)</f>
        <v/>
      </c>
      <c r="X526" s="59" t="str">
        <f>IF('Data Entry'!AY529="No aplica","1",'Data Entry'!AY529)</f>
        <v/>
      </c>
      <c r="Y526" s="151" t="str">
        <f t="shared" si="8"/>
        <v/>
      </c>
      <c r="Z526" s="152" t="str">
        <f>IF('Data Entry'!H529="Yes","1",IF(AND('Data Entry'!H529="",'Data Entry'!I529="",'Data Entry'!J529="",'Data Entry'!K529="",'Data Entry'!L529="",'Data Entry'!M529="",'Data Entry'!N529="",'Data Entry'!O529="",'Data Entry'!P529="",'Data Entry'!Q529=""),"","1"))</f>
        <v/>
      </c>
      <c r="AA526" s="152" t="str">
        <f>IF('Data Entry'!R529="Yes","1",IF(AND('Data Entry'!R529="",'Data Entry'!S529="",'Data Entry'!T529="",'Data Entry'!U529=""),"","1"))</f>
        <v/>
      </c>
      <c r="AB526" s="157" t="str">
        <f>IF('Data Entry'!V529="Yes","1",IF(AND('Data Entry'!V529="",'Data Entry'!W529=""),"","1"))</f>
        <v/>
      </c>
    </row>
    <row r="527" spans="1:28" ht="17">
      <c r="A527" s="59">
        <f>'Data Entry'!AB530</f>
        <v>0</v>
      </c>
      <c r="B527" s="59" t="str">
        <f>'Data Entry'!AR530</f>
        <v/>
      </c>
      <c r="C527" s="1">
        <f>IF('Data Entry'!AD530="g",'Data Entry'!AC530*0.001*U527,IF('Data Entry'!AD530="UI",'Data Entry'!AC530*0.000001*U527,IF('Data Entry'!AD530="mg",'Data Entry'!AC530*0.000001*U527,IF('Data Entry'!AD530="t",'Data Entry'!AC530*1000*U527,IF('Data Entry'!AD530="kg",'Data Entry'!AC530*1*U527,IF('Data Entry'!AD530="L",'Data Entry'!AC530*1*U527,IFERROR(,"")))))))</f>
        <v>0</v>
      </c>
      <c r="D527" s="1" t="s">
        <v>4</v>
      </c>
      <c r="E527" s="1">
        <f>IF('Data Entry'!AF530="g",'Data Entry'!AE530*0.001,IF('Data Entry'!AF530="mg",'Data Entry'!AE530*0.000001,IF('Data Entry'!AF530="t",'Data Entry'!AE530*1000,IF('Data Entry'!AF530="ml",'Data Entry'!AE530*0.001,IF('Data Entry'!AF530="kg",'Data Entry'!AE530*1,IF('Data Entry'!AF530="Pieza",'Data Entry'!AE530*1,IF('Data Entry'!AF530="L",'Data Entry'!AE530*1,IFERROR(,""))))))))</f>
        <v>0</v>
      </c>
      <c r="F527" s="1" t="s">
        <v>4</v>
      </c>
      <c r="G527" s="1">
        <f>IF('Data Entry'!AA530="g",'Data Entry'!Z530*0.001,IF('Data Entry'!AA530="mg",'Data Entry'!Z530*0.000001,IF('Data Entry'!AA530="t",'Data Entry'!Z530*1000,IF('Data Entry'!AA530="ml",'Data Entry'!Z530*0.001,IF('Data Entry'!AA530="kg",'Data Entry'!Z530*1,IF('Data Entry'!AA530="Piezas",'Data Entry'!Z530*1,IF('Data Entry'!AA530="L",'Data Entry'!Z530*1,IFERROR(,""))))))))</f>
        <v>0</v>
      </c>
      <c r="H527" s="1" t="s">
        <v>4</v>
      </c>
      <c r="I527" s="1">
        <f>IF('Data Entry'!AC530="g",'Data Entry'!AB530*0.001,IF('Data Entry'!AC530="mg",'Data Entry'!AB530*0.000001,IF('Data Entry'!AC530="t",'Data Entry'!AB530*1000,IF('Data Entry'!AC530="ml",'Data Entry'!AB530*0.001,IF('Data Entry'!AC530="kg",'Data Entry'!AB530*1,IF('Data Entry'!AC530="L",'Data Entry'!AB530*1,IFERROR(,"")))))))</f>
        <v>0</v>
      </c>
      <c r="J527" s="59" t="str">
        <f>'Data Entry'!AU530</f>
        <v/>
      </c>
      <c r="K527" s="1">
        <f>IF('Data Entry'!AI530="g",'Data Entry'!AH530*0.001*V527,IF('Data Entry'!AI530="UI",'Data Entry'!AH530*0.000001*V527,IF('Data Entry'!AI530="mg",'Data Entry'!AH530*0.000001*V527,IF('Data Entry'!AI530="t",'Data Entry'!AH530*1000*V527,IF('Data Entry'!AI530="kg",'Data Entry'!AH530*1*V527,IF('Data Entry'!AI530="L",'Data Entry'!AH530*1*V527,IFERROR(,"")))))))</f>
        <v>0</v>
      </c>
      <c r="L527" s="1" t="s">
        <v>4</v>
      </c>
      <c r="M527" s="59">
        <f>'Data Entry'!AJ530</f>
        <v>0</v>
      </c>
      <c r="N527" s="59" t="str">
        <f>'Data Entry'!AX530</f>
        <v/>
      </c>
      <c r="O527" s="1">
        <f>IF('Data Entry'!AL530="g",'Data Entry'!AK530*0.001*W527,IF('Data Entry'!AL530="UI",'Data Entry'!AK530*0.000001*W527,IF('Data Entry'!AL530="mg",'Data Entry'!AK530*0.000001*W527,IF('Data Entry'!AL530="t",'Data Entry'!AK530*1000*W527,IF('Data Entry'!AL530="kg",'Data Entry'!AK530*1*W527,IF('Data Entry'!AL530="L",'Data Entry'!AK530*1*W527,IFERROR(,"")))))))</f>
        <v>0</v>
      </c>
      <c r="P527" s="1" t="s">
        <v>4</v>
      </c>
      <c r="Q527" s="59">
        <f>'Data Entry'!AM530</f>
        <v>0</v>
      </c>
      <c r="R527" s="59" t="str">
        <f>'Data Entry'!BA530</f>
        <v/>
      </c>
      <c r="S527" s="1">
        <f>IF('Data Entry'!AO530="g",'Data Entry'!AN530*0.001*X527,IF('Data Entry'!AO530="UI",'Data Entry'!AN530*0.000001*X527,IF('Data Entry'!AO530="mg",'Data Entry'!AN530*0.000001*X527,IF('Data Entry'!AO530="t",'Data Entry'!AN530*1000*X527,IF('Data Entry'!AO530="kg",'Data Entry'!AN530*1*X527,IF('Data Entry'!AO530="L",'Data Entry'!AN530*1*X527,IFERROR(,"")))))))</f>
        <v>0</v>
      </c>
      <c r="T527" s="1" t="s">
        <v>4</v>
      </c>
      <c r="U527" s="59" t="str">
        <f>IF('Data Entry'!AP530="No aplica","1",'Data Entry'!AP530)</f>
        <v/>
      </c>
      <c r="V527" s="59" t="str">
        <f>IF('Data Entry'!AS530="No aplica","1",'Data Entry'!AS530)</f>
        <v/>
      </c>
      <c r="W527" s="59" t="str">
        <f>IF('Data Entry'!AV530="No aplica","1",'Data Entry'!AV530)</f>
        <v/>
      </c>
      <c r="X527" s="59" t="str">
        <f>IF('Data Entry'!AY530="No aplica","1",'Data Entry'!AY530)</f>
        <v/>
      </c>
      <c r="Y527" s="151" t="str">
        <f t="shared" si="8"/>
        <v/>
      </c>
      <c r="Z527" s="152" t="str">
        <f>IF('Data Entry'!H530="Yes","1",IF(AND('Data Entry'!H530="",'Data Entry'!I530="",'Data Entry'!J530="",'Data Entry'!K530="",'Data Entry'!L530="",'Data Entry'!M530="",'Data Entry'!N530="",'Data Entry'!O530="",'Data Entry'!P530="",'Data Entry'!Q530=""),"","1"))</f>
        <v/>
      </c>
      <c r="AA527" s="152" t="str">
        <f>IF('Data Entry'!R530="Yes","1",IF(AND('Data Entry'!R530="",'Data Entry'!S530="",'Data Entry'!T530="",'Data Entry'!U530=""),"","1"))</f>
        <v/>
      </c>
      <c r="AB527" s="157" t="str">
        <f>IF('Data Entry'!V530="Yes","1",IF(AND('Data Entry'!V530="",'Data Entry'!W530=""),"","1"))</f>
        <v/>
      </c>
    </row>
    <row r="528" spans="1:28" ht="17">
      <c r="A528" s="59">
        <f>'Data Entry'!AB531</f>
        <v>0</v>
      </c>
      <c r="B528" s="59" t="str">
        <f>'Data Entry'!AR531</f>
        <v/>
      </c>
      <c r="C528" s="1">
        <f>IF('Data Entry'!AD531="g",'Data Entry'!AC531*0.001*U528,IF('Data Entry'!AD531="UI",'Data Entry'!AC531*0.000001*U528,IF('Data Entry'!AD531="mg",'Data Entry'!AC531*0.000001*U528,IF('Data Entry'!AD531="t",'Data Entry'!AC531*1000*U528,IF('Data Entry'!AD531="kg",'Data Entry'!AC531*1*U528,IF('Data Entry'!AD531="L",'Data Entry'!AC531*1*U528,IFERROR(,"")))))))</f>
        <v>0</v>
      </c>
      <c r="D528" s="1" t="s">
        <v>4</v>
      </c>
      <c r="E528" s="1">
        <f>IF('Data Entry'!AF531="g",'Data Entry'!AE531*0.001,IF('Data Entry'!AF531="mg",'Data Entry'!AE531*0.000001,IF('Data Entry'!AF531="t",'Data Entry'!AE531*1000,IF('Data Entry'!AF531="ml",'Data Entry'!AE531*0.001,IF('Data Entry'!AF531="kg",'Data Entry'!AE531*1,IF('Data Entry'!AF531="Pieza",'Data Entry'!AE531*1,IF('Data Entry'!AF531="L",'Data Entry'!AE531*1,IFERROR(,""))))))))</f>
        <v>0</v>
      </c>
      <c r="F528" s="1" t="s">
        <v>4</v>
      </c>
      <c r="G528" s="1">
        <f>IF('Data Entry'!AA531="g",'Data Entry'!Z531*0.001,IF('Data Entry'!AA531="mg",'Data Entry'!Z531*0.000001,IF('Data Entry'!AA531="t",'Data Entry'!Z531*1000,IF('Data Entry'!AA531="ml",'Data Entry'!Z531*0.001,IF('Data Entry'!AA531="kg",'Data Entry'!Z531*1,IF('Data Entry'!AA531="Piezas",'Data Entry'!Z531*1,IF('Data Entry'!AA531="L",'Data Entry'!Z531*1,IFERROR(,""))))))))</f>
        <v>0</v>
      </c>
      <c r="H528" s="1" t="s">
        <v>4</v>
      </c>
      <c r="I528" s="1">
        <f>IF('Data Entry'!AC531="g",'Data Entry'!AB531*0.001,IF('Data Entry'!AC531="mg",'Data Entry'!AB531*0.000001,IF('Data Entry'!AC531="t",'Data Entry'!AB531*1000,IF('Data Entry'!AC531="ml",'Data Entry'!AB531*0.001,IF('Data Entry'!AC531="kg",'Data Entry'!AB531*1,IF('Data Entry'!AC531="L",'Data Entry'!AB531*1,IFERROR(,"")))))))</f>
        <v>0</v>
      </c>
      <c r="J528" s="59" t="str">
        <f>'Data Entry'!AU531</f>
        <v/>
      </c>
      <c r="K528" s="1">
        <f>IF('Data Entry'!AI531="g",'Data Entry'!AH531*0.001*V528,IF('Data Entry'!AI531="UI",'Data Entry'!AH531*0.000001*V528,IF('Data Entry'!AI531="mg",'Data Entry'!AH531*0.000001*V528,IF('Data Entry'!AI531="t",'Data Entry'!AH531*1000*V528,IF('Data Entry'!AI531="kg",'Data Entry'!AH531*1*V528,IF('Data Entry'!AI531="L",'Data Entry'!AH531*1*V528,IFERROR(,"")))))))</f>
        <v>0</v>
      </c>
      <c r="L528" s="1" t="s">
        <v>4</v>
      </c>
      <c r="M528" s="59">
        <f>'Data Entry'!AJ531</f>
        <v>0</v>
      </c>
      <c r="N528" s="59" t="str">
        <f>'Data Entry'!AX531</f>
        <v/>
      </c>
      <c r="O528" s="1">
        <f>IF('Data Entry'!AL531="g",'Data Entry'!AK531*0.001*W528,IF('Data Entry'!AL531="UI",'Data Entry'!AK531*0.000001*W528,IF('Data Entry'!AL531="mg",'Data Entry'!AK531*0.000001*W528,IF('Data Entry'!AL531="t",'Data Entry'!AK531*1000*W528,IF('Data Entry'!AL531="kg",'Data Entry'!AK531*1*W528,IF('Data Entry'!AL531="L",'Data Entry'!AK531*1*W528,IFERROR(,"")))))))</f>
        <v>0</v>
      </c>
      <c r="P528" s="1" t="s">
        <v>4</v>
      </c>
      <c r="Q528" s="59">
        <f>'Data Entry'!AM531</f>
        <v>0</v>
      </c>
      <c r="R528" s="59" t="str">
        <f>'Data Entry'!BA531</f>
        <v/>
      </c>
      <c r="S528" s="1">
        <f>IF('Data Entry'!AO531="g",'Data Entry'!AN531*0.001*X528,IF('Data Entry'!AO531="UI",'Data Entry'!AN531*0.000001*X528,IF('Data Entry'!AO531="mg",'Data Entry'!AN531*0.000001*X528,IF('Data Entry'!AO531="t",'Data Entry'!AN531*1000*X528,IF('Data Entry'!AO531="kg",'Data Entry'!AN531*1*X528,IF('Data Entry'!AO531="L",'Data Entry'!AN531*1*X528,IFERROR(,"")))))))</f>
        <v>0</v>
      </c>
      <c r="T528" s="1" t="s">
        <v>4</v>
      </c>
      <c r="U528" s="59" t="str">
        <f>IF('Data Entry'!AP531="No aplica","1",'Data Entry'!AP531)</f>
        <v/>
      </c>
      <c r="V528" s="59" t="str">
        <f>IF('Data Entry'!AS531="No aplica","1",'Data Entry'!AS531)</f>
        <v/>
      </c>
      <c r="W528" s="59" t="str">
        <f>IF('Data Entry'!AV531="No aplica","1",'Data Entry'!AV531)</f>
        <v/>
      </c>
      <c r="X528" s="59" t="str">
        <f>IF('Data Entry'!AY531="No aplica","1",'Data Entry'!AY531)</f>
        <v/>
      </c>
      <c r="Y528" s="151" t="str">
        <f t="shared" si="8"/>
        <v/>
      </c>
      <c r="Z528" s="152" t="str">
        <f>IF('Data Entry'!H531="Yes","1",IF(AND('Data Entry'!H531="",'Data Entry'!I531="",'Data Entry'!J531="",'Data Entry'!K531="",'Data Entry'!L531="",'Data Entry'!M531="",'Data Entry'!N531="",'Data Entry'!O531="",'Data Entry'!P531="",'Data Entry'!Q531=""),"","1"))</f>
        <v/>
      </c>
      <c r="AA528" s="152" t="str">
        <f>IF('Data Entry'!R531="Yes","1",IF(AND('Data Entry'!R531="",'Data Entry'!S531="",'Data Entry'!T531="",'Data Entry'!U531=""),"","1"))</f>
        <v/>
      </c>
      <c r="AB528" s="157" t="str">
        <f>IF('Data Entry'!V531="Yes","1",IF(AND('Data Entry'!V531="",'Data Entry'!W531=""),"","1"))</f>
        <v/>
      </c>
    </row>
    <row r="529" spans="1:28" ht="17">
      <c r="A529" s="59">
        <f>'Data Entry'!AB532</f>
        <v>0</v>
      </c>
      <c r="B529" s="59" t="str">
        <f>'Data Entry'!AR532</f>
        <v/>
      </c>
      <c r="C529" s="1">
        <f>IF('Data Entry'!AD532="g",'Data Entry'!AC532*0.001*U529,IF('Data Entry'!AD532="UI",'Data Entry'!AC532*0.000001*U529,IF('Data Entry'!AD532="mg",'Data Entry'!AC532*0.000001*U529,IF('Data Entry'!AD532="t",'Data Entry'!AC532*1000*U529,IF('Data Entry'!AD532="kg",'Data Entry'!AC532*1*U529,IF('Data Entry'!AD532="L",'Data Entry'!AC532*1*U529,IFERROR(,"")))))))</f>
        <v>0</v>
      </c>
      <c r="D529" s="1" t="s">
        <v>4</v>
      </c>
      <c r="E529" s="1">
        <f>IF('Data Entry'!AF532="g",'Data Entry'!AE532*0.001,IF('Data Entry'!AF532="mg",'Data Entry'!AE532*0.000001,IF('Data Entry'!AF532="t",'Data Entry'!AE532*1000,IF('Data Entry'!AF532="ml",'Data Entry'!AE532*0.001,IF('Data Entry'!AF532="kg",'Data Entry'!AE532*1,IF('Data Entry'!AF532="Pieza",'Data Entry'!AE532*1,IF('Data Entry'!AF532="L",'Data Entry'!AE532*1,IFERROR(,""))))))))</f>
        <v>0</v>
      </c>
      <c r="F529" s="1" t="s">
        <v>4</v>
      </c>
      <c r="G529" s="1">
        <f>IF('Data Entry'!AA532="g",'Data Entry'!Z532*0.001,IF('Data Entry'!AA532="mg",'Data Entry'!Z532*0.000001,IF('Data Entry'!AA532="t",'Data Entry'!Z532*1000,IF('Data Entry'!AA532="ml",'Data Entry'!Z532*0.001,IF('Data Entry'!AA532="kg",'Data Entry'!Z532*1,IF('Data Entry'!AA532="Piezas",'Data Entry'!Z532*1,IF('Data Entry'!AA532="L",'Data Entry'!Z532*1,IFERROR(,""))))))))</f>
        <v>0</v>
      </c>
      <c r="H529" s="1" t="s">
        <v>4</v>
      </c>
      <c r="I529" s="1">
        <f>IF('Data Entry'!AC532="g",'Data Entry'!AB532*0.001,IF('Data Entry'!AC532="mg",'Data Entry'!AB532*0.000001,IF('Data Entry'!AC532="t",'Data Entry'!AB532*1000,IF('Data Entry'!AC532="ml",'Data Entry'!AB532*0.001,IF('Data Entry'!AC532="kg",'Data Entry'!AB532*1,IF('Data Entry'!AC532="L",'Data Entry'!AB532*1,IFERROR(,"")))))))</f>
        <v>0</v>
      </c>
      <c r="J529" s="59" t="str">
        <f>'Data Entry'!AU532</f>
        <v/>
      </c>
      <c r="K529" s="1">
        <f>IF('Data Entry'!AI532="g",'Data Entry'!AH532*0.001*V529,IF('Data Entry'!AI532="UI",'Data Entry'!AH532*0.000001*V529,IF('Data Entry'!AI532="mg",'Data Entry'!AH532*0.000001*V529,IF('Data Entry'!AI532="t",'Data Entry'!AH532*1000*V529,IF('Data Entry'!AI532="kg",'Data Entry'!AH532*1*V529,IF('Data Entry'!AI532="L",'Data Entry'!AH532*1*V529,IFERROR(,"")))))))</f>
        <v>0</v>
      </c>
      <c r="L529" s="1" t="s">
        <v>4</v>
      </c>
      <c r="M529" s="59">
        <f>'Data Entry'!AJ532</f>
        <v>0</v>
      </c>
      <c r="N529" s="59" t="str">
        <f>'Data Entry'!AX532</f>
        <v/>
      </c>
      <c r="O529" s="1">
        <f>IF('Data Entry'!AL532="g",'Data Entry'!AK532*0.001*W529,IF('Data Entry'!AL532="UI",'Data Entry'!AK532*0.000001*W529,IF('Data Entry'!AL532="mg",'Data Entry'!AK532*0.000001*W529,IF('Data Entry'!AL532="t",'Data Entry'!AK532*1000*W529,IF('Data Entry'!AL532="kg",'Data Entry'!AK532*1*W529,IF('Data Entry'!AL532="L",'Data Entry'!AK532*1*W529,IFERROR(,"")))))))</f>
        <v>0</v>
      </c>
      <c r="P529" s="1" t="s">
        <v>4</v>
      </c>
      <c r="Q529" s="59">
        <f>'Data Entry'!AM532</f>
        <v>0</v>
      </c>
      <c r="R529" s="59" t="str">
        <f>'Data Entry'!BA532</f>
        <v/>
      </c>
      <c r="S529" s="1">
        <f>IF('Data Entry'!AO532="g",'Data Entry'!AN532*0.001*X529,IF('Data Entry'!AO532="UI",'Data Entry'!AN532*0.000001*X529,IF('Data Entry'!AO532="mg",'Data Entry'!AN532*0.000001*X529,IF('Data Entry'!AO532="t",'Data Entry'!AN532*1000*X529,IF('Data Entry'!AO532="kg",'Data Entry'!AN532*1*X529,IF('Data Entry'!AO532="L",'Data Entry'!AN532*1*X529,IFERROR(,"")))))))</f>
        <v>0</v>
      </c>
      <c r="T529" s="1" t="s">
        <v>4</v>
      </c>
      <c r="U529" s="59" t="str">
        <f>IF('Data Entry'!AP532="No aplica","1",'Data Entry'!AP532)</f>
        <v/>
      </c>
      <c r="V529" s="59" t="str">
        <f>IF('Data Entry'!AS532="No aplica","1",'Data Entry'!AS532)</f>
        <v/>
      </c>
      <c r="W529" s="59" t="str">
        <f>IF('Data Entry'!AV532="No aplica","1",'Data Entry'!AV532)</f>
        <v/>
      </c>
      <c r="X529" s="59" t="str">
        <f>IF('Data Entry'!AY532="No aplica","1",'Data Entry'!AY532)</f>
        <v/>
      </c>
      <c r="Y529" s="151" t="str">
        <f t="shared" si="8"/>
        <v/>
      </c>
      <c r="Z529" s="152" t="str">
        <f>IF('Data Entry'!H532="Yes","1",IF(AND('Data Entry'!H532="",'Data Entry'!I532="",'Data Entry'!J532="",'Data Entry'!K532="",'Data Entry'!L532="",'Data Entry'!M532="",'Data Entry'!N532="",'Data Entry'!O532="",'Data Entry'!P532="",'Data Entry'!Q532=""),"","1"))</f>
        <v/>
      </c>
      <c r="AA529" s="152" t="str">
        <f>IF('Data Entry'!R532="Yes","1",IF(AND('Data Entry'!R532="",'Data Entry'!S532="",'Data Entry'!T532="",'Data Entry'!U532=""),"","1"))</f>
        <v/>
      </c>
      <c r="AB529" s="157" t="str">
        <f>IF('Data Entry'!V532="Yes","1",IF(AND('Data Entry'!V532="",'Data Entry'!W532=""),"","1"))</f>
        <v/>
      </c>
    </row>
    <row r="530" spans="1:28" ht="17">
      <c r="A530" s="59">
        <f>'Data Entry'!AB533</f>
        <v>0</v>
      </c>
      <c r="B530" s="59" t="str">
        <f>'Data Entry'!AR533</f>
        <v/>
      </c>
      <c r="C530" s="1">
        <f>IF('Data Entry'!AD533="g",'Data Entry'!AC533*0.001*U530,IF('Data Entry'!AD533="UI",'Data Entry'!AC533*0.000001*U530,IF('Data Entry'!AD533="mg",'Data Entry'!AC533*0.000001*U530,IF('Data Entry'!AD533="t",'Data Entry'!AC533*1000*U530,IF('Data Entry'!AD533="kg",'Data Entry'!AC533*1*U530,IF('Data Entry'!AD533="L",'Data Entry'!AC533*1*U530,IFERROR(,"")))))))</f>
        <v>0</v>
      </c>
      <c r="D530" s="1" t="s">
        <v>4</v>
      </c>
      <c r="E530" s="1">
        <f>IF('Data Entry'!AF533="g",'Data Entry'!AE533*0.001,IF('Data Entry'!AF533="mg",'Data Entry'!AE533*0.000001,IF('Data Entry'!AF533="t",'Data Entry'!AE533*1000,IF('Data Entry'!AF533="ml",'Data Entry'!AE533*0.001,IF('Data Entry'!AF533="kg",'Data Entry'!AE533*1,IF('Data Entry'!AF533="Pieza",'Data Entry'!AE533*1,IF('Data Entry'!AF533="L",'Data Entry'!AE533*1,IFERROR(,""))))))))</f>
        <v>0</v>
      </c>
      <c r="F530" s="1" t="s">
        <v>4</v>
      </c>
      <c r="G530" s="1">
        <f>IF('Data Entry'!AA533="g",'Data Entry'!Z533*0.001,IF('Data Entry'!AA533="mg",'Data Entry'!Z533*0.000001,IF('Data Entry'!AA533="t",'Data Entry'!Z533*1000,IF('Data Entry'!AA533="ml",'Data Entry'!Z533*0.001,IF('Data Entry'!AA533="kg",'Data Entry'!Z533*1,IF('Data Entry'!AA533="Piezas",'Data Entry'!Z533*1,IF('Data Entry'!AA533="L",'Data Entry'!Z533*1,IFERROR(,""))))))))</f>
        <v>0</v>
      </c>
      <c r="H530" s="1" t="s">
        <v>4</v>
      </c>
      <c r="I530" s="1">
        <f>IF('Data Entry'!AC533="g",'Data Entry'!AB533*0.001,IF('Data Entry'!AC533="mg",'Data Entry'!AB533*0.000001,IF('Data Entry'!AC533="t",'Data Entry'!AB533*1000,IF('Data Entry'!AC533="ml",'Data Entry'!AB533*0.001,IF('Data Entry'!AC533="kg",'Data Entry'!AB533*1,IF('Data Entry'!AC533="L",'Data Entry'!AB533*1,IFERROR(,"")))))))</f>
        <v>0</v>
      </c>
      <c r="J530" s="59" t="str">
        <f>'Data Entry'!AU533</f>
        <v/>
      </c>
      <c r="K530" s="1">
        <f>IF('Data Entry'!AI533="g",'Data Entry'!AH533*0.001*V530,IF('Data Entry'!AI533="UI",'Data Entry'!AH533*0.000001*V530,IF('Data Entry'!AI533="mg",'Data Entry'!AH533*0.000001*V530,IF('Data Entry'!AI533="t",'Data Entry'!AH533*1000*V530,IF('Data Entry'!AI533="kg",'Data Entry'!AH533*1*V530,IF('Data Entry'!AI533="L",'Data Entry'!AH533*1*V530,IFERROR(,"")))))))</f>
        <v>0</v>
      </c>
      <c r="L530" s="1" t="s">
        <v>4</v>
      </c>
      <c r="M530" s="59">
        <f>'Data Entry'!AJ533</f>
        <v>0</v>
      </c>
      <c r="N530" s="59" t="str">
        <f>'Data Entry'!AX533</f>
        <v/>
      </c>
      <c r="O530" s="1">
        <f>IF('Data Entry'!AL533="g",'Data Entry'!AK533*0.001*W530,IF('Data Entry'!AL533="UI",'Data Entry'!AK533*0.000001*W530,IF('Data Entry'!AL533="mg",'Data Entry'!AK533*0.000001*W530,IF('Data Entry'!AL533="t",'Data Entry'!AK533*1000*W530,IF('Data Entry'!AL533="kg",'Data Entry'!AK533*1*W530,IF('Data Entry'!AL533="L",'Data Entry'!AK533*1*W530,IFERROR(,"")))))))</f>
        <v>0</v>
      </c>
      <c r="P530" s="1" t="s">
        <v>4</v>
      </c>
      <c r="Q530" s="59">
        <f>'Data Entry'!AM533</f>
        <v>0</v>
      </c>
      <c r="R530" s="59" t="str">
        <f>'Data Entry'!BA533</f>
        <v/>
      </c>
      <c r="S530" s="1">
        <f>IF('Data Entry'!AO533="g",'Data Entry'!AN533*0.001*X530,IF('Data Entry'!AO533="UI",'Data Entry'!AN533*0.000001*X530,IF('Data Entry'!AO533="mg",'Data Entry'!AN533*0.000001*X530,IF('Data Entry'!AO533="t",'Data Entry'!AN533*1000*X530,IF('Data Entry'!AO533="kg",'Data Entry'!AN533*1*X530,IF('Data Entry'!AO533="L",'Data Entry'!AN533*1*X530,IFERROR(,"")))))))</f>
        <v>0</v>
      </c>
      <c r="T530" s="1" t="s">
        <v>4</v>
      </c>
      <c r="U530" s="59" t="str">
        <f>IF('Data Entry'!AP533="No aplica","1",'Data Entry'!AP533)</f>
        <v/>
      </c>
      <c r="V530" s="59" t="str">
        <f>IF('Data Entry'!AS533="No aplica","1",'Data Entry'!AS533)</f>
        <v/>
      </c>
      <c r="W530" s="59" t="str">
        <f>IF('Data Entry'!AV533="No aplica","1",'Data Entry'!AV533)</f>
        <v/>
      </c>
      <c r="X530" s="59" t="str">
        <f>IF('Data Entry'!AY533="No aplica","1",'Data Entry'!AY533)</f>
        <v/>
      </c>
      <c r="Y530" s="151" t="str">
        <f t="shared" si="8"/>
        <v/>
      </c>
      <c r="Z530" s="152" t="str">
        <f>IF('Data Entry'!H533="Yes","1",IF(AND('Data Entry'!H533="",'Data Entry'!I533="",'Data Entry'!J533="",'Data Entry'!K533="",'Data Entry'!L533="",'Data Entry'!M533="",'Data Entry'!N533="",'Data Entry'!O533="",'Data Entry'!P533="",'Data Entry'!Q533=""),"","1"))</f>
        <v/>
      </c>
      <c r="AA530" s="152" t="str">
        <f>IF('Data Entry'!R533="Yes","1",IF(AND('Data Entry'!R533="",'Data Entry'!S533="",'Data Entry'!T533="",'Data Entry'!U533=""),"","1"))</f>
        <v/>
      </c>
      <c r="AB530" s="157" t="str">
        <f>IF('Data Entry'!V533="Yes","1",IF(AND('Data Entry'!V533="",'Data Entry'!W533=""),"","1"))</f>
        <v/>
      </c>
    </row>
    <row r="531" spans="1:28" ht="17">
      <c r="A531" s="59">
        <f>'Data Entry'!AB534</f>
        <v>0</v>
      </c>
      <c r="B531" s="59" t="str">
        <f>'Data Entry'!AR534</f>
        <v/>
      </c>
      <c r="C531" s="1">
        <f>IF('Data Entry'!AD534="g",'Data Entry'!AC534*0.001*U531,IF('Data Entry'!AD534="UI",'Data Entry'!AC534*0.000001*U531,IF('Data Entry'!AD534="mg",'Data Entry'!AC534*0.000001*U531,IF('Data Entry'!AD534="t",'Data Entry'!AC534*1000*U531,IF('Data Entry'!AD534="kg",'Data Entry'!AC534*1*U531,IF('Data Entry'!AD534="L",'Data Entry'!AC534*1*U531,IFERROR(,"")))))))</f>
        <v>0</v>
      </c>
      <c r="D531" s="1" t="s">
        <v>4</v>
      </c>
      <c r="E531" s="1">
        <f>IF('Data Entry'!AF534="g",'Data Entry'!AE534*0.001,IF('Data Entry'!AF534="mg",'Data Entry'!AE534*0.000001,IF('Data Entry'!AF534="t",'Data Entry'!AE534*1000,IF('Data Entry'!AF534="ml",'Data Entry'!AE534*0.001,IF('Data Entry'!AF534="kg",'Data Entry'!AE534*1,IF('Data Entry'!AF534="Pieza",'Data Entry'!AE534*1,IF('Data Entry'!AF534="L",'Data Entry'!AE534*1,IFERROR(,""))))))))</f>
        <v>0</v>
      </c>
      <c r="F531" s="1" t="s">
        <v>4</v>
      </c>
      <c r="G531" s="1">
        <f>IF('Data Entry'!AA534="g",'Data Entry'!Z534*0.001,IF('Data Entry'!AA534="mg",'Data Entry'!Z534*0.000001,IF('Data Entry'!AA534="t",'Data Entry'!Z534*1000,IF('Data Entry'!AA534="ml",'Data Entry'!Z534*0.001,IF('Data Entry'!AA534="kg",'Data Entry'!Z534*1,IF('Data Entry'!AA534="Piezas",'Data Entry'!Z534*1,IF('Data Entry'!AA534="L",'Data Entry'!Z534*1,IFERROR(,""))))))))</f>
        <v>0</v>
      </c>
      <c r="H531" s="1" t="s">
        <v>4</v>
      </c>
      <c r="I531" s="1">
        <f>IF('Data Entry'!AC534="g",'Data Entry'!AB534*0.001,IF('Data Entry'!AC534="mg",'Data Entry'!AB534*0.000001,IF('Data Entry'!AC534="t",'Data Entry'!AB534*1000,IF('Data Entry'!AC534="ml",'Data Entry'!AB534*0.001,IF('Data Entry'!AC534="kg",'Data Entry'!AB534*1,IF('Data Entry'!AC534="L",'Data Entry'!AB534*1,IFERROR(,"")))))))</f>
        <v>0</v>
      </c>
      <c r="J531" s="59" t="str">
        <f>'Data Entry'!AU534</f>
        <v/>
      </c>
      <c r="K531" s="1">
        <f>IF('Data Entry'!AI534="g",'Data Entry'!AH534*0.001*V531,IF('Data Entry'!AI534="UI",'Data Entry'!AH534*0.000001*V531,IF('Data Entry'!AI534="mg",'Data Entry'!AH534*0.000001*V531,IF('Data Entry'!AI534="t",'Data Entry'!AH534*1000*V531,IF('Data Entry'!AI534="kg",'Data Entry'!AH534*1*V531,IF('Data Entry'!AI534="L",'Data Entry'!AH534*1*V531,IFERROR(,"")))))))</f>
        <v>0</v>
      </c>
      <c r="L531" s="1" t="s">
        <v>4</v>
      </c>
      <c r="M531" s="59">
        <f>'Data Entry'!AJ534</f>
        <v>0</v>
      </c>
      <c r="N531" s="59" t="str">
        <f>'Data Entry'!AX534</f>
        <v/>
      </c>
      <c r="O531" s="1">
        <f>IF('Data Entry'!AL534="g",'Data Entry'!AK534*0.001*W531,IF('Data Entry'!AL534="UI",'Data Entry'!AK534*0.000001*W531,IF('Data Entry'!AL534="mg",'Data Entry'!AK534*0.000001*W531,IF('Data Entry'!AL534="t",'Data Entry'!AK534*1000*W531,IF('Data Entry'!AL534="kg",'Data Entry'!AK534*1*W531,IF('Data Entry'!AL534="L",'Data Entry'!AK534*1*W531,IFERROR(,"")))))))</f>
        <v>0</v>
      </c>
      <c r="P531" s="1" t="s">
        <v>4</v>
      </c>
      <c r="Q531" s="59">
        <f>'Data Entry'!AM534</f>
        <v>0</v>
      </c>
      <c r="R531" s="59" t="str">
        <f>'Data Entry'!BA534</f>
        <v/>
      </c>
      <c r="S531" s="1">
        <f>IF('Data Entry'!AO534="g",'Data Entry'!AN534*0.001*X531,IF('Data Entry'!AO534="UI",'Data Entry'!AN534*0.000001*X531,IF('Data Entry'!AO534="mg",'Data Entry'!AN534*0.000001*X531,IF('Data Entry'!AO534="t",'Data Entry'!AN534*1000*X531,IF('Data Entry'!AO534="kg",'Data Entry'!AN534*1*X531,IF('Data Entry'!AO534="L",'Data Entry'!AN534*1*X531,IFERROR(,"")))))))</f>
        <v>0</v>
      </c>
      <c r="T531" s="1" t="s">
        <v>4</v>
      </c>
      <c r="U531" s="59" t="str">
        <f>IF('Data Entry'!AP534="No aplica","1",'Data Entry'!AP534)</f>
        <v/>
      </c>
      <c r="V531" s="59" t="str">
        <f>IF('Data Entry'!AS534="No aplica","1",'Data Entry'!AS534)</f>
        <v/>
      </c>
      <c r="W531" s="59" t="str">
        <f>IF('Data Entry'!AV534="No aplica","1",'Data Entry'!AV534)</f>
        <v/>
      </c>
      <c r="X531" s="59" t="str">
        <f>IF('Data Entry'!AY534="No aplica","1",'Data Entry'!AY534)</f>
        <v/>
      </c>
      <c r="Y531" s="151" t="str">
        <f t="shared" si="8"/>
        <v/>
      </c>
      <c r="Z531" s="152" t="str">
        <f>IF('Data Entry'!H534="Yes","1",IF(AND('Data Entry'!H534="",'Data Entry'!I534="",'Data Entry'!J534="",'Data Entry'!K534="",'Data Entry'!L534="",'Data Entry'!M534="",'Data Entry'!N534="",'Data Entry'!O534="",'Data Entry'!P534="",'Data Entry'!Q534=""),"","1"))</f>
        <v/>
      </c>
      <c r="AA531" s="152" t="str">
        <f>IF('Data Entry'!R534="Yes","1",IF(AND('Data Entry'!R534="",'Data Entry'!S534="",'Data Entry'!T534="",'Data Entry'!U534=""),"","1"))</f>
        <v/>
      </c>
      <c r="AB531" s="157" t="str">
        <f>IF('Data Entry'!V534="Yes","1",IF(AND('Data Entry'!V534="",'Data Entry'!W534=""),"","1"))</f>
        <v/>
      </c>
    </row>
    <row r="532" spans="1:28" ht="17">
      <c r="A532" s="59">
        <f>'Data Entry'!AB535</f>
        <v>0</v>
      </c>
      <c r="B532" s="59" t="str">
        <f>'Data Entry'!AR535</f>
        <v/>
      </c>
      <c r="C532" s="1">
        <f>IF('Data Entry'!AD535="g",'Data Entry'!AC535*0.001*U532,IF('Data Entry'!AD535="UI",'Data Entry'!AC535*0.000001*U532,IF('Data Entry'!AD535="mg",'Data Entry'!AC535*0.000001*U532,IF('Data Entry'!AD535="t",'Data Entry'!AC535*1000*U532,IF('Data Entry'!AD535="kg",'Data Entry'!AC535*1*U532,IF('Data Entry'!AD535="L",'Data Entry'!AC535*1*U532,IFERROR(,"")))))))</f>
        <v>0</v>
      </c>
      <c r="D532" s="1" t="s">
        <v>4</v>
      </c>
      <c r="E532" s="1">
        <f>IF('Data Entry'!AF535="g",'Data Entry'!AE535*0.001,IF('Data Entry'!AF535="mg",'Data Entry'!AE535*0.000001,IF('Data Entry'!AF535="t",'Data Entry'!AE535*1000,IF('Data Entry'!AF535="ml",'Data Entry'!AE535*0.001,IF('Data Entry'!AF535="kg",'Data Entry'!AE535*1,IF('Data Entry'!AF535="Pieza",'Data Entry'!AE535*1,IF('Data Entry'!AF535="L",'Data Entry'!AE535*1,IFERROR(,""))))))))</f>
        <v>0</v>
      </c>
      <c r="F532" s="1" t="s">
        <v>4</v>
      </c>
      <c r="G532" s="1">
        <f>IF('Data Entry'!AA535="g",'Data Entry'!Z535*0.001,IF('Data Entry'!AA535="mg",'Data Entry'!Z535*0.000001,IF('Data Entry'!AA535="t",'Data Entry'!Z535*1000,IF('Data Entry'!AA535="ml",'Data Entry'!Z535*0.001,IF('Data Entry'!AA535="kg",'Data Entry'!Z535*1,IF('Data Entry'!AA535="Piezas",'Data Entry'!Z535*1,IF('Data Entry'!AA535="L",'Data Entry'!Z535*1,IFERROR(,""))))))))</f>
        <v>0</v>
      </c>
      <c r="H532" s="1" t="s">
        <v>4</v>
      </c>
      <c r="I532" s="1">
        <f>IF('Data Entry'!AC535="g",'Data Entry'!AB535*0.001,IF('Data Entry'!AC535="mg",'Data Entry'!AB535*0.000001,IF('Data Entry'!AC535="t",'Data Entry'!AB535*1000,IF('Data Entry'!AC535="ml",'Data Entry'!AB535*0.001,IF('Data Entry'!AC535="kg",'Data Entry'!AB535*1,IF('Data Entry'!AC535="L",'Data Entry'!AB535*1,IFERROR(,"")))))))</f>
        <v>0</v>
      </c>
      <c r="J532" s="59" t="str">
        <f>'Data Entry'!AU535</f>
        <v/>
      </c>
      <c r="K532" s="1">
        <f>IF('Data Entry'!AI535="g",'Data Entry'!AH535*0.001*V532,IF('Data Entry'!AI535="UI",'Data Entry'!AH535*0.000001*V532,IF('Data Entry'!AI535="mg",'Data Entry'!AH535*0.000001*V532,IF('Data Entry'!AI535="t",'Data Entry'!AH535*1000*V532,IF('Data Entry'!AI535="kg",'Data Entry'!AH535*1*V532,IF('Data Entry'!AI535="L",'Data Entry'!AH535*1*V532,IFERROR(,"")))))))</f>
        <v>0</v>
      </c>
      <c r="L532" s="1" t="s">
        <v>4</v>
      </c>
      <c r="M532" s="59">
        <f>'Data Entry'!AJ535</f>
        <v>0</v>
      </c>
      <c r="N532" s="59" t="str">
        <f>'Data Entry'!AX535</f>
        <v/>
      </c>
      <c r="O532" s="1">
        <f>IF('Data Entry'!AL535="g",'Data Entry'!AK535*0.001*W532,IF('Data Entry'!AL535="UI",'Data Entry'!AK535*0.000001*W532,IF('Data Entry'!AL535="mg",'Data Entry'!AK535*0.000001*W532,IF('Data Entry'!AL535="t",'Data Entry'!AK535*1000*W532,IF('Data Entry'!AL535="kg",'Data Entry'!AK535*1*W532,IF('Data Entry'!AL535="L",'Data Entry'!AK535*1*W532,IFERROR(,"")))))))</f>
        <v>0</v>
      </c>
      <c r="P532" s="1" t="s">
        <v>4</v>
      </c>
      <c r="Q532" s="59">
        <f>'Data Entry'!AM535</f>
        <v>0</v>
      </c>
      <c r="R532" s="59" t="str">
        <f>'Data Entry'!BA535</f>
        <v/>
      </c>
      <c r="S532" s="1">
        <f>IF('Data Entry'!AO535="g",'Data Entry'!AN535*0.001*X532,IF('Data Entry'!AO535="UI",'Data Entry'!AN535*0.000001*X532,IF('Data Entry'!AO535="mg",'Data Entry'!AN535*0.000001*X532,IF('Data Entry'!AO535="t",'Data Entry'!AN535*1000*X532,IF('Data Entry'!AO535="kg",'Data Entry'!AN535*1*X532,IF('Data Entry'!AO535="L",'Data Entry'!AN535*1*X532,IFERROR(,"")))))))</f>
        <v>0</v>
      </c>
      <c r="T532" s="1" t="s">
        <v>4</v>
      </c>
      <c r="U532" s="59" t="str">
        <f>IF('Data Entry'!AP535="No aplica","1",'Data Entry'!AP535)</f>
        <v/>
      </c>
      <c r="V532" s="59" t="str">
        <f>IF('Data Entry'!AS535="No aplica","1",'Data Entry'!AS535)</f>
        <v/>
      </c>
      <c r="W532" s="59" t="str">
        <f>IF('Data Entry'!AV535="No aplica","1",'Data Entry'!AV535)</f>
        <v/>
      </c>
      <c r="X532" s="59" t="str">
        <f>IF('Data Entry'!AY535="No aplica","1",'Data Entry'!AY535)</f>
        <v/>
      </c>
      <c r="Y532" s="151" t="str">
        <f t="shared" si="8"/>
        <v/>
      </c>
      <c r="Z532" s="152" t="str">
        <f>IF('Data Entry'!H535="Yes","1",IF(AND('Data Entry'!H535="",'Data Entry'!I535="",'Data Entry'!J535="",'Data Entry'!K535="",'Data Entry'!L535="",'Data Entry'!M535="",'Data Entry'!N535="",'Data Entry'!O535="",'Data Entry'!P535="",'Data Entry'!Q535=""),"","1"))</f>
        <v/>
      </c>
      <c r="AA532" s="152" t="str">
        <f>IF('Data Entry'!R535="Yes","1",IF(AND('Data Entry'!R535="",'Data Entry'!S535="",'Data Entry'!T535="",'Data Entry'!U535=""),"","1"))</f>
        <v/>
      </c>
      <c r="AB532" s="157" t="str">
        <f>IF('Data Entry'!V535="Yes","1",IF(AND('Data Entry'!V535="",'Data Entry'!W535=""),"","1"))</f>
        <v/>
      </c>
    </row>
    <row r="533" spans="1:28" ht="17">
      <c r="A533" s="59">
        <f>'Data Entry'!AB536</f>
        <v>0</v>
      </c>
      <c r="B533" s="59" t="str">
        <f>'Data Entry'!AR536</f>
        <v/>
      </c>
      <c r="C533" s="1">
        <f>IF('Data Entry'!AD536="g",'Data Entry'!AC536*0.001*U533,IF('Data Entry'!AD536="UI",'Data Entry'!AC536*0.000001*U533,IF('Data Entry'!AD536="mg",'Data Entry'!AC536*0.000001*U533,IF('Data Entry'!AD536="t",'Data Entry'!AC536*1000*U533,IF('Data Entry'!AD536="kg",'Data Entry'!AC536*1*U533,IF('Data Entry'!AD536="L",'Data Entry'!AC536*1*U533,IFERROR(,"")))))))</f>
        <v>0</v>
      </c>
      <c r="D533" s="1" t="s">
        <v>4</v>
      </c>
      <c r="E533" s="1">
        <f>IF('Data Entry'!AF536="g",'Data Entry'!AE536*0.001,IF('Data Entry'!AF536="mg",'Data Entry'!AE536*0.000001,IF('Data Entry'!AF536="t",'Data Entry'!AE536*1000,IF('Data Entry'!AF536="ml",'Data Entry'!AE536*0.001,IF('Data Entry'!AF536="kg",'Data Entry'!AE536*1,IF('Data Entry'!AF536="Pieza",'Data Entry'!AE536*1,IF('Data Entry'!AF536="L",'Data Entry'!AE536*1,IFERROR(,""))))))))</f>
        <v>0</v>
      </c>
      <c r="F533" s="1" t="s">
        <v>4</v>
      </c>
      <c r="G533" s="1">
        <f>IF('Data Entry'!AA536="g",'Data Entry'!Z536*0.001,IF('Data Entry'!AA536="mg",'Data Entry'!Z536*0.000001,IF('Data Entry'!AA536="t",'Data Entry'!Z536*1000,IF('Data Entry'!AA536="ml",'Data Entry'!Z536*0.001,IF('Data Entry'!AA536="kg",'Data Entry'!Z536*1,IF('Data Entry'!AA536="Piezas",'Data Entry'!Z536*1,IF('Data Entry'!AA536="L",'Data Entry'!Z536*1,IFERROR(,""))))))))</f>
        <v>0</v>
      </c>
      <c r="H533" s="1" t="s">
        <v>4</v>
      </c>
      <c r="I533" s="1">
        <f>IF('Data Entry'!AC536="g",'Data Entry'!AB536*0.001,IF('Data Entry'!AC536="mg",'Data Entry'!AB536*0.000001,IF('Data Entry'!AC536="t",'Data Entry'!AB536*1000,IF('Data Entry'!AC536="ml",'Data Entry'!AB536*0.001,IF('Data Entry'!AC536="kg",'Data Entry'!AB536*1,IF('Data Entry'!AC536="L",'Data Entry'!AB536*1,IFERROR(,"")))))))</f>
        <v>0</v>
      </c>
      <c r="J533" s="59" t="str">
        <f>'Data Entry'!AU536</f>
        <v/>
      </c>
      <c r="K533" s="1">
        <f>IF('Data Entry'!AI536="g",'Data Entry'!AH536*0.001*V533,IF('Data Entry'!AI536="UI",'Data Entry'!AH536*0.000001*V533,IF('Data Entry'!AI536="mg",'Data Entry'!AH536*0.000001*V533,IF('Data Entry'!AI536="t",'Data Entry'!AH536*1000*V533,IF('Data Entry'!AI536="kg",'Data Entry'!AH536*1*V533,IF('Data Entry'!AI536="L",'Data Entry'!AH536*1*V533,IFERROR(,"")))))))</f>
        <v>0</v>
      </c>
      <c r="L533" s="1" t="s">
        <v>4</v>
      </c>
      <c r="M533" s="59">
        <f>'Data Entry'!AJ536</f>
        <v>0</v>
      </c>
      <c r="N533" s="59" t="str">
        <f>'Data Entry'!AX536</f>
        <v/>
      </c>
      <c r="O533" s="1">
        <f>IF('Data Entry'!AL536="g",'Data Entry'!AK536*0.001*W533,IF('Data Entry'!AL536="UI",'Data Entry'!AK536*0.000001*W533,IF('Data Entry'!AL536="mg",'Data Entry'!AK536*0.000001*W533,IF('Data Entry'!AL536="t",'Data Entry'!AK536*1000*W533,IF('Data Entry'!AL536="kg",'Data Entry'!AK536*1*W533,IF('Data Entry'!AL536="L",'Data Entry'!AK536*1*W533,IFERROR(,"")))))))</f>
        <v>0</v>
      </c>
      <c r="P533" s="1" t="s">
        <v>4</v>
      </c>
      <c r="Q533" s="59">
        <f>'Data Entry'!AM536</f>
        <v>0</v>
      </c>
      <c r="R533" s="59" t="str">
        <f>'Data Entry'!BA536</f>
        <v/>
      </c>
      <c r="S533" s="1">
        <f>IF('Data Entry'!AO536="g",'Data Entry'!AN536*0.001*X533,IF('Data Entry'!AO536="UI",'Data Entry'!AN536*0.000001*X533,IF('Data Entry'!AO536="mg",'Data Entry'!AN536*0.000001*X533,IF('Data Entry'!AO536="t",'Data Entry'!AN536*1000*X533,IF('Data Entry'!AO536="kg",'Data Entry'!AN536*1*X533,IF('Data Entry'!AO536="L",'Data Entry'!AN536*1*X533,IFERROR(,"")))))))</f>
        <v>0</v>
      </c>
      <c r="T533" s="1" t="s">
        <v>4</v>
      </c>
      <c r="U533" s="59" t="str">
        <f>IF('Data Entry'!AP536="No aplica","1",'Data Entry'!AP536)</f>
        <v/>
      </c>
      <c r="V533" s="59" t="str">
        <f>IF('Data Entry'!AS536="No aplica","1",'Data Entry'!AS536)</f>
        <v/>
      </c>
      <c r="W533" s="59" t="str">
        <f>IF('Data Entry'!AV536="No aplica","1",'Data Entry'!AV536)</f>
        <v/>
      </c>
      <c r="X533" s="59" t="str">
        <f>IF('Data Entry'!AY536="No aplica","1",'Data Entry'!AY536)</f>
        <v/>
      </c>
      <c r="Y533" s="151" t="str">
        <f t="shared" si="8"/>
        <v/>
      </c>
      <c r="Z533" s="152" t="str">
        <f>IF('Data Entry'!H536="Yes","1",IF(AND('Data Entry'!H536="",'Data Entry'!I536="",'Data Entry'!J536="",'Data Entry'!K536="",'Data Entry'!L536="",'Data Entry'!M536="",'Data Entry'!N536="",'Data Entry'!O536="",'Data Entry'!P536="",'Data Entry'!Q536=""),"","1"))</f>
        <v/>
      </c>
      <c r="AA533" s="152" t="str">
        <f>IF('Data Entry'!R536="Yes","1",IF(AND('Data Entry'!R536="",'Data Entry'!S536="",'Data Entry'!T536="",'Data Entry'!U536=""),"","1"))</f>
        <v/>
      </c>
      <c r="AB533" s="157" t="str">
        <f>IF('Data Entry'!V536="Yes","1",IF(AND('Data Entry'!V536="",'Data Entry'!W536=""),"","1"))</f>
        <v/>
      </c>
    </row>
    <row r="534" spans="1:28" ht="17">
      <c r="A534" s="59">
        <f>'Data Entry'!AB537</f>
        <v>0</v>
      </c>
      <c r="B534" s="59" t="str">
        <f>'Data Entry'!AR537</f>
        <v/>
      </c>
      <c r="C534" s="1">
        <f>IF('Data Entry'!AD537="g",'Data Entry'!AC537*0.001*U534,IF('Data Entry'!AD537="UI",'Data Entry'!AC537*0.000001*U534,IF('Data Entry'!AD537="mg",'Data Entry'!AC537*0.000001*U534,IF('Data Entry'!AD537="t",'Data Entry'!AC537*1000*U534,IF('Data Entry'!AD537="kg",'Data Entry'!AC537*1*U534,IF('Data Entry'!AD537="L",'Data Entry'!AC537*1*U534,IFERROR(,"")))))))</f>
        <v>0</v>
      </c>
      <c r="D534" s="1" t="s">
        <v>4</v>
      </c>
      <c r="E534" s="1">
        <f>IF('Data Entry'!AF537="g",'Data Entry'!AE537*0.001,IF('Data Entry'!AF537="mg",'Data Entry'!AE537*0.000001,IF('Data Entry'!AF537="t",'Data Entry'!AE537*1000,IF('Data Entry'!AF537="ml",'Data Entry'!AE537*0.001,IF('Data Entry'!AF537="kg",'Data Entry'!AE537*1,IF('Data Entry'!AF537="Pieza",'Data Entry'!AE537*1,IF('Data Entry'!AF537="L",'Data Entry'!AE537*1,IFERROR(,""))))))))</f>
        <v>0</v>
      </c>
      <c r="F534" s="1" t="s">
        <v>4</v>
      </c>
      <c r="G534" s="1">
        <f>IF('Data Entry'!AA537="g",'Data Entry'!Z537*0.001,IF('Data Entry'!AA537="mg",'Data Entry'!Z537*0.000001,IF('Data Entry'!AA537="t",'Data Entry'!Z537*1000,IF('Data Entry'!AA537="ml",'Data Entry'!Z537*0.001,IF('Data Entry'!AA537="kg",'Data Entry'!Z537*1,IF('Data Entry'!AA537="Piezas",'Data Entry'!Z537*1,IF('Data Entry'!AA537="L",'Data Entry'!Z537*1,IFERROR(,""))))))))</f>
        <v>0</v>
      </c>
      <c r="H534" s="1" t="s">
        <v>4</v>
      </c>
      <c r="I534" s="1">
        <f>IF('Data Entry'!AC537="g",'Data Entry'!AB537*0.001,IF('Data Entry'!AC537="mg",'Data Entry'!AB537*0.000001,IF('Data Entry'!AC537="t",'Data Entry'!AB537*1000,IF('Data Entry'!AC537="ml",'Data Entry'!AB537*0.001,IF('Data Entry'!AC537="kg",'Data Entry'!AB537*1,IF('Data Entry'!AC537="L",'Data Entry'!AB537*1,IFERROR(,"")))))))</f>
        <v>0</v>
      </c>
      <c r="J534" s="59" t="str">
        <f>'Data Entry'!AU537</f>
        <v/>
      </c>
      <c r="K534" s="1">
        <f>IF('Data Entry'!AI537="g",'Data Entry'!AH537*0.001*V534,IF('Data Entry'!AI537="UI",'Data Entry'!AH537*0.000001*V534,IF('Data Entry'!AI537="mg",'Data Entry'!AH537*0.000001*V534,IF('Data Entry'!AI537="t",'Data Entry'!AH537*1000*V534,IF('Data Entry'!AI537="kg",'Data Entry'!AH537*1*V534,IF('Data Entry'!AI537="L",'Data Entry'!AH537*1*V534,IFERROR(,"")))))))</f>
        <v>0</v>
      </c>
      <c r="L534" s="1" t="s">
        <v>4</v>
      </c>
      <c r="M534" s="59">
        <f>'Data Entry'!AJ537</f>
        <v>0</v>
      </c>
      <c r="N534" s="59" t="str">
        <f>'Data Entry'!AX537</f>
        <v/>
      </c>
      <c r="O534" s="1">
        <f>IF('Data Entry'!AL537="g",'Data Entry'!AK537*0.001*W534,IF('Data Entry'!AL537="UI",'Data Entry'!AK537*0.000001*W534,IF('Data Entry'!AL537="mg",'Data Entry'!AK537*0.000001*W534,IF('Data Entry'!AL537="t",'Data Entry'!AK537*1000*W534,IF('Data Entry'!AL537="kg",'Data Entry'!AK537*1*W534,IF('Data Entry'!AL537="L",'Data Entry'!AK537*1*W534,IFERROR(,"")))))))</f>
        <v>0</v>
      </c>
      <c r="P534" s="1" t="s">
        <v>4</v>
      </c>
      <c r="Q534" s="59">
        <f>'Data Entry'!AM537</f>
        <v>0</v>
      </c>
      <c r="R534" s="59" t="str">
        <f>'Data Entry'!BA537</f>
        <v/>
      </c>
      <c r="S534" s="1">
        <f>IF('Data Entry'!AO537="g",'Data Entry'!AN537*0.001*X534,IF('Data Entry'!AO537="UI",'Data Entry'!AN537*0.000001*X534,IF('Data Entry'!AO537="mg",'Data Entry'!AN537*0.000001*X534,IF('Data Entry'!AO537="t",'Data Entry'!AN537*1000*X534,IF('Data Entry'!AO537="kg",'Data Entry'!AN537*1*X534,IF('Data Entry'!AO537="L",'Data Entry'!AN537*1*X534,IFERROR(,"")))))))</f>
        <v>0</v>
      </c>
      <c r="T534" s="1" t="s">
        <v>4</v>
      </c>
      <c r="U534" s="59" t="str">
        <f>IF('Data Entry'!AP537="No aplica","1",'Data Entry'!AP537)</f>
        <v/>
      </c>
      <c r="V534" s="59" t="str">
        <f>IF('Data Entry'!AS537="No aplica","1",'Data Entry'!AS537)</f>
        <v/>
      </c>
      <c r="W534" s="59" t="str">
        <f>IF('Data Entry'!AV537="No aplica","1",'Data Entry'!AV537)</f>
        <v/>
      </c>
      <c r="X534" s="59" t="str">
        <f>IF('Data Entry'!AY537="No aplica","1",'Data Entry'!AY537)</f>
        <v/>
      </c>
      <c r="Y534" s="151" t="str">
        <f t="shared" si="8"/>
        <v/>
      </c>
      <c r="Z534" s="152" t="str">
        <f>IF('Data Entry'!H537="Yes","1",IF(AND('Data Entry'!H537="",'Data Entry'!I537="",'Data Entry'!J537="",'Data Entry'!K537="",'Data Entry'!L537="",'Data Entry'!M537="",'Data Entry'!N537="",'Data Entry'!O537="",'Data Entry'!P537="",'Data Entry'!Q537=""),"","1"))</f>
        <v/>
      </c>
      <c r="AA534" s="152" t="str">
        <f>IF('Data Entry'!R537="Yes","1",IF(AND('Data Entry'!R537="",'Data Entry'!S537="",'Data Entry'!T537="",'Data Entry'!U537=""),"","1"))</f>
        <v/>
      </c>
      <c r="AB534" s="157" t="str">
        <f>IF('Data Entry'!V537="Yes","1",IF(AND('Data Entry'!V537="",'Data Entry'!W537=""),"","1"))</f>
        <v/>
      </c>
    </row>
    <row r="535" spans="1:28" ht="17">
      <c r="A535" s="59">
        <f>'Data Entry'!AB538</f>
        <v>0</v>
      </c>
      <c r="B535" s="59" t="str">
        <f>'Data Entry'!AR538</f>
        <v/>
      </c>
      <c r="C535" s="1">
        <f>IF('Data Entry'!AD538="g",'Data Entry'!AC538*0.001*U535,IF('Data Entry'!AD538="UI",'Data Entry'!AC538*0.000001*U535,IF('Data Entry'!AD538="mg",'Data Entry'!AC538*0.000001*U535,IF('Data Entry'!AD538="t",'Data Entry'!AC538*1000*U535,IF('Data Entry'!AD538="kg",'Data Entry'!AC538*1*U535,IF('Data Entry'!AD538="L",'Data Entry'!AC538*1*U535,IFERROR(,"")))))))</f>
        <v>0</v>
      </c>
      <c r="D535" s="1" t="s">
        <v>4</v>
      </c>
      <c r="E535" s="1">
        <f>IF('Data Entry'!AF538="g",'Data Entry'!AE538*0.001,IF('Data Entry'!AF538="mg",'Data Entry'!AE538*0.000001,IF('Data Entry'!AF538="t",'Data Entry'!AE538*1000,IF('Data Entry'!AF538="ml",'Data Entry'!AE538*0.001,IF('Data Entry'!AF538="kg",'Data Entry'!AE538*1,IF('Data Entry'!AF538="Pieza",'Data Entry'!AE538*1,IF('Data Entry'!AF538="L",'Data Entry'!AE538*1,IFERROR(,""))))))))</f>
        <v>0</v>
      </c>
      <c r="F535" s="1" t="s">
        <v>4</v>
      </c>
      <c r="G535" s="1">
        <f>IF('Data Entry'!AA538="g",'Data Entry'!Z538*0.001,IF('Data Entry'!AA538="mg",'Data Entry'!Z538*0.000001,IF('Data Entry'!AA538="t",'Data Entry'!Z538*1000,IF('Data Entry'!AA538="ml",'Data Entry'!Z538*0.001,IF('Data Entry'!AA538="kg",'Data Entry'!Z538*1,IF('Data Entry'!AA538="Piezas",'Data Entry'!Z538*1,IF('Data Entry'!AA538="L",'Data Entry'!Z538*1,IFERROR(,""))))))))</f>
        <v>0</v>
      </c>
      <c r="H535" s="1" t="s">
        <v>4</v>
      </c>
      <c r="I535" s="1">
        <f>IF('Data Entry'!AC538="g",'Data Entry'!AB538*0.001,IF('Data Entry'!AC538="mg",'Data Entry'!AB538*0.000001,IF('Data Entry'!AC538="t",'Data Entry'!AB538*1000,IF('Data Entry'!AC538="ml",'Data Entry'!AB538*0.001,IF('Data Entry'!AC538="kg",'Data Entry'!AB538*1,IF('Data Entry'!AC538="L",'Data Entry'!AB538*1,IFERROR(,"")))))))</f>
        <v>0</v>
      </c>
      <c r="J535" s="59" t="str">
        <f>'Data Entry'!AU538</f>
        <v/>
      </c>
      <c r="K535" s="1">
        <f>IF('Data Entry'!AI538="g",'Data Entry'!AH538*0.001*V535,IF('Data Entry'!AI538="UI",'Data Entry'!AH538*0.000001*V535,IF('Data Entry'!AI538="mg",'Data Entry'!AH538*0.000001*V535,IF('Data Entry'!AI538="t",'Data Entry'!AH538*1000*V535,IF('Data Entry'!AI538="kg",'Data Entry'!AH538*1*V535,IF('Data Entry'!AI538="L",'Data Entry'!AH538*1*V535,IFERROR(,"")))))))</f>
        <v>0</v>
      </c>
      <c r="L535" s="1" t="s">
        <v>4</v>
      </c>
      <c r="M535" s="59">
        <f>'Data Entry'!AJ538</f>
        <v>0</v>
      </c>
      <c r="N535" s="59" t="str">
        <f>'Data Entry'!AX538</f>
        <v/>
      </c>
      <c r="O535" s="1">
        <f>IF('Data Entry'!AL538="g",'Data Entry'!AK538*0.001*W535,IF('Data Entry'!AL538="UI",'Data Entry'!AK538*0.000001*W535,IF('Data Entry'!AL538="mg",'Data Entry'!AK538*0.000001*W535,IF('Data Entry'!AL538="t",'Data Entry'!AK538*1000*W535,IF('Data Entry'!AL538="kg",'Data Entry'!AK538*1*W535,IF('Data Entry'!AL538="L",'Data Entry'!AK538*1*W535,IFERROR(,"")))))))</f>
        <v>0</v>
      </c>
      <c r="P535" s="1" t="s">
        <v>4</v>
      </c>
      <c r="Q535" s="59">
        <f>'Data Entry'!AM538</f>
        <v>0</v>
      </c>
      <c r="R535" s="59" t="str">
        <f>'Data Entry'!BA538</f>
        <v/>
      </c>
      <c r="S535" s="1">
        <f>IF('Data Entry'!AO538="g",'Data Entry'!AN538*0.001*X535,IF('Data Entry'!AO538="UI",'Data Entry'!AN538*0.000001*X535,IF('Data Entry'!AO538="mg",'Data Entry'!AN538*0.000001*X535,IF('Data Entry'!AO538="t",'Data Entry'!AN538*1000*X535,IF('Data Entry'!AO538="kg",'Data Entry'!AN538*1*X535,IF('Data Entry'!AO538="L",'Data Entry'!AN538*1*X535,IFERROR(,"")))))))</f>
        <v>0</v>
      </c>
      <c r="T535" s="1" t="s">
        <v>4</v>
      </c>
      <c r="U535" s="59" t="str">
        <f>IF('Data Entry'!AP538="No aplica","1",'Data Entry'!AP538)</f>
        <v/>
      </c>
      <c r="V535" s="59" t="str">
        <f>IF('Data Entry'!AS538="No aplica","1",'Data Entry'!AS538)</f>
        <v/>
      </c>
      <c r="W535" s="59" t="str">
        <f>IF('Data Entry'!AV538="No aplica","1",'Data Entry'!AV538)</f>
        <v/>
      </c>
      <c r="X535" s="59" t="str">
        <f>IF('Data Entry'!AY538="No aplica","1",'Data Entry'!AY538)</f>
        <v/>
      </c>
      <c r="Y535" s="151" t="str">
        <f t="shared" si="8"/>
        <v/>
      </c>
      <c r="Z535" s="152" t="str">
        <f>IF('Data Entry'!H538="Yes","1",IF(AND('Data Entry'!H538="",'Data Entry'!I538="",'Data Entry'!J538="",'Data Entry'!K538="",'Data Entry'!L538="",'Data Entry'!M538="",'Data Entry'!N538="",'Data Entry'!O538="",'Data Entry'!P538="",'Data Entry'!Q538=""),"","1"))</f>
        <v/>
      </c>
      <c r="AA535" s="152" t="str">
        <f>IF('Data Entry'!R538="Yes","1",IF(AND('Data Entry'!R538="",'Data Entry'!S538="",'Data Entry'!T538="",'Data Entry'!U538=""),"","1"))</f>
        <v/>
      </c>
      <c r="AB535" s="157" t="str">
        <f>IF('Data Entry'!V538="Yes","1",IF(AND('Data Entry'!V538="",'Data Entry'!W538=""),"","1"))</f>
        <v/>
      </c>
    </row>
    <row r="536" spans="1:28" ht="17">
      <c r="A536" s="59">
        <f>'Data Entry'!AB539</f>
        <v>0</v>
      </c>
      <c r="B536" s="59" t="str">
        <f>'Data Entry'!AR539</f>
        <v/>
      </c>
      <c r="C536" s="1">
        <f>IF('Data Entry'!AD539="g",'Data Entry'!AC539*0.001*U536,IF('Data Entry'!AD539="UI",'Data Entry'!AC539*0.000001*U536,IF('Data Entry'!AD539="mg",'Data Entry'!AC539*0.000001*U536,IF('Data Entry'!AD539="t",'Data Entry'!AC539*1000*U536,IF('Data Entry'!AD539="kg",'Data Entry'!AC539*1*U536,IF('Data Entry'!AD539="L",'Data Entry'!AC539*1*U536,IFERROR(,"")))))))</f>
        <v>0</v>
      </c>
      <c r="D536" s="1" t="s">
        <v>4</v>
      </c>
      <c r="E536" s="1">
        <f>IF('Data Entry'!AF539="g",'Data Entry'!AE539*0.001,IF('Data Entry'!AF539="mg",'Data Entry'!AE539*0.000001,IF('Data Entry'!AF539="t",'Data Entry'!AE539*1000,IF('Data Entry'!AF539="ml",'Data Entry'!AE539*0.001,IF('Data Entry'!AF539="kg",'Data Entry'!AE539*1,IF('Data Entry'!AF539="Pieza",'Data Entry'!AE539*1,IF('Data Entry'!AF539="L",'Data Entry'!AE539*1,IFERROR(,""))))))))</f>
        <v>0</v>
      </c>
      <c r="F536" s="1" t="s">
        <v>4</v>
      </c>
      <c r="G536" s="1">
        <f>IF('Data Entry'!AA539="g",'Data Entry'!Z539*0.001,IF('Data Entry'!AA539="mg",'Data Entry'!Z539*0.000001,IF('Data Entry'!AA539="t",'Data Entry'!Z539*1000,IF('Data Entry'!AA539="ml",'Data Entry'!Z539*0.001,IF('Data Entry'!AA539="kg",'Data Entry'!Z539*1,IF('Data Entry'!AA539="Piezas",'Data Entry'!Z539*1,IF('Data Entry'!AA539="L",'Data Entry'!Z539*1,IFERROR(,""))))))))</f>
        <v>0</v>
      </c>
      <c r="H536" s="1" t="s">
        <v>4</v>
      </c>
      <c r="I536" s="1">
        <f>IF('Data Entry'!AC539="g",'Data Entry'!AB539*0.001,IF('Data Entry'!AC539="mg",'Data Entry'!AB539*0.000001,IF('Data Entry'!AC539="t",'Data Entry'!AB539*1000,IF('Data Entry'!AC539="ml",'Data Entry'!AB539*0.001,IF('Data Entry'!AC539="kg",'Data Entry'!AB539*1,IF('Data Entry'!AC539="L",'Data Entry'!AB539*1,IFERROR(,"")))))))</f>
        <v>0</v>
      </c>
      <c r="J536" s="59" t="str">
        <f>'Data Entry'!AU539</f>
        <v/>
      </c>
      <c r="K536" s="1">
        <f>IF('Data Entry'!AI539="g",'Data Entry'!AH539*0.001*V536,IF('Data Entry'!AI539="UI",'Data Entry'!AH539*0.000001*V536,IF('Data Entry'!AI539="mg",'Data Entry'!AH539*0.000001*V536,IF('Data Entry'!AI539="t",'Data Entry'!AH539*1000*V536,IF('Data Entry'!AI539="kg",'Data Entry'!AH539*1*V536,IF('Data Entry'!AI539="L",'Data Entry'!AH539*1*V536,IFERROR(,"")))))))</f>
        <v>0</v>
      </c>
      <c r="L536" s="1" t="s">
        <v>4</v>
      </c>
      <c r="M536" s="59">
        <f>'Data Entry'!AJ539</f>
        <v>0</v>
      </c>
      <c r="N536" s="59" t="str">
        <f>'Data Entry'!AX539</f>
        <v/>
      </c>
      <c r="O536" s="1">
        <f>IF('Data Entry'!AL539="g",'Data Entry'!AK539*0.001*W536,IF('Data Entry'!AL539="UI",'Data Entry'!AK539*0.000001*W536,IF('Data Entry'!AL539="mg",'Data Entry'!AK539*0.000001*W536,IF('Data Entry'!AL539="t",'Data Entry'!AK539*1000*W536,IF('Data Entry'!AL539="kg",'Data Entry'!AK539*1*W536,IF('Data Entry'!AL539="L",'Data Entry'!AK539*1*W536,IFERROR(,"")))))))</f>
        <v>0</v>
      </c>
      <c r="P536" s="1" t="s">
        <v>4</v>
      </c>
      <c r="Q536" s="59">
        <f>'Data Entry'!AM539</f>
        <v>0</v>
      </c>
      <c r="R536" s="59" t="str">
        <f>'Data Entry'!BA539</f>
        <v/>
      </c>
      <c r="S536" s="1">
        <f>IF('Data Entry'!AO539="g",'Data Entry'!AN539*0.001*X536,IF('Data Entry'!AO539="UI",'Data Entry'!AN539*0.000001*X536,IF('Data Entry'!AO539="mg",'Data Entry'!AN539*0.000001*X536,IF('Data Entry'!AO539="t",'Data Entry'!AN539*1000*X536,IF('Data Entry'!AO539="kg",'Data Entry'!AN539*1*X536,IF('Data Entry'!AO539="L",'Data Entry'!AN539*1*X536,IFERROR(,"")))))))</f>
        <v>0</v>
      </c>
      <c r="T536" s="1" t="s">
        <v>4</v>
      </c>
      <c r="U536" s="59" t="str">
        <f>IF('Data Entry'!AP539="No aplica","1",'Data Entry'!AP539)</f>
        <v/>
      </c>
      <c r="V536" s="59" t="str">
        <f>IF('Data Entry'!AS539="No aplica","1",'Data Entry'!AS539)</f>
        <v/>
      </c>
      <c r="W536" s="59" t="str">
        <f>IF('Data Entry'!AV539="No aplica","1",'Data Entry'!AV539)</f>
        <v/>
      </c>
      <c r="X536" s="59" t="str">
        <f>IF('Data Entry'!AY539="No aplica","1",'Data Entry'!AY539)</f>
        <v/>
      </c>
      <c r="Y536" s="151" t="str">
        <f t="shared" si="8"/>
        <v/>
      </c>
      <c r="Z536" s="152" t="str">
        <f>IF('Data Entry'!H539="Yes","1",IF(AND('Data Entry'!H539="",'Data Entry'!I539="",'Data Entry'!J539="",'Data Entry'!K539="",'Data Entry'!L539="",'Data Entry'!M539="",'Data Entry'!N539="",'Data Entry'!O539="",'Data Entry'!P539="",'Data Entry'!Q539=""),"","1"))</f>
        <v/>
      </c>
      <c r="AA536" s="152" t="str">
        <f>IF('Data Entry'!R539="Yes","1",IF(AND('Data Entry'!R539="",'Data Entry'!S539="",'Data Entry'!T539="",'Data Entry'!U539=""),"","1"))</f>
        <v/>
      </c>
      <c r="AB536" s="157" t="str">
        <f>IF('Data Entry'!V539="Yes","1",IF(AND('Data Entry'!V539="",'Data Entry'!W539=""),"","1"))</f>
        <v/>
      </c>
    </row>
    <row r="537" spans="1:28" ht="17">
      <c r="A537" s="59">
        <f>'Data Entry'!AB540</f>
        <v>0</v>
      </c>
      <c r="B537" s="59" t="str">
        <f>'Data Entry'!AR540</f>
        <v/>
      </c>
      <c r="C537" s="1">
        <f>IF('Data Entry'!AD540="g",'Data Entry'!AC540*0.001*U537,IF('Data Entry'!AD540="UI",'Data Entry'!AC540*0.000001*U537,IF('Data Entry'!AD540="mg",'Data Entry'!AC540*0.000001*U537,IF('Data Entry'!AD540="t",'Data Entry'!AC540*1000*U537,IF('Data Entry'!AD540="kg",'Data Entry'!AC540*1*U537,IF('Data Entry'!AD540="L",'Data Entry'!AC540*1*U537,IFERROR(,"")))))))</f>
        <v>0</v>
      </c>
      <c r="D537" s="1" t="s">
        <v>4</v>
      </c>
      <c r="E537" s="1">
        <f>IF('Data Entry'!AF540="g",'Data Entry'!AE540*0.001,IF('Data Entry'!AF540="mg",'Data Entry'!AE540*0.000001,IF('Data Entry'!AF540="t",'Data Entry'!AE540*1000,IF('Data Entry'!AF540="ml",'Data Entry'!AE540*0.001,IF('Data Entry'!AF540="kg",'Data Entry'!AE540*1,IF('Data Entry'!AF540="Pieza",'Data Entry'!AE540*1,IF('Data Entry'!AF540="L",'Data Entry'!AE540*1,IFERROR(,""))))))))</f>
        <v>0</v>
      </c>
      <c r="F537" s="1" t="s">
        <v>4</v>
      </c>
      <c r="G537" s="1">
        <f>IF('Data Entry'!AA540="g",'Data Entry'!Z540*0.001,IF('Data Entry'!AA540="mg",'Data Entry'!Z540*0.000001,IF('Data Entry'!AA540="t",'Data Entry'!Z540*1000,IF('Data Entry'!AA540="ml",'Data Entry'!Z540*0.001,IF('Data Entry'!AA540="kg",'Data Entry'!Z540*1,IF('Data Entry'!AA540="Piezas",'Data Entry'!Z540*1,IF('Data Entry'!AA540="L",'Data Entry'!Z540*1,IFERROR(,""))))))))</f>
        <v>0</v>
      </c>
      <c r="H537" s="1" t="s">
        <v>4</v>
      </c>
      <c r="I537" s="1">
        <f>IF('Data Entry'!AC540="g",'Data Entry'!AB540*0.001,IF('Data Entry'!AC540="mg",'Data Entry'!AB540*0.000001,IF('Data Entry'!AC540="t",'Data Entry'!AB540*1000,IF('Data Entry'!AC540="ml",'Data Entry'!AB540*0.001,IF('Data Entry'!AC540="kg",'Data Entry'!AB540*1,IF('Data Entry'!AC540="L",'Data Entry'!AB540*1,IFERROR(,"")))))))</f>
        <v>0</v>
      </c>
      <c r="J537" s="59" t="str">
        <f>'Data Entry'!AU540</f>
        <v/>
      </c>
      <c r="K537" s="1">
        <f>IF('Data Entry'!AI540="g",'Data Entry'!AH540*0.001*V537,IF('Data Entry'!AI540="UI",'Data Entry'!AH540*0.000001*V537,IF('Data Entry'!AI540="mg",'Data Entry'!AH540*0.000001*V537,IF('Data Entry'!AI540="t",'Data Entry'!AH540*1000*V537,IF('Data Entry'!AI540="kg",'Data Entry'!AH540*1*V537,IF('Data Entry'!AI540="L",'Data Entry'!AH540*1*V537,IFERROR(,"")))))))</f>
        <v>0</v>
      </c>
      <c r="L537" s="1" t="s">
        <v>4</v>
      </c>
      <c r="M537" s="59">
        <f>'Data Entry'!AJ540</f>
        <v>0</v>
      </c>
      <c r="N537" s="59" t="str">
        <f>'Data Entry'!AX540</f>
        <v/>
      </c>
      <c r="O537" s="1">
        <f>IF('Data Entry'!AL540="g",'Data Entry'!AK540*0.001*W537,IF('Data Entry'!AL540="UI",'Data Entry'!AK540*0.000001*W537,IF('Data Entry'!AL540="mg",'Data Entry'!AK540*0.000001*W537,IF('Data Entry'!AL540="t",'Data Entry'!AK540*1000*W537,IF('Data Entry'!AL540="kg",'Data Entry'!AK540*1*W537,IF('Data Entry'!AL540="L",'Data Entry'!AK540*1*W537,IFERROR(,"")))))))</f>
        <v>0</v>
      </c>
      <c r="P537" s="1" t="s">
        <v>4</v>
      </c>
      <c r="Q537" s="59">
        <f>'Data Entry'!AM540</f>
        <v>0</v>
      </c>
      <c r="R537" s="59" t="str">
        <f>'Data Entry'!BA540</f>
        <v/>
      </c>
      <c r="S537" s="1">
        <f>IF('Data Entry'!AO540="g",'Data Entry'!AN540*0.001*X537,IF('Data Entry'!AO540="UI",'Data Entry'!AN540*0.000001*X537,IF('Data Entry'!AO540="mg",'Data Entry'!AN540*0.000001*X537,IF('Data Entry'!AO540="t",'Data Entry'!AN540*1000*X537,IF('Data Entry'!AO540="kg",'Data Entry'!AN540*1*X537,IF('Data Entry'!AO540="L",'Data Entry'!AN540*1*X537,IFERROR(,"")))))))</f>
        <v>0</v>
      </c>
      <c r="T537" s="1" t="s">
        <v>4</v>
      </c>
      <c r="U537" s="59" t="str">
        <f>IF('Data Entry'!AP540="No aplica","1",'Data Entry'!AP540)</f>
        <v/>
      </c>
      <c r="V537" s="59" t="str">
        <f>IF('Data Entry'!AS540="No aplica","1",'Data Entry'!AS540)</f>
        <v/>
      </c>
      <c r="W537" s="59" t="str">
        <f>IF('Data Entry'!AV540="No aplica","1",'Data Entry'!AV540)</f>
        <v/>
      </c>
      <c r="X537" s="59" t="str">
        <f>IF('Data Entry'!AY540="No aplica","1",'Data Entry'!AY540)</f>
        <v/>
      </c>
      <c r="Y537" s="151" t="str">
        <f t="shared" si="8"/>
        <v/>
      </c>
      <c r="Z537" s="152" t="str">
        <f>IF('Data Entry'!H540="Yes","1",IF(AND('Data Entry'!H540="",'Data Entry'!I540="",'Data Entry'!J540="",'Data Entry'!K540="",'Data Entry'!L540="",'Data Entry'!M540="",'Data Entry'!N540="",'Data Entry'!O540="",'Data Entry'!P540="",'Data Entry'!Q540=""),"","1"))</f>
        <v/>
      </c>
      <c r="AA537" s="152" t="str">
        <f>IF('Data Entry'!R540="Yes","1",IF(AND('Data Entry'!R540="",'Data Entry'!S540="",'Data Entry'!T540="",'Data Entry'!U540=""),"","1"))</f>
        <v/>
      </c>
      <c r="AB537" s="157" t="str">
        <f>IF('Data Entry'!V540="Yes","1",IF(AND('Data Entry'!V540="",'Data Entry'!W540=""),"","1"))</f>
        <v/>
      </c>
    </row>
    <row r="538" spans="1:28" ht="17">
      <c r="A538" s="59">
        <f>'Data Entry'!AB541</f>
        <v>0</v>
      </c>
      <c r="B538" s="59" t="str">
        <f>'Data Entry'!AR541</f>
        <v/>
      </c>
      <c r="C538" s="1">
        <f>IF('Data Entry'!AD541="g",'Data Entry'!AC541*0.001*U538,IF('Data Entry'!AD541="UI",'Data Entry'!AC541*0.000001*U538,IF('Data Entry'!AD541="mg",'Data Entry'!AC541*0.000001*U538,IF('Data Entry'!AD541="t",'Data Entry'!AC541*1000*U538,IF('Data Entry'!AD541="kg",'Data Entry'!AC541*1*U538,IF('Data Entry'!AD541="L",'Data Entry'!AC541*1*U538,IFERROR(,"")))))))</f>
        <v>0</v>
      </c>
      <c r="D538" s="1" t="s">
        <v>4</v>
      </c>
      <c r="E538" s="1">
        <f>IF('Data Entry'!AF541="g",'Data Entry'!AE541*0.001,IF('Data Entry'!AF541="mg",'Data Entry'!AE541*0.000001,IF('Data Entry'!AF541="t",'Data Entry'!AE541*1000,IF('Data Entry'!AF541="ml",'Data Entry'!AE541*0.001,IF('Data Entry'!AF541="kg",'Data Entry'!AE541*1,IF('Data Entry'!AF541="Pieza",'Data Entry'!AE541*1,IF('Data Entry'!AF541="L",'Data Entry'!AE541*1,IFERROR(,""))))))))</f>
        <v>0</v>
      </c>
      <c r="F538" s="1" t="s">
        <v>4</v>
      </c>
      <c r="G538" s="1">
        <f>IF('Data Entry'!AA541="g",'Data Entry'!Z541*0.001,IF('Data Entry'!AA541="mg",'Data Entry'!Z541*0.000001,IF('Data Entry'!AA541="t",'Data Entry'!Z541*1000,IF('Data Entry'!AA541="ml",'Data Entry'!Z541*0.001,IF('Data Entry'!AA541="kg",'Data Entry'!Z541*1,IF('Data Entry'!AA541="Piezas",'Data Entry'!Z541*1,IF('Data Entry'!AA541="L",'Data Entry'!Z541*1,IFERROR(,""))))))))</f>
        <v>0</v>
      </c>
      <c r="H538" s="1" t="s">
        <v>4</v>
      </c>
      <c r="I538" s="1">
        <f>IF('Data Entry'!AC541="g",'Data Entry'!AB541*0.001,IF('Data Entry'!AC541="mg",'Data Entry'!AB541*0.000001,IF('Data Entry'!AC541="t",'Data Entry'!AB541*1000,IF('Data Entry'!AC541="ml",'Data Entry'!AB541*0.001,IF('Data Entry'!AC541="kg",'Data Entry'!AB541*1,IF('Data Entry'!AC541="L",'Data Entry'!AB541*1,IFERROR(,"")))))))</f>
        <v>0</v>
      </c>
      <c r="J538" s="59" t="str">
        <f>'Data Entry'!AU541</f>
        <v/>
      </c>
      <c r="K538" s="1">
        <f>IF('Data Entry'!AI541="g",'Data Entry'!AH541*0.001*V538,IF('Data Entry'!AI541="UI",'Data Entry'!AH541*0.000001*V538,IF('Data Entry'!AI541="mg",'Data Entry'!AH541*0.000001*V538,IF('Data Entry'!AI541="t",'Data Entry'!AH541*1000*V538,IF('Data Entry'!AI541="kg",'Data Entry'!AH541*1*V538,IF('Data Entry'!AI541="L",'Data Entry'!AH541*1*V538,IFERROR(,"")))))))</f>
        <v>0</v>
      </c>
      <c r="L538" s="1" t="s">
        <v>4</v>
      </c>
      <c r="M538" s="59">
        <f>'Data Entry'!AJ541</f>
        <v>0</v>
      </c>
      <c r="N538" s="59" t="str">
        <f>'Data Entry'!AX541</f>
        <v/>
      </c>
      <c r="O538" s="1">
        <f>IF('Data Entry'!AL541="g",'Data Entry'!AK541*0.001*W538,IF('Data Entry'!AL541="UI",'Data Entry'!AK541*0.000001*W538,IF('Data Entry'!AL541="mg",'Data Entry'!AK541*0.000001*W538,IF('Data Entry'!AL541="t",'Data Entry'!AK541*1000*W538,IF('Data Entry'!AL541="kg",'Data Entry'!AK541*1*W538,IF('Data Entry'!AL541="L",'Data Entry'!AK541*1*W538,IFERROR(,"")))))))</f>
        <v>0</v>
      </c>
      <c r="P538" s="1" t="s">
        <v>4</v>
      </c>
      <c r="Q538" s="59">
        <f>'Data Entry'!AM541</f>
        <v>0</v>
      </c>
      <c r="R538" s="59" t="str">
        <f>'Data Entry'!BA541</f>
        <v/>
      </c>
      <c r="S538" s="1">
        <f>IF('Data Entry'!AO541="g",'Data Entry'!AN541*0.001*X538,IF('Data Entry'!AO541="UI",'Data Entry'!AN541*0.000001*X538,IF('Data Entry'!AO541="mg",'Data Entry'!AN541*0.000001*X538,IF('Data Entry'!AO541="t",'Data Entry'!AN541*1000*X538,IF('Data Entry'!AO541="kg",'Data Entry'!AN541*1*X538,IF('Data Entry'!AO541="L",'Data Entry'!AN541*1*X538,IFERROR(,"")))))))</f>
        <v>0</v>
      </c>
      <c r="T538" s="1" t="s">
        <v>4</v>
      </c>
      <c r="U538" s="59" t="str">
        <f>IF('Data Entry'!AP541="No aplica","1",'Data Entry'!AP541)</f>
        <v/>
      </c>
      <c r="V538" s="59" t="str">
        <f>IF('Data Entry'!AS541="No aplica","1",'Data Entry'!AS541)</f>
        <v/>
      </c>
      <c r="W538" s="59" t="str">
        <f>IF('Data Entry'!AV541="No aplica","1",'Data Entry'!AV541)</f>
        <v/>
      </c>
      <c r="X538" s="59" t="str">
        <f>IF('Data Entry'!AY541="No aplica","1",'Data Entry'!AY541)</f>
        <v/>
      </c>
      <c r="Y538" s="151" t="str">
        <f t="shared" si="8"/>
        <v/>
      </c>
      <c r="Z538" s="152" t="str">
        <f>IF('Data Entry'!H541="Yes","1",IF(AND('Data Entry'!H541="",'Data Entry'!I541="",'Data Entry'!J541="",'Data Entry'!K541="",'Data Entry'!L541="",'Data Entry'!M541="",'Data Entry'!N541="",'Data Entry'!O541="",'Data Entry'!P541="",'Data Entry'!Q541=""),"","1"))</f>
        <v/>
      </c>
      <c r="AA538" s="152" t="str">
        <f>IF('Data Entry'!R541="Yes","1",IF(AND('Data Entry'!R541="",'Data Entry'!S541="",'Data Entry'!T541="",'Data Entry'!U541=""),"","1"))</f>
        <v/>
      </c>
      <c r="AB538" s="157" t="str">
        <f>IF('Data Entry'!V541="Yes","1",IF(AND('Data Entry'!V541="",'Data Entry'!W541=""),"","1"))</f>
        <v/>
      </c>
    </row>
    <row r="539" spans="1:28" ht="17">
      <c r="A539" s="59">
        <f>'Data Entry'!AB542</f>
        <v>0</v>
      </c>
      <c r="B539" s="59" t="str">
        <f>'Data Entry'!AR542</f>
        <v/>
      </c>
      <c r="C539" s="1">
        <f>IF('Data Entry'!AD542="g",'Data Entry'!AC542*0.001*U539,IF('Data Entry'!AD542="UI",'Data Entry'!AC542*0.000001*U539,IF('Data Entry'!AD542="mg",'Data Entry'!AC542*0.000001*U539,IF('Data Entry'!AD542="t",'Data Entry'!AC542*1000*U539,IF('Data Entry'!AD542="kg",'Data Entry'!AC542*1*U539,IF('Data Entry'!AD542="L",'Data Entry'!AC542*1*U539,IFERROR(,"")))))))</f>
        <v>0</v>
      </c>
      <c r="D539" s="1" t="s">
        <v>4</v>
      </c>
      <c r="E539" s="1">
        <f>IF('Data Entry'!AF542="g",'Data Entry'!AE542*0.001,IF('Data Entry'!AF542="mg",'Data Entry'!AE542*0.000001,IF('Data Entry'!AF542="t",'Data Entry'!AE542*1000,IF('Data Entry'!AF542="ml",'Data Entry'!AE542*0.001,IF('Data Entry'!AF542="kg",'Data Entry'!AE542*1,IF('Data Entry'!AF542="Pieza",'Data Entry'!AE542*1,IF('Data Entry'!AF542="L",'Data Entry'!AE542*1,IFERROR(,""))))))))</f>
        <v>0</v>
      </c>
      <c r="F539" s="1" t="s">
        <v>4</v>
      </c>
      <c r="G539" s="1">
        <f>IF('Data Entry'!AA542="g",'Data Entry'!Z542*0.001,IF('Data Entry'!AA542="mg",'Data Entry'!Z542*0.000001,IF('Data Entry'!AA542="t",'Data Entry'!Z542*1000,IF('Data Entry'!AA542="ml",'Data Entry'!Z542*0.001,IF('Data Entry'!AA542="kg",'Data Entry'!Z542*1,IF('Data Entry'!AA542="Piezas",'Data Entry'!Z542*1,IF('Data Entry'!AA542="L",'Data Entry'!Z542*1,IFERROR(,""))))))))</f>
        <v>0</v>
      </c>
      <c r="H539" s="1" t="s">
        <v>4</v>
      </c>
      <c r="I539" s="1">
        <f>IF('Data Entry'!AC542="g",'Data Entry'!AB542*0.001,IF('Data Entry'!AC542="mg",'Data Entry'!AB542*0.000001,IF('Data Entry'!AC542="t",'Data Entry'!AB542*1000,IF('Data Entry'!AC542="ml",'Data Entry'!AB542*0.001,IF('Data Entry'!AC542="kg",'Data Entry'!AB542*1,IF('Data Entry'!AC542="L",'Data Entry'!AB542*1,IFERROR(,"")))))))</f>
        <v>0</v>
      </c>
      <c r="J539" s="59" t="str">
        <f>'Data Entry'!AU542</f>
        <v/>
      </c>
      <c r="K539" s="1">
        <f>IF('Data Entry'!AI542="g",'Data Entry'!AH542*0.001*V539,IF('Data Entry'!AI542="UI",'Data Entry'!AH542*0.000001*V539,IF('Data Entry'!AI542="mg",'Data Entry'!AH542*0.000001*V539,IF('Data Entry'!AI542="t",'Data Entry'!AH542*1000*V539,IF('Data Entry'!AI542="kg",'Data Entry'!AH542*1*V539,IF('Data Entry'!AI542="L",'Data Entry'!AH542*1*V539,IFERROR(,"")))))))</f>
        <v>0</v>
      </c>
      <c r="L539" s="1" t="s">
        <v>4</v>
      </c>
      <c r="M539" s="59">
        <f>'Data Entry'!AJ542</f>
        <v>0</v>
      </c>
      <c r="N539" s="59" t="str">
        <f>'Data Entry'!AX542</f>
        <v/>
      </c>
      <c r="O539" s="1">
        <f>IF('Data Entry'!AL542="g",'Data Entry'!AK542*0.001*W539,IF('Data Entry'!AL542="UI",'Data Entry'!AK542*0.000001*W539,IF('Data Entry'!AL542="mg",'Data Entry'!AK542*0.000001*W539,IF('Data Entry'!AL542="t",'Data Entry'!AK542*1000*W539,IF('Data Entry'!AL542="kg",'Data Entry'!AK542*1*W539,IF('Data Entry'!AL542="L",'Data Entry'!AK542*1*W539,IFERROR(,"")))))))</f>
        <v>0</v>
      </c>
      <c r="P539" s="1" t="s">
        <v>4</v>
      </c>
      <c r="Q539" s="59">
        <f>'Data Entry'!AM542</f>
        <v>0</v>
      </c>
      <c r="R539" s="59" t="str">
        <f>'Data Entry'!BA542</f>
        <v/>
      </c>
      <c r="S539" s="1">
        <f>IF('Data Entry'!AO542="g",'Data Entry'!AN542*0.001*X539,IF('Data Entry'!AO542="UI",'Data Entry'!AN542*0.000001*X539,IF('Data Entry'!AO542="mg",'Data Entry'!AN542*0.000001*X539,IF('Data Entry'!AO542="t",'Data Entry'!AN542*1000*X539,IF('Data Entry'!AO542="kg",'Data Entry'!AN542*1*X539,IF('Data Entry'!AO542="L",'Data Entry'!AN542*1*X539,IFERROR(,"")))))))</f>
        <v>0</v>
      </c>
      <c r="T539" s="1" t="s">
        <v>4</v>
      </c>
      <c r="U539" s="59" t="str">
        <f>IF('Data Entry'!AP542="No aplica","1",'Data Entry'!AP542)</f>
        <v/>
      </c>
      <c r="V539" s="59" t="str">
        <f>IF('Data Entry'!AS542="No aplica","1",'Data Entry'!AS542)</f>
        <v/>
      </c>
      <c r="W539" s="59" t="str">
        <f>IF('Data Entry'!AV542="No aplica","1",'Data Entry'!AV542)</f>
        <v/>
      </c>
      <c r="X539" s="59" t="str">
        <f>IF('Data Entry'!AY542="No aplica","1",'Data Entry'!AY542)</f>
        <v/>
      </c>
      <c r="Y539" s="151" t="str">
        <f t="shared" si="8"/>
        <v/>
      </c>
      <c r="Z539" s="152" t="str">
        <f>IF('Data Entry'!H542="Yes","1",IF(AND('Data Entry'!H542="",'Data Entry'!I542="",'Data Entry'!J542="",'Data Entry'!K542="",'Data Entry'!L542="",'Data Entry'!M542="",'Data Entry'!N542="",'Data Entry'!O542="",'Data Entry'!P542="",'Data Entry'!Q542=""),"","1"))</f>
        <v/>
      </c>
      <c r="AA539" s="152" t="str">
        <f>IF('Data Entry'!R542="Yes","1",IF(AND('Data Entry'!R542="",'Data Entry'!S542="",'Data Entry'!T542="",'Data Entry'!U542=""),"","1"))</f>
        <v/>
      </c>
      <c r="AB539" s="157" t="str">
        <f>IF('Data Entry'!V542="Yes","1",IF(AND('Data Entry'!V542="",'Data Entry'!W542=""),"","1"))</f>
        <v/>
      </c>
    </row>
    <row r="540" spans="1:28" ht="17">
      <c r="A540" s="59">
        <f>'Data Entry'!AB543</f>
        <v>0</v>
      </c>
      <c r="B540" s="59" t="str">
        <f>'Data Entry'!AR543</f>
        <v/>
      </c>
      <c r="C540" s="1">
        <f>IF('Data Entry'!AD543="g",'Data Entry'!AC543*0.001*U540,IF('Data Entry'!AD543="UI",'Data Entry'!AC543*0.000001*U540,IF('Data Entry'!AD543="mg",'Data Entry'!AC543*0.000001*U540,IF('Data Entry'!AD543="t",'Data Entry'!AC543*1000*U540,IF('Data Entry'!AD543="kg",'Data Entry'!AC543*1*U540,IF('Data Entry'!AD543="L",'Data Entry'!AC543*1*U540,IFERROR(,"")))))))</f>
        <v>0</v>
      </c>
      <c r="D540" s="1" t="s">
        <v>4</v>
      </c>
      <c r="E540" s="1">
        <f>IF('Data Entry'!AF543="g",'Data Entry'!AE543*0.001,IF('Data Entry'!AF543="mg",'Data Entry'!AE543*0.000001,IF('Data Entry'!AF543="t",'Data Entry'!AE543*1000,IF('Data Entry'!AF543="ml",'Data Entry'!AE543*0.001,IF('Data Entry'!AF543="kg",'Data Entry'!AE543*1,IF('Data Entry'!AF543="Pieza",'Data Entry'!AE543*1,IF('Data Entry'!AF543="L",'Data Entry'!AE543*1,IFERROR(,""))))))))</f>
        <v>0</v>
      </c>
      <c r="F540" s="1" t="s">
        <v>4</v>
      </c>
      <c r="G540" s="1">
        <f>IF('Data Entry'!AA543="g",'Data Entry'!Z543*0.001,IF('Data Entry'!AA543="mg",'Data Entry'!Z543*0.000001,IF('Data Entry'!AA543="t",'Data Entry'!Z543*1000,IF('Data Entry'!AA543="ml",'Data Entry'!Z543*0.001,IF('Data Entry'!AA543="kg",'Data Entry'!Z543*1,IF('Data Entry'!AA543="Piezas",'Data Entry'!Z543*1,IF('Data Entry'!AA543="L",'Data Entry'!Z543*1,IFERROR(,""))))))))</f>
        <v>0</v>
      </c>
      <c r="H540" s="1" t="s">
        <v>4</v>
      </c>
      <c r="I540" s="1">
        <f>IF('Data Entry'!AC543="g",'Data Entry'!AB543*0.001,IF('Data Entry'!AC543="mg",'Data Entry'!AB543*0.000001,IF('Data Entry'!AC543="t",'Data Entry'!AB543*1000,IF('Data Entry'!AC543="ml",'Data Entry'!AB543*0.001,IF('Data Entry'!AC543="kg",'Data Entry'!AB543*1,IF('Data Entry'!AC543="L",'Data Entry'!AB543*1,IFERROR(,"")))))))</f>
        <v>0</v>
      </c>
      <c r="J540" s="59" t="str">
        <f>'Data Entry'!AU543</f>
        <v/>
      </c>
      <c r="K540" s="1">
        <f>IF('Data Entry'!AI543="g",'Data Entry'!AH543*0.001*V540,IF('Data Entry'!AI543="UI",'Data Entry'!AH543*0.000001*V540,IF('Data Entry'!AI543="mg",'Data Entry'!AH543*0.000001*V540,IF('Data Entry'!AI543="t",'Data Entry'!AH543*1000*V540,IF('Data Entry'!AI543="kg",'Data Entry'!AH543*1*V540,IF('Data Entry'!AI543="L",'Data Entry'!AH543*1*V540,IFERROR(,"")))))))</f>
        <v>0</v>
      </c>
      <c r="L540" s="1" t="s">
        <v>4</v>
      </c>
      <c r="M540" s="59">
        <f>'Data Entry'!AJ543</f>
        <v>0</v>
      </c>
      <c r="N540" s="59" t="str">
        <f>'Data Entry'!AX543</f>
        <v/>
      </c>
      <c r="O540" s="1">
        <f>IF('Data Entry'!AL543="g",'Data Entry'!AK543*0.001*W540,IF('Data Entry'!AL543="UI",'Data Entry'!AK543*0.000001*W540,IF('Data Entry'!AL543="mg",'Data Entry'!AK543*0.000001*W540,IF('Data Entry'!AL543="t",'Data Entry'!AK543*1000*W540,IF('Data Entry'!AL543="kg",'Data Entry'!AK543*1*W540,IF('Data Entry'!AL543="L",'Data Entry'!AK543*1*W540,IFERROR(,"")))))))</f>
        <v>0</v>
      </c>
      <c r="P540" s="1" t="s">
        <v>4</v>
      </c>
      <c r="Q540" s="59">
        <f>'Data Entry'!AM543</f>
        <v>0</v>
      </c>
      <c r="R540" s="59" t="str">
        <f>'Data Entry'!BA543</f>
        <v/>
      </c>
      <c r="S540" s="1">
        <f>IF('Data Entry'!AO543="g",'Data Entry'!AN543*0.001*X540,IF('Data Entry'!AO543="UI",'Data Entry'!AN543*0.000001*X540,IF('Data Entry'!AO543="mg",'Data Entry'!AN543*0.000001*X540,IF('Data Entry'!AO543="t",'Data Entry'!AN543*1000*X540,IF('Data Entry'!AO543="kg",'Data Entry'!AN543*1*X540,IF('Data Entry'!AO543="L",'Data Entry'!AN543*1*X540,IFERROR(,"")))))))</f>
        <v>0</v>
      </c>
      <c r="T540" s="1" t="s">
        <v>4</v>
      </c>
      <c r="U540" s="59" t="str">
        <f>IF('Data Entry'!AP543="No aplica","1",'Data Entry'!AP543)</f>
        <v/>
      </c>
      <c r="V540" s="59" t="str">
        <f>IF('Data Entry'!AS543="No aplica","1",'Data Entry'!AS543)</f>
        <v/>
      </c>
      <c r="W540" s="59" t="str">
        <f>IF('Data Entry'!AV543="No aplica","1",'Data Entry'!AV543)</f>
        <v/>
      </c>
      <c r="X540" s="59" t="str">
        <f>IF('Data Entry'!AY543="No aplica","1",'Data Entry'!AY543)</f>
        <v/>
      </c>
      <c r="Y540" s="151" t="str">
        <f t="shared" si="8"/>
        <v/>
      </c>
      <c r="Z540" s="152" t="str">
        <f>IF('Data Entry'!H543="Yes","1",IF(AND('Data Entry'!H543="",'Data Entry'!I543="",'Data Entry'!J543="",'Data Entry'!K543="",'Data Entry'!L543="",'Data Entry'!M543="",'Data Entry'!N543="",'Data Entry'!O543="",'Data Entry'!P543="",'Data Entry'!Q543=""),"","1"))</f>
        <v/>
      </c>
      <c r="AA540" s="152" t="str">
        <f>IF('Data Entry'!R543="Yes","1",IF(AND('Data Entry'!R543="",'Data Entry'!S543="",'Data Entry'!T543="",'Data Entry'!U543=""),"","1"))</f>
        <v/>
      </c>
      <c r="AB540" s="157" t="str">
        <f>IF('Data Entry'!V543="Yes","1",IF(AND('Data Entry'!V543="",'Data Entry'!W543=""),"","1"))</f>
        <v/>
      </c>
    </row>
    <row r="541" spans="1:28" ht="17">
      <c r="A541" s="59">
        <f>'Data Entry'!AB544</f>
        <v>0</v>
      </c>
      <c r="B541" s="59" t="str">
        <f>'Data Entry'!AR544</f>
        <v/>
      </c>
      <c r="C541" s="1">
        <f>IF('Data Entry'!AD544="g",'Data Entry'!AC544*0.001*U541,IF('Data Entry'!AD544="UI",'Data Entry'!AC544*0.000001*U541,IF('Data Entry'!AD544="mg",'Data Entry'!AC544*0.000001*U541,IF('Data Entry'!AD544="t",'Data Entry'!AC544*1000*U541,IF('Data Entry'!AD544="kg",'Data Entry'!AC544*1*U541,IF('Data Entry'!AD544="L",'Data Entry'!AC544*1*U541,IFERROR(,"")))))))</f>
        <v>0</v>
      </c>
      <c r="D541" s="1" t="s">
        <v>4</v>
      </c>
      <c r="E541" s="1">
        <f>IF('Data Entry'!AF544="g",'Data Entry'!AE544*0.001,IF('Data Entry'!AF544="mg",'Data Entry'!AE544*0.000001,IF('Data Entry'!AF544="t",'Data Entry'!AE544*1000,IF('Data Entry'!AF544="ml",'Data Entry'!AE544*0.001,IF('Data Entry'!AF544="kg",'Data Entry'!AE544*1,IF('Data Entry'!AF544="Pieza",'Data Entry'!AE544*1,IF('Data Entry'!AF544="L",'Data Entry'!AE544*1,IFERROR(,""))))))))</f>
        <v>0</v>
      </c>
      <c r="F541" s="1" t="s">
        <v>4</v>
      </c>
      <c r="G541" s="1">
        <f>IF('Data Entry'!AA544="g",'Data Entry'!Z544*0.001,IF('Data Entry'!AA544="mg",'Data Entry'!Z544*0.000001,IF('Data Entry'!AA544="t",'Data Entry'!Z544*1000,IF('Data Entry'!AA544="ml",'Data Entry'!Z544*0.001,IF('Data Entry'!AA544="kg",'Data Entry'!Z544*1,IF('Data Entry'!AA544="Piezas",'Data Entry'!Z544*1,IF('Data Entry'!AA544="L",'Data Entry'!Z544*1,IFERROR(,""))))))))</f>
        <v>0</v>
      </c>
      <c r="H541" s="1" t="s">
        <v>4</v>
      </c>
      <c r="I541" s="1">
        <f>IF('Data Entry'!AC544="g",'Data Entry'!AB544*0.001,IF('Data Entry'!AC544="mg",'Data Entry'!AB544*0.000001,IF('Data Entry'!AC544="t",'Data Entry'!AB544*1000,IF('Data Entry'!AC544="ml",'Data Entry'!AB544*0.001,IF('Data Entry'!AC544="kg",'Data Entry'!AB544*1,IF('Data Entry'!AC544="L",'Data Entry'!AB544*1,IFERROR(,"")))))))</f>
        <v>0</v>
      </c>
      <c r="J541" s="59" t="str">
        <f>'Data Entry'!AU544</f>
        <v/>
      </c>
      <c r="K541" s="1">
        <f>IF('Data Entry'!AI544="g",'Data Entry'!AH544*0.001*V541,IF('Data Entry'!AI544="UI",'Data Entry'!AH544*0.000001*V541,IF('Data Entry'!AI544="mg",'Data Entry'!AH544*0.000001*V541,IF('Data Entry'!AI544="t",'Data Entry'!AH544*1000*V541,IF('Data Entry'!AI544="kg",'Data Entry'!AH544*1*V541,IF('Data Entry'!AI544="L",'Data Entry'!AH544*1*V541,IFERROR(,"")))))))</f>
        <v>0</v>
      </c>
      <c r="L541" s="1" t="s">
        <v>4</v>
      </c>
      <c r="M541" s="59">
        <f>'Data Entry'!AJ544</f>
        <v>0</v>
      </c>
      <c r="N541" s="59" t="str">
        <f>'Data Entry'!AX544</f>
        <v/>
      </c>
      <c r="O541" s="1">
        <f>IF('Data Entry'!AL544="g",'Data Entry'!AK544*0.001*W541,IF('Data Entry'!AL544="UI",'Data Entry'!AK544*0.000001*W541,IF('Data Entry'!AL544="mg",'Data Entry'!AK544*0.000001*W541,IF('Data Entry'!AL544="t",'Data Entry'!AK544*1000*W541,IF('Data Entry'!AL544="kg",'Data Entry'!AK544*1*W541,IF('Data Entry'!AL544="L",'Data Entry'!AK544*1*W541,IFERROR(,"")))))))</f>
        <v>0</v>
      </c>
      <c r="P541" s="1" t="s">
        <v>4</v>
      </c>
      <c r="Q541" s="59">
        <f>'Data Entry'!AM544</f>
        <v>0</v>
      </c>
      <c r="R541" s="59" t="str">
        <f>'Data Entry'!BA544</f>
        <v/>
      </c>
      <c r="S541" s="1">
        <f>IF('Data Entry'!AO544="g",'Data Entry'!AN544*0.001*X541,IF('Data Entry'!AO544="UI",'Data Entry'!AN544*0.000001*X541,IF('Data Entry'!AO544="mg",'Data Entry'!AN544*0.000001*X541,IF('Data Entry'!AO544="t",'Data Entry'!AN544*1000*X541,IF('Data Entry'!AO544="kg",'Data Entry'!AN544*1*X541,IF('Data Entry'!AO544="L",'Data Entry'!AN544*1*X541,IFERROR(,"")))))))</f>
        <v>0</v>
      </c>
      <c r="T541" s="1" t="s">
        <v>4</v>
      </c>
      <c r="U541" s="59" t="str">
        <f>IF('Data Entry'!AP544="No aplica","1",'Data Entry'!AP544)</f>
        <v/>
      </c>
      <c r="V541" s="59" t="str">
        <f>IF('Data Entry'!AS544="No aplica","1",'Data Entry'!AS544)</f>
        <v/>
      </c>
      <c r="W541" s="59" t="str">
        <f>IF('Data Entry'!AV544="No aplica","1",'Data Entry'!AV544)</f>
        <v/>
      </c>
      <c r="X541" s="59" t="str">
        <f>IF('Data Entry'!AY544="No aplica","1",'Data Entry'!AY544)</f>
        <v/>
      </c>
      <c r="Y541" s="151" t="str">
        <f t="shared" si="8"/>
        <v/>
      </c>
      <c r="Z541" s="152" t="str">
        <f>IF('Data Entry'!H544="Yes","1",IF(AND('Data Entry'!H544="",'Data Entry'!I544="",'Data Entry'!J544="",'Data Entry'!K544="",'Data Entry'!L544="",'Data Entry'!M544="",'Data Entry'!N544="",'Data Entry'!O544="",'Data Entry'!P544="",'Data Entry'!Q544=""),"","1"))</f>
        <v/>
      </c>
      <c r="AA541" s="152" t="str">
        <f>IF('Data Entry'!R544="Yes","1",IF(AND('Data Entry'!R544="",'Data Entry'!S544="",'Data Entry'!T544="",'Data Entry'!U544=""),"","1"))</f>
        <v/>
      </c>
      <c r="AB541" s="157" t="str">
        <f>IF('Data Entry'!V544="Yes","1",IF(AND('Data Entry'!V544="",'Data Entry'!W544=""),"","1"))</f>
        <v/>
      </c>
    </row>
    <row r="542" spans="1:28" ht="17">
      <c r="A542" s="59">
        <f>'Data Entry'!AB545</f>
        <v>0</v>
      </c>
      <c r="B542" s="59" t="str">
        <f>'Data Entry'!AR545</f>
        <v/>
      </c>
      <c r="C542" s="1">
        <f>IF('Data Entry'!AD545="g",'Data Entry'!AC545*0.001*U542,IF('Data Entry'!AD545="UI",'Data Entry'!AC545*0.000001*U542,IF('Data Entry'!AD545="mg",'Data Entry'!AC545*0.000001*U542,IF('Data Entry'!AD545="t",'Data Entry'!AC545*1000*U542,IF('Data Entry'!AD545="kg",'Data Entry'!AC545*1*U542,IF('Data Entry'!AD545="L",'Data Entry'!AC545*1*U542,IFERROR(,"")))))))</f>
        <v>0</v>
      </c>
      <c r="D542" s="1" t="s">
        <v>4</v>
      </c>
      <c r="E542" s="1">
        <f>IF('Data Entry'!AF545="g",'Data Entry'!AE545*0.001,IF('Data Entry'!AF545="mg",'Data Entry'!AE545*0.000001,IF('Data Entry'!AF545="t",'Data Entry'!AE545*1000,IF('Data Entry'!AF545="ml",'Data Entry'!AE545*0.001,IF('Data Entry'!AF545="kg",'Data Entry'!AE545*1,IF('Data Entry'!AF545="Pieza",'Data Entry'!AE545*1,IF('Data Entry'!AF545="L",'Data Entry'!AE545*1,IFERROR(,""))))))))</f>
        <v>0</v>
      </c>
      <c r="F542" s="1" t="s">
        <v>4</v>
      </c>
      <c r="G542" s="1">
        <f>IF('Data Entry'!AA545="g",'Data Entry'!Z545*0.001,IF('Data Entry'!AA545="mg",'Data Entry'!Z545*0.000001,IF('Data Entry'!AA545="t",'Data Entry'!Z545*1000,IF('Data Entry'!AA545="ml",'Data Entry'!Z545*0.001,IF('Data Entry'!AA545="kg",'Data Entry'!Z545*1,IF('Data Entry'!AA545="Piezas",'Data Entry'!Z545*1,IF('Data Entry'!AA545="L",'Data Entry'!Z545*1,IFERROR(,""))))))))</f>
        <v>0</v>
      </c>
      <c r="H542" s="1" t="s">
        <v>4</v>
      </c>
      <c r="I542" s="1">
        <f>IF('Data Entry'!AC545="g",'Data Entry'!AB545*0.001,IF('Data Entry'!AC545="mg",'Data Entry'!AB545*0.000001,IF('Data Entry'!AC545="t",'Data Entry'!AB545*1000,IF('Data Entry'!AC545="ml",'Data Entry'!AB545*0.001,IF('Data Entry'!AC545="kg",'Data Entry'!AB545*1,IF('Data Entry'!AC545="L",'Data Entry'!AB545*1,IFERROR(,"")))))))</f>
        <v>0</v>
      </c>
      <c r="J542" s="59" t="str">
        <f>'Data Entry'!AU545</f>
        <v/>
      </c>
      <c r="K542" s="1">
        <f>IF('Data Entry'!AI545="g",'Data Entry'!AH545*0.001*V542,IF('Data Entry'!AI545="UI",'Data Entry'!AH545*0.000001*V542,IF('Data Entry'!AI545="mg",'Data Entry'!AH545*0.000001*V542,IF('Data Entry'!AI545="t",'Data Entry'!AH545*1000*V542,IF('Data Entry'!AI545="kg",'Data Entry'!AH545*1*V542,IF('Data Entry'!AI545="L",'Data Entry'!AH545*1*V542,IFERROR(,"")))))))</f>
        <v>0</v>
      </c>
      <c r="L542" s="1" t="s">
        <v>4</v>
      </c>
      <c r="M542" s="59">
        <f>'Data Entry'!AJ545</f>
        <v>0</v>
      </c>
      <c r="N542" s="59" t="str">
        <f>'Data Entry'!AX545</f>
        <v/>
      </c>
      <c r="O542" s="1">
        <f>IF('Data Entry'!AL545="g",'Data Entry'!AK545*0.001*W542,IF('Data Entry'!AL545="UI",'Data Entry'!AK545*0.000001*W542,IF('Data Entry'!AL545="mg",'Data Entry'!AK545*0.000001*W542,IF('Data Entry'!AL545="t",'Data Entry'!AK545*1000*W542,IF('Data Entry'!AL545="kg",'Data Entry'!AK545*1*W542,IF('Data Entry'!AL545="L",'Data Entry'!AK545*1*W542,IFERROR(,"")))))))</f>
        <v>0</v>
      </c>
      <c r="P542" s="1" t="s">
        <v>4</v>
      </c>
      <c r="Q542" s="59">
        <f>'Data Entry'!AM545</f>
        <v>0</v>
      </c>
      <c r="R542" s="59" t="str">
        <f>'Data Entry'!BA545</f>
        <v/>
      </c>
      <c r="S542" s="1">
        <f>IF('Data Entry'!AO545="g",'Data Entry'!AN545*0.001*X542,IF('Data Entry'!AO545="UI",'Data Entry'!AN545*0.000001*X542,IF('Data Entry'!AO545="mg",'Data Entry'!AN545*0.000001*X542,IF('Data Entry'!AO545="t",'Data Entry'!AN545*1000*X542,IF('Data Entry'!AO545="kg",'Data Entry'!AN545*1*X542,IF('Data Entry'!AO545="L",'Data Entry'!AN545*1*X542,IFERROR(,"")))))))</f>
        <v>0</v>
      </c>
      <c r="T542" s="1" t="s">
        <v>4</v>
      </c>
      <c r="U542" s="59" t="str">
        <f>IF('Data Entry'!AP545="No aplica","1",'Data Entry'!AP545)</f>
        <v/>
      </c>
      <c r="V542" s="59" t="str">
        <f>IF('Data Entry'!AS545="No aplica","1",'Data Entry'!AS545)</f>
        <v/>
      </c>
      <c r="W542" s="59" t="str">
        <f>IF('Data Entry'!AV545="No aplica","1",'Data Entry'!AV545)</f>
        <v/>
      </c>
      <c r="X542" s="59" t="str">
        <f>IF('Data Entry'!AY545="No aplica","1",'Data Entry'!AY545)</f>
        <v/>
      </c>
      <c r="Y542" s="151" t="str">
        <f t="shared" si="8"/>
        <v/>
      </c>
      <c r="Z542" s="152" t="str">
        <f>IF('Data Entry'!H545="Yes","1",IF(AND('Data Entry'!H545="",'Data Entry'!I545="",'Data Entry'!J545="",'Data Entry'!K545="",'Data Entry'!L545="",'Data Entry'!M545="",'Data Entry'!N545="",'Data Entry'!O545="",'Data Entry'!P545="",'Data Entry'!Q545=""),"","1"))</f>
        <v/>
      </c>
      <c r="AA542" s="152" t="str">
        <f>IF('Data Entry'!R545="Yes","1",IF(AND('Data Entry'!R545="",'Data Entry'!S545="",'Data Entry'!T545="",'Data Entry'!U545=""),"","1"))</f>
        <v/>
      </c>
      <c r="AB542" s="157" t="str">
        <f>IF('Data Entry'!V545="Yes","1",IF(AND('Data Entry'!V545="",'Data Entry'!W545=""),"","1"))</f>
        <v/>
      </c>
    </row>
    <row r="543" spans="1:28" ht="17">
      <c r="A543" s="59">
        <f>'Data Entry'!AB546</f>
        <v>0</v>
      </c>
      <c r="B543" s="59" t="str">
        <f>'Data Entry'!AR546</f>
        <v/>
      </c>
      <c r="C543" s="1">
        <f>IF('Data Entry'!AD546="g",'Data Entry'!AC546*0.001*U543,IF('Data Entry'!AD546="UI",'Data Entry'!AC546*0.000001*U543,IF('Data Entry'!AD546="mg",'Data Entry'!AC546*0.000001*U543,IF('Data Entry'!AD546="t",'Data Entry'!AC546*1000*U543,IF('Data Entry'!AD546="kg",'Data Entry'!AC546*1*U543,IF('Data Entry'!AD546="L",'Data Entry'!AC546*1*U543,IFERROR(,"")))))))</f>
        <v>0</v>
      </c>
      <c r="D543" s="1" t="s">
        <v>4</v>
      </c>
      <c r="E543" s="1">
        <f>IF('Data Entry'!AF546="g",'Data Entry'!AE546*0.001,IF('Data Entry'!AF546="mg",'Data Entry'!AE546*0.000001,IF('Data Entry'!AF546="t",'Data Entry'!AE546*1000,IF('Data Entry'!AF546="ml",'Data Entry'!AE546*0.001,IF('Data Entry'!AF546="kg",'Data Entry'!AE546*1,IF('Data Entry'!AF546="Pieza",'Data Entry'!AE546*1,IF('Data Entry'!AF546="L",'Data Entry'!AE546*1,IFERROR(,""))))))))</f>
        <v>0</v>
      </c>
      <c r="F543" s="1" t="s">
        <v>4</v>
      </c>
      <c r="G543" s="1">
        <f>IF('Data Entry'!AA546="g",'Data Entry'!Z546*0.001,IF('Data Entry'!AA546="mg",'Data Entry'!Z546*0.000001,IF('Data Entry'!AA546="t",'Data Entry'!Z546*1000,IF('Data Entry'!AA546="ml",'Data Entry'!Z546*0.001,IF('Data Entry'!AA546="kg",'Data Entry'!Z546*1,IF('Data Entry'!AA546="Piezas",'Data Entry'!Z546*1,IF('Data Entry'!AA546="L",'Data Entry'!Z546*1,IFERROR(,""))))))))</f>
        <v>0</v>
      </c>
      <c r="H543" s="1" t="s">
        <v>4</v>
      </c>
      <c r="I543" s="1">
        <f>IF('Data Entry'!AC546="g",'Data Entry'!AB546*0.001,IF('Data Entry'!AC546="mg",'Data Entry'!AB546*0.000001,IF('Data Entry'!AC546="t",'Data Entry'!AB546*1000,IF('Data Entry'!AC546="ml",'Data Entry'!AB546*0.001,IF('Data Entry'!AC546="kg",'Data Entry'!AB546*1,IF('Data Entry'!AC546="L",'Data Entry'!AB546*1,IFERROR(,"")))))))</f>
        <v>0</v>
      </c>
      <c r="J543" s="59" t="str">
        <f>'Data Entry'!AU546</f>
        <v/>
      </c>
      <c r="K543" s="1">
        <f>IF('Data Entry'!AI546="g",'Data Entry'!AH546*0.001*V543,IF('Data Entry'!AI546="UI",'Data Entry'!AH546*0.000001*V543,IF('Data Entry'!AI546="mg",'Data Entry'!AH546*0.000001*V543,IF('Data Entry'!AI546="t",'Data Entry'!AH546*1000*V543,IF('Data Entry'!AI546="kg",'Data Entry'!AH546*1*V543,IF('Data Entry'!AI546="L",'Data Entry'!AH546*1*V543,IFERROR(,"")))))))</f>
        <v>0</v>
      </c>
      <c r="L543" s="1" t="s">
        <v>4</v>
      </c>
      <c r="M543" s="59">
        <f>'Data Entry'!AJ546</f>
        <v>0</v>
      </c>
      <c r="N543" s="59" t="str">
        <f>'Data Entry'!AX546</f>
        <v/>
      </c>
      <c r="O543" s="1">
        <f>IF('Data Entry'!AL546="g",'Data Entry'!AK546*0.001*W543,IF('Data Entry'!AL546="UI",'Data Entry'!AK546*0.000001*W543,IF('Data Entry'!AL546="mg",'Data Entry'!AK546*0.000001*W543,IF('Data Entry'!AL546="t",'Data Entry'!AK546*1000*W543,IF('Data Entry'!AL546="kg",'Data Entry'!AK546*1*W543,IF('Data Entry'!AL546="L",'Data Entry'!AK546*1*W543,IFERROR(,"")))))))</f>
        <v>0</v>
      </c>
      <c r="P543" s="1" t="s">
        <v>4</v>
      </c>
      <c r="Q543" s="59">
        <f>'Data Entry'!AM546</f>
        <v>0</v>
      </c>
      <c r="R543" s="59" t="str">
        <f>'Data Entry'!BA546</f>
        <v/>
      </c>
      <c r="S543" s="1">
        <f>IF('Data Entry'!AO546="g",'Data Entry'!AN546*0.001*X543,IF('Data Entry'!AO546="UI",'Data Entry'!AN546*0.000001*X543,IF('Data Entry'!AO546="mg",'Data Entry'!AN546*0.000001*X543,IF('Data Entry'!AO546="t",'Data Entry'!AN546*1000*X543,IF('Data Entry'!AO546="kg",'Data Entry'!AN546*1*X543,IF('Data Entry'!AO546="L",'Data Entry'!AN546*1*X543,IFERROR(,"")))))))</f>
        <v>0</v>
      </c>
      <c r="T543" s="1" t="s">
        <v>4</v>
      </c>
      <c r="U543" s="59" t="str">
        <f>IF('Data Entry'!AP546="No aplica","1",'Data Entry'!AP546)</f>
        <v/>
      </c>
      <c r="V543" s="59" t="str">
        <f>IF('Data Entry'!AS546="No aplica","1",'Data Entry'!AS546)</f>
        <v/>
      </c>
      <c r="W543" s="59" t="str">
        <f>IF('Data Entry'!AV546="No aplica","1",'Data Entry'!AV546)</f>
        <v/>
      </c>
      <c r="X543" s="59" t="str">
        <f>IF('Data Entry'!AY546="No aplica","1",'Data Entry'!AY546)</f>
        <v/>
      </c>
      <c r="Y543" s="151" t="str">
        <f t="shared" si="8"/>
        <v/>
      </c>
      <c r="Z543" s="152" t="str">
        <f>IF('Data Entry'!H546="Yes","1",IF(AND('Data Entry'!H546="",'Data Entry'!I546="",'Data Entry'!J546="",'Data Entry'!K546="",'Data Entry'!L546="",'Data Entry'!M546="",'Data Entry'!N546="",'Data Entry'!O546="",'Data Entry'!P546="",'Data Entry'!Q546=""),"","1"))</f>
        <v/>
      </c>
      <c r="AA543" s="152" t="str">
        <f>IF('Data Entry'!R546="Yes","1",IF(AND('Data Entry'!R546="",'Data Entry'!S546="",'Data Entry'!T546="",'Data Entry'!U546=""),"","1"))</f>
        <v/>
      </c>
      <c r="AB543" s="157" t="str">
        <f>IF('Data Entry'!V546="Yes","1",IF(AND('Data Entry'!V546="",'Data Entry'!W546=""),"","1"))</f>
        <v/>
      </c>
    </row>
    <row r="544" spans="1:28" ht="17">
      <c r="A544" s="59">
        <f>'Data Entry'!AB547</f>
        <v>0</v>
      </c>
      <c r="B544" s="59" t="str">
        <f>'Data Entry'!AR547</f>
        <v/>
      </c>
      <c r="C544" s="1">
        <f>IF('Data Entry'!AD547="g",'Data Entry'!AC547*0.001*U544,IF('Data Entry'!AD547="UI",'Data Entry'!AC547*0.000001*U544,IF('Data Entry'!AD547="mg",'Data Entry'!AC547*0.000001*U544,IF('Data Entry'!AD547="t",'Data Entry'!AC547*1000*U544,IF('Data Entry'!AD547="kg",'Data Entry'!AC547*1*U544,IF('Data Entry'!AD547="L",'Data Entry'!AC547*1*U544,IFERROR(,"")))))))</f>
        <v>0</v>
      </c>
      <c r="D544" s="1" t="s">
        <v>4</v>
      </c>
      <c r="E544" s="1">
        <f>IF('Data Entry'!AF547="g",'Data Entry'!AE547*0.001,IF('Data Entry'!AF547="mg",'Data Entry'!AE547*0.000001,IF('Data Entry'!AF547="t",'Data Entry'!AE547*1000,IF('Data Entry'!AF547="ml",'Data Entry'!AE547*0.001,IF('Data Entry'!AF547="kg",'Data Entry'!AE547*1,IF('Data Entry'!AF547="Pieza",'Data Entry'!AE547*1,IF('Data Entry'!AF547="L",'Data Entry'!AE547*1,IFERROR(,""))))))))</f>
        <v>0</v>
      </c>
      <c r="F544" s="1" t="s">
        <v>4</v>
      </c>
      <c r="G544" s="1">
        <f>IF('Data Entry'!AA547="g",'Data Entry'!Z547*0.001,IF('Data Entry'!AA547="mg",'Data Entry'!Z547*0.000001,IF('Data Entry'!AA547="t",'Data Entry'!Z547*1000,IF('Data Entry'!AA547="ml",'Data Entry'!Z547*0.001,IF('Data Entry'!AA547="kg",'Data Entry'!Z547*1,IF('Data Entry'!AA547="Piezas",'Data Entry'!Z547*1,IF('Data Entry'!AA547="L",'Data Entry'!Z547*1,IFERROR(,""))))))))</f>
        <v>0</v>
      </c>
      <c r="H544" s="1" t="s">
        <v>4</v>
      </c>
      <c r="I544" s="1">
        <f>IF('Data Entry'!AC547="g",'Data Entry'!AB547*0.001,IF('Data Entry'!AC547="mg",'Data Entry'!AB547*0.000001,IF('Data Entry'!AC547="t",'Data Entry'!AB547*1000,IF('Data Entry'!AC547="ml",'Data Entry'!AB547*0.001,IF('Data Entry'!AC547="kg",'Data Entry'!AB547*1,IF('Data Entry'!AC547="L",'Data Entry'!AB547*1,IFERROR(,"")))))))</f>
        <v>0</v>
      </c>
      <c r="J544" s="59" t="str">
        <f>'Data Entry'!AU547</f>
        <v/>
      </c>
      <c r="K544" s="1">
        <f>IF('Data Entry'!AI547="g",'Data Entry'!AH547*0.001*V544,IF('Data Entry'!AI547="UI",'Data Entry'!AH547*0.000001*V544,IF('Data Entry'!AI547="mg",'Data Entry'!AH547*0.000001*V544,IF('Data Entry'!AI547="t",'Data Entry'!AH547*1000*V544,IF('Data Entry'!AI547="kg",'Data Entry'!AH547*1*V544,IF('Data Entry'!AI547="L",'Data Entry'!AH547*1*V544,IFERROR(,"")))))))</f>
        <v>0</v>
      </c>
      <c r="L544" s="1" t="s">
        <v>4</v>
      </c>
      <c r="M544" s="59">
        <f>'Data Entry'!AJ547</f>
        <v>0</v>
      </c>
      <c r="N544" s="59" t="str">
        <f>'Data Entry'!AX547</f>
        <v/>
      </c>
      <c r="O544" s="1">
        <f>IF('Data Entry'!AL547="g",'Data Entry'!AK547*0.001*W544,IF('Data Entry'!AL547="UI",'Data Entry'!AK547*0.000001*W544,IF('Data Entry'!AL547="mg",'Data Entry'!AK547*0.000001*W544,IF('Data Entry'!AL547="t",'Data Entry'!AK547*1000*W544,IF('Data Entry'!AL547="kg",'Data Entry'!AK547*1*W544,IF('Data Entry'!AL547="L",'Data Entry'!AK547*1*W544,IFERROR(,"")))))))</f>
        <v>0</v>
      </c>
      <c r="P544" s="1" t="s">
        <v>4</v>
      </c>
      <c r="Q544" s="59">
        <f>'Data Entry'!AM547</f>
        <v>0</v>
      </c>
      <c r="R544" s="59" t="str">
        <f>'Data Entry'!BA547</f>
        <v/>
      </c>
      <c r="S544" s="1">
        <f>IF('Data Entry'!AO547="g",'Data Entry'!AN547*0.001*X544,IF('Data Entry'!AO547="UI",'Data Entry'!AN547*0.000001*X544,IF('Data Entry'!AO547="mg",'Data Entry'!AN547*0.000001*X544,IF('Data Entry'!AO547="t",'Data Entry'!AN547*1000*X544,IF('Data Entry'!AO547="kg",'Data Entry'!AN547*1*X544,IF('Data Entry'!AO547="L",'Data Entry'!AN547*1*X544,IFERROR(,"")))))))</f>
        <v>0</v>
      </c>
      <c r="T544" s="1" t="s">
        <v>4</v>
      </c>
      <c r="U544" s="59" t="str">
        <f>IF('Data Entry'!AP547="No aplica","1",'Data Entry'!AP547)</f>
        <v/>
      </c>
      <c r="V544" s="59" t="str">
        <f>IF('Data Entry'!AS547="No aplica","1",'Data Entry'!AS547)</f>
        <v/>
      </c>
      <c r="W544" s="59" t="str">
        <f>IF('Data Entry'!AV547="No aplica","1",'Data Entry'!AV547)</f>
        <v/>
      </c>
      <c r="X544" s="59" t="str">
        <f>IF('Data Entry'!AY547="No aplica","1",'Data Entry'!AY547)</f>
        <v/>
      </c>
      <c r="Y544" s="151" t="str">
        <f t="shared" si="8"/>
        <v/>
      </c>
      <c r="Z544" s="152" t="str">
        <f>IF('Data Entry'!H547="Yes","1",IF(AND('Data Entry'!H547="",'Data Entry'!I547="",'Data Entry'!J547="",'Data Entry'!K547="",'Data Entry'!L547="",'Data Entry'!M547="",'Data Entry'!N547="",'Data Entry'!O547="",'Data Entry'!P547="",'Data Entry'!Q547=""),"","1"))</f>
        <v/>
      </c>
      <c r="AA544" s="152" t="str">
        <f>IF('Data Entry'!R547="Yes","1",IF(AND('Data Entry'!R547="",'Data Entry'!S547="",'Data Entry'!T547="",'Data Entry'!U547=""),"","1"))</f>
        <v/>
      </c>
      <c r="AB544" s="157" t="str">
        <f>IF('Data Entry'!V547="Yes","1",IF(AND('Data Entry'!V547="",'Data Entry'!W547=""),"","1"))</f>
        <v/>
      </c>
    </row>
    <row r="545" spans="1:28" ht="17">
      <c r="A545" s="59">
        <f>'Data Entry'!AB548</f>
        <v>0</v>
      </c>
      <c r="B545" s="59" t="str">
        <f>'Data Entry'!AR548</f>
        <v/>
      </c>
      <c r="C545" s="1">
        <f>IF('Data Entry'!AD548="g",'Data Entry'!AC548*0.001*U545,IF('Data Entry'!AD548="UI",'Data Entry'!AC548*0.000001*U545,IF('Data Entry'!AD548="mg",'Data Entry'!AC548*0.000001*U545,IF('Data Entry'!AD548="t",'Data Entry'!AC548*1000*U545,IF('Data Entry'!AD548="kg",'Data Entry'!AC548*1*U545,IF('Data Entry'!AD548="L",'Data Entry'!AC548*1*U545,IFERROR(,"")))))))</f>
        <v>0</v>
      </c>
      <c r="D545" s="1" t="s">
        <v>4</v>
      </c>
      <c r="E545" s="1">
        <f>IF('Data Entry'!AF548="g",'Data Entry'!AE548*0.001,IF('Data Entry'!AF548="mg",'Data Entry'!AE548*0.000001,IF('Data Entry'!AF548="t",'Data Entry'!AE548*1000,IF('Data Entry'!AF548="ml",'Data Entry'!AE548*0.001,IF('Data Entry'!AF548="kg",'Data Entry'!AE548*1,IF('Data Entry'!AF548="Pieza",'Data Entry'!AE548*1,IF('Data Entry'!AF548="L",'Data Entry'!AE548*1,IFERROR(,""))))))))</f>
        <v>0</v>
      </c>
      <c r="F545" s="1" t="s">
        <v>4</v>
      </c>
      <c r="G545" s="1">
        <f>IF('Data Entry'!AA548="g",'Data Entry'!Z548*0.001,IF('Data Entry'!AA548="mg",'Data Entry'!Z548*0.000001,IF('Data Entry'!AA548="t",'Data Entry'!Z548*1000,IF('Data Entry'!AA548="ml",'Data Entry'!Z548*0.001,IF('Data Entry'!AA548="kg",'Data Entry'!Z548*1,IF('Data Entry'!AA548="Piezas",'Data Entry'!Z548*1,IF('Data Entry'!AA548="L",'Data Entry'!Z548*1,IFERROR(,""))))))))</f>
        <v>0</v>
      </c>
      <c r="H545" s="1" t="s">
        <v>4</v>
      </c>
      <c r="I545" s="1">
        <f>IF('Data Entry'!AC548="g",'Data Entry'!AB548*0.001,IF('Data Entry'!AC548="mg",'Data Entry'!AB548*0.000001,IF('Data Entry'!AC548="t",'Data Entry'!AB548*1000,IF('Data Entry'!AC548="ml",'Data Entry'!AB548*0.001,IF('Data Entry'!AC548="kg",'Data Entry'!AB548*1,IF('Data Entry'!AC548="L",'Data Entry'!AB548*1,IFERROR(,"")))))))</f>
        <v>0</v>
      </c>
      <c r="J545" s="59" t="str">
        <f>'Data Entry'!AU548</f>
        <v/>
      </c>
      <c r="K545" s="1">
        <f>IF('Data Entry'!AI548="g",'Data Entry'!AH548*0.001*V545,IF('Data Entry'!AI548="UI",'Data Entry'!AH548*0.000001*V545,IF('Data Entry'!AI548="mg",'Data Entry'!AH548*0.000001*V545,IF('Data Entry'!AI548="t",'Data Entry'!AH548*1000*V545,IF('Data Entry'!AI548="kg",'Data Entry'!AH548*1*V545,IF('Data Entry'!AI548="L",'Data Entry'!AH548*1*V545,IFERROR(,"")))))))</f>
        <v>0</v>
      </c>
      <c r="L545" s="1" t="s">
        <v>4</v>
      </c>
      <c r="M545" s="59">
        <f>'Data Entry'!AJ548</f>
        <v>0</v>
      </c>
      <c r="N545" s="59" t="str">
        <f>'Data Entry'!AX548</f>
        <v/>
      </c>
      <c r="O545" s="1">
        <f>IF('Data Entry'!AL548="g",'Data Entry'!AK548*0.001*W545,IF('Data Entry'!AL548="UI",'Data Entry'!AK548*0.000001*W545,IF('Data Entry'!AL548="mg",'Data Entry'!AK548*0.000001*W545,IF('Data Entry'!AL548="t",'Data Entry'!AK548*1000*W545,IF('Data Entry'!AL548="kg",'Data Entry'!AK548*1*W545,IF('Data Entry'!AL548="L",'Data Entry'!AK548*1*W545,IFERROR(,"")))))))</f>
        <v>0</v>
      </c>
      <c r="P545" s="1" t="s">
        <v>4</v>
      </c>
      <c r="Q545" s="59">
        <f>'Data Entry'!AM548</f>
        <v>0</v>
      </c>
      <c r="R545" s="59" t="str">
        <f>'Data Entry'!BA548</f>
        <v/>
      </c>
      <c r="S545" s="1">
        <f>IF('Data Entry'!AO548="g",'Data Entry'!AN548*0.001*X545,IF('Data Entry'!AO548="UI",'Data Entry'!AN548*0.000001*X545,IF('Data Entry'!AO548="mg",'Data Entry'!AN548*0.000001*X545,IF('Data Entry'!AO548="t",'Data Entry'!AN548*1000*X545,IF('Data Entry'!AO548="kg",'Data Entry'!AN548*1*X545,IF('Data Entry'!AO548="L",'Data Entry'!AN548*1*X545,IFERROR(,"")))))))</f>
        <v>0</v>
      </c>
      <c r="T545" s="1" t="s">
        <v>4</v>
      </c>
      <c r="U545" s="59" t="str">
        <f>IF('Data Entry'!AP548="No aplica","1",'Data Entry'!AP548)</f>
        <v/>
      </c>
      <c r="V545" s="59" t="str">
        <f>IF('Data Entry'!AS548="No aplica","1",'Data Entry'!AS548)</f>
        <v/>
      </c>
      <c r="W545" s="59" t="str">
        <f>IF('Data Entry'!AV548="No aplica","1",'Data Entry'!AV548)</f>
        <v/>
      </c>
      <c r="X545" s="59" t="str">
        <f>IF('Data Entry'!AY548="No aplica","1",'Data Entry'!AY548)</f>
        <v/>
      </c>
      <c r="Y545" s="151" t="str">
        <f t="shared" si="8"/>
        <v/>
      </c>
      <c r="Z545" s="152" t="str">
        <f>IF('Data Entry'!H548="Yes","1",IF(AND('Data Entry'!H548="",'Data Entry'!I548="",'Data Entry'!J548="",'Data Entry'!K548="",'Data Entry'!L548="",'Data Entry'!M548="",'Data Entry'!N548="",'Data Entry'!O548="",'Data Entry'!P548="",'Data Entry'!Q548=""),"","1"))</f>
        <v/>
      </c>
      <c r="AA545" s="152" t="str">
        <f>IF('Data Entry'!R548="Yes","1",IF(AND('Data Entry'!R548="",'Data Entry'!S548="",'Data Entry'!T548="",'Data Entry'!U548=""),"","1"))</f>
        <v/>
      </c>
      <c r="AB545" s="157" t="str">
        <f>IF('Data Entry'!V548="Yes","1",IF(AND('Data Entry'!V548="",'Data Entry'!W548=""),"","1"))</f>
        <v/>
      </c>
    </row>
    <row r="546" spans="1:28" ht="17">
      <c r="A546" s="59">
        <f>'Data Entry'!AB549</f>
        <v>0</v>
      </c>
      <c r="B546" s="59" t="str">
        <f>'Data Entry'!AR549</f>
        <v/>
      </c>
      <c r="C546" s="1">
        <f>IF('Data Entry'!AD549="g",'Data Entry'!AC549*0.001*U546,IF('Data Entry'!AD549="UI",'Data Entry'!AC549*0.000001*U546,IF('Data Entry'!AD549="mg",'Data Entry'!AC549*0.000001*U546,IF('Data Entry'!AD549="t",'Data Entry'!AC549*1000*U546,IF('Data Entry'!AD549="kg",'Data Entry'!AC549*1*U546,IF('Data Entry'!AD549="L",'Data Entry'!AC549*1*U546,IFERROR(,"")))))))</f>
        <v>0</v>
      </c>
      <c r="D546" s="1" t="s">
        <v>4</v>
      </c>
      <c r="E546" s="1">
        <f>IF('Data Entry'!AF549="g",'Data Entry'!AE549*0.001,IF('Data Entry'!AF549="mg",'Data Entry'!AE549*0.000001,IF('Data Entry'!AF549="t",'Data Entry'!AE549*1000,IF('Data Entry'!AF549="ml",'Data Entry'!AE549*0.001,IF('Data Entry'!AF549="kg",'Data Entry'!AE549*1,IF('Data Entry'!AF549="Pieza",'Data Entry'!AE549*1,IF('Data Entry'!AF549="L",'Data Entry'!AE549*1,IFERROR(,""))))))))</f>
        <v>0</v>
      </c>
      <c r="F546" s="1" t="s">
        <v>4</v>
      </c>
      <c r="G546" s="1">
        <f>IF('Data Entry'!AA549="g",'Data Entry'!Z549*0.001,IF('Data Entry'!AA549="mg",'Data Entry'!Z549*0.000001,IF('Data Entry'!AA549="t",'Data Entry'!Z549*1000,IF('Data Entry'!AA549="ml",'Data Entry'!Z549*0.001,IF('Data Entry'!AA549="kg",'Data Entry'!Z549*1,IF('Data Entry'!AA549="Piezas",'Data Entry'!Z549*1,IF('Data Entry'!AA549="L",'Data Entry'!Z549*1,IFERROR(,""))))))))</f>
        <v>0</v>
      </c>
      <c r="H546" s="1" t="s">
        <v>4</v>
      </c>
      <c r="I546" s="1">
        <f>IF('Data Entry'!AC549="g",'Data Entry'!AB549*0.001,IF('Data Entry'!AC549="mg",'Data Entry'!AB549*0.000001,IF('Data Entry'!AC549="t",'Data Entry'!AB549*1000,IF('Data Entry'!AC549="ml",'Data Entry'!AB549*0.001,IF('Data Entry'!AC549="kg",'Data Entry'!AB549*1,IF('Data Entry'!AC549="L",'Data Entry'!AB549*1,IFERROR(,"")))))))</f>
        <v>0</v>
      </c>
      <c r="J546" s="59" t="str">
        <f>'Data Entry'!AU549</f>
        <v/>
      </c>
      <c r="K546" s="1">
        <f>IF('Data Entry'!AI549="g",'Data Entry'!AH549*0.001*V546,IF('Data Entry'!AI549="UI",'Data Entry'!AH549*0.000001*V546,IF('Data Entry'!AI549="mg",'Data Entry'!AH549*0.000001*V546,IF('Data Entry'!AI549="t",'Data Entry'!AH549*1000*V546,IF('Data Entry'!AI549="kg",'Data Entry'!AH549*1*V546,IF('Data Entry'!AI549="L",'Data Entry'!AH549*1*V546,IFERROR(,"")))))))</f>
        <v>0</v>
      </c>
      <c r="L546" s="1" t="s">
        <v>4</v>
      </c>
      <c r="M546" s="59">
        <f>'Data Entry'!AJ549</f>
        <v>0</v>
      </c>
      <c r="N546" s="59" t="str">
        <f>'Data Entry'!AX549</f>
        <v/>
      </c>
      <c r="O546" s="1">
        <f>IF('Data Entry'!AL549="g",'Data Entry'!AK549*0.001*W546,IF('Data Entry'!AL549="UI",'Data Entry'!AK549*0.000001*W546,IF('Data Entry'!AL549="mg",'Data Entry'!AK549*0.000001*W546,IF('Data Entry'!AL549="t",'Data Entry'!AK549*1000*W546,IF('Data Entry'!AL549="kg",'Data Entry'!AK549*1*W546,IF('Data Entry'!AL549="L",'Data Entry'!AK549*1*W546,IFERROR(,"")))))))</f>
        <v>0</v>
      </c>
      <c r="P546" s="1" t="s">
        <v>4</v>
      </c>
      <c r="Q546" s="59">
        <f>'Data Entry'!AM549</f>
        <v>0</v>
      </c>
      <c r="R546" s="59" t="str">
        <f>'Data Entry'!BA549</f>
        <v/>
      </c>
      <c r="S546" s="1">
        <f>IF('Data Entry'!AO549="g",'Data Entry'!AN549*0.001*X546,IF('Data Entry'!AO549="UI",'Data Entry'!AN549*0.000001*X546,IF('Data Entry'!AO549="mg",'Data Entry'!AN549*0.000001*X546,IF('Data Entry'!AO549="t",'Data Entry'!AN549*1000*X546,IF('Data Entry'!AO549="kg",'Data Entry'!AN549*1*X546,IF('Data Entry'!AO549="L",'Data Entry'!AN549*1*X546,IFERROR(,"")))))))</f>
        <v>0</v>
      </c>
      <c r="T546" s="1" t="s">
        <v>4</v>
      </c>
      <c r="U546" s="59" t="str">
        <f>IF('Data Entry'!AP549="No aplica","1",'Data Entry'!AP549)</f>
        <v/>
      </c>
      <c r="V546" s="59" t="str">
        <f>IF('Data Entry'!AS549="No aplica","1",'Data Entry'!AS549)</f>
        <v/>
      </c>
      <c r="W546" s="59" t="str">
        <f>IF('Data Entry'!AV549="No aplica","1",'Data Entry'!AV549)</f>
        <v/>
      </c>
      <c r="X546" s="59" t="str">
        <f>IF('Data Entry'!AY549="No aplica","1",'Data Entry'!AY549)</f>
        <v/>
      </c>
      <c r="Y546" s="151" t="str">
        <f t="shared" si="8"/>
        <v/>
      </c>
      <c r="Z546" s="152" t="str">
        <f>IF('Data Entry'!H549="Yes","1",IF(AND('Data Entry'!H549="",'Data Entry'!I549="",'Data Entry'!J549="",'Data Entry'!K549="",'Data Entry'!L549="",'Data Entry'!M549="",'Data Entry'!N549="",'Data Entry'!O549="",'Data Entry'!P549="",'Data Entry'!Q549=""),"","1"))</f>
        <v/>
      </c>
      <c r="AA546" s="152" t="str">
        <f>IF('Data Entry'!R549="Yes","1",IF(AND('Data Entry'!R549="",'Data Entry'!S549="",'Data Entry'!T549="",'Data Entry'!U549=""),"","1"))</f>
        <v/>
      </c>
      <c r="AB546" s="157" t="str">
        <f>IF('Data Entry'!V549="Yes","1",IF(AND('Data Entry'!V549="",'Data Entry'!W549=""),"","1"))</f>
        <v/>
      </c>
    </row>
    <row r="547" spans="1:28" ht="17">
      <c r="A547" s="59">
        <f>'Data Entry'!AB550</f>
        <v>0</v>
      </c>
      <c r="B547" s="59" t="str">
        <f>'Data Entry'!AR550</f>
        <v/>
      </c>
      <c r="C547" s="1">
        <f>IF('Data Entry'!AD550="g",'Data Entry'!AC550*0.001*U547,IF('Data Entry'!AD550="UI",'Data Entry'!AC550*0.000001*U547,IF('Data Entry'!AD550="mg",'Data Entry'!AC550*0.000001*U547,IF('Data Entry'!AD550="t",'Data Entry'!AC550*1000*U547,IF('Data Entry'!AD550="kg",'Data Entry'!AC550*1*U547,IF('Data Entry'!AD550="L",'Data Entry'!AC550*1*U547,IFERROR(,"")))))))</f>
        <v>0</v>
      </c>
      <c r="D547" s="1" t="s">
        <v>4</v>
      </c>
      <c r="E547" s="1">
        <f>IF('Data Entry'!AF550="g",'Data Entry'!AE550*0.001,IF('Data Entry'!AF550="mg",'Data Entry'!AE550*0.000001,IF('Data Entry'!AF550="t",'Data Entry'!AE550*1000,IF('Data Entry'!AF550="ml",'Data Entry'!AE550*0.001,IF('Data Entry'!AF550="kg",'Data Entry'!AE550*1,IF('Data Entry'!AF550="Pieza",'Data Entry'!AE550*1,IF('Data Entry'!AF550="L",'Data Entry'!AE550*1,IFERROR(,""))))))))</f>
        <v>0</v>
      </c>
      <c r="F547" s="1" t="s">
        <v>4</v>
      </c>
      <c r="G547" s="1">
        <f>IF('Data Entry'!AA550="g",'Data Entry'!Z550*0.001,IF('Data Entry'!AA550="mg",'Data Entry'!Z550*0.000001,IF('Data Entry'!AA550="t",'Data Entry'!Z550*1000,IF('Data Entry'!AA550="ml",'Data Entry'!Z550*0.001,IF('Data Entry'!AA550="kg",'Data Entry'!Z550*1,IF('Data Entry'!AA550="Piezas",'Data Entry'!Z550*1,IF('Data Entry'!AA550="L",'Data Entry'!Z550*1,IFERROR(,""))))))))</f>
        <v>0</v>
      </c>
      <c r="H547" s="1" t="s">
        <v>4</v>
      </c>
      <c r="I547" s="1">
        <f>IF('Data Entry'!AC550="g",'Data Entry'!AB550*0.001,IF('Data Entry'!AC550="mg",'Data Entry'!AB550*0.000001,IF('Data Entry'!AC550="t",'Data Entry'!AB550*1000,IF('Data Entry'!AC550="ml",'Data Entry'!AB550*0.001,IF('Data Entry'!AC550="kg",'Data Entry'!AB550*1,IF('Data Entry'!AC550="L",'Data Entry'!AB550*1,IFERROR(,"")))))))</f>
        <v>0</v>
      </c>
      <c r="J547" s="59" t="str">
        <f>'Data Entry'!AU550</f>
        <v/>
      </c>
      <c r="K547" s="1">
        <f>IF('Data Entry'!AI550="g",'Data Entry'!AH550*0.001*V547,IF('Data Entry'!AI550="UI",'Data Entry'!AH550*0.000001*V547,IF('Data Entry'!AI550="mg",'Data Entry'!AH550*0.000001*V547,IF('Data Entry'!AI550="t",'Data Entry'!AH550*1000*V547,IF('Data Entry'!AI550="kg",'Data Entry'!AH550*1*V547,IF('Data Entry'!AI550="L",'Data Entry'!AH550*1*V547,IFERROR(,"")))))))</f>
        <v>0</v>
      </c>
      <c r="L547" s="1" t="s">
        <v>4</v>
      </c>
      <c r="M547" s="59">
        <f>'Data Entry'!AJ550</f>
        <v>0</v>
      </c>
      <c r="N547" s="59" t="str">
        <f>'Data Entry'!AX550</f>
        <v/>
      </c>
      <c r="O547" s="1">
        <f>IF('Data Entry'!AL550="g",'Data Entry'!AK550*0.001*W547,IF('Data Entry'!AL550="UI",'Data Entry'!AK550*0.000001*W547,IF('Data Entry'!AL550="mg",'Data Entry'!AK550*0.000001*W547,IF('Data Entry'!AL550="t",'Data Entry'!AK550*1000*W547,IF('Data Entry'!AL550="kg",'Data Entry'!AK550*1*W547,IF('Data Entry'!AL550="L",'Data Entry'!AK550*1*W547,IFERROR(,"")))))))</f>
        <v>0</v>
      </c>
      <c r="P547" s="1" t="s">
        <v>4</v>
      </c>
      <c r="Q547" s="59">
        <f>'Data Entry'!AM550</f>
        <v>0</v>
      </c>
      <c r="R547" s="59" t="str">
        <f>'Data Entry'!BA550</f>
        <v/>
      </c>
      <c r="S547" s="1">
        <f>IF('Data Entry'!AO550="g",'Data Entry'!AN550*0.001*X547,IF('Data Entry'!AO550="UI",'Data Entry'!AN550*0.000001*X547,IF('Data Entry'!AO550="mg",'Data Entry'!AN550*0.000001*X547,IF('Data Entry'!AO550="t",'Data Entry'!AN550*1000*X547,IF('Data Entry'!AO550="kg",'Data Entry'!AN550*1*X547,IF('Data Entry'!AO550="L",'Data Entry'!AN550*1*X547,IFERROR(,"")))))))</f>
        <v>0</v>
      </c>
      <c r="T547" s="1" t="s">
        <v>4</v>
      </c>
      <c r="U547" s="59" t="str">
        <f>IF('Data Entry'!AP550="No aplica","1",'Data Entry'!AP550)</f>
        <v/>
      </c>
      <c r="V547" s="59" t="str">
        <f>IF('Data Entry'!AS550="No aplica","1",'Data Entry'!AS550)</f>
        <v/>
      </c>
      <c r="W547" s="59" t="str">
        <f>IF('Data Entry'!AV550="No aplica","1",'Data Entry'!AV550)</f>
        <v/>
      </c>
      <c r="X547" s="59" t="str">
        <f>IF('Data Entry'!AY550="No aplica","1",'Data Entry'!AY550)</f>
        <v/>
      </c>
      <c r="Y547" s="151" t="str">
        <f t="shared" si="8"/>
        <v/>
      </c>
      <c r="Z547" s="152" t="str">
        <f>IF('Data Entry'!H550="Yes","1",IF(AND('Data Entry'!H550="",'Data Entry'!I550="",'Data Entry'!J550="",'Data Entry'!K550="",'Data Entry'!L550="",'Data Entry'!M550="",'Data Entry'!N550="",'Data Entry'!O550="",'Data Entry'!P550="",'Data Entry'!Q550=""),"","1"))</f>
        <v/>
      </c>
      <c r="AA547" s="152" t="str">
        <f>IF('Data Entry'!R550="Yes","1",IF(AND('Data Entry'!R550="",'Data Entry'!S550="",'Data Entry'!T550="",'Data Entry'!U550=""),"","1"))</f>
        <v/>
      </c>
      <c r="AB547" s="157" t="str">
        <f>IF('Data Entry'!V550="Yes","1",IF(AND('Data Entry'!V550="",'Data Entry'!W550=""),"","1"))</f>
        <v/>
      </c>
    </row>
    <row r="548" spans="1:28" ht="17">
      <c r="A548" s="59">
        <f>'Data Entry'!AB551</f>
        <v>0</v>
      </c>
      <c r="B548" s="59" t="str">
        <f>'Data Entry'!AR551</f>
        <v/>
      </c>
      <c r="C548" s="1">
        <f>IF('Data Entry'!AD551="g",'Data Entry'!AC551*0.001*U548,IF('Data Entry'!AD551="UI",'Data Entry'!AC551*0.000001*U548,IF('Data Entry'!AD551="mg",'Data Entry'!AC551*0.000001*U548,IF('Data Entry'!AD551="t",'Data Entry'!AC551*1000*U548,IF('Data Entry'!AD551="kg",'Data Entry'!AC551*1*U548,IF('Data Entry'!AD551="L",'Data Entry'!AC551*1*U548,IFERROR(,"")))))))</f>
        <v>0</v>
      </c>
      <c r="D548" s="1" t="s">
        <v>4</v>
      </c>
      <c r="E548" s="1">
        <f>IF('Data Entry'!AF551="g",'Data Entry'!AE551*0.001,IF('Data Entry'!AF551="mg",'Data Entry'!AE551*0.000001,IF('Data Entry'!AF551="t",'Data Entry'!AE551*1000,IF('Data Entry'!AF551="ml",'Data Entry'!AE551*0.001,IF('Data Entry'!AF551="kg",'Data Entry'!AE551*1,IF('Data Entry'!AF551="Pieza",'Data Entry'!AE551*1,IF('Data Entry'!AF551="L",'Data Entry'!AE551*1,IFERROR(,""))))))))</f>
        <v>0</v>
      </c>
      <c r="F548" s="1" t="s">
        <v>4</v>
      </c>
      <c r="G548" s="1">
        <f>IF('Data Entry'!AA551="g",'Data Entry'!Z551*0.001,IF('Data Entry'!AA551="mg",'Data Entry'!Z551*0.000001,IF('Data Entry'!AA551="t",'Data Entry'!Z551*1000,IF('Data Entry'!AA551="ml",'Data Entry'!Z551*0.001,IF('Data Entry'!AA551="kg",'Data Entry'!Z551*1,IF('Data Entry'!AA551="Piezas",'Data Entry'!Z551*1,IF('Data Entry'!AA551="L",'Data Entry'!Z551*1,IFERROR(,""))))))))</f>
        <v>0</v>
      </c>
      <c r="H548" s="1" t="s">
        <v>4</v>
      </c>
      <c r="I548" s="1">
        <f>IF('Data Entry'!AC551="g",'Data Entry'!AB551*0.001,IF('Data Entry'!AC551="mg",'Data Entry'!AB551*0.000001,IF('Data Entry'!AC551="t",'Data Entry'!AB551*1000,IF('Data Entry'!AC551="ml",'Data Entry'!AB551*0.001,IF('Data Entry'!AC551="kg",'Data Entry'!AB551*1,IF('Data Entry'!AC551="L",'Data Entry'!AB551*1,IFERROR(,"")))))))</f>
        <v>0</v>
      </c>
      <c r="J548" s="59" t="str">
        <f>'Data Entry'!AU551</f>
        <v/>
      </c>
      <c r="K548" s="1">
        <f>IF('Data Entry'!AI551="g",'Data Entry'!AH551*0.001*V548,IF('Data Entry'!AI551="UI",'Data Entry'!AH551*0.000001*V548,IF('Data Entry'!AI551="mg",'Data Entry'!AH551*0.000001*V548,IF('Data Entry'!AI551="t",'Data Entry'!AH551*1000*V548,IF('Data Entry'!AI551="kg",'Data Entry'!AH551*1*V548,IF('Data Entry'!AI551="L",'Data Entry'!AH551*1*V548,IFERROR(,"")))))))</f>
        <v>0</v>
      </c>
      <c r="L548" s="1" t="s">
        <v>4</v>
      </c>
      <c r="M548" s="59">
        <f>'Data Entry'!AJ551</f>
        <v>0</v>
      </c>
      <c r="N548" s="59" t="str">
        <f>'Data Entry'!AX551</f>
        <v/>
      </c>
      <c r="O548" s="1">
        <f>IF('Data Entry'!AL551="g",'Data Entry'!AK551*0.001*W548,IF('Data Entry'!AL551="UI",'Data Entry'!AK551*0.000001*W548,IF('Data Entry'!AL551="mg",'Data Entry'!AK551*0.000001*W548,IF('Data Entry'!AL551="t",'Data Entry'!AK551*1000*W548,IF('Data Entry'!AL551="kg",'Data Entry'!AK551*1*W548,IF('Data Entry'!AL551="L",'Data Entry'!AK551*1*W548,IFERROR(,"")))))))</f>
        <v>0</v>
      </c>
      <c r="P548" s="1" t="s">
        <v>4</v>
      </c>
      <c r="Q548" s="59">
        <f>'Data Entry'!AM551</f>
        <v>0</v>
      </c>
      <c r="R548" s="59" t="str">
        <f>'Data Entry'!BA551</f>
        <v/>
      </c>
      <c r="S548" s="1">
        <f>IF('Data Entry'!AO551="g",'Data Entry'!AN551*0.001*X548,IF('Data Entry'!AO551="UI",'Data Entry'!AN551*0.000001*X548,IF('Data Entry'!AO551="mg",'Data Entry'!AN551*0.000001*X548,IF('Data Entry'!AO551="t",'Data Entry'!AN551*1000*X548,IF('Data Entry'!AO551="kg",'Data Entry'!AN551*1*X548,IF('Data Entry'!AO551="L",'Data Entry'!AN551*1*X548,IFERROR(,"")))))))</f>
        <v>0</v>
      </c>
      <c r="T548" s="1" t="s">
        <v>4</v>
      </c>
      <c r="U548" s="59" t="str">
        <f>IF('Data Entry'!AP551="No aplica","1",'Data Entry'!AP551)</f>
        <v/>
      </c>
      <c r="V548" s="59" t="str">
        <f>IF('Data Entry'!AS551="No aplica","1",'Data Entry'!AS551)</f>
        <v/>
      </c>
      <c r="W548" s="59" t="str">
        <f>IF('Data Entry'!AV551="No aplica","1",'Data Entry'!AV551)</f>
        <v/>
      </c>
      <c r="X548" s="59" t="str">
        <f>IF('Data Entry'!AY551="No aplica","1",'Data Entry'!AY551)</f>
        <v/>
      </c>
      <c r="Y548" s="151" t="str">
        <f t="shared" si="8"/>
        <v/>
      </c>
      <c r="Z548" s="152" t="str">
        <f>IF('Data Entry'!H551="Yes","1",IF(AND('Data Entry'!H551="",'Data Entry'!I551="",'Data Entry'!J551="",'Data Entry'!K551="",'Data Entry'!L551="",'Data Entry'!M551="",'Data Entry'!N551="",'Data Entry'!O551="",'Data Entry'!P551="",'Data Entry'!Q551=""),"","1"))</f>
        <v/>
      </c>
      <c r="AA548" s="152" t="str">
        <f>IF('Data Entry'!R551="Yes","1",IF(AND('Data Entry'!R551="",'Data Entry'!S551="",'Data Entry'!T551="",'Data Entry'!U551=""),"","1"))</f>
        <v/>
      </c>
      <c r="AB548" s="157" t="str">
        <f>IF('Data Entry'!V551="Yes","1",IF(AND('Data Entry'!V551="",'Data Entry'!W551=""),"","1"))</f>
        <v/>
      </c>
    </row>
    <row r="549" spans="1:28" ht="17">
      <c r="A549" s="59">
        <f>'Data Entry'!AB552</f>
        <v>0</v>
      </c>
      <c r="B549" s="59" t="str">
        <f>'Data Entry'!AR552</f>
        <v/>
      </c>
      <c r="C549" s="1">
        <f>IF('Data Entry'!AD552="g",'Data Entry'!AC552*0.001*U549,IF('Data Entry'!AD552="UI",'Data Entry'!AC552*0.000001*U549,IF('Data Entry'!AD552="mg",'Data Entry'!AC552*0.000001*U549,IF('Data Entry'!AD552="t",'Data Entry'!AC552*1000*U549,IF('Data Entry'!AD552="kg",'Data Entry'!AC552*1*U549,IF('Data Entry'!AD552="L",'Data Entry'!AC552*1*U549,IFERROR(,"")))))))</f>
        <v>0</v>
      </c>
      <c r="D549" s="1" t="s">
        <v>4</v>
      </c>
      <c r="E549" s="1">
        <f>IF('Data Entry'!AF552="g",'Data Entry'!AE552*0.001,IF('Data Entry'!AF552="mg",'Data Entry'!AE552*0.000001,IF('Data Entry'!AF552="t",'Data Entry'!AE552*1000,IF('Data Entry'!AF552="ml",'Data Entry'!AE552*0.001,IF('Data Entry'!AF552="kg",'Data Entry'!AE552*1,IF('Data Entry'!AF552="Pieza",'Data Entry'!AE552*1,IF('Data Entry'!AF552="L",'Data Entry'!AE552*1,IFERROR(,""))))))))</f>
        <v>0</v>
      </c>
      <c r="F549" s="1" t="s">
        <v>4</v>
      </c>
      <c r="G549" s="1">
        <f>IF('Data Entry'!AA552="g",'Data Entry'!Z552*0.001,IF('Data Entry'!AA552="mg",'Data Entry'!Z552*0.000001,IF('Data Entry'!AA552="t",'Data Entry'!Z552*1000,IF('Data Entry'!AA552="ml",'Data Entry'!Z552*0.001,IF('Data Entry'!AA552="kg",'Data Entry'!Z552*1,IF('Data Entry'!AA552="Piezas",'Data Entry'!Z552*1,IF('Data Entry'!AA552="L",'Data Entry'!Z552*1,IFERROR(,""))))))))</f>
        <v>0</v>
      </c>
      <c r="H549" s="1" t="s">
        <v>4</v>
      </c>
      <c r="I549" s="1">
        <f>IF('Data Entry'!AC552="g",'Data Entry'!AB552*0.001,IF('Data Entry'!AC552="mg",'Data Entry'!AB552*0.000001,IF('Data Entry'!AC552="t",'Data Entry'!AB552*1000,IF('Data Entry'!AC552="ml",'Data Entry'!AB552*0.001,IF('Data Entry'!AC552="kg",'Data Entry'!AB552*1,IF('Data Entry'!AC552="L",'Data Entry'!AB552*1,IFERROR(,"")))))))</f>
        <v>0</v>
      </c>
      <c r="J549" s="59" t="str">
        <f>'Data Entry'!AU552</f>
        <v/>
      </c>
      <c r="K549" s="1">
        <f>IF('Data Entry'!AI552="g",'Data Entry'!AH552*0.001*V549,IF('Data Entry'!AI552="UI",'Data Entry'!AH552*0.000001*V549,IF('Data Entry'!AI552="mg",'Data Entry'!AH552*0.000001*V549,IF('Data Entry'!AI552="t",'Data Entry'!AH552*1000*V549,IF('Data Entry'!AI552="kg",'Data Entry'!AH552*1*V549,IF('Data Entry'!AI552="L",'Data Entry'!AH552*1*V549,IFERROR(,"")))))))</f>
        <v>0</v>
      </c>
      <c r="L549" s="1" t="s">
        <v>4</v>
      </c>
      <c r="M549" s="59">
        <f>'Data Entry'!AJ552</f>
        <v>0</v>
      </c>
      <c r="N549" s="59" t="str">
        <f>'Data Entry'!AX552</f>
        <v/>
      </c>
      <c r="O549" s="1">
        <f>IF('Data Entry'!AL552="g",'Data Entry'!AK552*0.001*W549,IF('Data Entry'!AL552="UI",'Data Entry'!AK552*0.000001*W549,IF('Data Entry'!AL552="mg",'Data Entry'!AK552*0.000001*W549,IF('Data Entry'!AL552="t",'Data Entry'!AK552*1000*W549,IF('Data Entry'!AL552="kg",'Data Entry'!AK552*1*W549,IF('Data Entry'!AL552="L",'Data Entry'!AK552*1*W549,IFERROR(,"")))))))</f>
        <v>0</v>
      </c>
      <c r="P549" s="1" t="s">
        <v>4</v>
      </c>
      <c r="Q549" s="59">
        <f>'Data Entry'!AM552</f>
        <v>0</v>
      </c>
      <c r="R549" s="59" t="str">
        <f>'Data Entry'!BA552</f>
        <v/>
      </c>
      <c r="S549" s="1">
        <f>IF('Data Entry'!AO552="g",'Data Entry'!AN552*0.001*X549,IF('Data Entry'!AO552="UI",'Data Entry'!AN552*0.000001*X549,IF('Data Entry'!AO552="mg",'Data Entry'!AN552*0.000001*X549,IF('Data Entry'!AO552="t",'Data Entry'!AN552*1000*X549,IF('Data Entry'!AO552="kg",'Data Entry'!AN552*1*X549,IF('Data Entry'!AO552="L",'Data Entry'!AN552*1*X549,IFERROR(,"")))))))</f>
        <v>0</v>
      </c>
      <c r="T549" s="1" t="s">
        <v>4</v>
      </c>
      <c r="U549" s="59" t="str">
        <f>IF('Data Entry'!AP552="No aplica","1",'Data Entry'!AP552)</f>
        <v/>
      </c>
      <c r="V549" s="59" t="str">
        <f>IF('Data Entry'!AS552="No aplica","1",'Data Entry'!AS552)</f>
        <v/>
      </c>
      <c r="W549" s="59" t="str">
        <f>IF('Data Entry'!AV552="No aplica","1",'Data Entry'!AV552)</f>
        <v/>
      </c>
      <c r="X549" s="59" t="str">
        <f>IF('Data Entry'!AY552="No aplica","1",'Data Entry'!AY552)</f>
        <v/>
      </c>
      <c r="Y549" s="151" t="str">
        <f t="shared" si="8"/>
        <v/>
      </c>
      <c r="Z549" s="152" t="str">
        <f>IF('Data Entry'!H552="Yes","1",IF(AND('Data Entry'!H552="",'Data Entry'!I552="",'Data Entry'!J552="",'Data Entry'!K552="",'Data Entry'!L552="",'Data Entry'!M552="",'Data Entry'!N552="",'Data Entry'!O552="",'Data Entry'!P552="",'Data Entry'!Q552=""),"","1"))</f>
        <v/>
      </c>
      <c r="AA549" s="152" t="str">
        <f>IF('Data Entry'!R552="Yes","1",IF(AND('Data Entry'!R552="",'Data Entry'!S552="",'Data Entry'!T552="",'Data Entry'!U552=""),"","1"))</f>
        <v/>
      </c>
      <c r="AB549" s="157" t="str">
        <f>IF('Data Entry'!V552="Yes","1",IF(AND('Data Entry'!V552="",'Data Entry'!W552=""),"","1"))</f>
        <v/>
      </c>
    </row>
    <row r="550" spans="1:28" ht="17">
      <c r="A550" s="59">
        <f>'Data Entry'!AB553</f>
        <v>0</v>
      </c>
      <c r="B550" s="59" t="str">
        <f>'Data Entry'!AR553</f>
        <v/>
      </c>
      <c r="C550" s="1">
        <f>IF('Data Entry'!AD553="g",'Data Entry'!AC553*0.001*U550,IF('Data Entry'!AD553="UI",'Data Entry'!AC553*0.000001*U550,IF('Data Entry'!AD553="mg",'Data Entry'!AC553*0.000001*U550,IF('Data Entry'!AD553="t",'Data Entry'!AC553*1000*U550,IF('Data Entry'!AD553="kg",'Data Entry'!AC553*1*U550,IF('Data Entry'!AD553="L",'Data Entry'!AC553*1*U550,IFERROR(,"")))))))</f>
        <v>0</v>
      </c>
      <c r="D550" s="1" t="s">
        <v>4</v>
      </c>
      <c r="E550" s="1">
        <f>IF('Data Entry'!AF553="g",'Data Entry'!AE553*0.001,IF('Data Entry'!AF553="mg",'Data Entry'!AE553*0.000001,IF('Data Entry'!AF553="t",'Data Entry'!AE553*1000,IF('Data Entry'!AF553="ml",'Data Entry'!AE553*0.001,IF('Data Entry'!AF553="kg",'Data Entry'!AE553*1,IF('Data Entry'!AF553="Pieza",'Data Entry'!AE553*1,IF('Data Entry'!AF553="L",'Data Entry'!AE553*1,IFERROR(,""))))))))</f>
        <v>0</v>
      </c>
      <c r="F550" s="1" t="s">
        <v>4</v>
      </c>
      <c r="G550" s="1">
        <f>IF('Data Entry'!AA553="g",'Data Entry'!Z553*0.001,IF('Data Entry'!AA553="mg",'Data Entry'!Z553*0.000001,IF('Data Entry'!AA553="t",'Data Entry'!Z553*1000,IF('Data Entry'!AA553="ml",'Data Entry'!Z553*0.001,IF('Data Entry'!AA553="kg",'Data Entry'!Z553*1,IF('Data Entry'!AA553="Piezas",'Data Entry'!Z553*1,IF('Data Entry'!AA553="L",'Data Entry'!Z553*1,IFERROR(,""))))))))</f>
        <v>0</v>
      </c>
      <c r="H550" s="1" t="s">
        <v>4</v>
      </c>
      <c r="I550" s="1">
        <f>IF('Data Entry'!AC553="g",'Data Entry'!AB553*0.001,IF('Data Entry'!AC553="mg",'Data Entry'!AB553*0.000001,IF('Data Entry'!AC553="t",'Data Entry'!AB553*1000,IF('Data Entry'!AC553="ml",'Data Entry'!AB553*0.001,IF('Data Entry'!AC553="kg",'Data Entry'!AB553*1,IF('Data Entry'!AC553="L",'Data Entry'!AB553*1,IFERROR(,"")))))))</f>
        <v>0</v>
      </c>
      <c r="J550" s="59" t="str">
        <f>'Data Entry'!AU553</f>
        <v/>
      </c>
      <c r="K550" s="1">
        <f>IF('Data Entry'!AI553="g",'Data Entry'!AH553*0.001*V550,IF('Data Entry'!AI553="UI",'Data Entry'!AH553*0.000001*V550,IF('Data Entry'!AI553="mg",'Data Entry'!AH553*0.000001*V550,IF('Data Entry'!AI553="t",'Data Entry'!AH553*1000*V550,IF('Data Entry'!AI553="kg",'Data Entry'!AH553*1*V550,IF('Data Entry'!AI553="L",'Data Entry'!AH553*1*V550,IFERROR(,"")))))))</f>
        <v>0</v>
      </c>
      <c r="L550" s="1" t="s">
        <v>4</v>
      </c>
      <c r="M550" s="59">
        <f>'Data Entry'!AJ553</f>
        <v>0</v>
      </c>
      <c r="N550" s="59" t="str">
        <f>'Data Entry'!AX553</f>
        <v/>
      </c>
      <c r="O550" s="1">
        <f>IF('Data Entry'!AL553="g",'Data Entry'!AK553*0.001*W550,IF('Data Entry'!AL553="UI",'Data Entry'!AK553*0.000001*W550,IF('Data Entry'!AL553="mg",'Data Entry'!AK553*0.000001*W550,IF('Data Entry'!AL553="t",'Data Entry'!AK553*1000*W550,IF('Data Entry'!AL553="kg",'Data Entry'!AK553*1*W550,IF('Data Entry'!AL553="L",'Data Entry'!AK553*1*W550,IFERROR(,"")))))))</f>
        <v>0</v>
      </c>
      <c r="P550" s="1" t="s">
        <v>4</v>
      </c>
      <c r="Q550" s="59">
        <f>'Data Entry'!AM553</f>
        <v>0</v>
      </c>
      <c r="R550" s="59" t="str">
        <f>'Data Entry'!BA553</f>
        <v/>
      </c>
      <c r="S550" s="1">
        <f>IF('Data Entry'!AO553="g",'Data Entry'!AN553*0.001*X550,IF('Data Entry'!AO553="UI",'Data Entry'!AN553*0.000001*X550,IF('Data Entry'!AO553="mg",'Data Entry'!AN553*0.000001*X550,IF('Data Entry'!AO553="t",'Data Entry'!AN553*1000*X550,IF('Data Entry'!AO553="kg",'Data Entry'!AN553*1*X550,IF('Data Entry'!AO553="L",'Data Entry'!AN553*1*X550,IFERROR(,"")))))))</f>
        <v>0</v>
      </c>
      <c r="T550" s="1" t="s">
        <v>4</v>
      </c>
      <c r="U550" s="59" t="str">
        <f>IF('Data Entry'!AP553="No aplica","1",'Data Entry'!AP553)</f>
        <v/>
      </c>
      <c r="V550" s="59" t="str">
        <f>IF('Data Entry'!AS553="No aplica","1",'Data Entry'!AS553)</f>
        <v/>
      </c>
      <c r="W550" s="59" t="str">
        <f>IF('Data Entry'!AV553="No aplica","1",'Data Entry'!AV553)</f>
        <v/>
      </c>
      <c r="X550" s="59" t="str">
        <f>IF('Data Entry'!AY553="No aplica","1",'Data Entry'!AY553)</f>
        <v/>
      </c>
      <c r="Y550" s="151" t="str">
        <f t="shared" si="8"/>
        <v/>
      </c>
      <c r="Z550" s="152" t="str">
        <f>IF('Data Entry'!H553="Yes","1",IF(AND('Data Entry'!H553="",'Data Entry'!I553="",'Data Entry'!J553="",'Data Entry'!K553="",'Data Entry'!L553="",'Data Entry'!M553="",'Data Entry'!N553="",'Data Entry'!O553="",'Data Entry'!P553="",'Data Entry'!Q553=""),"","1"))</f>
        <v/>
      </c>
      <c r="AA550" s="152" t="str">
        <f>IF('Data Entry'!R553="Yes","1",IF(AND('Data Entry'!R553="",'Data Entry'!S553="",'Data Entry'!T553="",'Data Entry'!U553=""),"","1"))</f>
        <v/>
      </c>
      <c r="AB550" s="157" t="str">
        <f>IF('Data Entry'!V553="Yes","1",IF(AND('Data Entry'!V553="",'Data Entry'!W553=""),"","1"))</f>
        <v/>
      </c>
    </row>
    <row r="551" spans="1:28" ht="17">
      <c r="A551" s="59">
        <f>'Data Entry'!AB554</f>
        <v>0</v>
      </c>
      <c r="B551" s="59" t="str">
        <f>'Data Entry'!AR554</f>
        <v/>
      </c>
      <c r="C551" s="1">
        <f>IF('Data Entry'!AD554="g",'Data Entry'!AC554*0.001*U551,IF('Data Entry'!AD554="UI",'Data Entry'!AC554*0.000001*U551,IF('Data Entry'!AD554="mg",'Data Entry'!AC554*0.000001*U551,IF('Data Entry'!AD554="t",'Data Entry'!AC554*1000*U551,IF('Data Entry'!AD554="kg",'Data Entry'!AC554*1*U551,IF('Data Entry'!AD554="L",'Data Entry'!AC554*1*U551,IFERROR(,"")))))))</f>
        <v>0</v>
      </c>
      <c r="D551" s="1" t="s">
        <v>4</v>
      </c>
      <c r="E551" s="1">
        <f>IF('Data Entry'!AF554="g",'Data Entry'!AE554*0.001,IF('Data Entry'!AF554="mg",'Data Entry'!AE554*0.000001,IF('Data Entry'!AF554="t",'Data Entry'!AE554*1000,IF('Data Entry'!AF554="ml",'Data Entry'!AE554*0.001,IF('Data Entry'!AF554="kg",'Data Entry'!AE554*1,IF('Data Entry'!AF554="Pieza",'Data Entry'!AE554*1,IF('Data Entry'!AF554="L",'Data Entry'!AE554*1,IFERROR(,""))))))))</f>
        <v>0</v>
      </c>
      <c r="F551" s="1" t="s">
        <v>4</v>
      </c>
      <c r="G551" s="1">
        <f>IF('Data Entry'!AA554="g",'Data Entry'!Z554*0.001,IF('Data Entry'!AA554="mg",'Data Entry'!Z554*0.000001,IF('Data Entry'!AA554="t",'Data Entry'!Z554*1000,IF('Data Entry'!AA554="ml",'Data Entry'!Z554*0.001,IF('Data Entry'!AA554="kg",'Data Entry'!Z554*1,IF('Data Entry'!AA554="Piezas",'Data Entry'!Z554*1,IF('Data Entry'!AA554="L",'Data Entry'!Z554*1,IFERROR(,""))))))))</f>
        <v>0</v>
      </c>
      <c r="H551" s="1" t="s">
        <v>4</v>
      </c>
      <c r="I551" s="1">
        <f>IF('Data Entry'!AC554="g",'Data Entry'!AB554*0.001,IF('Data Entry'!AC554="mg",'Data Entry'!AB554*0.000001,IF('Data Entry'!AC554="t",'Data Entry'!AB554*1000,IF('Data Entry'!AC554="ml",'Data Entry'!AB554*0.001,IF('Data Entry'!AC554="kg",'Data Entry'!AB554*1,IF('Data Entry'!AC554="L",'Data Entry'!AB554*1,IFERROR(,"")))))))</f>
        <v>0</v>
      </c>
      <c r="J551" s="59" t="str">
        <f>'Data Entry'!AU554</f>
        <v/>
      </c>
      <c r="K551" s="1">
        <f>IF('Data Entry'!AI554="g",'Data Entry'!AH554*0.001*V551,IF('Data Entry'!AI554="UI",'Data Entry'!AH554*0.000001*V551,IF('Data Entry'!AI554="mg",'Data Entry'!AH554*0.000001*V551,IF('Data Entry'!AI554="t",'Data Entry'!AH554*1000*V551,IF('Data Entry'!AI554="kg",'Data Entry'!AH554*1*V551,IF('Data Entry'!AI554="L",'Data Entry'!AH554*1*V551,IFERROR(,"")))))))</f>
        <v>0</v>
      </c>
      <c r="L551" s="1" t="s">
        <v>4</v>
      </c>
      <c r="M551" s="59">
        <f>'Data Entry'!AJ554</f>
        <v>0</v>
      </c>
      <c r="N551" s="59" t="str">
        <f>'Data Entry'!AX554</f>
        <v/>
      </c>
      <c r="O551" s="1">
        <f>IF('Data Entry'!AL554="g",'Data Entry'!AK554*0.001*W551,IF('Data Entry'!AL554="UI",'Data Entry'!AK554*0.000001*W551,IF('Data Entry'!AL554="mg",'Data Entry'!AK554*0.000001*W551,IF('Data Entry'!AL554="t",'Data Entry'!AK554*1000*W551,IF('Data Entry'!AL554="kg",'Data Entry'!AK554*1*W551,IF('Data Entry'!AL554="L",'Data Entry'!AK554*1*W551,IFERROR(,"")))))))</f>
        <v>0</v>
      </c>
      <c r="P551" s="1" t="s">
        <v>4</v>
      </c>
      <c r="Q551" s="59">
        <f>'Data Entry'!AM554</f>
        <v>0</v>
      </c>
      <c r="R551" s="59" t="str">
        <f>'Data Entry'!BA554</f>
        <v/>
      </c>
      <c r="S551" s="1">
        <f>IF('Data Entry'!AO554="g",'Data Entry'!AN554*0.001*X551,IF('Data Entry'!AO554="UI",'Data Entry'!AN554*0.000001*X551,IF('Data Entry'!AO554="mg",'Data Entry'!AN554*0.000001*X551,IF('Data Entry'!AO554="t",'Data Entry'!AN554*1000*X551,IF('Data Entry'!AO554="kg",'Data Entry'!AN554*1*X551,IF('Data Entry'!AO554="L",'Data Entry'!AN554*1*X551,IFERROR(,"")))))))</f>
        <v>0</v>
      </c>
      <c r="T551" s="1" t="s">
        <v>4</v>
      </c>
      <c r="U551" s="59" t="str">
        <f>IF('Data Entry'!AP554="No aplica","1",'Data Entry'!AP554)</f>
        <v/>
      </c>
      <c r="V551" s="59" t="str">
        <f>IF('Data Entry'!AS554="No aplica","1",'Data Entry'!AS554)</f>
        <v/>
      </c>
      <c r="W551" s="59" t="str">
        <f>IF('Data Entry'!AV554="No aplica","1",'Data Entry'!AV554)</f>
        <v/>
      </c>
      <c r="X551" s="59" t="str">
        <f>IF('Data Entry'!AY554="No aplica","1",'Data Entry'!AY554)</f>
        <v/>
      </c>
      <c r="Y551" s="151" t="str">
        <f t="shared" si="8"/>
        <v/>
      </c>
      <c r="Z551" s="152" t="str">
        <f>IF('Data Entry'!H554="Yes","1",IF(AND('Data Entry'!H554="",'Data Entry'!I554="",'Data Entry'!J554="",'Data Entry'!K554="",'Data Entry'!L554="",'Data Entry'!M554="",'Data Entry'!N554="",'Data Entry'!O554="",'Data Entry'!P554="",'Data Entry'!Q554=""),"","1"))</f>
        <v/>
      </c>
      <c r="AA551" s="152" t="str">
        <f>IF('Data Entry'!R554="Yes","1",IF(AND('Data Entry'!R554="",'Data Entry'!S554="",'Data Entry'!T554="",'Data Entry'!U554=""),"","1"))</f>
        <v/>
      </c>
      <c r="AB551" s="157" t="str">
        <f>IF('Data Entry'!V554="Yes","1",IF(AND('Data Entry'!V554="",'Data Entry'!W554=""),"","1"))</f>
        <v/>
      </c>
    </row>
    <row r="552" spans="1:28" ht="17">
      <c r="A552" s="59">
        <f>'Data Entry'!AB555</f>
        <v>0</v>
      </c>
      <c r="B552" s="59" t="str">
        <f>'Data Entry'!AR555</f>
        <v/>
      </c>
      <c r="C552" s="1">
        <f>IF('Data Entry'!AD555="g",'Data Entry'!AC555*0.001*U552,IF('Data Entry'!AD555="UI",'Data Entry'!AC555*0.000001*U552,IF('Data Entry'!AD555="mg",'Data Entry'!AC555*0.000001*U552,IF('Data Entry'!AD555="t",'Data Entry'!AC555*1000*U552,IF('Data Entry'!AD555="kg",'Data Entry'!AC555*1*U552,IF('Data Entry'!AD555="L",'Data Entry'!AC555*1*U552,IFERROR(,"")))))))</f>
        <v>0</v>
      </c>
      <c r="D552" s="1" t="s">
        <v>4</v>
      </c>
      <c r="E552" s="1">
        <f>IF('Data Entry'!AF555="g",'Data Entry'!AE555*0.001,IF('Data Entry'!AF555="mg",'Data Entry'!AE555*0.000001,IF('Data Entry'!AF555="t",'Data Entry'!AE555*1000,IF('Data Entry'!AF555="ml",'Data Entry'!AE555*0.001,IF('Data Entry'!AF555="kg",'Data Entry'!AE555*1,IF('Data Entry'!AF555="Pieza",'Data Entry'!AE555*1,IF('Data Entry'!AF555="L",'Data Entry'!AE555*1,IFERROR(,""))))))))</f>
        <v>0</v>
      </c>
      <c r="F552" s="1" t="s">
        <v>4</v>
      </c>
      <c r="G552" s="1">
        <f>IF('Data Entry'!AA555="g",'Data Entry'!Z555*0.001,IF('Data Entry'!AA555="mg",'Data Entry'!Z555*0.000001,IF('Data Entry'!AA555="t",'Data Entry'!Z555*1000,IF('Data Entry'!AA555="ml",'Data Entry'!Z555*0.001,IF('Data Entry'!AA555="kg",'Data Entry'!Z555*1,IF('Data Entry'!AA555="Piezas",'Data Entry'!Z555*1,IF('Data Entry'!AA555="L",'Data Entry'!Z555*1,IFERROR(,""))))))))</f>
        <v>0</v>
      </c>
      <c r="H552" s="1" t="s">
        <v>4</v>
      </c>
      <c r="I552" s="1">
        <f>IF('Data Entry'!AC555="g",'Data Entry'!AB555*0.001,IF('Data Entry'!AC555="mg",'Data Entry'!AB555*0.000001,IF('Data Entry'!AC555="t",'Data Entry'!AB555*1000,IF('Data Entry'!AC555="ml",'Data Entry'!AB555*0.001,IF('Data Entry'!AC555="kg",'Data Entry'!AB555*1,IF('Data Entry'!AC555="L",'Data Entry'!AB555*1,IFERROR(,"")))))))</f>
        <v>0</v>
      </c>
      <c r="J552" s="59" t="str">
        <f>'Data Entry'!AU555</f>
        <v/>
      </c>
      <c r="K552" s="1">
        <f>IF('Data Entry'!AI555="g",'Data Entry'!AH555*0.001*V552,IF('Data Entry'!AI555="UI",'Data Entry'!AH555*0.000001*V552,IF('Data Entry'!AI555="mg",'Data Entry'!AH555*0.000001*V552,IF('Data Entry'!AI555="t",'Data Entry'!AH555*1000*V552,IF('Data Entry'!AI555="kg",'Data Entry'!AH555*1*V552,IF('Data Entry'!AI555="L",'Data Entry'!AH555*1*V552,IFERROR(,"")))))))</f>
        <v>0</v>
      </c>
      <c r="L552" s="1" t="s">
        <v>4</v>
      </c>
      <c r="M552" s="59">
        <f>'Data Entry'!AJ555</f>
        <v>0</v>
      </c>
      <c r="N552" s="59" t="str">
        <f>'Data Entry'!AX555</f>
        <v/>
      </c>
      <c r="O552" s="1">
        <f>IF('Data Entry'!AL555="g",'Data Entry'!AK555*0.001*W552,IF('Data Entry'!AL555="UI",'Data Entry'!AK555*0.000001*W552,IF('Data Entry'!AL555="mg",'Data Entry'!AK555*0.000001*W552,IF('Data Entry'!AL555="t",'Data Entry'!AK555*1000*W552,IF('Data Entry'!AL555="kg",'Data Entry'!AK555*1*W552,IF('Data Entry'!AL555="L",'Data Entry'!AK555*1*W552,IFERROR(,"")))))))</f>
        <v>0</v>
      </c>
      <c r="P552" s="1" t="s">
        <v>4</v>
      </c>
      <c r="Q552" s="59">
        <f>'Data Entry'!AM555</f>
        <v>0</v>
      </c>
      <c r="R552" s="59" t="str">
        <f>'Data Entry'!BA555</f>
        <v/>
      </c>
      <c r="S552" s="1">
        <f>IF('Data Entry'!AO555="g",'Data Entry'!AN555*0.001*X552,IF('Data Entry'!AO555="UI",'Data Entry'!AN555*0.000001*X552,IF('Data Entry'!AO555="mg",'Data Entry'!AN555*0.000001*X552,IF('Data Entry'!AO555="t",'Data Entry'!AN555*1000*X552,IF('Data Entry'!AO555="kg",'Data Entry'!AN555*1*X552,IF('Data Entry'!AO555="L",'Data Entry'!AN555*1*X552,IFERROR(,"")))))))</f>
        <v>0</v>
      </c>
      <c r="T552" s="1" t="s">
        <v>4</v>
      </c>
      <c r="U552" s="59" t="str">
        <f>IF('Data Entry'!AP555="No aplica","1",'Data Entry'!AP555)</f>
        <v/>
      </c>
      <c r="V552" s="59" t="str">
        <f>IF('Data Entry'!AS555="No aplica","1",'Data Entry'!AS555)</f>
        <v/>
      </c>
      <c r="W552" s="59" t="str">
        <f>IF('Data Entry'!AV555="No aplica","1",'Data Entry'!AV555)</f>
        <v/>
      </c>
      <c r="X552" s="59" t="str">
        <f>IF('Data Entry'!AY555="No aplica","1",'Data Entry'!AY555)</f>
        <v/>
      </c>
      <c r="Y552" s="151" t="str">
        <f t="shared" si="8"/>
        <v/>
      </c>
      <c r="Z552" s="152" t="str">
        <f>IF('Data Entry'!H555="Yes","1",IF(AND('Data Entry'!H555="",'Data Entry'!I555="",'Data Entry'!J555="",'Data Entry'!K555="",'Data Entry'!L555="",'Data Entry'!M555="",'Data Entry'!N555="",'Data Entry'!O555="",'Data Entry'!P555="",'Data Entry'!Q555=""),"","1"))</f>
        <v/>
      </c>
      <c r="AA552" s="152" t="str">
        <f>IF('Data Entry'!R555="Yes","1",IF(AND('Data Entry'!R555="",'Data Entry'!S555="",'Data Entry'!T555="",'Data Entry'!U555=""),"","1"))</f>
        <v/>
      </c>
      <c r="AB552" s="157" t="str">
        <f>IF('Data Entry'!V555="Yes","1",IF(AND('Data Entry'!V555="",'Data Entry'!W555=""),"","1"))</f>
        <v/>
      </c>
    </row>
    <row r="553" spans="1:28" ht="17">
      <c r="A553" s="59">
        <f>'Data Entry'!AB556</f>
        <v>0</v>
      </c>
      <c r="B553" s="59" t="str">
        <f>'Data Entry'!AR556</f>
        <v/>
      </c>
      <c r="C553" s="1">
        <f>IF('Data Entry'!AD556="g",'Data Entry'!AC556*0.001*U553,IF('Data Entry'!AD556="UI",'Data Entry'!AC556*0.000001*U553,IF('Data Entry'!AD556="mg",'Data Entry'!AC556*0.000001*U553,IF('Data Entry'!AD556="t",'Data Entry'!AC556*1000*U553,IF('Data Entry'!AD556="kg",'Data Entry'!AC556*1*U553,IF('Data Entry'!AD556="L",'Data Entry'!AC556*1*U553,IFERROR(,"")))))))</f>
        <v>0</v>
      </c>
      <c r="D553" s="1" t="s">
        <v>4</v>
      </c>
      <c r="E553" s="1">
        <f>IF('Data Entry'!AF556="g",'Data Entry'!AE556*0.001,IF('Data Entry'!AF556="mg",'Data Entry'!AE556*0.000001,IF('Data Entry'!AF556="t",'Data Entry'!AE556*1000,IF('Data Entry'!AF556="ml",'Data Entry'!AE556*0.001,IF('Data Entry'!AF556="kg",'Data Entry'!AE556*1,IF('Data Entry'!AF556="Pieza",'Data Entry'!AE556*1,IF('Data Entry'!AF556="L",'Data Entry'!AE556*1,IFERROR(,""))))))))</f>
        <v>0</v>
      </c>
      <c r="F553" s="1" t="s">
        <v>4</v>
      </c>
      <c r="G553" s="1">
        <f>IF('Data Entry'!AA556="g",'Data Entry'!Z556*0.001,IF('Data Entry'!AA556="mg",'Data Entry'!Z556*0.000001,IF('Data Entry'!AA556="t",'Data Entry'!Z556*1000,IF('Data Entry'!AA556="ml",'Data Entry'!Z556*0.001,IF('Data Entry'!AA556="kg",'Data Entry'!Z556*1,IF('Data Entry'!AA556="Piezas",'Data Entry'!Z556*1,IF('Data Entry'!AA556="L",'Data Entry'!Z556*1,IFERROR(,""))))))))</f>
        <v>0</v>
      </c>
      <c r="H553" s="1" t="s">
        <v>4</v>
      </c>
      <c r="I553" s="1">
        <f>IF('Data Entry'!AC556="g",'Data Entry'!AB556*0.001,IF('Data Entry'!AC556="mg",'Data Entry'!AB556*0.000001,IF('Data Entry'!AC556="t",'Data Entry'!AB556*1000,IF('Data Entry'!AC556="ml",'Data Entry'!AB556*0.001,IF('Data Entry'!AC556="kg",'Data Entry'!AB556*1,IF('Data Entry'!AC556="L",'Data Entry'!AB556*1,IFERROR(,"")))))))</f>
        <v>0</v>
      </c>
      <c r="J553" s="59" t="str">
        <f>'Data Entry'!AU556</f>
        <v/>
      </c>
      <c r="K553" s="1">
        <f>IF('Data Entry'!AI556="g",'Data Entry'!AH556*0.001*V553,IF('Data Entry'!AI556="UI",'Data Entry'!AH556*0.000001*V553,IF('Data Entry'!AI556="mg",'Data Entry'!AH556*0.000001*V553,IF('Data Entry'!AI556="t",'Data Entry'!AH556*1000*V553,IF('Data Entry'!AI556="kg",'Data Entry'!AH556*1*V553,IF('Data Entry'!AI556="L",'Data Entry'!AH556*1*V553,IFERROR(,"")))))))</f>
        <v>0</v>
      </c>
      <c r="L553" s="1" t="s">
        <v>4</v>
      </c>
      <c r="M553" s="59">
        <f>'Data Entry'!AJ556</f>
        <v>0</v>
      </c>
      <c r="N553" s="59" t="str">
        <f>'Data Entry'!AX556</f>
        <v/>
      </c>
      <c r="O553" s="1">
        <f>IF('Data Entry'!AL556="g",'Data Entry'!AK556*0.001*W553,IF('Data Entry'!AL556="UI",'Data Entry'!AK556*0.000001*W553,IF('Data Entry'!AL556="mg",'Data Entry'!AK556*0.000001*W553,IF('Data Entry'!AL556="t",'Data Entry'!AK556*1000*W553,IF('Data Entry'!AL556="kg",'Data Entry'!AK556*1*W553,IF('Data Entry'!AL556="L",'Data Entry'!AK556*1*W553,IFERROR(,"")))))))</f>
        <v>0</v>
      </c>
      <c r="P553" s="1" t="s">
        <v>4</v>
      </c>
      <c r="Q553" s="59">
        <f>'Data Entry'!AM556</f>
        <v>0</v>
      </c>
      <c r="R553" s="59" t="str">
        <f>'Data Entry'!BA556</f>
        <v/>
      </c>
      <c r="S553" s="1">
        <f>IF('Data Entry'!AO556="g",'Data Entry'!AN556*0.001*X553,IF('Data Entry'!AO556="UI",'Data Entry'!AN556*0.000001*X553,IF('Data Entry'!AO556="mg",'Data Entry'!AN556*0.000001*X553,IF('Data Entry'!AO556="t",'Data Entry'!AN556*1000*X553,IF('Data Entry'!AO556="kg",'Data Entry'!AN556*1*X553,IF('Data Entry'!AO556="L",'Data Entry'!AN556*1*X553,IFERROR(,"")))))))</f>
        <v>0</v>
      </c>
      <c r="T553" s="1" t="s">
        <v>4</v>
      </c>
      <c r="U553" s="59" t="str">
        <f>IF('Data Entry'!AP556="No aplica","1",'Data Entry'!AP556)</f>
        <v/>
      </c>
      <c r="V553" s="59" t="str">
        <f>IF('Data Entry'!AS556="No aplica","1",'Data Entry'!AS556)</f>
        <v/>
      </c>
      <c r="W553" s="59" t="str">
        <f>IF('Data Entry'!AV556="No aplica","1",'Data Entry'!AV556)</f>
        <v/>
      </c>
      <c r="X553" s="59" t="str">
        <f>IF('Data Entry'!AY556="No aplica","1",'Data Entry'!AY556)</f>
        <v/>
      </c>
      <c r="Y553" s="151" t="str">
        <f t="shared" si="8"/>
        <v/>
      </c>
      <c r="Z553" s="152" t="str">
        <f>IF('Data Entry'!H556="Yes","1",IF(AND('Data Entry'!H556="",'Data Entry'!I556="",'Data Entry'!J556="",'Data Entry'!K556="",'Data Entry'!L556="",'Data Entry'!M556="",'Data Entry'!N556="",'Data Entry'!O556="",'Data Entry'!P556="",'Data Entry'!Q556=""),"","1"))</f>
        <v/>
      </c>
      <c r="AA553" s="152" t="str">
        <f>IF('Data Entry'!R556="Yes","1",IF(AND('Data Entry'!R556="",'Data Entry'!S556="",'Data Entry'!T556="",'Data Entry'!U556=""),"","1"))</f>
        <v/>
      </c>
      <c r="AB553" s="157" t="str">
        <f>IF('Data Entry'!V556="Yes","1",IF(AND('Data Entry'!V556="",'Data Entry'!W556=""),"","1"))</f>
        <v/>
      </c>
    </row>
    <row r="554" spans="1:28" ht="17">
      <c r="A554" s="59">
        <f>'Data Entry'!AB557</f>
        <v>0</v>
      </c>
      <c r="B554" s="59" t="str">
        <f>'Data Entry'!AR557</f>
        <v/>
      </c>
      <c r="C554" s="1">
        <f>IF('Data Entry'!AD557="g",'Data Entry'!AC557*0.001*U554,IF('Data Entry'!AD557="UI",'Data Entry'!AC557*0.000001*U554,IF('Data Entry'!AD557="mg",'Data Entry'!AC557*0.000001*U554,IF('Data Entry'!AD557="t",'Data Entry'!AC557*1000*U554,IF('Data Entry'!AD557="kg",'Data Entry'!AC557*1*U554,IF('Data Entry'!AD557="L",'Data Entry'!AC557*1*U554,IFERROR(,"")))))))</f>
        <v>0</v>
      </c>
      <c r="D554" s="1" t="s">
        <v>4</v>
      </c>
      <c r="E554" s="1">
        <f>IF('Data Entry'!AF557="g",'Data Entry'!AE557*0.001,IF('Data Entry'!AF557="mg",'Data Entry'!AE557*0.000001,IF('Data Entry'!AF557="t",'Data Entry'!AE557*1000,IF('Data Entry'!AF557="ml",'Data Entry'!AE557*0.001,IF('Data Entry'!AF557="kg",'Data Entry'!AE557*1,IF('Data Entry'!AF557="Pieza",'Data Entry'!AE557*1,IF('Data Entry'!AF557="L",'Data Entry'!AE557*1,IFERROR(,""))))))))</f>
        <v>0</v>
      </c>
      <c r="F554" s="1" t="s">
        <v>4</v>
      </c>
      <c r="G554" s="1">
        <f>IF('Data Entry'!AA557="g",'Data Entry'!Z557*0.001,IF('Data Entry'!AA557="mg",'Data Entry'!Z557*0.000001,IF('Data Entry'!AA557="t",'Data Entry'!Z557*1000,IF('Data Entry'!AA557="ml",'Data Entry'!Z557*0.001,IF('Data Entry'!AA557="kg",'Data Entry'!Z557*1,IF('Data Entry'!AA557="Piezas",'Data Entry'!Z557*1,IF('Data Entry'!AA557="L",'Data Entry'!Z557*1,IFERROR(,""))))))))</f>
        <v>0</v>
      </c>
      <c r="H554" s="1" t="s">
        <v>4</v>
      </c>
      <c r="I554" s="1">
        <f>IF('Data Entry'!AC557="g",'Data Entry'!AB557*0.001,IF('Data Entry'!AC557="mg",'Data Entry'!AB557*0.000001,IF('Data Entry'!AC557="t",'Data Entry'!AB557*1000,IF('Data Entry'!AC557="ml",'Data Entry'!AB557*0.001,IF('Data Entry'!AC557="kg",'Data Entry'!AB557*1,IF('Data Entry'!AC557="L",'Data Entry'!AB557*1,IFERROR(,"")))))))</f>
        <v>0</v>
      </c>
      <c r="J554" s="59" t="str">
        <f>'Data Entry'!AU557</f>
        <v/>
      </c>
      <c r="K554" s="1">
        <f>IF('Data Entry'!AI557="g",'Data Entry'!AH557*0.001*V554,IF('Data Entry'!AI557="UI",'Data Entry'!AH557*0.000001*V554,IF('Data Entry'!AI557="mg",'Data Entry'!AH557*0.000001*V554,IF('Data Entry'!AI557="t",'Data Entry'!AH557*1000*V554,IF('Data Entry'!AI557="kg",'Data Entry'!AH557*1*V554,IF('Data Entry'!AI557="L",'Data Entry'!AH557*1*V554,IFERROR(,"")))))))</f>
        <v>0</v>
      </c>
      <c r="L554" s="1" t="s">
        <v>4</v>
      </c>
      <c r="M554" s="59">
        <f>'Data Entry'!AJ557</f>
        <v>0</v>
      </c>
      <c r="N554" s="59" t="str">
        <f>'Data Entry'!AX557</f>
        <v/>
      </c>
      <c r="O554" s="1">
        <f>IF('Data Entry'!AL557="g",'Data Entry'!AK557*0.001*W554,IF('Data Entry'!AL557="UI",'Data Entry'!AK557*0.000001*W554,IF('Data Entry'!AL557="mg",'Data Entry'!AK557*0.000001*W554,IF('Data Entry'!AL557="t",'Data Entry'!AK557*1000*W554,IF('Data Entry'!AL557="kg",'Data Entry'!AK557*1*W554,IF('Data Entry'!AL557="L",'Data Entry'!AK557*1*W554,IFERROR(,"")))))))</f>
        <v>0</v>
      </c>
      <c r="P554" s="1" t="s">
        <v>4</v>
      </c>
      <c r="Q554" s="59">
        <f>'Data Entry'!AM557</f>
        <v>0</v>
      </c>
      <c r="R554" s="59" t="str">
        <f>'Data Entry'!BA557</f>
        <v/>
      </c>
      <c r="S554" s="1">
        <f>IF('Data Entry'!AO557="g",'Data Entry'!AN557*0.001*X554,IF('Data Entry'!AO557="UI",'Data Entry'!AN557*0.000001*X554,IF('Data Entry'!AO557="mg",'Data Entry'!AN557*0.000001*X554,IF('Data Entry'!AO557="t",'Data Entry'!AN557*1000*X554,IF('Data Entry'!AO557="kg",'Data Entry'!AN557*1*X554,IF('Data Entry'!AO557="L",'Data Entry'!AN557*1*X554,IFERROR(,"")))))))</f>
        <v>0</v>
      </c>
      <c r="T554" s="1" t="s">
        <v>4</v>
      </c>
      <c r="U554" s="59" t="str">
        <f>IF('Data Entry'!AP557="No aplica","1",'Data Entry'!AP557)</f>
        <v/>
      </c>
      <c r="V554" s="59" t="str">
        <f>IF('Data Entry'!AS557="No aplica","1",'Data Entry'!AS557)</f>
        <v/>
      </c>
      <c r="W554" s="59" t="str">
        <f>IF('Data Entry'!AV557="No aplica","1",'Data Entry'!AV557)</f>
        <v/>
      </c>
      <c r="X554" s="59" t="str">
        <f>IF('Data Entry'!AY557="No aplica","1",'Data Entry'!AY557)</f>
        <v/>
      </c>
      <c r="Y554" s="151" t="str">
        <f t="shared" si="8"/>
        <v/>
      </c>
      <c r="Z554" s="152" t="str">
        <f>IF('Data Entry'!H557="Yes","1",IF(AND('Data Entry'!H557="",'Data Entry'!I557="",'Data Entry'!J557="",'Data Entry'!K557="",'Data Entry'!L557="",'Data Entry'!M557="",'Data Entry'!N557="",'Data Entry'!O557="",'Data Entry'!P557="",'Data Entry'!Q557=""),"","1"))</f>
        <v/>
      </c>
      <c r="AA554" s="152" t="str">
        <f>IF('Data Entry'!R557="Yes","1",IF(AND('Data Entry'!R557="",'Data Entry'!S557="",'Data Entry'!T557="",'Data Entry'!U557=""),"","1"))</f>
        <v/>
      </c>
      <c r="AB554" s="157" t="str">
        <f>IF('Data Entry'!V557="Yes","1",IF(AND('Data Entry'!V557="",'Data Entry'!W557=""),"","1"))</f>
        <v/>
      </c>
    </row>
    <row r="555" spans="1:28" ht="17">
      <c r="A555" s="59">
        <f>'Data Entry'!AB558</f>
        <v>0</v>
      </c>
      <c r="B555" s="59" t="str">
        <f>'Data Entry'!AR558</f>
        <v/>
      </c>
      <c r="C555" s="1">
        <f>IF('Data Entry'!AD558="g",'Data Entry'!AC558*0.001*U555,IF('Data Entry'!AD558="UI",'Data Entry'!AC558*0.000001*U555,IF('Data Entry'!AD558="mg",'Data Entry'!AC558*0.000001*U555,IF('Data Entry'!AD558="t",'Data Entry'!AC558*1000*U555,IF('Data Entry'!AD558="kg",'Data Entry'!AC558*1*U555,IF('Data Entry'!AD558="L",'Data Entry'!AC558*1*U555,IFERROR(,"")))))))</f>
        <v>0</v>
      </c>
      <c r="D555" s="1" t="s">
        <v>4</v>
      </c>
      <c r="E555" s="1">
        <f>IF('Data Entry'!AF558="g",'Data Entry'!AE558*0.001,IF('Data Entry'!AF558="mg",'Data Entry'!AE558*0.000001,IF('Data Entry'!AF558="t",'Data Entry'!AE558*1000,IF('Data Entry'!AF558="ml",'Data Entry'!AE558*0.001,IF('Data Entry'!AF558="kg",'Data Entry'!AE558*1,IF('Data Entry'!AF558="Pieza",'Data Entry'!AE558*1,IF('Data Entry'!AF558="L",'Data Entry'!AE558*1,IFERROR(,""))))))))</f>
        <v>0</v>
      </c>
      <c r="F555" s="1" t="s">
        <v>4</v>
      </c>
      <c r="G555" s="1">
        <f>IF('Data Entry'!AA558="g",'Data Entry'!Z558*0.001,IF('Data Entry'!AA558="mg",'Data Entry'!Z558*0.000001,IF('Data Entry'!AA558="t",'Data Entry'!Z558*1000,IF('Data Entry'!AA558="ml",'Data Entry'!Z558*0.001,IF('Data Entry'!AA558="kg",'Data Entry'!Z558*1,IF('Data Entry'!AA558="Piezas",'Data Entry'!Z558*1,IF('Data Entry'!AA558="L",'Data Entry'!Z558*1,IFERROR(,""))))))))</f>
        <v>0</v>
      </c>
      <c r="H555" s="1" t="s">
        <v>4</v>
      </c>
      <c r="I555" s="1">
        <f>IF('Data Entry'!AC558="g",'Data Entry'!AB558*0.001,IF('Data Entry'!AC558="mg",'Data Entry'!AB558*0.000001,IF('Data Entry'!AC558="t",'Data Entry'!AB558*1000,IF('Data Entry'!AC558="ml",'Data Entry'!AB558*0.001,IF('Data Entry'!AC558="kg",'Data Entry'!AB558*1,IF('Data Entry'!AC558="L",'Data Entry'!AB558*1,IFERROR(,"")))))))</f>
        <v>0</v>
      </c>
      <c r="J555" s="59" t="str">
        <f>'Data Entry'!AU558</f>
        <v/>
      </c>
      <c r="K555" s="1">
        <f>IF('Data Entry'!AI558="g",'Data Entry'!AH558*0.001*V555,IF('Data Entry'!AI558="UI",'Data Entry'!AH558*0.000001*V555,IF('Data Entry'!AI558="mg",'Data Entry'!AH558*0.000001*V555,IF('Data Entry'!AI558="t",'Data Entry'!AH558*1000*V555,IF('Data Entry'!AI558="kg",'Data Entry'!AH558*1*V555,IF('Data Entry'!AI558="L",'Data Entry'!AH558*1*V555,IFERROR(,"")))))))</f>
        <v>0</v>
      </c>
      <c r="L555" s="1" t="s">
        <v>4</v>
      </c>
      <c r="M555" s="59">
        <f>'Data Entry'!AJ558</f>
        <v>0</v>
      </c>
      <c r="N555" s="59" t="str">
        <f>'Data Entry'!AX558</f>
        <v/>
      </c>
      <c r="O555" s="1">
        <f>IF('Data Entry'!AL558="g",'Data Entry'!AK558*0.001*W555,IF('Data Entry'!AL558="UI",'Data Entry'!AK558*0.000001*W555,IF('Data Entry'!AL558="mg",'Data Entry'!AK558*0.000001*W555,IF('Data Entry'!AL558="t",'Data Entry'!AK558*1000*W555,IF('Data Entry'!AL558="kg",'Data Entry'!AK558*1*W555,IF('Data Entry'!AL558="L",'Data Entry'!AK558*1*W555,IFERROR(,"")))))))</f>
        <v>0</v>
      </c>
      <c r="P555" s="1" t="s">
        <v>4</v>
      </c>
      <c r="Q555" s="59">
        <f>'Data Entry'!AM558</f>
        <v>0</v>
      </c>
      <c r="R555" s="59" t="str">
        <f>'Data Entry'!BA558</f>
        <v/>
      </c>
      <c r="S555" s="1">
        <f>IF('Data Entry'!AO558="g",'Data Entry'!AN558*0.001*X555,IF('Data Entry'!AO558="UI",'Data Entry'!AN558*0.000001*X555,IF('Data Entry'!AO558="mg",'Data Entry'!AN558*0.000001*X555,IF('Data Entry'!AO558="t",'Data Entry'!AN558*1000*X555,IF('Data Entry'!AO558="kg",'Data Entry'!AN558*1*X555,IF('Data Entry'!AO558="L",'Data Entry'!AN558*1*X555,IFERROR(,"")))))))</f>
        <v>0</v>
      </c>
      <c r="T555" s="1" t="s">
        <v>4</v>
      </c>
      <c r="U555" s="59" t="str">
        <f>IF('Data Entry'!AP558="No aplica","1",'Data Entry'!AP558)</f>
        <v/>
      </c>
      <c r="V555" s="59" t="str">
        <f>IF('Data Entry'!AS558="No aplica","1",'Data Entry'!AS558)</f>
        <v/>
      </c>
      <c r="W555" s="59" t="str">
        <f>IF('Data Entry'!AV558="No aplica","1",'Data Entry'!AV558)</f>
        <v/>
      </c>
      <c r="X555" s="59" t="str">
        <f>IF('Data Entry'!AY558="No aplica","1",'Data Entry'!AY558)</f>
        <v/>
      </c>
      <c r="Y555" s="151" t="str">
        <f t="shared" si="8"/>
        <v/>
      </c>
      <c r="Z555" s="152" t="str">
        <f>IF('Data Entry'!H558="Yes","1",IF(AND('Data Entry'!H558="",'Data Entry'!I558="",'Data Entry'!J558="",'Data Entry'!K558="",'Data Entry'!L558="",'Data Entry'!M558="",'Data Entry'!N558="",'Data Entry'!O558="",'Data Entry'!P558="",'Data Entry'!Q558=""),"","1"))</f>
        <v/>
      </c>
      <c r="AA555" s="152" t="str">
        <f>IF('Data Entry'!R558="Yes","1",IF(AND('Data Entry'!R558="",'Data Entry'!S558="",'Data Entry'!T558="",'Data Entry'!U558=""),"","1"))</f>
        <v/>
      </c>
      <c r="AB555" s="157" t="str">
        <f>IF('Data Entry'!V558="Yes","1",IF(AND('Data Entry'!V558="",'Data Entry'!W558=""),"","1"))</f>
        <v/>
      </c>
    </row>
    <row r="556" spans="1:28" ht="17">
      <c r="A556" s="59">
        <f>'Data Entry'!AB559</f>
        <v>0</v>
      </c>
      <c r="B556" s="59" t="str">
        <f>'Data Entry'!AR559</f>
        <v/>
      </c>
      <c r="C556" s="1">
        <f>IF('Data Entry'!AD559="g",'Data Entry'!AC559*0.001*U556,IF('Data Entry'!AD559="UI",'Data Entry'!AC559*0.000001*U556,IF('Data Entry'!AD559="mg",'Data Entry'!AC559*0.000001*U556,IF('Data Entry'!AD559="t",'Data Entry'!AC559*1000*U556,IF('Data Entry'!AD559="kg",'Data Entry'!AC559*1*U556,IF('Data Entry'!AD559="L",'Data Entry'!AC559*1*U556,IFERROR(,"")))))))</f>
        <v>0</v>
      </c>
      <c r="D556" s="1" t="s">
        <v>4</v>
      </c>
      <c r="E556" s="1">
        <f>IF('Data Entry'!AF559="g",'Data Entry'!AE559*0.001,IF('Data Entry'!AF559="mg",'Data Entry'!AE559*0.000001,IF('Data Entry'!AF559="t",'Data Entry'!AE559*1000,IF('Data Entry'!AF559="ml",'Data Entry'!AE559*0.001,IF('Data Entry'!AF559="kg",'Data Entry'!AE559*1,IF('Data Entry'!AF559="Pieza",'Data Entry'!AE559*1,IF('Data Entry'!AF559="L",'Data Entry'!AE559*1,IFERROR(,""))))))))</f>
        <v>0</v>
      </c>
      <c r="F556" s="1" t="s">
        <v>4</v>
      </c>
      <c r="G556" s="1">
        <f>IF('Data Entry'!AA559="g",'Data Entry'!Z559*0.001,IF('Data Entry'!AA559="mg",'Data Entry'!Z559*0.000001,IF('Data Entry'!AA559="t",'Data Entry'!Z559*1000,IF('Data Entry'!AA559="ml",'Data Entry'!Z559*0.001,IF('Data Entry'!AA559="kg",'Data Entry'!Z559*1,IF('Data Entry'!AA559="Piezas",'Data Entry'!Z559*1,IF('Data Entry'!AA559="L",'Data Entry'!Z559*1,IFERROR(,""))))))))</f>
        <v>0</v>
      </c>
      <c r="H556" s="1" t="s">
        <v>4</v>
      </c>
      <c r="I556" s="1">
        <f>IF('Data Entry'!AC559="g",'Data Entry'!AB559*0.001,IF('Data Entry'!AC559="mg",'Data Entry'!AB559*0.000001,IF('Data Entry'!AC559="t",'Data Entry'!AB559*1000,IF('Data Entry'!AC559="ml",'Data Entry'!AB559*0.001,IF('Data Entry'!AC559="kg",'Data Entry'!AB559*1,IF('Data Entry'!AC559="L",'Data Entry'!AB559*1,IFERROR(,"")))))))</f>
        <v>0</v>
      </c>
      <c r="J556" s="59" t="str">
        <f>'Data Entry'!AU559</f>
        <v/>
      </c>
      <c r="K556" s="1">
        <f>IF('Data Entry'!AI559="g",'Data Entry'!AH559*0.001*V556,IF('Data Entry'!AI559="UI",'Data Entry'!AH559*0.000001*V556,IF('Data Entry'!AI559="mg",'Data Entry'!AH559*0.000001*V556,IF('Data Entry'!AI559="t",'Data Entry'!AH559*1000*V556,IF('Data Entry'!AI559="kg",'Data Entry'!AH559*1*V556,IF('Data Entry'!AI559="L",'Data Entry'!AH559*1*V556,IFERROR(,"")))))))</f>
        <v>0</v>
      </c>
      <c r="L556" s="1" t="s">
        <v>4</v>
      </c>
      <c r="M556" s="59">
        <f>'Data Entry'!AJ559</f>
        <v>0</v>
      </c>
      <c r="N556" s="59" t="str">
        <f>'Data Entry'!AX559</f>
        <v/>
      </c>
      <c r="O556" s="1">
        <f>IF('Data Entry'!AL559="g",'Data Entry'!AK559*0.001*W556,IF('Data Entry'!AL559="UI",'Data Entry'!AK559*0.000001*W556,IF('Data Entry'!AL559="mg",'Data Entry'!AK559*0.000001*W556,IF('Data Entry'!AL559="t",'Data Entry'!AK559*1000*W556,IF('Data Entry'!AL559="kg",'Data Entry'!AK559*1*W556,IF('Data Entry'!AL559="L",'Data Entry'!AK559*1*W556,IFERROR(,"")))))))</f>
        <v>0</v>
      </c>
      <c r="P556" s="1" t="s">
        <v>4</v>
      </c>
      <c r="Q556" s="59">
        <f>'Data Entry'!AM559</f>
        <v>0</v>
      </c>
      <c r="R556" s="59" t="str">
        <f>'Data Entry'!BA559</f>
        <v/>
      </c>
      <c r="S556" s="1">
        <f>IF('Data Entry'!AO559="g",'Data Entry'!AN559*0.001*X556,IF('Data Entry'!AO559="UI",'Data Entry'!AN559*0.000001*X556,IF('Data Entry'!AO559="mg",'Data Entry'!AN559*0.000001*X556,IF('Data Entry'!AO559="t",'Data Entry'!AN559*1000*X556,IF('Data Entry'!AO559="kg",'Data Entry'!AN559*1*X556,IF('Data Entry'!AO559="L",'Data Entry'!AN559*1*X556,IFERROR(,"")))))))</f>
        <v>0</v>
      </c>
      <c r="T556" s="1" t="s">
        <v>4</v>
      </c>
      <c r="U556" s="59" t="str">
        <f>IF('Data Entry'!AP559="No aplica","1",'Data Entry'!AP559)</f>
        <v/>
      </c>
      <c r="V556" s="59" t="str">
        <f>IF('Data Entry'!AS559="No aplica","1",'Data Entry'!AS559)</f>
        <v/>
      </c>
      <c r="W556" s="59" t="str">
        <f>IF('Data Entry'!AV559="No aplica","1",'Data Entry'!AV559)</f>
        <v/>
      </c>
      <c r="X556" s="59" t="str">
        <f>IF('Data Entry'!AY559="No aplica","1",'Data Entry'!AY559)</f>
        <v/>
      </c>
      <c r="Y556" s="151" t="str">
        <f t="shared" si="8"/>
        <v/>
      </c>
      <c r="Z556" s="152" t="str">
        <f>IF('Data Entry'!H559="Yes","1",IF(AND('Data Entry'!H559="",'Data Entry'!I559="",'Data Entry'!J559="",'Data Entry'!K559="",'Data Entry'!L559="",'Data Entry'!M559="",'Data Entry'!N559="",'Data Entry'!O559="",'Data Entry'!P559="",'Data Entry'!Q559=""),"","1"))</f>
        <v/>
      </c>
      <c r="AA556" s="152" t="str">
        <f>IF('Data Entry'!R559="Yes","1",IF(AND('Data Entry'!R559="",'Data Entry'!S559="",'Data Entry'!T559="",'Data Entry'!U559=""),"","1"))</f>
        <v/>
      </c>
      <c r="AB556" s="157" t="str">
        <f>IF('Data Entry'!V559="Yes","1",IF(AND('Data Entry'!V559="",'Data Entry'!W559=""),"","1"))</f>
        <v/>
      </c>
    </row>
    <row r="557" spans="1:28" ht="17">
      <c r="A557" s="59">
        <f>'Data Entry'!AB560</f>
        <v>0</v>
      </c>
      <c r="B557" s="59" t="str">
        <f>'Data Entry'!AR560</f>
        <v/>
      </c>
      <c r="C557" s="1">
        <f>IF('Data Entry'!AD560="g",'Data Entry'!AC560*0.001*U557,IF('Data Entry'!AD560="UI",'Data Entry'!AC560*0.000001*U557,IF('Data Entry'!AD560="mg",'Data Entry'!AC560*0.000001*U557,IF('Data Entry'!AD560="t",'Data Entry'!AC560*1000*U557,IF('Data Entry'!AD560="kg",'Data Entry'!AC560*1*U557,IF('Data Entry'!AD560="L",'Data Entry'!AC560*1*U557,IFERROR(,"")))))))</f>
        <v>0</v>
      </c>
      <c r="D557" s="1" t="s">
        <v>4</v>
      </c>
      <c r="E557" s="1">
        <f>IF('Data Entry'!AF560="g",'Data Entry'!AE560*0.001,IF('Data Entry'!AF560="mg",'Data Entry'!AE560*0.000001,IF('Data Entry'!AF560="t",'Data Entry'!AE560*1000,IF('Data Entry'!AF560="ml",'Data Entry'!AE560*0.001,IF('Data Entry'!AF560="kg",'Data Entry'!AE560*1,IF('Data Entry'!AF560="Pieza",'Data Entry'!AE560*1,IF('Data Entry'!AF560="L",'Data Entry'!AE560*1,IFERROR(,""))))))))</f>
        <v>0</v>
      </c>
      <c r="F557" s="1" t="s">
        <v>4</v>
      </c>
      <c r="G557" s="1">
        <f>IF('Data Entry'!AA560="g",'Data Entry'!Z560*0.001,IF('Data Entry'!AA560="mg",'Data Entry'!Z560*0.000001,IF('Data Entry'!AA560="t",'Data Entry'!Z560*1000,IF('Data Entry'!AA560="ml",'Data Entry'!Z560*0.001,IF('Data Entry'!AA560="kg",'Data Entry'!Z560*1,IF('Data Entry'!AA560="Piezas",'Data Entry'!Z560*1,IF('Data Entry'!AA560="L",'Data Entry'!Z560*1,IFERROR(,""))))))))</f>
        <v>0</v>
      </c>
      <c r="H557" s="1" t="s">
        <v>4</v>
      </c>
      <c r="I557" s="1">
        <f>IF('Data Entry'!AC560="g",'Data Entry'!AB560*0.001,IF('Data Entry'!AC560="mg",'Data Entry'!AB560*0.000001,IF('Data Entry'!AC560="t",'Data Entry'!AB560*1000,IF('Data Entry'!AC560="ml",'Data Entry'!AB560*0.001,IF('Data Entry'!AC560="kg",'Data Entry'!AB560*1,IF('Data Entry'!AC560="L",'Data Entry'!AB560*1,IFERROR(,"")))))))</f>
        <v>0</v>
      </c>
      <c r="J557" s="59" t="str">
        <f>'Data Entry'!AU560</f>
        <v/>
      </c>
      <c r="K557" s="1">
        <f>IF('Data Entry'!AI560="g",'Data Entry'!AH560*0.001*V557,IF('Data Entry'!AI560="UI",'Data Entry'!AH560*0.000001*V557,IF('Data Entry'!AI560="mg",'Data Entry'!AH560*0.000001*V557,IF('Data Entry'!AI560="t",'Data Entry'!AH560*1000*V557,IF('Data Entry'!AI560="kg",'Data Entry'!AH560*1*V557,IF('Data Entry'!AI560="L",'Data Entry'!AH560*1*V557,IFERROR(,"")))))))</f>
        <v>0</v>
      </c>
      <c r="L557" s="1" t="s">
        <v>4</v>
      </c>
      <c r="M557" s="59">
        <f>'Data Entry'!AJ560</f>
        <v>0</v>
      </c>
      <c r="N557" s="59" t="str">
        <f>'Data Entry'!AX560</f>
        <v/>
      </c>
      <c r="O557" s="1">
        <f>IF('Data Entry'!AL560="g",'Data Entry'!AK560*0.001*W557,IF('Data Entry'!AL560="UI",'Data Entry'!AK560*0.000001*W557,IF('Data Entry'!AL560="mg",'Data Entry'!AK560*0.000001*W557,IF('Data Entry'!AL560="t",'Data Entry'!AK560*1000*W557,IF('Data Entry'!AL560="kg",'Data Entry'!AK560*1*W557,IF('Data Entry'!AL560="L",'Data Entry'!AK560*1*W557,IFERROR(,"")))))))</f>
        <v>0</v>
      </c>
      <c r="P557" s="1" t="s">
        <v>4</v>
      </c>
      <c r="Q557" s="59">
        <f>'Data Entry'!AM560</f>
        <v>0</v>
      </c>
      <c r="R557" s="59" t="str">
        <f>'Data Entry'!BA560</f>
        <v/>
      </c>
      <c r="S557" s="1">
        <f>IF('Data Entry'!AO560="g",'Data Entry'!AN560*0.001*X557,IF('Data Entry'!AO560="UI",'Data Entry'!AN560*0.000001*X557,IF('Data Entry'!AO560="mg",'Data Entry'!AN560*0.000001*X557,IF('Data Entry'!AO560="t",'Data Entry'!AN560*1000*X557,IF('Data Entry'!AO560="kg",'Data Entry'!AN560*1*X557,IF('Data Entry'!AO560="L",'Data Entry'!AN560*1*X557,IFERROR(,"")))))))</f>
        <v>0</v>
      </c>
      <c r="T557" s="1" t="s">
        <v>4</v>
      </c>
      <c r="U557" s="59" t="str">
        <f>IF('Data Entry'!AP560="No aplica","1",'Data Entry'!AP560)</f>
        <v/>
      </c>
      <c r="V557" s="59" t="str">
        <f>IF('Data Entry'!AS560="No aplica","1",'Data Entry'!AS560)</f>
        <v/>
      </c>
      <c r="W557" s="59" t="str">
        <f>IF('Data Entry'!AV560="No aplica","1",'Data Entry'!AV560)</f>
        <v/>
      </c>
      <c r="X557" s="59" t="str">
        <f>IF('Data Entry'!AY560="No aplica","1",'Data Entry'!AY560)</f>
        <v/>
      </c>
      <c r="Y557" s="151" t="str">
        <f t="shared" si="8"/>
        <v/>
      </c>
      <c r="Z557" s="152" t="str">
        <f>IF('Data Entry'!H560="Yes","1",IF(AND('Data Entry'!H560="",'Data Entry'!I560="",'Data Entry'!J560="",'Data Entry'!K560="",'Data Entry'!L560="",'Data Entry'!M560="",'Data Entry'!N560="",'Data Entry'!O560="",'Data Entry'!P560="",'Data Entry'!Q560=""),"","1"))</f>
        <v/>
      </c>
      <c r="AA557" s="152" t="str">
        <f>IF('Data Entry'!R560="Yes","1",IF(AND('Data Entry'!R560="",'Data Entry'!S560="",'Data Entry'!T560="",'Data Entry'!U560=""),"","1"))</f>
        <v/>
      </c>
      <c r="AB557" s="157" t="str">
        <f>IF('Data Entry'!V560="Yes","1",IF(AND('Data Entry'!V560="",'Data Entry'!W560=""),"","1"))</f>
        <v/>
      </c>
    </row>
    <row r="558" spans="1:28" ht="17">
      <c r="A558" s="59">
        <f>'Data Entry'!AB561</f>
        <v>0</v>
      </c>
      <c r="B558" s="59" t="str">
        <f>'Data Entry'!AR561</f>
        <v/>
      </c>
      <c r="C558" s="1">
        <f>IF('Data Entry'!AD561="g",'Data Entry'!AC561*0.001*U558,IF('Data Entry'!AD561="UI",'Data Entry'!AC561*0.000001*U558,IF('Data Entry'!AD561="mg",'Data Entry'!AC561*0.000001*U558,IF('Data Entry'!AD561="t",'Data Entry'!AC561*1000*U558,IF('Data Entry'!AD561="kg",'Data Entry'!AC561*1*U558,IF('Data Entry'!AD561="L",'Data Entry'!AC561*1*U558,IFERROR(,"")))))))</f>
        <v>0</v>
      </c>
      <c r="D558" s="1" t="s">
        <v>4</v>
      </c>
      <c r="E558" s="1">
        <f>IF('Data Entry'!AF561="g",'Data Entry'!AE561*0.001,IF('Data Entry'!AF561="mg",'Data Entry'!AE561*0.000001,IF('Data Entry'!AF561="t",'Data Entry'!AE561*1000,IF('Data Entry'!AF561="ml",'Data Entry'!AE561*0.001,IF('Data Entry'!AF561="kg",'Data Entry'!AE561*1,IF('Data Entry'!AF561="Pieza",'Data Entry'!AE561*1,IF('Data Entry'!AF561="L",'Data Entry'!AE561*1,IFERROR(,""))))))))</f>
        <v>0</v>
      </c>
      <c r="F558" s="1" t="s">
        <v>4</v>
      </c>
      <c r="G558" s="1">
        <f>IF('Data Entry'!AA561="g",'Data Entry'!Z561*0.001,IF('Data Entry'!AA561="mg",'Data Entry'!Z561*0.000001,IF('Data Entry'!AA561="t",'Data Entry'!Z561*1000,IF('Data Entry'!AA561="ml",'Data Entry'!Z561*0.001,IF('Data Entry'!AA561="kg",'Data Entry'!Z561*1,IF('Data Entry'!AA561="Piezas",'Data Entry'!Z561*1,IF('Data Entry'!AA561="L",'Data Entry'!Z561*1,IFERROR(,""))))))))</f>
        <v>0</v>
      </c>
      <c r="H558" s="1" t="s">
        <v>4</v>
      </c>
      <c r="I558" s="1">
        <f>IF('Data Entry'!AC561="g",'Data Entry'!AB561*0.001,IF('Data Entry'!AC561="mg",'Data Entry'!AB561*0.000001,IF('Data Entry'!AC561="t",'Data Entry'!AB561*1000,IF('Data Entry'!AC561="ml",'Data Entry'!AB561*0.001,IF('Data Entry'!AC561="kg",'Data Entry'!AB561*1,IF('Data Entry'!AC561="L",'Data Entry'!AB561*1,IFERROR(,"")))))))</f>
        <v>0</v>
      </c>
      <c r="J558" s="59" t="str">
        <f>'Data Entry'!AU561</f>
        <v/>
      </c>
      <c r="K558" s="1">
        <f>IF('Data Entry'!AI561="g",'Data Entry'!AH561*0.001*V558,IF('Data Entry'!AI561="UI",'Data Entry'!AH561*0.000001*V558,IF('Data Entry'!AI561="mg",'Data Entry'!AH561*0.000001*V558,IF('Data Entry'!AI561="t",'Data Entry'!AH561*1000*V558,IF('Data Entry'!AI561="kg",'Data Entry'!AH561*1*V558,IF('Data Entry'!AI561="L",'Data Entry'!AH561*1*V558,IFERROR(,"")))))))</f>
        <v>0</v>
      </c>
      <c r="L558" s="1" t="s">
        <v>4</v>
      </c>
      <c r="M558" s="59">
        <f>'Data Entry'!AJ561</f>
        <v>0</v>
      </c>
      <c r="N558" s="59" t="str">
        <f>'Data Entry'!AX561</f>
        <v/>
      </c>
      <c r="O558" s="1">
        <f>IF('Data Entry'!AL561="g",'Data Entry'!AK561*0.001*W558,IF('Data Entry'!AL561="UI",'Data Entry'!AK561*0.000001*W558,IF('Data Entry'!AL561="mg",'Data Entry'!AK561*0.000001*W558,IF('Data Entry'!AL561="t",'Data Entry'!AK561*1000*W558,IF('Data Entry'!AL561="kg",'Data Entry'!AK561*1*W558,IF('Data Entry'!AL561="L",'Data Entry'!AK561*1*W558,IFERROR(,"")))))))</f>
        <v>0</v>
      </c>
      <c r="P558" s="1" t="s">
        <v>4</v>
      </c>
      <c r="Q558" s="59">
        <f>'Data Entry'!AM561</f>
        <v>0</v>
      </c>
      <c r="R558" s="59" t="str">
        <f>'Data Entry'!BA561</f>
        <v/>
      </c>
      <c r="S558" s="1">
        <f>IF('Data Entry'!AO561="g",'Data Entry'!AN561*0.001*X558,IF('Data Entry'!AO561="UI",'Data Entry'!AN561*0.000001*X558,IF('Data Entry'!AO561="mg",'Data Entry'!AN561*0.000001*X558,IF('Data Entry'!AO561="t",'Data Entry'!AN561*1000*X558,IF('Data Entry'!AO561="kg",'Data Entry'!AN561*1*X558,IF('Data Entry'!AO561="L",'Data Entry'!AN561*1*X558,IFERROR(,"")))))))</f>
        <v>0</v>
      </c>
      <c r="T558" s="1" t="s">
        <v>4</v>
      </c>
      <c r="U558" s="59" t="str">
        <f>IF('Data Entry'!AP561="No aplica","1",'Data Entry'!AP561)</f>
        <v/>
      </c>
      <c r="V558" s="59" t="str">
        <f>IF('Data Entry'!AS561="No aplica","1",'Data Entry'!AS561)</f>
        <v/>
      </c>
      <c r="W558" s="59" t="str">
        <f>IF('Data Entry'!AV561="No aplica","1",'Data Entry'!AV561)</f>
        <v/>
      </c>
      <c r="X558" s="59" t="str">
        <f>IF('Data Entry'!AY561="No aplica","1",'Data Entry'!AY561)</f>
        <v/>
      </c>
      <c r="Y558" s="151" t="str">
        <f t="shared" si="8"/>
        <v/>
      </c>
      <c r="Z558" s="152" t="str">
        <f>IF('Data Entry'!H561="Yes","1",IF(AND('Data Entry'!H561="",'Data Entry'!I561="",'Data Entry'!J561="",'Data Entry'!K561="",'Data Entry'!L561="",'Data Entry'!M561="",'Data Entry'!N561="",'Data Entry'!O561="",'Data Entry'!P561="",'Data Entry'!Q561=""),"","1"))</f>
        <v/>
      </c>
      <c r="AA558" s="152" t="str">
        <f>IF('Data Entry'!R561="Yes","1",IF(AND('Data Entry'!R561="",'Data Entry'!S561="",'Data Entry'!T561="",'Data Entry'!U561=""),"","1"))</f>
        <v/>
      </c>
      <c r="AB558" s="157" t="str">
        <f>IF('Data Entry'!V561="Yes","1",IF(AND('Data Entry'!V561="",'Data Entry'!W561=""),"","1"))</f>
        <v/>
      </c>
    </row>
    <row r="559" spans="1:28" ht="17">
      <c r="A559" s="59">
        <f>'Data Entry'!AB562</f>
        <v>0</v>
      </c>
      <c r="B559" s="59" t="str">
        <f>'Data Entry'!AR562</f>
        <v/>
      </c>
      <c r="C559" s="1">
        <f>IF('Data Entry'!AD562="g",'Data Entry'!AC562*0.001*U559,IF('Data Entry'!AD562="UI",'Data Entry'!AC562*0.000001*U559,IF('Data Entry'!AD562="mg",'Data Entry'!AC562*0.000001*U559,IF('Data Entry'!AD562="t",'Data Entry'!AC562*1000*U559,IF('Data Entry'!AD562="kg",'Data Entry'!AC562*1*U559,IF('Data Entry'!AD562="L",'Data Entry'!AC562*1*U559,IFERROR(,"")))))))</f>
        <v>0</v>
      </c>
      <c r="D559" s="1" t="s">
        <v>4</v>
      </c>
      <c r="E559" s="1">
        <f>IF('Data Entry'!AF562="g",'Data Entry'!AE562*0.001,IF('Data Entry'!AF562="mg",'Data Entry'!AE562*0.000001,IF('Data Entry'!AF562="t",'Data Entry'!AE562*1000,IF('Data Entry'!AF562="ml",'Data Entry'!AE562*0.001,IF('Data Entry'!AF562="kg",'Data Entry'!AE562*1,IF('Data Entry'!AF562="Pieza",'Data Entry'!AE562*1,IF('Data Entry'!AF562="L",'Data Entry'!AE562*1,IFERROR(,""))))))))</f>
        <v>0</v>
      </c>
      <c r="F559" s="1" t="s">
        <v>4</v>
      </c>
      <c r="G559" s="1">
        <f>IF('Data Entry'!AA562="g",'Data Entry'!Z562*0.001,IF('Data Entry'!AA562="mg",'Data Entry'!Z562*0.000001,IF('Data Entry'!AA562="t",'Data Entry'!Z562*1000,IF('Data Entry'!AA562="ml",'Data Entry'!Z562*0.001,IF('Data Entry'!AA562="kg",'Data Entry'!Z562*1,IF('Data Entry'!AA562="Piezas",'Data Entry'!Z562*1,IF('Data Entry'!AA562="L",'Data Entry'!Z562*1,IFERROR(,""))))))))</f>
        <v>0</v>
      </c>
      <c r="H559" s="1" t="s">
        <v>4</v>
      </c>
      <c r="I559" s="1">
        <f>IF('Data Entry'!AC562="g",'Data Entry'!AB562*0.001,IF('Data Entry'!AC562="mg",'Data Entry'!AB562*0.000001,IF('Data Entry'!AC562="t",'Data Entry'!AB562*1000,IF('Data Entry'!AC562="ml",'Data Entry'!AB562*0.001,IF('Data Entry'!AC562="kg",'Data Entry'!AB562*1,IF('Data Entry'!AC562="L",'Data Entry'!AB562*1,IFERROR(,"")))))))</f>
        <v>0</v>
      </c>
      <c r="J559" s="59" t="str">
        <f>'Data Entry'!AU562</f>
        <v/>
      </c>
      <c r="K559" s="1">
        <f>IF('Data Entry'!AI562="g",'Data Entry'!AH562*0.001*V559,IF('Data Entry'!AI562="UI",'Data Entry'!AH562*0.000001*V559,IF('Data Entry'!AI562="mg",'Data Entry'!AH562*0.000001*V559,IF('Data Entry'!AI562="t",'Data Entry'!AH562*1000*V559,IF('Data Entry'!AI562="kg",'Data Entry'!AH562*1*V559,IF('Data Entry'!AI562="L",'Data Entry'!AH562*1*V559,IFERROR(,"")))))))</f>
        <v>0</v>
      </c>
      <c r="L559" s="1" t="s">
        <v>4</v>
      </c>
      <c r="M559" s="59">
        <f>'Data Entry'!AJ562</f>
        <v>0</v>
      </c>
      <c r="N559" s="59" t="str">
        <f>'Data Entry'!AX562</f>
        <v/>
      </c>
      <c r="O559" s="1">
        <f>IF('Data Entry'!AL562="g",'Data Entry'!AK562*0.001*W559,IF('Data Entry'!AL562="UI",'Data Entry'!AK562*0.000001*W559,IF('Data Entry'!AL562="mg",'Data Entry'!AK562*0.000001*W559,IF('Data Entry'!AL562="t",'Data Entry'!AK562*1000*W559,IF('Data Entry'!AL562="kg",'Data Entry'!AK562*1*W559,IF('Data Entry'!AL562="L",'Data Entry'!AK562*1*W559,IFERROR(,"")))))))</f>
        <v>0</v>
      </c>
      <c r="P559" s="1" t="s">
        <v>4</v>
      </c>
      <c r="Q559" s="59">
        <f>'Data Entry'!AM562</f>
        <v>0</v>
      </c>
      <c r="R559" s="59" t="str">
        <f>'Data Entry'!BA562</f>
        <v/>
      </c>
      <c r="S559" s="1">
        <f>IF('Data Entry'!AO562="g",'Data Entry'!AN562*0.001*X559,IF('Data Entry'!AO562="UI",'Data Entry'!AN562*0.000001*X559,IF('Data Entry'!AO562="mg",'Data Entry'!AN562*0.000001*X559,IF('Data Entry'!AO562="t",'Data Entry'!AN562*1000*X559,IF('Data Entry'!AO562="kg",'Data Entry'!AN562*1*X559,IF('Data Entry'!AO562="L",'Data Entry'!AN562*1*X559,IFERROR(,"")))))))</f>
        <v>0</v>
      </c>
      <c r="T559" s="1" t="s">
        <v>4</v>
      </c>
      <c r="U559" s="59" t="str">
        <f>IF('Data Entry'!AP562="No aplica","1",'Data Entry'!AP562)</f>
        <v/>
      </c>
      <c r="V559" s="59" t="str">
        <f>IF('Data Entry'!AS562="No aplica","1",'Data Entry'!AS562)</f>
        <v/>
      </c>
      <c r="W559" s="59" t="str">
        <f>IF('Data Entry'!AV562="No aplica","1",'Data Entry'!AV562)</f>
        <v/>
      </c>
      <c r="X559" s="59" t="str">
        <f>IF('Data Entry'!AY562="No aplica","1",'Data Entry'!AY562)</f>
        <v/>
      </c>
      <c r="Y559" s="151" t="str">
        <f t="shared" si="8"/>
        <v/>
      </c>
      <c r="Z559" s="152" t="str">
        <f>IF('Data Entry'!H562="Yes","1",IF(AND('Data Entry'!H562="",'Data Entry'!I562="",'Data Entry'!J562="",'Data Entry'!K562="",'Data Entry'!L562="",'Data Entry'!M562="",'Data Entry'!N562="",'Data Entry'!O562="",'Data Entry'!P562="",'Data Entry'!Q562=""),"","1"))</f>
        <v/>
      </c>
      <c r="AA559" s="152" t="str">
        <f>IF('Data Entry'!R562="Yes","1",IF(AND('Data Entry'!R562="",'Data Entry'!S562="",'Data Entry'!T562="",'Data Entry'!U562=""),"","1"))</f>
        <v/>
      </c>
      <c r="AB559" s="157" t="str">
        <f>IF('Data Entry'!V562="Yes","1",IF(AND('Data Entry'!V562="",'Data Entry'!W562=""),"","1"))</f>
        <v/>
      </c>
    </row>
    <row r="560" spans="1:28" ht="17">
      <c r="A560" s="59">
        <f>'Data Entry'!AB563</f>
        <v>0</v>
      </c>
      <c r="B560" s="59" t="str">
        <f>'Data Entry'!AR563</f>
        <v/>
      </c>
      <c r="C560" s="1">
        <f>IF('Data Entry'!AD563="g",'Data Entry'!AC563*0.001*U560,IF('Data Entry'!AD563="UI",'Data Entry'!AC563*0.000001*U560,IF('Data Entry'!AD563="mg",'Data Entry'!AC563*0.000001*U560,IF('Data Entry'!AD563="t",'Data Entry'!AC563*1000*U560,IF('Data Entry'!AD563="kg",'Data Entry'!AC563*1*U560,IF('Data Entry'!AD563="L",'Data Entry'!AC563*1*U560,IFERROR(,"")))))))</f>
        <v>0</v>
      </c>
      <c r="D560" s="1" t="s">
        <v>4</v>
      </c>
      <c r="E560" s="1">
        <f>IF('Data Entry'!AF563="g",'Data Entry'!AE563*0.001,IF('Data Entry'!AF563="mg",'Data Entry'!AE563*0.000001,IF('Data Entry'!AF563="t",'Data Entry'!AE563*1000,IF('Data Entry'!AF563="ml",'Data Entry'!AE563*0.001,IF('Data Entry'!AF563="kg",'Data Entry'!AE563*1,IF('Data Entry'!AF563="Pieza",'Data Entry'!AE563*1,IF('Data Entry'!AF563="L",'Data Entry'!AE563*1,IFERROR(,""))))))))</f>
        <v>0</v>
      </c>
      <c r="F560" s="1" t="s">
        <v>4</v>
      </c>
      <c r="G560" s="1">
        <f>IF('Data Entry'!AA563="g",'Data Entry'!Z563*0.001,IF('Data Entry'!AA563="mg",'Data Entry'!Z563*0.000001,IF('Data Entry'!AA563="t",'Data Entry'!Z563*1000,IF('Data Entry'!AA563="ml",'Data Entry'!Z563*0.001,IF('Data Entry'!AA563="kg",'Data Entry'!Z563*1,IF('Data Entry'!AA563="Piezas",'Data Entry'!Z563*1,IF('Data Entry'!AA563="L",'Data Entry'!Z563*1,IFERROR(,""))))))))</f>
        <v>0</v>
      </c>
      <c r="H560" s="1" t="s">
        <v>4</v>
      </c>
      <c r="I560" s="1">
        <f>IF('Data Entry'!AC563="g",'Data Entry'!AB563*0.001,IF('Data Entry'!AC563="mg",'Data Entry'!AB563*0.000001,IF('Data Entry'!AC563="t",'Data Entry'!AB563*1000,IF('Data Entry'!AC563="ml",'Data Entry'!AB563*0.001,IF('Data Entry'!AC563="kg",'Data Entry'!AB563*1,IF('Data Entry'!AC563="L",'Data Entry'!AB563*1,IFERROR(,"")))))))</f>
        <v>0</v>
      </c>
      <c r="J560" s="59" t="str">
        <f>'Data Entry'!AU563</f>
        <v/>
      </c>
      <c r="K560" s="1">
        <f>IF('Data Entry'!AI563="g",'Data Entry'!AH563*0.001*V560,IF('Data Entry'!AI563="UI",'Data Entry'!AH563*0.000001*V560,IF('Data Entry'!AI563="mg",'Data Entry'!AH563*0.000001*V560,IF('Data Entry'!AI563="t",'Data Entry'!AH563*1000*V560,IF('Data Entry'!AI563="kg",'Data Entry'!AH563*1*V560,IF('Data Entry'!AI563="L",'Data Entry'!AH563*1*V560,IFERROR(,"")))))))</f>
        <v>0</v>
      </c>
      <c r="L560" s="1" t="s">
        <v>4</v>
      </c>
      <c r="M560" s="59">
        <f>'Data Entry'!AJ563</f>
        <v>0</v>
      </c>
      <c r="N560" s="59" t="str">
        <f>'Data Entry'!AX563</f>
        <v/>
      </c>
      <c r="O560" s="1">
        <f>IF('Data Entry'!AL563="g",'Data Entry'!AK563*0.001*W560,IF('Data Entry'!AL563="UI",'Data Entry'!AK563*0.000001*W560,IF('Data Entry'!AL563="mg",'Data Entry'!AK563*0.000001*W560,IF('Data Entry'!AL563="t",'Data Entry'!AK563*1000*W560,IF('Data Entry'!AL563="kg",'Data Entry'!AK563*1*W560,IF('Data Entry'!AL563="L",'Data Entry'!AK563*1*W560,IFERROR(,"")))))))</f>
        <v>0</v>
      </c>
      <c r="P560" s="1" t="s">
        <v>4</v>
      </c>
      <c r="Q560" s="59">
        <f>'Data Entry'!AM563</f>
        <v>0</v>
      </c>
      <c r="R560" s="59" t="str">
        <f>'Data Entry'!BA563</f>
        <v/>
      </c>
      <c r="S560" s="1">
        <f>IF('Data Entry'!AO563="g",'Data Entry'!AN563*0.001*X560,IF('Data Entry'!AO563="UI",'Data Entry'!AN563*0.000001*X560,IF('Data Entry'!AO563="mg",'Data Entry'!AN563*0.000001*X560,IF('Data Entry'!AO563="t",'Data Entry'!AN563*1000*X560,IF('Data Entry'!AO563="kg",'Data Entry'!AN563*1*X560,IF('Data Entry'!AO563="L",'Data Entry'!AN563*1*X560,IFERROR(,"")))))))</f>
        <v>0</v>
      </c>
      <c r="T560" s="1" t="s">
        <v>4</v>
      </c>
      <c r="U560" s="59" t="str">
        <f>IF('Data Entry'!AP563="No aplica","1",'Data Entry'!AP563)</f>
        <v/>
      </c>
      <c r="V560" s="59" t="str">
        <f>IF('Data Entry'!AS563="No aplica","1",'Data Entry'!AS563)</f>
        <v/>
      </c>
      <c r="W560" s="59" t="str">
        <f>IF('Data Entry'!AV563="No aplica","1",'Data Entry'!AV563)</f>
        <v/>
      </c>
      <c r="X560" s="59" t="str">
        <f>IF('Data Entry'!AY563="No aplica","1",'Data Entry'!AY563)</f>
        <v/>
      </c>
      <c r="Y560" s="151" t="str">
        <f t="shared" si="8"/>
        <v/>
      </c>
      <c r="Z560" s="152" t="str">
        <f>IF('Data Entry'!H563="Yes","1",IF(AND('Data Entry'!H563="",'Data Entry'!I563="",'Data Entry'!J563="",'Data Entry'!K563="",'Data Entry'!L563="",'Data Entry'!M563="",'Data Entry'!N563="",'Data Entry'!O563="",'Data Entry'!P563="",'Data Entry'!Q563=""),"","1"))</f>
        <v/>
      </c>
      <c r="AA560" s="152" t="str">
        <f>IF('Data Entry'!R563="Yes","1",IF(AND('Data Entry'!R563="",'Data Entry'!S563="",'Data Entry'!T563="",'Data Entry'!U563=""),"","1"))</f>
        <v/>
      </c>
      <c r="AB560" s="157" t="str">
        <f>IF('Data Entry'!V563="Yes","1",IF(AND('Data Entry'!V563="",'Data Entry'!W563=""),"","1"))</f>
        <v/>
      </c>
    </row>
    <row r="561" spans="1:28" ht="17">
      <c r="A561" s="59">
        <f>'Data Entry'!AB564</f>
        <v>0</v>
      </c>
      <c r="B561" s="59" t="str">
        <f>'Data Entry'!AR564</f>
        <v/>
      </c>
      <c r="C561" s="1">
        <f>IF('Data Entry'!AD564="g",'Data Entry'!AC564*0.001*U561,IF('Data Entry'!AD564="UI",'Data Entry'!AC564*0.000001*U561,IF('Data Entry'!AD564="mg",'Data Entry'!AC564*0.000001*U561,IF('Data Entry'!AD564="t",'Data Entry'!AC564*1000*U561,IF('Data Entry'!AD564="kg",'Data Entry'!AC564*1*U561,IF('Data Entry'!AD564="L",'Data Entry'!AC564*1*U561,IFERROR(,"")))))))</f>
        <v>0</v>
      </c>
      <c r="D561" s="1" t="s">
        <v>4</v>
      </c>
      <c r="E561" s="1">
        <f>IF('Data Entry'!AF564="g",'Data Entry'!AE564*0.001,IF('Data Entry'!AF564="mg",'Data Entry'!AE564*0.000001,IF('Data Entry'!AF564="t",'Data Entry'!AE564*1000,IF('Data Entry'!AF564="ml",'Data Entry'!AE564*0.001,IF('Data Entry'!AF564="kg",'Data Entry'!AE564*1,IF('Data Entry'!AF564="Pieza",'Data Entry'!AE564*1,IF('Data Entry'!AF564="L",'Data Entry'!AE564*1,IFERROR(,""))))))))</f>
        <v>0</v>
      </c>
      <c r="F561" s="1" t="s">
        <v>4</v>
      </c>
      <c r="G561" s="1">
        <f>IF('Data Entry'!AA564="g",'Data Entry'!Z564*0.001,IF('Data Entry'!AA564="mg",'Data Entry'!Z564*0.000001,IF('Data Entry'!AA564="t",'Data Entry'!Z564*1000,IF('Data Entry'!AA564="ml",'Data Entry'!Z564*0.001,IF('Data Entry'!AA564="kg",'Data Entry'!Z564*1,IF('Data Entry'!AA564="Piezas",'Data Entry'!Z564*1,IF('Data Entry'!AA564="L",'Data Entry'!Z564*1,IFERROR(,""))))))))</f>
        <v>0</v>
      </c>
      <c r="H561" s="1" t="s">
        <v>4</v>
      </c>
      <c r="I561" s="1">
        <f>IF('Data Entry'!AC564="g",'Data Entry'!AB564*0.001,IF('Data Entry'!AC564="mg",'Data Entry'!AB564*0.000001,IF('Data Entry'!AC564="t",'Data Entry'!AB564*1000,IF('Data Entry'!AC564="ml",'Data Entry'!AB564*0.001,IF('Data Entry'!AC564="kg",'Data Entry'!AB564*1,IF('Data Entry'!AC564="L",'Data Entry'!AB564*1,IFERROR(,"")))))))</f>
        <v>0</v>
      </c>
      <c r="J561" s="59" t="str">
        <f>'Data Entry'!AU564</f>
        <v/>
      </c>
      <c r="K561" s="1">
        <f>IF('Data Entry'!AI564="g",'Data Entry'!AH564*0.001*V561,IF('Data Entry'!AI564="UI",'Data Entry'!AH564*0.000001*V561,IF('Data Entry'!AI564="mg",'Data Entry'!AH564*0.000001*V561,IF('Data Entry'!AI564="t",'Data Entry'!AH564*1000*V561,IF('Data Entry'!AI564="kg",'Data Entry'!AH564*1*V561,IF('Data Entry'!AI564="L",'Data Entry'!AH564*1*V561,IFERROR(,"")))))))</f>
        <v>0</v>
      </c>
      <c r="L561" s="1" t="s">
        <v>4</v>
      </c>
      <c r="M561" s="59">
        <f>'Data Entry'!AJ564</f>
        <v>0</v>
      </c>
      <c r="N561" s="59" t="str">
        <f>'Data Entry'!AX564</f>
        <v/>
      </c>
      <c r="O561" s="1">
        <f>IF('Data Entry'!AL564="g",'Data Entry'!AK564*0.001*W561,IF('Data Entry'!AL564="UI",'Data Entry'!AK564*0.000001*W561,IF('Data Entry'!AL564="mg",'Data Entry'!AK564*0.000001*W561,IF('Data Entry'!AL564="t",'Data Entry'!AK564*1000*W561,IF('Data Entry'!AL564="kg",'Data Entry'!AK564*1*W561,IF('Data Entry'!AL564="L",'Data Entry'!AK564*1*W561,IFERROR(,"")))))))</f>
        <v>0</v>
      </c>
      <c r="P561" s="1" t="s">
        <v>4</v>
      </c>
      <c r="Q561" s="59">
        <f>'Data Entry'!AM564</f>
        <v>0</v>
      </c>
      <c r="R561" s="59" t="str">
        <f>'Data Entry'!BA564</f>
        <v/>
      </c>
      <c r="S561" s="1">
        <f>IF('Data Entry'!AO564="g",'Data Entry'!AN564*0.001*X561,IF('Data Entry'!AO564="UI",'Data Entry'!AN564*0.000001*X561,IF('Data Entry'!AO564="mg",'Data Entry'!AN564*0.000001*X561,IF('Data Entry'!AO564="t",'Data Entry'!AN564*1000*X561,IF('Data Entry'!AO564="kg",'Data Entry'!AN564*1*X561,IF('Data Entry'!AO564="L",'Data Entry'!AN564*1*X561,IFERROR(,"")))))))</f>
        <v>0</v>
      </c>
      <c r="T561" s="1" t="s">
        <v>4</v>
      </c>
      <c r="U561" s="59" t="str">
        <f>IF('Data Entry'!AP564="No aplica","1",'Data Entry'!AP564)</f>
        <v/>
      </c>
      <c r="V561" s="59" t="str">
        <f>IF('Data Entry'!AS564="No aplica","1",'Data Entry'!AS564)</f>
        <v/>
      </c>
      <c r="W561" s="59" t="str">
        <f>IF('Data Entry'!AV564="No aplica","1",'Data Entry'!AV564)</f>
        <v/>
      </c>
      <c r="X561" s="59" t="str">
        <f>IF('Data Entry'!AY564="No aplica","1",'Data Entry'!AY564)</f>
        <v/>
      </c>
      <c r="Y561" s="151" t="str">
        <f t="shared" si="8"/>
        <v/>
      </c>
      <c r="Z561" s="152" t="str">
        <f>IF('Data Entry'!H564="Yes","1",IF(AND('Data Entry'!H564="",'Data Entry'!I564="",'Data Entry'!J564="",'Data Entry'!K564="",'Data Entry'!L564="",'Data Entry'!M564="",'Data Entry'!N564="",'Data Entry'!O564="",'Data Entry'!P564="",'Data Entry'!Q564=""),"","1"))</f>
        <v/>
      </c>
      <c r="AA561" s="152" t="str">
        <f>IF('Data Entry'!R564="Yes","1",IF(AND('Data Entry'!R564="",'Data Entry'!S564="",'Data Entry'!T564="",'Data Entry'!U564=""),"","1"))</f>
        <v/>
      </c>
      <c r="AB561" s="157" t="str">
        <f>IF('Data Entry'!V564="Yes","1",IF(AND('Data Entry'!V564="",'Data Entry'!W564=""),"","1"))</f>
        <v/>
      </c>
    </row>
    <row r="562" spans="1:28" ht="17">
      <c r="A562" s="59">
        <f>'Data Entry'!AB565</f>
        <v>0</v>
      </c>
      <c r="B562" s="59" t="str">
        <f>'Data Entry'!AR565</f>
        <v/>
      </c>
      <c r="C562" s="1">
        <f>IF('Data Entry'!AD565="g",'Data Entry'!AC565*0.001*U562,IF('Data Entry'!AD565="UI",'Data Entry'!AC565*0.000001*U562,IF('Data Entry'!AD565="mg",'Data Entry'!AC565*0.000001*U562,IF('Data Entry'!AD565="t",'Data Entry'!AC565*1000*U562,IF('Data Entry'!AD565="kg",'Data Entry'!AC565*1*U562,IF('Data Entry'!AD565="L",'Data Entry'!AC565*1*U562,IFERROR(,"")))))))</f>
        <v>0</v>
      </c>
      <c r="D562" s="1" t="s">
        <v>4</v>
      </c>
      <c r="E562" s="1">
        <f>IF('Data Entry'!AF565="g",'Data Entry'!AE565*0.001,IF('Data Entry'!AF565="mg",'Data Entry'!AE565*0.000001,IF('Data Entry'!AF565="t",'Data Entry'!AE565*1000,IF('Data Entry'!AF565="ml",'Data Entry'!AE565*0.001,IF('Data Entry'!AF565="kg",'Data Entry'!AE565*1,IF('Data Entry'!AF565="Pieza",'Data Entry'!AE565*1,IF('Data Entry'!AF565="L",'Data Entry'!AE565*1,IFERROR(,""))))))))</f>
        <v>0</v>
      </c>
      <c r="F562" s="1" t="s">
        <v>4</v>
      </c>
      <c r="G562" s="1">
        <f>IF('Data Entry'!AA565="g",'Data Entry'!Z565*0.001,IF('Data Entry'!AA565="mg",'Data Entry'!Z565*0.000001,IF('Data Entry'!AA565="t",'Data Entry'!Z565*1000,IF('Data Entry'!AA565="ml",'Data Entry'!Z565*0.001,IF('Data Entry'!AA565="kg",'Data Entry'!Z565*1,IF('Data Entry'!AA565="Piezas",'Data Entry'!Z565*1,IF('Data Entry'!AA565="L",'Data Entry'!Z565*1,IFERROR(,""))))))))</f>
        <v>0</v>
      </c>
      <c r="H562" s="1" t="s">
        <v>4</v>
      </c>
      <c r="I562" s="1">
        <f>IF('Data Entry'!AC565="g",'Data Entry'!AB565*0.001,IF('Data Entry'!AC565="mg",'Data Entry'!AB565*0.000001,IF('Data Entry'!AC565="t",'Data Entry'!AB565*1000,IF('Data Entry'!AC565="ml",'Data Entry'!AB565*0.001,IF('Data Entry'!AC565="kg",'Data Entry'!AB565*1,IF('Data Entry'!AC565="L",'Data Entry'!AB565*1,IFERROR(,"")))))))</f>
        <v>0</v>
      </c>
      <c r="J562" s="59" t="str">
        <f>'Data Entry'!AU565</f>
        <v/>
      </c>
      <c r="K562" s="1">
        <f>IF('Data Entry'!AI565="g",'Data Entry'!AH565*0.001*V562,IF('Data Entry'!AI565="UI",'Data Entry'!AH565*0.000001*V562,IF('Data Entry'!AI565="mg",'Data Entry'!AH565*0.000001*V562,IF('Data Entry'!AI565="t",'Data Entry'!AH565*1000*V562,IF('Data Entry'!AI565="kg",'Data Entry'!AH565*1*V562,IF('Data Entry'!AI565="L",'Data Entry'!AH565*1*V562,IFERROR(,"")))))))</f>
        <v>0</v>
      </c>
      <c r="L562" s="1" t="s">
        <v>4</v>
      </c>
      <c r="M562" s="59">
        <f>'Data Entry'!AJ565</f>
        <v>0</v>
      </c>
      <c r="N562" s="59" t="str">
        <f>'Data Entry'!AX565</f>
        <v/>
      </c>
      <c r="O562" s="1">
        <f>IF('Data Entry'!AL565="g",'Data Entry'!AK565*0.001*W562,IF('Data Entry'!AL565="UI",'Data Entry'!AK565*0.000001*W562,IF('Data Entry'!AL565="mg",'Data Entry'!AK565*0.000001*W562,IF('Data Entry'!AL565="t",'Data Entry'!AK565*1000*W562,IF('Data Entry'!AL565="kg",'Data Entry'!AK565*1*W562,IF('Data Entry'!AL565="L",'Data Entry'!AK565*1*W562,IFERROR(,"")))))))</f>
        <v>0</v>
      </c>
      <c r="P562" s="1" t="s">
        <v>4</v>
      </c>
      <c r="Q562" s="59">
        <f>'Data Entry'!AM565</f>
        <v>0</v>
      </c>
      <c r="R562" s="59" t="str">
        <f>'Data Entry'!BA565</f>
        <v/>
      </c>
      <c r="S562" s="1">
        <f>IF('Data Entry'!AO565="g",'Data Entry'!AN565*0.001*X562,IF('Data Entry'!AO565="UI",'Data Entry'!AN565*0.000001*X562,IF('Data Entry'!AO565="mg",'Data Entry'!AN565*0.000001*X562,IF('Data Entry'!AO565="t",'Data Entry'!AN565*1000*X562,IF('Data Entry'!AO565="kg",'Data Entry'!AN565*1*X562,IF('Data Entry'!AO565="L",'Data Entry'!AN565*1*X562,IFERROR(,"")))))))</f>
        <v>0</v>
      </c>
      <c r="T562" s="1" t="s">
        <v>4</v>
      </c>
      <c r="U562" s="59" t="str">
        <f>IF('Data Entry'!AP565="No aplica","1",'Data Entry'!AP565)</f>
        <v/>
      </c>
      <c r="V562" s="59" t="str">
        <f>IF('Data Entry'!AS565="No aplica","1",'Data Entry'!AS565)</f>
        <v/>
      </c>
      <c r="W562" s="59" t="str">
        <f>IF('Data Entry'!AV565="No aplica","1",'Data Entry'!AV565)</f>
        <v/>
      </c>
      <c r="X562" s="59" t="str">
        <f>IF('Data Entry'!AY565="No aplica","1",'Data Entry'!AY565)</f>
        <v/>
      </c>
      <c r="Y562" s="151" t="str">
        <f t="shared" si="8"/>
        <v/>
      </c>
      <c r="Z562" s="152" t="str">
        <f>IF('Data Entry'!H565="Yes","1",IF(AND('Data Entry'!H565="",'Data Entry'!I565="",'Data Entry'!J565="",'Data Entry'!K565="",'Data Entry'!L565="",'Data Entry'!M565="",'Data Entry'!N565="",'Data Entry'!O565="",'Data Entry'!P565="",'Data Entry'!Q565=""),"","1"))</f>
        <v/>
      </c>
      <c r="AA562" s="152" t="str">
        <f>IF('Data Entry'!R565="Yes","1",IF(AND('Data Entry'!R565="",'Data Entry'!S565="",'Data Entry'!T565="",'Data Entry'!U565=""),"","1"))</f>
        <v/>
      </c>
      <c r="AB562" s="157" t="str">
        <f>IF('Data Entry'!V565="Yes","1",IF(AND('Data Entry'!V565="",'Data Entry'!W565=""),"","1"))</f>
        <v/>
      </c>
    </row>
    <row r="563" spans="1:28" ht="17">
      <c r="A563" s="59">
        <f>'Data Entry'!AB566</f>
        <v>0</v>
      </c>
      <c r="B563" s="59" t="str">
        <f>'Data Entry'!AR566</f>
        <v/>
      </c>
      <c r="C563" s="1">
        <f>IF('Data Entry'!AD566="g",'Data Entry'!AC566*0.001*U563,IF('Data Entry'!AD566="UI",'Data Entry'!AC566*0.000001*U563,IF('Data Entry'!AD566="mg",'Data Entry'!AC566*0.000001*U563,IF('Data Entry'!AD566="t",'Data Entry'!AC566*1000*U563,IF('Data Entry'!AD566="kg",'Data Entry'!AC566*1*U563,IF('Data Entry'!AD566="L",'Data Entry'!AC566*1*U563,IFERROR(,"")))))))</f>
        <v>0</v>
      </c>
      <c r="D563" s="1" t="s">
        <v>4</v>
      </c>
      <c r="E563" s="1">
        <f>IF('Data Entry'!AF566="g",'Data Entry'!AE566*0.001,IF('Data Entry'!AF566="mg",'Data Entry'!AE566*0.000001,IF('Data Entry'!AF566="t",'Data Entry'!AE566*1000,IF('Data Entry'!AF566="ml",'Data Entry'!AE566*0.001,IF('Data Entry'!AF566="kg",'Data Entry'!AE566*1,IF('Data Entry'!AF566="Pieza",'Data Entry'!AE566*1,IF('Data Entry'!AF566="L",'Data Entry'!AE566*1,IFERROR(,""))))))))</f>
        <v>0</v>
      </c>
      <c r="F563" s="1" t="s">
        <v>4</v>
      </c>
      <c r="G563" s="1">
        <f>IF('Data Entry'!AA566="g",'Data Entry'!Z566*0.001,IF('Data Entry'!AA566="mg",'Data Entry'!Z566*0.000001,IF('Data Entry'!AA566="t",'Data Entry'!Z566*1000,IF('Data Entry'!AA566="ml",'Data Entry'!Z566*0.001,IF('Data Entry'!AA566="kg",'Data Entry'!Z566*1,IF('Data Entry'!AA566="Piezas",'Data Entry'!Z566*1,IF('Data Entry'!AA566="L",'Data Entry'!Z566*1,IFERROR(,""))))))))</f>
        <v>0</v>
      </c>
      <c r="H563" s="1" t="s">
        <v>4</v>
      </c>
      <c r="I563" s="1">
        <f>IF('Data Entry'!AC566="g",'Data Entry'!AB566*0.001,IF('Data Entry'!AC566="mg",'Data Entry'!AB566*0.000001,IF('Data Entry'!AC566="t",'Data Entry'!AB566*1000,IF('Data Entry'!AC566="ml",'Data Entry'!AB566*0.001,IF('Data Entry'!AC566="kg",'Data Entry'!AB566*1,IF('Data Entry'!AC566="L",'Data Entry'!AB566*1,IFERROR(,"")))))))</f>
        <v>0</v>
      </c>
      <c r="J563" s="59" t="str">
        <f>'Data Entry'!AU566</f>
        <v/>
      </c>
      <c r="K563" s="1">
        <f>IF('Data Entry'!AI566="g",'Data Entry'!AH566*0.001*V563,IF('Data Entry'!AI566="UI",'Data Entry'!AH566*0.000001*V563,IF('Data Entry'!AI566="mg",'Data Entry'!AH566*0.000001*V563,IF('Data Entry'!AI566="t",'Data Entry'!AH566*1000*V563,IF('Data Entry'!AI566="kg",'Data Entry'!AH566*1*V563,IF('Data Entry'!AI566="L",'Data Entry'!AH566*1*V563,IFERROR(,"")))))))</f>
        <v>0</v>
      </c>
      <c r="L563" s="1" t="s">
        <v>4</v>
      </c>
      <c r="M563" s="59">
        <f>'Data Entry'!AJ566</f>
        <v>0</v>
      </c>
      <c r="N563" s="59" t="str">
        <f>'Data Entry'!AX566</f>
        <v/>
      </c>
      <c r="O563" s="1">
        <f>IF('Data Entry'!AL566="g",'Data Entry'!AK566*0.001*W563,IF('Data Entry'!AL566="UI",'Data Entry'!AK566*0.000001*W563,IF('Data Entry'!AL566="mg",'Data Entry'!AK566*0.000001*W563,IF('Data Entry'!AL566="t",'Data Entry'!AK566*1000*W563,IF('Data Entry'!AL566="kg",'Data Entry'!AK566*1*W563,IF('Data Entry'!AL566="L",'Data Entry'!AK566*1*W563,IFERROR(,"")))))))</f>
        <v>0</v>
      </c>
      <c r="P563" s="1" t="s">
        <v>4</v>
      </c>
      <c r="Q563" s="59">
        <f>'Data Entry'!AM566</f>
        <v>0</v>
      </c>
      <c r="R563" s="59" t="str">
        <f>'Data Entry'!BA566</f>
        <v/>
      </c>
      <c r="S563" s="1">
        <f>IF('Data Entry'!AO566="g",'Data Entry'!AN566*0.001*X563,IF('Data Entry'!AO566="UI",'Data Entry'!AN566*0.000001*X563,IF('Data Entry'!AO566="mg",'Data Entry'!AN566*0.000001*X563,IF('Data Entry'!AO566="t",'Data Entry'!AN566*1000*X563,IF('Data Entry'!AO566="kg",'Data Entry'!AN566*1*X563,IF('Data Entry'!AO566="L",'Data Entry'!AN566*1*X563,IFERROR(,"")))))))</f>
        <v>0</v>
      </c>
      <c r="T563" s="1" t="s">
        <v>4</v>
      </c>
      <c r="U563" s="59" t="str">
        <f>IF('Data Entry'!AP566="No aplica","1",'Data Entry'!AP566)</f>
        <v/>
      </c>
      <c r="V563" s="59" t="str">
        <f>IF('Data Entry'!AS566="No aplica","1",'Data Entry'!AS566)</f>
        <v/>
      </c>
      <c r="W563" s="59" t="str">
        <f>IF('Data Entry'!AV566="No aplica","1",'Data Entry'!AV566)</f>
        <v/>
      </c>
      <c r="X563" s="59" t="str">
        <f>IF('Data Entry'!AY566="No aplica","1",'Data Entry'!AY566)</f>
        <v/>
      </c>
      <c r="Y563" s="151" t="str">
        <f t="shared" si="8"/>
        <v/>
      </c>
      <c r="Z563" s="152" t="str">
        <f>IF('Data Entry'!H566="Yes","1",IF(AND('Data Entry'!H566="",'Data Entry'!I566="",'Data Entry'!J566="",'Data Entry'!K566="",'Data Entry'!L566="",'Data Entry'!M566="",'Data Entry'!N566="",'Data Entry'!O566="",'Data Entry'!P566="",'Data Entry'!Q566=""),"","1"))</f>
        <v/>
      </c>
      <c r="AA563" s="152" t="str">
        <f>IF('Data Entry'!R566="Yes","1",IF(AND('Data Entry'!R566="",'Data Entry'!S566="",'Data Entry'!T566="",'Data Entry'!U566=""),"","1"))</f>
        <v/>
      </c>
      <c r="AB563" s="157" t="str">
        <f>IF('Data Entry'!V566="Yes","1",IF(AND('Data Entry'!V566="",'Data Entry'!W566=""),"","1"))</f>
        <v/>
      </c>
    </row>
    <row r="564" spans="1:28" ht="17">
      <c r="A564" s="59">
        <f>'Data Entry'!AB567</f>
        <v>0</v>
      </c>
      <c r="B564" s="59" t="str">
        <f>'Data Entry'!AR567</f>
        <v/>
      </c>
      <c r="C564" s="1">
        <f>IF('Data Entry'!AD567="g",'Data Entry'!AC567*0.001*U564,IF('Data Entry'!AD567="UI",'Data Entry'!AC567*0.000001*U564,IF('Data Entry'!AD567="mg",'Data Entry'!AC567*0.000001*U564,IF('Data Entry'!AD567="t",'Data Entry'!AC567*1000*U564,IF('Data Entry'!AD567="kg",'Data Entry'!AC567*1*U564,IF('Data Entry'!AD567="L",'Data Entry'!AC567*1*U564,IFERROR(,"")))))))</f>
        <v>0</v>
      </c>
      <c r="D564" s="1" t="s">
        <v>4</v>
      </c>
      <c r="E564" s="1">
        <f>IF('Data Entry'!AF567="g",'Data Entry'!AE567*0.001,IF('Data Entry'!AF567="mg",'Data Entry'!AE567*0.000001,IF('Data Entry'!AF567="t",'Data Entry'!AE567*1000,IF('Data Entry'!AF567="ml",'Data Entry'!AE567*0.001,IF('Data Entry'!AF567="kg",'Data Entry'!AE567*1,IF('Data Entry'!AF567="Pieza",'Data Entry'!AE567*1,IF('Data Entry'!AF567="L",'Data Entry'!AE567*1,IFERROR(,""))))))))</f>
        <v>0</v>
      </c>
      <c r="F564" s="1" t="s">
        <v>4</v>
      </c>
      <c r="G564" s="1">
        <f>IF('Data Entry'!AA567="g",'Data Entry'!Z567*0.001,IF('Data Entry'!AA567="mg",'Data Entry'!Z567*0.000001,IF('Data Entry'!AA567="t",'Data Entry'!Z567*1000,IF('Data Entry'!AA567="ml",'Data Entry'!Z567*0.001,IF('Data Entry'!AA567="kg",'Data Entry'!Z567*1,IF('Data Entry'!AA567="Piezas",'Data Entry'!Z567*1,IF('Data Entry'!AA567="L",'Data Entry'!Z567*1,IFERROR(,""))))))))</f>
        <v>0</v>
      </c>
      <c r="H564" s="1" t="s">
        <v>4</v>
      </c>
      <c r="I564" s="1">
        <f>IF('Data Entry'!AC567="g",'Data Entry'!AB567*0.001,IF('Data Entry'!AC567="mg",'Data Entry'!AB567*0.000001,IF('Data Entry'!AC567="t",'Data Entry'!AB567*1000,IF('Data Entry'!AC567="ml",'Data Entry'!AB567*0.001,IF('Data Entry'!AC567="kg",'Data Entry'!AB567*1,IF('Data Entry'!AC567="L",'Data Entry'!AB567*1,IFERROR(,"")))))))</f>
        <v>0</v>
      </c>
      <c r="J564" s="59" t="str">
        <f>'Data Entry'!AU567</f>
        <v/>
      </c>
      <c r="K564" s="1">
        <f>IF('Data Entry'!AI567="g",'Data Entry'!AH567*0.001*V564,IF('Data Entry'!AI567="UI",'Data Entry'!AH567*0.000001*V564,IF('Data Entry'!AI567="mg",'Data Entry'!AH567*0.000001*V564,IF('Data Entry'!AI567="t",'Data Entry'!AH567*1000*V564,IF('Data Entry'!AI567="kg",'Data Entry'!AH567*1*V564,IF('Data Entry'!AI567="L",'Data Entry'!AH567*1*V564,IFERROR(,"")))))))</f>
        <v>0</v>
      </c>
      <c r="L564" s="1" t="s">
        <v>4</v>
      </c>
      <c r="M564" s="59">
        <f>'Data Entry'!AJ567</f>
        <v>0</v>
      </c>
      <c r="N564" s="59" t="str">
        <f>'Data Entry'!AX567</f>
        <v/>
      </c>
      <c r="O564" s="1">
        <f>IF('Data Entry'!AL567="g",'Data Entry'!AK567*0.001*W564,IF('Data Entry'!AL567="UI",'Data Entry'!AK567*0.000001*W564,IF('Data Entry'!AL567="mg",'Data Entry'!AK567*0.000001*W564,IF('Data Entry'!AL567="t",'Data Entry'!AK567*1000*W564,IF('Data Entry'!AL567="kg",'Data Entry'!AK567*1*W564,IF('Data Entry'!AL567="L",'Data Entry'!AK567*1*W564,IFERROR(,"")))))))</f>
        <v>0</v>
      </c>
      <c r="P564" s="1" t="s">
        <v>4</v>
      </c>
      <c r="Q564" s="59">
        <f>'Data Entry'!AM567</f>
        <v>0</v>
      </c>
      <c r="R564" s="59" t="str">
        <f>'Data Entry'!BA567</f>
        <v/>
      </c>
      <c r="S564" s="1">
        <f>IF('Data Entry'!AO567="g",'Data Entry'!AN567*0.001*X564,IF('Data Entry'!AO567="UI",'Data Entry'!AN567*0.000001*X564,IF('Data Entry'!AO567="mg",'Data Entry'!AN567*0.000001*X564,IF('Data Entry'!AO567="t",'Data Entry'!AN567*1000*X564,IF('Data Entry'!AO567="kg",'Data Entry'!AN567*1*X564,IF('Data Entry'!AO567="L",'Data Entry'!AN567*1*X564,IFERROR(,"")))))))</f>
        <v>0</v>
      </c>
      <c r="T564" s="1" t="s">
        <v>4</v>
      </c>
      <c r="U564" s="59" t="str">
        <f>IF('Data Entry'!AP567="No aplica","1",'Data Entry'!AP567)</f>
        <v/>
      </c>
      <c r="V564" s="59" t="str">
        <f>IF('Data Entry'!AS567="No aplica","1",'Data Entry'!AS567)</f>
        <v/>
      </c>
      <c r="W564" s="59" t="str">
        <f>IF('Data Entry'!AV567="No aplica","1",'Data Entry'!AV567)</f>
        <v/>
      </c>
      <c r="X564" s="59" t="str">
        <f>IF('Data Entry'!AY567="No aplica","1",'Data Entry'!AY567)</f>
        <v/>
      </c>
      <c r="Y564" s="151" t="str">
        <f t="shared" si="8"/>
        <v/>
      </c>
      <c r="Z564" s="152" t="str">
        <f>IF('Data Entry'!H567="Yes","1",IF(AND('Data Entry'!H567="",'Data Entry'!I567="",'Data Entry'!J567="",'Data Entry'!K567="",'Data Entry'!L567="",'Data Entry'!M567="",'Data Entry'!N567="",'Data Entry'!O567="",'Data Entry'!P567="",'Data Entry'!Q567=""),"","1"))</f>
        <v/>
      </c>
      <c r="AA564" s="152" t="str">
        <f>IF('Data Entry'!R567="Yes","1",IF(AND('Data Entry'!R567="",'Data Entry'!S567="",'Data Entry'!T567="",'Data Entry'!U567=""),"","1"))</f>
        <v/>
      </c>
      <c r="AB564" s="157" t="str">
        <f>IF('Data Entry'!V567="Yes","1",IF(AND('Data Entry'!V567="",'Data Entry'!W567=""),"","1"))</f>
        <v/>
      </c>
    </row>
    <row r="565" spans="1:28" ht="17">
      <c r="A565" s="59">
        <f>'Data Entry'!AB568</f>
        <v>0</v>
      </c>
      <c r="B565" s="59" t="str">
        <f>'Data Entry'!AR568</f>
        <v/>
      </c>
      <c r="C565" s="1">
        <f>IF('Data Entry'!AD568="g",'Data Entry'!AC568*0.001*U565,IF('Data Entry'!AD568="UI",'Data Entry'!AC568*0.000001*U565,IF('Data Entry'!AD568="mg",'Data Entry'!AC568*0.000001*U565,IF('Data Entry'!AD568="t",'Data Entry'!AC568*1000*U565,IF('Data Entry'!AD568="kg",'Data Entry'!AC568*1*U565,IF('Data Entry'!AD568="L",'Data Entry'!AC568*1*U565,IFERROR(,"")))))))</f>
        <v>0</v>
      </c>
      <c r="D565" s="1" t="s">
        <v>4</v>
      </c>
      <c r="E565" s="1">
        <f>IF('Data Entry'!AF568="g",'Data Entry'!AE568*0.001,IF('Data Entry'!AF568="mg",'Data Entry'!AE568*0.000001,IF('Data Entry'!AF568="t",'Data Entry'!AE568*1000,IF('Data Entry'!AF568="ml",'Data Entry'!AE568*0.001,IF('Data Entry'!AF568="kg",'Data Entry'!AE568*1,IF('Data Entry'!AF568="Pieza",'Data Entry'!AE568*1,IF('Data Entry'!AF568="L",'Data Entry'!AE568*1,IFERROR(,""))))))))</f>
        <v>0</v>
      </c>
      <c r="F565" s="1" t="s">
        <v>4</v>
      </c>
      <c r="G565" s="1">
        <f>IF('Data Entry'!AA568="g",'Data Entry'!Z568*0.001,IF('Data Entry'!AA568="mg",'Data Entry'!Z568*0.000001,IF('Data Entry'!AA568="t",'Data Entry'!Z568*1000,IF('Data Entry'!AA568="ml",'Data Entry'!Z568*0.001,IF('Data Entry'!AA568="kg",'Data Entry'!Z568*1,IF('Data Entry'!AA568="Piezas",'Data Entry'!Z568*1,IF('Data Entry'!AA568="L",'Data Entry'!Z568*1,IFERROR(,""))))))))</f>
        <v>0</v>
      </c>
      <c r="H565" s="1" t="s">
        <v>4</v>
      </c>
      <c r="I565" s="1">
        <f>IF('Data Entry'!AC568="g",'Data Entry'!AB568*0.001,IF('Data Entry'!AC568="mg",'Data Entry'!AB568*0.000001,IF('Data Entry'!AC568="t",'Data Entry'!AB568*1000,IF('Data Entry'!AC568="ml",'Data Entry'!AB568*0.001,IF('Data Entry'!AC568="kg",'Data Entry'!AB568*1,IF('Data Entry'!AC568="L",'Data Entry'!AB568*1,IFERROR(,"")))))))</f>
        <v>0</v>
      </c>
      <c r="J565" s="59" t="str">
        <f>'Data Entry'!AU568</f>
        <v/>
      </c>
      <c r="K565" s="1">
        <f>IF('Data Entry'!AI568="g",'Data Entry'!AH568*0.001*V565,IF('Data Entry'!AI568="UI",'Data Entry'!AH568*0.000001*V565,IF('Data Entry'!AI568="mg",'Data Entry'!AH568*0.000001*V565,IF('Data Entry'!AI568="t",'Data Entry'!AH568*1000*V565,IF('Data Entry'!AI568="kg",'Data Entry'!AH568*1*V565,IF('Data Entry'!AI568="L",'Data Entry'!AH568*1*V565,IFERROR(,"")))))))</f>
        <v>0</v>
      </c>
      <c r="L565" s="1" t="s">
        <v>4</v>
      </c>
      <c r="M565" s="59">
        <f>'Data Entry'!AJ568</f>
        <v>0</v>
      </c>
      <c r="N565" s="59" t="str">
        <f>'Data Entry'!AX568</f>
        <v/>
      </c>
      <c r="O565" s="1">
        <f>IF('Data Entry'!AL568="g",'Data Entry'!AK568*0.001*W565,IF('Data Entry'!AL568="UI",'Data Entry'!AK568*0.000001*W565,IF('Data Entry'!AL568="mg",'Data Entry'!AK568*0.000001*W565,IF('Data Entry'!AL568="t",'Data Entry'!AK568*1000*W565,IF('Data Entry'!AL568="kg",'Data Entry'!AK568*1*W565,IF('Data Entry'!AL568="L",'Data Entry'!AK568*1*W565,IFERROR(,"")))))))</f>
        <v>0</v>
      </c>
      <c r="P565" s="1" t="s">
        <v>4</v>
      </c>
      <c r="Q565" s="59">
        <f>'Data Entry'!AM568</f>
        <v>0</v>
      </c>
      <c r="R565" s="59" t="str">
        <f>'Data Entry'!BA568</f>
        <v/>
      </c>
      <c r="S565" s="1">
        <f>IF('Data Entry'!AO568="g",'Data Entry'!AN568*0.001*X565,IF('Data Entry'!AO568="UI",'Data Entry'!AN568*0.000001*X565,IF('Data Entry'!AO568="mg",'Data Entry'!AN568*0.000001*X565,IF('Data Entry'!AO568="t",'Data Entry'!AN568*1000*X565,IF('Data Entry'!AO568="kg",'Data Entry'!AN568*1*X565,IF('Data Entry'!AO568="L",'Data Entry'!AN568*1*X565,IFERROR(,"")))))))</f>
        <v>0</v>
      </c>
      <c r="T565" s="1" t="s">
        <v>4</v>
      </c>
      <c r="U565" s="59" t="str">
        <f>IF('Data Entry'!AP568="No aplica","1",'Data Entry'!AP568)</f>
        <v/>
      </c>
      <c r="V565" s="59" t="str">
        <f>IF('Data Entry'!AS568="No aplica","1",'Data Entry'!AS568)</f>
        <v/>
      </c>
      <c r="W565" s="59" t="str">
        <f>IF('Data Entry'!AV568="No aplica","1",'Data Entry'!AV568)</f>
        <v/>
      </c>
      <c r="X565" s="59" t="str">
        <f>IF('Data Entry'!AY568="No aplica","1",'Data Entry'!AY568)</f>
        <v/>
      </c>
      <c r="Y565" s="151" t="str">
        <f t="shared" si="8"/>
        <v/>
      </c>
      <c r="Z565" s="152" t="str">
        <f>IF('Data Entry'!H568="Yes","1",IF(AND('Data Entry'!H568="",'Data Entry'!I568="",'Data Entry'!J568="",'Data Entry'!K568="",'Data Entry'!L568="",'Data Entry'!M568="",'Data Entry'!N568="",'Data Entry'!O568="",'Data Entry'!P568="",'Data Entry'!Q568=""),"","1"))</f>
        <v/>
      </c>
      <c r="AA565" s="152" t="str">
        <f>IF('Data Entry'!R568="Yes","1",IF(AND('Data Entry'!R568="",'Data Entry'!S568="",'Data Entry'!T568="",'Data Entry'!U568=""),"","1"))</f>
        <v/>
      </c>
      <c r="AB565" s="157" t="str">
        <f>IF('Data Entry'!V568="Yes","1",IF(AND('Data Entry'!V568="",'Data Entry'!W568=""),"","1"))</f>
        <v/>
      </c>
    </row>
    <row r="566" spans="1:28" ht="17">
      <c r="A566" s="59">
        <f>'Data Entry'!AB569</f>
        <v>0</v>
      </c>
      <c r="B566" s="59" t="str">
        <f>'Data Entry'!AR569</f>
        <v/>
      </c>
      <c r="C566" s="1">
        <f>IF('Data Entry'!AD569="g",'Data Entry'!AC569*0.001*U566,IF('Data Entry'!AD569="UI",'Data Entry'!AC569*0.000001*U566,IF('Data Entry'!AD569="mg",'Data Entry'!AC569*0.000001*U566,IF('Data Entry'!AD569="t",'Data Entry'!AC569*1000*U566,IF('Data Entry'!AD569="kg",'Data Entry'!AC569*1*U566,IF('Data Entry'!AD569="L",'Data Entry'!AC569*1*U566,IFERROR(,"")))))))</f>
        <v>0</v>
      </c>
      <c r="D566" s="1" t="s">
        <v>4</v>
      </c>
      <c r="E566" s="1">
        <f>IF('Data Entry'!AF569="g",'Data Entry'!AE569*0.001,IF('Data Entry'!AF569="mg",'Data Entry'!AE569*0.000001,IF('Data Entry'!AF569="t",'Data Entry'!AE569*1000,IF('Data Entry'!AF569="ml",'Data Entry'!AE569*0.001,IF('Data Entry'!AF569="kg",'Data Entry'!AE569*1,IF('Data Entry'!AF569="Pieza",'Data Entry'!AE569*1,IF('Data Entry'!AF569="L",'Data Entry'!AE569*1,IFERROR(,""))))))))</f>
        <v>0</v>
      </c>
      <c r="F566" s="1" t="s">
        <v>4</v>
      </c>
      <c r="G566" s="1">
        <f>IF('Data Entry'!AA569="g",'Data Entry'!Z569*0.001,IF('Data Entry'!AA569="mg",'Data Entry'!Z569*0.000001,IF('Data Entry'!AA569="t",'Data Entry'!Z569*1000,IF('Data Entry'!AA569="ml",'Data Entry'!Z569*0.001,IF('Data Entry'!AA569="kg",'Data Entry'!Z569*1,IF('Data Entry'!AA569="Piezas",'Data Entry'!Z569*1,IF('Data Entry'!AA569="L",'Data Entry'!Z569*1,IFERROR(,""))))))))</f>
        <v>0</v>
      </c>
      <c r="H566" s="1" t="s">
        <v>4</v>
      </c>
      <c r="I566" s="1">
        <f>IF('Data Entry'!AC569="g",'Data Entry'!AB569*0.001,IF('Data Entry'!AC569="mg",'Data Entry'!AB569*0.000001,IF('Data Entry'!AC569="t",'Data Entry'!AB569*1000,IF('Data Entry'!AC569="ml",'Data Entry'!AB569*0.001,IF('Data Entry'!AC569="kg",'Data Entry'!AB569*1,IF('Data Entry'!AC569="L",'Data Entry'!AB569*1,IFERROR(,"")))))))</f>
        <v>0</v>
      </c>
      <c r="J566" s="59" t="str">
        <f>'Data Entry'!AU569</f>
        <v/>
      </c>
      <c r="K566" s="1">
        <f>IF('Data Entry'!AI569="g",'Data Entry'!AH569*0.001*V566,IF('Data Entry'!AI569="UI",'Data Entry'!AH569*0.000001*V566,IF('Data Entry'!AI569="mg",'Data Entry'!AH569*0.000001*V566,IF('Data Entry'!AI569="t",'Data Entry'!AH569*1000*V566,IF('Data Entry'!AI569="kg",'Data Entry'!AH569*1*V566,IF('Data Entry'!AI569="L",'Data Entry'!AH569*1*V566,IFERROR(,"")))))))</f>
        <v>0</v>
      </c>
      <c r="L566" s="1" t="s">
        <v>4</v>
      </c>
      <c r="M566" s="59">
        <f>'Data Entry'!AJ569</f>
        <v>0</v>
      </c>
      <c r="N566" s="59" t="str">
        <f>'Data Entry'!AX569</f>
        <v/>
      </c>
      <c r="O566" s="1">
        <f>IF('Data Entry'!AL569="g",'Data Entry'!AK569*0.001*W566,IF('Data Entry'!AL569="UI",'Data Entry'!AK569*0.000001*W566,IF('Data Entry'!AL569="mg",'Data Entry'!AK569*0.000001*W566,IF('Data Entry'!AL569="t",'Data Entry'!AK569*1000*W566,IF('Data Entry'!AL569="kg",'Data Entry'!AK569*1*W566,IF('Data Entry'!AL569="L",'Data Entry'!AK569*1*W566,IFERROR(,"")))))))</f>
        <v>0</v>
      </c>
      <c r="P566" s="1" t="s">
        <v>4</v>
      </c>
      <c r="Q566" s="59">
        <f>'Data Entry'!AM569</f>
        <v>0</v>
      </c>
      <c r="R566" s="59" t="str">
        <f>'Data Entry'!BA569</f>
        <v/>
      </c>
      <c r="S566" s="1">
        <f>IF('Data Entry'!AO569="g",'Data Entry'!AN569*0.001*X566,IF('Data Entry'!AO569="UI",'Data Entry'!AN569*0.000001*X566,IF('Data Entry'!AO569="mg",'Data Entry'!AN569*0.000001*X566,IF('Data Entry'!AO569="t",'Data Entry'!AN569*1000*X566,IF('Data Entry'!AO569="kg",'Data Entry'!AN569*1*X566,IF('Data Entry'!AO569="L",'Data Entry'!AN569*1*X566,IFERROR(,"")))))))</f>
        <v>0</v>
      </c>
      <c r="T566" s="1" t="s">
        <v>4</v>
      </c>
      <c r="U566" s="59" t="str">
        <f>IF('Data Entry'!AP569="No aplica","1",'Data Entry'!AP569)</f>
        <v/>
      </c>
      <c r="V566" s="59" t="str">
        <f>IF('Data Entry'!AS569="No aplica","1",'Data Entry'!AS569)</f>
        <v/>
      </c>
      <c r="W566" s="59" t="str">
        <f>IF('Data Entry'!AV569="No aplica","1",'Data Entry'!AV569)</f>
        <v/>
      </c>
      <c r="X566" s="59" t="str">
        <f>IF('Data Entry'!AY569="No aplica","1",'Data Entry'!AY569)</f>
        <v/>
      </c>
      <c r="Y566" s="151" t="str">
        <f t="shared" si="8"/>
        <v/>
      </c>
      <c r="Z566" s="152" t="str">
        <f>IF('Data Entry'!H569="Yes","1",IF(AND('Data Entry'!H569="",'Data Entry'!I569="",'Data Entry'!J569="",'Data Entry'!K569="",'Data Entry'!L569="",'Data Entry'!M569="",'Data Entry'!N569="",'Data Entry'!O569="",'Data Entry'!P569="",'Data Entry'!Q569=""),"","1"))</f>
        <v/>
      </c>
      <c r="AA566" s="152" t="str">
        <f>IF('Data Entry'!R569="Yes","1",IF(AND('Data Entry'!R569="",'Data Entry'!S569="",'Data Entry'!T569="",'Data Entry'!U569=""),"","1"))</f>
        <v/>
      </c>
      <c r="AB566" s="157" t="str">
        <f>IF('Data Entry'!V569="Yes","1",IF(AND('Data Entry'!V569="",'Data Entry'!W569=""),"","1"))</f>
        <v/>
      </c>
    </row>
    <row r="567" spans="1:28" ht="17">
      <c r="A567" s="59">
        <f>'Data Entry'!AB570</f>
        <v>0</v>
      </c>
      <c r="B567" s="59" t="str">
        <f>'Data Entry'!AR570</f>
        <v/>
      </c>
      <c r="C567" s="1">
        <f>IF('Data Entry'!AD570="g",'Data Entry'!AC570*0.001*U567,IF('Data Entry'!AD570="UI",'Data Entry'!AC570*0.000001*U567,IF('Data Entry'!AD570="mg",'Data Entry'!AC570*0.000001*U567,IF('Data Entry'!AD570="t",'Data Entry'!AC570*1000*U567,IF('Data Entry'!AD570="kg",'Data Entry'!AC570*1*U567,IF('Data Entry'!AD570="L",'Data Entry'!AC570*1*U567,IFERROR(,"")))))))</f>
        <v>0</v>
      </c>
      <c r="D567" s="1" t="s">
        <v>4</v>
      </c>
      <c r="E567" s="1">
        <f>IF('Data Entry'!AF570="g",'Data Entry'!AE570*0.001,IF('Data Entry'!AF570="mg",'Data Entry'!AE570*0.000001,IF('Data Entry'!AF570="t",'Data Entry'!AE570*1000,IF('Data Entry'!AF570="ml",'Data Entry'!AE570*0.001,IF('Data Entry'!AF570="kg",'Data Entry'!AE570*1,IF('Data Entry'!AF570="Pieza",'Data Entry'!AE570*1,IF('Data Entry'!AF570="L",'Data Entry'!AE570*1,IFERROR(,""))))))))</f>
        <v>0</v>
      </c>
      <c r="F567" s="1" t="s">
        <v>4</v>
      </c>
      <c r="G567" s="1">
        <f>IF('Data Entry'!AA570="g",'Data Entry'!Z570*0.001,IF('Data Entry'!AA570="mg",'Data Entry'!Z570*0.000001,IF('Data Entry'!AA570="t",'Data Entry'!Z570*1000,IF('Data Entry'!AA570="ml",'Data Entry'!Z570*0.001,IF('Data Entry'!AA570="kg",'Data Entry'!Z570*1,IF('Data Entry'!AA570="Piezas",'Data Entry'!Z570*1,IF('Data Entry'!AA570="L",'Data Entry'!Z570*1,IFERROR(,""))))))))</f>
        <v>0</v>
      </c>
      <c r="H567" s="1" t="s">
        <v>4</v>
      </c>
      <c r="I567" s="1">
        <f>IF('Data Entry'!AC570="g",'Data Entry'!AB570*0.001,IF('Data Entry'!AC570="mg",'Data Entry'!AB570*0.000001,IF('Data Entry'!AC570="t",'Data Entry'!AB570*1000,IF('Data Entry'!AC570="ml",'Data Entry'!AB570*0.001,IF('Data Entry'!AC570="kg",'Data Entry'!AB570*1,IF('Data Entry'!AC570="L",'Data Entry'!AB570*1,IFERROR(,"")))))))</f>
        <v>0</v>
      </c>
      <c r="J567" s="59" t="str">
        <f>'Data Entry'!AU570</f>
        <v/>
      </c>
      <c r="K567" s="1">
        <f>IF('Data Entry'!AI570="g",'Data Entry'!AH570*0.001*V567,IF('Data Entry'!AI570="UI",'Data Entry'!AH570*0.000001*V567,IF('Data Entry'!AI570="mg",'Data Entry'!AH570*0.000001*V567,IF('Data Entry'!AI570="t",'Data Entry'!AH570*1000*V567,IF('Data Entry'!AI570="kg",'Data Entry'!AH570*1*V567,IF('Data Entry'!AI570="L",'Data Entry'!AH570*1*V567,IFERROR(,"")))))))</f>
        <v>0</v>
      </c>
      <c r="L567" s="1" t="s">
        <v>4</v>
      </c>
      <c r="M567" s="59">
        <f>'Data Entry'!AJ570</f>
        <v>0</v>
      </c>
      <c r="N567" s="59" t="str">
        <f>'Data Entry'!AX570</f>
        <v/>
      </c>
      <c r="O567" s="1">
        <f>IF('Data Entry'!AL570="g",'Data Entry'!AK570*0.001*W567,IF('Data Entry'!AL570="UI",'Data Entry'!AK570*0.000001*W567,IF('Data Entry'!AL570="mg",'Data Entry'!AK570*0.000001*W567,IF('Data Entry'!AL570="t",'Data Entry'!AK570*1000*W567,IF('Data Entry'!AL570="kg",'Data Entry'!AK570*1*W567,IF('Data Entry'!AL570="L",'Data Entry'!AK570*1*W567,IFERROR(,"")))))))</f>
        <v>0</v>
      </c>
      <c r="P567" s="1" t="s">
        <v>4</v>
      </c>
      <c r="Q567" s="59">
        <f>'Data Entry'!AM570</f>
        <v>0</v>
      </c>
      <c r="R567" s="59" t="str">
        <f>'Data Entry'!BA570</f>
        <v/>
      </c>
      <c r="S567" s="1">
        <f>IF('Data Entry'!AO570="g",'Data Entry'!AN570*0.001*X567,IF('Data Entry'!AO570="UI",'Data Entry'!AN570*0.000001*X567,IF('Data Entry'!AO570="mg",'Data Entry'!AN570*0.000001*X567,IF('Data Entry'!AO570="t",'Data Entry'!AN570*1000*X567,IF('Data Entry'!AO570="kg",'Data Entry'!AN570*1*X567,IF('Data Entry'!AO570="L",'Data Entry'!AN570*1*X567,IFERROR(,"")))))))</f>
        <v>0</v>
      </c>
      <c r="T567" s="1" t="s">
        <v>4</v>
      </c>
      <c r="U567" s="59" t="str">
        <f>IF('Data Entry'!AP570="No aplica","1",'Data Entry'!AP570)</f>
        <v/>
      </c>
      <c r="V567" s="59" t="str">
        <f>IF('Data Entry'!AS570="No aplica","1",'Data Entry'!AS570)</f>
        <v/>
      </c>
      <c r="W567" s="59" t="str">
        <f>IF('Data Entry'!AV570="No aplica","1",'Data Entry'!AV570)</f>
        <v/>
      </c>
      <c r="X567" s="59" t="str">
        <f>IF('Data Entry'!AY570="No aplica","1",'Data Entry'!AY570)</f>
        <v/>
      </c>
      <c r="Y567" s="151" t="str">
        <f t="shared" si="8"/>
        <v/>
      </c>
      <c r="Z567" s="152" t="str">
        <f>IF('Data Entry'!H570="Yes","1",IF(AND('Data Entry'!H570="",'Data Entry'!I570="",'Data Entry'!J570="",'Data Entry'!K570="",'Data Entry'!L570="",'Data Entry'!M570="",'Data Entry'!N570="",'Data Entry'!O570="",'Data Entry'!P570="",'Data Entry'!Q570=""),"","1"))</f>
        <v/>
      </c>
      <c r="AA567" s="152" t="str">
        <f>IF('Data Entry'!R570="Yes","1",IF(AND('Data Entry'!R570="",'Data Entry'!S570="",'Data Entry'!T570="",'Data Entry'!U570=""),"","1"))</f>
        <v/>
      </c>
      <c r="AB567" s="157" t="str">
        <f>IF('Data Entry'!V570="Yes","1",IF(AND('Data Entry'!V570="",'Data Entry'!W570=""),"","1"))</f>
        <v/>
      </c>
    </row>
    <row r="568" spans="1:28" ht="17">
      <c r="A568" s="59">
        <f>'Data Entry'!AB571</f>
        <v>0</v>
      </c>
      <c r="B568" s="59" t="str">
        <f>'Data Entry'!AR571</f>
        <v/>
      </c>
      <c r="C568" s="1">
        <f>IF('Data Entry'!AD571="g",'Data Entry'!AC571*0.001*U568,IF('Data Entry'!AD571="UI",'Data Entry'!AC571*0.000001*U568,IF('Data Entry'!AD571="mg",'Data Entry'!AC571*0.000001*U568,IF('Data Entry'!AD571="t",'Data Entry'!AC571*1000*U568,IF('Data Entry'!AD571="kg",'Data Entry'!AC571*1*U568,IF('Data Entry'!AD571="L",'Data Entry'!AC571*1*U568,IFERROR(,"")))))))</f>
        <v>0</v>
      </c>
      <c r="D568" s="1" t="s">
        <v>4</v>
      </c>
      <c r="E568" s="1">
        <f>IF('Data Entry'!AF571="g",'Data Entry'!AE571*0.001,IF('Data Entry'!AF571="mg",'Data Entry'!AE571*0.000001,IF('Data Entry'!AF571="t",'Data Entry'!AE571*1000,IF('Data Entry'!AF571="ml",'Data Entry'!AE571*0.001,IF('Data Entry'!AF571="kg",'Data Entry'!AE571*1,IF('Data Entry'!AF571="Pieza",'Data Entry'!AE571*1,IF('Data Entry'!AF571="L",'Data Entry'!AE571*1,IFERROR(,""))))))))</f>
        <v>0</v>
      </c>
      <c r="F568" s="1" t="s">
        <v>4</v>
      </c>
      <c r="G568" s="1">
        <f>IF('Data Entry'!AA571="g",'Data Entry'!Z571*0.001,IF('Data Entry'!AA571="mg",'Data Entry'!Z571*0.000001,IF('Data Entry'!AA571="t",'Data Entry'!Z571*1000,IF('Data Entry'!AA571="ml",'Data Entry'!Z571*0.001,IF('Data Entry'!AA571="kg",'Data Entry'!Z571*1,IF('Data Entry'!AA571="Piezas",'Data Entry'!Z571*1,IF('Data Entry'!AA571="L",'Data Entry'!Z571*1,IFERROR(,""))))))))</f>
        <v>0</v>
      </c>
      <c r="H568" s="1" t="s">
        <v>4</v>
      </c>
      <c r="I568" s="1">
        <f>IF('Data Entry'!AC571="g",'Data Entry'!AB571*0.001,IF('Data Entry'!AC571="mg",'Data Entry'!AB571*0.000001,IF('Data Entry'!AC571="t",'Data Entry'!AB571*1000,IF('Data Entry'!AC571="ml",'Data Entry'!AB571*0.001,IF('Data Entry'!AC571="kg",'Data Entry'!AB571*1,IF('Data Entry'!AC571="L",'Data Entry'!AB571*1,IFERROR(,"")))))))</f>
        <v>0</v>
      </c>
      <c r="J568" s="59" t="str">
        <f>'Data Entry'!AU571</f>
        <v/>
      </c>
      <c r="K568" s="1">
        <f>IF('Data Entry'!AI571="g",'Data Entry'!AH571*0.001*V568,IF('Data Entry'!AI571="UI",'Data Entry'!AH571*0.000001*V568,IF('Data Entry'!AI571="mg",'Data Entry'!AH571*0.000001*V568,IF('Data Entry'!AI571="t",'Data Entry'!AH571*1000*V568,IF('Data Entry'!AI571="kg",'Data Entry'!AH571*1*V568,IF('Data Entry'!AI571="L",'Data Entry'!AH571*1*V568,IFERROR(,"")))))))</f>
        <v>0</v>
      </c>
      <c r="L568" s="1" t="s">
        <v>4</v>
      </c>
      <c r="M568" s="59">
        <f>'Data Entry'!AJ571</f>
        <v>0</v>
      </c>
      <c r="N568" s="59" t="str">
        <f>'Data Entry'!AX571</f>
        <v/>
      </c>
      <c r="O568" s="1">
        <f>IF('Data Entry'!AL571="g",'Data Entry'!AK571*0.001*W568,IF('Data Entry'!AL571="UI",'Data Entry'!AK571*0.000001*W568,IF('Data Entry'!AL571="mg",'Data Entry'!AK571*0.000001*W568,IF('Data Entry'!AL571="t",'Data Entry'!AK571*1000*W568,IF('Data Entry'!AL571="kg",'Data Entry'!AK571*1*W568,IF('Data Entry'!AL571="L",'Data Entry'!AK571*1*W568,IFERROR(,"")))))))</f>
        <v>0</v>
      </c>
      <c r="P568" s="1" t="s">
        <v>4</v>
      </c>
      <c r="Q568" s="59">
        <f>'Data Entry'!AM571</f>
        <v>0</v>
      </c>
      <c r="R568" s="59" t="str">
        <f>'Data Entry'!BA571</f>
        <v/>
      </c>
      <c r="S568" s="1">
        <f>IF('Data Entry'!AO571="g",'Data Entry'!AN571*0.001*X568,IF('Data Entry'!AO571="UI",'Data Entry'!AN571*0.000001*X568,IF('Data Entry'!AO571="mg",'Data Entry'!AN571*0.000001*X568,IF('Data Entry'!AO571="t",'Data Entry'!AN571*1000*X568,IF('Data Entry'!AO571="kg",'Data Entry'!AN571*1*X568,IF('Data Entry'!AO571="L",'Data Entry'!AN571*1*X568,IFERROR(,"")))))))</f>
        <v>0</v>
      </c>
      <c r="T568" s="1" t="s">
        <v>4</v>
      </c>
      <c r="U568" s="59" t="str">
        <f>IF('Data Entry'!AP571="No aplica","1",'Data Entry'!AP571)</f>
        <v/>
      </c>
      <c r="V568" s="59" t="str">
        <f>IF('Data Entry'!AS571="No aplica","1",'Data Entry'!AS571)</f>
        <v/>
      </c>
      <c r="W568" s="59" t="str">
        <f>IF('Data Entry'!AV571="No aplica","1",'Data Entry'!AV571)</f>
        <v/>
      </c>
      <c r="X568" s="59" t="str">
        <f>IF('Data Entry'!AY571="No aplica","1",'Data Entry'!AY571)</f>
        <v/>
      </c>
      <c r="Y568" s="151" t="str">
        <f t="shared" si="8"/>
        <v/>
      </c>
      <c r="Z568" s="152" t="str">
        <f>IF('Data Entry'!H571="Yes","1",IF(AND('Data Entry'!H571="",'Data Entry'!I571="",'Data Entry'!J571="",'Data Entry'!K571="",'Data Entry'!L571="",'Data Entry'!M571="",'Data Entry'!N571="",'Data Entry'!O571="",'Data Entry'!P571="",'Data Entry'!Q571=""),"","1"))</f>
        <v/>
      </c>
      <c r="AA568" s="152" t="str">
        <f>IF('Data Entry'!R571="Yes","1",IF(AND('Data Entry'!R571="",'Data Entry'!S571="",'Data Entry'!T571="",'Data Entry'!U571=""),"","1"))</f>
        <v/>
      </c>
      <c r="AB568" s="157" t="str">
        <f>IF('Data Entry'!V571="Yes","1",IF(AND('Data Entry'!V571="",'Data Entry'!W571=""),"","1"))</f>
        <v/>
      </c>
    </row>
    <row r="569" spans="1:28" ht="17">
      <c r="A569" s="59">
        <f>'Data Entry'!AB572</f>
        <v>0</v>
      </c>
      <c r="B569" s="59" t="str">
        <f>'Data Entry'!AR572</f>
        <v/>
      </c>
      <c r="C569" s="1">
        <f>IF('Data Entry'!AD572="g",'Data Entry'!AC572*0.001*U569,IF('Data Entry'!AD572="UI",'Data Entry'!AC572*0.000001*U569,IF('Data Entry'!AD572="mg",'Data Entry'!AC572*0.000001*U569,IF('Data Entry'!AD572="t",'Data Entry'!AC572*1000*U569,IF('Data Entry'!AD572="kg",'Data Entry'!AC572*1*U569,IF('Data Entry'!AD572="L",'Data Entry'!AC572*1*U569,IFERROR(,"")))))))</f>
        <v>0</v>
      </c>
      <c r="D569" s="1" t="s">
        <v>4</v>
      </c>
      <c r="E569" s="1">
        <f>IF('Data Entry'!AF572="g",'Data Entry'!AE572*0.001,IF('Data Entry'!AF572="mg",'Data Entry'!AE572*0.000001,IF('Data Entry'!AF572="t",'Data Entry'!AE572*1000,IF('Data Entry'!AF572="ml",'Data Entry'!AE572*0.001,IF('Data Entry'!AF572="kg",'Data Entry'!AE572*1,IF('Data Entry'!AF572="Pieza",'Data Entry'!AE572*1,IF('Data Entry'!AF572="L",'Data Entry'!AE572*1,IFERROR(,""))))))))</f>
        <v>0</v>
      </c>
      <c r="F569" s="1" t="s">
        <v>4</v>
      </c>
      <c r="G569" s="1">
        <f>IF('Data Entry'!AA572="g",'Data Entry'!Z572*0.001,IF('Data Entry'!AA572="mg",'Data Entry'!Z572*0.000001,IF('Data Entry'!AA572="t",'Data Entry'!Z572*1000,IF('Data Entry'!AA572="ml",'Data Entry'!Z572*0.001,IF('Data Entry'!AA572="kg",'Data Entry'!Z572*1,IF('Data Entry'!AA572="Piezas",'Data Entry'!Z572*1,IF('Data Entry'!AA572="L",'Data Entry'!Z572*1,IFERROR(,""))))))))</f>
        <v>0</v>
      </c>
      <c r="H569" s="1" t="s">
        <v>4</v>
      </c>
      <c r="I569" s="1">
        <f>IF('Data Entry'!AC572="g",'Data Entry'!AB572*0.001,IF('Data Entry'!AC572="mg",'Data Entry'!AB572*0.000001,IF('Data Entry'!AC572="t",'Data Entry'!AB572*1000,IF('Data Entry'!AC572="ml",'Data Entry'!AB572*0.001,IF('Data Entry'!AC572="kg",'Data Entry'!AB572*1,IF('Data Entry'!AC572="L",'Data Entry'!AB572*1,IFERROR(,"")))))))</f>
        <v>0</v>
      </c>
      <c r="J569" s="59" t="str">
        <f>'Data Entry'!AU572</f>
        <v/>
      </c>
      <c r="K569" s="1">
        <f>IF('Data Entry'!AI572="g",'Data Entry'!AH572*0.001*V569,IF('Data Entry'!AI572="UI",'Data Entry'!AH572*0.000001*V569,IF('Data Entry'!AI572="mg",'Data Entry'!AH572*0.000001*V569,IF('Data Entry'!AI572="t",'Data Entry'!AH572*1000*V569,IF('Data Entry'!AI572="kg",'Data Entry'!AH572*1*V569,IF('Data Entry'!AI572="L",'Data Entry'!AH572*1*V569,IFERROR(,"")))))))</f>
        <v>0</v>
      </c>
      <c r="L569" s="1" t="s">
        <v>4</v>
      </c>
      <c r="M569" s="59">
        <f>'Data Entry'!AJ572</f>
        <v>0</v>
      </c>
      <c r="N569" s="59" t="str">
        <f>'Data Entry'!AX572</f>
        <v/>
      </c>
      <c r="O569" s="1">
        <f>IF('Data Entry'!AL572="g",'Data Entry'!AK572*0.001*W569,IF('Data Entry'!AL572="UI",'Data Entry'!AK572*0.000001*W569,IF('Data Entry'!AL572="mg",'Data Entry'!AK572*0.000001*W569,IF('Data Entry'!AL572="t",'Data Entry'!AK572*1000*W569,IF('Data Entry'!AL572="kg",'Data Entry'!AK572*1*W569,IF('Data Entry'!AL572="L",'Data Entry'!AK572*1*W569,IFERROR(,"")))))))</f>
        <v>0</v>
      </c>
      <c r="P569" s="1" t="s">
        <v>4</v>
      </c>
      <c r="Q569" s="59">
        <f>'Data Entry'!AM572</f>
        <v>0</v>
      </c>
      <c r="R569" s="59" t="str">
        <f>'Data Entry'!BA572</f>
        <v/>
      </c>
      <c r="S569" s="1">
        <f>IF('Data Entry'!AO572="g",'Data Entry'!AN572*0.001*X569,IF('Data Entry'!AO572="UI",'Data Entry'!AN572*0.000001*X569,IF('Data Entry'!AO572="mg",'Data Entry'!AN572*0.000001*X569,IF('Data Entry'!AO572="t",'Data Entry'!AN572*1000*X569,IF('Data Entry'!AO572="kg",'Data Entry'!AN572*1*X569,IF('Data Entry'!AO572="L",'Data Entry'!AN572*1*X569,IFERROR(,"")))))))</f>
        <v>0</v>
      </c>
      <c r="T569" s="1" t="s">
        <v>4</v>
      </c>
      <c r="U569" s="59" t="str">
        <f>IF('Data Entry'!AP572="No aplica","1",'Data Entry'!AP572)</f>
        <v/>
      </c>
      <c r="V569" s="59" t="str">
        <f>IF('Data Entry'!AS572="No aplica","1",'Data Entry'!AS572)</f>
        <v/>
      </c>
      <c r="W569" s="59" t="str">
        <f>IF('Data Entry'!AV572="No aplica","1",'Data Entry'!AV572)</f>
        <v/>
      </c>
      <c r="X569" s="59" t="str">
        <f>IF('Data Entry'!AY572="No aplica","1",'Data Entry'!AY572)</f>
        <v/>
      </c>
      <c r="Y569" s="151" t="str">
        <f t="shared" si="8"/>
        <v/>
      </c>
      <c r="Z569" s="152" t="str">
        <f>IF('Data Entry'!H572="Yes","1",IF(AND('Data Entry'!H572="",'Data Entry'!I572="",'Data Entry'!J572="",'Data Entry'!K572="",'Data Entry'!L572="",'Data Entry'!M572="",'Data Entry'!N572="",'Data Entry'!O572="",'Data Entry'!P572="",'Data Entry'!Q572=""),"","1"))</f>
        <v/>
      </c>
      <c r="AA569" s="152" t="str">
        <f>IF('Data Entry'!R572="Yes","1",IF(AND('Data Entry'!R572="",'Data Entry'!S572="",'Data Entry'!T572="",'Data Entry'!U572=""),"","1"))</f>
        <v/>
      </c>
      <c r="AB569" s="157" t="str">
        <f>IF('Data Entry'!V572="Yes","1",IF(AND('Data Entry'!V572="",'Data Entry'!W572=""),"","1"))</f>
        <v/>
      </c>
    </row>
    <row r="570" spans="1:28" ht="17">
      <c r="A570" s="59">
        <f>'Data Entry'!AB573</f>
        <v>0</v>
      </c>
      <c r="B570" s="59" t="str">
        <f>'Data Entry'!AR573</f>
        <v/>
      </c>
      <c r="C570" s="1">
        <f>IF('Data Entry'!AD573="g",'Data Entry'!AC573*0.001*U570,IF('Data Entry'!AD573="UI",'Data Entry'!AC573*0.000001*U570,IF('Data Entry'!AD573="mg",'Data Entry'!AC573*0.000001*U570,IF('Data Entry'!AD573="t",'Data Entry'!AC573*1000*U570,IF('Data Entry'!AD573="kg",'Data Entry'!AC573*1*U570,IF('Data Entry'!AD573="L",'Data Entry'!AC573*1*U570,IFERROR(,"")))))))</f>
        <v>0</v>
      </c>
      <c r="D570" s="1" t="s">
        <v>4</v>
      </c>
      <c r="E570" s="1">
        <f>IF('Data Entry'!AF573="g",'Data Entry'!AE573*0.001,IF('Data Entry'!AF573="mg",'Data Entry'!AE573*0.000001,IF('Data Entry'!AF573="t",'Data Entry'!AE573*1000,IF('Data Entry'!AF573="ml",'Data Entry'!AE573*0.001,IF('Data Entry'!AF573="kg",'Data Entry'!AE573*1,IF('Data Entry'!AF573="Pieza",'Data Entry'!AE573*1,IF('Data Entry'!AF573="L",'Data Entry'!AE573*1,IFERROR(,""))))))))</f>
        <v>0</v>
      </c>
      <c r="F570" s="1" t="s">
        <v>4</v>
      </c>
      <c r="G570" s="1">
        <f>IF('Data Entry'!AA573="g",'Data Entry'!Z573*0.001,IF('Data Entry'!AA573="mg",'Data Entry'!Z573*0.000001,IF('Data Entry'!AA573="t",'Data Entry'!Z573*1000,IF('Data Entry'!AA573="ml",'Data Entry'!Z573*0.001,IF('Data Entry'!AA573="kg",'Data Entry'!Z573*1,IF('Data Entry'!AA573="Piezas",'Data Entry'!Z573*1,IF('Data Entry'!AA573="L",'Data Entry'!Z573*1,IFERROR(,""))))))))</f>
        <v>0</v>
      </c>
      <c r="H570" s="1" t="s">
        <v>4</v>
      </c>
      <c r="I570" s="1">
        <f>IF('Data Entry'!AC573="g",'Data Entry'!AB573*0.001,IF('Data Entry'!AC573="mg",'Data Entry'!AB573*0.000001,IF('Data Entry'!AC573="t",'Data Entry'!AB573*1000,IF('Data Entry'!AC573="ml",'Data Entry'!AB573*0.001,IF('Data Entry'!AC573="kg",'Data Entry'!AB573*1,IF('Data Entry'!AC573="L",'Data Entry'!AB573*1,IFERROR(,"")))))))</f>
        <v>0</v>
      </c>
      <c r="J570" s="59" t="str">
        <f>'Data Entry'!AU573</f>
        <v/>
      </c>
      <c r="K570" s="1">
        <f>IF('Data Entry'!AI573="g",'Data Entry'!AH573*0.001*V570,IF('Data Entry'!AI573="UI",'Data Entry'!AH573*0.000001*V570,IF('Data Entry'!AI573="mg",'Data Entry'!AH573*0.000001*V570,IF('Data Entry'!AI573="t",'Data Entry'!AH573*1000*V570,IF('Data Entry'!AI573="kg",'Data Entry'!AH573*1*V570,IF('Data Entry'!AI573="L",'Data Entry'!AH573*1*V570,IFERROR(,"")))))))</f>
        <v>0</v>
      </c>
      <c r="L570" s="1" t="s">
        <v>4</v>
      </c>
      <c r="M570" s="59">
        <f>'Data Entry'!AJ573</f>
        <v>0</v>
      </c>
      <c r="N570" s="59" t="str">
        <f>'Data Entry'!AX573</f>
        <v/>
      </c>
      <c r="O570" s="1">
        <f>IF('Data Entry'!AL573="g",'Data Entry'!AK573*0.001*W570,IF('Data Entry'!AL573="UI",'Data Entry'!AK573*0.000001*W570,IF('Data Entry'!AL573="mg",'Data Entry'!AK573*0.000001*W570,IF('Data Entry'!AL573="t",'Data Entry'!AK573*1000*W570,IF('Data Entry'!AL573="kg",'Data Entry'!AK573*1*W570,IF('Data Entry'!AL573="L",'Data Entry'!AK573*1*W570,IFERROR(,"")))))))</f>
        <v>0</v>
      </c>
      <c r="P570" s="1" t="s">
        <v>4</v>
      </c>
      <c r="Q570" s="59">
        <f>'Data Entry'!AM573</f>
        <v>0</v>
      </c>
      <c r="R570" s="59" t="str">
        <f>'Data Entry'!BA573</f>
        <v/>
      </c>
      <c r="S570" s="1">
        <f>IF('Data Entry'!AO573="g",'Data Entry'!AN573*0.001*X570,IF('Data Entry'!AO573="UI",'Data Entry'!AN573*0.000001*X570,IF('Data Entry'!AO573="mg",'Data Entry'!AN573*0.000001*X570,IF('Data Entry'!AO573="t",'Data Entry'!AN573*1000*X570,IF('Data Entry'!AO573="kg",'Data Entry'!AN573*1*X570,IF('Data Entry'!AO573="L",'Data Entry'!AN573*1*X570,IFERROR(,"")))))))</f>
        <v>0</v>
      </c>
      <c r="T570" s="1" t="s">
        <v>4</v>
      </c>
      <c r="U570" s="59" t="str">
        <f>IF('Data Entry'!AP573="No aplica","1",'Data Entry'!AP573)</f>
        <v/>
      </c>
      <c r="V570" s="59" t="str">
        <f>IF('Data Entry'!AS573="No aplica","1",'Data Entry'!AS573)</f>
        <v/>
      </c>
      <c r="W570" s="59" t="str">
        <f>IF('Data Entry'!AV573="No aplica","1",'Data Entry'!AV573)</f>
        <v/>
      </c>
      <c r="X570" s="59" t="str">
        <f>IF('Data Entry'!AY573="No aplica","1",'Data Entry'!AY573)</f>
        <v/>
      </c>
      <c r="Y570" s="151" t="str">
        <f t="shared" si="8"/>
        <v/>
      </c>
      <c r="Z570" s="152" t="str">
        <f>IF('Data Entry'!H573="Yes","1",IF(AND('Data Entry'!H573="",'Data Entry'!I573="",'Data Entry'!J573="",'Data Entry'!K573="",'Data Entry'!L573="",'Data Entry'!M573="",'Data Entry'!N573="",'Data Entry'!O573="",'Data Entry'!P573="",'Data Entry'!Q573=""),"","1"))</f>
        <v/>
      </c>
      <c r="AA570" s="152" t="str">
        <f>IF('Data Entry'!R573="Yes","1",IF(AND('Data Entry'!R573="",'Data Entry'!S573="",'Data Entry'!T573="",'Data Entry'!U573=""),"","1"))</f>
        <v/>
      </c>
      <c r="AB570" s="157" t="str">
        <f>IF('Data Entry'!V573="Yes","1",IF(AND('Data Entry'!V573="",'Data Entry'!W573=""),"","1"))</f>
        <v/>
      </c>
    </row>
    <row r="571" spans="1:28" ht="17">
      <c r="A571" s="59">
        <f>'Data Entry'!AB574</f>
        <v>0</v>
      </c>
      <c r="B571" s="59" t="str">
        <f>'Data Entry'!AR574</f>
        <v/>
      </c>
      <c r="C571" s="1">
        <f>IF('Data Entry'!AD574="g",'Data Entry'!AC574*0.001*U571,IF('Data Entry'!AD574="UI",'Data Entry'!AC574*0.000001*U571,IF('Data Entry'!AD574="mg",'Data Entry'!AC574*0.000001*U571,IF('Data Entry'!AD574="t",'Data Entry'!AC574*1000*U571,IF('Data Entry'!AD574="kg",'Data Entry'!AC574*1*U571,IF('Data Entry'!AD574="L",'Data Entry'!AC574*1*U571,IFERROR(,"")))))))</f>
        <v>0</v>
      </c>
      <c r="D571" s="1" t="s">
        <v>4</v>
      </c>
      <c r="E571" s="1">
        <f>IF('Data Entry'!AF574="g",'Data Entry'!AE574*0.001,IF('Data Entry'!AF574="mg",'Data Entry'!AE574*0.000001,IF('Data Entry'!AF574="t",'Data Entry'!AE574*1000,IF('Data Entry'!AF574="ml",'Data Entry'!AE574*0.001,IF('Data Entry'!AF574="kg",'Data Entry'!AE574*1,IF('Data Entry'!AF574="Pieza",'Data Entry'!AE574*1,IF('Data Entry'!AF574="L",'Data Entry'!AE574*1,IFERROR(,""))))))))</f>
        <v>0</v>
      </c>
      <c r="F571" s="1" t="s">
        <v>4</v>
      </c>
      <c r="G571" s="1">
        <f>IF('Data Entry'!AA574="g",'Data Entry'!Z574*0.001,IF('Data Entry'!AA574="mg",'Data Entry'!Z574*0.000001,IF('Data Entry'!AA574="t",'Data Entry'!Z574*1000,IF('Data Entry'!AA574="ml",'Data Entry'!Z574*0.001,IF('Data Entry'!AA574="kg",'Data Entry'!Z574*1,IF('Data Entry'!AA574="Piezas",'Data Entry'!Z574*1,IF('Data Entry'!AA574="L",'Data Entry'!Z574*1,IFERROR(,""))))))))</f>
        <v>0</v>
      </c>
      <c r="H571" s="1" t="s">
        <v>4</v>
      </c>
      <c r="I571" s="1">
        <f>IF('Data Entry'!AC574="g",'Data Entry'!AB574*0.001,IF('Data Entry'!AC574="mg",'Data Entry'!AB574*0.000001,IF('Data Entry'!AC574="t",'Data Entry'!AB574*1000,IF('Data Entry'!AC574="ml",'Data Entry'!AB574*0.001,IF('Data Entry'!AC574="kg",'Data Entry'!AB574*1,IF('Data Entry'!AC574="L",'Data Entry'!AB574*1,IFERROR(,"")))))))</f>
        <v>0</v>
      </c>
      <c r="J571" s="59" t="str">
        <f>'Data Entry'!AU574</f>
        <v/>
      </c>
      <c r="K571" s="1">
        <f>IF('Data Entry'!AI574="g",'Data Entry'!AH574*0.001*V571,IF('Data Entry'!AI574="UI",'Data Entry'!AH574*0.000001*V571,IF('Data Entry'!AI574="mg",'Data Entry'!AH574*0.000001*V571,IF('Data Entry'!AI574="t",'Data Entry'!AH574*1000*V571,IF('Data Entry'!AI574="kg",'Data Entry'!AH574*1*V571,IF('Data Entry'!AI574="L",'Data Entry'!AH574*1*V571,IFERROR(,"")))))))</f>
        <v>0</v>
      </c>
      <c r="L571" s="1" t="s">
        <v>4</v>
      </c>
      <c r="M571" s="59">
        <f>'Data Entry'!AJ574</f>
        <v>0</v>
      </c>
      <c r="N571" s="59" t="str">
        <f>'Data Entry'!AX574</f>
        <v/>
      </c>
      <c r="O571" s="1">
        <f>IF('Data Entry'!AL574="g",'Data Entry'!AK574*0.001*W571,IF('Data Entry'!AL574="UI",'Data Entry'!AK574*0.000001*W571,IF('Data Entry'!AL574="mg",'Data Entry'!AK574*0.000001*W571,IF('Data Entry'!AL574="t",'Data Entry'!AK574*1000*W571,IF('Data Entry'!AL574="kg",'Data Entry'!AK574*1*W571,IF('Data Entry'!AL574="L",'Data Entry'!AK574*1*W571,IFERROR(,"")))))))</f>
        <v>0</v>
      </c>
      <c r="P571" s="1" t="s">
        <v>4</v>
      </c>
      <c r="Q571" s="59">
        <f>'Data Entry'!AM574</f>
        <v>0</v>
      </c>
      <c r="R571" s="59" t="str">
        <f>'Data Entry'!BA574</f>
        <v/>
      </c>
      <c r="S571" s="1">
        <f>IF('Data Entry'!AO574="g",'Data Entry'!AN574*0.001*X571,IF('Data Entry'!AO574="UI",'Data Entry'!AN574*0.000001*X571,IF('Data Entry'!AO574="mg",'Data Entry'!AN574*0.000001*X571,IF('Data Entry'!AO574="t",'Data Entry'!AN574*1000*X571,IF('Data Entry'!AO574="kg",'Data Entry'!AN574*1*X571,IF('Data Entry'!AO574="L",'Data Entry'!AN574*1*X571,IFERROR(,"")))))))</f>
        <v>0</v>
      </c>
      <c r="T571" s="1" t="s">
        <v>4</v>
      </c>
      <c r="U571" s="59" t="str">
        <f>IF('Data Entry'!AP574="No aplica","1",'Data Entry'!AP574)</f>
        <v/>
      </c>
      <c r="V571" s="59" t="str">
        <f>IF('Data Entry'!AS574="No aplica","1",'Data Entry'!AS574)</f>
        <v/>
      </c>
      <c r="W571" s="59" t="str">
        <f>IF('Data Entry'!AV574="No aplica","1",'Data Entry'!AV574)</f>
        <v/>
      </c>
      <c r="X571" s="59" t="str">
        <f>IF('Data Entry'!AY574="No aplica","1",'Data Entry'!AY574)</f>
        <v/>
      </c>
      <c r="Y571" s="151" t="str">
        <f t="shared" si="8"/>
        <v/>
      </c>
      <c r="Z571" s="152" t="str">
        <f>IF('Data Entry'!H574="Yes","1",IF(AND('Data Entry'!H574="",'Data Entry'!I574="",'Data Entry'!J574="",'Data Entry'!K574="",'Data Entry'!L574="",'Data Entry'!M574="",'Data Entry'!N574="",'Data Entry'!O574="",'Data Entry'!P574="",'Data Entry'!Q574=""),"","1"))</f>
        <v/>
      </c>
      <c r="AA571" s="152" t="str">
        <f>IF('Data Entry'!R574="Yes","1",IF(AND('Data Entry'!R574="",'Data Entry'!S574="",'Data Entry'!T574="",'Data Entry'!U574=""),"","1"))</f>
        <v/>
      </c>
      <c r="AB571" s="157" t="str">
        <f>IF('Data Entry'!V574="Yes","1",IF(AND('Data Entry'!V574="",'Data Entry'!W574=""),"","1"))</f>
        <v/>
      </c>
    </row>
    <row r="572" spans="1:28" ht="17">
      <c r="A572" s="59">
        <f>'Data Entry'!AB575</f>
        <v>0</v>
      </c>
      <c r="B572" s="59" t="str">
        <f>'Data Entry'!AR575</f>
        <v/>
      </c>
      <c r="C572" s="1">
        <f>IF('Data Entry'!AD575="g",'Data Entry'!AC575*0.001*U572,IF('Data Entry'!AD575="UI",'Data Entry'!AC575*0.000001*U572,IF('Data Entry'!AD575="mg",'Data Entry'!AC575*0.000001*U572,IF('Data Entry'!AD575="t",'Data Entry'!AC575*1000*U572,IF('Data Entry'!AD575="kg",'Data Entry'!AC575*1*U572,IF('Data Entry'!AD575="L",'Data Entry'!AC575*1*U572,IFERROR(,"")))))))</f>
        <v>0</v>
      </c>
      <c r="D572" s="1" t="s">
        <v>4</v>
      </c>
      <c r="E572" s="1">
        <f>IF('Data Entry'!AF575="g",'Data Entry'!AE575*0.001,IF('Data Entry'!AF575="mg",'Data Entry'!AE575*0.000001,IF('Data Entry'!AF575="t",'Data Entry'!AE575*1000,IF('Data Entry'!AF575="ml",'Data Entry'!AE575*0.001,IF('Data Entry'!AF575="kg",'Data Entry'!AE575*1,IF('Data Entry'!AF575="Pieza",'Data Entry'!AE575*1,IF('Data Entry'!AF575="L",'Data Entry'!AE575*1,IFERROR(,""))))))))</f>
        <v>0</v>
      </c>
      <c r="F572" s="1" t="s">
        <v>4</v>
      </c>
      <c r="G572" s="1">
        <f>IF('Data Entry'!AA575="g",'Data Entry'!Z575*0.001,IF('Data Entry'!AA575="mg",'Data Entry'!Z575*0.000001,IF('Data Entry'!AA575="t",'Data Entry'!Z575*1000,IF('Data Entry'!AA575="ml",'Data Entry'!Z575*0.001,IF('Data Entry'!AA575="kg",'Data Entry'!Z575*1,IF('Data Entry'!AA575="Piezas",'Data Entry'!Z575*1,IF('Data Entry'!AA575="L",'Data Entry'!Z575*1,IFERROR(,""))))))))</f>
        <v>0</v>
      </c>
      <c r="H572" s="1" t="s">
        <v>4</v>
      </c>
      <c r="I572" s="1">
        <f>IF('Data Entry'!AC575="g",'Data Entry'!AB575*0.001,IF('Data Entry'!AC575="mg",'Data Entry'!AB575*0.000001,IF('Data Entry'!AC575="t",'Data Entry'!AB575*1000,IF('Data Entry'!AC575="ml",'Data Entry'!AB575*0.001,IF('Data Entry'!AC575="kg",'Data Entry'!AB575*1,IF('Data Entry'!AC575="L",'Data Entry'!AB575*1,IFERROR(,"")))))))</f>
        <v>0</v>
      </c>
      <c r="J572" s="59" t="str">
        <f>'Data Entry'!AU575</f>
        <v/>
      </c>
      <c r="K572" s="1">
        <f>IF('Data Entry'!AI575="g",'Data Entry'!AH575*0.001*V572,IF('Data Entry'!AI575="UI",'Data Entry'!AH575*0.000001*V572,IF('Data Entry'!AI575="mg",'Data Entry'!AH575*0.000001*V572,IF('Data Entry'!AI575="t",'Data Entry'!AH575*1000*V572,IF('Data Entry'!AI575="kg",'Data Entry'!AH575*1*V572,IF('Data Entry'!AI575="L",'Data Entry'!AH575*1*V572,IFERROR(,"")))))))</f>
        <v>0</v>
      </c>
      <c r="L572" s="1" t="s">
        <v>4</v>
      </c>
      <c r="M572" s="59">
        <f>'Data Entry'!AJ575</f>
        <v>0</v>
      </c>
      <c r="N572" s="59" t="str">
        <f>'Data Entry'!AX575</f>
        <v/>
      </c>
      <c r="O572" s="1">
        <f>IF('Data Entry'!AL575="g",'Data Entry'!AK575*0.001*W572,IF('Data Entry'!AL575="UI",'Data Entry'!AK575*0.000001*W572,IF('Data Entry'!AL575="mg",'Data Entry'!AK575*0.000001*W572,IF('Data Entry'!AL575="t",'Data Entry'!AK575*1000*W572,IF('Data Entry'!AL575="kg",'Data Entry'!AK575*1*W572,IF('Data Entry'!AL575="L",'Data Entry'!AK575*1*W572,IFERROR(,"")))))))</f>
        <v>0</v>
      </c>
      <c r="P572" s="1" t="s">
        <v>4</v>
      </c>
      <c r="Q572" s="59">
        <f>'Data Entry'!AM575</f>
        <v>0</v>
      </c>
      <c r="R572" s="59" t="str">
        <f>'Data Entry'!BA575</f>
        <v/>
      </c>
      <c r="S572" s="1">
        <f>IF('Data Entry'!AO575="g",'Data Entry'!AN575*0.001*X572,IF('Data Entry'!AO575="UI",'Data Entry'!AN575*0.000001*X572,IF('Data Entry'!AO575="mg",'Data Entry'!AN575*0.000001*X572,IF('Data Entry'!AO575="t",'Data Entry'!AN575*1000*X572,IF('Data Entry'!AO575="kg",'Data Entry'!AN575*1*X572,IF('Data Entry'!AO575="L",'Data Entry'!AN575*1*X572,IFERROR(,"")))))))</f>
        <v>0</v>
      </c>
      <c r="T572" s="1" t="s">
        <v>4</v>
      </c>
      <c r="U572" s="59" t="str">
        <f>IF('Data Entry'!AP575="No aplica","1",'Data Entry'!AP575)</f>
        <v/>
      </c>
      <c r="V572" s="59" t="str">
        <f>IF('Data Entry'!AS575="No aplica","1",'Data Entry'!AS575)</f>
        <v/>
      </c>
      <c r="W572" s="59" t="str">
        <f>IF('Data Entry'!AV575="No aplica","1",'Data Entry'!AV575)</f>
        <v/>
      </c>
      <c r="X572" s="59" t="str">
        <f>IF('Data Entry'!AY575="No aplica","1",'Data Entry'!AY575)</f>
        <v/>
      </c>
      <c r="Y572" s="151" t="str">
        <f t="shared" si="8"/>
        <v/>
      </c>
      <c r="Z572" s="152" t="str">
        <f>IF('Data Entry'!H575="Yes","1",IF(AND('Data Entry'!H575="",'Data Entry'!I575="",'Data Entry'!J575="",'Data Entry'!K575="",'Data Entry'!L575="",'Data Entry'!M575="",'Data Entry'!N575="",'Data Entry'!O575="",'Data Entry'!P575="",'Data Entry'!Q575=""),"","1"))</f>
        <v/>
      </c>
      <c r="AA572" s="152" t="str">
        <f>IF('Data Entry'!R575="Yes","1",IF(AND('Data Entry'!R575="",'Data Entry'!S575="",'Data Entry'!T575="",'Data Entry'!U575=""),"","1"))</f>
        <v/>
      </c>
      <c r="AB572" s="157" t="str">
        <f>IF('Data Entry'!V575="Yes","1",IF(AND('Data Entry'!V575="",'Data Entry'!W575=""),"","1"))</f>
        <v/>
      </c>
    </row>
    <row r="573" spans="1:28" ht="17">
      <c r="A573" s="59">
        <f>'Data Entry'!AB576</f>
        <v>0</v>
      </c>
      <c r="B573" s="59" t="str">
        <f>'Data Entry'!AR576</f>
        <v/>
      </c>
      <c r="C573" s="1">
        <f>IF('Data Entry'!AD576="g",'Data Entry'!AC576*0.001*U573,IF('Data Entry'!AD576="UI",'Data Entry'!AC576*0.000001*U573,IF('Data Entry'!AD576="mg",'Data Entry'!AC576*0.000001*U573,IF('Data Entry'!AD576="t",'Data Entry'!AC576*1000*U573,IF('Data Entry'!AD576="kg",'Data Entry'!AC576*1*U573,IF('Data Entry'!AD576="L",'Data Entry'!AC576*1*U573,IFERROR(,"")))))))</f>
        <v>0</v>
      </c>
      <c r="D573" s="1" t="s">
        <v>4</v>
      </c>
      <c r="E573" s="1">
        <f>IF('Data Entry'!AF576="g",'Data Entry'!AE576*0.001,IF('Data Entry'!AF576="mg",'Data Entry'!AE576*0.000001,IF('Data Entry'!AF576="t",'Data Entry'!AE576*1000,IF('Data Entry'!AF576="ml",'Data Entry'!AE576*0.001,IF('Data Entry'!AF576="kg",'Data Entry'!AE576*1,IF('Data Entry'!AF576="Pieza",'Data Entry'!AE576*1,IF('Data Entry'!AF576="L",'Data Entry'!AE576*1,IFERROR(,""))))))))</f>
        <v>0</v>
      </c>
      <c r="F573" s="1" t="s">
        <v>4</v>
      </c>
      <c r="G573" s="1">
        <f>IF('Data Entry'!AA576="g",'Data Entry'!Z576*0.001,IF('Data Entry'!AA576="mg",'Data Entry'!Z576*0.000001,IF('Data Entry'!AA576="t",'Data Entry'!Z576*1000,IF('Data Entry'!AA576="ml",'Data Entry'!Z576*0.001,IF('Data Entry'!AA576="kg",'Data Entry'!Z576*1,IF('Data Entry'!AA576="Piezas",'Data Entry'!Z576*1,IF('Data Entry'!AA576="L",'Data Entry'!Z576*1,IFERROR(,""))))))))</f>
        <v>0</v>
      </c>
      <c r="H573" s="1" t="s">
        <v>4</v>
      </c>
      <c r="I573" s="1">
        <f>IF('Data Entry'!AC576="g",'Data Entry'!AB576*0.001,IF('Data Entry'!AC576="mg",'Data Entry'!AB576*0.000001,IF('Data Entry'!AC576="t",'Data Entry'!AB576*1000,IF('Data Entry'!AC576="ml",'Data Entry'!AB576*0.001,IF('Data Entry'!AC576="kg",'Data Entry'!AB576*1,IF('Data Entry'!AC576="L",'Data Entry'!AB576*1,IFERROR(,"")))))))</f>
        <v>0</v>
      </c>
      <c r="J573" s="59" t="str">
        <f>'Data Entry'!AU576</f>
        <v/>
      </c>
      <c r="K573" s="1">
        <f>IF('Data Entry'!AI576="g",'Data Entry'!AH576*0.001*V573,IF('Data Entry'!AI576="UI",'Data Entry'!AH576*0.000001*V573,IF('Data Entry'!AI576="mg",'Data Entry'!AH576*0.000001*V573,IF('Data Entry'!AI576="t",'Data Entry'!AH576*1000*V573,IF('Data Entry'!AI576="kg",'Data Entry'!AH576*1*V573,IF('Data Entry'!AI576="L",'Data Entry'!AH576*1*V573,IFERROR(,"")))))))</f>
        <v>0</v>
      </c>
      <c r="L573" s="1" t="s">
        <v>4</v>
      </c>
      <c r="M573" s="59">
        <f>'Data Entry'!AJ576</f>
        <v>0</v>
      </c>
      <c r="N573" s="59" t="str">
        <f>'Data Entry'!AX576</f>
        <v/>
      </c>
      <c r="O573" s="1">
        <f>IF('Data Entry'!AL576="g",'Data Entry'!AK576*0.001*W573,IF('Data Entry'!AL576="UI",'Data Entry'!AK576*0.000001*W573,IF('Data Entry'!AL576="mg",'Data Entry'!AK576*0.000001*W573,IF('Data Entry'!AL576="t",'Data Entry'!AK576*1000*W573,IF('Data Entry'!AL576="kg",'Data Entry'!AK576*1*W573,IF('Data Entry'!AL576="L",'Data Entry'!AK576*1*W573,IFERROR(,"")))))))</f>
        <v>0</v>
      </c>
      <c r="P573" s="1" t="s">
        <v>4</v>
      </c>
      <c r="Q573" s="59">
        <f>'Data Entry'!AM576</f>
        <v>0</v>
      </c>
      <c r="R573" s="59" t="str">
        <f>'Data Entry'!BA576</f>
        <v/>
      </c>
      <c r="S573" s="1">
        <f>IF('Data Entry'!AO576="g",'Data Entry'!AN576*0.001*X573,IF('Data Entry'!AO576="UI",'Data Entry'!AN576*0.000001*X573,IF('Data Entry'!AO576="mg",'Data Entry'!AN576*0.000001*X573,IF('Data Entry'!AO576="t",'Data Entry'!AN576*1000*X573,IF('Data Entry'!AO576="kg",'Data Entry'!AN576*1*X573,IF('Data Entry'!AO576="L",'Data Entry'!AN576*1*X573,IFERROR(,"")))))))</f>
        <v>0</v>
      </c>
      <c r="T573" s="1" t="s">
        <v>4</v>
      </c>
      <c r="U573" s="59" t="str">
        <f>IF('Data Entry'!AP576="No aplica","1",'Data Entry'!AP576)</f>
        <v/>
      </c>
      <c r="V573" s="59" t="str">
        <f>IF('Data Entry'!AS576="No aplica","1",'Data Entry'!AS576)</f>
        <v/>
      </c>
      <c r="W573" s="59" t="str">
        <f>IF('Data Entry'!AV576="No aplica","1",'Data Entry'!AV576)</f>
        <v/>
      </c>
      <c r="X573" s="59" t="str">
        <f>IF('Data Entry'!AY576="No aplica","1",'Data Entry'!AY576)</f>
        <v/>
      </c>
      <c r="Y573" s="151" t="str">
        <f t="shared" si="8"/>
        <v/>
      </c>
      <c r="Z573" s="152" t="str">
        <f>IF('Data Entry'!H576="Yes","1",IF(AND('Data Entry'!H576="",'Data Entry'!I576="",'Data Entry'!J576="",'Data Entry'!K576="",'Data Entry'!L576="",'Data Entry'!M576="",'Data Entry'!N576="",'Data Entry'!O576="",'Data Entry'!P576="",'Data Entry'!Q576=""),"","1"))</f>
        <v/>
      </c>
      <c r="AA573" s="152" t="str">
        <f>IF('Data Entry'!R576="Yes","1",IF(AND('Data Entry'!R576="",'Data Entry'!S576="",'Data Entry'!T576="",'Data Entry'!U576=""),"","1"))</f>
        <v/>
      </c>
      <c r="AB573" s="157" t="str">
        <f>IF('Data Entry'!V576="Yes","1",IF(AND('Data Entry'!V576="",'Data Entry'!W576=""),"","1"))</f>
        <v/>
      </c>
    </row>
    <row r="574" spans="1:28" ht="17">
      <c r="A574" s="59">
        <f>'Data Entry'!AB577</f>
        <v>0</v>
      </c>
      <c r="B574" s="59" t="str">
        <f>'Data Entry'!AR577</f>
        <v/>
      </c>
      <c r="C574" s="1">
        <f>IF('Data Entry'!AD577="g",'Data Entry'!AC577*0.001*U574,IF('Data Entry'!AD577="UI",'Data Entry'!AC577*0.000001*U574,IF('Data Entry'!AD577="mg",'Data Entry'!AC577*0.000001*U574,IF('Data Entry'!AD577="t",'Data Entry'!AC577*1000*U574,IF('Data Entry'!AD577="kg",'Data Entry'!AC577*1*U574,IF('Data Entry'!AD577="L",'Data Entry'!AC577*1*U574,IFERROR(,"")))))))</f>
        <v>0</v>
      </c>
      <c r="D574" s="1" t="s">
        <v>4</v>
      </c>
      <c r="E574" s="1">
        <f>IF('Data Entry'!AF577="g",'Data Entry'!AE577*0.001,IF('Data Entry'!AF577="mg",'Data Entry'!AE577*0.000001,IF('Data Entry'!AF577="t",'Data Entry'!AE577*1000,IF('Data Entry'!AF577="ml",'Data Entry'!AE577*0.001,IF('Data Entry'!AF577="kg",'Data Entry'!AE577*1,IF('Data Entry'!AF577="Pieza",'Data Entry'!AE577*1,IF('Data Entry'!AF577="L",'Data Entry'!AE577*1,IFERROR(,""))))))))</f>
        <v>0</v>
      </c>
      <c r="F574" s="1" t="s">
        <v>4</v>
      </c>
      <c r="G574" s="1">
        <f>IF('Data Entry'!AA577="g",'Data Entry'!Z577*0.001,IF('Data Entry'!AA577="mg",'Data Entry'!Z577*0.000001,IF('Data Entry'!AA577="t",'Data Entry'!Z577*1000,IF('Data Entry'!AA577="ml",'Data Entry'!Z577*0.001,IF('Data Entry'!AA577="kg",'Data Entry'!Z577*1,IF('Data Entry'!AA577="Piezas",'Data Entry'!Z577*1,IF('Data Entry'!AA577="L",'Data Entry'!Z577*1,IFERROR(,""))))))))</f>
        <v>0</v>
      </c>
      <c r="H574" s="1" t="s">
        <v>4</v>
      </c>
      <c r="I574" s="1">
        <f>IF('Data Entry'!AC577="g",'Data Entry'!AB577*0.001,IF('Data Entry'!AC577="mg",'Data Entry'!AB577*0.000001,IF('Data Entry'!AC577="t",'Data Entry'!AB577*1000,IF('Data Entry'!AC577="ml",'Data Entry'!AB577*0.001,IF('Data Entry'!AC577="kg",'Data Entry'!AB577*1,IF('Data Entry'!AC577="L",'Data Entry'!AB577*1,IFERROR(,"")))))))</f>
        <v>0</v>
      </c>
      <c r="J574" s="59" t="str">
        <f>'Data Entry'!AU577</f>
        <v/>
      </c>
      <c r="K574" s="1">
        <f>IF('Data Entry'!AI577="g",'Data Entry'!AH577*0.001*V574,IF('Data Entry'!AI577="UI",'Data Entry'!AH577*0.000001*V574,IF('Data Entry'!AI577="mg",'Data Entry'!AH577*0.000001*V574,IF('Data Entry'!AI577="t",'Data Entry'!AH577*1000*V574,IF('Data Entry'!AI577="kg",'Data Entry'!AH577*1*V574,IF('Data Entry'!AI577="L",'Data Entry'!AH577*1*V574,IFERROR(,"")))))))</f>
        <v>0</v>
      </c>
      <c r="L574" s="1" t="s">
        <v>4</v>
      </c>
      <c r="M574" s="59">
        <f>'Data Entry'!AJ577</f>
        <v>0</v>
      </c>
      <c r="N574" s="59" t="str">
        <f>'Data Entry'!AX577</f>
        <v/>
      </c>
      <c r="O574" s="1">
        <f>IF('Data Entry'!AL577="g",'Data Entry'!AK577*0.001*W574,IF('Data Entry'!AL577="UI",'Data Entry'!AK577*0.000001*W574,IF('Data Entry'!AL577="mg",'Data Entry'!AK577*0.000001*W574,IF('Data Entry'!AL577="t",'Data Entry'!AK577*1000*W574,IF('Data Entry'!AL577="kg",'Data Entry'!AK577*1*W574,IF('Data Entry'!AL577="L",'Data Entry'!AK577*1*W574,IFERROR(,"")))))))</f>
        <v>0</v>
      </c>
      <c r="P574" s="1" t="s">
        <v>4</v>
      </c>
      <c r="Q574" s="59">
        <f>'Data Entry'!AM577</f>
        <v>0</v>
      </c>
      <c r="R574" s="59" t="str">
        <f>'Data Entry'!BA577</f>
        <v/>
      </c>
      <c r="S574" s="1">
        <f>IF('Data Entry'!AO577="g",'Data Entry'!AN577*0.001*X574,IF('Data Entry'!AO577="UI",'Data Entry'!AN577*0.000001*X574,IF('Data Entry'!AO577="mg",'Data Entry'!AN577*0.000001*X574,IF('Data Entry'!AO577="t",'Data Entry'!AN577*1000*X574,IF('Data Entry'!AO577="kg",'Data Entry'!AN577*1*X574,IF('Data Entry'!AO577="L",'Data Entry'!AN577*1*X574,IFERROR(,"")))))))</f>
        <v>0</v>
      </c>
      <c r="T574" s="1" t="s">
        <v>4</v>
      </c>
      <c r="U574" s="59" t="str">
        <f>IF('Data Entry'!AP577="No aplica","1",'Data Entry'!AP577)</f>
        <v/>
      </c>
      <c r="V574" s="59" t="str">
        <f>IF('Data Entry'!AS577="No aplica","1",'Data Entry'!AS577)</f>
        <v/>
      </c>
      <c r="W574" s="59" t="str">
        <f>IF('Data Entry'!AV577="No aplica","1",'Data Entry'!AV577)</f>
        <v/>
      </c>
      <c r="X574" s="59" t="str">
        <f>IF('Data Entry'!AY577="No aplica","1",'Data Entry'!AY577)</f>
        <v/>
      </c>
      <c r="Y574" s="151" t="str">
        <f t="shared" si="8"/>
        <v/>
      </c>
      <c r="Z574" s="152" t="str">
        <f>IF('Data Entry'!H577="Yes","1",IF(AND('Data Entry'!H577="",'Data Entry'!I577="",'Data Entry'!J577="",'Data Entry'!K577="",'Data Entry'!L577="",'Data Entry'!M577="",'Data Entry'!N577="",'Data Entry'!O577="",'Data Entry'!P577="",'Data Entry'!Q577=""),"","1"))</f>
        <v/>
      </c>
      <c r="AA574" s="152" t="str">
        <f>IF('Data Entry'!R577="Yes","1",IF(AND('Data Entry'!R577="",'Data Entry'!S577="",'Data Entry'!T577="",'Data Entry'!U577=""),"","1"))</f>
        <v/>
      </c>
      <c r="AB574" s="157" t="str">
        <f>IF('Data Entry'!V577="Yes","1",IF(AND('Data Entry'!V577="",'Data Entry'!W577=""),"","1"))</f>
        <v/>
      </c>
    </row>
    <row r="575" spans="1:28" ht="17">
      <c r="A575" s="59">
        <f>'Data Entry'!AB578</f>
        <v>0</v>
      </c>
      <c r="B575" s="59" t="str">
        <f>'Data Entry'!AR578</f>
        <v/>
      </c>
      <c r="C575" s="1">
        <f>IF('Data Entry'!AD578="g",'Data Entry'!AC578*0.001*U575,IF('Data Entry'!AD578="UI",'Data Entry'!AC578*0.000001*U575,IF('Data Entry'!AD578="mg",'Data Entry'!AC578*0.000001*U575,IF('Data Entry'!AD578="t",'Data Entry'!AC578*1000*U575,IF('Data Entry'!AD578="kg",'Data Entry'!AC578*1*U575,IF('Data Entry'!AD578="L",'Data Entry'!AC578*1*U575,IFERROR(,"")))))))</f>
        <v>0</v>
      </c>
      <c r="D575" s="1" t="s">
        <v>4</v>
      </c>
      <c r="E575" s="1">
        <f>IF('Data Entry'!AF578="g",'Data Entry'!AE578*0.001,IF('Data Entry'!AF578="mg",'Data Entry'!AE578*0.000001,IF('Data Entry'!AF578="t",'Data Entry'!AE578*1000,IF('Data Entry'!AF578="ml",'Data Entry'!AE578*0.001,IF('Data Entry'!AF578="kg",'Data Entry'!AE578*1,IF('Data Entry'!AF578="Pieza",'Data Entry'!AE578*1,IF('Data Entry'!AF578="L",'Data Entry'!AE578*1,IFERROR(,""))))))))</f>
        <v>0</v>
      </c>
      <c r="F575" s="1" t="s">
        <v>4</v>
      </c>
      <c r="G575" s="1">
        <f>IF('Data Entry'!AA578="g",'Data Entry'!Z578*0.001,IF('Data Entry'!AA578="mg",'Data Entry'!Z578*0.000001,IF('Data Entry'!AA578="t",'Data Entry'!Z578*1000,IF('Data Entry'!AA578="ml",'Data Entry'!Z578*0.001,IF('Data Entry'!AA578="kg",'Data Entry'!Z578*1,IF('Data Entry'!AA578="Piezas",'Data Entry'!Z578*1,IF('Data Entry'!AA578="L",'Data Entry'!Z578*1,IFERROR(,""))))))))</f>
        <v>0</v>
      </c>
      <c r="H575" s="1" t="s">
        <v>4</v>
      </c>
      <c r="I575" s="1">
        <f>IF('Data Entry'!AC578="g",'Data Entry'!AB578*0.001,IF('Data Entry'!AC578="mg",'Data Entry'!AB578*0.000001,IF('Data Entry'!AC578="t",'Data Entry'!AB578*1000,IF('Data Entry'!AC578="ml",'Data Entry'!AB578*0.001,IF('Data Entry'!AC578="kg",'Data Entry'!AB578*1,IF('Data Entry'!AC578="L",'Data Entry'!AB578*1,IFERROR(,"")))))))</f>
        <v>0</v>
      </c>
      <c r="J575" s="59" t="str">
        <f>'Data Entry'!AU578</f>
        <v/>
      </c>
      <c r="K575" s="1">
        <f>IF('Data Entry'!AI578="g",'Data Entry'!AH578*0.001*V575,IF('Data Entry'!AI578="UI",'Data Entry'!AH578*0.000001*V575,IF('Data Entry'!AI578="mg",'Data Entry'!AH578*0.000001*V575,IF('Data Entry'!AI578="t",'Data Entry'!AH578*1000*V575,IF('Data Entry'!AI578="kg",'Data Entry'!AH578*1*V575,IF('Data Entry'!AI578="L",'Data Entry'!AH578*1*V575,IFERROR(,"")))))))</f>
        <v>0</v>
      </c>
      <c r="L575" s="1" t="s">
        <v>4</v>
      </c>
      <c r="M575" s="59">
        <f>'Data Entry'!AJ578</f>
        <v>0</v>
      </c>
      <c r="N575" s="59" t="str">
        <f>'Data Entry'!AX578</f>
        <v/>
      </c>
      <c r="O575" s="1">
        <f>IF('Data Entry'!AL578="g",'Data Entry'!AK578*0.001*W575,IF('Data Entry'!AL578="UI",'Data Entry'!AK578*0.000001*W575,IF('Data Entry'!AL578="mg",'Data Entry'!AK578*0.000001*W575,IF('Data Entry'!AL578="t",'Data Entry'!AK578*1000*W575,IF('Data Entry'!AL578="kg",'Data Entry'!AK578*1*W575,IF('Data Entry'!AL578="L",'Data Entry'!AK578*1*W575,IFERROR(,"")))))))</f>
        <v>0</v>
      </c>
      <c r="P575" s="1" t="s">
        <v>4</v>
      </c>
      <c r="Q575" s="59">
        <f>'Data Entry'!AM578</f>
        <v>0</v>
      </c>
      <c r="R575" s="59" t="str">
        <f>'Data Entry'!BA578</f>
        <v/>
      </c>
      <c r="S575" s="1">
        <f>IF('Data Entry'!AO578="g",'Data Entry'!AN578*0.001*X575,IF('Data Entry'!AO578="UI",'Data Entry'!AN578*0.000001*X575,IF('Data Entry'!AO578="mg",'Data Entry'!AN578*0.000001*X575,IF('Data Entry'!AO578="t",'Data Entry'!AN578*1000*X575,IF('Data Entry'!AO578="kg",'Data Entry'!AN578*1*X575,IF('Data Entry'!AO578="L",'Data Entry'!AN578*1*X575,IFERROR(,"")))))))</f>
        <v>0</v>
      </c>
      <c r="T575" s="1" t="s">
        <v>4</v>
      </c>
      <c r="U575" s="59" t="str">
        <f>IF('Data Entry'!AP578="No aplica","1",'Data Entry'!AP578)</f>
        <v/>
      </c>
      <c r="V575" s="59" t="str">
        <f>IF('Data Entry'!AS578="No aplica","1",'Data Entry'!AS578)</f>
        <v/>
      </c>
      <c r="W575" s="59" t="str">
        <f>IF('Data Entry'!AV578="No aplica","1",'Data Entry'!AV578)</f>
        <v/>
      </c>
      <c r="X575" s="59" t="str">
        <f>IF('Data Entry'!AY578="No aplica","1",'Data Entry'!AY578)</f>
        <v/>
      </c>
      <c r="Y575" s="151" t="str">
        <f t="shared" si="8"/>
        <v/>
      </c>
      <c r="Z575" s="152" t="str">
        <f>IF('Data Entry'!H578="Yes","1",IF(AND('Data Entry'!H578="",'Data Entry'!I578="",'Data Entry'!J578="",'Data Entry'!K578="",'Data Entry'!L578="",'Data Entry'!M578="",'Data Entry'!N578="",'Data Entry'!O578="",'Data Entry'!P578="",'Data Entry'!Q578=""),"","1"))</f>
        <v/>
      </c>
      <c r="AA575" s="152" t="str">
        <f>IF('Data Entry'!R578="Yes","1",IF(AND('Data Entry'!R578="",'Data Entry'!S578="",'Data Entry'!T578="",'Data Entry'!U578=""),"","1"))</f>
        <v/>
      </c>
      <c r="AB575" s="157" t="str">
        <f>IF('Data Entry'!V578="Yes","1",IF(AND('Data Entry'!V578="",'Data Entry'!W578=""),"","1"))</f>
        <v/>
      </c>
    </row>
    <row r="576" spans="1:28" ht="17">
      <c r="A576" s="59">
        <f>'Data Entry'!AB579</f>
        <v>0</v>
      </c>
      <c r="B576" s="59" t="str">
        <f>'Data Entry'!AR579</f>
        <v/>
      </c>
      <c r="C576" s="1">
        <f>IF('Data Entry'!AD579="g",'Data Entry'!AC579*0.001*U576,IF('Data Entry'!AD579="UI",'Data Entry'!AC579*0.000001*U576,IF('Data Entry'!AD579="mg",'Data Entry'!AC579*0.000001*U576,IF('Data Entry'!AD579="t",'Data Entry'!AC579*1000*U576,IF('Data Entry'!AD579="kg",'Data Entry'!AC579*1*U576,IF('Data Entry'!AD579="L",'Data Entry'!AC579*1*U576,IFERROR(,"")))))))</f>
        <v>0</v>
      </c>
      <c r="D576" s="1" t="s">
        <v>4</v>
      </c>
      <c r="E576" s="1">
        <f>IF('Data Entry'!AF579="g",'Data Entry'!AE579*0.001,IF('Data Entry'!AF579="mg",'Data Entry'!AE579*0.000001,IF('Data Entry'!AF579="t",'Data Entry'!AE579*1000,IF('Data Entry'!AF579="ml",'Data Entry'!AE579*0.001,IF('Data Entry'!AF579="kg",'Data Entry'!AE579*1,IF('Data Entry'!AF579="Pieza",'Data Entry'!AE579*1,IF('Data Entry'!AF579="L",'Data Entry'!AE579*1,IFERROR(,""))))))))</f>
        <v>0</v>
      </c>
      <c r="F576" s="1" t="s">
        <v>4</v>
      </c>
      <c r="G576" s="1">
        <f>IF('Data Entry'!AA579="g",'Data Entry'!Z579*0.001,IF('Data Entry'!AA579="mg",'Data Entry'!Z579*0.000001,IF('Data Entry'!AA579="t",'Data Entry'!Z579*1000,IF('Data Entry'!AA579="ml",'Data Entry'!Z579*0.001,IF('Data Entry'!AA579="kg",'Data Entry'!Z579*1,IF('Data Entry'!AA579="Piezas",'Data Entry'!Z579*1,IF('Data Entry'!AA579="L",'Data Entry'!Z579*1,IFERROR(,""))))))))</f>
        <v>0</v>
      </c>
      <c r="H576" s="1" t="s">
        <v>4</v>
      </c>
      <c r="I576" s="1">
        <f>IF('Data Entry'!AC579="g",'Data Entry'!AB579*0.001,IF('Data Entry'!AC579="mg",'Data Entry'!AB579*0.000001,IF('Data Entry'!AC579="t",'Data Entry'!AB579*1000,IF('Data Entry'!AC579="ml",'Data Entry'!AB579*0.001,IF('Data Entry'!AC579="kg",'Data Entry'!AB579*1,IF('Data Entry'!AC579="L",'Data Entry'!AB579*1,IFERROR(,"")))))))</f>
        <v>0</v>
      </c>
      <c r="J576" s="59" t="str">
        <f>'Data Entry'!AU579</f>
        <v/>
      </c>
      <c r="K576" s="1">
        <f>IF('Data Entry'!AI579="g",'Data Entry'!AH579*0.001*V576,IF('Data Entry'!AI579="UI",'Data Entry'!AH579*0.000001*V576,IF('Data Entry'!AI579="mg",'Data Entry'!AH579*0.000001*V576,IF('Data Entry'!AI579="t",'Data Entry'!AH579*1000*V576,IF('Data Entry'!AI579="kg",'Data Entry'!AH579*1*V576,IF('Data Entry'!AI579="L",'Data Entry'!AH579*1*V576,IFERROR(,"")))))))</f>
        <v>0</v>
      </c>
      <c r="L576" s="1" t="s">
        <v>4</v>
      </c>
      <c r="M576" s="59">
        <f>'Data Entry'!AJ579</f>
        <v>0</v>
      </c>
      <c r="N576" s="59" t="str">
        <f>'Data Entry'!AX579</f>
        <v/>
      </c>
      <c r="O576" s="1">
        <f>IF('Data Entry'!AL579="g",'Data Entry'!AK579*0.001*W576,IF('Data Entry'!AL579="UI",'Data Entry'!AK579*0.000001*W576,IF('Data Entry'!AL579="mg",'Data Entry'!AK579*0.000001*W576,IF('Data Entry'!AL579="t",'Data Entry'!AK579*1000*W576,IF('Data Entry'!AL579="kg",'Data Entry'!AK579*1*W576,IF('Data Entry'!AL579="L",'Data Entry'!AK579*1*W576,IFERROR(,"")))))))</f>
        <v>0</v>
      </c>
      <c r="P576" s="1" t="s">
        <v>4</v>
      </c>
      <c r="Q576" s="59">
        <f>'Data Entry'!AM579</f>
        <v>0</v>
      </c>
      <c r="R576" s="59" t="str">
        <f>'Data Entry'!BA579</f>
        <v/>
      </c>
      <c r="S576" s="1">
        <f>IF('Data Entry'!AO579="g",'Data Entry'!AN579*0.001*X576,IF('Data Entry'!AO579="UI",'Data Entry'!AN579*0.000001*X576,IF('Data Entry'!AO579="mg",'Data Entry'!AN579*0.000001*X576,IF('Data Entry'!AO579="t",'Data Entry'!AN579*1000*X576,IF('Data Entry'!AO579="kg",'Data Entry'!AN579*1*X576,IF('Data Entry'!AO579="L",'Data Entry'!AN579*1*X576,IFERROR(,"")))))))</f>
        <v>0</v>
      </c>
      <c r="T576" s="1" t="s">
        <v>4</v>
      </c>
      <c r="U576" s="59" t="str">
        <f>IF('Data Entry'!AP579="No aplica","1",'Data Entry'!AP579)</f>
        <v/>
      </c>
      <c r="V576" s="59" t="str">
        <f>IF('Data Entry'!AS579="No aplica","1",'Data Entry'!AS579)</f>
        <v/>
      </c>
      <c r="W576" s="59" t="str">
        <f>IF('Data Entry'!AV579="No aplica","1",'Data Entry'!AV579)</f>
        <v/>
      </c>
      <c r="X576" s="59" t="str">
        <f>IF('Data Entry'!AY579="No aplica","1",'Data Entry'!AY579)</f>
        <v/>
      </c>
      <c r="Y576" s="151" t="str">
        <f t="shared" si="8"/>
        <v/>
      </c>
      <c r="Z576" s="152" t="str">
        <f>IF('Data Entry'!H579="Yes","1",IF(AND('Data Entry'!H579="",'Data Entry'!I579="",'Data Entry'!J579="",'Data Entry'!K579="",'Data Entry'!L579="",'Data Entry'!M579="",'Data Entry'!N579="",'Data Entry'!O579="",'Data Entry'!P579="",'Data Entry'!Q579=""),"","1"))</f>
        <v/>
      </c>
      <c r="AA576" s="152" t="str">
        <f>IF('Data Entry'!R579="Yes","1",IF(AND('Data Entry'!R579="",'Data Entry'!S579="",'Data Entry'!T579="",'Data Entry'!U579=""),"","1"))</f>
        <v/>
      </c>
      <c r="AB576" s="157" t="str">
        <f>IF('Data Entry'!V579="Yes","1",IF(AND('Data Entry'!V579="",'Data Entry'!W579=""),"","1"))</f>
        <v/>
      </c>
    </row>
    <row r="577" spans="1:28" ht="17">
      <c r="A577" s="59">
        <f>'Data Entry'!AB580</f>
        <v>0</v>
      </c>
      <c r="B577" s="59" t="str">
        <f>'Data Entry'!AR580</f>
        <v/>
      </c>
      <c r="C577" s="1">
        <f>IF('Data Entry'!AD580="g",'Data Entry'!AC580*0.001*U577,IF('Data Entry'!AD580="UI",'Data Entry'!AC580*0.000001*U577,IF('Data Entry'!AD580="mg",'Data Entry'!AC580*0.000001*U577,IF('Data Entry'!AD580="t",'Data Entry'!AC580*1000*U577,IF('Data Entry'!AD580="kg",'Data Entry'!AC580*1*U577,IF('Data Entry'!AD580="L",'Data Entry'!AC580*1*U577,IFERROR(,"")))))))</f>
        <v>0</v>
      </c>
      <c r="D577" s="1" t="s">
        <v>4</v>
      </c>
      <c r="E577" s="1">
        <f>IF('Data Entry'!AF580="g",'Data Entry'!AE580*0.001,IF('Data Entry'!AF580="mg",'Data Entry'!AE580*0.000001,IF('Data Entry'!AF580="t",'Data Entry'!AE580*1000,IF('Data Entry'!AF580="ml",'Data Entry'!AE580*0.001,IF('Data Entry'!AF580="kg",'Data Entry'!AE580*1,IF('Data Entry'!AF580="Pieza",'Data Entry'!AE580*1,IF('Data Entry'!AF580="L",'Data Entry'!AE580*1,IFERROR(,""))))))))</f>
        <v>0</v>
      </c>
      <c r="F577" s="1" t="s">
        <v>4</v>
      </c>
      <c r="G577" s="1">
        <f>IF('Data Entry'!AA580="g",'Data Entry'!Z580*0.001,IF('Data Entry'!AA580="mg",'Data Entry'!Z580*0.000001,IF('Data Entry'!AA580="t",'Data Entry'!Z580*1000,IF('Data Entry'!AA580="ml",'Data Entry'!Z580*0.001,IF('Data Entry'!AA580="kg",'Data Entry'!Z580*1,IF('Data Entry'!AA580="Piezas",'Data Entry'!Z580*1,IF('Data Entry'!AA580="L",'Data Entry'!Z580*1,IFERROR(,""))))))))</f>
        <v>0</v>
      </c>
      <c r="H577" s="1" t="s">
        <v>4</v>
      </c>
      <c r="I577" s="1">
        <f>IF('Data Entry'!AC580="g",'Data Entry'!AB580*0.001,IF('Data Entry'!AC580="mg",'Data Entry'!AB580*0.000001,IF('Data Entry'!AC580="t",'Data Entry'!AB580*1000,IF('Data Entry'!AC580="ml",'Data Entry'!AB580*0.001,IF('Data Entry'!AC580="kg",'Data Entry'!AB580*1,IF('Data Entry'!AC580="L",'Data Entry'!AB580*1,IFERROR(,"")))))))</f>
        <v>0</v>
      </c>
      <c r="J577" s="59" t="str">
        <f>'Data Entry'!AU580</f>
        <v/>
      </c>
      <c r="K577" s="1">
        <f>IF('Data Entry'!AI580="g",'Data Entry'!AH580*0.001*V577,IF('Data Entry'!AI580="UI",'Data Entry'!AH580*0.000001*V577,IF('Data Entry'!AI580="mg",'Data Entry'!AH580*0.000001*V577,IF('Data Entry'!AI580="t",'Data Entry'!AH580*1000*V577,IF('Data Entry'!AI580="kg",'Data Entry'!AH580*1*V577,IF('Data Entry'!AI580="L",'Data Entry'!AH580*1*V577,IFERROR(,"")))))))</f>
        <v>0</v>
      </c>
      <c r="L577" s="1" t="s">
        <v>4</v>
      </c>
      <c r="M577" s="59">
        <f>'Data Entry'!AJ580</f>
        <v>0</v>
      </c>
      <c r="N577" s="59" t="str">
        <f>'Data Entry'!AX580</f>
        <v/>
      </c>
      <c r="O577" s="1">
        <f>IF('Data Entry'!AL580="g",'Data Entry'!AK580*0.001*W577,IF('Data Entry'!AL580="UI",'Data Entry'!AK580*0.000001*W577,IF('Data Entry'!AL580="mg",'Data Entry'!AK580*0.000001*W577,IF('Data Entry'!AL580="t",'Data Entry'!AK580*1000*W577,IF('Data Entry'!AL580="kg",'Data Entry'!AK580*1*W577,IF('Data Entry'!AL580="L",'Data Entry'!AK580*1*W577,IFERROR(,"")))))))</f>
        <v>0</v>
      </c>
      <c r="P577" s="1" t="s">
        <v>4</v>
      </c>
      <c r="Q577" s="59">
        <f>'Data Entry'!AM580</f>
        <v>0</v>
      </c>
      <c r="R577" s="59" t="str">
        <f>'Data Entry'!BA580</f>
        <v/>
      </c>
      <c r="S577" s="1">
        <f>IF('Data Entry'!AO580="g",'Data Entry'!AN580*0.001*X577,IF('Data Entry'!AO580="UI",'Data Entry'!AN580*0.000001*X577,IF('Data Entry'!AO580="mg",'Data Entry'!AN580*0.000001*X577,IF('Data Entry'!AO580="t",'Data Entry'!AN580*1000*X577,IF('Data Entry'!AO580="kg",'Data Entry'!AN580*1*X577,IF('Data Entry'!AO580="L",'Data Entry'!AN580*1*X577,IFERROR(,"")))))))</f>
        <v>0</v>
      </c>
      <c r="T577" s="1" t="s">
        <v>4</v>
      </c>
      <c r="U577" s="59" t="str">
        <f>IF('Data Entry'!AP580="No aplica","1",'Data Entry'!AP580)</f>
        <v/>
      </c>
      <c r="V577" s="59" t="str">
        <f>IF('Data Entry'!AS580="No aplica","1",'Data Entry'!AS580)</f>
        <v/>
      </c>
      <c r="W577" s="59" t="str">
        <f>IF('Data Entry'!AV580="No aplica","1",'Data Entry'!AV580)</f>
        <v/>
      </c>
      <c r="X577" s="59" t="str">
        <f>IF('Data Entry'!AY580="No aplica","1",'Data Entry'!AY580)</f>
        <v/>
      </c>
      <c r="Y577" s="151" t="str">
        <f t="shared" si="8"/>
        <v/>
      </c>
      <c r="Z577" s="152" t="str">
        <f>IF('Data Entry'!H580="Yes","1",IF(AND('Data Entry'!H580="",'Data Entry'!I580="",'Data Entry'!J580="",'Data Entry'!K580="",'Data Entry'!L580="",'Data Entry'!M580="",'Data Entry'!N580="",'Data Entry'!O580="",'Data Entry'!P580="",'Data Entry'!Q580=""),"","1"))</f>
        <v/>
      </c>
      <c r="AA577" s="152" t="str">
        <f>IF('Data Entry'!R580="Yes","1",IF(AND('Data Entry'!R580="",'Data Entry'!S580="",'Data Entry'!T580="",'Data Entry'!U580=""),"","1"))</f>
        <v/>
      </c>
      <c r="AB577" s="157" t="str">
        <f>IF('Data Entry'!V580="Yes","1",IF(AND('Data Entry'!V580="",'Data Entry'!W580=""),"","1"))</f>
        <v/>
      </c>
    </row>
    <row r="578" spans="1:28" ht="17">
      <c r="A578" s="59">
        <f>'Data Entry'!AB581</f>
        <v>0</v>
      </c>
      <c r="B578" s="59" t="str">
        <f>'Data Entry'!AR581</f>
        <v/>
      </c>
      <c r="C578" s="1">
        <f>IF('Data Entry'!AD581="g",'Data Entry'!AC581*0.001*U578,IF('Data Entry'!AD581="UI",'Data Entry'!AC581*0.000001*U578,IF('Data Entry'!AD581="mg",'Data Entry'!AC581*0.000001*U578,IF('Data Entry'!AD581="t",'Data Entry'!AC581*1000*U578,IF('Data Entry'!AD581="kg",'Data Entry'!AC581*1*U578,IF('Data Entry'!AD581="L",'Data Entry'!AC581*1*U578,IFERROR(,"")))))))</f>
        <v>0</v>
      </c>
      <c r="D578" s="1" t="s">
        <v>4</v>
      </c>
      <c r="E578" s="1">
        <f>IF('Data Entry'!AF581="g",'Data Entry'!AE581*0.001,IF('Data Entry'!AF581="mg",'Data Entry'!AE581*0.000001,IF('Data Entry'!AF581="t",'Data Entry'!AE581*1000,IF('Data Entry'!AF581="ml",'Data Entry'!AE581*0.001,IF('Data Entry'!AF581="kg",'Data Entry'!AE581*1,IF('Data Entry'!AF581="Pieza",'Data Entry'!AE581*1,IF('Data Entry'!AF581="L",'Data Entry'!AE581*1,IFERROR(,""))))))))</f>
        <v>0</v>
      </c>
      <c r="F578" s="1" t="s">
        <v>4</v>
      </c>
      <c r="G578" s="1">
        <f>IF('Data Entry'!AA581="g",'Data Entry'!Z581*0.001,IF('Data Entry'!AA581="mg",'Data Entry'!Z581*0.000001,IF('Data Entry'!AA581="t",'Data Entry'!Z581*1000,IF('Data Entry'!AA581="ml",'Data Entry'!Z581*0.001,IF('Data Entry'!AA581="kg",'Data Entry'!Z581*1,IF('Data Entry'!AA581="Piezas",'Data Entry'!Z581*1,IF('Data Entry'!AA581="L",'Data Entry'!Z581*1,IFERROR(,""))))))))</f>
        <v>0</v>
      </c>
      <c r="H578" s="1" t="s">
        <v>4</v>
      </c>
      <c r="I578" s="1">
        <f>IF('Data Entry'!AC581="g",'Data Entry'!AB581*0.001,IF('Data Entry'!AC581="mg",'Data Entry'!AB581*0.000001,IF('Data Entry'!AC581="t",'Data Entry'!AB581*1000,IF('Data Entry'!AC581="ml",'Data Entry'!AB581*0.001,IF('Data Entry'!AC581="kg",'Data Entry'!AB581*1,IF('Data Entry'!AC581="L",'Data Entry'!AB581*1,IFERROR(,"")))))))</f>
        <v>0</v>
      </c>
      <c r="J578" s="59" t="str">
        <f>'Data Entry'!AU581</f>
        <v/>
      </c>
      <c r="K578" s="1">
        <f>IF('Data Entry'!AI581="g",'Data Entry'!AH581*0.001*V578,IF('Data Entry'!AI581="UI",'Data Entry'!AH581*0.000001*V578,IF('Data Entry'!AI581="mg",'Data Entry'!AH581*0.000001*V578,IF('Data Entry'!AI581="t",'Data Entry'!AH581*1000*V578,IF('Data Entry'!AI581="kg",'Data Entry'!AH581*1*V578,IF('Data Entry'!AI581="L",'Data Entry'!AH581*1*V578,IFERROR(,"")))))))</f>
        <v>0</v>
      </c>
      <c r="L578" s="1" t="s">
        <v>4</v>
      </c>
      <c r="M578" s="59">
        <f>'Data Entry'!AJ581</f>
        <v>0</v>
      </c>
      <c r="N578" s="59" t="str">
        <f>'Data Entry'!AX581</f>
        <v/>
      </c>
      <c r="O578" s="1">
        <f>IF('Data Entry'!AL581="g",'Data Entry'!AK581*0.001*W578,IF('Data Entry'!AL581="UI",'Data Entry'!AK581*0.000001*W578,IF('Data Entry'!AL581="mg",'Data Entry'!AK581*0.000001*W578,IF('Data Entry'!AL581="t",'Data Entry'!AK581*1000*W578,IF('Data Entry'!AL581="kg",'Data Entry'!AK581*1*W578,IF('Data Entry'!AL581="L",'Data Entry'!AK581*1*W578,IFERROR(,"")))))))</f>
        <v>0</v>
      </c>
      <c r="P578" s="1" t="s">
        <v>4</v>
      </c>
      <c r="Q578" s="59">
        <f>'Data Entry'!AM581</f>
        <v>0</v>
      </c>
      <c r="R578" s="59" t="str">
        <f>'Data Entry'!BA581</f>
        <v/>
      </c>
      <c r="S578" s="1">
        <f>IF('Data Entry'!AO581="g",'Data Entry'!AN581*0.001*X578,IF('Data Entry'!AO581="UI",'Data Entry'!AN581*0.000001*X578,IF('Data Entry'!AO581="mg",'Data Entry'!AN581*0.000001*X578,IF('Data Entry'!AO581="t",'Data Entry'!AN581*1000*X578,IF('Data Entry'!AO581="kg",'Data Entry'!AN581*1*X578,IF('Data Entry'!AO581="L",'Data Entry'!AN581*1*X578,IFERROR(,"")))))))</f>
        <v>0</v>
      </c>
      <c r="T578" s="1" t="s">
        <v>4</v>
      </c>
      <c r="U578" s="59" t="str">
        <f>IF('Data Entry'!AP581="No aplica","1",'Data Entry'!AP581)</f>
        <v/>
      </c>
      <c r="V578" s="59" t="str">
        <f>IF('Data Entry'!AS581="No aplica","1",'Data Entry'!AS581)</f>
        <v/>
      </c>
      <c r="W578" s="59" t="str">
        <f>IF('Data Entry'!AV581="No aplica","1",'Data Entry'!AV581)</f>
        <v/>
      </c>
      <c r="X578" s="59" t="str">
        <f>IF('Data Entry'!AY581="No aplica","1",'Data Entry'!AY581)</f>
        <v/>
      </c>
      <c r="Y578" s="151" t="str">
        <f t="shared" si="8"/>
        <v/>
      </c>
      <c r="Z578" s="152" t="str">
        <f>IF('Data Entry'!H581="Yes","1",IF(AND('Data Entry'!H581="",'Data Entry'!I581="",'Data Entry'!J581="",'Data Entry'!K581="",'Data Entry'!L581="",'Data Entry'!M581="",'Data Entry'!N581="",'Data Entry'!O581="",'Data Entry'!P581="",'Data Entry'!Q581=""),"","1"))</f>
        <v/>
      </c>
      <c r="AA578" s="152" t="str">
        <f>IF('Data Entry'!R581="Yes","1",IF(AND('Data Entry'!R581="",'Data Entry'!S581="",'Data Entry'!T581="",'Data Entry'!U581=""),"","1"))</f>
        <v/>
      </c>
      <c r="AB578" s="157" t="str">
        <f>IF('Data Entry'!V581="Yes","1",IF(AND('Data Entry'!V581="",'Data Entry'!W581=""),"","1"))</f>
        <v/>
      </c>
    </row>
    <row r="579" spans="1:28" ht="17">
      <c r="A579" s="59">
        <f>'Data Entry'!AB582</f>
        <v>0</v>
      </c>
      <c r="B579" s="59" t="str">
        <f>'Data Entry'!AR582</f>
        <v/>
      </c>
      <c r="C579" s="1">
        <f>IF('Data Entry'!AD582="g",'Data Entry'!AC582*0.001*U579,IF('Data Entry'!AD582="UI",'Data Entry'!AC582*0.000001*U579,IF('Data Entry'!AD582="mg",'Data Entry'!AC582*0.000001*U579,IF('Data Entry'!AD582="t",'Data Entry'!AC582*1000*U579,IF('Data Entry'!AD582="kg",'Data Entry'!AC582*1*U579,IF('Data Entry'!AD582="L",'Data Entry'!AC582*1*U579,IFERROR(,"")))))))</f>
        <v>0</v>
      </c>
      <c r="D579" s="1" t="s">
        <v>4</v>
      </c>
      <c r="E579" s="1">
        <f>IF('Data Entry'!AF582="g",'Data Entry'!AE582*0.001,IF('Data Entry'!AF582="mg",'Data Entry'!AE582*0.000001,IF('Data Entry'!AF582="t",'Data Entry'!AE582*1000,IF('Data Entry'!AF582="ml",'Data Entry'!AE582*0.001,IF('Data Entry'!AF582="kg",'Data Entry'!AE582*1,IF('Data Entry'!AF582="Pieza",'Data Entry'!AE582*1,IF('Data Entry'!AF582="L",'Data Entry'!AE582*1,IFERROR(,""))))))))</f>
        <v>0</v>
      </c>
      <c r="F579" s="1" t="s">
        <v>4</v>
      </c>
      <c r="G579" s="1">
        <f>IF('Data Entry'!AA582="g",'Data Entry'!Z582*0.001,IF('Data Entry'!AA582="mg",'Data Entry'!Z582*0.000001,IF('Data Entry'!AA582="t",'Data Entry'!Z582*1000,IF('Data Entry'!AA582="ml",'Data Entry'!Z582*0.001,IF('Data Entry'!AA582="kg",'Data Entry'!Z582*1,IF('Data Entry'!AA582="Piezas",'Data Entry'!Z582*1,IF('Data Entry'!AA582="L",'Data Entry'!Z582*1,IFERROR(,""))))))))</f>
        <v>0</v>
      </c>
      <c r="H579" s="1" t="s">
        <v>4</v>
      </c>
      <c r="I579" s="1">
        <f>IF('Data Entry'!AC582="g",'Data Entry'!AB582*0.001,IF('Data Entry'!AC582="mg",'Data Entry'!AB582*0.000001,IF('Data Entry'!AC582="t",'Data Entry'!AB582*1000,IF('Data Entry'!AC582="ml",'Data Entry'!AB582*0.001,IF('Data Entry'!AC582="kg",'Data Entry'!AB582*1,IF('Data Entry'!AC582="L",'Data Entry'!AB582*1,IFERROR(,"")))))))</f>
        <v>0</v>
      </c>
      <c r="J579" s="59" t="str">
        <f>'Data Entry'!AU582</f>
        <v/>
      </c>
      <c r="K579" s="1">
        <f>IF('Data Entry'!AI582="g",'Data Entry'!AH582*0.001*V579,IF('Data Entry'!AI582="UI",'Data Entry'!AH582*0.000001*V579,IF('Data Entry'!AI582="mg",'Data Entry'!AH582*0.000001*V579,IF('Data Entry'!AI582="t",'Data Entry'!AH582*1000*V579,IF('Data Entry'!AI582="kg",'Data Entry'!AH582*1*V579,IF('Data Entry'!AI582="L",'Data Entry'!AH582*1*V579,IFERROR(,"")))))))</f>
        <v>0</v>
      </c>
      <c r="L579" s="1" t="s">
        <v>4</v>
      </c>
      <c r="M579" s="59">
        <f>'Data Entry'!AJ582</f>
        <v>0</v>
      </c>
      <c r="N579" s="59" t="str">
        <f>'Data Entry'!AX582</f>
        <v/>
      </c>
      <c r="O579" s="1">
        <f>IF('Data Entry'!AL582="g",'Data Entry'!AK582*0.001*W579,IF('Data Entry'!AL582="UI",'Data Entry'!AK582*0.000001*W579,IF('Data Entry'!AL582="mg",'Data Entry'!AK582*0.000001*W579,IF('Data Entry'!AL582="t",'Data Entry'!AK582*1000*W579,IF('Data Entry'!AL582="kg",'Data Entry'!AK582*1*W579,IF('Data Entry'!AL582="L",'Data Entry'!AK582*1*W579,IFERROR(,"")))))))</f>
        <v>0</v>
      </c>
      <c r="P579" s="1" t="s">
        <v>4</v>
      </c>
      <c r="Q579" s="59">
        <f>'Data Entry'!AM582</f>
        <v>0</v>
      </c>
      <c r="R579" s="59" t="str">
        <f>'Data Entry'!BA582</f>
        <v/>
      </c>
      <c r="S579" s="1">
        <f>IF('Data Entry'!AO582="g",'Data Entry'!AN582*0.001*X579,IF('Data Entry'!AO582="UI",'Data Entry'!AN582*0.000001*X579,IF('Data Entry'!AO582="mg",'Data Entry'!AN582*0.000001*X579,IF('Data Entry'!AO582="t",'Data Entry'!AN582*1000*X579,IF('Data Entry'!AO582="kg",'Data Entry'!AN582*1*X579,IF('Data Entry'!AO582="L",'Data Entry'!AN582*1*X579,IFERROR(,"")))))))</f>
        <v>0</v>
      </c>
      <c r="T579" s="1" t="s">
        <v>4</v>
      </c>
      <c r="U579" s="59" t="str">
        <f>IF('Data Entry'!AP582="No aplica","1",'Data Entry'!AP582)</f>
        <v/>
      </c>
      <c r="V579" s="59" t="str">
        <f>IF('Data Entry'!AS582="No aplica","1",'Data Entry'!AS582)</f>
        <v/>
      </c>
      <c r="W579" s="59" t="str">
        <f>IF('Data Entry'!AV582="No aplica","1",'Data Entry'!AV582)</f>
        <v/>
      </c>
      <c r="X579" s="59" t="str">
        <f>IF('Data Entry'!AY582="No aplica","1",'Data Entry'!AY582)</f>
        <v/>
      </c>
      <c r="Y579" s="151" t="str">
        <f t="shared" ref="Y579:Y642" si="9">IF(OR(AND(Z579="1",AA579="1"),AND(Z579="1",AB579="1")),"1","")</f>
        <v/>
      </c>
      <c r="Z579" s="152" t="str">
        <f>IF('Data Entry'!H582="Yes","1",IF(AND('Data Entry'!H582="",'Data Entry'!I582="",'Data Entry'!J582="",'Data Entry'!K582="",'Data Entry'!L582="",'Data Entry'!M582="",'Data Entry'!N582="",'Data Entry'!O582="",'Data Entry'!P582="",'Data Entry'!Q582=""),"","1"))</f>
        <v/>
      </c>
      <c r="AA579" s="152" t="str">
        <f>IF('Data Entry'!R582="Yes","1",IF(AND('Data Entry'!R582="",'Data Entry'!S582="",'Data Entry'!T582="",'Data Entry'!U582=""),"","1"))</f>
        <v/>
      </c>
      <c r="AB579" s="157" t="str">
        <f>IF('Data Entry'!V582="Yes","1",IF(AND('Data Entry'!V582="",'Data Entry'!W582=""),"","1"))</f>
        <v/>
      </c>
    </row>
    <row r="580" spans="1:28" ht="17">
      <c r="A580" s="59">
        <f>'Data Entry'!AB583</f>
        <v>0</v>
      </c>
      <c r="B580" s="59" t="str">
        <f>'Data Entry'!AR583</f>
        <v/>
      </c>
      <c r="C580" s="1">
        <f>IF('Data Entry'!AD583="g",'Data Entry'!AC583*0.001*U580,IF('Data Entry'!AD583="UI",'Data Entry'!AC583*0.000001*U580,IF('Data Entry'!AD583="mg",'Data Entry'!AC583*0.000001*U580,IF('Data Entry'!AD583="t",'Data Entry'!AC583*1000*U580,IF('Data Entry'!AD583="kg",'Data Entry'!AC583*1*U580,IF('Data Entry'!AD583="L",'Data Entry'!AC583*1*U580,IFERROR(,"")))))))</f>
        <v>0</v>
      </c>
      <c r="D580" s="1" t="s">
        <v>4</v>
      </c>
      <c r="E580" s="1">
        <f>IF('Data Entry'!AF583="g",'Data Entry'!AE583*0.001,IF('Data Entry'!AF583="mg",'Data Entry'!AE583*0.000001,IF('Data Entry'!AF583="t",'Data Entry'!AE583*1000,IF('Data Entry'!AF583="ml",'Data Entry'!AE583*0.001,IF('Data Entry'!AF583="kg",'Data Entry'!AE583*1,IF('Data Entry'!AF583="Pieza",'Data Entry'!AE583*1,IF('Data Entry'!AF583="L",'Data Entry'!AE583*1,IFERROR(,""))))))))</f>
        <v>0</v>
      </c>
      <c r="F580" s="1" t="s">
        <v>4</v>
      </c>
      <c r="G580" s="1">
        <f>IF('Data Entry'!AA583="g",'Data Entry'!Z583*0.001,IF('Data Entry'!AA583="mg",'Data Entry'!Z583*0.000001,IF('Data Entry'!AA583="t",'Data Entry'!Z583*1000,IF('Data Entry'!AA583="ml",'Data Entry'!Z583*0.001,IF('Data Entry'!AA583="kg",'Data Entry'!Z583*1,IF('Data Entry'!AA583="Piezas",'Data Entry'!Z583*1,IF('Data Entry'!AA583="L",'Data Entry'!Z583*1,IFERROR(,""))))))))</f>
        <v>0</v>
      </c>
      <c r="H580" s="1" t="s">
        <v>4</v>
      </c>
      <c r="I580" s="1">
        <f>IF('Data Entry'!AC583="g",'Data Entry'!AB583*0.001,IF('Data Entry'!AC583="mg",'Data Entry'!AB583*0.000001,IF('Data Entry'!AC583="t",'Data Entry'!AB583*1000,IF('Data Entry'!AC583="ml",'Data Entry'!AB583*0.001,IF('Data Entry'!AC583="kg",'Data Entry'!AB583*1,IF('Data Entry'!AC583="L",'Data Entry'!AB583*1,IFERROR(,"")))))))</f>
        <v>0</v>
      </c>
      <c r="J580" s="59" t="str">
        <f>'Data Entry'!AU583</f>
        <v/>
      </c>
      <c r="K580" s="1">
        <f>IF('Data Entry'!AI583="g",'Data Entry'!AH583*0.001*V580,IF('Data Entry'!AI583="UI",'Data Entry'!AH583*0.000001*V580,IF('Data Entry'!AI583="mg",'Data Entry'!AH583*0.000001*V580,IF('Data Entry'!AI583="t",'Data Entry'!AH583*1000*V580,IF('Data Entry'!AI583="kg",'Data Entry'!AH583*1*V580,IF('Data Entry'!AI583="L",'Data Entry'!AH583*1*V580,IFERROR(,"")))))))</f>
        <v>0</v>
      </c>
      <c r="L580" s="1" t="s">
        <v>4</v>
      </c>
      <c r="M580" s="59">
        <f>'Data Entry'!AJ583</f>
        <v>0</v>
      </c>
      <c r="N580" s="59" t="str">
        <f>'Data Entry'!AX583</f>
        <v/>
      </c>
      <c r="O580" s="1">
        <f>IF('Data Entry'!AL583="g",'Data Entry'!AK583*0.001*W580,IF('Data Entry'!AL583="UI",'Data Entry'!AK583*0.000001*W580,IF('Data Entry'!AL583="mg",'Data Entry'!AK583*0.000001*W580,IF('Data Entry'!AL583="t",'Data Entry'!AK583*1000*W580,IF('Data Entry'!AL583="kg",'Data Entry'!AK583*1*W580,IF('Data Entry'!AL583="L",'Data Entry'!AK583*1*W580,IFERROR(,"")))))))</f>
        <v>0</v>
      </c>
      <c r="P580" s="1" t="s">
        <v>4</v>
      </c>
      <c r="Q580" s="59">
        <f>'Data Entry'!AM583</f>
        <v>0</v>
      </c>
      <c r="R580" s="59" t="str">
        <f>'Data Entry'!BA583</f>
        <v/>
      </c>
      <c r="S580" s="1">
        <f>IF('Data Entry'!AO583="g",'Data Entry'!AN583*0.001*X580,IF('Data Entry'!AO583="UI",'Data Entry'!AN583*0.000001*X580,IF('Data Entry'!AO583="mg",'Data Entry'!AN583*0.000001*X580,IF('Data Entry'!AO583="t",'Data Entry'!AN583*1000*X580,IF('Data Entry'!AO583="kg",'Data Entry'!AN583*1*X580,IF('Data Entry'!AO583="L",'Data Entry'!AN583*1*X580,IFERROR(,"")))))))</f>
        <v>0</v>
      </c>
      <c r="T580" s="1" t="s">
        <v>4</v>
      </c>
      <c r="U580" s="59" t="str">
        <f>IF('Data Entry'!AP583="No aplica","1",'Data Entry'!AP583)</f>
        <v/>
      </c>
      <c r="V580" s="59" t="str">
        <f>IF('Data Entry'!AS583="No aplica","1",'Data Entry'!AS583)</f>
        <v/>
      </c>
      <c r="W580" s="59" t="str">
        <f>IF('Data Entry'!AV583="No aplica","1",'Data Entry'!AV583)</f>
        <v/>
      </c>
      <c r="X580" s="59" t="str">
        <f>IF('Data Entry'!AY583="No aplica","1",'Data Entry'!AY583)</f>
        <v/>
      </c>
      <c r="Y580" s="151" t="str">
        <f t="shared" si="9"/>
        <v/>
      </c>
      <c r="Z580" s="152" t="str">
        <f>IF('Data Entry'!H583="Yes","1",IF(AND('Data Entry'!H583="",'Data Entry'!I583="",'Data Entry'!J583="",'Data Entry'!K583="",'Data Entry'!L583="",'Data Entry'!M583="",'Data Entry'!N583="",'Data Entry'!O583="",'Data Entry'!P583="",'Data Entry'!Q583=""),"","1"))</f>
        <v/>
      </c>
      <c r="AA580" s="152" t="str">
        <f>IF('Data Entry'!R583="Yes","1",IF(AND('Data Entry'!R583="",'Data Entry'!S583="",'Data Entry'!T583="",'Data Entry'!U583=""),"","1"))</f>
        <v/>
      </c>
      <c r="AB580" s="157" t="str">
        <f>IF('Data Entry'!V583="Yes","1",IF(AND('Data Entry'!V583="",'Data Entry'!W583=""),"","1"))</f>
        <v/>
      </c>
    </row>
    <row r="581" spans="1:28" ht="17">
      <c r="A581" s="59">
        <f>'Data Entry'!AB584</f>
        <v>0</v>
      </c>
      <c r="B581" s="59" t="str">
        <f>'Data Entry'!AR584</f>
        <v/>
      </c>
      <c r="C581" s="1">
        <f>IF('Data Entry'!AD584="g",'Data Entry'!AC584*0.001*U581,IF('Data Entry'!AD584="UI",'Data Entry'!AC584*0.000001*U581,IF('Data Entry'!AD584="mg",'Data Entry'!AC584*0.000001*U581,IF('Data Entry'!AD584="t",'Data Entry'!AC584*1000*U581,IF('Data Entry'!AD584="kg",'Data Entry'!AC584*1*U581,IF('Data Entry'!AD584="L",'Data Entry'!AC584*1*U581,IFERROR(,"")))))))</f>
        <v>0</v>
      </c>
      <c r="D581" s="1" t="s">
        <v>4</v>
      </c>
      <c r="E581" s="1">
        <f>IF('Data Entry'!AF584="g",'Data Entry'!AE584*0.001,IF('Data Entry'!AF584="mg",'Data Entry'!AE584*0.000001,IF('Data Entry'!AF584="t",'Data Entry'!AE584*1000,IF('Data Entry'!AF584="ml",'Data Entry'!AE584*0.001,IF('Data Entry'!AF584="kg",'Data Entry'!AE584*1,IF('Data Entry'!AF584="Pieza",'Data Entry'!AE584*1,IF('Data Entry'!AF584="L",'Data Entry'!AE584*1,IFERROR(,""))))))))</f>
        <v>0</v>
      </c>
      <c r="F581" s="1" t="s">
        <v>4</v>
      </c>
      <c r="G581" s="1">
        <f>IF('Data Entry'!AA584="g",'Data Entry'!Z584*0.001,IF('Data Entry'!AA584="mg",'Data Entry'!Z584*0.000001,IF('Data Entry'!AA584="t",'Data Entry'!Z584*1000,IF('Data Entry'!AA584="ml",'Data Entry'!Z584*0.001,IF('Data Entry'!AA584="kg",'Data Entry'!Z584*1,IF('Data Entry'!AA584="Piezas",'Data Entry'!Z584*1,IF('Data Entry'!AA584="L",'Data Entry'!Z584*1,IFERROR(,""))))))))</f>
        <v>0</v>
      </c>
      <c r="H581" s="1" t="s">
        <v>4</v>
      </c>
      <c r="I581" s="1">
        <f>IF('Data Entry'!AC584="g",'Data Entry'!AB584*0.001,IF('Data Entry'!AC584="mg",'Data Entry'!AB584*0.000001,IF('Data Entry'!AC584="t",'Data Entry'!AB584*1000,IF('Data Entry'!AC584="ml",'Data Entry'!AB584*0.001,IF('Data Entry'!AC584="kg",'Data Entry'!AB584*1,IF('Data Entry'!AC584="L",'Data Entry'!AB584*1,IFERROR(,"")))))))</f>
        <v>0</v>
      </c>
      <c r="J581" s="59" t="str">
        <f>'Data Entry'!AU584</f>
        <v/>
      </c>
      <c r="K581" s="1">
        <f>IF('Data Entry'!AI584="g",'Data Entry'!AH584*0.001*V581,IF('Data Entry'!AI584="UI",'Data Entry'!AH584*0.000001*V581,IF('Data Entry'!AI584="mg",'Data Entry'!AH584*0.000001*V581,IF('Data Entry'!AI584="t",'Data Entry'!AH584*1000*V581,IF('Data Entry'!AI584="kg",'Data Entry'!AH584*1*V581,IF('Data Entry'!AI584="L",'Data Entry'!AH584*1*V581,IFERROR(,"")))))))</f>
        <v>0</v>
      </c>
      <c r="L581" s="1" t="s">
        <v>4</v>
      </c>
      <c r="M581" s="59">
        <f>'Data Entry'!AJ584</f>
        <v>0</v>
      </c>
      <c r="N581" s="59" t="str">
        <f>'Data Entry'!AX584</f>
        <v/>
      </c>
      <c r="O581" s="1">
        <f>IF('Data Entry'!AL584="g",'Data Entry'!AK584*0.001*W581,IF('Data Entry'!AL584="UI",'Data Entry'!AK584*0.000001*W581,IF('Data Entry'!AL584="mg",'Data Entry'!AK584*0.000001*W581,IF('Data Entry'!AL584="t",'Data Entry'!AK584*1000*W581,IF('Data Entry'!AL584="kg",'Data Entry'!AK584*1*W581,IF('Data Entry'!AL584="L",'Data Entry'!AK584*1*W581,IFERROR(,"")))))))</f>
        <v>0</v>
      </c>
      <c r="P581" s="1" t="s">
        <v>4</v>
      </c>
      <c r="Q581" s="59">
        <f>'Data Entry'!AM584</f>
        <v>0</v>
      </c>
      <c r="R581" s="59" t="str">
        <f>'Data Entry'!BA584</f>
        <v/>
      </c>
      <c r="S581" s="1">
        <f>IF('Data Entry'!AO584="g",'Data Entry'!AN584*0.001*X581,IF('Data Entry'!AO584="UI",'Data Entry'!AN584*0.000001*X581,IF('Data Entry'!AO584="mg",'Data Entry'!AN584*0.000001*X581,IF('Data Entry'!AO584="t",'Data Entry'!AN584*1000*X581,IF('Data Entry'!AO584="kg",'Data Entry'!AN584*1*X581,IF('Data Entry'!AO584="L",'Data Entry'!AN584*1*X581,IFERROR(,"")))))))</f>
        <v>0</v>
      </c>
      <c r="T581" s="1" t="s">
        <v>4</v>
      </c>
      <c r="U581" s="59" t="str">
        <f>IF('Data Entry'!AP584="No aplica","1",'Data Entry'!AP584)</f>
        <v/>
      </c>
      <c r="V581" s="59" t="str">
        <f>IF('Data Entry'!AS584="No aplica","1",'Data Entry'!AS584)</f>
        <v/>
      </c>
      <c r="W581" s="59" t="str">
        <f>IF('Data Entry'!AV584="No aplica","1",'Data Entry'!AV584)</f>
        <v/>
      </c>
      <c r="X581" s="59" t="str">
        <f>IF('Data Entry'!AY584="No aplica","1",'Data Entry'!AY584)</f>
        <v/>
      </c>
      <c r="Y581" s="151" t="str">
        <f t="shared" si="9"/>
        <v/>
      </c>
      <c r="Z581" s="152" t="str">
        <f>IF('Data Entry'!H584="Yes","1",IF(AND('Data Entry'!H584="",'Data Entry'!I584="",'Data Entry'!J584="",'Data Entry'!K584="",'Data Entry'!L584="",'Data Entry'!M584="",'Data Entry'!N584="",'Data Entry'!O584="",'Data Entry'!P584="",'Data Entry'!Q584=""),"","1"))</f>
        <v/>
      </c>
      <c r="AA581" s="152" t="str">
        <f>IF('Data Entry'!R584="Yes","1",IF(AND('Data Entry'!R584="",'Data Entry'!S584="",'Data Entry'!T584="",'Data Entry'!U584=""),"","1"))</f>
        <v/>
      </c>
      <c r="AB581" s="157" t="str">
        <f>IF('Data Entry'!V584="Yes","1",IF(AND('Data Entry'!V584="",'Data Entry'!W584=""),"","1"))</f>
        <v/>
      </c>
    </row>
    <row r="582" spans="1:28" ht="17">
      <c r="A582" s="59">
        <f>'Data Entry'!AB585</f>
        <v>0</v>
      </c>
      <c r="B582" s="59" t="str">
        <f>'Data Entry'!AR585</f>
        <v/>
      </c>
      <c r="C582" s="1">
        <f>IF('Data Entry'!AD585="g",'Data Entry'!AC585*0.001*U582,IF('Data Entry'!AD585="UI",'Data Entry'!AC585*0.000001*U582,IF('Data Entry'!AD585="mg",'Data Entry'!AC585*0.000001*U582,IF('Data Entry'!AD585="t",'Data Entry'!AC585*1000*U582,IF('Data Entry'!AD585="kg",'Data Entry'!AC585*1*U582,IF('Data Entry'!AD585="L",'Data Entry'!AC585*1*U582,IFERROR(,"")))))))</f>
        <v>0</v>
      </c>
      <c r="D582" s="1" t="s">
        <v>4</v>
      </c>
      <c r="E582" s="1">
        <f>IF('Data Entry'!AF585="g",'Data Entry'!AE585*0.001,IF('Data Entry'!AF585="mg",'Data Entry'!AE585*0.000001,IF('Data Entry'!AF585="t",'Data Entry'!AE585*1000,IF('Data Entry'!AF585="ml",'Data Entry'!AE585*0.001,IF('Data Entry'!AF585="kg",'Data Entry'!AE585*1,IF('Data Entry'!AF585="Pieza",'Data Entry'!AE585*1,IF('Data Entry'!AF585="L",'Data Entry'!AE585*1,IFERROR(,""))))))))</f>
        <v>0</v>
      </c>
      <c r="F582" s="1" t="s">
        <v>4</v>
      </c>
      <c r="G582" s="1">
        <f>IF('Data Entry'!AA585="g",'Data Entry'!Z585*0.001,IF('Data Entry'!AA585="mg",'Data Entry'!Z585*0.000001,IF('Data Entry'!AA585="t",'Data Entry'!Z585*1000,IF('Data Entry'!AA585="ml",'Data Entry'!Z585*0.001,IF('Data Entry'!AA585="kg",'Data Entry'!Z585*1,IF('Data Entry'!AA585="Piezas",'Data Entry'!Z585*1,IF('Data Entry'!AA585="L",'Data Entry'!Z585*1,IFERROR(,""))))))))</f>
        <v>0</v>
      </c>
      <c r="H582" s="1" t="s">
        <v>4</v>
      </c>
      <c r="I582" s="1">
        <f>IF('Data Entry'!AC585="g",'Data Entry'!AB585*0.001,IF('Data Entry'!AC585="mg",'Data Entry'!AB585*0.000001,IF('Data Entry'!AC585="t",'Data Entry'!AB585*1000,IF('Data Entry'!AC585="ml",'Data Entry'!AB585*0.001,IF('Data Entry'!AC585="kg",'Data Entry'!AB585*1,IF('Data Entry'!AC585="L",'Data Entry'!AB585*1,IFERROR(,"")))))))</f>
        <v>0</v>
      </c>
      <c r="J582" s="59" t="str">
        <f>'Data Entry'!AU585</f>
        <v/>
      </c>
      <c r="K582" s="1">
        <f>IF('Data Entry'!AI585="g",'Data Entry'!AH585*0.001*V582,IF('Data Entry'!AI585="UI",'Data Entry'!AH585*0.000001*V582,IF('Data Entry'!AI585="mg",'Data Entry'!AH585*0.000001*V582,IF('Data Entry'!AI585="t",'Data Entry'!AH585*1000*V582,IF('Data Entry'!AI585="kg",'Data Entry'!AH585*1*V582,IF('Data Entry'!AI585="L",'Data Entry'!AH585*1*V582,IFERROR(,"")))))))</f>
        <v>0</v>
      </c>
      <c r="L582" s="1" t="s">
        <v>4</v>
      </c>
      <c r="M582" s="59">
        <f>'Data Entry'!AJ585</f>
        <v>0</v>
      </c>
      <c r="N582" s="59" t="str">
        <f>'Data Entry'!AX585</f>
        <v/>
      </c>
      <c r="O582" s="1">
        <f>IF('Data Entry'!AL585="g",'Data Entry'!AK585*0.001*W582,IF('Data Entry'!AL585="UI",'Data Entry'!AK585*0.000001*W582,IF('Data Entry'!AL585="mg",'Data Entry'!AK585*0.000001*W582,IF('Data Entry'!AL585="t",'Data Entry'!AK585*1000*W582,IF('Data Entry'!AL585="kg",'Data Entry'!AK585*1*W582,IF('Data Entry'!AL585="L",'Data Entry'!AK585*1*W582,IFERROR(,"")))))))</f>
        <v>0</v>
      </c>
      <c r="P582" s="1" t="s">
        <v>4</v>
      </c>
      <c r="Q582" s="59">
        <f>'Data Entry'!AM585</f>
        <v>0</v>
      </c>
      <c r="R582" s="59" t="str">
        <f>'Data Entry'!BA585</f>
        <v/>
      </c>
      <c r="S582" s="1">
        <f>IF('Data Entry'!AO585="g",'Data Entry'!AN585*0.001*X582,IF('Data Entry'!AO585="UI",'Data Entry'!AN585*0.000001*X582,IF('Data Entry'!AO585="mg",'Data Entry'!AN585*0.000001*X582,IF('Data Entry'!AO585="t",'Data Entry'!AN585*1000*X582,IF('Data Entry'!AO585="kg",'Data Entry'!AN585*1*X582,IF('Data Entry'!AO585="L",'Data Entry'!AN585*1*X582,IFERROR(,"")))))))</f>
        <v>0</v>
      </c>
      <c r="T582" s="1" t="s">
        <v>4</v>
      </c>
      <c r="U582" s="59" t="str">
        <f>IF('Data Entry'!AP585="No aplica","1",'Data Entry'!AP585)</f>
        <v/>
      </c>
      <c r="V582" s="59" t="str">
        <f>IF('Data Entry'!AS585="No aplica","1",'Data Entry'!AS585)</f>
        <v/>
      </c>
      <c r="W582" s="59" t="str">
        <f>IF('Data Entry'!AV585="No aplica","1",'Data Entry'!AV585)</f>
        <v/>
      </c>
      <c r="X582" s="59" t="str">
        <f>IF('Data Entry'!AY585="No aplica","1",'Data Entry'!AY585)</f>
        <v/>
      </c>
      <c r="Y582" s="151" t="str">
        <f t="shared" si="9"/>
        <v/>
      </c>
      <c r="Z582" s="152" t="str">
        <f>IF('Data Entry'!H585="Yes","1",IF(AND('Data Entry'!H585="",'Data Entry'!I585="",'Data Entry'!J585="",'Data Entry'!K585="",'Data Entry'!L585="",'Data Entry'!M585="",'Data Entry'!N585="",'Data Entry'!O585="",'Data Entry'!P585="",'Data Entry'!Q585=""),"","1"))</f>
        <v/>
      </c>
      <c r="AA582" s="152" t="str">
        <f>IF('Data Entry'!R585="Yes","1",IF(AND('Data Entry'!R585="",'Data Entry'!S585="",'Data Entry'!T585="",'Data Entry'!U585=""),"","1"))</f>
        <v/>
      </c>
      <c r="AB582" s="157" t="str">
        <f>IF('Data Entry'!V585="Yes","1",IF(AND('Data Entry'!V585="",'Data Entry'!W585=""),"","1"))</f>
        <v/>
      </c>
    </row>
    <row r="583" spans="1:28" ht="17">
      <c r="A583" s="59">
        <f>'Data Entry'!AB586</f>
        <v>0</v>
      </c>
      <c r="B583" s="59" t="str">
        <f>'Data Entry'!AR586</f>
        <v/>
      </c>
      <c r="C583" s="1">
        <f>IF('Data Entry'!AD586="g",'Data Entry'!AC586*0.001*U583,IF('Data Entry'!AD586="UI",'Data Entry'!AC586*0.000001*U583,IF('Data Entry'!AD586="mg",'Data Entry'!AC586*0.000001*U583,IF('Data Entry'!AD586="t",'Data Entry'!AC586*1000*U583,IF('Data Entry'!AD586="kg",'Data Entry'!AC586*1*U583,IF('Data Entry'!AD586="L",'Data Entry'!AC586*1*U583,IFERROR(,"")))))))</f>
        <v>0</v>
      </c>
      <c r="D583" s="1" t="s">
        <v>4</v>
      </c>
      <c r="E583" s="1">
        <f>IF('Data Entry'!AF586="g",'Data Entry'!AE586*0.001,IF('Data Entry'!AF586="mg",'Data Entry'!AE586*0.000001,IF('Data Entry'!AF586="t",'Data Entry'!AE586*1000,IF('Data Entry'!AF586="ml",'Data Entry'!AE586*0.001,IF('Data Entry'!AF586="kg",'Data Entry'!AE586*1,IF('Data Entry'!AF586="Pieza",'Data Entry'!AE586*1,IF('Data Entry'!AF586="L",'Data Entry'!AE586*1,IFERROR(,""))))))))</f>
        <v>0</v>
      </c>
      <c r="F583" s="1" t="s">
        <v>4</v>
      </c>
      <c r="G583" s="1">
        <f>IF('Data Entry'!AA586="g",'Data Entry'!Z586*0.001,IF('Data Entry'!AA586="mg",'Data Entry'!Z586*0.000001,IF('Data Entry'!AA586="t",'Data Entry'!Z586*1000,IF('Data Entry'!AA586="ml",'Data Entry'!Z586*0.001,IF('Data Entry'!AA586="kg",'Data Entry'!Z586*1,IF('Data Entry'!AA586="Piezas",'Data Entry'!Z586*1,IF('Data Entry'!AA586="L",'Data Entry'!Z586*1,IFERROR(,""))))))))</f>
        <v>0</v>
      </c>
      <c r="H583" s="1" t="s">
        <v>4</v>
      </c>
      <c r="I583" s="1">
        <f>IF('Data Entry'!AC586="g",'Data Entry'!AB586*0.001,IF('Data Entry'!AC586="mg",'Data Entry'!AB586*0.000001,IF('Data Entry'!AC586="t",'Data Entry'!AB586*1000,IF('Data Entry'!AC586="ml",'Data Entry'!AB586*0.001,IF('Data Entry'!AC586="kg",'Data Entry'!AB586*1,IF('Data Entry'!AC586="L",'Data Entry'!AB586*1,IFERROR(,"")))))))</f>
        <v>0</v>
      </c>
      <c r="J583" s="59" t="str">
        <f>'Data Entry'!AU586</f>
        <v/>
      </c>
      <c r="K583" s="1">
        <f>IF('Data Entry'!AI586="g",'Data Entry'!AH586*0.001*V583,IF('Data Entry'!AI586="UI",'Data Entry'!AH586*0.000001*V583,IF('Data Entry'!AI586="mg",'Data Entry'!AH586*0.000001*V583,IF('Data Entry'!AI586="t",'Data Entry'!AH586*1000*V583,IF('Data Entry'!AI586="kg",'Data Entry'!AH586*1*V583,IF('Data Entry'!AI586="L",'Data Entry'!AH586*1*V583,IFERROR(,"")))))))</f>
        <v>0</v>
      </c>
      <c r="L583" s="1" t="s">
        <v>4</v>
      </c>
      <c r="M583" s="59">
        <f>'Data Entry'!AJ586</f>
        <v>0</v>
      </c>
      <c r="N583" s="59" t="str">
        <f>'Data Entry'!AX586</f>
        <v/>
      </c>
      <c r="O583" s="1">
        <f>IF('Data Entry'!AL586="g",'Data Entry'!AK586*0.001*W583,IF('Data Entry'!AL586="UI",'Data Entry'!AK586*0.000001*W583,IF('Data Entry'!AL586="mg",'Data Entry'!AK586*0.000001*W583,IF('Data Entry'!AL586="t",'Data Entry'!AK586*1000*W583,IF('Data Entry'!AL586="kg",'Data Entry'!AK586*1*W583,IF('Data Entry'!AL586="L",'Data Entry'!AK586*1*W583,IFERROR(,"")))))))</f>
        <v>0</v>
      </c>
      <c r="P583" s="1" t="s">
        <v>4</v>
      </c>
      <c r="Q583" s="59">
        <f>'Data Entry'!AM586</f>
        <v>0</v>
      </c>
      <c r="R583" s="59" t="str">
        <f>'Data Entry'!BA586</f>
        <v/>
      </c>
      <c r="S583" s="1">
        <f>IF('Data Entry'!AO586="g",'Data Entry'!AN586*0.001*X583,IF('Data Entry'!AO586="UI",'Data Entry'!AN586*0.000001*X583,IF('Data Entry'!AO586="mg",'Data Entry'!AN586*0.000001*X583,IF('Data Entry'!AO586="t",'Data Entry'!AN586*1000*X583,IF('Data Entry'!AO586="kg",'Data Entry'!AN586*1*X583,IF('Data Entry'!AO586="L",'Data Entry'!AN586*1*X583,IFERROR(,"")))))))</f>
        <v>0</v>
      </c>
      <c r="T583" s="1" t="s">
        <v>4</v>
      </c>
      <c r="U583" s="59" t="str">
        <f>IF('Data Entry'!AP586="No aplica","1",'Data Entry'!AP586)</f>
        <v/>
      </c>
      <c r="V583" s="59" t="str">
        <f>IF('Data Entry'!AS586="No aplica","1",'Data Entry'!AS586)</f>
        <v/>
      </c>
      <c r="W583" s="59" t="str">
        <f>IF('Data Entry'!AV586="No aplica","1",'Data Entry'!AV586)</f>
        <v/>
      </c>
      <c r="X583" s="59" t="str">
        <f>IF('Data Entry'!AY586="No aplica","1",'Data Entry'!AY586)</f>
        <v/>
      </c>
      <c r="Y583" s="151" t="str">
        <f t="shared" si="9"/>
        <v/>
      </c>
      <c r="Z583" s="152" t="str">
        <f>IF('Data Entry'!H586="Yes","1",IF(AND('Data Entry'!H586="",'Data Entry'!I586="",'Data Entry'!J586="",'Data Entry'!K586="",'Data Entry'!L586="",'Data Entry'!M586="",'Data Entry'!N586="",'Data Entry'!O586="",'Data Entry'!P586="",'Data Entry'!Q586=""),"","1"))</f>
        <v/>
      </c>
      <c r="AA583" s="152" t="str">
        <f>IF('Data Entry'!R586="Yes","1",IF(AND('Data Entry'!R586="",'Data Entry'!S586="",'Data Entry'!T586="",'Data Entry'!U586=""),"","1"))</f>
        <v/>
      </c>
      <c r="AB583" s="157" t="str">
        <f>IF('Data Entry'!V586="Yes","1",IF(AND('Data Entry'!V586="",'Data Entry'!W586=""),"","1"))</f>
        <v/>
      </c>
    </row>
    <row r="584" spans="1:28" ht="17">
      <c r="A584" s="59">
        <f>'Data Entry'!AB587</f>
        <v>0</v>
      </c>
      <c r="B584" s="59" t="str">
        <f>'Data Entry'!AR587</f>
        <v/>
      </c>
      <c r="C584" s="1">
        <f>IF('Data Entry'!AD587="g",'Data Entry'!AC587*0.001*U584,IF('Data Entry'!AD587="UI",'Data Entry'!AC587*0.000001*U584,IF('Data Entry'!AD587="mg",'Data Entry'!AC587*0.000001*U584,IF('Data Entry'!AD587="t",'Data Entry'!AC587*1000*U584,IF('Data Entry'!AD587="kg",'Data Entry'!AC587*1*U584,IF('Data Entry'!AD587="L",'Data Entry'!AC587*1*U584,IFERROR(,"")))))))</f>
        <v>0</v>
      </c>
      <c r="D584" s="1" t="s">
        <v>4</v>
      </c>
      <c r="E584" s="1">
        <f>IF('Data Entry'!AF587="g",'Data Entry'!AE587*0.001,IF('Data Entry'!AF587="mg",'Data Entry'!AE587*0.000001,IF('Data Entry'!AF587="t",'Data Entry'!AE587*1000,IF('Data Entry'!AF587="ml",'Data Entry'!AE587*0.001,IF('Data Entry'!AF587="kg",'Data Entry'!AE587*1,IF('Data Entry'!AF587="Pieza",'Data Entry'!AE587*1,IF('Data Entry'!AF587="L",'Data Entry'!AE587*1,IFERROR(,""))))))))</f>
        <v>0</v>
      </c>
      <c r="F584" s="1" t="s">
        <v>4</v>
      </c>
      <c r="G584" s="1">
        <f>IF('Data Entry'!AA587="g",'Data Entry'!Z587*0.001,IF('Data Entry'!AA587="mg",'Data Entry'!Z587*0.000001,IF('Data Entry'!AA587="t",'Data Entry'!Z587*1000,IF('Data Entry'!AA587="ml",'Data Entry'!Z587*0.001,IF('Data Entry'!AA587="kg",'Data Entry'!Z587*1,IF('Data Entry'!AA587="Piezas",'Data Entry'!Z587*1,IF('Data Entry'!AA587="L",'Data Entry'!Z587*1,IFERROR(,""))))))))</f>
        <v>0</v>
      </c>
      <c r="H584" s="1" t="s">
        <v>4</v>
      </c>
      <c r="I584" s="1">
        <f>IF('Data Entry'!AC587="g",'Data Entry'!AB587*0.001,IF('Data Entry'!AC587="mg",'Data Entry'!AB587*0.000001,IF('Data Entry'!AC587="t",'Data Entry'!AB587*1000,IF('Data Entry'!AC587="ml",'Data Entry'!AB587*0.001,IF('Data Entry'!AC587="kg",'Data Entry'!AB587*1,IF('Data Entry'!AC587="L",'Data Entry'!AB587*1,IFERROR(,"")))))))</f>
        <v>0</v>
      </c>
      <c r="J584" s="59" t="str">
        <f>'Data Entry'!AU587</f>
        <v/>
      </c>
      <c r="K584" s="1">
        <f>IF('Data Entry'!AI587="g",'Data Entry'!AH587*0.001*V584,IF('Data Entry'!AI587="UI",'Data Entry'!AH587*0.000001*V584,IF('Data Entry'!AI587="mg",'Data Entry'!AH587*0.000001*V584,IF('Data Entry'!AI587="t",'Data Entry'!AH587*1000*V584,IF('Data Entry'!AI587="kg",'Data Entry'!AH587*1*V584,IF('Data Entry'!AI587="L",'Data Entry'!AH587*1*V584,IFERROR(,"")))))))</f>
        <v>0</v>
      </c>
      <c r="L584" s="1" t="s">
        <v>4</v>
      </c>
      <c r="M584" s="59">
        <f>'Data Entry'!AJ587</f>
        <v>0</v>
      </c>
      <c r="N584" s="59" t="str">
        <f>'Data Entry'!AX587</f>
        <v/>
      </c>
      <c r="O584" s="1">
        <f>IF('Data Entry'!AL587="g",'Data Entry'!AK587*0.001*W584,IF('Data Entry'!AL587="UI",'Data Entry'!AK587*0.000001*W584,IF('Data Entry'!AL587="mg",'Data Entry'!AK587*0.000001*W584,IF('Data Entry'!AL587="t",'Data Entry'!AK587*1000*W584,IF('Data Entry'!AL587="kg",'Data Entry'!AK587*1*W584,IF('Data Entry'!AL587="L",'Data Entry'!AK587*1*W584,IFERROR(,"")))))))</f>
        <v>0</v>
      </c>
      <c r="P584" s="1" t="s">
        <v>4</v>
      </c>
      <c r="Q584" s="59">
        <f>'Data Entry'!AM587</f>
        <v>0</v>
      </c>
      <c r="R584" s="59" t="str">
        <f>'Data Entry'!BA587</f>
        <v/>
      </c>
      <c r="S584" s="1">
        <f>IF('Data Entry'!AO587="g",'Data Entry'!AN587*0.001*X584,IF('Data Entry'!AO587="UI",'Data Entry'!AN587*0.000001*X584,IF('Data Entry'!AO587="mg",'Data Entry'!AN587*0.000001*X584,IF('Data Entry'!AO587="t",'Data Entry'!AN587*1000*X584,IF('Data Entry'!AO587="kg",'Data Entry'!AN587*1*X584,IF('Data Entry'!AO587="L",'Data Entry'!AN587*1*X584,IFERROR(,"")))))))</f>
        <v>0</v>
      </c>
      <c r="T584" s="1" t="s">
        <v>4</v>
      </c>
      <c r="U584" s="59" t="str">
        <f>IF('Data Entry'!AP587="No aplica","1",'Data Entry'!AP587)</f>
        <v/>
      </c>
      <c r="V584" s="59" t="str">
        <f>IF('Data Entry'!AS587="No aplica","1",'Data Entry'!AS587)</f>
        <v/>
      </c>
      <c r="W584" s="59" t="str">
        <f>IF('Data Entry'!AV587="No aplica","1",'Data Entry'!AV587)</f>
        <v/>
      </c>
      <c r="X584" s="59" t="str">
        <f>IF('Data Entry'!AY587="No aplica","1",'Data Entry'!AY587)</f>
        <v/>
      </c>
      <c r="Y584" s="151" t="str">
        <f t="shared" si="9"/>
        <v/>
      </c>
      <c r="Z584" s="152" t="str">
        <f>IF('Data Entry'!H587="Yes","1",IF(AND('Data Entry'!H587="",'Data Entry'!I587="",'Data Entry'!J587="",'Data Entry'!K587="",'Data Entry'!L587="",'Data Entry'!M587="",'Data Entry'!N587="",'Data Entry'!O587="",'Data Entry'!P587="",'Data Entry'!Q587=""),"","1"))</f>
        <v/>
      </c>
      <c r="AA584" s="152" t="str">
        <f>IF('Data Entry'!R587="Yes","1",IF(AND('Data Entry'!R587="",'Data Entry'!S587="",'Data Entry'!T587="",'Data Entry'!U587=""),"","1"))</f>
        <v/>
      </c>
      <c r="AB584" s="157" t="str">
        <f>IF('Data Entry'!V587="Yes","1",IF(AND('Data Entry'!V587="",'Data Entry'!W587=""),"","1"))</f>
        <v/>
      </c>
    </row>
    <row r="585" spans="1:28" ht="17">
      <c r="A585" s="59">
        <f>'Data Entry'!AB588</f>
        <v>0</v>
      </c>
      <c r="B585" s="59" t="str">
        <f>'Data Entry'!AR588</f>
        <v/>
      </c>
      <c r="C585" s="1">
        <f>IF('Data Entry'!AD588="g",'Data Entry'!AC588*0.001*U585,IF('Data Entry'!AD588="UI",'Data Entry'!AC588*0.000001*U585,IF('Data Entry'!AD588="mg",'Data Entry'!AC588*0.000001*U585,IF('Data Entry'!AD588="t",'Data Entry'!AC588*1000*U585,IF('Data Entry'!AD588="kg",'Data Entry'!AC588*1*U585,IF('Data Entry'!AD588="L",'Data Entry'!AC588*1*U585,IFERROR(,"")))))))</f>
        <v>0</v>
      </c>
      <c r="D585" s="1" t="s">
        <v>4</v>
      </c>
      <c r="E585" s="1">
        <f>IF('Data Entry'!AF588="g",'Data Entry'!AE588*0.001,IF('Data Entry'!AF588="mg",'Data Entry'!AE588*0.000001,IF('Data Entry'!AF588="t",'Data Entry'!AE588*1000,IF('Data Entry'!AF588="ml",'Data Entry'!AE588*0.001,IF('Data Entry'!AF588="kg",'Data Entry'!AE588*1,IF('Data Entry'!AF588="Pieza",'Data Entry'!AE588*1,IF('Data Entry'!AF588="L",'Data Entry'!AE588*1,IFERROR(,""))))))))</f>
        <v>0</v>
      </c>
      <c r="F585" s="1" t="s">
        <v>4</v>
      </c>
      <c r="G585" s="1">
        <f>IF('Data Entry'!AA588="g",'Data Entry'!Z588*0.001,IF('Data Entry'!AA588="mg",'Data Entry'!Z588*0.000001,IF('Data Entry'!AA588="t",'Data Entry'!Z588*1000,IF('Data Entry'!AA588="ml",'Data Entry'!Z588*0.001,IF('Data Entry'!AA588="kg",'Data Entry'!Z588*1,IF('Data Entry'!AA588="Piezas",'Data Entry'!Z588*1,IF('Data Entry'!AA588="L",'Data Entry'!Z588*1,IFERROR(,""))))))))</f>
        <v>0</v>
      </c>
      <c r="H585" s="1" t="s">
        <v>4</v>
      </c>
      <c r="I585" s="1">
        <f>IF('Data Entry'!AC588="g",'Data Entry'!AB588*0.001,IF('Data Entry'!AC588="mg",'Data Entry'!AB588*0.000001,IF('Data Entry'!AC588="t",'Data Entry'!AB588*1000,IF('Data Entry'!AC588="ml",'Data Entry'!AB588*0.001,IF('Data Entry'!AC588="kg",'Data Entry'!AB588*1,IF('Data Entry'!AC588="L",'Data Entry'!AB588*1,IFERROR(,"")))))))</f>
        <v>0</v>
      </c>
      <c r="J585" s="59" t="str">
        <f>'Data Entry'!AU588</f>
        <v/>
      </c>
      <c r="K585" s="1">
        <f>IF('Data Entry'!AI588="g",'Data Entry'!AH588*0.001*V585,IF('Data Entry'!AI588="UI",'Data Entry'!AH588*0.000001*V585,IF('Data Entry'!AI588="mg",'Data Entry'!AH588*0.000001*V585,IF('Data Entry'!AI588="t",'Data Entry'!AH588*1000*V585,IF('Data Entry'!AI588="kg",'Data Entry'!AH588*1*V585,IF('Data Entry'!AI588="L",'Data Entry'!AH588*1*V585,IFERROR(,"")))))))</f>
        <v>0</v>
      </c>
      <c r="L585" s="1" t="s">
        <v>4</v>
      </c>
      <c r="M585" s="59">
        <f>'Data Entry'!AJ588</f>
        <v>0</v>
      </c>
      <c r="N585" s="59" t="str">
        <f>'Data Entry'!AX588</f>
        <v/>
      </c>
      <c r="O585" s="1">
        <f>IF('Data Entry'!AL588="g",'Data Entry'!AK588*0.001*W585,IF('Data Entry'!AL588="UI",'Data Entry'!AK588*0.000001*W585,IF('Data Entry'!AL588="mg",'Data Entry'!AK588*0.000001*W585,IF('Data Entry'!AL588="t",'Data Entry'!AK588*1000*W585,IF('Data Entry'!AL588="kg",'Data Entry'!AK588*1*W585,IF('Data Entry'!AL588="L",'Data Entry'!AK588*1*W585,IFERROR(,"")))))))</f>
        <v>0</v>
      </c>
      <c r="P585" s="1" t="s">
        <v>4</v>
      </c>
      <c r="Q585" s="59">
        <f>'Data Entry'!AM588</f>
        <v>0</v>
      </c>
      <c r="R585" s="59" t="str">
        <f>'Data Entry'!BA588</f>
        <v/>
      </c>
      <c r="S585" s="1">
        <f>IF('Data Entry'!AO588="g",'Data Entry'!AN588*0.001*X585,IF('Data Entry'!AO588="UI",'Data Entry'!AN588*0.000001*X585,IF('Data Entry'!AO588="mg",'Data Entry'!AN588*0.000001*X585,IF('Data Entry'!AO588="t",'Data Entry'!AN588*1000*X585,IF('Data Entry'!AO588="kg",'Data Entry'!AN588*1*X585,IF('Data Entry'!AO588="L",'Data Entry'!AN588*1*X585,IFERROR(,"")))))))</f>
        <v>0</v>
      </c>
      <c r="T585" s="1" t="s">
        <v>4</v>
      </c>
      <c r="U585" s="59" t="str">
        <f>IF('Data Entry'!AP588="No aplica","1",'Data Entry'!AP588)</f>
        <v/>
      </c>
      <c r="V585" s="59" t="str">
        <f>IF('Data Entry'!AS588="No aplica","1",'Data Entry'!AS588)</f>
        <v/>
      </c>
      <c r="W585" s="59" t="str">
        <f>IF('Data Entry'!AV588="No aplica","1",'Data Entry'!AV588)</f>
        <v/>
      </c>
      <c r="X585" s="59" t="str">
        <f>IF('Data Entry'!AY588="No aplica","1",'Data Entry'!AY588)</f>
        <v/>
      </c>
      <c r="Y585" s="151" t="str">
        <f t="shared" si="9"/>
        <v/>
      </c>
      <c r="Z585" s="152" t="str">
        <f>IF('Data Entry'!H588="Yes","1",IF(AND('Data Entry'!H588="",'Data Entry'!I588="",'Data Entry'!J588="",'Data Entry'!K588="",'Data Entry'!L588="",'Data Entry'!M588="",'Data Entry'!N588="",'Data Entry'!O588="",'Data Entry'!P588="",'Data Entry'!Q588=""),"","1"))</f>
        <v/>
      </c>
      <c r="AA585" s="152" t="str">
        <f>IF('Data Entry'!R588="Yes","1",IF(AND('Data Entry'!R588="",'Data Entry'!S588="",'Data Entry'!T588="",'Data Entry'!U588=""),"","1"))</f>
        <v/>
      </c>
      <c r="AB585" s="157" t="str">
        <f>IF('Data Entry'!V588="Yes","1",IF(AND('Data Entry'!V588="",'Data Entry'!W588=""),"","1"))</f>
        <v/>
      </c>
    </row>
    <row r="586" spans="1:28" ht="17">
      <c r="A586" s="59">
        <f>'Data Entry'!AB589</f>
        <v>0</v>
      </c>
      <c r="B586" s="59" t="str">
        <f>'Data Entry'!AR589</f>
        <v/>
      </c>
      <c r="C586" s="1">
        <f>IF('Data Entry'!AD589="g",'Data Entry'!AC589*0.001*U586,IF('Data Entry'!AD589="UI",'Data Entry'!AC589*0.000001*U586,IF('Data Entry'!AD589="mg",'Data Entry'!AC589*0.000001*U586,IF('Data Entry'!AD589="t",'Data Entry'!AC589*1000*U586,IF('Data Entry'!AD589="kg",'Data Entry'!AC589*1*U586,IF('Data Entry'!AD589="L",'Data Entry'!AC589*1*U586,IFERROR(,"")))))))</f>
        <v>0</v>
      </c>
      <c r="D586" s="1" t="s">
        <v>4</v>
      </c>
      <c r="E586" s="1">
        <f>IF('Data Entry'!AF589="g",'Data Entry'!AE589*0.001,IF('Data Entry'!AF589="mg",'Data Entry'!AE589*0.000001,IF('Data Entry'!AF589="t",'Data Entry'!AE589*1000,IF('Data Entry'!AF589="ml",'Data Entry'!AE589*0.001,IF('Data Entry'!AF589="kg",'Data Entry'!AE589*1,IF('Data Entry'!AF589="Pieza",'Data Entry'!AE589*1,IF('Data Entry'!AF589="L",'Data Entry'!AE589*1,IFERROR(,""))))))))</f>
        <v>0</v>
      </c>
      <c r="F586" s="1" t="s">
        <v>4</v>
      </c>
      <c r="G586" s="1">
        <f>IF('Data Entry'!AA589="g",'Data Entry'!Z589*0.001,IF('Data Entry'!AA589="mg",'Data Entry'!Z589*0.000001,IF('Data Entry'!AA589="t",'Data Entry'!Z589*1000,IF('Data Entry'!AA589="ml",'Data Entry'!Z589*0.001,IF('Data Entry'!AA589="kg",'Data Entry'!Z589*1,IF('Data Entry'!AA589="Piezas",'Data Entry'!Z589*1,IF('Data Entry'!AA589="L",'Data Entry'!Z589*1,IFERROR(,""))))))))</f>
        <v>0</v>
      </c>
      <c r="H586" s="1" t="s">
        <v>4</v>
      </c>
      <c r="I586" s="1">
        <f>IF('Data Entry'!AC589="g",'Data Entry'!AB589*0.001,IF('Data Entry'!AC589="mg",'Data Entry'!AB589*0.000001,IF('Data Entry'!AC589="t",'Data Entry'!AB589*1000,IF('Data Entry'!AC589="ml",'Data Entry'!AB589*0.001,IF('Data Entry'!AC589="kg",'Data Entry'!AB589*1,IF('Data Entry'!AC589="L",'Data Entry'!AB589*1,IFERROR(,"")))))))</f>
        <v>0</v>
      </c>
      <c r="J586" s="59" t="str">
        <f>'Data Entry'!AU589</f>
        <v/>
      </c>
      <c r="K586" s="1">
        <f>IF('Data Entry'!AI589="g",'Data Entry'!AH589*0.001*V586,IF('Data Entry'!AI589="UI",'Data Entry'!AH589*0.000001*V586,IF('Data Entry'!AI589="mg",'Data Entry'!AH589*0.000001*V586,IF('Data Entry'!AI589="t",'Data Entry'!AH589*1000*V586,IF('Data Entry'!AI589="kg",'Data Entry'!AH589*1*V586,IF('Data Entry'!AI589="L",'Data Entry'!AH589*1*V586,IFERROR(,"")))))))</f>
        <v>0</v>
      </c>
      <c r="L586" s="1" t="s">
        <v>4</v>
      </c>
      <c r="M586" s="59">
        <f>'Data Entry'!AJ589</f>
        <v>0</v>
      </c>
      <c r="N586" s="59" t="str">
        <f>'Data Entry'!AX589</f>
        <v/>
      </c>
      <c r="O586" s="1">
        <f>IF('Data Entry'!AL589="g",'Data Entry'!AK589*0.001*W586,IF('Data Entry'!AL589="UI",'Data Entry'!AK589*0.000001*W586,IF('Data Entry'!AL589="mg",'Data Entry'!AK589*0.000001*W586,IF('Data Entry'!AL589="t",'Data Entry'!AK589*1000*W586,IF('Data Entry'!AL589="kg",'Data Entry'!AK589*1*W586,IF('Data Entry'!AL589="L",'Data Entry'!AK589*1*W586,IFERROR(,"")))))))</f>
        <v>0</v>
      </c>
      <c r="P586" s="1" t="s">
        <v>4</v>
      </c>
      <c r="Q586" s="59">
        <f>'Data Entry'!AM589</f>
        <v>0</v>
      </c>
      <c r="R586" s="59" t="str">
        <f>'Data Entry'!BA589</f>
        <v/>
      </c>
      <c r="S586" s="1">
        <f>IF('Data Entry'!AO589="g",'Data Entry'!AN589*0.001*X586,IF('Data Entry'!AO589="UI",'Data Entry'!AN589*0.000001*X586,IF('Data Entry'!AO589="mg",'Data Entry'!AN589*0.000001*X586,IF('Data Entry'!AO589="t",'Data Entry'!AN589*1000*X586,IF('Data Entry'!AO589="kg",'Data Entry'!AN589*1*X586,IF('Data Entry'!AO589="L",'Data Entry'!AN589*1*X586,IFERROR(,"")))))))</f>
        <v>0</v>
      </c>
      <c r="T586" s="1" t="s">
        <v>4</v>
      </c>
      <c r="U586" s="59" t="str">
        <f>IF('Data Entry'!AP589="No aplica","1",'Data Entry'!AP589)</f>
        <v/>
      </c>
      <c r="V586" s="59" t="str">
        <f>IF('Data Entry'!AS589="No aplica","1",'Data Entry'!AS589)</f>
        <v/>
      </c>
      <c r="W586" s="59" t="str">
        <f>IF('Data Entry'!AV589="No aplica","1",'Data Entry'!AV589)</f>
        <v/>
      </c>
      <c r="X586" s="59" t="str">
        <f>IF('Data Entry'!AY589="No aplica","1",'Data Entry'!AY589)</f>
        <v/>
      </c>
      <c r="Y586" s="151" t="str">
        <f t="shared" si="9"/>
        <v/>
      </c>
      <c r="Z586" s="152" t="str">
        <f>IF('Data Entry'!H589="Yes","1",IF(AND('Data Entry'!H589="",'Data Entry'!I589="",'Data Entry'!J589="",'Data Entry'!K589="",'Data Entry'!L589="",'Data Entry'!M589="",'Data Entry'!N589="",'Data Entry'!O589="",'Data Entry'!P589="",'Data Entry'!Q589=""),"","1"))</f>
        <v/>
      </c>
      <c r="AA586" s="152" t="str">
        <f>IF('Data Entry'!R589="Yes","1",IF(AND('Data Entry'!R589="",'Data Entry'!S589="",'Data Entry'!T589="",'Data Entry'!U589=""),"","1"))</f>
        <v/>
      </c>
      <c r="AB586" s="157" t="str">
        <f>IF('Data Entry'!V589="Yes","1",IF(AND('Data Entry'!V589="",'Data Entry'!W589=""),"","1"))</f>
        <v/>
      </c>
    </row>
    <row r="587" spans="1:28" ht="17">
      <c r="A587" s="59">
        <f>'Data Entry'!AB590</f>
        <v>0</v>
      </c>
      <c r="B587" s="59" t="str">
        <f>'Data Entry'!AR590</f>
        <v/>
      </c>
      <c r="C587" s="1">
        <f>IF('Data Entry'!AD590="g",'Data Entry'!AC590*0.001*U587,IF('Data Entry'!AD590="UI",'Data Entry'!AC590*0.000001*U587,IF('Data Entry'!AD590="mg",'Data Entry'!AC590*0.000001*U587,IF('Data Entry'!AD590="t",'Data Entry'!AC590*1000*U587,IF('Data Entry'!AD590="kg",'Data Entry'!AC590*1*U587,IF('Data Entry'!AD590="L",'Data Entry'!AC590*1*U587,IFERROR(,"")))))))</f>
        <v>0</v>
      </c>
      <c r="D587" s="1" t="s">
        <v>4</v>
      </c>
      <c r="E587" s="1">
        <f>IF('Data Entry'!AF590="g",'Data Entry'!AE590*0.001,IF('Data Entry'!AF590="mg",'Data Entry'!AE590*0.000001,IF('Data Entry'!AF590="t",'Data Entry'!AE590*1000,IF('Data Entry'!AF590="ml",'Data Entry'!AE590*0.001,IF('Data Entry'!AF590="kg",'Data Entry'!AE590*1,IF('Data Entry'!AF590="Pieza",'Data Entry'!AE590*1,IF('Data Entry'!AF590="L",'Data Entry'!AE590*1,IFERROR(,""))))))))</f>
        <v>0</v>
      </c>
      <c r="F587" s="1" t="s">
        <v>4</v>
      </c>
      <c r="G587" s="1">
        <f>IF('Data Entry'!AA590="g",'Data Entry'!Z590*0.001,IF('Data Entry'!AA590="mg",'Data Entry'!Z590*0.000001,IF('Data Entry'!AA590="t",'Data Entry'!Z590*1000,IF('Data Entry'!AA590="ml",'Data Entry'!Z590*0.001,IF('Data Entry'!AA590="kg",'Data Entry'!Z590*1,IF('Data Entry'!AA590="Piezas",'Data Entry'!Z590*1,IF('Data Entry'!AA590="L",'Data Entry'!Z590*1,IFERROR(,""))))))))</f>
        <v>0</v>
      </c>
      <c r="H587" s="1" t="s">
        <v>4</v>
      </c>
      <c r="I587" s="1">
        <f>IF('Data Entry'!AC590="g",'Data Entry'!AB590*0.001,IF('Data Entry'!AC590="mg",'Data Entry'!AB590*0.000001,IF('Data Entry'!AC590="t",'Data Entry'!AB590*1000,IF('Data Entry'!AC590="ml",'Data Entry'!AB590*0.001,IF('Data Entry'!AC590="kg",'Data Entry'!AB590*1,IF('Data Entry'!AC590="L",'Data Entry'!AB590*1,IFERROR(,"")))))))</f>
        <v>0</v>
      </c>
      <c r="J587" s="59" t="str">
        <f>'Data Entry'!AU590</f>
        <v/>
      </c>
      <c r="K587" s="1">
        <f>IF('Data Entry'!AI590="g",'Data Entry'!AH590*0.001*V587,IF('Data Entry'!AI590="UI",'Data Entry'!AH590*0.000001*V587,IF('Data Entry'!AI590="mg",'Data Entry'!AH590*0.000001*V587,IF('Data Entry'!AI590="t",'Data Entry'!AH590*1000*V587,IF('Data Entry'!AI590="kg",'Data Entry'!AH590*1*V587,IF('Data Entry'!AI590="L",'Data Entry'!AH590*1*V587,IFERROR(,"")))))))</f>
        <v>0</v>
      </c>
      <c r="L587" s="1" t="s">
        <v>4</v>
      </c>
      <c r="M587" s="59">
        <f>'Data Entry'!AJ590</f>
        <v>0</v>
      </c>
      <c r="N587" s="59" t="str">
        <f>'Data Entry'!AX590</f>
        <v/>
      </c>
      <c r="O587" s="1">
        <f>IF('Data Entry'!AL590="g",'Data Entry'!AK590*0.001*W587,IF('Data Entry'!AL590="UI",'Data Entry'!AK590*0.000001*W587,IF('Data Entry'!AL590="mg",'Data Entry'!AK590*0.000001*W587,IF('Data Entry'!AL590="t",'Data Entry'!AK590*1000*W587,IF('Data Entry'!AL590="kg",'Data Entry'!AK590*1*W587,IF('Data Entry'!AL590="L",'Data Entry'!AK590*1*W587,IFERROR(,"")))))))</f>
        <v>0</v>
      </c>
      <c r="P587" s="1" t="s">
        <v>4</v>
      </c>
      <c r="Q587" s="59">
        <f>'Data Entry'!AM590</f>
        <v>0</v>
      </c>
      <c r="R587" s="59" t="str">
        <f>'Data Entry'!BA590</f>
        <v/>
      </c>
      <c r="S587" s="1">
        <f>IF('Data Entry'!AO590="g",'Data Entry'!AN590*0.001*X587,IF('Data Entry'!AO590="UI",'Data Entry'!AN590*0.000001*X587,IF('Data Entry'!AO590="mg",'Data Entry'!AN590*0.000001*X587,IF('Data Entry'!AO590="t",'Data Entry'!AN590*1000*X587,IF('Data Entry'!AO590="kg",'Data Entry'!AN590*1*X587,IF('Data Entry'!AO590="L",'Data Entry'!AN590*1*X587,IFERROR(,"")))))))</f>
        <v>0</v>
      </c>
      <c r="T587" s="1" t="s">
        <v>4</v>
      </c>
      <c r="U587" s="59" t="str">
        <f>IF('Data Entry'!AP590="No aplica","1",'Data Entry'!AP590)</f>
        <v/>
      </c>
      <c r="V587" s="59" t="str">
        <f>IF('Data Entry'!AS590="No aplica","1",'Data Entry'!AS590)</f>
        <v/>
      </c>
      <c r="W587" s="59" t="str">
        <f>IF('Data Entry'!AV590="No aplica","1",'Data Entry'!AV590)</f>
        <v/>
      </c>
      <c r="X587" s="59" t="str">
        <f>IF('Data Entry'!AY590="No aplica","1",'Data Entry'!AY590)</f>
        <v/>
      </c>
      <c r="Y587" s="151" t="str">
        <f t="shared" si="9"/>
        <v/>
      </c>
      <c r="Z587" s="152" t="str">
        <f>IF('Data Entry'!H590="Yes","1",IF(AND('Data Entry'!H590="",'Data Entry'!I590="",'Data Entry'!J590="",'Data Entry'!K590="",'Data Entry'!L590="",'Data Entry'!M590="",'Data Entry'!N590="",'Data Entry'!O590="",'Data Entry'!P590="",'Data Entry'!Q590=""),"","1"))</f>
        <v/>
      </c>
      <c r="AA587" s="152" t="str">
        <f>IF('Data Entry'!R590="Yes","1",IF(AND('Data Entry'!R590="",'Data Entry'!S590="",'Data Entry'!T590="",'Data Entry'!U590=""),"","1"))</f>
        <v/>
      </c>
      <c r="AB587" s="157" t="str">
        <f>IF('Data Entry'!V590="Yes","1",IF(AND('Data Entry'!V590="",'Data Entry'!W590=""),"","1"))</f>
        <v/>
      </c>
    </row>
    <row r="588" spans="1:28" ht="17">
      <c r="A588" s="59">
        <f>'Data Entry'!AB591</f>
        <v>0</v>
      </c>
      <c r="B588" s="59" t="str">
        <f>'Data Entry'!AR591</f>
        <v/>
      </c>
      <c r="C588" s="1">
        <f>IF('Data Entry'!AD591="g",'Data Entry'!AC591*0.001*U588,IF('Data Entry'!AD591="UI",'Data Entry'!AC591*0.000001*U588,IF('Data Entry'!AD591="mg",'Data Entry'!AC591*0.000001*U588,IF('Data Entry'!AD591="t",'Data Entry'!AC591*1000*U588,IF('Data Entry'!AD591="kg",'Data Entry'!AC591*1*U588,IF('Data Entry'!AD591="L",'Data Entry'!AC591*1*U588,IFERROR(,"")))))))</f>
        <v>0</v>
      </c>
      <c r="D588" s="1" t="s">
        <v>4</v>
      </c>
      <c r="E588" s="1">
        <f>IF('Data Entry'!AF591="g",'Data Entry'!AE591*0.001,IF('Data Entry'!AF591="mg",'Data Entry'!AE591*0.000001,IF('Data Entry'!AF591="t",'Data Entry'!AE591*1000,IF('Data Entry'!AF591="ml",'Data Entry'!AE591*0.001,IF('Data Entry'!AF591="kg",'Data Entry'!AE591*1,IF('Data Entry'!AF591="Pieza",'Data Entry'!AE591*1,IF('Data Entry'!AF591="L",'Data Entry'!AE591*1,IFERROR(,""))))))))</f>
        <v>0</v>
      </c>
      <c r="F588" s="1" t="s">
        <v>4</v>
      </c>
      <c r="G588" s="1">
        <f>IF('Data Entry'!AA591="g",'Data Entry'!Z591*0.001,IF('Data Entry'!AA591="mg",'Data Entry'!Z591*0.000001,IF('Data Entry'!AA591="t",'Data Entry'!Z591*1000,IF('Data Entry'!AA591="ml",'Data Entry'!Z591*0.001,IF('Data Entry'!AA591="kg",'Data Entry'!Z591*1,IF('Data Entry'!AA591="Piezas",'Data Entry'!Z591*1,IF('Data Entry'!AA591="L",'Data Entry'!Z591*1,IFERROR(,""))))))))</f>
        <v>0</v>
      </c>
      <c r="H588" s="1" t="s">
        <v>4</v>
      </c>
      <c r="I588" s="1">
        <f>IF('Data Entry'!AC591="g",'Data Entry'!AB591*0.001,IF('Data Entry'!AC591="mg",'Data Entry'!AB591*0.000001,IF('Data Entry'!AC591="t",'Data Entry'!AB591*1000,IF('Data Entry'!AC591="ml",'Data Entry'!AB591*0.001,IF('Data Entry'!AC591="kg",'Data Entry'!AB591*1,IF('Data Entry'!AC591="L",'Data Entry'!AB591*1,IFERROR(,"")))))))</f>
        <v>0</v>
      </c>
      <c r="J588" s="59" t="str">
        <f>'Data Entry'!AU591</f>
        <v/>
      </c>
      <c r="K588" s="1">
        <f>IF('Data Entry'!AI591="g",'Data Entry'!AH591*0.001*V588,IF('Data Entry'!AI591="UI",'Data Entry'!AH591*0.000001*V588,IF('Data Entry'!AI591="mg",'Data Entry'!AH591*0.000001*V588,IF('Data Entry'!AI591="t",'Data Entry'!AH591*1000*V588,IF('Data Entry'!AI591="kg",'Data Entry'!AH591*1*V588,IF('Data Entry'!AI591="L",'Data Entry'!AH591*1*V588,IFERROR(,"")))))))</f>
        <v>0</v>
      </c>
      <c r="L588" s="1" t="s">
        <v>4</v>
      </c>
      <c r="M588" s="59">
        <f>'Data Entry'!AJ591</f>
        <v>0</v>
      </c>
      <c r="N588" s="59" t="str">
        <f>'Data Entry'!AX591</f>
        <v/>
      </c>
      <c r="O588" s="1">
        <f>IF('Data Entry'!AL591="g",'Data Entry'!AK591*0.001*W588,IF('Data Entry'!AL591="UI",'Data Entry'!AK591*0.000001*W588,IF('Data Entry'!AL591="mg",'Data Entry'!AK591*0.000001*W588,IF('Data Entry'!AL591="t",'Data Entry'!AK591*1000*W588,IF('Data Entry'!AL591="kg",'Data Entry'!AK591*1*W588,IF('Data Entry'!AL591="L",'Data Entry'!AK591*1*W588,IFERROR(,"")))))))</f>
        <v>0</v>
      </c>
      <c r="P588" s="1" t="s">
        <v>4</v>
      </c>
      <c r="Q588" s="59">
        <f>'Data Entry'!AM591</f>
        <v>0</v>
      </c>
      <c r="R588" s="59" t="str">
        <f>'Data Entry'!BA591</f>
        <v/>
      </c>
      <c r="S588" s="1">
        <f>IF('Data Entry'!AO591="g",'Data Entry'!AN591*0.001*X588,IF('Data Entry'!AO591="UI",'Data Entry'!AN591*0.000001*X588,IF('Data Entry'!AO591="mg",'Data Entry'!AN591*0.000001*X588,IF('Data Entry'!AO591="t",'Data Entry'!AN591*1000*X588,IF('Data Entry'!AO591="kg",'Data Entry'!AN591*1*X588,IF('Data Entry'!AO591="L",'Data Entry'!AN591*1*X588,IFERROR(,"")))))))</f>
        <v>0</v>
      </c>
      <c r="T588" s="1" t="s">
        <v>4</v>
      </c>
      <c r="U588" s="59" t="str">
        <f>IF('Data Entry'!AP591="No aplica","1",'Data Entry'!AP591)</f>
        <v/>
      </c>
      <c r="V588" s="59" t="str">
        <f>IF('Data Entry'!AS591="No aplica","1",'Data Entry'!AS591)</f>
        <v/>
      </c>
      <c r="W588" s="59" t="str">
        <f>IF('Data Entry'!AV591="No aplica","1",'Data Entry'!AV591)</f>
        <v/>
      </c>
      <c r="X588" s="59" t="str">
        <f>IF('Data Entry'!AY591="No aplica","1",'Data Entry'!AY591)</f>
        <v/>
      </c>
      <c r="Y588" s="151" t="str">
        <f t="shared" si="9"/>
        <v/>
      </c>
      <c r="Z588" s="152" t="str">
        <f>IF('Data Entry'!H591="Yes","1",IF(AND('Data Entry'!H591="",'Data Entry'!I591="",'Data Entry'!J591="",'Data Entry'!K591="",'Data Entry'!L591="",'Data Entry'!M591="",'Data Entry'!N591="",'Data Entry'!O591="",'Data Entry'!P591="",'Data Entry'!Q591=""),"","1"))</f>
        <v/>
      </c>
      <c r="AA588" s="152" t="str">
        <f>IF('Data Entry'!R591="Yes","1",IF(AND('Data Entry'!R591="",'Data Entry'!S591="",'Data Entry'!T591="",'Data Entry'!U591=""),"","1"))</f>
        <v/>
      </c>
      <c r="AB588" s="157" t="str">
        <f>IF('Data Entry'!V591="Yes","1",IF(AND('Data Entry'!V591="",'Data Entry'!W591=""),"","1"))</f>
        <v/>
      </c>
    </row>
    <row r="589" spans="1:28" ht="17">
      <c r="A589" s="59">
        <f>'Data Entry'!AB592</f>
        <v>0</v>
      </c>
      <c r="B589" s="59" t="str">
        <f>'Data Entry'!AR592</f>
        <v/>
      </c>
      <c r="C589" s="1">
        <f>IF('Data Entry'!AD592="g",'Data Entry'!AC592*0.001*U589,IF('Data Entry'!AD592="UI",'Data Entry'!AC592*0.000001*U589,IF('Data Entry'!AD592="mg",'Data Entry'!AC592*0.000001*U589,IF('Data Entry'!AD592="t",'Data Entry'!AC592*1000*U589,IF('Data Entry'!AD592="kg",'Data Entry'!AC592*1*U589,IF('Data Entry'!AD592="L",'Data Entry'!AC592*1*U589,IFERROR(,"")))))))</f>
        <v>0</v>
      </c>
      <c r="D589" s="1" t="s">
        <v>4</v>
      </c>
      <c r="E589" s="1">
        <f>IF('Data Entry'!AF592="g",'Data Entry'!AE592*0.001,IF('Data Entry'!AF592="mg",'Data Entry'!AE592*0.000001,IF('Data Entry'!AF592="t",'Data Entry'!AE592*1000,IF('Data Entry'!AF592="ml",'Data Entry'!AE592*0.001,IF('Data Entry'!AF592="kg",'Data Entry'!AE592*1,IF('Data Entry'!AF592="Pieza",'Data Entry'!AE592*1,IF('Data Entry'!AF592="L",'Data Entry'!AE592*1,IFERROR(,""))))))))</f>
        <v>0</v>
      </c>
      <c r="F589" s="1" t="s">
        <v>4</v>
      </c>
      <c r="G589" s="1">
        <f>IF('Data Entry'!AA592="g",'Data Entry'!Z592*0.001,IF('Data Entry'!AA592="mg",'Data Entry'!Z592*0.000001,IF('Data Entry'!AA592="t",'Data Entry'!Z592*1000,IF('Data Entry'!AA592="ml",'Data Entry'!Z592*0.001,IF('Data Entry'!AA592="kg",'Data Entry'!Z592*1,IF('Data Entry'!AA592="Piezas",'Data Entry'!Z592*1,IF('Data Entry'!AA592="L",'Data Entry'!Z592*1,IFERROR(,""))))))))</f>
        <v>0</v>
      </c>
      <c r="H589" s="1" t="s">
        <v>4</v>
      </c>
      <c r="I589" s="1">
        <f>IF('Data Entry'!AC592="g",'Data Entry'!AB592*0.001,IF('Data Entry'!AC592="mg",'Data Entry'!AB592*0.000001,IF('Data Entry'!AC592="t",'Data Entry'!AB592*1000,IF('Data Entry'!AC592="ml",'Data Entry'!AB592*0.001,IF('Data Entry'!AC592="kg",'Data Entry'!AB592*1,IF('Data Entry'!AC592="L",'Data Entry'!AB592*1,IFERROR(,"")))))))</f>
        <v>0</v>
      </c>
      <c r="J589" s="59" t="str">
        <f>'Data Entry'!AU592</f>
        <v/>
      </c>
      <c r="K589" s="1">
        <f>IF('Data Entry'!AI592="g",'Data Entry'!AH592*0.001*V589,IF('Data Entry'!AI592="UI",'Data Entry'!AH592*0.000001*V589,IF('Data Entry'!AI592="mg",'Data Entry'!AH592*0.000001*V589,IF('Data Entry'!AI592="t",'Data Entry'!AH592*1000*V589,IF('Data Entry'!AI592="kg",'Data Entry'!AH592*1*V589,IF('Data Entry'!AI592="L",'Data Entry'!AH592*1*V589,IFERROR(,"")))))))</f>
        <v>0</v>
      </c>
      <c r="L589" s="1" t="s">
        <v>4</v>
      </c>
      <c r="M589" s="59">
        <f>'Data Entry'!AJ592</f>
        <v>0</v>
      </c>
      <c r="N589" s="59" t="str">
        <f>'Data Entry'!AX592</f>
        <v/>
      </c>
      <c r="O589" s="1">
        <f>IF('Data Entry'!AL592="g",'Data Entry'!AK592*0.001*W589,IF('Data Entry'!AL592="UI",'Data Entry'!AK592*0.000001*W589,IF('Data Entry'!AL592="mg",'Data Entry'!AK592*0.000001*W589,IF('Data Entry'!AL592="t",'Data Entry'!AK592*1000*W589,IF('Data Entry'!AL592="kg",'Data Entry'!AK592*1*W589,IF('Data Entry'!AL592="L",'Data Entry'!AK592*1*W589,IFERROR(,"")))))))</f>
        <v>0</v>
      </c>
      <c r="P589" s="1" t="s">
        <v>4</v>
      </c>
      <c r="Q589" s="59">
        <f>'Data Entry'!AM592</f>
        <v>0</v>
      </c>
      <c r="R589" s="59" t="str">
        <f>'Data Entry'!BA592</f>
        <v/>
      </c>
      <c r="S589" s="1">
        <f>IF('Data Entry'!AO592="g",'Data Entry'!AN592*0.001*X589,IF('Data Entry'!AO592="UI",'Data Entry'!AN592*0.000001*X589,IF('Data Entry'!AO592="mg",'Data Entry'!AN592*0.000001*X589,IF('Data Entry'!AO592="t",'Data Entry'!AN592*1000*X589,IF('Data Entry'!AO592="kg",'Data Entry'!AN592*1*X589,IF('Data Entry'!AO592="L",'Data Entry'!AN592*1*X589,IFERROR(,"")))))))</f>
        <v>0</v>
      </c>
      <c r="T589" s="1" t="s">
        <v>4</v>
      </c>
      <c r="U589" s="59" t="str">
        <f>IF('Data Entry'!AP592="No aplica","1",'Data Entry'!AP592)</f>
        <v/>
      </c>
      <c r="V589" s="59" t="str">
        <f>IF('Data Entry'!AS592="No aplica","1",'Data Entry'!AS592)</f>
        <v/>
      </c>
      <c r="W589" s="59" t="str">
        <f>IF('Data Entry'!AV592="No aplica","1",'Data Entry'!AV592)</f>
        <v/>
      </c>
      <c r="X589" s="59" t="str">
        <f>IF('Data Entry'!AY592="No aplica","1",'Data Entry'!AY592)</f>
        <v/>
      </c>
      <c r="Y589" s="151" t="str">
        <f t="shared" si="9"/>
        <v/>
      </c>
      <c r="Z589" s="152" t="str">
        <f>IF('Data Entry'!H592="Yes","1",IF(AND('Data Entry'!H592="",'Data Entry'!I592="",'Data Entry'!J592="",'Data Entry'!K592="",'Data Entry'!L592="",'Data Entry'!M592="",'Data Entry'!N592="",'Data Entry'!O592="",'Data Entry'!P592="",'Data Entry'!Q592=""),"","1"))</f>
        <v/>
      </c>
      <c r="AA589" s="152" t="str">
        <f>IF('Data Entry'!R592="Yes","1",IF(AND('Data Entry'!R592="",'Data Entry'!S592="",'Data Entry'!T592="",'Data Entry'!U592=""),"","1"))</f>
        <v/>
      </c>
      <c r="AB589" s="157" t="str">
        <f>IF('Data Entry'!V592="Yes","1",IF(AND('Data Entry'!V592="",'Data Entry'!W592=""),"","1"))</f>
        <v/>
      </c>
    </row>
    <row r="590" spans="1:28" ht="17">
      <c r="A590" s="59">
        <f>'Data Entry'!AB593</f>
        <v>0</v>
      </c>
      <c r="B590" s="59" t="str">
        <f>'Data Entry'!AR593</f>
        <v/>
      </c>
      <c r="C590" s="1">
        <f>IF('Data Entry'!AD593="g",'Data Entry'!AC593*0.001*U590,IF('Data Entry'!AD593="UI",'Data Entry'!AC593*0.000001*U590,IF('Data Entry'!AD593="mg",'Data Entry'!AC593*0.000001*U590,IF('Data Entry'!AD593="t",'Data Entry'!AC593*1000*U590,IF('Data Entry'!AD593="kg",'Data Entry'!AC593*1*U590,IF('Data Entry'!AD593="L",'Data Entry'!AC593*1*U590,IFERROR(,"")))))))</f>
        <v>0</v>
      </c>
      <c r="D590" s="1" t="s">
        <v>4</v>
      </c>
      <c r="E590" s="1">
        <f>IF('Data Entry'!AF593="g",'Data Entry'!AE593*0.001,IF('Data Entry'!AF593="mg",'Data Entry'!AE593*0.000001,IF('Data Entry'!AF593="t",'Data Entry'!AE593*1000,IF('Data Entry'!AF593="ml",'Data Entry'!AE593*0.001,IF('Data Entry'!AF593="kg",'Data Entry'!AE593*1,IF('Data Entry'!AF593="Pieza",'Data Entry'!AE593*1,IF('Data Entry'!AF593="L",'Data Entry'!AE593*1,IFERROR(,""))))))))</f>
        <v>0</v>
      </c>
      <c r="F590" s="1" t="s">
        <v>4</v>
      </c>
      <c r="G590" s="1">
        <f>IF('Data Entry'!AA593="g",'Data Entry'!Z593*0.001,IF('Data Entry'!AA593="mg",'Data Entry'!Z593*0.000001,IF('Data Entry'!AA593="t",'Data Entry'!Z593*1000,IF('Data Entry'!AA593="ml",'Data Entry'!Z593*0.001,IF('Data Entry'!AA593="kg",'Data Entry'!Z593*1,IF('Data Entry'!AA593="Piezas",'Data Entry'!Z593*1,IF('Data Entry'!AA593="L",'Data Entry'!Z593*1,IFERROR(,""))))))))</f>
        <v>0</v>
      </c>
      <c r="H590" s="1" t="s">
        <v>4</v>
      </c>
      <c r="I590" s="1">
        <f>IF('Data Entry'!AC593="g",'Data Entry'!AB593*0.001,IF('Data Entry'!AC593="mg",'Data Entry'!AB593*0.000001,IF('Data Entry'!AC593="t",'Data Entry'!AB593*1000,IF('Data Entry'!AC593="ml",'Data Entry'!AB593*0.001,IF('Data Entry'!AC593="kg",'Data Entry'!AB593*1,IF('Data Entry'!AC593="L",'Data Entry'!AB593*1,IFERROR(,"")))))))</f>
        <v>0</v>
      </c>
      <c r="J590" s="59" t="str">
        <f>'Data Entry'!AU593</f>
        <v/>
      </c>
      <c r="K590" s="1">
        <f>IF('Data Entry'!AI593="g",'Data Entry'!AH593*0.001*V590,IF('Data Entry'!AI593="UI",'Data Entry'!AH593*0.000001*V590,IF('Data Entry'!AI593="mg",'Data Entry'!AH593*0.000001*V590,IF('Data Entry'!AI593="t",'Data Entry'!AH593*1000*V590,IF('Data Entry'!AI593="kg",'Data Entry'!AH593*1*V590,IF('Data Entry'!AI593="L",'Data Entry'!AH593*1*V590,IFERROR(,"")))))))</f>
        <v>0</v>
      </c>
      <c r="L590" s="1" t="s">
        <v>4</v>
      </c>
      <c r="M590" s="59">
        <f>'Data Entry'!AJ593</f>
        <v>0</v>
      </c>
      <c r="N590" s="59" t="str">
        <f>'Data Entry'!AX593</f>
        <v/>
      </c>
      <c r="O590" s="1">
        <f>IF('Data Entry'!AL593="g",'Data Entry'!AK593*0.001*W590,IF('Data Entry'!AL593="UI",'Data Entry'!AK593*0.000001*W590,IF('Data Entry'!AL593="mg",'Data Entry'!AK593*0.000001*W590,IF('Data Entry'!AL593="t",'Data Entry'!AK593*1000*W590,IF('Data Entry'!AL593="kg",'Data Entry'!AK593*1*W590,IF('Data Entry'!AL593="L",'Data Entry'!AK593*1*W590,IFERROR(,"")))))))</f>
        <v>0</v>
      </c>
      <c r="P590" s="1" t="s">
        <v>4</v>
      </c>
      <c r="Q590" s="59">
        <f>'Data Entry'!AM593</f>
        <v>0</v>
      </c>
      <c r="R590" s="59" t="str">
        <f>'Data Entry'!BA593</f>
        <v/>
      </c>
      <c r="S590" s="1">
        <f>IF('Data Entry'!AO593="g",'Data Entry'!AN593*0.001*X590,IF('Data Entry'!AO593="UI",'Data Entry'!AN593*0.000001*X590,IF('Data Entry'!AO593="mg",'Data Entry'!AN593*0.000001*X590,IF('Data Entry'!AO593="t",'Data Entry'!AN593*1000*X590,IF('Data Entry'!AO593="kg",'Data Entry'!AN593*1*X590,IF('Data Entry'!AO593="L",'Data Entry'!AN593*1*X590,IFERROR(,"")))))))</f>
        <v>0</v>
      </c>
      <c r="T590" s="1" t="s">
        <v>4</v>
      </c>
      <c r="U590" s="59" t="str">
        <f>IF('Data Entry'!AP593="No aplica","1",'Data Entry'!AP593)</f>
        <v/>
      </c>
      <c r="V590" s="59" t="str">
        <f>IF('Data Entry'!AS593="No aplica","1",'Data Entry'!AS593)</f>
        <v/>
      </c>
      <c r="W590" s="59" t="str">
        <f>IF('Data Entry'!AV593="No aplica","1",'Data Entry'!AV593)</f>
        <v/>
      </c>
      <c r="X590" s="59" t="str">
        <f>IF('Data Entry'!AY593="No aplica","1",'Data Entry'!AY593)</f>
        <v/>
      </c>
      <c r="Y590" s="151" t="str">
        <f t="shared" si="9"/>
        <v/>
      </c>
      <c r="Z590" s="152" t="str">
        <f>IF('Data Entry'!H593="Yes","1",IF(AND('Data Entry'!H593="",'Data Entry'!I593="",'Data Entry'!J593="",'Data Entry'!K593="",'Data Entry'!L593="",'Data Entry'!M593="",'Data Entry'!N593="",'Data Entry'!O593="",'Data Entry'!P593="",'Data Entry'!Q593=""),"","1"))</f>
        <v/>
      </c>
      <c r="AA590" s="152" t="str">
        <f>IF('Data Entry'!R593="Yes","1",IF(AND('Data Entry'!R593="",'Data Entry'!S593="",'Data Entry'!T593="",'Data Entry'!U593=""),"","1"))</f>
        <v/>
      </c>
      <c r="AB590" s="157" t="str">
        <f>IF('Data Entry'!V593="Yes","1",IF(AND('Data Entry'!V593="",'Data Entry'!W593=""),"","1"))</f>
        <v/>
      </c>
    </row>
    <row r="591" spans="1:28" ht="17">
      <c r="A591" s="59">
        <f>'Data Entry'!AB594</f>
        <v>0</v>
      </c>
      <c r="B591" s="59" t="str">
        <f>'Data Entry'!AR594</f>
        <v/>
      </c>
      <c r="C591" s="1">
        <f>IF('Data Entry'!AD594="g",'Data Entry'!AC594*0.001*U591,IF('Data Entry'!AD594="UI",'Data Entry'!AC594*0.000001*U591,IF('Data Entry'!AD594="mg",'Data Entry'!AC594*0.000001*U591,IF('Data Entry'!AD594="t",'Data Entry'!AC594*1000*U591,IF('Data Entry'!AD594="kg",'Data Entry'!AC594*1*U591,IF('Data Entry'!AD594="L",'Data Entry'!AC594*1*U591,IFERROR(,"")))))))</f>
        <v>0</v>
      </c>
      <c r="D591" s="1" t="s">
        <v>4</v>
      </c>
      <c r="E591" s="1">
        <f>IF('Data Entry'!AF594="g",'Data Entry'!AE594*0.001,IF('Data Entry'!AF594="mg",'Data Entry'!AE594*0.000001,IF('Data Entry'!AF594="t",'Data Entry'!AE594*1000,IF('Data Entry'!AF594="ml",'Data Entry'!AE594*0.001,IF('Data Entry'!AF594="kg",'Data Entry'!AE594*1,IF('Data Entry'!AF594="Pieza",'Data Entry'!AE594*1,IF('Data Entry'!AF594="L",'Data Entry'!AE594*1,IFERROR(,""))))))))</f>
        <v>0</v>
      </c>
      <c r="F591" s="1" t="s">
        <v>4</v>
      </c>
      <c r="G591" s="1">
        <f>IF('Data Entry'!AA594="g",'Data Entry'!Z594*0.001,IF('Data Entry'!AA594="mg",'Data Entry'!Z594*0.000001,IF('Data Entry'!AA594="t",'Data Entry'!Z594*1000,IF('Data Entry'!AA594="ml",'Data Entry'!Z594*0.001,IF('Data Entry'!AA594="kg",'Data Entry'!Z594*1,IF('Data Entry'!AA594="Piezas",'Data Entry'!Z594*1,IF('Data Entry'!AA594="L",'Data Entry'!Z594*1,IFERROR(,""))))))))</f>
        <v>0</v>
      </c>
      <c r="H591" s="1" t="s">
        <v>4</v>
      </c>
      <c r="I591" s="1">
        <f>IF('Data Entry'!AC594="g",'Data Entry'!AB594*0.001,IF('Data Entry'!AC594="mg",'Data Entry'!AB594*0.000001,IF('Data Entry'!AC594="t",'Data Entry'!AB594*1000,IF('Data Entry'!AC594="ml",'Data Entry'!AB594*0.001,IF('Data Entry'!AC594="kg",'Data Entry'!AB594*1,IF('Data Entry'!AC594="L",'Data Entry'!AB594*1,IFERROR(,"")))))))</f>
        <v>0</v>
      </c>
      <c r="J591" s="59" t="str">
        <f>'Data Entry'!AU594</f>
        <v/>
      </c>
      <c r="K591" s="1">
        <f>IF('Data Entry'!AI594="g",'Data Entry'!AH594*0.001*V591,IF('Data Entry'!AI594="UI",'Data Entry'!AH594*0.000001*V591,IF('Data Entry'!AI594="mg",'Data Entry'!AH594*0.000001*V591,IF('Data Entry'!AI594="t",'Data Entry'!AH594*1000*V591,IF('Data Entry'!AI594="kg",'Data Entry'!AH594*1*V591,IF('Data Entry'!AI594="L",'Data Entry'!AH594*1*V591,IFERROR(,"")))))))</f>
        <v>0</v>
      </c>
      <c r="L591" s="1" t="s">
        <v>4</v>
      </c>
      <c r="M591" s="59">
        <f>'Data Entry'!AJ594</f>
        <v>0</v>
      </c>
      <c r="N591" s="59" t="str">
        <f>'Data Entry'!AX594</f>
        <v/>
      </c>
      <c r="O591" s="1">
        <f>IF('Data Entry'!AL594="g",'Data Entry'!AK594*0.001*W591,IF('Data Entry'!AL594="UI",'Data Entry'!AK594*0.000001*W591,IF('Data Entry'!AL594="mg",'Data Entry'!AK594*0.000001*W591,IF('Data Entry'!AL594="t",'Data Entry'!AK594*1000*W591,IF('Data Entry'!AL594="kg",'Data Entry'!AK594*1*W591,IF('Data Entry'!AL594="L",'Data Entry'!AK594*1*W591,IFERROR(,"")))))))</f>
        <v>0</v>
      </c>
      <c r="P591" s="1" t="s">
        <v>4</v>
      </c>
      <c r="Q591" s="59">
        <f>'Data Entry'!AM594</f>
        <v>0</v>
      </c>
      <c r="R591" s="59" t="str">
        <f>'Data Entry'!BA594</f>
        <v/>
      </c>
      <c r="S591" s="1">
        <f>IF('Data Entry'!AO594="g",'Data Entry'!AN594*0.001*X591,IF('Data Entry'!AO594="UI",'Data Entry'!AN594*0.000001*X591,IF('Data Entry'!AO594="mg",'Data Entry'!AN594*0.000001*X591,IF('Data Entry'!AO594="t",'Data Entry'!AN594*1000*X591,IF('Data Entry'!AO594="kg",'Data Entry'!AN594*1*X591,IF('Data Entry'!AO594="L",'Data Entry'!AN594*1*X591,IFERROR(,"")))))))</f>
        <v>0</v>
      </c>
      <c r="T591" s="1" t="s">
        <v>4</v>
      </c>
      <c r="U591" s="59" t="str">
        <f>IF('Data Entry'!AP594="No aplica","1",'Data Entry'!AP594)</f>
        <v/>
      </c>
      <c r="V591" s="59" t="str">
        <f>IF('Data Entry'!AS594="No aplica","1",'Data Entry'!AS594)</f>
        <v/>
      </c>
      <c r="W591" s="59" t="str">
        <f>IF('Data Entry'!AV594="No aplica","1",'Data Entry'!AV594)</f>
        <v/>
      </c>
      <c r="X591" s="59" t="str">
        <f>IF('Data Entry'!AY594="No aplica","1",'Data Entry'!AY594)</f>
        <v/>
      </c>
      <c r="Y591" s="151" t="str">
        <f t="shared" si="9"/>
        <v/>
      </c>
      <c r="Z591" s="152" t="str">
        <f>IF('Data Entry'!H594="Yes","1",IF(AND('Data Entry'!H594="",'Data Entry'!I594="",'Data Entry'!J594="",'Data Entry'!K594="",'Data Entry'!L594="",'Data Entry'!M594="",'Data Entry'!N594="",'Data Entry'!O594="",'Data Entry'!P594="",'Data Entry'!Q594=""),"","1"))</f>
        <v/>
      </c>
      <c r="AA591" s="152" t="str">
        <f>IF('Data Entry'!R594="Yes","1",IF(AND('Data Entry'!R594="",'Data Entry'!S594="",'Data Entry'!T594="",'Data Entry'!U594=""),"","1"))</f>
        <v/>
      </c>
      <c r="AB591" s="157" t="str">
        <f>IF('Data Entry'!V594="Yes","1",IF(AND('Data Entry'!V594="",'Data Entry'!W594=""),"","1"))</f>
        <v/>
      </c>
    </row>
    <row r="592" spans="1:28" ht="17">
      <c r="A592" s="59">
        <f>'Data Entry'!AB595</f>
        <v>0</v>
      </c>
      <c r="B592" s="59" t="str">
        <f>'Data Entry'!AR595</f>
        <v/>
      </c>
      <c r="C592" s="1">
        <f>IF('Data Entry'!AD595="g",'Data Entry'!AC595*0.001*U592,IF('Data Entry'!AD595="UI",'Data Entry'!AC595*0.000001*U592,IF('Data Entry'!AD595="mg",'Data Entry'!AC595*0.000001*U592,IF('Data Entry'!AD595="t",'Data Entry'!AC595*1000*U592,IF('Data Entry'!AD595="kg",'Data Entry'!AC595*1*U592,IF('Data Entry'!AD595="L",'Data Entry'!AC595*1*U592,IFERROR(,"")))))))</f>
        <v>0</v>
      </c>
      <c r="D592" s="1" t="s">
        <v>4</v>
      </c>
      <c r="E592" s="1">
        <f>IF('Data Entry'!AF595="g",'Data Entry'!AE595*0.001,IF('Data Entry'!AF595="mg",'Data Entry'!AE595*0.000001,IF('Data Entry'!AF595="t",'Data Entry'!AE595*1000,IF('Data Entry'!AF595="ml",'Data Entry'!AE595*0.001,IF('Data Entry'!AF595="kg",'Data Entry'!AE595*1,IF('Data Entry'!AF595="Pieza",'Data Entry'!AE595*1,IF('Data Entry'!AF595="L",'Data Entry'!AE595*1,IFERROR(,""))))))))</f>
        <v>0</v>
      </c>
      <c r="F592" s="1" t="s">
        <v>4</v>
      </c>
      <c r="G592" s="1">
        <f>IF('Data Entry'!AA595="g",'Data Entry'!Z595*0.001,IF('Data Entry'!AA595="mg",'Data Entry'!Z595*0.000001,IF('Data Entry'!AA595="t",'Data Entry'!Z595*1000,IF('Data Entry'!AA595="ml",'Data Entry'!Z595*0.001,IF('Data Entry'!AA595="kg",'Data Entry'!Z595*1,IF('Data Entry'!AA595="Piezas",'Data Entry'!Z595*1,IF('Data Entry'!AA595="L",'Data Entry'!Z595*1,IFERROR(,""))))))))</f>
        <v>0</v>
      </c>
      <c r="H592" s="1" t="s">
        <v>4</v>
      </c>
      <c r="I592" s="1">
        <f>IF('Data Entry'!AC595="g",'Data Entry'!AB595*0.001,IF('Data Entry'!AC595="mg",'Data Entry'!AB595*0.000001,IF('Data Entry'!AC595="t",'Data Entry'!AB595*1000,IF('Data Entry'!AC595="ml",'Data Entry'!AB595*0.001,IF('Data Entry'!AC595="kg",'Data Entry'!AB595*1,IF('Data Entry'!AC595="L",'Data Entry'!AB595*1,IFERROR(,"")))))))</f>
        <v>0</v>
      </c>
      <c r="J592" s="59" t="str">
        <f>'Data Entry'!AU595</f>
        <v/>
      </c>
      <c r="K592" s="1">
        <f>IF('Data Entry'!AI595="g",'Data Entry'!AH595*0.001*V592,IF('Data Entry'!AI595="UI",'Data Entry'!AH595*0.000001*V592,IF('Data Entry'!AI595="mg",'Data Entry'!AH595*0.000001*V592,IF('Data Entry'!AI595="t",'Data Entry'!AH595*1000*V592,IF('Data Entry'!AI595="kg",'Data Entry'!AH595*1*V592,IF('Data Entry'!AI595="L",'Data Entry'!AH595*1*V592,IFERROR(,"")))))))</f>
        <v>0</v>
      </c>
      <c r="L592" s="1" t="s">
        <v>4</v>
      </c>
      <c r="M592" s="59">
        <f>'Data Entry'!AJ595</f>
        <v>0</v>
      </c>
      <c r="N592" s="59" t="str">
        <f>'Data Entry'!AX595</f>
        <v/>
      </c>
      <c r="O592" s="1">
        <f>IF('Data Entry'!AL595="g",'Data Entry'!AK595*0.001*W592,IF('Data Entry'!AL595="UI",'Data Entry'!AK595*0.000001*W592,IF('Data Entry'!AL595="mg",'Data Entry'!AK595*0.000001*W592,IF('Data Entry'!AL595="t",'Data Entry'!AK595*1000*W592,IF('Data Entry'!AL595="kg",'Data Entry'!AK595*1*W592,IF('Data Entry'!AL595="L",'Data Entry'!AK595*1*W592,IFERROR(,"")))))))</f>
        <v>0</v>
      </c>
      <c r="P592" s="1" t="s">
        <v>4</v>
      </c>
      <c r="Q592" s="59">
        <f>'Data Entry'!AM595</f>
        <v>0</v>
      </c>
      <c r="R592" s="59" t="str">
        <f>'Data Entry'!BA595</f>
        <v/>
      </c>
      <c r="S592" s="1">
        <f>IF('Data Entry'!AO595="g",'Data Entry'!AN595*0.001*X592,IF('Data Entry'!AO595="UI",'Data Entry'!AN595*0.000001*X592,IF('Data Entry'!AO595="mg",'Data Entry'!AN595*0.000001*X592,IF('Data Entry'!AO595="t",'Data Entry'!AN595*1000*X592,IF('Data Entry'!AO595="kg",'Data Entry'!AN595*1*X592,IF('Data Entry'!AO595="L",'Data Entry'!AN595*1*X592,IFERROR(,"")))))))</f>
        <v>0</v>
      </c>
      <c r="T592" s="1" t="s">
        <v>4</v>
      </c>
      <c r="U592" s="59" t="str">
        <f>IF('Data Entry'!AP595="No aplica","1",'Data Entry'!AP595)</f>
        <v/>
      </c>
      <c r="V592" s="59" t="str">
        <f>IF('Data Entry'!AS595="No aplica","1",'Data Entry'!AS595)</f>
        <v/>
      </c>
      <c r="W592" s="59" t="str">
        <f>IF('Data Entry'!AV595="No aplica","1",'Data Entry'!AV595)</f>
        <v/>
      </c>
      <c r="X592" s="59" t="str">
        <f>IF('Data Entry'!AY595="No aplica","1",'Data Entry'!AY595)</f>
        <v/>
      </c>
      <c r="Y592" s="151" t="str">
        <f t="shared" si="9"/>
        <v/>
      </c>
      <c r="Z592" s="152" t="str">
        <f>IF('Data Entry'!H595="Yes","1",IF(AND('Data Entry'!H595="",'Data Entry'!I595="",'Data Entry'!J595="",'Data Entry'!K595="",'Data Entry'!L595="",'Data Entry'!M595="",'Data Entry'!N595="",'Data Entry'!O595="",'Data Entry'!P595="",'Data Entry'!Q595=""),"","1"))</f>
        <v/>
      </c>
      <c r="AA592" s="152" t="str">
        <f>IF('Data Entry'!R595="Yes","1",IF(AND('Data Entry'!R595="",'Data Entry'!S595="",'Data Entry'!T595="",'Data Entry'!U595=""),"","1"))</f>
        <v/>
      </c>
      <c r="AB592" s="157" t="str">
        <f>IF('Data Entry'!V595="Yes","1",IF(AND('Data Entry'!V595="",'Data Entry'!W595=""),"","1"))</f>
        <v/>
      </c>
    </row>
    <row r="593" spans="1:28" ht="17">
      <c r="A593" s="59">
        <f>'Data Entry'!AB596</f>
        <v>0</v>
      </c>
      <c r="B593" s="59" t="str">
        <f>'Data Entry'!AR596</f>
        <v/>
      </c>
      <c r="C593" s="1">
        <f>IF('Data Entry'!AD596="g",'Data Entry'!AC596*0.001*U593,IF('Data Entry'!AD596="UI",'Data Entry'!AC596*0.000001*U593,IF('Data Entry'!AD596="mg",'Data Entry'!AC596*0.000001*U593,IF('Data Entry'!AD596="t",'Data Entry'!AC596*1000*U593,IF('Data Entry'!AD596="kg",'Data Entry'!AC596*1*U593,IF('Data Entry'!AD596="L",'Data Entry'!AC596*1*U593,IFERROR(,"")))))))</f>
        <v>0</v>
      </c>
      <c r="D593" s="1" t="s">
        <v>4</v>
      </c>
      <c r="E593" s="1">
        <f>IF('Data Entry'!AF596="g",'Data Entry'!AE596*0.001,IF('Data Entry'!AF596="mg",'Data Entry'!AE596*0.000001,IF('Data Entry'!AF596="t",'Data Entry'!AE596*1000,IF('Data Entry'!AF596="ml",'Data Entry'!AE596*0.001,IF('Data Entry'!AF596="kg",'Data Entry'!AE596*1,IF('Data Entry'!AF596="Pieza",'Data Entry'!AE596*1,IF('Data Entry'!AF596="L",'Data Entry'!AE596*1,IFERROR(,""))))))))</f>
        <v>0</v>
      </c>
      <c r="F593" s="1" t="s">
        <v>4</v>
      </c>
      <c r="G593" s="1">
        <f>IF('Data Entry'!AA596="g",'Data Entry'!Z596*0.001,IF('Data Entry'!AA596="mg",'Data Entry'!Z596*0.000001,IF('Data Entry'!AA596="t",'Data Entry'!Z596*1000,IF('Data Entry'!AA596="ml",'Data Entry'!Z596*0.001,IF('Data Entry'!AA596="kg",'Data Entry'!Z596*1,IF('Data Entry'!AA596="Piezas",'Data Entry'!Z596*1,IF('Data Entry'!AA596="L",'Data Entry'!Z596*1,IFERROR(,""))))))))</f>
        <v>0</v>
      </c>
      <c r="H593" s="1" t="s">
        <v>4</v>
      </c>
      <c r="I593" s="1">
        <f>IF('Data Entry'!AC596="g",'Data Entry'!AB596*0.001,IF('Data Entry'!AC596="mg",'Data Entry'!AB596*0.000001,IF('Data Entry'!AC596="t",'Data Entry'!AB596*1000,IF('Data Entry'!AC596="ml",'Data Entry'!AB596*0.001,IF('Data Entry'!AC596="kg",'Data Entry'!AB596*1,IF('Data Entry'!AC596="L",'Data Entry'!AB596*1,IFERROR(,"")))))))</f>
        <v>0</v>
      </c>
      <c r="J593" s="59" t="str">
        <f>'Data Entry'!AU596</f>
        <v/>
      </c>
      <c r="K593" s="1">
        <f>IF('Data Entry'!AI596="g",'Data Entry'!AH596*0.001*V593,IF('Data Entry'!AI596="UI",'Data Entry'!AH596*0.000001*V593,IF('Data Entry'!AI596="mg",'Data Entry'!AH596*0.000001*V593,IF('Data Entry'!AI596="t",'Data Entry'!AH596*1000*V593,IF('Data Entry'!AI596="kg",'Data Entry'!AH596*1*V593,IF('Data Entry'!AI596="L",'Data Entry'!AH596*1*V593,IFERROR(,"")))))))</f>
        <v>0</v>
      </c>
      <c r="L593" s="1" t="s">
        <v>4</v>
      </c>
      <c r="M593" s="59">
        <f>'Data Entry'!AJ596</f>
        <v>0</v>
      </c>
      <c r="N593" s="59" t="str">
        <f>'Data Entry'!AX596</f>
        <v/>
      </c>
      <c r="O593" s="1">
        <f>IF('Data Entry'!AL596="g",'Data Entry'!AK596*0.001*W593,IF('Data Entry'!AL596="UI",'Data Entry'!AK596*0.000001*W593,IF('Data Entry'!AL596="mg",'Data Entry'!AK596*0.000001*W593,IF('Data Entry'!AL596="t",'Data Entry'!AK596*1000*W593,IF('Data Entry'!AL596="kg",'Data Entry'!AK596*1*W593,IF('Data Entry'!AL596="L",'Data Entry'!AK596*1*W593,IFERROR(,"")))))))</f>
        <v>0</v>
      </c>
      <c r="P593" s="1" t="s">
        <v>4</v>
      </c>
      <c r="Q593" s="59">
        <f>'Data Entry'!AM596</f>
        <v>0</v>
      </c>
      <c r="R593" s="59" t="str">
        <f>'Data Entry'!BA596</f>
        <v/>
      </c>
      <c r="S593" s="1">
        <f>IF('Data Entry'!AO596="g",'Data Entry'!AN596*0.001*X593,IF('Data Entry'!AO596="UI",'Data Entry'!AN596*0.000001*X593,IF('Data Entry'!AO596="mg",'Data Entry'!AN596*0.000001*X593,IF('Data Entry'!AO596="t",'Data Entry'!AN596*1000*X593,IF('Data Entry'!AO596="kg",'Data Entry'!AN596*1*X593,IF('Data Entry'!AO596="L",'Data Entry'!AN596*1*X593,IFERROR(,"")))))))</f>
        <v>0</v>
      </c>
      <c r="T593" s="1" t="s">
        <v>4</v>
      </c>
      <c r="U593" s="59" t="str">
        <f>IF('Data Entry'!AP596="No aplica","1",'Data Entry'!AP596)</f>
        <v/>
      </c>
      <c r="V593" s="59" t="str">
        <f>IF('Data Entry'!AS596="No aplica","1",'Data Entry'!AS596)</f>
        <v/>
      </c>
      <c r="W593" s="59" t="str">
        <f>IF('Data Entry'!AV596="No aplica","1",'Data Entry'!AV596)</f>
        <v/>
      </c>
      <c r="X593" s="59" t="str">
        <f>IF('Data Entry'!AY596="No aplica","1",'Data Entry'!AY596)</f>
        <v/>
      </c>
      <c r="Y593" s="151" t="str">
        <f t="shared" si="9"/>
        <v/>
      </c>
      <c r="Z593" s="152" t="str">
        <f>IF('Data Entry'!H596="Yes","1",IF(AND('Data Entry'!H596="",'Data Entry'!I596="",'Data Entry'!J596="",'Data Entry'!K596="",'Data Entry'!L596="",'Data Entry'!M596="",'Data Entry'!N596="",'Data Entry'!O596="",'Data Entry'!P596="",'Data Entry'!Q596=""),"","1"))</f>
        <v/>
      </c>
      <c r="AA593" s="152" t="str">
        <f>IF('Data Entry'!R596="Yes","1",IF(AND('Data Entry'!R596="",'Data Entry'!S596="",'Data Entry'!T596="",'Data Entry'!U596=""),"","1"))</f>
        <v/>
      </c>
      <c r="AB593" s="157" t="str">
        <f>IF('Data Entry'!V596="Yes","1",IF(AND('Data Entry'!V596="",'Data Entry'!W596=""),"","1"))</f>
        <v/>
      </c>
    </row>
    <row r="594" spans="1:28" ht="17">
      <c r="A594" s="59">
        <f>'Data Entry'!AB597</f>
        <v>0</v>
      </c>
      <c r="B594" s="59" t="str">
        <f>'Data Entry'!AR597</f>
        <v/>
      </c>
      <c r="C594" s="1">
        <f>IF('Data Entry'!AD597="g",'Data Entry'!AC597*0.001*U594,IF('Data Entry'!AD597="UI",'Data Entry'!AC597*0.000001*U594,IF('Data Entry'!AD597="mg",'Data Entry'!AC597*0.000001*U594,IF('Data Entry'!AD597="t",'Data Entry'!AC597*1000*U594,IF('Data Entry'!AD597="kg",'Data Entry'!AC597*1*U594,IF('Data Entry'!AD597="L",'Data Entry'!AC597*1*U594,IFERROR(,"")))))))</f>
        <v>0</v>
      </c>
      <c r="D594" s="1" t="s">
        <v>4</v>
      </c>
      <c r="E594" s="1">
        <f>IF('Data Entry'!AF597="g",'Data Entry'!AE597*0.001,IF('Data Entry'!AF597="mg",'Data Entry'!AE597*0.000001,IF('Data Entry'!AF597="t",'Data Entry'!AE597*1000,IF('Data Entry'!AF597="ml",'Data Entry'!AE597*0.001,IF('Data Entry'!AF597="kg",'Data Entry'!AE597*1,IF('Data Entry'!AF597="Pieza",'Data Entry'!AE597*1,IF('Data Entry'!AF597="L",'Data Entry'!AE597*1,IFERROR(,""))))))))</f>
        <v>0</v>
      </c>
      <c r="F594" s="1" t="s">
        <v>4</v>
      </c>
      <c r="G594" s="1">
        <f>IF('Data Entry'!AA597="g",'Data Entry'!Z597*0.001,IF('Data Entry'!AA597="mg",'Data Entry'!Z597*0.000001,IF('Data Entry'!AA597="t",'Data Entry'!Z597*1000,IF('Data Entry'!AA597="ml",'Data Entry'!Z597*0.001,IF('Data Entry'!AA597="kg",'Data Entry'!Z597*1,IF('Data Entry'!AA597="Piezas",'Data Entry'!Z597*1,IF('Data Entry'!AA597="L",'Data Entry'!Z597*1,IFERROR(,""))))))))</f>
        <v>0</v>
      </c>
      <c r="H594" s="1" t="s">
        <v>4</v>
      </c>
      <c r="I594" s="1">
        <f>IF('Data Entry'!AC597="g",'Data Entry'!AB597*0.001,IF('Data Entry'!AC597="mg",'Data Entry'!AB597*0.000001,IF('Data Entry'!AC597="t",'Data Entry'!AB597*1000,IF('Data Entry'!AC597="ml",'Data Entry'!AB597*0.001,IF('Data Entry'!AC597="kg",'Data Entry'!AB597*1,IF('Data Entry'!AC597="L",'Data Entry'!AB597*1,IFERROR(,"")))))))</f>
        <v>0</v>
      </c>
      <c r="J594" s="59" t="str">
        <f>'Data Entry'!AU597</f>
        <v/>
      </c>
      <c r="K594" s="1">
        <f>IF('Data Entry'!AI597="g",'Data Entry'!AH597*0.001*V594,IF('Data Entry'!AI597="UI",'Data Entry'!AH597*0.000001*V594,IF('Data Entry'!AI597="mg",'Data Entry'!AH597*0.000001*V594,IF('Data Entry'!AI597="t",'Data Entry'!AH597*1000*V594,IF('Data Entry'!AI597="kg",'Data Entry'!AH597*1*V594,IF('Data Entry'!AI597="L",'Data Entry'!AH597*1*V594,IFERROR(,"")))))))</f>
        <v>0</v>
      </c>
      <c r="L594" s="1" t="s">
        <v>4</v>
      </c>
      <c r="M594" s="59">
        <f>'Data Entry'!AJ597</f>
        <v>0</v>
      </c>
      <c r="N594" s="59" t="str">
        <f>'Data Entry'!AX597</f>
        <v/>
      </c>
      <c r="O594" s="1">
        <f>IF('Data Entry'!AL597="g",'Data Entry'!AK597*0.001*W594,IF('Data Entry'!AL597="UI",'Data Entry'!AK597*0.000001*W594,IF('Data Entry'!AL597="mg",'Data Entry'!AK597*0.000001*W594,IF('Data Entry'!AL597="t",'Data Entry'!AK597*1000*W594,IF('Data Entry'!AL597="kg",'Data Entry'!AK597*1*W594,IF('Data Entry'!AL597="L",'Data Entry'!AK597*1*W594,IFERROR(,"")))))))</f>
        <v>0</v>
      </c>
      <c r="P594" s="1" t="s">
        <v>4</v>
      </c>
      <c r="Q594" s="59">
        <f>'Data Entry'!AM597</f>
        <v>0</v>
      </c>
      <c r="R594" s="59" t="str">
        <f>'Data Entry'!BA597</f>
        <v/>
      </c>
      <c r="S594" s="1">
        <f>IF('Data Entry'!AO597="g",'Data Entry'!AN597*0.001*X594,IF('Data Entry'!AO597="UI",'Data Entry'!AN597*0.000001*X594,IF('Data Entry'!AO597="mg",'Data Entry'!AN597*0.000001*X594,IF('Data Entry'!AO597="t",'Data Entry'!AN597*1000*X594,IF('Data Entry'!AO597="kg",'Data Entry'!AN597*1*X594,IF('Data Entry'!AO597="L",'Data Entry'!AN597*1*X594,IFERROR(,"")))))))</f>
        <v>0</v>
      </c>
      <c r="T594" s="1" t="s">
        <v>4</v>
      </c>
      <c r="U594" s="59" t="str">
        <f>IF('Data Entry'!AP597="No aplica","1",'Data Entry'!AP597)</f>
        <v/>
      </c>
      <c r="V594" s="59" t="str">
        <f>IF('Data Entry'!AS597="No aplica","1",'Data Entry'!AS597)</f>
        <v/>
      </c>
      <c r="W594" s="59" t="str">
        <f>IF('Data Entry'!AV597="No aplica","1",'Data Entry'!AV597)</f>
        <v/>
      </c>
      <c r="X594" s="59" t="str">
        <f>IF('Data Entry'!AY597="No aplica","1",'Data Entry'!AY597)</f>
        <v/>
      </c>
      <c r="Y594" s="151" t="str">
        <f t="shared" si="9"/>
        <v/>
      </c>
      <c r="Z594" s="152" t="str">
        <f>IF('Data Entry'!H597="Yes","1",IF(AND('Data Entry'!H597="",'Data Entry'!I597="",'Data Entry'!J597="",'Data Entry'!K597="",'Data Entry'!L597="",'Data Entry'!M597="",'Data Entry'!N597="",'Data Entry'!O597="",'Data Entry'!P597="",'Data Entry'!Q597=""),"","1"))</f>
        <v/>
      </c>
      <c r="AA594" s="152" t="str">
        <f>IF('Data Entry'!R597="Yes","1",IF(AND('Data Entry'!R597="",'Data Entry'!S597="",'Data Entry'!T597="",'Data Entry'!U597=""),"","1"))</f>
        <v/>
      </c>
      <c r="AB594" s="157" t="str">
        <f>IF('Data Entry'!V597="Yes","1",IF(AND('Data Entry'!V597="",'Data Entry'!W597=""),"","1"))</f>
        <v/>
      </c>
    </row>
    <row r="595" spans="1:28" ht="17">
      <c r="A595" s="59">
        <f>'Data Entry'!AB598</f>
        <v>0</v>
      </c>
      <c r="B595" s="59" t="str">
        <f>'Data Entry'!AR598</f>
        <v/>
      </c>
      <c r="C595" s="1">
        <f>IF('Data Entry'!AD598="g",'Data Entry'!AC598*0.001*U595,IF('Data Entry'!AD598="UI",'Data Entry'!AC598*0.000001*U595,IF('Data Entry'!AD598="mg",'Data Entry'!AC598*0.000001*U595,IF('Data Entry'!AD598="t",'Data Entry'!AC598*1000*U595,IF('Data Entry'!AD598="kg",'Data Entry'!AC598*1*U595,IF('Data Entry'!AD598="L",'Data Entry'!AC598*1*U595,IFERROR(,"")))))))</f>
        <v>0</v>
      </c>
      <c r="D595" s="1" t="s">
        <v>4</v>
      </c>
      <c r="E595" s="1">
        <f>IF('Data Entry'!AF598="g",'Data Entry'!AE598*0.001,IF('Data Entry'!AF598="mg",'Data Entry'!AE598*0.000001,IF('Data Entry'!AF598="t",'Data Entry'!AE598*1000,IF('Data Entry'!AF598="ml",'Data Entry'!AE598*0.001,IF('Data Entry'!AF598="kg",'Data Entry'!AE598*1,IF('Data Entry'!AF598="Pieza",'Data Entry'!AE598*1,IF('Data Entry'!AF598="L",'Data Entry'!AE598*1,IFERROR(,""))))))))</f>
        <v>0</v>
      </c>
      <c r="F595" s="1" t="s">
        <v>4</v>
      </c>
      <c r="G595" s="1">
        <f>IF('Data Entry'!AA598="g",'Data Entry'!Z598*0.001,IF('Data Entry'!AA598="mg",'Data Entry'!Z598*0.000001,IF('Data Entry'!AA598="t",'Data Entry'!Z598*1000,IF('Data Entry'!AA598="ml",'Data Entry'!Z598*0.001,IF('Data Entry'!AA598="kg",'Data Entry'!Z598*1,IF('Data Entry'!AA598="Piezas",'Data Entry'!Z598*1,IF('Data Entry'!AA598="L",'Data Entry'!Z598*1,IFERROR(,""))))))))</f>
        <v>0</v>
      </c>
      <c r="H595" s="1" t="s">
        <v>4</v>
      </c>
      <c r="I595" s="1">
        <f>IF('Data Entry'!AC598="g",'Data Entry'!AB598*0.001,IF('Data Entry'!AC598="mg",'Data Entry'!AB598*0.000001,IF('Data Entry'!AC598="t",'Data Entry'!AB598*1000,IF('Data Entry'!AC598="ml",'Data Entry'!AB598*0.001,IF('Data Entry'!AC598="kg",'Data Entry'!AB598*1,IF('Data Entry'!AC598="L",'Data Entry'!AB598*1,IFERROR(,"")))))))</f>
        <v>0</v>
      </c>
      <c r="J595" s="59" t="str">
        <f>'Data Entry'!AU598</f>
        <v/>
      </c>
      <c r="K595" s="1">
        <f>IF('Data Entry'!AI598="g",'Data Entry'!AH598*0.001*V595,IF('Data Entry'!AI598="UI",'Data Entry'!AH598*0.000001*V595,IF('Data Entry'!AI598="mg",'Data Entry'!AH598*0.000001*V595,IF('Data Entry'!AI598="t",'Data Entry'!AH598*1000*V595,IF('Data Entry'!AI598="kg",'Data Entry'!AH598*1*V595,IF('Data Entry'!AI598="L",'Data Entry'!AH598*1*V595,IFERROR(,"")))))))</f>
        <v>0</v>
      </c>
      <c r="L595" s="1" t="s">
        <v>4</v>
      </c>
      <c r="M595" s="59">
        <f>'Data Entry'!AJ598</f>
        <v>0</v>
      </c>
      <c r="N595" s="59" t="str">
        <f>'Data Entry'!AX598</f>
        <v/>
      </c>
      <c r="O595" s="1">
        <f>IF('Data Entry'!AL598="g",'Data Entry'!AK598*0.001*W595,IF('Data Entry'!AL598="UI",'Data Entry'!AK598*0.000001*W595,IF('Data Entry'!AL598="mg",'Data Entry'!AK598*0.000001*W595,IF('Data Entry'!AL598="t",'Data Entry'!AK598*1000*W595,IF('Data Entry'!AL598="kg",'Data Entry'!AK598*1*W595,IF('Data Entry'!AL598="L",'Data Entry'!AK598*1*W595,IFERROR(,"")))))))</f>
        <v>0</v>
      </c>
      <c r="P595" s="1" t="s">
        <v>4</v>
      </c>
      <c r="Q595" s="59">
        <f>'Data Entry'!AM598</f>
        <v>0</v>
      </c>
      <c r="R595" s="59" t="str">
        <f>'Data Entry'!BA598</f>
        <v/>
      </c>
      <c r="S595" s="1">
        <f>IF('Data Entry'!AO598="g",'Data Entry'!AN598*0.001*X595,IF('Data Entry'!AO598="UI",'Data Entry'!AN598*0.000001*X595,IF('Data Entry'!AO598="mg",'Data Entry'!AN598*0.000001*X595,IF('Data Entry'!AO598="t",'Data Entry'!AN598*1000*X595,IF('Data Entry'!AO598="kg",'Data Entry'!AN598*1*X595,IF('Data Entry'!AO598="L",'Data Entry'!AN598*1*X595,IFERROR(,"")))))))</f>
        <v>0</v>
      </c>
      <c r="T595" s="1" t="s">
        <v>4</v>
      </c>
      <c r="U595" s="59" t="str">
        <f>IF('Data Entry'!AP598="No aplica","1",'Data Entry'!AP598)</f>
        <v/>
      </c>
      <c r="V595" s="59" t="str">
        <f>IF('Data Entry'!AS598="No aplica","1",'Data Entry'!AS598)</f>
        <v/>
      </c>
      <c r="W595" s="59" t="str">
        <f>IF('Data Entry'!AV598="No aplica","1",'Data Entry'!AV598)</f>
        <v/>
      </c>
      <c r="X595" s="59" t="str">
        <f>IF('Data Entry'!AY598="No aplica","1",'Data Entry'!AY598)</f>
        <v/>
      </c>
      <c r="Y595" s="151" t="str">
        <f t="shared" si="9"/>
        <v/>
      </c>
      <c r="Z595" s="152" t="str">
        <f>IF('Data Entry'!H598="Yes","1",IF(AND('Data Entry'!H598="",'Data Entry'!I598="",'Data Entry'!J598="",'Data Entry'!K598="",'Data Entry'!L598="",'Data Entry'!M598="",'Data Entry'!N598="",'Data Entry'!O598="",'Data Entry'!P598="",'Data Entry'!Q598=""),"","1"))</f>
        <v/>
      </c>
      <c r="AA595" s="152" t="str">
        <f>IF('Data Entry'!R598="Yes","1",IF(AND('Data Entry'!R598="",'Data Entry'!S598="",'Data Entry'!T598="",'Data Entry'!U598=""),"","1"))</f>
        <v/>
      </c>
      <c r="AB595" s="157" t="str">
        <f>IF('Data Entry'!V598="Yes","1",IF(AND('Data Entry'!V598="",'Data Entry'!W598=""),"","1"))</f>
        <v/>
      </c>
    </row>
    <row r="596" spans="1:28" ht="17">
      <c r="A596" s="59">
        <f>'Data Entry'!AB599</f>
        <v>0</v>
      </c>
      <c r="B596" s="59" t="str">
        <f>'Data Entry'!AR599</f>
        <v/>
      </c>
      <c r="C596" s="1">
        <f>IF('Data Entry'!AD599="g",'Data Entry'!AC599*0.001*U596,IF('Data Entry'!AD599="UI",'Data Entry'!AC599*0.000001*U596,IF('Data Entry'!AD599="mg",'Data Entry'!AC599*0.000001*U596,IF('Data Entry'!AD599="t",'Data Entry'!AC599*1000*U596,IF('Data Entry'!AD599="kg",'Data Entry'!AC599*1*U596,IF('Data Entry'!AD599="L",'Data Entry'!AC599*1*U596,IFERROR(,"")))))))</f>
        <v>0</v>
      </c>
      <c r="D596" s="1" t="s">
        <v>4</v>
      </c>
      <c r="E596" s="1">
        <f>IF('Data Entry'!AF599="g",'Data Entry'!AE599*0.001,IF('Data Entry'!AF599="mg",'Data Entry'!AE599*0.000001,IF('Data Entry'!AF599="t",'Data Entry'!AE599*1000,IF('Data Entry'!AF599="ml",'Data Entry'!AE599*0.001,IF('Data Entry'!AF599="kg",'Data Entry'!AE599*1,IF('Data Entry'!AF599="Pieza",'Data Entry'!AE599*1,IF('Data Entry'!AF599="L",'Data Entry'!AE599*1,IFERROR(,""))))))))</f>
        <v>0</v>
      </c>
      <c r="F596" s="1" t="s">
        <v>4</v>
      </c>
      <c r="G596" s="1">
        <f>IF('Data Entry'!AA599="g",'Data Entry'!Z599*0.001,IF('Data Entry'!AA599="mg",'Data Entry'!Z599*0.000001,IF('Data Entry'!AA599="t",'Data Entry'!Z599*1000,IF('Data Entry'!AA599="ml",'Data Entry'!Z599*0.001,IF('Data Entry'!AA599="kg",'Data Entry'!Z599*1,IF('Data Entry'!AA599="Piezas",'Data Entry'!Z599*1,IF('Data Entry'!AA599="L",'Data Entry'!Z599*1,IFERROR(,""))))))))</f>
        <v>0</v>
      </c>
      <c r="H596" s="1" t="s">
        <v>4</v>
      </c>
      <c r="I596" s="1">
        <f>IF('Data Entry'!AC599="g",'Data Entry'!AB599*0.001,IF('Data Entry'!AC599="mg",'Data Entry'!AB599*0.000001,IF('Data Entry'!AC599="t",'Data Entry'!AB599*1000,IF('Data Entry'!AC599="ml",'Data Entry'!AB599*0.001,IF('Data Entry'!AC599="kg",'Data Entry'!AB599*1,IF('Data Entry'!AC599="L",'Data Entry'!AB599*1,IFERROR(,"")))))))</f>
        <v>0</v>
      </c>
      <c r="J596" s="59" t="str">
        <f>'Data Entry'!AU599</f>
        <v/>
      </c>
      <c r="K596" s="1">
        <f>IF('Data Entry'!AI599="g",'Data Entry'!AH599*0.001*V596,IF('Data Entry'!AI599="UI",'Data Entry'!AH599*0.000001*V596,IF('Data Entry'!AI599="mg",'Data Entry'!AH599*0.000001*V596,IF('Data Entry'!AI599="t",'Data Entry'!AH599*1000*V596,IF('Data Entry'!AI599="kg",'Data Entry'!AH599*1*V596,IF('Data Entry'!AI599="L",'Data Entry'!AH599*1*V596,IFERROR(,"")))))))</f>
        <v>0</v>
      </c>
      <c r="L596" s="1" t="s">
        <v>4</v>
      </c>
      <c r="M596" s="59">
        <f>'Data Entry'!AJ599</f>
        <v>0</v>
      </c>
      <c r="N596" s="59" t="str">
        <f>'Data Entry'!AX599</f>
        <v/>
      </c>
      <c r="O596" s="1">
        <f>IF('Data Entry'!AL599="g",'Data Entry'!AK599*0.001*W596,IF('Data Entry'!AL599="UI",'Data Entry'!AK599*0.000001*W596,IF('Data Entry'!AL599="mg",'Data Entry'!AK599*0.000001*W596,IF('Data Entry'!AL599="t",'Data Entry'!AK599*1000*W596,IF('Data Entry'!AL599="kg",'Data Entry'!AK599*1*W596,IF('Data Entry'!AL599="L",'Data Entry'!AK599*1*W596,IFERROR(,"")))))))</f>
        <v>0</v>
      </c>
      <c r="P596" s="1" t="s">
        <v>4</v>
      </c>
      <c r="Q596" s="59">
        <f>'Data Entry'!AM599</f>
        <v>0</v>
      </c>
      <c r="R596" s="59" t="str">
        <f>'Data Entry'!BA599</f>
        <v/>
      </c>
      <c r="S596" s="1">
        <f>IF('Data Entry'!AO599="g",'Data Entry'!AN599*0.001*X596,IF('Data Entry'!AO599="UI",'Data Entry'!AN599*0.000001*X596,IF('Data Entry'!AO599="mg",'Data Entry'!AN599*0.000001*X596,IF('Data Entry'!AO599="t",'Data Entry'!AN599*1000*X596,IF('Data Entry'!AO599="kg",'Data Entry'!AN599*1*X596,IF('Data Entry'!AO599="L",'Data Entry'!AN599*1*X596,IFERROR(,"")))))))</f>
        <v>0</v>
      </c>
      <c r="T596" s="1" t="s">
        <v>4</v>
      </c>
      <c r="U596" s="59" t="str">
        <f>IF('Data Entry'!AP599="No aplica","1",'Data Entry'!AP599)</f>
        <v/>
      </c>
      <c r="V596" s="59" t="str">
        <f>IF('Data Entry'!AS599="No aplica","1",'Data Entry'!AS599)</f>
        <v/>
      </c>
      <c r="W596" s="59" t="str">
        <f>IF('Data Entry'!AV599="No aplica","1",'Data Entry'!AV599)</f>
        <v/>
      </c>
      <c r="X596" s="59" t="str">
        <f>IF('Data Entry'!AY599="No aplica","1",'Data Entry'!AY599)</f>
        <v/>
      </c>
      <c r="Y596" s="151" t="str">
        <f t="shared" si="9"/>
        <v/>
      </c>
      <c r="Z596" s="152" t="str">
        <f>IF('Data Entry'!H599="Yes","1",IF(AND('Data Entry'!H599="",'Data Entry'!I599="",'Data Entry'!J599="",'Data Entry'!K599="",'Data Entry'!L599="",'Data Entry'!M599="",'Data Entry'!N599="",'Data Entry'!O599="",'Data Entry'!P599="",'Data Entry'!Q599=""),"","1"))</f>
        <v/>
      </c>
      <c r="AA596" s="152" t="str">
        <f>IF('Data Entry'!R599="Yes","1",IF(AND('Data Entry'!R599="",'Data Entry'!S599="",'Data Entry'!T599="",'Data Entry'!U599=""),"","1"))</f>
        <v/>
      </c>
      <c r="AB596" s="157" t="str">
        <f>IF('Data Entry'!V599="Yes","1",IF(AND('Data Entry'!V599="",'Data Entry'!W599=""),"","1"))</f>
        <v/>
      </c>
    </row>
    <row r="597" spans="1:28" ht="17">
      <c r="A597" s="59">
        <f>'Data Entry'!AB600</f>
        <v>0</v>
      </c>
      <c r="B597" s="59" t="str">
        <f>'Data Entry'!AR600</f>
        <v/>
      </c>
      <c r="C597" s="1">
        <f>IF('Data Entry'!AD600="g",'Data Entry'!AC600*0.001*U597,IF('Data Entry'!AD600="UI",'Data Entry'!AC600*0.000001*U597,IF('Data Entry'!AD600="mg",'Data Entry'!AC600*0.000001*U597,IF('Data Entry'!AD600="t",'Data Entry'!AC600*1000*U597,IF('Data Entry'!AD600="kg",'Data Entry'!AC600*1*U597,IF('Data Entry'!AD600="L",'Data Entry'!AC600*1*U597,IFERROR(,"")))))))</f>
        <v>0</v>
      </c>
      <c r="D597" s="1" t="s">
        <v>4</v>
      </c>
      <c r="E597" s="1">
        <f>IF('Data Entry'!AF600="g",'Data Entry'!AE600*0.001,IF('Data Entry'!AF600="mg",'Data Entry'!AE600*0.000001,IF('Data Entry'!AF600="t",'Data Entry'!AE600*1000,IF('Data Entry'!AF600="ml",'Data Entry'!AE600*0.001,IF('Data Entry'!AF600="kg",'Data Entry'!AE600*1,IF('Data Entry'!AF600="Pieza",'Data Entry'!AE600*1,IF('Data Entry'!AF600="L",'Data Entry'!AE600*1,IFERROR(,""))))))))</f>
        <v>0</v>
      </c>
      <c r="F597" s="1" t="s">
        <v>4</v>
      </c>
      <c r="G597" s="1">
        <f>IF('Data Entry'!AA600="g",'Data Entry'!Z600*0.001,IF('Data Entry'!AA600="mg",'Data Entry'!Z600*0.000001,IF('Data Entry'!AA600="t",'Data Entry'!Z600*1000,IF('Data Entry'!AA600="ml",'Data Entry'!Z600*0.001,IF('Data Entry'!AA600="kg",'Data Entry'!Z600*1,IF('Data Entry'!AA600="Piezas",'Data Entry'!Z600*1,IF('Data Entry'!AA600="L",'Data Entry'!Z600*1,IFERROR(,""))))))))</f>
        <v>0</v>
      </c>
      <c r="H597" s="1" t="s">
        <v>4</v>
      </c>
      <c r="I597" s="1">
        <f>IF('Data Entry'!AC600="g",'Data Entry'!AB600*0.001,IF('Data Entry'!AC600="mg",'Data Entry'!AB600*0.000001,IF('Data Entry'!AC600="t",'Data Entry'!AB600*1000,IF('Data Entry'!AC600="ml",'Data Entry'!AB600*0.001,IF('Data Entry'!AC600="kg",'Data Entry'!AB600*1,IF('Data Entry'!AC600="L",'Data Entry'!AB600*1,IFERROR(,"")))))))</f>
        <v>0</v>
      </c>
      <c r="J597" s="59" t="str">
        <f>'Data Entry'!AU600</f>
        <v/>
      </c>
      <c r="K597" s="1">
        <f>IF('Data Entry'!AI600="g",'Data Entry'!AH600*0.001*V597,IF('Data Entry'!AI600="UI",'Data Entry'!AH600*0.000001*V597,IF('Data Entry'!AI600="mg",'Data Entry'!AH600*0.000001*V597,IF('Data Entry'!AI600="t",'Data Entry'!AH600*1000*V597,IF('Data Entry'!AI600="kg",'Data Entry'!AH600*1*V597,IF('Data Entry'!AI600="L",'Data Entry'!AH600*1*V597,IFERROR(,"")))))))</f>
        <v>0</v>
      </c>
      <c r="L597" s="1" t="s">
        <v>4</v>
      </c>
      <c r="M597" s="59">
        <f>'Data Entry'!AJ600</f>
        <v>0</v>
      </c>
      <c r="N597" s="59" t="str">
        <f>'Data Entry'!AX600</f>
        <v/>
      </c>
      <c r="O597" s="1">
        <f>IF('Data Entry'!AL600="g",'Data Entry'!AK600*0.001*W597,IF('Data Entry'!AL600="UI",'Data Entry'!AK600*0.000001*W597,IF('Data Entry'!AL600="mg",'Data Entry'!AK600*0.000001*W597,IF('Data Entry'!AL600="t",'Data Entry'!AK600*1000*W597,IF('Data Entry'!AL600="kg",'Data Entry'!AK600*1*W597,IF('Data Entry'!AL600="L",'Data Entry'!AK600*1*W597,IFERROR(,"")))))))</f>
        <v>0</v>
      </c>
      <c r="P597" s="1" t="s">
        <v>4</v>
      </c>
      <c r="Q597" s="59">
        <f>'Data Entry'!AM600</f>
        <v>0</v>
      </c>
      <c r="R597" s="59" t="str">
        <f>'Data Entry'!BA600</f>
        <v/>
      </c>
      <c r="S597" s="1">
        <f>IF('Data Entry'!AO600="g",'Data Entry'!AN600*0.001*X597,IF('Data Entry'!AO600="UI",'Data Entry'!AN600*0.000001*X597,IF('Data Entry'!AO600="mg",'Data Entry'!AN600*0.000001*X597,IF('Data Entry'!AO600="t",'Data Entry'!AN600*1000*X597,IF('Data Entry'!AO600="kg",'Data Entry'!AN600*1*X597,IF('Data Entry'!AO600="L",'Data Entry'!AN600*1*X597,IFERROR(,"")))))))</f>
        <v>0</v>
      </c>
      <c r="T597" s="1" t="s">
        <v>4</v>
      </c>
      <c r="U597" s="59" t="str">
        <f>IF('Data Entry'!AP600="No aplica","1",'Data Entry'!AP600)</f>
        <v/>
      </c>
      <c r="V597" s="59" t="str">
        <f>IF('Data Entry'!AS600="No aplica","1",'Data Entry'!AS600)</f>
        <v/>
      </c>
      <c r="W597" s="59" t="str">
        <f>IF('Data Entry'!AV600="No aplica","1",'Data Entry'!AV600)</f>
        <v/>
      </c>
      <c r="X597" s="59" t="str">
        <f>IF('Data Entry'!AY600="No aplica","1",'Data Entry'!AY600)</f>
        <v/>
      </c>
      <c r="Y597" s="151" t="str">
        <f t="shared" si="9"/>
        <v/>
      </c>
      <c r="Z597" s="152" t="str">
        <f>IF('Data Entry'!H600="Yes","1",IF(AND('Data Entry'!H600="",'Data Entry'!I600="",'Data Entry'!J600="",'Data Entry'!K600="",'Data Entry'!L600="",'Data Entry'!M600="",'Data Entry'!N600="",'Data Entry'!O600="",'Data Entry'!P600="",'Data Entry'!Q600=""),"","1"))</f>
        <v/>
      </c>
      <c r="AA597" s="152" t="str">
        <f>IF('Data Entry'!R600="Yes","1",IF(AND('Data Entry'!R600="",'Data Entry'!S600="",'Data Entry'!T600="",'Data Entry'!U600=""),"","1"))</f>
        <v/>
      </c>
      <c r="AB597" s="157" t="str">
        <f>IF('Data Entry'!V600="Yes","1",IF(AND('Data Entry'!V600="",'Data Entry'!W600=""),"","1"))</f>
        <v/>
      </c>
    </row>
    <row r="598" spans="1:28" ht="17">
      <c r="A598" s="59">
        <f>'Data Entry'!AB601</f>
        <v>0</v>
      </c>
      <c r="B598" s="59" t="str">
        <f>'Data Entry'!AR601</f>
        <v/>
      </c>
      <c r="C598" s="1">
        <f>IF('Data Entry'!AD601="g",'Data Entry'!AC601*0.001*U598,IF('Data Entry'!AD601="UI",'Data Entry'!AC601*0.000001*U598,IF('Data Entry'!AD601="mg",'Data Entry'!AC601*0.000001*U598,IF('Data Entry'!AD601="t",'Data Entry'!AC601*1000*U598,IF('Data Entry'!AD601="kg",'Data Entry'!AC601*1*U598,IF('Data Entry'!AD601="L",'Data Entry'!AC601*1*U598,IFERROR(,"")))))))</f>
        <v>0</v>
      </c>
      <c r="D598" s="1" t="s">
        <v>4</v>
      </c>
      <c r="E598" s="1">
        <f>IF('Data Entry'!AF601="g",'Data Entry'!AE601*0.001,IF('Data Entry'!AF601="mg",'Data Entry'!AE601*0.000001,IF('Data Entry'!AF601="t",'Data Entry'!AE601*1000,IF('Data Entry'!AF601="ml",'Data Entry'!AE601*0.001,IF('Data Entry'!AF601="kg",'Data Entry'!AE601*1,IF('Data Entry'!AF601="Pieza",'Data Entry'!AE601*1,IF('Data Entry'!AF601="L",'Data Entry'!AE601*1,IFERROR(,""))))))))</f>
        <v>0</v>
      </c>
      <c r="F598" s="1" t="s">
        <v>4</v>
      </c>
      <c r="G598" s="1">
        <f>IF('Data Entry'!AA601="g",'Data Entry'!Z601*0.001,IF('Data Entry'!AA601="mg",'Data Entry'!Z601*0.000001,IF('Data Entry'!AA601="t",'Data Entry'!Z601*1000,IF('Data Entry'!AA601="ml",'Data Entry'!Z601*0.001,IF('Data Entry'!AA601="kg",'Data Entry'!Z601*1,IF('Data Entry'!AA601="Piezas",'Data Entry'!Z601*1,IF('Data Entry'!AA601="L",'Data Entry'!Z601*1,IFERROR(,""))))))))</f>
        <v>0</v>
      </c>
      <c r="H598" s="1" t="s">
        <v>4</v>
      </c>
      <c r="I598" s="1">
        <f>IF('Data Entry'!AC601="g",'Data Entry'!AB601*0.001,IF('Data Entry'!AC601="mg",'Data Entry'!AB601*0.000001,IF('Data Entry'!AC601="t",'Data Entry'!AB601*1000,IF('Data Entry'!AC601="ml",'Data Entry'!AB601*0.001,IF('Data Entry'!AC601="kg",'Data Entry'!AB601*1,IF('Data Entry'!AC601="L",'Data Entry'!AB601*1,IFERROR(,"")))))))</f>
        <v>0</v>
      </c>
      <c r="J598" s="59" t="str">
        <f>'Data Entry'!AU601</f>
        <v/>
      </c>
      <c r="K598" s="1">
        <f>IF('Data Entry'!AI601="g",'Data Entry'!AH601*0.001*V598,IF('Data Entry'!AI601="UI",'Data Entry'!AH601*0.000001*V598,IF('Data Entry'!AI601="mg",'Data Entry'!AH601*0.000001*V598,IF('Data Entry'!AI601="t",'Data Entry'!AH601*1000*V598,IF('Data Entry'!AI601="kg",'Data Entry'!AH601*1*V598,IF('Data Entry'!AI601="L",'Data Entry'!AH601*1*V598,IFERROR(,"")))))))</f>
        <v>0</v>
      </c>
      <c r="L598" s="1" t="s">
        <v>4</v>
      </c>
      <c r="M598" s="59">
        <f>'Data Entry'!AJ601</f>
        <v>0</v>
      </c>
      <c r="N598" s="59" t="str">
        <f>'Data Entry'!AX601</f>
        <v/>
      </c>
      <c r="O598" s="1">
        <f>IF('Data Entry'!AL601="g",'Data Entry'!AK601*0.001*W598,IF('Data Entry'!AL601="UI",'Data Entry'!AK601*0.000001*W598,IF('Data Entry'!AL601="mg",'Data Entry'!AK601*0.000001*W598,IF('Data Entry'!AL601="t",'Data Entry'!AK601*1000*W598,IF('Data Entry'!AL601="kg",'Data Entry'!AK601*1*W598,IF('Data Entry'!AL601="L",'Data Entry'!AK601*1*W598,IFERROR(,"")))))))</f>
        <v>0</v>
      </c>
      <c r="P598" s="1" t="s">
        <v>4</v>
      </c>
      <c r="Q598" s="59">
        <f>'Data Entry'!AM601</f>
        <v>0</v>
      </c>
      <c r="R598" s="59" t="str">
        <f>'Data Entry'!BA601</f>
        <v/>
      </c>
      <c r="S598" s="1">
        <f>IF('Data Entry'!AO601="g",'Data Entry'!AN601*0.001*X598,IF('Data Entry'!AO601="UI",'Data Entry'!AN601*0.000001*X598,IF('Data Entry'!AO601="mg",'Data Entry'!AN601*0.000001*X598,IF('Data Entry'!AO601="t",'Data Entry'!AN601*1000*X598,IF('Data Entry'!AO601="kg",'Data Entry'!AN601*1*X598,IF('Data Entry'!AO601="L",'Data Entry'!AN601*1*X598,IFERROR(,"")))))))</f>
        <v>0</v>
      </c>
      <c r="T598" s="1" t="s">
        <v>4</v>
      </c>
      <c r="U598" s="59" t="str">
        <f>IF('Data Entry'!AP601="No aplica","1",'Data Entry'!AP601)</f>
        <v/>
      </c>
      <c r="V598" s="59" t="str">
        <f>IF('Data Entry'!AS601="No aplica","1",'Data Entry'!AS601)</f>
        <v/>
      </c>
      <c r="W598" s="59" t="str">
        <f>IF('Data Entry'!AV601="No aplica","1",'Data Entry'!AV601)</f>
        <v/>
      </c>
      <c r="X598" s="59" t="str">
        <f>IF('Data Entry'!AY601="No aplica","1",'Data Entry'!AY601)</f>
        <v/>
      </c>
      <c r="Y598" s="151" t="str">
        <f t="shared" si="9"/>
        <v/>
      </c>
      <c r="Z598" s="152" t="str">
        <f>IF('Data Entry'!H601="Yes","1",IF(AND('Data Entry'!H601="",'Data Entry'!I601="",'Data Entry'!J601="",'Data Entry'!K601="",'Data Entry'!L601="",'Data Entry'!M601="",'Data Entry'!N601="",'Data Entry'!O601="",'Data Entry'!P601="",'Data Entry'!Q601=""),"","1"))</f>
        <v/>
      </c>
      <c r="AA598" s="152" t="str">
        <f>IF('Data Entry'!R601="Yes","1",IF(AND('Data Entry'!R601="",'Data Entry'!S601="",'Data Entry'!T601="",'Data Entry'!U601=""),"","1"))</f>
        <v/>
      </c>
      <c r="AB598" s="157" t="str">
        <f>IF('Data Entry'!V601="Yes","1",IF(AND('Data Entry'!V601="",'Data Entry'!W601=""),"","1"))</f>
        <v/>
      </c>
    </row>
    <row r="599" spans="1:28" ht="17">
      <c r="A599" s="59">
        <f>'Data Entry'!AB602</f>
        <v>0</v>
      </c>
      <c r="B599" s="59" t="str">
        <f>'Data Entry'!AR602</f>
        <v/>
      </c>
      <c r="C599" s="1">
        <f>IF('Data Entry'!AD602="g",'Data Entry'!AC602*0.001*U599,IF('Data Entry'!AD602="UI",'Data Entry'!AC602*0.000001*U599,IF('Data Entry'!AD602="mg",'Data Entry'!AC602*0.000001*U599,IF('Data Entry'!AD602="t",'Data Entry'!AC602*1000*U599,IF('Data Entry'!AD602="kg",'Data Entry'!AC602*1*U599,IF('Data Entry'!AD602="L",'Data Entry'!AC602*1*U599,IFERROR(,"")))))))</f>
        <v>0</v>
      </c>
      <c r="D599" s="1" t="s">
        <v>4</v>
      </c>
      <c r="E599" s="1">
        <f>IF('Data Entry'!AF602="g",'Data Entry'!AE602*0.001,IF('Data Entry'!AF602="mg",'Data Entry'!AE602*0.000001,IF('Data Entry'!AF602="t",'Data Entry'!AE602*1000,IF('Data Entry'!AF602="ml",'Data Entry'!AE602*0.001,IF('Data Entry'!AF602="kg",'Data Entry'!AE602*1,IF('Data Entry'!AF602="Pieza",'Data Entry'!AE602*1,IF('Data Entry'!AF602="L",'Data Entry'!AE602*1,IFERROR(,""))))))))</f>
        <v>0</v>
      </c>
      <c r="F599" s="1" t="s">
        <v>4</v>
      </c>
      <c r="G599" s="1">
        <f>IF('Data Entry'!AA602="g",'Data Entry'!Z602*0.001,IF('Data Entry'!AA602="mg",'Data Entry'!Z602*0.000001,IF('Data Entry'!AA602="t",'Data Entry'!Z602*1000,IF('Data Entry'!AA602="ml",'Data Entry'!Z602*0.001,IF('Data Entry'!AA602="kg",'Data Entry'!Z602*1,IF('Data Entry'!AA602="Piezas",'Data Entry'!Z602*1,IF('Data Entry'!AA602="L",'Data Entry'!Z602*1,IFERROR(,""))))))))</f>
        <v>0</v>
      </c>
      <c r="H599" s="1" t="s">
        <v>4</v>
      </c>
      <c r="I599" s="1">
        <f>IF('Data Entry'!AC602="g",'Data Entry'!AB602*0.001,IF('Data Entry'!AC602="mg",'Data Entry'!AB602*0.000001,IF('Data Entry'!AC602="t",'Data Entry'!AB602*1000,IF('Data Entry'!AC602="ml",'Data Entry'!AB602*0.001,IF('Data Entry'!AC602="kg",'Data Entry'!AB602*1,IF('Data Entry'!AC602="L",'Data Entry'!AB602*1,IFERROR(,"")))))))</f>
        <v>0</v>
      </c>
      <c r="J599" s="59" t="str">
        <f>'Data Entry'!AU602</f>
        <v/>
      </c>
      <c r="K599" s="1">
        <f>IF('Data Entry'!AI602="g",'Data Entry'!AH602*0.001*V599,IF('Data Entry'!AI602="UI",'Data Entry'!AH602*0.000001*V599,IF('Data Entry'!AI602="mg",'Data Entry'!AH602*0.000001*V599,IF('Data Entry'!AI602="t",'Data Entry'!AH602*1000*V599,IF('Data Entry'!AI602="kg",'Data Entry'!AH602*1*V599,IF('Data Entry'!AI602="L",'Data Entry'!AH602*1*V599,IFERROR(,"")))))))</f>
        <v>0</v>
      </c>
      <c r="L599" s="1" t="s">
        <v>4</v>
      </c>
      <c r="M599" s="59">
        <f>'Data Entry'!AJ602</f>
        <v>0</v>
      </c>
      <c r="N599" s="59" t="str">
        <f>'Data Entry'!AX602</f>
        <v/>
      </c>
      <c r="O599" s="1">
        <f>IF('Data Entry'!AL602="g",'Data Entry'!AK602*0.001*W599,IF('Data Entry'!AL602="UI",'Data Entry'!AK602*0.000001*W599,IF('Data Entry'!AL602="mg",'Data Entry'!AK602*0.000001*W599,IF('Data Entry'!AL602="t",'Data Entry'!AK602*1000*W599,IF('Data Entry'!AL602="kg",'Data Entry'!AK602*1*W599,IF('Data Entry'!AL602="L",'Data Entry'!AK602*1*W599,IFERROR(,"")))))))</f>
        <v>0</v>
      </c>
      <c r="P599" s="1" t="s">
        <v>4</v>
      </c>
      <c r="Q599" s="59">
        <f>'Data Entry'!AM602</f>
        <v>0</v>
      </c>
      <c r="R599" s="59" t="str">
        <f>'Data Entry'!BA602</f>
        <v/>
      </c>
      <c r="S599" s="1">
        <f>IF('Data Entry'!AO602="g",'Data Entry'!AN602*0.001*X599,IF('Data Entry'!AO602="UI",'Data Entry'!AN602*0.000001*X599,IF('Data Entry'!AO602="mg",'Data Entry'!AN602*0.000001*X599,IF('Data Entry'!AO602="t",'Data Entry'!AN602*1000*X599,IF('Data Entry'!AO602="kg",'Data Entry'!AN602*1*X599,IF('Data Entry'!AO602="L",'Data Entry'!AN602*1*X599,IFERROR(,"")))))))</f>
        <v>0</v>
      </c>
      <c r="T599" s="1" t="s">
        <v>4</v>
      </c>
      <c r="U599" s="59" t="str">
        <f>IF('Data Entry'!AP602="No aplica","1",'Data Entry'!AP602)</f>
        <v/>
      </c>
      <c r="V599" s="59" t="str">
        <f>IF('Data Entry'!AS602="No aplica","1",'Data Entry'!AS602)</f>
        <v/>
      </c>
      <c r="W599" s="59" t="str">
        <f>IF('Data Entry'!AV602="No aplica","1",'Data Entry'!AV602)</f>
        <v/>
      </c>
      <c r="X599" s="59" t="str">
        <f>IF('Data Entry'!AY602="No aplica","1",'Data Entry'!AY602)</f>
        <v/>
      </c>
      <c r="Y599" s="151" t="str">
        <f t="shared" si="9"/>
        <v/>
      </c>
      <c r="Z599" s="152" t="str">
        <f>IF('Data Entry'!H602="Yes","1",IF(AND('Data Entry'!H602="",'Data Entry'!I602="",'Data Entry'!J602="",'Data Entry'!K602="",'Data Entry'!L602="",'Data Entry'!M602="",'Data Entry'!N602="",'Data Entry'!O602="",'Data Entry'!P602="",'Data Entry'!Q602=""),"","1"))</f>
        <v/>
      </c>
      <c r="AA599" s="152" t="str">
        <f>IF('Data Entry'!R602="Yes","1",IF(AND('Data Entry'!R602="",'Data Entry'!S602="",'Data Entry'!T602="",'Data Entry'!U602=""),"","1"))</f>
        <v/>
      </c>
      <c r="AB599" s="157" t="str">
        <f>IF('Data Entry'!V602="Yes","1",IF(AND('Data Entry'!V602="",'Data Entry'!W602=""),"","1"))</f>
        <v/>
      </c>
    </row>
    <row r="600" spans="1:28" ht="17">
      <c r="A600" s="59">
        <f>'Data Entry'!AB603</f>
        <v>0</v>
      </c>
      <c r="B600" s="59" t="str">
        <f>'Data Entry'!AR603</f>
        <v/>
      </c>
      <c r="C600" s="1">
        <f>IF('Data Entry'!AD603="g",'Data Entry'!AC603*0.001*U600,IF('Data Entry'!AD603="UI",'Data Entry'!AC603*0.000001*U600,IF('Data Entry'!AD603="mg",'Data Entry'!AC603*0.000001*U600,IF('Data Entry'!AD603="t",'Data Entry'!AC603*1000*U600,IF('Data Entry'!AD603="kg",'Data Entry'!AC603*1*U600,IF('Data Entry'!AD603="L",'Data Entry'!AC603*1*U600,IFERROR(,"")))))))</f>
        <v>0</v>
      </c>
      <c r="D600" s="1" t="s">
        <v>4</v>
      </c>
      <c r="E600" s="1">
        <f>IF('Data Entry'!AF603="g",'Data Entry'!AE603*0.001,IF('Data Entry'!AF603="mg",'Data Entry'!AE603*0.000001,IF('Data Entry'!AF603="t",'Data Entry'!AE603*1000,IF('Data Entry'!AF603="ml",'Data Entry'!AE603*0.001,IF('Data Entry'!AF603="kg",'Data Entry'!AE603*1,IF('Data Entry'!AF603="Pieza",'Data Entry'!AE603*1,IF('Data Entry'!AF603="L",'Data Entry'!AE603*1,IFERROR(,""))))))))</f>
        <v>0</v>
      </c>
      <c r="F600" s="1" t="s">
        <v>4</v>
      </c>
      <c r="G600" s="1">
        <f>IF('Data Entry'!AA603="g",'Data Entry'!Z603*0.001,IF('Data Entry'!AA603="mg",'Data Entry'!Z603*0.000001,IF('Data Entry'!AA603="t",'Data Entry'!Z603*1000,IF('Data Entry'!AA603="ml",'Data Entry'!Z603*0.001,IF('Data Entry'!AA603="kg",'Data Entry'!Z603*1,IF('Data Entry'!AA603="Piezas",'Data Entry'!Z603*1,IF('Data Entry'!AA603="L",'Data Entry'!Z603*1,IFERROR(,""))))))))</f>
        <v>0</v>
      </c>
      <c r="H600" s="1" t="s">
        <v>4</v>
      </c>
      <c r="I600" s="1">
        <f>IF('Data Entry'!AC603="g",'Data Entry'!AB603*0.001,IF('Data Entry'!AC603="mg",'Data Entry'!AB603*0.000001,IF('Data Entry'!AC603="t",'Data Entry'!AB603*1000,IF('Data Entry'!AC603="ml",'Data Entry'!AB603*0.001,IF('Data Entry'!AC603="kg",'Data Entry'!AB603*1,IF('Data Entry'!AC603="L",'Data Entry'!AB603*1,IFERROR(,"")))))))</f>
        <v>0</v>
      </c>
      <c r="J600" s="59" t="str">
        <f>'Data Entry'!AU603</f>
        <v/>
      </c>
      <c r="K600" s="1">
        <f>IF('Data Entry'!AI603="g",'Data Entry'!AH603*0.001*V600,IF('Data Entry'!AI603="UI",'Data Entry'!AH603*0.000001*V600,IF('Data Entry'!AI603="mg",'Data Entry'!AH603*0.000001*V600,IF('Data Entry'!AI603="t",'Data Entry'!AH603*1000*V600,IF('Data Entry'!AI603="kg",'Data Entry'!AH603*1*V600,IF('Data Entry'!AI603="L",'Data Entry'!AH603*1*V600,IFERROR(,"")))))))</f>
        <v>0</v>
      </c>
      <c r="L600" s="1" t="s">
        <v>4</v>
      </c>
      <c r="M600" s="59">
        <f>'Data Entry'!AJ603</f>
        <v>0</v>
      </c>
      <c r="N600" s="59" t="str">
        <f>'Data Entry'!AX603</f>
        <v/>
      </c>
      <c r="O600" s="1">
        <f>IF('Data Entry'!AL603="g",'Data Entry'!AK603*0.001*W600,IF('Data Entry'!AL603="UI",'Data Entry'!AK603*0.000001*W600,IF('Data Entry'!AL603="mg",'Data Entry'!AK603*0.000001*W600,IF('Data Entry'!AL603="t",'Data Entry'!AK603*1000*W600,IF('Data Entry'!AL603="kg",'Data Entry'!AK603*1*W600,IF('Data Entry'!AL603="L",'Data Entry'!AK603*1*W600,IFERROR(,"")))))))</f>
        <v>0</v>
      </c>
      <c r="P600" s="1" t="s">
        <v>4</v>
      </c>
      <c r="Q600" s="59">
        <f>'Data Entry'!AM603</f>
        <v>0</v>
      </c>
      <c r="R600" s="59" t="str">
        <f>'Data Entry'!BA603</f>
        <v/>
      </c>
      <c r="S600" s="1">
        <f>IF('Data Entry'!AO603="g",'Data Entry'!AN603*0.001*X600,IF('Data Entry'!AO603="UI",'Data Entry'!AN603*0.000001*X600,IF('Data Entry'!AO603="mg",'Data Entry'!AN603*0.000001*X600,IF('Data Entry'!AO603="t",'Data Entry'!AN603*1000*X600,IF('Data Entry'!AO603="kg",'Data Entry'!AN603*1*X600,IF('Data Entry'!AO603="L",'Data Entry'!AN603*1*X600,IFERROR(,"")))))))</f>
        <v>0</v>
      </c>
      <c r="T600" s="1" t="s">
        <v>4</v>
      </c>
      <c r="U600" s="59" t="str">
        <f>IF('Data Entry'!AP603="No aplica","1",'Data Entry'!AP603)</f>
        <v/>
      </c>
      <c r="V600" s="59" t="str">
        <f>IF('Data Entry'!AS603="No aplica","1",'Data Entry'!AS603)</f>
        <v/>
      </c>
      <c r="W600" s="59" t="str">
        <f>IF('Data Entry'!AV603="No aplica","1",'Data Entry'!AV603)</f>
        <v/>
      </c>
      <c r="X600" s="59" t="str">
        <f>IF('Data Entry'!AY603="No aplica","1",'Data Entry'!AY603)</f>
        <v/>
      </c>
      <c r="Y600" s="151" t="str">
        <f t="shared" si="9"/>
        <v/>
      </c>
      <c r="Z600" s="152" t="str">
        <f>IF('Data Entry'!H603="Yes","1",IF(AND('Data Entry'!H603="",'Data Entry'!I603="",'Data Entry'!J603="",'Data Entry'!K603="",'Data Entry'!L603="",'Data Entry'!M603="",'Data Entry'!N603="",'Data Entry'!O603="",'Data Entry'!P603="",'Data Entry'!Q603=""),"","1"))</f>
        <v/>
      </c>
      <c r="AA600" s="152" t="str">
        <f>IF('Data Entry'!R603="Yes","1",IF(AND('Data Entry'!R603="",'Data Entry'!S603="",'Data Entry'!T603="",'Data Entry'!U603=""),"","1"))</f>
        <v/>
      </c>
      <c r="AB600" s="157" t="str">
        <f>IF('Data Entry'!V603="Yes","1",IF(AND('Data Entry'!V603="",'Data Entry'!W603=""),"","1"))</f>
        <v/>
      </c>
    </row>
    <row r="601" spans="1:28" ht="17">
      <c r="A601" s="59">
        <f>'Data Entry'!AB604</f>
        <v>0</v>
      </c>
      <c r="B601" s="59" t="str">
        <f>'Data Entry'!AR604</f>
        <v/>
      </c>
      <c r="C601" s="1">
        <f>IF('Data Entry'!AD604="g",'Data Entry'!AC604*0.001*U601,IF('Data Entry'!AD604="UI",'Data Entry'!AC604*0.000001*U601,IF('Data Entry'!AD604="mg",'Data Entry'!AC604*0.000001*U601,IF('Data Entry'!AD604="t",'Data Entry'!AC604*1000*U601,IF('Data Entry'!AD604="kg",'Data Entry'!AC604*1*U601,IF('Data Entry'!AD604="L",'Data Entry'!AC604*1*U601,IFERROR(,"")))))))</f>
        <v>0</v>
      </c>
      <c r="D601" s="1" t="s">
        <v>4</v>
      </c>
      <c r="E601" s="1">
        <f>IF('Data Entry'!AF604="g",'Data Entry'!AE604*0.001,IF('Data Entry'!AF604="mg",'Data Entry'!AE604*0.000001,IF('Data Entry'!AF604="t",'Data Entry'!AE604*1000,IF('Data Entry'!AF604="ml",'Data Entry'!AE604*0.001,IF('Data Entry'!AF604="kg",'Data Entry'!AE604*1,IF('Data Entry'!AF604="Pieza",'Data Entry'!AE604*1,IF('Data Entry'!AF604="L",'Data Entry'!AE604*1,IFERROR(,""))))))))</f>
        <v>0</v>
      </c>
      <c r="F601" s="1" t="s">
        <v>4</v>
      </c>
      <c r="G601" s="1">
        <f>IF('Data Entry'!AA604="g",'Data Entry'!Z604*0.001,IF('Data Entry'!AA604="mg",'Data Entry'!Z604*0.000001,IF('Data Entry'!AA604="t",'Data Entry'!Z604*1000,IF('Data Entry'!AA604="ml",'Data Entry'!Z604*0.001,IF('Data Entry'!AA604="kg",'Data Entry'!Z604*1,IF('Data Entry'!AA604="Piezas",'Data Entry'!Z604*1,IF('Data Entry'!AA604="L",'Data Entry'!Z604*1,IFERROR(,""))))))))</f>
        <v>0</v>
      </c>
      <c r="H601" s="1" t="s">
        <v>4</v>
      </c>
      <c r="I601" s="1">
        <f>IF('Data Entry'!AC604="g",'Data Entry'!AB604*0.001,IF('Data Entry'!AC604="mg",'Data Entry'!AB604*0.000001,IF('Data Entry'!AC604="t",'Data Entry'!AB604*1000,IF('Data Entry'!AC604="ml",'Data Entry'!AB604*0.001,IF('Data Entry'!AC604="kg",'Data Entry'!AB604*1,IF('Data Entry'!AC604="L",'Data Entry'!AB604*1,IFERROR(,"")))))))</f>
        <v>0</v>
      </c>
      <c r="J601" s="59" t="str">
        <f>'Data Entry'!AU604</f>
        <v/>
      </c>
      <c r="K601" s="1">
        <f>IF('Data Entry'!AI604="g",'Data Entry'!AH604*0.001*V601,IF('Data Entry'!AI604="UI",'Data Entry'!AH604*0.000001*V601,IF('Data Entry'!AI604="mg",'Data Entry'!AH604*0.000001*V601,IF('Data Entry'!AI604="t",'Data Entry'!AH604*1000*V601,IF('Data Entry'!AI604="kg",'Data Entry'!AH604*1*V601,IF('Data Entry'!AI604="L",'Data Entry'!AH604*1*V601,IFERROR(,"")))))))</f>
        <v>0</v>
      </c>
      <c r="L601" s="1" t="s">
        <v>4</v>
      </c>
      <c r="M601" s="59">
        <f>'Data Entry'!AJ604</f>
        <v>0</v>
      </c>
      <c r="N601" s="59" t="str">
        <f>'Data Entry'!AX604</f>
        <v/>
      </c>
      <c r="O601" s="1">
        <f>IF('Data Entry'!AL604="g",'Data Entry'!AK604*0.001*W601,IF('Data Entry'!AL604="UI",'Data Entry'!AK604*0.000001*W601,IF('Data Entry'!AL604="mg",'Data Entry'!AK604*0.000001*W601,IF('Data Entry'!AL604="t",'Data Entry'!AK604*1000*W601,IF('Data Entry'!AL604="kg",'Data Entry'!AK604*1*W601,IF('Data Entry'!AL604="L",'Data Entry'!AK604*1*W601,IFERROR(,"")))))))</f>
        <v>0</v>
      </c>
      <c r="P601" s="1" t="s">
        <v>4</v>
      </c>
      <c r="Q601" s="59">
        <f>'Data Entry'!AM604</f>
        <v>0</v>
      </c>
      <c r="R601" s="59" t="str">
        <f>'Data Entry'!BA604</f>
        <v/>
      </c>
      <c r="S601" s="1">
        <f>IF('Data Entry'!AO604="g",'Data Entry'!AN604*0.001*X601,IF('Data Entry'!AO604="UI",'Data Entry'!AN604*0.000001*X601,IF('Data Entry'!AO604="mg",'Data Entry'!AN604*0.000001*X601,IF('Data Entry'!AO604="t",'Data Entry'!AN604*1000*X601,IF('Data Entry'!AO604="kg",'Data Entry'!AN604*1*X601,IF('Data Entry'!AO604="L",'Data Entry'!AN604*1*X601,IFERROR(,"")))))))</f>
        <v>0</v>
      </c>
      <c r="T601" s="1" t="s">
        <v>4</v>
      </c>
      <c r="U601" s="59" t="str">
        <f>IF('Data Entry'!AP604="No aplica","1",'Data Entry'!AP604)</f>
        <v/>
      </c>
      <c r="V601" s="59" t="str">
        <f>IF('Data Entry'!AS604="No aplica","1",'Data Entry'!AS604)</f>
        <v/>
      </c>
      <c r="W601" s="59" t="str">
        <f>IF('Data Entry'!AV604="No aplica","1",'Data Entry'!AV604)</f>
        <v/>
      </c>
      <c r="X601" s="59" t="str">
        <f>IF('Data Entry'!AY604="No aplica","1",'Data Entry'!AY604)</f>
        <v/>
      </c>
      <c r="Y601" s="151" t="str">
        <f t="shared" si="9"/>
        <v/>
      </c>
      <c r="Z601" s="152" t="str">
        <f>IF('Data Entry'!H604="Yes","1",IF(AND('Data Entry'!H604="",'Data Entry'!I604="",'Data Entry'!J604="",'Data Entry'!K604="",'Data Entry'!L604="",'Data Entry'!M604="",'Data Entry'!N604="",'Data Entry'!O604="",'Data Entry'!P604="",'Data Entry'!Q604=""),"","1"))</f>
        <v/>
      </c>
      <c r="AA601" s="152" t="str">
        <f>IF('Data Entry'!R604="Yes","1",IF(AND('Data Entry'!R604="",'Data Entry'!S604="",'Data Entry'!T604="",'Data Entry'!U604=""),"","1"))</f>
        <v/>
      </c>
      <c r="AB601" s="157" t="str">
        <f>IF('Data Entry'!V604="Yes","1",IF(AND('Data Entry'!V604="",'Data Entry'!W604=""),"","1"))</f>
        <v/>
      </c>
    </row>
    <row r="602" spans="1:28" ht="17">
      <c r="A602" s="59">
        <f>'Data Entry'!AB605</f>
        <v>0</v>
      </c>
      <c r="B602" s="59" t="str">
        <f>'Data Entry'!AR605</f>
        <v/>
      </c>
      <c r="C602" s="1">
        <f>IF('Data Entry'!AD605="g",'Data Entry'!AC605*0.001*U602,IF('Data Entry'!AD605="UI",'Data Entry'!AC605*0.000001*U602,IF('Data Entry'!AD605="mg",'Data Entry'!AC605*0.000001*U602,IF('Data Entry'!AD605="t",'Data Entry'!AC605*1000*U602,IF('Data Entry'!AD605="kg",'Data Entry'!AC605*1*U602,IF('Data Entry'!AD605="L",'Data Entry'!AC605*1*U602,IFERROR(,"")))))))</f>
        <v>0</v>
      </c>
      <c r="D602" s="1" t="s">
        <v>4</v>
      </c>
      <c r="E602" s="1">
        <f>IF('Data Entry'!AF605="g",'Data Entry'!AE605*0.001,IF('Data Entry'!AF605="mg",'Data Entry'!AE605*0.000001,IF('Data Entry'!AF605="t",'Data Entry'!AE605*1000,IF('Data Entry'!AF605="ml",'Data Entry'!AE605*0.001,IF('Data Entry'!AF605="kg",'Data Entry'!AE605*1,IF('Data Entry'!AF605="Pieza",'Data Entry'!AE605*1,IF('Data Entry'!AF605="L",'Data Entry'!AE605*1,IFERROR(,""))))))))</f>
        <v>0</v>
      </c>
      <c r="F602" s="1" t="s">
        <v>4</v>
      </c>
      <c r="G602" s="1">
        <f>IF('Data Entry'!AA605="g",'Data Entry'!Z605*0.001,IF('Data Entry'!AA605="mg",'Data Entry'!Z605*0.000001,IF('Data Entry'!AA605="t",'Data Entry'!Z605*1000,IF('Data Entry'!AA605="ml",'Data Entry'!Z605*0.001,IF('Data Entry'!AA605="kg",'Data Entry'!Z605*1,IF('Data Entry'!AA605="Piezas",'Data Entry'!Z605*1,IF('Data Entry'!AA605="L",'Data Entry'!Z605*1,IFERROR(,""))))))))</f>
        <v>0</v>
      </c>
      <c r="H602" s="1" t="s">
        <v>4</v>
      </c>
      <c r="I602" s="1">
        <f>IF('Data Entry'!AC605="g",'Data Entry'!AB605*0.001,IF('Data Entry'!AC605="mg",'Data Entry'!AB605*0.000001,IF('Data Entry'!AC605="t",'Data Entry'!AB605*1000,IF('Data Entry'!AC605="ml",'Data Entry'!AB605*0.001,IF('Data Entry'!AC605="kg",'Data Entry'!AB605*1,IF('Data Entry'!AC605="L",'Data Entry'!AB605*1,IFERROR(,"")))))))</f>
        <v>0</v>
      </c>
      <c r="J602" s="59" t="str">
        <f>'Data Entry'!AU605</f>
        <v/>
      </c>
      <c r="K602" s="1">
        <f>IF('Data Entry'!AI605="g",'Data Entry'!AH605*0.001*V602,IF('Data Entry'!AI605="UI",'Data Entry'!AH605*0.000001*V602,IF('Data Entry'!AI605="mg",'Data Entry'!AH605*0.000001*V602,IF('Data Entry'!AI605="t",'Data Entry'!AH605*1000*V602,IF('Data Entry'!AI605="kg",'Data Entry'!AH605*1*V602,IF('Data Entry'!AI605="L",'Data Entry'!AH605*1*V602,IFERROR(,"")))))))</f>
        <v>0</v>
      </c>
      <c r="L602" s="1" t="s">
        <v>4</v>
      </c>
      <c r="M602" s="59">
        <f>'Data Entry'!AJ605</f>
        <v>0</v>
      </c>
      <c r="N602" s="59" t="str">
        <f>'Data Entry'!AX605</f>
        <v/>
      </c>
      <c r="O602" s="1">
        <f>IF('Data Entry'!AL605="g",'Data Entry'!AK605*0.001*W602,IF('Data Entry'!AL605="UI",'Data Entry'!AK605*0.000001*W602,IF('Data Entry'!AL605="mg",'Data Entry'!AK605*0.000001*W602,IF('Data Entry'!AL605="t",'Data Entry'!AK605*1000*W602,IF('Data Entry'!AL605="kg",'Data Entry'!AK605*1*W602,IF('Data Entry'!AL605="L",'Data Entry'!AK605*1*W602,IFERROR(,"")))))))</f>
        <v>0</v>
      </c>
      <c r="P602" s="1" t="s">
        <v>4</v>
      </c>
      <c r="Q602" s="59">
        <f>'Data Entry'!AM605</f>
        <v>0</v>
      </c>
      <c r="R602" s="59" t="str">
        <f>'Data Entry'!BA605</f>
        <v/>
      </c>
      <c r="S602" s="1">
        <f>IF('Data Entry'!AO605="g",'Data Entry'!AN605*0.001*X602,IF('Data Entry'!AO605="UI",'Data Entry'!AN605*0.000001*X602,IF('Data Entry'!AO605="mg",'Data Entry'!AN605*0.000001*X602,IF('Data Entry'!AO605="t",'Data Entry'!AN605*1000*X602,IF('Data Entry'!AO605="kg",'Data Entry'!AN605*1*X602,IF('Data Entry'!AO605="L",'Data Entry'!AN605*1*X602,IFERROR(,"")))))))</f>
        <v>0</v>
      </c>
      <c r="T602" s="1" t="s">
        <v>4</v>
      </c>
      <c r="U602" s="59" t="str">
        <f>IF('Data Entry'!AP605="No aplica","1",'Data Entry'!AP605)</f>
        <v/>
      </c>
      <c r="V602" s="59" t="str">
        <f>IF('Data Entry'!AS605="No aplica","1",'Data Entry'!AS605)</f>
        <v/>
      </c>
      <c r="W602" s="59" t="str">
        <f>IF('Data Entry'!AV605="No aplica","1",'Data Entry'!AV605)</f>
        <v/>
      </c>
      <c r="X602" s="59" t="str">
        <f>IF('Data Entry'!AY605="No aplica","1",'Data Entry'!AY605)</f>
        <v/>
      </c>
      <c r="Y602" s="151" t="str">
        <f t="shared" si="9"/>
        <v/>
      </c>
      <c r="Z602" s="152" t="str">
        <f>IF('Data Entry'!H605="Yes","1",IF(AND('Data Entry'!H605="",'Data Entry'!I605="",'Data Entry'!J605="",'Data Entry'!K605="",'Data Entry'!L605="",'Data Entry'!M605="",'Data Entry'!N605="",'Data Entry'!O605="",'Data Entry'!P605="",'Data Entry'!Q605=""),"","1"))</f>
        <v/>
      </c>
      <c r="AA602" s="152" t="str">
        <f>IF('Data Entry'!R605="Yes","1",IF(AND('Data Entry'!R605="",'Data Entry'!S605="",'Data Entry'!T605="",'Data Entry'!U605=""),"","1"))</f>
        <v/>
      </c>
      <c r="AB602" s="157" t="str">
        <f>IF('Data Entry'!V605="Yes","1",IF(AND('Data Entry'!V605="",'Data Entry'!W605=""),"","1"))</f>
        <v/>
      </c>
    </row>
    <row r="603" spans="1:28" ht="17">
      <c r="A603" s="59">
        <f>'Data Entry'!AB606</f>
        <v>0</v>
      </c>
      <c r="B603" s="59" t="str">
        <f>'Data Entry'!AR606</f>
        <v/>
      </c>
      <c r="C603" s="1">
        <f>IF('Data Entry'!AD606="g",'Data Entry'!AC606*0.001*U603,IF('Data Entry'!AD606="UI",'Data Entry'!AC606*0.000001*U603,IF('Data Entry'!AD606="mg",'Data Entry'!AC606*0.000001*U603,IF('Data Entry'!AD606="t",'Data Entry'!AC606*1000*U603,IF('Data Entry'!AD606="kg",'Data Entry'!AC606*1*U603,IF('Data Entry'!AD606="L",'Data Entry'!AC606*1*U603,IFERROR(,"")))))))</f>
        <v>0</v>
      </c>
      <c r="D603" s="1" t="s">
        <v>4</v>
      </c>
      <c r="E603" s="1">
        <f>IF('Data Entry'!AF606="g",'Data Entry'!AE606*0.001,IF('Data Entry'!AF606="mg",'Data Entry'!AE606*0.000001,IF('Data Entry'!AF606="t",'Data Entry'!AE606*1000,IF('Data Entry'!AF606="ml",'Data Entry'!AE606*0.001,IF('Data Entry'!AF606="kg",'Data Entry'!AE606*1,IF('Data Entry'!AF606="Pieza",'Data Entry'!AE606*1,IF('Data Entry'!AF606="L",'Data Entry'!AE606*1,IFERROR(,""))))))))</f>
        <v>0</v>
      </c>
      <c r="F603" s="1" t="s">
        <v>4</v>
      </c>
      <c r="G603" s="1">
        <f>IF('Data Entry'!AA606="g",'Data Entry'!Z606*0.001,IF('Data Entry'!AA606="mg",'Data Entry'!Z606*0.000001,IF('Data Entry'!AA606="t",'Data Entry'!Z606*1000,IF('Data Entry'!AA606="ml",'Data Entry'!Z606*0.001,IF('Data Entry'!AA606="kg",'Data Entry'!Z606*1,IF('Data Entry'!AA606="Piezas",'Data Entry'!Z606*1,IF('Data Entry'!AA606="L",'Data Entry'!Z606*1,IFERROR(,""))))))))</f>
        <v>0</v>
      </c>
      <c r="H603" s="1" t="s">
        <v>4</v>
      </c>
      <c r="I603" s="1">
        <f>IF('Data Entry'!AC606="g",'Data Entry'!AB606*0.001,IF('Data Entry'!AC606="mg",'Data Entry'!AB606*0.000001,IF('Data Entry'!AC606="t",'Data Entry'!AB606*1000,IF('Data Entry'!AC606="ml",'Data Entry'!AB606*0.001,IF('Data Entry'!AC606="kg",'Data Entry'!AB606*1,IF('Data Entry'!AC606="L",'Data Entry'!AB606*1,IFERROR(,"")))))))</f>
        <v>0</v>
      </c>
      <c r="J603" s="59" t="str">
        <f>'Data Entry'!AU606</f>
        <v/>
      </c>
      <c r="K603" s="1">
        <f>IF('Data Entry'!AI606="g",'Data Entry'!AH606*0.001*V603,IF('Data Entry'!AI606="UI",'Data Entry'!AH606*0.000001*V603,IF('Data Entry'!AI606="mg",'Data Entry'!AH606*0.000001*V603,IF('Data Entry'!AI606="t",'Data Entry'!AH606*1000*V603,IF('Data Entry'!AI606="kg",'Data Entry'!AH606*1*V603,IF('Data Entry'!AI606="L",'Data Entry'!AH606*1*V603,IFERROR(,"")))))))</f>
        <v>0</v>
      </c>
      <c r="L603" s="1" t="s">
        <v>4</v>
      </c>
      <c r="M603" s="59">
        <f>'Data Entry'!AJ606</f>
        <v>0</v>
      </c>
      <c r="N603" s="59" t="str">
        <f>'Data Entry'!AX606</f>
        <v/>
      </c>
      <c r="O603" s="1">
        <f>IF('Data Entry'!AL606="g",'Data Entry'!AK606*0.001*W603,IF('Data Entry'!AL606="UI",'Data Entry'!AK606*0.000001*W603,IF('Data Entry'!AL606="mg",'Data Entry'!AK606*0.000001*W603,IF('Data Entry'!AL606="t",'Data Entry'!AK606*1000*W603,IF('Data Entry'!AL606="kg",'Data Entry'!AK606*1*W603,IF('Data Entry'!AL606="L",'Data Entry'!AK606*1*W603,IFERROR(,"")))))))</f>
        <v>0</v>
      </c>
      <c r="P603" s="1" t="s">
        <v>4</v>
      </c>
      <c r="Q603" s="59">
        <f>'Data Entry'!AM606</f>
        <v>0</v>
      </c>
      <c r="R603" s="59" t="str">
        <f>'Data Entry'!BA606</f>
        <v/>
      </c>
      <c r="S603" s="1">
        <f>IF('Data Entry'!AO606="g",'Data Entry'!AN606*0.001*X603,IF('Data Entry'!AO606="UI",'Data Entry'!AN606*0.000001*X603,IF('Data Entry'!AO606="mg",'Data Entry'!AN606*0.000001*X603,IF('Data Entry'!AO606="t",'Data Entry'!AN606*1000*X603,IF('Data Entry'!AO606="kg",'Data Entry'!AN606*1*X603,IF('Data Entry'!AO606="L",'Data Entry'!AN606*1*X603,IFERROR(,"")))))))</f>
        <v>0</v>
      </c>
      <c r="T603" s="1" t="s">
        <v>4</v>
      </c>
      <c r="U603" s="59" t="str">
        <f>IF('Data Entry'!AP606="No aplica","1",'Data Entry'!AP606)</f>
        <v/>
      </c>
      <c r="V603" s="59" t="str">
        <f>IF('Data Entry'!AS606="No aplica","1",'Data Entry'!AS606)</f>
        <v/>
      </c>
      <c r="W603" s="59" t="str">
        <f>IF('Data Entry'!AV606="No aplica","1",'Data Entry'!AV606)</f>
        <v/>
      </c>
      <c r="X603" s="59" t="str">
        <f>IF('Data Entry'!AY606="No aplica","1",'Data Entry'!AY606)</f>
        <v/>
      </c>
      <c r="Y603" s="151" t="str">
        <f t="shared" si="9"/>
        <v/>
      </c>
      <c r="Z603" s="152" t="str">
        <f>IF('Data Entry'!H606="Yes","1",IF(AND('Data Entry'!H606="",'Data Entry'!I606="",'Data Entry'!J606="",'Data Entry'!K606="",'Data Entry'!L606="",'Data Entry'!M606="",'Data Entry'!N606="",'Data Entry'!O606="",'Data Entry'!P606="",'Data Entry'!Q606=""),"","1"))</f>
        <v/>
      </c>
      <c r="AA603" s="152" t="str">
        <f>IF('Data Entry'!R606="Yes","1",IF(AND('Data Entry'!R606="",'Data Entry'!S606="",'Data Entry'!T606="",'Data Entry'!U606=""),"","1"))</f>
        <v/>
      </c>
      <c r="AB603" s="157" t="str">
        <f>IF('Data Entry'!V606="Yes","1",IF(AND('Data Entry'!V606="",'Data Entry'!W606=""),"","1"))</f>
        <v/>
      </c>
    </row>
    <row r="604" spans="1:28" ht="17">
      <c r="A604" s="59">
        <f>'Data Entry'!AB607</f>
        <v>0</v>
      </c>
      <c r="B604" s="59" t="str">
        <f>'Data Entry'!AR607</f>
        <v/>
      </c>
      <c r="C604" s="1">
        <f>IF('Data Entry'!AD607="g",'Data Entry'!AC607*0.001*U604,IF('Data Entry'!AD607="UI",'Data Entry'!AC607*0.000001*U604,IF('Data Entry'!AD607="mg",'Data Entry'!AC607*0.000001*U604,IF('Data Entry'!AD607="t",'Data Entry'!AC607*1000*U604,IF('Data Entry'!AD607="kg",'Data Entry'!AC607*1*U604,IF('Data Entry'!AD607="L",'Data Entry'!AC607*1*U604,IFERROR(,"")))))))</f>
        <v>0</v>
      </c>
      <c r="D604" s="1" t="s">
        <v>4</v>
      </c>
      <c r="E604" s="1">
        <f>IF('Data Entry'!AF607="g",'Data Entry'!AE607*0.001,IF('Data Entry'!AF607="mg",'Data Entry'!AE607*0.000001,IF('Data Entry'!AF607="t",'Data Entry'!AE607*1000,IF('Data Entry'!AF607="ml",'Data Entry'!AE607*0.001,IF('Data Entry'!AF607="kg",'Data Entry'!AE607*1,IF('Data Entry'!AF607="Pieza",'Data Entry'!AE607*1,IF('Data Entry'!AF607="L",'Data Entry'!AE607*1,IFERROR(,""))))))))</f>
        <v>0</v>
      </c>
      <c r="F604" s="1" t="s">
        <v>4</v>
      </c>
      <c r="G604" s="1">
        <f>IF('Data Entry'!AA607="g",'Data Entry'!Z607*0.001,IF('Data Entry'!AA607="mg",'Data Entry'!Z607*0.000001,IF('Data Entry'!AA607="t",'Data Entry'!Z607*1000,IF('Data Entry'!AA607="ml",'Data Entry'!Z607*0.001,IF('Data Entry'!AA607="kg",'Data Entry'!Z607*1,IF('Data Entry'!AA607="Piezas",'Data Entry'!Z607*1,IF('Data Entry'!AA607="L",'Data Entry'!Z607*1,IFERROR(,""))))))))</f>
        <v>0</v>
      </c>
      <c r="H604" s="1" t="s">
        <v>4</v>
      </c>
      <c r="I604" s="1">
        <f>IF('Data Entry'!AC607="g",'Data Entry'!AB607*0.001,IF('Data Entry'!AC607="mg",'Data Entry'!AB607*0.000001,IF('Data Entry'!AC607="t",'Data Entry'!AB607*1000,IF('Data Entry'!AC607="ml",'Data Entry'!AB607*0.001,IF('Data Entry'!AC607="kg",'Data Entry'!AB607*1,IF('Data Entry'!AC607="L",'Data Entry'!AB607*1,IFERROR(,"")))))))</f>
        <v>0</v>
      </c>
      <c r="J604" s="59" t="str">
        <f>'Data Entry'!AU607</f>
        <v/>
      </c>
      <c r="K604" s="1">
        <f>IF('Data Entry'!AI607="g",'Data Entry'!AH607*0.001*V604,IF('Data Entry'!AI607="UI",'Data Entry'!AH607*0.000001*V604,IF('Data Entry'!AI607="mg",'Data Entry'!AH607*0.000001*V604,IF('Data Entry'!AI607="t",'Data Entry'!AH607*1000*V604,IF('Data Entry'!AI607="kg",'Data Entry'!AH607*1*V604,IF('Data Entry'!AI607="L",'Data Entry'!AH607*1*V604,IFERROR(,"")))))))</f>
        <v>0</v>
      </c>
      <c r="L604" s="1" t="s">
        <v>4</v>
      </c>
      <c r="M604" s="59">
        <f>'Data Entry'!AJ607</f>
        <v>0</v>
      </c>
      <c r="N604" s="59" t="str">
        <f>'Data Entry'!AX607</f>
        <v/>
      </c>
      <c r="O604" s="1">
        <f>IF('Data Entry'!AL607="g",'Data Entry'!AK607*0.001*W604,IF('Data Entry'!AL607="UI",'Data Entry'!AK607*0.000001*W604,IF('Data Entry'!AL607="mg",'Data Entry'!AK607*0.000001*W604,IF('Data Entry'!AL607="t",'Data Entry'!AK607*1000*W604,IF('Data Entry'!AL607="kg",'Data Entry'!AK607*1*W604,IF('Data Entry'!AL607="L",'Data Entry'!AK607*1*W604,IFERROR(,"")))))))</f>
        <v>0</v>
      </c>
      <c r="P604" s="1" t="s">
        <v>4</v>
      </c>
      <c r="Q604" s="59">
        <f>'Data Entry'!AM607</f>
        <v>0</v>
      </c>
      <c r="R604" s="59" t="str">
        <f>'Data Entry'!BA607</f>
        <v/>
      </c>
      <c r="S604" s="1">
        <f>IF('Data Entry'!AO607="g",'Data Entry'!AN607*0.001*X604,IF('Data Entry'!AO607="UI",'Data Entry'!AN607*0.000001*X604,IF('Data Entry'!AO607="mg",'Data Entry'!AN607*0.000001*X604,IF('Data Entry'!AO607="t",'Data Entry'!AN607*1000*X604,IF('Data Entry'!AO607="kg",'Data Entry'!AN607*1*X604,IF('Data Entry'!AO607="L",'Data Entry'!AN607*1*X604,IFERROR(,"")))))))</f>
        <v>0</v>
      </c>
      <c r="T604" s="1" t="s">
        <v>4</v>
      </c>
      <c r="U604" s="59" t="str">
        <f>IF('Data Entry'!AP607="No aplica","1",'Data Entry'!AP607)</f>
        <v/>
      </c>
      <c r="V604" s="59" t="str">
        <f>IF('Data Entry'!AS607="No aplica","1",'Data Entry'!AS607)</f>
        <v/>
      </c>
      <c r="W604" s="59" t="str">
        <f>IF('Data Entry'!AV607="No aplica","1",'Data Entry'!AV607)</f>
        <v/>
      </c>
      <c r="X604" s="59" t="str">
        <f>IF('Data Entry'!AY607="No aplica","1",'Data Entry'!AY607)</f>
        <v/>
      </c>
      <c r="Y604" s="151" t="str">
        <f t="shared" si="9"/>
        <v/>
      </c>
      <c r="Z604" s="152" t="str">
        <f>IF('Data Entry'!H607="Yes","1",IF(AND('Data Entry'!H607="",'Data Entry'!I607="",'Data Entry'!J607="",'Data Entry'!K607="",'Data Entry'!L607="",'Data Entry'!M607="",'Data Entry'!N607="",'Data Entry'!O607="",'Data Entry'!P607="",'Data Entry'!Q607=""),"","1"))</f>
        <v/>
      </c>
      <c r="AA604" s="152" t="str">
        <f>IF('Data Entry'!R607="Yes","1",IF(AND('Data Entry'!R607="",'Data Entry'!S607="",'Data Entry'!T607="",'Data Entry'!U607=""),"","1"))</f>
        <v/>
      </c>
      <c r="AB604" s="157" t="str">
        <f>IF('Data Entry'!V607="Yes","1",IF(AND('Data Entry'!V607="",'Data Entry'!W607=""),"","1"))</f>
        <v/>
      </c>
    </row>
    <row r="605" spans="1:28" ht="17">
      <c r="A605" s="59">
        <f>'Data Entry'!AB608</f>
        <v>0</v>
      </c>
      <c r="B605" s="59" t="str">
        <f>'Data Entry'!AR608</f>
        <v/>
      </c>
      <c r="C605" s="1">
        <f>IF('Data Entry'!AD608="g",'Data Entry'!AC608*0.001*U605,IF('Data Entry'!AD608="UI",'Data Entry'!AC608*0.000001*U605,IF('Data Entry'!AD608="mg",'Data Entry'!AC608*0.000001*U605,IF('Data Entry'!AD608="t",'Data Entry'!AC608*1000*U605,IF('Data Entry'!AD608="kg",'Data Entry'!AC608*1*U605,IF('Data Entry'!AD608="L",'Data Entry'!AC608*1*U605,IFERROR(,"")))))))</f>
        <v>0</v>
      </c>
      <c r="D605" s="1" t="s">
        <v>4</v>
      </c>
      <c r="E605" s="1">
        <f>IF('Data Entry'!AF608="g",'Data Entry'!AE608*0.001,IF('Data Entry'!AF608="mg",'Data Entry'!AE608*0.000001,IF('Data Entry'!AF608="t",'Data Entry'!AE608*1000,IF('Data Entry'!AF608="ml",'Data Entry'!AE608*0.001,IF('Data Entry'!AF608="kg",'Data Entry'!AE608*1,IF('Data Entry'!AF608="Pieza",'Data Entry'!AE608*1,IF('Data Entry'!AF608="L",'Data Entry'!AE608*1,IFERROR(,""))))))))</f>
        <v>0</v>
      </c>
      <c r="F605" s="1" t="s">
        <v>4</v>
      </c>
      <c r="G605" s="1">
        <f>IF('Data Entry'!AA608="g",'Data Entry'!Z608*0.001,IF('Data Entry'!AA608="mg",'Data Entry'!Z608*0.000001,IF('Data Entry'!AA608="t",'Data Entry'!Z608*1000,IF('Data Entry'!AA608="ml",'Data Entry'!Z608*0.001,IF('Data Entry'!AA608="kg",'Data Entry'!Z608*1,IF('Data Entry'!AA608="Piezas",'Data Entry'!Z608*1,IF('Data Entry'!AA608="L",'Data Entry'!Z608*1,IFERROR(,""))))))))</f>
        <v>0</v>
      </c>
      <c r="H605" s="1" t="s">
        <v>4</v>
      </c>
      <c r="I605" s="1">
        <f>IF('Data Entry'!AC608="g",'Data Entry'!AB608*0.001,IF('Data Entry'!AC608="mg",'Data Entry'!AB608*0.000001,IF('Data Entry'!AC608="t",'Data Entry'!AB608*1000,IF('Data Entry'!AC608="ml",'Data Entry'!AB608*0.001,IF('Data Entry'!AC608="kg",'Data Entry'!AB608*1,IF('Data Entry'!AC608="L",'Data Entry'!AB608*1,IFERROR(,"")))))))</f>
        <v>0</v>
      </c>
      <c r="J605" s="59" t="str">
        <f>'Data Entry'!AU608</f>
        <v/>
      </c>
      <c r="K605" s="1">
        <f>IF('Data Entry'!AI608="g",'Data Entry'!AH608*0.001*V605,IF('Data Entry'!AI608="UI",'Data Entry'!AH608*0.000001*V605,IF('Data Entry'!AI608="mg",'Data Entry'!AH608*0.000001*V605,IF('Data Entry'!AI608="t",'Data Entry'!AH608*1000*V605,IF('Data Entry'!AI608="kg",'Data Entry'!AH608*1*V605,IF('Data Entry'!AI608="L",'Data Entry'!AH608*1*V605,IFERROR(,"")))))))</f>
        <v>0</v>
      </c>
      <c r="L605" s="1" t="s">
        <v>4</v>
      </c>
      <c r="M605" s="59">
        <f>'Data Entry'!AJ608</f>
        <v>0</v>
      </c>
      <c r="N605" s="59" t="str">
        <f>'Data Entry'!AX608</f>
        <v/>
      </c>
      <c r="O605" s="1">
        <f>IF('Data Entry'!AL608="g",'Data Entry'!AK608*0.001*W605,IF('Data Entry'!AL608="UI",'Data Entry'!AK608*0.000001*W605,IF('Data Entry'!AL608="mg",'Data Entry'!AK608*0.000001*W605,IF('Data Entry'!AL608="t",'Data Entry'!AK608*1000*W605,IF('Data Entry'!AL608="kg",'Data Entry'!AK608*1*W605,IF('Data Entry'!AL608="L",'Data Entry'!AK608*1*W605,IFERROR(,"")))))))</f>
        <v>0</v>
      </c>
      <c r="P605" s="1" t="s">
        <v>4</v>
      </c>
      <c r="Q605" s="59">
        <f>'Data Entry'!AM608</f>
        <v>0</v>
      </c>
      <c r="R605" s="59" t="str">
        <f>'Data Entry'!BA608</f>
        <v/>
      </c>
      <c r="S605" s="1">
        <f>IF('Data Entry'!AO608="g",'Data Entry'!AN608*0.001*X605,IF('Data Entry'!AO608="UI",'Data Entry'!AN608*0.000001*X605,IF('Data Entry'!AO608="mg",'Data Entry'!AN608*0.000001*X605,IF('Data Entry'!AO608="t",'Data Entry'!AN608*1000*X605,IF('Data Entry'!AO608="kg",'Data Entry'!AN608*1*X605,IF('Data Entry'!AO608="L",'Data Entry'!AN608*1*X605,IFERROR(,"")))))))</f>
        <v>0</v>
      </c>
      <c r="T605" s="1" t="s">
        <v>4</v>
      </c>
      <c r="U605" s="59" t="str">
        <f>IF('Data Entry'!AP608="No aplica","1",'Data Entry'!AP608)</f>
        <v/>
      </c>
      <c r="V605" s="59" t="str">
        <f>IF('Data Entry'!AS608="No aplica","1",'Data Entry'!AS608)</f>
        <v/>
      </c>
      <c r="W605" s="59" t="str">
        <f>IF('Data Entry'!AV608="No aplica","1",'Data Entry'!AV608)</f>
        <v/>
      </c>
      <c r="X605" s="59" t="str">
        <f>IF('Data Entry'!AY608="No aplica","1",'Data Entry'!AY608)</f>
        <v/>
      </c>
      <c r="Y605" s="151" t="str">
        <f t="shared" si="9"/>
        <v/>
      </c>
      <c r="Z605" s="152" t="str">
        <f>IF('Data Entry'!H608="Yes","1",IF(AND('Data Entry'!H608="",'Data Entry'!I608="",'Data Entry'!J608="",'Data Entry'!K608="",'Data Entry'!L608="",'Data Entry'!M608="",'Data Entry'!N608="",'Data Entry'!O608="",'Data Entry'!P608="",'Data Entry'!Q608=""),"","1"))</f>
        <v/>
      </c>
      <c r="AA605" s="152" t="str">
        <f>IF('Data Entry'!R608="Yes","1",IF(AND('Data Entry'!R608="",'Data Entry'!S608="",'Data Entry'!T608="",'Data Entry'!U608=""),"","1"))</f>
        <v/>
      </c>
      <c r="AB605" s="157" t="str">
        <f>IF('Data Entry'!V608="Yes","1",IF(AND('Data Entry'!V608="",'Data Entry'!W608=""),"","1"))</f>
        <v/>
      </c>
    </row>
    <row r="606" spans="1:28" ht="17">
      <c r="A606" s="59">
        <f>'Data Entry'!AB609</f>
        <v>0</v>
      </c>
      <c r="B606" s="59" t="str">
        <f>'Data Entry'!AR609</f>
        <v/>
      </c>
      <c r="C606" s="1">
        <f>IF('Data Entry'!AD609="g",'Data Entry'!AC609*0.001*U606,IF('Data Entry'!AD609="UI",'Data Entry'!AC609*0.000001*U606,IF('Data Entry'!AD609="mg",'Data Entry'!AC609*0.000001*U606,IF('Data Entry'!AD609="t",'Data Entry'!AC609*1000*U606,IF('Data Entry'!AD609="kg",'Data Entry'!AC609*1*U606,IF('Data Entry'!AD609="L",'Data Entry'!AC609*1*U606,IFERROR(,"")))))))</f>
        <v>0</v>
      </c>
      <c r="D606" s="1" t="s">
        <v>4</v>
      </c>
      <c r="E606" s="1">
        <f>IF('Data Entry'!AF609="g",'Data Entry'!AE609*0.001,IF('Data Entry'!AF609="mg",'Data Entry'!AE609*0.000001,IF('Data Entry'!AF609="t",'Data Entry'!AE609*1000,IF('Data Entry'!AF609="ml",'Data Entry'!AE609*0.001,IF('Data Entry'!AF609="kg",'Data Entry'!AE609*1,IF('Data Entry'!AF609="Pieza",'Data Entry'!AE609*1,IF('Data Entry'!AF609="L",'Data Entry'!AE609*1,IFERROR(,""))))))))</f>
        <v>0</v>
      </c>
      <c r="F606" s="1" t="s">
        <v>4</v>
      </c>
      <c r="G606" s="1">
        <f>IF('Data Entry'!AA609="g",'Data Entry'!Z609*0.001,IF('Data Entry'!AA609="mg",'Data Entry'!Z609*0.000001,IF('Data Entry'!AA609="t",'Data Entry'!Z609*1000,IF('Data Entry'!AA609="ml",'Data Entry'!Z609*0.001,IF('Data Entry'!AA609="kg",'Data Entry'!Z609*1,IF('Data Entry'!AA609="Piezas",'Data Entry'!Z609*1,IF('Data Entry'!AA609="L",'Data Entry'!Z609*1,IFERROR(,""))))))))</f>
        <v>0</v>
      </c>
      <c r="H606" s="1" t="s">
        <v>4</v>
      </c>
      <c r="I606" s="1">
        <f>IF('Data Entry'!AC609="g",'Data Entry'!AB609*0.001,IF('Data Entry'!AC609="mg",'Data Entry'!AB609*0.000001,IF('Data Entry'!AC609="t",'Data Entry'!AB609*1000,IF('Data Entry'!AC609="ml",'Data Entry'!AB609*0.001,IF('Data Entry'!AC609="kg",'Data Entry'!AB609*1,IF('Data Entry'!AC609="L",'Data Entry'!AB609*1,IFERROR(,"")))))))</f>
        <v>0</v>
      </c>
      <c r="J606" s="59" t="str">
        <f>'Data Entry'!AU609</f>
        <v/>
      </c>
      <c r="K606" s="1">
        <f>IF('Data Entry'!AI609="g",'Data Entry'!AH609*0.001*V606,IF('Data Entry'!AI609="UI",'Data Entry'!AH609*0.000001*V606,IF('Data Entry'!AI609="mg",'Data Entry'!AH609*0.000001*V606,IF('Data Entry'!AI609="t",'Data Entry'!AH609*1000*V606,IF('Data Entry'!AI609="kg",'Data Entry'!AH609*1*V606,IF('Data Entry'!AI609="L",'Data Entry'!AH609*1*V606,IFERROR(,"")))))))</f>
        <v>0</v>
      </c>
      <c r="L606" s="1" t="s">
        <v>4</v>
      </c>
      <c r="M606" s="59">
        <f>'Data Entry'!AJ609</f>
        <v>0</v>
      </c>
      <c r="N606" s="59" t="str">
        <f>'Data Entry'!AX609</f>
        <v/>
      </c>
      <c r="O606" s="1">
        <f>IF('Data Entry'!AL609="g",'Data Entry'!AK609*0.001*W606,IF('Data Entry'!AL609="UI",'Data Entry'!AK609*0.000001*W606,IF('Data Entry'!AL609="mg",'Data Entry'!AK609*0.000001*W606,IF('Data Entry'!AL609="t",'Data Entry'!AK609*1000*W606,IF('Data Entry'!AL609="kg",'Data Entry'!AK609*1*W606,IF('Data Entry'!AL609="L",'Data Entry'!AK609*1*W606,IFERROR(,"")))))))</f>
        <v>0</v>
      </c>
      <c r="P606" s="1" t="s">
        <v>4</v>
      </c>
      <c r="Q606" s="59">
        <f>'Data Entry'!AM609</f>
        <v>0</v>
      </c>
      <c r="R606" s="59" t="str">
        <f>'Data Entry'!BA609</f>
        <v/>
      </c>
      <c r="S606" s="1">
        <f>IF('Data Entry'!AO609="g",'Data Entry'!AN609*0.001*X606,IF('Data Entry'!AO609="UI",'Data Entry'!AN609*0.000001*X606,IF('Data Entry'!AO609="mg",'Data Entry'!AN609*0.000001*X606,IF('Data Entry'!AO609="t",'Data Entry'!AN609*1000*X606,IF('Data Entry'!AO609="kg",'Data Entry'!AN609*1*X606,IF('Data Entry'!AO609="L",'Data Entry'!AN609*1*X606,IFERROR(,"")))))))</f>
        <v>0</v>
      </c>
      <c r="T606" s="1" t="s">
        <v>4</v>
      </c>
      <c r="U606" s="59" t="str">
        <f>IF('Data Entry'!AP609="No aplica","1",'Data Entry'!AP609)</f>
        <v/>
      </c>
      <c r="V606" s="59" t="str">
        <f>IF('Data Entry'!AS609="No aplica","1",'Data Entry'!AS609)</f>
        <v/>
      </c>
      <c r="W606" s="59" t="str">
        <f>IF('Data Entry'!AV609="No aplica","1",'Data Entry'!AV609)</f>
        <v/>
      </c>
      <c r="X606" s="59" t="str">
        <f>IF('Data Entry'!AY609="No aplica","1",'Data Entry'!AY609)</f>
        <v/>
      </c>
      <c r="Y606" s="151" t="str">
        <f t="shared" si="9"/>
        <v/>
      </c>
      <c r="Z606" s="152" t="str">
        <f>IF('Data Entry'!H609="Yes","1",IF(AND('Data Entry'!H609="",'Data Entry'!I609="",'Data Entry'!J609="",'Data Entry'!K609="",'Data Entry'!L609="",'Data Entry'!M609="",'Data Entry'!N609="",'Data Entry'!O609="",'Data Entry'!P609="",'Data Entry'!Q609=""),"","1"))</f>
        <v/>
      </c>
      <c r="AA606" s="152" t="str">
        <f>IF('Data Entry'!R609="Yes","1",IF(AND('Data Entry'!R609="",'Data Entry'!S609="",'Data Entry'!T609="",'Data Entry'!U609=""),"","1"))</f>
        <v/>
      </c>
      <c r="AB606" s="157" t="str">
        <f>IF('Data Entry'!V609="Yes","1",IF(AND('Data Entry'!V609="",'Data Entry'!W609=""),"","1"))</f>
        <v/>
      </c>
    </row>
    <row r="607" spans="1:28" ht="17">
      <c r="A607" s="59">
        <f>'Data Entry'!AB610</f>
        <v>0</v>
      </c>
      <c r="B607" s="59" t="str">
        <f>'Data Entry'!AR610</f>
        <v/>
      </c>
      <c r="C607" s="1">
        <f>IF('Data Entry'!AD610="g",'Data Entry'!AC610*0.001*U607,IF('Data Entry'!AD610="UI",'Data Entry'!AC610*0.000001*U607,IF('Data Entry'!AD610="mg",'Data Entry'!AC610*0.000001*U607,IF('Data Entry'!AD610="t",'Data Entry'!AC610*1000*U607,IF('Data Entry'!AD610="kg",'Data Entry'!AC610*1*U607,IF('Data Entry'!AD610="L",'Data Entry'!AC610*1*U607,IFERROR(,"")))))))</f>
        <v>0</v>
      </c>
      <c r="D607" s="1" t="s">
        <v>4</v>
      </c>
      <c r="E607" s="1">
        <f>IF('Data Entry'!AF610="g",'Data Entry'!AE610*0.001,IF('Data Entry'!AF610="mg",'Data Entry'!AE610*0.000001,IF('Data Entry'!AF610="t",'Data Entry'!AE610*1000,IF('Data Entry'!AF610="ml",'Data Entry'!AE610*0.001,IF('Data Entry'!AF610="kg",'Data Entry'!AE610*1,IF('Data Entry'!AF610="Pieza",'Data Entry'!AE610*1,IF('Data Entry'!AF610="L",'Data Entry'!AE610*1,IFERROR(,""))))))))</f>
        <v>0</v>
      </c>
      <c r="F607" s="1" t="s">
        <v>4</v>
      </c>
      <c r="G607" s="1">
        <f>IF('Data Entry'!AA610="g",'Data Entry'!Z610*0.001,IF('Data Entry'!AA610="mg",'Data Entry'!Z610*0.000001,IF('Data Entry'!AA610="t",'Data Entry'!Z610*1000,IF('Data Entry'!AA610="ml",'Data Entry'!Z610*0.001,IF('Data Entry'!AA610="kg",'Data Entry'!Z610*1,IF('Data Entry'!AA610="Piezas",'Data Entry'!Z610*1,IF('Data Entry'!AA610="L",'Data Entry'!Z610*1,IFERROR(,""))))))))</f>
        <v>0</v>
      </c>
      <c r="H607" s="1" t="s">
        <v>4</v>
      </c>
      <c r="I607" s="1">
        <f>IF('Data Entry'!AC610="g",'Data Entry'!AB610*0.001,IF('Data Entry'!AC610="mg",'Data Entry'!AB610*0.000001,IF('Data Entry'!AC610="t",'Data Entry'!AB610*1000,IF('Data Entry'!AC610="ml",'Data Entry'!AB610*0.001,IF('Data Entry'!AC610="kg",'Data Entry'!AB610*1,IF('Data Entry'!AC610="L",'Data Entry'!AB610*1,IFERROR(,"")))))))</f>
        <v>0</v>
      </c>
      <c r="J607" s="59" t="str">
        <f>'Data Entry'!AU610</f>
        <v/>
      </c>
      <c r="K607" s="1">
        <f>IF('Data Entry'!AI610="g",'Data Entry'!AH610*0.001*V607,IF('Data Entry'!AI610="UI",'Data Entry'!AH610*0.000001*V607,IF('Data Entry'!AI610="mg",'Data Entry'!AH610*0.000001*V607,IF('Data Entry'!AI610="t",'Data Entry'!AH610*1000*V607,IF('Data Entry'!AI610="kg",'Data Entry'!AH610*1*V607,IF('Data Entry'!AI610="L",'Data Entry'!AH610*1*V607,IFERROR(,"")))))))</f>
        <v>0</v>
      </c>
      <c r="L607" s="1" t="s">
        <v>4</v>
      </c>
      <c r="M607" s="59">
        <f>'Data Entry'!AJ610</f>
        <v>0</v>
      </c>
      <c r="N607" s="59" t="str">
        <f>'Data Entry'!AX610</f>
        <v/>
      </c>
      <c r="O607" s="1">
        <f>IF('Data Entry'!AL610="g",'Data Entry'!AK610*0.001*W607,IF('Data Entry'!AL610="UI",'Data Entry'!AK610*0.000001*W607,IF('Data Entry'!AL610="mg",'Data Entry'!AK610*0.000001*W607,IF('Data Entry'!AL610="t",'Data Entry'!AK610*1000*W607,IF('Data Entry'!AL610="kg",'Data Entry'!AK610*1*W607,IF('Data Entry'!AL610="L",'Data Entry'!AK610*1*W607,IFERROR(,"")))))))</f>
        <v>0</v>
      </c>
      <c r="P607" s="1" t="s">
        <v>4</v>
      </c>
      <c r="Q607" s="59">
        <f>'Data Entry'!AM610</f>
        <v>0</v>
      </c>
      <c r="R607" s="59" t="str">
        <f>'Data Entry'!BA610</f>
        <v/>
      </c>
      <c r="S607" s="1">
        <f>IF('Data Entry'!AO610="g",'Data Entry'!AN610*0.001*X607,IF('Data Entry'!AO610="UI",'Data Entry'!AN610*0.000001*X607,IF('Data Entry'!AO610="mg",'Data Entry'!AN610*0.000001*X607,IF('Data Entry'!AO610="t",'Data Entry'!AN610*1000*X607,IF('Data Entry'!AO610="kg",'Data Entry'!AN610*1*X607,IF('Data Entry'!AO610="L",'Data Entry'!AN610*1*X607,IFERROR(,"")))))))</f>
        <v>0</v>
      </c>
      <c r="T607" s="1" t="s">
        <v>4</v>
      </c>
      <c r="U607" s="59" t="str">
        <f>IF('Data Entry'!AP610="No aplica","1",'Data Entry'!AP610)</f>
        <v/>
      </c>
      <c r="V607" s="59" t="str">
        <f>IF('Data Entry'!AS610="No aplica","1",'Data Entry'!AS610)</f>
        <v/>
      </c>
      <c r="W607" s="59" t="str">
        <f>IF('Data Entry'!AV610="No aplica","1",'Data Entry'!AV610)</f>
        <v/>
      </c>
      <c r="X607" s="59" t="str">
        <f>IF('Data Entry'!AY610="No aplica","1",'Data Entry'!AY610)</f>
        <v/>
      </c>
      <c r="Y607" s="151" t="str">
        <f t="shared" si="9"/>
        <v/>
      </c>
      <c r="Z607" s="152" t="str">
        <f>IF('Data Entry'!H610="Yes","1",IF(AND('Data Entry'!H610="",'Data Entry'!I610="",'Data Entry'!J610="",'Data Entry'!K610="",'Data Entry'!L610="",'Data Entry'!M610="",'Data Entry'!N610="",'Data Entry'!O610="",'Data Entry'!P610="",'Data Entry'!Q610=""),"","1"))</f>
        <v/>
      </c>
      <c r="AA607" s="152" t="str">
        <f>IF('Data Entry'!R610="Yes","1",IF(AND('Data Entry'!R610="",'Data Entry'!S610="",'Data Entry'!T610="",'Data Entry'!U610=""),"","1"))</f>
        <v/>
      </c>
      <c r="AB607" s="157" t="str">
        <f>IF('Data Entry'!V610="Yes","1",IF(AND('Data Entry'!V610="",'Data Entry'!W610=""),"","1"))</f>
        <v/>
      </c>
    </row>
    <row r="608" spans="1:28" ht="17">
      <c r="A608" s="59">
        <f>'Data Entry'!AB611</f>
        <v>0</v>
      </c>
      <c r="B608" s="59" t="str">
        <f>'Data Entry'!AR611</f>
        <v/>
      </c>
      <c r="C608" s="1">
        <f>IF('Data Entry'!AD611="g",'Data Entry'!AC611*0.001*U608,IF('Data Entry'!AD611="UI",'Data Entry'!AC611*0.000001*U608,IF('Data Entry'!AD611="mg",'Data Entry'!AC611*0.000001*U608,IF('Data Entry'!AD611="t",'Data Entry'!AC611*1000*U608,IF('Data Entry'!AD611="kg",'Data Entry'!AC611*1*U608,IF('Data Entry'!AD611="L",'Data Entry'!AC611*1*U608,IFERROR(,"")))))))</f>
        <v>0</v>
      </c>
      <c r="D608" s="1" t="s">
        <v>4</v>
      </c>
      <c r="E608" s="1">
        <f>IF('Data Entry'!AF611="g",'Data Entry'!AE611*0.001,IF('Data Entry'!AF611="mg",'Data Entry'!AE611*0.000001,IF('Data Entry'!AF611="t",'Data Entry'!AE611*1000,IF('Data Entry'!AF611="ml",'Data Entry'!AE611*0.001,IF('Data Entry'!AF611="kg",'Data Entry'!AE611*1,IF('Data Entry'!AF611="Pieza",'Data Entry'!AE611*1,IF('Data Entry'!AF611="L",'Data Entry'!AE611*1,IFERROR(,""))))))))</f>
        <v>0</v>
      </c>
      <c r="F608" s="1" t="s">
        <v>4</v>
      </c>
      <c r="G608" s="1">
        <f>IF('Data Entry'!AA611="g",'Data Entry'!Z611*0.001,IF('Data Entry'!AA611="mg",'Data Entry'!Z611*0.000001,IF('Data Entry'!AA611="t",'Data Entry'!Z611*1000,IF('Data Entry'!AA611="ml",'Data Entry'!Z611*0.001,IF('Data Entry'!AA611="kg",'Data Entry'!Z611*1,IF('Data Entry'!AA611="Piezas",'Data Entry'!Z611*1,IF('Data Entry'!AA611="L",'Data Entry'!Z611*1,IFERROR(,""))))))))</f>
        <v>0</v>
      </c>
      <c r="H608" s="1" t="s">
        <v>4</v>
      </c>
      <c r="I608" s="1">
        <f>IF('Data Entry'!AC611="g",'Data Entry'!AB611*0.001,IF('Data Entry'!AC611="mg",'Data Entry'!AB611*0.000001,IF('Data Entry'!AC611="t",'Data Entry'!AB611*1000,IF('Data Entry'!AC611="ml",'Data Entry'!AB611*0.001,IF('Data Entry'!AC611="kg",'Data Entry'!AB611*1,IF('Data Entry'!AC611="L",'Data Entry'!AB611*1,IFERROR(,"")))))))</f>
        <v>0</v>
      </c>
      <c r="J608" s="59" t="str">
        <f>'Data Entry'!AU611</f>
        <v/>
      </c>
      <c r="K608" s="1">
        <f>IF('Data Entry'!AI611="g",'Data Entry'!AH611*0.001*V608,IF('Data Entry'!AI611="UI",'Data Entry'!AH611*0.000001*V608,IF('Data Entry'!AI611="mg",'Data Entry'!AH611*0.000001*V608,IF('Data Entry'!AI611="t",'Data Entry'!AH611*1000*V608,IF('Data Entry'!AI611="kg",'Data Entry'!AH611*1*V608,IF('Data Entry'!AI611="L",'Data Entry'!AH611*1*V608,IFERROR(,"")))))))</f>
        <v>0</v>
      </c>
      <c r="L608" s="1" t="s">
        <v>4</v>
      </c>
      <c r="M608" s="59">
        <f>'Data Entry'!AJ611</f>
        <v>0</v>
      </c>
      <c r="N608" s="59" t="str">
        <f>'Data Entry'!AX611</f>
        <v/>
      </c>
      <c r="O608" s="1">
        <f>IF('Data Entry'!AL611="g",'Data Entry'!AK611*0.001*W608,IF('Data Entry'!AL611="UI",'Data Entry'!AK611*0.000001*W608,IF('Data Entry'!AL611="mg",'Data Entry'!AK611*0.000001*W608,IF('Data Entry'!AL611="t",'Data Entry'!AK611*1000*W608,IF('Data Entry'!AL611="kg",'Data Entry'!AK611*1*W608,IF('Data Entry'!AL611="L",'Data Entry'!AK611*1*W608,IFERROR(,"")))))))</f>
        <v>0</v>
      </c>
      <c r="P608" s="1" t="s">
        <v>4</v>
      </c>
      <c r="Q608" s="59">
        <f>'Data Entry'!AM611</f>
        <v>0</v>
      </c>
      <c r="R608" s="59" t="str">
        <f>'Data Entry'!BA611</f>
        <v/>
      </c>
      <c r="S608" s="1">
        <f>IF('Data Entry'!AO611="g",'Data Entry'!AN611*0.001*X608,IF('Data Entry'!AO611="UI",'Data Entry'!AN611*0.000001*X608,IF('Data Entry'!AO611="mg",'Data Entry'!AN611*0.000001*X608,IF('Data Entry'!AO611="t",'Data Entry'!AN611*1000*X608,IF('Data Entry'!AO611="kg",'Data Entry'!AN611*1*X608,IF('Data Entry'!AO611="L",'Data Entry'!AN611*1*X608,IFERROR(,"")))))))</f>
        <v>0</v>
      </c>
      <c r="T608" s="1" t="s">
        <v>4</v>
      </c>
      <c r="U608" s="59" t="str">
        <f>IF('Data Entry'!AP611="No aplica","1",'Data Entry'!AP611)</f>
        <v/>
      </c>
      <c r="V608" s="59" t="str">
        <f>IF('Data Entry'!AS611="No aplica","1",'Data Entry'!AS611)</f>
        <v/>
      </c>
      <c r="W608" s="59" t="str">
        <f>IF('Data Entry'!AV611="No aplica","1",'Data Entry'!AV611)</f>
        <v/>
      </c>
      <c r="X608" s="59" t="str">
        <f>IF('Data Entry'!AY611="No aplica","1",'Data Entry'!AY611)</f>
        <v/>
      </c>
      <c r="Y608" s="151" t="str">
        <f t="shared" si="9"/>
        <v/>
      </c>
      <c r="Z608" s="152" t="str">
        <f>IF('Data Entry'!H611="Yes","1",IF(AND('Data Entry'!H611="",'Data Entry'!I611="",'Data Entry'!J611="",'Data Entry'!K611="",'Data Entry'!L611="",'Data Entry'!M611="",'Data Entry'!N611="",'Data Entry'!O611="",'Data Entry'!P611="",'Data Entry'!Q611=""),"","1"))</f>
        <v/>
      </c>
      <c r="AA608" s="152" t="str">
        <f>IF('Data Entry'!R611="Yes","1",IF(AND('Data Entry'!R611="",'Data Entry'!S611="",'Data Entry'!T611="",'Data Entry'!U611=""),"","1"))</f>
        <v/>
      </c>
      <c r="AB608" s="157" t="str">
        <f>IF('Data Entry'!V611="Yes","1",IF(AND('Data Entry'!V611="",'Data Entry'!W611=""),"","1"))</f>
        <v/>
      </c>
    </row>
    <row r="609" spans="1:28" ht="17">
      <c r="A609" s="59">
        <f>'Data Entry'!AB612</f>
        <v>0</v>
      </c>
      <c r="B609" s="59" t="str">
        <f>'Data Entry'!AR612</f>
        <v/>
      </c>
      <c r="C609" s="1">
        <f>IF('Data Entry'!AD612="g",'Data Entry'!AC612*0.001*U609,IF('Data Entry'!AD612="UI",'Data Entry'!AC612*0.000001*U609,IF('Data Entry'!AD612="mg",'Data Entry'!AC612*0.000001*U609,IF('Data Entry'!AD612="t",'Data Entry'!AC612*1000*U609,IF('Data Entry'!AD612="kg",'Data Entry'!AC612*1*U609,IF('Data Entry'!AD612="L",'Data Entry'!AC612*1*U609,IFERROR(,"")))))))</f>
        <v>0</v>
      </c>
      <c r="D609" s="1" t="s">
        <v>4</v>
      </c>
      <c r="E609" s="1">
        <f>IF('Data Entry'!AF612="g",'Data Entry'!AE612*0.001,IF('Data Entry'!AF612="mg",'Data Entry'!AE612*0.000001,IF('Data Entry'!AF612="t",'Data Entry'!AE612*1000,IF('Data Entry'!AF612="ml",'Data Entry'!AE612*0.001,IF('Data Entry'!AF612="kg",'Data Entry'!AE612*1,IF('Data Entry'!AF612="Pieza",'Data Entry'!AE612*1,IF('Data Entry'!AF612="L",'Data Entry'!AE612*1,IFERROR(,""))))))))</f>
        <v>0</v>
      </c>
      <c r="F609" s="1" t="s">
        <v>4</v>
      </c>
      <c r="G609" s="1">
        <f>IF('Data Entry'!AA612="g",'Data Entry'!Z612*0.001,IF('Data Entry'!AA612="mg",'Data Entry'!Z612*0.000001,IF('Data Entry'!AA612="t",'Data Entry'!Z612*1000,IF('Data Entry'!AA612="ml",'Data Entry'!Z612*0.001,IF('Data Entry'!AA612="kg",'Data Entry'!Z612*1,IF('Data Entry'!AA612="Piezas",'Data Entry'!Z612*1,IF('Data Entry'!AA612="L",'Data Entry'!Z612*1,IFERROR(,""))))))))</f>
        <v>0</v>
      </c>
      <c r="H609" s="1" t="s">
        <v>4</v>
      </c>
      <c r="I609" s="1">
        <f>IF('Data Entry'!AC612="g",'Data Entry'!AB612*0.001,IF('Data Entry'!AC612="mg",'Data Entry'!AB612*0.000001,IF('Data Entry'!AC612="t",'Data Entry'!AB612*1000,IF('Data Entry'!AC612="ml",'Data Entry'!AB612*0.001,IF('Data Entry'!AC612="kg",'Data Entry'!AB612*1,IF('Data Entry'!AC612="L",'Data Entry'!AB612*1,IFERROR(,"")))))))</f>
        <v>0</v>
      </c>
      <c r="J609" s="59" t="str">
        <f>'Data Entry'!AU612</f>
        <v/>
      </c>
      <c r="K609" s="1">
        <f>IF('Data Entry'!AI612="g",'Data Entry'!AH612*0.001*V609,IF('Data Entry'!AI612="UI",'Data Entry'!AH612*0.000001*V609,IF('Data Entry'!AI612="mg",'Data Entry'!AH612*0.000001*V609,IF('Data Entry'!AI612="t",'Data Entry'!AH612*1000*V609,IF('Data Entry'!AI612="kg",'Data Entry'!AH612*1*V609,IF('Data Entry'!AI612="L",'Data Entry'!AH612*1*V609,IFERROR(,"")))))))</f>
        <v>0</v>
      </c>
      <c r="L609" s="1" t="s">
        <v>4</v>
      </c>
      <c r="M609" s="59">
        <f>'Data Entry'!AJ612</f>
        <v>0</v>
      </c>
      <c r="N609" s="59" t="str">
        <f>'Data Entry'!AX612</f>
        <v/>
      </c>
      <c r="O609" s="1">
        <f>IF('Data Entry'!AL612="g",'Data Entry'!AK612*0.001*W609,IF('Data Entry'!AL612="UI",'Data Entry'!AK612*0.000001*W609,IF('Data Entry'!AL612="mg",'Data Entry'!AK612*0.000001*W609,IF('Data Entry'!AL612="t",'Data Entry'!AK612*1000*W609,IF('Data Entry'!AL612="kg",'Data Entry'!AK612*1*W609,IF('Data Entry'!AL612="L",'Data Entry'!AK612*1*W609,IFERROR(,"")))))))</f>
        <v>0</v>
      </c>
      <c r="P609" s="1" t="s">
        <v>4</v>
      </c>
      <c r="Q609" s="59">
        <f>'Data Entry'!AM612</f>
        <v>0</v>
      </c>
      <c r="R609" s="59" t="str">
        <f>'Data Entry'!BA612</f>
        <v/>
      </c>
      <c r="S609" s="1">
        <f>IF('Data Entry'!AO612="g",'Data Entry'!AN612*0.001*X609,IF('Data Entry'!AO612="UI",'Data Entry'!AN612*0.000001*X609,IF('Data Entry'!AO612="mg",'Data Entry'!AN612*0.000001*X609,IF('Data Entry'!AO612="t",'Data Entry'!AN612*1000*X609,IF('Data Entry'!AO612="kg",'Data Entry'!AN612*1*X609,IF('Data Entry'!AO612="L",'Data Entry'!AN612*1*X609,IFERROR(,"")))))))</f>
        <v>0</v>
      </c>
      <c r="T609" s="1" t="s">
        <v>4</v>
      </c>
      <c r="U609" s="59" t="str">
        <f>IF('Data Entry'!AP612="No aplica","1",'Data Entry'!AP612)</f>
        <v/>
      </c>
      <c r="V609" s="59" t="str">
        <f>IF('Data Entry'!AS612="No aplica","1",'Data Entry'!AS612)</f>
        <v/>
      </c>
      <c r="W609" s="59" t="str">
        <f>IF('Data Entry'!AV612="No aplica","1",'Data Entry'!AV612)</f>
        <v/>
      </c>
      <c r="X609" s="59" t="str">
        <f>IF('Data Entry'!AY612="No aplica","1",'Data Entry'!AY612)</f>
        <v/>
      </c>
      <c r="Y609" s="151" t="str">
        <f t="shared" si="9"/>
        <v/>
      </c>
      <c r="Z609" s="152" t="str">
        <f>IF('Data Entry'!H612="Yes","1",IF(AND('Data Entry'!H612="",'Data Entry'!I612="",'Data Entry'!J612="",'Data Entry'!K612="",'Data Entry'!L612="",'Data Entry'!M612="",'Data Entry'!N612="",'Data Entry'!O612="",'Data Entry'!P612="",'Data Entry'!Q612=""),"","1"))</f>
        <v/>
      </c>
      <c r="AA609" s="152" t="str">
        <f>IF('Data Entry'!R612="Yes","1",IF(AND('Data Entry'!R612="",'Data Entry'!S612="",'Data Entry'!T612="",'Data Entry'!U612=""),"","1"))</f>
        <v/>
      </c>
      <c r="AB609" s="157" t="str">
        <f>IF('Data Entry'!V612="Yes","1",IF(AND('Data Entry'!V612="",'Data Entry'!W612=""),"","1"))</f>
        <v/>
      </c>
    </row>
    <row r="610" spans="1:28" ht="17">
      <c r="A610" s="59">
        <f>'Data Entry'!AB613</f>
        <v>0</v>
      </c>
      <c r="B610" s="59" t="str">
        <f>'Data Entry'!AR613</f>
        <v/>
      </c>
      <c r="C610" s="1">
        <f>IF('Data Entry'!AD613="g",'Data Entry'!AC613*0.001*U610,IF('Data Entry'!AD613="UI",'Data Entry'!AC613*0.000001*U610,IF('Data Entry'!AD613="mg",'Data Entry'!AC613*0.000001*U610,IF('Data Entry'!AD613="t",'Data Entry'!AC613*1000*U610,IF('Data Entry'!AD613="kg",'Data Entry'!AC613*1*U610,IF('Data Entry'!AD613="L",'Data Entry'!AC613*1*U610,IFERROR(,"")))))))</f>
        <v>0</v>
      </c>
      <c r="D610" s="1" t="s">
        <v>4</v>
      </c>
      <c r="E610" s="1">
        <f>IF('Data Entry'!AF613="g",'Data Entry'!AE613*0.001,IF('Data Entry'!AF613="mg",'Data Entry'!AE613*0.000001,IF('Data Entry'!AF613="t",'Data Entry'!AE613*1000,IF('Data Entry'!AF613="ml",'Data Entry'!AE613*0.001,IF('Data Entry'!AF613="kg",'Data Entry'!AE613*1,IF('Data Entry'!AF613="Pieza",'Data Entry'!AE613*1,IF('Data Entry'!AF613="L",'Data Entry'!AE613*1,IFERROR(,""))))))))</f>
        <v>0</v>
      </c>
      <c r="F610" s="1" t="s">
        <v>4</v>
      </c>
      <c r="G610" s="1">
        <f>IF('Data Entry'!AA613="g",'Data Entry'!Z613*0.001,IF('Data Entry'!AA613="mg",'Data Entry'!Z613*0.000001,IF('Data Entry'!AA613="t",'Data Entry'!Z613*1000,IF('Data Entry'!AA613="ml",'Data Entry'!Z613*0.001,IF('Data Entry'!AA613="kg",'Data Entry'!Z613*1,IF('Data Entry'!AA613="Piezas",'Data Entry'!Z613*1,IF('Data Entry'!AA613="L",'Data Entry'!Z613*1,IFERROR(,""))))))))</f>
        <v>0</v>
      </c>
      <c r="H610" s="1" t="s">
        <v>4</v>
      </c>
      <c r="I610" s="1">
        <f>IF('Data Entry'!AC613="g",'Data Entry'!AB613*0.001,IF('Data Entry'!AC613="mg",'Data Entry'!AB613*0.000001,IF('Data Entry'!AC613="t",'Data Entry'!AB613*1000,IF('Data Entry'!AC613="ml",'Data Entry'!AB613*0.001,IF('Data Entry'!AC613="kg",'Data Entry'!AB613*1,IF('Data Entry'!AC613="L",'Data Entry'!AB613*1,IFERROR(,"")))))))</f>
        <v>0</v>
      </c>
      <c r="J610" s="59" t="str">
        <f>'Data Entry'!AU613</f>
        <v/>
      </c>
      <c r="K610" s="1">
        <f>IF('Data Entry'!AI613="g",'Data Entry'!AH613*0.001*V610,IF('Data Entry'!AI613="UI",'Data Entry'!AH613*0.000001*V610,IF('Data Entry'!AI613="mg",'Data Entry'!AH613*0.000001*V610,IF('Data Entry'!AI613="t",'Data Entry'!AH613*1000*V610,IF('Data Entry'!AI613="kg",'Data Entry'!AH613*1*V610,IF('Data Entry'!AI613="L",'Data Entry'!AH613*1*V610,IFERROR(,"")))))))</f>
        <v>0</v>
      </c>
      <c r="L610" s="1" t="s">
        <v>4</v>
      </c>
      <c r="M610" s="59">
        <f>'Data Entry'!AJ613</f>
        <v>0</v>
      </c>
      <c r="N610" s="59" t="str">
        <f>'Data Entry'!AX613</f>
        <v/>
      </c>
      <c r="O610" s="1">
        <f>IF('Data Entry'!AL613="g",'Data Entry'!AK613*0.001*W610,IF('Data Entry'!AL613="UI",'Data Entry'!AK613*0.000001*W610,IF('Data Entry'!AL613="mg",'Data Entry'!AK613*0.000001*W610,IF('Data Entry'!AL613="t",'Data Entry'!AK613*1000*W610,IF('Data Entry'!AL613="kg",'Data Entry'!AK613*1*W610,IF('Data Entry'!AL613="L",'Data Entry'!AK613*1*W610,IFERROR(,"")))))))</f>
        <v>0</v>
      </c>
      <c r="P610" s="1" t="s">
        <v>4</v>
      </c>
      <c r="Q610" s="59">
        <f>'Data Entry'!AM613</f>
        <v>0</v>
      </c>
      <c r="R610" s="59" t="str">
        <f>'Data Entry'!BA613</f>
        <v/>
      </c>
      <c r="S610" s="1">
        <f>IF('Data Entry'!AO613="g",'Data Entry'!AN613*0.001*X610,IF('Data Entry'!AO613="UI",'Data Entry'!AN613*0.000001*X610,IF('Data Entry'!AO613="mg",'Data Entry'!AN613*0.000001*X610,IF('Data Entry'!AO613="t",'Data Entry'!AN613*1000*X610,IF('Data Entry'!AO613="kg",'Data Entry'!AN613*1*X610,IF('Data Entry'!AO613="L",'Data Entry'!AN613*1*X610,IFERROR(,"")))))))</f>
        <v>0</v>
      </c>
      <c r="T610" s="1" t="s">
        <v>4</v>
      </c>
      <c r="U610" s="59" t="str">
        <f>IF('Data Entry'!AP613="No aplica","1",'Data Entry'!AP613)</f>
        <v/>
      </c>
      <c r="V610" s="59" t="str">
        <f>IF('Data Entry'!AS613="No aplica","1",'Data Entry'!AS613)</f>
        <v/>
      </c>
      <c r="W610" s="59" t="str">
        <f>IF('Data Entry'!AV613="No aplica","1",'Data Entry'!AV613)</f>
        <v/>
      </c>
      <c r="X610" s="59" t="str">
        <f>IF('Data Entry'!AY613="No aplica","1",'Data Entry'!AY613)</f>
        <v/>
      </c>
      <c r="Y610" s="151" t="str">
        <f t="shared" si="9"/>
        <v/>
      </c>
      <c r="Z610" s="152" t="str">
        <f>IF('Data Entry'!H613="Yes","1",IF(AND('Data Entry'!H613="",'Data Entry'!I613="",'Data Entry'!J613="",'Data Entry'!K613="",'Data Entry'!L613="",'Data Entry'!M613="",'Data Entry'!N613="",'Data Entry'!O613="",'Data Entry'!P613="",'Data Entry'!Q613=""),"","1"))</f>
        <v/>
      </c>
      <c r="AA610" s="152" t="str">
        <f>IF('Data Entry'!R613="Yes","1",IF(AND('Data Entry'!R613="",'Data Entry'!S613="",'Data Entry'!T613="",'Data Entry'!U613=""),"","1"))</f>
        <v/>
      </c>
      <c r="AB610" s="157" t="str">
        <f>IF('Data Entry'!V613="Yes","1",IF(AND('Data Entry'!V613="",'Data Entry'!W613=""),"","1"))</f>
        <v/>
      </c>
    </row>
    <row r="611" spans="1:28" ht="17">
      <c r="A611" s="59">
        <f>'Data Entry'!AB614</f>
        <v>0</v>
      </c>
      <c r="B611" s="59" t="str">
        <f>'Data Entry'!AR614</f>
        <v/>
      </c>
      <c r="C611" s="1">
        <f>IF('Data Entry'!AD614="g",'Data Entry'!AC614*0.001*U611,IF('Data Entry'!AD614="UI",'Data Entry'!AC614*0.000001*U611,IF('Data Entry'!AD614="mg",'Data Entry'!AC614*0.000001*U611,IF('Data Entry'!AD614="t",'Data Entry'!AC614*1000*U611,IF('Data Entry'!AD614="kg",'Data Entry'!AC614*1*U611,IF('Data Entry'!AD614="L",'Data Entry'!AC614*1*U611,IFERROR(,"")))))))</f>
        <v>0</v>
      </c>
      <c r="D611" s="1" t="s">
        <v>4</v>
      </c>
      <c r="E611" s="1">
        <f>IF('Data Entry'!AF614="g",'Data Entry'!AE614*0.001,IF('Data Entry'!AF614="mg",'Data Entry'!AE614*0.000001,IF('Data Entry'!AF614="t",'Data Entry'!AE614*1000,IF('Data Entry'!AF614="ml",'Data Entry'!AE614*0.001,IF('Data Entry'!AF614="kg",'Data Entry'!AE614*1,IF('Data Entry'!AF614="Pieza",'Data Entry'!AE614*1,IF('Data Entry'!AF614="L",'Data Entry'!AE614*1,IFERROR(,""))))))))</f>
        <v>0</v>
      </c>
      <c r="F611" s="1" t="s">
        <v>4</v>
      </c>
      <c r="G611" s="1">
        <f>IF('Data Entry'!AA614="g",'Data Entry'!Z614*0.001,IF('Data Entry'!AA614="mg",'Data Entry'!Z614*0.000001,IF('Data Entry'!AA614="t",'Data Entry'!Z614*1000,IF('Data Entry'!AA614="ml",'Data Entry'!Z614*0.001,IF('Data Entry'!AA614="kg",'Data Entry'!Z614*1,IF('Data Entry'!AA614="Piezas",'Data Entry'!Z614*1,IF('Data Entry'!AA614="L",'Data Entry'!Z614*1,IFERROR(,""))))))))</f>
        <v>0</v>
      </c>
      <c r="H611" s="1" t="s">
        <v>4</v>
      </c>
      <c r="I611" s="1">
        <f>IF('Data Entry'!AC614="g",'Data Entry'!AB614*0.001,IF('Data Entry'!AC614="mg",'Data Entry'!AB614*0.000001,IF('Data Entry'!AC614="t",'Data Entry'!AB614*1000,IF('Data Entry'!AC614="ml",'Data Entry'!AB614*0.001,IF('Data Entry'!AC614="kg",'Data Entry'!AB614*1,IF('Data Entry'!AC614="L",'Data Entry'!AB614*1,IFERROR(,"")))))))</f>
        <v>0</v>
      </c>
      <c r="J611" s="59" t="str">
        <f>'Data Entry'!AU614</f>
        <v/>
      </c>
      <c r="K611" s="1">
        <f>IF('Data Entry'!AI614="g",'Data Entry'!AH614*0.001*V611,IF('Data Entry'!AI614="UI",'Data Entry'!AH614*0.000001*V611,IF('Data Entry'!AI614="mg",'Data Entry'!AH614*0.000001*V611,IF('Data Entry'!AI614="t",'Data Entry'!AH614*1000*V611,IF('Data Entry'!AI614="kg",'Data Entry'!AH614*1*V611,IF('Data Entry'!AI614="L",'Data Entry'!AH614*1*V611,IFERROR(,"")))))))</f>
        <v>0</v>
      </c>
      <c r="L611" s="1" t="s">
        <v>4</v>
      </c>
      <c r="M611" s="59">
        <f>'Data Entry'!AJ614</f>
        <v>0</v>
      </c>
      <c r="N611" s="59" t="str">
        <f>'Data Entry'!AX614</f>
        <v/>
      </c>
      <c r="O611" s="1">
        <f>IF('Data Entry'!AL614="g",'Data Entry'!AK614*0.001*W611,IF('Data Entry'!AL614="UI",'Data Entry'!AK614*0.000001*W611,IF('Data Entry'!AL614="mg",'Data Entry'!AK614*0.000001*W611,IF('Data Entry'!AL614="t",'Data Entry'!AK614*1000*W611,IF('Data Entry'!AL614="kg",'Data Entry'!AK614*1*W611,IF('Data Entry'!AL614="L",'Data Entry'!AK614*1*W611,IFERROR(,"")))))))</f>
        <v>0</v>
      </c>
      <c r="P611" s="1" t="s">
        <v>4</v>
      </c>
      <c r="Q611" s="59">
        <f>'Data Entry'!AM614</f>
        <v>0</v>
      </c>
      <c r="R611" s="59" t="str">
        <f>'Data Entry'!BA614</f>
        <v/>
      </c>
      <c r="S611" s="1">
        <f>IF('Data Entry'!AO614="g",'Data Entry'!AN614*0.001*X611,IF('Data Entry'!AO614="UI",'Data Entry'!AN614*0.000001*X611,IF('Data Entry'!AO614="mg",'Data Entry'!AN614*0.000001*X611,IF('Data Entry'!AO614="t",'Data Entry'!AN614*1000*X611,IF('Data Entry'!AO614="kg",'Data Entry'!AN614*1*X611,IF('Data Entry'!AO614="L",'Data Entry'!AN614*1*X611,IFERROR(,"")))))))</f>
        <v>0</v>
      </c>
      <c r="T611" s="1" t="s">
        <v>4</v>
      </c>
      <c r="U611" s="59" t="str">
        <f>IF('Data Entry'!AP614="No aplica","1",'Data Entry'!AP614)</f>
        <v/>
      </c>
      <c r="V611" s="59" t="str">
        <f>IF('Data Entry'!AS614="No aplica","1",'Data Entry'!AS614)</f>
        <v/>
      </c>
      <c r="W611" s="59" t="str">
        <f>IF('Data Entry'!AV614="No aplica","1",'Data Entry'!AV614)</f>
        <v/>
      </c>
      <c r="X611" s="59" t="str">
        <f>IF('Data Entry'!AY614="No aplica","1",'Data Entry'!AY614)</f>
        <v/>
      </c>
      <c r="Y611" s="151" t="str">
        <f t="shared" si="9"/>
        <v/>
      </c>
      <c r="Z611" s="152" t="str">
        <f>IF('Data Entry'!H614="Yes","1",IF(AND('Data Entry'!H614="",'Data Entry'!I614="",'Data Entry'!J614="",'Data Entry'!K614="",'Data Entry'!L614="",'Data Entry'!M614="",'Data Entry'!N614="",'Data Entry'!O614="",'Data Entry'!P614="",'Data Entry'!Q614=""),"","1"))</f>
        <v/>
      </c>
      <c r="AA611" s="152" t="str">
        <f>IF('Data Entry'!R614="Yes","1",IF(AND('Data Entry'!R614="",'Data Entry'!S614="",'Data Entry'!T614="",'Data Entry'!U614=""),"","1"))</f>
        <v/>
      </c>
      <c r="AB611" s="157" t="str">
        <f>IF('Data Entry'!V614="Yes","1",IF(AND('Data Entry'!V614="",'Data Entry'!W614=""),"","1"))</f>
        <v/>
      </c>
    </row>
    <row r="612" spans="1:28" ht="17">
      <c r="A612" s="59">
        <f>'Data Entry'!AB615</f>
        <v>0</v>
      </c>
      <c r="B612" s="59" t="str">
        <f>'Data Entry'!AR615</f>
        <v/>
      </c>
      <c r="C612" s="1">
        <f>IF('Data Entry'!AD615="g",'Data Entry'!AC615*0.001*U612,IF('Data Entry'!AD615="UI",'Data Entry'!AC615*0.000001*U612,IF('Data Entry'!AD615="mg",'Data Entry'!AC615*0.000001*U612,IF('Data Entry'!AD615="t",'Data Entry'!AC615*1000*U612,IF('Data Entry'!AD615="kg",'Data Entry'!AC615*1*U612,IF('Data Entry'!AD615="L",'Data Entry'!AC615*1*U612,IFERROR(,"")))))))</f>
        <v>0</v>
      </c>
      <c r="D612" s="1" t="s">
        <v>4</v>
      </c>
      <c r="E612" s="1">
        <f>IF('Data Entry'!AF615="g",'Data Entry'!AE615*0.001,IF('Data Entry'!AF615="mg",'Data Entry'!AE615*0.000001,IF('Data Entry'!AF615="t",'Data Entry'!AE615*1000,IF('Data Entry'!AF615="ml",'Data Entry'!AE615*0.001,IF('Data Entry'!AF615="kg",'Data Entry'!AE615*1,IF('Data Entry'!AF615="Pieza",'Data Entry'!AE615*1,IF('Data Entry'!AF615="L",'Data Entry'!AE615*1,IFERROR(,""))))))))</f>
        <v>0</v>
      </c>
      <c r="F612" s="1" t="s">
        <v>4</v>
      </c>
      <c r="G612" s="1">
        <f>IF('Data Entry'!AA615="g",'Data Entry'!Z615*0.001,IF('Data Entry'!AA615="mg",'Data Entry'!Z615*0.000001,IF('Data Entry'!AA615="t",'Data Entry'!Z615*1000,IF('Data Entry'!AA615="ml",'Data Entry'!Z615*0.001,IF('Data Entry'!AA615="kg",'Data Entry'!Z615*1,IF('Data Entry'!AA615="Piezas",'Data Entry'!Z615*1,IF('Data Entry'!AA615="L",'Data Entry'!Z615*1,IFERROR(,""))))))))</f>
        <v>0</v>
      </c>
      <c r="H612" s="1" t="s">
        <v>4</v>
      </c>
      <c r="I612" s="1">
        <f>IF('Data Entry'!AC615="g",'Data Entry'!AB615*0.001,IF('Data Entry'!AC615="mg",'Data Entry'!AB615*0.000001,IF('Data Entry'!AC615="t",'Data Entry'!AB615*1000,IF('Data Entry'!AC615="ml",'Data Entry'!AB615*0.001,IF('Data Entry'!AC615="kg",'Data Entry'!AB615*1,IF('Data Entry'!AC615="L",'Data Entry'!AB615*1,IFERROR(,"")))))))</f>
        <v>0</v>
      </c>
      <c r="J612" s="59" t="str">
        <f>'Data Entry'!AU615</f>
        <v/>
      </c>
      <c r="K612" s="1">
        <f>IF('Data Entry'!AI615="g",'Data Entry'!AH615*0.001*V612,IF('Data Entry'!AI615="UI",'Data Entry'!AH615*0.000001*V612,IF('Data Entry'!AI615="mg",'Data Entry'!AH615*0.000001*V612,IF('Data Entry'!AI615="t",'Data Entry'!AH615*1000*V612,IF('Data Entry'!AI615="kg",'Data Entry'!AH615*1*V612,IF('Data Entry'!AI615="L",'Data Entry'!AH615*1*V612,IFERROR(,"")))))))</f>
        <v>0</v>
      </c>
      <c r="L612" s="1" t="s">
        <v>4</v>
      </c>
      <c r="M612" s="59">
        <f>'Data Entry'!AJ615</f>
        <v>0</v>
      </c>
      <c r="N612" s="59" t="str">
        <f>'Data Entry'!AX615</f>
        <v/>
      </c>
      <c r="O612" s="1">
        <f>IF('Data Entry'!AL615="g",'Data Entry'!AK615*0.001*W612,IF('Data Entry'!AL615="UI",'Data Entry'!AK615*0.000001*W612,IF('Data Entry'!AL615="mg",'Data Entry'!AK615*0.000001*W612,IF('Data Entry'!AL615="t",'Data Entry'!AK615*1000*W612,IF('Data Entry'!AL615="kg",'Data Entry'!AK615*1*W612,IF('Data Entry'!AL615="L",'Data Entry'!AK615*1*W612,IFERROR(,"")))))))</f>
        <v>0</v>
      </c>
      <c r="P612" s="1" t="s">
        <v>4</v>
      </c>
      <c r="Q612" s="59">
        <f>'Data Entry'!AM615</f>
        <v>0</v>
      </c>
      <c r="R612" s="59" t="str">
        <f>'Data Entry'!BA615</f>
        <v/>
      </c>
      <c r="S612" s="1">
        <f>IF('Data Entry'!AO615="g",'Data Entry'!AN615*0.001*X612,IF('Data Entry'!AO615="UI",'Data Entry'!AN615*0.000001*X612,IF('Data Entry'!AO615="mg",'Data Entry'!AN615*0.000001*X612,IF('Data Entry'!AO615="t",'Data Entry'!AN615*1000*X612,IF('Data Entry'!AO615="kg",'Data Entry'!AN615*1*X612,IF('Data Entry'!AO615="L",'Data Entry'!AN615*1*X612,IFERROR(,"")))))))</f>
        <v>0</v>
      </c>
      <c r="T612" s="1" t="s">
        <v>4</v>
      </c>
      <c r="U612" s="59" t="str">
        <f>IF('Data Entry'!AP615="No aplica","1",'Data Entry'!AP615)</f>
        <v/>
      </c>
      <c r="V612" s="59" t="str">
        <f>IF('Data Entry'!AS615="No aplica","1",'Data Entry'!AS615)</f>
        <v/>
      </c>
      <c r="W612" s="59" t="str">
        <f>IF('Data Entry'!AV615="No aplica","1",'Data Entry'!AV615)</f>
        <v/>
      </c>
      <c r="X612" s="59" t="str">
        <f>IF('Data Entry'!AY615="No aplica","1",'Data Entry'!AY615)</f>
        <v/>
      </c>
      <c r="Y612" s="151" t="str">
        <f t="shared" si="9"/>
        <v/>
      </c>
      <c r="Z612" s="152" t="str">
        <f>IF('Data Entry'!H615="Yes","1",IF(AND('Data Entry'!H615="",'Data Entry'!I615="",'Data Entry'!J615="",'Data Entry'!K615="",'Data Entry'!L615="",'Data Entry'!M615="",'Data Entry'!N615="",'Data Entry'!O615="",'Data Entry'!P615="",'Data Entry'!Q615=""),"","1"))</f>
        <v/>
      </c>
      <c r="AA612" s="152" t="str">
        <f>IF('Data Entry'!R615="Yes","1",IF(AND('Data Entry'!R615="",'Data Entry'!S615="",'Data Entry'!T615="",'Data Entry'!U615=""),"","1"))</f>
        <v/>
      </c>
      <c r="AB612" s="157" t="str">
        <f>IF('Data Entry'!V615="Yes","1",IF(AND('Data Entry'!V615="",'Data Entry'!W615=""),"","1"))</f>
        <v/>
      </c>
    </row>
    <row r="613" spans="1:28" ht="17">
      <c r="A613" s="59">
        <f>'Data Entry'!AB616</f>
        <v>0</v>
      </c>
      <c r="B613" s="59" t="str">
        <f>'Data Entry'!AR616</f>
        <v/>
      </c>
      <c r="C613" s="1">
        <f>IF('Data Entry'!AD616="g",'Data Entry'!AC616*0.001*U613,IF('Data Entry'!AD616="UI",'Data Entry'!AC616*0.000001*U613,IF('Data Entry'!AD616="mg",'Data Entry'!AC616*0.000001*U613,IF('Data Entry'!AD616="t",'Data Entry'!AC616*1000*U613,IF('Data Entry'!AD616="kg",'Data Entry'!AC616*1*U613,IF('Data Entry'!AD616="L",'Data Entry'!AC616*1*U613,IFERROR(,"")))))))</f>
        <v>0</v>
      </c>
      <c r="D613" s="1" t="s">
        <v>4</v>
      </c>
      <c r="E613" s="1">
        <f>IF('Data Entry'!AF616="g",'Data Entry'!AE616*0.001,IF('Data Entry'!AF616="mg",'Data Entry'!AE616*0.000001,IF('Data Entry'!AF616="t",'Data Entry'!AE616*1000,IF('Data Entry'!AF616="ml",'Data Entry'!AE616*0.001,IF('Data Entry'!AF616="kg",'Data Entry'!AE616*1,IF('Data Entry'!AF616="Pieza",'Data Entry'!AE616*1,IF('Data Entry'!AF616="L",'Data Entry'!AE616*1,IFERROR(,""))))))))</f>
        <v>0</v>
      </c>
      <c r="F613" s="1" t="s">
        <v>4</v>
      </c>
      <c r="G613" s="1">
        <f>IF('Data Entry'!AA616="g",'Data Entry'!Z616*0.001,IF('Data Entry'!AA616="mg",'Data Entry'!Z616*0.000001,IF('Data Entry'!AA616="t",'Data Entry'!Z616*1000,IF('Data Entry'!AA616="ml",'Data Entry'!Z616*0.001,IF('Data Entry'!AA616="kg",'Data Entry'!Z616*1,IF('Data Entry'!AA616="Piezas",'Data Entry'!Z616*1,IF('Data Entry'!AA616="L",'Data Entry'!Z616*1,IFERROR(,""))))))))</f>
        <v>0</v>
      </c>
      <c r="H613" s="1" t="s">
        <v>4</v>
      </c>
      <c r="I613" s="1">
        <f>IF('Data Entry'!AC616="g",'Data Entry'!AB616*0.001,IF('Data Entry'!AC616="mg",'Data Entry'!AB616*0.000001,IF('Data Entry'!AC616="t",'Data Entry'!AB616*1000,IF('Data Entry'!AC616="ml",'Data Entry'!AB616*0.001,IF('Data Entry'!AC616="kg",'Data Entry'!AB616*1,IF('Data Entry'!AC616="L",'Data Entry'!AB616*1,IFERROR(,"")))))))</f>
        <v>0</v>
      </c>
      <c r="J613" s="59" t="str">
        <f>'Data Entry'!AU616</f>
        <v/>
      </c>
      <c r="K613" s="1">
        <f>IF('Data Entry'!AI616="g",'Data Entry'!AH616*0.001*V613,IF('Data Entry'!AI616="UI",'Data Entry'!AH616*0.000001*V613,IF('Data Entry'!AI616="mg",'Data Entry'!AH616*0.000001*V613,IF('Data Entry'!AI616="t",'Data Entry'!AH616*1000*V613,IF('Data Entry'!AI616="kg",'Data Entry'!AH616*1*V613,IF('Data Entry'!AI616="L",'Data Entry'!AH616*1*V613,IFERROR(,"")))))))</f>
        <v>0</v>
      </c>
      <c r="L613" s="1" t="s">
        <v>4</v>
      </c>
      <c r="M613" s="59">
        <f>'Data Entry'!AJ616</f>
        <v>0</v>
      </c>
      <c r="N613" s="59" t="str">
        <f>'Data Entry'!AX616</f>
        <v/>
      </c>
      <c r="O613" s="1">
        <f>IF('Data Entry'!AL616="g",'Data Entry'!AK616*0.001*W613,IF('Data Entry'!AL616="UI",'Data Entry'!AK616*0.000001*W613,IF('Data Entry'!AL616="mg",'Data Entry'!AK616*0.000001*W613,IF('Data Entry'!AL616="t",'Data Entry'!AK616*1000*W613,IF('Data Entry'!AL616="kg",'Data Entry'!AK616*1*W613,IF('Data Entry'!AL616="L",'Data Entry'!AK616*1*W613,IFERROR(,"")))))))</f>
        <v>0</v>
      </c>
      <c r="P613" s="1" t="s">
        <v>4</v>
      </c>
      <c r="Q613" s="59">
        <f>'Data Entry'!AM616</f>
        <v>0</v>
      </c>
      <c r="R613" s="59" t="str">
        <f>'Data Entry'!BA616</f>
        <v/>
      </c>
      <c r="S613" s="1">
        <f>IF('Data Entry'!AO616="g",'Data Entry'!AN616*0.001*X613,IF('Data Entry'!AO616="UI",'Data Entry'!AN616*0.000001*X613,IF('Data Entry'!AO616="mg",'Data Entry'!AN616*0.000001*X613,IF('Data Entry'!AO616="t",'Data Entry'!AN616*1000*X613,IF('Data Entry'!AO616="kg",'Data Entry'!AN616*1*X613,IF('Data Entry'!AO616="L",'Data Entry'!AN616*1*X613,IFERROR(,"")))))))</f>
        <v>0</v>
      </c>
      <c r="T613" s="1" t="s">
        <v>4</v>
      </c>
      <c r="U613" s="59" t="str">
        <f>IF('Data Entry'!AP616="No aplica","1",'Data Entry'!AP616)</f>
        <v/>
      </c>
      <c r="V613" s="59" t="str">
        <f>IF('Data Entry'!AS616="No aplica","1",'Data Entry'!AS616)</f>
        <v/>
      </c>
      <c r="W613" s="59" t="str">
        <f>IF('Data Entry'!AV616="No aplica","1",'Data Entry'!AV616)</f>
        <v/>
      </c>
      <c r="X613" s="59" t="str">
        <f>IF('Data Entry'!AY616="No aplica","1",'Data Entry'!AY616)</f>
        <v/>
      </c>
      <c r="Y613" s="151" t="str">
        <f t="shared" si="9"/>
        <v/>
      </c>
      <c r="Z613" s="152" t="str">
        <f>IF('Data Entry'!H616="Yes","1",IF(AND('Data Entry'!H616="",'Data Entry'!I616="",'Data Entry'!J616="",'Data Entry'!K616="",'Data Entry'!L616="",'Data Entry'!M616="",'Data Entry'!N616="",'Data Entry'!O616="",'Data Entry'!P616="",'Data Entry'!Q616=""),"","1"))</f>
        <v/>
      </c>
      <c r="AA613" s="152" t="str">
        <f>IF('Data Entry'!R616="Yes","1",IF(AND('Data Entry'!R616="",'Data Entry'!S616="",'Data Entry'!T616="",'Data Entry'!U616=""),"","1"))</f>
        <v/>
      </c>
      <c r="AB613" s="157" t="str">
        <f>IF('Data Entry'!V616="Yes","1",IF(AND('Data Entry'!V616="",'Data Entry'!W616=""),"","1"))</f>
        <v/>
      </c>
    </row>
    <row r="614" spans="1:28" ht="17">
      <c r="A614" s="59">
        <f>'Data Entry'!AB617</f>
        <v>0</v>
      </c>
      <c r="B614" s="59" t="str">
        <f>'Data Entry'!AR617</f>
        <v/>
      </c>
      <c r="C614" s="1">
        <f>IF('Data Entry'!AD617="g",'Data Entry'!AC617*0.001*U614,IF('Data Entry'!AD617="UI",'Data Entry'!AC617*0.000001*U614,IF('Data Entry'!AD617="mg",'Data Entry'!AC617*0.000001*U614,IF('Data Entry'!AD617="t",'Data Entry'!AC617*1000*U614,IF('Data Entry'!AD617="kg",'Data Entry'!AC617*1*U614,IF('Data Entry'!AD617="L",'Data Entry'!AC617*1*U614,IFERROR(,"")))))))</f>
        <v>0</v>
      </c>
      <c r="D614" s="1" t="s">
        <v>4</v>
      </c>
      <c r="E614" s="1">
        <f>IF('Data Entry'!AF617="g",'Data Entry'!AE617*0.001,IF('Data Entry'!AF617="mg",'Data Entry'!AE617*0.000001,IF('Data Entry'!AF617="t",'Data Entry'!AE617*1000,IF('Data Entry'!AF617="ml",'Data Entry'!AE617*0.001,IF('Data Entry'!AF617="kg",'Data Entry'!AE617*1,IF('Data Entry'!AF617="Pieza",'Data Entry'!AE617*1,IF('Data Entry'!AF617="L",'Data Entry'!AE617*1,IFERROR(,""))))))))</f>
        <v>0</v>
      </c>
      <c r="F614" s="1" t="s">
        <v>4</v>
      </c>
      <c r="G614" s="1">
        <f>IF('Data Entry'!AA617="g",'Data Entry'!Z617*0.001,IF('Data Entry'!AA617="mg",'Data Entry'!Z617*0.000001,IF('Data Entry'!AA617="t",'Data Entry'!Z617*1000,IF('Data Entry'!AA617="ml",'Data Entry'!Z617*0.001,IF('Data Entry'!AA617="kg",'Data Entry'!Z617*1,IF('Data Entry'!AA617="Piezas",'Data Entry'!Z617*1,IF('Data Entry'!AA617="L",'Data Entry'!Z617*1,IFERROR(,""))))))))</f>
        <v>0</v>
      </c>
      <c r="H614" s="1" t="s">
        <v>4</v>
      </c>
      <c r="I614" s="1">
        <f>IF('Data Entry'!AC617="g",'Data Entry'!AB617*0.001,IF('Data Entry'!AC617="mg",'Data Entry'!AB617*0.000001,IF('Data Entry'!AC617="t",'Data Entry'!AB617*1000,IF('Data Entry'!AC617="ml",'Data Entry'!AB617*0.001,IF('Data Entry'!AC617="kg",'Data Entry'!AB617*1,IF('Data Entry'!AC617="L",'Data Entry'!AB617*1,IFERROR(,"")))))))</f>
        <v>0</v>
      </c>
      <c r="J614" s="59" t="str">
        <f>'Data Entry'!AU617</f>
        <v/>
      </c>
      <c r="K614" s="1">
        <f>IF('Data Entry'!AI617="g",'Data Entry'!AH617*0.001*V614,IF('Data Entry'!AI617="UI",'Data Entry'!AH617*0.000001*V614,IF('Data Entry'!AI617="mg",'Data Entry'!AH617*0.000001*V614,IF('Data Entry'!AI617="t",'Data Entry'!AH617*1000*V614,IF('Data Entry'!AI617="kg",'Data Entry'!AH617*1*V614,IF('Data Entry'!AI617="L",'Data Entry'!AH617*1*V614,IFERROR(,"")))))))</f>
        <v>0</v>
      </c>
      <c r="L614" s="1" t="s">
        <v>4</v>
      </c>
      <c r="M614" s="59">
        <f>'Data Entry'!AJ617</f>
        <v>0</v>
      </c>
      <c r="N614" s="59" t="str">
        <f>'Data Entry'!AX617</f>
        <v/>
      </c>
      <c r="O614" s="1">
        <f>IF('Data Entry'!AL617="g",'Data Entry'!AK617*0.001*W614,IF('Data Entry'!AL617="UI",'Data Entry'!AK617*0.000001*W614,IF('Data Entry'!AL617="mg",'Data Entry'!AK617*0.000001*W614,IF('Data Entry'!AL617="t",'Data Entry'!AK617*1000*W614,IF('Data Entry'!AL617="kg",'Data Entry'!AK617*1*W614,IF('Data Entry'!AL617="L",'Data Entry'!AK617*1*W614,IFERROR(,"")))))))</f>
        <v>0</v>
      </c>
      <c r="P614" s="1" t="s">
        <v>4</v>
      </c>
      <c r="Q614" s="59">
        <f>'Data Entry'!AM617</f>
        <v>0</v>
      </c>
      <c r="R614" s="59" t="str">
        <f>'Data Entry'!BA617</f>
        <v/>
      </c>
      <c r="S614" s="1">
        <f>IF('Data Entry'!AO617="g",'Data Entry'!AN617*0.001*X614,IF('Data Entry'!AO617="UI",'Data Entry'!AN617*0.000001*X614,IF('Data Entry'!AO617="mg",'Data Entry'!AN617*0.000001*X614,IF('Data Entry'!AO617="t",'Data Entry'!AN617*1000*X614,IF('Data Entry'!AO617="kg",'Data Entry'!AN617*1*X614,IF('Data Entry'!AO617="L",'Data Entry'!AN617*1*X614,IFERROR(,"")))))))</f>
        <v>0</v>
      </c>
      <c r="T614" s="1" t="s">
        <v>4</v>
      </c>
      <c r="U614" s="59" t="str">
        <f>IF('Data Entry'!AP617="No aplica","1",'Data Entry'!AP617)</f>
        <v/>
      </c>
      <c r="V614" s="59" t="str">
        <f>IF('Data Entry'!AS617="No aplica","1",'Data Entry'!AS617)</f>
        <v/>
      </c>
      <c r="W614" s="59" t="str">
        <f>IF('Data Entry'!AV617="No aplica","1",'Data Entry'!AV617)</f>
        <v/>
      </c>
      <c r="X614" s="59" t="str">
        <f>IF('Data Entry'!AY617="No aplica","1",'Data Entry'!AY617)</f>
        <v/>
      </c>
      <c r="Y614" s="151" t="str">
        <f t="shared" si="9"/>
        <v/>
      </c>
      <c r="Z614" s="152" t="str">
        <f>IF('Data Entry'!H617="Yes","1",IF(AND('Data Entry'!H617="",'Data Entry'!I617="",'Data Entry'!J617="",'Data Entry'!K617="",'Data Entry'!L617="",'Data Entry'!M617="",'Data Entry'!N617="",'Data Entry'!O617="",'Data Entry'!P617="",'Data Entry'!Q617=""),"","1"))</f>
        <v/>
      </c>
      <c r="AA614" s="152" t="str">
        <f>IF('Data Entry'!R617="Yes","1",IF(AND('Data Entry'!R617="",'Data Entry'!S617="",'Data Entry'!T617="",'Data Entry'!U617=""),"","1"))</f>
        <v/>
      </c>
      <c r="AB614" s="157" t="str">
        <f>IF('Data Entry'!V617="Yes","1",IF(AND('Data Entry'!V617="",'Data Entry'!W617=""),"","1"))</f>
        <v/>
      </c>
    </row>
    <row r="615" spans="1:28" ht="17">
      <c r="A615" s="59">
        <f>'Data Entry'!AB618</f>
        <v>0</v>
      </c>
      <c r="B615" s="59" t="str">
        <f>'Data Entry'!AR618</f>
        <v/>
      </c>
      <c r="C615" s="1">
        <f>IF('Data Entry'!AD618="g",'Data Entry'!AC618*0.001*U615,IF('Data Entry'!AD618="UI",'Data Entry'!AC618*0.000001*U615,IF('Data Entry'!AD618="mg",'Data Entry'!AC618*0.000001*U615,IF('Data Entry'!AD618="t",'Data Entry'!AC618*1000*U615,IF('Data Entry'!AD618="kg",'Data Entry'!AC618*1*U615,IF('Data Entry'!AD618="L",'Data Entry'!AC618*1*U615,IFERROR(,"")))))))</f>
        <v>0</v>
      </c>
      <c r="D615" s="1" t="s">
        <v>4</v>
      </c>
      <c r="E615" s="1">
        <f>IF('Data Entry'!AF618="g",'Data Entry'!AE618*0.001,IF('Data Entry'!AF618="mg",'Data Entry'!AE618*0.000001,IF('Data Entry'!AF618="t",'Data Entry'!AE618*1000,IF('Data Entry'!AF618="ml",'Data Entry'!AE618*0.001,IF('Data Entry'!AF618="kg",'Data Entry'!AE618*1,IF('Data Entry'!AF618="Pieza",'Data Entry'!AE618*1,IF('Data Entry'!AF618="L",'Data Entry'!AE618*1,IFERROR(,""))))))))</f>
        <v>0</v>
      </c>
      <c r="F615" s="1" t="s">
        <v>4</v>
      </c>
      <c r="G615" s="1">
        <f>IF('Data Entry'!AA618="g",'Data Entry'!Z618*0.001,IF('Data Entry'!AA618="mg",'Data Entry'!Z618*0.000001,IF('Data Entry'!AA618="t",'Data Entry'!Z618*1000,IF('Data Entry'!AA618="ml",'Data Entry'!Z618*0.001,IF('Data Entry'!AA618="kg",'Data Entry'!Z618*1,IF('Data Entry'!AA618="Piezas",'Data Entry'!Z618*1,IF('Data Entry'!AA618="L",'Data Entry'!Z618*1,IFERROR(,""))))))))</f>
        <v>0</v>
      </c>
      <c r="H615" s="1" t="s">
        <v>4</v>
      </c>
      <c r="I615" s="1">
        <f>IF('Data Entry'!AC618="g",'Data Entry'!AB618*0.001,IF('Data Entry'!AC618="mg",'Data Entry'!AB618*0.000001,IF('Data Entry'!AC618="t",'Data Entry'!AB618*1000,IF('Data Entry'!AC618="ml",'Data Entry'!AB618*0.001,IF('Data Entry'!AC618="kg",'Data Entry'!AB618*1,IF('Data Entry'!AC618="L",'Data Entry'!AB618*1,IFERROR(,"")))))))</f>
        <v>0</v>
      </c>
      <c r="J615" s="59" t="str">
        <f>'Data Entry'!AU618</f>
        <v/>
      </c>
      <c r="K615" s="1">
        <f>IF('Data Entry'!AI618="g",'Data Entry'!AH618*0.001*V615,IF('Data Entry'!AI618="UI",'Data Entry'!AH618*0.000001*V615,IF('Data Entry'!AI618="mg",'Data Entry'!AH618*0.000001*V615,IF('Data Entry'!AI618="t",'Data Entry'!AH618*1000*V615,IF('Data Entry'!AI618="kg",'Data Entry'!AH618*1*V615,IF('Data Entry'!AI618="L",'Data Entry'!AH618*1*V615,IFERROR(,"")))))))</f>
        <v>0</v>
      </c>
      <c r="L615" s="1" t="s">
        <v>4</v>
      </c>
      <c r="M615" s="59">
        <f>'Data Entry'!AJ618</f>
        <v>0</v>
      </c>
      <c r="N615" s="59" t="str">
        <f>'Data Entry'!AX618</f>
        <v/>
      </c>
      <c r="O615" s="1">
        <f>IF('Data Entry'!AL618="g",'Data Entry'!AK618*0.001*W615,IF('Data Entry'!AL618="UI",'Data Entry'!AK618*0.000001*W615,IF('Data Entry'!AL618="mg",'Data Entry'!AK618*0.000001*W615,IF('Data Entry'!AL618="t",'Data Entry'!AK618*1000*W615,IF('Data Entry'!AL618="kg",'Data Entry'!AK618*1*W615,IF('Data Entry'!AL618="L",'Data Entry'!AK618*1*W615,IFERROR(,"")))))))</f>
        <v>0</v>
      </c>
      <c r="P615" s="1" t="s">
        <v>4</v>
      </c>
      <c r="Q615" s="59">
        <f>'Data Entry'!AM618</f>
        <v>0</v>
      </c>
      <c r="R615" s="59" t="str">
        <f>'Data Entry'!BA618</f>
        <v/>
      </c>
      <c r="S615" s="1">
        <f>IF('Data Entry'!AO618="g",'Data Entry'!AN618*0.001*X615,IF('Data Entry'!AO618="UI",'Data Entry'!AN618*0.000001*X615,IF('Data Entry'!AO618="mg",'Data Entry'!AN618*0.000001*X615,IF('Data Entry'!AO618="t",'Data Entry'!AN618*1000*X615,IF('Data Entry'!AO618="kg",'Data Entry'!AN618*1*X615,IF('Data Entry'!AO618="L",'Data Entry'!AN618*1*X615,IFERROR(,"")))))))</f>
        <v>0</v>
      </c>
      <c r="T615" s="1" t="s">
        <v>4</v>
      </c>
      <c r="U615" s="59" t="str">
        <f>IF('Data Entry'!AP618="No aplica","1",'Data Entry'!AP618)</f>
        <v/>
      </c>
      <c r="V615" s="59" t="str">
        <f>IF('Data Entry'!AS618="No aplica","1",'Data Entry'!AS618)</f>
        <v/>
      </c>
      <c r="W615" s="59" t="str">
        <f>IF('Data Entry'!AV618="No aplica","1",'Data Entry'!AV618)</f>
        <v/>
      </c>
      <c r="X615" s="59" t="str">
        <f>IF('Data Entry'!AY618="No aplica","1",'Data Entry'!AY618)</f>
        <v/>
      </c>
      <c r="Y615" s="151" t="str">
        <f t="shared" si="9"/>
        <v/>
      </c>
      <c r="Z615" s="152" t="str">
        <f>IF('Data Entry'!H618="Yes","1",IF(AND('Data Entry'!H618="",'Data Entry'!I618="",'Data Entry'!J618="",'Data Entry'!K618="",'Data Entry'!L618="",'Data Entry'!M618="",'Data Entry'!N618="",'Data Entry'!O618="",'Data Entry'!P618="",'Data Entry'!Q618=""),"","1"))</f>
        <v/>
      </c>
      <c r="AA615" s="152" t="str">
        <f>IF('Data Entry'!R618="Yes","1",IF(AND('Data Entry'!R618="",'Data Entry'!S618="",'Data Entry'!T618="",'Data Entry'!U618=""),"","1"))</f>
        <v/>
      </c>
      <c r="AB615" s="157" t="str">
        <f>IF('Data Entry'!V618="Yes","1",IF(AND('Data Entry'!V618="",'Data Entry'!W618=""),"","1"))</f>
        <v/>
      </c>
    </row>
    <row r="616" spans="1:28" ht="17">
      <c r="A616" s="59">
        <f>'Data Entry'!AB619</f>
        <v>0</v>
      </c>
      <c r="B616" s="59" t="str">
        <f>'Data Entry'!AR619</f>
        <v/>
      </c>
      <c r="C616" s="1">
        <f>IF('Data Entry'!AD619="g",'Data Entry'!AC619*0.001*U616,IF('Data Entry'!AD619="UI",'Data Entry'!AC619*0.000001*U616,IF('Data Entry'!AD619="mg",'Data Entry'!AC619*0.000001*U616,IF('Data Entry'!AD619="t",'Data Entry'!AC619*1000*U616,IF('Data Entry'!AD619="kg",'Data Entry'!AC619*1*U616,IF('Data Entry'!AD619="L",'Data Entry'!AC619*1*U616,IFERROR(,"")))))))</f>
        <v>0</v>
      </c>
      <c r="D616" s="1" t="s">
        <v>4</v>
      </c>
      <c r="E616" s="1">
        <f>IF('Data Entry'!AF619="g",'Data Entry'!AE619*0.001,IF('Data Entry'!AF619="mg",'Data Entry'!AE619*0.000001,IF('Data Entry'!AF619="t",'Data Entry'!AE619*1000,IF('Data Entry'!AF619="ml",'Data Entry'!AE619*0.001,IF('Data Entry'!AF619="kg",'Data Entry'!AE619*1,IF('Data Entry'!AF619="Pieza",'Data Entry'!AE619*1,IF('Data Entry'!AF619="L",'Data Entry'!AE619*1,IFERROR(,""))))))))</f>
        <v>0</v>
      </c>
      <c r="F616" s="1" t="s">
        <v>4</v>
      </c>
      <c r="G616" s="1">
        <f>IF('Data Entry'!AA619="g",'Data Entry'!Z619*0.001,IF('Data Entry'!AA619="mg",'Data Entry'!Z619*0.000001,IF('Data Entry'!AA619="t",'Data Entry'!Z619*1000,IF('Data Entry'!AA619="ml",'Data Entry'!Z619*0.001,IF('Data Entry'!AA619="kg",'Data Entry'!Z619*1,IF('Data Entry'!AA619="Piezas",'Data Entry'!Z619*1,IF('Data Entry'!AA619="L",'Data Entry'!Z619*1,IFERROR(,""))))))))</f>
        <v>0</v>
      </c>
      <c r="H616" s="1" t="s">
        <v>4</v>
      </c>
      <c r="I616" s="1">
        <f>IF('Data Entry'!AC619="g",'Data Entry'!AB619*0.001,IF('Data Entry'!AC619="mg",'Data Entry'!AB619*0.000001,IF('Data Entry'!AC619="t",'Data Entry'!AB619*1000,IF('Data Entry'!AC619="ml",'Data Entry'!AB619*0.001,IF('Data Entry'!AC619="kg",'Data Entry'!AB619*1,IF('Data Entry'!AC619="L",'Data Entry'!AB619*1,IFERROR(,"")))))))</f>
        <v>0</v>
      </c>
      <c r="J616" s="59" t="str">
        <f>'Data Entry'!AU619</f>
        <v/>
      </c>
      <c r="K616" s="1">
        <f>IF('Data Entry'!AI619="g",'Data Entry'!AH619*0.001*V616,IF('Data Entry'!AI619="UI",'Data Entry'!AH619*0.000001*V616,IF('Data Entry'!AI619="mg",'Data Entry'!AH619*0.000001*V616,IF('Data Entry'!AI619="t",'Data Entry'!AH619*1000*V616,IF('Data Entry'!AI619="kg",'Data Entry'!AH619*1*V616,IF('Data Entry'!AI619="L",'Data Entry'!AH619*1*V616,IFERROR(,"")))))))</f>
        <v>0</v>
      </c>
      <c r="L616" s="1" t="s">
        <v>4</v>
      </c>
      <c r="M616" s="59">
        <f>'Data Entry'!AJ619</f>
        <v>0</v>
      </c>
      <c r="N616" s="59" t="str">
        <f>'Data Entry'!AX619</f>
        <v/>
      </c>
      <c r="O616" s="1">
        <f>IF('Data Entry'!AL619="g",'Data Entry'!AK619*0.001*W616,IF('Data Entry'!AL619="UI",'Data Entry'!AK619*0.000001*W616,IF('Data Entry'!AL619="mg",'Data Entry'!AK619*0.000001*W616,IF('Data Entry'!AL619="t",'Data Entry'!AK619*1000*W616,IF('Data Entry'!AL619="kg",'Data Entry'!AK619*1*W616,IF('Data Entry'!AL619="L",'Data Entry'!AK619*1*W616,IFERROR(,"")))))))</f>
        <v>0</v>
      </c>
      <c r="P616" s="1" t="s">
        <v>4</v>
      </c>
      <c r="Q616" s="59">
        <f>'Data Entry'!AM619</f>
        <v>0</v>
      </c>
      <c r="R616" s="59" t="str">
        <f>'Data Entry'!BA619</f>
        <v/>
      </c>
      <c r="S616" s="1">
        <f>IF('Data Entry'!AO619="g",'Data Entry'!AN619*0.001*X616,IF('Data Entry'!AO619="UI",'Data Entry'!AN619*0.000001*X616,IF('Data Entry'!AO619="mg",'Data Entry'!AN619*0.000001*X616,IF('Data Entry'!AO619="t",'Data Entry'!AN619*1000*X616,IF('Data Entry'!AO619="kg",'Data Entry'!AN619*1*X616,IF('Data Entry'!AO619="L",'Data Entry'!AN619*1*X616,IFERROR(,"")))))))</f>
        <v>0</v>
      </c>
      <c r="T616" s="1" t="s">
        <v>4</v>
      </c>
      <c r="U616" s="59" t="str">
        <f>IF('Data Entry'!AP619="No aplica","1",'Data Entry'!AP619)</f>
        <v/>
      </c>
      <c r="V616" s="59" t="str">
        <f>IF('Data Entry'!AS619="No aplica","1",'Data Entry'!AS619)</f>
        <v/>
      </c>
      <c r="W616" s="59" t="str">
        <f>IF('Data Entry'!AV619="No aplica","1",'Data Entry'!AV619)</f>
        <v/>
      </c>
      <c r="X616" s="59" t="str">
        <f>IF('Data Entry'!AY619="No aplica","1",'Data Entry'!AY619)</f>
        <v/>
      </c>
      <c r="Y616" s="151" t="str">
        <f t="shared" si="9"/>
        <v/>
      </c>
      <c r="Z616" s="152" t="str">
        <f>IF('Data Entry'!H619="Yes","1",IF(AND('Data Entry'!H619="",'Data Entry'!I619="",'Data Entry'!J619="",'Data Entry'!K619="",'Data Entry'!L619="",'Data Entry'!M619="",'Data Entry'!N619="",'Data Entry'!O619="",'Data Entry'!P619="",'Data Entry'!Q619=""),"","1"))</f>
        <v/>
      </c>
      <c r="AA616" s="152" t="str">
        <f>IF('Data Entry'!R619="Yes","1",IF(AND('Data Entry'!R619="",'Data Entry'!S619="",'Data Entry'!T619="",'Data Entry'!U619=""),"","1"))</f>
        <v/>
      </c>
      <c r="AB616" s="157" t="str">
        <f>IF('Data Entry'!V619="Yes","1",IF(AND('Data Entry'!V619="",'Data Entry'!W619=""),"","1"))</f>
        <v/>
      </c>
    </row>
    <row r="617" spans="1:28" ht="17">
      <c r="A617" s="59">
        <f>'Data Entry'!AB620</f>
        <v>0</v>
      </c>
      <c r="B617" s="59" t="str">
        <f>'Data Entry'!AR620</f>
        <v/>
      </c>
      <c r="C617" s="1">
        <f>IF('Data Entry'!AD620="g",'Data Entry'!AC620*0.001*U617,IF('Data Entry'!AD620="UI",'Data Entry'!AC620*0.000001*U617,IF('Data Entry'!AD620="mg",'Data Entry'!AC620*0.000001*U617,IF('Data Entry'!AD620="t",'Data Entry'!AC620*1000*U617,IF('Data Entry'!AD620="kg",'Data Entry'!AC620*1*U617,IF('Data Entry'!AD620="L",'Data Entry'!AC620*1*U617,IFERROR(,"")))))))</f>
        <v>0</v>
      </c>
      <c r="D617" s="1" t="s">
        <v>4</v>
      </c>
      <c r="E617" s="1">
        <f>IF('Data Entry'!AF620="g",'Data Entry'!AE620*0.001,IF('Data Entry'!AF620="mg",'Data Entry'!AE620*0.000001,IF('Data Entry'!AF620="t",'Data Entry'!AE620*1000,IF('Data Entry'!AF620="ml",'Data Entry'!AE620*0.001,IF('Data Entry'!AF620="kg",'Data Entry'!AE620*1,IF('Data Entry'!AF620="Pieza",'Data Entry'!AE620*1,IF('Data Entry'!AF620="L",'Data Entry'!AE620*1,IFERROR(,""))))))))</f>
        <v>0</v>
      </c>
      <c r="F617" s="1" t="s">
        <v>4</v>
      </c>
      <c r="G617" s="1">
        <f>IF('Data Entry'!AA620="g",'Data Entry'!Z620*0.001,IF('Data Entry'!AA620="mg",'Data Entry'!Z620*0.000001,IF('Data Entry'!AA620="t",'Data Entry'!Z620*1000,IF('Data Entry'!AA620="ml",'Data Entry'!Z620*0.001,IF('Data Entry'!AA620="kg",'Data Entry'!Z620*1,IF('Data Entry'!AA620="Piezas",'Data Entry'!Z620*1,IF('Data Entry'!AA620="L",'Data Entry'!Z620*1,IFERROR(,""))))))))</f>
        <v>0</v>
      </c>
      <c r="H617" s="1" t="s">
        <v>4</v>
      </c>
      <c r="I617" s="1">
        <f>IF('Data Entry'!AC620="g",'Data Entry'!AB620*0.001,IF('Data Entry'!AC620="mg",'Data Entry'!AB620*0.000001,IF('Data Entry'!AC620="t",'Data Entry'!AB620*1000,IF('Data Entry'!AC620="ml",'Data Entry'!AB620*0.001,IF('Data Entry'!AC620="kg",'Data Entry'!AB620*1,IF('Data Entry'!AC620="L",'Data Entry'!AB620*1,IFERROR(,"")))))))</f>
        <v>0</v>
      </c>
      <c r="J617" s="59" t="str">
        <f>'Data Entry'!AU620</f>
        <v/>
      </c>
      <c r="K617" s="1">
        <f>IF('Data Entry'!AI620="g",'Data Entry'!AH620*0.001*V617,IF('Data Entry'!AI620="UI",'Data Entry'!AH620*0.000001*V617,IF('Data Entry'!AI620="mg",'Data Entry'!AH620*0.000001*V617,IF('Data Entry'!AI620="t",'Data Entry'!AH620*1000*V617,IF('Data Entry'!AI620="kg",'Data Entry'!AH620*1*V617,IF('Data Entry'!AI620="L",'Data Entry'!AH620*1*V617,IFERROR(,"")))))))</f>
        <v>0</v>
      </c>
      <c r="L617" s="1" t="s">
        <v>4</v>
      </c>
      <c r="M617" s="59">
        <f>'Data Entry'!AJ620</f>
        <v>0</v>
      </c>
      <c r="N617" s="59" t="str">
        <f>'Data Entry'!AX620</f>
        <v/>
      </c>
      <c r="O617" s="1">
        <f>IF('Data Entry'!AL620="g",'Data Entry'!AK620*0.001*W617,IF('Data Entry'!AL620="UI",'Data Entry'!AK620*0.000001*W617,IF('Data Entry'!AL620="mg",'Data Entry'!AK620*0.000001*W617,IF('Data Entry'!AL620="t",'Data Entry'!AK620*1000*W617,IF('Data Entry'!AL620="kg",'Data Entry'!AK620*1*W617,IF('Data Entry'!AL620="L",'Data Entry'!AK620*1*W617,IFERROR(,"")))))))</f>
        <v>0</v>
      </c>
      <c r="P617" s="1" t="s">
        <v>4</v>
      </c>
      <c r="Q617" s="59">
        <f>'Data Entry'!AM620</f>
        <v>0</v>
      </c>
      <c r="R617" s="59" t="str">
        <f>'Data Entry'!BA620</f>
        <v/>
      </c>
      <c r="S617" s="1">
        <f>IF('Data Entry'!AO620="g",'Data Entry'!AN620*0.001*X617,IF('Data Entry'!AO620="UI",'Data Entry'!AN620*0.000001*X617,IF('Data Entry'!AO620="mg",'Data Entry'!AN620*0.000001*X617,IF('Data Entry'!AO620="t",'Data Entry'!AN620*1000*X617,IF('Data Entry'!AO620="kg",'Data Entry'!AN620*1*X617,IF('Data Entry'!AO620="L",'Data Entry'!AN620*1*X617,IFERROR(,"")))))))</f>
        <v>0</v>
      </c>
      <c r="T617" s="1" t="s">
        <v>4</v>
      </c>
      <c r="U617" s="59" t="str">
        <f>IF('Data Entry'!AP620="No aplica","1",'Data Entry'!AP620)</f>
        <v/>
      </c>
      <c r="V617" s="59" t="str">
        <f>IF('Data Entry'!AS620="No aplica","1",'Data Entry'!AS620)</f>
        <v/>
      </c>
      <c r="W617" s="59" t="str">
        <f>IF('Data Entry'!AV620="No aplica","1",'Data Entry'!AV620)</f>
        <v/>
      </c>
      <c r="X617" s="59" t="str">
        <f>IF('Data Entry'!AY620="No aplica","1",'Data Entry'!AY620)</f>
        <v/>
      </c>
      <c r="Y617" s="151" t="str">
        <f t="shared" si="9"/>
        <v/>
      </c>
      <c r="Z617" s="152" t="str">
        <f>IF('Data Entry'!H620="Yes","1",IF(AND('Data Entry'!H620="",'Data Entry'!I620="",'Data Entry'!J620="",'Data Entry'!K620="",'Data Entry'!L620="",'Data Entry'!M620="",'Data Entry'!N620="",'Data Entry'!O620="",'Data Entry'!P620="",'Data Entry'!Q620=""),"","1"))</f>
        <v/>
      </c>
      <c r="AA617" s="152" t="str">
        <f>IF('Data Entry'!R620="Yes","1",IF(AND('Data Entry'!R620="",'Data Entry'!S620="",'Data Entry'!T620="",'Data Entry'!U620=""),"","1"))</f>
        <v/>
      </c>
      <c r="AB617" s="157" t="str">
        <f>IF('Data Entry'!V620="Yes","1",IF(AND('Data Entry'!V620="",'Data Entry'!W620=""),"","1"))</f>
        <v/>
      </c>
    </row>
    <row r="618" spans="1:28" ht="17">
      <c r="A618" s="59">
        <f>'Data Entry'!AB621</f>
        <v>0</v>
      </c>
      <c r="B618" s="59" t="str">
        <f>'Data Entry'!AR621</f>
        <v/>
      </c>
      <c r="C618" s="1">
        <f>IF('Data Entry'!AD621="g",'Data Entry'!AC621*0.001*U618,IF('Data Entry'!AD621="UI",'Data Entry'!AC621*0.000001*U618,IF('Data Entry'!AD621="mg",'Data Entry'!AC621*0.000001*U618,IF('Data Entry'!AD621="t",'Data Entry'!AC621*1000*U618,IF('Data Entry'!AD621="kg",'Data Entry'!AC621*1*U618,IF('Data Entry'!AD621="L",'Data Entry'!AC621*1*U618,IFERROR(,"")))))))</f>
        <v>0</v>
      </c>
      <c r="D618" s="1" t="s">
        <v>4</v>
      </c>
      <c r="E618" s="1">
        <f>IF('Data Entry'!AF621="g",'Data Entry'!AE621*0.001,IF('Data Entry'!AF621="mg",'Data Entry'!AE621*0.000001,IF('Data Entry'!AF621="t",'Data Entry'!AE621*1000,IF('Data Entry'!AF621="ml",'Data Entry'!AE621*0.001,IF('Data Entry'!AF621="kg",'Data Entry'!AE621*1,IF('Data Entry'!AF621="Pieza",'Data Entry'!AE621*1,IF('Data Entry'!AF621="L",'Data Entry'!AE621*1,IFERROR(,""))))))))</f>
        <v>0</v>
      </c>
      <c r="F618" s="1" t="s">
        <v>4</v>
      </c>
      <c r="G618" s="1">
        <f>IF('Data Entry'!AA621="g",'Data Entry'!Z621*0.001,IF('Data Entry'!AA621="mg",'Data Entry'!Z621*0.000001,IF('Data Entry'!AA621="t",'Data Entry'!Z621*1000,IF('Data Entry'!AA621="ml",'Data Entry'!Z621*0.001,IF('Data Entry'!AA621="kg",'Data Entry'!Z621*1,IF('Data Entry'!AA621="Piezas",'Data Entry'!Z621*1,IF('Data Entry'!AA621="L",'Data Entry'!Z621*1,IFERROR(,""))))))))</f>
        <v>0</v>
      </c>
      <c r="H618" s="1" t="s">
        <v>4</v>
      </c>
      <c r="I618" s="1">
        <f>IF('Data Entry'!AC621="g",'Data Entry'!AB621*0.001,IF('Data Entry'!AC621="mg",'Data Entry'!AB621*0.000001,IF('Data Entry'!AC621="t",'Data Entry'!AB621*1000,IF('Data Entry'!AC621="ml",'Data Entry'!AB621*0.001,IF('Data Entry'!AC621="kg",'Data Entry'!AB621*1,IF('Data Entry'!AC621="L",'Data Entry'!AB621*1,IFERROR(,"")))))))</f>
        <v>0</v>
      </c>
      <c r="J618" s="59" t="str">
        <f>'Data Entry'!AU621</f>
        <v/>
      </c>
      <c r="K618" s="1">
        <f>IF('Data Entry'!AI621="g",'Data Entry'!AH621*0.001*V618,IF('Data Entry'!AI621="UI",'Data Entry'!AH621*0.000001*V618,IF('Data Entry'!AI621="mg",'Data Entry'!AH621*0.000001*V618,IF('Data Entry'!AI621="t",'Data Entry'!AH621*1000*V618,IF('Data Entry'!AI621="kg",'Data Entry'!AH621*1*V618,IF('Data Entry'!AI621="L",'Data Entry'!AH621*1*V618,IFERROR(,"")))))))</f>
        <v>0</v>
      </c>
      <c r="L618" s="1" t="s">
        <v>4</v>
      </c>
      <c r="M618" s="59">
        <f>'Data Entry'!AJ621</f>
        <v>0</v>
      </c>
      <c r="N618" s="59" t="str">
        <f>'Data Entry'!AX621</f>
        <v/>
      </c>
      <c r="O618" s="1">
        <f>IF('Data Entry'!AL621="g",'Data Entry'!AK621*0.001*W618,IF('Data Entry'!AL621="UI",'Data Entry'!AK621*0.000001*W618,IF('Data Entry'!AL621="mg",'Data Entry'!AK621*0.000001*W618,IF('Data Entry'!AL621="t",'Data Entry'!AK621*1000*W618,IF('Data Entry'!AL621="kg",'Data Entry'!AK621*1*W618,IF('Data Entry'!AL621="L",'Data Entry'!AK621*1*W618,IFERROR(,"")))))))</f>
        <v>0</v>
      </c>
      <c r="P618" s="1" t="s">
        <v>4</v>
      </c>
      <c r="Q618" s="59">
        <f>'Data Entry'!AM621</f>
        <v>0</v>
      </c>
      <c r="R618" s="59" t="str">
        <f>'Data Entry'!BA621</f>
        <v/>
      </c>
      <c r="S618" s="1">
        <f>IF('Data Entry'!AO621="g",'Data Entry'!AN621*0.001*X618,IF('Data Entry'!AO621="UI",'Data Entry'!AN621*0.000001*X618,IF('Data Entry'!AO621="mg",'Data Entry'!AN621*0.000001*X618,IF('Data Entry'!AO621="t",'Data Entry'!AN621*1000*X618,IF('Data Entry'!AO621="kg",'Data Entry'!AN621*1*X618,IF('Data Entry'!AO621="L",'Data Entry'!AN621*1*X618,IFERROR(,"")))))))</f>
        <v>0</v>
      </c>
      <c r="T618" s="1" t="s">
        <v>4</v>
      </c>
      <c r="U618" s="59" t="str">
        <f>IF('Data Entry'!AP621="No aplica","1",'Data Entry'!AP621)</f>
        <v/>
      </c>
      <c r="V618" s="59" t="str">
        <f>IF('Data Entry'!AS621="No aplica","1",'Data Entry'!AS621)</f>
        <v/>
      </c>
      <c r="W618" s="59" t="str">
        <f>IF('Data Entry'!AV621="No aplica","1",'Data Entry'!AV621)</f>
        <v/>
      </c>
      <c r="X618" s="59" t="str">
        <f>IF('Data Entry'!AY621="No aplica","1",'Data Entry'!AY621)</f>
        <v/>
      </c>
      <c r="Y618" s="151" t="str">
        <f t="shared" si="9"/>
        <v/>
      </c>
      <c r="Z618" s="152" t="str">
        <f>IF('Data Entry'!H621="Yes","1",IF(AND('Data Entry'!H621="",'Data Entry'!I621="",'Data Entry'!J621="",'Data Entry'!K621="",'Data Entry'!L621="",'Data Entry'!M621="",'Data Entry'!N621="",'Data Entry'!O621="",'Data Entry'!P621="",'Data Entry'!Q621=""),"","1"))</f>
        <v/>
      </c>
      <c r="AA618" s="152" t="str">
        <f>IF('Data Entry'!R621="Yes","1",IF(AND('Data Entry'!R621="",'Data Entry'!S621="",'Data Entry'!T621="",'Data Entry'!U621=""),"","1"))</f>
        <v/>
      </c>
      <c r="AB618" s="157" t="str">
        <f>IF('Data Entry'!V621="Yes","1",IF(AND('Data Entry'!V621="",'Data Entry'!W621=""),"","1"))</f>
        <v/>
      </c>
    </row>
    <row r="619" spans="1:28" ht="17">
      <c r="A619" s="59">
        <f>'Data Entry'!AB622</f>
        <v>0</v>
      </c>
      <c r="B619" s="59" t="str">
        <f>'Data Entry'!AR622</f>
        <v/>
      </c>
      <c r="C619" s="1">
        <f>IF('Data Entry'!AD622="g",'Data Entry'!AC622*0.001*U619,IF('Data Entry'!AD622="UI",'Data Entry'!AC622*0.000001*U619,IF('Data Entry'!AD622="mg",'Data Entry'!AC622*0.000001*U619,IF('Data Entry'!AD622="t",'Data Entry'!AC622*1000*U619,IF('Data Entry'!AD622="kg",'Data Entry'!AC622*1*U619,IF('Data Entry'!AD622="L",'Data Entry'!AC622*1*U619,IFERROR(,"")))))))</f>
        <v>0</v>
      </c>
      <c r="D619" s="1" t="s">
        <v>4</v>
      </c>
      <c r="E619" s="1">
        <f>IF('Data Entry'!AF622="g",'Data Entry'!AE622*0.001,IF('Data Entry'!AF622="mg",'Data Entry'!AE622*0.000001,IF('Data Entry'!AF622="t",'Data Entry'!AE622*1000,IF('Data Entry'!AF622="ml",'Data Entry'!AE622*0.001,IF('Data Entry'!AF622="kg",'Data Entry'!AE622*1,IF('Data Entry'!AF622="Pieza",'Data Entry'!AE622*1,IF('Data Entry'!AF622="L",'Data Entry'!AE622*1,IFERROR(,""))))))))</f>
        <v>0</v>
      </c>
      <c r="F619" s="1" t="s">
        <v>4</v>
      </c>
      <c r="G619" s="1">
        <f>IF('Data Entry'!AA622="g",'Data Entry'!Z622*0.001,IF('Data Entry'!AA622="mg",'Data Entry'!Z622*0.000001,IF('Data Entry'!AA622="t",'Data Entry'!Z622*1000,IF('Data Entry'!AA622="ml",'Data Entry'!Z622*0.001,IF('Data Entry'!AA622="kg",'Data Entry'!Z622*1,IF('Data Entry'!AA622="Piezas",'Data Entry'!Z622*1,IF('Data Entry'!AA622="L",'Data Entry'!Z622*1,IFERROR(,""))))))))</f>
        <v>0</v>
      </c>
      <c r="H619" s="1" t="s">
        <v>4</v>
      </c>
      <c r="I619" s="1">
        <f>IF('Data Entry'!AC622="g",'Data Entry'!AB622*0.001,IF('Data Entry'!AC622="mg",'Data Entry'!AB622*0.000001,IF('Data Entry'!AC622="t",'Data Entry'!AB622*1000,IF('Data Entry'!AC622="ml",'Data Entry'!AB622*0.001,IF('Data Entry'!AC622="kg",'Data Entry'!AB622*1,IF('Data Entry'!AC622="L",'Data Entry'!AB622*1,IFERROR(,"")))))))</f>
        <v>0</v>
      </c>
      <c r="J619" s="59" t="str">
        <f>'Data Entry'!AU622</f>
        <v/>
      </c>
      <c r="K619" s="1">
        <f>IF('Data Entry'!AI622="g",'Data Entry'!AH622*0.001*V619,IF('Data Entry'!AI622="UI",'Data Entry'!AH622*0.000001*V619,IF('Data Entry'!AI622="mg",'Data Entry'!AH622*0.000001*V619,IF('Data Entry'!AI622="t",'Data Entry'!AH622*1000*V619,IF('Data Entry'!AI622="kg",'Data Entry'!AH622*1*V619,IF('Data Entry'!AI622="L",'Data Entry'!AH622*1*V619,IFERROR(,"")))))))</f>
        <v>0</v>
      </c>
      <c r="L619" s="1" t="s">
        <v>4</v>
      </c>
      <c r="M619" s="59">
        <f>'Data Entry'!AJ622</f>
        <v>0</v>
      </c>
      <c r="N619" s="59" t="str">
        <f>'Data Entry'!AX622</f>
        <v/>
      </c>
      <c r="O619" s="1">
        <f>IF('Data Entry'!AL622="g",'Data Entry'!AK622*0.001*W619,IF('Data Entry'!AL622="UI",'Data Entry'!AK622*0.000001*W619,IF('Data Entry'!AL622="mg",'Data Entry'!AK622*0.000001*W619,IF('Data Entry'!AL622="t",'Data Entry'!AK622*1000*W619,IF('Data Entry'!AL622="kg",'Data Entry'!AK622*1*W619,IF('Data Entry'!AL622="L",'Data Entry'!AK622*1*W619,IFERROR(,"")))))))</f>
        <v>0</v>
      </c>
      <c r="P619" s="1" t="s">
        <v>4</v>
      </c>
      <c r="Q619" s="59">
        <f>'Data Entry'!AM622</f>
        <v>0</v>
      </c>
      <c r="R619" s="59" t="str">
        <f>'Data Entry'!BA622</f>
        <v/>
      </c>
      <c r="S619" s="1">
        <f>IF('Data Entry'!AO622="g",'Data Entry'!AN622*0.001*X619,IF('Data Entry'!AO622="UI",'Data Entry'!AN622*0.000001*X619,IF('Data Entry'!AO622="mg",'Data Entry'!AN622*0.000001*X619,IF('Data Entry'!AO622="t",'Data Entry'!AN622*1000*X619,IF('Data Entry'!AO622="kg",'Data Entry'!AN622*1*X619,IF('Data Entry'!AO622="L",'Data Entry'!AN622*1*X619,IFERROR(,"")))))))</f>
        <v>0</v>
      </c>
      <c r="T619" s="1" t="s">
        <v>4</v>
      </c>
      <c r="U619" s="59" t="str">
        <f>IF('Data Entry'!AP622="No aplica","1",'Data Entry'!AP622)</f>
        <v/>
      </c>
      <c r="V619" s="59" t="str">
        <f>IF('Data Entry'!AS622="No aplica","1",'Data Entry'!AS622)</f>
        <v/>
      </c>
      <c r="W619" s="59" t="str">
        <f>IF('Data Entry'!AV622="No aplica","1",'Data Entry'!AV622)</f>
        <v/>
      </c>
      <c r="X619" s="59" t="str">
        <f>IF('Data Entry'!AY622="No aplica","1",'Data Entry'!AY622)</f>
        <v/>
      </c>
      <c r="Y619" s="151" t="str">
        <f t="shared" si="9"/>
        <v/>
      </c>
      <c r="Z619" s="152" t="str">
        <f>IF('Data Entry'!H622="Yes","1",IF(AND('Data Entry'!H622="",'Data Entry'!I622="",'Data Entry'!J622="",'Data Entry'!K622="",'Data Entry'!L622="",'Data Entry'!M622="",'Data Entry'!N622="",'Data Entry'!O622="",'Data Entry'!P622="",'Data Entry'!Q622=""),"","1"))</f>
        <v/>
      </c>
      <c r="AA619" s="152" t="str">
        <f>IF('Data Entry'!R622="Yes","1",IF(AND('Data Entry'!R622="",'Data Entry'!S622="",'Data Entry'!T622="",'Data Entry'!U622=""),"","1"))</f>
        <v/>
      </c>
      <c r="AB619" s="157" t="str">
        <f>IF('Data Entry'!V622="Yes","1",IF(AND('Data Entry'!V622="",'Data Entry'!W622=""),"","1"))</f>
        <v/>
      </c>
    </row>
    <row r="620" spans="1:28" ht="17">
      <c r="A620" s="59">
        <f>'Data Entry'!AB623</f>
        <v>0</v>
      </c>
      <c r="B620" s="59" t="str">
        <f>'Data Entry'!AR623</f>
        <v/>
      </c>
      <c r="C620" s="1">
        <f>IF('Data Entry'!AD623="g",'Data Entry'!AC623*0.001*U620,IF('Data Entry'!AD623="UI",'Data Entry'!AC623*0.000001*U620,IF('Data Entry'!AD623="mg",'Data Entry'!AC623*0.000001*U620,IF('Data Entry'!AD623="t",'Data Entry'!AC623*1000*U620,IF('Data Entry'!AD623="kg",'Data Entry'!AC623*1*U620,IF('Data Entry'!AD623="L",'Data Entry'!AC623*1*U620,IFERROR(,"")))))))</f>
        <v>0</v>
      </c>
      <c r="D620" s="1" t="s">
        <v>4</v>
      </c>
      <c r="E620" s="1">
        <f>IF('Data Entry'!AF623="g",'Data Entry'!AE623*0.001,IF('Data Entry'!AF623="mg",'Data Entry'!AE623*0.000001,IF('Data Entry'!AF623="t",'Data Entry'!AE623*1000,IF('Data Entry'!AF623="ml",'Data Entry'!AE623*0.001,IF('Data Entry'!AF623="kg",'Data Entry'!AE623*1,IF('Data Entry'!AF623="Pieza",'Data Entry'!AE623*1,IF('Data Entry'!AF623="L",'Data Entry'!AE623*1,IFERROR(,""))))))))</f>
        <v>0</v>
      </c>
      <c r="F620" s="1" t="s">
        <v>4</v>
      </c>
      <c r="G620" s="1">
        <f>IF('Data Entry'!AA623="g",'Data Entry'!Z623*0.001,IF('Data Entry'!AA623="mg",'Data Entry'!Z623*0.000001,IF('Data Entry'!AA623="t",'Data Entry'!Z623*1000,IF('Data Entry'!AA623="ml",'Data Entry'!Z623*0.001,IF('Data Entry'!AA623="kg",'Data Entry'!Z623*1,IF('Data Entry'!AA623="Piezas",'Data Entry'!Z623*1,IF('Data Entry'!AA623="L",'Data Entry'!Z623*1,IFERROR(,""))))))))</f>
        <v>0</v>
      </c>
      <c r="H620" s="1" t="s">
        <v>4</v>
      </c>
      <c r="I620" s="1">
        <f>IF('Data Entry'!AC623="g",'Data Entry'!AB623*0.001,IF('Data Entry'!AC623="mg",'Data Entry'!AB623*0.000001,IF('Data Entry'!AC623="t",'Data Entry'!AB623*1000,IF('Data Entry'!AC623="ml",'Data Entry'!AB623*0.001,IF('Data Entry'!AC623="kg",'Data Entry'!AB623*1,IF('Data Entry'!AC623="L",'Data Entry'!AB623*1,IFERROR(,"")))))))</f>
        <v>0</v>
      </c>
      <c r="J620" s="59" t="str">
        <f>'Data Entry'!AU623</f>
        <v/>
      </c>
      <c r="K620" s="1">
        <f>IF('Data Entry'!AI623="g",'Data Entry'!AH623*0.001*V620,IF('Data Entry'!AI623="UI",'Data Entry'!AH623*0.000001*V620,IF('Data Entry'!AI623="mg",'Data Entry'!AH623*0.000001*V620,IF('Data Entry'!AI623="t",'Data Entry'!AH623*1000*V620,IF('Data Entry'!AI623="kg",'Data Entry'!AH623*1*V620,IF('Data Entry'!AI623="L",'Data Entry'!AH623*1*V620,IFERROR(,"")))))))</f>
        <v>0</v>
      </c>
      <c r="L620" s="1" t="s">
        <v>4</v>
      </c>
      <c r="M620" s="59">
        <f>'Data Entry'!AJ623</f>
        <v>0</v>
      </c>
      <c r="N620" s="59" t="str">
        <f>'Data Entry'!AX623</f>
        <v/>
      </c>
      <c r="O620" s="1">
        <f>IF('Data Entry'!AL623="g",'Data Entry'!AK623*0.001*W620,IF('Data Entry'!AL623="UI",'Data Entry'!AK623*0.000001*W620,IF('Data Entry'!AL623="mg",'Data Entry'!AK623*0.000001*W620,IF('Data Entry'!AL623="t",'Data Entry'!AK623*1000*W620,IF('Data Entry'!AL623="kg",'Data Entry'!AK623*1*W620,IF('Data Entry'!AL623="L",'Data Entry'!AK623*1*W620,IFERROR(,"")))))))</f>
        <v>0</v>
      </c>
      <c r="P620" s="1" t="s">
        <v>4</v>
      </c>
      <c r="Q620" s="59">
        <f>'Data Entry'!AM623</f>
        <v>0</v>
      </c>
      <c r="R620" s="59" t="str">
        <f>'Data Entry'!BA623</f>
        <v/>
      </c>
      <c r="S620" s="1">
        <f>IF('Data Entry'!AO623="g",'Data Entry'!AN623*0.001*X620,IF('Data Entry'!AO623="UI",'Data Entry'!AN623*0.000001*X620,IF('Data Entry'!AO623="mg",'Data Entry'!AN623*0.000001*X620,IF('Data Entry'!AO623="t",'Data Entry'!AN623*1000*X620,IF('Data Entry'!AO623="kg",'Data Entry'!AN623*1*X620,IF('Data Entry'!AO623="L",'Data Entry'!AN623*1*X620,IFERROR(,"")))))))</f>
        <v>0</v>
      </c>
      <c r="T620" s="1" t="s">
        <v>4</v>
      </c>
      <c r="U620" s="59" t="str">
        <f>IF('Data Entry'!AP623="No aplica","1",'Data Entry'!AP623)</f>
        <v/>
      </c>
      <c r="V620" s="59" t="str">
        <f>IF('Data Entry'!AS623="No aplica","1",'Data Entry'!AS623)</f>
        <v/>
      </c>
      <c r="W620" s="59" t="str">
        <f>IF('Data Entry'!AV623="No aplica","1",'Data Entry'!AV623)</f>
        <v/>
      </c>
      <c r="X620" s="59" t="str">
        <f>IF('Data Entry'!AY623="No aplica","1",'Data Entry'!AY623)</f>
        <v/>
      </c>
      <c r="Y620" s="151" t="str">
        <f t="shared" si="9"/>
        <v/>
      </c>
      <c r="Z620" s="152" t="str">
        <f>IF('Data Entry'!H623="Yes","1",IF(AND('Data Entry'!H623="",'Data Entry'!I623="",'Data Entry'!J623="",'Data Entry'!K623="",'Data Entry'!L623="",'Data Entry'!M623="",'Data Entry'!N623="",'Data Entry'!O623="",'Data Entry'!P623="",'Data Entry'!Q623=""),"","1"))</f>
        <v/>
      </c>
      <c r="AA620" s="152" t="str">
        <f>IF('Data Entry'!R623="Yes","1",IF(AND('Data Entry'!R623="",'Data Entry'!S623="",'Data Entry'!T623="",'Data Entry'!U623=""),"","1"))</f>
        <v/>
      </c>
      <c r="AB620" s="157" t="str">
        <f>IF('Data Entry'!V623="Yes","1",IF(AND('Data Entry'!V623="",'Data Entry'!W623=""),"","1"))</f>
        <v/>
      </c>
    </row>
    <row r="621" spans="1:28" ht="17">
      <c r="A621" s="59">
        <f>'Data Entry'!AB624</f>
        <v>0</v>
      </c>
      <c r="B621" s="59" t="str">
        <f>'Data Entry'!AR624</f>
        <v/>
      </c>
      <c r="C621" s="1">
        <f>IF('Data Entry'!AD624="g",'Data Entry'!AC624*0.001*U621,IF('Data Entry'!AD624="UI",'Data Entry'!AC624*0.000001*U621,IF('Data Entry'!AD624="mg",'Data Entry'!AC624*0.000001*U621,IF('Data Entry'!AD624="t",'Data Entry'!AC624*1000*U621,IF('Data Entry'!AD624="kg",'Data Entry'!AC624*1*U621,IF('Data Entry'!AD624="L",'Data Entry'!AC624*1*U621,IFERROR(,"")))))))</f>
        <v>0</v>
      </c>
      <c r="D621" s="1" t="s">
        <v>4</v>
      </c>
      <c r="E621" s="1">
        <f>IF('Data Entry'!AF624="g",'Data Entry'!AE624*0.001,IF('Data Entry'!AF624="mg",'Data Entry'!AE624*0.000001,IF('Data Entry'!AF624="t",'Data Entry'!AE624*1000,IF('Data Entry'!AF624="ml",'Data Entry'!AE624*0.001,IF('Data Entry'!AF624="kg",'Data Entry'!AE624*1,IF('Data Entry'!AF624="Pieza",'Data Entry'!AE624*1,IF('Data Entry'!AF624="L",'Data Entry'!AE624*1,IFERROR(,""))))))))</f>
        <v>0</v>
      </c>
      <c r="F621" s="1" t="s">
        <v>4</v>
      </c>
      <c r="G621" s="1">
        <f>IF('Data Entry'!AA624="g",'Data Entry'!Z624*0.001,IF('Data Entry'!AA624="mg",'Data Entry'!Z624*0.000001,IF('Data Entry'!AA624="t",'Data Entry'!Z624*1000,IF('Data Entry'!AA624="ml",'Data Entry'!Z624*0.001,IF('Data Entry'!AA624="kg",'Data Entry'!Z624*1,IF('Data Entry'!AA624="Piezas",'Data Entry'!Z624*1,IF('Data Entry'!AA624="L",'Data Entry'!Z624*1,IFERROR(,""))))))))</f>
        <v>0</v>
      </c>
      <c r="H621" s="1" t="s">
        <v>4</v>
      </c>
      <c r="I621" s="1">
        <f>IF('Data Entry'!AC624="g",'Data Entry'!AB624*0.001,IF('Data Entry'!AC624="mg",'Data Entry'!AB624*0.000001,IF('Data Entry'!AC624="t",'Data Entry'!AB624*1000,IF('Data Entry'!AC624="ml",'Data Entry'!AB624*0.001,IF('Data Entry'!AC624="kg",'Data Entry'!AB624*1,IF('Data Entry'!AC624="L",'Data Entry'!AB624*1,IFERROR(,"")))))))</f>
        <v>0</v>
      </c>
      <c r="J621" s="59" t="str">
        <f>'Data Entry'!AU624</f>
        <v/>
      </c>
      <c r="K621" s="1">
        <f>IF('Data Entry'!AI624="g",'Data Entry'!AH624*0.001*V621,IF('Data Entry'!AI624="UI",'Data Entry'!AH624*0.000001*V621,IF('Data Entry'!AI624="mg",'Data Entry'!AH624*0.000001*V621,IF('Data Entry'!AI624="t",'Data Entry'!AH624*1000*V621,IF('Data Entry'!AI624="kg",'Data Entry'!AH624*1*V621,IF('Data Entry'!AI624="L",'Data Entry'!AH624*1*V621,IFERROR(,"")))))))</f>
        <v>0</v>
      </c>
      <c r="L621" s="1" t="s">
        <v>4</v>
      </c>
      <c r="M621" s="59">
        <f>'Data Entry'!AJ624</f>
        <v>0</v>
      </c>
      <c r="N621" s="59" t="str">
        <f>'Data Entry'!AX624</f>
        <v/>
      </c>
      <c r="O621" s="1">
        <f>IF('Data Entry'!AL624="g",'Data Entry'!AK624*0.001*W621,IF('Data Entry'!AL624="UI",'Data Entry'!AK624*0.000001*W621,IF('Data Entry'!AL624="mg",'Data Entry'!AK624*0.000001*W621,IF('Data Entry'!AL624="t",'Data Entry'!AK624*1000*W621,IF('Data Entry'!AL624="kg",'Data Entry'!AK624*1*W621,IF('Data Entry'!AL624="L",'Data Entry'!AK624*1*W621,IFERROR(,"")))))))</f>
        <v>0</v>
      </c>
      <c r="P621" s="1" t="s">
        <v>4</v>
      </c>
      <c r="Q621" s="59">
        <f>'Data Entry'!AM624</f>
        <v>0</v>
      </c>
      <c r="R621" s="59" t="str">
        <f>'Data Entry'!BA624</f>
        <v/>
      </c>
      <c r="S621" s="1">
        <f>IF('Data Entry'!AO624="g",'Data Entry'!AN624*0.001*X621,IF('Data Entry'!AO624="UI",'Data Entry'!AN624*0.000001*X621,IF('Data Entry'!AO624="mg",'Data Entry'!AN624*0.000001*X621,IF('Data Entry'!AO624="t",'Data Entry'!AN624*1000*X621,IF('Data Entry'!AO624="kg",'Data Entry'!AN624*1*X621,IF('Data Entry'!AO624="L",'Data Entry'!AN624*1*X621,IFERROR(,"")))))))</f>
        <v>0</v>
      </c>
      <c r="T621" s="1" t="s">
        <v>4</v>
      </c>
      <c r="U621" s="59" t="str">
        <f>IF('Data Entry'!AP624="No aplica","1",'Data Entry'!AP624)</f>
        <v/>
      </c>
      <c r="V621" s="59" t="str">
        <f>IF('Data Entry'!AS624="No aplica","1",'Data Entry'!AS624)</f>
        <v/>
      </c>
      <c r="W621" s="59" t="str">
        <f>IF('Data Entry'!AV624="No aplica","1",'Data Entry'!AV624)</f>
        <v/>
      </c>
      <c r="X621" s="59" t="str">
        <f>IF('Data Entry'!AY624="No aplica","1",'Data Entry'!AY624)</f>
        <v/>
      </c>
      <c r="Y621" s="151" t="str">
        <f t="shared" si="9"/>
        <v/>
      </c>
      <c r="Z621" s="152" t="str">
        <f>IF('Data Entry'!H624="Yes","1",IF(AND('Data Entry'!H624="",'Data Entry'!I624="",'Data Entry'!J624="",'Data Entry'!K624="",'Data Entry'!L624="",'Data Entry'!M624="",'Data Entry'!N624="",'Data Entry'!O624="",'Data Entry'!P624="",'Data Entry'!Q624=""),"","1"))</f>
        <v/>
      </c>
      <c r="AA621" s="152" t="str">
        <f>IF('Data Entry'!R624="Yes","1",IF(AND('Data Entry'!R624="",'Data Entry'!S624="",'Data Entry'!T624="",'Data Entry'!U624=""),"","1"))</f>
        <v/>
      </c>
      <c r="AB621" s="157" t="str">
        <f>IF('Data Entry'!V624="Yes","1",IF(AND('Data Entry'!V624="",'Data Entry'!W624=""),"","1"))</f>
        <v/>
      </c>
    </row>
    <row r="622" spans="1:28" ht="17">
      <c r="A622" s="59">
        <f>'Data Entry'!AB625</f>
        <v>0</v>
      </c>
      <c r="B622" s="59" t="str">
        <f>'Data Entry'!AR625</f>
        <v/>
      </c>
      <c r="C622" s="1">
        <f>IF('Data Entry'!AD625="g",'Data Entry'!AC625*0.001*U622,IF('Data Entry'!AD625="UI",'Data Entry'!AC625*0.000001*U622,IF('Data Entry'!AD625="mg",'Data Entry'!AC625*0.000001*U622,IF('Data Entry'!AD625="t",'Data Entry'!AC625*1000*U622,IF('Data Entry'!AD625="kg",'Data Entry'!AC625*1*U622,IF('Data Entry'!AD625="L",'Data Entry'!AC625*1*U622,IFERROR(,"")))))))</f>
        <v>0</v>
      </c>
      <c r="D622" s="1" t="s">
        <v>4</v>
      </c>
      <c r="E622" s="1">
        <f>IF('Data Entry'!AF625="g",'Data Entry'!AE625*0.001,IF('Data Entry'!AF625="mg",'Data Entry'!AE625*0.000001,IF('Data Entry'!AF625="t",'Data Entry'!AE625*1000,IF('Data Entry'!AF625="ml",'Data Entry'!AE625*0.001,IF('Data Entry'!AF625="kg",'Data Entry'!AE625*1,IF('Data Entry'!AF625="Pieza",'Data Entry'!AE625*1,IF('Data Entry'!AF625="L",'Data Entry'!AE625*1,IFERROR(,""))))))))</f>
        <v>0</v>
      </c>
      <c r="F622" s="1" t="s">
        <v>4</v>
      </c>
      <c r="G622" s="1">
        <f>IF('Data Entry'!AA625="g",'Data Entry'!Z625*0.001,IF('Data Entry'!AA625="mg",'Data Entry'!Z625*0.000001,IF('Data Entry'!AA625="t",'Data Entry'!Z625*1000,IF('Data Entry'!AA625="ml",'Data Entry'!Z625*0.001,IF('Data Entry'!AA625="kg",'Data Entry'!Z625*1,IF('Data Entry'!AA625="Piezas",'Data Entry'!Z625*1,IF('Data Entry'!AA625="L",'Data Entry'!Z625*1,IFERROR(,""))))))))</f>
        <v>0</v>
      </c>
      <c r="H622" s="1" t="s">
        <v>4</v>
      </c>
      <c r="I622" s="1">
        <f>IF('Data Entry'!AC625="g",'Data Entry'!AB625*0.001,IF('Data Entry'!AC625="mg",'Data Entry'!AB625*0.000001,IF('Data Entry'!AC625="t",'Data Entry'!AB625*1000,IF('Data Entry'!AC625="ml",'Data Entry'!AB625*0.001,IF('Data Entry'!AC625="kg",'Data Entry'!AB625*1,IF('Data Entry'!AC625="L",'Data Entry'!AB625*1,IFERROR(,"")))))))</f>
        <v>0</v>
      </c>
      <c r="J622" s="59" t="str">
        <f>'Data Entry'!AU625</f>
        <v/>
      </c>
      <c r="K622" s="1">
        <f>IF('Data Entry'!AI625="g",'Data Entry'!AH625*0.001*V622,IF('Data Entry'!AI625="UI",'Data Entry'!AH625*0.000001*V622,IF('Data Entry'!AI625="mg",'Data Entry'!AH625*0.000001*V622,IF('Data Entry'!AI625="t",'Data Entry'!AH625*1000*V622,IF('Data Entry'!AI625="kg",'Data Entry'!AH625*1*V622,IF('Data Entry'!AI625="L",'Data Entry'!AH625*1*V622,IFERROR(,"")))))))</f>
        <v>0</v>
      </c>
      <c r="L622" s="1" t="s">
        <v>4</v>
      </c>
      <c r="M622" s="59">
        <f>'Data Entry'!AJ625</f>
        <v>0</v>
      </c>
      <c r="N622" s="59" t="str">
        <f>'Data Entry'!AX625</f>
        <v/>
      </c>
      <c r="O622" s="1">
        <f>IF('Data Entry'!AL625="g",'Data Entry'!AK625*0.001*W622,IF('Data Entry'!AL625="UI",'Data Entry'!AK625*0.000001*W622,IF('Data Entry'!AL625="mg",'Data Entry'!AK625*0.000001*W622,IF('Data Entry'!AL625="t",'Data Entry'!AK625*1000*W622,IF('Data Entry'!AL625="kg",'Data Entry'!AK625*1*W622,IF('Data Entry'!AL625="L",'Data Entry'!AK625*1*W622,IFERROR(,"")))))))</f>
        <v>0</v>
      </c>
      <c r="P622" s="1" t="s">
        <v>4</v>
      </c>
      <c r="Q622" s="59">
        <f>'Data Entry'!AM625</f>
        <v>0</v>
      </c>
      <c r="R622" s="59" t="str">
        <f>'Data Entry'!BA625</f>
        <v/>
      </c>
      <c r="S622" s="1">
        <f>IF('Data Entry'!AO625="g",'Data Entry'!AN625*0.001*X622,IF('Data Entry'!AO625="UI",'Data Entry'!AN625*0.000001*X622,IF('Data Entry'!AO625="mg",'Data Entry'!AN625*0.000001*X622,IF('Data Entry'!AO625="t",'Data Entry'!AN625*1000*X622,IF('Data Entry'!AO625="kg",'Data Entry'!AN625*1*X622,IF('Data Entry'!AO625="L",'Data Entry'!AN625*1*X622,IFERROR(,"")))))))</f>
        <v>0</v>
      </c>
      <c r="T622" s="1" t="s">
        <v>4</v>
      </c>
      <c r="U622" s="59" t="str">
        <f>IF('Data Entry'!AP625="No aplica","1",'Data Entry'!AP625)</f>
        <v/>
      </c>
      <c r="V622" s="59" t="str">
        <f>IF('Data Entry'!AS625="No aplica","1",'Data Entry'!AS625)</f>
        <v/>
      </c>
      <c r="W622" s="59" t="str">
        <f>IF('Data Entry'!AV625="No aplica","1",'Data Entry'!AV625)</f>
        <v/>
      </c>
      <c r="X622" s="59" t="str">
        <f>IF('Data Entry'!AY625="No aplica","1",'Data Entry'!AY625)</f>
        <v/>
      </c>
      <c r="Y622" s="151" t="str">
        <f t="shared" si="9"/>
        <v/>
      </c>
      <c r="Z622" s="152" t="str">
        <f>IF('Data Entry'!H625="Yes","1",IF(AND('Data Entry'!H625="",'Data Entry'!I625="",'Data Entry'!J625="",'Data Entry'!K625="",'Data Entry'!L625="",'Data Entry'!M625="",'Data Entry'!N625="",'Data Entry'!O625="",'Data Entry'!P625="",'Data Entry'!Q625=""),"","1"))</f>
        <v/>
      </c>
      <c r="AA622" s="152" t="str">
        <f>IF('Data Entry'!R625="Yes","1",IF(AND('Data Entry'!R625="",'Data Entry'!S625="",'Data Entry'!T625="",'Data Entry'!U625=""),"","1"))</f>
        <v/>
      </c>
      <c r="AB622" s="157" t="str">
        <f>IF('Data Entry'!V625="Yes","1",IF(AND('Data Entry'!V625="",'Data Entry'!W625=""),"","1"))</f>
        <v/>
      </c>
    </row>
    <row r="623" spans="1:28" ht="17">
      <c r="A623" s="59">
        <f>'Data Entry'!AB626</f>
        <v>0</v>
      </c>
      <c r="B623" s="59" t="str">
        <f>'Data Entry'!AR626</f>
        <v/>
      </c>
      <c r="C623" s="1">
        <f>IF('Data Entry'!AD626="g",'Data Entry'!AC626*0.001*U623,IF('Data Entry'!AD626="UI",'Data Entry'!AC626*0.000001*U623,IF('Data Entry'!AD626="mg",'Data Entry'!AC626*0.000001*U623,IF('Data Entry'!AD626="t",'Data Entry'!AC626*1000*U623,IF('Data Entry'!AD626="kg",'Data Entry'!AC626*1*U623,IF('Data Entry'!AD626="L",'Data Entry'!AC626*1*U623,IFERROR(,"")))))))</f>
        <v>0</v>
      </c>
      <c r="D623" s="1" t="s">
        <v>4</v>
      </c>
      <c r="E623" s="1">
        <f>IF('Data Entry'!AF626="g",'Data Entry'!AE626*0.001,IF('Data Entry'!AF626="mg",'Data Entry'!AE626*0.000001,IF('Data Entry'!AF626="t",'Data Entry'!AE626*1000,IF('Data Entry'!AF626="ml",'Data Entry'!AE626*0.001,IF('Data Entry'!AF626="kg",'Data Entry'!AE626*1,IF('Data Entry'!AF626="Pieza",'Data Entry'!AE626*1,IF('Data Entry'!AF626="L",'Data Entry'!AE626*1,IFERROR(,""))))))))</f>
        <v>0</v>
      </c>
      <c r="F623" s="1" t="s">
        <v>4</v>
      </c>
      <c r="G623" s="1">
        <f>IF('Data Entry'!AA626="g",'Data Entry'!Z626*0.001,IF('Data Entry'!AA626="mg",'Data Entry'!Z626*0.000001,IF('Data Entry'!AA626="t",'Data Entry'!Z626*1000,IF('Data Entry'!AA626="ml",'Data Entry'!Z626*0.001,IF('Data Entry'!AA626="kg",'Data Entry'!Z626*1,IF('Data Entry'!AA626="Piezas",'Data Entry'!Z626*1,IF('Data Entry'!AA626="L",'Data Entry'!Z626*1,IFERROR(,""))))))))</f>
        <v>0</v>
      </c>
      <c r="H623" s="1" t="s">
        <v>4</v>
      </c>
      <c r="I623" s="1">
        <f>IF('Data Entry'!AC626="g",'Data Entry'!AB626*0.001,IF('Data Entry'!AC626="mg",'Data Entry'!AB626*0.000001,IF('Data Entry'!AC626="t",'Data Entry'!AB626*1000,IF('Data Entry'!AC626="ml",'Data Entry'!AB626*0.001,IF('Data Entry'!AC626="kg",'Data Entry'!AB626*1,IF('Data Entry'!AC626="L",'Data Entry'!AB626*1,IFERROR(,"")))))))</f>
        <v>0</v>
      </c>
      <c r="J623" s="59" t="str">
        <f>'Data Entry'!AU626</f>
        <v/>
      </c>
      <c r="K623" s="1">
        <f>IF('Data Entry'!AI626="g",'Data Entry'!AH626*0.001*V623,IF('Data Entry'!AI626="UI",'Data Entry'!AH626*0.000001*V623,IF('Data Entry'!AI626="mg",'Data Entry'!AH626*0.000001*V623,IF('Data Entry'!AI626="t",'Data Entry'!AH626*1000*V623,IF('Data Entry'!AI626="kg",'Data Entry'!AH626*1*V623,IF('Data Entry'!AI626="L",'Data Entry'!AH626*1*V623,IFERROR(,"")))))))</f>
        <v>0</v>
      </c>
      <c r="L623" s="1" t="s">
        <v>4</v>
      </c>
      <c r="M623" s="59">
        <f>'Data Entry'!AJ626</f>
        <v>0</v>
      </c>
      <c r="N623" s="59" t="str">
        <f>'Data Entry'!AX626</f>
        <v/>
      </c>
      <c r="O623" s="1">
        <f>IF('Data Entry'!AL626="g",'Data Entry'!AK626*0.001*W623,IF('Data Entry'!AL626="UI",'Data Entry'!AK626*0.000001*W623,IF('Data Entry'!AL626="mg",'Data Entry'!AK626*0.000001*W623,IF('Data Entry'!AL626="t",'Data Entry'!AK626*1000*W623,IF('Data Entry'!AL626="kg",'Data Entry'!AK626*1*W623,IF('Data Entry'!AL626="L",'Data Entry'!AK626*1*W623,IFERROR(,"")))))))</f>
        <v>0</v>
      </c>
      <c r="P623" s="1" t="s">
        <v>4</v>
      </c>
      <c r="Q623" s="59">
        <f>'Data Entry'!AM626</f>
        <v>0</v>
      </c>
      <c r="R623" s="59" t="str">
        <f>'Data Entry'!BA626</f>
        <v/>
      </c>
      <c r="S623" s="1">
        <f>IF('Data Entry'!AO626="g",'Data Entry'!AN626*0.001*X623,IF('Data Entry'!AO626="UI",'Data Entry'!AN626*0.000001*X623,IF('Data Entry'!AO626="mg",'Data Entry'!AN626*0.000001*X623,IF('Data Entry'!AO626="t",'Data Entry'!AN626*1000*X623,IF('Data Entry'!AO626="kg",'Data Entry'!AN626*1*X623,IF('Data Entry'!AO626="L",'Data Entry'!AN626*1*X623,IFERROR(,"")))))))</f>
        <v>0</v>
      </c>
      <c r="T623" s="1" t="s">
        <v>4</v>
      </c>
      <c r="U623" s="59" t="str">
        <f>IF('Data Entry'!AP626="No aplica","1",'Data Entry'!AP626)</f>
        <v/>
      </c>
      <c r="V623" s="59" t="str">
        <f>IF('Data Entry'!AS626="No aplica","1",'Data Entry'!AS626)</f>
        <v/>
      </c>
      <c r="W623" s="59" t="str">
        <f>IF('Data Entry'!AV626="No aplica","1",'Data Entry'!AV626)</f>
        <v/>
      </c>
      <c r="X623" s="59" t="str">
        <f>IF('Data Entry'!AY626="No aplica","1",'Data Entry'!AY626)</f>
        <v/>
      </c>
      <c r="Y623" s="151" t="str">
        <f t="shared" si="9"/>
        <v/>
      </c>
      <c r="Z623" s="152" t="str">
        <f>IF('Data Entry'!H626="Yes","1",IF(AND('Data Entry'!H626="",'Data Entry'!I626="",'Data Entry'!J626="",'Data Entry'!K626="",'Data Entry'!L626="",'Data Entry'!M626="",'Data Entry'!N626="",'Data Entry'!O626="",'Data Entry'!P626="",'Data Entry'!Q626=""),"","1"))</f>
        <v/>
      </c>
      <c r="AA623" s="152" t="str">
        <f>IF('Data Entry'!R626="Yes","1",IF(AND('Data Entry'!R626="",'Data Entry'!S626="",'Data Entry'!T626="",'Data Entry'!U626=""),"","1"))</f>
        <v/>
      </c>
      <c r="AB623" s="157" t="str">
        <f>IF('Data Entry'!V626="Yes","1",IF(AND('Data Entry'!V626="",'Data Entry'!W626=""),"","1"))</f>
        <v/>
      </c>
    </row>
    <row r="624" spans="1:28" ht="17">
      <c r="A624" s="59">
        <f>'Data Entry'!AB627</f>
        <v>0</v>
      </c>
      <c r="B624" s="59" t="str">
        <f>'Data Entry'!AR627</f>
        <v/>
      </c>
      <c r="C624" s="1">
        <f>IF('Data Entry'!AD627="g",'Data Entry'!AC627*0.001*U624,IF('Data Entry'!AD627="UI",'Data Entry'!AC627*0.000001*U624,IF('Data Entry'!AD627="mg",'Data Entry'!AC627*0.000001*U624,IF('Data Entry'!AD627="t",'Data Entry'!AC627*1000*U624,IF('Data Entry'!AD627="kg",'Data Entry'!AC627*1*U624,IF('Data Entry'!AD627="L",'Data Entry'!AC627*1*U624,IFERROR(,"")))))))</f>
        <v>0</v>
      </c>
      <c r="D624" s="1" t="s">
        <v>4</v>
      </c>
      <c r="E624" s="1">
        <f>IF('Data Entry'!AF627="g",'Data Entry'!AE627*0.001,IF('Data Entry'!AF627="mg",'Data Entry'!AE627*0.000001,IF('Data Entry'!AF627="t",'Data Entry'!AE627*1000,IF('Data Entry'!AF627="ml",'Data Entry'!AE627*0.001,IF('Data Entry'!AF627="kg",'Data Entry'!AE627*1,IF('Data Entry'!AF627="Pieza",'Data Entry'!AE627*1,IF('Data Entry'!AF627="L",'Data Entry'!AE627*1,IFERROR(,""))))))))</f>
        <v>0</v>
      </c>
      <c r="F624" s="1" t="s">
        <v>4</v>
      </c>
      <c r="G624" s="1">
        <f>IF('Data Entry'!AA627="g",'Data Entry'!Z627*0.001,IF('Data Entry'!AA627="mg",'Data Entry'!Z627*0.000001,IF('Data Entry'!AA627="t",'Data Entry'!Z627*1000,IF('Data Entry'!AA627="ml",'Data Entry'!Z627*0.001,IF('Data Entry'!AA627="kg",'Data Entry'!Z627*1,IF('Data Entry'!AA627="Piezas",'Data Entry'!Z627*1,IF('Data Entry'!AA627="L",'Data Entry'!Z627*1,IFERROR(,""))))))))</f>
        <v>0</v>
      </c>
      <c r="H624" s="1" t="s">
        <v>4</v>
      </c>
      <c r="I624" s="1">
        <f>IF('Data Entry'!AC627="g",'Data Entry'!AB627*0.001,IF('Data Entry'!AC627="mg",'Data Entry'!AB627*0.000001,IF('Data Entry'!AC627="t",'Data Entry'!AB627*1000,IF('Data Entry'!AC627="ml",'Data Entry'!AB627*0.001,IF('Data Entry'!AC627="kg",'Data Entry'!AB627*1,IF('Data Entry'!AC627="L",'Data Entry'!AB627*1,IFERROR(,"")))))))</f>
        <v>0</v>
      </c>
      <c r="J624" s="59" t="str">
        <f>'Data Entry'!AU627</f>
        <v/>
      </c>
      <c r="K624" s="1">
        <f>IF('Data Entry'!AI627="g",'Data Entry'!AH627*0.001*V624,IF('Data Entry'!AI627="UI",'Data Entry'!AH627*0.000001*V624,IF('Data Entry'!AI627="mg",'Data Entry'!AH627*0.000001*V624,IF('Data Entry'!AI627="t",'Data Entry'!AH627*1000*V624,IF('Data Entry'!AI627="kg",'Data Entry'!AH627*1*V624,IF('Data Entry'!AI627="L",'Data Entry'!AH627*1*V624,IFERROR(,"")))))))</f>
        <v>0</v>
      </c>
      <c r="L624" s="1" t="s">
        <v>4</v>
      </c>
      <c r="M624" s="59">
        <f>'Data Entry'!AJ627</f>
        <v>0</v>
      </c>
      <c r="N624" s="59" t="str">
        <f>'Data Entry'!AX627</f>
        <v/>
      </c>
      <c r="O624" s="1">
        <f>IF('Data Entry'!AL627="g",'Data Entry'!AK627*0.001*W624,IF('Data Entry'!AL627="UI",'Data Entry'!AK627*0.000001*W624,IF('Data Entry'!AL627="mg",'Data Entry'!AK627*0.000001*W624,IF('Data Entry'!AL627="t",'Data Entry'!AK627*1000*W624,IF('Data Entry'!AL627="kg",'Data Entry'!AK627*1*W624,IF('Data Entry'!AL627="L",'Data Entry'!AK627*1*W624,IFERROR(,"")))))))</f>
        <v>0</v>
      </c>
      <c r="P624" s="1" t="s">
        <v>4</v>
      </c>
      <c r="Q624" s="59">
        <f>'Data Entry'!AM627</f>
        <v>0</v>
      </c>
      <c r="R624" s="59" t="str">
        <f>'Data Entry'!BA627</f>
        <v/>
      </c>
      <c r="S624" s="1">
        <f>IF('Data Entry'!AO627="g",'Data Entry'!AN627*0.001*X624,IF('Data Entry'!AO627="UI",'Data Entry'!AN627*0.000001*X624,IF('Data Entry'!AO627="mg",'Data Entry'!AN627*0.000001*X624,IF('Data Entry'!AO627="t",'Data Entry'!AN627*1000*X624,IF('Data Entry'!AO627="kg",'Data Entry'!AN627*1*X624,IF('Data Entry'!AO627="L",'Data Entry'!AN627*1*X624,IFERROR(,"")))))))</f>
        <v>0</v>
      </c>
      <c r="T624" s="1" t="s">
        <v>4</v>
      </c>
      <c r="U624" s="59" t="str">
        <f>IF('Data Entry'!AP627="No aplica","1",'Data Entry'!AP627)</f>
        <v/>
      </c>
      <c r="V624" s="59" t="str">
        <f>IF('Data Entry'!AS627="No aplica","1",'Data Entry'!AS627)</f>
        <v/>
      </c>
      <c r="W624" s="59" t="str">
        <f>IF('Data Entry'!AV627="No aplica","1",'Data Entry'!AV627)</f>
        <v/>
      </c>
      <c r="X624" s="59" t="str">
        <f>IF('Data Entry'!AY627="No aplica","1",'Data Entry'!AY627)</f>
        <v/>
      </c>
      <c r="Y624" s="151" t="str">
        <f t="shared" si="9"/>
        <v/>
      </c>
      <c r="Z624" s="152" t="str">
        <f>IF('Data Entry'!H627="Yes","1",IF(AND('Data Entry'!H627="",'Data Entry'!I627="",'Data Entry'!J627="",'Data Entry'!K627="",'Data Entry'!L627="",'Data Entry'!M627="",'Data Entry'!N627="",'Data Entry'!O627="",'Data Entry'!P627="",'Data Entry'!Q627=""),"","1"))</f>
        <v/>
      </c>
      <c r="AA624" s="152" t="str">
        <f>IF('Data Entry'!R627="Yes","1",IF(AND('Data Entry'!R627="",'Data Entry'!S627="",'Data Entry'!T627="",'Data Entry'!U627=""),"","1"))</f>
        <v/>
      </c>
      <c r="AB624" s="157" t="str">
        <f>IF('Data Entry'!V627="Yes","1",IF(AND('Data Entry'!V627="",'Data Entry'!W627=""),"","1"))</f>
        <v/>
      </c>
    </row>
    <row r="625" spans="1:28" ht="17">
      <c r="A625" s="59">
        <f>'Data Entry'!AB628</f>
        <v>0</v>
      </c>
      <c r="B625" s="59" t="str">
        <f>'Data Entry'!AR628</f>
        <v/>
      </c>
      <c r="C625" s="1">
        <f>IF('Data Entry'!AD628="g",'Data Entry'!AC628*0.001*U625,IF('Data Entry'!AD628="UI",'Data Entry'!AC628*0.000001*U625,IF('Data Entry'!AD628="mg",'Data Entry'!AC628*0.000001*U625,IF('Data Entry'!AD628="t",'Data Entry'!AC628*1000*U625,IF('Data Entry'!AD628="kg",'Data Entry'!AC628*1*U625,IF('Data Entry'!AD628="L",'Data Entry'!AC628*1*U625,IFERROR(,"")))))))</f>
        <v>0</v>
      </c>
      <c r="D625" s="1" t="s">
        <v>4</v>
      </c>
      <c r="E625" s="1">
        <f>IF('Data Entry'!AF628="g",'Data Entry'!AE628*0.001,IF('Data Entry'!AF628="mg",'Data Entry'!AE628*0.000001,IF('Data Entry'!AF628="t",'Data Entry'!AE628*1000,IF('Data Entry'!AF628="ml",'Data Entry'!AE628*0.001,IF('Data Entry'!AF628="kg",'Data Entry'!AE628*1,IF('Data Entry'!AF628="Pieza",'Data Entry'!AE628*1,IF('Data Entry'!AF628="L",'Data Entry'!AE628*1,IFERROR(,""))))))))</f>
        <v>0</v>
      </c>
      <c r="F625" s="1" t="s">
        <v>4</v>
      </c>
      <c r="G625" s="1">
        <f>IF('Data Entry'!AA628="g",'Data Entry'!Z628*0.001,IF('Data Entry'!AA628="mg",'Data Entry'!Z628*0.000001,IF('Data Entry'!AA628="t",'Data Entry'!Z628*1000,IF('Data Entry'!AA628="ml",'Data Entry'!Z628*0.001,IF('Data Entry'!AA628="kg",'Data Entry'!Z628*1,IF('Data Entry'!AA628="Piezas",'Data Entry'!Z628*1,IF('Data Entry'!AA628="L",'Data Entry'!Z628*1,IFERROR(,""))))))))</f>
        <v>0</v>
      </c>
      <c r="H625" s="1" t="s">
        <v>4</v>
      </c>
      <c r="I625" s="1">
        <f>IF('Data Entry'!AC628="g",'Data Entry'!AB628*0.001,IF('Data Entry'!AC628="mg",'Data Entry'!AB628*0.000001,IF('Data Entry'!AC628="t",'Data Entry'!AB628*1000,IF('Data Entry'!AC628="ml",'Data Entry'!AB628*0.001,IF('Data Entry'!AC628="kg",'Data Entry'!AB628*1,IF('Data Entry'!AC628="L",'Data Entry'!AB628*1,IFERROR(,"")))))))</f>
        <v>0</v>
      </c>
      <c r="J625" s="59" t="str">
        <f>'Data Entry'!AU628</f>
        <v/>
      </c>
      <c r="K625" s="1">
        <f>IF('Data Entry'!AI628="g",'Data Entry'!AH628*0.001*V625,IF('Data Entry'!AI628="UI",'Data Entry'!AH628*0.000001*V625,IF('Data Entry'!AI628="mg",'Data Entry'!AH628*0.000001*V625,IF('Data Entry'!AI628="t",'Data Entry'!AH628*1000*V625,IF('Data Entry'!AI628="kg",'Data Entry'!AH628*1*V625,IF('Data Entry'!AI628="L",'Data Entry'!AH628*1*V625,IFERROR(,"")))))))</f>
        <v>0</v>
      </c>
      <c r="L625" s="1" t="s">
        <v>4</v>
      </c>
      <c r="M625" s="59">
        <f>'Data Entry'!AJ628</f>
        <v>0</v>
      </c>
      <c r="N625" s="59" t="str">
        <f>'Data Entry'!AX628</f>
        <v/>
      </c>
      <c r="O625" s="1">
        <f>IF('Data Entry'!AL628="g",'Data Entry'!AK628*0.001*W625,IF('Data Entry'!AL628="UI",'Data Entry'!AK628*0.000001*W625,IF('Data Entry'!AL628="mg",'Data Entry'!AK628*0.000001*W625,IF('Data Entry'!AL628="t",'Data Entry'!AK628*1000*W625,IF('Data Entry'!AL628="kg",'Data Entry'!AK628*1*W625,IF('Data Entry'!AL628="L",'Data Entry'!AK628*1*W625,IFERROR(,"")))))))</f>
        <v>0</v>
      </c>
      <c r="P625" s="1" t="s">
        <v>4</v>
      </c>
      <c r="Q625" s="59">
        <f>'Data Entry'!AM628</f>
        <v>0</v>
      </c>
      <c r="R625" s="59" t="str">
        <f>'Data Entry'!BA628</f>
        <v/>
      </c>
      <c r="S625" s="1">
        <f>IF('Data Entry'!AO628="g",'Data Entry'!AN628*0.001*X625,IF('Data Entry'!AO628="UI",'Data Entry'!AN628*0.000001*X625,IF('Data Entry'!AO628="mg",'Data Entry'!AN628*0.000001*X625,IF('Data Entry'!AO628="t",'Data Entry'!AN628*1000*X625,IF('Data Entry'!AO628="kg",'Data Entry'!AN628*1*X625,IF('Data Entry'!AO628="L",'Data Entry'!AN628*1*X625,IFERROR(,"")))))))</f>
        <v>0</v>
      </c>
      <c r="T625" s="1" t="s">
        <v>4</v>
      </c>
      <c r="U625" s="59" t="str">
        <f>IF('Data Entry'!AP628="No aplica","1",'Data Entry'!AP628)</f>
        <v/>
      </c>
      <c r="V625" s="59" t="str">
        <f>IF('Data Entry'!AS628="No aplica","1",'Data Entry'!AS628)</f>
        <v/>
      </c>
      <c r="W625" s="59" t="str">
        <f>IF('Data Entry'!AV628="No aplica","1",'Data Entry'!AV628)</f>
        <v/>
      </c>
      <c r="X625" s="59" t="str">
        <f>IF('Data Entry'!AY628="No aplica","1",'Data Entry'!AY628)</f>
        <v/>
      </c>
      <c r="Y625" s="151" t="str">
        <f t="shared" si="9"/>
        <v/>
      </c>
      <c r="Z625" s="152" t="str">
        <f>IF('Data Entry'!H628="Yes","1",IF(AND('Data Entry'!H628="",'Data Entry'!I628="",'Data Entry'!J628="",'Data Entry'!K628="",'Data Entry'!L628="",'Data Entry'!M628="",'Data Entry'!N628="",'Data Entry'!O628="",'Data Entry'!P628="",'Data Entry'!Q628=""),"","1"))</f>
        <v/>
      </c>
      <c r="AA625" s="152" t="str">
        <f>IF('Data Entry'!R628="Yes","1",IF(AND('Data Entry'!R628="",'Data Entry'!S628="",'Data Entry'!T628="",'Data Entry'!U628=""),"","1"))</f>
        <v/>
      </c>
      <c r="AB625" s="157" t="str">
        <f>IF('Data Entry'!V628="Yes","1",IF(AND('Data Entry'!V628="",'Data Entry'!W628=""),"","1"))</f>
        <v/>
      </c>
    </row>
    <row r="626" spans="1:28" ht="17">
      <c r="A626" s="59">
        <f>'Data Entry'!AB629</f>
        <v>0</v>
      </c>
      <c r="B626" s="59" t="str">
        <f>'Data Entry'!AR629</f>
        <v/>
      </c>
      <c r="C626" s="1">
        <f>IF('Data Entry'!AD629="g",'Data Entry'!AC629*0.001*U626,IF('Data Entry'!AD629="UI",'Data Entry'!AC629*0.000001*U626,IF('Data Entry'!AD629="mg",'Data Entry'!AC629*0.000001*U626,IF('Data Entry'!AD629="t",'Data Entry'!AC629*1000*U626,IF('Data Entry'!AD629="kg",'Data Entry'!AC629*1*U626,IF('Data Entry'!AD629="L",'Data Entry'!AC629*1*U626,IFERROR(,"")))))))</f>
        <v>0</v>
      </c>
      <c r="D626" s="1" t="s">
        <v>4</v>
      </c>
      <c r="E626" s="1">
        <f>IF('Data Entry'!AF629="g",'Data Entry'!AE629*0.001,IF('Data Entry'!AF629="mg",'Data Entry'!AE629*0.000001,IF('Data Entry'!AF629="t",'Data Entry'!AE629*1000,IF('Data Entry'!AF629="ml",'Data Entry'!AE629*0.001,IF('Data Entry'!AF629="kg",'Data Entry'!AE629*1,IF('Data Entry'!AF629="Pieza",'Data Entry'!AE629*1,IF('Data Entry'!AF629="L",'Data Entry'!AE629*1,IFERROR(,""))))))))</f>
        <v>0</v>
      </c>
      <c r="F626" s="1" t="s">
        <v>4</v>
      </c>
      <c r="G626" s="1">
        <f>IF('Data Entry'!AA629="g",'Data Entry'!Z629*0.001,IF('Data Entry'!AA629="mg",'Data Entry'!Z629*0.000001,IF('Data Entry'!AA629="t",'Data Entry'!Z629*1000,IF('Data Entry'!AA629="ml",'Data Entry'!Z629*0.001,IF('Data Entry'!AA629="kg",'Data Entry'!Z629*1,IF('Data Entry'!AA629="Piezas",'Data Entry'!Z629*1,IF('Data Entry'!AA629="L",'Data Entry'!Z629*1,IFERROR(,""))))))))</f>
        <v>0</v>
      </c>
      <c r="H626" s="1" t="s">
        <v>4</v>
      </c>
      <c r="I626" s="1">
        <f>IF('Data Entry'!AC629="g",'Data Entry'!AB629*0.001,IF('Data Entry'!AC629="mg",'Data Entry'!AB629*0.000001,IF('Data Entry'!AC629="t",'Data Entry'!AB629*1000,IF('Data Entry'!AC629="ml",'Data Entry'!AB629*0.001,IF('Data Entry'!AC629="kg",'Data Entry'!AB629*1,IF('Data Entry'!AC629="L",'Data Entry'!AB629*1,IFERROR(,"")))))))</f>
        <v>0</v>
      </c>
      <c r="J626" s="59" t="str">
        <f>'Data Entry'!AU629</f>
        <v/>
      </c>
      <c r="K626" s="1">
        <f>IF('Data Entry'!AI629="g",'Data Entry'!AH629*0.001*V626,IF('Data Entry'!AI629="UI",'Data Entry'!AH629*0.000001*V626,IF('Data Entry'!AI629="mg",'Data Entry'!AH629*0.000001*V626,IF('Data Entry'!AI629="t",'Data Entry'!AH629*1000*V626,IF('Data Entry'!AI629="kg",'Data Entry'!AH629*1*V626,IF('Data Entry'!AI629="L",'Data Entry'!AH629*1*V626,IFERROR(,"")))))))</f>
        <v>0</v>
      </c>
      <c r="L626" s="1" t="s">
        <v>4</v>
      </c>
      <c r="M626" s="59">
        <f>'Data Entry'!AJ629</f>
        <v>0</v>
      </c>
      <c r="N626" s="59" t="str">
        <f>'Data Entry'!AX629</f>
        <v/>
      </c>
      <c r="O626" s="1">
        <f>IF('Data Entry'!AL629="g",'Data Entry'!AK629*0.001*W626,IF('Data Entry'!AL629="UI",'Data Entry'!AK629*0.000001*W626,IF('Data Entry'!AL629="mg",'Data Entry'!AK629*0.000001*W626,IF('Data Entry'!AL629="t",'Data Entry'!AK629*1000*W626,IF('Data Entry'!AL629="kg",'Data Entry'!AK629*1*W626,IF('Data Entry'!AL629="L",'Data Entry'!AK629*1*W626,IFERROR(,"")))))))</f>
        <v>0</v>
      </c>
      <c r="P626" s="1" t="s">
        <v>4</v>
      </c>
      <c r="Q626" s="59">
        <f>'Data Entry'!AM629</f>
        <v>0</v>
      </c>
      <c r="R626" s="59" t="str">
        <f>'Data Entry'!BA629</f>
        <v/>
      </c>
      <c r="S626" s="1">
        <f>IF('Data Entry'!AO629="g",'Data Entry'!AN629*0.001*X626,IF('Data Entry'!AO629="UI",'Data Entry'!AN629*0.000001*X626,IF('Data Entry'!AO629="mg",'Data Entry'!AN629*0.000001*X626,IF('Data Entry'!AO629="t",'Data Entry'!AN629*1000*X626,IF('Data Entry'!AO629="kg",'Data Entry'!AN629*1*X626,IF('Data Entry'!AO629="L",'Data Entry'!AN629*1*X626,IFERROR(,"")))))))</f>
        <v>0</v>
      </c>
      <c r="T626" s="1" t="s">
        <v>4</v>
      </c>
      <c r="U626" s="59" t="str">
        <f>IF('Data Entry'!AP629="No aplica","1",'Data Entry'!AP629)</f>
        <v/>
      </c>
      <c r="V626" s="59" t="str">
        <f>IF('Data Entry'!AS629="No aplica","1",'Data Entry'!AS629)</f>
        <v/>
      </c>
      <c r="W626" s="59" t="str">
        <f>IF('Data Entry'!AV629="No aplica","1",'Data Entry'!AV629)</f>
        <v/>
      </c>
      <c r="X626" s="59" t="str">
        <f>IF('Data Entry'!AY629="No aplica","1",'Data Entry'!AY629)</f>
        <v/>
      </c>
      <c r="Y626" s="151" t="str">
        <f t="shared" si="9"/>
        <v/>
      </c>
      <c r="Z626" s="152" t="str">
        <f>IF('Data Entry'!H629="Yes","1",IF(AND('Data Entry'!H629="",'Data Entry'!I629="",'Data Entry'!J629="",'Data Entry'!K629="",'Data Entry'!L629="",'Data Entry'!M629="",'Data Entry'!N629="",'Data Entry'!O629="",'Data Entry'!P629="",'Data Entry'!Q629=""),"","1"))</f>
        <v/>
      </c>
      <c r="AA626" s="152" t="str">
        <f>IF('Data Entry'!R629="Yes","1",IF(AND('Data Entry'!R629="",'Data Entry'!S629="",'Data Entry'!T629="",'Data Entry'!U629=""),"","1"))</f>
        <v/>
      </c>
      <c r="AB626" s="157" t="str">
        <f>IF('Data Entry'!V629="Yes","1",IF(AND('Data Entry'!V629="",'Data Entry'!W629=""),"","1"))</f>
        <v/>
      </c>
    </row>
    <row r="627" spans="1:28" ht="17">
      <c r="A627" s="59">
        <f>'Data Entry'!AB630</f>
        <v>0</v>
      </c>
      <c r="B627" s="59" t="str">
        <f>'Data Entry'!AR630</f>
        <v/>
      </c>
      <c r="C627" s="1">
        <f>IF('Data Entry'!AD630="g",'Data Entry'!AC630*0.001*U627,IF('Data Entry'!AD630="UI",'Data Entry'!AC630*0.000001*U627,IF('Data Entry'!AD630="mg",'Data Entry'!AC630*0.000001*U627,IF('Data Entry'!AD630="t",'Data Entry'!AC630*1000*U627,IF('Data Entry'!AD630="kg",'Data Entry'!AC630*1*U627,IF('Data Entry'!AD630="L",'Data Entry'!AC630*1*U627,IFERROR(,"")))))))</f>
        <v>0</v>
      </c>
      <c r="D627" s="1" t="s">
        <v>4</v>
      </c>
      <c r="E627" s="1">
        <f>IF('Data Entry'!AF630="g",'Data Entry'!AE630*0.001,IF('Data Entry'!AF630="mg",'Data Entry'!AE630*0.000001,IF('Data Entry'!AF630="t",'Data Entry'!AE630*1000,IF('Data Entry'!AF630="ml",'Data Entry'!AE630*0.001,IF('Data Entry'!AF630="kg",'Data Entry'!AE630*1,IF('Data Entry'!AF630="Pieza",'Data Entry'!AE630*1,IF('Data Entry'!AF630="L",'Data Entry'!AE630*1,IFERROR(,""))))))))</f>
        <v>0</v>
      </c>
      <c r="F627" s="1" t="s">
        <v>4</v>
      </c>
      <c r="G627" s="1">
        <f>IF('Data Entry'!AA630="g",'Data Entry'!Z630*0.001,IF('Data Entry'!AA630="mg",'Data Entry'!Z630*0.000001,IF('Data Entry'!AA630="t",'Data Entry'!Z630*1000,IF('Data Entry'!AA630="ml",'Data Entry'!Z630*0.001,IF('Data Entry'!AA630="kg",'Data Entry'!Z630*1,IF('Data Entry'!AA630="Piezas",'Data Entry'!Z630*1,IF('Data Entry'!AA630="L",'Data Entry'!Z630*1,IFERROR(,""))))))))</f>
        <v>0</v>
      </c>
      <c r="H627" s="1" t="s">
        <v>4</v>
      </c>
      <c r="I627" s="1">
        <f>IF('Data Entry'!AC630="g",'Data Entry'!AB630*0.001,IF('Data Entry'!AC630="mg",'Data Entry'!AB630*0.000001,IF('Data Entry'!AC630="t",'Data Entry'!AB630*1000,IF('Data Entry'!AC630="ml",'Data Entry'!AB630*0.001,IF('Data Entry'!AC630="kg",'Data Entry'!AB630*1,IF('Data Entry'!AC630="L",'Data Entry'!AB630*1,IFERROR(,"")))))))</f>
        <v>0</v>
      </c>
      <c r="J627" s="59" t="str">
        <f>'Data Entry'!AU630</f>
        <v/>
      </c>
      <c r="K627" s="1">
        <f>IF('Data Entry'!AI630="g",'Data Entry'!AH630*0.001*V627,IF('Data Entry'!AI630="UI",'Data Entry'!AH630*0.000001*V627,IF('Data Entry'!AI630="mg",'Data Entry'!AH630*0.000001*V627,IF('Data Entry'!AI630="t",'Data Entry'!AH630*1000*V627,IF('Data Entry'!AI630="kg",'Data Entry'!AH630*1*V627,IF('Data Entry'!AI630="L",'Data Entry'!AH630*1*V627,IFERROR(,"")))))))</f>
        <v>0</v>
      </c>
      <c r="L627" s="1" t="s">
        <v>4</v>
      </c>
      <c r="M627" s="59">
        <f>'Data Entry'!AJ630</f>
        <v>0</v>
      </c>
      <c r="N627" s="59" t="str">
        <f>'Data Entry'!AX630</f>
        <v/>
      </c>
      <c r="O627" s="1">
        <f>IF('Data Entry'!AL630="g",'Data Entry'!AK630*0.001*W627,IF('Data Entry'!AL630="UI",'Data Entry'!AK630*0.000001*W627,IF('Data Entry'!AL630="mg",'Data Entry'!AK630*0.000001*W627,IF('Data Entry'!AL630="t",'Data Entry'!AK630*1000*W627,IF('Data Entry'!AL630="kg",'Data Entry'!AK630*1*W627,IF('Data Entry'!AL630="L",'Data Entry'!AK630*1*W627,IFERROR(,"")))))))</f>
        <v>0</v>
      </c>
      <c r="P627" s="1" t="s">
        <v>4</v>
      </c>
      <c r="Q627" s="59">
        <f>'Data Entry'!AM630</f>
        <v>0</v>
      </c>
      <c r="R627" s="59" t="str">
        <f>'Data Entry'!BA630</f>
        <v/>
      </c>
      <c r="S627" s="1">
        <f>IF('Data Entry'!AO630="g",'Data Entry'!AN630*0.001*X627,IF('Data Entry'!AO630="UI",'Data Entry'!AN630*0.000001*X627,IF('Data Entry'!AO630="mg",'Data Entry'!AN630*0.000001*X627,IF('Data Entry'!AO630="t",'Data Entry'!AN630*1000*X627,IF('Data Entry'!AO630="kg",'Data Entry'!AN630*1*X627,IF('Data Entry'!AO630="L",'Data Entry'!AN630*1*X627,IFERROR(,"")))))))</f>
        <v>0</v>
      </c>
      <c r="T627" s="1" t="s">
        <v>4</v>
      </c>
      <c r="U627" s="59" t="str">
        <f>IF('Data Entry'!AP630="No aplica","1",'Data Entry'!AP630)</f>
        <v/>
      </c>
      <c r="V627" s="59" t="str">
        <f>IF('Data Entry'!AS630="No aplica","1",'Data Entry'!AS630)</f>
        <v/>
      </c>
      <c r="W627" s="59" t="str">
        <f>IF('Data Entry'!AV630="No aplica","1",'Data Entry'!AV630)</f>
        <v/>
      </c>
      <c r="X627" s="59" t="str">
        <f>IF('Data Entry'!AY630="No aplica","1",'Data Entry'!AY630)</f>
        <v/>
      </c>
      <c r="Y627" s="151" t="str">
        <f t="shared" si="9"/>
        <v/>
      </c>
      <c r="Z627" s="152" t="str">
        <f>IF('Data Entry'!H630="Yes","1",IF(AND('Data Entry'!H630="",'Data Entry'!I630="",'Data Entry'!J630="",'Data Entry'!K630="",'Data Entry'!L630="",'Data Entry'!M630="",'Data Entry'!N630="",'Data Entry'!O630="",'Data Entry'!P630="",'Data Entry'!Q630=""),"","1"))</f>
        <v/>
      </c>
      <c r="AA627" s="152" t="str">
        <f>IF('Data Entry'!R630="Yes","1",IF(AND('Data Entry'!R630="",'Data Entry'!S630="",'Data Entry'!T630="",'Data Entry'!U630=""),"","1"))</f>
        <v/>
      </c>
      <c r="AB627" s="157" t="str">
        <f>IF('Data Entry'!V630="Yes","1",IF(AND('Data Entry'!V630="",'Data Entry'!W630=""),"","1"))</f>
        <v/>
      </c>
    </row>
    <row r="628" spans="1:28" ht="17">
      <c r="A628" s="59">
        <f>'Data Entry'!AB631</f>
        <v>0</v>
      </c>
      <c r="B628" s="59" t="str">
        <f>'Data Entry'!AR631</f>
        <v/>
      </c>
      <c r="C628" s="1">
        <f>IF('Data Entry'!AD631="g",'Data Entry'!AC631*0.001*U628,IF('Data Entry'!AD631="UI",'Data Entry'!AC631*0.000001*U628,IF('Data Entry'!AD631="mg",'Data Entry'!AC631*0.000001*U628,IF('Data Entry'!AD631="t",'Data Entry'!AC631*1000*U628,IF('Data Entry'!AD631="kg",'Data Entry'!AC631*1*U628,IF('Data Entry'!AD631="L",'Data Entry'!AC631*1*U628,IFERROR(,"")))))))</f>
        <v>0</v>
      </c>
      <c r="D628" s="1" t="s">
        <v>4</v>
      </c>
      <c r="E628" s="1">
        <f>IF('Data Entry'!AF631="g",'Data Entry'!AE631*0.001,IF('Data Entry'!AF631="mg",'Data Entry'!AE631*0.000001,IF('Data Entry'!AF631="t",'Data Entry'!AE631*1000,IF('Data Entry'!AF631="ml",'Data Entry'!AE631*0.001,IF('Data Entry'!AF631="kg",'Data Entry'!AE631*1,IF('Data Entry'!AF631="Pieza",'Data Entry'!AE631*1,IF('Data Entry'!AF631="L",'Data Entry'!AE631*1,IFERROR(,""))))))))</f>
        <v>0</v>
      </c>
      <c r="F628" s="1" t="s">
        <v>4</v>
      </c>
      <c r="G628" s="1">
        <f>IF('Data Entry'!AA631="g",'Data Entry'!Z631*0.001,IF('Data Entry'!AA631="mg",'Data Entry'!Z631*0.000001,IF('Data Entry'!AA631="t",'Data Entry'!Z631*1000,IF('Data Entry'!AA631="ml",'Data Entry'!Z631*0.001,IF('Data Entry'!AA631="kg",'Data Entry'!Z631*1,IF('Data Entry'!AA631="Piezas",'Data Entry'!Z631*1,IF('Data Entry'!AA631="L",'Data Entry'!Z631*1,IFERROR(,""))))))))</f>
        <v>0</v>
      </c>
      <c r="H628" s="1" t="s">
        <v>4</v>
      </c>
      <c r="I628" s="1">
        <f>IF('Data Entry'!AC631="g",'Data Entry'!AB631*0.001,IF('Data Entry'!AC631="mg",'Data Entry'!AB631*0.000001,IF('Data Entry'!AC631="t",'Data Entry'!AB631*1000,IF('Data Entry'!AC631="ml",'Data Entry'!AB631*0.001,IF('Data Entry'!AC631="kg",'Data Entry'!AB631*1,IF('Data Entry'!AC631="L",'Data Entry'!AB631*1,IFERROR(,"")))))))</f>
        <v>0</v>
      </c>
      <c r="J628" s="59" t="str">
        <f>'Data Entry'!AU631</f>
        <v/>
      </c>
      <c r="K628" s="1">
        <f>IF('Data Entry'!AI631="g",'Data Entry'!AH631*0.001*V628,IF('Data Entry'!AI631="UI",'Data Entry'!AH631*0.000001*V628,IF('Data Entry'!AI631="mg",'Data Entry'!AH631*0.000001*V628,IF('Data Entry'!AI631="t",'Data Entry'!AH631*1000*V628,IF('Data Entry'!AI631="kg",'Data Entry'!AH631*1*V628,IF('Data Entry'!AI631="L",'Data Entry'!AH631*1*V628,IFERROR(,"")))))))</f>
        <v>0</v>
      </c>
      <c r="L628" s="1" t="s">
        <v>4</v>
      </c>
      <c r="M628" s="59">
        <f>'Data Entry'!AJ631</f>
        <v>0</v>
      </c>
      <c r="N628" s="59" t="str">
        <f>'Data Entry'!AX631</f>
        <v/>
      </c>
      <c r="O628" s="1">
        <f>IF('Data Entry'!AL631="g",'Data Entry'!AK631*0.001*W628,IF('Data Entry'!AL631="UI",'Data Entry'!AK631*0.000001*W628,IF('Data Entry'!AL631="mg",'Data Entry'!AK631*0.000001*W628,IF('Data Entry'!AL631="t",'Data Entry'!AK631*1000*W628,IF('Data Entry'!AL631="kg",'Data Entry'!AK631*1*W628,IF('Data Entry'!AL631="L",'Data Entry'!AK631*1*W628,IFERROR(,"")))))))</f>
        <v>0</v>
      </c>
      <c r="P628" s="1" t="s">
        <v>4</v>
      </c>
      <c r="Q628" s="59">
        <f>'Data Entry'!AM631</f>
        <v>0</v>
      </c>
      <c r="R628" s="59" t="str">
        <f>'Data Entry'!BA631</f>
        <v/>
      </c>
      <c r="S628" s="1">
        <f>IF('Data Entry'!AO631="g",'Data Entry'!AN631*0.001*X628,IF('Data Entry'!AO631="UI",'Data Entry'!AN631*0.000001*X628,IF('Data Entry'!AO631="mg",'Data Entry'!AN631*0.000001*X628,IF('Data Entry'!AO631="t",'Data Entry'!AN631*1000*X628,IF('Data Entry'!AO631="kg",'Data Entry'!AN631*1*X628,IF('Data Entry'!AO631="L",'Data Entry'!AN631*1*X628,IFERROR(,"")))))))</f>
        <v>0</v>
      </c>
      <c r="T628" s="1" t="s">
        <v>4</v>
      </c>
      <c r="U628" s="59" t="str">
        <f>IF('Data Entry'!AP631="No aplica","1",'Data Entry'!AP631)</f>
        <v/>
      </c>
      <c r="V628" s="59" t="str">
        <f>IF('Data Entry'!AS631="No aplica","1",'Data Entry'!AS631)</f>
        <v/>
      </c>
      <c r="W628" s="59" t="str">
        <f>IF('Data Entry'!AV631="No aplica","1",'Data Entry'!AV631)</f>
        <v/>
      </c>
      <c r="X628" s="59" t="str">
        <f>IF('Data Entry'!AY631="No aplica","1",'Data Entry'!AY631)</f>
        <v/>
      </c>
      <c r="Y628" s="151" t="str">
        <f t="shared" si="9"/>
        <v/>
      </c>
      <c r="Z628" s="152" t="str">
        <f>IF('Data Entry'!H631="Yes","1",IF(AND('Data Entry'!H631="",'Data Entry'!I631="",'Data Entry'!J631="",'Data Entry'!K631="",'Data Entry'!L631="",'Data Entry'!M631="",'Data Entry'!N631="",'Data Entry'!O631="",'Data Entry'!P631="",'Data Entry'!Q631=""),"","1"))</f>
        <v/>
      </c>
      <c r="AA628" s="152" t="str">
        <f>IF('Data Entry'!R631="Yes","1",IF(AND('Data Entry'!R631="",'Data Entry'!S631="",'Data Entry'!T631="",'Data Entry'!U631=""),"","1"))</f>
        <v/>
      </c>
      <c r="AB628" s="157" t="str">
        <f>IF('Data Entry'!V631="Yes","1",IF(AND('Data Entry'!V631="",'Data Entry'!W631=""),"","1"))</f>
        <v/>
      </c>
    </row>
    <row r="629" spans="1:28" ht="17">
      <c r="A629" s="59">
        <f>'Data Entry'!AB632</f>
        <v>0</v>
      </c>
      <c r="B629" s="59" t="str">
        <f>'Data Entry'!AR632</f>
        <v/>
      </c>
      <c r="C629" s="1">
        <f>IF('Data Entry'!AD632="g",'Data Entry'!AC632*0.001*U629,IF('Data Entry'!AD632="UI",'Data Entry'!AC632*0.000001*U629,IF('Data Entry'!AD632="mg",'Data Entry'!AC632*0.000001*U629,IF('Data Entry'!AD632="t",'Data Entry'!AC632*1000*U629,IF('Data Entry'!AD632="kg",'Data Entry'!AC632*1*U629,IF('Data Entry'!AD632="L",'Data Entry'!AC632*1*U629,IFERROR(,"")))))))</f>
        <v>0</v>
      </c>
      <c r="D629" s="1" t="s">
        <v>4</v>
      </c>
      <c r="E629" s="1">
        <f>IF('Data Entry'!AF632="g",'Data Entry'!AE632*0.001,IF('Data Entry'!AF632="mg",'Data Entry'!AE632*0.000001,IF('Data Entry'!AF632="t",'Data Entry'!AE632*1000,IF('Data Entry'!AF632="ml",'Data Entry'!AE632*0.001,IF('Data Entry'!AF632="kg",'Data Entry'!AE632*1,IF('Data Entry'!AF632="Pieza",'Data Entry'!AE632*1,IF('Data Entry'!AF632="L",'Data Entry'!AE632*1,IFERROR(,""))))))))</f>
        <v>0</v>
      </c>
      <c r="F629" s="1" t="s">
        <v>4</v>
      </c>
      <c r="G629" s="1">
        <f>IF('Data Entry'!AA632="g",'Data Entry'!Z632*0.001,IF('Data Entry'!AA632="mg",'Data Entry'!Z632*0.000001,IF('Data Entry'!AA632="t",'Data Entry'!Z632*1000,IF('Data Entry'!AA632="ml",'Data Entry'!Z632*0.001,IF('Data Entry'!AA632="kg",'Data Entry'!Z632*1,IF('Data Entry'!AA632="Piezas",'Data Entry'!Z632*1,IF('Data Entry'!AA632="L",'Data Entry'!Z632*1,IFERROR(,""))))))))</f>
        <v>0</v>
      </c>
      <c r="H629" s="1" t="s">
        <v>4</v>
      </c>
      <c r="I629" s="1">
        <f>IF('Data Entry'!AC632="g",'Data Entry'!AB632*0.001,IF('Data Entry'!AC632="mg",'Data Entry'!AB632*0.000001,IF('Data Entry'!AC632="t",'Data Entry'!AB632*1000,IF('Data Entry'!AC632="ml",'Data Entry'!AB632*0.001,IF('Data Entry'!AC632="kg",'Data Entry'!AB632*1,IF('Data Entry'!AC632="L",'Data Entry'!AB632*1,IFERROR(,"")))))))</f>
        <v>0</v>
      </c>
      <c r="J629" s="59" t="str">
        <f>'Data Entry'!AU632</f>
        <v/>
      </c>
      <c r="K629" s="1">
        <f>IF('Data Entry'!AI632="g",'Data Entry'!AH632*0.001*V629,IF('Data Entry'!AI632="UI",'Data Entry'!AH632*0.000001*V629,IF('Data Entry'!AI632="mg",'Data Entry'!AH632*0.000001*V629,IF('Data Entry'!AI632="t",'Data Entry'!AH632*1000*V629,IF('Data Entry'!AI632="kg",'Data Entry'!AH632*1*V629,IF('Data Entry'!AI632="L",'Data Entry'!AH632*1*V629,IFERROR(,"")))))))</f>
        <v>0</v>
      </c>
      <c r="L629" s="1" t="s">
        <v>4</v>
      </c>
      <c r="M629" s="59">
        <f>'Data Entry'!AJ632</f>
        <v>0</v>
      </c>
      <c r="N629" s="59" t="str">
        <f>'Data Entry'!AX632</f>
        <v/>
      </c>
      <c r="O629" s="1">
        <f>IF('Data Entry'!AL632="g",'Data Entry'!AK632*0.001*W629,IF('Data Entry'!AL632="UI",'Data Entry'!AK632*0.000001*W629,IF('Data Entry'!AL632="mg",'Data Entry'!AK632*0.000001*W629,IF('Data Entry'!AL632="t",'Data Entry'!AK632*1000*W629,IF('Data Entry'!AL632="kg",'Data Entry'!AK632*1*W629,IF('Data Entry'!AL632="L",'Data Entry'!AK632*1*W629,IFERROR(,"")))))))</f>
        <v>0</v>
      </c>
      <c r="P629" s="1" t="s">
        <v>4</v>
      </c>
      <c r="Q629" s="59">
        <f>'Data Entry'!AM632</f>
        <v>0</v>
      </c>
      <c r="R629" s="59" t="str">
        <f>'Data Entry'!BA632</f>
        <v/>
      </c>
      <c r="S629" s="1">
        <f>IF('Data Entry'!AO632="g",'Data Entry'!AN632*0.001*X629,IF('Data Entry'!AO632="UI",'Data Entry'!AN632*0.000001*X629,IF('Data Entry'!AO632="mg",'Data Entry'!AN632*0.000001*X629,IF('Data Entry'!AO632="t",'Data Entry'!AN632*1000*X629,IF('Data Entry'!AO632="kg",'Data Entry'!AN632*1*X629,IF('Data Entry'!AO632="L",'Data Entry'!AN632*1*X629,IFERROR(,"")))))))</f>
        <v>0</v>
      </c>
      <c r="T629" s="1" t="s">
        <v>4</v>
      </c>
      <c r="U629" s="59" t="str">
        <f>IF('Data Entry'!AP632="No aplica","1",'Data Entry'!AP632)</f>
        <v/>
      </c>
      <c r="V629" s="59" t="str">
        <f>IF('Data Entry'!AS632="No aplica","1",'Data Entry'!AS632)</f>
        <v/>
      </c>
      <c r="W629" s="59" t="str">
        <f>IF('Data Entry'!AV632="No aplica","1",'Data Entry'!AV632)</f>
        <v/>
      </c>
      <c r="X629" s="59" t="str">
        <f>IF('Data Entry'!AY632="No aplica","1",'Data Entry'!AY632)</f>
        <v/>
      </c>
      <c r="Y629" s="151" t="str">
        <f t="shared" si="9"/>
        <v/>
      </c>
      <c r="Z629" s="152" t="str">
        <f>IF('Data Entry'!H632="Yes","1",IF(AND('Data Entry'!H632="",'Data Entry'!I632="",'Data Entry'!J632="",'Data Entry'!K632="",'Data Entry'!L632="",'Data Entry'!M632="",'Data Entry'!N632="",'Data Entry'!O632="",'Data Entry'!P632="",'Data Entry'!Q632=""),"","1"))</f>
        <v/>
      </c>
      <c r="AA629" s="152" t="str">
        <f>IF('Data Entry'!R632="Yes","1",IF(AND('Data Entry'!R632="",'Data Entry'!S632="",'Data Entry'!T632="",'Data Entry'!U632=""),"","1"))</f>
        <v/>
      </c>
      <c r="AB629" s="157" t="str">
        <f>IF('Data Entry'!V632="Yes","1",IF(AND('Data Entry'!V632="",'Data Entry'!W632=""),"","1"))</f>
        <v/>
      </c>
    </row>
    <row r="630" spans="1:28" ht="17">
      <c r="A630" s="59">
        <f>'Data Entry'!AB633</f>
        <v>0</v>
      </c>
      <c r="B630" s="59" t="str">
        <f>'Data Entry'!AR633</f>
        <v/>
      </c>
      <c r="C630" s="1">
        <f>IF('Data Entry'!AD633="g",'Data Entry'!AC633*0.001*U630,IF('Data Entry'!AD633="UI",'Data Entry'!AC633*0.000001*U630,IF('Data Entry'!AD633="mg",'Data Entry'!AC633*0.000001*U630,IF('Data Entry'!AD633="t",'Data Entry'!AC633*1000*U630,IF('Data Entry'!AD633="kg",'Data Entry'!AC633*1*U630,IF('Data Entry'!AD633="L",'Data Entry'!AC633*1*U630,IFERROR(,"")))))))</f>
        <v>0</v>
      </c>
      <c r="D630" s="1" t="s">
        <v>4</v>
      </c>
      <c r="E630" s="1">
        <f>IF('Data Entry'!AF633="g",'Data Entry'!AE633*0.001,IF('Data Entry'!AF633="mg",'Data Entry'!AE633*0.000001,IF('Data Entry'!AF633="t",'Data Entry'!AE633*1000,IF('Data Entry'!AF633="ml",'Data Entry'!AE633*0.001,IF('Data Entry'!AF633="kg",'Data Entry'!AE633*1,IF('Data Entry'!AF633="Pieza",'Data Entry'!AE633*1,IF('Data Entry'!AF633="L",'Data Entry'!AE633*1,IFERROR(,""))))))))</f>
        <v>0</v>
      </c>
      <c r="F630" s="1" t="s">
        <v>4</v>
      </c>
      <c r="G630" s="1">
        <f>IF('Data Entry'!AA633="g",'Data Entry'!Z633*0.001,IF('Data Entry'!AA633="mg",'Data Entry'!Z633*0.000001,IF('Data Entry'!AA633="t",'Data Entry'!Z633*1000,IF('Data Entry'!AA633="ml",'Data Entry'!Z633*0.001,IF('Data Entry'!AA633="kg",'Data Entry'!Z633*1,IF('Data Entry'!AA633="Piezas",'Data Entry'!Z633*1,IF('Data Entry'!AA633="L",'Data Entry'!Z633*1,IFERROR(,""))))))))</f>
        <v>0</v>
      </c>
      <c r="H630" s="1" t="s">
        <v>4</v>
      </c>
      <c r="I630" s="1">
        <f>IF('Data Entry'!AC633="g",'Data Entry'!AB633*0.001,IF('Data Entry'!AC633="mg",'Data Entry'!AB633*0.000001,IF('Data Entry'!AC633="t",'Data Entry'!AB633*1000,IF('Data Entry'!AC633="ml",'Data Entry'!AB633*0.001,IF('Data Entry'!AC633="kg",'Data Entry'!AB633*1,IF('Data Entry'!AC633="L",'Data Entry'!AB633*1,IFERROR(,"")))))))</f>
        <v>0</v>
      </c>
      <c r="J630" s="59" t="str">
        <f>'Data Entry'!AU633</f>
        <v/>
      </c>
      <c r="K630" s="1">
        <f>IF('Data Entry'!AI633="g",'Data Entry'!AH633*0.001*V630,IF('Data Entry'!AI633="UI",'Data Entry'!AH633*0.000001*V630,IF('Data Entry'!AI633="mg",'Data Entry'!AH633*0.000001*V630,IF('Data Entry'!AI633="t",'Data Entry'!AH633*1000*V630,IF('Data Entry'!AI633="kg",'Data Entry'!AH633*1*V630,IF('Data Entry'!AI633="L",'Data Entry'!AH633*1*V630,IFERROR(,"")))))))</f>
        <v>0</v>
      </c>
      <c r="L630" s="1" t="s">
        <v>4</v>
      </c>
      <c r="M630" s="59">
        <f>'Data Entry'!AJ633</f>
        <v>0</v>
      </c>
      <c r="N630" s="59" t="str">
        <f>'Data Entry'!AX633</f>
        <v/>
      </c>
      <c r="O630" s="1">
        <f>IF('Data Entry'!AL633="g",'Data Entry'!AK633*0.001*W630,IF('Data Entry'!AL633="UI",'Data Entry'!AK633*0.000001*W630,IF('Data Entry'!AL633="mg",'Data Entry'!AK633*0.000001*W630,IF('Data Entry'!AL633="t",'Data Entry'!AK633*1000*W630,IF('Data Entry'!AL633="kg",'Data Entry'!AK633*1*W630,IF('Data Entry'!AL633="L",'Data Entry'!AK633*1*W630,IFERROR(,"")))))))</f>
        <v>0</v>
      </c>
      <c r="P630" s="1" t="s">
        <v>4</v>
      </c>
      <c r="Q630" s="59">
        <f>'Data Entry'!AM633</f>
        <v>0</v>
      </c>
      <c r="R630" s="59" t="str">
        <f>'Data Entry'!BA633</f>
        <v/>
      </c>
      <c r="S630" s="1">
        <f>IF('Data Entry'!AO633="g",'Data Entry'!AN633*0.001*X630,IF('Data Entry'!AO633="UI",'Data Entry'!AN633*0.000001*X630,IF('Data Entry'!AO633="mg",'Data Entry'!AN633*0.000001*X630,IF('Data Entry'!AO633="t",'Data Entry'!AN633*1000*X630,IF('Data Entry'!AO633="kg",'Data Entry'!AN633*1*X630,IF('Data Entry'!AO633="L",'Data Entry'!AN633*1*X630,IFERROR(,"")))))))</f>
        <v>0</v>
      </c>
      <c r="T630" s="1" t="s">
        <v>4</v>
      </c>
      <c r="U630" s="59" t="str">
        <f>IF('Data Entry'!AP633="No aplica","1",'Data Entry'!AP633)</f>
        <v/>
      </c>
      <c r="V630" s="59" t="str">
        <f>IF('Data Entry'!AS633="No aplica","1",'Data Entry'!AS633)</f>
        <v/>
      </c>
      <c r="W630" s="59" t="str">
        <f>IF('Data Entry'!AV633="No aplica","1",'Data Entry'!AV633)</f>
        <v/>
      </c>
      <c r="X630" s="59" t="str">
        <f>IF('Data Entry'!AY633="No aplica","1",'Data Entry'!AY633)</f>
        <v/>
      </c>
      <c r="Y630" s="151" t="str">
        <f t="shared" si="9"/>
        <v/>
      </c>
      <c r="Z630" s="152" t="str">
        <f>IF('Data Entry'!H633="Yes","1",IF(AND('Data Entry'!H633="",'Data Entry'!I633="",'Data Entry'!J633="",'Data Entry'!K633="",'Data Entry'!L633="",'Data Entry'!M633="",'Data Entry'!N633="",'Data Entry'!O633="",'Data Entry'!P633="",'Data Entry'!Q633=""),"","1"))</f>
        <v/>
      </c>
      <c r="AA630" s="152" t="str">
        <f>IF('Data Entry'!R633="Yes","1",IF(AND('Data Entry'!R633="",'Data Entry'!S633="",'Data Entry'!T633="",'Data Entry'!U633=""),"","1"))</f>
        <v/>
      </c>
      <c r="AB630" s="157" t="str">
        <f>IF('Data Entry'!V633="Yes","1",IF(AND('Data Entry'!V633="",'Data Entry'!W633=""),"","1"))</f>
        <v/>
      </c>
    </row>
    <row r="631" spans="1:28" ht="17">
      <c r="A631" s="59">
        <f>'Data Entry'!AB634</f>
        <v>0</v>
      </c>
      <c r="B631" s="59" t="str">
        <f>'Data Entry'!AR634</f>
        <v/>
      </c>
      <c r="C631" s="1">
        <f>IF('Data Entry'!AD634="g",'Data Entry'!AC634*0.001*U631,IF('Data Entry'!AD634="UI",'Data Entry'!AC634*0.000001*U631,IF('Data Entry'!AD634="mg",'Data Entry'!AC634*0.000001*U631,IF('Data Entry'!AD634="t",'Data Entry'!AC634*1000*U631,IF('Data Entry'!AD634="kg",'Data Entry'!AC634*1*U631,IF('Data Entry'!AD634="L",'Data Entry'!AC634*1*U631,IFERROR(,"")))))))</f>
        <v>0</v>
      </c>
      <c r="D631" s="1" t="s">
        <v>4</v>
      </c>
      <c r="E631" s="1">
        <f>IF('Data Entry'!AF634="g",'Data Entry'!AE634*0.001,IF('Data Entry'!AF634="mg",'Data Entry'!AE634*0.000001,IF('Data Entry'!AF634="t",'Data Entry'!AE634*1000,IF('Data Entry'!AF634="ml",'Data Entry'!AE634*0.001,IF('Data Entry'!AF634="kg",'Data Entry'!AE634*1,IF('Data Entry'!AF634="Pieza",'Data Entry'!AE634*1,IF('Data Entry'!AF634="L",'Data Entry'!AE634*1,IFERROR(,""))))))))</f>
        <v>0</v>
      </c>
      <c r="F631" s="1" t="s">
        <v>4</v>
      </c>
      <c r="G631" s="1">
        <f>IF('Data Entry'!AA634="g",'Data Entry'!Z634*0.001,IF('Data Entry'!AA634="mg",'Data Entry'!Z634*0.000001,IF('Data Entry'!AA634="t",'Data Entry'!Z634*1000,IF('Data Entry'!AA634="ml",'Data Entry'!Z634*0.001,IF('Data Entry'!AA634="kg",'Data Entry'!Z634*1,IF('Data Entry'!AA634="Piezas",'Data Entry'!Z634*1,IF('Data Entry'!AA634="L",'Data Entry'!Z634*1,IFERROR(,""))))))))</f>
        <v>0</v>
      </c>
      <c r="H631" s="1" t="s">
        <v>4</v>
      </c>
      <c r="I631" s="1">
        <f>IF('Data Entry'!AC634="g",'Data Entry'!AB634*0.001,IF('Data Entry'!AC634="mg",'Data Entry'!AB634*0.000001,IF('Data Entry'!AC634="t",'Data Entry'!AB634*1000,IF('Data Entry'!AC634="ml",'Data Entry'!AB634*0.001,IF('Data Entry'!AC634="kg",'Data Entry'!AB634*1,IF('Data Entry'!AC634="L",'Data Entry'!AB634*1,IFERROR(,"")))))))</f>
        <v>0</v>
      </c>
      <c r="J631" s="59" t="str">
        <f>'Data Entry'!AU634</f>
        <v/>
      </c>
      <c r="K631" s="1">
        <f>IF('Data Entry'!AI634="g",'Data Entry'!AH634*0.001*V631,IF('Data Entry'!AI634="UI",'Data Entry'!AH634*0.000001*V631,IF('Data Entry'!AI634="mg",'Data Entry'!AH634*0.000001*V631,IF('Data Entry'!AI634="t",'Data Entry'!AH634*1000*V631,IF('Data Entry'!AI634="kg",'Data Entry'!AH634*1*V631,IF('Data Entry'!AI634="L",'Data Entry'!AH634*1*V631,IFERROR(,"")))))))</f>
        <v>0</v>
      </c>
      <c r="L631" s="1" t="s">
        <v>4</v>
      </c>
      <c r="M631" s="59">
        <f>'Data Entry'!AJ634</f>
        <v>0</v>
      </c>
      <c r="N631" s="59" t="str">
        <f>'Data Entry'!AX634</f>
        <v/>
      </c>
      <c r="O631" s="1">
        <f>IF('Data Entry'!AL634="g",'Data Entry'!AK634*0.001*W631,IF('Data Entry'!AL634="UI",'Data Entry'!AK634*0.000001*W631,IF('Data Entry'!AL634="mg",'Data Entry'!AK634*0.000001*W631,IF('Data Entry'!AL634="t",'Data Entry'!AK634*1000*W631,IF('Data Entry'!AL634="kg",'Data Entry'!AK634*1*W631,IF('Data Entry'!AL634="L",'Data Entry'!AK634*1*W631,IFERROR(,"")))))))</f>
        <v>0</v>
      </c>
      <c r="P631" s="1" t="s">
        <v>4</v>
      </c>
      <c r="Q631" s="59">
        <f>'Data Entry'!AM634</f>
        <v>0</v>
      </c>
      <c r="R631" s="59" t="str">
        <f>'Data Entry'!BA634</f>
        <v/>
      </c>
      <c r="S631" s="1">
        <f>IF('Data Entry'!AO634="g",'Data Entry'!AN634*0.001*X631,IF('Data Entry'!AO634="UI",'Data Entry'!AN634*0.000001*X631,IF('Data Entry'!AO634="mg",'Data Entry'!AN634*0.000001*X631,IF('Data Entry'!AO634="t",'Data Entry'!AN634*1000*X631,IF('Data Entry'!AO634="kg",'Data Entry'!AN634*1*X631,IF('Data Entry'!AO634="L",'Data Entry'!AN634*1*X631,IFERROR(,"")))))))</f>
        <v>0</v>
      </c>
      <c r="T631" s="1" t="s">
        <v>4</v>
      </c>
      <c r="U631" s="59" t="str">
        <f>IF('Data Entry'!AP634="No aplica","1",'Data Entry'!AP634)</f>
        <v/>
      </c>
      <c r="V631" s="59" t="str">
        <f>IF('Data Entry'!AS634="No aplica","1",'Data Entry'!AS634)</f>
        <v/>
      </c>
      <c r="W631" s="59" t="str">
        <f>IF('Data Entry'!AV634="No aplica","1",'Data Entry'!AV634)</f>
        <v/>
      </c>
      <c r="X631" s="59" t="str">
        <f>IF('Data Entry'!AY634="No aplica","1",'Data Entry'!AY634)</f>
        <v/>
      </c>
      <c r="Y631" s="151" t="str">
        <f t="shared" si="9"/>
        <v/>
      </c>
      <c r="Z631" s="152" t="str">
        <f>IF('Data Entry'!H634="Yes","1",IF(AND('Data Entry'!H634="",'Data Entry'!I634="",'Data Entry'!J634="",'Data Entry'!K634="",'Data Entry'!L634="",'Data Entry'!M634="",'Data Entry'!N634="",'Data Entry'!O634="",'Data Entry'!P634="",'Data Entry'!Q634=""),"","1"))</f>
        <v/>
      </c>
      <c r="AA631" s="152" t="str">
        <f>IF('Data Entry'!R634="Yes","1",IF(AND('Data Entry'!R634="",'Data Entry'!S634="",'Data Entry'!T634="",'Data Entry'!U634=""),"","1"))</f>
        <v/>
      </c>
      <c r="AB631" s="157" t="str">
        <f>IF('Data Entry'!V634="Yes","1",IF(AND('Data Entry'!V634="",'Data Entry'!W634=""),"","1"))</f>
        <v/>
      </c>
    </row>
    <row r="632" spans="1:28" ht="17">
      <c r="A632" s="59">
        <f>'Data Entry'!AB635</f>
        <v>0</v>
      </c>
      <c r="B632" s="59" t="str">
        <f>'Data Entry'!AR635</f>
        <v/>
      </c>
      <c r="C632" s="1">
        <f>IF('Data Entry'!AD635="g",'Data Entry'!AC635*0.001*U632,IF('Data Entry'!AD635="UI",'Data Entry'!AC635*0.000001*U632,IF('Data Entry'!AD635="mg",'Data Entry'!AC635*0.000001*U632,IF('Data Entry'!AD635="t",'Data Entry'!AC635*1000*U632,IF('Data Entry'!AD635="kg",'Data Entry'!AC635*1*U632,IF('Data Entry'!AD635="L",'Data Entry'!AC635*1*U632,IFERROR(,"")))))))</f>
        <v>0</v>
      </c>
      <c r="D632" s="1" t="s">
        <v>4</v>
      </c>
      <c r="E632" s="1">
        <f>IF('Data Entry'!AF635="g",'Data Entry'!AE635*0.001,IF('Data Entry'!AF635="mg",'Data Entry'!AE635*0.000001,IF('Data Entry'!AF635="t",'Data Entry'!AE635*1000,IF('Data Entry'!AF635="ml",'Data Entry'!AE635*0.001,IF('Data Entry'!AF635="kg",'Data Entry'!AE635*1,IF('Data Entry'!AF635="Pieza",'Data Entry'!AE635*1,IF('Data Entry'!AF635="L",'Data Entry'!AE635*1,IFERROR(,""))))))))</f>
        <v>0</v>
      </c>
      <c r="F632" s="1" t="s">
        <v>4</v>
      </c>
      <c r="G632" s="1">
        <f>IF('Data Entry'!AA635="g",'Data Entry'!Z635*0.001,IF('Data Entry'!AA635="mg",'Data Entry'!Z635*0.000001,IF('Data Entry'!AA635="t",'Data Entry'!Z635*1000,IF('Data Entry'!AA635="ml",'Data Entry'!Z635*0.001,IF('Data Entry'!AA635="kg",'Data Entry'!Z635*1,IF('Data Entry'!AA635="Piezas",'Data Entry'!Z635*1,IF('Data Entry'!AA635="L",'Data Entry'!Z635*1,IFERROR(,""))))))))</f>
        <v>0</v>
      </c>
      <c r="H632" s="1" t="s">
        <v>4</v>
      </c>
      <c r="I632" s="1">
        <f>IF('Data Entry'!AC635="g",'Data Entry'!AB635*0.001,IF('Data Entry'!AC635="mg",'Data Entry'!AB635*0.000001,IF('Data Entry'!AC635="t",'Data Entry'!AB635*1000,IF('Data Entry'!AC635="ml",'Data Entry'!AB635*0.001,IF('Data Entry'!AC635="kg",'Data Entry'!AB635*1,IF('Data Entry'!AC635="L",'Data Entry'!AB635*1,IFERROR(,"")))))))</f>
        <v>0</v>
      </c>
      <c r="J632" s="59" t="str">
        <f>'Data Entry'!AU635</f>
        <v/>
      </c>
      <c r="K632" s="1">
        <f>IF('Data Entry'!AI635="g",'Data Entry'!AH635*0.001*V632,IF('Data Entry'!AI635="UI",'Data Entry'!AH635*0.000001*V632,IF('Data Entry'!AI635="mg",'Data Entry'!AH635*0.000001*V632,IF('Data Entry'!AI635="t",'Data Entry'!AH635*1000*V632,IF('Data Entry'!AI635="kg",'Data Entry'!AH635*1*V632,IF('Data Entry'!AI635="L",'Data Entry'!AH635*1*V632,IFERROR(,"")))))))</f>
        <v>0</v>
      </c>
      <c r="L632" s="1" t="s">
        <v>4</v>
      </c>
      <c r="M632" s="59">
        <f>'Data Entry'!AJ635</f>
        <v>0</v>
      </c>
      <c r="N632" s="59" t="str">
        <f>'Data Entry'!AX635</f>
        <v/>
      </c>
      <c r="O632" s="1">
        <f>IF('Data Entry'!AL635="g",'Data Entry'!AK635*0.001*W632,IF('Data Entry'!AL635="UI",'Data Entry'!AK635*0.000001*W632,IF('Data Entry'!AL635="mg",'Data Entry'!AK635*0.000001*W632,IF('Data Entry'!AL635="t",'Data Entry'!AK635*1000*W632,IF('Data Entry'!AL635="kg",'Data Entry'!AK635*1*W632,IF('Data Entry'!AL635="L",'Data Entry'!AK635*1*W632,IFERROR(,"")))))))</f>
        <v>0</v>
      </c>
      <c r="P632" s="1" t="s">
        <v>4</v>
      </c>
      <c r="Q632" s="59">
        <f>'Data Entry'!AM635</f>
        <v>0</v>
      </c>
      <c r="R632" s="59" t="str">
        <f>'Data Entry'!BA635</f>
        <v/>
      </c>
      <c r="S632" s="1">
        <f>IF('Data Entry'!AO635="g",'Data Entry'!AN635*0.001*X632,IF('Data Entry'!AO635="UI",'Data Entry'!AN635*0.000001*X632,IF('Data Entry'!AO635="mg",'Data Entry'!AN635*0.000001*X632,IF('Data Entry'!AO635="t",'Data Entry'!AN635*1000*X632,IF('Data Entry'!AO635="kg",'Data Entry'!AN635*1*X632,IF('Data Entry'!AO635="L",'Data Entry'!AN635*1*X632,IFERROR(,"")))))))</f>
        <v>0</v>
      </c>
      <c r="T632" s="1" t="s">
        <v>4</v>
      </c>
      <c r="U632" s="59" t="str">
        <f>IF('Data Entry'!AP635="No aplica","1",'Data Entry'!AP635)</f>
        <v/>
      </c>
      <c r="V632" s="59" t="str">
        <f>IF('Data Entry'!AS635="No aplica","1",'Data Entry'!AS635)</f>
        <v/>
      </c>
      <c r="W632" s="59" t="str">
        <f>IF('Data Entry'!AV635="No aplica","1",'Data Entry'!AV635)</f>
        <v/>
      </c>
      <c r="X632" s="59" t="str">
        <f>IF('Data Entry'!AY635="No aplica","1",'Data Entry'!AY635)</f>
        <v/>
      </c>
      <c r="Y632" s="151" t="str">
        <f t="shared" si="9"/>
        <v/>
      </c>
      <c r="Z632" s="152" t="str">
        <f>IF('Data Entry'!H635="Yes","1",IF(AND('Data Entry'!H635="",'Data Entry'!I635="",'Data Entry'!J635="",'Data Entry'!K635="",'Data Entry'!L635="",'Data Entry'!M635="",'Data Entry'!N635="",'Data Entry'!O635="",'Data Entry'!P635="",'Data Entry'!Q635=""),"","1"))</f>
        <v/>
      </c>
      <c r="AA632" s="152" t="str">
        <f>IF('Data Entry'!R635="Yes","1",IF(AND('Data Entry'!R635="",'Data Entry'!S635="",'Data Entry'!T635="",'Data Entry'!U635=""),"","1"))</f>
        <v/>
      </c>
      <c r="AB632" s="157" t="str">
        <f>IF('Data Entry'!V635="Yes","1",IF(AND('Data Entry'!V635="",'Data Entry'!W635=""),"","1"))</f>
        <v/>
      </c>
    </row>
    <row r="633" spans="1:28" ht="17">
      <c r="A633" s="59">
        <f>'Data Entry'!AB636</f>
        <v>0</v>
      </c>
      <c r="B633" s="59" t="str">
        <f>'Data Entry'!AR636</f>
        <v/>
      </c>
      <c r="C633" s="1">
        <f>IF('Data Entry'!AD636="g",'Data Entry'!AC636*0.001*U633,IF('Data Entry'!AD636="UI",'Data Entry'!AC636*0.000001*U633,IF('Data Entry'!AD636="mg",'Data Entry'!AC636*0.000001*U633,IF('Data Entry'!AD636="t",'Data Entry'!AC636*1000*U633,IF('Data Entry'!AD636="kg",'Data Entry'!AC636*1*U633,IF('Data Entry'!AD636="L",'Data Entry'!AC636*1*U633,IFERROR(,"")))))))</f>
        <v>0</v>
      </c>
      <c r="D633" s="1" t="s">
        <v>4</v>
      </c>
      <c r="E633" s="1">
        <f>IF('Data Entry'!AF636="g",'Data Entry'!AE636*0.001,IF('Data Entry'!AF636="mg",'Data Entry'!AE636*0.000001,IF('Data Entry'!AF636="t",'Data Entry'!AE636*1000,IF('Data Entry'!AF636="ml",'Data Entry'!AE636*0.001,IF('Data Entry'!AF636="kg",'Data Entry'!AE636*1,IF('Data Entry'!AF636="Pieza",'Data Entry'!AE636*1,IF('Data Entry'!AF636="L",'Data Entry'!AE636*1,IFERROR(,""))))))))</f>
        <v>0</v>
      </c>
      <c r="F633" s="1" t="s">
        <v>4</v>
      </c>
      <c r="G633" s="1">
        <f>IF('Data Entry'!AA636="g",'Data Entry'!Z636*0.001,IF('Data Entry'!AA636="mg",'Data Entry'!Z636*0.000001,IF('Data Entry'!AA636="t",'Data Entry'!Z636*1000,IF('Data Entry'!AA636="ml",'Data Entry'!Z636*0.001,IF('Data Entry'!AA636="kg",'Data Entry'!Z636*1,IF('Data Entry'!AA636="Piezas",'Data Entry'!Z636*1,IF('Data Entry'!AA636="L",'Data Entry'!Z636*1,IFERROR(,""))))))))</f>
        <v>0</v>
      </c>
      <c r="H633" s="1" t="s">
        <v>4</v>
      </c>
      <c r="I633" s="1">
        <f>IF('Data Entry'!AC636="g",'Data Entry'!AB636*0.001,IF('Data Entry'!AC636="mg",'Data Entry'!AB636*0.000001,IF('Data Entry'!AC636="t",'Data Entry'!AB636*1000,IF('Data Entry'!AC636="ml",'Data Entry'!AB636*0.001,IF('Data Entry'!AC636="kg",'Data Entry'!AB636*1,IF('Data Entry'!AC636="L",'Data Entry'!AB636*1,IFERROR(,"")))))))</f>
        <v>0</v>
      </c>
      <c r="J633" s="59" t="str">
        <f>'Data Entry'!AU636</f>
        <v/>
      </c>
      <c r="K633" s="1">
        <f>IF('Data Entry'!AI636="g",'Data Entry'!AH636*0.001*V633,IF('Data Entry'!AI636="UI",'Data Entry'!AH636*0.000001*V633,IF('Data Entry'!AI636="mg",'Data Entry'!AH636*0.000001*V633,IF('Data Entry'!AI636="t",'Data Entry'!AH636*1000*V633,IF('Data Entry'!AI636="kg",'Data Entry'!AH636*1*V633,IF('Data Entry'!AI636="L",'Data Entry'!AH636*1*V633,IFERROR(,"")))))))</f>
        <v>0</v>
      </c>
      <c r="L633" s="1" t="s">
        <v>4</v>
      </c>
      <c r="M633" s="59">
        <f>'Data Entry'!AJ636</f>
        <v>0</v>
      </c>
      <c r="N633" s="59" t="str">
        <f>'Data Entry'!AX636</f>
        <v/>
      </c>
      <c r="O633" s="1">
        <f>IF('Data Entry'!AL636="g",'Data Entry'!AK636*0.001*W633,IF('Data Entry'!AL636="UI",'Data Entry'!AK636*0.000001*W633,IF('Data Entry'!AL636="mg",'Data Entry'!AK636*0.000001*W633,IF('Data Entry'!AL636="t",'Data Entry'!AK636*1000*W633,IF('Data Entry'!AL636="kg",'Data Entry'!AK636*1*W633,IF('Data Entry'!AL636="L",'Data Entry'!AK636*1*W633,IFERROR(,"")))))))</f>
        <v>0</v>
      </c>
      <c r="P633" s="1" t="s">
        <v>4</v>
      </c>
      <c r="Q633" s="59">
        <f>'Data Entry'!AM636</f>
        <v>0</v>
      </c>
      <c r="R633" s="59" t="str">
        <f>'Data Entry'!BA636</f>
        <v/>
      </c>
      <c r="S633" s="1">
        <f>IF('Data Entry'!AO636="g",'Data Entry'!AN636*0.001*X633,IF('Data Entry'!AO636="UI",'Data Entry'!AN636*0.000001*X633,IF('Data Entry'!AO636="mg",'Data Entry'!AN636*0.000001*X633,IF('Data Entry'!AO636="t",'Data Entry'!AN636*1000*X633,IF('Data Entry'!AO636="kg",'Data Entry'!AN636*1*X633,IF('Data Entry'!AO636="L",'Data Entry'!AN636*1*X633,IFERROR(,"")))))))</f>
        <v>0</v>
      </c>
      <c r="T633" s="1" t="s">
        <v>4</v>
      </c>
      <c r="U633" s="59" t="str">
        <f>IF('Data Entry'!AP636="No aplica","1",'Data Entry'!AP636)</f>
        <v/>
      </c>
      <c r="V633" s="59" t="str">
        <f>IF('Data Entry'!AS636="No aplica","1",'Data Entry'!AS636)</f>
        <v/>
      </c>
      <c r="W633" s="59" t="str">
        <f>IF('Data Entry'!AV636="No aplica","1",'Data Entry'!AV636)</f>
        <v/>
      </c>
      <c r="X633" s="59" t="str">
        <f>IF('Data Entry'!AY636="No aplica","1",'Data Entry'!AY636)</f>
        <v/>
      </c>
      <c r="Y633" s="151" t="str">
        <f t="shared" si="9"/>
        <v/>
      </c>
      <c r="Z633" s="152" t="str">
        <f>IF('Data Entry'!H636="Yes","1",IF(AND('Data Entry'!H636="",'Data Entry'!I636="",'Data Entry'!J636="",'Data Entry'!K636="",'Data Entry'!L636="",'Data Entry'!M636="",'Data Entry'!N636="",'Data Entry'!O636="",'Data Entry'!P636="",'Data Entry'!Q636=""),"","1"))</f>
        <v/>
      </c>
      <c r="AA633" s="152" t="str">
        <f>IF('Data Entry'!R636="Yes","1",IF(AND('Data Entry'!R636="",'Data Entry'!S636="",'Data Entry'!T636="",'Data Entry'!U636=""),"","1"))</f>
        <v/>
      </c>
      <c r="AB633" s="157" t="str">
        <f>IF('Data Entry'!V636="Yes","1",IF(AND('Data Entry'!V636="",'Data Entry'!W636=""),"","1"))</f>
        <v/>
      </c>
    </row>
    <row r="634" spans="1:28" ht="17">
      <c r="A634" s="59">
        <f>'Data Entry'!AB637</f>
        <v>0</v>
      </c>
      <c r="B634" s="59" t="str">
        <f>'Data Entry'!AR637</f>
        <v/>
      </c>
      <c r="C634" s="1">
        <f>IF('Data Entry'!AD637="g",'Data Entry'!AC637*0.001*U634,IF('Data Entry'!AD637="UI",'Data Entry'!AC637*0.000001*U634,IF('Data Entry'!AD637="mg",'Data Entry'!AC637*0.000001*U634,IF('Data Entry'!AD637="t",'Data Entry'!AC637*1000*U634,IF('Data Entry'!AD637="kg",'Data Entry'!AC637*1*U634,IF('Data Entry'!AD637="L",'Data Entry'!AC637*1*U634,IFERROR(,"")))))))</f>
        <v>0</v>
      </c>
      <c r="D634" s="1" t="s">
        <v>4</v>
      </c>
      <c r="E634" s="1">
        <f>IF('Data Entry'!AF637="g",'Data Entry'!AE637*0.001,IF('Data Entry'!AF637="mg",'Data Entry'!AE637*0.000001,IF('Data Entry'!AF637="t",'Data Entry'!AE637*1000,IF('Data Entry'!AF637="ml",'Data Entry'!AE637*0.001,IF('Data Entry'!AF637="kg",'Data Entry'!AE637*1,IF('Data Entry'!AF637="Pieza",'Data Entry'!AE637*1,IF('Data Entry'!AF637="L",'Data Entry'!AE637*1,IFERROR(,""))))))))</f>
        <v>0</v>
      </c>
      <c r="F634" s="1" t="s">
        <v>4</v>
      </c>
      <c r="G634" s="1">
        <f>IF('Data Entry'!AA637="g",'Data Entry'!Z637*0.001,IF('Data Entry'!AA637="mg",'Data Entry'!Z637*0.000001,IF('Data Entry'!AA637="t",'Data Entry'!Z637*1000,IF('Data Entry'!AA637="ml",'Data Entry'!Z637*0.001,IF('Data Entry'!AA637="kg",'Data Entry'!Z637*1,IF('Data Entry'!AA637="Piezas",'Data Entry'!Z637*1,IF('Data Entry'!AA637="L",'Data Entry'!Z637*1,IFERROR(,""))))))))</f>
        <v>0</v>
      </c>
      <c r="H634" s="1" t="s">
        <v>4</v>
      </c>
      <c r="I634" s="1">
        <f>IF('Data Entry'!AC637="g",'Data Entry'!AB637*0.001,IF('Data Entry'!AC637="mg",'Data Entry'!AB637*0.000001,IF('Data Entry'!AC637="t",'Data Entry'!AB637*1000,IF('Data Entry'!AC637="ml",'Data Entry'!AB637*0.001,IF('Data Entry'!AC637="kg",'Data Entry'!AB637*1,IF('Data Entry'!AC637="L",'Data Entry'!AB637*1,IFERROR(,"")))))))</f>
        <v>0</v>
      </c>
      <c r="J634" s="59" t="str">
        <f>'Data Entry'!AU637</f>
        <v/>
      </c>
      <c r="K634" s="1">
        <f>IF('Data Entry'!AI637="g",'Data Entry'!AH637*0.001*V634,IF('Data Entry'!AI637="UI",'Data Entry'!AH637*0.000001*V634,IF('Data Entry'!AI637="mg",'Data Entry'!AH637*0.000001*V634,IF('Data Entry'!AI637="t",'Data Entry'!AH637*1000*V634,IF('Data Entry'!AI637="kg",'Data Entry'!AH637*1*V634,IF('Data Entry'!AI637="L",'Data Entry'!AH637*1*V634,IFERROR(,"")))))))</f>
        <v>0</v>
      </c>
      <c r="L634" s="1" t="s">
        <v>4</v>
      </c>
      <c r="M634" s="59">
        <f>'Data Entry'!AJ637</f>
        <v>0</v>
      </c>
      <c r="N634" s="59" t="str">
        <f>'Data Entry'!AX637</f>
        <v/>
      </c>
      <c r="O634" s="1">
        <f>IF('Data Entry'!AL637="g",'Data Entry'!AK637*0.001*W634,IF('Data Entry'!AL637="UI",'Data Entry'!AK637*0.000001*W634,IF('Data Entry'!AL637="mg",'Data Entry'!AK637*0.000001*W634,IF('Data Entry'!AL637="t",'Data Entry'!AK637*1000*W634,IF('Data Entry'!AL637="kg",'Data Entry'!AK637*1*W634,IF('Data Entry'!AL637="L",'Data Entry'!AK637*1*W634,IFERROR(,"")))))))</f>
        <v>0</v>
      </c>
      <c r="P634" s="1" t="s">
        <v>4</v>
      </c>
      <c r="Q634" s="59">
        <f>'Data Entry'!AM637</f>
        <v>0</v>
      </c>
      <c r="R634" s="59" t="str">
        <f>'Data Entry'!BA637</f>
        <v/>
      </c>
      <c r="S634" s="1">
        <f>IF('Data Entry'!AO637="g",'Data Entry'!AN637*0.001*X634,IF('Data Entry'!AO637="UI",'Data Entry'!AN637*0.000001*X634,IF('Data Entry'!AO637="mg",'Data Entry'!AN637*0.000001*X634,IF('Data Entry'!AO637="t",'Data Entry'!AN637*1000*X634,IF('Data Entry'!AO637="kg",'Data Entry'!AN637*1*X634,IF('Data Entry'!AO637="L",'Data Entry'!AN637*1*X634,IFERROR(,"")))))))</f>
        <v>0</v>
      </c>
      <c r="T634" s="1" t="s">
        <v>4</v>
      </c>
      <c r="U634" s="59" t="str">
        <f>IF('Data Entry'!AP637="No aplica","1",'Data Entry'!AP637)</f>
        <v/>
      </c>
      <c r="V634" s="59" t="str">
        <f>IF('Data Entry'!AS637="No aplica","1",'Data Entry'!AS637)</f>
        <v/>
      </c>
      <c r="W634" s="59" t="str">
        <f>IF('Data Entry'!AV637="No aplica","1",'Data Entry'!AV637)</f>
        <v/>
      </c>
      <c r="X634" s="59" t="str">
        <f>IF('Data Entry'!AY637="No aplica","1",'Data Entry'!AY637)</f>
        <v/>
      </c>
      <c r="Y634" s="151" t="str">
        <f t="shared" si="9"/>
        <v/>
      </c>
      <c r="Z634" s="152" t="str">
        <f>IF('Data Entry'!H637="Yes","1",IF(AND('Data Entry'!H637="",'Data Entry'!I637="",'Data Entry'!J637="",'Data Entry'!K637="",'Data Entry'!L637="",'Data Entry'!M637="",'Data Entry'!N637="",'Data Entry'!O637="",'Data Entry'!P637="",'Data Entry'!Q637=""),"","1"))</f>
        <v/>
      </c>
      <c r="AA634" s="152" t="str">
        <f>IF('Data Entry'!R637="Yes","1",IF(AND('Data Entry'!R637="",'Data Entry'!S637="",'Data Entry'!T637="",'Data Entry'!U637=""),"","1"))</f>
        <v/>
      </c>
      <c r="AB634" s="157" t="str">
        <f>IF('Data Entry'!V637="Yes","1",IF(AND('Data Entry'!V637="",'Data Entry'!W637=""),"","1"))</f>
        <v/>
      </c>
    </row>
    <row r="635" spans="1:28" ht="17">
      <c r="A635" s="59">
        <f>'Data Entry'!AB638</f>
        <v>0</v>
      </c>
      <c r="B635" s="59" t="str">
        <f>'Data Entry'!AR638</f>
        <v/>
      </c>
      <c r="C635" s="1">
        <f>IF('Data Entry'!AD638="g",'Data Entry'!AC638*0.001*U635,IF('Data Entry'!AD638="UI",'Data Entry'!AC638*0.000001*U635,IF('Data Entry'!AD638="mg",'Data Entry'!AC638*0.000001*U635,IF('Data Entry'!AD638="t",'Data Entry'!AC638*1000*U635,IF('Data Entry'!AD638="kg",'Data Entry'!AC638*1*U635,IF('Data Entry'!AD638="L",'Data Entry'!AC638*1*U635,IFERROR(,"")))))))</f>
        <v>0</v>
      </c>
      <c r="D635" s="1" t="s">
        <v>4</v>
      </c>
      <c r="E635" s="1">
        <f>IF('Data Entry'!AF638="g",'Data Entry'!AE638*0.001,IF('Data Entry'!AF638="mg",'Data Entry'!AE638*0.000001,IF('Data Entry'!AF638="t",'Data Entry'!AE638*1000,IF('Data Entry'!AF638="ml",'Data Entry'!AE638*0.001,IF('Data Entry'!AF638="kg",'Data Entry'!AE638*1,IF('Data Entry'!AF638="Pieza",'Data Entry'!AE638*1,IF('Data Entry'!AF638="L",'Data Entry'!AE638*1,IFERROR(,""))))))))</f>
        <v>0</v>
      </c>
      <c r="F635" s="1" t="s">
        <v>4</v>
      </c>
      <c r="G635" s="1">
        <f>IF('Data Entry'!AA638="g",'Data Entry'!Z638*0.001,IF('Data Entry'!AA638="mg",'Data Entry'!Z638*0.000001,IF('Data Entry'!AA638="t",'Data Entry'!Z638*1000,IF('Data Entry'!AA638="ml",'Data Entry'!Z638*0.001,IF('Data Entry'!AA638="kg",'Data Entry'!Z638*1,IF('Data Entry'!AA638="Piezas",'Data Entry'!Z638*1,IF('Data Entry'!AA638="L",'Data Entry'!Z638*1,IFERROR(,""))))))))</f>
        <v>0</v>
      </c>
      <c r="H635" s="1" t="s">
        <v>4</v>
      </c>
      <c r="I635" s="1">
        <f>IF('Data Entry'!AC638="g",'Data Entry'!AB638*0.001,IF('Data Entry'!AC638="mg",'Data Entry'!AB638*0.000001,IF('Data Entry'!AC638="t",'Data Entry'!AB638*1000,IF('Data Entry'!AC638="ml",'Data Entry'!AB638*0.001,IF('Data Entry'!AC638="kg",'Data Entry'!AB638*1,IF('Data Entry'!AC638="L",'Data Entry'!AB638*1,IFERROR(,"")))))))</f>
        <v>0</v>
      </c>
      <c r="J635" s="59" t="str">
        <f>'Data Entry'!AU638</f>
        <v/>
      </c>
      <c r="K635" s="1">
        <f>IF('Data Entry'!AI638="g",'Data Entry'!AH638*0.001*V635,IF('Data Entry'!AI638="UI",'Data Entry'!AH638*0.000001*V635,IF('Data Entry'!AI638="mg",'Data Entry'!AH638*0.000001*V635,IF('Data Entry'!AI638="t",'Data Entry'!AH638*1000*V635,IF('Data Entry'!AI638="kg",'Data Entry'!AH638*1*V635,IF('Data Entry'!AI638="L",'Data Entry'!AH638*1*V635,IFERROR(,"")))))))</f>
        <v>0</v>
      </c>
      <c r="L635" s="1" t="s">
        <v>4</v>
      </c>
      <c r="M635" s="59">
        <f>'Data Entry'!AJ638</f>
        <v>0</v>
      </c>
      <c r="N635" s="59" t="str">
        <f>'Data Entry'!AX638</f>
        <v/>
      </c>
      <c r="O635" s="1">
        <f>IF('Data Entry'!AL638="g",'Data Entry'!AK638*0.001*W635,IF('Data Entry'!AL638="UI",'Data Entry'!AK638*0.000001*W635,IF('Data Entry'!AL638="mg",'Data Entry'!AK638*0.000001*W635,IF('Data Entry'!AL638="t",'Data Entry'!AK638*1000*W635,IF('Data Entry'!AL638="kg",'Data Entry'!AK638*1*W635,IF('Data Entry'!AL638="L",'Data Entry'!AK638*1*W635,IFERROR(,"")))))))</f>
        <v>0</v>
      </c>
      <c r="P635" s="1" t="s">
        <v>4</v>
      </c>
      <c r="Q635" s="59">
        <f>'Data Entry'!AM638</f>
        <v>0</v>
      </c>
      <c r="R635" s="59" t="str">
        <f>'Data Entry'!BA638</f>
        <v/>
      </c>
      <c r="S635" s="1">
        <f>IF('Data Entry'!AO638="g",'Data Entry'!AN638*0.001*X635,IF('Data Entry'!AO638="UI",'Data Entry'!AN638*0.000001*X635,IF('Data Entry'!AO638="mg",'Data Entry'!AN638*0.000001*X635,IF('Data Entry'!AO638="t",'Data Entry'!AN638*1000*X635,IF('Data Entry'!AO638="kg",'Data Entry'!AN638*1*X635,IF('Data Entry'!AO638="L",'Data Entry'!AN638*1*X635,IFERROR(,"")))))))</f>
        <v>0</v>
      </c>
      <c r="T635" s="1" t="s">
        <v>4</v>
      </c>
      <c r="U635" s="59" t="str">
        <f>IF('Data Entry'!AP638="No aplica","1",'Data Entry'!AP638)</f>
        <v/>
      </c>
      <c r="V635" s="59" t="str">
        <f>IF('Data Entry'!AS638="No aplica","1",'Data Entry'!AS638)</f>
        <v/>
      </c>
      <c r="W635" s="59" t="str">
        <f>IF('Data Entry'!AV638="No aplica","1",'Data Entry'!AV638)</f>
        <v/>
      </c>
      <c r="X635" s="59" t="str">
        <f>IF('Data Entry'!AY638="No aplica","1",'Data Entry'!AY638)</f>
        <v/>
      </c>
      <c r="Y635" s="151" t="str">
        <f t="shared" si="9"/>
        <v/>
      </c>
      <c r="Z635" s="152" t="str">
        <f>IF('Data Entry'!H638="Yes","1",IF(AND('Data Entry'!H638="",'Data Entry'!I638="",'Data Entry'!J638="",'Data Entry'!K638="",'Data Entry'!L638="",'Data Entry'!M638="",'Data Entry'!N638="",'Data Entry'!O638="",'Data Entry'!P638="",'Data Entry'!Q638=""),"","1"))</f>
        <v/>
      </c>
      <c r="AA635" s="152" t="str">
        <f>IF('Data Entry'!R638="Yes","1",IF(AND('Data Entry'!R638="",'Data Entry'!S638="",'Data Entry'!T638="",'Data Entry'!U638=""),"","1"))</f>
        <v/>
      </c>
      <c r="AB635" s="157" t="str">
        <f>IF('Data Entry'!V638="Yes","1",IF(AND('Data Entry'!V638="",'Data Entry'!W638=""),"","1"))</f>
        <v/>
      </c>
    </row>
    <row r="636" spans="1:28" ht="17">
      <c r="A636" s="59">
        <f>'Data Entry'!AB639</f>
        <v>0</v>
      </c>
      <c r="B636" s="59" t="str">
        <f>'Data Entry'!AR639</f>
        <v/>
      </c>
      <c r="C636" s="1">
        <f>IF('Data Entry'!AD639="g",'Data Entry'!AC639*0.001*U636,IF('Data Entry'!AD639="UI",'Data Entry'!AC639*0.000001*U636,IF('Data Entry'!AD639="mg",'Data Entry'!AC639*0.000001*U636,IF('Data Entry'!AD639="t",'Data Entry'!AC639*1000*U636,IF('Data Entry'!AD639="kg",'Data Entry'!AC639*1*U636,IF('Data Entry'!AD639="L",'Data Entry'!AC639*1*U636,IFERROR(,"")))))))</f>
        <v>0</v>
      </c>
      <c r="D636" s="1" t="s">
        <v>4</v>
      </c>
      <c r="E636" s="1">
        <f>IF('Data Entry'!AF639="g",'Data Entry'!AE639*0.001,IF('Data Entry'!AF639="mg",'Data Entry'!AE639*0.000001,IF('Data Entry'!AF639="t",'Data Entry'!AE639*1000,IF('Data Entry'!AF639="ml",'Data Entry'!AE639*0.001,IF('Data Entry'!AF639="kg",'Data Entry'!AE639*1,IF('Data Entry'!AF639="Pieza",'Data Entry'!AE639*1,IF('Data Entry'!AF639="L",'Data Entry'!AE639*1,IFERROR(,""))))))))</f>
        <v>0</v>
      </c>
      <c r="F636" s="1" t="s">
        <v>4</v>
      </c>
      <c r="G636" s="1">
        <f>IF('Data Entry'!AA639="g",'Data Entry'!Z639*0.001,IF('Data Entry'!AA639="mg",'Data Entry'!Z639*0.000001,IF('Data Entry'!AA639="t",'Data Entry'!Z639*1000,IF('Data Entry'!AA639="ml",'Data Entry'!Z639*0.001,IF('Data Entry'!AA639="kg",'Data Entry'!Z639*1,IF('Data Entry'!AA639="Piezas",'Data Entry'!Z639*1,IF('Data Entry'!AA639="L",'Data Entry'!Z639*1,IFERROR(,""))))))))</f>
        <v>0</v>
      </c>
      <c r="H636" s="1" t="s">
        <v>4</v>
      </c>
      <c r="I636" s="1">
        <f>IF('Data Entry'!AC639="g",'Data Entry'!AB639*0.001,IF('Data Entry'!AC639="mg",'Data Entry'!AB639*0.000001,IF('Data Entry'!AC639="t",'Data Entry'!AB639*1000,IF('Data Entry'!AC639="ml",'Data Entry'!AB639*0.001,IF('Data Entry'!AC639="kg",'Data Entry'!AB639*1,IF('Data Entry'!AC639="L",'Data Entry'!AB639*1,IFERROR(,"")))))))</f>
        <v>0</v>
      </c>
      <c r="J636" s="59" t="str">
        <f>'Data Entry'!AU639</f>
        <v/>
      </c>
      <c r="K636" s="1">
        <f>IF('Data Entry'!AI639="g",'Data Entry'!AH639*0.001*V636,IF('Data Entry'!AI639="UI",'Data Entry'!AH639*0.000001*V636,IF('Data Entry'!AI639="mg",'Data Entry'!AH639*0.000001*V636,IF('Data Entry'!AI639="t",'Data Entry'!AH639*1000*V636,IF('Data Entry'!AI639="kg",'Data Entry'!AH639*1*V636,IF('Data Entry'!AI639="L",'Data Entry'!AH639*1*V636,IFERROR(,"")))))))</f>
        <v>0</v>
      </c>
      <c r="L636" s="1" t="s">
        <v>4</v>
      </c>
      <c r="M636" s="59">
        <f>'Data Entry'!AJ639</f>
        <v>0</v>
      </c>
      <c r="N636" s="59" t="str">
        <f>'Data Entry'!AX639</f>
        <v/>
      </c>
      <c r="O636" s="1">
        <f>IF('Data Entry'!AL639="g",'Data Entry'!AK639*0.001*W636,IF('Data Entry'!AL639="UI",'Data Entry'!AK639*0.000001*W636,IF('Data Entry'!AL639="mg",'Data Entry'!AK639*0.000001*W636,IF('Data Entry'!AL639="t",'Data Entry'!AK639*1000*W636,IF('Data Entry'!AL639="kg",'Data Entry'!AK639*1*W636,IF('Data Entry'!AL639="L",'Data Entry'!AK639*1*W636,IFERROR(,"")))))))</f>
        <v>0</v>
      </c>
      <c r="P636" s="1" t="s">
        <v>4</v>
      </c>
      <c r="Q636" s="59">
        <f>'Data Entry'!AM639</f>
        <v>0</v>
      </c>
      <c r="R636" s="59" t="str">
        <f>'Data Entry'!BA639</f>
        <v/>
      </c>
      <c r="S636" s="1">
        <f>IF('Data Entry'!AO639="g",'Data Entry'!AN639*0.001*X636,IF('Data Entry'!AO639="UI",'Data Entry'!AN639*0.000001*X636,IF('Data Entry'!AO639="mg",'Data Entry'!AN639*0.000001*X636,IF('Data Entry'!AO639="t",'Data Entry'!AN639*1000*X636,IF('Data Entry'!AO639="kg",'Data Entry'!AN639*1*X636,IF('Data Entry'!AO639="L",'Data Entry'!AN639*1*X636,IFERROR(,"")))))))</f>
        <v>0</v>
      </c>
      <c r="T636" s="1" t="s">
        <v>4</v>
      </c>
      <c r="U636" s="59" t="str">
        <f>IF('Data Entry'!AP639="No aplica","1",'Data Entry'!AP639)</f>
        <v/>
      </c>
      <c r="V636" s="59" t="str">
        <f>IF('Data Entry'!AS639="No aplica","1",'Data Entry'!AS639)</f>
        <v/>
      </c>
      <c r="W636" s="59" t="str">
        <f>IF('Data Entry'!AV639="No aplica","1",'Data Entry'!AV639)</f>
        <v/>
      </c>
      <c r="X636" s="59" t="str">
        <f>IF('Data Entry'!AY639="No aplica","1",'Data Entry'!AY639)</f>
        <v/>
      </c>
      <c r="Y636" s="151" t="str">
        <f t="shared" si="9"/>
        <v/>
      </c>
      <c r="Z636" s="152" t="str">
        <f>IF('Data Entry'!H639="Yes","1",IF(AND('Data Entry'!H639="",'Data Entry'!I639="",'Data Entry'!J639="",'Data Entry'!K639="",'Data Entry'!L639="",'Data Entry'!M639="",'Data Entry'!N639="",'Data Entry'!O639="",'Data Entry'!P639="",'Data Entry'!Q639=""),"","1"))</f>
        <v/>
      </c>
      <c r="AA636" s="152" t="str">
        <f>IF('Data Entry'!R639="Yes","1",IF(AND('Data Entry'!R639="",'Data Entry'!S639="",'Data Entry'!T639="",'Data Entry'!U639=""),"","1"))</f>
        <v/>
      </c>
      <c r="AB636" s="157" t="str">
        <f>IF('Data Entry'!V639="Yes","1",IF(AND('Data Entry'!V639="",'Data Entry'!W639=""),"","1"))</f>
        <v/>
      </c>
    </row>
    <row r="637" spans="1:28" ht="17">
      <c r="A637" s="59">
        <f>'Data Entry'!AB640</f>
        <v>0</v>
      </c>
      <c r="B637" s="59" t="str">
        <f>'Data Entry'!AR640</f>
        <v/>
      </c>
      <c r="C637" s="1">
        <f>IF('Data Entry'!AD640="g",'Data Entry'!AC640*0.001*U637,IF('Data Entry'!AD640="UI",'Data Entry'!AC640*0.000001*U637,IF('Data Entry'!AD640="mg",'Data Entry'!AC640*0.000001*U637,IF('Data Entry'!AD640="t",'Data Entry'!AC640*1000*U637,IF('Data Entry'!AD640="kg",'Data Entry'!AC640*1*U637,IF('Data Entry'!AD640="L",'Data Entry'!AC640*1*U637,IFERROR(,"")))))))</f>
        <v>0</v>
      </c>
      <c r="D637" s="1" t="s">
        <v>4</v>
      </c>
      <c r="E637" s="1">
        <f>IF('Data Entry'!AF640="g",'Data Entry'!AE640*0.001,IF('Data Entry'!AF640="mg",'Data Entry'!AE640*0.000001,IF('Data Entry'!AF640="t",'Data Entry'!AE640*1000,IF('Data Entry'!AF640="ml",'Data Entry'!AE640*0.001,IF('Data Entry'!AF640="kg",'Data Entry'!AE640*1,IF('Data Entry'!AF640="Pieza",'Data Entry'!AE640*1,IF('Data Entry'!AF640="L",'Data Entry'!AE640*1,IFERROR(,""))))))))</f>
        <v>0</v>
      </c>
      <c r="F637" s="1" t="s">
        <v>4</v>
      </c>
      <c r="G637" s="1">
        <f>IF('Data Entry'!AA640="g",'Data Entry'!Z640*0.001,IF('Data Entry'!AA640="mg",'Data Entry'!Z640*0.000001,IF('Data Entry'!AA640="t",'Data Entry'!Z640*1000,IF('Data Entry'!AA640="ml",'Data Entry'!Z640*0.001,IF('Data Entry'!AA640="kg",'Data Entry'!Z640*1,IF('Data Entry'!AA640="Piezas",'Data Entry'!Z640*1,IF('Data Entry'!AA640="L",'Data Entry'!Z640*1,IFERROR(,""))))))))</f>
        <v>0</v>
      </c>
      <c r="H637" s="1" t="s">
        <v>4</v>
      </c>
      <c r="I637" s="1">
        <f>IF('Data Entry'!AC640="g",'Data Entry'!AB640*0.001,IF('Data Entry'!AC640="mg",'Data Entry'!AB640*0.000001,IF('Data Entry'!AC640="t",'Data Entry'!AB640*1000,IF('Data Entry'!AC640="ml",'Data Entry'!AB640*0.001,IF('Data Entry'!AC640="kg",'Data Entry'!AB640*1,IF('Data Entry'!AC640="L",'Data Entry'!AB640*1,IFERROR(,"")))))))</f>
        <v>0</v>
      </c>
      <c r="J637" s="59" t="str">
        <f>'Data Entry'!AU640</f>
        <v/>
      </c>
      <c r="K637" s="1">
        <f>IF('Data Entry'!AI640="g",'Data Entry'!AH640*0.001*V637,IF('Data Entry'!AI640="UI",'Data Entry'!AH640*0.000001*V637,IF('Data Entry'!AI640="mg",'Data Entry'!AH640*0.000001*V637,IF('Data Entry'!AI640="t",'Data Entry'!AH640*1000*V637,IF('Data Entry'!AI640="kg",'Data Entry'!AH640*1*V637,IF('Data Entry'!AI640="L",'Data Entry'!AH640*1*V637,IFERROR(,"")))))))</f>
        <v>0</v>
      </c>
      <c r="L637" s="1" t="s">
        <v>4</v>
      </c>
      <c r="M637" s="59">
        <f>'Data Entry'!AJ640</f>
        <v>0</v>
      </c>
      <c r="N637" s="59" t="str">
        <f>'Data Entry'!AX640</f>
        <v/>
      </c>
      <c r="O637" s="1">
        <f>IF('Data Entry'!AL640="g",'Data Entry'!AK640*0.001*W637,IF('Data Entry'!AL640="UI",'Data Entry'!AK640*0.000001*W637,IF('Data Entry'!AL640="mg",'Data Entry'!AK640*0.000001*W637,IF('Data Entry'!AL640="t",'Data Entry'!AK640*1000*W637,IF('Data Entry'!AL640="kg",'Data Entry'!AK640*1*W637,IF('Data Entry'!AL640="L",'Data Entry'!AK640*1*W637,IFERROR(,"")))))))</f>
        <v>0</v>
      </c>
      <c r="P637" s="1" t="s">
        <v>4</v>
      </c>
      <c r="Q637" s="59">
        <f>'Data Entry'!AM640</f>
        <v>0</v>
      </c>
      <c r="R637" s="59" t="str">
        <f>'Data Entry'!BA640</f>
        <v/>
      </c>
      <c r="S637" s="1">
        <f>IF('Data Entry'!AO640="g",'Data Entry'!AN640*0.001*X637,IF('Data Entry'!AO640="UI",'Data Entry'!AN640*0.000001*X637,IF('Data Entry'!AO640="mg",'Data Entry'!AN640*0.000001*X637,IF('Data Entry'!AO640="t",'Data Entry'!AN640*1000*X637,IF('Data Entry'!AO640="kg",'Data Entry'!AN640*1*X637,IF('Data Entry'!AO640="L",'Data Entry'!AN640*1*X637,IFERROR(,"")))))))</f>
        <v>0</v>
      </c>
      <c r="T637" s="1" t="s">
        <v>4</v>
      </c>
      <c r="U637" s="59" t="str">
        <f>IF('Data Entry'!AP640="No aplica","1",'Data Entry'!AP640)</f>
        <v/>
      </c>
      <c r="V637" s="59" t="str">
        <f>IF('Data Entry'!AS640="No aplica","1",'Data Entry'!AS640)</f>
        <v/>
      </c>
      <c r="W637" s="59" t="str">
        <f>IF('Data Entry'!AV640="No aplica","1",'Data Entry'!AV640)</f>
        <v/>
      </c>
      <c r="X637" s="59" t="str">
        <f>IF('Data Entry'!AY640="No aplica","1",'Data Entry'!AY640)</f>
        <v/>
      </c>
      <c r="Y637" s="151" t="str">
        <f t="shared" si="9"/>
        <v/>
      </c>
      <c r="Z637" s="152" t="str">
        <f>IF('Data Entry'!H640="Yes","1",IF(AND('Data Entry'!H640="",'Data Entry'!I640="",'Data Entry'!J640="",'Data Entry'!K640="",'Data Entry'!L640="",'Data Entry'!M640="",'Data Entry'!N640="",'Data Entry'!O640="",'Data Entry'!P640="",'Data Entry'!Q640=""),"","1"))</f>
        <v/>
      </c>
      <c r="AA637" s="152" t="str">
        <f>IF('Data Entry'!R640="Yes","1",IF(AND('Data Entry'!R640="",'Data Entry'!S640="",'Data Entry'!T640="",'Data Entry'!U640=""),"","1"))</f>
        <v/>
      </c>
      <c r="AB637" s="157" t="str">
        <f>IF('Data Entry'!V640="Yes","1",IF(AND('Data Entry'!V640="",'Data Entry'!W640=""),"","1"))</f>
        <v/>
      </c>
    </row>
    <row r="638" spans="1:28" ht="17">
      <c r="A638" s="59">
        <f>'Data Entry'!AB641</f>
        <v>0</v>
      </c>
      <c r="B638" s="59" t="str">
        <f>'Data Entry'!AR641</f>
        <v/>
      </c>
      <c r="C638" s="1">
        <f>IF('Data Entry'!AD641="g",'Data Entry'!AC641*0.001*U638,IF('Data Entry'!AD641="UI",'Data Entry'!AC641*0.000001*U638,IF('Data Entry'!AD641="mg",'Data Entry'!AC641*0.000001*U638,IF('Data Entry'!AD641="t",'Data Entry'!AC641*1000*U638,IF('Data Entry'!AD641="kg",'Data Entry'!AC641*1*U638,IF('Data Entry'!AD641="L",'Data Entry'!AC641*1*U638,IFERROR(,"")))))))</f>
        <v>0</v>
      </c>
      <c r="D638" s="1" t="s">
        <v>4</v>
      </c>
      <c r="E638" s="1">
        <f>IF('Data Entry'!AF641="g",'Data Entry'!AE641*0.001,IF('Data Entry'!AF641="mg",'Data Entry'!AE641*0.000001,IF('Data Entry'!AF641="t",'Data Entry'!AE641*1000,IF('Data Entry'!AF641="ml",'Data Entry'!AE641*0.001,IF('Data Entry'!AF641="kg",'Data Entry'!AE641*1,IF('Data Entry'!AF641="Pieza",'Data Entry'!AE641*1,IF('Data Entry'!AF641="L",'Data Entry'!AE641*1,IFERROR(,""))))))))</f>
        <v>0</v>
      </c>
      <c r="F638" s="1" t="s">
        <v>4</v>
      </c>
      <c r="G638" s="1">
        <f>IF('Data Entry'!AA641="g",'Data Entry'!Z641*0.001,IF('Data Entry'!AA641="mg",'Data Entry'!Z641*0.000001,IF('Data Entry'!AA641="t",'Data Entry'!Z641*1000,IF('Data Entry'!AA641="ml",'Data Entry'!Z641*0.001,IF('Data Entry'!AA641="kg",'Data Entry'!Z641*1,IF('Data Entry'!AA641="Piezas",'Data Entry'!Z641*1,IF('Data Entry'!AA641="L",'Data Entry'!Z641*1,IFERROR(,""))))))))</f>
        <v>0</v>
      </c>
      <c r="H638" s="1" t="s">
        <v>4</v>
      </c>
      <c r="I638" s="1">
        <f>IF('Data Entry'!AC641="g",'Data Entry'!AB641*0.001,IF('Data Entry'!AC641="mg",'Data Entry'!AB641*0.000001,IF('Data Entry'!AC641="t",'Data Entry'!AB641*1000,IF('Data Entry'!AC641="ml",'Data Entry'!AB641*0.001,IF('Data Entry'!AC641="kg",'Data Entry'!AB641*1,IF('Data Entry'!AC641="L",'Data Entry'!AB641*1,IFERROR(,"")))))))</f>
        <v>0</v>
      </c>
      <c r="J638" s="59" t="str">
        <f>'Data Entry'!AU641</f>
        <v/>
      </c>
      <c r="K638" s="1">
        <f>IF('Data Entry'!AI641="g",'Data Entry'!AH641*0.001*V638,IF('Data Entry'!AI641="UI",'Data Entry'!AH641*0.000001*V638,IF('Data Entry'!AI641="mg",'Data Entry'!AH641*0.000001*V638,IF('Data Entry'!AI641="t",'Data Entry'!AH641*1000*V638,IF('Data Entry'!AI641="kg",'Data Entry'!AH641*1*V638,IF('Data Entry'!AI641="L",'Data Entry'!AH641*1*V638,IFERROR(,"")))))))</f>
        <v>0</v>
      </c>
      <c r="L638" s="1" t="s">
        <v>4</v>
      </c>
      <c r="M638" s="59">
        <f>'Data Entry'!AJ641</f>
        <v>0</v>
      </c>
      <c r="N638" s="59" t="str">
        <f>'Data Entry'!AX641</f>
        <v/>
      </c>
      <c r="O638" s="1">
        <f>IF('Data Entry'!AL641="g",'Data Entry'!AK641*0.001*W638,IF('Data Entry'!AL641="UI",'Data Entry'!AK641*0.000001*W638,IF('Data Entry'!AL641="mg",'Data Entry'!AK641*0.000001*W638,IF('Data Entry'!AL641="t",'Data Entry'!AK641*1000*W638,IF('Data Entry'!AL641="kg",'Data Entry'!AK641*1*W638,IF('Data Entry'!AL641="L",'Data Entry'!AK641*1*W638,IFERROR(,"")))))))</f>
        <v>0</v>
      </c>
      <c r="P638" s="1" t="s">
        <v>4</v>
      </c>
      <c r="Q638" s="59">
        <f>'Data Entry'!AM641</f>
        <v>0</v>
      </c>
      <c r="R638" s="59" t="str">
        <f>'Data Entry'!BA641</f>
        <v/>
      </c>
      <c r="S638" s="1">
        <f>IF('Data Entry'!AO641="g",'Data Entry'!AN641*0.001*X638,IF('Data Entry'!AO641="UI",'Data Entry'!AN641*0.000001*X638,IF('Data Entry'!AO641="mg",'Data Entry'!AN641*0.000001*X638,IF('Data Entry'!AO641="t",'Data Entry'!AN641*1000*X638,IF('Data Entry'!AO641="kg",'Data Entry'!AN641*1*X638,IF('Data Entry'!AO641="L",'Data Entry'!AN641*1*X638,IFERROR(,"")))))))</f>
        <v>0</v>
      </c>
      <c r="T638" s="1" t="s">
        <v>4</v>
      </c>
      <c r="U638" s="59" t="str">
        <f>IF('Data Entry'!AP641="No aplica","1",'Data Entry'!AP641)</f>
        <v/>
      </c>
      <c r="V638" s="59" t="str">
        <f>IF('Data Entry'!AS641="No aplica","1",'Data Entry'!AS641)</f>
        <v/>
      </c>
      <c r="W638" s="59" t="str">
        <f>IF('Data Entry'!AV641="No aplica","1",'Data Entry'!AV641)</f>
        <v/>
      </c>
      <c r="X638" s="59" t="str">
        <f>IF('Data Entry'!AY641="No aplica","1",'Data Entry'!AY641)</f>
        <v/>
      </c>
      <c r="Y638" s="151" t="str">
        <f t="shared" si="9"/>
        <v/>
      </c>
      <c r="Z638" s="152" t="str">
        <f>IF('Data Entry'!H641="Yes","1",IF(AND('Data Entry'!H641="",'Data Entry'!I641="",'Data Entry'!J641="",'Data Entry'!K641="",'Data Entry'!L641="",'Data Entry'!M641="",'Data Entry'!N641="",'Data Entry'!O641="",'Data Entry'!P641="",'Data Entry'!Q641=""),"","1"))</f>
        <v/>
      </c>
      <c r="AA638" s="152" t="str">
        <f>IF('Data Entry'!R641="Yes","1",IF(AND('Data Entry'!R641="",'Data Entry'!S641="",'Data Entry'!T641="",'Data Entry'!U641=""),"","1"))</f>
        <v/>
      </c>
      <c r="AB638" s="157" t="str">
        <f>IF('Data Entry'!V641="Yes","1",IF(AND('Data Entry'!V641="",'Data Entry'!W641=""),"","1"))</f>
        <v/>
      </c>
    </row>
    <row r="639" spans="1:28" ht="17">
      <c r="A639" s="59">
        <f>'Data Entry'!AB642</f>
        <v>0</v>
      </c>
      <c r="B639" s="59" t="str">
        <f>'Data Entry'!AR642</f>
        <v/>
      </c>
      <c r="C639" s="1">
        <f>IF('Data Entry'!AD642="g",'Data Entry'!AC642*0.001*U639,IF('Data Entry'!AD642="UI",'Data Entry'!AC642*0.000001*U639,IF('Data Entry'!AD642="mg",'Data Entry'!AC642*0.000001*U639,IF('Data Entry'!AD642="t",'Data Entry'!AC642*1000*U639,IF('Data Entry'!AD642="kg",'Data Entry'!AC642*1*U639,IF('Data Entry'!AD642="L",'Data Entry'!AC642*1*U639,IFERROR(,"")))))))</f>
        <v>0</v>
      </c>
      <c r="D639" s="1" t="s">
        <v>4</v>
      </c>
      <c r="E639" s="1">
        <f>IF('Data Entry'!AF642="g",'Data Entry'!AE642*0.001,IF('Data Entry'!AF642="mg",'Data Entry'!AE642*0.000001,IF('Data Entry'!AF642="t",'Data Entry'!AE642*1000,IF('Data Entry'!AF642="ml",'Data Entry'!AE642*0.001,IF('Data Entry'!AF642="kg",'Data Entry'!AE642*1,IF('Data Entry'!AF642="Pieza",'Data Entry'!AE642*1,IF('Data Entry'!AF642="L",'Data Entry'!AE642*1,IFERROR(,""))))))))</f>
        <v>0</v>
      </c>
      <c r="F639" s="1" t="s">
        <v>4</v>
      </c>
      <c r="G639" s="1">
        <f>IF('Data Entry'!AA642="g",'Data Entry'!Z642*0.001,IF('Data Entry'!AA642="mg",'Data Entry'!Z642*0.000001,IF('Data Entry'!AA642="t",'Data Entry'!Z642*1000,IF('Data Entry'!AA642="ml",'Data Entry'!Z642*0.001,IF('Data Entry'!AA642="kg",'Data Entry'!Z642*1,IF('Data Entry'!AA642="Piezas",'Data Entry'!Z642*1,IF('Data Entry'!AA642="L",'Data Entry'!Z642*1,IFERROR(,""))))))))</f>
        <v>0</v>
      </c>
      <c r="H639" s="1" t="s">
        <v>4</v>
      </c>
      <c r="I639" s="1">
        <f>IF('Data Entry'!AC642="g",'Data Entry'!AB642*0.001,IF('Data Entry'!AC642="mg",'Data Entry'!AB642*0.000001,IF('Data Entry'!AC642="t",'Data Entry'!AB642*1000,IF('Data Entry'!AC642="ml",'Data Entry'!AB642*0.001,IF('Data Entry'!AC642="kg",'Data Entry'!AB642*1,IF('Data Entry'!AC642="L",'Data Entry'!AB642*1,IFERROR(,"")))))))</f>
        <v>0</v>
      </c>
      <c r="J639" s="59" t="str">
        <f>'Data Entry'!AU642</f>
        <v/>
      </c>
      <c r="K639" s="1">
        <f>IF('Data Entry'!AI642="g",'Data Entry'!AH642*0.001*V639,IF('Data Entry'!AI642="UI",'Data Entry'!AH642*0.000001*V639,IF('Data Entry'!AI642="mg",'Data Entry'!AH642*0.000001*V639,IF('Data Entry'!AI642="t",'Data Entry'!AH642*1000*V639,IF('Data Entry'!AI642="kg",'Data Entry'!AH642*1*V639,IF('Data Entry'!AI642="L",'Data Entry'!AH642*1*V639,IFERROR(,"")))))))</f>
        <v>0</v>
      </c>
      <c r="L639" s="1" t="s">
        <v>4</v>
      </c>
      <c r="M639" s="59">
        <f>'Data Entry'!AJ642</f>
        <v>0</v>
      </c>
      <c r="N639" s="59" t="str">
        <f>'Data Entry'!AX642</f>
        <v/>
      </c>
      <c r="O639" s="1">
        <f>IF('Data Entry'!AL642="g",'Data Entry'!AK642*0.001*W639,IF('Data Entry'!AL642="UI",'Data Entry'!AK642*0.000001*W639,IF('Data Entry'!AL642="mg",'Data Entry'!AK642*0.000001*W639,IF('Data Entry'!AL642="t",'Data Entry'!AK642*1000*W639,IF('Data Entry'!AL642="kg",'Data Entry'!AK642*1*W639,IF('Data Entry'!AL642="L",'Data Entry'!AK642*1*W639,IFERROR(,"")))))))</f>
        <v>0</v>
      </c>
      <c r="P639" s="1" t="s">
        <v>4</v>
      </c>
      <c r="Q639" s="59">
        <f>'Data Entry'!AM642</f>
        <v>0</v>
      </c>
      <c r="R639" s="59" t="str">
        <f>'Data Entry'!BA642</f>
        <v/>
      </c>
      <c r="S639" s="1">
        <f>IF('Data Entry'!AO642="g",'Data Entry'!AN642*0.001*X639,IF('Data Entry'!AO642="UI",'Data Entry'!AN642*0.000001*X639,IF('Data Entry'!AO642="mg",'Data Entry'!AN642*0.000001*X639,IF('Data Entry'!AO642="t",'Data Entry'!AN642*1000*X639,IF('Data Entry'!AO642="kg",'Data Entry'!AN642*1*X639,IF('Data Entry'!AO642="L",'Data Entry'!AN642*1*X639,IFERROR(,"")))))))</f>
        <v>0</v>
      </c>
      <c r="T639" s="1" t="s">
        <v>4</v>
      </c>
      <c r="U639" s="59" t="str">
        <f>IF('Data Entry'!AP642="No aplica","1",'Data Entry'!AP642)</f>
        <v/>
      </c>
      <c r="V639" s="59" t="str">
        <f>IF('Data Entry'!AS642="No aplica","1",'Data Entry'!AS642)</f>
        <v/>
      </c>
      <c r="W639" s="59" t="str">
        <f>IF('Data Entry'!AV642="No aplica","1",'Data Entry'!AV642)</f>
        <v/>
      </c>
      <c r="X639" s="59" t="str">
        <f>IF('Data Entry'!AY642="No aplica","1",'Data Entry'!AY642)</f>
        <v/>
      </c>
      <c r="Y639" s="151" t="str">
        <f t="shared" si="9"/>
        <v/>
      </c>
      <c r="Z639" s="152" t="str">
        <f>IF('Data Entry'!H642="Yes","1",IF(AND('Data Entry'!H642="",'Data Entry'!I642="",'Data Entry'!J642="",'Data Entry'!K642="",'Data Entry'!L642="",'Data Entry'!M642="",'Data Entry'!N642="",'Data Entry'!O642="",'Data Entry'!P642="",'Data Entry'!Q642=""),"","1"))</f>
        <v/>
      </c>
      <c r="AA639" s="152" t="str">
        <f>IF('Data Entry'!R642="Yes","1",IF(AND('Data Entry'!R642="",'Data Entry'!S642="",'Data Entry'!T642="",'Data Entry'!U642=""),"","1"))</f>
        <v/>
      </c>
      <c r="AB639" s="157" t="str">
        <f>IF('Data Entry'!V642="Yes","1",IF(AND('Data Entry'!V642="",'Data Entry'!W642=""),"","1"))</f>
        <v/>
      </c>
    </row>
    <row r="640" spans="1:28" ht="17">
      <c r="A640" s="59">
        <f>'Data Entry'!AB643</f>
        <v>0</v>
      </c>
      <c r="B640" s="59" t="str">
        <f>'Data Entry'!AR643</f>
        <v/>
      </c>
      <c r="C640" s="1">
        <f>IF('Data Entry'!AD643="g",'Data Entry'!AC643*0.001*U640,IF('Data Entry'!AD643="UI",'Data Entry'!AC643*0.000001*U640,IF('Data Entry'!AD643="mg",'Data Entry'!AC643*0.000001*U640,IF('Data Entry'!AD643="t",'Data Entry'!AC643*1000*U640,IF('Data Entry'!AD643="kg",'Data Entry'!AC643*1*U640,IF('Data Entry'!AD643="L",'Data Entry'!AC643*1*U640,IFERROR(,"")))))))</f>
        <v>0</v>
      </c>
      <c r="D640" s="1" t="s">
        <v>4</v>
      </c>
      <c r="E640" s="1">
        <f>IF('Data Entry'!AF643="g",'Data Entry'!AE643*0.001,IF('Data Entry'!AF643="mg",'Data Entry'!AE643*0.000001,IF('Data Entry'!AF643="t",'Data Entry'!AE643*1000,IF('Data Entry'!AF643="ml",'Data Entry'!AE643*0.001,IF('Data Entry'!AF643="kg",'Data Entry'!AE643*1,IF('Data Entry'!AF643="Pieza",'Data Entry'!AE643*1,IF('Data Entry'!AF643="L",'Data Entry'!AE643*1,IFERROR(,""))))))))</f>
        <v>0</v>
      </c>
      <c r="F640" s="1" t="s">
        <v>4</v>
      </c>
      <c r="G640" s="1">
        <f>IF('Data Entry'!AA643="g",'Data Entry'!Z643*0.001,IF('Data Entry'!AA643="mg",'Data Entry'!Z643*0.000001,IF('Data Entry'!AA643="t",'Data Entry'!Z643*1000,IF('Data Entry'!AA643="ml",'Data Entry'!Z643*0.001,IF('Data Entry'!AA643="kg",'Data Entry'!Z643*1,IF('Data Entry'!AA643="Piezas",'Data Entry'!Z643*1,IF('Data Entry'!AA643="L",'Data Entry'!Z643*1,IFERROR(,""))))))))</f>
        <v>0</v>
      </c>
      <c r="H640" s="1" t="s">
        <v>4</v>
      </c>
      <c r="I640" s="1">
        <f>IF('Data Entry'!AC643="g",'Data Entry'!AB643*0.001,IF('Data Entry'!AC643="mg",'Data Entry'!AB643*0.000001,IF('Data Entry'!AC643="t",'Data Entry'!AB643*1000,IF('Data Entry'!AC643="ml",'Data Entry'!AB643*0.001,IF('Data Entry'!AC643="kg",'Data Entry'!AB643*1,IF('Data Entry'!AC643="L",'Data Entry'!AB643*1,IFERROR(,"")))))))</f>
        <v>0</v>
      </c>
      <c r="J640" s="59" t="str">
        <f>'Data Entry'!AU643</f>
        <v/>
      </c>
      <c r="K640" s="1">
        <f>IF('Data Entry'!AI643="g",'Data Entry'!AH643*0.001*V640,IF('Data Entry'!AI643="UI",'Data Entry'!AH643*0.000001*V640,IF('Data Entry'!AI643="mg",'Data Entry'!AH643*0.000001*V640,IF('Data Entry'!AI643="t",'Data Entry'!AH643*1000*V640,IF('Data Entry'!AI643="kg",'Data Entry'!AH643*1*V640,IF('Data Entry'!AI643="L",'Data Entry'!AH643*1*V640,IFERROR(,"")))))))</f>
        <v>0</v>
      </c>
      <c r="L640" s="1" t="s">
        <v>4</v>
      </c>
      <c r="M640" s="59">
        <f>'Data Entry'!AJ643</f>
        <v>0</v>
      </c>
      <c r="N640" s="59" t="str">
        <f>'Data Entry'!AX643</f>
        <v/>
      </c>
      <c r="O640" s="1">
        <f>IF('Data Entry'!AL643="g",'Data Entry'!AK643*0.001*W640,IF('Data Entry'!AL643="UI",'Data Entry'!AK643*0.000001*W640,IF('Data Entry'!AL643="mg",'Data Entry'!AK643*0.000001*W640,IF('Data Entry'!AL643="t",'Data Entry'!AK643*1000*W640,IF('Data Entry'!AL643="kg",'Data Entry'!AK643*1*W640,IF('Data Entry'!AL643="L",'Data Entry'!AK643*1*W640,IFERROR(,"")))))))</f>
        <v>0</v>
      </c>
      <c r="P640" s="1" t="s">
        <v>4</v>
      </c>
      <c r="Q640" s="59">
        <f>'Data Entry'!AM643</f>
        <v>0</v>
      </c>
      <c r="R640" s="59" t="str">
        <f>'Data Entry'!BA643</f>
        <v/>
      </c>
      <c r="S640" s="1">
        <f>IF('Data Entry'!AO643="g",'Data Entry'!AN643*0.001*X640,IF('Data Entry'!AO643="UI",'Data Entry'!AN643*0.000001*X640,IF('Data Entry'!AO643="mg",'Data Entry'!AN643*0.000001*X640,IF('Data Entry'!AO643="t",'Data Entry'!AN643*1000*X640,IF('Data Entry'!AO643="kg",'Data Entry'!AN643*1*X640,IF('Data Entry'!AO643="L",'Data Entry'!AN643*1*X640,IFERROR(,"")))))))</f>
        <v>0</v>
      </c>
      <c r="T640" s="1" t="s">
        <v>4</v>
      </c>
      <c r="U640" s="59" t="str">
        <f>IF('Data Entry'!AP643="No aplica","1",'Data Entry'!AP643)</f>
        <v/>
      </c>
      <c r="V640" s="59" t="str">
        <f>IF('Data Entry'!AS643="No aplica","1",'Data Entry'!AS643)</f>
        <v/>
      </c>
      <c r="W640" s="59" t="str">
        <f>IF('Data Entry'!AV643="No aplica","1",'Data Entry'!AV643)</f>
        <v/>
      </c>
      <c r="X640" s="59" t="str">
        <f>IF('Data Entry'!AY643="No aplica","1",'Data Entry'!AY643)</f>
        <v/>
      </c>
      <c r="Y640" s="151" t="str">
        <f t="shared" si="9"/>
        <v/>
      </c>
      <c r="Z640" s="152" t="str">
        <f>IF('Data Entry'!H643="Yes","1",IF(AND('Data Entry'!H643="",'Data Entry'!I643="",'Data Entry'!J643="",'Data Entry'!K643="",'Data Entry'!L643="",'Data Entry'!M643="",'Data Entry'!N643="",'Data Entry'!O643="",'Data Entry'!P643="",'Data Entry'!Q643=""),"","1"))</f>
        <v/>
      </c>
      <c r="AA640" s="152" t="str">
        <f>IF('Data Entry'!R643="Yes","1",IF(AND('Data Entry'!R643="",'Data Entry'!S643="",'Data Entry'!T643="",'Data Entry'!U643=""),"","1"))</f>
        <v/>
      </c>
      <c r="AB640" s="157" t="str">
        <f>IF('Data Entry'!V643="Yes","1",IF(AND('Data Entry'!V643="",'Data Entry'!W643=""),"","1"))</f>
        <v/>
      </c>
    </row>
    <row r="641" spans="1:28" ht="17">
      <c r="A641" s="59">
        <f>'Data Entry'!AB644</f>
        <v>0</v>
      </c>
      <c r="B641" s="59" t="str">
        <f>'Data Entry'!AR644</f>
        <v/>
      </c>
      <c r="C641" s="1">
        <f>IF('Data Entry'!AD644="g",'Data Entry'!AC644*0.001*U641,IF('Data Entry'!AD644="UI",'Data Entry'!AC644*0.000001*U641,IF('Data Entry'!AD644="mg",'Data Entry'!AC644*0.000001*U641,IF('Data Entry'!AD644="t",'Data Entry'!AC644*1000*U641,IF('Data Entry'!AD644="kg",'Data Entry'!AC644*1*U641,IF('Data Entry'!AD644="L",'Data Entry'!AC644*1*U641,IFERROR(,"")))))))</f>
        <v>0</v>
      </c>
      <c r="D641" s="1" t="s">
        <v>4</v>
      </c>
      <c r="E641" s="1">
        <f>IF('Data Entry'!AF644="g",'Data Entry'!AE644*0.001,IF('Data Entry'!AF644="mg",'Data Entry'!AE644*0.000001,IF('Data Entry'!AF644="t",'Data Entry'!AE644*1000,IF('Data Entry'!AF644="ml",'Data Entry'!AE644*0.001,IF('Data Entry'!AF644="kg",'Data Entry'!AE644*1,IF('Data Entry'!AF644="Pieza",'Data Entry'!AE644*1,IF('Data Entry'!AF644="L",'Data Entry'!AE644*1,IFERROR(,""))))))))</f>
        <v>0</v>
      </c>
      <c r="F641" s="1" t="s">
        <v>4</v>
      </c>
      <c r="G641" s="1">
        <f>IF('Data Entry'!AA644="g",'Data Entry'!Z644*0.001,IF('Data Entry'!AA644="mg",'Data Entry'!Z644*0.000001,IF('Data Entry'!AA644="t",'Data Entry'!Z644*1000,IF('Data Entry'!AA644="ml",'Data Entry'!Z644*0.001,IF('Data Entry'!AA644="kg",'Data Entry'!Z644*1,IF('Data Entry'!AA644="Piezas",'Data Entry'!Z644*1,IF('Data Entry'!AA644="L",'Data Entry'!Z644*1,IFERROR(,""))))))))</f>
        <v>0</v>
      </c>
      <c r="H641" s="1" t="s">
        <v>4</v>
      </c>
      <c r="I641" s="1">
        <f>IF('Data Entry'!AC644="g",'Data Entry'!AB644*0.001,IF('Data Entry'!AC644="mg",'Data Entry'!AB644*0.000001,IF('Data Entry'!AC644="t",'Data Entry'!AB644*1000,IF('Data Entry'!AC644="ml",'Data Entry'!AB644*0.001,IF('Data Entry'!AC644="kg",'Data Entry'!AB644*1,IF('Data Entry'!AC644="L",'Data Entry'!AB644*1,IFERROR(,"")))))))</f>
        <v>0</v>
      </c>
      <c r="J641" s="59" t="str">
        <f>'Data Entry'!AU644</f>
        <v/>
      </c>
      <c r="K641" s="1">
        <f>IF('Data Entry'!AI644="g",'Data Entry'!AH644*0.001*V641,IF('Data Entry'!AI644="UI",'Data Entry'!AH644*0.000001*V641,IF('Data Entry'!AI644="mg",'Data Entry'!AH644*0.000001*V641,IF('Data Entry'!AI644="t",'Data Entry'!AH644*1000*V641,IF('Data Entry'!AI644="kg",'Data Entry'!AH644*1*V641,IF('Data Entry'!AI644="L",'Data Entry'!AH644*1*V641,IFERROR(,"")))))))</f>
        <v>0</v>
      </c>
      <c r="L641" s="1" t="s">
        <v>4</v>
      </c>
      <c r="M641" s="59">
        <f>'Data Entry'!AJ644</f>
        <v>0</v>
      </c>
      <c r="N641" s="59" t="str">
        <f>'Data Entry'!AX644</f>
        <v/>
      </c>
      <c r="O641" s="1">
        <f>IF('Data Entry'!AL644="g",'Data Entry'!AK644*0.001*W641,IF('Data Entry'!AL644="UI",'Data Entry'!AK644*0.000001*W641,IF('Data Entry'!AL644="mg",'Data Entry'!AK644*0.000001*W641,IF('Data Entry'!AL644="t",'Data Entry'!AK644*1000*W641,IF('Data Entry'!AL644="kg",'Data Entry'!AK644*1*W641,IF('Data Entry'!AL644="L",'Data Entry'!AK644*1*W641,IFERROR(,"")))))))</f>
        <v>0</v>
      </c>
      <c r="P641" s="1" t="s">
        <v>4</v>
      </c>
      <c r="Q641" s="59">
        <f>'Data Entry'!AM644</f>
        <v>0</v>
      </c>
      <c r="R641" s="59" t="str">
        <f>'Data Entry'!BA644</f>
        <v/>
      </c>
      <c r="S641" s="1">
        <f>IF('Data Entry'!AO644="g",'Data Entry'!AN644*0.001*X641,IF('Data Entry'!AO644="UI",'Data Entry'!AN644*0.000001*X641,IF('Data Entry'!AO644="mg",'Data Entry'!AN644*0.000001*X641,IF('Data Entry'!AO644="t",'Data Entry'!AN644*1000*X641,IF('Data Entry'!AO644="kg",'Data Entry'!AN644*1*X641,IF('Data Entry'!AO644="L",'Data Entry'!AN644*1*X641,IFERROR(,"")))))))</f>
        <v>0</v>
      </c>
      <c r="T641" s="1" t="s">
        <v>4</v>
      </c>
      <c r="U641" s="59" t="str">
        <f>IF('Data Entry'!AP644="No aplica","1",'Data Entry'!AP644)</f>
        <v/>
      </c>
      <c r="V641" s="59" t="str">
        <f>IF('Data Entry'!AS644="No aplica","1",'Data Entry'!AS644)</f>
        <v/>
      </c>
      <c r="W641" s="59" t="str">
        <f>IF('Data Entry'!AV644="No aplica","1",'Data Entry'!AV644)</f>
        <v/>
      </c>
      <c r="X641" s="59" t="str">
        <f>IF('Data Entry'!AY644="No aplica","1",'Data Entry'!AY644)</f>
        <v/>
      </c>
      <c r="Y641" s="151" t="str">
        <f t="shared" si="9"/>
        <v/>
      </c>
      <c r="Z641" s="152" t="str">
        <f>IF('Data Entry'!H644="Yes","1",IF(AND('Data Entry'!H644="",'Data Entry'!I644="",'Data Entry'!J644="",'Data Entry'!K644="",'Data Entry'!L644="",'Data Entry'!M644="",'Data Entry'!N644="",'Data Entry'!O644="",'Data Entry'!P644="",'Data Entry'!Q644=""),"","1"))</f>
        <v/>
      </c>
      <c r="AA641" s="152" t="str">
        <f>IF('Data Entry'!R644="Yes","1",IF(AND('Data Entry'!R644="",'Data Entry'!S644="",'Data Entry'!T644="",'Data Entry'!U644=""),"","1"))</f>
        <v/>
      </c>
      <c r="AB641" s="157" t="str">
        <f>IF('Data Entry'!V644="Yes","1",IF(AND('Data Entry'!V644="",'Data Entry'!W644=""),"","1"))</f>
        <v/>
      </c>
    </row>
    <row r="642" spans="1:28" ht="17">
      <c r="A642" s="59">
        <f>'Data Entry'!AB645</f>
        <v>0</v>
      </c>
      <c r="B642" s="59" t="str">
        <f>'Data Entry'!AR645</f>
        <v/>
      </c>
      <c r="C642" s="1">
        <f>IF('Data Entry'!AD645="g",'Data Entry'!AC645*0.001*U642,IF('Data Entry'!AD645="UI",'Data Entry'!AC645*0.000001*U642,IF('Data Entry'!AD645="mg",'Data Entry'!AC645*0.000001*U642,IF('Data Entry'!AD645="t",'Data Entry'!AC645*1000*U642,IF('Data Entry'!AD645="kg",'Data Entry'!AC645*1*U642,IF('Data Entry'!AD645="L",'Data Entry'!AC645*1*U642,IFERROR(,"")))))))</f>
        <v>0</v>
      </c>
      <c r="D642" s="1" t="s">
        <v>4</v>
      </c>
      <c r="E642" s="1">
        <f>IF('Data Entry'!AF645="g",'Data Entry'!AE645*0.001,IF('Data Entry'!AF645="mg",'Data Entry'!AE645*0.000001,IF('Data Entry'!AF645="t",'Data Entry'!AE645*1000,IF('Data Entry'!AF645="ml",'Data Entry'!AE645*0.001,IF('Data Entry'!AF645="kg",'Data Entry'!AE645*1,IF('Data Entry'!AF645="Pieza",'Data Entry'!AE645*1,IF('Data Entry'!AF645="L",'Data Entry'!AE645*1,IFERROR(,""))))))))</f>
        <v>0</v>
      </c>
      <c r="F642" s="1" t="s">
        <v>4</v>
      </c>
      <c r="G642" s="1">
        <f>IF('Data Entry'!AA645="g",'Data Entry'!Z645*0.001,IF('Data Entry'!AA645="mg",'Data Entry'!Z645*0.000001,IF('Data Entry'!AA645="t",'Data Entry'!Z645*1000,IF('Data Entry'!AA645="ml",'Data Entry'!Z645*0.001,IF('Data Entry'!AA645="kg",'Data Entry'!Z645*1,IF('Data Entry'!AA645="Piezas",'Data Entry'!Z645*1,IF('Data Entry'!AA645="L",'Data Entry'!Z645*1,IFERROR(,""))))))))</f>
        <v>0</v>
      </c>
      <c r="H642" s="1" t="s">
        <v>4</v>
      </c>
      <c r="I642" s="1">
        <f>IF('Data Entry'!AC645="g",'Data Entry'!AB645*0.001,IF('Data Entry'!AC645="mg",'Data Entry'!AB645*0.000001,IF('Data Entry'!AC645="t",'Data Entry'!AB645*1000,IF('Data Entry'!AC645="ml",'Data Entry'!AB645*0.001,IF('Data Entry'!AC645="kg",'Data Entry'!AB645*1,IF('Data Entry'!AC645="L",'Data Entry'!AB645*1,IFERROR(,"")))))))</f>
        <v>0</v>
      </c>
      <c r="J642" s="59" t="str">
        <f>'Data Entry'!AU645</f>
        <v/>
      </c>
      <c r="K642" s="1">
        <f>IF('Data Entry'!AI645="g",'Data Entry'!AH645*0.001*V642,IF('Data Entry'!AI645="UI",'Data Entry'!AH645*0.000001*V642,IF('Data Entry'!AI645="mg",'Data Entry'!AH645*0.000001*V642,IF('Data Entry'!AI645="t",'Data Entry'!AH645*1000*V642,IF('Data Entry'!AI645="kg",'Data Entry'!AH645*1*V642,IF('Data Entry'!AI645="L",'Data Entry'!AH645*1*V642,IFERROR(,"")))))))</f>
        <v>0</v>
      </c>
      <c r="L642" s="1" t="s">
        <v>4</v>
      </c>
      <c r="M642" s="59">
        <f>'Data Entry'!AJ645</f>
        <v>0</v>
      </c>
      <c r="N642" s="59" t="str">
        <f>'Data Entry'!AX645</f>
        <v/>
      </c>
      <c r="O642" s="1">
        <f>IF('Data Entry'!AL645="g",'Data Entry'!AK645*0.001*W642,IF('Data Entry'!AL645="UI",'Data Entry'!AK645*0.000001*W642,IF('Data Entry'!AL645="mg",'Data Entry'!AK645*0.000001*W642,IF('Data Entry'!AL645="t",'Data Entry'!AK645*1000*W642,IF('Data Entry'!AL645="kg",'Data Entry'!AK645*1*W642,IF('Data Entry'!AL645="L",'Data Entry'!AK645*1*W642,IFERROR(,"")))))))</f>
        <v>0</v>
      </c>
      <c r="P642" s="1" t="s">
        <v>4</v>
      </c>
      <c r="Q642" s="59">
        <f>'Data Entry'!AM645</f>
        <v>0</v>
      </c>
      <c r="R642" s="59" t="str">
        <f>'Data Entry'!BA645</f>
        <v/>
      </c>
      <c r="S642" s="1">
        <f>IF('Data Entry'!AO645="g",'Data Entry'!AN645*0.001*X642,IF('Data Entry'!AO645="UI",'Data Entry'!AN645*0.000001*X642,IF('Data Entry'!AO645="mg",'Data Entry'!AN645*0.000001*X642,IF('Data Entry'!AO645="t",'Data Entry'!AN645*1000*X642,IF('Data Entry'!AO645="kg",'Data Entry'!AN645*1*X642,IF('Data Entry'!AO645="L",'Data Entry'!AN645*1*X642,IFERROR(,"")))))))</f>
        <v>0</v>
      </c>
      <c r="T642" s="1" t="s">
        <v>4</v>
      </c>
      <c r="U642" s="59" t="str">
        <f>IF('Data Entry'!AP645="No aplica","1",'Data Entry'!AP645)</f>
        <v/>
      </c>
      <c r="V642" s="59" t="str">
        <f>IF('Data Entry'!AS645="No aplica","1",'Data Entry'!AS645)</f>
        <v/>
      </c>
      <c r="W642" s="59" t="str">
        <f>IF('Data Entry'!AV645="No aplica","1",'Data Entry'!AV645)</f>
        <v/>
      </c>
      <c r="X642" s="59" t="str">
        <f>IF('Data Entry'!AY645="No aplica","1",'Data Entry'!AY645)</f>
        <v/>
      </c>
      <c r="Y642" s="151" t="str">
        <f t="shared" si="9"/>
        <v/>
      </c>
      <c r="Z642" s="152" t="str">
        <f>IF('Data Entry'!H645="Yes","1",IF(AND('Data Entry'!H645="",'Data Entry'!I645="",'Data Entry'!J645="",'Data Entry'!K645="",'Data Entry'!L645="",'Data Entry'!M645="",'Data Entry'!N645="",'Data Entry'!O645="",'Data Entry'!P645="",'Data Entry'!Q645=""),"","1"))</f>
        <v/>
      </c>
      <c r="AA642" s="152" t="str">
        <f>IF('Data Entry'!R645="Yes","1",IF(AND('Data Entry'!R645="",'Data Entry'!S645="",'Data Entry'!T645="",'Data Entry'!U645=""),"","1"))</f>
        <v/>
      </c>
      <c r="AB642" s="157" t="str">
        <f>IF('Data Entry'!V645="Yes","1",IF(AND('Data Entry'!V645="",'Data Entry'!W645=""),"","1"))</f>
        <v/>
      </c>
    </row>
    <row r="643" spans="1:28" ht="17">
      <c r="A643" s="59">
        <f>'Data Entry'!AB646</f>
        <v>0</v>
      </c>
      <c r="B643" s="59" t="str">
        <f>'Data Entry'!AR646</f>
        <v/>
      </c>
      <c r="C643" s="1">
        <f>IF('Data Entry'!AD646="g",'Data Entry'!AC646*0.001*U643,IF('Data Entry'!AD646="UI",'Data Entry'!AC646*0.000001*U643,IF('Data Entry'!AD646="mg",'Data Entry'!AC646*0.000001*U643,IF('Data Entry'!AD646="t",'Data Entry'!AC646*1000*U643,IF('Data Entry'!AD646="kg",'Data Entry'!AC646*1*U643,IF('Data Entry'!AD646="L",'Data Entry'!AC646*1*U643,IFERROR(,"")))))))</f>
        <v>0</v>
      </c>
      <c r="D643" s="1" t="s">
        <v>4</v>
      </c>
      <c r="E643" s="1">
        <f>IF('Data Entry'!AF646="g",'Data Entry'!AE646*0.001,IF('Data Entry'!AF646="mg",'Data Entry'!AE646*0.000001,IF('Data Entry'!AF646="t",'Data Entry'!AE646*1000,IF('Data Entry'!AF646="ml",'Data Entry'!AE646*0.001,IF('Data Entry'!AF646="kg",'Data Entry'!AE646*1,IF('Data Entry'!AF646="Pieza",'Data Entry'!AE646*1,IF('Data Entry'!AF646="L",'Data Entry'!AE646*1,IFERROR(,""))))))))</f>
        <v>0</v>
      </c>
      <c r="F643" s="1" t="s">
        <v>4</v>
      </c>
      <c r="G643" s="1">
        <f>IF('Data Entry'!AA646="g",'Data Entry'!Z646*0.001,IF('Data Entry'!AA646="mg",'Data Entry'!Z646*0.000001,IF('Data Entry'!AA646="t",'Data Entry'!Z646*1000,IF('Data Entry'!AA646="ml",'Data Entry'!Z646*0.001,IF('Data Entry'!AA646="kg",'Data Entry'!Z646*1,IF('Data Entry'!AA646="Piezas",'Data Entry'!Z646*1,IF('Data Entry'!AA646="L",'Data Entry'!Z646*1,IFERROR(,""))))))))</f>
        <v>0</v>
      </c>
      <c r="H643" s="1" t="s">
        <v>4</v>
      </c>
      <c r="I643" s="1">
        <f>IF('Data Entry'!AC646="g",'Data Entry'!AB646*0.001,IF('Data Entry'!AC646="mg",'Data Entry'!AB646*0.000001,IF('Data Entry'!AC646="t",'Data Entry'!AB646*1000,IF('Data Entry'!AC646="ml",'Data Entry'!AB646*0.001,IF('Data Entry'!AC646="kg",'Data Entry'!AB646*1,IF('Data Entry'!AC646="L",'Data Entry'!AB646*1,IFERROR(,"")))))))</f>
        <v>0</v>
      </c>
      <c r="J643" s="59" t="str">
        <f>'Data Entry'!AU646</f>
        <v/>
      </c>
      <c r="K643" s="1">
        <f>IF('Data Entry'!AI646="g",'Data Entry'!AH646*0.001*V643,IF('Data Entry'!AI646="UI",'Data Entry'!AH646*0.000001*V643,IF('Data Entry'!AI646="mg",'Data Entry'!AH646*0.000001*V643,IF('Data Entry'!AI646="t",'Data Entry'!AH646*1000*V643,IF('Data Entry'!AI646="kg",'Data Entry'!AH646*1*V643,IF('Data Entry'!AI646="L",'Data Entry'!AH646*1*V643,IFERROR(,"")))))))</f>
        <v>0</v>
      </c>
      <c r="L643" s="1" t="s">
        <v>4</v>
      </c>
      <c r="M643" s="59">
        <f>'Data Entry'!AJ646</f>
        <v>0</v>
      </c>
      <c r="N643" s="59" t="str">
        <f>'Data Entry'!AX646</f>
        <v/>
      </c>
      <c r="O643" s="1">
        <f>IF('Data Entry'!AL646="g",'Data Entry'!AK646*0.001*W643,IF('Data Entry'!AL646="UI",'Data Entry'!AK646*0.000001*W643,IF('Data Entry'!AL646="mg",'Data Entry'!AK646*0.000001*W643,IF('Data Entry'!AL646="t",'Data Entry'!AK646*1000*W643,IF('Data Entry'!AL646="kg",'Data Entry'!AK646*1*W643,IF('Data Entry'!AL646="L",'Data Entry'!AK646*1*W643,IFERROR(,"")))))))</f>
        <v>0</v>
      </c>
      <c r="P643" s="1" t="s">
        <v>4</v>
      </c>
      <c r="Q643" s="59">
        <f>'Data Entry'!AM646</f>
        <v>0</v>
      </c>
      <c r="R643" s="59" t="str">
        <f>'Data Entry'!BA646</f>
        <v/>
      </c>
      <c r="S643" s="1">
        <f>IF('Data Entry'!AO646="g",'Data Entry'!AN646*0.001*X643,IF('Data Entry'!AO646="UI",'Data Entry'!AN646*0.000001*X643,IF('Data Entry'!AO646="mg",'Data Entry'!AN646*0.000001*X643,IF('Data Entry'!AO646="t",'Data Entry'!AN646*1000*X643,IF('Data Entry'!AO646="kg",'Data Entry'!AN646*1*X643,IF('Data Entry'!AO646="L",'Data Entry'!AN646*1*X643,IFERROR(,"")))))))</f>
        <v>0</v>
      </c>
      <c r="T643" s="1" t="s">
        <v>4</v>
      </c>
      <c r="U643" s="59" t="str">
        <f>IF('Data Entry'!AP646="No aplica","1",'Data Entry'!AP646)</f>
        <v/>
      </c>
      <c r="V643" s="59" t="str">
        <f>IF('Data Entry'!AS646="No aplica","1",'Data Entry'!AS646)</f>
        <v/>
      </c>
      <c r="W643" s="59" t="str">
        <f>IF('Data Entry'!AV646="No aplica","1",'Data Entry'!AV646)</f>
        <v/>
      </c>
      <c r="X643" s="59" t="str">
        <f>IF('Data Entry'!AY646="No aplica","1",'Data Entry'!AY646)</f>
        <v/>
      </c>
      <c r="Y643" s="151" t="str">
        <f t="shared" ref="Y643:Y706" si="10">IF(OR(AND(Z643="1",AA643="1"),AND(Z643="1",AB643="1")),"1","")</f>
        <v/>
      </c>
      <c r="Z643" s="152" t="str">
        <f>IF('Data Entry'!H646="Yes","1",IF(AND('Data Entry'!H646="",'Data Entry'!I646="",'Data Entry'!J646="",'Data Entry'!K646="",'Data Entry'!L646="",'Data Entry'!M646="",'Data Entry'!N646="",'Data Entry'!O646="",'Data Entry'!P646="",'Data Entry'!Q646=""),"","1"))</f>
        <v/>
      </c>
      <c r="AA643" s="152" t="str">
        <f>IF('Data Entry'!R646="Yes","1",IF(AND('Data Entry'!R646="",'Data Entry'!S646="",'Data Entry'!T646="",'Data Entry'!U646=""),"","1"))</f>
        <v/>
      </c>
      <c r="AB643" s="157" t="str">
        <f>IF('Data Entry'!V646="Yes","1",IF(AND('Data Entry'!V646="",'Data Entry'!W646=""),"","1"))</f>
        <v/>
      </c>
    </row>
    <row r="644" spans="1:28" ht="17">
      <c r="A644" s="59">
        <f>'Data Entry'!AB647</f>
        <v>0</v>
      </c>
      <c r="B644" s="59" t="str">
        <f>'Data Entry'!AR647</f>
        <v/>
      </c>
      <c r="C644" s="1">
        <f>IF('Data Entry'!AD647="g",'Data Entry'!AC647*0.001*U644,IF('Data Entry'!AD647="UI",'Data Entry'!AC647*0.000001*U644,IF('Data Entry'!AD647="mg",'Data Entry'!AC647*0.000001*U644,IF('Data Entry'!AD647="t",'Data Entry'!AC647*1000*U644,IF('Data Entry'!AD647="kg",'Data Entry'!AC647*1*U644,IF('Data Entry'!AD647="L",'Data Entry'!AC647*1*U644,IFERROR(,"")))))))</f>
        <v>0</v>
      </c>
      <c r="D644" s="1" t="s">
        <v>4</v>
      </c>
      <c r="E644" s="1">
        <f>IF('Data Entry'!AF647="g",'Data Entry'!AE647*0.001,IF('Data Entry'!AF647="mg",'Data Entry'!AE647*0.000001,IF('Data Entry'!AF647="t",'Data Entry'!AE647*1000,IF('Data Entry'!AF647="ml",'Data Entry'!AE647*0.001,IF('Data Entry'!AF647="kg",'Data Entry'!AE647*1,IF('Data Entry'!AF647="Pieza",'Data Entry'!AE647*1,IF('Data Entry'!AF647="L",'Data Entry'!AE647*1,IFERROR(,""))))))))</f>
        <v>0</v>
      </c>
      <c r="F644" s="1" t="s">
        <v>4</v>
      </c>
      <c r="G644" s="1">
        <f>IF('Data Entry'!AA647="g",'Data Entry'!Z647*0.001,IF('Data Entry'!AA647="mg",'Data Entry'!Z647*0.000001,IF('Data Entry'!AA647="t",'Data Entry'!Z647*1000,IF('Data Entry'!AA647="ml",'Data Entry'!Z647*0.001,IF('Data Entry'!AA647="kg",'Data Entry'!Z647*1,IF('Data Entry'!AA647="Piezas",'Data Entry'!Z647*1,IF('Data Entry'!AA647="L",'Data Entry'!Z647*1,IFERROR(,""))))))))</f>
        <v>0</v>
      </c>
      <c r="H644" s="1" t="s">
        <v>4</v>
      </c>
      <c r="I644" s="1">
        <f>IF('Data Entry'!AC647="g",'Data Entry'!AB647*0.001,IF('Data Entry'!AC647="mg",'Data Entry'!AB647*0.000001,IF('Data Entry'!AC647="t",'Data Entry'!AB647*1000,IF('Data Entry'!AC647="ml",'Data Entry'!AB647*0.001,IF('Data Entry'!AC647="kg",'Data Entry'!AB647*1,IF('Data Entry'!AC647="L",'Data Entry'!AB647*1,IFERROR(,"")))))))</f>
        <v>0</v>
      </c>
      <c r="J644" s="59" t="str">
        <f>'Data Entry'!AU647</f>
        <v/>
      </c>
      <c r="K644" s="1">
        <f>IF('Data Entry'!AI647="g",'Data Entry'!AH647*0.001*V644,IF('Data Entry'!AI647="UI",'Data Entry'!AH647*0.000001*V644,IF('Data Entry'!AI647="mg",'Data Entry'!AH647*0.000001*V644,IF('Data Entry'!AI647="t",'Data Entry'!AH647*1000*V644,IF('Data Entry'!AI647="kg",'Data Entry'!AH647*1*V644,IF('Data Entry'!AI647="L",'Data Entry'!AH647*1*V644,IFERROR(,"")))))))</f>
        <v>0</v>
      </c>
      <c r="L644" s="1" t="s">
        <v>4</v>
      </c>
      <c r="M644" s="59">
        <f>'Data Entry'!AJ647</f>
        <v>0</v>
      </c>
      <c r="N644" s="59" t="str">
        <f>'Data Entry'!AX647</f>
        <v/>
      </c>
      <c r="O644" s="1">
        <f>IF('Data Entry'!AL647="g",'Data Entry'!AK647*0.001*W644,IF('Data Entry'!AL647="UI",'Data Entry'!AK647*0.000001*W644,IF('Data Entry'!AL647="mg",'Data Entry'!AK647*0.000001*W644,IF('Data Entry'!AL647="t",'Data Entry'!AK647*1000*W644,IF('Data Entry'!AL647="kg",'Data Entry'!AK647*1*W644,IF('Data Entry'!AL647="L",'Data Entry'!AK647*1*W644,IFERROR(,"")))))))</f>
        <v>0</v>
      </c>
      <c r="P644" s="1" t="s">
        <v>4</v>
      </c>
      <c r="Q644" s="59">
        <f>'Data Entry'!AM647</f>
        <v>0</v>
      </c>
      <c r="R644" s="59" t="str">
        <f>'Data Entry'!BA647</f>
        <v/>
      </c>
      <c r="S644" s="1">
        <f>IF('Data Entry'!AO647="g",'Data Entry'!AN647*0.001*X644,IF('Data Entry'!AO647="UI",'Data Entry'!AN647*0.000001*X644,IF('Data Entry'!AO647="mg",'Data Entry'!AN647*0.000001*X644,IF('Data Entry'!AO647="t",'Data Entry'!AN647*1000*X644,IF('Data Entry'!AO647="kg",'Data Entry'!AN647*1*X644,IF('Data Entry'!AO647="L",'Data Entry'!AN647*1*X644,IFERROR(,"")))))))</f>
        <v>0</v>
      </c>
      <c r="T644" s="1" t="s">
        <v>4</v>
      </c>
      <c r="U644" s="59" t="str">
        <f>IF('Data Entry'!AP647="No aplica","1",'Data Entry'!AP647)</f>
        <v/>
      </c>
      <c r="V644" s="59" t="str">
        <f>IF('Data Entry'!AS647="No aplica","1",'Data Entry'!AS647)</f>
        <v/>
      </c>
      <c r="W644" s="59" t="str">
        <f>IF('Data Entry'!AV647="No aplica","1",'Data Entry'!AV647)</f>
        <v/>
      </c>
      <c r="X644" s="59" t="str">
        <f>IF('Data Entry'!AY647="No aplica","1",'Data Entry'!AY647)</f>
        <v/>
      </c>
      <c r="Y644" s="151" t="str">
        <f t="shared" si="10"/>
        <v/>
      </c>
      <c r="Z644" s="152" t="str">
        <f>IF('Data Entry'!H647="Yes","1",IF(AND('Data Entry'!H647="",'Data Entry'!I647="",'Data Entry'!J647="",'Data Entry'!K647="",'Data Entry'!L647="",'Data Entry'!M647="",'Data Entry'!N647="",'Data Entry'!O647="",'Data Entry'!P647="",'Data Entry'!Q647=""),"","1"))</f>
        <v/>
      </c>
      <c r="AA644" s="152" t="str">
        <f>IF('Data Entry'!R647="Yes","1",IF(AND('Data Entry'!R647="",'Data Entry'!S647="",'Data Entry'!T647="",'Data Entry'!U647=""),"","1"))</f>
        <v/>
      </c>
      <c r="AB644" s="157" t="str">
        <f>IF('Data Entry'!V647="Yes","1",IF(AND('Data Entry'!V647="",'Data Entry'!W647=""),"","1"))</f>
        <v/>
      </c>
    </row>
    <row r="645" spans="1:28" ht="17">
      <c r="A645" s="59">
        <f>'Data Entry'!AB648</f>
        <v>0</v>
      </c>
      <c r="B645" s="59" t="str">
        <f>'Data Entry'!AR648</f>
        <v/>
      </c>
      <c r="C645" s="1">
        <f>IF('Data Entry'!AD648="g",'Data Entry'!AC648*0.001*U645,IF('Data Entry'!AD648="UI",'Data Entry'!AC648*0.000001*U645,IF('Data Entry'!AD648="mg",'Data Entry'!AC648*0.000001*U645,IF('Data Entry'!AD648="t",'Data Entry'!AC648*1000*U645,IF('Data Entry'!AD648="kg",'Data Entry'!AC648*1*U645,IF('Data Entry'!AD648="L",'Data Entry'!AC648*1*U645,IFERROR(,"")))))))</f>
        <v>0</v>
      </c>
      <c r="D645" s="1" t="s">
        <v>4</v>
      </c>
      <c r="E645" s="1">
        <f>IF('Data Entry'!AF648="g",'Data Entry'!AE648*0.001,IF('Data Entry'!AF648="mg",'Data Entry'!AE648*0.000001,IF('Data Entry'!AF648="t",'Data Entry'!AE648*1000,IF('Data Entry'!AF648="ml",'Data Entry'!AE648*0.001,IF('Data Entry'!AF648="kg",'Data Entry'!AE648*1,IF('Data Entry'!AF648="Pieza",'Data Entry'!AE648*1,IF('Data Entry'!AF648="L",'Data Entry'!AE648*1,IFERROR(,""))))))))</f>
        <v>0</v>
      </c>
      <c r="F645" s="1" t="s">
        <v>4</v>
      </c>
      <c r="G645" s="1">
        <f>IF('Data Entry'!AA648="g",'Data Entry'!Z648*0.001,IF('Data Entry'!AA648="mg",'Data Entry'!Z648*0.000001,IF('Data Entry'!AA648="t",'Data Entry'!Z648*1000,IF('Data Entry'!AA648="ml",'Data Entry'!Z648*0.001,IF('Data Entry'!AA648="kg",'Data Entry'!Z648*1,IF('Data Entry'!AA648="Piezas",'Data Entry'!Z648*1,IF('Data Entry'!AA648="L",'Data Entry'!Z648*1,IFERROR(,""))))))))</f>
        <v>0</v>
      </c>
      <c r="H645" s="1" t="s">
        <v>4</v>
      </c>
      <c r="I645" s="1">
        <f>IF('Data Entry'!AC648="g",'Data Entry'!AB648*0.001,IF('Data Entry'!AC648="mg",'Data Entry'!AB648*0.000001,IF('Data Entry'!AC648="t",'Data Entry'!AB648*1000,IF('Data Entry'!AC648="ml",'Data Entry'!AB648*0.001,IF('Data Entry'!AC648="kg",'Data Entry'!AB648*1,IF('Data Entry'!AC648="L",'Data Entry'!AB648*1,IFERROR(,"")))))))</f>
        <v>0</v>
      </c>
      <c r="J645" s="59" t="str">
        <f>'Data Entry'!AU648</f>
        <v/>
      </c>
      <c r="K645" s="1">
        <f>IF('Data Entry'!AI648="g",'Data Entry'!AH648*0.001*V645,IF('Data Entry'!AI648="UI",'Data Entry'!AH648*0.000001*V645,IF('Data Entry'!AI648="mg",'Data Entry'!AH648*0.000001*V645,IF('Data Entry'!AI648="t",'Data Entry'!AH648*1000*V645,IF('Data Entry'!AI648="kg",'Data Entry'!AH648*1*V645,IF('Data Entry'!AI648="L",'Data Entry'!AH648*1*V645,IFERROR(,"")))))))</f>
        <v>0</v>
      </c>
      <c r="L645" s="1" t="s">
        <v>4</v>
      </c>
      <c r="M645" s="59">
        <f>'Data Entry'!AJ648</f>
        <v>0</v>
      </c>
      <c r="N645" s="59" t="str">
        <f>'Data Entry'!AX648</f>
        <v/>
      </c>
      <c r="O645" s="1">
        <f>IF('Data Entry'!AL648="g",'Data Entry'!AK648*0.001*W645,IF('Data Entry'!AL648="UI",'Data Entry'!AK648*0.000001*W645,IF('Data Entry'!AL648="mg",'Data Entry'!AK648*0.000001*W645,IF('Data Entry'!AL648="t",'Data Entry'!AK648*1000*W645,IF('Data Entry'!AL648="kg",'Data Entry'!AK648*1*W645,IF('Data Entry'!AL648="L",'Data Entry'!AK648*1*W645,IFERROR(,"")))))))</f>
        <v>0</v>
      </c>
      <c r="P645" s="1" t="s">
        <v>4</v>
      </c>
      <c r="Q645" s="59">
        <f>'Data Entry'!AM648</f>
        <v>0</v>
      </c>
      <c r="R645" s="59" t="str">
        <f>'Data Entry'!BA648</f>
        <v/>
      </c>
      <c r="S645" s="1">
        <f>IF('Data Entry'!AO648="g",'Data Entry'!AN648*0.001*X645,IF('Data Entry'!AO648="UI",'Data Entry'!AN648*0.000001*X645,IF('Data Entry'!AO648="mg",'Data Entry'!AN648*0.000001*X645,IF('Data Entry'!AO648="t",'Data Entry'!AN648*1000*X645,IF('Data Entry'!AO648="kg",'Data Entry'!AN648*1*X645,IF('Data Entry'!AO648="L",'Data Entry'!AN648*1*X645,IFERROR(,"")))))))</f>
        <v>0</v>
      </c>
      <c r="T645" s="1" t="s">
        <v>4</v>
      </c>
      <c r="U645" s="59" t="str">
        <f>IF('Data Entry'!AP648="No aplica","1",'Data Entry'!AP648)</f>
        <v/>
      </c>
      <c r="V645" s="59" t="str">
        <f>IF('Data Entry'!AS648="No aplica","1",'Data Entry'!AS648)</f>
        <v/>
      </c>
      <c r="W645" s="59" t="str">
        <f>IF('Data Entry'!AV648="No aplica","1",'Data Entry'!AV648)</f>
        <v/>
      </c>
      <c r="X645" s="59" t="str">
        <f>IF('Data Entry'!AY648="No aplica","1",'Data Entry'!AY648)</f>
        <v/>
      </c>
      <c r="Y645" s="151" t="str">
        <f t="shared" si="10"/>
        <v/>
      </c>
      <c r="Z645" s="152" t="str">
        <f>IF('Data Entry'!H648="Yes","1",IF(AND('Data Entry'!H648="",'Data Entry'!I648="",'Data Entry'!J648="",'Data Entry'!K648="",'Data Entry'!L648="",'Data Entry'!M648="",'Data Entry'!N648="",'Data Entry'!O648="",'Data Entry'!P648="",'Data Entry'!Q648=""),"","1"))</f>
        <v/>
      </c>
      <c r="AA645" s="152" t="str">
        <f>IF('Data Entry'!R648="Yes","1",IF(AND('Data Entry'!R648="",'Data Entry'!S648="",'Data Entry'!T648="",'Data Entry'!U648=""),"","1"))</f>
        <v/>
      </c>
      <c r="AB645" s="157" t="str">
        <f>IF('Data Entry'!V648="Yes","1",IF(AND('Data Entry'!V648="",'Data Entry'!W648=""),"","1"))</f>
        <v/>
      </c>
    </row>
    <row r="646" spans="1:28" ht="17">
      <c r="A646" s="59">
        <f>'Data Entry'!AB649</f>
        <v>0</v>
      </c>
      <c r="B646" s="59" t="str">
        <f>'Data Entry'!AR649</f>
        <v/>
      </c>
      <c r="C646" s="1">
        <f>IF('Data Entry'!AD649="g",'Data Entry'!AC649*0.001*U646,IF('Data Entry'!AD649="UI",'Data Entry'!AC649*0.000001*U646,IF('Data Entry'!AD649="mg",'Data Entry'!AC649*0.000001*U646,IF('Data Entry'!AD649="t",'Data Entry'!AC649*1000*U646,IF('Data Entry'!AD649="kg",'Data Entry'!AC649*1*U646,IF('Data Entry'!AD649="L",'Data Entry'!AC649*1*U646,IFERROR(,"")))))))</f>
        <v>0</v>
      </c>
      <c r="D646" s="1" t="s">
        <v>4</v>
      </c>
      <c r="E646" s="1">
        <f>IF('Data Entry'!AF649="g",'Data Entry'!AE649*0.001,IF('Data Entry'!AF649="mg",'Data Entry'!AE649*0.000001,IF('Data Entry'!AF649="t",'Data Entry'!AE649*1000,IF('Data Entry'!AF649="ml",'Data Entry'!AE649*0.001,IF('Data Entry'!AF649="kg",'Data Entry'!AE649*1,IF('Data Entry'!AF649="Pieza",'Data Entry'!AE649*1,IF('Data Entry'!AF649="L",'Data Entry'!AE649*1,IFERROR(,""))))))))</f>
        <v>0</v>
      </c>
      <c r="F646" s="1" t="s">
        <v>4</v>
      </c>
      <c r="G646" s="1">
        <f>IF('Data Entry'!AA649="g",'Data Entry'!Z649*0.001,IF('Data Entry'!AA649="mg",'Data Entry'!Z649*0.000001,IF('Data Entry'!AA649="t",'Data Entry'!Z649*1000,IF('Data Entry'!AA649="ml",'Data Entry'!Z649*0.001,IF('Data Entry'!AA649="kg",'Data Entry'!Z649*1,IF('Data Entry'!AA649="Piezas",'Data Entry'!Z649*1,IF('Data Entry'!AA649="L",'Data Entry'!Z649*1,IFERROR(,""))))))))</f>
        <v>0</v>
      </c>
      <c r="H646" s="1" t="s">
        <v>4</v>
      </c>
      <c r="I646" s="1">
        <f>IF('Data Entry'!AC649="g",'Data Entry'!AB649*0.001,IF('Data Entry'!AC649="mg",'Data Entry'!AB649*0.000001,IF('Data Entry'!AC649="t",'Data Entry'!AB649*1000,IF('Data Entry'!AC649="ml",'Data Entry'!AB649*0.001,IF('Data Entry'!AC649="kg",'Data Entry'!AB649*1,IF('Data Entry'!AC649="L",'Data Entry'!AB649*1,IFERROR(,"")))))))</f>
        <v>0</v>
      </c>
      <c r="J646" s="59" t="str">
        <f>'Data Entry'!AU649</f>
        <v/>
      </c>
      <c r="K646" s="1">
        <f>IF('Data Entry'!AI649="g",'Data Entry'!AH649*0.001*V646,IF('Data Entry'!AI649="UI",'Data Entry'!AH649*0.000001*V646,IF('Data Entry'!AI649="mg",'Data Entry'!AH649*0.000001*V646,IF('Data Entry'!AI649="t",'Data Entry'!AH649*1000*V646,IF('Data Entry'!AI649="kg",'Data Entry'!AH649*1*V646,IF('Data Entry'!AI649="L",'Data Entry'!AH649*1*V646,IFERROR(,"")))))))</f>
        <v>0</v>
      </c>
      <c r="L646" s="1" t="s">
        <v>4</v>
      </c>
      <c r="M646" s="59">
        <f>'Data Entry'!AJ649</f>
        <v>0</v>
      </c>
      <c r="N646" s="59" t="str">
        <f>'Data Entry'!AX649</f>
        <v/>
      </c>
      <c r="O646" s="1">
        <f>IF('Data Entry'!AL649="g",'Data Entry'!AK649*0.001*W646,IF('Data Entry'!AL649="UI",'Data Entry'!AK649*0.000001*W646,IF('Data Entry'!AL649="mg",'Data Entry'!AK649*0.000001*W646,IF('Data Entry'!AL649="t",'Data Entry'!AK649*1000*W646,IF('Data Entry'!AL649="kg",'Data Entry'!AK649*1*W646,IF('Data Entry'!AL649="L",'Data Entry'!AK649*1*W646,IFERROR(,"")))))))</f>
        <v>0</v>
      </c>
      <c r="P646" s="1" t="s">
        <v>4</v>
      </c>
      <c r="Q646" s="59">
        <f>'Data Entry'!AM649</f>
        <v>0</v>
      </c>
      <c r="R646" s="59" t="str">
        <f>'Data Entry'!BA649</f>
        <v/>
      </c>
      <c r="S646" s="1">
        <f>IF('Data Entry'!AO649="g",'Data Entry'!AN649*0.001*X646,IF('Data Entry'!AO649="UI",'Data Entry'!AN649*0.000001*X646,IF('Data Entry'!AO649="mg",'Data Entry'!AN649*0.000001*X646,IF('Data Entry'!AO649="t",'Data Entry'!AN649*1000*X646,IF('Data Entry'!AO649="kg",'Data Entry'!AN649*1*X646,IF('Data Entry'!AO649="L",'Data Entry'!AN649*1*X646,IFERROR(,"")))))))</f>
        <v>0</v>
      </c>
      <c r="T646" s="1" t="s">
        <v>4</v>
      </c>
      <c r="U646" s="59" t="str">
        <f>IF('Data Entry'!AP649="No aplica","1",'Data Entry'!AP649)</f>
        <v/>
      </c>
      <c r="V646" s="59" t="str">
        <f>IF('Data Entry'!AS649="No aplica","1",'Data Entry'!AS649)</f>
        <v/>
      </c>
      <c r="W646" s="59" t="str">
        <f>IF('Data Entry'!AV649="No aplica","1",'Data Entry'!AV649)</f>
        <v/>
      </c>
      <c r="X646" s="59" t="str">
        <f>IF('Data Entry'!AY649="No aplica","1",'Data Entry'!AY649)</f>
        <v/>
      </c>
      <c r="Y646" s="151" t="str">
        <f t="shared" si="10"/>
        <v/>
      </c>
      <c r="Z646" s="152" t="str">
        <f>IF('Data Entry'!H649="Yes","1",IF(AND('Data Entry'!H649="",'Data Entry'!I649="",'Data Entry'!J649="",'Data Entry'!K649="",'Data Entry'!L649="",'Data Entry'!M649="",'Data Entry'!N649="",'Data Entry'!O649="",'Data Entry'!P649="",'Data Entry'!Q649=""),"","1"))</f>
        <v/>
      </c>
      <c r="AA646" s="152" t="str">
        <f>IF('Data Entry'!R649="Yes","1",IF(AND('Data Entry'!R649="",'Data Entry'!S649="",'Data Entry'!T649="",'Data Entry'!U649=""),"","1"))</f>
        <v/>
      </c>
      <c r="AB646" s="157" t="str">
        <f>IF('Data Entry'!V649="Yes","1",IF(AND('Data Entry'!V649="",'Data Entry'!W649=""),"","1"))</f>
        <v/>
      </c>
    </row>
    <row r="647" spans="1:28" ht="17">
      <c r="A647" s="59">
        <f>'Data Entry'!AB650</f>
        <v>0</v>
      </c>
      <c r="B647" s="59" t="str">
        <f>'Data Entry'!AR650</f>
        <v/>
      </c>
      <c r="C647" s="1">
        <f>IF('Data Entry'!AD650="g",'Data Entry'!AC650*0.001*U647,IF('Data Entry'!AD650="UI",'Data Entry'!AC650*0.000001*U647,IF('Data Entry'!AD650="mg",'Data Entry'!AC650*0.000001*U647,IF('Data Entry'!AD650="t",'Data Entry'!AC650*1000*U647,IF('Data Entry'!AD650="kg",'Data Entry'!AC650*1*U647,IF('Data Entry'!AD650="L",'Data Entry'!AC650*1*U647,IFERROR(,"")))))))</f>
        <v>0</v>
      </c>
      <c r="D647" s="1" t="s">
        <v>4</v>
      </c>
      <c r="E647" s="1">
        <f>IF('Data Entry'!AF650="g",'Data Entry'!AE650*0.001,IF('Data Entry'!AF650="mg",'Data Entry'!AE650*0.000001,IF('Data Entry'!AF650="t",'Data Entry'!AE650*1000,IF('Data Entry'!AF650="ml",'Data Entry'!AE650*0.001,IF('Data Entry'!AF650="kg",'Data Entry'!AE650*1,IF('Data Entry'!AF650="Pieza",'Data Entry'!AE650*1,IF('Data Entry'!AF650="L",'Data Entry'!AE650*1,IFERROR(,""))))))))</f>
        <v>0</v>
      </c>
      <c r="F647" s="1" t="s">
        <v>4</v>
      </c>
      <c r="G647" s="1">
        <f>IF('Data Entry'!AA650="g",'Data Entry'!Z650*0.001,IF('Data Entry'!AA650="mg",'Data Entry'!Z650*0.000001,IF('Data Entry'!AA650="t",'Data Entry'!Z650*1000,IF('Data Entry'!AA650="ml",'Data Entry'!Z650*0.001,IF('Data Entry'!AA650="kg",'Data Entry'!Z650*1,IF('Data Entry'!AA650="Piezas",'Data Entry'!Z650*1,IF('Data Entry'!AA650="L",'Data Entry'!Z650*1,IFERROR(,""))))))))</f>
        <v>0</v>
      </c>
      <c r="H647" s="1" t="s">
        <v>4</v>
      </c>
      <c r="I647" s="1">
        <f>IF('Data Entry'!AC650="g",'Data Entry'!AB650*0.001,IF('Data Entry'!AC650="mg",'Data Entry'!AB650*0.000001,IF('Data Entry'!AC650="t",'Data Entry'!AB650*1000,IF('Data Entry'!AC650="ml",'Data Entry'!AB650*0.001,IF('Data Entry'!AC650="kg",'Data Entry'!AB650*1,IF('Data Entry'!AC650="L",'Data Entry'!AB650*1,IFERROR(,"")))))))</f>
        <v>0</v>
      </c>
      <c r="J647" s="59" t="str">
        <f>'Data Entry'!AU650</f>
        <v/>
      </c>
      <c r="K647" s="1">
        <f>IF('Data Entry'!AI650="g",'Data Entry'!AH650*0.001*V647,IF('Data Entry'!AI650="UI",'Data Entry'!AH650*0.000001*V647,IF('Data Entry'!AI650="mg",'Data Entry'!AH650*0.000001*V647,IF('Data Entry'!AI650="t",'Data Entry'!AH650*1000*V647,IF('Data Entry'!AI650="kg",'Data Entry'!AH650*1*V647,IF('Data Entry'!AI650="L",'Data Entry'!AH650*1*V647,IFERROR(,"")))))))</f>
        <v>0</v>
      </c>
      <c r="L647" s="1" t="s">
        <v>4</v>
      </c>
      <c r="M647" s="59">
        <f>'Data Entry'!AJ650</f>
        <v>0</v>
      </c>
      <c r="N647" s="59" t="str">
        <f>'Data Entry'!AX650</f>
        <v/>
      </c>
      <c r="O647" s="1">
        <f>IF('Data Entry'!AL650="g",'Data Entry'!AK650*0.001*W647,IF('Data Entry'!AL650="UI",'Data Entry'!AK650*0.000001*W647,IF('Data Entry'!AL650="mg",'Data Entry'!AK650*0.000001*W647,IF('Data Entry'!AL650="t",'Data Entry'!AK650*1000*W647,IF('Data Entry'!AL650="kg",'Data Entry'!AK650*1*W647,IF('Data Entry'!AL650="L",'Data Entry'!AK650*1*W647,IFERROR(,"")))))))</f>
        <v>0</v>
      </c>
      <c r="P647" s="1" t="s">
        <v>4</v>
      </c>
      <c r="Q647" s="59">
        <f>'Data Entry'!AM650</f>
        <v>0</v>
      </c>
      <c r="R647" s="59" t="str">
        <f>'Data Entry'!BA650</f>
        <v/>
      </c>
      <c r="S647" s="1">
        <f>IF('Data Entry'!AO650="g",'Data Entry'!AN650*0.001*X647,IF('Data Entry'!AO650="UI",'Data Entry'!AN650*0.000001*X647,IF('Data Entry'!AO650="mg",'Data Entry'!AN650*0.000001*X647,IF('Data Entry'!AO650="t",'Data Entry'!AN650*1000*X647,IF('Data Entry'!AO650="kg",'Data Entry'!AN650*1*X647,IF('Data Entry'!AO650="L",'Data Entry'!AN650*1*X647,IFERROR(,"")))))))</f>
        <v>0</v>
      </c>
      <c r="T647" s="1" t="s">
        <v>4</v>
      </c>
      <c r="U647" s="59" t="str">
        <f>IF('Data Entry'!AP650="No aplica","1",'Data Entry'!AP650)</f>
        <v/>
      </c>
      <c r="V647" s="59" t="str">
        <f>IF('Data Entry'!AS650="No aplica","1",'Data Entry'!AS650)</f>
        <v/>
      </c>
      <c r="W647" s="59" t="str">
        <f>IF('Data Entry'!AV650="No aplica","1",'Data Entry'!AV650)</f>
        <v/>
      </c>
      <c r="X647" s="59" t="str">
        <f>IF('Data Entry'!AY650="No aplica","1",'Data Entry'!AY650)</f>
        <v/>
      </c>
      <c r="Y647" s="151" t="str">
        <f t="shared" si="10"/>
        <v/>
      </c>
      <c r="Z647" s="152" t="str">
        <f>IF('Data Entry'!H650="Yes","1",IF(AND('Data Entry'!H650="",'Data Entry'!I650="",'Data Entry'!J650="",'Data Entry'!K650="",'Data Entry'!L650="",'Data Entry'!M650="",'Data Entry'!N650="",'Data Entry'!O650="",'Data Entry'!P650="",'Data Entry'!Q650=""),"","1"))</f>
        <v/>
      </c>
      <c r="AA647" s="152" t="str">
        <f>IF('Data Entry'!R650="Yes","1",IF(AND('Data Entry'!R650="",'Data Entry'!S650="",'Data Entry'!T650="",'Data Entry'!U650=""),"","1"))</f>
        <v/>
      </c>
      <c r="AB647" s="157" t="str">
        <f>IF('Data Entry'!V650="Yes","1",IF(AND('Data Entry'!V650="",'Data Entry'!W650=""),"","1"))</f>
        <v/>
      </c>
    </row>
    <row r="648" spans="1:28" ht="17">
      <c r="A648" s="59">
        <f>'Data Entry'!AB651</f>
        <v>0</v>
      </c>
      <c r="B648" s="59" t="str">
        <f>'Data Entry'!AR651</f>
        <v/>
      </c>
      <c r="C648" s="1">
        <f>IF('Data Entry'!AD651="g",'Data Entry'!AC651*0.001*U648,IF('Data Entry'!AD651="UI",'Data Entry'!AC651*0.000001*U648,IF('Data Entry'!AD651="mg",'Data Entry'!AC651*0.000001*U648,IF('Data Entry'!AD651="t",'Data Entry'!AC651*1000*U648,IF('Data Entry'!AD651="kg",'Data Entry'!AC651*1*U648,IF('Data Entry'!AD651="L",'Data Entry'!AC651*1*U648,IFERROR(,"")))))))</f>
        <v>0</v>
      </c>
      <c r="D648" s="1" t="s">
        <v>4</v>
      </c>
      <c r="E648" s="1">
        <f>IF('Data Entry'!AF651="g",'Data Entry'!AE651*0.001,IF('Data Entry'!AF651="mg",'Data Entry'!AE651*0.000001,IF('Data Entry'!AF651="t",'Data Entry'!AE651*1000,IF('Data Entry'!AF651="ml",'Data Entry'!AE651*0.001,IF('Data Entry'!AF651="kg",'Data Entry'!AE651*1,IF('Data Entry'!AF651="Pieza",'Data Entry'!AE651*1,IF('Data Entry'!AF651="L",'Data Entry'!AE651*1,IFERROR(,""))))))))</f>
        <v>0</v>
      </c>
      <c r="F648" s="1" t="s">
        <v>4</v>
      </c>
      <c r="G648" s="1">
        <f>IF('Data Entry'!AA651="g",'Data Entry'!Z651*0.001,IF('Data Entry'!AA651="mg",'Data Entry'!Z651*0.000001,IF('Data Entry'!AA651="t",'Data Entry'!Z651*1000,IF('Data Entry'!AA651="ml",'Data Entry'!Z651*0.001,IF('Data Entry'!AA651="kg",'Data Entry'!Z651*1,IF('Data Entry'!AA651="Piezas",'Data Entry'!Z651*1,IF('Data Entry'!AA651="L",'Data Entry'!Z651*1,IFERROR(,""))))))))</f>
        <v>0</v>
      </c>
      <c r="H648" s="1" t="s">
        <v>4</v>
      </c>
      <c r="I648" s="1">
        <f>IF('Data Entry'!AC651="g",'Data Entry'!AB651*0.001,IF('Data Entry'!AC651="mg",'Data Entry'!AB651*0.000001,IF('Data Entry'!AC651="t",'Data Entry'!AB651*1000,IF('Data Entry'!AC651="ml",'Data Entry'!AB651*0.001,IF('Data Entry'!AC651="kg",'Data Entry'!AB651*1,IF('Data Entry'!AC651="L",'Data Entry'!AB651*1,IFERROR(,"")))))))</f>
        <v>0</v>
      </c>
      <c r="J648" s="59" t="str">
        <f>'Data Entry'!AU651</f>
        <v/>
      </c>
      <c r="K648" s="1">
        <f>IF('Data Entry'!AI651="g",'Data Entry'!AH651*0.001*V648,IF('Data Entry'!AI651="UI",'Data Entry'!AH651*0.000001*V648,IF('Data Entry'!AI651="mg",'Data Entry'!AH651*0.000001*V648,IF('Data Entry'!AI651="t",'Data Entry'!AH651*1000*V648,IF('Data Entry'!AI651="kg",'Data Entry'!AH651*1*V648,IF('Data Entry'!AI651="L",'Data Entry'!AH651*1*V648,IFERROR(,"")))))))</f>
        <v>0</v>
      </c>
      <c r="L648" s="1" t="s">
        <v>4</v>
      </c>
      <c r="M648" s="59">
        <f>'Data Entry'!AJ651</f>
        <v>0</v>
      </c>
      <c r="N648" s="59" t="str">
        <f>'Data Entry'!AX651</f>
        <v/>
      </c>
      <c r="O648" s="1">
        <f>IF('Data Entry'!AL651="g",'Data Entry'!AK651*0.001*W648,IF('Data Entry'!AL651="UI",'Data Entry'!AK651*0.000001*W648,IF('Data Entry'!AL651="mg",'Data Entry'!AK651*0.000001*W648,IF('Data Entry'!AL651="t",'Data Entry'!AK651*1000*W648,IF('Data Entry'!AL651="kg",'Data Entry'!AK651*1*W648,IF('Data Entry'!AL651="L",'Data Entry'!AK651*1*W648,IFERROR(,"")))))))</f>
        <v>0</v>
      </c>
      <c r="P648" s="1" t="s">
        <v>4</v>
      </c>
      <c r="Q648" s="59">
        <f>'Data Entry'!AM651</f>
        <v>0</v>
      </c>
      <c r="R648" s="59" t="str">
        <f>'Data Entry'!BA651</f>
        <v/>
      </c>
      <c r="S648" s="1">
        <f>IF('Data Entry'!AO651="g",'Data Entry'!AN651*0.001*X648,IF('Data Entry'!AO651="UI",'Data Entry'!AN651*0.000001*X648,IF('Data Entry'!AO651="mg",'Data Entry'!AN651*0.000001*X648,IF('Data Entry'!AO651="t",'Data Entry'!AN651*1000*X648,IF('Data Entry'!AO651="kg",'Data Entry'!AN651*1*X648,IF('Data Entry'!AO651="L",'Data Entry'!AN651*1*X648,IFERROR(,"")))))))</f>
        <v>0</v>
      </c>
      <c r="T648" s="1" t="s">
        <v>4</v>
      </c>
      <c r="U648" s="59" t="str">
        <f>IF('Data Entry'!AP651="No aplica","1",'Data Entry'!AP651)</f>
        <v/>
      </c>
      <c r="V648" s="59" t="str">
        <f>IF('Data Entry'!AS651="No aplica","1",'Data Entry'!AS651)</f>
        <v/>
      </c>
      <c r="W648" s="59" t="str">
        <f>IF('Data Entry'!AV651="No aplica","1",'Data Entry'!AV651)</f>
        <v/>
      </c>
      <c r="X648" s="59" t="str">
        <f>IF('Data Entry'!AY651="No aplica","1",'Data Entry'!AY651)</f>
        <v/>
      </c>
      <c r="Y648" s="151" t="str">
        <f t="shared" si="10"/>
        <v/>
      </c>
      <c r="Z648" s="152" t="str">
        <f>IF('Data Entry'!H651="Yes","1",IF(AND('Data Entry'!H651="",'Data Entry'!I651="",'Data Entry'!J651="",'Data Entry'!K651="",'Data Entry'!L651="",'Data Entry'!M651="",'Data Entry'!N651="",'Data Entry'!O651="",'Data Entry'!P651="",'Data Entry'!Q651=""),"","1"))</f>
        <v/>
      </c>
      <c r="AA648" s="152" t="str">
        <f>IF('Data Entry'!R651="Yes","1",IF(AND('Data Entry'!R651="",'Data Entry'!S651="",'Data Entry'!T651="",'Data Entry'!U651=""),"","1"))</f>
        <v/>
      </c>
      <c r="AB648" s="157" t="str">
        <f>IF('Data Entry'!V651="Yes","1",IF(AND('Data Entry'!V651="",'Data Entry'!W651=""),"","1"))</f>
        <v/>
      </c>
    </row>
    <row r="649" spans="1:28" ht="17">
      <c r="A649" s="59">
        <f>'Data Entry'!AB652</f>
        <v>0</v>
      </c>
      <c r="B649" s="59" t="str">
        <f>'Data Entry'!AR652</f>
        <v/>
      </c>
      <c r="C649" s="1">
        <f>IF('Data Entry'!AD652="g",'Data Entry'!AC652*0.001*U649,IF('Data Entry'!AD652="UI",'Data Entry'!AC652*0.000001*U649,IF('Data Entry'!AD652="mg",'Data Entry'!AC652*0.000001*U649,IF('Data Entry'!AD652="t",'Data Entry'!AC652*1000*U649,IF('Data Entry'!AD652="kg",'Data Entry'!AC652*1*U649,IF('Data Entry'!AD652="L",'Data Entry'!AC652*1*U649,IFERROR(,"")))))))</f>
        <v>0</v>
      </c>
      <c r="D649" s="1" t="s">
        <v>4</v>
      </c>
      <c r="E649" s="1">
        <f>IF('Data Entry'!AF652="g",'Data Entry'!AE652*0.001,IF('Data Entry'!AF652="mg",'Data Entry'!AE652*0.000001,IF('Data Entry'!AF652="t",'Data Entry'!AE652*1000,IF('Data Entry'!AF652="ml",'Data Entry'!AE652*0.001,IF('Data Entry'!AF652="kg",'Data Entry'!AE652*1,IF('Data Entry'!AF652="Pieza",'Data Entry'!AE652*1,IF('Data Entry'!AF652="L",'Data Entry'!AE652*1,IFERROR(,""))))))))</f>
        <v>0</v>
      </c>
      <c r="F649" s="1" t="s">
        <v>4</v>
      </c>
      <c r="G649" s="1">
        <f>IF('Data Entry'!AA652="g",'Data Entry'!Z652*0.001,IF('Data Entry'!AA652="mg",'Data Entry'!Z652*0.000001,IF('Data Entry'!AA652="t",'Data Entry'!Z652*1000,IF('Data Entry'!AA652="ml",'Data Entry'!Z652*0.001,IF('Data Entry'!AA652="kg",'Data Entry'!Z652*1,IF('Data Entry'!AA652="Piezas",'Data Entry'!Z652*1,IF('Data Entry'!AA652="L",'Data Entry'!Z652*1,IFERROR(,""))))))))</f>
        <v>0</v>
      </c>
      <c r="H649" s="1" t="s">
        <v>4</v>
      </c>
      <c r="I649" s="1">
        <f>IF('Data Entry'!AC652="g",'Data Entry'!AB652*0.001,IF('Data Entry'!AC652="mg",'Data Entry'!AB652*0.000001,IF('Data Entry'!AC652="t",'Data Entry'!AB652*1000,IF('Data Entry'!AC652="ml",'Data Entry'!AB652*0.001,IF('Data Entry'!AC652="kg",'Data Entry'!AB652*1,IF('Data Entry'!AC652="L",'Data Entry'!AB652*1,IFERROR(,"")))))))</f>
        <v>0</v>
      </c>
      <c r="J649" s="59" t="str">
        <f>'Data Entry'!AU652</f>
        <v/>
      </c>
      <c r="K649" s="1">
        <f>IF('Data Entry'!AI652="g",'Data Entry'!AH652*0.001*V649,IF('Data Entry'!AI652="UI",'Data Entry'!AH652*0.000001*V649,IF('Data Entry'!AI652="mg",'Data Entry'!AH652*0.000001*V649,IF('Data Entry'!AI652="t",'Data Entry'!AH652*1000*V649,IF('Data Entry'!AI652="kg",'Data Entry'!AH652*1*V649,IF('Data Entry'!AI652="L",'Data Entry'!AH652*1*V649,IFERROR(,"")))))))</f>
        <v>0</v>
      </c>
      <c r="L649" s="1" t="s">
        <v>4</v>
      </c>
      <c r="M649" s="59">
        <f>'Data Entry'!AJ652</f>
        <v>0</v>
      </c>
      <c r="N649" s="59" t="str">
        <f>'Data Entry'!AX652</f>
        <v/>
      </c>
      <c r="O649" s="1">
        <f>IF('Data Entry'!AL652="g",'Data Entry'!AK652*0.001*W649,IF('Data Entry'!AL652="UI",'Data Entry'!AK652*0.000001*W649,IF('Data Entry'!AL652="mg",'Data Entry'!AK652*0.000001*W649,IF('Data Entry'!AL652="t",'Data Entry'!AK652*1000*W649,IF('Data Entry'!AL652="kg",'Data Entry'!AK652*1*W649,IF('Data Entry'!AL652="L",'Data Entry'!AK652*1*W649,IFERROR(,"")))))))</f>
        <v>0</v>
      </c>
      <c r="P649" s="1" t="s">
        <v>4</v>
      </c>
      <c r="Q649" s="59">
        <f>'Data Entry'!AM652</f>
        <v>0</v>
      </c>
      <c r="R649" s="59" t="str">
        <f>'Data Entry'!BA652</f>
        <v/>
      </c>
      <c r="S649" s="1">
        <f>IF('Data Entry'!AO652="g",'Data Entry'!AN652*0.001*X649,IF('Data Entry'!AO652="UI",'Data Entry'!AN652*0.000001*X649,IF('Data Entry'!AO652="mg",'Data Entry'!AN652*0.000001*X649,IF('Data Entry'!AO652="t",'Data Entry'!AN652*1000*X649,IF('Data Entry'!AO652="kg",'Data Entry'!AN652*1*X649,IF('Data Entry'!AO652="L",'Data Entry'!AN652*1*X649,IFERROR(,"")))))))</f>
        <v>0</v>
      </c>
      <c r="T649" s="1" t="s">
        <v>4</v>
      </c>
      <c r="U649" s="59" t="str">
        <f>IF('Data Entry'!AP652="No aplica","1",'Data Entry'!AP652)</f>
        <v/>
      </c>
      <c r="V649" s="59" t="str">
        <f>IF('Data Entry'!AS652="No aplica","1",'Data Entry'!AS652)</f>
        <v/>
      </c>
      <c r="W649" s="59" t="str">
        <f>IF('Data Entry'!AV652="No aplica","1",'Data Entry'!AV652)</f>
        <v/>
      </c>
      <c r="X649" s="59" t="str">
        <f>IF('Data Entry'!AY652="No aplica","1",'Data Entry'!AY652)</f>
        <v/>
      </c>
      <c r="Y649" s="151" t="str">
        <f t="shared" si="10"/>
        <v/>
      </c>
      <c r="Z649" s="152" t="str">
        <f>IF('Data Entry'!H652="Yes","1",IF(AND('Data Entry'!H652="",'Data Entry'!I652="",'Data Entry'!J652="",'Data Entry'!K652="",'Data Entry'!L652="",'Data Entry'!M652="",'Data Entry'!N652="",'Data Entry'!O652="",'Data Entry'!P652="",'Data Entry'!Q652=""),"","1"))</f>
        <v/>
      </c>
      <c r="AA649" s="152" t="str">
        <f>IF('Data Entry'!R652="Yes","1",IF(AND('Data Entry'!R652="",'Data Entry'!S652="",'Data Entry'!T652="",'Data Entry'!U652=""),"","1"))</f>
        <v/>
      </c>
      <c r="AB649" s="157" t="str">
        <f>IF('Data Entry'!V652="Yes","1",IF(AND('Data Entry'!V652="",'Data Entry'!W652=""),"","1"))</f>
        <v/>
      </c>
    </row>
    <row r="650" spans="1:28" ht="17">
      <c r="A650" s="59">
        <f>'Data Entry'!AB653</f>
        <v>0</v>
      </c>
      <c r="B650" s="59" t="str">
        <f>'Data Entry'!AR653</f>
        <v/>
      </c>
      <c r="C650" s="1">
        <f>IF('Data Entry'!AD653="g",'Data Entry'!AC653*0.001*U650,IF('Data Entry'!AD653="UI",'Data Entry'!AC653*0.000001*U650,IF('Data Entry'!AD653="mg",'Data Entry'!AC653*0.000001*U650,IF('Data Entry'!AD653="t",'Data Entry'!AC653*1000*U650,IF('Data Entry'!AD653="kg",'Data Entry'!AC653*1*U650,IF('Data Entry'!AD653="L",'Data Entry'!AC653*1*U650,IFERROR(,"")))))))</f>
        <v>0</v>
      </c>
      <c r="D650" s="1" t="s">
        <v>4</v>
      </c>
      <c r="E650" s="1">
        <f>IF('Data Entry'!AF653="g",'Data Entry'!AE653*0.001,IF('Data Entry'!AF653="mg",'Data Entry'!AE653*0.000001,IF('Data Entry'!AF653="t",'Data Entry'!AE653*1000,IF('Data Entry'!AF653="ml",'Data Entry'!AE653*0.001,IF('Data Entry'!AF653="kg",'Data Entry'!AE653*1,IF('Data Entry'!AF653="Pieza",'Data Entry'!AE653*1,IF('Data Entry'!AF653="L",'Data Entry'!AE653*1,IFERROR(,""))))))))</f>
        <v>0</v>
      </c>
      <c r="F650" s="1" t="s">
        <v>4</v>
      </c>
      <c r="G650" s="1">
        <f>IF('Data Entry'!AA653="g",'Data Entry'!Z653*0.001,IF('Data Entry'!AA653="mg",'Data Entry'!Z653*0.000001,IF('Data Entry'!AA653="t",'Data Entry'!Z653*1000,IF('Data Entry'!AA653="ml",'Data Entry'!Z653*0.001,IF('Data Entry'!AA653="kg",'Data Entry'!Z653*1,IF('Data Entry'!AA653="Piezas",'Data Entry'!Z653*1,IF('Data Entry'!AA653="L",'Data Entry'!Z653*1,IFERROR(,""))))))))</f>
        <v>0</v>
      </c>
      <c r="H650" s="1" t="s">
        <v>4</v>
      </c>
      <c r="I650" s="1">
        <f>IF('Data Entry'!AC653="g",'Data Entry'!AB653*0.001,IF('Data Entry'!AC653="mg",'Data Entry'!AB653*0.000001,IF('Data Entry'!AC653="t",'Data Entry'!AB653*1000,IF('Data Entry'!AC653="ml",'Data Entry'!AB653*0.001,IF('Data Entry'!AC653="kg",'Data Entry'!AB653*1,IF('Data Entry'!AC653="L",'Data Entry'!AB653*1,IFERROR(,"")))))))</f>
        <v>0</v>
      </c>
      <c r="J650" s="59" t="str">
        <f>'Data Entry'!AU653</f>
        <v/>
      </c>
      <c r="K650" s="1">
        <f>IF('Data Entry'!AI653="g",'Data Entry'!AH653*0.001*V650,IF('Data Entry'!AI653="UI",'Data Entry'!AH653*0.000001*V650,IF('Data Entry'!AI653="mg",'Data Entry'!AH653*0.000001*V650,IF('Data Entry'!AI653="t",'Data Entry'!AH653*1000*V650,IF('Data Entry'!AI653="kg",'Data Entry'!AH653*1*V650,IF('Data Entry'!AI653="L",'Data Entry'!AH653*1*V650,IFERROR(,"")))))))</f>
        <v>0</v>
      </c>
      <c r="L650" s="1" t="s">
        <v>4</v>
      </c>
      <c r="M650" s="59">
        <f>'Data Entry'!AJ653</f>
        <v>0</v>
      </c>
      <c r="N650" s="59" t="str">
        <f>'Data Entry'!AX653</f>
        <v/>
      </c>
      <c r="O650" s="1">
        <f>IF('Data Entry'!AL653="g",'Data Entry'!AK653*0.001*W650,IF('Data Entry'!AL653="UI",'Data Entry'!AK653*0.000001*W650,IF('Data Entry'!AL653="mg",'Data Entry'!AK653*0.000001*W650,IF('Data Entry'!AL653="t",'Data Entry'!AK653*1000*W650,IF('Data Entry'!AL653="kg",'Data Entry'!AK653*1*W650,IF('Data Entry'!AL653="L",'Data Entry'!AK653*1*W650,IFERROR(,"")))))))</f>
        <v>0</v>
      </c>
      <c r="P650" s="1" t="s">
        <v>4</v>
      </c>
      <c r="Q650" s="59">
        <f>'Data Entry'!AM653</f>
        <v>0</v>
      </c>
      <c r="R650" s="59" t="str">
        <f>'Data Entry'!BA653</f>
        <v/>
      </c>
      <c r="S650" s="1">
        <f>IF('Data Entry'!AO653="g",'Data Entry'!AN653*0.001*X650,IF('Data Entry'!AO653="UI",'Data Entry'!AN653*0.000001*X650,IF('Data Entry'!AO653="mg",'Data Entry'!AN653*0.000001*X650,IF('Data Entry'!AO653="t",'Data Entry'!AN653*1000*X650,IF('Data Entry'!AO653="kg",'Data Entry'!AN653*1*X650,IF('Data Entry'!AO653="L",'Data Entry'!AN653*1*X650,IFERROR(,"")))))))</f>
        <v>0</v>
      </c>
      <c r="T650" s="1" t="s">
        <v>4</v>
      </c>
      <c r="U650" s="59" t="str">
        <f>IF('Data Entry'!AP653="No aplica","1",'Data Entry'!AP653)</f>
        <v/>
      </c>
      <c r="V650" s="59" t="str">
        <f>IF('Data Entry'!AS653="No aplica","1",'Data Entry'!AS653)</f>
        <v/>
      </c>
      <c r="W650" s="59" t="str">
        <f>IF('Data Entry'!AV653="No aplica","1",'Data Entry'!AV653)</f>
        <v/>
      </c>
      <c r="X650" s="59" t="str">
        <f>IF('Data Entry'!AY653="No aplica","1",'Data Entry'!AY653)</f>
        <v/>
      </c>
      <c r="Y650" s="151" t="str">
        <f t="shared" si="10"/>
        <v/>
      </c>
      <c r="Z650" s="152" t="str">
        <f>IF('Data Entry'!H653="Yes","1",IF(AND('Data Entry'!H653="",'Data Entry'!I653="",'Data Entry'!J653="",'Data Entry'!K653="",'Data Entry'!L653="",'Data Entry'!M653="",'Data Entry'!N653="",'Data Entry'!O653="",'Data Entry'!P653="",'Data Entry'!Q653=""),"","1"))</f>
        <v/>
      </c>
      <c r="AA650" s="152" t="str">
        <f>IF('Data Entry'!R653="Yes","1",IF(AND('Data Entry'!R653="",'Data Entry'!S653="",'Data Entry'!T653="",'Data Entry'!U653=""),"","1"))</f>
        <v/>
      </c>
      <c r="AB650" s="157" t="str">
        <f>IF('Data Entry'!V653="Yes","1",IF(AND('Data Entry'!V653="",'Data Entry'!W653=""),"","1"))</f>
        <v/>
      </c>
    </row>
    <row r="651" spans="1:28" ht="17">
      <c r="A651" s="59">
        <f>'Data Entry'!AB654</f>
        <v>0</v>
      </c>
      <c r="B651" s="59" t="str">
        <f>'Data Entry'!AR654</f>
        <v/>
      </c>
      <c r="C651" s="1">
        <f>IF('Data Entry'!AD654="g",'Data Entry'!AC654*0.001*U651,IF('Data Entry'!AD654="UI",'Data Entry'!AC654*0.000001*U651,IF('Data Entry'!AD654="mg",'Data Entry'!AC654*0.000001*U651,IF('Data Entry'!AD654="t",'Data Entry'!AC654*1000*U651,IF('Data Entry'!AD654="kg",'Data Entry'!AC654*1*U651,IF('Data Entry'!AD654="L",'Data Entry'!AC654*1*U651,IFERROR(,"")))))))</f>
        <v>0</v>
      </c>
      <c r="D651" s="1" t="s">
        <v>4</v>
      </c>
      <c r="E651" s="1">
        <f>IF('Data Entry'!AF654="g",'Data Entry'!AE654*0.001,IF('Data Entry'!AF654="mg",'Data Entry'!AE654*0.000001,IF('Data Entry'!AF654="t",'Data Entry'!AE654*1000,IF('Data Entry'!AF654="ml",'Data Entry'!AE654*0.001,IF('Data Entry'!AF654="kg",'Data Entry'!AE654*1,IF('Data Entry'!AF654="Pieza",'Data Entry'!AE654*1,IF('Data Entry'!AF654="L",'Data Entry'!AE654*1,IFERROR(,""))))))))</f>
        <v>0</v>
      </c>
      <c r="F651" s="1" t="s">
        <v>4</v>
      </c>
      <c r="G651" s="1">
        <f>IF('Data Entry'!AA654="g",'Data Entry'!Z654*0.001,IF('Data Entry'!AA654="mg",'Data Entry'!Z654*0.000001,IF('Data Entry'!AA654="t",'Data Entry'!Z654*1000,IF('Data Entry'!AA654="ml",'Data Entry'!Z654*0.001,IF('Data Entry'!AA654="kg",'Data Entry'!Z654*1,IF('Data Entry'!AA654="Piezas",'Data Entry'!Z654*1,IF('Data Entry'!AA654="L",'Data Entry'!Z654*1,IFERROR(,""))))))))</f>
        <v>0</v>
      </c>
      <c r="H651" s="1" t="s">
        <v>4</v>
      </c>
      <c r="I651" s="1">
        <f>IF('Data Entry'!AC654="g",'Data Entry'!AB654*0.001,IF('Data Entry'!AC654="mg",'Data Entry'!AB654*0.000001,IF('Data Entry'!AC654="t",'Data Entry'!AB654*1000,IF('Data Entry'!AC654="ml",'Data Entry'!AB654*0.001,IF('Data Entry'!AC654="kg",'Data Entry'!AB654*1,IF('Data Entry'!AC654="L",'Data Entry'!AB654*1,IFERROR(,"")))))))</f>
        <v>0</v>
      </c>
      <c r="J651" s="59" t="str">
        <f>'Data Entry'!AU654</f>
        <v/>
      </c>
      <c r="K651" s="1">
        <f>IF('Data Entry'!AI654="g",'Data Entry'!AH654*0.001*V651,IF('Data Entry'!AI654="UI",'Data Entry'!AH654*0.000001*V651,IF('Data Entry'!AI654="mg",'Data Entry'!AH654*0.000001*V651,IF('Data Entry'!AI654="t",'Data Entry'!AH654*1000*V651,IF('Data Entry'!AI654="kg",'Data Entry'!AH654*1*V651,IF('Data Entry'!AI654="L",'Data Entry'!AH654*1*V651,IFERROR(,"")))))))</f>
        <v>0</v>
      </c>
      <c r="L651" s="1" t="s">
        <v>4</v>
      </c>
      <c r="M651" s="59">
        <f>'Data Entry'!AJ654</f>
        <v>0</v>
      </c>
      <c r="N651" s="59" t="str">
        <f>'Data Entry'!AX654</f>
        <v/>
      </c>
      <c r="O651" s="1">
        <f>IF('Data Entry'!AL654="g",'Data Entry'!AK654*0.001*W651,IF('Data Entry'!AL654="UI",'Data Entry'!AK654*0.000001*W651,IF('Data Entry'!AL654="mg",'Data Entry'!AK654*0.000001*W651,IF('Data Entry'!AL654="t",'Data Entry'!AK654*1000*W651,IF('Data Entry'!AL654="kg",'Data Entry'!AK654*1*W651,IF('Data Entry'!AL654="L",'Data Entry'!AK654*1*W651,IFERROR(,"")))))))</f>
        <v>0</v>
      </c>
      <c r="P651" s="1" t="s">
        <v>4</v>
      </c>
      <c r="Q651" s="59">
        <f>'Data Entry'!AM654</f>
        <v>0</v>
      </c>
      <c r="R651" s="59" t="str">
        <f>'Data Entry'!BA654</f>
        <v/>
      </c>
      <c r="S651" s="1">
        <f>IF('Data Entry'!AO654="g",'Data Entry'!AN654*0.001*X651,IF('Data Entry'!AO654="UI",'Data Entry'!AN654*0.000001*X651,IF('Data Entry'!AO654="mg",'Data Entry'!AN654*0.000001*X651,IF('Data Entry'!AO654="t",'Data Entry'!AN654*1000*X651,IF('Data Entry'!AO654="kg",'Data Entry'!AN654*1*X651,IF('Data Entry'!AO654="L",'Data Entry'!AN654*1*X651,IFERROR(,"")))))))</f>
        <v>0</v>
      </c>
      <c r="T651" s="1" t="s">
        <v>4</v>
      </c>
      <c r="U651" s="59" t="str">
        <f>IF('Data Entry'!AP654="No aplica","1",'Data Entry'!AP654)</f>
        <v/>
      </c>
      <c r="V651" s="59" t="str">
        <f>IF('Data Entry'!AS654="No aplica","1",'Data Entry'!AS654)</f>
        <v/>
      </c>
      <c r="W651" s="59" t="str">
        <f>IF('Data Entry'!AV654="No aplica","1",'Data Entry'!AV654)</f>
        <v/>
      </c>
      <c r="X651" s="59" t="str">
        <f>IF('Data Entry'!AY654="No aplica","1",'Data Entry'!AY654)</f>
        <v/>
      </c>
      <c r="Y651" s="151" t="str">
        <f t="shared" si="10"/>
        <v/>
      </c>
      <c r="Z651" s="152" t="str">
        <f>IF('Data Entry'!H654="Yes","1",IF(AND('Data Entry'!H654="",'Data Entry'!I654="",'Data Entry'!J654="",'Data Entry'!K654="",'Data Entry'!L654="",'Data Entry'!M654="",'Data Entry'!N654="",'Data Entry'!O654="",'Data Entry'!P654="",'Data Entry'!Q654=""),"","1"))</f>
        <v/>
      </c>
      <c r="AA651" s="152" t="str">
        <f>IF('Data Entry'!R654="Yes","1",IF(AND('Data Entry'!R654="",'Data Entry'!S654="",'Data Entry'!T654="",'Data Entry'!U654=""),"","1"))</f>
        <v/>
      </c>
      <c r="AB651" s="157" t="str">
        <f>IF('Data Entry'!V654="Yes","1",IF(AND('Data Entry'!V654="",'Data Entry'!W654=""),"","1"))</f>
        <v/>
      </c>
    </row>
    <row r="652" spans="1:28" ht="17">
      <c r="A652" s="59">
        <f>'Data Entry'!AB655</f>
        <v>0</v>
      </c>
      <c r="B652" s="59" t="str">
        <f>'Data Entry'!AR655</f>
        <v/>
      </c>
      <c r="C652" s="1">
        <f>IF('Data Entry'!AD655="g",'Data Entry'!AC655*0.001*U652,IF('Data Entry'!AD655="UI",'Data Entry'!AC655*0.000001*U652,IF('Data Entry'!AD655="mg",'Data Entry'!AC655*0.000001*U652,IF('Data Entry'!AD655="t",'Data Entry'!AC655*1000*U652,IF('Data Entry'!AD655="kg",'Data Entry'!AC655*1*U652,IF('Data Entry'!AD655="L",'Data Entry'!AC655*1*U652,IFERROR(,"")))))))</f>
        <v>0</v>
      </c>
      <c r="D652" s="1" t="s">
        <v>4</v>
      </c>
      <c r="E652" s="1">
        <f>IF('Data Entry'!AF655="g",'Data Entry'!AE655*0.001,IF('Data Entry'!AF655="mg",'Data Entry'!AE655*0.000001,IF('Data Entry'!AF655="t",'Data Entry'!AE655*1000,IF('Data Entry'!AF655="ml",'Data Entry'!AE655*0.001,IF('Data Entry'!AF655="kg",'Data Entry'!AE655*1,IF('Data Entry'!AF655="Pieza",'Data Entry'!AE655*1,IF('Data Entry'!AF655="L",'Data Entry'!AE655*1,IFERROR(,""))))))))</f>
        <v>0</v>
      </c>
      <c r="F652" s="1" t="s">
        <v>4</v>
      </c>
      <c r="G652" s="1">
        <f>IF('Data Entry'!AA655="g",'Data Entry'!Z655*0.001,IF('Data Entry'!AA655="mg",'Data Entry'!Z655*0.000001,IF('Data Entry'!AA655="t",'Data Entry'!Z655*1000,IF('Data Entry'!AA655="ml",'Data Entry'!Z655*0.001,IF('Data Entry'!AA655="kg",'Data Entry'!Z655*1,IF('Data Entry'!AA655="Piezas",'Data Entry'!Z655*1,IF('Data Entry'!AA655="L",'Data Entry'!Z655*1,IFERROR(,""))))))))</f>
        <v>0</v>
      </c>
      <c r="H652" s="1" t="s">
        <v>4</v>
      </c>
      <c r="I652" s="1">
        <f>IF('Data Entry'!AC655="g",'Data Entry'!AB655*0.001,IF('Data Entry'!AC655="mg",'Data Entry'!AB655*0.000001,IF('Data Entry'!AC655="t",'Data Entry'!AB655*1000,IF('Data Entry'!AC655="ml",'Data Entry'!AB655*0.001,IF('Data Entry'!AC655="kg",'Data Entry'!AB655*1,IF('Data Entry'!AC655="L",'Data Entry'!AB655*1,IFERROR(,"")))))))</f>
        <v>0</v>
      </c>
      <c r="J652" s="59" t="str">
        <f>'Data Entry'!AU655</f>
        <v/>
      </c>
      <c r="K652" s="1">
        <f>IF('Data Entry'!AI655="g",'Data Entry'!AH655*0.001*V652,IF('Data Entry'!AI655="UI",'Data Entry'!AH655*0.000001*V652,IF('Data Entry'!AI655="mg",'Data Entry'!AH655*0.000001*V652,IF('Data Entry'!AI655="t",'Data Entry'!AH655*1000*V652,IF('Data Entry'!AI655="kg",'Data Entry'!AH655*1*V652,IF('Data Entry'!AI655="L",'Data Entry'!AH655*1*V652,IFERROR(,"")))))))</f>
        <v>0</v>
      </c>
      <c r="L652" s="1" t="s">
        <v>4</v>
      </c>
      <c r="M652" s="59">
        <f>'Data Entry'!AJ655</f>
        <v>0</v>
      </c>
      <c r="N652" s="59" t="str">
        <f>'Data Entry'!AX655</f>
        <v/>
      </c>
      <c r="O652" s="1">
        <f>IF('Data Entry'!AL655="g",'Data Entry'!AK655*0.001*W652,IF('Data Entry'!AL655="UI",'Data Entry'!AK655*0.000001*W652,IF('Data Entry'!AL655="mg",'Data Entry'!AK655*0.000001*W652,IF('Data Entry'!AL655="t",'Data Entry'!AK655*1000*W652,IF('Data Entry'!AL655="kg",'Data Entry'!AK655*1*W652,IF('Data Entry'!AL655="L",'Data Entry'!AK655*1*W652,IFERROR(,"")))))))</f>
        <v>0</v>
      </c>
      <c r="P652" s="1" t="s">
        <v>4</v>
      </c>
      <c r="Q652" s="59">
        <f>'Data Entry'!AM655</f>
        <v>0</v>
      </c>
      <c r="R652" s="59" t="str">
        <f>'Data Entry'!BA655</f>
        <v/>
      </c>
      <c r="S652" s="1">
        <f>IF('Data Entry'!AO655="g",'Data Entry'!AN655*0.001*X652,IF('Data Entry'!AO655="UI",'Data Entry'!AN655*0.000001*X652,IF('Data Entry'!AO655="mg",'Data Entry'!AN655*0.000001*X652,IF('Data Entry'!AO655="t",'Data Entry'!AN655*1000*X652,IF('Data Entry'!AO655="kg",'Data Entry'!AN655*1*X652,IF('Data Entry'!AO655="L",'Data Entry'!AN655*1*X652,IFERROR(,"")))))))</f>
        <v>0</v>
      </c>
      <c r="T652" s="1" t="s">
        <v>4</v>
      </c>
      <c r="U652" s="59" t="str">
        <f>IF('Data Entry'!AP655="No aplica","1",'Data Entry'!AP655)</f>
        <v/>
      </c>
      <c r="V652" s="59" t="str">
        <f>IF('Data Entry'!AS655="No aplica","1",'Data Entry'!AS655)</f>
        <v/>
      </c>
      <c r="W652" s="59" t="str">
        <f>IF('Data Entry'!AV655="No aplica","1",'Data Entry'!AV655)</f>
        <v/>
      </c>
      <c r="X652" s="59" t="str">
        <f>IF('Data Entry'!AY655="No aplica","1",'Data Entry'!AY655)</f>
        <v/>
      </c>
      <c r="Y652" s="151" t="str">
        <f t="shared" si="10"/>
        <v/>
      </c>
      <c r="Z652" s="152" t="str">
        <f>IF('Data Entry'!H655="Yes","1",IF(AND('Data Entry'!H655="",'Data Entry'!I655="",'Data Entry'!J655="",'Data Entry'!K655="",'Data Entry'!L655="",'Data Entry'!M655="",'Data Entry'!N655="",'Data Entry'!O655="",'Data Entry'!P655="",'Data Entry'!Q655=""),"","1"))</f>
        <v/>
      </c>
      <c r="AA652" s="152" t="str">
        <f>IF('Data Entry'!R655="Yes","1",IF(AND('Data Entry'!R655="",'Data Entry'!S655="",'Data Entry'!T655="",'Data Entry'!U655=""),"","1"))</f>
        <v/>
      </c>
      <c r="AB652" s="157" t="str">
        <f>IF('Data Entry'!V655="Yes","1",IF(AND('Data Entry'!V655="",'Data Entry'!W655=""),"","1"))</f>
        <v/>
      </c>
    </row>
    <row r="653" spans="1:28" ht="17">
      <c r="A653" s="59">
        <f>'Data Entry'!AB656</f>
        <v>0</v>
      </c>
      <c r="B653" s="59" t="str">
        <f>'Data Entry'!AR656</f>
        <v/>
      </c>
      <c r="C653" s="1">
        <f>IF('Data Entry'!AD656="g",'Data Entry'!AC656*0.001*U653,IF('Data Entry'!AD656="UI",'Data Entry'!AC656*0.000001*U653,IF('Data Entry'!AD656="mg",'Data Entry'!AC656*0.000001*U653,IF('Data Entry'!AD656="t",'Data Entry'!AC656*1000*U653,IF('Data Entry'!AD656="kg",'Data Entry'!AC656*1*U653,IF('Data Entry'!AD656="L",'Data Entry'!AC656*1*U653,IFERROR(,"")))))))</f>
        <v>0</v>
      </c>
      <c r="D653" s="1" t="s">
        <v>4</v>
      </c>
      <c r="E653" s="1">
        <f>IF('Data Entry'!AF656="g",'Data Entry'!AE656*0.001,IF('Data Entry'!AF656="mg",'Data Entry'!AE656*0.000001,IF('Data Entry'!AF656="t",'Data Entry'!AE656*1000,IF('Data Entry'!AF656="ml",'Data Entry'!AE656*0.001,IF('Data Entry'!AF656="kg",'Data Entry'!AE656*1,IF('Data Entry'!AF656="Pieza",'Data Entry'!AE656*1,IF('Data Entry'!AF656="L",'Data Entry'!AE656*1,IFERROR(,""))))))))</f>
        <v>0</v>
      </c>
      <c r="F653" s="1" t="s">
        <v>4</v>
      </c>
      <c r="G653" s="1">
        <f>IF('Data Entry'!AA656="g",'Data Entry'!Z656*0.001,IF('Data Entry'!AA656="mg",'Data Entry'!Z656*0.000001,IF('Data Entry'!AA656="t",'Data Entry'!Z656*1000,IF('Data Entry'!AA656="ml",'Data Entry'!Z656*0.001,IF('Data Entry'!AA656="kg",'Data Entry'!Z656*1,IF('Data Entry'!AA656="Piezas",'Data Entry'!Z656*1,IF('Data Entry'!AA656="L",'Data Entry'!Z656*1,IFERROR(,""))))))))</f>
        <v>0</v>
      </c>
      <c r="H653" s="1" t="s">
        <v>4</v>
      </c>
      <c r="I653" s="1">
        <f>IF('Data Entry'!AC656="g",'Data Entry'!AB656*0.001,IF('Data Entry'!AC656="mg",'Data Entry'!AB656*0.000001,IF('Data Entry'!AC656="t",'Data Entry'!AB656*1000,IF('Data Entry'!AC656="ml",'Data Entry'!AB656*0.001,IF('Data Entry'!AC656="kg",'Data Entry'!AB656*1,IF('Data Entry'!AC656="L",'Data Entry'!AB656*1,IFERROR(,"")))))))</f>
        <v>0</v>
      </c>
      <c r="J653" s="59" t="str">
        <f>'Data Entry'!AU656</f>
        <v/>
      </c>
      <c r="K653" s="1">
        <f>IF('Data Entry'!AI656="g",'Data Entry'!AH656*0.001*V653,IF('Data Entry'!AI656="UI",'Data Entry'!AH656*0.000001*V653,IF('Data Entry'!AI656="mg",'Data Entry'!AH656*0.000001*V653,IF('Data Entry'!AI656="t",'Data Entry'!AH656*1000*V653,IF('Data Entry'!AI656="kg",'Data Entry'!AH656*1*V653,IF('Data Entry'!AI656="L",'Data Entry'!AH656*1*V653,IFERROR(,"")))))))</f>
        <v>0</v>
      </c>
      <c r="L653" s="1" t="s">
        <v>4</v>
      </c>
      <c r="M653" s="59">
        <f>'Data Entry'!AJ656</f>
        <v>0</v>
      </c>
      <c r="N653" s="59" t="str">
        <f>'Data Entry'!AX656</f>
        <v/>
      </c>
      <c r="O653" s="1">
        <f>IF('Data Entry'!AL656="g",'Data Entry'!AK656*0.001*W653,IF('Data Entry'!AL656="UI",'Data Entry'!AK656*0.000001*W653,IF('Data Entry'!AL656="mg",'Data Entry'!AK656*0.000001*W653,IF('Data Entry'!AL656="t",'Data Entry'!AK656*1000*W653,IF('Data Entry'!AL656="kg",'Data Entry'!AK656*1*W653,IF('Data Entry'!AL656="L",'Data Entry'!AK656*1*W653,IFERROR(,"")))))))</f>
        <v>0</v>
      </c>
      <c r="P653" s="1" t="s">
        <v>4</v>
      </c>
      <c r="Q653" s="59">
        <f>'Data Entry'!AM656</f>
        <v>0</v>
      </c>
      <c r="R653" s="59" t="str">
        <f>'Data Entry'!BA656</f>
        <v/>
      </c>
      <c r="S653" s="1">
        <f>IF('Data Entry'!AO656="g",'Data Entry'!AN656*0.001*X653,IF('Data Entry'!AO656="UI",'Data Entry'!AN656*0.000001*X653,IF('Data Entry'!AO656="mg",'Data Entry'!AN656*0.000001*X653,IF('Data Entry'!AO656="t",'Data Entry'!AN656*1000*X653,IF('Data Entry'!AO656="kg",'Data Entry'!AN656*1*X653,IF('Data Entry'!AO656="L",'Data Entry'!AN656*1*X653,IFERROR(,"")))))))</f>
        <v>0</v>
      </c>
      <c r="T653" s="1" t="s">
        <v>4</v>
      </c>
      <c r="U653" s="59" t="str">
        <f>IF('Data Entry'!AP656="No aplica","1",'Data Entry'!AP656)</f>
        <v/>
      </c>
      <c r="V653" s="59" t="str">
        <f>IF('Data Entry'!AS656="No aplica","1",'Data Entry'!AS656)</f>
        <v/>
      </c>
      <c r="W653" s="59" t="str">
        <f>IF('Data Entry'!AV656="No aplica","1",'Data Entry'!AV656)</f>
        <v/>
      </c>
      <c r="X653" s="59" t="str">
        <f>IF('Data Entry'!AY656="No aplica","1",'Data Entry'!AY656)</f>
        <v/>
      </c>
      <c r="Y653" s="151" t="str">
        <f t="shared" si="10"/>
        <v/>
      </c>
      <c r="Z653" s="152" t="str">
        <f>IF('Data Entry'!H656="Yes","1",IF(AND('Data Entry'!H656="",'Data Entry'!I656="",'Data Entry'!J656="",'Data Entry'!K656="",'Data Entry'!L656="",'Data Entry'!M656="",'Data Entry'!N656="",'Data Entry'!O656="",'Data Entry'!P656="",'Data Entry'!Q656=""),"","1"))</f>
        <v/>
      </c>
      <c r="AA653" s="152" t="str">
        <f>IF('Data Entry'!R656="Yes","1",IF(AND('Data Entry'!R656="",'Data Entry'!S656="",'Data Entry'!T656="",'Data Entry'!U656=""),"","1"))</f>
        <v/>
      </c>
      <c r="AB653" s="157" t="str">
        <f>IF('Data Entry'!V656="Yes","1",IF(AND('Data Entry'!V656="",'Data Entry'!W656=""),"","1"))</f>
        <v/>
      </c>
    </row>
    <row r="654" spans="1:28" ht="17">
      <c r="A654" s="59">
        <f>'Data Entry'!AB657</f>
        <v>0</v>
      </c>
      <c r="B654" s="59" t="str">
        <f>'Data Entry'!AR657</f>
        <v/>
      </c>
      <c r="C654" s="1">
        <f>IF('Data Entry'!AD657="g",'Data Entry'!AC657*0.001*U654,IF('Data Entry'!AD657="UI",'Data Entry'!AC657*0.000001*U654,IF('Data Entry'!AD657="mg",'Data Entry'!AC657*0.000001*U654,IF('Data Entry'!AD657="t",'Data Entry'!AC657*1000*U654,IF('Data Entry'!AD657="kg",'Data Entry'!AC657*1*U654,IF('Data Entry'!AD657="L",'Data Entry'!AC657*1*U654,IFERROR(,"")))))))</f>
        <v>0</v>
      </c>
      <c r="D654" s="1" t="s">
        <v>4</v>
      </c>
      <c r="E654" s="1">
        <f>IF('Data Entry'!AF657="g",'Data Entry'!AE657*0.001,IF('Data Entry'!AF657="mg",'Data Entry'!AE657*0.000001,IF('Data Entry'!AF657="t",'Data Entry'!AE657*1000,IF('Data Entry'!AF657="ml",'Data Entry'!AE657*0.001,IF('Data Entry'!AF657="kg",'Data Entry'!AE657*1,IF('Data Entry'!AF657="Pieza",'Data Entry'!AE657*1,IF('Data Entry'!AF657="L",'Data Entry'!AE657*1,IFERROR(,""))))))))</f>
        <v>0</v>
      </c>
      <c r="F654" s="1" t="s">
        <v>4</v>
      </c>
      <c r="G654" s="1">
        <f>IF('Data Entry'!AA657="g",'Data Entry'!Z657*0.001,IF('Data Entry'!AA657="mg",'Data Entry'!Z657*0.000001,IF('Data Entry'!AA657="t",'Data Entry'!Z657*1000,IF('Data Entry'!AA657="ml",'Data Entry'!Z657*0.001,IF('Data Entry'!AA657="kg",'Data Entry'!Z657*1,IF('Data Entry'!AA657="Piezas",'Data Entry'!Z657*1,IF('Data Entry'!AA657="L",'Data Entry'!Z657*1,IFERROR(,""))))))))</f>
        <v>0</v>
      </c>
      <c r="H654" s="1" t="s">
        <v>4</v>
      </c>
      <c r="I654" s="1">
        <f>IF('Data Entry'!AC657="g",'Data Entry'!AB657*0.001,IF('Data Entry'!AC657="mg",'Data Entry'!AB657*0.000001,IF('Data Entry'!AC657="t",'Data Entry'!AB657*1000,IF('Data Entry'!AC657="ml",'Data Entry'!AB657*0.001,IF('Data Entry'!AC657="kg",'Data Entry'!AB657*1,IF('Data Entry'!AC657="L",'Data Entry'!AB657*1,IFERROR(,"")))))))</f>
        <v>0</v>
      </c>
      <c r="J654" s="59" t="str">
        <f>'Data Entry'!AU657</f>
        <v/>
      </c>
      <c r="K654" s="1">
        <f>IF('Data Entry'!AI657="g",'Data Entry'!AH657*0.001*V654,IF('Data Entry'!AI657="UI",'Data Entry'!AH657*0.000001*V654,IF('Data Entry'!AI657="mg",'Data Entry'!AH657*0.000001*V654,IF('Data Entry'!AI657="t",'Data Entry'!AH657*1000*V654,IF('Data Entry'!AI657="kg",'Data Entry'!AH657*1*V654,IF('Data Entry'!AI657="L",'Data Entry'!AH657*1*V654,IFERROR(,"")))))))</f>
        <v>0</v>
      </c>
      <c r="L654" s="1" t="s">
        <v>4</v>
      </c>
      <c r="M654" s="59">
        <f>'Data Entry'!AJ657</f>
        <v>0</v>
      </c>
      <c r="N654" s="59" t="str">
        <f>'Data Entry'!AX657</f>
        <v/>
      </c>
      <c r="O654" s="1">
        <f>IF('Data Entry'!AL657="g",'Data Entry'!AK657*0.001*W654,IF('Data Entry'!AL657="UI",'Data Entry'!AK657*0.000001*W654,IF('Data Entry'!AL657="mg",'Data Entry'!AK657*0.000001*W654,IF('Data Entry'!AL657="t",'Data Entry'!AK657*1000*W654,IF('Data Entry'!AL657="kg",'Data Entry'!AK657*1*W654,IF('Data Entry'!AL657="L",'Data Entry'!AK657*1*W654,IFERROR(,"")))))))</f>
        <v>0</v>
      </c>
      <c r="P654" s="1" t="s">
        <v>4</v>
      </c>
      <c r="Q654" s="59">
        <f>'Data Entry'!AM657</f>
        <v>0</v>
      </c>
      <c r="R654" s="59" t="str">
        <f>'Data Entry'!BA657</f>
        <v/>
      </c>
      <c r="S654" s="1">
        <f>IF('Data Entry'!AO657="g",'Data Entry'!AN657*0.001*X654,IF('Data Entry'!AO657="UI",'Data Entry'!AN657*0.000001*X654,IF('Data Entry'!AO657="mg",'Data Entry'!AN657*0.000001*X654,IF('Data Entry'!AO657="t",'Data Entry'!AN657*1000*X654,IF('Data Entry'!AO657="kg",'Data Entry'!AN657*1*X654,IF('Data Entry'!AO657="L",'Data Entry'!AN657*1*X654,IFERROR(,"")))))))</f>
        <v>0</v>
      </c>
      <c r="T654" s="1" t="s">
        <v>4</v>
      </c>
      <c r="U654" s="59" t="str">
        <f>IF('Data Entry'!AP657="No aplica","1",'Data Entry'!AP657)</f>
        <v/>
      </c>
      <c r="V654" s="59" t="str">
        <f>IF('Data Entry'!AS657="No aplica","1",'Data Entry'!AS657)</f>
        <v/>
      </c>
      <c r="W654" s="59" t="str">
        <f>IF('Data Entry'!AV657="No aplica","1",'Data Entry'!AV657)</f>
        <v/>
      </c>
      <c r="X654" s="59" t="str">
        <f>IF('Data Entry'!AY657="No aplica","1",'Data Entry'!AY657)</f>
        <v/>
      </c>
      <c r="Y654" s="151" t="str">
        <f t="shared" si="10"/>
        <v/>
      </c>
      <c r="Z654" s="152" t="str">
        <f>IF('Data Entry'!H657="Yes","1",IF(AND('Data Entry'!H657="",'Data Entry'!I657="",'Data Entry'!J657="",'Data Entry'!K657="",'Data Entry'!L657="",'Data Entry'!M657="",'Data Entry'!N657="",'Data Entry'!O657="",'Data Entry'!P657="",'Data Entry'!Q657=""),"","1"))</f>
        <v/>
      </c>
      <c r="AA654" s="152" t="str">
        <f>IF('Data Entry'!R657="Yes","1",IF(AND('Data Entry'!R657="",'Data Entry'!S657="",'Data Entry'!T657="",'Data Entry'!U657=""),"","1"))</f>
        <v/>
      </c>
      <c r="AB654" s="157" t="str">
        <f>IF('Data Entry'!V657="Yes","1",IF(AND('Data Entry'!V657="",'Data Entry'!W657=""),"","1"))</f>
        <v/>
      </c>
    </row>
    <row r="655" spans="1:28" ht="17">
      <c r="A655" s="59">
        <f>'Data Entry'!AB658</f>
        <v>0</v>
      </c>
      <c r="B655" s="59" t="str">
        <f>'Data Entry'!AR658</f>
        <v/>
      </c>
      <c r="C655" s="1">
        <f>IF('Data Entry'!AD658="g",'Data Entry'!AC658*0.001*U655,IF('Data Entry'!AD658="UI",'Data Entry'!AC658*0.000001*U655,IF('Data Entry'!AD658="mg",'Data Entry'!AC658*0.000001*U655,IF('Data Entry'!AD658="t",'Data Entry'!AC658*1000*U655,IF('Data Entry'!AD658="kg",'Data Entry'!AC658*1*U655,IF('Data Entry'!AD658="L",'Data Entry'!AC658*1*U655,IFERROR(,"")))))))</f>
        <v>0</v>
      </c>
      <c r="D655" s="1" t="s">
        <v>4</v>
      </c>
      <c r="E655" s="1">
        <f>IF('Data Entry'!AF658="g",'Data Entry'!AE658*0.001,IF('Data Entry'!AF658="mg",'Data Entry'!AE658*0.000001,IF('Data Entry'!AF658="t",'Data Entry'!AE658*1000,IF('Data Entry'!AF658="ml",'Data Entry'!AE658*0.001,IF('Data Entry'!AF658="kg",'Data Entry'!AE658*1,IF('Data Entry'!AF658="Pieza",'Data Entry'!AE658*1,IF('Data Entry'!AF658="L",'Data Entry'!AE658*1,IFERROR(,""))))))))</f>
        <v>0</v>
      </c>
      <c r="F655" s="1" t="s">
        <v>4</v>
      </c>
      <c r="G655" s="1">
        <f>IF('Data Entry'!AA658="g",'Data Entry'!Z658*0.001,IF('Data Entry'!AA658="mg",'Data Entry'!Z658*0.000001,IF('Data Entry'!AA658="t",'Data Entry'!Z658*1000,IF('Data Entry'!AA658="ml",'Data Entry'!Z658*0.001,IF('Data Entry'!AA658="kg",'Data Entry'!Z658*1,IF('Data Entry'!AA658="Piezas",'Data Entry'!Z658*1,IF('Data Entry'!AA658="L",'Data Entry'!Z658*1,IFERROR(,""))))))))</f>
        <v>0</v>
      </c>
      <c r="H655" s="1" t="s">
        <v>4</v>
      </c>
      <c r="I655" s="1">
        <f>IF('Data Entry'!AC658="g",'Data Entry'!AB658*0.001,IF('Data Entry'!AC658="mg",'Data Entry'!AB658*0.000001,IF('Data Entry'!AC658="t",'Data Entry'!AB658*1000,IF('Data Entry'!AC658="ml",'Data Entry'!AB658*0.001,IF('Data Entry'!AC658="kg",'Data Entry'!AB658*1,IF('Data Entry'!AC658="L",'Data Entry'!AB658*1,IFERROR(,"")))))))</f>
        <v>0</v>
      </c>
      <c r="J655" s="59" t="str">
        <f>'Data Entry'!AU658</f>
        <v/>
      </c>
      <c r="K655" s="1">
        <f>IF('Data Entry'!AI658="g",'Data Entry'!AH658*0.001*V655,IF('Data Entry'!AI658="UI",'Data Entry'!AH658*0.000001*V655,IF('Data Entry'!AI658="mg",'Data Entry'!AH658*0.000001*V655,IF('Data Entry'!AI658="t",'Data Entry'!AH658*1000*V655,IF('Data Entry'!AI658="kg",'Data Entry'!AH658*1*V655,IF('Data Entry'!AI658="L",'Data Entry'!AH658*1*V655,IFERROR(,"")))))))</f>
        <v>0</v>
      </c>
      <c r="L655" s="1" t="s">
        <v>4</v>
      </c>
      <c r="M655" s="59">
        <f>'Data Entry'!AJ658</f>
        <v>0</v>
      </c>
      <c r="N655" s="59" t="str">
        <f>'Data Entry'!AX658</f>
        <v/>
      </c>
      <c r="O655" s="1">
        <f>IF('Data Entry'!AL658="g",'Data Entry'!AK658*0.001*W655,IF('Data Entry'!AL658="UI",'Data Entry'!AK658*0.000001*W655,IF('Data Entry'!AL658="mg",'Data Entry'!AK658*0.000001*W655,IF('Data Entry'!AL658="t",'Data Entry'!AK658*1000*W655,IF('Data Entry'!AL658="kg",'Data Entry'!AK658*1*W655,IF('Data Entry'!AL658="L",'Data Entry'!AK658*1*W655,IFERROR(,"")))))))</f>
        <v>0</v>
      </c>
      <c r="P655" s="1" t="s">
        <v>4</v>
      </c>
      <c r="Q655" s="59">
        <f>'Data Entry'!AM658</f>
        <v>0</v>
      </c>
      <c r="R655" s="59" t="str">
        <f>'Data Entry'!BA658</f>
        <v/>
      </c>
      <c r="S655" s="1">
        <f>IF('Data Entry'!AO658="g",'Data Entry'!AN658*0.001*X655,IF('Data Entry'!AO658="UI",'Data Entry'!AN658*0.000001*X655,IF('Data Entry'!AO658="mg",'Data Entry'!AN658*0.000001*X655,IF('Data Entry'!AO658="t",'Data Entry'!AN658*1000*X655,IF('Data Entry'!AO658="kg",'Data Entry'!AN658*1*X655,IF('Data Entry'!AO658="L",'Data Entry'!AN658*1*X655,IFERROR(,"")))))))</f>
        <v>0</v>
      </c>
      <c r="T655" s="1" t="s">
        <v>4</v>
      </c>
      <c r="U655" s="59" t="str">
        <f>IF('Data Entry'!AP658="No aplica","1",'Data Entry'!AP658)</f>
        <v/>
      </c>
      <c r="V655" s="59" t="str">
        <f>IF('Data Entry'!AS658="No aplica","1",'Data Entry'!AS658)</f>
        <v/>
      </c>
      <c r="W655" s="59" t="str">
        <f>IF('Data Entry'!AV658="No aplica","1",'Data Entry'!AV658)</f>
        <v/>
      </c>
      <c r="X655" s="59" t="str">
        <f>IF('Data Entry'!AY658="No aplica","1",'Data Entry'!AY658)</f>
        <v/>
      </c>
      <c r="Y655" s="151" t="str">
        <f t="shared" si="10"/>
        <v/>
      </c>
      <c r="Z655" s="152" t="str">
        <f>IF('Data Entry'!H658="Yes","1",IF(AND('Data Entry'!H658="",'Data Entry'!I658="",'Data Entry'!J658="",'Data Entry'!K658="",'Data Entry'!L658="",'Data Entry'!M658="",'Data Entry'!N658="",'Data Entry'!O658="",'Data Entry'!P658="",'Data Entry'!Q658=""),"","1"))</f>
        <v/>
      </c>
      <c r="AA655" s="152" t="str">
        <f>IF('Data Entry'!R658="Yes","1",IF(AND('Data Entry'!R658="",'Data Entry'!S658="",'Data Entry'!T658="",'Data Entry'!U658=""),"","1"))</f>
        <v/>
      </c>
      <c r="AB655" s="157" t="str">
        <f>IF('Data Entry'!V658="Yes","1",IF(AND('Data Entry'!V658="",'Data Entry'!W658=""),"","1"))</f>
        <v/>
      </c>
    </row>
    <row r="656" spans="1:28" ht="17">
      <c r="A656" s="59">
        <f>'Data Entry'!AB659</f>
        <v>0</v>
      </c>
      <c r="B656" s="59" t="str">
        <f>'Data Entry'!AR659</f>
        <v/>
      </c>
      <c r="C656" s="1">
        <f>IF('Data Entry'!AD659="g",'Data Entry'!AC659*0.001*U656,IF('Data Entry'!AD659="UI",'Data Entry'!AC659*0.000001*U656,IF('Data Entry'!AD659="mg",'Data Entry'!AC659*0.000001*U656,IF('Data Entry'!AD659="t",'Data Entry'!AC659*1000*U656,IF('Data Entry'!AD659="kg",'Data Entry'!AC659*1*U656,IF('Data Entry'!AD659="L",'Data Entry'!AC659*1*U656,IFERROR(,"")))))))</f>
        <v>0</v>
      </c>
      <c r="D656" s="1" t="s">
        <v>4</v>
      </c>
      <c r="E656" s="1">
        <f>IF('Data Entry'!AF659="g",'Data Entry'!AE659*0.001,IF('Data Entry'!AF659="mg",'Data Entry'!AE659*0.000001,IF('Data Entry'!AF659="t",'Data Entry'!AE659*1000,IF('Data Entry'!AF659="ml",'Data Entry'!AE659*0.001,IF('Data Entry'!AF659="kg",'Data Entry'!AE659*1,IF('Data Entry'!AF659="Pieza",'Data Entry'!AE659*1,IF('Data Entry'!AF659="L",'Data Entry'!AE659*1,IFERROR(,""))))))))</f>
        <v>0</v>
      </c>
      <c r="F656" s="1" t="s">
        <v>4</v>
      </c>
      <c r="G656" s="1">
        <f>IF('Data Entry'!AA659="g",'Data Entry'!Z659*0.001,IF('Data Entry'!AA659="mg",'Data Entry'!Z659*0.000001,IF('Data Entry'!AA659="t",'Data Entry'!Z659*1000,IF('Data Entry'!AA659="ml",'Data Entry'!Z659*0.001,IF('Data Entry'!AA659="kg",'Data Entry'!Z659*1,IF('Data Entry'!AA659="Piezas",'Data Entry'!Z659*1,IF('Data Entry'!AA659="L",'Data Entry'!Z659*1,IFERROR(,""))))))))</f>
        <v>0</v>
      </c>
      <c r="H656" s="1" t="s">
        <v>4</v>
      </c>
      <c r="I656" s="1">
        <f>IF('Data Entry'!AC659="g",'Data Entry'!AB659*0.001,IF('Data Entry'!AC659="mg",'Data Entry'!AB659*0.000001,IF('Data Entry'!AC659="t",'Data Entry'!AB659*1000,IF('Data Entry'!AC659="ml",'Data Entry'!AB659*0.001,IF('Data Entry'!AC659="kg",'Data Entry'!AB659*1,IF('Data Entry'!AC659="L",'Data Entry'!AB659*1,IFERROR(,"")))))))</f>
        <v>0</v>
      </c>
      <c r="J656" s="59" t="str">
        <f>'Data Entry'!AU659</f>
        <v/>
      </c>
      <c r="K656" s="1">
        <f>IF('Data Entry'!AI659="g",'Data Entry'!AH659*0.001*V656,IF('Data Entry'!AI659="UI",'Data Entry'!AH659*0.000001*V656,IF('Data Entry'!AI659="mg",'Data Entry'!AH659*0.000001*V656,IF('Data Entry'!AI659="t",'Data Entry'!AH659*1000*V656,IF('Data Entry'!AI659="kg",'Data Entry'!AH659*1*V656,IF('Data Entry'!AI659="L",'Data Entry'!AH659*1*V656,IFERROR(,"")))))))</f>
        <v>0</v>
      </c>
      <c r="L656" s="1" t="s">
        <v>4</v>
      </c>
      <c r="M656" s="59">
        <f>'Data Entry'!AJ659</f>
        <v>0</v>
      </c>
      <c r="N656" s="59" t="str">
        <f>'Data Entry'!AX659</f>
        <v/>
      </c>
      <c r="O656" s="1">
        <f>IF('Data Entry'!AL659="g",'Data Entry'!AK659*0.001*W656,IF('Data Entry'!AL659="UI",'Data Entry'!AK659*0.000001*W656,IF('Data Entry'!AL659="mg",'Data Entry'!AK659*0.000001*W656,IF('Data Entry'!AL659="t",'Data Entry'!AK659*1000*W656,IF('Data Entry'!AL659="kg",'Data Entry'!AK659*1*W656,IF('Data Entry'!AL659="L",'Data Entry'!AK659*1*W656,IFERROR(,"")))))))</f>
        <v>0</v>
      </c>
      <c r="P656" s="1" t="s">
        <v>4</v>
      </c>
      <c r="Q656" s="59">
        <f>'Data Entry'!AM659</f>
        <v>0</v>
      </c>
      <c r="R656" s="59" t="str">
        <f>'Data Entry'!BA659</f>
        <v/>
      </c>
      <c r="S656" s="1">
        <f>IF('Data Entry'!AO659="g",'Data Entry'!AN659*0.001*X656,IF('Data Entry'!AO659="UI",'Data Entry'!AN659*0.000001*X656,IF('Data Entry'!AO659="mg",'Data Entry'!AN659*0.000001*X656,IF('Data Entry'!AO659="t",'Data Entry'!AN659*1000*X656,IF('Data Entry'!AO659="kg",'Data Entry'!AN659*1*X656,IF('Data Entry'!AO659="L",'Data Entry'!AN659*1*X656,IFERROR(,"")))))))</f>
        <v>0</v>
      </c>
      <c r="T656" s="1" t="s">
        <v>4</v>
      </c>
      <c r="U656" s="59" t="str">
        <f>IF('Data Entry'!AP659="No aplica","1",'Data Entry'!AP659)</f>
        <v/>
      </c>
      <c r="V656" s="59" t="str">
        <f>IF('Data Entry'!AS659="No aplica","1",'Data Entry'!AS659)</f>
        <v/>
      </c>
      <c r="W656" s="59" t="str">
        <f>IF('Data Entry'!AV659="No aplica","1",'Data Entry'!AV659)</f>
        <v/>
      </c>
      <c r="X656" s="59" t="str">
        <f>IF('Data Entry'!AY659="No aplica","1",'Data Entry'!AY659)</f>
        <v/>
      </c>
      <c r="Y656" s="151" t="str">
        <f t="shared" si="10"/>
        <v/>
      </c>
      <c r="Z656" s="152" t="str">
        <f>IF('Data Entry'!H659="Yes","1",IF(AND('Data Entry'!H659="",'Data Entry'!I659="",'Data Entry'!J659="",'Data Entry'!K659="",'Data Entry'!L659="",'Data Entry'!M659="",'Data Entry'!N659="",'Data Entry'!O659="",'Data Entry'!P659="",'Data Entry'!Q659=""),"","1"))</f>
        <v/>
      </c>
      <c r="AA656" s="152" t="str">
        <f>IF('Data Entry'!R659="Yes","1",IF(AND('Data Entry'!R659="",'Data Entry'!S659="",'Data Entry'!T659="",'Data Entry'!U659=""),"","1"))</f>
        <v/>
      </c>
      <c r="AB656" s="157" t="str">
        <f>IF('Data Entry'!V659="Yes","1",IF(AND('Data Entry'!V659="",'Data Entry'!W659=""),"","1"))</f>
        <v/>
      </c>
    </row>
    <row r="657" spans="1:28" ht="17">
      <c r="A657" s="59">
        <f>'Data Entry'!AB660</f>
        <v>0</v>
      </c>
      <c r="B657" s="59" t="str">
        <f>'Data Entry'!AR660</f>
        <v/>
      </c>
      <c r="C657" s="1">
        <f>IF('Data Entry'!AD660="g",'Data Entry'!AC660*0.001*U657,IF('Data Entry'!AD660="UI",'Data Entry'!AC660*0.000001*U657,IF('Data Entry'!AD660="mg",'Data Entry'!AC660*0.000001*U657,IF('Data Entry'!AD660="t",'Data Entry'!AC660*1000*U657,IF('Data Entry'!AD660="kg",'Data Entry'!AC660*1*U657,IF('Data Entry'!AD660="L",'Data Entry'!AC660*1*U657,IFERROR(,"")))))))</f>
        <v>0</v>
      </c>
      <c r="D657" s="1" t="s">
        <v>4</v>
      </c>
      <c r="E657" s="1">
        <f>IF('Data Entry'!AF660="g",'Data Entry'!AE660*0.001,IF('Data Entry'!AF660="mg",'Data Entry'!AE660*0.000001,IF('Data Entry'!AF660="t",'Data Entry'!AE660*1000,IF('Data Entry'!AF660="ml",'Data Entry'!AE660*0.001,IF('Data Entry'!AF660="kg",'Data Entry'!AE660*1,IF('Data Entry'!AF660="Pieza",'Data Entry'!AE660*1,IF('Data Entry'!AF660="L",'Data Entry'!AE660*1,IFERROR(,""))))))))</f>
        <v>0</v>
      </c>
      <c r="F657" s="1" t="s">
        <v>4</v>
      </c>
      <c r="G657" s="1">
        <f>IF('Data Entry'!AA660="g",'Data Entry'!Z660*0.001,IF('Data Entry'!AA660="mg",'Data Entry'!Z660*0.000001,IF('Data Entry'!AA660="t",'Data Entry'!Z660*1000,IF('Data Entry'!AA660="ml",'Data Entry'!Z660*0.001,IF('Data Entry'!AA660="kg",'Data Entry'!Z660*1,IF('Data Entry'!AA660="Piezas",'Data Entry'!Z660*1,IF('Data Entry'!AA660="L",'Data Entry'!Z660*1,IFERROR(,""))))))))</f>
        <v>0</v>
      </c>
      <c r="H657" s="1" t="s">
        <v>4</v>
      </c>
      <c r="I657" s="1">
        <f>IF('Data Entry'!AC660="g",'Data Entry'!AB660*0.001,IF('Data Entry'!AC660="mg",'Data Entry'!AB660*0.000001,IF('Data Entry'!AC660="t",'Data Entry'!AB660*1000,IF('Data Entry'!AC660="ml",'Data Entry'!AB660*0.001,IF('Data Entry'!AC660="kg",'Data Entry'!AB660*1,IF('Data Entry'!AC660="L",'Data Entry'!AB660*1,IFERROR(,"")))))))</f>
        <v>0</v>
      </c>
      <c r="J657" s="59" t="str">
        <f>'Data Entry'!AU660</f>
        <v/>
      </c>
      <c r="K657" s="1">
        <f>IF('Data Entry'!AI660="g",'Data Entry'!AH660*0.001*V657,IF('Data Entry'!AI660="UI",'Data Entry'!AH660*0.000001*V657,IF('Data Entry'!AI660="mg",'Data Entry'!AH660*0.000001*V657,IF('Data Entry'!AI660="t",'Data Entry'!AH660*1000*V657,IF('Data Entry'!AI660="kg",'Data Entry'!AH660*1*V657,IF('Data Entry'!AI660="L",'Data Entry'!AH660*1*V657,IFERROR(,"")))))))</f>
        <v>0</v>
      </c>
      <c r="L657" s="1" t="s">
        <v>4</v>
      </c>
      <c r="M657" s="59">
        <f>'Data Entry'!AJ660</f>
        <v>0</v>
      </c>
      <c r="N657" s="59" t="str">
        <f>'Data Entry'!AX660</f>
        <v/>
      </c>
      <c r="O657" s="1">
        <f>IF('Data Entry'!AL660="g",'Data Entry'!AK660*0.001*W657,IF('Data Entry'!AL660="UI",'Data Entry'!AK660*0.000001*W657,IF('Data Entry'!AL660="mg",'Data Entry'!AK660*0.000001*W657,IF('Data Entry'!AL660="t",'Data Entry'!AK660*1000*W657,IF('Data Entry'!AL660="kg",'Data Entry'!AK660*1*W657,IF('Data Entry'!AL660="L",'Data Entry'!AK660*1*W657,IFERROR(,"")))))))</f>
        <v>0</v>
      </c>
      <c r="P657" s="1" t="s">
        <v>4</v>
      </c>
      <c r="Q657" s="59">
        <f>'Data Entry'!AM660</f>
        <v>0</v>
      </c>
      <c r="R657" s="59" t="str">
        <f>'Data Entry'!BA660</f>
        <v/>
      </c>
      <c r="S657" s="1">
        <f>IF('Data Entry'!AO660="g",'Data Entry'!AN660*0.001*X657,IF('Data Entry'!AO660="UI",'Data Entry'!AN660*0.000001*X657,IF('Data Entry'!AO660="mg",'Data Entry'!AN660*0.000001*X657,IF('Data Entry'!AO660="t",'Data Entry'!AN660*1000*X657,IF('Data Entry'!AO660="kg",'Data Entry'!AN660*1*X657,IF('Data Entry'!AO660="L",'Data Entry'!AN660*1*X657,IFERROR(,"")))))))</f>
        <v>0</v>
      </c>
      <c r="T657" s="1" t="s">
        <v>4</v>
      </c>
      <c r="U657" s="59" t="str">
        <f>IF('Data Entry'!AP660="No aplica","1",'Data Entry'!AP660)</f>
        <v/>
      </c>
      <c r="V657" s="59" t="str">
        <f>IF('Data Entry'!AS660="No aplica","1",'Data Entry'!AS660)</f>
        <v/>
      </c>
      <c r="W657" s="59" t="str">
        <f>IF('Data Entry'!AV660="No aplica","1",'Data Entry'!AV660)</f>
        <v/>
      </c>
      <c r="X657" s="59" t="str">
        <f>IF('Data Entry'!AY660="No aplica","1",'Data Entry'!AY660)</f>
        <v/>
      </c>
      <c r="Y657" s="151" t="str">
        <f t="shared" si="10"/>
        <v/>
      </c>
      <c r="Z657" s="152" t="str">
        <f>IF('Data Entry'!H660="Yes","1",IF(AND('Data Entry'!H660="",'Data Entry'!I660="",'Data Entry'!J660="",'Data Entry'!K660="",'Data Entry'!L660="",'Data Entry'!M660="",'Data Entry'!N660="",'Data Entry'!O660="",'Data Entry'!P660="",'Data Entry'!Q660=""),"","1"))</f>
        <v/>
      </c>
      <c r="AA657" s="152" t="str">
        <f>IF('Data Entry'!R660="Yes","1",IF(AND('Data Entry'!R660="",'Data Entry'!S660="",'Data Entry'!T660="",'Data Entry'!U660=""),"","1"))</f>
        <v/>
      </c>
      <c r="AB657" s="157" t="str">
        <f>IF('Data Entry'!V660="Yes","1",IF(AND('Data Entry'!V660="",'Data Entry'!W660=""),"","1"))</f>
        <v/>
      </c>
    </row>
    <row r="658" spans="1:28" ht="17">
      <c r="A658" s="59">
        <f>'Data Entry'!AB661</f>
        <v>0</v>
      </c>
      <c r="B658" s="59" t="str">
        <f>'Data Entry'!AR661</f>
        <v/>
      </c>
      <c r="C658" s="1">
        <f>IF('Data Entry'!AD661="g",'Data Entry'!AC661*0.001*U658,IF('Data Entry'!AD661="UI",'Data Entry'!AC661*0.000001*U658,IF('Data Entry'!AD661="mg",'Data Entry'!AC661*0.000001*U658,IF('Data Entry'!AD661="t",'Data Entry'!AC661*1000*U658,IF('Data Entry'!AD661="kg",'Data Entry'!AC661*1*U658,IF('Data Entry'!AD661="L",'Data Entry'!AC661*1*U658,IFERROR(,"")))))))</f>
        <v>0</v>
      </c>
      <c r="D658" s="1" t="s">
        <v>4</v>
      </c>
      <c r="E658" s="1">
        <f>IF('Data Entry'!AF661="g",'Data Entry'!AE661*0.001,IF('Data Entry'!AF661="mg",'Data Entry'!AE661*0.000001,IF('Data Entry'!AF661="t",'Data Entry'!AE661*1000,IF('Data Entry'!AF661="ml",'Data Entry'!AE661*0.001,IF('Data Entry'!AF661="kg",'Data Entry'!AE661*1,IF('Data Entry'!AF661="Pieza",'Data Entry'!AE661*1,IF('Data Entry'!AF661="L",'Data Entry'!AE661*1,IFERROR(,""))))))))</f>
        <v>0</v>
      </c>
      <c r="F658" s="1" t="s">
        <v>4</v>
      </c>
      <c r="G658" s="1">
        <f>IF('Data Entry'!AA661="g",'Data Entry'!Z661*0.001,IF('Data Entry'!AA661="mg",'Data Entry'!Z661*0.000001,IF('Data Entry'!AA661="t",'Data Entry'!Z661*1000,IF('Data Entry'!AA661="ml",'Data Entry'!Z661*0.001,IF('Data Entry'!AA661="kg",'Data Entry'!Z661*1,IF('Data Entry'!AA661="Piezas",'Data Entry'!Z661*1,IF('Data Entry'!AA661="L",'Data Entry'!Z661*1,IFERROR(,""))))))))</f>
        <v>0</v>
      </c>
      <c r="H658" s="1" t="s">
        <v>4</v>
      </c>
      <c r="I658" s="1">
        <f>IF('Data Entry'!AC661="g",'Data Entry'!AB661*0.001,IF('Data Entry'!AC661="mg",'Data Entry'!AB661*0.000001,IF('Data Entry'!AC661="t",'Data Entry'!AB661*1000,IF('Data Entry'!AC661="ml",'Data Entry'!AB661*0.001,IF('Data Entry'!AC661="kg",'Data Entry'!AB661*1,IF('Data Entry'!AC661="L",'Data Entry'!AB661*1,IFERROR(,"")))))))</f>
        <v>0</v>
      </c>
      <c r="J658" s="59" t="str">
        <f>'Data Entry'!AU661</f>
        <v/>
      </c>
      <c r="K658" s="1">
        <f>IF('Data Entry'!AI661="g",'Data Entry'!AH661*0.001*V658,IF('Data Entry'!AI661="UI",'Data Entry'!AH661*0.000001*V658,IF('Data Entry'!AI661="mg",'Data Entry'!AH661*0.000001*V658,IF('Data Entry'!AI661="t",'Data Entry'!AH661*1000*V658,IF('Data Entry'!AI661="kg",'Data Entry'!AH661*1*V658,IF('Data Entry'!AI661="L",'Data Entry'!AH661*1*V658,IFERROR(,"")))))))</f>
        <v>0</v>
      </c>
      <c r="L658" s="1" t="s">
        <v>4</v>
      </c>
      <c r="M658" s="59">
        <f>'Data Entry'!AJ661</f>
        <v>0</v>
      </c>
      <c r="N658" s="59" t="str">
        <f>'Data Entry'!AX661</f>
        <v/>
      </c>
      <c r="O658" s="1">
        <f>IF('Data Entry'!AL661="g",'Data Entry'!AK661*0.001*W658,IF('Data Entry'!AL661="UI",'Data Entry'!AK661*0.000001*W658,IF('Data Entry'!AL661="mg",'Data Entry'!AK661*0.000001*W658,IF('Data Entry'!AL661="t",'Data Entry'!AK661*1000*W658,IF('Data Entry'!AL661="kg",'Data Entry'!AK661*1*W658,IF('Data Entry'!AL661="L",'Data Entry'!AK661*1*W658,IFERROR(,"")))))))</f>
        <v>0</v>
      </c>
      <c r="P658" s="1" t="s">
        <v>4</v>
      </c>
      <c r="Q658" s="59">
        <f>'Data Entry'!AM661</f>
        <v>0</v>
      </c>
      <c r="R658" s="59" t="str">
        <f>'Data Entry'!BA661</f>
        <v/>
      </c>
      <c r="S658" s="1">
        <f>IF('Data Entry'!AO661="g",'Data Entry'!AN661*0.001*X658,IF('Data Entry'!AO661="UI",'Data Entry'!AN661*0.000001*X658,IF('Data Entry'!AO661="mg",'Data Entry'!AN661*0.000001*X658,IF('Data Entry'!AO661="t",'Data Entry'!AN661*1000*X658,IF('Data Entry'!AO661="kg",'Data Entry'!AN661*1*X658,IF('Data Entry'!AO661="L",'Data Entry'!AN661*1*X658,IFERROR(,"")))))))</f>
        <v>0</v>
      </c>
      <c r="T658" s="1" t="s">
        <v>4</v>
      </c>
      <c r="U658" s="59" t="str">
        <f>IF('Data Entry'!AP661="No aplica","1",'Data Entry'!AP661)</f>
        <v/>
      </c>
      <c r="V658" s="59" t="str">
        <f>IF('Data Entry'!AS661="No aplica","1",'Data Entry'!AS661)</f>
        <v/>
      </c>
      <c r="W658" s="59" t="str">
        <f>IF('Data Entry'!AV661="No aplica","1",'Data Entry'!AV661)</f>
        <v/>
      </c>
      <c r="X658" s="59" t="str">
        <f>IF('Data Entry'!AY661="No aplica","1",'Data Entry'!AY661)</f>
        <v/>
      </c>
      <c r="Y658" s="151" t="str">
        <f t="shared" si="10"/>
        <v/>
      </c>
      <c r="Z658" s="152" t="str">
        <f>IF('Data Entry'!H661="Yes","1",IF(AND('Data Entry'!H661="",'Data Entry'!I661="",'Data Entry'!J661="",'Data Entry'!K661="",'Data Entry'!L661="",'Data Entry'!M661="",'Data Entry'!N661="",'Data Entry'!O661="",'Data Entry'!P661="",'Data Entry'!Q661=""),"","1"))</f>
        <v/>
      </c>
      <c r="AA658" s="152" t="str">
        <f>IF('Data Entry'!R661="Yes","1",IF(AND('Data Entry'!R661="",'Data Entry'!S661="",'Data Entry'!T661="",'Data Entry'!U661=""),"","1"))</f>
        <v/>
      </c>
      <c r="AB658" s="157" t="str">
        <f>IF('Data Entry'!V661="Yes","1",IF(AND('Data Entry'!V661="",'Data Entry'!W661=""),"","1"))</f>
        <v/>
      </c>
    </row>
    <row r="659" spans="1:28" ht="17">
      <c r="A659" s="59">
        <f>'Data Entry'!AB662</f>
        <v>0</v>
      </c>
      <c r="B659" s="59" t="str">
        <f>'Data Entry'!AR662</f>
        <v/>
      </c>
      <c r="C659" s="1">
        <f>IF('Data Entry'!AD662="g",'Data Entry'!AC662*0.001*U659,IF('Data Entry'!AD662="UI",'Data Entry'!AC662*0.000001*U659,IF('Data Entry'!AD662="mg",'Data Entry'!AC662*0.000001*U659,IF('Data Entry'!AD662="t",'Data Entry'!AC662*1000*U659,IF('Data Entry'!AD662="kg",'Data Entry'!AC662*1*U659,IF('Data Entry'!AD662="L",'Data Entry'!AC662*1*U659,IFERROR(,"")))))))</f>
        <v>0</v>
      </c>
      <c r="D659" s="1" t="s">
        <v>4</v>
      </c>
      <c r="E659" s="1">
        <f>IF('Data Entry'!AF662="g",'Data Entry'!AE662*0.001,IF('Data Entry'!AF662="mg",'Data Entry'!AE662*0.000001,IF('Data Entry'!AF662="t",'Data Entry'!AE662*1000,IF('Data Entry'!AF662="ml",'Data Entry'!AE662*0.001,IF('Data Entry'!AF662="kg",'Data Entry'!AE662*1,IF('Data Entry'!AF662="Pieza",'Data Entry'!AE662*1,IF('Data Entry'!AF662="L",'Data Entry'!AE662*1,IFERROR(,""))))))))</f>
        <v>0</v>
      </c>
      <c r="F659" s="1" t="s">
        <v>4</v>
      </c>
      <c r="G659" s="1">
        <f>IF('Data Entry'!AA662="g",'Data Entry'!Z662*0.001,IF('Data Entry'!AA662="mg",'Data Entry'!Z662*0.000001,IF('Data Entry'!AA662="t",'Data Entry'!Z662*1000,IF('Data Entry'!AA662="ml",'Data Entry'!Z662*0.001,IF('Data Entry'!AA662="kg",'Data Entry'!Z662*1,IF('Data Entry'!AA662="Piezas",'Data Entry'!Z662*1,IF('Data Entry'!AA662="L",'Data Entry'!Z662*1,IFERROR(,""))))))))</f>
        <v>0</v>
      </c>
      <c r="H659" s="1" t="s">
        <v>4</v>
      </c>
      <c r="I659" s="1">
        <f>IF('Data Entry'!AC662="g",'Data Entry'!AB662*0.001,IF('Data Entry'!AC662="mg",'Data Entry'!AB662*0.000001,IF('Data Entry'!AC662="t",'Data Entry'!AB662*1000,IF('Data Entry'!AC662="ml",'Data Entry'!AB662*0.001,IF('Data Entry'!AC662="kg",'Data Entry'!AB662*1,IF('Data Entry'!AC662="L",'Data Entry'!AB662*1,IFERROR(,"")))))))</f>
        <v>0</v>
      </c>
      <c r="J659" s="59" t="str">
        <f>'Data Entry'!AU662</f>
        <v/>
      </c>
      <c r="K659" s="1">
        <f>IF('Data Entry'!AI662="g",'Data Entry'!AH662*0.001*V659,IF('Data Entry'!AI662="UI",'Data Entry'!AH662*0.000001*V659,IF('Data Entry'!AI662="mg",'Data Entry'!AH662*0.000001*V659,IF('Data Entry'!AI662="t",'Data Entry'!AH662*1000*V659,IF('Data Entry'!AI662="kg",'Data Entry'!AH662*1*V659,IF('Data Entry'!AI662="L",'Data Entry'!AH662*1*V659,IFERROR(,"")))))))</f>
        <v>0</v>
      </c>
      <c r="L659" s="1" t="s">
        <v>4</v>
      </c>
      <c r="M659" s="59">
        <f>'Data Entry'!AJ662</f>
        <v>0</v>
      </c>
      <c r="N659" s="59" t="str">
        <f>'Data Entry'!AX662</f>
        <v/>
      </c>
      <c r="O659" s="1">
        <f>IF('Data Entry'!AL662="g",'Data Entry'!AK662*0.001*W659,IF('Data Entry'!AL662="UI",'Data Entry'!AK662*0.000001*W659,IF('Data Entry'!AL662="mg",'Data Entry'!AK662*0.000001*W659,IF('Data Entry'!AL662="t",'Data Entry'!AK662*1000*W659,IF('Data Entry'!AL662="kg",'Data Entry'!AK662*1*W659,IF('Data Entry'!AL662="L",'Data Entry'!AK662*1*W659,IFERROR(,"")))))))</f>
        <v>0</v>
      </c>
      <c r="P659" s="1" t="s">
        <v>4</v>
      </c>
      <c r="Q659" s="59">
        <f>'Data Entry'!AM662</f>
        <v>0</v>
      </c>
      <c r="R659" s="59" t="str">
        <f>'Data Entry'!BA662</f>
        <v/>
      </c>
      <c r="S659" s="1">
        <f>IF('Data Entry'!AO662="g",'Data Entry'!AN662*0.001*X659,IF('Data Entry'!AO662="UI",'Data Entry'!AN662*0.000001*X659,IF('Data Entry'!AO662="mg",'Data Entry'!AN662*0.000001*X659,IF('Data Entry'!AO662="t",'Data Entry'!AN662*1000*X659,IF('Data Entry'!AO662="kg",'Data Entry'!AN662*1*X659,IF('Data Entry'!AO662="L",'Data Entry'!AN662*1*X659,IFERROR(,"")))))))</f>
        <v>0</v>
      </c>
      <c r="T659" s="1" t="s">
        <v>4</v>
      </c>
      <c r="U659" s="59" t="str">
        <f>IF('Data Entry'!AP662="No aplica","1",'Data Entry'!AP662)</f>
        <v/>
      </c>
      <c r="V659" s="59" t="str">
        <f>IF('Data Entry'!AS662="No aplica","1",'Data Entry'!AS662)</f>
        <v/>
      </c>
      <c r="W659" s="59" t="str">
        <f>IF('Data Entry'!AV662="No aplica","1",'Data Entry'!AV662)</f>
        <v/>
      </c>
      <c r="X659" s="59" t="str">
        <f>IF('Data Entry'!AY662="No aplica","1",'Data Entry'!AY662)</f>
        <v/>
      </c>
      <c r="Y659" s="151" t="str">
        <f t="shared" si="10"/>
        <v/>
      </c>
      <c r="Z659" s="152" t="str">
        <f>IF('Data Entry'!H662="Yes","1",IF(AND('Data Entry'!H662="",'Data Entry'!I662="",'Data Entry'!J662="",'Data Entry'!K662="",'Data Entry'!L662="",'Data Entry'!M662="",'Data Entry'!N662="",'Data Entry'!O662="",'Data Entry'!P662="",'Data Entry'!Q662=""),"","1"))</f>
        <v/>
      </c>
      <c r="AA659" s="152" t="str">
        <f>IF('Data Entry'!R662="Yes","1",IF(AND('Data Entry'!R662="",'Data Entry'!S662="",'Data Entry'!T662="",'Data Entry'!U662=""),"","1"))</f>
        <v/>
      </c>
      <c r="AB659" s="157" t="str">
        <f>IF('Data Entry'!V662="Yes","1",IF(AND('Data Entry'!V662="",'Data Entry'!W662=""),"","1"))</f>
        <v/>
      </c>
    </row>
    <row r="660" spans="1:28" ht="17">
      <c r="A660" s="59">
        <f>'Data Entry'!AB663</f>
        <v>0</v>
      </c>
      <c r="B660" s="59" t="str">
        <f>'Data Entry'!AR663</f>
        <v/>
      </c>
      <c r="C660" s="1">
        <f>IF('Data Entry'!AD663="g",'Data Entry'!AC663*0.001*U660,IF('Data Entry'!AD663="UI",'Data Entry'!AC663*0.000001*U660,IF('Data Entry'!AD663="mg",'Data Entry'!AC663*0.000001*U660,IF('Data Entry'!AD663="t",'Data Entry'!AC663*1000*U660,IF('Data Entry'!AD663="kg",'Data Entry'!AC663*1*U660,IF('Data Entry'!AD663="L",'Data Entry'!AC663*1*U660,IFERROR(,"")))))))</f>
        <v>0</v>
      </c>
      <c r="D660" s="1" t="s">
        <v>4</v>
      </c>
      <c r="E660" s="1">
        <f>IF('Data Entry'!AF663="g",'Data Entry'!AE663*0.001,IF('Data Entry'!AF663="mg",'Data Entry'!AE663*0.000001,IF('Data Entry'!AF663="t",'Data Entry'!AE663*1000,IF('Data Entry'!AF663="ml",'Data Entry'!AE663*0.001,IF('Data Entry'!AF663="kg",'Data Entry'!AE663*1,IF('Data Entry'!AF663="Pieza",'Data Entry'!AE663*1,IF('Data Entry'!AF663="L",'Data Entry'!AE663*1,IFERROR(,""))))))))</f>
        <v>0</v>
      </c>
      <c r="F660" s="1" t="s">
        <v>4</v>
      </c>
      <c r="G660" s="1">
        <f>IF('Data Entry'!AA663="g",'Data Entry'!Z663*0.001,IF('Data Entry'!AA663="mg",'Data Entry'!Z663*0.000001,IF('Data Entry'!AA663="t",'Data Entry'!Z663*1000,IF('Data Entry'!AA663="ml",'Data Entry'!Z663*0.001,IF('Data Entry'!AA663="kg",'Data Entry'!Z663*1,IF('Data Entry'!AA663="Piezas",'Data Entry'!Z663*1,IF('Data Entry'!AA663="L",'Data Entry'!Z663*1,IFERROR(,""))))))))</f>
        <v>0</v>
      </c>
      <c r="H660" s="1" t="s">
        <v>4</v>
      </c>
      <c r="I660" s="1">
        <f>IF('Data Entry'!AC663="g",'Data Entry'!AB663*0.001,IF('Data Entry'!AC663="mg",'Data Entry'!AB663*0.000001,IF('Data Entry'!AC663="t",'Data Entry'!AB663*1000,IF('Data Entry'!AC663="ml",'Data Entry'!AB663*0.001,IF('Data Entry'!AC663="kg",'Data Entry'!AB663*1,IF('Data Entry'!AC663="L",'Data Entry'!AB663*1,IFERROR(,"")))))))</f>
        <v>0</v>
      </c>
      <c r="J660" s="59" t="str">
        <f>'Data Entry'!AU663</f>
        <v/>
      </c>
      <c r="K660" s="1">
        <f>IF('Data Entry'!AI663="g",'Data Entry'!AH663*0.001*V660,IF('Data Entry'!AI663="UI",'Data Entry'!AH663*0.000001*V660,IF('Data Entry'!AI663="mg",'Data Entry'!AH663*0.000001*V660,IF('Data Entry'!AI663="t",'Data Entry'!AH663*1000*V660,IF('Data Entry'!AI663="kg",'Data Entry'!AH663*1*V660,IF('Data Entry'!AI663="L",'Data Entry'!AH663*1*V660,IFERROR(,"")))))))</f>
        <v>0</v>
      </c>
      <c r="L660" s="1" t="s">
        <v>4</v>
      </c>
      <c r="M660" s="59">
        <f>'Data Entry'!AJ663</f>
        <v>0</v>
      </c>
      <c r="N660" s="59" t="str">
        <f>'Data Entry'!AX663</f>
        <v/>
      </c>
      <c r="O660" s="1">
        <f>IF('Data Entry'!AL663="g",'Data Entry'!AK663*0.001*W660,IF('Data Entry'!AL663="UI",'Data Entry'!AK663*0.000001*W660,IF('Data Entry'!AL663="mg",'Data Entry'!AK663*0.000001*W660,IF('Data Entry'!AL663="t",'Data Entry'!AK663*1000*W660,IF('Data Entry'!AL663="kg",'Data Entry'!AK663*1*W660,IF('Data Entry'!AL663="L",'Data Entry'!AK663*1*W660,IFERROR(,"")))))))</f>
        <v>0</v>
      </c>
      <c r="P660" s="1" t="s">
        <v>4</v>
      </c>
      <c r="Q660" s="59">
        <f>'Data Entry'!AM663</f>
        <v>0</v>
      </c>
      <c r="R660" s="59" t="str">
        <f>'Data Entry'!BA663</f>
        <v/>
      </c>
      <c r="S660" s="1">
        <f>IF('Data Entry'!AO663="g",'Data Entry'!AN663*0.001*X660,IF('Data Entry'!AO663="UI",'Data Entry'!AN663*0.000001*X660,IF('Data Entry'!AO663="mg",'Data Entry'!AN663*0.000001*X660,IF('Data Entry'!AO663="t",'Data Entry'!AN663*1000*X660,IF('Data Entry'!AO663="kg",'Data Entry'!AN663*1*X660,IF('Data Entry'!AO663="L",'Data Entry'!AN663*1*X660,IFERROR(,"")))))))</f>
        <v>0</v>
      </c>
      <c r="T660" s="1" t="s">
        <v>4</v>
      </c>
      <c r="U660" s="59" t="str">
        <f>IF('Data Entry'!AP663="No aplica","1",'Data Entry'!AP663)</f>
        <v/>
      </c>
      <c r="V660" s="59" t="str">
        <f>IF('Data Entry'!AS663="No aplica","1",'Data Entry'!AS663)</f>
        <v/>
      </c>
      <c r="W660" s="59" t="str">
        <f>IF('Data Entry'!AV663="No aplica","1",'Data Entry'!AV663)</f>
        <v/>
      </c>
      <c r="X660" s="59" t="str">
        <f>IF('Data Entry'!AY663="No aplica","1",'Data Entry'!AY663)</f>
        <v/>
      </c>
      <c r="Y660" s="151" t="str">
        <f t="shared" si="10"/>
        <v/>
      </c>
      <c r="Z660" s="152" t="str">
        <f>IF('Data Entry'!H663="Yes","1",IF(AND('Data Entry'!H663="",'Data Entry'!I663="",'Data Entry'!J663="",'Data Entry'!K663="",'Data Entry'!L663="",'Data Entry'!M663="",'Data Entry'!N663="",'Data Entry'!O663="",'Data Entry'!P663="",'Data Entry'!Q663=""),"","1"))</f>
        <v/>
      </c>
      <c r="AA660" s="152" t="str">
        <f>IF('Data Entry'!R663="Yes","1",IF(AND('Data Entry'!R663="",'Data Entry'!S663="",'Data Entry'!T663="",'Data Entry'!U663=""),"","1"))</f>
        <v/>
      </c>
      <c r="AB660" s="157" t="str">
        <f>IF('Data Entry'!V663="Yes","1",IF(AND('Data Entry'!V663="",'Data Entry'!W663=""),"","1"))</f>
        <v/>
      </c>
    </row>
    <row r="661" spans="1:28" ht="17">
      <c r="A661" s="59">
        <f>'Data Entry'!AB664</f>
        <v>0</v>
      </c>
      <c r="B661" s="59" t="str">
        <f>'Data Entry'!AR664</f>
        <v/>
      </c>
      <c r="C661" s="1">
        <f>IF('Data Entry'!AD664="g",'Data Entry'!AC664*0.001*U661,IF('Data Entry'!AD664="UI",'Data Entry'!AC664*0.000001*U661,IF('Data Entry'!AD664="mg",'Data Entry'!AC664*0.000001*U661,IF('Data Entry'!AD664="t",'Data Entry'!AC664*1000*U661,IF('Data Entry'!AD664="kg",'Data Entry'!AC664*1*U661,IF('Data Entry'!AD664="L",'Data Entry'!AC664*1*U661,IFERROR(,"")))))))</f>
        <v>0</v>
      </c>
      <c r="D661" s="1" t="s">
        <v>4</v>
      </c>
      <c r="E661" s="1">
        <f>IF('Data Entry'!AF664="g",'Data Entry'!AE664*0.001,IF('Data Entry'!AF664="mg",'Data Entry'!AE664*0.000001,IF('Data Entry'!AF664="t",'Data Entry'!AE664*1000,IF('Data Entry'!AF664="ml",'Data Entry'!AE664*0.001,IF('Data Entry'!AF664="kg",'Data Entry'!AE664*1,IF('Data Entry'!AF664="Pieza",'Data Entry'!AE664*1,IF('Data Entry'!AF664="L",'Data Entry'!AE664*1,IFERROR(,""))))))))</f>
        <v>0</v>
      </c>
      <c r="F661" s="1" t="s">
        <v>4</v>
      </c>
      <c r="G661" s="1">
        <f>IF('Data Entry'!AA664="g",'Data Entry'!Z664*0.001,IF('Data Entry'!AA664="mg",'Data Entry'!Z664*0.000001,IF('Data Entry'!AA664="t",'Data Entry'!Z664*1000,IF('Data Entry'!AA664="ml",'Data Entry'!Z664*0.001,IF('Data Entry'!AA664="kg",'Data Entry'!Z664*1,IF('Data Entry'!AA664="Piezas",'Data Entry'!Z664*1,IF('Data Entry'!AA664="L",'Data Entry'!Z664*1,IFERROR(,""))))))))</f>
        <v>0</v>
      </c>
      <c r="H661" s="1" t="s">
        <v>4</v>
      </c>
      <c r="I661" s="1">
        <f>IF('Data Entry'!AC664="g",'Data Entry'!AB664*0.001,IF('Data Entry'!AC664="mg",'Data Entry'!AB664*0.000001,IF('Data Entry'!AC664="t",'Data Entry'!AB664*1000,IF('Data Entry'!AC664="ml",'Data Entry'!AB664*0.001,IF('Data Entry'!AC664="kg",'Data Entry'!AB664*1,IF('Data Entry'!AC664="L",'Data Entry'!AB664*1,IFERROR(,"")))))))</f>
        <v>0</v>
      </c>
      <c r="J661" s="59" t="str">
        <f>'Data Entry'!AU664</f>
        <v/>
      </c>
      <c r="K661" s="1">
        <f>IF('Data Entry'!AI664="g",'Data Entry'!AH664*0.001*V661,IF('Data Entry'!AI664="UI",'Data Entry'!AH664*0.000001*V661,IF('Data Entry'!AI664="mg",'Data Entry'!AH664*0.000001*V661,IF('Data Entry'!AI664="t",'Data Entry'!AH664*1000*V661,IF('Data Entry'!AI664="kg",'Data Entry'!AH664*1*V661,IF('Data Entry'!AI664="L",'Data Entry'!AH664*1*V661,IFERROR(,"")))))))</f>
        <v>0</v>
      </c>
      <c r="L661" s="1" t="s">
        <v>4</v>
      </c>
      <c r="M661" s="59">
        <f>'Data Entry'!AJ664</f>
        <v>0</v>
      </c>
      <c r="N661" s="59" t="str">
        <f>'Data Entry'!AX664</f>
        <v/>
      </c>
      <c r="O661" s="1">
        <f>IF('Data Entry'!AL664="g",'Data Entry'!AK664*0.001*W661,IF('Data Entry'!AL664="UI",'Data Entry'!AK664*0.000001*W661,IF('Data Entry'!AL664="mg",'Data Entry'!AK664*0.000001*W661,IF('Data Entry'!AL664="t",'Data Entry'!AK664*1000*W661,IF('Data Entry'!AL664="kg",'Data Entry'!AK664*1*W661,IF('Data Entry'!AL664="L",'Data Entry'!AK664*1*W661,IFERROR(,"")))))))</f>
        <v>0</v>
      </c>
      <c r="P661" s="1" t="s">
        <v>4</v>
      </c>
      <c r="Q661" s="59">
        <f>'Data Entry'!AM664</f>
        <v>0</v>
      </c>
      <c r="R661" s="59" t="str">
        <f>'Data Entry'!BA664</f>
        <v/>
      </c>
      <c r="S661" s="1">
        <f>IF('Data Entry'!AO664="g",'Data Entry'!AN664*0.001*X661,IF('Data Entry'!AO664="UI",'Data Entry'!AN664*0.000001*X661,IF('Data Entry'!AO664="mg",'Data Entry'!AN664*0.000001*X661,IF('Data Entry'!AO664="t",'Data Entry'!AN664*1000*X661,IF('Data Entry'!AO664="kg",'Data Entry'!AN664*1*X661,IF('Data Entry'!AO664="L",'Data Entry'!AN664*1*X661,IFERROR(,"")))))))</f>
        <v>0</v>
      </c>
      <c r="T661" s="1" t="s">
        <v>4</v>
      </c>
      <c r="U661" s="59" t="str">
        <f>IF('Data Entry'!AP664="No aplica","1",'Data Entry'!AP664)</f>
        <v/>
      </c>
      <c r="V661" s="59" t="str">
        <f>IF('Data Entry'!AS664="No aplica","1",'Data Entry'!AS664)</f>
        <v/>
      </c>
      <c r="W661" s="59" t="str">
        <f>IF('Data Entry'!AV664="No aplica","1",'Data Entry'!AV664)</f>
        <v/>
      </c>
      <c r="X661" s="59" t="str">
        <f>IF('Data Entry'!AY664="No aplica","1",'Data Entry'!AY664)</f>
        <v/>
      </c>
      <c r="Y661" s="151" t="str">
        <f t="shared" si="10"/>
        <v/>
      </c>
      <c r="Z661" s="152" t="str">
        <f>IF('Data Entry'!H664="Yes","1",IF(AND('Data Entry'!H664="",'Data Entry'!I664="",'Data Entry'!J664="",'Data Entry'!K664="",'Data Entry'!L664="",'Data Entry'!M664="",'Data Entry'!N664="",'Data Entry'!O664="",'Data Entry'!P664="",'Data Entry'!Q664=""),"","1"))</f>
        <v/>
      </c>
      <c r="AA661" s="152" t="str">
        <f>IF('Data Entry'!R664="Yes","1",IF(AND('Data Entry'!R664="",'Data Entry'!S664="",'Data Entry'!T664="",'Data Entry'!U664=""),"","1"))</f>
        <v/>
      </c>
      <c r="AB661" s="157" t="str">
        <f>IF('Data Entry'!V664="Yes","1",IF(AND('Data Entry'!V664="",'Data Entry'!W664=""),"","1"))</f>
        <v/>
      </c>
    </row>
    <row r="662" spans="1:28" ht="17">
      <c r="A662" s="59">
        <f>'Data Entry'!AB665</f>
        <v>0</v>
      </c>
      <c r="B662" s="59" t="str">
        <f>'Data Entry'!AR665</f>
        <v/>
      </c>
      <c r="C662" s="1">
        <f>IF('Data Entry'!AD665="g",'Data Entry'!AC665*0.001*U662,IF('Data Entry'!AD665="UI",'Data Entry'!AC665*0.000001*U662,IF('Data Entry'!AD665="mg",'Data Entry'!AC665*0.000001*U662,IF('Data Entry'!AD665="t",'Data Entry'!AC665*1000*U662,IF('Data Entry'!AD665="kg",'Data Entry'!AC665*1*U662,IF('Data Entry'!AD665="L",'Data Entry'!AC665*1*U662,IFERROR(,"")))))))</f>
        <v>0</v>
      </c>
      <c r="D662" s="1" t="s">
        <v>4</v>
      </c>
      <c r="E662" s="1">
        <f>IF('Data Entry'!AF665="g",'Data Entry'!AE665*0.001,IF('Data Entry'!AF665="mg",'Data Entry'!AE665*0.000001,IF('Data Entry'!AF665="t",'Data Entry'!AE665*1000,IF('Data Entry'!AF665="ml",'Data Entry'!AE665*0.001,IF('Data Entry'!AF665="kg",'Data Entry'!AE665*1,IF('Data Entry'!AF665="Pieza",'Data Entry'!AE665*1,IF('Data Entry'!AF665="L",'Data Entry'!AE665*1,IFERROR(,""))))))))</f>
        <v>0</v>
      </c>
      <c r="F662" s="1" t="s">
        <v>4</v>
      </c>
      <c r="G662" s="1">
        <f>IF('Data Entry'!AA665="g",'Data Entry'!Z665*0.001,IF('Data Entry'!AA665="mg",'Data Entry'!Z665*0.000001,IF('Data Entry'!AA665="t",'Data Entry'!Z665*1000,IF('Data Entry'!AA665="ml",'Data Entry'!Z665*0.001,IF('Data Entry'!AA665="kg",'Data Entry'!Z665*1,IF('Data Entry'!AA665="Piezas",'Data Entry'!Z665*1,IF('Data Entry'!AA665="L",'Data Entry'!Z665*1,IFERROR(,""))))))))</f>
        <v>0</v>
      </c>
      <c r="H662" s="1" t="s">
        <v>4</v>
      </c>
      <c r="I662" s="1">
        <f>IF('Data Entry'!AC665="g",'Data Entry'!AB665*0.001,IF('Data Entry'!AC665="mg",'Data Entry'!AB665*0.000001,IF('Data Entry'!AC665="t",'Data Entry'!AB665*1000,IF('Data Entry'!AC665="ml",'Data Entry'!AB665*0.001,IF('Data Entry'!AC665="kg",'Data Entry'!AB665*1,IF('Data Entry'!AC665="L",'Data Entry'!AB665*1,IFERROR(,"")))))))</f>
        <v>0</v>
      </c>
      <c r="J662" s="59" t="str">
        <f>'Data Entry'!AU665</f>
        <v/>
      </c>
      <c r="K662" s="1">
        <f>IF('Data Entry'!AI665="g",'Data Entry'!AH665*0.001*V662,IF('Data Entry'!AI665="UI",'Data Entry'!AH665*0.000001*V662,IF('Data Entry'!AI665="mg",'Data Entry'!AH665*0.000001*V662,IF('Data Entry'!AI665="t",'Data Entry'!AH665*1000*V662,IF('Data Entry'!AI665="kg",'Data Entry'!AH665*1*V662,IF('Data Entry'!AI665="L",'Data Entry'!AH665*1*V662,IFERROR(,"")))))))</f>
        <v>0</v>
      </c>
      <c r="L662" s="1" t="s">
        <v>4</v>
      </c>
      <c r="M662" s="59">
        <f>'Data Entry'!AJ665</f>
        <v>0</v>
      </c>
      <c r="N662" s="59" t="str">
        <f>'Data Entry'!AX665</f>
        <v/>
      </c>
      <c r="O662" s="1">
        <f>IF('Data Entry'!AL665="g",'Data Entry'!AK665*0.001*W662,IF('Data Entry'!AL665="UI",'Data Entry'!AK665*0.000001*W662,IF('Data Entry'!AL665="mg",'Data Entry'!AK665*0.000001*W662,IF('Data Entry'!AL665="t",'Data Entry'!AK665*1000*W662,IF('Data Entry'!AL665="kg",'Data Entry'!AK665*1*W662,IF('Data Entry'!AL665="L",'Data Entry'!AK665*1*W662,IFERROR(,"")))))))</f>
        <v>0</v>
      </c>
      <c r="P662" s="1" t="s">
        <v>4</v>
      </c>
      <c r="Q662" s="59">
        <f>'Data Entry'!AM665</f>
        <v>0</v>
      </c>
      <c r="R662" s="59" t="str">
        <f>'Data Entry'!BA665</f>
        <v/>
      </c>
      <c r="S662" s="1">
        <f>IF('Data Entry'!AO665="g",'Data Entry'!AN665*0.001*X662,IF('Data Entry'!AO665="UI",'Data Entry'!AN665*0.000001*X662,IF('Data Entry'!AO665="mg",'Data Entry'!AN665*0.000001*X662,IF('Data Entry'!AO665="t",'Data Entry'!AN665*1000*X662,IF('Data Entry'!AO665="kg",'Data Entry'!AN665*1*X662,IF('Data Entry'!AO665="L",'Data Entry'!AN665*1*X662,IFERROR(,"")))))))</f>
        <v>0</v>
      </c>
      <c r="T662" s="1" t="s">
        <v>4</v>
      </c>
      <c r="U662" s="59" t="str">
        <f>IF('Data Entry'!AP665="No aplica","1",'Data Entry'!AP665)</f>
        <v/>
      </c>
      <c r="V662" s="59" t="str">
        <f>IF('Data Entry'!AS665="No aplica","1",'Data Entry'!AS665)</f>
        <v/>
      </c>
      <c r="W662" s="59" t="str">
        <f>IF('Data Entry'!AV665="No aplica","1",'Data Entry'!AV665)</f>
        <v/>
      </c>
      <c r="X662" s="59" t="str">
        <f>IF('Data Entry'!AY665="No aplica","1",'Data Entry'!AY665)</f>
        <v/>
      </c>
      <c r="Y662" s="151" t="str">
        <f t="shared" si="10"/>
        <v/>
      </c>
      <c r="Z662" s="152" t="str">
        <f>IF('Data Entry'!H665="Yes","1",IF(AND('Data Entry'!H665="",'Data Entry'!I665="",'Data Entry'!J665="",'Data Entry'!K665="",'Data Entry'!L665="",'Data Entry'!M665="",'Data Entry'!N665="",'Data Entry'!O665="",'Data Entry'!P665="",'Data Entry'!Q665=""),"","1"))</f>
        <v/>
      </c>
      <c r="AA662" s="152" t="str">
        <f>IF('Data Entry'!R665="Yes","1",IF(AND('Data Entry'!R665="",'Data Entry'!S665="",'Data Entry'!T665="",'Data Entry'!U665=""),"","1"))</f>
        <v/>
      </c>
      <c r="AB662" s="157" t="str">
        <f>IF('Data Entry'!V665="Yes","1",IF(AND('Data Entry'!V665="",'Data Entry'!W665=""),"","1"))</f>
        <v/>
      </c>
    </row>
    <row r="663" spans="1:28" ht="17">
      <c r="A663" s="59">
        <f>'Data Entry'!AB666</f>
        <v>0</v>
      </c>
      <c r="B663" s="59" t="str">
        <f>'Data Entry'!AR666</f>
        <v/>
      </c>
      <c r="C663" s="1">
        <f>IF('Data Entry'!AD666="g",'Data Entry'!AC666*0.001*U663,IF('Data Entry'!AD666="UI",'Data Entry'!AC666*0.000001*U663,IF('Data Entry'!AD666="mg",'Data Entry'!AC666*0.000001*U663,IF('Data Entry'!AD666="t",'Data Entry'!AC666*1000*U663,IF('Data Entry'!AD666="kg",'Data Entry'!AC666*1*U663,IF('Data Entry'!AD666="L",'Data Entry'!AC666*1*U663,IFERROR(,"")))))))</f>
        <v>0</v>
      </c>
      <c r="D663" s="1" t="s">
        <v>4</v>
      </c>
      <c r="E663" s="1">
        <f>IF('Data Entry'!AF666="g",'Data Entry'!AE666*0.001,IF('Data Entry'!AF666="mg",'Data Entry'!AE666*0.000001,IF('Data Entry'!AF666="t",'Data Entry'!AE666*1000,IF('Data Entry'!AF666="ml",'Data Entry'!AE666*0.001,IF('Data Entry'!AF666="kg",'Data Entry'!AE666*1,IF('Data Entry'!AF666="Pieza",'Data Entry'!AE666*1,IF('Data Entry'!AF666="L",'Data Entry'!AE666*1,IFERROR(,""))))))))</f>
        <v>0</v>
      </c>
      <c r="F663" s="1" t="s">
        <v>4</v>
      </c>
      <c r="G663" s="1">
        <f>IF('Data Entry'!AA666="g",'Data Entry'!Z666*0.001,IF('Data Entry'!AA666="mg",'Data Entry'!Z666*0.000001,IF('Data Entry'!AA666="t",'Data Entry'!Z666*1000,IF('Data Entry'!AA666="ml",'Data Entry'!Z666*0.001,IF('Data Entry'!AA666="kg",'Data Entry'!Z666*1,IF('Data Entry'!AA666="Piezas",'Data Entry'!Z666*1,IF('Data Entry'!AA666="L",'Data Entry'!Z666*1,IFERROR(,""))))))))</f>
        <v>0</v>
      </c>
      <c r="H663" s="1" t="s">
        <v>4</v>
      </c>
      <c r="I663" s="1">
        <f>IF('Data Entry'!AC666="g",'Data Entry'!AB666*0.001,IF('Data Entry'!AC666="mg",'Data Entry'!AB666*0.000001,IF('Data Entry'!AC666="t",'Data Entry'!AB666*1000,IF('Data Entry'!AC666="ml",'Data Entry'!AB666*0.001,IF('Data Entry'!AC666="kg",'Data Entry'!AB666*1,IF('Data Entry'!AC666="L",'Data Entry'!AB666*1,IFERROR(,"")))))))</f>
        <v>0</v>
      </c>
      <c r="J663" s="59" t="str">
        <f>'Data Entry'!AU666</f>
        <v/>
      </c>
      <c r="K663" s="1">
        <f>IF('Data Entry'!AI666="g",'Data Entry'!AH666*0.001*V663,IF('Data Entry'!AI666="UI",'Data Entry'!AH666*0.000001*V663,IF('Data Entry'!AI666="mg",'Data Entry'!AH666*0.000001*V663,IF('Data Entry'!AI666="t",'Data Entry'!AH666*1000*V663,IF('Data Entry'!AI666="kg",'Data Entry'!AH666*1*V663,IF('Data Entry'!AI666="L",'Data Entry'!AH666*1*V663,IFERROR(,"")))))))</f>
        <v>0</v>
      </c>
      <c r="L663" s="1" t="s">
        <v>4</v>
      </c>
      <c r="M663" s="59">
        <f>'Data Entry'!AJ666</f>
        <v>0</v>
      </c>
      <c r="N663" s="59" t="str">
        <f>'Data Entry'!AX666</f>
        <v/>
      </c>
      <c r="O663" s="1">
        <f>IF('Data Entry'!AL666="g",'Data Entry'!AK666*0.001*W663,IF('Data Entry'!AL666="UI",'Data Entry'!AK666*0.000001*W663,IF('Data Entry'!AL666="mg",'Data Entry'!AK666*0.000001*W663,IF('Data Entry'!AL666="t",'Data Entry'!AK666*1000*W663,IF('Data Entry'!AL666="kg",'Data Entry'!AK666*1*W663,IF('Data Entry'!AL666="L",'Data Entry'!AK666*1*W663,IFERROR(,"")))))))</f>
        <v>0</v>
      </c>
      <c r="P663" s="1" t="s">
        <v>4</v>
      </c>
      <c r="Q663" s="59">
        <f>'Data Entry'!AM666</f>
        <v>0</v>
      </c>
      <c r="R663" s="59" t="str">
        <f>'Data Entry'!BA666</f>
        <v/>
      </c>
      <c r="S663" s="1">
        <f>IF('Data Entry'!AO666="g",'Data Entry'!AN666*0.001*X663,IF('Data Entry'!AO666="UI",'Data Entry'!AN666*0.000001*X663,IF('Data Entry'!AO666="mg",'Data Entry'!AN666*0.000001*X663,IF('Data Entry'!AO666="t",'Data Entry'!AN666*1000*X663,IF('Data Entry'!AO666="kg",'Data Entry'!AN666*1*X663,IF('Data Entry'!AO666="L",'Data Entry'!AN666*1*X663,IFERROR(,"")))))))</f>
        <v>0</v>
      </c>
      <c r="T663" s="1" t="s">
        <v>4</v>
      </c>
      <c r="U663" s="59" t="str">
        <f>IF('Data Entry'!AP666="No aplica","1",'Data Entry'!AP666)</f>
        <v/>
      </c>
      <c r="V663" s="59" t="str">
        <f>IF('Data Entry'!AS666="No aplica","1",'Data Entry'!AS666)</f>
        <v/>
      </c>
      <c r="W663" s="59" t="str">
        <f>IF('Data Entry'!AV666="No aplica","1",'Data Entry'!AV666)</f>
        <v/>
      </c>
      <c r="X663" s="59" t="str">
        <f>IF('Data Entry'!AY666="No aplica","1",'Data Entry'!AY666)</f>
        <v/>
      </c>
      <c r="Y663" s="151" t="str">
        <f t="shared" si="10"/>
        <v/>
      </c>
      <c r="Z663" s="152" t="str">
        <f>IF('Data Entry'!H666="Yes","1",IF(AND('Data Entry'!H666="",'Data Entry'!I666="",'Data Entry'!J666="",'Data Entry'!K666="",'Data Entry'!L666="",'Data Entry'!M666="",'Data Entry'!N666="",'Data Entry'!O666="",'Data Entry'!P666="",'Data Entry'!Q666=""),"","1"))</f>
        <v/>
      </c>
      <c r="AA663" s="152" t="str">
        <f>IF('Data Entry'!R666="Yes","1",IF(AND('Data Entry'!R666="",'Data Entry'!S666="",'Data Entry'!T666="",'Data Entry'!U666=""),"","1"))</f>
        <v/>
      </c>
      <c r="AB663" s="157" t="str">
        <f>IF('Data Entry'!V666="Yes","1",IF(AND('Data Entry'!V666="",'Data Entry'!W666=""),"","1"))</f>
        <v/>
      </c>
    </row>
    <row r="664" spans="1:28" ht="17">
      <c r="A664" s="59">
        <f>'Data Entry'!AB667</f>
        <v>0</v>
      </c>
      <c r="B664" s="59" t="str">
        <f>'Data Entry'!AR667</f>
        <v/>
      </c>
      <c r="C664" s="1">
        <f>IF('Data Entry'!AD667="g",'Data Entry'!AC667*0.001*U664,IF('Data Entry'!AD667="UI",'Data Entry'!AC667*0.000001*U664,IF('Data Entry'!AD667="mg",'Data Entry'!AC667*0.000001*U664,IF('Data Entry'!AD667="t",'Data Entry'!AC667*1000*U664,IF('Data Entry'!AD667="kg",'Data Entry'!AC667*1*U664,IF('Data Entry'!AD667="L",'Data Entry'!AC667*1*U664,IFERROR(,"")))))))</f>
        <v>0</v>
      </c>
      <c r="D664" s="1" t="s">
        <v>4</v>
      </c>
      <c r="E664" s="1">
        <f>IF('Data Entry'!AF667="g",'Data Entry'!AE667*0.001,IF('Data Entry'!AF667="mg",'Data Entry'!AE667*0.000001,IF('Data Entry'!AF667="t",'Data Entry'!AE667*1000,IF('Data Entry'!AF667="ml",'Data Entry'!AE667*0.001,IF('Data Entry'!AF667="kg",'Data Entry'!AE667*1,IF('Data Entry'!AF667="Pieza",'Data Entry'!AE667*1,IF('Data Entry'!AF667="L",'Data Entry'!AE667*1,IFERROR(,""))))))))</f>
        <v>0</v>
      </c>
      <c r="F664" s="1" t="s">
        <v>4</v>
      </c>
      <c r="G664" s="1">
        <f>IF('Data Entry'!AA667="g",'Data Entry'!Z667*0.001,IF('Data Entry'!AA667="mg",'Data Entry'!Z667*0.000001,IF('Data Entry'!AA667="t",'Data Entry'!Z667*1000,IF('Data Entry'!AA667="ml",'Data Entry'!Z667*0.001,IF('Data Entry'!AA667="kg",'Data Entry'!Z667*1,IF('Data Entry'!AA667="Piezas",'Data Entry'!Z667*1,IF('Data Entry'!AA667="L",'Data Entry'!Z667*1,IFERROR(,""))))))))</f>
        <v>0</v>
      </c>
      <c r="H664" s="1" t="s">
        <v>4</v>
      </c>
      <c r="I664" s="1">
        <f>IF('Data Entry'!AC667="g",'Data Entry'!AB667*0.001,IF('Data Entry'!AC667="mg",'Data Entry'!AB667*0.000001,IF('Data Entry'!AC667="t",'Data Entry'!AB667*1000,IF('Data Entry'!AC667="ml",'Data Entry'!AB667*0.001,IF('Data Entry'!AC667="kg",'Data Entry'!AB667*1,IF('Data Entry'!AC667="L",'Data Entry'!AB667*1,IFERROR(,"")))))))</f>
        <v>0</v>
      </c>
      <c r="J664" s="59" t="str">
        <f>'Data Entry'!AU667</f>
        <v/>
      </c>
      <c r="K664" s="1">
        <f>IF('Data Entry'!AI667="g",'Data Entry'!AH667*0.001*V664,IF('Data Entry'!AI667="UI",'Data Entry'!AH667*0.000001*V664,IF('Data Entry'!AI667="mg",'Data Entry'!AH667*0.000001*V664,IF('Data Entry'!AI667="t",'Data Entry'!AH667*1000*V664,IF('Data Entry'!AI667="kg",'Data Entry'!AH667*1*V664,IF('Data Entry'!AI667="L",'Data Entry'!AH667*1*V664,IFERROR(,"")))))))</f>
        <v>0</v>
      </c>
      <c r="L664" s="1" t="s">
        <v>4</v>
      </c>
      <c r="M664" s="59">
        <f>'Data Entry'!AJ667</f>
        <v>0</v>
      </c>
      <c r="N664" s="59" t="str">
        <f>'Data Entry'!AX667</f>
        <v/>
      </c>
      <c r="O664" s="1">
        <f>IF('Data Entry'!AL667="g",'Data Entry'!AK667*0.001*W664,IF('Data Entry'!AL667="UI",'Data Entry'!AK667*0.000001*W664,IF('Data Entry'!AL667="mg",'Data Entry'!AK667*0.000001*W664,IF('Data Entry'!AL667="t",'Data Entry'!AK667*1000*W664,IF('Data Entry'!AL667="kg",'Data Entry'!AK667*1*W664,IF('Data Entry'!AL667="L",'Data Entry'!AK667*1*W664,IFERROR(,"")))))))</f>
        <v>0</v>
      </c>
      <c r="P664" s="1" t="s">
        <v>4</v>
      </c>
      <c r="Q664" s="59">
        <f>'Data Entry'!AM667</f>
        <v>0</v>
      </c>
      <c r="R664" s="59" t="str">
        <f>'Data Entry'!BA667</f>
        <v/>
      </c>
      <c r="S664" s="1">
        <f>IF('Data Entry'!AO667="g",'Data Entry'!AN667*0.001*X664,IF('Data Entry'!AO667="UI",'Data Entry'!AN667*0.000001*X664,IF('Data Entry'!AO667="mg",'Data Entry'!AN667*0.000001*X664,IF('Data Entry'!AO667="t",'Data Entry'!AN667*1000*X664,IF('Data Entry'!AO667="kg",'Data Entry'!AN667*1*X664,IF('Data Entry'!AO667="L",'Data Entry'!AN667*1*X664,IFERROR(,"")))))))</f>
        <v>0</v>
      </c>
      <c r="T664" s="1" t="s">
        <v>4</v>
      </c>
      <c r="U664" s="59" t="str">
        <f>IF('Data Entry'!AP667="No aplica","1",'Data Entry'!AP667)</f>
        <v/>
      </c>
      <c r="V664" s="59" t="str">
        <f>IF('Data Entry'!AS667="No aplica","1",'Data Entry'!AS667)</f>
        <v/>
      </c>
      <c r="W664" s="59" t="str">
        <f>IF('Data Entry'!AV667="No aplica","1",'Data Entry'!AV667)</f>
        <v/>
      </c>
      <c r="X664" s="59" t="str">
        <f>IF('Data Entry'!AY667="No aplica","1",'Data Entry'!AY667)</f>
        <v/>
      </c>
      <c r="Y664" s="151" t="str">
        <f t="shared" si="10"/>
        <v/>
      </c>
      <c r="Z664" s="152" t="str">
        <f>IF('Data Entry'!H667="Yes","1",IF(AND('Data Entry'!H667="",'Data Entry'!I667="",'Data Entry'!J667="",'Data Entry'!K667="",'Data Entry'!L667="",'Data Entry'!M667="",'Data Entry'!N667="",'Data Entry'!O667="",'Data Entry'!P667="",'Data Entry'!Q667=""),"","1"))</f>
        <v/>
      </c>
      <c r="AA664" s="152" t="str">
        <f>IF('Data Entry'!R667="Yes","1",IF(AND('Data Entry'!R667="",'Data Entry'!S667="",'Data Entry'!T667="",'Data Entry'!U667=""),"","1"))</f>
        <v/>
      </c>
      <c r="AB664" s="157" t="str">
        <f>IF('Data Entry'!V667="Yes","1",IF(AND('Data Entry'!V667="",'Data Entry'!W667=""),"","1"))</f>
        <v/>
      </c>
    </row>
    <row r="665" spans="1:28" ht="17">
      <c r="A665" s="59">
        <f>'Data Entry'!AB668</f>
        <v>0</v>
      </c>
      <c r="B665" s="59" t="str">
        <f>'Data Entry'!AR668</f>
        <v/>
      </c>
      <c r="C665" s="1">
        <f>IF('Data Entry'!AD668="g",'Data Entry'!AC668*0.001*U665,IF('Data Entry'!AD668="UI",'Data Entry'!AC668*0.000001*U665,IF('Data Entry'!AD668="mg",'Data Entry'!AC668*0.000001*U665,IF('Data Entry'!AD668="t",'Data Entry'!AC668*1000*U665,IF('Data Entry'!AD668="kg",'Data Entry'!AC668*1*U665,IF('Data Entry'!AD668="L",'Data Entry'!AC668*1*U665,IFERROR(,"")))))))</f>
        <v>0</v>
      </c>
      <c r="D665" s="1" t="s">
        <v>4</v>
      </c>
      <c r="E665" s="1">
        <f>IF('Data Entry'!AF668="g",'Data Entry'!AE668*0.001,IF('Data Entry'!AF668="mg",'Data Entry'!AE668*0.000001,IF('Data Entry'!AF668="t",'Data Entry'!AE668*1000,IF('Data Entry'!AF668="ml",'Data Entry'!AE668*0.001,IF('Data Entry'!AF668="kg",'Data Entry'!AE668*1,IF('Data Entry'!AF668="Pieza",'Data Entry'!AE668*1,IF('Data Entry'!AF668="L",'Data Entry'!AE668*1,IFERROR(,""))))))))</f>
        <v>0</v>
      </c>
      <c r="F665" s="1" t="s">
        <v>4</v>
      </c>
      <c r="G665" s="1">
        <f>IF('Data Entry'!AA668="g",'Data Entry'!Z668*0.001,IF('Data Entry'!AA668="mg",'Data Entry'!Z668*0.000001,IF('Data Entry'!AA668="t",'Data Entry'!Z668*1000,IF('Data Entry'!AA668="ml",'Data Entry'!Z668*0.001,IF('Data Entry'!AA668="kg",'Data Entry'!Z668*1,IF('Data Entry'!AA668="Piezas",'Data Entry'!Z668*1,IF('Data Entry'!AA668="L",'Data Entry'!Z668*1,IFERROR(,""))))))))</f>
        <v>0</v>
      </c>
      <c r="H665" s="1" t="s">
        <v>4</v>
      </c>
      <c r="I665" s="1">
        <f>IF('Data Entry'!AC668="g",'Data Entry'!AB668*0.001,IF('Data Entry'!AC668="mg",'Data Entry'!AB668*0.000001,IF('Data Entry'!AC668="t",'Data Entry'!AB668*1000,IF('Data Entry'!AC668="ml",'Data Entry'!AB668*0.001,IF('Data Entry'!AC668="kg",'Data Entry'!AB668*1,IF('Data Entry'!AC668="L",'Data Entry'!AB668*1,IFERROR(,"")))))))</f>
        <v>0</v>
      </c>
      <c r="J665" s="59" t="str">
        <f>'Data Entry'!AU668</f>
        <v/>
      </c>
      <c r="K665" s="1">
        <f>IF('Data Entry'!AI668="g",'Data Entry'!AH668*0.001*V665,IF('Data Entry'!AI668="UI",'Data Entry'!AH668*0.000001*V665,IF('Data Entry'!AI668="mg",'Data Entry'!AH668*0.000001*V665,IF('Data Entry'!AI668="t",'Data Entry'!AH668*1000*V665,IF('Data Entry'!AI668="kg",'Data Entry'!AH668*1*V665,IF('Data Entry'!AI668="L",'Data Entry'!AH668*1*V665,IFERROR(,"")))))))</f>
        <v>0</v>
      </c>
      <c r="L665" s="1" t="s">
        <v>4</v>
      </c>
      <c r="M665" s="59">
        <f>'Data Entry'!AJ668</f>
        <v>0</v>
      </c>
      <c r="N665" s="59" t="str">
        <f>'Data Entry'!AX668</f>
        <v/>
      </c>
      <c r="O665" s="1">
        <f>IF('Data Entry'!AL668="g",'Data Entry'!AK668*0.001*W665,IF('Data Entry'!AL668="UI",'Data Entry'!AK668*0.000001*W665,IF('Data Entry'!AL668="mg",'Data Entry'!AK668*0.000001*W665,IF('Data Entry'!AL668="t",'Data Entry'!AK668*1000*W665,IF('Data Entry'!AL668="kg",'Data Entry'!AK668*1*W665,IF('Data Entry'!AL668="L",'Data Entry'!AK668*1*W665,IFERROR(,"")))))))</f>
        <v>0</v>
      </c>
      <c r="P665" s="1" t="s">
        <v>4</v>
      </c>
      <c r="Q665" s="59">
        <f>'Data Entry'!AM668</f>
        <v>0</v>
      </c>
      <c r="R665" s="59" t="str">
        <f>'Data Entry'!BA668</f>
        <v/>
      </c>
      <c r="S665" s="1">
        <f>IF('Data Entry'!AO668="g",'Data Entry'!AN668*0.001*X665,IF('Data Entry'!AO668="UI",'Data Entry'!AN668*0.000001*X665,IF('Data Entry'!AO668="mg",'Data Entry'!AN668*0.000001*X665,IF('Data Entry'!AO668="t",'Data Entry'!AN668*1000*X665,IF('Data Entry'!AO668="kg",'Data Entry'!AN668*1*X665,IF('Data Entry'!AO668="L",'Data Entry'!AN668*1*X665,IFERROR(,"")))))))</f>
        <v>0</v>
      </c>
      <c r="T665" s="1" t="s">
        <v>4</v>
      </c>
      <c r="U665" s="59" t="str">
        <f>IF('Data Entry'!AP668="No aplica","1",'Data Entry'!AP668)</f>
        <v/>
      </c>
      <c r="V665" s="59" t="str">
        <f>IF('Data Entry'!AS668="No aplica","1",'Data Entry'!AS668)</f>
        <v/>
      </c>
      <c r="W665" s="59" t="str">
        <f>IF('Data Entry'!AV668="No aplica","1",'Data Entry'!AV668)</f>
        <v/>
      </c>
      <c r="X665" s="59" t="str">
        <f>IF('Data Entry'!AY668="No aplica","1",'Data Entry'!AY668)</f>
        <v/>
      </c>
      <c r="Y665" s="151" t="str">
        <f t="shared" si="10"/>
        <v/>
      </c>
      <c r="Z665" s="152" t="str">
        <f>IF('Data Entry'!H668="Yes","1",IF(AND('Data Entry'!H668="",'Data Entry'!I668="",'Data Entry'!J668="",'Data Entry'!K668="",'Data Entry'!L668="",'Data Entry'!M668="",'Data Entry'!N668="",'Data Entry'!O668="",'Data Entry'!P668="",'Data Entry'!Q668=""),"","1"))</f>
        <v/>
      </c>
      <c r="AA665" s="152" t="str">
        <f>IF('Data Entry'!R668="Yes","1",IF(AND('Data Entry'!R668="",'Data Entry'!S668="",'Data Entry'!T668="",'Data Entry'!U668=""),"","1"))</f>
        <v/>
      </c>
      <c r="AB665" s="157" t="str">
        <f>IF('Data Entry'!V668="Yes","1",IF(AND('Data Entry'!V668="",'Data Entry'!W668=""),"","1"))</f>
        <v/>
      </c>
    </row>
    <row r="666" spans="1:28" ht="17">
      <c r="A666" s="59">
        <f>'Data Entry'!AB669</f>
        <v>0</v>
      </c>
      <c r="B666" s="59" t="str">
        <f>'Data Entry'!AR669</f>
        <v/>
      </c>
      <c r="C666" s="1">
        <f>IF('Data Entry'!AD669="g",'Data Entry'!AC669*0.001*U666,IF('Data Entry'!AD669="UI",'Data Entry'!AC669*0.000001*U666,IF('Data Entry'!AD669="mg",'Data Entry'!AC669*0.000001*U666,IF('Data Entry'!AD669="t",'Data Entry'!AC669*1000*U666,IF('Data Entry'!AD669="kg",'Data Entry'!AC669*1*U666,IF('Data Entry'!AD669="L",'Data Entry'!AC669*1*U666,IFERROR(,"")))))))</f>
        <v>0</v>
      </c>
      <c r="D666" s="1" t="s">
        <v>4</v>
      </c>
      <c r="E666" s="1">
        <f>IF('Data Entry'!AF669="g",'Data Entry'!AE669*0.001,IF('Data Entry'!AF669="mg",'Data Entry'!AE669*0.000001,IF('Data Entry'!AF669="t",'Data Entry'!AE669*1000,IF('Data Entry'!AF669="ml",'Data Entry'!AE669*0.001,IF('Data Entry'!AF669="kg",'Data Entry'!AE669*1,IF('Data Entry'!AF669="Pieza",'Data Entry'!AE669*1,IF('Data Entry'!AF669="L",'Data Entry'!AE669*1,IFERROR(,""))))))))</f>
        <v>0</v>
      </c>
      <c r="F666" s="1" t="s">
        <v>4</v>
      </c>
      <c r="G666" s="1">
        <f>IF('Data Entry'!AA669="g",'Data Entry'!Z669*0.001,IF('Data Entry'!AA669="mg",'Data Entry'!Z669*0.000001,IF('Data Entry'!AA669="t",'Data Entry'!Z669*1000,IF('Data Entry'!AA669="ml",'Data Entry'!Z669*0.001,IF('Data Entry'!AA669="kg",'Data Entry'!Z669*1,IF('Data Entry'!AA669="Piezas",'Data Entry'!Z669*1,IF('Data Entry'!AA669="L",'Data Entry'!Z669*1,IFERROR(,""))))))))</f>
        <v>0</v>
      </c>
      <c r="H666" s="1" t="s">
        <v>4</v>
      </c>
      <c r="I666" s="1">
        <f>IF('Data Entry'!AC669="g",'Data Entry'!AB669*0.001,IF('Data Entry'!AC669="mg",'Data Entry'!AB669*0.000001,IF('Data Entry'!AC669="t",'Data Entry'!AB669*1000,IF('Data Entry'!AC669="ml",'Data Entry'!AB669*0.001,IF('Data Entry'!AC669="kg",'Data Entry'!AB669*1,IF('Data Entry'!AC669="L",'Data Entry'!AB669*1,IFERROR(,"")))))))</f>
        <v>0</v>
      </c>
      <c r="J666" s="59" t="str">
        <f>'Data Entry'!AU669</f>
        <v/>
      </c>
      <c r="K666" s="1">
        <f>IF('Data Entry'!AI669="g",'Data Entry'!AH669*0.001*V666,IF('Data Entry'!AI669="UI",'Data Entry'!AH669*0.000001*V666,IF('Data Entry'!AI669="mg",'Data Entry'!AH669*0.000001*V666,IF('Data Entry'!AI669="t",'Data Entry'!AH669*1000*V666,IF('Data Entry'!AI669="kg",'Data Entry'!AH669*1*V666,IF('Data Entry'!AI669="L",'Data Entry'!AH669*1*V666,IFERROR(,"")))))))</f>
        <v>0</v>
      </c>
      <c r="L666" s="1" t="s">
        <v>4</v>
      </c>
      <c r="M666" s="59">
        <f>'Data Entry'!AJ669</f>
        <v>0</v>
      </c>
      <c r="N666" s="59" t="str">
        <f>'Data Entry'!AX669</f>
        <v/>
      </c>
      <c r="O666" s="1">
        <f>IF('Data Entry'!AL669="g",'Data Entry'!AK669*0.001*W666,IF('Data Entry'!AL669="UI",'Data Entry'!AK669*0.000001*W666,IF('Data Entry'!AL669="mg",'Data Entry'!AK669*0.000001*W666,IF('Data Entry'!AL669="t",'Data Entry'!AK669*1000*W666,IF('Data Entry'!AL669="kg",'Data Entry'!AK669*1*W666,IF('Data Entry'!AL669="L",'Data Entry'!AK669*1*W666,IFERROR(,"")))))))</f>
        <v>0</v>
      </c>
      <c r="P666" s="1" t="s">
        <v>4</v>
      </c>
      <c r="Q666" s="59">
        <f>'Data Entry'!AM669</f>
        <v>0</v>
      </c>
      <c r="R666" s="59" t="str">
        <f>'Data Entry'!BA669</f>
        <v/>
      </c>
      <c r="S666" s="1">
        <f>IF('Data Entry'!AO669="g",'Data Entry'!AN669*0.001*X666,IF('Data Entry'!AO669="UI",'Data Entry'!AN669*0.000001*X666,IF('Data Entry'!AO669="mg",'Data Entry'!AN669*0.000001*X666,IF('Data Entry'!AO669="t",'Data Entry'!AN669*1000*X666,IF('Data Entry'!AO669="kg",'Data Entry'!AN669*1*X666,IF('Data Entry'!AO669="L",'Data Entry'!AN669*1*X666,IFERROR(,"")))))))</f>
        <v>0</v>
      </c>
      <c r="T666" s="1" t="s">
        <v>4</v>
      </c>
      <c r="U666" s="59" t="str">
        <f>IF('Data Entry'!AP669="No aplica","1",'Data Entry'!AP669)</f>
        <v/>
      </c>
      <c r="V666" s="59" t="str">
        <f>IF('Data Entry'!AS669="No aplica","1",'Data Entry'!AS669)</f>
        <v/>
      </c>
      <c r="W666" s="59" t="str">
        <f>IF('Data Entry'!AV669="No aplica","1",'Data Entry'!AV669)</f>
        <v/>
      </c>
      <c r="X666" s="59" t="str">
        <f>IF('Data Entry'!AY669="No aplica","1",'Data Entry'!AY669)</f>
        <v/>
      </c>
      <c r="Y666" s="151" t="str">
        <f t="shared" si="10"/>
        <v/>
      </c>
      <c r="Z666" s="152" t="str">
        <f>IF('Data Entry'!H669="Yes","1",IF(AND('Data Entry'!H669="",'Data Entry'!I669="",'Data Entry'!J669="",'Data Entry'!K669="",'Data Entry'!L669="",'Data Entry'!M669="",'Data Entry'!N669="",'Data Entry'!O669="",'Data Entry'!P669="",'Data Entry'!Q669=""),"","1"))</f>
        <v/>
      </c>
      <c r="AA666" s="152" t="str">
        <f>IF('Data Entry'!R669="Yes","1",IF(AND('Data Entry'!R669="",'Data Entry'!S669="",'Data Entry'!T669="",'Data Entry'!U669=""),"","1"))</f>
        <v/>
      </c>
      <c r="AB666" s="157" t="str">
        <f>IF('Data Entry'!V669="Yes","1",IF(AND('Data Entry'!V669="",'Data Entry'!W669=""),"","1"))</f>
        <v/>
      </c>
    </row>
    <row r="667" spans="1:28" ht="17">
      <c r="A667" s="59">
        <f>'Data Entry'!AB670</f>
        <v>0</v>
      </c>
      <c r="B667" s="59" t="str">
        <f>'Data Entry'!AR670</f>
        <v/>
      </c>
      <c r="C667" s="1">
        <f>IF('Data Entry'!AD670="g",'Data Entry'!AC670*0.001*U667,IF('Data Entry'!AD670="UI",'Data Entry'!AC670*0.000001*U667,IF('Data Entry'!AD670="mg",'Data Entry'!AC670*0.000001*U667,IF('Data Entry'!AD670="t",'Data Entry'!AC670*1000*U667,IF('Data Entry'!AD670="kg",'Data Entry'!AC670*1*U667,IF('Data Entry'!AD670="L",'Data Entry'!AC670*1*U667,IFERROR(,"")))))))</f>
        <v>0</v>
      </c>
      <c r="D667" s="1" t="s">
        <v>4</v>
      </c>
      <c r="E667" s="1">
        <f>IF('Data Entry'!AF670="g",'Data Entry'!AE670*0.001,IF('Data Entry'!AF670="mg",'Data Entry'!AE670*0.000001,IF('Data Entry'!AF670="t",'Data Entry'!AE670*1000,IF('Data Entry'!AF670="ml",'Data Entry'!AE670*0.001,IF('Data Entry'!AF670="kg",'Data Entry'!AE670*1,IF('Data Entry'!AF670="Pieza",'Data Entry'!AE670*1,IF('Data Entry'!AF670="L",'Data Entry'!AE670*1,IFERROR(,""))))))))</f>
        <v>0</v>
      </c>
      <c r="F667" s="1" t="s">
        <v>4</v>
      </c>
      <c r="G667" s="1">
        <f>IF('Data Entry'!AA670="g",'Data Entry'!Z670*0.001,IF('Data Entry'!AA670="mg",'Data Entry'!Z670*0.000001,IF('Data Entry'!AA670="t",'Data Entry'!Z670*1000,IF('Data Entry'!AA670="ml",'Data Entry'!Z670*0.001,IF('Data Entry'!AA670="kg",'Data Entry'!Z670*1,IF('Data Entry'!AA670="Piezas",'Data Entry'!Z670*1,IF('Data Entry'!AA670="L",'Data Entry'!Z670*1,IFERROR(,""))))))))</f>
        <v>0</v>
      </c>
      <c r="H667" s="1" t="s">
        <v>4</v>
      </c>
      <c r="I667" s="1">
        <f>IF('Data Entry'!AC670="g",'Data Entry'!AB670*0.001,IF('Data Entry'!AC670="mg",'Data Entry'!AB670*0.000001,IF('Data Entry'!AC670="t",'Data Entry'!AB670*1000,IF('Data Entry'!AC670="ml",'Data Entry'!AB670*0.001,IF('Data Entry'!AC670="kg",'Data Entry'!AB670*1,IF('Data Entry'!AC670="L",'Data Entry'!AB670*1,IFERROR(,"")))))))</f>
        <v>0</v>
      </c>
      <c r="J667" s="59" t="str">
        <f>'Data Entry'!AU670</f>
        <v/>
      </c>
      <c r="K667" s="1">
        <f>IF('Data Entry'!AI670="g",'Data Entry'!AH670*0.001*V667,IF('Data Entry'!AI670="UI",'Data Entry'!AH670*0.000001*V667,IF('Data Entry'!AI670="mg",'Data Entry'!AH670*0.000001*V667,IF('Data Entry'!AI670="t",'Data Entry'!AH670*1000*V667,IF('Data Entry'!AI670="kg",'Data Entry'!AH670*1*V667,IF('Data Entry'!AI670="L",'Data Entry'!AH670*1*V667,IFERROR(,"")))))))</f>
        <v>0</v>
      </c>
      <c r="L667" s="1" t="s">
        <v>4</v>
      </c>
      <c r="M667" s="59">
        <f>'Data Entry'!AJ670</f>
        <v>0</v>
      </c>
      <c r="N667" s="59" t="str">
        <f>'Data Entry'!AX670</f>
        <v/>
      </c>
      <c r="O667" s="1">
        <f>IF('Data Entry'!AL670="g",'Data Entry'!AK670*0.001*W667,IF('Data Entry'!AL670="UI",'Data Entry'!AK670*0.000001*W667,IF('Data Entry'!AL670="mg",'Data Entry'!AK670*0.000001*W667,IF('Data Entry'!AL670="t",'Data Entry'!AK670*1000*W667,IF('Data Entry'!AL670="kg",'Data Entry'!AK670*1*W667,IF('Data Entry'!AL670="L",'Data Entry'!AK670*1*W667,IFERROR(,"")))))))</f>
        <v>0</v>
      </c>
      <c r="P667" s="1" t="s">
        <v>4</v>
      </c>
      <c r="Q667" s="59">
        <f>'Data Entry'!AM670</f>
        <v>0</v>
      </c>
      <c r="R667" s="59" t="str">
        <f>'Data Entry'!BA670</f>
        <v/>
      </c>
      <c r="S667" s="1">
        <f>IF('Data Entry'!AO670="g",'Data Entry'!AN670*0.001*X667,IF('Data Entry'!AO670="UI",'Data Entry'!AN670*0.000001*X667,IF('Data Entry'!AO670="mg",'Data Entry'!AN670*0.000001*X667,IF('Data Entry'!AO670="t",'Data Entry'!AN670*1000*X667,IF('Data Entry'!AO670="kg",'Data Entry'!AN670*1*X667,IF('Data Entry'!AO670="L",'Data Entry'!AN670*1*X667,IFERROR(,"")))))))</f>
        <v>0</v>
      </c>
      <c r="T667" s="1" t="s">
        <v>4</v>
      </c>
      <c r="U667" s="59" t="str">
        <f>IF('Data Entry'!AP670="No aplica","1",'Data Entry'!AP670)</f>
        <v/>
      </c>
      <c r="V667" s="59" t="str">
        <f>IF('Data Entry'!AS670="No aplica","1",'Data Entry'!AS670)</f>
        <v/>
      </c>
      <c r="W667" s="59" t="str">
        <f>IF('Data Entry'!AV670="No aplica","1",'Data Entry'!AV670)</f>
        <v/>
      </c>
      <c r="X667" s="59" t="str">
        <f>IF('Data Entry'!AY670="No aplica","1",'Data Entry'!AY670)</f>
        <v/>
      </c>
      <c r="Y667" s="151" t="str">
        <f t="shared" si="10"/>
        <v/>
      </c>
      <c r="Z667" s="152" t="str">
        <f>IF('Data Entry'!H670="Yes","1",IF(AND('Data Entry'!H670="",'Data Entry'!I670="",'Data Entry'!J670="",'Data Entry'!K670="",'Data Entry'!L670="",'Data Entry'!M670="",'Data Entry'!N670="",'Data Entry'!O670="",'Data Entry'!P670="",'Data Entry'!Q670=""),"","1"))</f>
        <v/>
      </c>
      <c r="AA667" s="152" t="str">
        <f>IF('Data Entry'!R670="Yes","1",IF(AND('Data Entry'!R670="",'Data Entry'!S670="",'Data Entry'!T670="",'Data Entry'!U670=""),"","1"))</f>
        <v/>
      </c>
      <c r="AB667" s="157" t="str">
        <f>IF('Data Entry'!V670="Yes","1",IF(AND('Data Entry'!V670="",'Data Entry'!W670=""),"","1"))</f>
        <v/>
      </c>
    </row>
    <row r="668" spans="1:28" ht="17">
      <c r="A668" s="59">
        <f>'Data Entry'!AB671</f>
        <v>0</v>
      </c>
      <c r="B668" s="59" t="str">
        <f>'Data Entry'!AR671</f>
        <v/>
      </c>
      <c r="C668" s="1">
        <f>IF('Data Entry'!AD671="g",'Data Entry'!AC671*0.001*U668,IF('Data Entry'!AD671="UI",'Data Entry'!AC671*0.000001*U668,IF('Data Entry'!AD671="mg",'Data Entry'!AC671*0.000001*U668,IF('Data Entry'!AD671="t",'Data Entry'!AC671*1000*U668,IF('Data Entry'!AD671="kg",'Data Entry'!AC671*1*U668,IF('Data Entry'!AD671="L",'Data Entry'!AC671*1*U668,IFERROR(,"")))))))</f>
        <v>0</v>
      </c>
      <c r="D668" s="1" t="s">
        <v>4</v>
      </c>
      <c r="E668" s="1">
        <f>IF('Data Entry'!AF671="g",'Data Entry'!AE671*0.001,IF('Data Entry'!AF671="mg",'Data Entry'!AE671*0.000001,IF('Data Entry'!AF671="t",'Data Entry'!AE671*1000,IF('Data Entry'!AF671="ml",'Data Entry'!AE671*0.001,IF('Data Entry'!AF671="kg",'Data Entry'!AE671*1,IF('Data Entry'!AF671="Pieza",'Data Entry'!AE671*1,IF('Data Entry'!AF671="L",'Data Entry'!AE671*1,IFERROR(,""))))))))</f>
        <v>0</v>
      </c>
      <c r="F668" s="1" t="s">
        <v>4</v>
      </c>
      <c r="G668" s="1">
        <f>IF('Data Entry'!AA671="g",'Data Entry'!Z671*0.001,IF('Data Entry'!AA671="mg",'Data Entry'!Z671*0.000001,IF('Data Entry'!AA671="t",'Data Entry'!Z671*1000,IF('Data Entry'!AA671="ml",'Data Entry'!Z671*0.001,IF('Data Entry'!AA671="kg",'Data Entry'!Z671*1,IF('Data Entry'!AA671="Piezas",'Data Entry'!Z671*1,IF('Data Entry'!AA671="L",'Data Entry'!Z671*1,IFERROR(,""))))))))</f>
        <v>0</v>
      </c>
      <c r="H668" s="1" t="s">
        <v>4</v>
      </c>
      <c r="I668" s="1">
        <f>IF('Data Entry'!AC671="g",'Data Entry'!AB671*0.001,IF('Data Entry'!AC671="mg",'Data Entry'!AB671*0.000001,IF('Data Entry'!AC671="t",'Data Entry'!AB671*1000,IF('Data Entry'!AC671="ml",'Data Entry'!AB671*0.001,IF('Data Entry'!AC671="kg",'Data Entry'!AB671*1,IF('Data Entry'!AC671="L",'Data Entry'!AB671*1,IFERROR(,"")))))))</f>
        <v>0</v>
      </c>
      <c r="J668" s="59" t="str">
        <f>'Data Entry'!AU671</f>
        <v/>
      </c>
      <c r="K668" s="1">
        <f>IF('Data Entry'!AI671="g",'Data Entry'!AH671*0.001*V668,IF('Data Entry'!AI671="UI",'Data Entry'!AH671*0.000001*V668,IF('Data Entry'!AI671="mg",'Data Entry'!AH671*0.000001*V668,IF('Data Entry'!AI671="t",'Data Entry'!AH671*1000*V668,IF('Data Entry'!AI671="kg",'Data Entry'!AH671*1*V668,IF('Data Entry'!AI671="L",'Data Entry'!AH671*1*V668,IFERROR(,"")))))))</f>
        <v>0</v>
      </c>
      <c r="L668" s="1" t="s">
        <v>4</v>
      </c>
      <c r="M668" s="59">
        <f>'Data Entry'!AJ671</f>
        <v>0</v>
      </c>
      <c r="N668" s="59" t="str">
        <f>'Data Entry'!AX671</f>
        <v/>
      </c>
      <c r="O668" s="1">
        <f>IF('Data Entry'!AL671="g",'Data Entry'!AK671*0.001*W668,IF('Data Entry'!AL671="UI",'Data Entry'!AK671*0.000001*W668,IF('Data Entry'!AL671="mg",'Data Entry'!AK671*0.000001*W668,IF('Data Entry'!AL671="t",'Data Entry'!AK671*1000*W668,IF('Data Entry'!AL671="kg",'Data Entry'!AK671*1*W668,IF('Data Entry'!AL671="L",'Data Entry'!AK671*1*W668,IFERROR(,"")))))))</f>
        <v>0</v>
      </c>
      <c r="P668" s="1" t="s">
        <v>4</v>
      </c>
      <c r="Q668" s="59">
        <f>'Data Entry'!AM671</f>
        <v>0</v>
      </c>
      <c r="R668" s="59" t="str">
        <f>'Data Entry'!BA671</f>
        <v/>
      </c>
      <c r="S668" s="1">
        <f>IF('Data Entry'!AO671="g",'Data Entry'!AN671*0.001*X668,IF('Data Entry'!AO671="UI",'Data Entry'!AN671*0.000001*X668,IF('Data Entry'!AO671="mg",'Data Entry'!AN671*0.000001*X668,IF('Data Entry'!AO671="t",'Data Entry'!AN671*1000*X668,IF('Data Entry'!AO671="kg",'Data Entry'!AN671*1*X668,IF('Data Entry'!AO671="L",'Data Entry'!AN671*1*X668,IFERROR(,"")))))))</f>
        <v>0</v>
      </c>
      <c r="T668" s="1" t="s">
        <v>4</v>
      </c>
      <c r="U668" s="59" t="str">
        <f>IF('Data Entry'!AP671="No aplica","1",'Data Entry'!AP671)</f>
        <v/>
      </c>
      <c r="V668" s="59" t="str">
        <f>IF('Data Entry'!AS671="No aplica","1",'Data Entry'!AS671)</f>
        <v/>
      </c>
      <c r="W668" s="59" t="str">
        <f>IF('Data Entry'!AV671="No aplica","1",'Data Entry'!AV671)</f>
        <v/>
      </c>
      <c r="X668" s="59" t="str">
        <f>IF('Data Entry'!AY671="No aplica","1",'Data Entry'!AY671)</f>
        <v/>
      </c>
      <c r="Y668" s="151" t="str">
        <f t="shared" si="10"/>
        <v/>
      </c>
      <c r="Z668" s="152" t="str">
        <f>IF('Data Entry'!H671="Yes","1",IF(AND('Data Entry'!H671="",'Data Entry'!I671="",'Data Entry'!J671="",'Data Entry'!K671="",'Data Entry'!L671="",'Data Entry'!M671="",'Data Entry'!N671="",'Data Entry'!O671="",'Data Entry'!P671="",'Data Entry'!Q671=""),"","1"))</f>
        <v/>
      </c>
      <c r="AA668" s="152" t="str">
        <f>IF('Data Entry'!R671="Yes","1",IF(AND('Data Entry'!R671="",'Data Entry'!S671="",'Data Entry'!T671="",'Data Entry'!U671=""),"","1"))</f>
        <v/>
      </c>
      <c r="AB668" s="157" t="str">
        <f>IF('Data Entry'!V671="Yes","1",IF(AND('Data Entry'!V671="",'Data Entry'!W671=""),"","1"))</f>
        <v/>
      </c>
    </row>
    <row r="669" spans="1:28" ht="17">
      <c r="A669" s="59">
        <f>'Data Entry'!AB672</f>
        <v>0</v>
      </c>
      <c r="B669" s="59" t="str">
        <f>'Data Entry'!AR672</f>
        <v/>
      </c>
      <c r="C669" s="1">
        <f>IF('Data Entry'!AD672="g",'Data Entry'!AC672*0.001*U669,IF('Data Entry'!AD672="UI",'Data Entry'!AC672*0.000001*U669,IF('Data Entry'!AD672="mg",'Data Entry'!AC672*0.000001*U669,IF('Data Entry'!AD672="t",'Data Entry'!AC672*1000*U669,IF('Data Entry'!AD672="kg",'Data Entry'!AC672*1*U669,IF('Data Entry'!AD672="L",'Data Entry'!AC672*1*U669,IFERROR(,"")))))))</f>
        <v>0</v>
      </c>
      <c r="D669" s="1" t="s">
        <v>4</v>
      </c>
      <c r="E669" s="1">
        <f>IF('Data Entry'!AF672="g",'Data Entry'!AE672*0.001,IF('Data Entry'!AF672="mg",'Data Entry'!AE672*0.000001,IF('Data Entry'!AF672="t",'Data Entry'!AE672*1000,IF('Data Entry'!AF672="ml",'Data Entry'!AE672*0.001,IF('Data Entry'!AF672="kg",'Data Entry'!AE672*1,IF('Data Entry'!AF672="Pieza",'Data Entry'!AE672*1,IF('Data Entry'!AF672="L",'Data Entry'!AE672*1,IFERROR(,""))))))))</f>
        <v>0</v>
      </c>
      <c r="F669" s="1" t="s">
        <v>4</v>
      </c>
      <c r="G669" s="1">
        <f>IF('Data Entry'!AA672="g",'Data Entry'!Z672*0.001,IF('Data Entry'!AA672="mg",'Data Entry'!Z672*0.000001,IF('Data Entry'!AA672="t",'Data Entry'!Z672*1000,IF('Data Entry'!AA672="ml",'Data Entry'!Z672*0.001,IF('Data Entry'!AA672="kg",'Data Entry'!Z672*1,IF('Data Entry'!AA672="Piezas",'Data Entry'!Z672*1,IF('Data Entry'!AA672="L",'Data Entry'!Z672*1,IFERROR(,""))))))))</f>
        <v>0</v>
      </c>
      <c r="H669" s="1" t="s">
        <v>4</v>
      </c>
      <c r="I669" s="1">
        <f>IF('Data Entry'!AC672="g",'Data Entry'!AB672*0.001,IF('Data Entry'!AC672="mg",'Data Entry'!AB672*0.000001,IF('Data Entry'!AC672="t",'Data Entry'!AB672*1000,IF('Data Entry'!AC672="ml",'Data Entry'!AB672*0.001,IF('Data Entry'!AC672="kg",'Data Entry'!AB672*1,IF('Data Entry'!AC672="L",'Data Entry'!AB672*1,IFERROR(,"")))))))</f>
        <v>0</v>
      </c>
      <c r="J669" s="59" t="str">
        <f>'Data Entry'!AU672</f>
        <v/>
      </c>
      <c r="K669" s="1">
        <f>IF('Data Entry'!AI672="g",'Data Entry'!AH672*0.001*V669,IF('Data Entry'!AI672="UI",'Data Entry'!AH672*0.000001*V669,IF('Data Entry'!AI672="mg",'Data Entry'!AH672*0.000001*V669,IF('Data Entry'!AI672="t",'Data Entry'!AH672*1000*V669,IF('Data Entry'!AI672="kg",'Data Entry'!AH672*1*V669,IF('Data Entry'!AI672="L",'Data Entry'!AH672*1*V669,IFERROR(,"")))))))</f>
        <v>0</v>
      </c>
      <c r="L669" s="1" t="s">
        <v>4</v>
      </c>
      <c r="M669" s="59">
        <f>'Data Entry'!AJ672</f>
        <v>0</v>
      </c>
      <c r="N669" s="59" t="str">
        <f>'Data Entry'!AX672</f>
        <v/>
      </c>
      <c r="O669" s="1">
        <f>IF('Data Entry'!AL672="g",'Data Entry'!AK672*0.001*W669,IF('Data Entry'!AL672="UI",'Data Entry'!AK672*0.000001*W669,IF('Data Entry'!AL672="mg",'Data Entry'!AK672*0.000001*W669,IF('Data Entry'!AL672="t",'Data Entry'!AK672*1000*W669,IF('Data Entry'!AL672="kg",'Data Entry'!AK672*1*W669,IF('Data Entry'!AL672="L",'Data Entry'!AK672*1*W669,IFERROR(,"")))))))</f>
        <v>0</v>
      </c>
      <c r="P669" s="1" t="s">
        <v>4</v>
      </c>
      <c r="Q669" s="59">
        <f>'Data Entry'!AM672</f>
        <v>0</v>
      </c>
      <c r="R669" s="59" t="str">
        <f>'Data Entry'!BA672</f>
        <v/>
      </c>
      <c r="S669" s="1">
        <f>IF('Data Entry'!AO672="g",'Data Entry'!AN672*0.001*X669,IF('Data Entry'!AO672="UI",'Data Entry'!AN672*0.000001*X669,IF('Data Entry'!AO672="mg",'Data Entry'!AN672*0.000001*X669,IF('Data Entry'!AO672="t",'Data Entry'!AN672*1000*X669,IF('Data Entry'!AO672="kg",'Data Entry'!AN672*1*X669,IF('Data Entry'!AO672="L",'Data Entry'!AN672*1*X669,IFERROR(,"")))))))</f>
        <v>0</v>
      </c>
      <c r="T669" s="1" t="s">
        <v>4</v>
      </c>
      <c r="U669" s="59" t="str">
        <f>IF('Data Entry'!AP672="No aplica","1",'Data Entry'!AP672)</f>
        <v/>
      </c>
      <c r="V669" s="59" t="str">
        <f>IF('Data Entry'!AS672="No aplica","1",'Data Entry'!AS672)</f>
        <v/>
      </c>
      <c r="W669" s="59" t="str">
        <f>IF('Data Entry'!AV672="No aplica","1",'Data Entry'!AV672)</f>
        <v/>
      </c>
      <c r="X669" s="59" t="str">
        <f>IF('Data Entry'!AY672="No aplica","1",'Data Entry'!AY672)</f>
        <v/>
      </c>
      <c r="Y669" s="151" t="str">
        <f t="shared" si="10"/>
        <v/>
      </c>
      <c r="Z669" s="152" t="str">
        <f>IF('Data Entry'!H672="Yes","1",IF(AND('Data Entry'!H672="",'Data Entry'!I672="",'Data Entry'!J672="",'Data Entry'!K672="",'Data Entry'!L672="",'Data Entry'!M672="",'Data Entry'!N672="",'Data Entry'!O672="",'Data Entry'!P672="",'Data Entry'!Q672=""),"","1"))</f>
        <v/>
      </c>
      <c r="AA669" s="152" t="str">
        <f>IF('Data Entry'!R672="Yes","1",IF(AND('Data Entry'!R672="",'Data Entry'!S672="",'Data Entry'!T672="",'Data Entry'!U672=""),"","1"))</f>
        <v/>
      </c>
      <c r="AB669" s="157" t="str">
        <f>IF('Data Entry'!V672="Yes","1",IF(AND('Data Entry'!V672="",'Data Entry'!W672=""),"","1"))</f>
        <v/>
      </c>
    </row>
    <row r="670" spans="1:28" ht="17">
      <c r="A670" s="59">
        <f>'Data Entry'!AB673</f>
        <v>0</v>
      </c>
      <c r="B670" s="59" t="str">
        <f>'Data Entry'!AR673</f>
        <v/>
      </c>
      <c r="C670" s="1">
        <f>IF('Data Entry'!AD673="g",'Data Entry'!AC673*0.001*U670,IF('Data Entry'!AD673="UI",'Data Entry'!AC673*0.000001*U670,IF('Data Entry'!AD673="mg",'Data Entry'!AC673*0.000001*U670,IF('Data Entry'!AD673="t",'Data Entry'!AC673*1000*U670,IF('Data Entry'!AD673="kg",'Data Entry'!AC673*1*U670,IF('Data Entry'!AD673="L",'Data Entry'!AC673*1*U670,IFERROR(,"")))))))</f>
        <v>0</v>
      </c>
      <c r="D670" s="1" t="s">
        <v>4</v>
      </c>
      <c r="E670" s="1">
        <f>IF('Data Entry'!AF673="g",'Data Entry'!AE673*0.001,IF('Data Entry'!AF673="mg",'Data Entry'!AE673*0.000001,IF('Data Entry'!AF673="t",'Data Entry'!AE673*1000,IF('Data Entry'!AF673="ml",'Data Entry'!AE673*0.001,IF('Data Entry'!AF673="kg",'Data Entry'!AE673*1,IF('Data Entry'!AF673="Pieza",'Data Entry'!AE673*1,IF('Data Entry'!AF673="L",'Data Entry'!AE673*1,IFERROR(,""))))))))</f>
        <v>0</v>
      </c>
      <c r="F670" s="1" t="s">
        <v>4</v>
      </c>
      <c r="G670" s="1">
        <f>IF('Data Entry'!AA673="g",'Data Entry'!Z673*0.001,IF('Data Entry'!AA673="mg",'Data Entry'!Z673*0.000001,IF('Data Entry'!AA673="t",'Data Entry'!Z673*1000,IF('Data Entry'!AA673="ml",'Data Entry'!Z673*0.001,IF('Data Entry'!AA673="kg",'Data Entry'!Z673*1,IF('Data Entry'!AA673="Piezas",'Data Entry'!Z673*1,IF('Data Entry'!AA673="L",'Data Entry'!Z673*1,IFERROR(,""))))))))</f>
        <v>0</v>
      </c>
      <c r="H670" s="1" t="s">
        <v>4</v>
      </c>
      <c r="I670" s="1">
        <f>IF('Data Entry'!AC673="g",'Data Entry'!AB673*0.001,IF('Data Entry'!AC673="mg",'Data Entry'!AB673*0.000001,IF('Data Entry'!AC673="t",'Data Entry'!AB673*1000,IF('Data Entry'!AC673="ml",'Data Entry'!AB673*0.001,IF('Data Entry'!AC673="kg",'Data Entry'!AB673*1,IF('Data Entry'!AC673="L",'Data Entry'!AB673*1,IFERROR(,"")))))))</f>
        <v>0</v>
      </c>
      <c r="J670" s="59" t="str">
        <f>'Data Entry'!AU673</f>
        <v/>
      </c>
      <c r="K670" s="1">
        <f>IF('Data Entry'!AI673="g",'Data Entry'!AH673*0.001*V670,IF('Data Entry'!AI673="UI",'Data Entry'!AH673*0.000001*V670,IF('Data Entry'!AI673="mg",'Data Entry'!AH673*0.000001*V670,IF('Data Entry'!AI673="t",'Data Entry'!AH673*1000*V670,IF('Data Entry'!AI673="kg",'Data Entry'!AH673*1*V670,IF('Data Entry'!AI673="L",'Data Entry'!AH673*1*V670,IFERROR(,"")))))))</f>
        <v>0</v>
      </c>
      <c r="L670" s="1" t="s">
        <v>4</v>
      </c>
      <c r="M670" s="59">
        <f>'Data Entry'!AJ673</f>
        <v>0</v>
      </c>
      <c r="N670" s="59" t="str">
        <f>'Data Entry'!AX673</f>
        <v/>
      </c>
      <c r="O670" s="1">
        <f>IF('Data Entry'!AL673="g",'Data Entry'!AK673*0.001*W670,IF('Data Entry'!AL673="UI",'Data Entry'!AK673*0.000001*W670,IF('Data Entry'!AL673="mg",'Data Entry'!AK673*0.000001*W670,IF('Data Entry'!AL673="t",'Data Entry'!AK673*1000*W670,IF('Data Entry'!AL673="kg",'Data Entry'!AK673*1*W670,IF('Data Entry'!AL673="L",'Data Entry'!AK673*1*W670,IFERROR(,"")))))))</f>
        <v>0</v>
      </c>
      <c r="P670" s="1" t="s">
        <v>4</v>
      </c>
      <c r="Q670" s="59">
        <f>'Data Entry'!AM673</f>
        <v>0</v>
      </c>
      <c r="R670" s="59" t="str">
        <f>'Data Entry'!BA673</f>
        <v/>
      </c>
      <c r="S670" s="1">
        <f>IF('Data Entry'!AO673="g",'Data Entry'!AN673*0.001*X670,IF('Data Entry'!AO673="UI",'Data Entry'!AN673*0.000001*X670,IF('Data Entry'!AO673="mg",'Data Entry'!AN673*0.000001*X670,IF('Data Entry'!AO673="t",'Data Entry'!AN673*1000*X670,IF('Data Entry'!AO673="kg",'Data Entry'!AN673*1*X670,IF('Data Entry'!AO673="L",'Data Entry'!AN673*1*X670,IFERROR(,"")))))))</f>
        <v>0</v>
      </c>
      <c r="T670" s="1" t="s">
        <v>4</v>
      </c>
      <c r="U670" s="59" t="str">
        <f>IF('Data Entry'!AP673="No aplica","1",'Data Entry'!AP673)</f>
        <v/>
      </c>
      <c r="V670" s="59" t="str">
        <f>IF('Data Entry'!AS673="No aplica","1",'Data Entry'!AS673)</f>
        <v/>
      </c>
      <c r="W670" s="59" t="str">
        <f>IF('Data Entry'!AV673="No aplica","1",'Data Entry'!AV673)</f>
        <v/>
      </c>
      <c r="X670" s="59" t="str">
        <f>IF('Data Entry'!AY673="No aplica","1",'Data Entry'!AY673)</f>
        <v/>
      </c>
      <c r="Y670" s="151" t="str">
        <f t="shared" si="10"/>
        <v/>
      </c>
      <c r="Z670" s="152" t="str">
        <f>IF('Data Entry'!H673="Yes","1",IF(AND('Data Entry'!H673="",'Data Entry'!I673="",'Data Entry'!J673="",'Data Entry'!K673="",'Data Entry'!L673="",'Data Entry'!M673="",'Data Entry'!N673="",'Data Entry'!O673="",'Data Entry'!P673="",'Data Entry'!Q673=""),"","1"))</f>
        <v/>
      </c>
      <c r="AA670" s="152" t="str">
        <f>IF('Data Entry'!R673="Yes","1",IF(AND('Data Entry'!R673="",'Data Entry'!S673="",'Data Entry'!T673="",'Data Entry'!U673=""),"","1"))</f>
        <v/>
      </c>
      <c r="AB670" s="157" t="str">
        <f>IF('Data Entry'!V673="Yes","1",IF(AND('Data Entry'!V673="",'Data Entry'!W673=""),"","1"))</f>
        <v/>
      </c>
    </row>
    <row r="671" spans="1:28" ht="17">
      <c r="A671" s="59">
        <f>'Data Entry'!AB674</f>
        <v>0</v>
      </c>
      <c r="B671" s="59" t="str">
        <f>'Data Entry'!AR674</f>
        <v/>
      </c>
      <c r="C671" s="1">
        <f>IF('Data Entry'!AD674="g",'Data Entry'!AC674*0.001*U671,IF('Data Entry'!AD674="UI",'Data Entry'!AC674*0.000001*U671,IF('Data Entry'!AD674="mg",'Data Entry'!AC674*0.000001*U671,IF('Data Entry'!AD674="t",'Data Entry'!AC674*1000*U671,IF('Data Entry'!AD674="kg",'Data Entry'!AC674*1*U671,IF('Data Entry'!AD674="L",'Data Entry'!AC674*1*U671,IFERROR(,"")))))))</f>
        <v>0</v>
      </c>
      <c r="D671" s="1" t="s">
        <v>4</v>
      </c>
      <c r="E671" s="1">
        <f>IF('Data Entry'!AF674="g",'Data Entry'!AE674*0.001,IF('Data Entry'!AF674="mg",'Data Entry'!AE674*0.000001,IF('Data Entry'!AF674="t",'Data Entry'!AE674*1000,IF('Data Entry'!AF674="ml",'Data Entry'!AE674*0.001,IF('Data Entry'!AF674="kg",'Data Entry'!AE674*1,IF('Data Entry'!AF674="Pieza",'Data Entry'!AE674*1,IF('Data Entry'!AF674="L",'Data Entry'!AE674*1,IFERROR(,""))))))))</f>
        <v>0</v>
      </c>
      <c r="F671" s="1" t="s">
        <v>4</v>
      </c>
      <c r="G671" s="1">
        <f>IF('Data Entry'!AA674="g",'Data Entry'!Z674*0.001,IF('Data Entry'!AA674="mg",'Data Entry'!Z674*0.000001,IF('Data Entry'!AA674="t",'Data Entry'!Z674*1000,IF('Data Entry'!AA674="ml",'Data Entry'!Z674*0.001,IF('Data Entry'!AA674="kg",'Data Entry'!Z674*1,IF('Data Entry'!AA674="Piezas",'Data Entry'!Z674*1,IF('Data Entry'!AA674="L",'Data Entry'!Z674*1,IFERROR(,""))))))))</f>
        <v>0</v>
      </c>
      <c r="H671" s="1" t="s">
        <v>4</v>
      </c>
      <c r="I671" s="1">
        <f>IF('Data Entry'!AC674="g",'Data Entry'!AB674*0.001,IF('Data Entry'!AC674="mg",'Data Entry'!AB674*0.000001,IF('Data Entry'!AC674="t",'Data Entry'!AB674*1000,IF('Data Entry'!AC674="ml",'Data Entry'!AB674*0.001,IF('Data Entry'!AC674="kg",'Data Entry'!AB674*1,IF('Data Entry'!AC674="L",'Data Entry'!AB674*1,IFERROR(,"")))))))</f>
        <v>0</v>
      </c>
      <c r="J671" s="59" t="str">
        <f>'Data Entry'!AU674</f>
        <v/>
      </c>
      <c r="K671" s="1">
        <f>IF('Data Entry'!AI674="g",'Data Entry'!AH674*0.001*V671,IF('Data Entry'!AI674="UI",'Data Entry'!AH674*0.000001*V671,IF('Data Entry'!AI674="mg",'Data Entry'!AH674*0.000001*V671,IF('Data Entry'!AI674="t",'Data Entry'!AH674*1000*V671,IF('Data Entry'!AI674="kg",'Data Entry'!AH674*1*V671,IF('Data Entry'!AI674="L",'Data Entry'!AH674*1*V671,IFERROR(,"")))))))</f>
        <v>0</v>
      </c>
      <c r="L671" s="1" t="s">
        <v>4</v>
      </c>
      <c r="M671" s="59">
        <f>'Data Entry'!AJ674</f>
        <v>0</v>
      </c>
      <c r="N671" s="59" t="str">
        <f>'Data Entry'!AX674</f>
        <v/>
      </c>
      <c r="O671" s="1">
        <f>IF('Data Entry'!AL674="g",'Data Entry'!AK674*0.001*W671,IF('Data Entry'!AL674="UI",'Data Entry'!AK674*0.000001*W671,IF('Data Entry'!AL674="mg",'Data Entry'!AK674*0.000001*W671,IF('Data Entry'!AL674="t",'Data Entry'!AK674*1000*W671,IF('Data Entry'!AL674="kg",'Data Entry'!AK674*1*W671,IF('Data Entry'!AL674="L",'Data Entry'!AK674*1*W671,IFERROR(,"")))))))</f>
        <v>0</v>
      </c>
      <c r="P671" s="1" t="s">
        <v>4</v>
      </c>
      <c r="Q671" s="59">
        <f>'Data Entry'!AM674</f>
        <v>0</v>
      </c>
      <c r="R671" s="59" t="str">
        <f>'Data Entry'!BA674</f>
        <v/>
      </c>
      <c r="S671" s="1">
        <f>IF('Data Entry'!AO674="g",'Data Entry'!AN674*0.001*X671,IF('Data Entry'!AO674="UI",'Data Entry'!AN674*0.000001*X671,IF('Data Entry'!AO674="mg",'Data Entry'!AN674*0.000001*X671,IF('Data Entry'!AO674="t",'Data Entry'!AN674*1000*X671,IF('Data Entry'!AO674="kg",'Data Entry'!AN674*1*X671,IF('Data Entry'!AO674="L",'Data Entry'!AN674*1*X671,IFERROR(,"")))))))</f>
        <v>0</v>
      </c>
      <c r="T671" s="1" t="s">
        <v>4</v>
      </c>
      <c r="U671" s="59" t="str">
        <f>IF('Data Entry'!AP674="No aplica","1",'Data Entry'!AP674)</f>
        <v/>
      </c>
      <c r="V671" s="59" t="str">
        <f>IF('Data Entry'!AS674="No aplica","1",'Data Entry'!AS674)</f>
        <v/>
      </c>
      <c r="W671" s="59" t="str">
        <f>IF('Data Entry'!AV674="No aplica","1",'Data Entry'!AV674)</f>
        <v/>
      </c>
      <c r="X671" s="59" t="str">
        <f>IF('Data Entry'!AY674="No aplica","1",'Data Entry'!AY674)</f>
        <v/>
      </c>
      <c r="Y671" s="151" t="str">
        <f t="shared" si="10"/>
        <v/>
      </c>
      <c r="Z671" s="152" t="str">
        <f>IF('Data Entry'!H674="Yes","1",IF(AND('Data Entry'!H674="",'Data Entry'!I674="",'Data Entry'!J674="",'Data Entry'!K674="",'Data Entry'!L674="",'Data Entry'!M674="",'Data Entry'!N674="",'Data Entry'!O674="",'Data Entry'!P674="",'Data Entry'!Q674=""),"","1"))</f>
        <v/>
      </c>
      <c r="AA671" s="152" t="str">
        <f>IF('Data Entry'!R674="Yes","1",IF(AND('Data Entry'!R674="",'Data Entry'!S674="",'Data Entry'!T674="",'Data Entry'!U674=""),"","1"))</f>
        <v/>
      </c>
      <c r="AB671" s="157" t="str">
        <f>IF('Data Entry'!V674="Yes","1",IF(AND('Data Entry'!V674="",'Data Entry'!W674=""),"","1"))</f>
        <v/>
      </c>
    </row>
    <row r="672" spans="1:28" ht="17">
      <c r="A672" s="59">
        <f>'Data Entry'!AB675</f>
        <v>0</v>
      </c>
      <c r="B672" s="59" t="str">
        <f>'Data Entry'!AR675</f>
        <v/>
      </c>
      <c r="C672" s="1">
        <f>IF('Data Entry'!AD675="g",'Data Entry'!AC675*0.001*U672,IF('Data Entry'!AD675="UI",'Data Entry'!AC675*0.000001*U672,IF('Data Entry'!AD675="mg",'Data Entry'!AC675*0.000001*U672,IF('Data Entry'!AD675="t",'Data Entry'!AC675*1000*U672,IF('Data Entry'!AD675="kg",'Data Entry'!AC675*1*U672,IF('Data Entry'!AD675="L",'Data Entry'!AC675*1*U672,IFERROR(,"")))))))</f>
        <v>0</v>
      </c>
      <c r="D672" s="1" t="s">
        <v>4</v>
      </c>
      <c r="E672" s="1">
        <f>IF('Data Entry'!AF675="g",'Data Entry'!AE675*0.001,IF('Data Entry'!AF675="mg",'Data Entry'!AE675*0.000001,IF('Data Entry'!AF675="t",'Data Entry'!AE675*1000,IF('Data Entry'!AF675="ml",'Data Entry'!AE675*0.001,IF('Data Entry'!AF675="kg",'Data Entry'!AE675*1,IF('Data Entry'!AF675="Pieza",'Data Entry'!AE675*1,IF('Data Entry'!AF675="L",'Data Entry'!AE675*1,IFERROR(,""))))))))</f>
        <v>0</v>
      </c>
      <c r="F672" s="1" t="s">
        <v>4</v>
      </c>
      <c r="G672" s="1">
        <f>IF('Data Entry'!AA675="g",'Data Entry'!Z675*0.001,IF('Data Entry'!AA675="mg",'Data Entry'!Z675*0.000001,IF('Data Entry'!AA675="t",'Data Entry'!Z675*1000,IF('Data Entry'!AA675="ml",'Data Entry'!Z675*0.001,IF('Data Entry'!AA675="kg",'Data Entry'!Z675*1,IF('Data Entry'!AA675="Piezas",'Data Entry'!Z675*1,IF('Data Entry'!AA675="L",'Data Entry'!Z675*1,IFERROR(,""))))))))</f>
        <v>0</v>
      </c>
      <c r="H672" s="1" t="s">
        <v>4</v>
      </c>
      <c r="I672" s="1">
        <f>IF('Data Entry'!AC675="g",'Data Entry'!AB675*0.001,IF('Data Entry'!AC675="mg",'Data Entry'!AB675*0.000001,IF('Data Entry'!AC675="t",'Data Entry'!AB675*1000,IF('Data Entry'!AC675="ml",'Data Entry'!AB675*0.001,IF('Data Entry'!AC675="kg",'Data Entry'!AB675*1,IF('Data Entry'!AC675="L",'Data Entry'!AB675*1,IFERROR(,"")))))))</f>
        <v>0</v>
      </c>
      <c r="J672" s="59" t="str">
        <f>'Data Entry'!AU675</f>
        <v/>
      </c>
      <c r="K672" s="1">
        <f>IF('Data Entry'!AI675="g",'Data Entry'!AH675*0.001*V672,IF('Data Entry'!AI675="UI",'Data Entry'!AH675*0.000001*V672,IF('Data Entry'!AI675="mg",'Data Entry'!AH675*0.000001*V672,IF('Data Entry'!AI675="t",'Data Entry'!AH675*1000*V672,IF('Data Entry'!AI675="kg",'Data Entry'!AH675*1*V672,IF('Data Entry'!AI675="L",'Data Entry'!AH675*1*V672,IFERROR(,"")))))))</f>
        <v>0</v>
      </c>
      <c r="L672" s="1" t="s">
        <v>4</v>
      </c>
      <c r="M672" s="59">
        <f>'Data Entry'!AJ675</f>
        <v>0</v>
      </c>
      <c r="N672" s="59" t="str">
        <f>'Data Entry'!AX675</f>
        <v/>
      </c>
      <c r="O672" s="1">
        <f>IF('Data Entry'!AL675="g",'Data Entry'!AK675*0.001*W672,IF('Data Entry'!AL675="UI",'Data Entry'!AK675*0.000001*W672,IF('Data Entry'!AL675="mg",'Data Entry'!AK675*0.000001*W672,IF('Data Entry'!AL675="t",'Data Entry'!AK675*1000*W672,IF('Data Entry'!AL675="kg",'Data Entry'!AK675*1*W672,IF('Data Entry'!AL675="L",'Data Entry'!AK675*1*W672,IFERROR(,"")))))))</f>
        <v>0</v>
      </c>
      <c r="P672" s="1" t="s">
        <v>4</v>
      </c>
      <c r="Q672" s="59">
        <f>'Data Entry'!AM675</f>
        <v>0</v>
      </c>
      <c r="R672" s="59" t="str">
        <f>'Data Entry'!BA675</f>
        <v/>
      </c>
      <c r="S672" s="1">
        <f>IF('Data Entry'!AO675="g",'Data Entry'!AN675*0.001*X672,IF('Data Entry'!AO675="UI",'Data Entry'!AN675*0.000001*X672,IF('Data Entry'!AO675="mg",'Data Entry'!AN675*0.000001*X672,IF('Data Entry'!AO675="t",'Data Entry'!AN675*1000*X672,IF('Data Entry'!AO675="kg",'Data Entry'!AN675*1*X672,IF('Data Entry'!AO675="L",'Data Entry'!AN675*1*X672,IFERROR(,"")))))))</f>
        <v>0</v>
      </c>
      <c r="T672" s="1" t="s">
        <v>4</v>
      </c>
      <c r="U672" s="59" t="str">
        <f>IF('Data Entry'!AP675="No aplica","1",'Data Entry'!AP675)</f>
        <v/>
      </c>
      <c r="V672" s="59" t="str">
        <f>IF('Data Entry'!AS675="No aplica","1",'Data Entry'!AS675)</f>
        <v/>
      </c>
      <c r="W672" s="59" t="str">
        <f>IF('Data Entry'!AV675="No aplica","1",'Data Entry'!AV675)</f>
        <v/>
      </c>
      <c r="X672" s="59" t="str">
        <f>IF('Data Entry'!AY675="No aplica","1",'Data Entry'!AY675)</f>
        <v/>
      </c>
      <c r="Y672" s="151" t="str">
        <f t="shared" si="10"/>
        <v/>
      </c>
      <c r="Z672" s="152" t="str">
        <f>IF('Data Entry'!H675="Yes","1",IF(AND('Data Entry'!H675="",'Data Entry'!I675="",'Data Entry'!J675="",'Data Entry'!K675="",'Data Entry'!L675="",'Data Entry'!M675="",'Data Entry'!N675="",'Data Entry'!O675="",'Data Entry'!P675="",'Data Entry'!Q675=""),"","1"))</f>
        <v/>
      </c>
      <c r="AA672" s="152" t="str">
        <f>IF('Data Entry'!R675="Yes","1",IF(AND('Data Entry'!R675="",'Data Entry'!S675="",'Data Entry'!T675="",'Data Entry'!U675=""),"","1"))</f>
        <v/>
      </c>
      <c r="AB672" s="157" t="str">
        <f>IF('Data Entry'!V675="Yes","1",IF(AND('Data Entry'!V675="",'Data Entry'!W675=""),"","1"))</f>
        <v/>
      </c>
    </row>
    <row r="673" spans="1:28" ht="17">
      <c r="A673" s="59">
        <f>'Data Entry'!AB676</f>
        <v>0</v>
      </c>
      <c r="B673" s="59" t="str">
        <f>'Data Entry'!AR676</f>
        <v/>
      </c>
      <c r="C673" s="1">
        <f>IF('Data Entry'!AD676="g",'Data Entry'!AC676*0.001*U673,IF('Data Entry'!AD676="UI",'Data Entry'!AC676*0.000001*U673,IF('Data Entry'!AD676="mg",'Data Entry'!AC676*0.000001*U673,IF('Data Entry'!AD676="t",'Data Entry'!AC676*1000*U673,IF('Data Entry'!AD676="kg",'Data Entry'!AC676*1*U673,IF('Data Entry'!AD676="L",'Data Entry'!AC676*1*U673,IFERROR(,"")))))))</f>
        <v>0</v>
      </c>
      <c r="D673" s="1" t="s">
        <v>4</v>
      </c>
      <c r="E673" s="1">
        <f>IF('Data Entry'!AF676="g",'Data Entry'!AE676*0.001,IF('Data Entry'!AF676="mg",'Data Entry'!AE676*0.000001,IF('Data Entry'!AF676="t",'Data Entry'!AE676*1000,IF('Data Entry'!AF676="ml",'Data Entry'!AE676*0.001,IF('Data Entry'!AF676="kg",'Data Entry'!AE676*1,IF('Data Entry'!AF676="Pieza",'Data Entry'!AE676*1,IF('Data Entry'!AF676="L",'Data Entry'!AE676*1,IFERROR(,""))))))))</f>
        <v>0</v>
      </c>
      <c r="F673" s="1" t="s">
        <v>4</v>
      </c>
      <c r="G673" s="1">
        <f>IF('Data Entry'!AA676="g",'Data Entry'!Z676*0.001,IF('Data Entry'!AA676="mg",'Data Entry'!Z676*0.000001,IF('Data Entry'!AA676="t",'Data Entry'!Z676*1000,IF('Data Entry'!AA676="ml",'Data Entry'!Z676*0.001,IF('Data Entry'!AA676="kg",'Data Entry'!Z676*1,IF('Data Entry'!AA676="Piezas",'Data Entry'!Z676*1,IF('Data Entry'!AA676="L",'Data Entry'!Z676*1,IFERROR(,""))))))))</f>
        <v>0</v>
      </c>
      <c r="H673" s="1" t="s">
        <v>4</v>
      </c>
      <c r="I673" s="1">
        <f>IF('Data Entry'!AC676="g",'Data Entry'!AB676*0.001,IF('Data Entry'!AC676="mg",'Data Entry'!AB676*0.000001,IF('Data Entry'!AC676="t",'Data Entry'!AB676*1000,IF('Data Entry'!AC676="ml",'Data Entry'!AB676*0.001,IF('Data Entry'!AC676="kg",'Data Entry'!AB676*1,IF('Data Entry'!AC676="L",'Data Entry'!AB676*1,IFERROR(,"")))))))</f>
        <v>0</v>
      </c>
      <c r="J673" s="59" t="str">
        <f>'Data Entry'!AU676</f>
        <v/>
      </c>
      <c r="K673" s="1">
        <f>IF('Data Entry'!AI676="g",'Data Entry'!AH676*0.001*V673,IF('Data Entry'!AI676="UI",'Data Entry'!AH676*0.000001*V673,IF('Data Entry'!AI676="mg",'Data Entry'!AH676*0.000001*V673,IF('Data Entry'!AI676="t",'Data Entry'!AH676*1000*V673,IF('Data Entry'!AI676="kg",'Data Entry'!AH676*1*V673,IF('Data Entry'!AI676="L",'Data Entry'!AH676*1*V673,IFERROR(,"")))))))</f>
        <v>0</v>
      </c>
      <c r="L673" s="1" t="s">
        <v>4</v>
      </c>
      <c r="M673" s="59">
        <f>'Data Entry'!AJ676</f>
        <v>0</v>
      </c>
      <c r="N673" s="59" t="str">
        <f>'Data Entry'!AX676</f>
        <v/>
      </c>
      <c r="O673" s="1">
        <f>IF('Data Entry'!AL676="g",'Data Entry'!AK676*0.001*W673,IF('Data Entry'!AL676="UI",'Data Entry'!AK676*0.000001*W673,IF('Data Entry'!AL676="mg",'Data Entry'!AK676*0.000001*W673,IF('Data Entry'!AL676="t",'Data Entry'!AK676*1000*W673,IF('Data Entry'!AL676="kg",'Data Entry'!AK676*1*W673,IF('Data Entry'!AL676="L",'Data Entry'!AK676*1*W673,IFERROR(,"")))))))</f>
        <v>0</v>
      </c>
      <c r="P673" s="1" t="s">
        <v>4</v>
      </c>
      <c r="Q673" s="59">
        <f>'Data Entry'!AM676</f>
        <v>0</v>
      </c>
      <c r="R673" s="59" t="str">
        <f>'Data Entry'!BA676</f>
        <v/>
      </c>
      <c r="S673" s="1">
        <f>IF('Data Entry'!AO676="g",'Data Entry'!AN676*0.001*X673,IF('Data Entry'!AO676="UI",'Data Entry'!AN676*0.000001*X673,IF('Data Entry'!AO676="mg",'Data Entry'!AN676*0.000001*X673,IF('Data Entry'!AO676="t",'Data Entry'!AN676*1000*X673,IF('Data Entry'!AO676="kg",'Data Entry'!AN676*1*X673,IF('Data Entry'!AO676="L",'Data Entry'!AN676*1*X673,IFERROR(,"")))))))</f>
        <v>0</v>
      </c>
      <c r="T673" s="1" t="s">
        <v>4</v>
      </c>
      <c r="U673" s="59" t="str">
        <f>IF('Data Entry'!AP676="No aplica","1",'Data Entry'!AP676)</f>
        <v/>
      </c>
      <c r="V673" s="59" t="str">
        <f>IF('Data Entry'!AS676="No aplica","1",'Data Entry'!AS676)</f>
        <v/>
      </c>
      <c r="W673" s="59" t="str">
        <f>IF('Data Entry'!AV676="No aplica","1",'Data Entry'!AV676)</f>
        <v/>
      </c>
      <c r="X673" s="59" t="str">
        <f>IF('Data Entry'!AY676="No aplica","1",'Data Entry'!AY676)</f>
        <v/>
      </c>
      <c r="Y673" s="151" t="str">
        <f t="shared" si="10"/>
        <v/>
      </c>
      <c r="Z673" s="152" t="str">
        <f>IF('Data Entry'!H676="Yes","1",IF(AND('Data Entry'!H676="",'Data Entry'!I676="",'Data Entry'!J676="",'Data Entry'!K676="",'Data Entry'!L676="",'Data Entry'!M676="",'Data Entry'!N676="",'Data Entry'!O676="",'Data Entry'!P676="",'Data Entry'!Q676=""),"","1"))</f>
        <v/>
      </c>
      <c r="AA673" s="152" t="str">
        <f>IF('Data Entry'!R676="Yes","1",IF(AND('Data Entry'!R676="",'Data Entry'!S676="",'Data Entry'!T676="",'Data Entry'!U676=""),"","1"))</f>
        <v/>
      </c>
      <c r="AB673" s="157" t="str">
        <f>IF('Data Entry'!V676="Yes","1",IF(AND('Data Entry'!V676="",'Data Entry'!W676=""),"","1"))</f>
        <v/>
      </c>
    </row>
    <row r="674" spans="1:28" ht="17">
      <c r="A674" s="59">
        <f>'Data Entry'!AB677</f>
        <v>0</v>
      </c>
      <c r="B674" s="59" t="str">
        <f>'Data Entry'!AR677</f>
        <v/>
      </c>
      <c r="C674" s="1">
        <f>IF('Data Entry'!AD677="g",'Data Entry'!AC677*0.001*U674,IF('Data Entry'!AD677="UI",'Data Entry'!AC677*0.000001*U674,IF('Data Entry'!AD677="mg",'Data Entry'!AC677*0.000001*U674,IF('Data Entry'!AD677="t",'Data Entry'!AC677*1000*U674,IF('Data Entry'!AD677="kg",'Data Entry'!AC677*1*U674,IF('Data Entry'!AD677="L",'Data Entry'!AC677*1*U674,IFERROR(,"")))))))</f>
        <v>0</v>
      </c>
      <c r="D674" s="1" t="s">
        <v>4</v>
      </c>
      <c r="E674" s="1">
        <f>IF('Data Entry'!AF677="g",'Data Entry'!AE677*0.001,IF('Data Entry'!AF677="mg",'Data Entry'!AE677*0.000001,IF('Data Entry'!AF677="t",'Data Entry'!AE677*1000,IF('Data Entry'!AF677="ml",'Data Entry'!AE677*0.001,IF('Data Entry'!AF677="kg",'Data Entry'!AE677*1,IF('Data Entry'!AF677="Pieza",'Data Entry'!AE677*1,IF('Data Entry'!AF677="L",'Data Entry'!AE677*1,IFERROR(,""))))))))</f>
        <v>0</v>
      </c>
      <c r="F674" s="1" t="s">
        <v>4</v>
      </c>
      <c r="G674" s="1">
        <f>IF('Data Entry'!AA677="g",'Data Entry'!Z677*0.001,IF('Data Entry'!AA677="mg",'Data Entry'!Z677*0.000001,IF('Data Entry'!AA677="t",'Data Entry'!Z677*1000,IF('Data Entry'!AA677="ml",'Data Entry'!Z677*0.001,IF('Data Entry'!AA677="kg",'Data Entry'!Z677*1,IF('Data Entry'!AA677="Piezas",'Data Entry'!Z677*1,IF('Data Entry'!AA677="L",'Data Entry'!Z677*1,IFERROR(,""))))))))</f>
        <v>0</v>
      </c>
      <c r="H674" s="1" t="s">
        <v>4</v>
      </c>
      <c r="I674" s="1">
        <f>IF('Data Entry'!AC677="g",'Data Entry'!AB677*0.001,IF('Data Entry'!AC677="mg",'Data Entry'!AB677*0.000001,IF('Data Entry'!AC677="t",'Data Entry'!AB677*1000,IF('Data Entry'!AC677="ml",'Data Entry'!AB677*0.001,IF('Data Entry'!AC677="kg",'Data Entry'!AB677*1,IF('Data Entry'!AC677="L",'Data Entry'!AB677*1,IFERROR(,"")))))))</f>
        <v>0</v>
      </c>
      <c r="J674" s="59" t="str">
        <f>'Data Entry'!AU677</f>
        <v/>
      </c>
      <c r="K674" s="1">
        <f>IF('Data Entry'!AI677="g",'Data Entry'!AH677*0.001*V674,IF('Data Entry'!AI677="UI",'Data Entry'!AH677*0.000001*V674,IF('Data Entry'!AI677="mg",'Data Entry'!AH677*0.000001*V674,IF('Data Entry'!AI677="t",'Data Entry'!AH677*1000*V674,IF('Data Entry'!AI677="kg",'Data Entry'!AH677*1*V674,IF('Data Entry'!AI677="L",'Data Entry'!AH677*1*V674,IFERROR(,"")))))))</f>
        <v>0</v>
      </c>
      <c r="L674" s="1" t="s">
        <v>4</v>
      </c>
      <c r="M674" s="59">
        <f>'Data Entry'!AJ677</f>
        <v>0</v>
      </c>
      <c r="N674" s="59" t="str">
        <f>'Data Entry'!AX677</f>
        <v/>
      </c>
      <c r="O674" s="1">
        <f>IF('Data Entry'!AL677="g",'Data Entry'!AK677*0.001*W674,IF('Data Entry'!AL677="UI",'Data Entry'!AK677*0.000001*W674,IF('Data Entry'!AL677="mg",'Data Entry'!AK677*0.000001*W674,IF('Data Entry'!AL677="t",'Data Entry'!AK677*1000*W674,IF('Data Entry'!AL677="kg",'Data Entry'!AK677*1*W674,IF('Data Entry'!AL677="L",'Data Entry'!AK677*1*W674,IFERROR(,"")))))))</f>
        <v>0</v>
      </c>
      <c r="P674" s="1" t="s">
        <v>4</v>
      </c>
      <c r="Q674" s="59">
        <f>'Data Entry'!AM677</f>
        <v>0</v>
      </c>
      <c r="R674" s="59" t="str">
        <f>'Data Entry'!BA677</f>
        <v/>
      </c>
      <c r="S674" s="1">
        <f>IF('Data Entry'!AO677="g",'Data Entry'!AN677*0.001*X674,IF('Data Entry'!AO677="UI",'Data Entry'!AN677*0.000001*X674,IF('Data Entry'!AO677="mg",'Data Entry'!AN677*0.000001*X674,IF('Data Entry'!AO677="t",'Data Entry'!AN677*1000*X674,IF('Data Entry'!AO677="kg",'Data Entry'!AN677*1*X674,IF('Data Entry'!AO677="L",'Data Entry'!AN677*1*X674,IFERROR(,"")))))))</f>
        <v>0</v>
      </c>
      <c r="T674" s="1" t="s">
        <v>4</v>
      </c>
      <c r="U674" s="59" t="str">
        <f>IF('Data Entry'!AP677="No aplica","1",'Data Entry'!AP677)</f>
        <v/>
      </c>
      <c r="V674" s="59" t="str">
        <f>IF('Data Entry'!AS677="No aplica","1",'Data Entry'!AS677)</f>
        <v/>
      </c>
      <c r="W674" s="59" t="str">
        <f>IF('Data Entry'!AV677="No aplica","1",'Data Entry'!AV677)</f>
        <v/>
      </c>
      <c r="X674" s="59" t="str">
        <f>IF('Data Entry'!AY677="No aplica","1",'Data Entry'!AY677)</f>
        <v/>
      </c>
      <c r="Y674" s="151" t="str">
        <f t="shared" si="10"/>
        <v/>
      </c>
      <c r="Z674" s="152" t="str">
        <f>IF('Data Entry'!H677="Yes","1",IF(AND('Data Entry'!H677="",'Data Entry'!I677="",'Data Entry'!J677="",'Data Entry'!K677="",'Data Entry'!L677="",'Data Entry'!M677="",'Data Entry'!N677="",'Data Entry'!O677="",'Data Entry'!P677="",'Data Entry'!Q677=""),"","1"))</f>
        <v/>
      </c>
      <c r="AA674" s="152" t="str">
        <f>IF('Data Entry'!R677="Yes","1",IF(AND('Data Entry'!R677="",'Data Entry'!S677="",'Data Entry'!T677="",'Data Entry'!U677=""),"","1"))</f>
        <v/>
      </c>
      <c r="AB674" s="157" t="str">
        <f>IF('Data Entry'!V677="Yes","1",IF(AND('Data Entry'!V677="",'Data Entry'!W677=""),"","1"))</f>
        <v/>
      </c>
    </row>
    <row r="675" spans="1:28" ht="17">
      <c r="A675" s="59">
        <f>'Data Entry'!AB678</f>
        <v>0</v>
      </c>
      <c r="B675" s="59" t="str">
        <f>'Data Entry'!AR678</f>
        <v/>
      </c>
      <c r="C675" s="1">
        <f>IF('Data Entry'!AD678="g",'Data Entry'!AC678*0.001*U675,IF('Data Entry'!AD678="UI",'Data Entry'!AC678*0.000001*U675,IF('Data Entry'!AD678="mg",'Data Entry'!AC678*0.000001*U675,IF('Data Entry'!AD678="t",'Data Entry'!AC678*1000*U675,IF('Data Entry'!AD678="kg",'Data Entry'!AC678*1*U675,IF('Data Entry'!AD678="L",'Data Entry'!AC678*1*U675,IFERROR(,"")))))))</f>
        <v>0</v>
      </c>
      <c r="D675" s="1" t="s">
        <v>4</v>
      </c>
      <c r="E675" s="1">
        <f>IF('Data Entry'!AF678="g",'Data Entry'!AE678*0.001,IF('Data Entry'!AF678="mg",'Data Entry'!AE678*0.000001,IF('Data Entry'!AF678="t",'Data Entry'!AE678*1000,IF('Data Entry'!AF678="ml",'Data Entry'!AE678*0.001,IF('Data Entry'!AF678="kg",'Data Entry'!AE678*1,IF('Data Entry'!AF678="Pieza",'Data Entry'!AE678*1,IF('Data Entry'!AF678="L",'Data Entry'!AE678*1,IFERROR(,""))))))))</f>
        <v>0</v>
      </c>
      <c r="F675" s="1" t="s">
        <v>4</v>
      </c>
      <c r="G675" s="1">
        <f>IF('Data Entry'!AA678="g",'Data Entry'!Z678*0.001,IF('Data Entry'!AA678="mg",'Data Entry'!Z678*0.000001,IF('Data Entry'!AA678="t",'Data Entry'!Z678*1000,IF('Data Entry'!AA678="ml",'Data Entry'!Z678*0.001,IF('Data Entry'!AA678="kg",'Data Entry'!Z678*1,IF('Data Entry'!AA678="Piezas",'Data Entry'!Z678*1,IF('Data Entry'!AA678="L",'Data Entry'!Z678*1,IFERROR(,""))))))))</f>
        <v>0</v>
      </c>
      <c r="H675" s="1" t="s">
        <v>4</v>
      </c>
      <c r="I675" s="1">
        <f>IF('Data Entry'!AC678="g",'Data Entry'!AB678*0.001,IF('Data Entry'!AC678="mg",'Data Entry'!AB678*0.000001,IF('Data Entry'!AC678="t",'Data Entry'!AB678*1000,IF('Data Entry'!AC678="ml",'Data Entry'!AB678*0.001,IF('Data Entry'!AC678="kg",'Data Entry'!AB678*1,IF('Data Entry'!AC678="L",'Data Entry'!AB678*1,IFERROR(,"")))))))</f>
        <v>0</v>
      </c>
      <c r="J675" s="59" t="str">
        <f>'Data Entry'!AU678</f>
        <v/>
      </c>
      <c r="K675" s="1">
        <f>IF('Data Entry'!AI678="g",'Data Entry'!AH678*0.001*V675,IF('Data Entry'!AI678="UI",'Data Entry'!AH678*0.000001*V675,IF('Data Entry'!AI678="mg",'Data Entry'!AH678*0.000001*V675,IF('Data Entry'!AI678="t",'Data Entry'!AH678*1000*V675,IF('Data Entry'!AI678="kg",'Data Entry'!AH678*1*V675,IF('Data Entry'!AI678="L",'Data Entry'!AH678*1*V675,IFERROR(,"")))))))</f>
        <v>0</v>
      </c>
      <c r="L675" s="1" t="s">
        <v>4</v>
      </c>
      <c r="M675" s="59">
        <f>'Data Entry'!AJ678</f>
        <v>0</v>
      </c>
      <c r="N675" s="59" t="str">
        <f>'Data Entry'!AX678</f>
        <v/>
      </c>
      <c r="O675" s="1">
        <f>IF('Data Entry'!AL678="g",'Data Entry'!AK678*0.001*W675,IF('Data Entry'!AL678="UI",'Data Entry'!AK678*0.000001*W675,IF('Data Entry'!AL678="mg",'Data Entry'!AK678*0.000001*W675,IF('Data Entry'!AL678="t",'Data Entry'!AK678*1000*W675,IF('Data Entry'!AL678="kg",'Data Entry'!AK678*1*W675,IF('Data Entry'!AL678="L",'Data Entry'!AK678*1*W675,IFERROR(,"")))))))</f>
        <v>0</v>
      </c>
      <c r="P675" s="1" t="s">
        <v>4</v>
      </c>
      <c r="Q675" s="59">
        <f>'Data Entry'!AM678</f>
        <v>0</v>
      </c>
      <c r="R675" s="59" t="str">
        <f>'Data Entry'!BA678</f>
        <v/>
      </c>
      <c r="S675" s="1">
        <f>IF('Data Entry'!AO678="g",'Data Entry'!AN678*0.001*X675,IF('Data Entry'!AO678="UI",'Data Entry'!AN678*0.000001*X675,IF('Data Entry'!AO678="mg",'Data Entry'!AN678*0.000001*X675,IF('Data Entry'!AO678="t",'Data Entry'!AN678*1000*X675,IF('Data Entry'!AO678="kg",'Data Entry'!AN678*1*X675,IF('Data Entry'!AO678="L",'Data Entry'!AN678*1*X675,IFERROR(,"")))))))</f>
        <v>0</v>
      </c>
      <c r="T675" s="1" t="s">
        <v>4</v>
      </c>
      <c r="U675" s="59" t="str">
        <f>IF('Data Entry'!AP678="No aplica","1",'Data Entry'!AP678)</f>
        <v/>
      </c>
      <c r="V675" s="59" t="str">
        <f>IF('Data Entry'!AS678="No aplica","1",'Data Entry'!AS678)</f>
        <v/>
      </c>
      <c r="W675" s="59" t="str">
        <f>IF('Data Entry'!AV678="No aplica","1",'Data Entry'!AV678)</f>
        <v/>
      </c>
      <c r="X675" s="59" t="str">
        <f>IF('Data Entry'!AY678="No aplica","1",'Data Entry'!AY678)</f>
        <v/>
      </c>
      <c r="Y675" s="151" t="str">
        <f t="shared" si="10"/>
        <v/>
      </c>
      <c r="Z675" s="152" t="str">
        <f>IF('Data Entry'!H678="Yes","1",IF(AND('Data Entry'!H678="",'Data Entry'!I678="",'Data Entry'!J678="",'Data Entry'!K678="",'Data Entry'!L678="",'Data Entry'!M678="",'Data Entry'!N678="",'Data Entry'!O678="",'Data Entry'!P678="",'Data Entry'!Q678=""),"","1"))</f>
        <v/>
      </c>
      <c r="AA675" s="152" t="str">
        <f>IF('Data Entry'!R678="Yes","1",IF(AND('Data Entry'!R678="",'Data Entry'!S678="",'Data Entry'!T678="",'Data Entry'!U678=""),"","1"))</f>
        <v/>
      </c>
      <c r="AB675" s="157" t="str">
        <f>IF('Data Entry'!V678="Yes","1",IF(AND('Data Entry'!V678="",'Data Entry'!W678=""),"","1"))</f>
        <v/>
      </c>
    </row>
    <row r="676" spans="1:28" ht="17">
      <c r="A676" s="59">
        <f>'Data Entry'!AB679</f>
        <v>0</v>
      </c>
      <c r="B676" s="59" t="str">
        <f>'Data Entry'!AR679</f>
        <v/>
      </c>
      <c r="C676" s="1">
        <f>IF('Data Entry'!AD679="g",'Data Entry'!AC679*0.001*U676,IF('Data Entry'!AD679="UI",'Data Entry'!AC679*0.000001*U676,IF('Data Entry'!AD679="mg",'Data Entry'!AC679*0.000001*U676,IF('Data Entry'!AD679="t",'Data Entry'!AC679*1000*U676,IF('Data Entry'!AD679="kg",'Data Entry'!AC679*1*U676,IF('Data Entry'!AD679="L",'Data Entry'!AC679*1*U676,IFERROR(,"")))))))</f>
        <v>0</v>
      </c>
      <c r="D676" s="1" t="s">
        <v>4</v>
      </c>
      <c r="E676" s="1">
        <f>IF('Data Entry'!AF679="g",'Data Entry'!AE679*0.001,IF('Data Entry'!AF679="mg",'Data Entry'!AE679*0.000001,IF('Data Entry'!AF679="t",'Data Entry'!AE679*1000,IF('Data Entry'!AF679="ml",'Data Entry'!AE679*0.001,IF('Data Entry'!AF679="kg",'Data Entry'!AE679*1,IF('Data Entry'!AF679="Pieza",'Data Entry'!AE679*1,IF('Data Entry'!AF679="L",'Data Entry'!AE679*1,IFERROR(,""))))))))</f>
        <v>0</v>
      </c>
      <c r="F676" s="1" t="s">
        <v>4</v>
      </c>
      <c r="G676" s="1">
        <f>IF('Data Entry'!AA679="g",'Data Entry'!Z679*0.001,IF('Data Entry'!AA679="mg",'Data Entry'!Z679*0.000001,IF('Data Entry'!AA679="t",'Data Entry'!Z679*1000,IF('Data Entry'!AA679="ml",'Data Entry'!Z679*0.001,IF('Data Entry'!AA679="kg",'Data Entry'!Z679*1,IF('Data Entry'!AA679="Piezas",'Data Entry'!Z679*1,IF('Data Entry'!AA679="L",'Data Entry'!Z679*1,IFERROR(,""))))))))</f>
        <v>0</v>
      </c>
      <c r="H676" s="1" t="s">
        <v>4</v>
      </c>
      <c r="I676" s="1">
        <f>IF('Data Entry'!AC679="g",'Data Entry'!AB679*0.001,IF('Data Entry'!AC679="mg",'Data Entry'!AB679*0.000001,IF('Data Entry'!AC679="t",'Data Entry'!AB679*1000,IF('Data Entry'!AC679="ml",'Data Entry'!AB679*0.001,IF('Data Entry'!AC679="kg",'Data Entry'!AB679*1,IF('Data Entry'!AC679="L",'Data Entry'!AB679*1,IFERROR(,"")))))))</f>
        <v>0</v>
      </c>
      <c r="J676" s="59" t="str">
        <f>'Data Entry'!AU679</f>
        <v/>
      </c>
      <c r="K676" s="1">
        <f>IF('Data Entry'!AI679="g",'Data Entry'!AH679*0.001*V676,IF('Data Entry'!AI679="UI",'Data Entry'!AH679*0.000001*V676,IF('Data Entry'!AI679="mg",'Data Entry'!AH679*0.000001*V676,IF('Data Entry'!AI679="t",'Data Entry'!AH679*1000*V676,IF('Data Entry'!AI679="kg",'Data Entry'!AH679*1*V676,IF('Data Entry'!AI679="L",'Data Entry'!AH679*1*V676,IFERROR(,"")))))))</f>
        <v>0</v>
      </c>
      <c r="L676" s="1" t="s">
        <v>4</v>
      </c>
      <c r="M676" s="59">
        <f>'Data Entry'!AJ679</f>
        <v>0</v>
      </c>
      <c r="N676" s="59" t="str">
        <f>'Data Entry'!AX679</f>
        <v/>
      </c>
      <c r="O676" s="1">
        <f>IF('Data Entry'!AL679="g",'Data Entry'!AK679*0.001*W676,IF('Data Entry'!AL679="UI",'Data Entry'!AK679*0.000001*W676,IF('Data Entry'!AL679="mg",'Data Entry'!AK679*0.000001*W676,IF('Data Entry'!AL679="t",'Data Entry'!AK679*1000*W676,IF('Data Entry'!AL679="kg",'Data Entry'!AK679*1*W676,IF('Data Entry'!AL679="L",'Data Entry'!AK679*1*W676,IFERROR(,"")))))))</f>
        <v>0</v>
      </c>
      <c r="P676" s="1" t="s">
        <v>4</v>
      </c>
      <c r="Q676" s="59">
        <f>'Data Entry'!AM679</f>
        <v>0</v>
      </c>
      <c r="R676" s="59" t="str">
        <f>'Data Entry'!BA679</f>
        <v/>
      </c>
      <c r="S676" s="1">
        <f>IF('Data Entry'!AO679="g",'Data Entry'!AN679*0.001*X676,IF('Data Entry'!AO679="UI",'Data Entry'!AN679*0.000001*X676,IF('Data Entry'!AO679="mg",'Data Entry'!AN679*0.000001*X676,IF('Data Entry'!AO679="t",'Data Entry'!AN679*1000*X676,IF('Data Entry'!AO679="kg",'Data Entry'!AN679*1*X676,IF('Data Entry'!AO679="L",'Data Entry'!AN679*1*X676,IFERROR(,"")))))))</f>
        <v>0</v>
      </c>
      <c r="T676" s="1" t="s">
        <v>4</v>
      </c>
      <c r="U676" s="59" t="str">
        <f>IF('Data Entry'!AP679="No aplica","1",'Data Entry'!AP679)</f>
        <v/>
      </c>
      <c r="V676" s="59" t="str">
        <f>IF('Data Entry'!AS679="No aplica","1",'Data Entry'!AS679)</f>
        <v/>
      </c>
      <c r="W676" s="59" t="str">
        <f>IF('Data Entry'!AV679="No aplica","1",'Data Entry'!AV679)</f>
        <v/>
      </c>
      <c r="X676" s="59" t="str">
        <f>IF('Data Entry'!AY679="No aplica","1",'Data Entry'!AY679)</f>
        <v/>
      </c>
      <c r="Y676" s="151" t="str">
        <f t="shared" si="10"/>
        <v/>
      </c>
      <c r="Z676" s="152" t="str">
        <f>IF('Data Entry'!H679="Yes","1",IF(AND('Data Entry'!H679="",'Data Entry'!I679="",'Data Entry'!J679="",'Data Entry'!K679="",'Data Entry'!L679="",'Data Entry'!M679="",'Data Entry'!N679="",'Data Entry'!O679="",'Data Entry'!P679="",'Data Entry'!Q679=""),"","1"))</f>
        <v/>
      </c>
      <c r="AA676" s="152" t="str">
        <f>IF('Data Entry'!R679="Yes","1",IF(AND('Data Entry'!R679="",'Data Entry'!S679="",'Data Entry'!T679="",'Data Entry'!U679=""),"","1"))</f>
        <v/>
      </c>
      <c r="AB676" s="157" t="str">
        <f>IF('Data Entry'!V679="Yes","1",IF(AND('Data Entry'!V679="",'Data Entry'!W679=""),"","1"))</f>
        <v/>
      </c>
    </row>
    <row r="677" spans="1:28" ht="17">
      <c r="A677" s="59">
        <f>'Data Entry'!AB680</f>
        <v>0</v>
      </c>
      <c r="B677" s="59" t="str">
        <f>'Data Entry'!AR680</f>
        <v/>
      </c>
      <c r="C677" s="1">
        <f>IF('Data Entry'!AD680="g",'Data Entry'!AC680*0.001*U677,IF('Data Entry'!AD680="UI",'Data Entry'!AC680*0.000001*U677,IF('Data Entry'!AD680="mg",'Data Entry'!AC680*0.000001*U677,IF('Data Entry'!AD680="t",'Data Entry'!AC680*1000*U677,IF('Data Entry'!AD680="kg",'Data Entry'!AC680*1*U677,IF('Data Entry'!AD680="L",'Data Entry'!AC680*1*U677,IFERROR(,"")))))))</f>
        <v>0</v>
      </c>
      <c r="D677" s="1" t="s">
        <v>4</v>
      </c>
      <c r="E677" s="1">
        <f>IF('Data Entry'!AF680="g",'Data Entry'!AE680*0.001,IF('Data Entry'!AF680="mg",'Data Entry'!AE680*0.000001,IF('Data Entry'!AF680="t",'Data Entry'!AE680*1000,IF('Data Entry'!AF680="ml",'Data Entry'!AE680*0.001,IF('Data Entry'!AF680="kg",'Data Entry'!AE680*1,IF('Data Entry'!AF680="Pieza",'Data Entry'!AE680*1,IF('Data Entry'!AF680="L",'Data Entry'!AE680*1,IFERROR(,""))))))))</f>
        <v>0</v>
      </c>
      <c r="F677" s="1" t="s">
        <v>4</v>
      </c>
      <c r="G677" s="1">
        <f>IF('Data Entry'!AA680="g",'Data Entry'!Z680*0.001,IF('Data Entry'!AA680="mg",'Data Entry'!Z680*0.000001,IF('Data Entry'!AA680="t",'Data Entry'!Z680*1000,IF('Data Entry'!AA680="ml",'Data Entry'!Z680*0.001,IF('Data Entry'!AA680="kg",'Data Entry'!Z680*1,IF('Data Entry'!AA680="Piezas",'Data Entry'!Z680*1,IF('Data Entry'!AA680="L",'Data Entry'!Z680*1,IFERROR(,""))))))))</f>
        <v>0</v>
      </c>
      <c r="H677" s="1" t="s">
        <v>4</v>
      </c>
      <c r="I677" s="1">
        <f>IF('Data Entry'!AC680="g",'Data Entry'!AB680*0.001,IF('Data Entry'!AC680="mg",'Data Entry'!AB680*0.000001,IF('Data Entry'!AC680="t",'Data Entry'!AB680*1000,IF('Data Entry'!AC680="ml",'Data Entry'!AB680*0.001,IF('Data Entry'!AC680="kg",'Data Entry'!AB680*1,IF('Data Entry'!AC680="L",'Data Entry'!AB680*1,IFERROR(,"")))))))</f>
        <v>0</v>
      </c>
      <c r="J677" s="59" t="str">
        <f>'Data Entry'!AU680</f>
        <v/>
      </c>
      <c r="K677" s="1">
        <f>IF('Data Entry'!AI680="g",'Data Entry'!AH680*0.001*V677,IF('Data Entry'!AI680="UI",'Data Entry'!AH680*0.000001*V677,IF('Data Entry'!AI680="mg",'Data Entry'!AH680*0.000001*V677,IF('Data Entry'!AI680="t",'Data Entry'!AH680*1000*V677,IF('Data Entry'!AI680="kg",'Data Entry'!AH680*1*V677,IF('Data Entry'!AI680="L",'Data Entry'!AH680*1*V677,IFERROR(,"")))))))</f>
        <v>0</v>
      </c>
      <c r="L677" s="1" t="s">
        <v>4</v>
      </c>
      <c r="M677" s="59">
        <f>'Data Entry'!AJ680</f>
        <v>0</v>
      </c>
      <c r="N677" s="59" t="str">
        <f>'Data Entry'!AX680</f>
        <v/>
      </c>
      <c r="O677" s="1">
        <f>IF('Data Entry'!AL680="g",'Data Entry'!AK680*0.001*W677,IF('Data Entry'!AL680="UI",'Data Entry'!AK680*0.000001*W677,IF('Data Entry'!AL680="mg",'Data Entry'!AK680*0.000001*W677,IF('Data Entry'!AL680="t",'Data Entry'!AK680*1000*W677,IF('Data Entry'!AL680="kg",'Data Entry'!AK680*1*W677,IF('Data Entry'!AL680="L",'Data Entry'!AK680*1*W677,IFERROR(,"")))))))</f>
        <v>0</v>
      </c>
      <c r="P677" s="1" t="s">
        <v>4</v>
      </c>
      <c r="Q677" s="59">
        <f>'Data Entry'!AM680</f>
        <v>0</v>
      </c>
      <c r="R677" s="59" t="str">
        <f>'Data Entry'!BA680</f>
        <v/>
      </c>
      <c r="S677" s="1">
        <f>IF('Data Entry'!AO680="g",'Data Entry'!AN680*0.001*X677,IF('Data Entry'!AO680="UI",'Data Entry'!AN680*0.000001*X677,IF('Data Entry'!AO680="mg",'Data Entry'!AN680*0.000001*X677,IF('Data Entry'!AO680="t",'Data Entry'!AN680*1000*X677,IF('Data Entry'!AO680="kg",'Data Entry'!AN680*1*X677,IF('Data Entry'!AO680="L",'Data Entry'!AN680*1*X677,IFERROR(,"")))))))</f>
        <v>0</v>
      </c>
      <c r="T677" s="1" t="s">
        <v>4</v>
      </c>
      <c r="U677" s="59" t="str">
        <f>IF('Data Entry'!AP680="No aplica","1",'Data Entry'!AP680)</f>
        <v/>
      </c>
      <c r="V677" s="59" t="str">
        <f>IF('Data Entry'!AS680="No aplica","1",'Data Entry'!AS680)</f>
        <v/>
      </c>
      <c r="W677" s="59" t="str">
        <f>IF('Data Entry'!AV680="No aplica","1",'Data Entry'!AV680)</f>
        <v/>
      </c>
      <c r="X677" s="59" t="str">
        <f>IF('Data Entry'!AY680="No aplica","1",'Data Entry'!AY680)</f>
        <v/>
      </c>
      <c r="Y677" s="151" t="str">
        <f t="shared" si="10"/>
        <v/>
      </c>
      <c r="Z677" s="152" t="str">
        <f>IF('Data Entry'!H680="Yes","1",IF(AND('Data Entry'!H680="",'Data Entry'!I680="",'Data Entry'!J680="",'Data Entry'!K680="",'Data Entry'!L680="",'Data Entry'!M680="",'Data Entry'!N680="",'Data Entry'!O680="",'Data Entry'!P680="",'Data Entry'!Q680=""),"","1"))</f>
        <v/>
      </c>
      <c r="AA677" s="152" t="str">
        <f>IF('Data Entry'!R680="Yes","1",IF(AND('Data Entry'!R680="",'Data Entry'!S680="",'Data Entry'!T680="",'Data Entry'!U680=""),"","1"))</f>
        <v/>
      </c>
      <c r="AB677" s="157" t="str">
        <f>IF('Data Entry'!V680="Yes","1",IF(AND('Data Entry'!V680="",'Data Entry'!W680=""),"","1"))</f>
        <v/>
      </c>
    </row>
    <row r="678" spans="1:28" ht="17">
      <c r="A678" s="59">
        <f>'Data Entry'!AB681</f>
        <v>0</v>
      </c>
      <c r="B678" s="59" t="str">
        <f>'Data Entry'!AR681</f>
        <v/>
      </c>
      <c r="C678" s="1">
        <f>IF('Data Entry'!AD681="g",'Data Entry'!AC681*0.001*U678,IF('Data Entry'!AD681="UI",'Data Entry'!AC681*0.000001*U678,IF('Data Entry'!AD681="mg",'Data Entry'!AC681*0.000001*U678,IF('Data Entry'!AD681="t",'Data Entry'!AC681*1000*U678,IF('Data Entry'!AD681="kg",'Data Entry'!AC681*1*U678,IF('Data Entry'!AD681="L",'Data Entry'!AC681*1*U678,IFERROR(,"")))))))</f>
        <v>0</v>
      </c>
      <c r="D678" s="1" t="s">
        <v>4</v>
      </c>
      <c r="E678" s="1">
        <f>IF('Data Entry'!AF681="g",'Data Entry'!AE681*0.001,IF('Data Entry'!AF681="mg",'Data Entry'!AE681*0.000001,IF('Data Entry'!AF681="t",'Data Entry'!AE681*1000,IF('Data Entry'!AF681="ml",'Data Entry'!AE681*0.001,IF('Data Entry'!AF681="kg",'Data Entry'!AE681*1,IF('Data Entry'!AF681="Pieza",'Data Entry'!AE681*1,IF('Data Entry'!AF681="L",'Data Entry'!AE681*1,IFERROR(,""))))))))</f>
        <v>0</v>
      </c>
      <c r="F678" s="1" t="s">
        <v>4</v>
      </c>
      <c r="G678" s="1">
        <f>IF('Data Entry'!AA681="g",'Data Entry'!Z681*0.001,IF('Data Entry'!AA681="mg",'Data Entry'!Z681*0.000001,IF('Data Entry'!AA681="t",'Data Entry'!Z681*1000,IF('Data Entry'!AA681="ml",'Data Entry'!Z681*0.001,IF('Data Entry'!AA681="kg",'Data Entry'!Z681*1,IF('Data Entry'!AA681="Piezas",'Data Entry'!Z681*1,IF('Data Entry'!AA681="L",'Data Entry'!Z681*1,IFERROR(,""))))))))</f>
        <v>0</v>
      </c>
      <c r="H678" s="1" t="s">
        <v>4</v>
      </c>
      <c r="I678" s="1">
        <f>IF('Data Entry'!AC681="g",'Data Entry'!AB681*0.001,IF('Data Entry'!AC681="mg",'Data Entry'!AB681*0.000001,IF('Data Entry'!AC681="t",'Data Entry'!AB681*1000,IF('Data Entry'!AC681="ml",'Data Entry'!AB681*0.001,IF('Data Entry'!AC681="kg",'Data Entry'!AB681*1,IF('Data Entry'!AC681="L",'Data Entry'!AB681*1,IFERROR(,"")))))))</f>
        <v>0</v>
      </c>
      <c r="J678" s="59" t="str">
        <f>'Data Entry'!AU681</f>
        <v/>
      </c>
      <c r="K678" s="1">
        <f>IF('Data Entry'!AI681="g",'Data Entry'!AH681*0.001*V678,IF('Data Entry'!AI681="UI",'Data Entry'!AH681*0.000001*V678,IF('Data Entry'!AI681="mg",'Data Entry'!AH681*0.000001*V678,IF('Data Entry'!AI681="t",'Data Entry'!AH681*1000*V678,IF('Data Entry'!AI681="kg",'Data Entry'!AH681*1*V678,IF('Data Entry'!AI681="L",'Data Entry'!AH681*1*V678,IFERROR(,"")))))))</f>
        <v>0</v>
      </c>
      <c r="L678" s="1" t="s">
        <v>4</v>
      </c>
      <c r="M678" s="59">
        <f>'Data Entry'!AJ681</f>
        <v>0</v>
      </c>
      <c r="N678" s="59" t="str">
        <f>'Data Entry'!AX681</f>
        <v/>
      </c>
      <c r="O678" s="1">
        <f>IF('Data Entry'!AL681="g",'Data Entry'!AK681*0.001*W678,IF('Data Entry'!AL681="UI",'Data Entry'!AK681*0.000001*W678,IF('Data Entry'!AL681="mg",'Data Entry'!AK681*0.000001*W678,IF('Data Entry'!AL681="t",'Data Entry'!AK681*1000*W678,IF('Data Entry'!AL681="kg",'Data Entry'!AK681*1*W678,IF('Data Entry'!AL681="L",'Data Entry'!AK681*1*W678,IFERROR(,"")))))))</f>
        <v>0</v>
      </c>
      <c r="P678" s="1" t="s">
        <v>4</v>
      </c>
      <c r="Q678" s="59">
        <f>'Data Entry'!AM681</f>
        <v>0</v>
      </c>
      <c r="R678" s="59" t="str">
        <f>'Data Entry'!BA681</f>
        <v/>
      </c>
      <c r="S678" s="1">
        <f>IF('Data Entry'!AO681="g",'Data Entry'!AN681*0.001*X678,IF('Data Entry'!AO681="UI",'Data Entry'!AN681*0.000001*X678,IF('Data Entry'!AO681="mg",'Data Entry'!AN681*0.000001*X678,IF('Data Entry'!AO681="t",'Data Entry'!AN681*1000*X678,IF('Data Entry'!AO681="kg",'Data Entry'!AN681*1*X678,IF('Data Entry'!AO681="L",'Data Entry'!AN681*1*X678,IFERROR(,"")))))))</f>
        <v>0</v>
      </c>
      <c r="T678" s="1" t="s">
        <v>4</v>
      </c>
      <c r="U678" s="59" t="str">
        <f>IF('Data Entry'!AP681="No aplica","1",'Data Entry'!AP681)</f>
        <v/>
      </c>
      <c r="V678" s="59" t="str">
        <f>IF('Data Entry'!AS681="No aplica","1",'Data Entry'!AS681)</f>
        <v/>
      </c>
      <c r="W678" s="59" t="str">
        <f>IF('Data Entry'!AV681="No aplica","1",'Data Entry'!AV681)</f>
        <v/>
      </c>
      <c r="X678" s="59" t="str">
        <f>IF('Data Entry'!AY681="No aplica","1",'Data Entry'!AY681)</f>
        <v/>
      </c>
      <c r="Y678" s="151" t="str">
        <f t="shared" si="10"/>
        <v/>
      </c>
      <c r="Z678" s="152" t="str">
        <f>IF('Data Entry'!H681="Yes","1",IF(AND('Data Entry'!H681="",'Data Entry'!I681="",'Data Entry'!J681="",'Data Entry'!K681="",'Data Entry'!L681="",'Data Entry'!M681="",'Data Entry'!N681="",'Data Entry'!O681="",'Data Entry'!P681="",'Data Entry'!Q681=""),"","1"))</f>
        <v/>
      </c>
      <c r="AA678" s="152" t="str">
        <f>IF('Data Entry'!R681="Yes","1",IF(AND('Data Entry'!R681="",'Data Entry'!S681="",'Data Entry'!T681="",'Data Entry'!U681=""),"","1"))</f>
        <v/>
      </c>
      <c r="AB678" s="157" t="str">
        <f>IF('Data Entry'!V681="Yes","1",IF(AND('Data Entry'!V681="",'Data Entry'!W681=""),"","1"))</f>
        <v/>
      </c>
    </row>
    <row r="679" spans="1:28" ht="17">
      <c r="A679" s="59">
        <f>'Data Entry'!AB682</f>
        <v>0</v>
      </c>
      <c r="B679" s="59" t="str">
        <f>'Data Entry'!AR682</f>
        <v/>
      </c>
      <c r="C679" s="1">
        <f>IF('Data Entry'!AD682="g",'Data Entry'!AC682*0.001*U679,IF('Data Entry'!AD682="UI",'Data Entry'!AC682*0.000001*U679,IF('Data Entry'!AD682="mg",'Data Entry'!AC682*0.000001*U679,IF('Data Entry'!AD682="t",'Data Entry'!AC682*1000*U679,IF('Data Entry'!AD682="kg",'Data Entry'!AC682*1*U679,IF('Data Entry'!AD682="L",'Data Entry'!AC682*1*U679,IFERROR(,"")))))))</f>
        <v>0</v>
      </c>
      <c r="D679" s="1" t="s">
        <v>4</v>
      </c>
      <c r="E679" s="1">
        <f>IF('Data Entry'!AF682="g",'Data Entry'!AE682*0.001,IF('Data Entry'!AF682="mg",'Data Entry'!AE682*0.000001,IF('Data Entry'!AF682="t",'Data Entry'!AE682*1000,IF('Data Entry'!AF682="ml",'Data Entry'!AE682*0.001,IF('Data Entry'!AF682="kg",'Data Entry'!AE682*1,IF('Data Entry'!AF682="Pieza",'Data Entry'!AE682*1,IF('Data Entry'!AF682="L",'Data Entry'!AE682*1,IFERROR(,""))))))))</f>
        <v>0</v>
      </c>
      <c r="F679" s="1" t="s">
        <v>4</v>
      </c>
      <c r="G679" s="1">
        <f>IF('Data Entry'!AA682="g",'Data Entry'!Z682*0.001,IF('Data Entry'!AA682="mg",'Data Entry'!Z682*0.000001,IF('Data Entry'!AA682="t",'Data Entry'!Z682*1000,IF('Data Entry'!AA682="ml",'Data Entry'!Z682*0.001,IF('Data Entry'!AA682="kg",'Data Entry'!Z682*1,IF('Data Entry'!AA682="Piezas",'Data Entry'!Z682*1,IF('Data Entry'!AA682="L",'Data Entry'!Z682*1,IFERROR(,""))))))))</f>
        <v>0</v>
      </c>
      <c r="H679" s="1" t="s">
        <v>4</v>
      </c>
      <c r="I679" s="1">
        <f>IF('Data Entry'!AC682="g",'Data Entry'!AB682*0.001,IF('Data Entry'!AC682="mg",'Data Entry'!AB682*0.000001,IF('Data Entry'!AC682="t",'Data Entry'!AB682*1000,IF('Data Entry'!AC682="ml",'Data Entry'!AB682*0.001,IF('Data Entry'!AC682="kg",'Data Entry'!AB682*1,IF('Data Entry'!AC682="L",'Data Entry'!AB682*1,IFERROR(,"")))))))</f>
        <v>0</v>
      </c>
      <c r="J679" s="59" t="str">
        <f>'Data Entry'!AU682</f>
        <v/>
      </c>
      <c r="K679" s="1">
        <f>IF('Data Entry'!AI682="g",'Data Entry'!AH682*0.001*V679,IF('Data Entry'!AI682="UI",'Data Entry'!AH682*0.000001*V679,IF('Data Entry'!AI682="mg",'Data Entry'!AH682*0.000001*V679,IF('Data Entry'!AI682="t",'Data Entry'!AH682*1000*V679,IF('Data Entry'!AI682="kg",'Data Entry'!AH682*1*V679,IF('Data Entry'!AI682="L",'Data Entry'!AH682*1*V679,IFERROR(,"")))))))</f>
        <v>0</v>
      </c>
      <c r="L679" s="1" t="s">
        <v>4</v>
      </c>
      <c r="M679" s="59">
        <f>'Data Entry'!AJ682</f>
        <v>0</v>
      </c>
      <c r="N679" s="59" t="str">
        <f>'Data Entry'!AX682</f>
        <v/>
      </c>
      <c r="O679" s="1">
        <f>IF('Data Entry'!AL682="g",'Data Entry'!AK682*0.001*W679,IF('Data Entry'!AL682="UI",'Data Entry'!AK682*0.000001*W679,IF('Data Entry'!AL682="mg",'Data Entry'!AK682*0.000001*W679,IF('Data Entry'!AL682="t",'Data Entry'!AK682*1000*W679,IF('Data Entry'!AL682="kg",'Data Entry'!AK682*1*W679,IF('Data Entry'!AL682="L",'Data Entry'!AK682*1*W679,IFERROR(,"")))))))</f>
        <v>0</v>
      </c>
      <c r="P679" s="1" t="s">
        <v>4</v>
      </c>
      <c r="Q679" s="59">
        <f>'Data Entry'!AM682</f>
        <v>0</v>
      </c>
      <c r="R679" s="59" t="str">
        <f>'Data Entry'!BA682</f>
        <v/>
      </c>
      <c r="S679" s="1">
        <f>IF('Data Entry'!AO682="g",'Data Entry'!AN682*0.001*X679,IF('Data Entry'!AO682="UI",'Data Entry'!AN682*0.000001*X679,IF('Data Entry'!AO682="mg",'Data Entry'!AN682*0.000001*X679,IF('Data Entry'!AO682="t",'Data Entry'!AN682*1000*X679,IF('Data Entry'!AO682="kg",'Data Entry'!AN682*1*X679,IF('Data Entry'!AO682="L",'Data Entry'!AN682*1*X679,IFERROR(,"")))))))</f>
        <v>0</v>
      </c>
      <c r="T679" s="1" t="s">
        <v>4</v>
      </c>
      <c r="U679" s="59" t="str">
        <f>IF('Data Entry'!AP682="No aplica","1",'Data Entry'!AP682)</f>
        <v/>
      </c>
      <c r="V679" s="59" t="str">
        <f>IF('Data Entry'!AS682="No aplica","1",'Data Entry'!AS682)</f>
        <v/>
      </c>
      <c r="W679" s="59" t="str">
        <f>IF('Data Entry'!AV682="No aplica","1",'Data Entry'!AV682)</f>
        <v/>
      </c>
      <c r="X679" s="59" t="str">
        <f>IF('Data Entry'!AY682="No aplica","1",'Data Entry'!AY682)</f>
        <v/>
      </c>
      <c r="Y679" s="151" t="str">
        <f t="shared" si="10"/>
        <v/>
      </c>
      <c r="Z679" s="152" t="str">
        <f>IF('Data Entry'!H682="Yes","1",IF(AND('Data Entry'!H682="",'Data Entry'!I682="",'Data Entry'!J682="",'Data Entry'!K682="",'Data Entry'!L682="",'Data Entry'!M682="",'Data Entry'!N682="",'Data Entry'!O682="",'Data Entry'!P682="",'Data Entry'!Q682=""),"","1"))</f>
        <v/>
      </c>
      <c r="AA679" s="152" t="str">
        <f>IF('Data Entry'!R682="Yes","1",IF(AND('Data Entry'!R682="",'Data Entry'!S682="",'Data Entry'!T682="",'Data Entry'!U682=""),"","1"))</f>
        <v/>
      </c>
      <c r="AB679" s="157" t="str">
        <f>IF('Data Entry'!V682="Yes","1",IF(AND('Data Entry'!V682="",'Data Entry'!W682=""),"","1"))</f>
        <v/>
      </c>
    </row>
    <row r="680" spans="1:28" ht="17">
      <c r="A680" s="59">
        <f>'Data Entry'!AB683</f>
        <v>0</v>
      </c>
      <c r="B680" s="59" t="str">
        <f>'Data Entry'!AR683</f>
        <v/>
      </c>
      <c r="C680" s="1">
        <f>IF('Data Entry'!AD683="g",'Data Entry'!AC683*0.001*U680,IF('Data Entry'!AD683="UI",'Data Entry'!AC683*0.000001*U680,IF('Data Entry'!AD683="mg",'Data Entry'!AC683*0.000001*U680,IF('Data Entry'!AD683="t",'Data Entry'!AC683*1000*U680,IF('Data Entry'!AD683="kg",'Data Entry'!AC683*1*U680,IF('Data Entry'!AD683="L",'Data Entry'!AC683*1*U680,IFERROR(,"")))))))</f>
        <v>0</v>
      </c>
      <c r="D680" s="1" t="s">
        <v>4</v>
      </c>
      <c r="E680" s="1">
        <f>IF('Data Entry'!AF683="g",'Data Entry'!AE683*0.001,IF('Data Entry'!AF683="mg",'Data Entry'!AE683*0.000001,IF('Data Entry'!AF683="t",'Data Entry'!AE683*1000,IF('Data Entry'!AF683="ml",'Data Entry'!AE683*0.001,IF('Data Entry'!AF683="kg",'Data Entry'!AE683*1,IF('Data Entry'!AF683="Pieza",'Data Entry'!AE683*1,IF('Data Entry'!AF683="L",'Data Entry'!AE683*1,IFERROR(,""))))))))</f>
        <v>0</v>
      </c>
      <c r="F680" s="1" t="s">
        <v>4</v>
      </c>
      <c r="G680" s="1">
        <f>IF('Data Entry'!AA683="g",'Data Entry'!Z683*0.001,IF('Data Entry'!AA683="mg",'Data Entry'!Z683*0.000001,IF('Data Entry'!AA683="t",'Data Entry'!Z683*1000,IF('Data Entry'!AA683="ml",'Data Entry'!Z683*0.001,IF('Data Entry'!AA683="kg",'Data Entry'!Z683*1,IF('Data Entry'!AA683="Piezas",'Data Entry'!Z683*1,IF('Data Entry'!AA683="L",'Data Entry'!Z683*1,IFERROR(,""))))))))</f>
        <v>0</v>
      </c>
      <c r="H680" s="1" t="s">
        <v>4</v>
      </c>
      <c r="I680" s="1">
        <f>IF('Data Entry'!AC683="g",'Data Entry'!AB683*0.001,IF('Data Entry'!AC683="mg",'Data Entry'!AB683*0.000001,IF('Data Entry'!AC683="t",'Data Entry'!AB683*1000,IF('Data Entry'!AC683="ml",'Data Entry'!AB683*0.001,IF('Data Entry'!AC683="kg",'Data Entry'!AB683*1,IF('Data Entry'!AC683="L",'Data Entry'!AB683*1,IFERROR(,"")))))))</f>
        <v>0</v>
      </c>
      <c r="J680" s="59" t="str">
        <f>'Data Entry'!AU683</f>
        <v/>
      </c>
      <c r="K680" s="1">
        <f>IF('Data Entry'!AI683="g",'Data Entry'!AH683*0.001*V680,IF('Data Entry'!AI683="UI",'Data Entry'!AH683*0.000001*V680,IF('Data Entry'!AI683="mg",'Data Entry'!AH683*0.000001*V680,IF('Data Entry'!AI683="t",'Data Entry'!AH683*1000*V680,IF('Data Entry'!AI683="kg",'Data Entry'!AH683*1*V680,IF('Data Entry'!AI683="L",'Data Entry'!AH683*1*V680,IFERROR(,"")))))))</f>
        <v>0</v>
      </c>
      <c r="L680" s="1" t="s">
        <v>4</v>
      </c>
      <c r="M680" s="59">
        <f>'Data Entry'!AJ683</f>
        <v>0</v>
      </c>
      <c r="N680" s="59" t="str">
        <f>'Data Entry'!AX683</f>
        <v/>
      </c>
      <c r="O680" s="1">
        <f>IF('Data Entry'!AL683="g",'Data Entry'!AK683*0.001*W680,IF('Data Entry'!AL683="UI",'Data Entry'!AK683*0.000001*W680,IF('Data Entry'!AL683="mg",'Data Entry'!AK683*0.000001*W680,IF('Data Entry'!AL683="t",'Data Entry'!AK683*1000*W680,IF('Data Entry'!AL683="kg",'Data Entry'!AK683*1*W680,IF('Data Entry'!AL683="L",'Data Entry'!AK683*1*W680,IFERROR(,"")))))))</f>
        <v>0</v>
      </c>
      <c r="P680" s="1" t="s">
        <v>4</v>
      </c>
      <c r="Q680" s="59">
        <f>'Data Entry'!AM683</f>
        <v>0</v>
      </c>
      <c r="R680" s="59" t="str">
        <f>'Data Entry'!BA683</f>
        <v/>
      </c>
      <c r="S680" s="1">
        <f>IF('Data Entry'!AO683="g",'Data Entry'!AN683*0.001*X680,IF('Data Entry'!AO683="UI",'Data Entry'!AN683*0.000001*X680,IF('Data Entry'!AO683="mg",'Data Entry'!AN683*0.000001*X680,IF('Data Entry'!AO683="t",'Data Entry'!AN683*1000*X680,IF('Data Entry'!AO683="kg",'Data Entry'!AN683*1*X680,IF('Data Entry'!AO683="L",'Data Entry'!AN683*1*X680,IFERROR(,"")))))))</f>
        <v>0</v>
      </c>
      <c r="T680" s="1" t="s">
        <v>4</v>
      </c>
      <c r="U680" s="59" t="str">
        <f>IF('Data Entry'!AP683="No aplica","1",'Data Entry'!AP683)</f>
        <v/>
      </c>
      <c r="V680" s="59" t="str">
        <f>IF('Data Entry'!AS683="No aplica","1",'Data Entry'!AS683)</f>
        <v/>
      </c>
      <c r="W680" s="59" t="str">
        <f>IF('Data Entry'!AV683="No aplica","1",'Data Entry'!AV683)</f>
        <v/>
      </c>
      <c r="X680" s="59" t="str">
        <f>IF('Data Entry'!AY683="No aplica","1",'Data Entry'!AY683)</f>
        <v/>
      </c>
      <c r="Y680" s="151" t="str">
        <f t="shared" si="10"/>
        <v/>
      </c>
      <c r="Z680" s="152" t="str">
        <f>IF('Data Entry'!H683="Yes","1",IF(AND('Data Entry'!H683="",'Data Entry'!I683="",'Data Entry'!J683="",'Data Entry'!K683="",'Data Entry'!L683="",'Data Entry'!M683="",'Data Entry'!N683="",'Data Entry'!O683="",'Data Entry'!P683="",'Data Entry'!Q683=""),"","1"))</f>
        <v/>
      </c>
      <c r="AA680" s="152" t="str">
        <f>IF('Data Entry'!R683="Yes","1",IF(AND('Data Entry'!R683="",'Data Entry'!S683="",'Data Entry'!T683="",'Data Entry'!U683=""),"","1"))</f>
        <v/>
      </c>
      <c r="AB680" s="157" t="str">
        <f>IF('Data Entry'!V683="Yes","1",IF(AND('Data Entry'!V683="",'Data Entry'!W683=""),"","1"))</f>
        <v/>
      </c>
    </row>
    <row r="681" spans="1:28" ht="17">
      <c r="A681" s="59">
        <f>'Data Entry'!AB684</f>
        <v>0</v>
      </c>
      <c r="B681" s="59" t="str">
        <f>'Data Entry'!AR684</f>
        <v/>
      </c>
      <c r="C681" s="1">
        <f>IF('Data Entry'!AD684="g",'Data Entry'!AC684*0.001*U681,IF('Data Entry'!AD684="UI",'Data Entry'!AC684*0.000001*U681,IF('Data Entry'!AD684="mg",'Data Entry'!AC684*0.000001*U681,IF('Data Entry'!AD684="t",'Data Entry'!AC684*1000*U681,IF('Data Entry'!AD684="kg",'Data Entry'!AC684*1*U681,IF('Data Entry'!AD684="L",'Data Entry'!AC684*1*U681,IFERROR(,"")))))))</f>
        <v>0</v>
      </c>
      <c r="D681" s="1" t="s">
        <v>4</v>
      </c>
      <c r="E681" s="1">
        <f>IF('Data Entry'!AF684="g",'Data Entry'!AE684*0.001,IF('Data Entry'!AF684="mg",'Data Entry'!AE684*0.000001,IF('Data Entry'!AF684="t",'Data Entry'!AE684*1000,IF('Data Entry'!AF684="ml",'Data Entry'!AE684*0.001,IF('Data Entry'!AF684="kg",'Data Entry'!AE684*1,IF('Data Entry'!AF684="Pieza",'Data Entry'!AE684*1,IF('Data Entry'!AF684="L",'Data Entry'!AE684*1,IFERROR(,""))))))))</f>
        <v>0</v>
      </c>
      <c r="F681" s="1" t="s">
        <v>4</v>
      </c>
      <c r="G681" s="1">
        <f>IF('Data Entry'!AA684="g",'Data Entry'!Z684*0.001,IF('Data Entry'!AA684="mg",'Data Entry'!Z684*0.000001,IF('Data Entry'!AA684="t",'Data Entry'!Z684*1000,IF('Data Entry'!AA684="ml",'Data Entry'!Z684*0.001,IF('Data Entry'!AA684="kg",'Data Entry'!Z684*1,IF('Data Entry'!AA684="Piezas",'Data Entry'!Z684*1,IF('Data Entry'!AA684="L",'Data Entry'!Z684*1,IFERROR(,""))))))))</f>
        <v>0</v>
      </c>
      <c r="H681" s="1" t="s">
        <v>4</v>
      </c>
      <c r="I681" s="1">
        <f>IF('Data Entry'!AC684="g",'Data Entry'!AB684*0.001,IF('Data Entry'!AC684="mg",'Data Entry'!AB684*0.000001,IF('Data Entry'!AC684="t",'Data Entry'!AB684*1000,IF('Data Entry'!AC684="ml",'Data Entry'!AB684*0.001,IF('Data Entry'!AC684="kg",'Data Entry'!AB684*1,IF('Data Entry'!AC684="L",'Data Entry'!AB684*1,IFERROR(,"")))))))</f>
        <v>0</v>
      </c>
      <c r="J681" s="59" t="str">
        <f>'Data Entry'!AU684</f>
        <v/>
      </c>
      <c r="K681" s="1">
        <f>IF('Data Entry'!AI684="g",'Data Entry'!AH684*0.001*V681,IF('Data Entry'!AI684="UI",'Data Entry'!AH684*0.000001*V681,IF('Data Entry'!AI684="mg",'Data Entry'!AH684*0.000001*V681,IF('Data Entry'!AI684="t",'Data Entry'!AH684*1000*V681,IF('Data Entry'!AI684="kg",'Data Entry'!AH684*1*V681,IF('Data Entry'!AI684="L",'Data Entry'!AH684*1*V681,IFERROR(,"")))))))</f>
        <v>0</v>
      </c>
      <c r="L681" s="1" t="s">
        <v>4</v>
      </c>
      <c r="M681" s="59">
        <f>'Data Entry'!AJ684</f>
        <v>0</v>
      </c>
      <c r="N681" s="59" t="str">
        <f>'Data Entry'!AX684</f>
        <v/>
      </c>
      <c r="O681" s="1">
        <f>IF('Data Entry'!AL684="g",'Data Entry'!AK684*0.001*W681,IF('Data Entry'!AL684="UI",'Data Entry'!AK684*0.000001*W681,IF('Data Entry'!AL684="mg",'Data Entry'!AK684*0.000001*W681,IF('Data Entry'!AL684="t",'Data Entry'!AK684*1000*W681,IF('Data Entry'!AL684="kg",'Data Entry'!AK684*1*W681,IF('Data Entry'!AL684="L",'Data Entry'!AK684*1*W681,IFERROR(,"")))))))</f>
        <v>0</v>
      </c>
      <c r="P681" s="1" t="s">
        <v>4</v>
      </c>
      <c r="Q681" s="59">
        <f>'Data Entry'!AM684</f>
        <v>0</v>
      </c>
      <c r="R681" s="59" t="str">
        <f>'Data Entry'!BA684</f>
        <v/>
      </c>
      <c r="S681" s="1">
        <f>IF('Data Entry'!AO684="g",'Data Entry'!AN684*0.001*X681,IF('Data Entry'!AO684="UI",'Data Entry'!AN684*0.000001*X681,IF('Data Entry'!AO684="mg",'Data Entry'!AN684*0.000001*X681,IF('Data Entry'!AO684="t",'Data Entry'!AN684*1000*X681,IF('Data Entry'!AO684="kg",'Data Entry'!AN684*1*X681,IF('Data Entry'!AO684="L",'Data Entry'!AN684*1*X681,IFERROR(,"")))))))</f>
        <v>0</v>
      </c>
      <c r="T681" s="1" t="s">
        <v>4</v>
      </c>
      <c r="U681" s="59" t="str">
        <f>IF('Data Entry'!AP684="No aplica","1",'Data Entry'!AP684)</f>
        <v/>
      </c>
      <c r="V681" s="59" t="str">
        <f>IF('Data Entry'!AS684="No aplica","1",'Data Entry'!AS684)</f>
        <v/>
      </c>
      <c r="W681" s="59" t="str">
        <f>IF('Data Entry'!AV684="No aplica","1",'Data Entry'!AV684)</f>
        <v/>
      </c>
      <c r="X681" s="59" t="str">
        <f>IF('Data Entry'!AY684="No aplica","1",'Data Entry'!AY684)</f>
        <v/>
      </c>
      <c r="Y681" s="151" t="str">
        <f t="shared" si="10"/>
        <v/>
      </c>
      <c r="Z681" s="152" t="str">
        <f>IF('Data Entry'!H684="Yes","1",IF(AND('Data Entry'!H684="",'Data Entry'!I684="",'Data Entry'!J684="",'Data Entry'!K684="",'Data Entry'!L684="",'Data Entry'!M684="",'Data Entry'!N684="",'Data Entry'!O684="",'Data Entry'!P684="",'Data Entry'!Q684=""),"","1"))</f>
        <v/>
      </c>
      <c r="AA681" s="152" t="str">
        <f>IF('Data Entry'!R684="Yes","1",IF(AND('Data Entry'!R684="",'Data Entry'!S684="",'Data Entry'!T684="",'Data Entry'!U684=""),"","1"))</f>
        <v/>
      </c>
      <c r="AB681" s="157" t="str">
        <f>IF('Data Entry'!V684="Yes","1",IF(AND('Data Entry'!V684="",'Data Entry'!W684=""),"","1"))</f>
        <v/>
      </c>
    </row>
    <row r="682" spans="1:28" ht="17">
      <c r="A682" s="59">
        <f>'Data Entry'!AB685</f>
        <v>0</v>
      </c>
      <c r="B682" s="59" t="str">
        <f>'Data Entry'!AR685</f>
        <v/>
      </c>
      <c r="C682" s="1">
        <f>IF('Data Entry'!AD685="g",'Data Entry'!AC685*0.001*U682,IF('Data Entry'!AD685="UI",'Data Entry'!AC685*0.000001*U682,IF('Data Entry'!AD685="mg",'Data Entry'!AC685*0.000001*U682,IF('Data Entry'!AD685="t",'Data Entry'!AC685*1000*U682,IF('Data Entry'!AD685="kg",'Data Entry'!AC685*1*U682,IF('Data Entry'!AD685="L",'Data Entry'!AC685*1*U682,IFERROR(,"")))))))</f>
        <v>0</v>
      </c>
      <c r="D682" s="1" t="s">
        <v>4</v>
      </c>
      <c r="E682" s="1">
        <f>IF('Data Entry'!AF685="g",'Data Entry'!AE685*0.001,IF('Data Entry'!AF685="mg",'Data Entry'!AE685*0.000001,IF('Data Entry'!AF685="t",'Data Entry'!AE685*1000,IF('Data Entry'!AF685="ml",'Data Entry'!AE685*0.001,IF('Data Entry'!AF685="kg",'Data Entry'!AE685*1,IF('Data Entry'!AF685="Pieza",'Data Entry'!AE685*1,IF('Data Entry'!AF685="L",'Data Entry'!AE685*1,IFERROR(,""))))))))</f>
        <v>0</v>
      </c>
      <c r="F682" s="1" t="s">
        <v>4</v>
      </c>
      <c r="G682" s="1">
        <f>IF('Data Entry'!AA685="g",'Data Entry'!Z685*0.001,IF('Data Entry'!AA685="mg",'Data Entry'!Z685*0.000001,IF('Data Entry'!AA685="t",'Data Entry'!Z685*1000,IF('Data Entry'!AA685="ml",'Data Entry'!Z685*0.001,IF('Data Entry'!AA685="kg",'Data Entry'!Z685*1,IF('Data Entry'!AA685="Piezas",'Data Entry'!Z685*1,IF('Data Entry'!AA685="L",'Data Entry'!Z685*1,IFERROR(,""))))))))</f>
        <v>0</v>
      </c>
      <c r="H682" s="1" t="s">
        <v>4</v>
      </c>
      <c r="I682" s="1">
        <f>IF('Data Entry'!AC685="g",'Data Entry'!AB685*0.001,IF('Data Entry'!AC685="mg",'Data Entry'!AB685*0.000001,IF('Data Entry'!AC685="t",'Data Entry'!AB685*1000,IF('Data Entry'!AC685="ml",'Data Entry'!AB685*0.001,IF('Data Entry'!AC685="kg",'Data Entry'!AB685*1,IF('Data Entry'!AC685="L",'Data Entry'!AB685*1,IFERROR(,"")))))))</f>
        <v>0</v>
      </c>
      <c r="J682" s="59" t="str">
        <f>'Data Entry'!AU685</f>
        <v/>
      </c>
      <c r="K682" s="1">
        <f>IF('Data Entry'!AI685="g",'Data Entry'!AH685*0.001*V682,IF('Data Entry'!AI685="UI",'Data Entry'!AH685*0.000001*V682,IF('Data Entry'!AI685="mg",'Data Entry'!AH685*0.000001*V682,IF('Data Entry'!AI685="t",'Data Entry'!AH685*1000*V682,IF('Data Entry'!AI685="kg",'Data Entry'!AH685*1*V682,IF('Data Entry'!AI685="L",'Data Entry'!AH685*1*V682,IFERROR(,"")))))))</f>
        <v>0</v>
      </c>
      <c r="L682" s="1" t="s">
        <v>4</v>
      </c>
      <c r="M682" s="59">
        <f>'Data Entry'!AJ685</f>
        <v>0</v>
      </c>
      <c r="N682" s="59" t="str">
        <f>'Data Entry'!AX685</f>
        <v/>
      </c>
      <c r="O682" s="1">
        <f>IF('Data Entry'!AL685="g",'Data Entry'!AK685*0.001*W682,IF('Data Entry'!AL685="UI",'Data Entry'!AK685*0.000001*W682,IF('Data Entry'!AL685="mg",'Data Entry'!AK685*0.000001*W682,IF('Data Entry'!AL685="t",'Data Entry'!AK685*1000*W682,IF('Data Entry'!AL685="kg",'Data Entry'!AK685*1*W682,IF('Data Entry'!AL685="L",'Data Entry'!AK685*1*W682,IFERROR(,"")))))))</f>
        <v>0</v>
      </c>
      <c r="P682" s="1" t="s">
        <v>4</v>
      </c>
      <c r="Q682" s="59">
        <f>'Data Entry'!AM685</f>
        <v>0</v>
      </c>
      <c r="R682" s="59" t="str">
        <f>'Data Entry'!BA685</f>
        <v/>
      </c>
      <c r="S682" s="1">
        <f>IF('Data Entry'!AO685="g",'Data Entry'!AN685*0.001*X682,IF('Data Entry'!AO685="UI",'Data Entry'!AN685*0.000001*X682,IF('Data Entry'!AO685="mg",'Data Entry'!AN685*0.000001*X682,IF('Data Entry'!AO685="t",'Data Entry'!AN685*1000*X682,IF('Data Entry'!AO685="kg",'Data Entry'!AN685*1*X682,IF('Data Entry'!AO685="L",'Data Entry'!AN685*1*X682,IFERROR(,"")))))))</f>
        <v>0</v>
      </c>
      <c r="T682" s="1" t="s">
        <v>4</v>
      </c>
      <c r="U682" s="59" t="str">
        <f>IF('Data Entry'!AP685="No aplica","1",'Data Entry'!AP685)</f>
        <v/>
      </c>
      <c r="V682" s="59" t="str">
        <f>IF('Data Entry'!AS685="No aplica","1",'Data Entry'!AS685)</f>
        <v/>
      </c>
      <c r="W682" s="59" t="str">
        <f>IF('Data Entry'!AV685="No aplica","1",'Data Entry'!AV685)</f>
        <v/>
      </c>
      <c r="X682" s="59" t="str">
        <f>IF('Data Entry'!AY685="No aplica","1",'Data Entry'!AY685)</f>
        <v/>
      </c>
      <c r="Y682" s="151" t="str">
        <f t="shared" si="10"/>
        <v/>
      </c>
      <c r="Z682" s="152" t="str">
        <f>IF('Data Entry'!H685="Yes","1",IF(AND('Data Entry'!H685="",'Data Entry'!I685="",'Data Entry'!J685="",'Data Entry'!K685="",'Data Entry'!L685="",'Data Entry'!M685="",'Data Entry'!N685="",'Data Entry'!O685="",'Data Entry'!P685="",'Data Entry'!Q685=""),"","1"))</f>
        <v/>
      </c>
      <c r="AA682" s="152" t="str">
        <f>IF('Data Entry'!R685="Yes","1",IF(AND('Data Entry'!R685="",'Data Entry'!S685="",'Data Entry'!T685="",'Data Entry'!U685=""),"","1"))</f>
        <v/>
      </c>
      <c r="AB682" s="157" t="str">
        <f>IF('Data Entry'!V685="Yes","1",IF(AND('Data Entry'!V685="",'Data Entry'!W685=""),"","1"))</f>
        <v/>
      </c>
    </row>
    <row r="683" spans="1:28" ht="17">
      <c r="A683" s="59">
        <f>'Data Entry'!AB686</f>
        <v>0</v>
      </c>
      <c r="B683" s="59" t="str">
        <f>'Data Entry'!AR686</f>
        <v/>
      </c>
      <c r="C683" s="1">
        <f>IF('Data Entry'!AD686="g",'Data Entry'!AC686*0.001*U683,IF('Data Entry'!AD686="UI",'Data Entry'!AC686*0.000001*U683,IF('Data Entry'!AD686="mg",'Data Entry'!AC686*0.000001*U683,IF('Data Entry'!AD686="t",'Data Entry'!AC686*1000*U683,IF('Data Entry'!AD686="kg",'Data Entry'!AC686*1*U683,IF('Data Entry'!AD686="L",'Data Entry'!AC686*1*U683,IFERROR(,"")))))))</f>
        <v>0</v>
      </c>
      <c r="D683" s="1" t="s">
        <v>4</v>
      </c>
      <c r="E683" s="1">
        <f>IF('Data Entry'!AF686="g",'Data Entry'!AE686*0.001,IF('Data Entry'!AF686="mg",'Data Entry'!AE686*0.000001,IF('Data Entry'!AF686="t",'Data Entry'!AE686*1000,IF('Data Entry'!AF686="ml",'Data Entry'!AE686*0.001,IF('Data Entry'!AF686="kg",'Data Entry'!AE686*1,IF('Data Entry'!AF686="Pieza",'Data Entry'!AE686*1,IF('Data Entry'!AF686="L",'Data Entry'!AE686*1,IFERROR(,""))))))))</f>
        <v>0</v>
      </c>
      <c r="F683" s="1" t="s">
        <v>4</v>
      </c>
      <c r="G683" s="1">
        <f>IF('Data Entry'!AA686="g",'Data Entry'!Z686*0.001,IF('Data Entry'!AA686="mg",'Data Entry'!Z686*0.000001,IF('Data Entry'!AA686="t",'Data Entry'!Z686*1000,IF('Data Entry'!AA686="ml",'Data Entry'!Z686*0.001,IF('Data Entry'!AA686="kg",'Data Entry'!Z686*1,IF('Data Entry'!AA686="Piezas",'Data Entry'!Z686*1,IF('Data Entry'!AA686="L",'Data Entry'!Z686*1,IFERROR(,""))))))))</f>
        <v>0</v>
      </c>
      <c r="H683" s="1" t="s">
        <v>4</v>
      </c>
      <c r="I683" s="1">
        <f>IF('Data Entry'!AC686="g",'Data Entry'!AB686*0.001,IF('Data Entry'!AC686="mg",'Data Entry'!AB686*0.000001,IF('Data Entry'!AC686="t",'Data Entry'!AB686*1000,IF('Data Entry'!AC686="ml",'Data Entry'!AB686*0.001,IF('Data Entry'!AC686="kg",'Data Entry'!AB686*1,IF('Data Entry'!AC686="L",'Data Entry'!AB686*1,IFERROR(,"")))))))</f>
        <v>0</v>
      </c>
      <c r="J683" s="59" t="str">
        <f>'Data Entry'!AU686</f>
        <v/>
      </c>
      <c r="K683" s="1">
        <f>IF('Data Entry'!AI686="g",'Data Entry'!AH686*0.001*V683,IF('Data Entry'!AI686="UI",'Data Entry'!AH686*0.000001*V683,IF('Data Entry'!AI686="mg",'Data Entry'!AH686*0.000001*V683,IF('Data Entry'!AI686="t",'Data Entry'!AH686*1000*V683,IF('Data Entry'!AI686="kg",'Data Entry'!AH686*1*V683,IF('Data Entry'!AI686="L",'Data Entry'!AH686*1*V683,IFERROR(,"")))))))</f>
        <v>0</v>
      </c>
      <c r="L683" s="1" t="s">
        <v>4</v>
      </c>
      <c r="M683" s="59">
        <f>'Data Entry'!AJ686</f>
        <v>0</v>
      </c>
      <c r="N683" s="59" t="str">
        <f>'Data Entry'!AX686</f>
        <v/>
      </c>
      <c r="O683" s="1">
        <f>IF('Data Entry'!AL686="g",'Data Entry'!AK686*0.001*W683,IF('Data Entry'!AL686="UI",'Data Entry'!AK686*0.000001*W683,IF('Data Entry'!AL686="mg",'Data Entry'!AK686*0.000001*W683,IF('Data Entry'!AL686="t",'Data Entry'!AK686*1000*W683,IF('Data Entry'!AL686="kg",'Data Entry'!AK686*1*W683,IF('Data Entry'!AL686="L",'Data Entry'!AK686*1*W683,IFERROR(,"")))))))</f>
        <v>0</v>
      </c>
      <c r="P683" s="1" t="s">
        <v>4</v>
      </c>
      <c r="Q683" s="59">
        <f>'Data Entry'!AM686</f>
        <v>0</v>
      </c>
      <c r="R683" s="59" t="str">
        <f>'Data Entry'!BA686</f>
        <v/>
      </c>
      <c r="S683" s="1">
        <f>IF('Data Entry'!AO686="g",'Data Entry'!AN686*0.001*X683,IF('Data Entry'!AO686="UI",'Data Entry'!AN686*0.000001*X683,IF('Data Entry'!AO686="mg",'Data Entry'!AN686*0.000001*X683,IF('Data Entry'!AO686="t",'Data Entry'!AN686*1000*X683,IF('Data Entry'!AO686="kg",'Data Entry'!AN686*1*X683,IF('Data Entry'!AO686="L",'Data Entry'!AN686*1*X683,IFERROR(,"")))))))</f>
        <v>0</v>
      </c>
      <c r="T683" s="1" t="s">
        <v>4</v>
      </c>
      <c r="U683" s="59" t="str">
        <f>IF('Data Entry'!AP686="No aplica","1",'Data Entry'!AP686)</f>
        <v/>
      </c>
      <c r="V683" s="59" t="str">
        <f>IF('Data Entry'!AS686="No aplica","1",'Data Entry'!AS686)</f>
        <v/>
      </c>
      <c r="W683" s="59" t="str">
        <f>IF('Data Entry'!AV686="No aplica","1",'Data Entry'!AV686)</f>
        <v/>
      </c>
      <c r="X683" s="59" t="str">
        <f>IF('Data Entry'!AY686="No aplica","1",'Data Entry'!AY686)</f>
        <v/>
      </c>
      <c r="Y683" s="151" t="str">
        <f t="shared" si="10"/>
        <v/>
      </c>
      <c r="Z683" s="152" t="str">
        <f>IF('Data Entry'!H686="Yes","1",IF(AND('Data Entry'!H686="",'Data Entry'!I686="",'Data Entry'!J686="",'Data Entry'!K686="",'Data Entry'!L686="",'Data Entry'!M686="",'Data Entry'!N686="",'Data Entry'!O686="",'Data Entry'!P686="",'Data Entry'!Q686=""),"","1"))</f>
        <v/>
      </c>
      <c r="AA683" s="152" t="str">
        <f>IF('Data Entry'!R686="Yes","1",IF(AND('Data Entry'!R686="",'Data Entry'!S686="",'Data Entry'!T686="",'Data Entry'!U686=""),"","1"))</f>
        <v/>
      </c>
      <c r="AB683" s="157" t="str">
        <f>IF('Data Entry'!V686="Yes","1",IF(AND('Data Entry'!V686="",'Data Entry'!W686=""),"","1"))</f>
        <v/>
      </c>
    </row>
    <row r="684" spans="1:28" ht="17">
      <c r="A684" s="59">
        <f>'Data Entry'!AB687</f>
        <v>0</v>
      </c>
      <c r="B684" s="59" t="str">
        <f>'Data Entry'!AR687</f>
        <v/>
      </c>
      <c r="C684" s="1">
        <f>IF('Data Entry'!AD687="g",'Data Entry'!AC687*0.001*U684,IF('Data Entry'!AD687="UI",'Data Entry'!AC687*0.000001*U684,IF('Data Entry'!AD687="mg",'Data Entry'!AC687*0.000001*U684,IF('Data Entry'!AD687="t",'Data Entry'!AC687*1000*U684,IF('Data Entry'!AD687="kg",'Data Entry'!AC687*1*U684,IF('Data Entry'!AD687="L",'Data Entry'!AC687*1*U684,IFERROR(,"")))))))</f>
        <v>0</v>
      </c>
      <c r="D684" s="1" t="s">
        <v>4</v>
      </c>
      <c r="E684" s="1">
        <f>IF('Data Entry'!AF687="g",'Data Entry'!AE687*0.001,IF('Data Entry'!AF687="mg",'Data Entry'!AE687*0.000001,IF('Data Entry'!AF687="t",'Data Entry'!AE687*1000,IF('Data Entry'!AF687="ml",'Data Entry'!AE687*0.001,IF('Data Entry'!AF687="kg",'Data Entry'!AE687*1,IF('Data Entry'!AF687="Pieza",'Data Entry'!AE687*1,IF('Data Entry'!AF687="L",'Data Entry'!AE687*1,IFERROR(,""))))))))</f>
        <v>0</v>
      </c>
      <c r="F684" s="1" t="s">
        <v>4</v>
      </c>
      <c r="G684" s="1">
        <f>IF('Data Entry'!AA687="g",'Data Entry'!Z687*0.001,IF('Data Entry'!AA687="mg",'Data Entry'!Z687*0.000001,IF('Data Entry'!AA687="t",'Data Entry'!Z687*1000,IF('Data Entry'!AA687="ml",'Data Entry'!Z687*0.001,IF('Data Entry'!AA687="kg",'Data Entry'!Z687*1,IF('Data Entry'!AA687="Piezas",'Data Entry'!Z687*1,IF('Data Entry'!AA687="L",'Data Entry'!Z687*1,IFERROR(,""))))))))</f>
        <v>0</v>
      </c>
      <c r="H684" s="1" t="s">
        <v>4</v>
      </c>
      <c r="I684" s="1">
        <f>IF('Data Entry'!AC687="g",'Data Entry'!AB687*0.001,IF('Data Entry'!AC687="mg",'Data Entry'!AB687*0.000001,IF('Data Entry'!AC687="t",'Data Entry'!AB687*1000,IF('Data Entry'!AC687="ml",'Data Entry'!AB687*0.001,IF('Data Entry'!AC687="kg",'Data Entry'!AB687*1,IF('Data Entry'!AC687="L",'Data Entry'!AB687*1,IFERROR(,"")))))))</f>
        <v>0</v>
      </c>
      <c r="J684" s="59" t="str">
        <f>'Data Entry'!AU687</f>
        <v/>
      </c>
      <c r="K684" s="1">
        <f>IF('Data Entry'!AI687="g",'Data Entry'!AH687*0.001*V684,IF('Data Entry'!AI687="UI",'Data Entry'!AH687*0.000001*V684,IF('Data Entry'!AI687="mg",'Data Entry'!AH687*0.000001*V684,IF('Data Entry'!AI687="t",'Data Entry'!AH687*1000*V684,IF('Data Entry'!AI687="kg",'Data Entry'!AH687*1*V684,IF('Data Entry'!AI687="L",'Data Entry'!AH687*1*V684,IFERROR(,"")))))))</f>
        <v>0</v>
      </c>
      <c r="L684" s="1" t="s">
        <v>4</v>
      </c>
      <c r="M684" s="59">
        <f>'Data Entry'!AJ687</f>
        <v>0</v>
      </c>
      <c r="N684" s="59" t="str">
        <f>'Data Entry'!AX687</f>
        <v/>
      </c>
      <c r="O684" s="1">
        <f>IF('Data Entry'!AL687="g",'Data Entry'!AK687*0.001*W684,IF('Data Entry'!AL687="UI",'Data Entry'!AK687*0.000001*W684,IF('Data Entry'!AL687="mg",'Data Entry'!AK687*0.000001*W684,IF('Data Entry'!AL687="t",'Data Entry'!AK687*1000*W684,IF('Data Entry'!AL687="kg",'Data Entry'!AK687*1*W684,IF('Data Entry'!AL687="L",'Data Entry'!AK687*1*W684,IFERROR(,"")))))))</f>
        <v>0</v>
      </c>
      <c r="P684" s="1" t="s">
        <v>4</v>
      </c>
      <c r="Q684" s="59">
        <f>'Data Entry'!AM687</f>
        <v>0</v>
      </c>
      <c r="R684" s="59" t="str">
        <f>'Data Entry'!BA687</f>
        <v/>
      </c>
      <c r="S684" s="1">
        <f>IF('Data Entry'!AO687="g",'Data Entry'!AN687*0.001*X684,IF('Data Entry'!AO687="UI",'Data Entry'!AN687*0.000001*X684,IF('Data Entry'!AO687="mg",'Data Entry'!AN687*0.000001*X684,IF('Data Entry'!AO687="t",'Data Entry'!AN687*1000*X684,IF('Data Entry'!AO687="kg",'Data Entry'!AN687*1*X684,IF('Data Entry'!AO687="L",'Data Entry'!AN687*1*X684,IFERROR(,"")))))))</f>
        <v>0</v>
      </c>
      <c r="T684" s="1" t="s">
        <v>4</v>
      </c>
      <c r="U684" s="59" t="str">
        <f>IF('Data Entry'!AP687="No aplica","1",'Data Entry'!AP687)</f>
        <v/>
      </c>
      <c r="V684" s="59" t="str">
        <f>IF('Data Entry'!AS687="No aplica","1",'Data Entry'!AS687)</f>
        <v/>
      </c>
      <c r="W684" s="59" t="str">
        <f>IF('Data Entry'!AV687="No aplica","1",'Data Entry'!AV687)</f>
        <v/>
      </c>
      <c r="X684" s="59" t="str">
        <f>IF('Data Entry'!AY687="No aplica","1",'Data Entry'!AY687)</f>
        <v/>
      </c>
      <c r="Y684" s="151" t="str">
        <f t="shared" si="10"/>
        <v/>
      </c>
      <c r="Z684" s="152" t="str">
        <f>IF('Data Entry'!H687="Yes","1",IF(AND('Data Entry'!H687="",'Data Entry'!I687="",'Data Entry'!J687="",'Data Entry'!K687="",'Data Entry'!L687="",'Data Entry'!M687="",'Data Entry'!N687="",'Data Entry'!O687="",'Data Entry'!P687="",'Data Entry'!Q687=""),"","1"))</f>
        <v/>
      </c>
      <c r="AA684" s="152" t="str">
        <f>IF('Data Entry'!R687="Yes","1",IF(AND('Data Entry'!R687="",'Data Entry'!S687="",'Data Entry'!T687="",'Data Entry'!U687=""),"","1"))</f>
        <v/>
      </c>
      <c r="AB684" s="157" t="str">
        <f>IF('Data Entry'!V687="Yes","1",IF(AND('Data Entry'!V687="",'Data Entry'!W687=""),"","1"))</f>
        <v/>
      </c>
    </row>
    <row r="685" spans="1:28" ht="17">
      <c r="A685" s="59">
        <f>'Data Entry'!AB688</f>
        <v>0</v>
      </c>
      <c r="B685" s="59" t="str">
        <f>'Data Entry'!AR688</f>
        <v/>
      </c>
      <c r="C685" s="1">
        <f>IF('Data Entry'!AD688="g",'Data Entry'!AC688*0.001*U685,IF('Data Entry'!AD688="UI",'Data Entry'!AC688*0.000001*U685,IF('Data Entry'!AD688="mg",'Data Entry'!AC688*0.000001*U685,IF('Data Entry'!AD688="t",'Data Entry'!AC688*1000*U685,IF('Data Entry'!AD688="kg",'Data Entry'!AC688*1*U685,IF('Data Entry'!AD688="L",'Data Entry'!AC688*1*U685,IFERROR(,"")))))))</f>
        <v>0</v>
      </c>
      <c r="D685" s="1" t="s">
        <v>4</v>
      </c>
      <c r="E685" s="1">
        <f>IF('Data Entry'!AF688="g",'Data Entry'!AE688*0.001,IF('Data Entry'!AF688="mg",'Data Entry'!AE688*0.000001,IF('Data Entry'!AF688="t",'Data Entry'!AE688*1000,IF('Data Entry'!AF688="ml",'Data Entry'!AE688*0.001,IF('Data Entry'!AF688="kg",'Data Entry'!AE688*1,IF('Data Entry'!AF688="Pieza",'Data Entry'!AE688*1,IF('Data Entry'!AF688="L",'Data Entry'!AE688*1,IFERROR(,""))))))))</f>
        <v>0</v>
      </c>
      <c r="F685" s="1" t="s">
        <v>4</v>
      </c>
      <c r="G685" s="1">
        <f>IF('Data Entry'!AA688="g",'Data Entry'!Z688*0.001,IF('Data Entry'!AA688="mg",'Data Entry'!Z688*0.000001,IF('Data Entry'!AA688="t",'Data Entry'!Z688*1000,IF('Data Entry'!AA688="ml",'Data Entry'!Z688*0.001,IF('Data Entry'!AA688="kg",'Data Entry'!Z688*1,IF('Data Entry'!AA688="Piezas",'Data Entry'!Z688*1,IF('Data Entry'!AA688="L",'Data Entry'!Z688*1,IFERROR(,""))))))))</f>
        <v>0</v>
      </c>
      <c r="H685" s="1" t="s">
        <v>4</v>
      </c>
      <c r="I685" s="1">
        <f>IF('Data Entry'!AC688="g",'Data Entry'!AB688*0.001,IF('Data Entry'!AC688="mg",'Data Entry'!AB688*0.000001,IF('Data Entry'!AC688="t",'Data Entry'!AB688*1000,IF('Data Entry'!AC688="ml",'Data Entry'!AB688*0.001,IF('Data Entry'!AC688="kg",'Data Entry'!AB688*1,IF('Data Entry'!AC688="L",'Data Entry'!AB688*1,IFERROR(,"")))))))</f>
        <v>0</v>
      </c>
      <c r="J685" s="59" t="str">
        <f>'Data Entry'!AU688</f>
        <v/>
      </c>
      <c r="K685" s="1">
        <f>IF('Data Entry'!AI688="g",'Data Entry'!AH688*0.001*V685,IF('Data Entry'!AI688="UI",'Data Entry'!AH688*0.000001*V685,IF('Data Entry'!AI688="mg",'Data Entry'!AH688*0.000001*V685,IF('Data Entry'!AI688="t",'Data Entry'!AH688*1000*V685,IF('Data Entry'!AI688="kg",'Data Entry'!AH688*1*V685,IF('Data Entry'!AI688="L",'Data Entry'!AH688*1*V685,IFERROR(,"")))))))</f>
        <v>0</v>
      </c>
      <c r="L685" s="1" t="s">
        <v>4</v>
      </c>
      <c r="M685" s="59">
        <f>'Data Entry'!AJ688</f>
        <v>0</v>
      </c>
      <c r="N685" s="59" t="str">
        <f>'Data Entry'!AX688</f>
        <v/>
      </c>
      <c r="O685" s="1">
        <f>IF('Data Entry'!AL688="g",'Data Entry'!AK688*0.001*W685,IF('Data Entry'!AL688="UI",'Data Entry'!AK688*0.000001*W685,IF('Data Entry'!AL688="mg",'Data Entry'!AK688*0.000001*W685,IF('Data Entry'!AL688="t",'Data Entry'!AK688*1000*W685,IF('Data Entry'!AL688="kg",'Data Entry'!AK688*1*W685,IF('Data Entry'!AL688="L",'Data Entry'!AK688*1*W685,IFERROR(,"")))))))</f>
        <v>0</v>
      </c>
      <c r="P685" s="1" t="s">
        <v>4</v>
      </c>
      <c r="Q685" s="59">
        <f>'Data Entry'!AM688</f>
        <v>0</v>
      </c>
      <c r="R685" s="59" t="str">
        <f>'Data Entry'!BA688</f>
        <v/>
      </c>
      <c r="S685" s="1">
        <f>IF('Data Entry'!AO688="g",'Data Entry'!AN688*0.001*X685,IF('Data Entry'!AO688="UI",'Data Entry'!AN688*0.000001*X685,IF('Data Entry'!AO688="mg",'Data Entry'!AN688*0.000001*X685,IF('Data Entry'!AO688="t",'Data Entry'!AN688*1000*X685,IF('Data Entry'!AO688="kg",'Data Entry'!AN688*1*X685,IF('Data Entry'!AO688="L",'Data Entry'!AN688*1*X685,IFERROR(,"")))))))</f>
        <v>0</v>
      </c>
      <c r="T685" s="1" t="s">
        <v>4</v>
      </c>
      <c r="U685" s="59" t="str">
        <f>IF('Data Entry'!AP688="No aplica","1",'Data Entry'!AP688)</f>
        <v/>
      </c>
      <c r="V685" s="59" t="str">
        <f>IF('Data Entry'!AS688="No aplica","1",'Data Entry'!AS688)</f>
        <v/>
      </c>
      <c r="W685" s="59" t="str">
        <f>IF('Data Entry'!AV688="No aplica","1",'Data Entry'!AV688)</f>
        <v/>
      </c>
      <c r="X685" s="59" t="str">
        <f>IF('Data Entry'!AY688="No aplica","1",'Data Entry'!AY688)</f>
        <v/>
      </c>
      <c r="Y685" s="151" t="str">
        <f t="shared" si="10"/>
        <v/>
      </c>
      <c r="Z685" s="152" t="str">
        <f>IF('Data Entry'!H688="Yes","1",IF(AND('Data Entry'!H688="",'Data Entry'!I688="",'Data Entry'!J688="",'Data Entry'!K688="",'Data Entry'!L688="",'Data Entry'!M688="",'Data Entry'!N688="",'Data Entry'!O688="",'Data Entry'!P688="",'Data Entry'!Q688=""),"","1"))</f>
        <v/>
      </c>
      <c r="AA685" s="152" t="str">
        <f>IF('Data Entry'!R688="Yes","1",IF(AND('Data Entry'!R688="",'Data Entry'!S688="",'Data Entry'!T688="",'Data Entry'!U688=""),"","1"))</f>
        <v/>
      </c>
      <c r="AB685" s="157" t="str">
        <f>IF('Data Entry'!V688="Yes","1",IF(AND('Data Entry'!V688="",'Data Entry'!W688=""),"","1"))</f>
        <v/>
      </c>
    </row>
    <row r="686" spans="1:28" ht="17">
      <c r="A686" s="59">
        <f>'Data Entry'!AB689</f>
        <v>0</v>
      </c>
      <c r="B686" s="59" t="str">
        <f>'Data Entry'!AR689</f>
        <v/>
      </c>
      <c r="C686" s="1">
        <f>IF('Data Entry'!AD689="g",'Data Entry'!AC689*0.001*U686,IF('Data Entry'!AD689="UI",'Data Entry'!AC689*0.000001*U686,IF('Data Entry'!AD689="mg",'Data Entry'!AC689*0.000001*U686,IF('Data Entry'!AD689="t",'Data Entry'!AC689*1000*U686,IF('Data Entry'!AD689="kg",'Data Entry'!AC689*1*U686,IF('Data Entry'!AD689="L",'Data Entry'!AC689*1*U686,IFERROR(,"")))))))</f>
        <v>0</v>
      </c>
      <c r="D686" s="1" t="s">
        <v>4</v>
      </c>
      <c r="E686" s="1">
        <f>IF('Data Entry'!AF689="g",'Data Entry'!AE689*0.001,IF('Data Entry'!AF689="mg",'Data Entry'!AE689*0.000001,IF('Data Entry'!AF689="t",'Data Entry'!AE689*1000,IF('Data Entry'!AF689="ml",'Data Entry'!AE689*0.001,IF('Data Entry'!AF689="kg",'Data Entry'!AE689*1,IF('Data Entry'!AF689="Pieza",'Data Entry'!AE689*1,IF('Data Entry'!AF689="L",'Data Entry'!AE689*1,IFERROR(,""))))))))</f>
        <v>0</v>
      </c>
      <c r="F686" s="1" t="s">
        <v>4</v>
      </c>
      <c r="G686" s="1">
        <f>IF('Data Entry'!AA689="g",'Data Entry'!Z689*0.001,IF('Data Entry'!AA689="mg",'Data Entry'!Z689*0.000001,IF('Data Entry'!AA689="t",'Data Entry'!Z689*1000,IF('Data Entry'!AA689="ml",'Data Entry'!Z689*0.001,IF('Data Entry'!AA689="kg",'Data Entry'!Z689*1,IF('Data Entry'!AA689="Piezas",'Data Entry'!Z689*1,IF('Data Entry'!AA689="L",'Data Entry'!Z689*1,IFERROR(,""))))))))</f>
        <v>0</v>
      </c>
      <c r="H686" s="1" t="s">
        <v>4</v>
      </c>
      <c r="I686" s="1">
        <f>IF('Data Entry'!AC689="g",'Data Entry'!AB689*0.001,IF('Data Entry'!AC689="mg",'Data Entry'!AB689*0.000001,IF('Data Entry'!AC689="t",'Data Entry'!AB689*1000,IF('Data Entry'!AC689="ml",'Data Entry'!AB689*0.001,IF('Data Entry'!AC689="kg",'Data Entry'!AB689*1,IF('Data Entry'!AC689="L",'Data Entry'!AB689*1,IFERROR(,"")))))))</f>
        <v>0</v>
      </c>
      <c r="J686" s="59" t="str">
        <f>'Data Entry'!AU689</f>
        <v/>
      </c>
      <c r="K686" s="1">
        <f>IF('Data Entry'!AI689="g",'Data Entry'!AH689*0.001*V686,IF('Data Entry'!AI689="UI",'Data Entry'!AH689*0.000001*V686,IF('Data Entry'!AI689="mg",'Data Entry'!AH689*0.000001*V686,IF('Data Entry'!AI689="t",'Data Entry'!AH689*1000*V686,IF('Data Entry'!AI689="kg",'Data Entry'!AH689*1*V686,IF('Data Entry'!AI689="L",'Data Entry'!AH689*1*V686,IFERROR(,"")))))))</f>
        <v>0</v>
      </c>
      <c r="L686" s="1" t="s">
        <v>4</v>
      </c>
      <c r="M686" s="59">
        <f>'Data Entry'!AJ689</f>
        <v>0</v>
      </c>
      <c r="N686" s="59" t="str">
        <f>'Data Entry'!AX689</f>
        <v/>
      </c>
      <c r="O686" s="1">
        <f>IF('Data Entry'!AL689="g",'Data Entry'!AK689*0.001*W686,IF('Data Entry'!AL689="UI",'Data Entry'!AK689*0.000001*W686,IF('Data Entry'!AL689="mg",'Data Entry'!AK689*0.000001*W686,IF('Data Entry'!AL689="t",'Data Entry'!AK689*1000*W686,IF('Data Entry'!AL689="kg",'Data Entry'!AK689*1*W686,IF('Data Entry'!AL689="L",'Data Entry'!AK689*1*W686,IFERROR(,"")))))))</f>
        <v>0</v>
      </c>
      <c r="P686" s="1" t="s">
        <v>4</v>
      </c>
      <c r="Q686" s="59">
        <f>'Data Entry'!AM689</f>
        <v>0</v>
      </c>
      <c r="R686" s="59" t="str">
        <f>'Data Entry'!BA689</f>
        <v/>
      </c>
      <c r="S686" s="1">
        <f>IF('Data Entry'!AO689="g",'Data Entry'!AN689*0.001*X686,IF('Data Entry'!AO689="UI",'Data Entry'!AN689*0.000001*X686,IF('Data Entry'!AO689="mg",'Data Entry'!AN689*0.000001*X686,IF('Data Entry'!AO689="t",'Data Entry'!AN689*1000*X686,IF('Data Entry'!AO689="kg",'Data Entry'!AN689*1*X686,IF('Data Entry'!AO689="L",'Data Entry'!AN689*1*X686,IFERROR(,"")))))))</f>
        <v>0</v>
      </c>
      <c r="T686" s="1" t="s">
        <v>4</v>
      </c>
      <c r="U686" s="59" t="str">
        <f>IF('Data Entry'!AP689="No aplica","1",'Data Entry'!AP689)</f>
        <v/>
      </c>
      <c r="V686" s="59" t="str">
        <f>IF('Data Entry'!AS689="No aplica","1",'Data Entry'!AS689)</f>
        <v/>
      </c>
      <c r="W686" s="59" t="str">
        <f>IF('Data Entry'!AV689="No aplica","1",'Data Entry'!AV689)</f>
        <v/>
      </c>
      <c r="X686" s="59" t="str">
        <f>IF('Data Entry'!AY689="No aplica","1",'Data Entry'!AY689)</f>
        <v/>
      </c>
      <c r="Y686" s="151" t="str">
        <f t="shared" si="10"/>
        <v/>
      </c>
      <c r="Z686" s="152" t="str">
        <f>IF('Data Entry'!H689="Yes","1",IF(AND('Data Entry'!H689="",'Data Entry'!I689="",'Data Entry'!J689="",'Data Entry'!K689="",'Data Entry'!L689="",'Data Entry'!M689="",'Data Entry'!N689="",'Data Entry'!O689="",'Data Entry'!P689="",'Data Entry'!Q689=""),"","1"))</f>
        <v/>
      </c>
      <c r="AA686" s="152" t="str">
        <f>IF('Data Entry'!R689="Yes","1",IF(AND('Data Entry'!R689="",'Data Entry'!S689="",'Data Entry'!T689="",'Data Entry'!U689=""),"","1"))</f>
        <v/>
      </c>
      <c r="AB686" s="157" t="str">
        <f>IF('Data Entry'!V689="Yes","1",IF(AND('Data Entry'!V689="",'Data Entry'!W689=""),"","1"))</f>
        <v/>
      </c>
    </row>
    <row r="687" spans="1:28" ht="17">
      <c r="A687" s="59">
        <f>'Data Entry'!AB690</f>
        <v>0</v>
      </c>
      <c r="B687" s="59" t="str">
        <f>'Data Entry'!AR690</f>
        <v/>
      </c>
      <c r="C687" s="1">
        <f>IF('Data Entry'!AD690="g",'Data Entry'!AC690*0.001*U687,IF('Data Entry'!AD690="UI",'Data Entry'!AC690*0.000001*U687,IF('Data Entry'!AD690="mg",'Data Entry'!AC690*0.000001*U687,IF('Data Entry'!AD690="t",'Data Entry'!AC690*1000*U687,IF('Data Entry'!AD690="kg",'Data Entry'!AC690*1*U687,IF('Data Entry'!AD690="L",'Data Entry'!AC690*1*U687,IFERROR(,"")))))))</f>
        <v>0</v>
      </c>
      <c r="D687" s="1" t="s">
        <v>4</v>
      </c>
      <c r="E687" s="1">
        <f>IF('Data Entry'!AF690="g",'Data Entry'!AE690*0.001,IF('Data Entry'!AF690="mg",'Data Entry'!AE690*0.000001,IF('Data Entry'!AF690="t",'Data Entry'!AE690*1000,IF('Data Entry'!AF690="ml",'Data Entry'!AE690*0.001,IF('Data Entry'!AF690="kg",'Data Entry'!AE690*1,IF('Data Entry'!AF690="Pieza",'Data Entry'!AE690*1,IF('Data Entry'!AF690="L",'Data Entry'!AE690*1,IFERROR(,""))))))))</f>
        <v>0</v>
      </c>
      <c r="F687" s="1" t="s">
        <v>4</v>
      </c>
      <c r="G687" s="1">
        <f>IF('Data Entry'!AA690="g",'Data Entry'!Z690*0.001,IF('Data Entry'!AA690="mg",'Data Entry'!Z690*0.000001,IF('Data Entry'!AA690="t",'Data Entry'!Z690*1000,IF('Data Entry'!AA690="ml",'Data Entry'!Z690*0.001,IF('Data Entry'!AA690="kg",'Data Entry'!Z690*1,IF('Data Entry'!AA690="Piezas",'Data Entry'!Z690*1,IF('Data Entry'!AA690="L",'Data Entry'!Z690*1,IFERROR(,""))))))))</f>
        <v>0</v>
      </c>
      <c r="H687" s="1" t="s">
        <v>4</v>
      </c>
      <c r="I687" s="1">
        <f>IF('Data Entry'!AC690="g",'Data Entry'!AB690*0.001,IF('Data Entry'!AC690="mg",'Data Entry'!AB690*0.000001,IF('Data Entry'!AC690="t",'Data Entry'!AB690*1000,IF('Data Entry'!AC690="ml",'Data Entry'!AB690*0.001,IF('Data Entry'!AC690="kg",'Data Entry'!AB690*1,IF('Data Entry'!AC690="L",'Data Entry'!AB690*1,IFERROR(,"")))))))</f>
        <v>0</v>
      </c>
      <c r="J687" s="59" t="str">
        <f>'Data Entry'!AU690</f>
        <v/>
      </c>
      <c r="K687" s="1">
        <f>IF('Data Entry'!AI690="g",'Data Entry'!AH690*0.001*V687,IF('Data Entry'!AI690="UI",'Data Entry'!AH690*0.000001*V687,IF('Data Entry'!AI690="mg",'Data Entry'!AH690*0.000001*V687,IF('Data Entry'!AI690="t",'Data Entry'!AH690*1000*V687,IF('Data Entry'!AI690="kg",'Data Entry'!AH690*1*V687,IF('Data Entry'!AI690="L",'Data Entry'!AH690*1*V687,IFERROR(,"")))))))</f>
        <v>0</v>
      </c>
      <c r="L687" s="1" t="s">
        <v>4</v>
      </c>
      <c r="M687" s="59">
        <f>'Data Entry'!AJ690</f>
        <v>0</v>
      </c>
      <c r="N687" s="59" t="str">
        <f>'Data Entry'!AX690</f>
        <v/>
      </c>
      <c r="O687" s="1">
        <f>IF('Data Entry'!AL690="g",'Data Entry'!AK690*0.001*W687,IF('Data Entry'!AL690="UI",'Data Entry'!AK690*0.000001*W687,IF('Data Entry'!AL690="mg",'Data Entry'!AK690*0.000001*W687,IF('Data Entry'!AL690="t",'Data Entry'!AK690*1000*W687,IF('Data Entry'!AL690="kg",'Data Entry'!AK690*1*W687,IF('Data Entry'!AL690="L",'Data Entry'!AK690*1*W687,IFERROR(,"")))))))</f>
        <v>0</v>
      </c>
      <c r="P687" s="1" t="s">
        <v>4</v>
      </c>
      <c r="Q687" s="59">
        <f>'Data Entry'!AM690</f>
        <v>0</v>
      </c>
      <c r="R687" s="59" t="str">
        <f>'Data Entry'!BA690</f>
        <v/>
      </c>
      <c r="S687" s="1">
        <f>IF('Data Entry'!AO690="g",'Data Entry'!AN690*0.001*X687,IF('Data Entry'!AO690="UI",'Data Entry'!AN690*0.000001*X687,IF('Data Entry'!AO690="mg",'Data Entry'!AN690*0.000001*X687,IF('Data Entry'!AO690="t",'Data Entry'!AN690*1000*X687,IF('Data Entry'!AO690="kg",'Data Entry'!AN690*1*X687,IF('Data Entry'!AO690="L",'Data Entry'!AN690*1*X687,IFERROR(,"")))))))</f>
        <v>0</v>
      </c>
      <c r="T687" s="1" t="s">
        <v>4</v>
      </c>
      <c r="U687" s="59" t="str">
        <f>IF('Data Entry'!AP690="No aplica","1",'Data Entry'!AP690)</f>
        <v/>
      </c>
      <c r="V687" s="59" t="str">
        <f>IF('Data Entry'!AS690="No aplica","1",'Data Entry'!AS690)</f>
        <v/>
      </c>
      <c r="W687" s="59" t="str">
        <f>IF('Data Entry'!AV690="No aplica","1",'Data Entry'!AV690)</f>
        <v/>
      </c>
      <c r="X687" s="59" t="str">
        <f>IF('Data Entry'!AY690="No aplica","1",'Data Entry'!AY690)</f>
        <v/>
      </c>
      <c r="Y687" s="151" t="str">
        <f t="shared" si="10"/>
        <v/>
      </c>
      <c r="Z687" s="152" t="str">
        <f>IF('Data Entry'!H690="Yes","1",IF(AND('Data Entry'!H690="",'Data Entry'!I690="",'Data Entry'!J690="",'Data Entry'!K690="",'Data Entry'!L690="",'Data Entry'!M690="",'Data Entry'!N690="",'Data Entry'!O690="",'Data Entry'!P690="",'Data Entry'!Q690=""),"","1"))</f>
        <v/>
      </c>
      <c r="AA687" s="152" t="str">
        <f>IF('Data Entry'!R690="Yes","1",IF(AND('Data Entry'!R690="",'Data Entry'!S690="",'Data Entry'!T690="",'Data Entry'!U690=""),"","1"))</f>
        <v/>
      </c>
      <c r="AB687" s="157" t="str">
        <f>IF('Data Entry'!V690="Yes","1",IF(AND('Data Entry'!V690="",'Data Entry'!W690=""),"","1"))</f>
        <v/>
      </c>
    </row>
    <row r="688" spans="1:28" ht="17">
      <c r="A688" s="59">
        <f>'Data Entry'!AB691</f>
        <v>0</v>
      </c>
      <c r="B688" s="59" t="str">
        <f>'Data Entry'!AR691</f>
        <v/>
      </c>
      <c r="C688" s="1">
        <f>IF('Data Entry'!AD691="g",'Data Entry'!AC691*0.001*U688,IF('Data Entry'!AD691="UI",'Data Entry'!AC691*0.000001*U688,IF('Data Entry'!AD691="mg",'Data Entry'!AC691*0.000001*U688,IF('Data Entry'!AD691="t",'Data Entry'!AC691*1000*U688,IF('Data Entry'!AD691="kg",'Data Entry'!AC691*1*U688,IF('Data Entry'!AD691="L",'Data Entry'!AC691*1*U688,IFERROR(,"")))))))</f>
        <v>0</v>
      </c>
      <c r="D688" s="1" t="s">
        <v>4</v>
      </c>
      <c r="E688" s="1">
        <f>IF('Data Entry'!AF691="g",'Data Entry'!AE691*0.001,IF('Data Entry'!AF691="mg",'Data Entry'!AE691*0.000001,IF('Data Entry'!AF691="t",'Data Entry'!AE691*1000,IF('Data Entry'!AF691="ml",'Data Entry'!AE691*0.001,IF('Data Entry'!AF691="kg",'Data Entry'!AE691*1,IF('Data Entry'!AF691="Pieza",'Data Entry'!AE691*1,IF('Data Entry'!AF691="L",'Data Entry'!AE691*1,IFERROR(,""))))))))</f>
        <v>0</v>
      </c>
      <c r="F688" s="1" t="s">
        <v>4</v>
      </c>
      <c r="G688" s="1">
        <f>IF('Data Entry'!AA691="g",'Data Entry'!Z691*0.001,IF('Data Entry'!AA691="mg",'Data Entry'!Z691*0.000001,IF('Data Entry'!AA691="t",'Data Entry'!Z691*1000,IF('Data Entry'!AA691="ml",'Data Entry'!Z691*0.001,IF('Data Entry'!AA691="kg",'Data Entry'!Z691*1,IF('Data Entry'!AA691="Piezas",'Data Entry'!Z691*1,IF('Data Entry'!AA691="L",'Data Entry'!Z691*1,IFERROR(,""))))))))</f>
        <v>0</v>
      </c>
      <c r="H688" s="1" t="s">
        <v>4</v>
      </c>
      <c r="I688" s="1">
        <f>IF('Data Entry'!AC691="g",'Data Entry'!AB691*0.001,IF('Data Entry'!AC691="mg",'Data Entry'!AB691*0.000001,IF('Data Entry'!AC691="t",'Data Entry'!AB691*1000,IF('Data Entry'!AC691="ml",'Data Entry'!AB691*0.001,IF('Data Entry'!AC691="kg",'Data Entry'!AB691*1,IF('Data Entry'!AC691="L",'Data Entry'!AB691*1,IFERROR(,"")))))))</f>
        <v>0</v>
      </c>
      <c r="J688" s="59" t="str">
        <f>'Data Entry'!AU691</f>
        <v/>
      </c>
      <c r="K688" s="1">
        <f>IF('Data Entry'!AI691="g",'Data Entry'!AH691*0.001*V688,IF('Data Entry'!AI691="UI",'Data Entry'!AH691*0.000001*V688,IF('Data Entry'!AI691="mg",'Data Entry'!AH691*0.000001*V688,IF('Data Entry'!AI691="t",'Data Entry'!AH691*1000*V688,IF('Data Entry'!AI691="kg",'Data Entry'!AH691*1*V688,IF('Data Entry'!AI691="L",'Data Entry'!AH691*1*V688,IFERROR(,"")))))))</f>
        <v>0</v>
      </c>
      <c r="L688" s="1" t="s">
        <v>4</v>
      </c>
      <c r="M688" s="59">
        <f>'Data Entry'!AJ691</f>
        <v>0</v>
      </c>
      <c r="N688" s="59" t="str">
        <f>'Data Entry'!AX691</f>
        <v/>
      </c>
      <c r="O688" s="1">
        <f>IF('Data Entry'!AL691="g",'Data Entry'!AK691*0.001*W688,IF('Data Entry'!AL691="UI",'Data Entry'!AK691*0.000001*W688,IF('Data Entry'!AL691="mg",'Data Entry'!AK691*0.000001*W688,IF('Data Entry'!AL691="t",'Data Entry'!AK691*1000*W688,IF('Data Entry'!AL691="kg",'Data Entry'!AK691*1*W688,IF('Data Entry'!AL691="L",'Data Entry'!AK691*1*W688,IFERROR(,"")))))))</f>
        <v>0</v>
      </c>
      <c r="P688" s="1" t="s">
        <v>4</v>
      </c>
      <c r="Q688" s="59">
        <f>'Data Entry'!AM691</f>
        <v>0</v>
      </c>
      <c r="R688" s="59" t="str">
        <f>'Data Entry'!BA691</f>
        <v/>
      </c>
      <c r="S688" s="1">
        <f>IF('Data Entry'!AO691="g",'Data Entry'!AN691*0.001*X688,IF('Data Entry'!AO691="UI",'Data Entry'!AN691*0.000001*X688,IF('Data Entry'!AO691="mg",'Data Entry'!AN691*0.000001*X688,IF('Data Entry'!AO691="t",'Data Entry'!AN691*1000*X688,IF('Data Entry'!AO691="kg",'Data Entry'!AN691*1*X688,IF('Data Entry'!AO691="L",'Data Entry'!AN691*1*X688,IFERROR(,"")))))))</f>
        <v>0</v>
      </c>
      <c r="T688" s="1" t="s">
        <v>4</v>
      </c>
      <c r="U688" s="59" t="str">
        <f>IF('Data Entry'!AP691="No aplica","1",'Data Entry'!AP691)</f>
        <v/>
      </c>
      <c r="V688" s="59" t="str">
        <f>IF('Data Entry'!AS691="No aplica","1",'Data Entry'!AS691)</f>
        <v/>
      </c>
      <c r="W688" s="59" t="str">
        <f>IF('Data Entry'!AV691="No aplica","1",'Data Entry'!AV691)</f>
        <v/>
      </c>
      <c r="X688" s="59" t="str">
        <f>IF('Data Entry'!AY691="No aplica","1",'Data Entry'!AY691)</f>
        <v/>
      </c>
      <c r="Y688" s="151" t="str">
        <f t="shared" si="10"/>
        <v/>
      </c>
      <c r="Z688" s="152" t="str">
        <f>IF('Data Entry'!H691="Yes","1",IF(AND('Data Entry'!H691="",'Data Entry'!I691="",'Data Entry'!J691="",'Data Entry'!K691="",'Data Entry'!L691="",'Data Entry'!M691="",'Data Entry'!N691="",'Data Entry'!O691="",'Data Entry'!P691="",'Data Entry'!Q691=""),"","1"))</f>
        <v/>
      </c>
      <c r="AA688" s="152" t="str">
        <f>IF('Data Entry'!R691="Yes","1",IF(AND('Data Entry'!R691="",'Data Entry'!S691="",'Data Entry'!T691="",'Data Entry'!U691=""),"","1"))</f>
        <v/>
      </c>
      <c r="AB688" s="157" t="str">
        <f>IF('Data Entry'!V691="Yes","1",IF(AND('Data Entry'!V691="",'Data Entry'!W691=""),"","1"))</f>
        <v/>
      </c>
    </row>
    <row r="689" spans="1:28" ht="17">
      <c r="A689" s="59">
        <f>'Data Entry'!AB692</f>
        <v>0</v>
      </c>
      <c r="B689" s="59" t="str">
        <f>'Data Entry'!AR692</f>
        <v/>
      </c>
      <c r="C689" s="1">
        <f>IF('Data Entry'!AD692="g",'Data Entry'!AC692*0.001*U689,IF('Data Entry'!AD692="UI",'Data Entry'!AC692*0.000001*U689,IF('Data Entry'!AD692="mg",'Data Entry'!AC692*0.000001*U689,IF('Data Entry'!AD692="t",'Data Entry'!AC692*1000*U689,IF('Data Entry'!AD692="kg",'Data Entry'!AC692*1*U689,IF('Data Entry'!AD692="L",'Data Entry'!AC692*1*U689,IFERROR(,"")))))))</f>
        <v>0</v>
      </c>
      <c r="D689" s="1" t="s">
        <v>4</v>
      </c>
      <c r="E689" s="1">
        <f>IF('Data Entry'!AF692="g",'Data Entry'!AE692*0.001,IF('Data Entry'!AF692="mg",'Data Entry'!AE692*0.000001,IF('Data Entry'!AF692="t",'Data Entry'!AE692*1000,IF('Data Entry'!AF692="ml",'Data Entry'!AE692*0.001,IF('Data Entry'!AF692="kg",'Data Entry'!AE692*1,IF('Data Entry'!AF692="Pieza",'Data Entry'!AE692*1,IF('Data Entry'!AF692="L",'Data Entry'!AE692*1,IFERROR(,""))))))))</f>
        <v>0</v>
      </c>
      <c r="F689" s="1" t="s">
        <v>4</v>
      </c>
      <c r="G689" s="1">
        <f>IF('Data Entry'!AA692="g",'Data Entry'!Z692*0.001,IF('Data Entry'!AA692="mg",'Data Entry'!Z692*0.000001,IF('Data Entry'!AA692="t",'Data Entry'!Z692*1000,IF('Data Entry'!AA692="ml",'Data Entry'!Z692*0.001,IF('Data Entry'!AA692="kg",'Data Entry'!Z692*1,IF('Data Entry'!AA692="Piezas",'Data Entry'!Z692*1,IF('Data Entry'!AA692="L",'Data Entry'!Z692*1,IFERROR(,""))))))))</f>
        <v>0</v>
      </c>
      <c r="H689" s="1" t="s">
        <v>4</v>
      </c>
      <c r="I689" s="1">
        <f>IF('Data Entry'!AC692="g",'Data Entry'!AB692*0.001,IF('Data Entry'!AC692="mg",'Data Entry'!AB692*0.000001,IF('Data Entry'!AC692="t",'Data Entry'!AB692*1000,IF('Data Entry'!AC692="ml",'Data Entry'!AB692*0.001,IF('Data Entry'!AC692="kg",'Data Entry'!AB692*1,IF('Data Entry'!AC692="L",'Data Entry'!AB692*1,IFERROR(,"")))))))</f>
        <v>0</v>
      </c>
      <c r="J689" s="59" t="str">
        <f>'Data Entry'!AU692</f>
        <v/>
      </c>
      <c r="K689" s="1">
        <f>IF('Data Entry'!AI692="g",'Data Entry'!AH692*0.001*V689,IF('Data Entry'!AI692="UI",'Data Entry'!AH692*0.000001*V689,IF('Data Entry'!AI692="mg",'Data Entry'!AH692*0.000001*V689,IF('Data Entry'!AI692="t",'Data Entry'!AH692*1000*V689,IF('Data Entry'!AI692="kg",'Data Entry'!AH692*1*V689,IF('Data Entry'!AI692="L",'Data Entry'!AH692*1*V689,IFERROR(,"")))))))</f>
        <v>0</v>
      </c>
      <c r="L689" s="1" t="s">
        <v>4</v>
      </c>
      <c r="M689" s="59">
        <f>'Data Entry'!AJ692</f>
        <v>0</v>
      </c>
      <c r="N689" s="59" t="str">
        <f>'Data Entry'!AX692</f>
        <v/>
      </c>
      <c r="O689" s="1">
        <f>IF('Data Entry'!AL692="g",'Data Entry'!AK692*0.001*W689,IF('Data Entry'!AL692="UI",'Data Entry'!AK692*0.000001*W689,IF('Data Entry'!AL692="mg",'Data Entry'!AK692*0.000001*W689,IF('Data Entry'!AL692="t",'Data Entry'!AK692*1000*W689,IF('Data Entry'!AL692="kg",'Data Entry'!AK692*1*W689,IF('Data Entry'!AL692="L",'Data Entry'!AK692*1*W689,IFERROR(,"")))))))</f>
        <v>0</v>
      </c>
      <c r="P689" s="1" t="s">
        <v>4</v>
      </c>
      <c r="Q689" s="59">
        <f>'Data Entry'!AM692</f>
        <v>0</v>
      </c>
      <c r="R689" s="59" t="str">
        <f>'Data Entry'!BA692</f>
        <v/>
      </c>
      <c r="S689" s="1">
        <f>IF('Data Entry'!AO692="g",'Data Entry'!AN692*0.001*X689,IF('Data Entry'!AO692="UI",'Data Entry'!AN692*0.000001*X689,IF('Data Entry'!AO692="mg",'Data Entry'!AN692*0.000001*X689,IF('Data Entry'!AO692="t",'Data Entry'!AN692*1000*X689,IF('Data Entry'!AO692="kg",'Data Entry'!AN692*1*X689,IF('Data Entry'!AO692="L",'Data Entry'!AN692*1*X689,IFERROR(,"")))))))</f>
        <v>0</v>
      </c>
      <c r="T689" s="1" t="s">
        <v>4</v>
      </c>
      <c r="U689" s="59" t="str">
        <f>IF('Data Entry'!AP692="No aplica","1",'Data Entry'!AP692)</f>
        <v/>
      </c>
      <c r="V689" s="59" t="str">
        <f>IF('Data Entry'!AS692="No aplica","1",'Data Entry'!AS692)</f>
        <v/>
      </c>
      <c r="W689" s="59" t="str">
        <f>IF('Data Entry'!AV692="No aplica","1",'Data Entry'!AV692)</f>
        <v/>
      </c>
      <c r="X689" s="59" t="str">
        <f>IF('Data Entry'!AY692="No aplica","1",'Data Entry'!AY692)</f>
        <v/>
      </c>
      <c r="Y689" s="151" t="str">
        <f t="shared" si="10"/>
        <v/>
      </c>
      <c r="Z689" s="152" t="str">
        <f>IF('Data Entry'!H692="Yes","1",IF(AND('Data Entry'!H692="",'Data Entry'!I692="",'Data Entry'!J692="",'Data Entry'!K692="",'Data Entry'!L692="",'Data Entry'!M692="",'Data Entry'!N692="",'Data Entry'!O692="",'Data Entry'!P692="",'Data Entry'!Q692=""),"","1"))</f>
        <v/>
      </c>
      <c r="AA689" s="152" t="str">
        <f>IF('Data Entry'!R692="Yes","1",IF(AND('Data Entry'!R692="",'Data Entry'!S692="",'Data Entry'!T692="",'Data Entry'!U692=""),"","1"))</f>
        <v/>
      </c>
      <c r="AB689" s="157" t="str">
        <f>IF('Data Entry'!V692="Yes","1",IF(AND('Data Entry'!V692="",'Data Entry'!W692=""),"","1"))</f>
        <v/>
      </c>
    </row>
    <row r="690" spans="1:28" ht="17">
      <c r="A690" s="59">
        <f>'Data Entry'!AB693</f>
        <v>0</v>
      </c>
      <c r="B690" s="59" t="str">
        <f>'Data Entry'!AR693</f>
        <v/>
      </c>
      <c r="C690" s="1">
        <f>IF('Data Entry'!AD693="g",'Data Entry'!AC693*0.001*U690,IF('Data Entry'!AD693="UI",'Data Entry'!AC693*0.000001*U690,IF('Data Entry'!AD693="mg",'Data Entry'!AC693*0.000001*U690,IF('Data Entry'!AD693="t",'Data Entry'!AC693*1000*U690,IF('Data Entry'!AD693="kg",'Data Entry'!AC693*1*U690,IF('Data Entry'!AD693="L",'Data Entry'!AC693*1*U690,IFERROR(,"")))))))</f>
        <v>0</v>
      </c>
      <c r="D690" s="1" t="s">
        <v>4</v>
      </c>
      <c r="E690" s="1">
        <f>IF('Data Entry'!AF693="g",'Data Entry'!AE693*0.001,IF('Data Entry'!AF693="mg",'Data Entry'!AE693*0.000001,IF('Data Entry'!AF693="t",'Data Entry'!AE693*1000,IF('Data Entry'!AF693="ml",'Data Entry'!AE693*0.001,IF('Data Entry'!AF693="kg",'Data Entry'!AE693*1,IF('Data Entry'!AF693="Pieza",'Data Entry'!AE693*1,IF('Data Entry'!AF693="L",'Data Entry'!AE693*1,IFERROR(,""))))))))</f>
        <v>0</v>
      </c>
      <c r="F690" s="1" t="s">
        <v>4</v>
      </c>
      <c r="G690" s="1">
        <f>IF('Data Entry'!AA693="g",'Data Entry'!Z693*0.001,IF('Data Entry'!AA693="mg",'Data Entry'!Z693*0.000001,IF('Data Entry'!AA693="t",'Data Entry'!Z693*1000,IF('Data Entry'!AA693="ml",'Data Entry'!Z693*0.001,IF('Data Entry'!AA693="kg",'Data Entry'!Z693*1,IF('Data Entry'!AA693="Piezas",'Data Entry'!Z693*1,IF('Data Entry'!AA693="L",'Data Entry'!Z693*1,IFERROR(,""))))))))</f>
        <v>0</v>
      </c>
      <c r="H690" s="1" t="s">
        <v>4</v>
      </c>
      <c r="I690" s="1">
        <f>IF('Data Entry'!AC693="g",'Data Entry'!AB693*0.001,IF('Data Entry'!AC693="mg",'Data Entry'!AB693*0.000001,IF('Data Entry'!AC693="t",'Data Entry'!AB693*1000,IF('Data Entry'!AC693="ml",'Data Entry'!AB693*0.001,IF('Data Entry'!AC693="kg",'Data Entry'!AB693*1,IF('Data Entry'!AC693="L",'Data Entry'!AB693*1,IFERROR(,"")))))))</f>
        <v>0</v>
      </c>
      <c r="J690" s="59" t="str">
        <f>'Data Entry'!AU693</f>
        <v/>
      </c>
      <c r="K690" s="1">
        <f>IF('Data Entry'!AI693="g",'Data Entry'!AH693*0.001*V690,IF('Data Entry'!AI693="UI",'Data Entry'!AH693*0.000001*V690,IF('Data Entry'!AI693="mg",'Data Entry'!AH693*0.000001*V690,IF('Data Entry'!AI693="t",'Data Entry'!AH693*1000*V690,IF('Data Entry'!AI693="kg",'Data Entry'!AH693*1*V690,IF('Data Entry'!AI693="L",'Data Entry'!AH693*1*V690,IFERROR(,"")))))))</f>
        <v>0</v>
      </c>
      <c r="L690" s="1" t="s">
        <v>4</v>
      </c>
      <c r="M690" s="59">
        <f>'Data Entry'!AJ693</f>
        <v>0</v>
      </c>
      <c r="N690" s="59" t="str">
        <f>'Data Entry'!AX693</f>
        <v/>
      </c>
      <c r="O690" s="1">
        <f>IF('Data Entry'!AL693="g",'Data Entry'!AK693*0.001*W690,IF('Data Entry'!AL693="UI",'Data Entry'!AK693*0.000001*W690,IF('Data Entry'!AL693="mg",'Data Entry'!AK693*0.000001*W690,IF('Data Entry'!AL693="t",'Data Entry'!AK693*1000*W690,IF('Data Entry'!AL693="kg",'Data Entry'!AK693*1*W690,IF('Data Entry'!AL693="L",'Data Entry'!AK693*1*W690,IFERROR(,"")))))))</f>
        <v>0</v>
      </c>
      <c r="P690" s="1" t="s">
        <v>4</v>
      </c>
      <c r="Q690" s="59">
        <f>'Data Entry'!AM693</f>
        <v>0</v>
      </c>
      <c r="R690" s="59" t="str">
        <f>'Data Entry'!BA693</f>
        <v/>
      </c>
      <c r="S690" s="1">
        <f>IF('Data Entry'!AO693="g",'Data Entry'!AN693*0.001*X690,IF('Data Entry'!AO693="UI",'Data Entry'!AN693*0.000001*X690,IF('Data Entry'!AO693="mg",'Data Entry'!AN693*0.000001*X690,IF('Data Entry'!AO693="t",'Data Entry'!AN693*1000*X690,IF('Data Entry'!AO693="kg",'Data Entry'!AN693*1*X690,IF('Data Entry'!AO693="L",'Data Entry'!AN693*1*X690,IFERROR(,"")))))))</f>
        <v>0</v>
      </c>
      <c r="T690" s="1" t="s">
        <v>4</v>
      </c>
      <c r="U690" s="59" t="str">
        <f>IF('Data Entry'!AP693="No aplica","1",'Data Entry'!AP693)</f>
        <v/>
      </c>
      <c r="V690" s="59" t="str">
        <f>IF('Data Entry'!AS693="No aplica","1",'Data Entry'!AS693)</f>
        <v/>
      </c>
      <c r="W690" s="59" t="str">
        <f>IF('Data Entry'!AV693="No aplica","1",'Data Entry'!AV693)</f>
        <v/>
      </c>
      <c r="X690" s="59" t="str">
        <f>IF('Data Entry'!AY693="No aplica","1",'Data Entry'!AY693)</f>
        <v/>
      </c>
      <c r="Y690" s="151" t="str">
        <f t="shared" si="10"/>
        <v/>
      </c>
      <c r="Z690" s="152" t="str">
        <f>IF('Data Entry'!H693="Yes","1",IF(AND('Data Entry'!H693="",'Data Entry'!I693="",'Data Entry'!J693="",'Data Entry'!K693="",'Data Entry'!L693="",'Data Entry'!M693="",'Data Entry'!N693="",'Data Entry'!O693="",'Data Entry'!P693="",'Data Entry'!Q693=""),"","1"))</f>
        <v/>
      </c>
      <c r="AA690" s="152" t="str">
        <f>IF('Data Entry'!R693="Yes","1",IF(AND('Data Entry'!R693="",'Data Entry'!S693="",'Data Entry'!T693="",'Data Entry'!U693=""),"","1"))</f>
        <v/>
      </c>
      <c r="AB690" s="157" t="str">
        <f>IF('Data Entry'!V693="Yes","1",IF(AND('Data Entry'!V693="",'Data Entry'!W693=""),"","1"))</f>
        <v/>
      </c>
    </row>
    <row r="691" spans="1:28" ht="17">
      <c r="A691" s="59">
        <f>'Data Entry'!AB694</f>
        <v>0</v>
      </c>
      <c r="B691" s="59" t="str">
        <f>'Data Entry'!AR694</f>
        <v/>
      </c>
      <c r="C691" s="1">
        <f>IF('Data Entry'!AD694="g",'Data Entry'!AC694*0.001*U691,IF('Data Entry'!AD694="UI",'Data Entry'!AC694*0.000001*U691,IF('Data Entry'!AD694="mg",'Data Entry'!AC694*0.000001*U691,IF('Data Entry'!AD694="t",'Data Entry'!AC694*1000*U691,IF('Data Entry'!AD694="kg",'Data Entry'!AC694*1*U691,IF('Data Entry'!AD694="L",'Data Entry'!AC694*1*U691,IFERROR(,"")))))))</f>
        <v>0</v>
      </c>
      <c r="D691" s="1" t="s">
        <v>4</v>
      </c>
      <c r="E691" s="1">
        <f>IF('Data Entry'!AF694="g",'Data Entry'!AE694*0.001,IF('Data Entry'!AF694="mg",'Data Entry'!AE694*0.000001,IF('Data Entry'!AF694="t",'Data Entry'!AE694*1000,IF('Data Entry'!AF694="ml",'Data Entry'!AE694*0.001,IF('Data Entry'!AF694="kg",'Data Entry'!AE694*1,IF('Data Entry'!AF694="Pieza",'Data Entry'!AE694*1,IF('Data Entry'!AF694="L",'Data Entry'!AE694*1,IFERROR(,""))))))))</f>
        <v>0</v>
      </c>
      <c r="F691" s="1" t="s">
        <v>4</v>
      </c>
      <c r="G691" s="1">
        <f>IF('Data Entry'!AA694="g",'Data Entry'!Z694*0.001,IF('Data Entry'!AA694="mg",'Data Entry'!Z694*0.000001,IF('Data Entry'!AA694="t",'Data Entry'!Z694*1000,IF('Data Entry'!AA694="ml",'Data Entry'!Z694*0.001,IF('Data Entry'!AA694="kg",'Data Entry'!Z694*1,IF('Data Entry'!AA694="Piezas",'Data Entry'!Z694*1,IF('Data Entry'!AA694="L",'Data Entry'!Z694*1,IFERROR(,""))))))))</f>
        <v>0</v>
      </c>
      <c r="H691" s="1" t="s">
        <v>4</v>
      </c>
      <c r="I691" s="1">
        <f>IF('Data Entry'!AC694="g",'Data Entry'!AB694*0.001,IF('Data Entry'!AC694="mg",'Data Entry'!AB694*0.000001,IF('Data Entry'!AC694="t",'Data Entry'!AB694*1000,IF('Data Entry'!AC694="ml",'Data Entry'!AB694*0.001,IF('Data Entry'!AC694="kg",'Data Entry'!AB694*1,IF('Data Entry'!AC694="L",'Data Entry'!AB694*1,IFERROR(,"")))))))</f>
        <v>0</v>
      </c>
      <c r="J691" s="59" t="str">
        <f>'Data Entry'!AU694</f>
        <v/>
      </c>
      <c r="K691" s="1">
        <f>IF('Data Entry'!AI694="g",'Data Entry'!AH694*0.001*V691,IF('Data Entry'!AI694="UI",'Data Entry'!AH694*0.000001*V691,IF('Data Entry'!AI694="mg",'Data Entry'!AH694*0.000001*V691,IF('Data Entry'!AI694="t",'Data Entry'!AH694*1000*V691,IF('Data Entry'!AI694="kg",'Data Entry'!AH694*1*V691,IF('Data Entry'!AI694="L",'Data Entry'!AH694*1*V691,IFERROR(,"")))))))</f>
        <v>0</v>
      </c>
      <c r="L691" s="1" t="s">
        <v>4</v>
      </c>
      <c r="M691" s="59">
        <f>'Data Entry'!AJ694</f>
        <v>0</v>
      </c>
      <c r="N691" s="59" t="str">
        <f>'Data Entry'!AX694</f>
        <v/>
      </c>
      <c r="O691" s="1">
        <f>IF('Data Entry'!AL694="g",'Data Entry'!AK694*0.001*W691,IF('Data Entry'!AL694="UI",'Data Entry'!AK694*0.000001*W691,IF('Data Entry'!AL694="mg",'Data Entry'!AK694*0.000001*W691,IF('Data Entry'!AL694="t",'Data Entry'!AK694*1000*W691,IF('Data Entry'!AL694="kg",'Data Entry'!AK694*1*W691,IF('Data Entry'!AL694="L",'Data Entry'!AK694*1*W691,IFERROR(,"")))))))</f>
        <v>0</v>
      </c>
      <c r="P691" s="1" t="s">
        <v>4</v>
      </c>
      <c r="Q691" s="59">
        <f>'Data Entry'!AM694</f>
        <v>0</v>
      </c>
      <c r="R691" s="59" t="str">
        <f>'Data Entry'!BA694</f>
        <v/>
      </c>
      <c r="S691" s="1">
        <f>IF('Data Entry'!AO694="g",'Data Entry'!AN694*0.001*X691,IF('Data Entry'!AO694="UI",'Data Entry'!AN694*0.000001*X691,IF('Data Entry'!AO694="mg",'Data Entry'!AN694*0.000001*X691,IF('Data Entry'!AO694="t",'Data Entry'!AN694*1000*X691,IF('Data Entry'!AO694="kg",'Data Entry'!AN694*1*X691,IF('Data Entry'!AO694="L",'Data Entry'!AN694*1*X691,IFERROR(,"")))))))</f>
        <v>0</v>
      </c>
      <c r="T691" s="1" t="s">
        <v>4</v>
      </c>
      <c r="U691" s="59" t="str">
        <f>IF('Data Entry'!AP694="No aplica","1",'Data Entry'!AP694)</f>
        <v/>
      </c>
      <c r="V691" s="59" t="str">
        <f>IF('Data Entry'!AS694="No aplica","1",'Data Entry'!AS694)</f>
        <v/>
      </c>
      <c r="W691" s="59" t="str">
        <f>IF('Data Entry'!AV694="No aplica","1",'Data Entry'!AV694)</f>
        <v/>
      </c>
      <c r="X691" s="59" t="str">
        <f>IF('Data Entry'!AY694="No aplica","1",'Data Entry'!AY694)</f>
        <v/>
      </c>
      <c r="Y691" s="151" t="str">
        <f t="shared" si="10"/>
        <v/>
      </c>
      <c r="Z691" s="152" t="str">
        <f>IF('Data Entry'!H694="Yes","1",IF(AND('Data Entry'!H694="",'Data Entry'!I694="",'Data Entry'!J694="",'Data Entry'!K694="",'Data Entry'!L694="",'Data Entry'!M694="",'Data Entry'!N694="",'Data Entry'!O694="",'Data Entry'!P694="",'Data Entry'!Q694=""),"","1"))</f>
        <v/>
      </c>
      <c r="AA691" s="152" t="str">
        <f>IF('Data Entry'!R694="Yes","1",IF(AND('Data Entry'!R694="",'Data Entry'!S694="",'Data Entry'!T694="",'Data Entry'!U694=""),"","1"))</f>
        <v/>
      </c>
      <c r="AB691" s="157" t="str">
        <f>IF('Data Entry'!V694="Yes","1",IF(AND('Data Entry'!V694="",'Data Entry'!W694=""),"","1"))</f>
        <v/>
      </c>
    </row>
    <row r="692" spans="1:28" ht="17">
      <c r="A692" s="59">
        <f>'Data Entry'!AB695</f>
        <v>0</v>
      </c>
      <c r="B692" s="59" t="str">
        <f>'Data Entry'!AR695</f>
        <v/>
      </c>
      <c r="C692" s="1">
        <f>IF('Data Entry'!AD695="g",'Data Entry'!AC695*0.001*U692,IF('Data Entry'!AD695="UI",'Data Entry'!AC695*0.000001*U692,IF('Data Entry'!AD695="mg",'Data Entry'!AC695*0.000001*U692,IF('Data Entry'!AD695="t",'Data Entry'!AC695*1000*U692,IF('Data Entry'!AD695="kg",'Data Entry'!AC695*1*U692,IF('Data Entry'!AD695="L",'Data Entry'!AC695*1*U692,IFERROR(,"")))))))</f>
        <v>0</v>
      </c>
      <c r="D692" s="1" t="s">
        <v>4</v>
      </c>
      <c r="E692" s="1">
        <f>IF('Data Entry'!AF695="g",'Data Entry'!AE695*0.001,IF('Data Entry'!AF695="mg",'Data Entry'!AE695*0.000001,IF('Data Entry'!AF695="t",'Data Entry'!AE695*1000,IF('Data Entry'!AF695="ml",'Data Entry'!AE695*0.001,IF('Data Entry'!AF695="kg",'Data Entry'!AE695*1,IF('Data Entry'!AF695="Pieza",'Data Entry'!AE695*1,IF('Data Entry'!AF695="L",'Data Entry'!AE695*1,IFERROR(,""))))))))</f>
        <v>0</v>
      </c>
      <c r="F692" s="1" t="s">
        <v>4</v>
      </c>
      <c r="G692" s="1">
        <f>IF('Data Entry'!AA695="g",'Data Entry'!Z695*0.001,IF('Data Entry'!AA695="mg",'Data Entry'!Z695*0.000001,IF('Data Entry'!AA695="t",'Data Entry'!Z695*1000,IF('Data Entry'!AA695="ml",'Data Entry'!Z695*0.001,IF('Data Entry'!AA695="kg",'Data Entry'!Z695*1,IF('Data Entry'!AA695="Piezas",'Data Entry'!Z695*1,IF('Data Entry'!AA695="L",'Data Entry'!Z695*1,IFERROR(,""))))))))</f>
        <v>0</v>
      </c>
      <c r="H692" s="1" t="s">
        <v>4</v>
      </c>
      <c r="I692" s="1">
        <f>IF('Data Entry'!AC695="g",'Data Entry'!AB695*0.001,IF('Data Entry'!AC695="mg",'Data Entry'!AB695*0.000001,IF('Data Entry'!AC695="t",'Data Entry'!AB695*1000,IF('Data Entry'!AC695="ml",'Data Entry'!AB695*0.001,IF('Data Entry'!AC695="kg",'Data Entry'!AB695*1,IF('Data Entry'!AC695="L",'Data Entry'!AB695*1,IFERROR(,"")))))))</f>
        <v>0</v>
      </c>
      <c r="J692" s="59" t="str">
        <f>'Data Entry'!AU695</f>
        <v/>
      </c>
      <c r="K692" s="1">
        <f>IF('Data Entry'!AI695="g",'Data Entry'!AH695*0.001*V692,IF('Data Entry'!AI695="UI",'Data Entry'!AH695*0.000001*V692,IF('Data Entry'!AI695="mg",'Data Entry'!AH695*0.000001*V692,IF('Data Entry'!AI695="t",'Data Entry'!AH695*1000*V692,IF('Data Entry'!AI695="kg",'Data Entry'!AH695*1*V692,IF('Data Entry'!AI695="L",'Data Entry'!AH695*1*V692,IFERROR(,"")))))))</f>
        <v>0</v>
      </c>
      <c r="L692" s="1" t="s">
        <v>4</v>
      </c>
      <c r="M692" s="59">
        <f>'Data Entry'!AJ695</f>
        <v>0</v>
      </c>
      <c r="N692" s="59" t="str">
        <f>'Data Entry'!AX695</f>
        <v/>
      </c>
      <c r="O692" s="1">
        <f>IF('Data Entry'!AL695="g",'Data Entry'!AK695*0.001*W692,IF('Data Entry'!AL695="UI",'Data Entry'!AK695*0.000001*W692,IF('Data Entry'!AL695="mg",'Data Entry'!AK695*0.000001*W692,IF('Data Entry'!AL695="t",'Data Entry'!AK695*1000*W692,IF('Data Entry'!AL695="kg",'Data Entry'!AK695*1*W692,IF('Data Entry'!AL695="L",'Data Entry'!AK695*1*W692,IFERROR(,"")))))))</f>
        <v>0</v>
      </c>
      <c r="P692" s="1" t="s">
        <v>4</v>
      </c>
      <c r="Q692" s="59">
        <f>'Data Entry'!AM695</f>
        <v>0</v>
      </c>
      <c r="R692" s="59" t="str">
        <f>'Data Entry'!BA695</f>
        <v/>
      </c>
      <c r="S692" s="1">
        <f>IF('Data Entry'!AO695="g",'Data Entry'!AN695*0.001*X692,IF('Data Entry'!AO695="UI",'Data Entry'!AN695*0.000001*X692,IF('Data Entry'!AO695="mg",'Data Entry'!AN695*0.000001*X692,IF('Data Entry'!AO695="t",'Data Entry'!AN695*1000*X692,IF('Data Entry'!AO695="kg",'Data Entry'!AN695*1*X692,IF('Data Entry'!AO695="L",'Data Entry'!AN695*1*X692,IFERROR(,"")))))))</f>
        <v>0</v>
      </c>
      <c r="T692" s="1" t="s">
        <v>4</v>
      </c>
      <c r="U692" s="59" t="str">
        <f>IF('Data Entry'!AP695="No aplica","1",'Data Entry'!AP695)</f>
        <v/>
      </c>
      <c r="V692" s="59" t="str">
        <f>IF('Data Entry'!AS695="No aplica","1",'Data Entry'!AS695)</f>
        <v/>
      </c>
      <c r="W692" s="59" t="str">
        <f>IF('Data Entry'!AV695="No aplica","1",'Data Entry'!AV695)</f>
        <v/>
      </c>
      <c r="X692" s="59" t="str">
        <f>IF('Data Entry'!AY695="No aplica","1",'Data Entry'!AY695)</f>
        <v/>
      </c>
      <c r="Y692" s="151" t="str">
        <f t="shared" si="10"/>
        <v/>
      </c>
      <c r="Z692" s="152" t="str">
        <f>IF('Data Entry'!H695="Yes","1",IF(AND('Data Entry'!H695="",'Data Entry'!I695="",'Data Entry'!J695="",'Data Entry'!K695="",'Data Entry'!L695="",'Data Entry'!M695="",'Data Entry'!N695="",'Data Entry'!O695="",'Data Entry'!P695="",'Data Entry'!Q695=""),"","1"))</f>
        <v/>
      </c>
      <c r="AA692" s="152" t="str">
        <f>IF('Data Entry'!R695="Yes","1",IF(AND('Data Entry'!R695="",'Data Entry'!S695="",'Data Entry'!T695="",'Data Entry'!U695=""),"","1"))</f>
        <v/>
      </c>
      <c r="AB692" s="157" t="str">
        <f>IF('Data Entry'!V695="Yes","1",IF(AND('Data Entry'!V695="",'Data Entry'!W695=""),"","1"))</f>
        <v/>
      </c>
    </row>
    <row r="693" spans="1:28" ht="17">
      <c r="A693" s="59">
        <f>'Data Entry'!AB696</f>
        <v>0</v>
      </c>
      <c r="B693" s="59" t="str">
        <f>'Data Entry'!AR696</f>
        <v/>
      </c>
      <c r="C693" s="1">
        <f>IF('Data Entry'!AD696="g",'Data Entry'!AC696*0.001*U693,IF('Data Entry'!AD696="UI",'Data Entry'!AC696*0.000001*U693,IF('Data Entry'!AD696="mg",'Data Entry'!AC696*0.000001*U693,IF('Data Entry'!AD696="t",'Data Entry'!AC696*1000*U693,IF('Data Entry'!AD696="kg",'Data Entry'!AC696*1*U693,IF('Data Entry'!AD696="L",'Data Entry'!AC696*1*U693,IFERROR(,"")))))))</f>
        <v>0</v>
      </c>
      <c r="D693" s="1" t="s">
        <v>4</v>
      </c>
      <c r="E693" s="1">
        <f>IF('Data Entry'!AF696="g",'Data Entry'!AE696*0.001,IF('Data Entry'!AF696="mg",'Data Entry'!AE696*0.000001,IF('Data Entry'!AF696="t",'Data Entry'!AE696*1000,IF('Data Entry'!AF696="ml",'Data Entry'!AE696*0.001,IF('Data Entry'!AF696="kg",'Data Entry'!AE696*1,IF('Data Entry'!AF696="Pieza",'Data Entry'!AE696*1,IF('Data Entry'!AF696="L",'Data Entry'!AE696*1,IFERROR(,""))))))))</f>
        <v>0</v>
      </c>
      <c r="F693" s="1" t="s">
        <v>4</v>
      </c>
      <c r="G693" s="1">
        <f>IF('Data Entry'!AA696="g",'Data Entry'!Z696*0.001,IF('Data Entry'!AA696="mg",'Data Entry'!Z696*0.000001,IF('Data Entry'!AA696="t",'Data Entry'!Z696*1000,IF('Data Entry'!AA696="ml",'Data Entry'!Z696*0.001,IF('Data Entry'!AA696="kg",'Data Entry'!Z696*1,IF('Data Entry'!AA696="Piezas",'Data Entry'!Z696*1,IF('Data Entry'!AA696="L",'Data Entry'!Z696*1,IFERROR(,""))))))))</f>
        <v>0</v>
      </c>
      <c r="H693" s="1" t="s">
        <v>4</v>
      </c>
      <c r="I693" s="1">
        <f>IF('Data Entry'!AC696="g",'Data Entry'!AB696*0.001,IF('Data Entry'!AC696="mg",'Data Entry'!AB696*0.000001,IF('Data Entry'!AC696="t",'Data Entry'!AB696*1000,IF('Data Entry'!AC696="ml",'Data Entry'!AB696*0.001,IF('Data Entry'!AC696="kg",'Data Entry'!AB696*1,IF('Data Entry'!AC696="L",'Data Entry'!AB696*1,IFERROR(,"")))))))</f>
        <v>0</v>
      </c>
      <c r="J693" s="59" t="str">
        <f>'Data Entry'!AU696</f>
        <v/>
      </c>
      <c r="K693" s="1">
        <f>IF('Data Entry'!AI696="g",'Data Entry'!AH696*0.001*V693,IF('Data Entry'!AI696="UI",'Data Entry'!AH696*0.000001*V693,IF('Data Entry'!AI696="mg",'Data Entry'!AH696*0.000001*V693,IF('Data Entry'!AI696="t",'Data Entry'!AH696*1000*V693,IF('Data Entry'!AI696="kg",'Data Entry'!AH696*1*V693,IF('Data Entry'!AI696="L",'Data Entry'!AH696*1*V693,IFERROR(,"")))))))</f>
        <v>0</v>
      </c>
      <c r="L693" s="1" t="s">
        <v>4</v>
      </c>
      <c r="M693" s="59">
        <f>'Data Entry'!AJ696</f>
        <v>0</v>
      </c>
      <c r="N693" s="59" t="str">
        <f>'Data Entry'!AX696</f>
        <v/>
      </c>
      <c r="O693" s="1">
        <f>IF('Data Entry'!AL696="g",'Data Entry'!AK696*0.001*W693,IF('Data Entry'!AL696="UI",'Data Entry'!AK696*0.000001*W693,IF('Data Entry'!AL696="mg",'Data Entry'!AK696*0.000001*W693,IF('Data Entry'!AL696="t",'Data Entry'!AK696*1000*W693,IF('Data Entry'!AL696="kg",'Data Entry'!AK696*1*W693,IF('Data Entry'!AL696="L",'Data Entry'!AK696*1*W693,IFERROR(,"")))))))</f>
        <v>0</v>
      </c>
      <c r="P693" s="1" t="s">
        <v>4</v>
      </c>
      <c r="Q693" s="59">
        <f>'Data Entry'!AM696</f>
        <v>0</v>
      </c>
      <c r="R693" s="59" t="str">
        <f>'Data Entry'!BA696</f>
        <v/>
      </c>
      <c r="S693" s="1">
        <f>IF('Data Entry'!AO696="g",'Data Entry'!AN696*0.001*X693,IF('Data Entry'!AO696="UI",'Data Entry'!AN696*0.000001*X693,IF('Data Entry'!AO696="mg",'Data Entry'!AN696*0.000001*X693,IF('Data Entry'!AO696="t",'Data Entry'!AN696*1000*X693,IF('Data Entry'!AO696="kg",'Data Entry'!AN696*1*X693,IF('Data Entry'!AO696="L",'Data Entry'!AN696*1*X693,IFERROR(,"")))))))</f>
        <v>0</v>
      </c>
      <c r="T693" s="1" t="s">
        <v>4</v>
      </c>
      <c r="U693" s="59" t="str">
        <f>IF('Data Entry'!AP696="No aplica","1",'Data Entry'!AP696)</f>
        <v/>
      </c>
      <c r="V693" s="59" t="str">
        <f>IF('Data Entry'!AS696="No aplica","1",'Data Entry'!AS696)</f>
        <v/>
      </c>
      <c r="W693" s="59" t="str">
        <f>IF('Data Entry'!AV696="No aplica","1",'Data Entry'!AV696)</f>
        <v/>
      </c>
      <c r="X693" s="59" t="str">
        <f>IF('Data Entry'!AY696="No aplica","1",'Data Entry'!AY696)</f>
        <v/>
      </c>
      <c r="Y693" s="151" t="str">
        <f t="shared" si="10"/>
        <v/>
      </c>
      <c r="Z693" s="152" t="str">
        <f>IF('Data Entry'!H696="Yes","1",IF(AND('Data Entry'!H696="",'Data Entry'!I696="",'Data Entry'!J696="",'Data Entry'!K696="",'Data Entry'!L696="",'Data Entry'!M696="",'Data Entry'!N696="",'Data Entry'!O696="",'Data Entry'!P696="",'Data Entry'!Q696=""),"","1"))</f>
        <v/>
      </c>
      <c r="AA693" s="152" t="str">
        <f>IF('Data Entry'!R696="Yes","1",IF(AND('Data Entry'!R696="",'Data Entry'!S696="",'Data Entry'!T696="",'Data Entry'!U696=""),"","1"))</f>
        <v/>
      </c>
      <c r="AB693" s="157" t="str">
        <f>IF('Data Entry'!V696="Yes","1",IF(AND('Data Entry'!V696="",'Data Entry'!W696=""),"","1"))</f>
        <v/>
      </c>
    </row>
    <row r="694" spans="1:28" ht="17">
      <c r="A694" s="59">
        <f>'Data Entry'!AB697</f>
        <v>0</v>
      </c>
      <c r="B694" s="59" t="str">
        <f>'Data Entry'!AR697</f>
        <v/>
      </c>
      <c r="C694" s="1">
        <f>IF('Data Entry'!AD697="g",'Data Entry'!AC697*0.001*U694,IF('Data Entry'!AD697="UI",'Data Entry'!AC697*0.000001*U694,IF('Data Entry'!AD697="mg",'Data Entry'!AC697*0.000001*U694,IF('Data Entry'!AD697="t",'Data Entry'!AC697*1000*U694,IF('Data Entry'!AD697="kg",'Data Entry'!AC697*1*U694,IF('Data Entry'!AD697="L",'Data Entry'!AC697*1*U694,IFERROR(,"")))))))</f>
        <v>0</v>
      </c>
      <c r="D694" s="1" t="s">
        <v>4</v>
      </c>
      <c r="E694" s="1">
        <f>IF('Data Entry'!AF697="g",'Data Entry'!AE697*0.001,IF('Data Entry'!AF697="mg",'Data Entry'!AE697*0.000001,IF('Data Entry'!AF697="t",'Data Entry'!AE697*1000,IF('Data Entry'!AF697="ml",'Data Entry'!AE697*0.001,IF('Data Entry'!AF697="kg",'Data Entry'!AE697*1,IF('Data Entry'!AF697="Pieza",'Data Entry'!AE697*1,IF('Data Entry'!AF697="L",'Data Entry'!AE697*1,IFERROR(,""))))))))</f>
        <v>0</v>
      </c>
      <c r="F694" s="1" t="s">
        <v>4</v>
      </c>
      <c r="G694" s="1">
        <f>IF('Data Entry'!AA697="g",'Data Entry'!Z697*0.001,IF('Data Entry'!AA697="mg",'Data Entry'!Z697*0.000001,IF('Data Entry'!AA697="t",'Data Entry'!Z697*1000,IF('Data Entry'!AA697="ml",'Data Entry'!Z697*0.001,IF('Data Entry'!AA697="kg",'Data Entry'!Z697*1,IF('Data Entry'!AA697="Piezas",'Data Entry'!Z697*1,IF('Data Entry'!AA697="L",'Data Entry'!Z697*1,IFERROR(,""))))))))</f>
        <v>0</v>
      </c>
      <c r="H694" s="1" t="s">
        <v>4</v>
      </c>
      <c r="I694" s="1">
        <f>IF('Data Entry'!AC697="g",'Data Entry'!AB697*0.001,IF('Data Entry'!AC697="mg",'Data Entry'!AB697*0.000001,IF('Data Entry'!AC697="t",'Data Entry'!AB697*1000,IF('Data Entry'!AC697="ml",'Data Entry'!AB697*0.001,IF('Data Entry'!AC697="kg",'Data Entry'!AB697*1,IF('Data Entry'!AC697="L",'Data Entry'!AB697*1,IFERROR(,"")))))))</f>
        <v>0</v>
      </c>
      <c r="J694" s="59" t="str">
        <f>'Data Entry'!AU697</f>
        <v/>
      </c>
      <c r="K694" s="1">
        <f>IF('Data Entry'!AI697="g",'Data Entry'!AH697*0.001*V694,IF('Data Entry'!AI697="UI",'Data Entry'!AH697*0.000001*V694,IF('Data Entry'!AI697="mg",'Data Entry'!AH697*0.000001*V694,IF('Data Entry'!AI697="t",'Data Entry'!AH697*1000*V694,IF('Data Entry'!AI697="kg",'Data Entry'!AH697*1*V694,IF('Data Entry'!AI697="L",'Data Entry'!AH697*1*V694,IFERROR(,"")))))))</f>
        <v>0</v>
      </c>
      <c r="L694" s="1" t="s">
        <v>4</v>
      </c>
      <c r="M694" s="59">
        <f>'Data Entry'!AJ697</f>
        <v>0</v>
      </c>
      <c r="N694" s="59" t="str">
        <f>'Data Entry'!AX697</f>
        <v/>
      </c>
      <c r="O694" s="1">
        <f>IF('Data Entry'!AL697="g",'Data Entry'!AK697*0.001*W694,IF('Data Entry'!AL697="UI",'Data Entry'!AK697*0.000001*W694,IF('Data Entry'!AL697="mg",'Data Entry'!AK697*0.000001*W694,IF('Data Entry'!AL697="t",'Data Entry'!AK697*1000*W694,IF('Data Entry'!AL697="kg",'Data Entry'!AK697*1*W694,IF('Data Entry'!AL697="L",'Data Entry'!AK697*1*W694,IFERROR(,"")))))))</f>
        <v>0</v>
      </c>
      <c r="P694" s="1" t="s">
        <v>4</v>
      </c>
      <c r="Q694" s="59">
        <f>'Data Entry'!AM697</f>
        <v>0</v>
      </c>
      <c r="R694" s="59" t="str">
        <f>'Data Entry'!BA697</f>
        <v/>
      </c>
      <c r="S694" s="1">
        <f>IF('Data Entry'!AO697="g",'Data Entry'!AN697*0.001*X694,IF('Data Entry'!AO697="UI",'Data Entry'!AN697*0.000001*X694,IF('Data Entry'!AO697="mg",'Data Entry'!AN697*0.000001*X694,IF('Data Entry'!AO697="t",'Data Entry'!AN697*1000*X694,IF('Data Entry'!AO697="kg",'Data Entry'!AN697*1*X694,IF('Data Entry'!AO697="L",'Data Entry'!AN697*1*X694,IFERROR(,"")))))))</f>
        <v>0</v>
      </c>
      <c r="T694" s="1" t="s">
        <v>4</v>
      </c>
      <c r="U694" s="59" t="str">
        <f>IF('Data Entry'!AP697="No aplica","1",'Data Entry'!AP697)</f>
        <v/>
      </c>
      <c r="V694" s="59" t="str">
        <f>IF('Data Entry'!AS697="No aplica","1",'Data Entry'!AS697)</f>
        <v/>
      </c>
      <c r="W694" s="59" t="str">
        <f>IF('Data Entry'!AV697="No aplica","1",'Data Entry'!AV697)</f>
        <v/>
      </c>
      <c r="X694" s="59" t="str">
        <f>IF('Data Entry'!AY697="No aplica","1",'Data Entry'!AY697)</f>
        <v/>
      </c>
      <c r="Y694" s="151" t="str">
        <f t="shared" si="10"/>
        <v/>
      </c>
      <c r="Z694" s="152" t="str">
        <f>IF('Data Entry'!H697="Yes","1",IF(AND('Data Entry'!H697="",'Data Entry'!I697="",'Data Entry'!J697="",'Data Entry'!K697="",'Data Entry'!L697="",'Data Entry'!M697="",'Data Entry'!N697="",'Data Entry'!O697="",'Data Entry'!P697="",'Data Entry'!Q697=""),"","1"))</f>
        <v/>
      </c>
      <c r="AA694" s="152" t="str">
        <f>IF('Data Entry'!R697="Yes","1",IF(AND('Data Entry'!R697="",'Data Entry'!S697="",'Data Entry'!T697="",'Data Entry'!U697=""),"","1"))</f>
        <v/>
      </c>
      <c r="AB694" s="157" t="str">
        <f>IF('Data Entry'!V697="Yes","1",IF(AND('Data Entry'!V697="",'Data Entry'!W697=""),"","1"))</f>
        <v/>
      </c>
    </row>
    <row r="695" spans="1:28" ht="17">
      <c r="A695" s="59">
        <f>'Data Entry'!AB698</f>
        <v>0</v>
      </c>
      <c r="B695" s="59" t="str">
        <f>'Data Entry'!AR698</f>
        <v/>
      </c>
      <c r="C695" s="1">
        <f>IF('Data Entry'!AD698="g",'Data Entry'!AC698*0.001*U695,IF('Data Entry'!AD698="UI",'Data Entry'!AC698*0.000001*U695,IF('Data Entry'!AD698="mg",'Data Entry'!AC698*0.000001*U695,IF('Data Entry'!AD698="t",'Data Entry'!AC698*1000*U695,IF('Data Entry'!AD698="kg",'Data Entry'!AC698*1*U695,IF('Data Entry'!AD698="L",'Data Entry'!AC698*1*U695,IFERROR(,"")))))))</f>
        <v>0</v>
      </c>
      <c r="D695" s="1" t="s">
        <v>4</v>
      </c>
      <c r="E695" s="1">
        <f>IF('Data Entry'!AF698="g",'Data Entry'!AE698*0.001,IF('Data Entry'!AF698="mg",'Data Entry'!AE698*0.000001,IF('Data Entry'!AF698="t",'Data Entry'!AE698*1000,IF('Data Entry'!AF698="ml",'Data Entry'!AE698*0.001,IF('Data Entry'!AF698="kg",'Data Entry'!AE698*1,IF('Data Entry'!AF698="Pieza",'Data Entry'!AE698*1,IF('Data Entry'!AF698="L",'Data Entry'!AE698*1,IFERROR(,""))))))))</f>
        <v>0</v>
      </c>
      <c r="F695" s="1" t="s">
        <v>4</v>
      </c>
      <c r="G695" s="1">
        <f>IF('Data Entry'!AA698="g",'Data Entry'!Z698*0.001,IF('Data Entry'!AA698="mg",'Data Entry'!Z698*0.000001,IF('Data Entry'!AA698="t",'Data Entry'!Z698*1000,IF('Data Entry'!AA698="ml",'Data Entry'!Z698*0.001,IF('Data Entry'!AA698="kg",'Data Entry'!Z698*1,IF('Data Entry'!AA698="Piezas",'Data Entry'!Z698*1,IF('Data Entry'!AA698="L",'Data Entry'!Z698*1,IFERROR(,""))))))))</f>
        <v>0</v>
      </c>
      <c r="H695" s="1" t="s">
        <v>4</v>
      </c>
      <c r="I695" s="1">
        <f>IF('Data Entry'!AC698="g",'Data Entry'!AB698*0.001,IF('Data Entry'!AC698="mg",'Data Entry'!AB698*0.000001,IF('Data Entry'!AC698="t",'Data Entry'!AB698*1000,IF('Data Entry'!AC698="ml",'Data Entry'!AB698*0.001,IF('Data Entry'!AC698="kg",'Data Entry'!AB698*1,IF('Data Entry'!AC698="L",'Data Entry'!AB698*1,IFERROR(,"")))))))</f>
        <v>0</v>
      </c>
      <c r="J695" s="59" t="str">
        <f>'Data Entry'!AU698</f>
        <v/>
      </c>
      <c r="K695" s="1">
        <f>IF('Data Entry'!AI698="g",'Data Entry'!AH698*0.001*V695,IF('Data Entry'!AI698="UI",'Data Entry'!AH698*0.000001*V695,IF('Data Entry'!AI698="mg",'Data Entry'!AH698*0.000001*V695,IF('Data Entry'!AI698="t",'Data Entry'!AH698*1000*V695,IF('Data Entry'!AI698="kg",'Data Entry'!AH698*1*V695,IF('Data Entry'!AI698="L",'Data Entry'!AH698*1*V695,IFERROR(,"")))))))</f>
        <v>0</v>
      </c>
      <c r="L695" s="1" t="s">
        <v>4</v>
      </c>
      <c r="M695" s="59">
        <f>'Data Entry'!AJ698</f>
        <v>0</v>
      </c>
      <c r="N695" s="59" t="str">
        <f>'Data Entry'!AX698</f>
        <v/>
      </c>
      <c r="O695" s="1">
        <f>IF('Data Entry'!AL698="g",'Data Entry'!AK698*0.001*W695,IF('Data Entry'!AL698="UI",'Data Entry'!AK698*0.000001*W695,IF('Data Entry'!AL698="mg",'Data Entry'!AK698*0.000001*W695,IF('Data Entry'!AL698="t",'Data Entry'!AK698*1000*W695,IF('Data Entry'!AL698="kg",'Data Entry'!AK698*1*W695,IF('Data Entry'!AL698="L",'Data Entry'!AK698*1*W695,IFERROR(,"")))))))</f>
        <v>0</v>
      </c>
      <c r="P695" s="1" t="s">
        <v>4</v>
      </c>
      <c r="Q695" s="59">
        <f>'Data Entry'!AM698</f>
        <v>0</v>
      </c>
      <c r="R695" s="59" t="str">
        <f>'Data Entry'!BA698</f>
        <v/>
      </c>
      <c r="S695" s="1">
        <f>IF('Data Entry'!AO698="g",'Data Entry'!AN698*0.001*X695,IF('Data Entry'!AO698="UI",'Data Entry'!AN698*0.000001*X695,IF('Data Entry'!AO698="mg",'Data Entry'!AN698*0.000001*X695,IF('Data Entry'!AO698="t",'Data Entry'!AN698*1000*X695,IF('Data Entry'!AO698="kg",'Data Entry'!AN698*1*X695,IF('Data Entry'!AO698="L",'Data Entry'!AN698*1*X695,IFERROR(,"")))))))</f>
        <v>0</v>
      </c>
      <c r="T695" s="1" t="s">
        <v>4</v>
      </c>
      <c r="U695" s="59" t="str">
        <f>IF('Data Entry'!AP698="No aplica","1",'Data Entry'!AP698)</f>
        <v/>
      </c>
      <c r="V695" s="59" t="str">
        <f>IF('Data Entry'!AS698="No aplica","1",'Data Entry'!AS698)</f>
        <v/>
      </c>
      <c r="W695" s="59" t="str">
        <f>IF('Data Entry'!AV698="No aplica","1",'Data Entry'!AV698)</f>
        <v/>
      </c>
      <c r="X695" s="59" t="str">
        <f>IF('Data Entry'!AY698="No aplica","1",'Data Entry'!AY698)</f>
        <v/>
      </c>
      <c r="Y695" s="151" t="str">
        <f t="shared" si="10"/>
        <v/>
      </c>
      <c r="Z695" s="152" t="str">
        <f>IF('Data Entry'!H698="Yes","1",IF(AND('Data Entry'!H698="",'Data Entry'!I698="",'Data Entry'!J698="",'Data Entry'!K698="",'Data Entry'!L698="",'Data Entry'!M698="",'Data Entry'!N698="",'Data Entry'!O698="",'Data Entry'!P698="",'Data Entry'!Q698=""),"","1"))</f>
        <v/>
      </c>
      <c r="AA695" s="152" t="str">
        <f>IF('Data Entry'!R698="Yes","1",IF(AND('Data Entry'!R698="",'Data Entry'!S698="",'Data Entry'!T698="",'Data Entry'!U698=""),"","1"))</f>
        <v/>
      </c>
      <c r="AB695" s="157" t="str">
        <f>IF('Data Entry'!V698="Yes","1",IF(AND('Data Entry'!V698="",'Data Entry'!W698=""),"","1"))</f>
        <v/>
      </c>
    </row>
    <row r="696" spans="1:28" ht="17">
      <c r="A696" s="59">
        <f>'Data Entry'!AB699</f>
        <v>0</v>
      </c>
      <c r="B696" s="59" t="str">
        <f>'Data Entry'!AR699</f>
        <v/>
      </c>
      <c r="C696" s="1">
        <f>IF('Data Entry'!AD699="g",'Data Entry'!AC699*0.001*U696,IF('Data Entry'!AD699="UI",'Data Entry'!AC699*0.000001*U696,IF('Data Entry'!AD699="mg",'Data Entry'!AC699*0.000001*U696,IF('Data Entry'!AD699="t",'Data Entry'!AC699*1000*U696,IF('Data Entry'!AD699="kg",'Data Entry'!AC699*1*U696,IF('Data Entry'!AD699="L",'Data Entry'!AC699*1*U696,IFERROR(,"")))))))</f>
        <v>0</v>
      </c>
      <c r="D696" s="1" t="s">
        <v>4</v>
      </c>
      <c r="E696" s="1">
        <f>IF('Data Entry'!AF699="g",'Data Entry'!AE699*0.001,IF('Data Entry'!AF699="mg",'Data Entry'!AE699*0.000001,IF('Data Entry'!AF699="t",'Data Entry'!AE699*1000,IF('Data Entry'!AF699="ml",'Data Entry'!AE699*0.001,IF('Data Entry'!AF699="kg",'Data Entry'!AE699*1,IF('Data Entry'!AF699="Pieza",'Data Entry'!AE699*1,IF('Data Entry'!AF699="L",'Data Entry'!AE699*1,IFERROR(,""))))))))</f>
        <v>0</v>
      </c>
      <c r="F696" s="1" t="s">
        <v>4</v>
      </c>
      <c r="G696" s="1">
        <f>IF('Data Entry'!AA699="g",'Data Entry'!Z699*0.001,IF('Data Entry'!AA699="mg",'Data Entry'!Z699*0.000001,IF('Data Entry'!AA699="t",'Data Entry'!Z699*1000,IF('Data Entry'!AA699="ml",'Data Entry'!Z699*0.001,IF('Data Entry'!AA699="kg",'Data Entry'!Z699*1,IF('Data Entry'!AA699="Piezas",'Data Entry'!Z699*1,IF('Data Entry'!AA699="L",'Data Entry'!Z699*1,IFERROR(,""))))))))</f>
        <v>0</v>
      </c>
      <c r="H696" s="1" t="s">
        <v>4</v>
      </c>
      <c r="I696" s="1">
        <f>IF('Data Entry'!AC699="g",'Data Entry'!AB699*0.001,IF('Data Entry'!AC699="mg",'Data Entry'!AB699*0.000001,IF('Data Entry'!AC699="t",'Data Entry'!AB699*1000,IF('Data Entry'!AC699="ml",'Data Entry'!AB699*0.001,IF('Data Entry'!AC699="kg",'Data Entry'!AB699*1,IF('Data Entry'!AC699="L",'Data Entry'!AB699*1,IFERROR(,"")))))))</f>
        <v>0</v>
      </c>
      <c r="J696" s="59" t="str">
        <f>'Data Entry'!AU699</f>
        <v/>
      </c>
      <c r="K696" s="1">
        <f>IF('Data Entry'!AI699="g",'Data Entry'!AH699*0.001*V696,IF('Data Entry'!AI699="UI",'Data Entry'!AH699*0.000001*V696,IF('Data Entry'!AI699="mg",'Data Entry'!AH699*0.000001*V696,IF('Data Entry'!AI699="t",'Data Entry'!AH699*1000*V696,IF('Data Entry'!AI699="kg",'Data Entry'!AH699*1*V696,IF('Data Entry'!AI699="L",'Data Entry'!AH699*1*V696,IFERROR(,"")))))))</f>
        <v>0</v>
      </c>
      <c r="L696" s="1" t="s">
        <v>4</v>
      </c>
      <c r="M696" s="59">
        <f>'Data Entry'!AJ699</f>
        <v>0</v>
      </c>
      <c r="N696" s="59" t="str">
        <f>'Data Entry'!AX699</f>
        <v/>
      </c>
      <c r="O696" s="1">
        <f>IF('Data Entry'!AL699="g",'Data Entry'!AK699*0.001*W696,IF('Data Entry'!AL699="UI",'Data Entry'!AK699*0.000001*W696,IF('Data Entry'!AL699="mg",'Data Entry'!AK699*0.000001*W696,IF('Data Entry'!AL699="t",'Data Entry'!AK699*1000*W696,IF('Data Entry'!AL699="kg",'Data Entry'!AK699*1*W696,IF('Data Entry'!AL699="L",'Data Entry'!AK699*1*W696,IFERROR(,"")))))))</f>
        <v>0</v>
      </c>
      <c r="P696" s="1" t="s">
        <v>4</v>
      </c>
      <c r="Q696" s="59">
        <f>'Data Entry'!AM699</f>
        <v>0</v>
      </c>
      <c r="R696" s="59" t="str">
        <f>'Data Entry'!BA699</f>
        <v/>
      </c>
      <c r="S696" s="1">
        <f>IF('Data Entry'!AO699="g",'Data Entry'!AN699*0.001*X696,IF('Data Entry'!AO699="UI",'Data Entry'!AN699*0.000001*X696,IF('Data Entry'!AO699="mg",'Data Entry'!AN699*0.000001*X696,IF('Data Entry'!AO699="t",'Data Entry'!AN699*1000*X696,IF('Data Entry'!AO699="kg",'Data Entry'!AN699*1*X696,IF('Data Entry'!AO699="L",'Data Entry'!AN699*1*X696,IFERROR(,"")))))))</f>
        <v>0</v>
      </c>
      <c r="T696" s="1" t="s">
        <v>4</v>
      </c>
      <c r="U696" s="59" t="str">
        <f>IF('Data Entry'!AP699="No aplica","1",'Data Entry'!AP699)</f>
        <v/>
      </c>
      <c r="V696" s="59" t="str">
        <f>IF('Data Entry'!AS699="No aplica","1",'Data Entry'!AS699)</f>
        <v/>
      </c>
      <c r="W696" s="59" t="str">
        <f>IF('Data Entry'!AV699="No aplica","1",'Data Entry'!AV699)</f>
        <v/>
      </c>
      <c r="X696" s="59" t="str">
        <f>IF('Data Entry'!AY699="No aplica","1",'Data Entry'!AY699)</f>
        <v/>
      </c>
      <c r="Y696" s="151" t="str">
        <f t="shared" si="10"/>
        <v/>
      </c>
      <c r="Z696" s="152" t="str">
        <f>IF('Data Entry'!H699="Yes","1",IF(AND('Data Entry'!H699="",'Data Entry'!I699="",'Data Entry'!J699="",'Data Entry'!K699="",'Data Entry'!L699="",'Data Entry'!M699="",'Data Entry'!N699="",'Data Entry'!O699="",'Data Entry'!P699="",'Data Entry'!Q699=""),"","1"))</f>
        <v/>
      </c>
      <c r="AA696" s="152" t="str">
        <f>IF('Data Entry'!R699="Yes","1",IF(AND('Data Entry'!R699="",'Data Entry'!S699="",'Data Entry'!T699="",'Data Entry'!U699=""),"","1"))</f>
        <v/>
      </c>
      <c r="AB696" s="157" t="str">
        <f>IF('Data Entry'!V699="Yes","1",IF(AND('Data Entry'!V699="",'Data Entry'!W699=""),"","1"))</f>
        <v/>
      </c>
    </row>
    <row r="697" spans="1:28" ht="17">
      <c r="A697" s="59">
        <f>'Data Entry'!AB700</f>
        <v>0</v>
      </c>
      <c r="B697" s="59" t="str">
        <f>'Data Entry'!AR700</f>
        <v/>
      </c>
      <c r="C697" s="1">
        <f>IF('Data Entry'!AD700="g",'Data Entry'!AC700*0.001*U697,IF('Data Entry'!AD700="UI",'Data Entry'!AC700*0.000001*U697,IF('Data Entry'!AD700="mg",'Data Entry'!AC700*0.000001*U697,IF('Data Entry'!AD700="t",'Data Entry'!AC700*1000*U697,IF('Data Entry'!AD700="kg",'Data Entry'!AC700*1*U697,IF('Data Entry'!AD700="L",'Data Entry'!AC700*1*U697,IFERROR(,"")))))))</f>
        <v>0</v>
      </c>
      <c r="D697" s="1" t="s">
        <v>4</v>
      </c>
      <c r="E697" s="1">
        <f>IF('Data Entry'!AF700="g",'Data Entry'!AE700*0.001,IF('Data Entry'!AF700="mg",'Data Entry'!AE700*0.000001,IF('Data Entry'!AF700="t",'Data Entry'!AE700*1000,IF('Data Entry'!AF700="ml",'Data Entry'!AE700*0.001,IF('Data Entry'!AF700="kg",'Data Entry'!AE700*1,IF('Data Entry'!AF700="Pieza",'Data Entry'!AE700*1,IF('Data Entry'!AF700="L",'Data Entry'!AE700*1,IFERROR(,""))))))))</f>
        <v>0</v>
      </c>
      <c r="F697" s="1" t="s">
        <v>4</v>
      </c>
      <c r="G697" s="1">
        <f>IF('Data Entry'!AA700="g",'Data Entry'!Z700*0.001,IF('Data Entry'!AA700="mg",'Data Entry'!Z700*0.000001,IF('Data Entry'!AA700="t",'Data Entry'!Z700*1000,IF('Data Entry'!AA700="ml",'Data Entry'!Z700*0.001,IF('Data Entry'!AA700="kg",'Data Entry'!Z700*1,IF('Data Entry'!AA700="Piezas",'Data Entry'!Z700*1,IF('Data Entry'!AA700="L",'Data Entry'!Z700*1,IFERROR(,""))))))))</f>
        <v>0</v>
      </c>
      <c r="H697" s="1" t="s">
        <v>4</v>
      </c>
      <c r="I697" s="1">
        <f>IF('Data Entry'!AC700="g",'Data Entry'!AB700*0.001,IF('Data Entry'!AC700="mg",'Data Entry'!AB700*0.000001,IF('Data Entry'!AC700="t",'Data Entry'!AB700*1000,IF('Data Entry'!AC700="ml",'Data Entry'!AB700*0.001,IF('Data Entry'!AC700="kg",'Data Entry'!AB700*1,IF('Data Entry'!AC700="L",'Data Entry'!AB700*1,IFERROR(,"")))))))</f>
        <v>0</v>
      </c>
      <c r="J697" s="59" t="str">
        <f>'Data Entry'!AU700</f>
        <v/>
      </c>
      <c r="K697" s="1">
        <f>IF('Data Entry'!AI700="g",'Data Entry'!AH700*0.001*V697,IF('Data Entry'!AI700="UI",'Data Entry'!AH700*0.000001*V697,IF('Data Entry'!AI700="mg",'Data Entry'!AH700*0.000001*V697,IF('Data Entry'!AI700="t",'Data Entry'!AH700*1000*V697,IF('Data Entry'!AI700="kg",'Data Entry'!AH700*1*V697,IF('Data Entry'!AI700="L",'Data Entry'!AH700*1*V697,IFERROR(,"")))))))</f>
        <v>0</v>
      </c>
      <c r="L697" s="1" t="s">
        <v>4</v>
      </c>
      <c r="M697" s="59">
        <f>'Data Entry'!AJ700</f>
        <v>0</v>
      </c>
      <c r="N697" s="59" t="str">
        <f>'Data Entry'!AX700</f>
        <v/>
      </c>
      <c r="O697" s="1">
        <f>IF('Data Entry'!AL700="g",'Data Entry'!AK700*0.001*W697,IF('Data Entry'!AL700="UI",'Data Entry'!AK700*0.000001*W697,IF('Data Entry'!AL700="mg",'Data Entry'!AK700*0.000001*W697,IF('Data Entry'!AL700="t",'Data Entry'!AK700*1000*W697,IF('Data Entry'!AL700="kg",'Data Entry'!AK700*1*W697,IF('Data Entry'!AL700="L",'Data Entry'!AK700*1*W697,IFERROR(,"")))))))</f>
        <v>0</v>
      </c>
      <c r="P697" s="1" t="s">
        <v>4</v>
      </c>
      <c r="Q697" s="59">
        <f>'Data Entry'!AM700</f>
        <v>0</v>
      </c>
      <c r="R697" s="59" t="str">
        <f>'Data Entry'!BA700</f>
        <v/>
      </c>
      <c r="S697" s="1">
        <f>IF('Data Entry'!AO700="g",'Data Entry'!AN700*0.001*X697,IF('Data Entry'!AO700="UI",'Data Entry'!AN700*0.000001*X697,IF('Data Entry'!AO700="mg",'Data Entry'!AN700*0.000001*X697,IF('Data Entry'!AO700="t",'Data Entry'!AN700*1000*X697,IF('Data Entry'!AO700="kg",'Data Entry'!AN700*1*X697,IF('Data Entry'!AO700="L",'Data Entry'!AN700*1*X697,IFERROR(,"")))))))</f>
        <v>0</v>
      </c>
      <c r="T697" s="1" t="s">
        <v>4</v>
      </c>
      <c r="U697" s="59" t="str">
        <f>IF('Data Entry'!AP700="No aplica","1",'Data Entry'!AP700)</f>
        <v/>
      </c>
      <c r="V697" s="59" t="str">
        <f>IF('Data Entry'!AS700="No aplica","1",'Data Entry'!AS700)</f>
        <v/>
      </c>
      <c r="W697" s="59" t="str">
        <f>IF('Data Entry'!AV700="No aplica","1",'Data Entry'!AV700)</f>
        <v/>
      </c>
      <c r="X697" s="59" t="str">
        <f>IF('Data Entry'!AY700="No aplica","1",'Data Entry'!AY700)</f>
        <v/>
      </c>
      <c r="Y697" s="151" t="str">
        <f t="shared" si="10"/>
        <v/>
      </c>
      <c r="Z697" s="152" t="str">
        <f>IF('Data Entry'!H700="Yes","1",IF(AND('Data Entry'!H700="",'Data Entry'!I700="",'Data Entry'!J700="",'Data Entry'!K700="",'Data Entry'!L700="",'Data Entry'!M700="",'Data Entry'!N700="",'Data Entry'!O700="",'Data Entry'!P700="",'Data Entry'!Q700=""),"","1"))</f>
        <v/>
      </c>
      <c r="AA697" s="152" t="str">
        <f>IF('Data Entry'!R700="Yes","1",IF(AND('Data Entry'!R700="",'Data Entry'!S700="",'Data Entry'!T700="",'Data Entry'!U700=""),"","1"))</f>
        <v/>
      </c>
      <c r="AB697" s="157" t="str">
        <f>IF('Data Entry'!V700="Yes","1",IF(AND('Data Entry'!V700="",'Data Entry'!W700=""),"","1"))</f>
        <v/>
      </c>
    </row>
    <row r="698" spans="1:28" ht="17">
      <c r="A698" s="59">
        <f>'Data Entry'!AB701</f>
        <v>0</v>
      </c>
      <c r="B698" s="59" t="str">
        <f>'Data Entry'!AR701</f>
        <v/>
      </c>
      <c r="C698" s="1">
        <f>IF('Data Entry'!AD701="g",'Data Entry'!AC701*0.001*U698,IF('Data Entry'!AD701="UI",'Data Entry'!AC701*0.000001*U698,IF('Data Entry'!AD701="mg",'Data Entry'!AC701*0.000001*U698,IF('Data Entry'!AD701="t",'Data Entry'!AC701*1000*U698,IF('Data Entry'!AD701="kg",'Data Entry'!AC701*1*U698,IF('Data Entry'!AD701="L",'Data Entry'!AC701*1*U698,IFERROR(,"")))))))</f>
        <v>0</v>
      </c>
      <c r="D698" s="1" t="s">
        <v>4</v>
      </c>
      <c r="E698" s="1">
        <f>IF('Data Entry'!AF701="g",'Data Entry'!AE701*0.001,IF('Data Entry'!AF701="mg",'Data Entry'!AE701*0.000001,IF('Data Entry'!AF701="t",'Data Entry'!AE701*1000,IF('Data Entry'!AF701="ml",'Data Entry'!AE701*0.001,IF('Data Entry'!AF701="kg",'Data Entry'!AE701*1,IF('Data Entry'!AF701="Pieza",'Data Entry'!AE701*1,IF('Data Entry'!AF701="L",'Data Entry'!AE701*1,IFERROR(,""))))))))</f>
        <v>0</v>
      </c>
      <c r="F698" s="1" t="s">
        <v>4</v>
      </c>
      <c r="G698" s="1">
        <f>IF('Data Entry'!AA701="g",'Data Entry'!Z701*0.001,IF('Data Entry'!AA701="mg",'Data Entry'!Z701*0.000001,IF('Data Entry'!AA701="t",'Data Entry'!Z701*1000,IF('Data Entry'!AA701="ml",'Data Entry'!Z701*0.001,IF('Data Entry'!AA701="kg",'Data Entry'!Z701*1,IF('Data Entry'!AA701="Piezas",'Data Entry'!Z701*1,IF('Data Entry'!AA701="L",'Data Entry'!Z701*1,IFERROR(,""))))))))</f>
        <v>0</v>
      </c>
      <c r="H698" s="1" t="s">
        <v>4</v>
      </c>
      <c r="I698" s="1">
        <f>IF('Data Entry'!AC701="g",'Data Entry'!AB701*0.001,IF('Data Entry'!AC701="mg",'Data Entry'!AB701*0.000001,IF('Data Entry'!AC701="t",'Data Entry'!AB701*1000,IF('Data Entry'!AC701="ml",'Data Entry'!AB701*0.001,IF('Data Entry'!AC701="kg",'Data Entry'!AB701*1,IF('Data Entry'!AC701="L",'Data Entry'!AB701*1,IFERROR(,"")))))))</f>
        <v>0</v>
      </c>
      <c r="J698" s="59" t="str">
        <f>'Data Entry'!AU701</f>
        <v/>
      </c>
      <c r="K698" s="1">
        <f>IF('Data Entry'!AI701="g",'Data Entry'!AH701*0.001*V698,IF('Data Entry'!AI701="UI",'Data Entry'!AH701*0.000001*V698,IF('Data Entry'!AI701="mg",'Data Entry'!AH701*0.000001*V698,IF('Data Entry'!AI701="t",'Data Entry'!AH701*1000*V698,IF('Data Entry'!AI701="kg",'Data Entry'!AH701*1*V698,IF('Data Entry'!AI701="L",'Data Entry'!AH701*1*V698,IFERROR(,"")))))))</f>
        <v>0</v>
      </c>
      <c r="L698" s="1" t="s">
        <v>4</v>
      </c>
      <c r="M698" s="59">
        <f>'Data Entry'!AJ701</f>
        <v>0</v>
      </c>
      <c r="N698" s="59" t="str">
        <f>'Data Entry'!AX701</f>
        <v/>
      </c>
      <c r="O698" s="1">
        <f>IF('Data Entry'!AL701="g",'Data Entry'!AK701*0.001*W698,IF('Data Entry'!AL701="UI",'Data Entry'!AK701*0.000001*W698,IF('Data Entry'!AL701="mg",'Data Entry'!AK701*0.000001*W698,IF('Data Entry'!AL701="t",'Data Entry'!AK701*1000*W698,IF('Data Entry'!AL701="kg",'Data Entry'!AK701*1*W698,IF('Data Entry'!AL701="L",'Data Entry'!AK701*1*W698,IFERROR(,"")))))))</f>
        <v>0</v>
      </c>
      <c r="P698" s="1" t="s">
        <v>4</v>
      </c>
      <c r="Q698" s="59">
        <f>'Data Entry'!AM701</f>
        <v>0</v>
      </c>
      <c r="R698" s="59" t="str">
        <f>'Data Entry'!BA701</f>
        <v/>
      </c>
      <c r="S698" s="1">
        <f>IF('Data Entry'!AO701="g",'Data Entry'!AN701*0.001*X698,IF('Data Entry'!AO701="UI",'Data Entry'!AN701*0.000001*X698,IF('Data Entry'!AO701="mg",'Data Entry'!AN701*0.000001*X698,IF('Data Entry'!AO701="t",'Data Entry'!AN701*1000*X698,IF('Data Entry'!AO701="kg",'Data Entry'!AN701*1*X698,IF('Data Entry'!AO701="L",'Data Entry'!AN701*1*X698,IFERROR(,"")))))))</f>
        <v>0</v>
      </c>
      <c r="T698" s="1" t="s">
        <v>4</v>
      </c>
      <c r="U698" s="59" t="str">
        <f>IF('Data Entry'!AP701="No aplica","1",'Data Entry'!AP701)</f>
        <v/>
      </c>
      <c r="V698" s="59" t="str">
        <f>IF('Data Entry'!AS701="No aplica","1",'Data Entry'!AS701)</f>
        <v/>
      </c>
      <c r="W698" s="59" t="str">
        <f>IF('Data Entry'!AV701="No aplica","1",'Data Entry'!AV701)</f>
        <v/>
      </c>
      <c r="X698" s="59" t="str">
        <f>IF('Data Entry'!AY701="No aplica","1",'Data Entry'!AY701)</f>
        <v/>
      </c>
      <c r="Y698" s="151" t="str">
        <f t="shared" si="10"/>
        <v/>
      </c>
      <c r="Z698" s="152" t="str">
        <f>IF('Data Entry'!H701="Yes","1",IF(AND('Data Entry'!H701="",'Data Entry'!I701="",'Data Entry'!J701="",'Data Entry'!K701="",'Data Entry'!L701="",'Data Entry'!M701="",'Data Entry'!N701="",'Data Entry'!O701="",'Data Entry'!P701="",'Data Entry'!Q701=""),"","1"))</f>
        <v/>
      </c>
      <c r="AA698" s="152" t="str">
        <f>IF('Data Entry'!R701="Yes","1",IF(AND('Data Entry'!R701="",'Data Entry'!S701="",'Data Entry'!T701="",'Data Entry'!U701=""),"","1"))</f>
        <v/>
      </c>
      <c r="AB698" s="157" t="str">
        <f>IF('Data Entry'!V701="Yes","1",IF(AND('Data Entry'!V701="",'Data Entry'!W701=""),"","1"))</f>
        <v/>
      </c>
    </row>
    <row r="699" spans="1:28" ht="17">
      <c r="A699" s="59">
        <f>'Data Entry'!AB702</f>
        <v>0</v>
      </c>
      <c r="B699" s="59" t="str">
        <f>'Data Entry'!AR702</f>
        <v/>
      </c>
      <c r="C699" s="1">
        <f>IF('Data Entry'!AD702="g",'Data Entry'!AC702*0.001*U699,IF('Data Entry'!AD702="UI",'Data Entry'!AC702*0.000001*U699,IF('Data Entry'!AD702="mg",'Data Entry'!AC702*0.000001*U699,IF('Data Entry'!AD702="t",'Data Entry'!AC702*1000*U699,IF('Data Entry'!AD702="kg",'Data Entry'!AC702*1*U699,IF('Data Entry'!AD702="L",'Data Entry'!AC702*1*U699,IFERROR(,"")))))))</f>
        <v>0</v>
      </c>
      <c r="D699" s="1" t="s">
        <v>4</v>
      </c>
      <c r="E699" s="1">
        <f>IF('Data Entry'!AF702="g",'Data Entry'!AE702*0.001,IF('Data Entry'!AF702="mg",'Data Entry'!AE702*0.000001,IF('Data Entry'!AF702="t",'Data Entry'!AE702*1000,IF('Data Entry'!AF702="ml",'Data Entry'!AE702*0.001,IF('Data Entry'!AF702="kg",'Data Entry'!AE702*1,IF('Data Entry'!AF702="Pieza",'Data Entry'!AE702*1,IF('Data Entry'!AF702="L",'Data Entry'!AE702*1,IFERROR(,""))))))))</f>
        <v>0</v>
      </c>
      <c r="F699" s="1" t="s">
        <v>4</v>
      </c>
      <c r="G699" s="1">
        <f>IF('Data Entry'!AA702="g",'Data Entry'!Z702*0.001,IF('Data Entry'!AA702="mg",'Data Entry'!Z702*0.000001,IF('Data Entry'!AA702="t",'Data Entry'!Z702*1000,IF('Data Entry'!AA702="ml",'Data Entry'!Z702*0.001,IF('Data Entry'!AA702="kg",'Data Entry'!Z702*1,IF('Data Entry'!AA702="Piezas",'Data Entry'!Z702*1,IF('Data Entry'!AA702="L",'Data Entry'!Z702*1,IFERROR(,""))))))))</f>
        <v>0</v>
      </c>
      <c r="H699" s="1" t="s">
        <v>4</v>
      </c>
      <c r="I699" s="1">
        <f>IF('Data Entry'!AC702="g",'Data Entry'!AB702*0.001,IF('Data Entry'!AC702="mg",'Data Entry'!AB702*0.000001,IF('Data Entry'!AC702="t",'Data Entry'!AB702*1000,IF('Data Entry'!AC702="ml",'Data Entry'!AB702*0.001,IF('Data Entry'!AC702="kg",'Data Entry'!AB702*1,IF('Data Entry'!AC702="L",'Data Entry'!AB702*1,IFERROR(,"")))))))</f>
        <v>0</v>
      </c>
      <c r="J699" s="59" t="str">
        <f>'Data Entry'!AU702</f>
        <v/>
      </c>
      <c r="K699" s="1">
        <f>IF('Data Entry'!AI702="g",'Data Entry'!AH702*0.001*V699,IF('Data Entry'!AI702="UI",'Data Entry'!AH702*0.000001*V699,IF('Data Entry'!AI702="mg",'Data Entry'!AH702*0.000001*V699,IF('Data Entry'!AI702="t",'Data Entry'!AH702*1000*V699,IF('Data Entry'!AI702="kg",'Data Entry'!AH702*1*V699,IF('Data Entry'!AI702="L",'Data Entry'!AH702*1*V699,IFERROR(,"")))))))</f>
        <v>0</v>
      </c>
      <c r="L699" s="1" t="s">
        <v>4</v>
      </c>
      <c r="M699" s="59">
        <f>'Data Entry'!AJ702</f>
        <v>0</v>
      </c>
      <c r="N699" s="59" t="str">
        <f>'Data Entry'!AX702</f>
        <v/>
      </c>
      <c r="O699" s="1">
        <f>IF('Data Entry'!AL702="g",'Data Entry'!AK702*0.001*W699,IF('Data Entry'!AL702="UI",'Data Entry'!AK702*0.000001*W699,IF('Data Entry'!AL702="mg",'Data Entry'!AK702*0.000001*W699,IF('Data Entry'!AL702="t",'Data Entry'!AK702*1000*W699,IF('Data Entry'!AL702="kg",'Data Entry'!AK702*1*W699,IF('Data Entry'!AL702="L",'Data Entry'!AK702*1*W699,IFERROR(,"")))))))</f>
        <v>0</v>
      </c>
      <c r="P699" s="1" t="s">
        <v>4</v>
      </c>
      <c r="Q699" s="59">
        <f>'Data Entry'!AM702</f>
        <v>0</v>
      </c>
      <c r="R699" s="59" t="str">
        <f>'Data Entry'!BA702</f>
        <v/>
      </c>
      <c r="S699" s="1">
        <f>IF('Data Entry'!AO702="g",'Data Entry'!AN702*0.001*X699,IF('Data Entry'!AO702="UI",'Data Entry'!AN702*0.000001*X699,IF('Data Entry'!AO702="mg",'Data Entry'!AN702*0.000001*X699,IF('Data Entry'!AO702="t",'Data Entry'!AN702*1000*X699,IF('Data Entry'!AO702="kg",'Data Entry'!AN702*1*X699,IF('Data Entry'!AO702="L",'Data Entry'!AN702*1*X699,IFERROR(,"")))))))</f>
        <v>0</v>
      </c>
      <c r="T699" s="1" t="s">
        <v>4</v>
      </c>
      <c r="U699" s="59" t="str">
        <f>IF('Data Entry'!AP702="No aplica","1",'Data Entry'!AP702)</f>
        <v/>
      </c>
      <c r="V699" s="59" t="str">
        <f>IF('Data Entry'!AS702="No aplica","1",'Data Entry'!AS702)</f>
        <v/>
      </c>
      <c r="W699" s="59" t="str">
        <f>IF('Data Entry'!AV702="No aplica","1",'Data Entry'!AV702)</f>
        <v/>
      </c>
      <c r="X699" s="59" t="str">
        <f>IF('Data Entry'!AY702="No aplica","1",'Data Entry'!AY702)</f>
        <v/>
      </c>
      <c r="Y699" s="151" t="str">
        <f t="shared" si="10"/>
        <v/>
      </c>
      <c r="Z699" s="152" t="str">
        <f>IF('Data Entry'!H702="Yes","1",IF(AND('Data Entry'!H702="",'Data Entry'!I702="",'Data Entry'!J702="",'Data Entry'!K702="",'Data Entry'!L702="",'Data Entry'!M702="",'Data Entry'!N702="",'Data Entry'!O702="",'Data Entry'!P702="",'Data Entry'!Q702=""),"","1"))</f>
        <v/>
      </c>
      <c r="AA699" s="152" t="str">
        <f>IF('Data Entry'!R702="Yes","1",IF(AND('Data Entry'!R702="",'Data Entry'!S702="",'Data Entry'!T702="",'Data Entry'!U702=""),"","1"))</f>
        <v/>
      </c>
      <c r="AB699" s="157" t="str">
        <f>IF('Data Entry'!V702="Yes","1",IF(AND('Data Entry'!V702="",'Data Entry'!W702=""),"","1"))</f>
        <v/>
      </c>
    </row>
    <row r="700" spans="1:28" ht="17">
      <c r="A700" s="59">
        <f>'Data Entry'!AB703</f>
        <v>0</v>
      </c>
      <c r="B700" s="59" t="str">
        <f>'Data Entry'!AR703</f>
        <v/>
      </c>
      <c r="C700" s="1">
        <f>IF('Data Entry'!AD703="g",'Data Entry'!AC703*0.001*U700,IF('Data Entry'!AD703="UI",'Data Entry'!AC703*0.000001*U700,IF('Data Entry'!AD703="mg",'Data Entry'!AC703*0.000001*U700,IF('Data Entry'!AD703="t",'Data Entry'!AC703*1000*U700,IF('Data Entry'!AD703="kg",'Data Entry'!AC703*1*U700,IF('Data Entry'!AD703="L",'Data Entry'!AC703*1*U700,IFERROR(,"")))))))</f>
        <v>0</v>
      </c>
      <c r="D700" s="1" t="s">
        <v>4</v>
      </c>
      <c r="E700" s="1">
        <f>IF('Data Entry'!AF703="g",'Data Entry'!AE703*0.001,IF('Data Entry'!AF703="mg",'Data Entry'!AE703*0.000001,IF('Data Entry'!AF703="t",'Data Entry'!AE703*1000,IF('Data Entry'!AF703="ml",'Data Entry'!AE703*0.001,IF('Data Entry'!AF703="kg",'Data Entry'!AE703*1,IF('Data Entry'!AF703="Pieza",'Data Entry'!AE703*1,IF('Data Entry'!AF703="L",'Data Entry'!AE703*1,IFERROR(,""))))))))</f>
        <v>0</v>
      </c>
      <c r="F700" s="1" t="s">
        <v>4</v>
      </c>
      <c r="G700" s="1">
        <f>IF('Data Entry'!AA703="g",'Data Entry'!Z703*0.001,IF('Data Entry'!AA703="mg",'Data Entry'!Z703*0.000001,IF('Data Entry'!AA703="t",'Data Entry'!Z703*1000,IF('Data Entry'!AA703="ml",'Data Entry'!Z703*0.001,IF('Data Entry'!AA703="kg",'Data Entry'!Z703*1,IF('Data Entry'!AA703="Piezas",'Data Entry'!Z703*1,IF('Data Entry'!AA703="L",'Data Entry'!Z703*1,IFERROR(,""))))))))</f>
        <v>0</v>
      </c>
      <c r="H700" s="1" t="s">
        <v>4</v>
      </c>
      <c r="I700" s="1">
        <f>IF('Data Entry'!AC703="g",'Data Entry'!AB703*0.001,IF('Data Entry'!AC703="mg",'Data Entry'!AB703*0.000001,IF('Data Entry'!AC703="t",'Data Entry'!AB703*1000,IF('Data Entry'!AC703="ml",'Data Entry'!AB703*0.001,IF('Data Entry'!AC703="kg",'Data Entry'!AB703*1,IF('Data Entry'!AC703="L",'Data Entry'!AB703*1,IFERROR(,"")))))))</f>
        <v>0</v>
      </c>
      <c r="J700" s="59" t="str">
        <f>'Data Entry'!AU703</f>
        <v/>
      </c>
      <c r="K700" s="1">
        <f>IF('Data Entry'!AI703="g",'Data Entry'!AH703*0.001*V700,IF('Data Entry'!AI703="UI",'Data Entry'!AH703*0.000001*V700,IF('Data Entry'!AI703="mg",'Data Entry'!AH703*0.000001*V700,IF('Data Entry'!AI703="t",'Data Entry'!AH703*1000*V700,IF('Data Entry'!AI703="kg",'Data Entry'!AH703*1*V700,IF('Data Entry'!AI703="L",'Data Entry'!AH703*1*V700,IFERROR(,"")))))))</f>
        <v>0</v>
      </c>
      <c r="L700" s="1" t="s">
        <v>4</v>
      </c>
      <c r="M700" s="59">
        <f>'Data Entry'!AJ703</f>
        <v>0</v>
      </c>
      <c r="N700" s="59" t="str">
        <f>'Data Entry'!AX703</f>
        <v/>
      </c>
      <c r="O700" s="1">
        <f>IF('Data Entry'!AL703="g",'Data Entry'!AK703*0.001*W700,IF('Data Entry'!AL703="UI",'Data Entry'!AK703*0.000001*W700,IF('Data Entry'!AL703="mg",'Data Entry'!AK703*0.000001*W700,IF('Data Entry'!AL703="t",'Data Entry'!AK703*1000*W700,IF('Data Entry'!AL703="kg",'Data Entry'!AK703*1*W700,IF('Data Entry'!AL703="L",'Data Entry'!AK703*1*W700,IFERROR(,"")))))))</f>
        <v>0</v>
      </c>
      <c r="P700" s="1" t="s">
        <v>4</v>
      </c>
      <c r="Q700" s="59">
        <f>'Data Entry'!AM703</f>
        <v>0</v>
      </c>
      <c r="R700" s="59" t="str">
        <f>'Data Entry'!BA703</f>
        <v/>
      </c>
      <c r="S700" s="1">
        <f>IF('Data Entry'!AO703="g",'Data Entry'!AN703*0.001*X700,IF('Data Entry'!AO703="UI",'Data Entry'!AN703*0.000001*X700,IF('Data Entry'!AO703="mg",'Data Entry'!AN703*0.000001*X700,IF('Data Entry'!AO703="t",'Data Entry'!AN703*1000*X700,IF('Data Entry'!AO703="kg",'Data Entry'!AN703*1*X700,IF('Data Entry'!AO703="L",'Data Entry'!AN703*1*X700,IFERROR(,"")))))))</f>
        <v>0</v>
      </c>
      <c r="T700" s="1" t="s">
        <v>4</v>
      </c>
      <c r="U700" s="59" t="str">
        <f>IF('Data Entry'!AP703="No aplica","1",'Data Entry'!AP703)</f>
        <v/>
      </c>
      <c r="V700" s="59" t="str">
        <f>IF('Data Entry'!AS703="No aplica","1",'Data Entry'!AS703)</f>
        <v/>
      </c>
      <c r="W700" s="59" t="str">
        <f>IF('Data Entry'!AV703="No aplica","1",'Data Entry'!AV703)</f>
        <v/>
      </c>
      <c r="X700" s="59" t="str">
        <f>IF('Data Entry'!AY703="No aplica","1",'Data Entry'!AY703)</f>
        <v/>
      </c>
      <c r="Y700" s="151" t="str">
        <f t="shared" si="10"/>
        <v/>
      </c>
      <c r="Z700" s="152" t="str">
        <f>IF('Data Entry'!H703="Yes","1",IF(AND('Data Entry'!H703="",'Data Entry'!I703="",'Data Entry'!J703="",'Data Entry'!K703="",'Data Entry'!L703="",'Data Entry'!M703="",'Data Entry'!N703="",'Data Entry'!O703="",'Data Entry'!P703="",'Data Entry'!Q703=""),"","1"))</f>
        <v/>
      </c>
      <c r="AA700" s="152" t="str">
        <f>IF('Data Entry'!R703="Yes","1",IF(AND('Data Entry'!R703="",'Data Entry'!S703="",'Data Entry'!T703="",'Data Entry'!U703=""),"","1"))</f>
        <v/>
      </c>
      <c r="AB700" s="157" t="str">
        <f>IF('Data Entry'!V703="Yes","1",IF(AND('Data Entry'!V703="",'Data Entry'!W703=""),"","1"))</f>
        <v/>
      </c>
    </row>
    <row r="701" spans="1:28" ht="17">
      <c r="A701" s="59">
        <f>'Data Entry'!AB704</f>
        <v>0</v>
      </c>
      <c r="B701" s="59" t="str">
        <f>'Data Entry'!AR704</f>
        <v/>
      </c>
      <c r="C701" s="1">
        <f>IF('Data Entry'!AD704="g",'Data Entry'!AC704*0.001*U701,IF('Data Entry'!AD704="UI",'Data Entry'!AC704*0.000001*U701,IF('Data Entry'!AD704="mg",'Data Entry'!AC704*0.000001*U701,IF('Data Entry'!AD704="t",'Data Entry'!AC704*1000*U701,IF('Data Entry'!AD704="kg",'Data Entry'!AC704*1*U701,IF('Data Entry'!AD704="L",'Data Entry'!AC704*1*U701,IFERROR(,"")))))))</f>
        <v>0</v>
      </c>
      <c r="D701" s="1" t="s">
        <v>4</v>
      </c>
      <c r="E701" s="1">
        <f>IF('Data Entry'!AF704="g",'Data Entry'!AE704*0.001,IF('Data Entry'!AF704="mg",'Data Entry'!AE704*0.000001,IF('Data Entry'!AF704="t",'Data Entry'!AE704*1000,IF('Data Entry'!AF704="ml",'Data Entry'!AE704*0.001,IF('Data Entry'!AF704="kg",'Data Entry'!AE704*1,IF('Data Entry'!AF704="Pieza",'Data Entry'!AE704*1,IF('Data Entry'!AF704="L",'Data Entry'!AE704*1,IFERROR(,""))))))))</f>
        <v>0</v>
      </c>
      <c r="F701" s="1" t="s">
        <v>4</v>
      </c>
      <c r="G701" s="1">
        <f>IF('Data Entry'!AA704="g",'Data Entry'!Z704*0.001,IF('Data Entry'!AA704="mg",'Data Entry'!Z704*0.000001,IF('Data Entry'!AA704="t",'Data Entry'!Z704*1000,IF('Data Entry'!AA704="ml",'Data Entry'!Z704*0.001,IF('Data Entry'!AA704="kg",'Data Entry'!Z704*1,IF('Data Entry'!AA704="Piezas",'Data Entry'!Z704*1,IF('Data Entry'!AA704="L",'Data Entry'!Z704*1,IFERROR(,""))))))))</f>
        <v>0</v>
      </c>
      <c r="H701" s="1" t="s">
        <v>4</v>
      </c>
      <c r="I701" s="1">
        <f>IF('Data Entry'!AC704="g",'Data Entry'!AB704*0.001,IF('Data Entry'!AC704="mg",'Data Entry'!AB704*0.000001,IF('Data Entry'!AC704="t",'Data Entry'!AB704*1000,IF('Data Entry'!AC704="ml",'Data Entry'!AB704*0.001,IF('Data Entry'!AC704="kg",'Data Entry'!AB704*1,IF('Data Entry'!AC704="L",'Data Entry'!AB704*1,IFERROR(,"")))))))</f>
        <v>0</v>
      </c>
      <c r="J701" s="59" t="str">
        <f>'Data Entry'!AU704</f>
        <v/>
      </c>
      <c r="K701" s="1">
        <f>IF('Data Entry'!AI704="g",'Data Entry'!AH704*0.001*V701,IF('Data Entry'!AI704="UI",'Data Entry'!AH704*0.000001*V701,IF('Data Entry'!AI704="mg",'Data Entry'!AH704*0.000001*V701,IF('Data Entry'!AI704="t",'Data Entry'!AH704*1000*V701,IF('Data Entry'!AI704="kg",'Data Entry'!AH704*1*V701,IF('Data Entry'!AI704="L",'Data Entry'!AH704*1*V701,IFERROR(,"")))))))</f>
        <v>0</v>
      </c>
      <c r="L701" s="1" t="s">
        <v>4</v>
      </c>
      <c r="M701" s="59">
        <f>'Data Entry'!AJ704</f>
        <v>0</v>
      </c>
      <c r="N701" s="59" t="str">
        <f>'Data Entry'!AX704</f>
        <v/>
      </c>
      <c r="O701" s="1">
        <f>IF('Data Entry'!AL704="g",'Data Entry'!AK704*0.001*W701,IF('Data Entry'!AL704="UI",'Data Entry'!AK704*0.000001*W701,IF('Data Entry'!AL704="mg",'Data Entry'!AK704*0.000001*W701,IF('Data Entry'!AL704="t",'Data Entry'!AK704*1000*W701,IF('Data Entry'!AL704="kg",'Data Entry'!AK704*1*W701,IF('Data Entry'!AL704="L",'Data Entry'!AK704*1*W701,IFERROR(,"")))))))</f>
        <v>0</v>
      </c>
      <c r="P701" s="1" t="s">
        <v>4</v>
      </c>
      <c r="Q701" s="59">
        <f>'Data Entry'!AM704</f>
        <v>0</v>
      </c>
      <c r="R701" s="59" t="str">
        <f>'Data Entry'!BA704</f>
        <v/>
      </c>
      <c r="S701" s="1">
        <f>IF('Data Entry'!AO704="g",'Data Entry'!AN704*0.001*X701,IF('Data Entry'!AO704="UI",'Data Entry'!AN704*0.000001*X701,IF('Data Entry'!AO704="mg",'Data Entry'!AN704*0.000001*X701,IF('Data Entry'!AO704="t",'Data Entry'!AN704*1000*X701,IF('Data Entry'!AO704="kg",'Data Entry'!AN704*1*X701,IF('Data Entry'!AO704="L",'Data Entry'!AN704*1*X701,IFERROR(,"")))))))</f>
        <v>0</v>
      </c>
      <c r="T701" s="1" t="s">
        <v>4</v>
      </c>
      <c r="U701" s="59" t="str">
        <f>IF('Data Entry'!AP704="No aplica","1",'Data Entry'!AP704)</f>
        <v/>
      </c>
      <c r="V701" s="59" t="str">
        <f>IF('Data Entry'!AS704="No aplica","1",'Data Entry'!AS704)</f>
        <v/>
      </c>
      <c r="W701" s="59" t="str">
        <f>IF('Data Entry'!AV704="No aplica","1",'Data Entry'!AV704)</f>
        <v/>
      </c>
      <c r="X701" s="59" t="str">
        <f>IF('Data Entry'!AY704="No aplica","1",'Data Entry'!AY704)</f>
        <v/>
      </c>
      <c r="Y701" s="151" t="str">
        <f t="shared" si="10"/>
        <v/>
      </c>
      <c r="Z701" s="152" t="str">
        <f>IF('Data Entry'!H704="Yes","1",IF(AND('Data Entry'!H704="",'Data Entry'!I704="",'Data Entry'!J704="",'Data Entry'!K704="",'Data Entry'!L704="",'Data Entry'!M704="",'Data Entry'!N704="",'Data Entry'!O704="",'Data Entry'!P704="",'Data Entry'!Q704=""),"","1"))</f>
        <v/>
      </c>
      <c r="AA701" s="152" t="str">
        <f>IF('Data Entry'!R704="Yes","1",IF(AND('Data Entry'!R704="",'Data Entry'!S704="",'Data Entry'!T704="",'Data Entry'!U704=""),"","1"))</f>
        <v/>
      </c>
      <c r="AB701" s="157" t="str">
        <f>IF('Data Entry'!V704="Yes","1",IF(AND('Data Entry'!V704="",'Data Entry'!W704=""),"","1"))</f>
        <v/>
      </c>
    </row>
    <row r="702" spans="1:28" ht="17">
      <c r="A702" s="59">
        <f>'Data Entry'!AB705</f>
        <v>0</v>
      </c>
      <c r="B702" s="59" t="str">
        <f>'Data Entry'!AR705</f>
        <v/>
      </c>
      <c r="C702" s="1">
        <f>IF('Data Entry'!AD705="g",'Data Entry'!AC705*0.001*U702,IF('Data Entry'!AD705="UI",'Data Entry'!AC705*0.000001*U702,IF('Data Entry'!AD705="mg",'Data Entry'!AC705*0.000001*U702,IF('Data Entry'!AD705="t",'Data Entry'!AC705*1000*U702,IF('Data Entry'!AD705="kg",'Data Entry'!AC705*1*U702,IF('Data Entry'!AD705="L",'Data Entry'!AC705*1*U702,IFERROR(,"")))))))</f>
        <v>0</v>
      </c>
      <c r="D702" s="1" t="s">
        <v>4</v>
      </c>
      <c r="E702" s="1">
        <f>IF('Data Entry'!AF705="g",'Data Entry'!AE705*0.001,IF('Data Entry'!AF705="mg",'Data Entry'!AE705*0.000001,IF('Data Entry'!AF705="t",'Data Entry'!AE705*1000,IF('Data Entry'!AF705="ml",'Data Entry'!AE705*0.001,IF('Data Entry'!AF705="kg",'Data Entry'!AE705*1,IF('Data Entry'!AF705="Pieza",'Data Entry'!AE705*1,IF('Data Entry'!AF705="L",'Data Entry'!AE705*1,IFERROR(,""))))))))</f>
        <v>0</v>
      </c>
      <c r="F702" s="1" t="s">
        <v>4</v>
      </c>
      <c r="G702" s="1">
        <f>IF('Data Entry'!AA705="g",'Data Entry'!Z705*0.001,IF('Data Entry'!AA705="mg",'Data Entry'!Z705*0.000001,IF('Data Entry'!AA705="t",'Data Entry'!Z705*1000,IF('Data Entry'!AA705="ml",'Data Entry'!Z705*0.001,IF('Data Entry'!AA705="kg",'Data Entry'!Z705*1,IF('Data Entry'!AA705="Piezas",'Data Entry'!Z705*1,IF('Data Entry'!AA705="L",'Data Entry'!Z705*1,IFERROR(,""))))))))</f>
        <v>0</v>
      </c>
      <c r="H702" s="1" t="s">
        <v>4</v>
      </c>
      <c r="I702" s="1">
        <f>IF('Data Entry'!AC705="g",'Data Entry'!AB705*0.001,IF('Data Entry'!AC705="mg",'Data Entry'!AB705*0.000001,IF('Data Entry'!AC705="t",'Data Entry'!AB705*1000,IF('Data Entry'!AC705="ml",'Data Entry'!AB705*0.001,IF('Data Entry'!AC705="kg",'Data Entry'!AB705*1,IF('Data Entry'!AC705="L",'Data Entry'!AB705*1,IFERROR(,"")))))))</f>
        <v>0</v>
      </c>
      <c r="J702" s="59" t="str">
        <f>'Data Entry'!AU705</f>
        <v/>
      </c>
      <c r="K702" s="1">
        <f>IF('Data Entry'!AI705="g",'Data Entry'!AH705*0.001*V702,IF('Data Entry'!AI705="UI",'Data Entry'!AH705*0.000001*V702,IF('Data Entry'!AI705="mg",'Data Entry'!AH705*0.000001*V702,IF('Data Entry'!AI705="t",'Data Entry'!AH705*1000*V702,IF('Data Entry'!AI705="kg",'Data Entry'!AH705*1*V702,IF('Data Entry'!AI705="L",'Data Entry'!AH705*1*V702,IFERROR(,"")))))))</f>
        <v>0</v>
      </c>
      <c r="L702" s="1" t="s">
        <v>4</v>
      </c>
      <c r="M702" s="59">
        <f>'Data Entry'!AJ705</f>
        <v>0</v>
      </c>
      <c r="N702" s="59" t="str">
        <f>'Data Entry'!AX705</f>
        <v/>
      </c>
      <c r="O702" s="1">
        <f>IF('Data Entry'!AL705="g",'Data Entry'!AK705*0.001*W702,IF('Data Entry'!AL705="UI",'Data Entry'!AK705*0.000001*W702,IF('Data Entry'!AL705="mg",'Data Entry'!AK705*0.000001*W702,IF('Data Entry'!AL705="t",'Data Entry'!AK705*1000*W702,IF('Data Entry'!AL705="kg",'Data Entry'!AK705*1*W702,IF('Data Entry'!AL705="L",'Data Entry'!AK705*1*W702,IFERROR(,"")))))))</f>
        <v>0</v>
      </c>
      <c r="P702" s="1" t="s">
        <v>4</v>
      </c>
      <c r="Q702" s="59">
        <f>'Data Entry'!AM705</f>
        <v>0</v>
      </c>
      <c r="R702" s="59" t="str">
        <f>'Data Entry'!BA705</f>
        <v/>
      </c>
      <c r="S702" s="1">
        <f>IF('Data Entry'!AO705="g",'Data Entry'!AN705*0.001*X702,IF('Data Entry'!AO705="UI",'Data Entry'!AN705*0.000001*X702,IF('Data Entry'!AO705="mg",'Data Entry'!AN705*0.000001*X702,IF('Data Entry'!AO705="t",'Data Entry'!AN705*1000*X702,IF('Data Entry'!AO705="kg",'Data Entry'!AN705*1*X702,IF('Data Entry'!AO705="L",'Data Entry'!AN705*1*X702,IFERROR(,"")))))))</f>
        <v>0</v>
      </c>
      <c r="T702" s="1" t="s">
        <v>4</v>
      </c>
      <c r="U702" s="59" t="str">
        <f>IF('Data Entry'!AP705="No aplica","1",'Data Entry'!AP705)</f>
        <v/>
      </c>
      <c r="V702" s="59" t="str">
        <f>IF('Data Entry'!AS705="No aplica","1",'Data Entry'!AS705)</f>
        <v/>
      </c>
      <c r="W702" s="59" t="str">
        <f>IF('Data Entry'!AV705="No aplica","1",'Data Entry'!AV705)</f>
        <v/>
      </c>
      <c r="X702" s="59" t="str">
        <f>IF('Data Entry'!AY705="No aplica","1",'Data Entry'!AY705)</f>
        <v/>
      </c>
      <c r="Y702" s="151" t="str">
        <f t="shared" si="10"/>
        <v/>
      </c>
      <c r="Z702" s="152" t="str">
        <f>IF('Data Entry'!H705="Yes","1",IF(AND('Data Entry'!H705="",'Data Entry'!I705="",'Data Entry'!J705="",'Data Entry'!K705="",'Data Entry'!L705="",'Data Entry'!M705="",'Data Entry'!N705="",'Data Entry'!O705="",'Data Entry'!P705="",'Data Entry'!Q705=""),"","1"))</f>
        <v/>
      </c>
      <c r="AA702" s="152" t="str">
        <f>IF('Data Entry'!R705="Yes","1",IF(AND('Data Entry'!R705="",'Data Entry'!S705="",'Data Entry'!T705="",'Data Entry'!U705=""),"","1"))</f>
        <v/>
      </c>
      <c r="AB702" s="157" t="str">
        <f>IF('Data Entry'!V705="Yes","1",IF(AND('Data Entry'!V705="",'Data Entry'!W705=""),"","1"))</f>
        <v/>
      </c>
    </row>
    <row r="703" spans="1:28" ht="17">
      <c r="A703" s="59">
        <f>'Data Entry'!AB706</f>
        <v>0</v>
      </c>
      <c r="B703" s="59" t="str">
        <f>'Data Entry'!AR706</f>
        <v/>
      </c>
      <c r="C703" s="1">
        <f>IF('Data Entry'!AD706="g",'Data Entry'!AC706*0.001*U703,IF('Data Entry'!AD706="UI",'Data Entry'!AC706*0.000001*U703,IF('Data Entry'!AD706="mg",'Data Entry'!AC706*0.000001*U703,IF('Data Entry'!AD706="t",'Data Entry'!AC706*1000*U703,IF('Data Entry'!AD706="kg",'Data Entry'!AC706*1*U703,IF('Data Entry'!AD706="L",'Data Entry'!AC706*1*U703,IFERROR(,"")))))))</f>
        <v>0</v>
      </c>
      <c r="D703" s="1" t="s">
        <v>4</v>
      </c>
      <c r="E703" s="1">
        <f>IF('Data Entry'!AF706="g",'Data Entry'!AE706*0.001,IF('Data Entry'!AF706="mg",'Data Entry'!AE706*0.000001,IF('Data Entry'!AF706="t",'Data Entry'!AE706*1000,IF('Data Entry'!AF706="ml",'Data Entry'!AE706*0.001,IF('Data Entry'!AF706="kg",'Data Entry'!AE706*1,IF('Data Entry'!AF706="Pieza",'Data Entry'!AE706*1,IF('Data Entry'!AF706="L",'Data Entry'!AE706*1,IFERROR(,""))))))))</f>
        <v>0</v>
      </c>
      <c r="F703" s="1" t="s">
        <v>4</v>
      </c>
      <c r="G703" s="1">
        <f>IF('Data Entry'!AA706="g",'Data Entry'!Z706*0.001,IF('Data Entry'!AA706="mg",'Data Entry'!Z706*0.000001,IF('Data Entry'!AA706="t",'Data Entry'!Z706*1000,IF('Data Entry'!AA706="ml",'Data Entry'!Z706*0.001,IF('Data Entry'!AA706="kg",'Data Entry'!Z706*1,IF('Data Entry'!AA706="Piezas",'Data Entry'!Z706*1,IF('Data Entry'!AA706="L",'Data Entry'!Z706*1,IFERROR(,""))))))))</f>
        <v>0</v>
      </c>
      <c r="H703" s="1" t="s">
        <v>4</v>
      </c>
      <c r="I703" s="1">
        <f>IF('Data Entry'!AC706="g",'Data Entry'!AB706*0.001,IF('Data Entry'!AC706="mg",'Data Entry'!AB706*0.000001,IF('Data Entry'!AC706="t",'Data Entry'!AB706*1000,IF('Data Entry'!AC706="ml",'Data Entry'!AB706*0.001,IF('Data Entry'!AC706="kg",'Data Entry'!AB706*1,IF('Data Entry'!AC706="L",'Data Entry'!AB706*1,IFERROR(,"")))))))</f>
        <v>0</v>
      </c>
      <c r="J703" s="59" t="str">
        <f>'Data Entry'!AU706</f>
        <v/>
      </c>
      <c r="K703" s="1">
        <f>IF('Data Entry'!AI706="g",'Data Entry'!AH706*0.001*V703,IF('Data Entry'!AI706="UI",'Data Entry'!AH706*0.000001*V703,IF('Data Entry'!AI706="mg",'Data Entry'!AH706*0.000001*V703,IF('Data Entry'!AI706="t",'Data Entry'!AH706*1000*V703,IF('Data Entry'!AI706="kg",'Data Entry'!AH706*1*V703,IF('Data Entry'!AI706="L",'Data Entry'!AH706*1*V703,IFERROR(,"")))))))</f>
        <v>0</v>
      </c>
      <c r="L703" s="1" t="s">
        <v>4</v>
      </c>
      <c r="M703" s="59">
        <f>'Data Entry'!AJ706</f>
        <v>0</v>
      </c>
      <c r="N703" s="59" t="str">
        <f>'Data Entry'!AX706</f>
        <v/>
      </c>
      <c r="O703" s="1">
        <f>IF('Data Entry'!AL706="g",'Data Entry'!AK706*0.001*W703,IF('Data Entry'!AL706="UI",'Data Entry'!AK706*0.000001*W703,IF('Data Entry'!AL706="mg",'Data Entry'!AK706*0.000001*W703,IF('Data Entry'!AL706="t",'Data Entry'!AK706*1000*W703,IF('Data Entry'!AL706="kg",'Data Entry'!AK706*1*W703,IF('Data Entry'!AL706="L",'Data Entry'!AK706*1*W703,IFERROR(,"")))))))</f>
        <v>0</v>
      </c>
      <c r="P703" s="1" t="s">
        <v>4</v>
      </c>
      <c r="Q703" s="59">
        <f>'Data Entry'!AM706</f>
        <v>0</v>
      </c>
      <c r="R703" s="59" t="str">
        <f>'Data Entry'!BA706</f>
        <v/>
      </c>
      <c r="S703" s="1">
        <f>IF('Data Entry'!AO706="g",'Data Entry'!AN706*0.001*X703,IF('Data Entry'!AO706="UI",'Data Entry'!AN706*0.000001*X703,IF('Data Entry'!AO706="mg",'Data Entry'!AN706*0.000001*X703,IF('Data Entry'!AO706="t",'Data Entry'!AN706*1000*X703,IF('Data Entry'!AO706="kg",'Data Entry'!AN706*1*X703,IF('Data Entry'!AO706="L",'Data Entry'!AN706*1*X703,IFERROR(,"")))))))</f>
        <v>0</v>
      </c>
      <c r="T703" s="1" t="s">
        <v>4</v>
      </c>
      <c r="U703" s="59" t="str">
        <f>IF('Data Entry'!AP706="No aplica","1",'Data Entry'!AP706)</f>
        <v/>
      </c>
      <c r="V703" s="59" t="str">
        <f>IF('Data Entry'!AS706="No aplica","1",'Data Entry'!AS706)</f>
        <v/>
      </c>
      <c r="W703" s="59" t="str">
        <f>IF('Data Entry'!AV706="No aplica","1",'Data Entry'!AV706)</f>
        <v/>
      </c>
      <c r="X703" s="59" t="str">
        <f>IF('Data Entry'!AY706="No aplica","1",'Data Entry'!AY706)</f>
        <v/>
      </c>
      <c r="Y703" s="151" t="str">
        <f t="shared" si="10"/>
        <v/>
      </c>
      <c r="Z703" s="152" t="str">
        <f>IF('Data Entry'!H706="Yes","1",IF(AND('Data Entry'!H706="",'Data Entry'!I706="",'Data Entry'!J706="",'Data Entry'!K706="",'Data Entry'!L706="",'Data Entry'!M706="",'Data Entry'!N706="",'Data Entry'!O706="",'Data Entry'!P706="",'Data Entry'!Q706=""),"","1"))</f>
        <v/>
      </c>
      <c r="AA703" s="152" t="str">
        <f>IF('Data Entry'!R706="Yes","1",IF(AND('Data Entry'!R706="",'Data Entry'!S706="",'Data Entry'!T706="",'Data Entry'!U706=""),"","1"))</f>
        <v/>
      </c>
      <c r="AB703" s="157" t="str">
        <f>IF('Data Entry'!V706="Yes","1",IF(AND('Data Entry'!V706="",'Data Entry'!W706=""),"","1"))</f>
        <v/>
      </c>
    </row>
    <row r="704" spans="1:28" ht="17">
      <c r="A704" s="59">
        <f>'Data Entry'!AB707</f>
        <v>0</v>
      </c>
      <c r="B704" s="59" t="str">
        <f>'Data Entry'!AR707</f>
        <v/>
      </c>
      <c r="C704" s="1">
        <f>IF('Data Entry'!AD707="g",'Data Entry'!AC707*0.001*U704,IF('Data Entry'!AD707="UI",'Data Entry'!AC707*0.000001*U704,IF('Data Entry'!AD707="mg",'Data Entry'!AC707*0.000001*U704,IF('Data Entry'!AD707="t",'Data Entry'!AC707*1000*U704,IF('Data Entry'!AD707="kg",'Data Entry'!AC707*1*U704,IF('Data Entry'!AD707="L",'Data Entry'!AC707*1*U704,IFERROR(,"")))))))</f>
        <v>0</v>
      </c>
      <c r="D704" s="1" t="s">
        <v>4</v>
      </c>
      <c r="E704" s="1">
        <f>IF('Data Entry'!AF707="g",'Data Entry'!AE707*0.001,IF('Data Entry'!AF707="mg",'Data Entry'!AE707*0.000001,IF('Data Entry'!AF707="t",'Data Entry'!AE707*1000,IF('Data Entry'!AF707="ml",'Data Entry'!AE707*0.001,IF('Data Entry'!AF707="kg",'Data Entry'!AE707*1,IF('Data Entry'!AF707="Pieza",'Data Entry'!AE707*1,IF('Data Entry'!AF707="L",'Data Entry'!AE707*1,IFERROR(,""))))))))</f>
        <v>0</v>
      </c>
      <c r="F704" s="1" t="s">
        <v>4</v>
      </c>
      <c r="G704" s="1">
        <f>IF('Data Entry'!AA707="g",'Data Entry'!Z707*0.001,IF('Data Entry'!AA707="mg",'Data Entry'!Z707*0.000001,IF('Data Entry'!AA707="t",'Data Entry'!Z707*1000,IF('Data Entry'!AA707="ml",'Data Entry'!Z707*0.001,IF('Data Entry'!AA707="kg",'Data Entry'!Z707*1,IF('Data Entry'!AA707="Piezas",'Data Entry'!Z707*1,IF('Data Entry'!AA707="L",'Data Entry'!Z707*1,IFERROR(,""))))))))</f>
        <v>0</v>
      </c>
      <c r="H704" s="1" t="s">
        <v>4</v>
      </c>
      <c r="I704" s="1">
        <f>IF('Data Entry'!AC707="g",'Data Entry'!AB707*0.001,IF('Data Entry'!AC707="mg",'Data Entry'!AB707*0.000001,IF('Data Entry'!AC707="t",'Data Entry'!AB707*1000,IF('Data Entry'!AC707="ml",'Data Entry'!AB707*0.001,IF('Data Entry'!AC707="kg",'Data Entry'!AB707*1,IF('Data Entry'!AC707="L",'Data Entry'!AB707*1,IFERROR(,"")))))))</f>
        <v>0</v>
      </c>
      <c r="J704" s="59" t="str">
        <f>'Data Entry'!AU707</f>
        <v/>
      </c>
      <c r="K704" s="1">
        <f>IF('Data Entry'!AI707="g",'Data Entry'!AH707*0.001*V704,IF('Data Entry'!AI707="UI",'Data Entry'!AH707*0.000001*V704,IF('Data Entry'!AI707="mg",'Data Entry'!AH707*0.000001*V704,IF('Data Entry'!AI707="t",'Data Entry'!AH707*1000*V704,IF('Data Entry'!AI707="kg",'Data Entry'!AH707*1*V704,IF('Data Entry'!AI707="L",'Data Entry'!AH707*1*V704,IFERROR(,"")))))))</f>
        <v>0</v>
      </c>
      <c r="L704" s="1" t="s">
        <v>4</v>
      </c>
      <c r="M704" s="59">
        <f>'Data Entry'!AJ707</f>
        <v>0</v>
      </c>
      <c r="N704" s="59" t="str">
        <f>'Data Entry'!AX707</f>
        <v/>
      </c>
      <c r="O704" s="1">
        <f>IF('Data Entry'!AL707="g",'Data Entry'!AK707*0.001*W704,IF('Data Entry'!AL707="UI",'Data Entry'!AK707*0.000001*W704,IF('Data Entry'!AL707="mg",'Data Entry'!AK707*0.000001*W704,IF('Data Entry'!AL707="t",'Data Entry'!AK707*1000*W704,IF('Data Entry'!AL707="kg",'Data Entry'!AK707*1*W704,IF('Data Entry'!AL707="L",'Data Entry'!AK707*1*W704,IFERROR(,"")))))))</f>
        <v>0</v>
      </c>
      <c r="P704" s="1" t="s">
        <v>4</v>
      </c>
      <c r="Q704" s="59">
        <f>'Data Entry'!AM707</f>
        <v>0</v>
      </c>
      <c r="R704" s="59" t="str">
        <f>'Data Entry'!BA707</f>
        <v/>
      </c>
      <c r="S704" s="1">
        <f>IF('Data Entry'!AO707="g",'Data Entry'!AN707*0.001*X704,IF('Data Entry'!AO707="UI",'Data Entry'!AN707*0.000001*X704,IF('Data Entry'!AO707="mg",'Data Entry'!AN707*0.000001*X704,IF('Data Entry'!AO707="t",'Data Entry'!AN707*1000*X704,IF('Data Entry'!AO707="kg",'Data Entry'!AN707*1*X704,IF('Data Entry'!AO707="L",'Data Entry'!AN707*1*X704,IFERROR(,"")))))))</f>
        <v>0</v>
      </c>
      <c r="T704" s="1" t="s">
        <v>4</v>
      </c>
      <c r="U704" s="59" t="str">
        <f>IF('Data Entry'!AP707="No aplica","1",'Data Entry'!AP707)</f>
        <v/>
      </c>
      <c r="V704" s="59" t="str">
        <f>IF('Data Entry'!AS707="No aplica","1",'Data Entry'!AS707)</f>
        <v/>
      </c>
      <c r="W704" s="59" t="str">
        <f>IF('Data Entry'!AV707="No aplica","1",'Data Entry'!AV707)</f>
        <v/>
      </c>
      <c r="X704" s="59" t="str">
        <f>IF('Data Entry'!AY707="No aplica","1",'Data Entry'!AY707)</f>
        <v/>
      </c>
      <c r="Y704" s="151" t="str">
        <f t="shared" si="10"/>
        <v/>
      </c>
      <c r="Z704" s="152" t="str">
        <f>IF('Data Entry'!H707="Yes","1",IF(AND('Data Entry'!H707="",'Data Entry'!I707="",'Data Entry'!J707="",'Data Entry'!K707="",'Data Entry'!L707="",'Data Entry'!M707="",'Data Entry'!N707="",'Data Entry'!O707="",'Data Entry'!P707="",'Data Entry'!Q707=""),"","1"))</f>
        <v/>
      </c>
      <c r="AA704" s="152" t="str">
        <f>IF('Data Entry'!R707="Yes","1",IF(AND('Data Entry'!R707="",'Data Entry'!S707="",'Data Entry'!T707="",'Data Entry'!U707=""),"","1"))</f>
        <v/>
      </c>
      <c r="AB704" s="157" t="str">
        <f>IF('Data Entry'!V707="Yes","1",IF(AND('Data Entry'!V707="",'Data Entry'!W707=""),"","1"))</f>
        <v/>
      </c>
    </row>
    <row r="705" spans="1:28" ht="17">
      <c r="A705" s="59">
        <f>'Data Entry'!AB708</f>
        <v>0</v>
      </c>
      <c r="B705" s="59" t="str">
        <f>'Data Entry'!AR708</f>
        <v/>
      </c>
      <c r="C705" s="1">
        <f>IF('Data Entry'!AD708="g",'Data Entry'!AC708*0.001*U705,IF('Data Entry'!AD708="UI",'Data Entry'!AC708*0.000001*U705,IF('Data Entry'!AD708="mg",'Data Entry'!AC708*0.000001*U705,IF('Data Entry'!AD708="t",'Data Entry'!AC708*1000*U705,IF('Data Entry'!AD708="kg",'Data Entry'!AC708*1*U705,IF('Data Entry'!AD708="L",'Data Entry'!AC708*1*U705,IFERROR(,"")))))))</f>
        <v>0</v>
      </c>
      <c r="D705" s="1" t="s">
        <v>4</v>
      </c>
      <c r="E705" s="1">
        <f>IF('Data Entry'!AF708="g",'Data Entry'!AE708*0.001,IF('Data Entry'!AF708="mg",'Data Entry'!AE708*0.000001,IF('Data Entry'!AF708="t",'Data Entry'!AE708*1000,IF('Data Entry'!AF708="ml",'Data Entry'!AE708*0.001,IF('Data Entry'!AF708="kg",'Data Entry'!AE708*1,IF('Data Entry'!AF708="Pieza",'Data Entry'!AE708*1,IF('Data Entry'!AF708="L",'Data Entry'!AE708*1,IFERROR(,""))))))))</f>
        <v>0</v>
      </c>
      <c r="F705" s="1" t="s">
        <v>4</v>
      </c>
      <c r="G705" s="1">
        <f>IF('Data Entry'!AA708="g",'Data Entry'!Z708*0.001,IF('Data Entry'!AA708="mg",'Data Entry'!Z708*0.000001,IF('Data Entry'!AA708="t",'Data Entry'!Z708*1000,IF('Data Entry'!AA708="ml",'Data Entry'!Z708*0.001,IF('Data Entry'!AA708="kg",'Data Entry'!Z708*1,IF('Data Entry'!AA708="Piezas",'Data Entry'!Z708*1,IF('Data Entry'!AA708="L",'Data Entry'!Z708*1,IFERROR(,""))))))))</f>
        <v>0</v>
      </c>
      <c r="H705" s="1" t="s">
        <v>4</v>
      </c>
      <c r="I705" s="1">
        <f>IF('Data Entry'!AC708="g",'Data Entry'!AB708*0.001,IF('Data Entry'!AC708="mg",'Data Entry'!AB708*0.000001,IF('Data Entry'!AC708="t",'Data Entry'!AB708*1000,IF('Data Entry'!AC708="ml",'Data Entry'!AB708*0.001,IF('Data Entry'!AC708="kg",'Data Entry'!AB708*1,IF('Data Entry'!AC708="L",'Data Entry'!AB708*1,IFERROR(,"")))))))</f>
        <v>0</v>
      </c>
      <c r="J705" s="59" t="str">
        <f>'Data Entry'!AU708</f>
        <v/>
      </c>
      <c r="K705" s="1">
        <f>IF('Data Entry'!AI708="g",'Data Entry'!AH708*0.001*V705,IF('Data Entry'!AI708="UI",'Data Entry'!AH708*0.000001*V705,IF('Data Entry'!AI708="mg",'Data Entry'!AH708*0.000001*V705,IF('Data Entry'!AI708="t",'Data Entry'!AH708*1000*V705,IF('Data Entry'!AI708="kg",'Data Entry'!AH708*1*V705,IF('Data Entry'!AI708="L",'Data Entry'!AH708*1*V705,IFERROR(,"")))))))</f>
        <v>0</v>
      </c>
      <c r="L705" s="1" t="s">
        <v>4</v>
      </c>
      <c r="M705" s="59">
        <f>'Data Entry'!AJ708</f>
        <v>0</v>
      </c>
      <c r="N705" s="59" t="str">
        <f>'Data Entry'!AX708</f>
        <v/>
      </c>
      <c r="O705" s="1">
        <f>IF('Data Entry'!AL708="g",'Data Entry'!AK708*0.001*W705,IF('Data Entry'!AL708="UI",'Data Entry'!AK708*0.000001*W705,IF('Data Entry'!AL708="mg",'Data Entry'!AK708*0.000001*W705,IF('Data Entry'!AL708="t",'Data Entry'!AK708*1000*W705,IF('Data Entry'!AL708="kg",'Data Entry'!AK708*1*W705,IF('Data Entry'!AL708="L",'Data Entry'!AK708*1*W705,IFERROR(,"")))))))</f>
        <v>0</v>
      </c>
      <c r="P705" s="1" t="s">
        <v>4</v>
      </c>
      <c r="Q705" s="59">
        <f>'Data Entry'!AM708</f>
        <v>0</v>
      </c>
      <c r="R705" s="59" t="str">
        <f>'Data Entry'!BA708</f>
        <v/>
      </c>
      <c r="S705" s="1">
        <f>IF('Data Entry'!AO708="g",'Data Entry'!AN708*0.001*X705,IF('Data Entry'!AO708="UI",'Data Entry'!AN708*0.000001*X705,IF('Data Entry'!AO708="mg",'Data Entry'!AN708*0.000001*X705,IF('Data Entry'!AO708="t",'Data Entry'!AN708*1000*X705,IF('Data Entry'!AO708="kg",'Data Entry'!AN708*1*X705,IF('Data Entry'!AO708="L",'Data Entry'!AN708*1*X705,IFERROR(,"")))))))</f>
        <v>0</v>
      </c>
      <c r="T705" s="1" t="s">
        <v>4</v>
      </c>
      <c r="U705" s="59" t="str">
        <f>IF('Data Entry'!AP708="No aplica","1",'Data Entry'!AP708)</f>
        <v/>
      </c>
      <c r="V705" s="59" t="str">
        <f>IF('Data Entry'!AS708="No aplica","1",'Data Entry'!AS708)</f>
        <v/>
      </c>
      <c r="W705" s="59" t="str">
        <f>IF('Data Entry'!AV708="No aplica","1",'Data Entry'!AV708)</f>
        <v/>
      </c>
      <c r="X705" s="59" t="str">
        <f>IF('Data Entry'!AY708="No aplica","1",'Data Entry'!AY708)</f>
        <v/>
      </c>
      <c r="Y705" s="151" t="str">
        <f t="shared" si="10"/>
        <v/>
      </c>
      <c r="Z705" s="152" t="str">
        <f>IF('Data Entry'!H708="Yes","1",IF(AND('Data Entry'!H708="",'Data Entry'!I708="",'Data Entry'!J708="",'Data Entry'!K708="",'Data Entry'!L708="",'Data Entry'!M708="",'Data Entry'!N708="",'Data Entry'!O708="",'Data Entry'!P708="",'Data Entry'!Q708=""),"","1"))</f>
        <v/>
      </c>
      <c r="AA705" s="152" t="str">
        <f>IF('Data Entry'!R708="Yes","1",IF(AND('Data Entry'!R708="",'Data Entry'!S708="",'Data Entry'!T708="",'Data Entry'!U708=""),"","1"))</f>
        <v/>
      </c>
      <c r="AB705" s="157" t="str">
        <f>IF('Data Entry'!V708="Yes","1",IF(AND('Data Entry'!V708="",'Data Entry'!W708=""),"","1"))</f>
        <v/>
      </c>
    </row>
    <row r="706" spans="1:28" ht="17">
      <c r="A706" s="59">
        <f>'Data Entry'!AB709</f>
        <v>0</v>
      </c>
      <c r="B706" s="59" t="str">
        <f>'Data Entry'!AR709</f>
        <v/>
      </c>
      <c r="C706" s="1">
        <f>IF('Data Entry'!AD709="g",'Data Entry'!AC709*0.001*U706,IF('Data Entry'!AD709="UI",'Data Entry'!AC709*0.000001*U706,IF('Data Entry'!AD709="mg",'Data Entry'!AC709*0.000001*U706,IF('Data Entry'!AD709="t",'Data Entry'!AC709*1000*U706,IF('Data Entry'!AD709="kg",'Data Entry'!AC709*1*U706,IF('Data Entry'!AD709="L",'Data Entry'!AC709*1*U706,IFERROR(,"")))))))</f>
        <v>0</v>
      </c>
      <c r="D706" s="1" t="s">
        <v>4</v>
      </c>
      <c r="E706" s="1">
        <f>IF('Data Entry'!AF709="g",'Data Entry'!AE709*0.001,IF('Data Entry'!AF709="mg",'Data Entry'!AE709*0.000001,IF('Data Entry'!AF709="t",'Data Entry'!AE709*1000,IF('Data Entry'!AF709="ml",'Data Entry'!AE709*0.001,IF('Data Entry'!AF709="kg",'Data Entry'!AE709*1,IF('Data Entry'!AF709="Pieza",'Data Entry'!AE709*1,IF('Data Entry'!AF709="L",'Data Entry'!AE709*1,IFERROR(,""))))))))</f>
        <v>0</v>
      </c>
      <c r="F706" s="1" t="s">
        <v>4</v>
      </c>
      <c r="G706" s="1">
        <f>IF('Data Entry'!AA709="g",'Data Entry'!Z709*0.001,IF('Data Entry'!AA709="mg",'Data Entry'!Z709*0.000001,IF('Data Entry'!AA709="t",'Data Entry'!Z709*1000,IF('Data Entry'!AA709="ml",'Data Entry'!Z709*0.001,IF('Data Entry'!AA709="kg",'Data Entry'!Z709*1,IF('Data Entry'!AA709="Piezas",'Data Entry'!Z709*1,IF('Data Entry'!AA709="L",'Data Entry'!Z709*1,IFERROR(,""))))))))</f>
        <v>0</v>
      </c>
      <c r="H706" s="1" t="s">
        <v>4</v>
      </c>
      <c r="I706" s="1">
        <f>IF('Data Entry'!AC709="g",'Data Entry'!AB709*0.001,IF('Data Entry'!AC709="mg",'Data Entry'!AB709*0.000001,IF('Data Entry'!AC709="t",'Data Entry'!AB709*1000,IF('Data Entry'!AC709="ml",'Data Entry'!AB709*0.001,IF('Data Entry'!AC709="kg",'Data Entry'!AB709*1,IF('Data Entry'!AC709="L",'Data Entry'!AB709*1,IFERROR(,"")))))))</f>
        <v>0</v>
      </c>
      <c r="J706" s="59" t="str">
        <f>'Data Entry'!AU709</f>
        <v/>
      </c>
      <c r="K706" s="1">
        <f>IF('Data Entry'!AI709="g",'Data Entry'!AH709*0.001*V706,IF('Data Entry'!AI709="UI",'Data Entry'!AH709*0.000001*V706,IF('Data Entry'!AI709="mg",'Data Entry'!AH709*0.000001*V706,IF('Data Entry'!AI709="t",'Data Entry'!AH709*1000*V706,IF('Data Entry'!AI709="kg",'Data Entry'!AH709*1*V706,IF('Data Entry'!AI709="L",'Data Entry'!AH709*1*V706,IFERROR(,"")))))))</f>
        <v>0</v>
      </c>
      <c r="L706" s="1" t="s">
        <v>4</v>
      </c>
      <c r="M706" s="59">
        <f>'Data Entry'!AJ709</f>
        <v>0</v>
      </c>
      <c r="N706" s="59" t="str">
        <f>'Data Entry'!AX709</f>
        <v/>
      </c>
      <c r="O706" s="1">
        <f>IF('Data Entry'!AL709="g",'Data Entry'!AK709*0.001*W706,IF('Data Entry'!AL709="UI",'Data Entry'!AK709*0.000001*W706,IF('Data Entry'!AL709="mg",'Data Entry'!AK709*0.000001*W706,IF('Data Entry'!AL709="t",'Data Entry'!AK709*1000*W706,IF('Data Entry'!AL709="kg",'Data Entry'!AK709*1*W706,IF('Data Entry'!AL709="L",'Data Entry'!AK709*1*W706,IFERROR(,"")))))))</f>
        <v>0</v>
      </c>
      <c r="P706" s="1" t="s">
        <v>4</v>
      </c>
      <c r="Q706" s="59">
        <f>'Data Entry'!AM709</f>
        <v>0</v>
      </c>
      <c r="R706" s="59" t="str">
        <f>'Data Entry'!BA709</f>
        <v/>
      </c>
      <c r="S706" s="1">
        <f>IF('Data Entry'!AO709="g",'Data Entry'!AN709*0.001*X706,IF('Data Entry'!AO709="UI",'Data Entry'!AN709*0.000001*X706,IF('Data Entry'!AO709="mg",'Data Entry'!AN709*0.000001*X706,IF('Data Entry'!AO709="t",'Data Entry'!AN709*1000*X706,IF('Data Entry'!AO709="kg",'Data Entry'!AN709*1*X706,IF('Data Entry'!AO709="L",'Data Entry'!AN709*1*X706,IFERROR(,"")))))))</f>
        <v>0</v>
      </c>
      <c r="T706" s="1" t="s">
        <v>4</v>
      </c>
      <c r="U706" s="59" t="str">
        <f>IF('Data Entry'!AP709="No aplica","1",'Data Entry'!AP709)</f>
        <v/>
      </c>
      <c r="V706" s="59" t="str">
        <f>IF('Data Entry'!AS709="No aplica","1",'Data Entry'!AS709)</f>
        <v/>
      </c>
      <c r="W706" s="59" t="str">
        <f>IF('Data Entry'!AV709="No aplica","1",'Data Entry'!AV709)</f>
        <v/>
      </c>
      <c r="X706" s="59" t="str">
        <f>IF('Data Entry'!AY709="No aplica","1",'Data Entry'!AY709)</f>
        <v/>
      </c>
      <c r="Y706" s="151" t="str">
        <f t="shared" si="10"/>
        <v/>
      </c>
      <c r="Z706" s="152" t="str">
        <f>IF('Data Entry'!H709="Yes","1",IF(AND('Data Entry'!H709="",'Data Entry'!I709="",'Data Entry'!J709="",'Data Entry'!K709="",'Data Entry'!L709="",'Data Entry'!M709="",'Data Entry'!N709="",'Data Entry'!O709="",'Data Entry'!P709="",'Data Entry'!Q709=""),"","1"))</f>
        <v/>
      </c>
      <c r="AA706" s="152" t="str">
        <f>IF('Data Entry'!R709="Yes","1",IF(AND('Data Entry'!R709="",'Data Entry'!S709="",'Data Entry'!T709="",'Data Entry'!U709=""),"","1"))</f>
        <v/>
      </c>
      <c r="AB706" s="157" t="str">
        <f>IF('Data Entry'!V709="Yes","1",IF(AND('Data Entry'!V709="",'Data Entry'!W709=""),"","1"))</f>
        <v/>
      </c>
    </row>
    <row r="707" spans="1:28" ht="17">
      <c r="A707" s="59">
        <f>'Data Entry'!AB710</f>
        <v>0</v>
      </c>
      <c r="B707" s="59" t="str">
        <f>'Data Entry'!AR710</f>
        <v/>
      </c>
      <c r="C707" s="1">
        <f>IF('Data Entry'!AD710="g",'Data Entry'!AC710*0.001*U707,IF('Data Entry'!AD710="UI",'Data Entry'!AC710*0.000001*U707,IF('Data Entry'!AD710="mg",'Data Entry'!AC710*0.000001*U707,IF('Data Entry'!AD710="t",'Data Entry'!AC710*1000*U707,IF('Data Entry'!AD710="kg",'Data Entry'!AC710*1*U707,IF('Data Entry'!AD710="L",'Data Entry'!AC710*1*U707,IFERROR(,"")))))))</f>
        <v>0</v>
      </c>
      <c r="D707" s="1" t="s">
        <v>4</v>
      </c>
      <c r="E707" s="1">
        <f>IF('Data Entry'!AF710="g",'Data Entry'!AE710*0.001,IF('Data Entry'!AF710="mg",'Data Entry'!AE710*0.000001,IF('Data Entry'!AF710="t",'Data Entry'!AE710*1000,IF('Data Entry'!AF710="ml",'Data Entry'!AE710*0.001,IF('Data Entry'!AF710="kg",'Data Entry'!AE710*1,IF('Data Entry'!AF710="Pieza",'Data Entry'!AE710*1,IF('Data Entry'!AF710="L",'Data Entry'!AE710*1,IFERROR(,""))))))))</f>
        <v>0</v>
      </c>
      <c r="F707" s="1" t="s">
        <v>4</v>
      </c>
      <c r="G707" s="1">
        <f>IF('Data Entry'!AA710="g",'Data Entry'!Z710*0.001,IF('Data Entry'!AA710="mg",'Data Entry'!Z710*0.000001,IF('Data Entry'!AA710="t",'Data Entry'!Z710*1000,IF('Data Entry'!AA710="ml",'Data Entry'!Z710*0.001,IF('Data Entry'!AA710="kg",'Data Entry'!Z710*1,IF('Data Entry'!AA710="Piezas",'Data Entry'!Z710*1,IF('Data Entry'!AA710="L",'Data Entry'!Z710*1,IFERROR(,""))))))))</f>
        <v>0</v>
      </c>
      <c r="H707" s="1" t="s">
        <v>4</v>
      </c>
      <c r="I707" s="1">
        <f>IF('Data Entry'!AC710="g",'Data Entry'!AB710*0.001,IF('Data Entry'!AC710="mg",'Data Entry'!AB710*0.000001,IF('Data Entry'!AC710="t",'Data Entry'!AB710*1000,IF('Data Entry'!AC710="ml",'Data Entry'!AB710*0.001,IF('Data Entry'!AC710="kg",'Data Entry'!AB710*1,IF('Data Entry'!AC710="L",'Data Entry'!AB710*1,IFERROR(,"")))))))</f>
        <v>0</v>
      </c>
      <c r="J707" s="59" t="str">
        <f>'Data Entry'!AU710</f>
        <v/>
      </c>
      <c r="K707" s="1">
        <f>IF('Data Entry'!AI710="g",'Data Entry'!AH710*0.001*V707,IF('Data Entry'!AI710="UI",'Data Entry'!AH710*0.000001*V707,IF('Data Entry'!AI710="mg",'Data Entry'!AH710*0.000001*V707,IF('Data Entry'!AI710="t",'Data Entry'!AH710*1000*V707,IF('Data Entry'!AI710="kg",'Data Entry'!AH710*1*V707,IF('Data Entry'!AI710="L",'Data Entry'!AH710*1*V707,IFERROR(,"")))))))</f>
        <v>0</v>
      </c>
      <c r="L707" s="1" t="s">
        <v>4</v>
      </c>
      <c r="M707" s="59">
        <f>'Data Entry'!AJ710</f>
        <v>0</v>
      </c>
      <c r="N707" s="59" t="str">
        <f>'Data Entry'!AX710</f>
        <v/>
      </c>
      <c r="O707" s="1">
        <f>IF('Data Entry'!AL710="g",'Data Entry'!AK710*0.001*W707,IF('Data Entry'!AL710="UI",'Data Entry'!AK710*0.000001*W707,IF('Data Entry'!AL710="mg",'Data Entry'!AK710*0.000001*W707,IF('Data Entry'!AL710="t",'Data Entry'!AK710*1000*W707,IF('Data Entry'!AL710="kg",'Data Entry'!AK710*1*W707,IF('Data Entry'!AL710="L",'Data Entry'!AK710*1*W707,IFERROR(,"")))))))</f>
        <v>0</v>
      </c>
      <c r="P707" s="1" t="s">
        <v>4</v>
      </c>
      <c r="Q707" s="59">
        <f>'Data Entry'!AM710</f>
        <v>0</v>
      </c>
      <c r="R707" s="59" t="str">
        <f>'Data Entry'!BA710</f>
        <v/>
      </c>
      <c r="S707" s="1">
        <f>IF('Data Entry'!AO710="g",'Data Entry'!AN710*0.001*X707,IF('Data Entry'!AO710="UI",'Data Entry'!AN710*0.000001*X707,IF('Data Entry'!AO710="mg",'Data Entry'!AN710*0.000001*X707,IF('Data Entry'!AO710="t",'Data Entry'!AN710*1000*X707,IF('Data Entry'!AO710="kg",'Data Entry'!AN710*1*X707,IF('Data Entry'!AO710="L",'Data Entry'!AN710*1*X707,IFERROR(,"")))))))</f>
        <v>0</v>
      </c>
      <c r="T707" s="1" t="s">
        <v>4</v>
      </c>
      <c r="U707" s="59" t="str">
        <f>IF('Data Entry'!AP710="No aplica","1",'Data Entry'!AP710)</f>
        <v/>
      </c>
      <c r="V707" s="59" t="str">
        <f>IF('Data Entry'!AS710="No aplica","1",'Data Entry'!AS710)</f>
        <v/>
      </c>
      <c r="W707" s="59" t="str">
        <f>IF('Data Entry'!AV710="No aplica","1",'Data Entry'!AV710)</f>
        <v/>
      </c>
      <c r="X707" s="59" t="str">
        <f>IF('Data Entry'!AY710="No aplica","1",'Data Entry'!AY710)</f>
        <v/>
      </c>
      <c r="Y707" s="151" t="str">
        <f t="shared" ref="Y707:Y770" si="11">IF(OR(AND(Z707="1",AA707="1"),AND(Z707="1",AB707="1")),"1","")</f>
        <v/>
      </c>
      <c r="Z707" s="152" t="str">
        <f>IF('Data Entry'!H710="Yes","1",IF(AND('Data Entry'!H710="",'Data Entry'!I710="",'Data Entry'!J710="",'Data Entry'!K710="",'Data Entry'!L710="",'Data Entry'!M710="",'Data Entry'!N710="",'Data Entry'!O710="",'Data Entry'!P710="",'Data Entry'!Q710=""),"","1"))</f>
        <v/>
      </c>
      <c r="AA707" s="152" t="str">
        <f>IF('Data Entry'!R710="Yes","1",IF(AND('Data Entry'!R710="",'Data Entry'!S710="",'Data Entry'!T710="",'Data Entry'!U710=""),"","1"))</f>
        <v/>
      </c>
      <c r="AB707" s="157" t="str">
        <f>IF('Data Entry'!V710="Yes","1",IF(AND('Data Entry'!V710="",'Data Entry'!W710=""),"","1"))</f>
        <v/>
      </c>
    </row>
    <row r="708" spans="1:28" ht="17">
      <c r="A708" s="59">
        <f>'Data Entry'!AB711</f>
        <v>0</v>
      </c>
      <c r="B708" s="59" t="str">
        <f>'Data Entry'!AR711</f>
        <v/>
      </c>
      <c r="C708" s="1">
        <f>IF('Data Entry'!AD711="g",'Data Entry'!AC711*0.001*U708,IF('Data Entry'!AD711="UI",'Data Entry'!AC711*0.000001*U708,IF('Data Entry'!AD711="mg",'Data Entry'!AC711*0.000001*U708,IF('Data Entry'!AD711="t",'Data Entry'!AC711*1000*U708,IF('Data Entry'!AD711="kg",'Data Entry'!AC711*1*U708,IF('Data Entry'!AD711="L",'Data Entry'!AC711*1*U708,IFERROR(,"")))))))</f>
        <v>0</v>
      </c>
      <c r="D708" s="1" t="s">
        <v>4</v>
      </c>
      <c r="E708" s="1">
        <f>IF('Data Entry'!AF711="g",'Data Entry'!AE711*0.001,IF('Data Entry'!AF711="mg",'Data Entry'!AE711*0.000001,IF('Data Entry'!AF711="t",'Data Entry'!AE711*1000,IF('Data Entry'!AF711="ml",'Data Entry'!AE711*0.001,IF('Data Entry'!AF711="kg",'Data Entry'!AE711*1,IF('Data Entry'!AF711="Pieza",'Data Entry'!AE711*1,IF('Data Entry'!AF711="L",'Data Entry'!AE711*1,IFERROR(,""))))))))</f>
        <v>0</v>
      </c>
      <c r="F708" s="1" t="s">
        <v>4</v>
      </c>
      <c r="G708" s="1">
        <f>IF('Data Entry'!AA711="g",'Data Entry'!Z711*0.001,IF('Data Entry'!AA711="mg",'Data Entry'!Z711*0.000001,IF('Data Entry'!AA711="t",'Data Entry'!Z711*1000,IF('Data Entry'!AA711="ml",'Data Entry'!Z711*0.001,IF('Data Entry'!AA711="kg",'Data Entry'!Z711*1,IF('Data Entry'!AA711="Piezas",'Data Entry'!Z711*1,IF('Data Entry'!AA711="L",'Data Entry'!Z711*1,IFERROR(,""))))))))</f>
        <v>0</v>
      </c>
      <c r="H708" s="1" t="s">
        <v>4</v>
      </c>
      <c r="I708" s="1">
        <f>IF('Data Entry'!AC711="g",'Data Entry'!AB711*0.001,IF('Data Entry'!AC711="mg",'Data Entry'!AB711*0.000001,IF('Data Entry'!AC711="t",'Data Entry'!AB711*1000,IF('Data Entry'!AC711="ml",'Data Entry'!AB711*0.001,IF('Data Entry'!AC711="kg",'Data Entry'!AB711*1,IF('Data Entry'!AC711="L",'Data Entry'!AB711*1,IFERROR(,"")))))))</f>
        <v>0</v>
      </c>
      <c r="J708" s="59" t="str">
        <f>'Data Entry'!AU711</f>
        <v/>
      </c>
      <c r="K708" s="1">
        <f>IF('Data Entry'!AI711="g",'Data Entry'!AH711*0.001*V708,IF('Data Entry'!AI711="UI",'Data Entry'!AH711*0.000001*V708,IF('Data Entry'!AI711="mg",'Data Entry'!AH711*0.000001*V708,IF('Data Entry'!AI711="t",'Data Entry'!AH711*1000*V708,IF('Data Entry'!AI711="kg",'Data Entry'!AH711*1*V708,IF('Data Entry'!AI711="L",'Data Entry'!AH711*1*V708,IFERROR(,"")))))))</f>
        <v>0</v>
      </c>
      <c r="L708" s="1" t="s">
        <v>4</v>
      </c>
      <c r="M708" s="59">
        <f>'Data Entry'!AJ711</f>
        <v>0</v>
      </c>
      <c r="N708" s="59" t="str">
        <f>'Data Entry'!AX711</f>
        <v/>
      </c>
      <c r="O708" s="1">
        <f>IF('Data Entry'!AL711="g",'Data Entry'!AK711*0.001*W708,IF('Data Entry'!AL711="UI",'Data Entry'!AK711*0.000001*W708,IF('Data Entry'!AL711="mg",'Data Entry'!AK711*0.000001*W708,IF('Data Entry'!AL711="t",'Data Entry'!AK711*1000*W708,IF('Data Entry'!AL711="kg",'Data Entry'!AK711*1*W708,IF('Data Entry'!AL711="L",'Data Entry'!AK711*1*W708,IFERROR(,"")))))))</f>
        <v>0</v>
      </c>
      <c r="P708" s="1" t="s">
        <v>4</v>
      </c>
      <c r="Q708" s="59">
        <f>'Data Entry'!AM711</f>
        <v>0</v>
      </c>
      <c r="R708" s="59" t="str">
        <f>'Data Entry'!BA711</f>
        <v/>
      </c>
      <c r="S708" s="1">
        <f>IF('Data Entry'!AO711="g",'Data Entry'!AN711*0.001*X708,IF('Data Entry'!AO711="UI",'Data Entry'!AN711*0.000001*X708,IF('Data Entry'!AO711="mg",'Data Entry'!AN711*0.000001*X708,IF('Data Entry'!AO711="t",'Data Entry'!AN711*1000*X708,IF('Data Entry'!AO711="kg",'Data Entry'!AN711*1*X708,IF('Data Entry'!AO711="L",'Data Entry'!AN711*1*X708,IFERROR(,"")))))))</f>
        <v>0</v>
      </c>
      <c r="T708" s="1" t="s">
        <v>4</v>
      </c>
      <c r="U708" s="59" t="str">
        <f>IF('Data Entry'!AP711="No aplica","1",'Data Entry'!AP711)</f>
        <v/>
      </c>
      <c r="V708" s="59" t="str">
        <f>IF('Data Entry'!AS711="No aplica","1",'Data Entry'!AS711)</f>
        <v/>
      </c>
      <c r="W708" s="59" t="str">
        <f>IF('Data Entry'!AV711="No aplica","1",'Data Entry'!AV711)</f>
        <v/>
      </c>
      <c r="X708" s="59" t="str">
        <f>IF('Data Entry'!AY711="No aplica","1",'Data Entry'!AY711)</f>
        <v/>
      </c>
      <c r="Y708" s="151" t="str">
        <f t="shared" si="11"/>
        <v/>
      </c>
      <c r="Z708" s="152" t="str">
        <f>IF('Data Entry'!H711="Yes","1",IF(AND('Data Entry'!H711="",'Data Entry'!I711="",'Data Entry'!J711="",'Data Entry'!K711="",'Data Entry'!L711="",'Data Entry'!M711="",'Data Entry'!N711="",'Data Entry'!O711="",'Data Entry'!P711="",'Data Entry'!Q711=""),"","1"))</f>
        <v/>
      </c>
      <c r="AA708" s="152" t="str">
        <f>IF('Data Entry'!R711="Yes","1",IF(AND('Data Entry'!R711="",'Data Entry'!S711="",'Data Entry'!T711="",'Data Entry'!U711=""),"","1"))</f>
        <v/>
      </c>
      <c r="AB708" s="157" t="str">
        <f>IF('Data Entry'!V711="Yes","1",IF(AND('Data Entry'!V711="",'Data Entry'!W711=""),"","1"))</f>
        <v/>
      </c>
    </row>
    <row r="709" spans="1:28" ht="17">
      <c r="A709" s="59">
        <f>'Data Entry'!AB712</f>
        <v>0</v>
      </c>
      <c r="B709" s="59" t="str">
        <f>'Data Entry'!AR712</f>
        <v/>
      </c>
      <c r="C709" s="1">
        <f>IF('Data Entry'!AD712="g",'Data Entry'!AC712*0.001*U709,IF('Data Entry'!AD712="UI",'Data Entry'!AC712*0.000001*U709,IF('Data Entry'!AD712="mg",'Data Entry'!AC712*0.000001*U709,IF('Data Entry'!AD712="t",'Data Entry'!AC712*1000*U709,IF('Data Entry'!AD712="kg",'Data Entry'!AC712*1*U709,IF('Data Entry'!AD712="L",'Data Entry'!AC712*1*U709,IFERROR(,"")))))))</f>
        <v>0</v>
      </c>
      <c r="D709" s="1" t="s">
        <v>4</v>
      </c>
      <c r="E709" s="1">
        <f>IF('Data Entry'!AF712="g",'Data Entry'!AE712*0.001,IF('Data Entry'!AF712="mg",'Data Entry'!AE712*0.000001,IF('Data Entry'!AF712="t",'Data Entry'!AE712*1000,IF('Data Entry'!AF712="ml",'Data Entry'!AE712*0.001,IF('Data Entry'!AF712="kg",'Data Entry'!AE712*1,IF('Data Entry'!AF712="Pieza",'Data Entry'!AE712*1,IF('Data Entry'!AF712="L",'Data Entry'!AE712*1,IFERROR(,""))))))))</f>
        <v>0</v>
      </c>
      <c r="F709" s="1" t="s">
        <v>4</v>
      </c>
      <c r="G709" s="1">
        <f>IF('Data Entry'!AA712="g",'Data Entry'!Z712*0.001,IF('Data Entry'!AA712="mg",'Data Entry'!Z712*0.000001,IF('Data Entry'!AA712="t",'Data Entry'!Z712*1000,IF('Data Entry'!AA712="ml",'Data Entry'!Z712*0.001,IF('Data Entry'!AA712="kg",'Data Entry'!Z712*1,IF('Data Entry'!AA712="Piezas",'Data Entry'!Z712*1,IF('Data Entry'!AA712="L",'Data Entry'!Z712*1,IFERROR(,""))))))))</f>
        <v>0</v>
      </c>
      <c r="H709" s="1" t="s">
        <v>4</v>
      </c>
      <c r="I709" s="1">
        <f>IF('Data Entry'!AC712="g",'Data Entry'!AB712*0.001,IF('Data Entry'!AC712="mg",'Data Entry'!AB712*0.000001,IF('Data Entry'!AC712="t",'Data Entry'!AB712*1000,IF('Data Entry'!AC712="ml",'Data Entry'!AB712*0.001,IF('Data Entry'!AC712="kg",'Data Entry'!AB712*1,IF('Data Entry'!AC712="L",'Data Entry'!AB712*1,IFERROR(,"")))))))</f>
        <v>0</v>
      </c>
      <c r="J709" s="59" t="str">
        <f>'Data Entry'!AU712</f>
        <v/>
      </c>
      <c r="K709" s="1">
        <f>IF('Data Entry'!AI712="g",'Data Entry'!AH712*0.001*V709,IF('Data Entry'!AI712="UI",'Data Entry'!AH712*0.000001*V709,IF('Data Entry'!AI712="mg",'Data Entry'!AH712*0.000001*V709,IF('Data Entry'!AI712="t",'Data Entry'!AH712*1000*V709,IF('Data Entry'!AI712="kg",'Data Entry'!AH712*1*V709,IF('Data Entry'!AI712="L",'Data Entry'!AH712*1*V709,IFERROR(,"")))))))</f>
        <v>0</v>
      </c>
      <c r="L709" s="1" t="s">
        <v>4</v>
      </c>
      <c r="M709" s="59">
        <f>'Data Entry'!AJ712</f>
        <v>0</v>
      </c>
      <c r="N709" s="59" t="str">
        <f>'Data Entry'!AX712</f>
        <v/>
      </c>
      <c r="O709" s="1">
        <f>IF('Data Entry'!AL712="g",'Data Entry'!AK712*0.001*W709,IF('Data Entry'!AL712="UI",'Data Entry'!AK712*0.000001*W709,IF('Data Entry'!AL712="mg",'Data Entry'!AK712*0.000001*W709,IF('Data Entry'!AL712="t",'Data Entry'!AK712*1000*W709,IF('Data Entry'!AL712="kg",'Data Entry'!AK712*1*W709,IF('Data Entry'!AL712="L",'Data Entry'!AK712*1*W709,IFERROR(,"")))))))</f>
        <v>0</v>
      </c>
      <c r="P709" s="1" t="s">
        <v>4</v>
      </c>
      <c r="Q709" s="59">
        <f>'Data Entry'!AM712</f>
        <v>0</v>
      </c>
      <c r="R709" s="59" t="str">
        <f>'Data Entry'!BA712</f>
        <v/>
      </c>
      <c r="S709" s="1">
        <f>IF('Data Entry'!AO712="g",'Data Entry'!AN712*0.001*X709,IF('Data Entry'!AO712="UI",'Data Entry'!AN712*0.000001*X709,IF('Data Entry'!AO712="mg",'Data Entry'!AN712*0.000001*X709,IF('Data Entry'!AO712="t",'Data Entry'!AN712*1000*X709,IF('Data Entry'!AO712="kg",'Data Entry'!AN712*1*X709,IF('Data Entry'!AO712="L",'Data Entry'!AN712*1*X709,IFERROR(,"")))))))</f>
        <v>0</v>
      </c>
      <c r="T709" s="1" t="s">
        <v>4</v>
      </c>
      <c r="U709" s="59" t="str">
        <f>IF('Data Entry'!AP712="No aplica","1",'Data Entry'!AP712)</f>
        <v/>
      </c>
      <c r="V709" s="59" t="str">
        <f>IF('Data Entry'!AS712="No aplica","1",'Data Entry'!AS712)</f>
        <v/>
      </c>
      <c r="W709" s="59" t="str">
        <f>IF('Data Entry'!AV712="No aplica","1",'Data Entry'!AV712)</f>
        <v/>
      </c>
      <c r="X709" s="59" t="str">
        <f>IF('Data Entry'!AY712="No aplica","1",'Data Entry'!AY712)</f>
        <v/>
      </c>
      <c r="Y709" s="151" t="str">
        <f t="shared" si="11"/>
        <v/>
      </c>
      <c r="Z709" s="152" t="str">
        <f>IF('Data Entry'!H712="Yes","1",IF(AND('Data Entry'!H712="",'Data Entry'!I712="",'Data Entry'!J712="",'Data Entry'!K712="",'Data Entry'!L712="",'Data Entry'!M712="",'Data Entry'!N712="",'Data Entry'!O712="",'Data Entry'!P712="",'Data Entry'!Q712=""),"","1"))</f>
        <v/>
      </c>
      <c r="AA709" s="152" t="str">
        <f>IF('Data Entry'!R712="Yes","1",IF(AND('Data Entry'!R712="",'Data Entry'!S712="",'Data Entry'!T712="",'Data Entry'!U712=""),"","1"))</f>
        <v/>
      </c>
      <c r="AB709" s="157" t="str">
        <f>IF('Data Entry'!V712="Yes","1",IF(AND('Data Entry'!V712="",'Data Entry'!W712=""),"","1"))</f>
        <v/>
      </c>
    </row>
    <row r="710" spans="1:28" ht="17">
      <c r="A710" s="59">
        <f>'Data Entry'!AB713</f>
        <v>0</v>
      </c>
      <c r="B710" s="59" t="str">
        <f>'Data Entry'!AR713</f>
        <v/>
      </c>
      <c r="C710" s="1">
        <f>IF('Data Entry'!AD713="g",'Data Entry'!AC713*0.001*U710,IF('Data Entry'!AD713="UI",'Data Entry'!AC713*0.000001*U710,IF('Data Entry'!AD713="mg",'Data Entry'!AC713*0.000001*U710,IF('Data Entry'!AD713="t",'Data Entry'!AC713*1000*U710,IF('Data Entry'!AD713="kg",'Data Entry'!AC713*1*U710,IF('Data Entry'!AD713="L",'Data Entry'!AC713*1*U710,IFERROR(,"")))))))</f>
        <v>0</v>
      </c>
      <c r="D710" s="1" t="s">
        <v>4</v>
      </c>
      <c r="E710" s="1">
        <f>IF('Data Entry'!AF713="g",'Data Entry'!AE713*0.001,IF('Data Entry'!AF713="mg",'Data Entry'!AE713*0.000001,IF('Data Entry'!AF713="t",'Data Entry'!AE713*1000,IF('Data Entry'!AF713="ml",'Data Entry'!AE713*0.001,IF('Data Entry'!AF713="kg",'Data Entry'!AE713*1,IF('Data Entry'!AF713="Pieza",'Data Entry'!AE713*1,IF('Data Entry'!AF713="L",'Data Entry'!AE713*1,IFERROR(,""))))))))</f>
        <v>0</v>
      </c>
      <c r="F710" s="1" t="s">
        <v>4</v>
      </c>
      <c r="G710" s="1">
        <f>IF('Data Entry'!AA713="g",'Data Entry'!Z713*0.001,IF('Data Entry'!AA713="mg",'Data Entry'!Z713*0.000001,IF('Data Entry'!AA713="t",'Data Entry'!Z713*1000,IF('Data Entry'!AA713="ml",'Data Entry'!Z713*0.001,IF('Data Entry'!AA713="kg",'Data Entry'!Z713*1,IF('Data Entry'!AA713="Piezas",'Data Entry'!Z713*1,IF('Data Entry'!AA713="L",'Data Entry'!Z713*1,IFERROR(,""))))))))</f>
        <v>0</v>
      </c>
      <c r="H710" s="1" t="s">
        <v>4</v>
      </c>
      <c r="I710" s="1">
        <f>IF('Data Entry'!AC713="g",'Data Entry'!AB713*0.001,IF('Data Entry'!AC713="mg",'Data Entry'!AB713*0.000001,IF('Data Entry'!AC713="t",'Data Entry'!AB713*1000,IF('Data Entry'!AC713="ml",'Data Entry'!AB713*0.001,IF('Data Entry'!AC713="kg",'Data Entry'!AB713*1,IF('Data Entry'!AC713="L",'Data Entry'!AB713*1,IFERROR(,"")))))))</f>
        <v>0</v>
      </c>
      <c r="J710" s="59" t="str">
        <f>'Data Entry'!AU713</f>
        <v/>
      </c>
      <c r="K710" s="1">
        <f>IF('Data Entry'!AI713="g",'Data Entry'!AH713*0.001*V710,IF('Data Entry'!AI713="UI",'Data Entry'!AH713*0.000001*V710,IF('Data Entry'!AI713="mg",'Data Entry'!AH713*0.000001*V710,IF('Data Entry'!AI713="t",'Data Entry'!AH713*1000*V710,IF('Data Entry'!AI713="kg",'Data Entry'!AH713*1*V710,IF('Data Entry'!AI713="L",'Data Entry'!AH713*1*V710,IFERROR(,"")))))))</f>
        <v>0</v>
      </c>
      <c r="L710" s="1" t="s">
        <v>4</v>
      </c>
      <c r="M710" s="59">
        <f>'Data Entry'!AJ713</f>
        <v>0</v>
      </c>
      <c r="N710" s="59" t="str">
        <f>'Data Entry'!AX713</f>
        <v/>
      </c>
      <c r="O710" s="1">
        <f>IF('Data Entry'!AL713="g",'Data Entry'!AK713*0.001*W710,IF('Data Entry'!AL713="UI",'Data Entry'!AK713*0.000001*W710,IF('Data Entry'!AL713="mg",'Data Entry'!AK713*0.000001*W710,IF('Data Entry'!AL713="t",'Data Entry'!AK713*1000*W710,IF('Data Entry'!AL713="kg",'Data Entry'!AK713*1*W710,IF('Data Entry'!AL713="L",'Data Entry'!AK713*1*W710,IFERROR(,"")))))))</f>
        <v>0</v>
      </c>
      <c r="P710" s="1" t="s">
        <v>4</v>
      </c>
      <c r="Q710" s="59">
        <f>'Data Entry'!AM713</f>
        <v>0</v>
      </c>
      <c r="R710" s="59" t="str">
        <f>'Data Entry'!BA713</f>
        <v/>
      </c>
      <c r="S710" s="1">
        <f>IF('Data Entry'!AO713="g",'Data Entry'!AN713*0.001*X710,IF('Data Entry'!AO713="UI",'Data Entry'!AN713*0.000001*X710,IF('Data Entry'!AO713="mg",'Data Entry'!AN713*0.000001*X710,IF('Data Entry'!AO713="t",'Data Entry'!AN713*1000*X710,IF('Data Entry'!AO713="kg",'Data Entry'!AN713*1*X710,IF('Data Entry'!AO713="L",'Data Entry'!AN713*1*X710,IFERROR(,"")))))))</f>
        <v>0</v>
      </c>
      <c r="T710" s="1" t="s">
        <v>4</v>
      </c>
      <c r="U710" s="59" t="str">
        <f>IF('Data Entry'!AP713="No aplica","1",'Data Entry'!AP713)</f>
        <v/>
      </c>
      <c r="V710" s="59" t="str">
        <f>IF('Data Entry'!AS713="No aplica","1",'Data Entry'!AS713)</f>
        <v/>
      </c>
      <c r="W710" s="59" t="str">
        <f>IF('Data Entry'!AV713="No aplica","1",'Data Entry'!AV713)</f>
        <v/>
      </c>
      <c r="X710" s="59" t="str">
        <f>IF('Data Entry'!AY713="No aplica","1",'Data Entry'!AY713)</f>
        <v/>
      </c>
      <c r="Y710" s="151" t="str">
        <f t="shared" si="11"/>
        <v/>
      </c>
      <c r="Z710" s="152" t="str">
        <f>IF('Data Entry'!H713="Yes","1",IF(AND('Data Entry'!H713="",'Data Entry'!I713="",'Data Entry'!J713="",'Data Entry'!K713="",'Data Entry'!L713="",'Data Entry'!M713="",'Data Entry'!N713="",'Data Entry'!O713="",'Data Entry'!P713="",'Data Entry'!Q713=""),"","1"))</f>
        <v/>
      </c>
      <c r="AA710" s="152" t="str">
        <f>IF('Data Entry'!R713="Yes","1",IF(AND('Data Entry'!R713="",'Data Entry'!S713="",'Data Entry'!T713="",'Data Entry'!U713=""),"","1"))</f>
        <v/>
      </c>
      <c r="AB710" s="157" t="str">
        <f>IF('Data Entry'!V713="Yes","1",IF(AND('Data Entry'!V713="",'Data Entry'!W713=""),"","1"))</f>
        <v/>
      </c>
    </row>
    <row r="711" spans="1:28" ht="17">
      <c r="A711" s="59">
        <f>'Data Entry'!AB714</f>
        <v>0</v>
      </c>
      <c r="B711" s="59" t="str">
        <f>'Data Entry'!AR714</f>
        <v/>
      </c>
      <c r="C711" s="1">
        <f>IF('Data Entry'!AD714="g",'Data Entry'!AC714*0.001*U711,IF('Data Entry'!AD714="UI",'Data Entry'!AC714*0.000001*U711,IF('Data Entry'!AD714="mg",'Data Entry'!AC714*0.000001*U711,IF('Data Entry'!AD714="t",'Data Entry'!AC714*1000*U711,IF('Data Entry'!AD714="kg",'Data Entry'!AC714*1*U711,IF('Data Entry'!AD714="L",'Data Entry'!AC714*1*U711,IFERROR(,"")))))))</f>
        <v>0</v>
      </c>
      <c r="D711" s="1" t="s">
        <v>4</v>
      </c>
      <c r="E711" s="1">
        <f>IF('Data Entry'!AF714="g",'Data Entry'!AE714*0.001,IF('Data Entry'!AF714="mg",'Data Entry'!AE714*0.000001,IF('Data Entry'!AF714="t",'Data Entry'!AE714*1000,IF('Data Entry'!AF714="ml",'Data Entry'!AE714*0.001,IF('Data Entry'!AF714="kg",'Data Entry'!AE714*1,IF('Data Entry'!AF714="Pieza",'Data Entry'!AE714*1,IF('Data Entry'!AF714="L",'Data Entry'!AE714*1,IFERROR(,""))))))))</f>
        <v>0</v>
      </c>
      <c r="F711" s="1" t="s">
        <v>4</v>
      </c>
      <c r="G711" s="1">
        <f>IF('Data Entry'!AA714="g",'Data Entry'!Z714*0.001,IF('Data Entry'!AA714="mg",'Data Entry'!Z714*0.000001,IF('Data Entry'!AA714="t",'Data Entry'!Z714*1000,IF('Data Entry'!AA714="ml",'Data Entry'!Z714*0.001,IF('Data Entry'!AA714="kg",'Data Entry'!Z714*1,IF('Data Entry'!AA714="Piezas",'Data Entry'!Z714*1,IF('Data Entry'!AA714="L",'Data Entry'!Z714*1,IFERROR(,""))))))))</f>
        <v>0</v>
      </c>
      <c r="H711" s="1" t="s">
        <v>4</v>
      </c>
      <c r="I711" s="1">
        <f>IF('Data Entry'!AC714="g",'Data Entry'!AB714*0.001,IF('Data Entry'!AC714="mg",'Data Entry'!AB714*0.000001,IF('Data Entry'!AC714="t",'Data Entry'!AB714*1000,IF('Data Entry'!AC714="ml",'Data Entry'!AB714*0.001,IF('Data Entry'!AC714="kg",'Data Entry'!AB714*1,IF('Data Entry'!AC714="L",'Data Entry'!AB714*1,IFERROR(,"")))))))</f>
        <v>0</v>
      </c>
      <c r="J711" s="59" t="str">
        <f>'Data Entry'!AU714</f>
        <v/>
      </c>
      <c r="K711" s="1">
        <f>IF('Data Entry'!AI714="g",'Data Entry'!AH714*0.001*V711,IF('Data Entry'!AI714="UI",'Data Entry'!AH714*0.000001*V711,IF('Data Entry'!AI714="mg",'Data Entry'!AH714*0.000001*V711,IF('Data Entry'!AI714="t",'Data Entry'!AH714*1000*V711,IF('Data Entry'!AI714="kg",'Data Entry'!AH714*1*V711,IF('Data Entry'!AI714="L",'Data Entry'!AH714*1*V711,IFERROR(,"")))))))</f>
        <v>0</v>
      </c>
      <c r="L711" s="1" t="s">
        <v>4</v>
      </c>
      <c r="M711" s="59">
        <f>'Data Entry'!AJ714</f>
        <v>0</v>
      </c>
      <c r="N711" s="59" t="str">
        <f>'Data Entry'!AX714</f>
        <v/>
      </c>
      <c r="O711" s="1">
        <f>IF('Data Entry'!AL714="g",'Data Entry'!AK714*0.001*W711,IF('Data Entry'!AL714="UI",'Data Entry'!AK714*0.000001*W711,IF('Data Entry'!AL714="mg",'Data Entry'!AK714*0.000001*W711,IF('Data Entry'!AL714="t",'Data Entry'!AK714*1000*W711,IF('Data Entry'!AL714="kg",'Data Entry'!AK714*1*W711,IF('Data Entry'!AL714="L",'Data Entry'!AK714*1*W711,IFERROR(,"")))))))</f>
        <v>0</v>
      </c>
      <c r="P711" s="1" t="s">
        <v>4</v>
      </c>
      <c r="Q711" s="59">
        <f>'Data Entry'!AM714</f>
        <v>0</v>
      </c>
      <c r="R711" s="59" t="str">
        <f>'Data Entry'!BA714</f>
        <v/>
      </c>
      <c r="S711" s="1">
        <f>IF('Data Entry'!AO714="g",'Data Entry'!AN714*0.001*X711,IF('Data Entry'!AO714="UI",'Data Entry'!AN714*0.000001*X711,IF('Data Entry'!AO714="mg",'Data Entry'!AN714*0.000001*X711,IF('Data Entry'!AO714="t",'Data Entry'!AN714*1000*X711,IF('Data Entry'!AO714="kg",'Data Entry'!AN714*1*X711,IF('Data Entry'!AO714="L",'Data Entry'!AN714*1*X711,IFERROR(,"")))))))</f>
        <v>0</v>
      </c>
      <c r="T711" s="1" t="s">
        <v>4</v>
      </c>
      <c r="U711" s="59" t="str">
        <f>IF('Data Entry'!AP714="No aplica","1",'Data Entry'!AP714)</f>
        <v/>
      </c>
      <c r="V711" s="59" t="str">
        <f>IF('Data Entry'!AS714="No aplica","1",'Data Entry'!AS714)</f>
        <v/>
      </c>
      <c r="W711" s="59" t="str">
        <f>IF('Data Entry'!AV714="No aplica","1",'Data Entry'!AV714)</f>
        <v/>
      </c>
      <c r="X711" s="59" t="str">
        <f>IF('Data Entry'!AY714="No aplica","1",'Data Entry'!AY714)</f>
        <v/>
      </c>
      <c r="Y711" s="151" t="str">
        <f t="shared" si="11"/>
        <v/>
      </c>
      <c r="Z711" s="152" t="str">
        <f>IF('Data Entry'!H714="Yes","1",IF(AND('Data Entry'!H714="",'Data Entry'!I714="",'Data Entry'!J714="",'Data Entry'!K714="",'Data Entry'!L714="",'Data Entry'!M714="",'Data Entry'!N714="",'Data Entry'!O714="",'Data Entry'!P714="",'Data Entry'!Q714=""),"","1"))</f>
        <v/>
      </c>
      <c r="AA711" s="152" t="str">
        <f>IF('Data Entry'!R714="Yes","1",IF(AND('Data Entry'!R714="",'Data Entry'!S714="",'Data Entry'!T714="",'Data Entry'!U714=""),"","1"))</f>
        <v/>
      </c>
      <c r="AB711" s="157" t="str">
        <f>IF('Data Entry'!V714="Yes","1",IF(AND('Data Entry'!V714="",'Data Entry'!W714=""),"","1"))</f>
        <v/>
      </c>
    </row>
    <row r="712" spans="1:28" ht="17">
      <c r="A712" s="59">
        <f>'Data Entry'!AB715</f>
        <v>0</v>
      </c>
      <c r="B712" s="59" t="str">
        <f>'Data Entry'!AR715</f>
        <v/>
      </c>
      <c r="C712" s="1">
        <f>IF('Data Entry'!AD715="g",'Data Entry'!AC715*0.001*U712,IF('Data Entry'!AD715="UI",'Data Entry'!AC715*0.000001*U712,IF('Data Entry'!AD715="mg",'Data Entry'!AC715*0.000001*U712,IF('Data Entry'!AD715="t",'Data Entry'!AC715*1000*U712,IF('Data Entry'!AD715="kg",'Data Entry'!AC715*1*U712,IF('Data Entry'!AD715="L",'Data Entry'!AC715*1*U712,IFERROR(,"")))))))</f>
        <v>0</v>
      </c>
      <c r="D712" s="1" t="s">
        <v>4</v>
      </c>
      <c r="E712" s="1">
        <f>IF('Data Entry'!AF715="g",'Data Entry'!AE715*0.001,IF('Data Entry'!AF715="mg",'Data Entry'!AE715*0.000001,IF('Data Entry'!AF715="t",'Data Entry'!AE715*1000,IF('Data Entry'!AF715="ml",'Data Entry'!AE715*0.001,IF('Data Entry'!AF715="kg",'Data Entry'!AE715*1,IF('Data Entry'!AF715="Pieza",'Data Entry'!AE715*1,IF('Data Entry'!AF715="L",'Data Entry'!AE715*1,IFERROR(,""))))))))</f>
        <v>0</v>
      </c>
      <c r="F712" s="1" t="s">
        <v>4</v>
      </c>
      <c r="G712" s="1">
        <f>IF('Data Entry'!AA715="g",'Data Entry'!Z715*0.001,IF('Data Entry'!AA715="mg",'Data Entry'!Z715*0.000001,IF('Data Entry'!AA715="t",'Data Entry'!Z715*1000,IF('Data Entry'!AA715="ml",'Data Entry'!Z715*0.001,IF('Data Entry'!AA715="kg",'Data Entry'!Z715*1,IF('Data Entry'!AA715="Piezas",'Data Entry'!Z715*1,IF('Data Entry'!AA715="L",'Data Entry'!Z715*1,IFERROR(,""))))))))</f>
        <v>0</v>
      </c>
      <c r="H712" s="1" t="s">
        <v>4</v>
      </c>
      <c r="I712" s="1">
        <f>IF('Data Entry'!AC715="g",'Data Entry'!AB715*0.001,IF('Data Entry'!AC715="mg",'Data Entry'!AB715*0.000001,IF('Data Entry'!AC715="t",'Data Entry'!AB715*1000,IF('Data Entry'!AC715="ml",'Data Entry'!AB715*0.001,IF('Data Entry'!AC715="kg",'Data Entry'!AB715*1,IF('Data Entry'!AC715="L",'Data Entry'!AB715*1,IFERROR(,"")))))))</f>
        <v>0</v>
      </c>
      <c r="J712" s="59" t="str">
        <f>'Data Entry'!AU715</f>
        <v/>
      </c>
      <c r="K712" s="1">
        <f>IF('Data Entry'!AI715="g",'Data Entry'!AH715*0.001*V712,IF('Data Entry'!AI715="UI",'Data Entry'!AH715*0.000001*V712,IF('Data Entry'!AI715="mg",'Data Entry'!AH715*0.000001*V712,IF('Data Entry'!AI715="t",'Data Entry'!AH715*1000*V712,IF('Data Entry'!AI715="kg",'Data Entry'!AH715*1*V712,IF('Data Entry'!AI715="L",'Data Entry'!AH715*1*V712,IFERROR(,"")))))))</f>
        <v>0</v>
      </c>
      <c r="L712" s="1" t="s">
        <v>4</v>
      </c>
      <c r="M712" s="59">
        <f>'Data Entry'!AJ715</f>
        <v>0</v>
      </c>
      <c r="N712" s="59" t="str">
        <f>'Data Entry'!AX715</f>
        <v/>
      </c>
      <c r="O712" s="1">
        <f>IF('Data Entry'!AL715="g",'Data Entry'!AK715*0.001*W712,IF('Data Entry'!AL715="UI",'Data Entry'!AK715*0.000001*W712,IF('Data Entry'!AL715="mg",'Data Entry'!AK715*0.000001*W712,IF('Data Entry'!AL715="t",'Data Entry'!AK715*1000*W712,IF('Data Entry'!AL715="kg",'Data Entry'!AK715*1*W712,IF('Data Entry'!AL715="L",'Data Entry'!AK715*1*W712,IFERROR(,"")))))))</f>
        <v>0</v>
      </c>
      <c r="P712" s="1" t="s">
        <v>4</v>
      </c>
      <c r="Q712" s="59">
        <f>'Data Entry'!AM715</f>
        <v>0</v>
      </c>
      <c r="R712" s="59" t="str">
        <f>'Data Entry'!BA715</f>
        <v/>
      </c>
      <c r="S712" s="1">
        <f>IF('Data Entry'!AO715="g",'Data Entry'!AN715*0.001*X712,IF('Data Entry'!AO715="UI",'Data Entry'!AN715*0.000001*X712,IF('Data Entry'!AO715="mg",'Data Entry'!AN715*0.000001*X712,IF('Data Entry'!AO715="t",'Data Entry'!AN715*1000*X712,IF('Data Entry'!AO715="kg",'Data Entry'!AN715*1*X712,IF('Data Entry'!AO715="L",'Data Entry'!AN715*1*X712,IFERROR(,"")))))))</f>
        <v>0</v>
      </c>
      <c r="T712" s="1" t="s">
        <v>4</v>
      </c>
      <c r="U712" s="59" t="str">
        <f>IF('Data Entry'!AP715="No aplica","1",'Data Entry'!AP715)</f>
        <v/>
      </c>
      <c r="V712" s="59" t="str">
        <f>IF('Data Entry'!AS715="No aplica","1",'Data Entry'!AS715)</f>
        <v/>
      </c>
      <c r="W712" s="59" t="str">
        <f>IF('Data Entry'!AV715="No aplica","1",'Data Entry'!AV715)</f>
        <v/>
      </c>
      <c r="X712" s="59" t="str">
        <f>IF('Data Entry'!AY715="No aplica","1",'Data Entry'!AY715)</f>
        <v/>
      </c>
      <c r="Y712" s="151" t="str">
        <f t="shared" si="11"/>
        <v/>
      </c>
      <c r="Z712" s="152" t="str">
        <f>IF('Data Entry'!H715="Yes","1",IF(AND('Data Entry'!H715="",'Data Entry'!I715="",'Data Entry'!J715="",'Data Entry'!K715="",'Data Entry'!L715="",'Data Entry'!M715="",'Data Entry'!N715="",'Data Entry'!O715="",'Data Entry'!P715="",'Data Entry'!Q715=""),"","1"))</f>
        <v/>
      </c>
      <c r="AA712" s="152" t="str">
        <f>IF('Data Entry'!R715="Yes","1",IF(AND('Data Entry'!R715="",'Data Entry'!S715="",'Data Entry'!T715="",'Data Entry'!U715=""),"","1"))</f>
        <v/>
      </c>
      <c r="AB712" s="157" t="str">
        <f>IF('Data Entry'!V715="Yes","1",IF(AND('Data Entry'!V715="",'Data Entry'!W715=""),"","1"))</f>
        <v/>
      </c>
    </row>
    <row r="713" spans="1:28" ht="17">
      <c r="A713" s="59">
        <f>'Data Entry'!AB716</f>
        <v>0</v>
      </c>
      <c r="B713" s="59" t="str">
        <f>'Data Entry'!AR716</f>
        <v/>
      </c>
      <c r="C713" s="1">
        <f>IF('Data Entry'!AD716="g",'Data Entry'!AC716*0.001*U713,IF('Data Entry'!AD716="UI",'Data Entry'!AC716*0.000001*U713,IF('Data Entry'!AD716="mg",'Data Entry'!AC716*0.000001*U713,IF('Data Entry'!AD716="t",'Data Entry'!AC716*1000*U713,IF('Data Entry'!AD716="kg",'Data Entry'!AC716*1*U713,IF('Data Entry'!AD716="L",'Data Entry'!AC716*1*U713,IFERROR(,"")))))))</f>
        <v>0</v>
      </c>
      <c r="D713" s="1" t="s">
        <v>4</v>
      </c>
      <c r="E713" s="1">
        <f>IF('Data Entry'!AF716="g",'Data Entry'!AE716*0.001,IF('Data Entry'!AF716="mg",'Data Entry'!AE716*0.000001,IF('Data Entry'!AF716="t",'Data Entry'!AE716*1000,IF('Data Entry'!AF716="ml",'Data Entry'!AE716*0.001,IF('Data Entry'!AF716="kg",'Data Entry'!AE716*1,IF('Data Entry'!AF716="Pieza",'Data Entry'!AE716*1,IF('Data Entry'!AF716="L",'Data Entry'!AE716*1,IFERROR(,""))))))))</f>
        <v>0</v>
      </c>
      <c r="F713" s="1" t="s">
        <v>4</v>
      </c>
      <c r="G713" s="1">
        <f>IF('Data Entry'!AA716="g",'Data Entry'!Z716*0.001,IF('Data Entry'!AA716="mg",'Data Entry'!Z716*0.000001,IF('Data Entry'!AA716="t",'Data Entry'!Z716*1000,IF('Data Entry'!AA716="ml",'Data Entry'!Z716*0.001,IF('Data Entry'!AA716="kg",'Data Entry'!Z716*1,IF('Data Entry'!AA716="Piezas",'Data Entry'!Z716*1,IF('Data Entry'!AA716="L",'Data Entry'!Z716*1,IFERROR(,""))))))))</f>
        <v>0</v>
      </c>
      <c r="H713" s="1" t="s">
        <v>4</v>
      </c>
      <c r="I713" s="1">
        <f>IF('Data Entry'!AC716="g",'Data Entry'!AB716*0.001,IF('Data Entry'!AC716="mg",'Data Entry'!AB716*0.000001,IF('Data Entry'!AC716="t",'Data Entry'!AB716*1000,IF('Data Entry'!AC716="ml",'Data Entry'!AB716*0.001,IF('Data Entry'!AC716="kg",'Data Entry'!AB716*1,IF('Data Entry'!AC716="L",'Data Entry'!AB716*1,IFERROR(,"")))))))</f>
        <v>0</v>
      </c>
      <c r="J713" s="59" t="str">
        <f>'Data Entry'!AU716</f>
        <v/>
      </c>
      <c r="K713" s="1">
        <f>IF('Data Entry'!AI716="g",'Data Entry'!AH716*0.001*V713,IF('Data Entry'!AI716="UI",'Data Entry'!AH716*0.000001*V713,IF('Data Entry'!AI716="mg",'Data Entry'!AH716*0.000001*V713,IF('Data Entry'!AI716="t",'Data Entry'!AH716*1000*V713,IF('Data Entry'!AI716="kg",'Data Entry'!AH716*1*V713,IF('Data Entry'!AI716="L",'Data Entry'!AH716*1*V713,IFERROR(,"")))))))</f>
        <v>0</v>
      </c>
      <c r="L713" s="1" t="s">
        <v>4</v>
      </c>
      <c r="M713" s="59">
        <f>'Data Entry'!AJ716</f>
        <v>0</v>
      </c>
      <c r="N713" s="59" t="str">
        <f>'Data Entry'!AX716</f>
        <v/>
      </c>
      <c r="O713" s="1">
        <f>IF('Data Entry'!AL716="g",'Data Entry'!AK716*0.001*W713,IF('Data Entry'!AL716="UI",'Data Entry'!AK716*0.000001*W713,IF('Data Entry'!AL716="mg",'Data Entry'!AK716*0.000001*W713,IF('Data Entry'!AL716="t",'Data Entry'!AK716*1000*W713,IF('Data Entry'!AL716="kg",'Data Entry'!AK716*1*W713,IF('Data Entry'!AL716="L",'Data Entry'!AK716*1*W713,IFERROR(,"")))))))</f>
        <v>0</v>
      </c>
      <c r="P713" s="1" t="s">
        <v>4</v>
      </c>
      <c r="Q713" s="59">
        <f>'Data Entry'!AM716</f>
        <v>0</v>
      </c>
      <c r="R713" s="59" t="str">
        <f>'Data Entry'!BA716</f>
        <v/>
      </c>
      <c r="S713" s="1">
        <f>IF('Data Entry'!AO716="g",'Data Entry'!AN716*0.001*X713,IF('Data Entry'!AO716="UI",'Data Entry'!AN716*0.000001*X713,IF('Data Entry'!AO716="mg",'Data Entry'!AN716*0.000001*X713,IF('Data Entry'!AO716="t",'Data Entry'!AN716*1000*X713,IF('Data Entry'!AO716="kg",'Data Entry'!AN716*1*X713,IF('Data Entry'!AO716="L",'Data Entry'!AN716*1*X713,IFERROR(,"")))))))</f>
        <v>0</v>
      </c>
      <c r="T713" s="1" t="s">
        <v>4</v>
      </c>
      <c r="U713" s="59" t="str">
        <f>IF('Data Entry'!AP716="No aplica","1",'Data Entry'!AP716)</f>
        <v/>
      </c>
      <c r="V713" s="59" t="str">
        <f>IF('Data Entry'!AS716="No aplica","1",'Data Entry'!AS716)</f>
        <v/>
      </c>
      <c r="W713" s="59" t="str">
        <f>IF('Data Entry'!AV716="No aplica","1",'Data Entry'!AV716)</f>
        <v/>
      </c>
      <c r="X713" s="59" t="str">
        <f>IF('Data Entry'!AY716="No aplica","1",'Data Entry'!AY716)</f>
        <v/>
      </c>
      <c r="Y713" s="151" t="str">
        <f t="shared" si="11"/>
        <v/>
      </c>
      <c r="Z713" s="152" t="str">
        <f>IF('Data Entry'!H716="Yes","1",IF(AND('Data Entry'!H716="",'Data Entry'!I716="",'Data Entry'!J716="",'Data Entry'!K716="",'Data Entry'!L716="",'Data Entry'!M716="",'Data Entry'!N716="",'Data Entry'!O716="",'Data Entry'!P716="",'Data Entry'!Q716=""),"","1"))</f>
        <v/>
      </c>
      <c r="AA713" s="152" t="str">
        <f>IF('Data Entry'!R716="Yes","1",IF(AND('Data Entry'!R716="",'Data Entry'!S716="",'Data Entry'!T716="",'Data Entry'!U716=""),"","1"))</f>
        <v/>
      </c>
      <c r="AB713" s="157" t="str">
        <f>IF('Data Entry'!V716="Yes","1",IF(AND('Data Entry'!V716="",'Data Entry'!W716=""),"","1"))</f>
        <v/>
      </c>
    </row>
    <row r="714" spans="1:28" ht="17">
      <c r="A714" s="59">
        <f>'Data Entry'!AB717</f>
        <v>0</v>
      </c>
      <c r="B714" s="59" t="str">
        <f>'Data Entry'!AR717</f>
        <v/>
      </c>
      <c r="C714" s="1">
        <f>IF('Data Entry'!AD717="g",'Data Entry'!AC717*0.001*U714,IF('Data Entry'!AD717="UI",'Data Entry'!AC717*0.000001*U714,IF('Data Entry'!AD717="mg",'Data Entry'!AC717*0.000001*U714,IF('Data Entry'!AD717="t",'Data Entry'!AC717*1000*U714,IF('Data Entry'!AD717="kg",'Data Entry'!AC717*1*U714,IF('Data Entry'!AD717="L",'Data Entry'!AC717*1*U714,IFERROR(,"")))))))</f>
        <v>0</v>
      </c>
      <c r="D714" s="1" t="s">
        <v>4</v>
      </c>
      <c r="E714" s="1">
        <f>IF('Data Entry'!AF717="g",'Data Entry'!AE717*0.001,IF('Data Entry'!AF717="mg",'Data Entry'!AE717*0.000001,IF('Data Entry'!AF717="t",'Data Entry'!AE717*1000,IF('Data Entry'!AF717="ml",'Data Entry'!AE717*0.001,IF('Data Entry'!AF717="kg",'Data Entry'!AE717*1,IF('Data Entry'!AF717="Pieza",'Data Entry'!AE717*1,IF('Data Entry'!AF717="L",'Data Entry'!AE717*1,IFERROR(,""))))))))</f>
        <v>0</v>
      </c>
      <c r="F714" s="1" t="s">
        <v>4</v>
      </c>
      <c r="G714" s="1">
        <f>IF('Data Entry'!AA717="g",'Data Entry'!Z717*0.001,IF('Data Entry'!AA717="mg",'Data Entry'!Z717*0.000001,IF('Data Entry'!AA717="t",'Data Entry'!Z717*1000,IF('Data Entry'!AA717="ml",'Data Entry'!Z717*0.001,IF('Data Entry'!AA717="kg",'Data Entry'!Z717*1,IF('Data Entry'!AA717="Piezas",'Data Entry'!Z717*1,IF('Data Entry'!AA717="L",'Data Entry'!Z717*1,IFERROR(,""))))))))</f>
        <v>0</v>
      </c>
      <c r="H714" s="1" t="s">
        <v>4</v>
      </c>
      <c r="I714" s="1">
        <f>IF('Data Entry'!AC717="g",'Data Entry'!AB717*0.001,IF('Data Entry'!AC717="mg",'Data Entry'!AB717*0.000001,IF('Data Entry'!AC717="t",'Data Entry'!AB717*1000,IF('Data Entry'!AC717="ml",'Data Entry'!AB717*0.001,IF('Data Entry'!AC717="kg",'Data Entry'!AB717*1,IF('Data Entry'!AC717="L",'Data Entry'!AB717*1,IFERROR(,"")))))))</f>
        <v>0</v>
      </c>
      <c r="J714" s="59" t="str">
        <f>'Data Entry'!AU717</f>
        <v/>
      </c>
      <c r="K714" s="1">
        <f>IF('Data Entry'!AI717="g",'Data Entry'!AH717*0.001*V714,IF('Data Entry'!AI717="UI",'Data Entry'!AH717*0.000001*V714,IF('Data Entry'!AI717="mg",'Data Entry'!AH717*0.000001*V714,IF('Data Entry'!AI717="t",'Data Entry'!AH717*1000*V714,IF('Data Entry'!AI717="kg",'Data Entry'!AH717*1*V714,IF('Data Entry'!AI717="L",'Data Entry'!AH717*1*V714,IFERROR(,"")))))))</f>
        <v>0</v>
      </c>
      <c r="L714" s="1" t="s">
        <v>4</v>
      </c>
      <c r="M714" s="59">
        <f>'Data Entry'!AJ717</f>
        <v>0</v>
      </c>
      <c r="N714" s="59" t="str">
        <f>'Data Entry'!AX717</f>
        <v/>
      </c>
      <c r="O714" s="1">
        <f>IF('Data Entry'!AL717="g",'Data Entry'!AK717*0.001*W714,IF('Data Entry'!AL717="UI",'Data Entry'!AK717*0.000001*W714,IF('Data Entry'!AL717="mg",'Data Entry'!AK717*0.000001*W714,IF('Data Entry'!AL717="t",'Data Entry'!AK717*1000*W714,IF('Data Entry'!AL717="kg",'Data Entry'!AK717*1*W714,IF('Data Entry'!AL717="L",'Data Entry'!AK717*1*W714,IFERROR(,"")))))))</f>
        <v>0</v>
      </c>
      <c r="P714" s="1" t="s">
        <v>4</v>
      </c>
      <c r="Q714" s="59">
        <f>'Data Entry'!AM717</f>
        <v>0</v>
      </c>
      <c r="R714" s="59" t="str">
        <f>'Data Entry'!BA717</f>
        <v/>
      </c>
      <c r="S714" s="1">
        <f>IF('Data Entry'!AO717="g",'Data Entry'!AN717*0.001*X714,IF('Data Entry'!AO717="UI",'Data Entry'!AN717*0.000001*X714,IF('Data Entry'!AO717="mg",'Data Entry'!AN717*0.000001*X714,IF('Data Entry'!AO717="t",'Data Entry'!AN717*1000*X714,IF('Data Entry'!AO717="kg",'Data Entry'!AN717*1*X714,IF('Data Entry'!AO717="L",'Data Entry'!AN717*1*X714,IFERROR(,"")))))))</f>
        <v>0</v>
      </c>
      <c r="T714" s="1" t="s">
        <v>4</v>
      </c>
      <c r="U714" s="59" t="str">
        <f>IF('Data Entry'!AP717="No aplica","1",'Data Entry'!AP717)</f>
        <v/>
      </c>
      <c r="V714" s="59" t="str">
        <f>IF('Data Entry'!AS717="No aplica","1",'Data Entry'!AS717)</f>
        <v/>
      </c>
      <c r="W714" s="59" t="str">
        <f>IF('Data Entry'!AV717="No aplica","1",'Data Entry'!AV717)</f>
        <v/>
      </c>
      <c r="X714" s="59" t="str">
        <f>IF('Data Entry'!AY717="No aplica","1",'Data Entry'!AY717)</f>
        <v/>
      </c>
      <c r="Y714" s="151" t="str">
        <f t="shared" si="11"/>
        <v/>
      </c>
      <c r="Z714" s="152" t="str">
        <f>IF('Data Entry'!H717="Yes","1",IF(AND('Data Entry'!H717="",'Data Entry'!I717="",'Data Entry'!J717="",'Data Entry'!K717="",'Data Entry'!L717="",'Data Entry'!M717="",'Data Entry'!N717="",'Data Entry'!O717="",'Data Entry'!P717="",'Data Entry'!Q717=""),"","1"))</f>
        <v/>
      </c>
      <c r="AA714" s="152" t="str">
        <f>IF('Data Entry'!R717="Yes","1",IF(AND('Data Entry'!R717="",'Data Entry'!S717="",'Data Entry'!T717="",'Data Entry'!U717=""),"","1"))</f>
        <v/>
      </c>
      <c r="AB714" s="157" t="str">
        <f>IF('Data Entry'!V717="Yes","1",IF(AND('Data Entry'!V717="",'Data Entry'!W717=""),"","1"))</f>
        <v/>
      </c>
    </row>
    <row r="715" spans="1:28" ht="17">
      <c r="A715" s="59">
        <f>'Data Entry'!AB718</f>
        <v>0</v>
      </c>
      <c r="B715" s="59" t="str">
        <f>'Data Entry'!AR718</f>
        <v/>
      </c>
      <c r="C715" s="1">
        <f>IF('Data Entry'!AD718="g",'Data Entry'!AC718*0.001*U715,IF('Data Entry'!AD718="UI",'Data Entry'!AC718*0.000001*U715,IF('Data Entry'!AD718="mg",'Data Entry'!AC718*0.000001*U715,IF('Data Entry'!AD718="t",'Data Entry'!AC718*1000*U715,IF('Data Entry'!AD718="kg",'Data Entry'!AC718*1*U715,IF('Data Entry'!AD718="L",'Data Entry'!AC718*1*U715,IFERROR(,"")))))))</f>
        <v>0</v>
      </c>
      <c r="D715" s="1" t="s">
        <v>4</v>
      </c>
      <c r="E715" s="1">
        <f>IF('Data Entry'!AF718="g",'Data Entry'!AE718*0.001,IF('Data Entry'!AF718="mg",'Data Entry'!AE718*0.000001,IF('Data Entry'!AF718="t",'Data Entry'!AE718*1000,IF('Data Entry'!AF718="ml",'Data Entry'!AE718*0.001,IF('Data Entry'!AF718="kg",'Data Entry'!AE718*1,IF('Data Entry'!AF718="Pieza",'Data Entry'!AE718*1,IF('Data Entry'!AF718="L",'Data Entry'!AE718*1,IFERROR(,""))))))))</f>
        <v>0</v>
      </c>
      <c r="F715" s="1" t="s">
        <v>4</v>
      </c>
      <c r="G715" s="1">
        <f>IF('Data Entry'!AA718="g",'Data Entry'!Z718*0.001,IF('Data Entry'!AA718="mg",'Data Entry'!Z718*0.000001,IF('Data Entry'!AA718="t",'Data Entry'!Z718*1000,IF('Data Entry'!AA718="ml",'Data Entry'!Z718*0.001,IF('Data Entry'!AA718="kg",'Data Entry'!Z718*1,IF('Data Entry'!AA718="Piezas",'Data Entry'!Z718*1,IF('Data Entry'!AA718="L",'Data Entry'!Z718*1,IFERROR(,""))))))))</f>
        <v>0</v>
      </c>
      <c r="H715" s="1" t="s">
        <v>4</v>
      </c>
      <c r="I715" s="1">
        <f>IF('Data Entry'!AC718="g",'Data Entry'!AB718*0.001,IF('Data Entry'!AC718="mg",'Data Entry'!AB718*0.000001,IF('Data Entry'!AC718="t",'Data Entry'!AB718*1000,IF('Data Entry'!AC718="ml",'Data Entry'!AB718*0.001,IF('Data Entry'!AC718="kg",'Data Entry'!AB718*1,IF('Data Entry'!AC718="L",'Data Entry'!AB718*1,IFERROR(,"")))))))</f>
        <v>0</v>
      </c>
      <c r="J715" s="59" t="str">
        <f>'Data Entry'!AU718</f>
        <v/>
      </c>
      <c r="K715" s="1">
        <f>IF('Data Entry'!AI718="g",'Data Entry'!AH718*0.001*V715,IF('Data Entry'!AI718="UI",'Data Entry'!AH718*0.000001*V715,IF('Data Entry'!AI718="mg",'Data Entry'!AH718*0.000001*V715,IF('Data Entry'!AI718="t",'Data Entry'!AH718*1000*V715,IF('Data Entry'!AI718="kg",'Data Entry'!AH718*1*V715,IF('Data Entry'!AI718="L",'Data Entry'!AH718*1*V715,IFERROR(,"")))))))</f>
        <v>0</v>
      </c>
      <c r="L715" s="1" t="s">
        <v>4</v>
      </c>
      <c r="M715" s="59">
        <f>'Data Entry'!AJ718</f>
        <v>0</v>
      </c>
      <c r="N715" s="59" t="str">
        <f>'Data Entry'!AX718</f>
        <v/>
      </c>
      <c r="O715" s="1">
        <f>IF('Data Entry'!AL718="g",'Data Entry'!AK718*0.001*W715,IF('Data Entry'!AL718="UI",'Data Entry'!AK718*0.000001*W715,IF('Data Entry'!AL718="mg",'Data Entry'!AK718*0.000001*W715,IF('Data Entry'!AL718="t",'Data Entry'!AK718*1000*W715,IF('Data Entry'!AL718="kg",'Data Entry'!AK718*1*W715,IF('Data Entry'!AL718="L",'Data Entry'!AK718*1*W715,IFERROR(,"")))))))</f>
        <v>0</v>
      </c>
      <c r="P715" s="1" t="s">
        <v>4</v>
      </c>
      <c r="Q715" s="59">
        <f>'Data Entry'!AM718</f>
        <v>0</v>
      </c>
      <c r="R715" s="59" t="str">
        <f>'Data Entry'!BA718</f>
        <v/>
      </c>
      <c r="S715" s="1">
        <f>IF('Data Entry'!AO718="g",'Data Entry'!AN718*0.001*X715,IF('Data Entry'!AO718="UI",'Data Entry'!AN718*0.000001*X715,IF('Data Entry'!AO718="mg",'Data Entry'!AN718*0.000001*X715,IF('Data Entry'!AO718="t",'Data Entry'!AN718*1000*X715,IF('Data Entry'!AO718="kg",'Data Entry'!AN718*1*X715,IF('Data Entry'!AO718="L",'Data Entry'!AN718*1*X715,IFERROR(,"")))))))</f>
        <v>0</v>
      </c>
      <c r="T715" s="1" t="s">
        <v>4</v>
      </c>
      <c r="U715" s="59" t="str">
        <f>IF('Data Entry'!AP718="No aplica","1",'Data Entry'!AP718)</f>
        <v/>
      </c>
      <c r="V715" s="59" t="str">
        <f>IF('Data Entry'!AS718="No aplica","1",'Data Entry'!AS718)</f>
        <v/>
      </c>
      <c r="W715" s="59" t="str">
        <f>IF('Data Entry'!AV718="No aplica","1",'Data Entry'!AV718)</f>
        <v/>
      </c>
      <c r="X715" s="59" t="str">
        <f>IF('Data Entry'!AY718="No aplica","1",'Data Entry'!AY718)</f>
        <v/>
      </c>
      <c r="Y715" s="151" t="str">
        <f t="shared" si="11"/>
        <v/>
      </c>
      <c r="Z715" s="152" t="str">
        <f>IF('Data Entry'!H718="Yes","1",IF(AND('Data Entry'!H718="",'Data Entry'!I718="",'Data Entry'!J718="",'Data Entry'!K718="",'Data Entry'!L718="",'Data Entry'!M718="",'Data Entry'!N718="",'Data Entry'!O718="",'Data Entry'!P718="",'Data Entry'!Q718=""),"","1"))</f>
        <v/>
      </c>
      <c r="AA715" s="152" t="str">
        <f>IF('Data Entry'!R718="Yes","1",IF(AND('Data Entry'!R718="",'Data Entry'!S718="",'Data Entry'!T718="",'Data Entry'!U718=""),"","1"))</f>
        <v/>
      </c>
      <c r="AB715" s="157" t="str">
        <f>IF('Data Entry'!V718="Yes","1",IF(AND('Data Entry'!V718="",'Data Entry'!W718=""),"","1"))</f>
        <v/>
      </c>
    </row>
    <row r="716" spans="1:28" ht="17">
      <c r="A716" s="59">
        <f>'Data Entry'!AB719</f>
        <v>0</v>
      </c>
      <c r="B716" s="59" t="str">
        <f>'Data Entry'!AR719</f>
        <v/>
      </c>
      <c r="C716" s="1">
        <f>IF('Data Entry'!AD719="g",'Data Entry'!AC719*0.001*U716,IF('Data Entry'!AD719="UI",'Data Entry'!AC719*0.000001*U716,IF('Data Entry'!AD719="mg",'Data Entry'!AC719*0.000001*U716,IF('Data Entry'!AD719="t",'Data Entry'!AC719*1000*U716,IF('Data Entry'!AD719="kg",'Data Entry'!AC719*1*U716,IF('Data Entry'!AD719="L",'Data Entry'!AC719*1*U716,IFERROR(,"")))))))</f>
        <v>0</v>
      </c>
      <c r="D716" s="1" t="s">
        <v>4</v>
      </c>
      <c r="E716" s="1">
        <f>IF('Data Entry'!AF719="g",'Data Entry'!AE719*0.001,IF('Data Entry'!AF719="mg",'Data Entry'!AE719*0.000001,IF('Data Entry'!AF719="t",'Data Entry'!AE719*1000,IF('Data Entry'!AF719="ml",'Data Entry'!AE719*0.001,IF('Data Entry'!AF719="kg",'Data Entry'!AE719*1,IF('Data Entry'!AF719="Pieza",'Data Entry'!AE719*1,IF('Data Entry'!AF719="L",'Data Entry'!AE719*1,IFERROR(,""))))))))</f>
        <v>0</v>
      </c>
      <c r="F716" s="1" t="s">
        <v>4</v>
      </c>
      <c r="G716" s="1">
        <f>IF('Data Entry'!AA719="g",'Data Entry'!Z719*0.001,IF('Data Entry'!AA719="mg",'Data Entry'!Z719*0.000001,IF('Data Entry'!AA719="t",'Data Entry'!Z719*1000,IF('Data Entry'!AA719="ml",'Data Entry'!Z719*0.001,IF('Data Entry'!AA719="kg",'Data Entry'!Z719*1,IF('Data Entry'!AA719="Piezas",'Data Entry'!Z719*1,IF('Data Entry'!AA719="L",'Data Entry'!Z719*1,IFERROR(,""))))))))</f>
        <v>0</v>
      </c>
      <c r="H716" s="1" t="s">
        <v>4</v>
      </c>
      <c r="I716" s="1">
        <f>IF('Data Entry'!AC719="g",'Data Entry'!AB719*0.001,IF('Data Entry'!AC719="mg",'Data Entry'!AB719*0.000001,IF('Data Entry'!AC719="t",'Data Entry'!AB719*1000,IF('Data Entry'!AC719="ml",'Data Entry'!AB719*0.001,IF('Data Entry'!AC719="kg",'Data Entry'!AB719*1,IF('Data Entry'!AC719="L",'Data Entry'!AB719*1,IFERROR(,"")))))))</f>
        <v>0</v>
      </c>
      <c r="J716" s="59" t="str">
        <f>'Data Entry'!AU719</f>
        <v/>
      </c>
      <c r="K716" s="1">
        <f>IF('Data Entry'!AI719="g",'Data Entry'!AH719*0.001*V716,IF('Data Entry'!AI719="UI",'Data Entry'!AH719*0.000001*V716,IF('Data Entry'!AI719="mg",'Data Entry'!AH719*0.000001*V716,IF('Data Entry'!AI719="t",'Data Entry'!AH719*1000*V716,IF('Data Entry'!AI719="kg",'Data Entry'!AH719*1*V716,IF('Data Entry'!AI719="L",'Data Entry'!AH719*1*V716,IFERROR(,"")))))))</f>
        <v>0</v>
      </c>
      <c r="L716" s="1" t="s">
        <v>4</v>
      </c>
      <c r="M716" s="59">
        <f>'Data Entry'!AJ719</f>
        <v>0</v>
      </c>
      <c r="N716" s="59" t="str">
        <f>'Data Entry'!AX719</f>
        <v/>
      </c>
      <c r="O716" s="1">
        <f>IF('Data Entry'!AL719="g",'Data Entry'!AK719*0.001*W716,IF('Data Entry'!AL719="UI",'Data Entry'!AK719*0.000001*W716,IF('Data Entry'!AL719="mg",'Data Entry'!AK719*0.000001*W716,IF('Data Entry'!AL719="t",'Data Entry'!AK719*1000*W716,IF('Data Entry'!AL719="kg",'Data Entry'!AK719*1*W716,IF('Data Entry'!AL719="L",'Data Entry'!AK719*1*W716,IFERROR(,"")))))))</f>
        <v>0</v>
      </c>
      <c r="P716" s="1" t="s">
        <v>4</v>
      </c>
      <c r="Q716" s="59">
        <f>'Data Entry'!AM719</f>
        <v>0</v>
      </c>
      <c r="R716" s="59" t="str">
        <f>'Data Entry'!BA719</f>
        <v/>
      </c>
      <c r="S716" s="1">
        <f>IF('Data Entry'!AO719="g",'Data Entry'!AN719*0.001*X716,IF('Data Entry'!AO719="UI",'Data Entry'!AN719*0.000001*X716,IF('Data Entry'!AO719="mg",'Data Entry'!AN719*0.000001*X716,IF('Data Entry'!AO719="t",'Data Entry'!AN719*1000*X716,IF('Data Entry'!AO719="kg",'Data Entry'!AN719*1*X716,IF('Data Entry'!AO719="L",'Data Entry'!AN719*1*X716,IFERROR(,"")))))))</f>
        <v>0</v>
      </c>
      <c r="T716" s="1" t="s">
        <v>4</v>
      </c>
      <c r="U716" s="59" t="str">
        <f>IF('Data Entry'!AP719="No aplica","1",'Data Entry'!AP719)</f>
        <v/>
      </c>
      <c r="V716" s="59" t="str">
        <f>IF('Data Entry'!AS719="No aplica","1",'Data Entry'!AS719)</f>
        <v/>
      </c>
      <c r="W716" s="59" t="str">
        <f>IF('Data Entry'!AV719="No aplica","1",'Data Entry'!AV719)</f>
        <v/>
      </c>
      <c r="X716" s="59" t="str">
        <f>IF('Data Entry'!AY719="No aplica","1",'Data Entry'!AY719)</f>
        <v/>
      </c>
      <c r="Y716" s="151" t="str">
        <f t="shared" si="11"/>
        <v/>
      </c>
      <c r="Z716" s="152" t="str">
        <f>IF('Data Entry'!H719="Yes","1",IF(AND('Data Entry'!H719="",'Data Entry'!I719="",'Data Entry'!J719="",'Data Entry'!K719="",'Data Entry'!L719="",'Data Entry'!M719="",'Data Entry'!N719="",'Data Entry'!O719="",'Data Entry'!P719="",'Data Entry'!Q719=""),"","1"))</f>
        <v/>
      </c>
      <c r="AA716" s="152" t="str">
        <f>IF('Data Entry'!R719="Yes","1",IF(AND('Data Entry'!R719="",'Data Entry'!S719="",'Data Entry'!T719="",'Data Entry'!U719=""),"","1"))</f>
        <v/>
      </c>
      <c r="AB716" s="157" t="str">
        <f>IF('Data Entry'!V719="Yes","1",IF(AND('Data Entry'!V719="",'Data Entry'!W719=""),"","1"))</f>
        <v/>
      </c>
    </row>
    <row r="717" spans="1:28" ht="17">
      <c r="A717" s="59">
        <f>'Data Entry'!AB720</f>
        <v>0</v>
      </c>
      <c r="B717" s="59" t="str">
        <f>'Data Entry'!AR720</f>
        <v/>
      </c>
      <c r="C717" s="1">
        <f>IF('Data Entry'!AD720="g",'Data Entry'!AC720*0.001*U717,IF('Data Entry'!AD720="UI",'Data Entry'!AC720*0.000001*U717,IF('Data Entry'!AD720="mg",'Data Entry'!AC720*0.000001*U717,IF('Data Entry'!AD720="t",'Data Entry'!AC720*1000*U717,IF('Data Entry'!AD720="kg",'Data Entry'!AC720*1*U717,IF('Data Entry'!AD720="L",'Data Entry'!AC720*1*U717,IFERROR(,"")))))))</f>
        <v>0</v>
      </c>
      <c r="D717" s="1" t="s">
        <v>4</v>
      </c>
      <c r="E717" s="1">
        <f>IF('Data Entry'!AF720="g",'Data Entry'!AE720*0.001,IF('Data Entry'!AF720="mg",'Data Entry'!AE720*0.000001,IF('Data Entry'!AF720="t",'Data Entry'!AE720*1000,IF('Data Entry'!AF720="ml",'Data Entry'!AE720*0.001,IF('Data Entry'!AF720="kg",'Data Entry'!AE720*1,IF('Data Entry'!AF720="Pieza",'Data Entry'!AE720*1,IF('Data Entry'!AF720="L",'Data Entry'!AE720*1,IFERROR(,""))))))))</f>
        <v>0</v>
      </c>
      <c r="F717" s="1" t="s">
        <v>4</v>
      </c>
      <c r="G717" s="1">
        <f>IF('Data Entry'!AA720="g",'Data Entry'!Z720*0.001,IF('Data Entry'!AA720="mg",'Data Entry'!Z720*0.000001,IF('Data Entry'!AA720="t",'Data Entry'!Z720*1000,IF('Data Entry'!AA720="ml",'Data Entry'!Z720*0.001,IF('Data Entry'!AA720="kg",'Data Entry'!Z720*1,IF('Data Entry'!AA720="Piezas",'Data Entry'!Z720*1,IF('Data Entry'!AA720="L",'Data Entry'!Z720*1,IFERROR(,""))))))))</f>
        <v>0</v>
      </c>
      <c r="H717" s="1" t="s">
        <v>4</v>
      </c>
      <c r="I717" s="1">
        <f>IF('Data Entry'!AC720="g",'Data Entry'!AB720*0.001,IF('Data Entry'!AC720="mg",'Data Entry'!AB720*0.000001,IF('Data Entry'!AC720="t",'Data Entry'!AB720*1000,IF('Data Entry'!AC720="ml",'Data Entry'!AB720*0.001,IF('Data Entry'!AC720="kg",'Data Entry'!AB720*1,IF('Data Entry'!AC720="L",'Data Entry'!AB720*1,IFERROR(,"")))))))</f>
        <v>0</v>
      </c>
      <c r="J717" s="59" t="str">
        <f>'Data Entry'!AU720</f>
        <v/>
      </c>
      <c r="K717" s="1">
        <f>IF('Data Entry'!AI720="g",'Data Entry'!AH720*0.001*V717,IF('Data Entry'!AI720="UI",'Data Entry'!AH720*0.000001*V717,IF('Data Entry'!AI720="mg",'Data Entry'!AH720*0.000001*V717,IF('Data Entry'!AI720="t",'Data Entry'!AH720*1000*V717,IF('Data Entry'!AI720="kg",'Data Entry'!AH720*1*V717,IF('Data Entry'!AI720="L",'Data Entry'!AH720*1*V717,IFERROR(,"")))))))</f>
        <v>0</v>
      </c>
      <c r="L717" s="1" t="s">
        <v>4</v>
      </c>
      <c r="M717" s="59">
        <f>'Data Entry'!AJ720</f>
        <v>0</v>
      </c>
      <c r="N717" s="59" t="str">
        <f>'Data Entry'!AX720</f>
        <v/>
      </c>
      <c r="O717" s="1">
        <f>IF('Data Entry'!AL720="g",'Data Entry'!AK720*0.001*W717,IF('Data Entry'!AL720="UI",'Data Entry'!AK720*0.000001*W717,IF('Data Entry'!AL720="mg",'Data Entry'!AK720*0.000001*W717,IF('Data Entry'!AL720="t",'Data Entry'!AK720*1000*W717,IF('Data Entry'!AL720="kg",'Data Entry'!AK720*1*W717,IF('Data Entry'!AL720="L",'Data Entry'!AK720*1*W717,IFERROR(,"")))))))</f>
        <v>0</v>
      </c>
      <c r="P717" s="1" t="s">
        <v>4</v>
      </c>
      <c r="Q717" s="59">
        <f>'Data Entry'!AM720</f>
        <v>0</v>
      </c>
      <c r="R717" s="59" t="str">
        <f>'Data Entry'!BA720</f>
        <v/>
      </c>
      <c r="S717" s="1">
        <f>IF('Data Entry'!AO720="g",'Data Entry'!AN720*0.001*X717,IF('Data Entry'!AO720="UI",'Data Entry'!AN720*0.000001*X717,IF('Data Entry'!AO720="mg",'Data Entry'!AN720*0.000001*X717,IF('Data Entry'!AO720="t",'Data Entry'!AN720*1000*X717,IF('Data Entry'!AO720="kg",'Data Entry'!AN720*1*X717,IF('Data Entry'!AO720="L",'Data Entry'!AN720*1*X717,IFERROR(,"")))))))</f>
        <v>0</v>
      </c>
      <c r="T717" s="1" t="s">
        <v>4</v>
      </c>
      <c r="U717" s="59" t="str">
        <f>IF('Data Entry'!AP720="No aplica","1",'Data Entry'!AP720)</f>
        <v/>
      </c>
      <c r="V717" s="59" t="str">
        <f>IF('Data Entry'!AS720="No aplica","1",'Data Entry'!AS720)</f>
        <v/>
      </c>
      <c r="W717" s="59" t="str">
        <f>IF('Data Entry'!AV720="No aplica","1",'Data Entry'!AV720)</f>
        <v/>
      </c>
      <c r="X717" s="59" t="str">
        <f>IF('Data Entry'!AY720="No aplica","1",'Data Entry'!AY720)</f>
        <v/>
      </c>
      <c r="Y717" s="151" t="str">
        <f t="shared" si="11"/>
        <v/>
      </c>
      <c r="Z717" s="152" t="str">
        <f>IF('Data Entry'!H720="Yes","1",IF(AND('Data Entry'!H720="",'Data Entry'!I720="",'Data Entry'!J720="",'Data Entry'!K720="",'Data Entry'!L720="",'Data Entry'!M720="",'Data Entry'!N720="",'Data Entry'!O720="",'Data Entry'!P720="",'Data Entry'!Q720=""),"","1"))</f>
        <v/>
      </c>
      <c r="AA717" s="152" t="str">
        <f>IF('Data Entry'!R720="Yes","1",IF(AND('Data Entry'!R720="",'Data Entry'!S720="",'Data Entry'!T720="",'Data Entry'!U720=""),"","1"))</f>
        <v/>
      </c>
      <c r="AB717" s="157" t="str">
        <f>IF('Data Entry'!V720="Yes","1",IF(AND('Data Entry'!V720="",'Data Entry'!W720=""),"","1"))</f>
        <v/>
      </c>
    </row>
    <row r="718" spans="1:28" ht="17">
      <c r="A718" s="59">
        <f>'Data Entry'!AB721</f>
        <v>0</v>
      </c>
      <c r="B718" s="59" t="str">
        <f>'Data Entry'!AR721</f>
        <v/>
      </c>
      <c r="C718" s="1">
        <f>IF('Data Entry'!AD721="g",'Data Entry'!AC721*0.001*U718,IF('Data Entry'!AD721="UI",'Data Entry'!AC721*0.000001*U718,IF('Data Entry'!AD721="mg",'Data Entry'!AC721*0.000001*U718,IF('Data Entry'!AD721="t",'Data Entry'!AC721*1000*U718,IF('Data Entry'!AD721="kg",'Data Entry'!AC721*1*U718,IF('Data Entry'!AD721="L",'Data Entry'!AC721*1*U718,IFERROR(,"")))))))</f>
        <v>0</v>
      </c>
      <c r="D718" s="1" t="s">
        <v>4</v>
      </c>
      <c r="E718" s="1">
        <f>IF('Data Entry'!AF721="g",'Data Entry'!AE721*0.001,IF('Data Entry'!AF721="mg",'Data Entry'!AE721*0.000001,IF('Data Entry'!AF721="t",'Data Entry'!AE721*1000,IF('Data Entry'!AF721="ml",'Data Entry'!AE721*0.001,IF('Data Entry'!AF721="kg",'Data Entry'!AE721*1,IF('Data Entry'!AF721="Pieza",'Data Entry'!AE721*1,IF('Data Entry'!AF721="L",'Data Entry'!AE721*1,IFERROR(,""))))))))</f>
        <v>0</v>
      </c>
      <c r="F718" s="1" t="s">
        <v>4</v>
      </c>
      <c r="G718" s="1">
        <f>IF('Data Entry'!AA721="g",'Data Entry'!Z721*0.001,IF('Data Entry'!AA721="mg",'Data Entry'!Z721*0.000001,IF('Data Entry'!AA721="t",'Data Entry'!Z721*1000,IF('Data Entry'!AA721="ml",'Data Entry'!Z721*0.001,IF('Data Entry'!AA721="kg",'Data Entry'!Z721*1,IF('Data Entry'!AA721="Piezas",'Data Entry'!Z721*1,IF('Data Entry'!AA721="L",'Data Entry'!Z721*1,IFERROR(,""))))))))</f>
        <v>0</v>
      </c>
      <c r="H718" s="1" t="s">
        <v>4</v>
      </c>
      <c r="I718" s="1">
        <f>IF('Data Entry'!AC721="g",'Data Entry'!AB721*0.001,IF('Data Entry'!AC721="mg",'Data Entry'!AB721*0.000001,IF('Data Entry'!AC721="t",'Data Entry'!AB721*1000,IF('Data Entry'!AC721="ml",'Data Entry'!AB721*0.001,IF('Data Entry'!AC721="kg",'Data Entry'!AB721*1,IF('Data Entry'!AC721="L",'Data Entry'!AB721*1,IFERROR(,"")))))))</f>
        <v>0</v>
      </c>
      <c r="J718" s="59" t="str">
        <f>'Data Entry'!AU721</f>
        <v/>
      </c>
      <c r="K718" s="1">
        <f>IF('Data Entry'!AI721="g",'Data Entry'!AH721*0.001*V718,IF('Data Entry'!AI721="UI",'Data Entry'!AH721*0.000001*V718,IF('Data Entry'!AI721="mg",'Data Entry'!AH721*0.000001*V718,IF('Data Entry'!AI721="t",'Data Entry'!AH721*1000*V718,IF('Data Entry'!AI721="kg",'Data Entry'!AH721*1*V718,IF('Data Entry'!AI721="L",'Data Entry'!AH721*1*V718,IFERROR(,"")))))))</f>
        <v>0</v>
      </c>
      <c r="L718" s="1" t="s">
        <v>4</v>
      </c>
      <c r="M718" s="59">
        <f>'Data Entry'!AJ721</f>
        <v>0</v>
      </c>
      <c r="N718" s="59" t="str">
        <f>'Data Entry'!AX721</f>
        <v/>
      </c>
      <c r="O718" s="1">
        <f>IF('Data Entry'!AL721="g",'Data Entry'!AK721*0.001*W718,IF('Data Entry'!AL721="UI",'Data Entry'!AK721*0.000001*W718,IF('Data Entry'!AL721="mg",'Data Entry'!AK721*0.000001*W718,IF('Data Entry'!AL721="t",'Data Entry'!AK721*1000*W718,IF('Data Entry'!AL721="kg",'Data Entry'!AK721*1*W718,IF('Data Entry'!AL721="L",'Data Entry'!AK721*1*W718,IFERROR(,"")))))))</f>
        <v>0</v>
      </c>
      <c r="P718" s="1" t="s">
        <v>4</v>
      </c>
      <c r="Q718" s="59">
        <f>'Data Entry'!AM721</f>
        <v>0</v>
      </c>
      <c r="R718" s="59" t="str">
        <f>'Data Entry'!BA721</f>
        <v/>
      </c>
      <c r="S718" s="1">
        <f>IF('Data Entry'!AO721="g",'Data Entry'!AN721*0.001*X718,IF('Data Entry'!AO721="UI",'Data Entry'!AN721*0.000001*X718,IF('Data Entry'!AO721="mg",'Data Entry'!AN721*0.000001*X718,IF('Data Entry'!AO721="t",'Data Entry'!AN721*1000*X718,IF('Data Entry'!AO721="kg",'Data Entry'!AN721*1*X718,IF('Data Entry'!AO721="L",'Data Entry'!AN721*1*X718,IFERROR(,"")))))))</f>
        <v>0</v>
      </c>
      <c r="T718" s="1" t="s">
        <v>4</v>
      </c>
      <c r="U718" s="59" t="str">
        <f>IF('Data Entry'!AP721="No aplica","1",'Data Entry'!AP721)</f>
        <v/>
      </c>
      <c r="V718" s="59" t="str">
        <f>IF('Data Entry'!AS721="No aplica","1",'Data Entry'!AS721)</f>
        <v/>
      </c>
      <c r="W718" s="59" t="str">
        <f>IF('Data Entry'!AV721="No aplica","1",'Data Entry'!AV721)</f>
        <v/>
      </c>
      <c r="X718" s="59" t="str">
        <f>IF('Data Entry'!AY721="No aplica","1",'Data Entry'!AY721)</f>
        <v/>
      </c>
      <c r="Y718" s="151" t="str">
        <f t="shared" si="11"/>
        <v/>
      </c>
      <c r="Z718" s="152" t="str">
        <f>IF('Data Entry'!H721="Yes","1",IF(AND('Data Entry'!H721="",'Data Entry'!I721="",'Data Entry'!J721="",'Data Entry'!K721="",'Data Entry'!L721="",'Data Entry'!M721="",'Data Entry'!N721="",'Data Entry'!O721="",'Data Entry'!P721="",'Data Entry'!Q721=""),"","1"))</f>
        <v/>
      </c>
      <c r="AA718" s="152" t="str">
        <f>IF('Data Entry'!R721="Yes","1",IF(AND('Data Entry'!R721="",'Data Entry'!S721="",'Data Entry'!T721="",'Data Entry'!U721=""),"","1"))</f>
        <v/>
      </c>
      <c r="AB718" s="157" t="str">
        <f>IF('Data Entry'!V721="Yes","1",IF(AND('Data Entry'!V721="",'Data Entry'!W721=""),"","1"))</f>
        <v/>
      </c>
    </row>
    <row r="719" spans="1:28" ht="17">
      <c r="A719" s="59">
        <f>'Data Entry'!AB722</f>
        <v>0</v>
      </c>
      <c r="B719" s="59" t="str">
        <f>'Data Entry'!AR722</f>
        <v/>
      </c>
      <c r="C719" s="1">
        <f>IF('Data Entry'!AD722="g",'Data Entry'!AC722*0.001*U719,IF('Data Entry'!AD722="UI",'Data Entry'!AC722*0.000001*U719,IF('Data Entry'!AD722="mg",'Data Entry'!AC722*0.000001*U719,IF('Data Entry'!AD722="t",'Data Entry'!AC722*1000*U719,IF('Data Entry'!AD722="kg",'Data Entry'!AC722*1*U719,IF('Data Entry'!AD722="L",'Data Entry'!AC722*1*U719,IFERROR(,"")))))))</f>
        <v>0</v>
      </c>
      <c r="D719" s="1" t="s">
        <v>4</v>
      </c>
      <c r="E719" s="1">
        <f>IF('Data Entry'!AF722="g",'Data Entry'!AE722*0.001,IF('Data Entry'!AF722="mg",'Data Entry'!AE722*0.000001,IF('Data Entry'!AF722="t",'Data Entry'!AE722*1000,IF('Data Entry'!AF722="ml",'Data Entry'!AE722*0.001,IF('Data Entry'!AF722="kg",'Data Entry'!AE722*1,IF('Data Entry'!AF722="Pieza",'Data Entry'!AE722*1,IF('Data Entry'!AF722="L",'Data Entry'!AE722*1,IFERROR(,""))))))))</f>
        <v>0</v>
      </c>
      <c r="F719" s="1" t="s">
        <v>4</v>
      </c>
      <c r="G719" s="1">
        <f>IF('Data Entry'!AA722="g",'Data Entry'!Z722*0.001,IF('Data Entry'!AA722="mg",'Data Entry'!Z722*0.000001,IF('Data Entry'!AA722="t",'Data Entry'!Z722*1000,IF('Data Entry'!AA722="ml",'Data Entry'!Z722*0.001,IF('Data Entry'!AA722="kg",'Data Entry'!Z722*1,IF('Data Entry'!AA722="Piezas",'Data Entry'!Z722*1,IF('Data Entry'!AA722="L",'Data Entry'!Z722*1,IFERROR(,""))))))))</f>
        <v>0</v>
      </c>
      <c r="H719" s="1" t="s">
        <v>4</v>
      </c>
      <c r="I719" s="1">
        <f>IF('Data Entry'!AC722="g",'Data Entry'!AB722*0.001,IF('Data Entry'!AC722="mg",'Data Entry'!AB722*0.000001,IF('Data Entry'!AC722="t",'Data Entry'!AB722*1000,IF('Data Entry'!AC722="ml",'Data Entry'!AB722*0.001,IF('Data Entry'!AC722="kg",'Data Entry'!AB722*1,IF('Data Entry'!AC722="L",'Data Entry'!AB722*1,IFERROR(,"")))))))</f>
        <v>0</v>
      </c>
      <c r="J719" s="59" t="str">
        <f>'Data Entry'!AU722</f>
        <v/>
      </c>
      <c r="K719" s="1">
        <f>IF('Data Entry'!AI722="g",'Data Entry'!AH722*0.001*V719,IF('Data Entry'!AI722="UI",'Data Entry'!AH722*0.000001*V719,IF('Data Entry'!AI722="mg",'Data Entry'!AH722*0.000001*V719,IF('Data Entry'!AI722="t",'Data Entry'!AH722*1000*V719,IF('Data Entry'!AI722="kg",'Data Entry'!AH722*1*V719,IF('Data Entry'!AI722="L",'Data Entry'!AH722*1*V719,IFERROR(,"")))))))</f>
        <v>0</v>
      </c>
      <c r="L719" s="1" t="s">
        <v>4</v>
      </c>
      <c r="M719" s="59">
        <f>'Data Entry'!AJ722</f>
        <v>0</v>
      </c>
      <c r="N719" s="59" t="str">
        <f>'Data Entry'!AX722</f>
        <v/>
      </c>
      <c r="O719" s="1">
        <f>IF('Data Entry'!AL722="g",'Data Entry'!AK722*0.001*W719,IF('Data Entry'!AL722="UI",'Data Entry'!AK722*0.000001*W719,IF('Data Entry'!AL722="mg",'Data Entry'!AK722*0.000001*W719,IF('Data Entry'!AL722="t",'Data Entry'!AK722*1000*W719,IF('Data Entry'!AL722="kg",'Data Entry'!AK722*1*W719,IF('Data Entry'!AL722="L",'Data Entry'!AK722*1*W719,IFERROR(,"")))))))</f>
        <v>0</v>
      </c>
      <c r="P719" s="1" t="s">
        <v>4</v>
      </c>
      <c r="Q719" s="59">
        <f>'Data Entry'!AM722</f>
        <v>0</v>
      </c>
      <c r="R719" s="59" t="str">
        <f>'Data Entry'!BA722</f>
        <v/>
      </c>
      <c r="S719" s="1">
        <f>IF('Data Entry'!AO722="g",'Data Entry'!AN722*0.001*X719,IF('Data Entry'!AO722="UI",'Data Entry'!AN722*0.000001*X719,IF('Data Entry'!AO722="mg",'Data Entry'!AN722*0.000001*X719,IF('Data Entry'!AO722="t",'Data Entry'!AN722*1000*X719,IF('Data Entry'!AO722="kg",'Data Entry'!AN722*1*X719,IF('Data Entry'!AO722="L",'Data Entry'!AN722*1*X719,IFERROR(,"")))))))</f>
        <v>0</v>
      </c>
      <c r="T719" s="1" t="s">
        <v>4</v>
      </c>
      <c r="U719" s="59" t="str">
        <f>IF('Data Entry'!AP722="No aplica","1",'Data Entry'!AP722)</f>
        <v/>
      </c>
      <c r="V719" s="59" t="str">
        <f>IF('Data Entry'!AS722="No aplica","1",'Data Entry'!AS722)</f>
        <v/>
      </c>
      <c r="W719" s="59" t="str">
        <f>IF('Data Entry'!AV722="No aplica","1",'Data Entry'!AV722)</f>
        <v/>
      </c>
      <c r="X719" s="59" t="str">
        <f>IF('Data Entry'!AY722="No aplica","1",'Data Entry'!AY722)</f>
        <v/>
      </c>
      <c r="Y719" s="151" t="str">
        <f t="shared" si="11"/>
        <v/>
      </c>
      <c r="Z719" s="152" t="str">
        <f>IF('Data Entry'!H722="Yes","1",IF(AND('Data Entry'!H722="",'Data Entry'!I722="",'Data Entry'!J722="",'Data Entry'!K722="",'Data Entry'!L722="",'Data Entry'!M722="",'Data Entry'!N722="",'Data Entry'!O722="",'Data Entry'!P722="",'Data Entry'!Q722=""),"","1"))</f>
        <v/>
      </c>
      <c r="AA719" s="152" t="str">
        <f>IF('Data Entry'!R722="Yes","1",IF(AND('Data Entry'!R722="",'Data Entry'!S722="",'Data Entry'!T722="",'Data Entry'!U722=""),"","1"))</f>
        <v/>
      </c>
      <c r="AB719" s="157" t="str">
        <f>IF('Data Entry'!V722="Yes","1",IF(AND('Data Entry'!V722="",'Data Entry'!W722=""),"","1"))</f>
        <v/>
      </c>
    </row>
    <row r="720" spans="1:28" ht="17">
      <c r="A720" s="59">
        <f>'Data Entry'!AB723</f>
        <v>0</v>
      </c>
      <c r="B720" s="59" t="str">
        <f>'Data Entry'!AR723</f>
        <v/>
      </c>
      <c r="C720" s="1">
        <f>IF('Data Entry'!AD723="g",'Data Entry'!AC723*0.001*U720,IF('Data Entry'!AD723="UI",'Data Entry'!AC723*0.000001*U720,IF('Data Entry'!AD723="mg",'Data Entry'!AC723*0.000001*U720,IF('Data Entry'!AD723="t",'Data Entry'!AC723*1000*U720,IF('Data Entry'!AD723="kg",'Data Entry'!AC723*1*U720,IF('Data Entry'!AD723="L",'Data Entry'!AC723*1*U720,IFERROR(,"")))))))</f>
        <v>0</v>
      </c>
      <c r="D720" s="1" t="s">
        <v>4</v>
      </c>
      <c r="E720" s="1">
        <f>IF('Data Entry'!AF723="g",'Data Entry'!AE723*0.001,IF('Data Entry'!AF723="mg",'Data Entry'!AE723*0.000001,IF('Data Entry'!AF723="t",'Data Entry'!AE723*1000,IF('Data Entry'!AF723="ml",'Data Entry'!AE723*0.001,IF('Data Entry'!AF723="kg",'Data Entry'!AE723*1,IF('Data Entry'!AF723="Pieza",'Data Entry'!AE723*1,IF('Data Entry'!AF723="L",'Data Entry'!AE723*1,IFERROR(,""))))))))</f>
        <v>0</v>
      </c>
      <c r="F720" s="1" t="s">
        <v>4</v>
      </c>
      <c r="G720" s="1">
        <f>IF('Data Entry'!AA723="g",'Data Entry'!Z723*0.001,IF('Data Entry'!AA723="mg",'Data Entry'!Z723*0.000001,IF('Data Entry'!AA723="t",'Data Entry'!Z723*1000,IF('Data Entry'!AA723="ml",'Data Entry'!Z723*0.001,IF('Data Entry'!AA723="kg",'Data Entry'!Z723*1,IF('Data Entry'!AA723="Piezas",'Data Entry'!Z723*1,IF('Data Entry'!AA723="L",'Data Entry'!Z723*1,IFERROR(,""))))))))</f>
        <v>0</v>
      </c>
      <c r="H720" s="1" t="s">
        <v>4</v>
      </c>
      <c r="I720" s="1">
        <f>IF('Data Entry'!AC723="g",'Data Entry'!AB723*0.001,IF('Data Entry'!AC723="mg",'Data Entry'!AB723*0.000001,IF('Data Entry'!AC723="t",'Data Entry'!AB723*1000,IF('Data Entry'!AC723="ml",'Data Entry'!AB723*0.001,IF('Data Entry'!AC723="kg",'Data Entry'!AB723*1,IF('Data Entry'!AC723="L",'Data Entry'!AB723*1,IFERROR(,"")))))))</f>
        <v>0</v>
      </c>
      <c r="J720" s="59" t="str">
        <f>'Data Entry'!AU723</f>
        <v/>
      </c>
      <c r="K720" s="1">
        <f>IF('Data Entry'!AI723="g",'Data Entry'!AH723*0.001*V720,IF('Data Entry'!AI723="UI",'Data Entry'!AH723*0.000001*V720,IF('Data Entry'!AI723="mg",'Data Entry'!AH723*0.000001*V720,IF('Data Entry'!AI723="t",'Data Entry'!AH723*1000*V720,IF('Data Entry'!AI723="kg",'Data Entry'!AH723*1*V720,IF('Data Entry'!AI723="L",'Data Entry'!AH723*1*V720,IFERROR(,"")))))))</f>
        <v>0</v>
      </c>
      <c r="L720" s="1" t="s">
        <v>4</v>
      </c>
      <c r="M720" s="59">
        <f>'Data Entry'!AJ723</f>
        <v>0</v>
      </c>
      <c r="N720" s="59" t="str">
        <f>'Data Entry'!AX723</f>
        <v/>
      </c>
      <c r="O720" s="1">
        <f>IF('Data Entry'!AL723="g",'Data Entry'!AK723*0.001*W720,IF('Data Entry'!AL723="UI",'Data Entry'!AK723*0.000001*W720,IF('Data Entry'!AL723="mg",'Data Entry'!AK723*0.000001*W720,IF('Data Entry'!AL723="t",'Data Entry'!AK723*1000*W720,IF('Data Entry'!AL723="kg",'Data Entry'!AK723*1*W720,IF('Data Entry'!AL723="L",'Data Entry'!AK723*1*W720,IFERROR(,"")))))))</f>
        <v>0</v>
      </c>
      <c r="P720" s="1" t="s">
        <v>4</v>
      </c>
      <c r="Q720" s="59">
        <f>'Data Entry'!AM723</f>
        <v>0</v>
      </c>
      <c r="R720" s="59" t="str">
        <f>'Data Entry'!BA723</f>
        <v/>
      </c>
      <c r="S720" s="1">
        <f>IF('Data Entry'!AO723="g",'Data Entry'!AN723*0.001*X720,IF('Data Entry'!AO723="UI",'Data Entry'!AN723*0.000001*X720,IF('Data Entry'!AO723="mg",'Data Entry'!AN723*0.000001*X720,IF('Data Entry'!AO723="t",'Data Entry'!AN723*1000*X720,IF('Data Entry'!AO723="kg",'Data Entry'!AN723*1*X720,IF('Data Entry'!AO723="L",'Data Entry'!AN723*1*X720,IFERROR(,"")))))))</f>
        <v>0</v>
      </c>
      <c r="T720" s="1" t="s">
        <v>4</v>
      </c>
      <c r="U720" s="59" t="str">
        <f>IF('Data Entry'!AP723="No aplica","1",'Data Entry'!AP723)</f>
        <v/>
      </c>
      <c r="V720" s="59" t="str">
        <f>IF('Data Entry'!AS723="No aplica","1",'Data Entry'!AS723)</f>
        <v/>
      </c>
      <c r="W720" s="59" t="str">
        <f>IF('Data Entry'!AV723="No aplica","1",'Data Entry'!AV723)</f>
        <v/>
      </c>
      <c r="X720" s="59" t="str">
        <f>IF('Data Entry'!AY723="No aplica","1",'Data Entry'!AY723)</f>
        <v/>
      </c>
      <c r="Y720" s="151" t="str">
        <f t="shared" si="11"/>
        <v/>
      </c>
      <c r="Z720" s="152" t="str">
        <f>IF('Data Entry'!H723="Yes","1",IF(AND('Data Entry'!H723="",'Data Entry'!I723="",'Data Entry'!J723="",'Data Entry'!K723="",'Data Entry'!L723="",'Data Entry'!M723="",'Data Entry'!N723="",'Data Entry'!O723="",'Data Entry'!P723="",'Data Entry'!Q723=""),"","1"))</f>
        <v/>
      </c>
      <c r="AA720" s="152" t="str">
        <f>IF('Data Entry'!R723="Yes","1",IF(AND('Data Entry'!R723="",'Data Entry'!S723="",'Data Entry'!T723="",'Data Entry'!U723=""),"","1"))</f>
        <v/>
      </c>
      <c r="AB720" s="157" t="str">
        <f>IF('Data Entry'!V723="Yes","1",IF(AND('Data Entry'!V723="",'Data Entry'!W723=""),"","1"))</f>
        <v/>
      </c>
    </row>
    <row r="721" spans="1:28" ht="17">
      <c r="A721" s="59">
        <f>'Data Entry'!AB724</f>
        <v>0</v>
      </c>
      <c r="B721" s="59" t="str">
        <f>'Data Entry'!AR724</f>
        <v/>
      </c>
      <c r="C721" s="1">
        <f>IF('Data Entry'!AD724="g",'Data Entry'!AC724*0.001*U721,IF('Data Entry'!AD724="UI",'Data Entry'!AC724*0.000001*U721,IF('Data Entry'!AD724="mg",'Data Entry'!AC724*0.000001*U721,IF('Data Entry'!AD724="t",'Data Entry'!AC724*1000*U721,IF('Data Entry'!AD724="kg",'Data Entry'!AC724*1*U721,IF('Data Entry'!AD724="L",'Data Entry'!AC724*1*U721,IFERROR(,"")))))))</f>
        <v>0</v>
      </c>
      <c r="D721" s="1" t="s">
        <v>4</v>
      </c>
      <c r="E721" s="1">
        <f>IF('Data Entry'!AF724="g",'Data Entry'!AE724*0.001,IF('Data Entry'!AF724="mg",'Data Entry'!AE724*0.000001,IF('Data Entry'!AF724="t",'Data Entry'!AE724*1000,IF('Data Entry'!AF724="ml",'Data Entry'!AE724*0.001,IF('Data Entry'!AF724="kg",'Data Entry'!AE724*1,IF('Data Entry'!AF724="Pieza",'Data Entry'!AE724*1,IF('Data Entry'!AF724="L",'Data Entry'!AE724*1,IFERROR(,""))))))))</f>
        <v>0</v>
      </c>
      <c r="F721" s="1" t="s">
        <v>4</v>
      </c>
      <c r="G721" s="1">
        <f>IF('Data Entry'!AA724="g",'Data Entry'!Z724*0.001,IF('Data Entry'!AA724="mg",'Data Entry'!Z724*0.000001,IF('Data Entry'!AA724="t",'Data Entry'!Z724*1000,IF('Data Entry'!AA724="ml",'Data Entry'!Z724*0.001,IF('Data Entry'!AA724="kg",'Data Entry'!Z724*1,IF('Data Entry'!AA724="Piezas",'Data Entry'!Z724*1,IF('Data Entry'!AA724="L",'Data Entry'!Z724*1,IFERROR(,""))))))))</f>
        <v>0</v>
      </c>
      <c r="H721" s="1" t="s">
        <v>4</v>
      </c>
      <c r="I721" s="1">
        <f>IF('Data Entry'!AC724="g",'Data Entry'!AB724*0.001,IF('Data Entry'!AC724="mg",'Data Entry'!AB724*0.000001,IF('Data Entry'!AC724="t",'Data Entry'!AB724*1000,IF('Data Entry'!AC724="ml",'Data Entry'!AB724*0.001,IF('Data Entry'!AC724="kg",'Data Entry'!AB724*1,IF('Data Entry'!AC724="L",'Data Entry'!AB724*1,IFERROR(,"")))))))</f>
        <v>0</v>
      </c>
      <c r="J721" s="59" t="str">
        <f>'Data Entry'!AU724</f>
        <v/>
      </c>
      <c r="K721" s="1">
        <f>IF('Data Entry'!AI724="g",'Data Entry'!AH724*0.001*V721,IF('Data Entry'!AI724="UI",'Data Entry'!AH724*0.000001*V721,IF('Data Entry'!AI724="mg",'Data Entry'!AH724*0.000001*V721,IF('Data Entry'!AI724="t",'Data Entry'!AH724*1000*V721,IF('Data Entry'!AI724="kg",'Data Entry'!AH724*1*V721,IF('Data Entry'!AI724="L",'Data Entry'!AH724*1*V721,IFERROR(,"")))))))</f>
        <v>0</v>
      </c>
      <c r="L721" s="1" t="s">
        <v>4</v>
      </c>
      <c r="M721" s="59">
        <f>'Data Entry'!AJ724</f>
        <v>0</v>
      </c>
      <c r="N721" s="59" t="str">
        <f>'Data Entry'!AX724</f>
        <v/>
      </c>
      <c r="O721" s="1">
        <f>IF('Data Entry'!AL724="g",'Data Entry'!AK724*0.001*W721,IF('Data Entry'!AL724="UI",'Data Entry'!AK724*0.000001*W721,IF('Data Entry'!AL724="mg",'Data Entry'!AK724*0.000001*W721,IF('Data Entry'!AL724="t",'Data Entry'!AK724*1000*W721,IF('Data Entry'!AL724="kg",'Data Entry'!AK724*1*W721,IF('Data Entry'!AL724="L",'Data Entry'!AK724*1*W721,IFERROR(,"")))))))</f>
        <v>0</v>
      </c>
      <c r="P721" s="1" t="s">
        <v>4</v>
      </c>
      <c r="Q721" s="59">
        <f>'Data Entry'!AM724</f>
        <v>0</v>
      </c>
      <c r="R721" s="59" t="str">
        <f>'Data Entry'!BA724</f>
        <v/>
      </c>
      <c r="S721" s="1">
        <f>IF('Data Entry'!AO724="g",'Data Entry'!AN724*0.001*X721,IF('Data Entry'!AO724="UI",'Data Entry'!AN724*0.000001*X721,IF('Data Entry'!AO724="mg",'Data Entry'!AN724*0.000001*X721,IF('Data Entry'!AO724="t",'Data Entry'!AN724*1000*X721,IF('Data Entry'!AO724="kg",'Data Entry'!AN724*1*X721,IF('Data Entry'!AO724="L",'Data Entry'!AN724*1*X721,IFERROR(,"")))))))</f>
        <v>0</v>
      </c>
      <c r="T721" s="1" t="s">
        <v>4</v>
      </c>
      <c r="U721" s="59" t="str">
        <f>IF('Data Entry'!AP724="No aplica","1",'Data Entry'!AP724)</f>
        <v/>
      </c>
      <c r="V721" s="59" t="str">
        <f>IF('Data Entry'!AS724="No aplica","1",'Data Entry'!AS724)</f>
        <v/>
      </c>
      <c r="W721" s="59" t="str">
        <f>IF('Data Entry'!AV724="No aplica","1",'Data Entry'!AV724)</f>
        <v/>
      </c>
      <c r="X721" s="59" t="str">
        <f>IF('Data Entry'!AY724="No aplica","1",'Data Entry'!AY724)</f>
        <v/>
      </c>
      <c r="Y721" s="151" t="str">
        <f t="shared" si="11"/>
        <v/>
      </c>
      <c r="Z721" s="152" t="str">
        <f>IF('Data Entry'!H724="Yes","1",IF(AND('Data Entry'!H724="",'Data Entry'!I724="",'Data Entry'!J724="",'Data Entry'!K724="",'Data Entry'!L724="",'Data Entry'!M724="",'Data Entry'!N724="",'Data Entry'!O724="",'Data Entry'!P724="",'Data Entry'!Q724=""),"","1"))</f>
        <v/>
      </c>
      <c r="AA721" s="152" t="str">
        <f>IF('Data Entry'!R724="Yes","1",IF(AND('Data Entry'!R724="",'Data Entry'!S724="",'Data Entry'!T724="",'Data Entry'!U724=""),"","1"))</f>
        <v/>
      </c>
      <c r="AB721" s="157" t="str">
        <f>IF('Data Entry'!V724="Yes","1",IF(AND('Data Entry'!V724="",'Data Entry'!W724=""),"","1"))</f>
        <v/>
      </c>
    </row>
    <row r="722" spans="1:28" ht="17">
      <c r="A722" s="59">
        <f>'Data Entry'!AB725</f>
        <v>0</v>
      </c>
      <c r="B722" s="59" t="str">
        <f>'Data Entry'!AR725</f>
        <v/>
      </c>
      <c r="C722" s="1">
        <f>IF('Data Entry'!AD725="g",'Data Entry'!AC725*0.001*U722,IF('Data Entry'!AD725="UI",'Data Entry'!AC725*0.000001*U722,IF('Data Entry'!AD725="mg",'Data Entry'!AC725*0.000001*U722,IF('Data Entry'!AD725="t",'Data Entry'!AC725*1000*U722,IF('Data Entry'!AD725="kg",'Data Entry'!AC725*1*U722,IF('Data Entry'!AD725="L",'Data Entry'!AC725*1*U722,IFERROR(,"")))))))</f>
        <v>0</v>
      </c>
      <c r="D722" s="1" t="s">
        <v>4</v>
      </c>
      <c r="E722" s="1">
        <f>IF('Data Entry'!AF725="g",'Data Entry'!AE725*0.001,IF('Data Entry'!AF725="mg",'Data Entry'!AE725*0.000001,IF('Data Entry'!AF725="t",'Data Entry'!AE725*1000,IF('Data Entry'!AF725="ml",'Data Entry'!AE725*0.001,IF('Data Entry'!AF725="kg",'Data Entry'!AE725*1,IF('Data Entry'!AF725="Pieza",'Data Entry'!AE725*1,IF('Data Entry'!AF725="L",'Data Entry'!AE725*1,IFERROR(,""))))))))</f>
        <v>0</v>
      </c>
      <c r="F722" s="1" t="s">
        <v>4</v>
      </c>
      <c r="G722" s="1">
        <f>IF('Data Entry'!AA725="g",'Data Entry'!Z725*0.001,IF('Data Entry'!AA725="mg",'Data Entry'!Z725*0.000001,IF('Data Entry'!AA725="t",'Data Entry'!Z725*1000,IF('Data Entry'!AA725="ml",'Data Entry'!Z725*0.001,IF('Data Entry'!AA725="kg",'Data Entry'!Z725*1,IF('Data Entry'!AA725="Piezas",'Data Entry'!Z725*1,IF('Data Entry'!AA725="L",'Data Entry'!Z725*1,IFERROR(,""))))))))</f>
        <v>0</v>
      </c>
      <c r="H722" s="1" t="s">
        <v>4</v>
      </c>
      <c r="I722" s="1">
        <f>IF('Data Entry'!AC725="g",'Data Entry'!AB725*0.001,IF('Data Entry'!AC725="mg",'Data Entry'!AB725*0.000001,IF('Data Entry'!AC725="t",'Data Entry'!AB725*1000,IF('Data Entry'!AC725="ml",'Data Entry'!AB725*0.001,IF('Data Entry'!AC725="kg",'Data Entry'!AB725*1,IF('Data Entry'!AC725="L",'Data Entry'!AB725*1,IFERROR(,"")))))))</f>
        <v>0</v>
      </c>
      <c r="J722" s="59" t="str">
        <f>'Data Entry'!AU725</f>
        <v/>
      </c>
      <c r="K722" s="1">
        <f>IF('Data Entry'!AI725="g",'Data Entry'!AH725*0.001*V722,IF('Data Entry'!AI725="UI",'Data Entry'!AH725*0.000001*V722,IF('Data Entry'!AI725="mg",'Data Entry'!AH725*0.000001*V722,IF('Data Entry'!AI725="t",'Data Entry'!AH725*1000*V722,IF('Data Entry'!AI725="kg",'Data Entry'!AH725*1*V722,IF('Data Entry'!AI725="L",'Data Entry'!AH725*1*V722,IFERROR(,"")))))))</f>
        <v>0</v>
      </c>
      <c r="L722" s="1" t="s">
        <v>4</v>
      </c>
      <c r="M722" s="59">
        <f>'Data Entry'!AJ725</f>
        <v>0</v>
      </c>
      <c r="N722" s="59" t="str">
        <f>'Data Entry'!AX725</f>
        <v/>
      </c>
      <c r="O722" s="1">
        <f>IF('Data Entry'!AL725="g",'Data Entry'!AK725*0.001*W722,IF('Data Entry'!AL725="UI",'Data Entry'!AK725*0.000001*W722,IF('Data Entry'!AL725="mg",'Data Entry'!AK725*0.000001*W722,IF('Data Entry'!AL725="t",'Data Entry'!AK725*1000*W722,IF('Data Entry'!AL725="kg",'Data Entry'!AK725*1*W722,IF('Data Entry'!AL725="L",'Data Entry'!AK725*1*W722,IFERROR(,"")))))))</f>
        <v>0</v>
      </c>
      <c r="P722" s="1" t="s">
        <v>4</v>
      </c>
      <c r="Q722" s="59">
        <f>'Data Entry'!AM725</f>
        <v>0</v>
      </c>
      <c r="R722" s="59" t="str">
        <f>'Data Entry'!BA725</f>
        <v/>
      </c>
      <c r="S722" s="1">
        <f>IF('Data Entry'!AO725="g",'Data Entry'!AN725*0.001*X722,IF('Data Entry'!AO725="UI",'Data Entry'!AN725*0.000001*X722,IF('Data Entry'!AO725="mg",'Data Entry'!AN725*0.000001*X722,IF('Data Entry'!AO725="t",'Data Entry'!AN725*1000*X722,IF('Data Entry'!AO725="kg",'Data Entry'!AN725*1*X722,IF('Data Entry'!AO725="L",'Data Entry'!AN725*1*X722,IFERROR(,"")))))))</f>
        <v>0</v>
      </c>
      <c r="T722" s="1" t="s">
        <v>4</v>
      </c>
      <c r="U722" s="59" t="str">
        <f>IF('Data Entry'!AP725="No aplica","1",'Data Entry'!AP725)</f>
        <v/>
      </c>
      <c r="V722" s="59" t="str">
        <f>IF('Data Entry'!AS725="No aplica","1",'Data Entry'!AS725)</f>
        <v/>
      </c>
      <c r="W722" s="59" t="str">
        <f>IF('Data Entry'!AV725="No aplica","1",'Data Entry'!AV725)</f>
        <v/>
      </c>
      <c r="X722" s="59" t="str">
        <f>IF('Data Entry'!AY725="No aplica","1",'Data Entry'!AY725)</f>
        <v/>
      </c>
      <c r="Y722" s="151" t="str">
        <f t="shared" si="11"/>
        <v/>
      </c>
      <c r="Z722" s="152" t="str">
        <f>IF('Data Entry'!H725="Yes","1",IF(AND('Data Entry'!H725="",'Data Entry'!I725="",'Data Entry'!J725="",'Data Entry'!K725="",'Data Entry'!L725="",'Data Entry'!M725="",'Data Entry'!N725="",'Data Entry'!O725="",'Data Entry'!P725="",'Data Entry'!Q725=""),"","1"))</f>
        <v/>
      </c>
      <c r="AA722" s="152" t="str">
        <f>IF('Data Entry'!R725="Yes","1",IF(AND('Data Entry'!R725="",'Data Entry'!S725="",'Data Entry'!T725="",'Data Entry'!U725=""),"","1"))</f>
        <v/>
      </c>
      <c r="AB722" s="157" t="str">
        <f>IF('Data Entry'!V725="Yes","1",IF(AND('Data Entry'!V725="",'Data Entry'!W725=""),"","1"))</f>
        <v/>
      </c>
    </row>
    <row r="723" spans="1:28" ht="17">
      <c r="A723" s="59">
        <f>'Data Entry'!AB726</f>
        <v>0</v>
      </c>
      <c r="B723" s="59" t="str">
        <f>'Data Entry'!AR726</f>
        <v/>
      </c>
      <c r="C723" s="1">
        <f>IF('Data Entry'!AD726="g",'Data Entry'!AC726*0.001*U723,IF('Data Entry'!AD726="UI",'Data Entry'!AC726*0.000001*U723,IF('Data Entry'!AD726="mg",'Data Entry'!AC726*0.000001*U723,IF('Data Entry'!AD726="t",'Data Entry'!AC726*1000*U723,IF('Data Entry'!AD726="kg",'Data Entry'!AC726*1*U723,IF('Data Entry'!AD726="L",'Data Entry'!AC726*1*U723,IFERROR(,"")))))))</f>
        <v>0</v>
      </c>
      <c r="D723" s="1" t="s">
        <v>4</v>
      </c>
      <c r="E723" s="1">
        <f>IF('Data Entry'!AF726="g",'Data Entry'!AE726*0.001,IF('Data Entry'!AF726="mg",'Data Entry'!AE726*0.000001,IF('Data Entry'!AF726="t",'Data Entry'!AE726*1000,IF('Data Entry'!AF726="ml",'Data Entry'!AE726*0.001,IF('Data Entry'!AF726="kg",'Data Entry'!AE726*1,IF('Data Entry'!AF726="Pieza",'Data Entry'!AE726*1,IF('Data Entry'!AF726="L",'Data Entry'!AE726*1,IFERROR(,""))))))))</f>
        <v>0</v>
      </c>
      <c r="F723" s="1" t="s">
        <v>4</v>
      </c>
      <c r="G723" s="1">
        <f>IF('Data Entry'!AA726="g",'Data Entry'!Z726*0.001,IF('Data Entry'!AA726="mg",'Data Entry'!Z726*0.000001,IF('Data Entry'!AA726="t",'Data Entry'!Z726*1000,IF('Data Entry'!AA726="ml",'Data Entry'!Z726*0.001,IF('Data Entry'!AA726="kg",'Data Entry'!Z726*1,IF('Data Entry'!AA726="Piezas",'Data Entry'!Z726*1,IF('Data Entry'!AA726="L",'Data Entry'!Z726*1,IFERROR(,""))))))))</f>
        <v>0</v>
      </c>
      <c r="H723" s="1" t="s">
        <v>4</v>
      </c>
      <c r="I723" s="1">
        <f>IF('Data Entry'!AC726="g",'Data Entry'!AB726*0.001,IF('Data Entry'!AC726="mg",'Data Entry'!AB726*0.000001,IF('Data Entry'!AC726="t",'Data Entry'!AB726*1000,IF('Data Entry'!AC726="ml",'Data Entry'!AB726*0.001,IF('Data Entry'!AC726="kg",'Data Entry'!AB726*1,IF('Data Entry'!AC726="L",'Data Entry'!AB726*1,IFERROR(,"")))))))</f>
        <v>0</v>
      </c>
      <c r="J723" s="59" t="str">
        <f>'Data Entry'!AU726</f>
        <v/>
      </c>
      <c r="K723" s="1">
        <f>IF('Data Entry'!AI726="g",'Data Entry'!AH726*0.001*V723,IF('Data Entry'!AI726="UI",'Data Entry'!AH726*0.000001*V723,IF('Data Entry'!AI726="mg",'Data Entry'!AH726*0.000001*V723,IF('Data Entry'!AI726="t",'Data Entry'!AH726*1000*V723,IF('Data Entry'!AI726="kg",'Data Entry'!AH726*1*V723,IF('Data Entry'!AI726="L",'Data Entry'!AH726*1*V723,IFERROR(,"")))))))</f>
        <v>0</v>
      </c>
      <c r="L723" s="1" t="s">
        <v>4</v>
      </c>
      <c r="M723" s="59">
        <f>'Data Entry'!AJ726</f>
        <v>0</v>
      </c>
      <c r="N723" s="59" t="str">
        <f>'Data Entry'!AX726</f>
        <v/>
      </c>
      <c r="O723" s="1">
        <f>IF('Data Entry'!AL726="g",'Data Entry'!AK726*0.001*W723,IF('Data Entry'!AL726="UI",'Data Entry'!AK726*0.000001*W723,IF('Data Entry'!AL726="mg",'Data Entry'!AK726*0.000001*W723,IF('Data Entry'!AL726="t",'Data Entry'!AK726*1000*W723,IF('Data Entry'!AL726="kg",'Data Entry'!AK726*1*W723,IF('Data Entry'!AL726="L",'Data Entry'!AK726*1*W723,IFERROR(,"")))))))</f>
        <v>0</v>
      </c>
      <c r="P723" s="1" t="s">
        <v>4</v>
      </c>
      <c r="Q723" s="59">
        <f>'Data Entry'!AM726</f>
        <v>0</v>
      </c>
      <c r="R723" s="59" t="str">
        <f>'Data Entry'!BA726</f>
        <v/>
      </c>
      <c r="S723" s="1">
        <f>IF('Data Entry'!AO726="g",'Data Entry'!AN726*0.001*X723,IF('Data Entry'!AO726="UI",'Data Entry'!AN726*0.000001*X723,IF('Data Entry'!AO726="mg",'Data Entry'!AN726*0.000001*X723,IF('Data Entry'!AO726="t",'Data Entry'!AN726*1000*X723,IF('Data Entry'!AO726="kg",'Data Entry'!AN726*1*X723,IF('Data Entry'!AO726="L",'Data Entry'!AN726*1*X723,IFERROR(,"")))))))</f>
        <v>0</v>
      </c>
      <c r="T723" s="1" t="s">
        <v>4</v>
      </c>
      <c r="U723" s="59" t="str">
        <f>IF('Data Entry'!AP726="No aplica","1",'Data Entry'!AP726)</f>
        <v/>
      </c>
      <c r="V723" s="59" t="str">
        <f>IF('Data Entry'!AS726="No aplica","1",'Data Entry'!AS726)</f>
        <v/>
      </c>
      <c r="W723" s="59" t="str">
        <f>IF('Data Entry'!AV726="No aplica","1",'Data Entry'!AV726)</f>
        <v/>
      </c>
      <c r="X723" s="59" t="str">
        <f>IF('Data Entry'!AY726="No aplica","1",'Data Entry'!AY726)</f>
        <v/>
      </c>
      <c r="Y723" s="151" t="str">
        <f t="shared" si="11"/>
        <v/>
      </c>
      <c r="Z723" s="152" t="str">
        <f>IF('Data Entry'!H726="Yes","1",IF(AND('Data Entry'!H726="",'Data Entry'!I726="",'Data Entry'!J726="",'Data Entry'!K726="",'Data Entry'!L726="",'Data Entry'!M726="",'Data Entry'!N726="",'Data Entry'!O726="",'Data Entry'!P726="",'Data Entry'!Q726=""),"","1"))</f>
        <v/>
      </c>
      <c r="AA723" s="152" t="str">
        <f>IF('Data Entry'!R726="Yes","1",IF(AND('Data Entry'!R726="",'Data Entry'!S726="",'Data Entry'!T726="",'Data Entry'!U726=""),"","1"))</f>
        <v/>
      </c>
      <c r="AB723" s="157" t="str">
        <f>IF('Data Entry'!V726="Yes","1",IF(AND('Data Entry'!V726="",'Data Entry'!W726=""),"","1"))</f>
        <v/>
      </c>
    </row>
    <row r="724" spans="1:28" ht="17">
      <c r="A724" s="59">
        <f>'Data Entry'!AB727</f>
        <v>0</v>
      </c>
      <c r="B724" s="59" t="str">
        <f>'Data Entry'!AR727</f>
        <v/>
      </c>
      <c r="C724" s="1">
        <f>IF('Data Entry'!AD727="g",'Data Entry'!AC727*0.001*U724,IF('Data Entry'!AD727="UI",'Data Entry'!AC727*0.000001*U724,IF('Data Entry'!AD727="mg",'Data Entry'!AC727*0.000001*U724,IF('Data Entry'!AD727="t",'Data Entry'!AC727*1000*U724,IF('Data Entry'!AD727="kg",'Data Entry'!AC727*1*U724,IF('Data Entry'!AD727="L",'Data Entry'!AC727*1*U724,IFERROR(,"")))))))</f>
        <v>0</v>
      </c>
      <c r="D724" s="1" t="s">
        <v>4</v>
      </c>
      <c r="E724" s="1">
        <f>IF('Data Entry'!AF727="g",'Data Entry'!AE727*0.001,IF('Data Entry'!AF727="mg",'Data Entry'!AE727*0.000001,IF('Data Entry'!AF727="t",'Data Entry'!AE727*1000,IF('Data Entry'!AF727="ml",'Data Entry'!AE727*0.001,IF('Data Entry'!AF727="kg",'Data Entry'!AE727*1,IF('Data Entry'!AF727="Pieza",'Data Entry'!AE727*1,IF('Data Entry'!AF727="L",'Data Entry'!AE727*1,IFERROR(,""))))))))</f>
        <v>0</v>
      </c>
      <c r="F724" s="1" t="s">
        <v>4</v>
      </c>
      <c r="G724" s="1">
        <f>IF('Data Entry'!AA727="g",'Data Entry'!Z727*0.001,IF('Data Entry'!AA727="mg",'Data Entry'!Z727*0.000001,IF('Data Entry'!AA727="t",'Data Entry'!Z727*1000,IF('Data Entry'!AA727="ml",'Data Entry'!Z727*0.001,IF('Data Entry'!AA727="kg",'Data Entry'!Z727*1,IF('Data Entry'!AA727="Piezas",'Data Entry'!Z727*1,IF('Data Entry'!AA727="L",'Data Entry'!Z727*1,IFERROR(,""))))))))</f>
        <v>0</v>
      </c>
      <c r="H724" s="1" t="s">
        <v>4</v>
      </c>
      <c r="I724" s="1">
        <f>IF('Data Entry'!AC727="g",'Data Entry'!AB727*0.001,IF('Data Entry'!AC727="mg",'Data Entry'!AB727*0.000001,IF('Data Entry'!AC727="t",'Data Entry'!AB727*1000,IF('Data Entry'!AC727="ml",'Data Entry'!AB727*0.001,IF('Data Entry'!AC727="kg",'Data Entry'!AB727*1,IF('Data Entry'!AC727="L",'Data Entry'!AB727*1,IFERROR(,"")))))))</f>
        <v>0</v>
      </c>
      <c r="J724" s="59" t="str">
        <f>'Data Entry'!AU727</f>
        <v/>
      </c>
      <c r="K724" s="1">
        <f>IF('Data Entry'!AI727="g",'Data Entry'!AH727*0.001*V724,IF('Data Entry'!AI727="UI",'Data Entry'!AH727*0.000001*V724,IF('Data Entry'!AI727="mg",'Data Entry'!AH727*0.000001*V724,IF('Data Entry'!AI727="t",'Data Entry'!AH727*1000*V724,IF('Data Entry'!AI727="kg",'Data Entry'!AH727*1*V724,IF('Data Entry'!AI727="L",'Data Entry'!AH727*1*V724,IFERROR(,"")))))))</f>
        <v>0</v>
      </c>
      <c r="L724" s="1" t="s">
        <v>4</v>
      </c>
      <c r="M724" s="59">
        <f>'Data Entry'!AJ727</f>
        <v>0</v>
      </c>
      <c r="N724" s="59" t="str">
        <f>'Data Entry'!AX727</f>
        <v/>
      </c>
      <c r="O724" s="1">
        <f>IF('Data Entry'!AL727="g",'Data Entry'!AK727*0.001*W724,IF('Data Entry'!AL727="UI",'Data Entry'!AK727*0.000001*W724,IF('Data Entry'!AL727="mg",'Data Entry'!AK727*0.000001*W724,IF('Data Entry'!AL727="t",'Data Entry'!AK727*1000*W724,IF('Data Entry'!AL727="kg",'Data Entry'!AK727*1*W724,IF('Data Entry'!AL727="L",'Data Entry'!AK727*1*W724,IFERROR(,"")))))))</f>
        <v>0</v>
      </c>
      <c r="P724" s="1" t="s">
        <v>4</v>
      </c>
      <c r="Q724" s="59">
        <f>'Data Entry'!AM727</f>
        <v>0</v>
      </c>
      <c r="R724" s="59" t="str">
        <f>'Data Entry'!BA727</f>
        <v/>
      </c>
      <c r="S724" s="1">
        <f>IF('Data Entry'!AO727="g",'Data Entry'!AN727*0.001*X724,IF('Data Entry'!AO727="UI",'Data Entry'!AN727*0.000001*X724,IF('Data Entry'!AO727="mg",'Data Entry'!AN727*0.000001*X724,IF('Data Entry'!AO727="t",'Data Entry'!AN727*1000*X724,IF('Data Entry'!AO727="kg",'Data Entry'!AN727*1*X724,IF('Data Entry'!AO727="L",'Data Entry'!AN727*1*X724,IFERROR(,"")))))))</f>
        <v>0</v>
      </c>
      <c r="T724" s="1" t="s">
        <v>4</v>
      </c>
      <c r="U724" s="59" t="str">
        <f>IF('Data Entry'!AP727="No aplica","1",'Data Entry'!AP727)</f>
        <v/>
      </c>
      <c r="V724" s="59" t="str">
        <f>IF('Data Entry'!AS727="No aplica","1",'Data Entry'!AS727)</f>
        <v/>
      </c>
      <c r="W724" s="59" t="str">
        <f>IF('Data Entry'!AV727="No aplica","1",'Data Entry'!AV727)</f>
        <v/>
      </c>
      <c r="X724" s="59" t="str">
        <f>IF('Data Entry'!AY727="No aplica","1",'Data Entry'!AY727)</f>
        <v/>
      </c>
      <c r="Y724" s="151" t="str">
        <f t="shared" si="11"/>
        <v/>
      </c>
      <c r="Z724" s="152" t="str">
        <f>IF('Data Entry'!H727="Yes","1",IF(AND('Data Entry'!H727="",'Data Entry'!I727="",'Data Entry'!J727="",'Data Entry'!K727="",'Data Entry'!L727="",'Data Entry'!M727="",'Data Entry'!N727="",'Data Entry'!O727="",'Data Entry'!P727="",'Data Entry'!Q727=""),"","1"))</f>
        <v/>
      </c>
      <c r="AA724" s="152" t="str">
        <f>IF('Data Entry'!R727="Yes","1",IF(AND('Data Entry'!R727="",'Data Entry'!S727="",'Data Entry'!T727="",'Data Entry'!U727=""),"","1"))</f>
        <v/>
      </c>
      <c r="AB724" s="157" t="str">
        <f>IF('Data Entry'!V727="Yes","1",IF(AND('Data Entry'!V727="",'Data Entry'!W727=""),"","1"))</f>
        <v/>
      </c>
    </row>
    <row r="725" spans="1:28" ht="17">
      <c r="A725" s="59">
        <f>'Data Entry'!AB728</f>
        <v>0</v>
      </c>
      <c r="B725" s="59" t="str">
        <f>'Data Entry'!AR728</f>
        <v/>
      </c>
      <c r="C725" s="1">
        <f>IF('Data Entry'!AD728="g",'Data Entry'!AC728*0.001*U725,IF('Data Entry'!AD728="UI",'Data Entry'!AC728*0.000001*U725,IF('Data Entry'!AD728="mg",'Data Entry'!AC728*0.000001*U725,IF('Data Entry'!AD728="t",'Data Entry'!AC728*1000*U725,IF('Data Entry'!AD728="kg",'Data Entry'!AC728*1*U725,IF('Data Entry'!AD728="L",'Data Entry'!AC728*1*U725,IFERROR(,"")))))))</f>
        <v>0</v>
      </c>
      <c r="D725" s="1" t="s">
        <v>4</v>
      </c>
      <c r="E725" s="1">
        <f>IF('Data Entry'!AF728="g",'Data Entry'!AE728*0.001,IF('Data Entry'!AF728="mg",'Data Entry'!AE728*0.000001,IF('Data Entry'!AF728="t",'Data Entry'!AE728*1000,IF('Data Entry'!AF728="ml",'Data Entry'!AE728*0.001,IF('Data Entry'!AF728="kg",'Data Entry'!AE728*1,IF('Data Entry'!AF728="Pieza",'Data Entry'!AE728*1,IF('Data Entry'!AF728="L",'Data Entry'!AE728*1,IFERROR(,""))))))))</f>
        <v>0</v>
      </c>
      <c r="F725" s="1" t="s">
        <v>4</v>
      </c>
      <c r="G725" s="1">
        <f>IF('Data Entry'!AA728="g",'Data Entry'!Z728*0.001,IF('Data Entry'!AA728="mg",'Data Entry'!Z728*0.000001,IF('Data Entry'!AA728="t",'Data Entry'!Z728*1000,IF('Data Entry'!AA728="ml",'Data Entry'!Z728*0.001,IF('Data Entry'!AA728="kg",'Data Entry'!Z728*1,IF('Data Entry'!AA728="Piezas",'Data Entry'!Z728*1,IF('Data Entry'!AA728="L",'Data Entry'!Z728*1,IFERROR(,""))))))))</f>
        <v>0</v>
      </c>
      <c r="H725" s="1" t="s">
        <v>4</v>
      </c>
      <c r="I725" s="1">
        <f>IF('Data Entry'!AC728="g",'Data Entry'!AB728*0.001,IF('Data Entry'!AC728="mg",'Data Entry'!AB728*0.000001,IF('Data Entry'!AC728="t",'Data Entry'!AB728*1000,IF('Data Entry'!AC728="ml",'Data Entry'!AB728*0.001,IF('Data Entry'!AC728="kg",'Data Entry'!AB728*1,IF('Data Entry'!AC728="L",'Data Entry'!AB728*1,IFERROR(,"")))))))</f>
        <v>0</v>
      </c>
      <c r="J725" s="59" t="str">
        <f>'Data Entry'!AU728</f>
        <v/>
      </c>
      <c r="K725" s="1">
        <f>IF('Data Entry'!AI728="g",'Data Entry'!AH728*0.001*V725,IF('Data Entry'!AI728="UI",'Data Entry'!AH728*0.000001*V725,IF('Data Entry'!AI728="mg",'Data Entry'!AH728*0.000001*V725,IF('Data Entry'!AI728="t",'Data Entry'!AH728*1000*V725,IF('Data Entry'!AI728="kg",'Data Entry'!AH728*1*V725,IF('Data Entry'!AI728="L",'Data Entry'!AH728*1*V725,IFERROR(,"")))))))</f>
        <v>0</v>
      </c>
      <c r="L725" s="1" t="s">
        <v>4</v>
      </c>
      <c r="M725" s="59">
        <f>'Data Entry'!AJ728</f>
        <v>0</v>
      </c>
      <c r="N725" s="59" t="str">
        <f>'Data Entry'!AX728</f>
        <v/>
      </c>
      <c r="O725" s="1">
        <f>IF('Data Entry'!AL728="g",'Data Entry'!AK728*0.001*W725,IF('Data Entry'!AL728="UI",'Data Entry'!AK728*0.000001*W725,IF('Data Entry'!AL728="mg",'Data Entry'!AK728*0.000001*W725,IF('Data Entry'!AL728="t",'Data Entry'!AK728*1000*W725,IF('Data Entry'!AL728="kg",'Data Entry'!AK728*1*W725,IF('Data Entry'!AL728="L",'Data Entry'!AK728*1*W725,IFERROR(,"")))))))</f>
        <v>0</v>
      </c>
      <c r="P725" s="1" t="s">
        <v>4</v>
      </c>
      <c r="Q725" s="59">
        <f>'Data Entry'!AM728</f>
        <v>0</v>
      </c>
      <c r="R725" s="59" t="str">
        <f>'Data Entry'!BA728</f>
        <v/>
      </c>
      <c r="S725" s="1">
        <f>IF('Data Entry'!AO728="g",'Data Entry'!AN728*0.001*X725,IF('Data Entry'!AO728="UI",'Data Entry'!AN728*0.000001*X725,IF('Data Entry'!AO728="mg",'Data Entry'!AN728*0.000001*X725,IF('Data Entry'!AO728="t",'Data Entry'!AN728*1000*X725,IF('Data Entry'!AO728="kg",'Data Entry'!AN728*1*X725,IF('Data Entry'!AO728="L",'Data Entry'!AN728*1*X725,IFERROR(,"")))))))</f>
        <v>0</v>
      </c>
      <c r="T725" s="1" t="s">
        <v>4</v>
      </c>
      <c r="U725" s="59" t="str">
        <f>IF('Data Entry'!AP728="No aplica","1",'Data Entry'!AP728)</f>
        <v/>
      </c>
      <c r="V725" s="59" t="str">
        <f>IF('Data Entry'!AS728="No aplica","1",'Data Entry'!AS728)</f>
        <v/>
      </c>
      <c r="W725" s="59" t="str">
        <f>IF('Data Entry'!AV728="No aplica","1",'Data Entry'!AV728)</f>
        <v/>
      </c>
      <c r="X725" s="59" t="str">
        <f>IF('Data Entry'!AY728="No aplica","1",'Data Entry'!AY728)</f>
        <v/>
      </c>
      <c r="Y725" s="151" t="str">
        <f t="shared" si="11"/>
        <v/>
      </c>
      <c r="Z725" s="152" t="str">
        <f>IF('Data Entry'!H728="Yes","1",IF(AND('Data Entry'!H728="",'Data Entry'!I728="",'Data Entry'!J728="",'Data Entry'!K728="",'Data Entry'!L728="",'Data Entry'!M728="",'Data Entry'!N728="",'Data Entry'!O728="",'Data Entry'!P728="",'Data Entry'!Q728=""),"","1"))</f>
        <v/>
      </c>
      <c r="AA725" s="152" t="str">
        <f>IF('Data Entry'!R728="Yes","1",IF(AND('Data Entry'!R728="",'Data Entry'!S728="",'Data Entry'!T728="",'Data Entry'!U728=""),"","1"))</f>
        <v/>
      </c>
      <c r="AB725" s="157" t="str">
        <f>IF('Data Entry'!V728="Yes","1",IF(AND('Data Entry'!V728="",'Data Entry'!W728=""),"","1"))</f>
        <v/>
      </c>
    </row>
    <row r="726" spans="1:28" ht="17">
      <c r="A726" s="59">
        <f>'Data Entry'!AB729</f>
        <v>0</v>
      </c>
      <c r="B726" s="59" t="str">
        <f>'Data Entry'!AR729</f>
        <v/>
      </c>
      <c r="C726" s="1">
        <f>IF('Data Entry'!AD729="g",'Data Entry'!AC729*0.001*U726,IF('Data Entry'!AD729="UI",'Data Entry'!AC729*0.000001*U726,IF('Data Entry'!AD729="mg",'Data Entry'!AC729*0.000001*U726,IF('Data Entry'!AD729="t",'Data Entry'!AC729*1000*U726,IF('Data Entry'!AD729="kg",'Data Entry'!AC729*1*U726,IF('Data Entry'!AD729="L",'Data Entry'!AC729*1*U726,IFERROR(,"")))))))</f>
        <v>0</v>
      </c>
      <c r="D726" s="1" t="s">
        <v>4</v>
      </c>
      <c r="E726" s="1">
        <f>IF('Data Entry'!AF729="g",'Data Entry'!AE729*0.001,IF('Data Entry'!AF729="mg",'Data Entry'!AE729*0.000001,IF('Data Entry'!AF729="t",'Data Entry'!AE729*1000,IF('Data Entry'!AF729="ml",'Data Entry'!AE729*0.001,IF('Data Entry'!AF729="kg",'Data Entry'!AE729*1,IF('Data Entry'!AF729="Pieza",'Data Entry'!AE729*1,IF('Data Entry'!AF729="L",'Data Entry'!AE729*1,IFERROR(,""))))))))</f>
        <v>0</v>
      </c>
      <c r="F726" s="1" t="s">
        <v>4</v>
      </c>
      <c r="G726" s="1">
        <f>IF('Data Entry'!AA729="g",'Data Entry'!Z729*0.001,IF('Data Entry'!AA729="mg",'Data Entry'!Z729*0.000001,IF('Data Entry'!AA729="t",'Data Entry'!Z729*1000,IF('Data Entry'!AA729="ml",'Data Entry'!Z729*0.001,IF('Data Entry'!AA729="kg",'Data Entry'!Z729*1,IF('Data Entry'!AA729="Piezas",'Data Entry'!Z729*1,IF('Data Entry'!AA729="L",'Data Entry'!Z729*1,IFERROR(,""))))))))</f>
        <v>0</v>
      </c>
      <c r="H726" s="1" t="s">
        <v>4</v>
      </c>
      <c r="I726" s="1">
        <f>IF('Data Entry'!AC729="g",'Data Entry'!AB729*0.001,IF('Data Entry'!AC729="mg",'Data Entry'!AB729*0.000001,IF('Data Entry'!AC729="t",'Data Entry'!AB729*1000,IF('Data Entry'!AC729="ml",'Data Entry'!AB729*0.001,IF('Data Entry'!AC729="kg",'Data Entry'!AB729*1,IF('Data Entry'!AC729="L",'Data Entry'!AB729*1,IFERROR(,"")))))))</f>
        <v>0</v>
      </c>
      <c r="J726" s="59" t="str">
        <f>'Data Entry'!AU729</f>
        <v/>
      </c>
      <c r="K726" s="1">
        <f>IF('Data Entry'!AI729="g",'Data Entry'!AH729*0.001*V726,IF('Data Entry'!AI729="UI",'Data Entry'!AH729*0.000001*V726,IF('Data Entry'!AI729="mg",'Data Entry'!AH729*0.000001*V726,IF('Data Entry'!AI729="t",'Data Entry'!AH729*1000*V726,IF('Data Entry'!AI729="kg",'Data Entry'!AH729*1*V726,IF('Data Entry'!AI729="L",'Data Entry'!AH729*1*V726,IFERROR(,"")))))))</f>
        <v>0</v>
      </c>
      <c r="L726" s="1" t="s">
        <v>4</v>
      </c>
      <c r="M726" s="59">
        <f>'Data Entry'!AJ729</f>
        <v>0</v>
      </c>
      <c r="N726" s="59" t="str">
        <f>'Data Entry'!AX729</f>
        <v/>
      </c>
      <c r="O726" s="1">
        <f>IF('Data Entry'!AL729="g",'Data Entry'!AK729*0.001*W726,IF('Data Entry'!AL729="UI",'Data Entry'!AK729*0.000001*W726,IF('Data Entry'!AL729="mg",'Data Entry'!AK729*0.000001*W726,IF('Data Entry'!AL729="t",'Data Entry'!AK729*1000*W726,IF('Data Entry'!AL729="kg",'Data Entry'!AK729*1*W726,IF('Data Entry'!AL729="L",'Data Entry'!AK729*1*W726,IFERROR(,"")))))))</f>
        <v>0</v>
      </c>
      <c r="P726" s="1" t="s">
        <v>4</v>
      </c>
      <c r="Q726" s="59">
        <f>'Data Entry'!AM729</f>
        <v>0</v>
      </c>
      <c r="R726" s="59" t="str">
        <f>'Data Entry'!BA729</f>
        <v/>
      </c>
      <c r="S726" s="1">
        <f>IF('Data Entry'!AO729="g",'Data Entry'!AN729*0.001*X726,IF('Data Entry'!AO729="UI",'Data Entry'!AN729*0.000001*X726,IF('Data Entry'!AO729="mg",'Data Entry'!AN729*0.000001*X726,IF('Data Entry'!AO729="t",'Data Entry'!AN729*1000*X726,IF('Data Entry'!AO729="kg",'Data Entry'!AN729*1*X726,IF('Data Entry'!AO729="L",'Data Entry'!AN729*1*X726,IFERROR(,"")))))))</f>
        <v>0</v>
      </c>
      <c r="T726" s="1" t="s">
        <v>4</v>
      </c>
      <c r="U726" s="59" t="str">
        <f>IF('Data Entry'!AP729="No aplica","1",'Data Entry'!AP729)</f>
        <v/>
      </c>
      <c r="V726" s="59" t="str">
        <f>IF('Data Entry'!AS729="No aplica","1",'Data Entry'!AS729)</f>
        <v/>
      </c>
      <c r="W726" s="59" t="str">
        <f>IF('Data Entry'!AV729="No aplica","1",'Data Entry'!AV729)</f>
        <v/>
      </c>
      <c r="X726" s="59" t="str">
        <f>IF('Data Entry'!AY729="No aplica","1",'Data Entry'!AY729)</f>
        <v/>
      </c>
      <c r="Y726" s="151" t="str">
        <f t="shared" si="11"/>
        <v/>
      </c>
      <c r="Z726" s="152" t="str">
        <f>IF('Data Entry'!H729="Yes","1",IF(AND('Data Entry'!H729="",'Data Entry'!I729="",'Data Entry'!J729="",'Data Entry'!K729="",'Data Entry'!L729="",'Data Entry'!M729="",'Data Entry'!N729="",'Data Entry'!O729="",'Data Entry'!P729="",'Data Entry'!Q729=""),"","1"))</f>
        <v/>
      </c>
      <c r="AA726" s="152" t="str">
        <f>IF('Data Entry'!R729="Yes","1",IF(AND('Data Entry'!R729="",'Data Entry'!S729="",'Data Entry'!T729="",'Data Entry'!U729=""),"","1"))</f>
        <v/>
      </c>
      <c r="AB726" s="157" t="str">
        <f>IF('Data Entry'!V729="Yes","1",IF(AND('Data Entry'!V729="",'Data Entry'!W729=""),"","1"))</f>
        <v/>
      </c>
    </row>
    <row r="727" spans="1:28" ht="17">
      <c r="A727" s="59">
        <f>'Data Entry'!AB730</f>
        <v>0</v>
      </c>
      <c r="B727" s="59" t="str">
        <f>'Data Entry'!AR730</f>
        <v/>
      </c>
      <c r="C727" s="1">
        <f>IF('Data Entry'!AD730="g",'Data Entry'!AC730*0.001*U727,IF('Data Entry'!AD730="UI",'Data Entry'!AC730*0.000001*U727,IF('Data Entry'!AD730="mg",'Data Entry'!AC730*0.000001*U727,IF('Data Entry'!AD730="t",'Data Entry'!AC730*1000*U727,IF('Data Entry'!AD730="kg",'Data Entry'!AC730*1*U727,IF('Data Entry'!AD730="L",'Data Entry'!AC730*1*U727,IFERROR(,"")))))))</f>
        <v>0</v>
      </c>
      <c r="D727" s="1" t="s">
        <v>4</v>
      </c>
      <c r="E727" s="1">
        <f>IF('Data Entry'!AF730="g",'Data Entry'!AE730*0.001,IF('Data Entry'!AF730="mg",'Data Entry'!AE730*0.000001,IF('Data Entry'!AF730="t",'Data Entry'!AE730*1000,IF('Data Entry'!AF730="ml",'Data Entry'!AE730*0.001,IF('Data Entry'!AF730="kg",'Data Entry'!AE730*1,IF('Data Entry'!AF730="Pieza",'Data Entry'!AE730*1,IF('Data Entry'!AF730="L",'Data Entry'!AE730*1,IFERROR(,""))))))))</f>
        <v>0</v>
      </c>
      <c r="F727" s="1" t="s">
        <v>4</v>
      </c>
      <c r="G727" s="1">
        <f>IF('Data Entry'!AA730="g",'Data Entry'!Z730*0.001,IF('Data Entry'!AA730="mg",'Data Entry'!Z730*0.000001,IF('Data Entry'!AA730="t",'Data Entry'!Z730*1000,IF('Data Entry'!AA730="ml",'Data Entry'!Z730*0.001,IF('Data Entry'!AA730="kg",'Data Entry'!Z730*1,IF('Data Entry'!AA730="Piezas",'Data Entry'!Z730*1,IF('Data Entry'!AA730="L",'Data Entry'!Z730*1,IFERROR(,""))))))))</f>
        <v>0</v>
      </c>
      <c r="H727" s="1" t="s">
        <v>4</v>
      </c>
      <c r="I727" s="1">
        <f>IF('Data Entry'!AC730="g",'Data Entry'!AB730*0.001,IF('Data Entry'!AC730="mg",'Data Entry'!AB730*0.000001,IF('Data Entry'!AC730="t",'Data Entry'!AB730*1000,IF('Data Entry'!AC730="ml",'Data Entry'!AB730*0.001,IF('Data Entry'!AC730="kg",'Data Entry'!AB730*1,IF('Data Entry'!AC730="L",'Data Entry'!AB730*1,IFERROR(,"")))))))</f>
        <v>0</v>
      </c>
      <c r="J727" s="59" t="str">
        <f>'Data Entry'!AU730</f>
        <v/>
      </c>
      <c r="K727" s="1">
        <f>IF('Data Entry'!AI730="g",'Data Entry'!AH730*0.001*V727,IF('Data Entry'!AI730="UI",'Data Entry'!AH730*0.000001*V727,IF('Data Entry'!AI730="mg",'Data Entry'!AH730*0.000001*V727,IF('Data Entry'!AI730="t",'Data Entry'!AH730*1000*V727,IF('Data Entry'!AI730="kg",'Data Entry'!AH730*1*V727,IF('Data Entry'!AI730="L",'Data Entry'!AH730*1*V727,IFERROR(,"")))))))</f>
        <v>0</v>
      </c>
      <c r="L727" s="1" t="s">
        <v>4</v>
      </c>
      <c r="M727" s="59">
        <f>'Data Entry'!AJ730</f>
        <v>0</v>
      </c>
      <c r="N727" s="59" t="str">
        <f>'Data Entry'!AX730</f>
        <v/>
      </c>
      <c r="O727" s="1">
        <f>IF('Data Entry'!AL730="g",'Data Entry'!AK730*0.001*W727,IF('Data Entry'!AL730="UI",'Data Entry'!AK730*0.000001*W727,IF('Data Entry'!AL730="mg",'Data Entry'!AK730*0.000001*W727,IF('Data Entry'!AL730="t",'Data Entry'!AK730*1000*W727,IF('Data Entry'!AL730="kg",'Data Entry'!AK730*1*W727,IF('Data Entry'!AL730="L",'Data Entry'!AK730*1*W727,IFERROR(,"")))))))</f>
        <v>0</v>
      </c>
      <c r="P727" s="1" t="s">
        <v>4</v>
      </c>
      <c r="Q727" s="59">
        <f>'Data Entry'!AM730</f>
        <v>0</v>
      </c>
      <c r="R727" s="59" t="str">
        <f>'Data Entry'!BA730</f>
        <v/>
      </c>
      <c r="S727" s="1">
        <f>IF('Data Entry'!AO730="g",'Data Entry'!AN730*0.001*X727,IF('Data Entry'!AO730="UI",'Data Entry'!AN730*0.000001*X727,IF('Data Entry'!AO730="mg",'Data Entry'!AN730*0.000001*X727,IF('Data Entry'!AO730="t",'Data Entry'!AN730*1000*X727,IF('Data Entry'!AO730="kg",'Data Entry'!AN730*1*X727,IF('Data Entry'!AO730="L",'Data Entry'!AN730*1*X727,IFERROR(,"")))))))</f>
        <v>0</v>
      </c>
      <c r="T727" s="1" t="s">
        <v>4</v>
      </c>
      <c r="U727" s="59" t="str">
        <f>IF('Data Entry'!AP730="No aplica","1",'Data Entry'!AP730)</f>
        <v/>
      </c>
      <c r="V727" s="59" t="str">
        <f>IF('Data Entry'!AS730="No aplica","1",'Data Entry'!AS730)</f>
        <v/>
      </c>
      <c r="W727" s="59" t="str">
        <f>IF('Data Entry'!AV730="No aplica","1",'Data Entry'!AV730)</f>
        <v/>
      </c>
      <c r="X727" s="59" t="str">
        <f>IF('Data Entry'!AY730="No aplica","1",'Data Entry'!AY730)</f>
        <v/>
      </c>
      <c r="Y727" s="151" t="str">
        <f t="shared" si="11"/>
        <v/>
      </c>
      <c r="Z727" s="152" t="str">
        <f>IF('Data Entry'!H730="Yes","1",IF(AND('Data Entry'!H730="",'Data Entry'!I730="",'Data Entry'!J730="",'Data Entry'!K730="",'Data Entry'!L730="",'Data Entry'!M730="",'Data Entry'!N730="",'Data Entry'!O730="",'Data Entry'!P730="",'Data Entry'!Q730=""),"","1"))</f>
        <v/>
      </c>
      <c r="AA727" s="152" t="str">
        <f>IF('Data Entry'!R730="Yes","1",IF(AND('Data Entry'!R730="",'Data Entry'!S730="",'Data Entry'!T730="",'Data Entry'!U730=""),"","1"))</f>
        <v/>
      </c>
      <c r="AB727" s="157" t="str">
        <f>IF('Data Entry'!V730="Yes","1",IF(AND('Data Entry'!V730="",'Data Entry'!W730=""),"","1"))</f>
        <v/>
      </c>
    </row>
    <row r="728" spans="1:28" ht="17">
      <c r="A728" s="59">
        <f>'Data Entry'!AB731</f>
        <v>0</v>
      </c>
      <c r="B728" s="59" t="str">
        <f>'Data Entry'!AR731</f>
        <v/>
      </c>
      <c r="C728" s="1">
        <f>IF('Data Entry'!AD731="g",'Data Entry'!AC731*0.001*U728,IF('Data Entry'!AD731="UI",'Data Entry'!AC731*0.000001*U728,IF('Data Entry'!AD731="mg",'Data Entry'!AC731*0.000001*U728,IF('Data Entry'!AD731="t",'Data Entry'!AC731*1000*U728,IF('Data Entry'!AD731="kg",'Data Entry'!AC731*1*U728,IF('Data Entry'!AD731="L",'Data Entry'!AC731*1*U728,IFERROR(,"")))))))</f>
        <v>0</v>
      </c>
      <c r="D728" s="1" t="s">
        <v>4</v>
      </c>
      <c r="E728" s="1">
        <f>IF('Data Entry'!AF731="g",'Data Entry'!AE731*0.001,IF('Data Entry'!AF731="mg",'Data Entry'!AE731*0.000001,IF('Data Entry'!AF731="t",'Data Entry'!AE731*1000,IF('Data Entry'!AF731="ml",'Data Entry'!AE731*0.001,IF('Data Entry'!AF731="kg",'Data Entry'!AE731*1,IF('Data Entry'!AF731="Pieza",'Data Entry'!AE731*1,IF('Data Entry'!AF731="L",'Data Entry'!AE731*1,IFERROR(,""))))))))</f>
        <v>0</v>
      </c>
      <c r="F728" s="1" t="s">
        <v>4</v>
      </c>
      <c r="G728" s="1">
        <f>IF('Data Entry'!AA731="g",'Data Entry'!Z731*0.001,IF('Data Entry'!AA731="mg",'Data Entry'!Z731*0.000001,IF('Data Entry'!AA731="t",'Data Entry'!Z731*1000,IF('Data Entry'!AA731="ml",'Data Entry'!Z731*0.001,IF('Data Entry'!AA731="kg",'Data Entry'!Z731*1,IF('Data Entry'!AA731="Piezas",'Data Entry'!Z731*1,IF('Data Entry'!AA731="L",'Data Entry'!Z731*1,IFERROR(,""))))))))</f>
        <v>0</v>
      </c>
      <c r="H728" s="1" t="s">
        <v>4</v>
      </c>
      <c r="I728" s="1">
        <f>IF('Data Entry'!AC731="g",'Data Entry'!AB731*0.001,IF('Data Entry'!AC731="mg",'Data Entry'!AB731*0.000001,IF('Data Entry'!AC731="t",'Data Entry'!AB731*1000,IF('Data Entry'!AC731="ml",'Data Entry'!AB731*0.001,IF('Data Entry'!AC731="kg",'Data Entry'!AB731*1,IF('Data Entry'!AC731="L",'Data Entry'!AB731*1,IFERROR(,"")))))))</f>
        <v>0</v>
      </c>
      <c r="J728" s="59" t="str">
        <f>'Data Entry'!AU731</f>
        <v/>
      </c>
      <c r="K728" s="1">
        <f>IF('Data Entry'!AI731="g",'Data Entry'!AH731*0.001*V728,IF('Data Entry'!AI731="UI",'Data Entry'!AH731*0.000001*V728,IF('Data Entry'!AI731="mg",'Data Entry'!AH731*0.000001*V728,IF('Data Entry'!AI731="t",'Data Entry'!AH731*1000*V728,IF('Data Entry'!AI731="kg",'Data Entry'!AH731*1*V728,IF('Data Entry'!AI731="L",'Data Entry'!AH731*1*V728,IFERROR(,"")))))))</f>
        <v>0</v>
      </c>
      <c r="L728" s="1" t="s">
        <v>4</v>
      </c>
      <c r="M728" s="59">
        <f>'Data Entry'!AJ731</f>
        <v>0</v>
      </c>
      <c r="N728" s="59" t="str">
        <f>'Data Entry'!AX731</f>
        <v/>
      </c>
      <c r="O728" s="1">
        <f>IF('Data Entry'!AL731="g",'Data Entry'!AK731*0.001*W728,IF('Data Entry'!AL731="UI",'Data Entry'!AK731*0.000001*W728,IF('Data Entry'!AL731="mg",'Data Entry'!AK731*0.000001*W728,IF('Data Entry'!AL731="t",'Data Entry'!AK731*1000*W728,IF('Data Entry'!AL731="kg",'Data Entry'!AK731*1*W728,IF('Data Entry'!AL731="L",'Data Entry'!AK731*1*W728,IFERROR(,"")))))))</f>
        <v>0</v>
      </c>
      <c r="P728" s="1" t="s">
        <v>4</v>
      </c>
      <c r="Q728" s="59">
        <f>'Data Entry'!AM731</f>
        <v>0</v>
      </c>
      <c r="R728" s="59" t="str">
        <f>'Data Entry'!BA731</f>
        <v/>
      </c>
      <c r="S728" s="1">
        <f>IF('Data Entry'!AO731="g",'Data Entry'!AN731*0.001*X728,IF('Data Entry'!AO731="UI",'Data Entry'!AN731*0.000001*X728,IF('Data Entry'!AO731="mg",'Data Entry'!AN731*0.000001*X728,IF('Data Entry'!AO731="t",'Data Entry'!AN731*1000*X728,IF('Data Entry'!AO731="kg",'Data Entry'!AN731*1*X728,IF('Data Entry'!AO731="L",'Data Entry'!AN731*1*X728,IFERROR(,"")))))))</f>
        <v>0</v>
      </c>
      <c r="T728" s="1" t="s">
        <v>4</v>
      </c>
      <c r="U728" s="59" t="str">
        <f>IF('Data Entry'!AP731="No aplica","1",'Data Entry'!AP731)</f>
        <v/>
      </c>
      <c r="V728" s="59" t="str">
        <f>IF('Data Entry'!AS731="No aplica","1",'Data Entry'!AS731)</f>
        <v/>
      </c>
      <c r="W728" s="59" t="str">
        <f>IF('Data Entry'!AV731="No aplica","1",'Data Entry'!AV731)</f>
        <v/>
      </c>
      <c r="X728" s="59" t="str">
        <f>IF('Data Entry'!AY731="No aplica","1",'Data Entry'!AY731)</f>
        <v/>
      </c>
      <c r="Y728" s="151" t="str">
        <f t="shared" si="11"/>
        <v/>
      </c>
      <c r="Z728" s="152" t="str">
        <f>IF('Data Entry'!H731="Yes","1",IF(AND('Data Entry'!H731="",'Data Entry'!I731="",'Data Entry'!J731="",'Data Entry'!K731="",'Data Entry'!L731="",'Data Entry'!M731="",'Data Entry'!N731="",'Data Entry'!O731="",'Data Entry'!P731="",'Data Entry'!Q731=""),"","1"))</f>
        <v/>
      </c>
      <c r="AA728" s="152" t="str">
        <f>IF('Data Entry'!R731="Yes","1",IF(AND('Data Entry'!R731="",'Data Entry'!S731="",'Data Entry'!T731="",'Data Entry'!U731=""),"","1"))</f>
        <v/>
      </c>
      <c r="AB728" s="157" t="str">
        <f>IF('Data Entry'!V731="Yes","1",IF(AND('Data Entry'!V731="",'Data Entry'!W731=""),"","1"))</f>
        <v/>
      </c>
    </row>
    <row r="729" spans="1:28" ht="17">
      <c r="A729" s="59">
        <f>'Data Entry'!AB732</f>
        <v>0</v>
      </c>
      <c r="B729" s="59" t="str">
        <f>'Data Entry'!AR732</f>
        <v/>
      </c>
      <c r="C729" s="1">
        <f>IF('Data Entry'!AD732="g",'Data Entry'!AC732*0.001*U729,IF('Data Entry'!AD732="UI",'Data Entry'!AC732*0.000001*U729,IF('Data Entry'!AD732="mg",'Data Entry'!AC732*0.000001*U729,IF('Data Entry'!AD732="t",'Data Entry'!AC732*1000*U729,IF('Data Entry'!AD732="kg",'Data Entry'!AC732*1*U729,IF('Data Entry'!AD732="L",'Data Entry'!AC732*1*U729,IFERROR(,"")))))))</f>
        <v>0</v>
      </c>
      <c r="D729" s="1" t="s">
        <v>4</v>
      </c>
      <c r="E729" s="1">
        <f>IF('Data Entry'!AF732="g",'Data Entry'!AE732*0.001,IF('Data Entry'!AF732="mg",'Data Entry'!AE732*0.000001,IF('Data Entry'!AF732="t",'Data Entry'!AE732*1000,IF('Data Entry'!AF732="ml",'Data Entry'!AE732*0.001,IF('Data Entry'!AF732="kg",'Data Entry'!AE732*1,IF('Data Entry'!AF732="Pieza",'Data Entry'!AE732*1,IF('Data Entry'!AF732="L",'Data Entry'!AE732*1,IFERROR(,""))))))))</f>
        <v>0</v>
      </c>
      <c r="F729" s="1" t="s">
        <v>4</v>
      </c>
      <c r="G729" s="1">
        <f>IF('Data Entry'!AA732="g",'Data Entry'!Z732*0.001,IF('Data Entry'!AA732="mg",'Data Entry'!Z732*0.000001,IF('Data Entry'!AA732="t",'Data Entry'!Z732*1000,IF('Data Entry'!AA732="ml",'Data Entry'!Z732*0.001,IF('Data Entry'!AA732="kg",'Data Entry'!Z732*1,IF('Data Entry'!AA732="Piezas",'Data Entry'!Z732*1,IF('Data Entry'!AA732="L",'Data Entry'!Z732*1,IFERROR(,""))))))))</f>
        <v>0</v>
      </c>
      <c r="H729" s="1" t="s">
        <v>4</v>
      </c>
      <c r="I729" s="1">
        <f>IF('Data Entry'!AC732="g",'Data Entry'!AB732*0.001,IF('Data Entry'!AC732="mg",'Data Entry'!AB732*0.000001,IF('Data Entry'!AC732="t",'Data Entry'!AB732*1000,IF('Data Entry'!AC732="ml",'Data Entry'!AB732*0.001,IF('Data Entry'!AC732="kg",'Data Entry'!AB732*1,IF('Data Entry'!AC732="L",'Data Entry'!AB732*1,IFERROR(,"")))))))</f>
        <v>0</v>
      </c>
      <c r="J729" s="59" t="str">
        <f>'Data Entry'!AU732</f>
        <v/>
      </c>
      <c r="K729" s="1">
        <f>IF('Data Entry'!AI732="g",'Data Entry'!AH732*0.001*V729,IF('Data Entry'!AI732="UI",'Data Entry'!AH732*0.000001*V729,IF('Data Entry'!AI732="mg",'Data Entry'!AH732*0.000001*V729,IF('Data Entry'!AI732="t",'Data Entry'!AH732*1000*V729,IF('Data Entry'!AI732="kg",'Data Entry'!AH732*1*V729,IF('Data Entry'!AI732="L",'Data Entry'!AH732*1*V729,IFERROR(,"")))))))</f>
        <v>0</v>
      </c>
      <c r="L729" s="1" t="s">
        <v>4</v>
      </c>
      <c r="M729" s="59">
        <f>'Data Entry'!AJ732</f>
        <v>0</v>
      </c>
      <c r="N729" s="59" t="str">
        <f>'Data Entry'!AX732</f>
        <v/>
      </c>
      <c r="O729" s="1">
        <f>IF('Data Entry'!AL732="g",'Data Entry'!AK732*0.001*W729,IF('Data Entry'!AL732="UI",'Data Entry'!AK732*0.000001*W729,IF('Data Entry'!AL732="mg",'Data Entry'!AK732*0.000001*W729,IF('Data Entry'!AL732="t",'Data Entry'!AK732*1000*W729,IF('Data Entry'!AL732="kg",'Data Entry'!AK732*1*W729,IF('Data Entry'!AL732="L",'Data Entry'!AK732*1*W729,IFERROR(,"")))))))</f>
        <v>0</v>
      </c>
      <c r="P729" s="1" t="s">
        <v>4</v>
      </c>
      <c r="Q729" s="59">
        <f>'Data Entry'!AM732</f>
        <v>0</v>
      </c>
      <c r="R729" s="59" t="str">
        <f>'Data Entry'!BA732</f>
        <v/>
      </c>
      <c r="S729" s="1">
        <f>IF('Data Entry'!AO732="g",'Data Entry'!AN732*0.001*X729,IF('Data Entry'!AO732="UI",'Data Entry'!AN732*0.000001*X729,IF('Data Entry'!AO732="mg",'Data Entry'!AN732*0.000001*X729,IF('Data Entry'!AO732="t",'Data Entry'!AN732*1000*X729,IF('Data Entry'!AO732="kg",'Data Entry'!AN732*1*X729,IF('Data Entry'!AO732="L",'Data Entry'!AN732*1*X729,IFERROR(,"")))))))</f>
        <v>0</v>
      </c>
      <c r="T729" s="1" t="s">
        <v>4</v>
      </c>
      <c r="U729" s="59" t="str">
        <f>IF('Data Entry'!AP732="No aplica","1",'Data Entry'!AP732)</f>
        <v/>
      </c>
      <c r="V729" s="59" t="str">
        <f>IF('Data Entry'!AS732="No aplica","1",'Data Entry'!AS732)</f>
        <v/>
      </c>
      <c r="W729" s="59" t="str">
        <f>IF('Data Entry'!AV732="No aplica","1",'Data Entry'!AV732)</f>
        <v/>
      </c>
      <c r="X729" s="59" t="str">
        <f>IF('Data Entry'!AY732="No aplica","1",'Data Entry'!AY732)</f>
        <v/>
      </c>
      <c r="Y729" s="151" t="str">
        <f t="shared" si="11"/>
        <v/>
      </c>
      <c r="Z729" s="152" t="str">
        <f>IF('Data Entry'!H732="Yes","1",IF(AND('Data Entry'!H732="",'Data Entry'!I732="",'Data Entry'!J732="",'Data Entry'!K732="",'Data Entry'!L732="",'Data Entry'!M732="",'Data Entry'!N732="",'Data Entry'!O732="",'Data Entry'!P732="",'Data Entry'!Q732=""),"","1"))</f>
        <v/>
      </c>
      <c r="AA729" s="152" t="str">
        <f>IF('Data Entry'!R732="Yes","1",IF(AND('Data Entry'!R732="",'Data Entry'!S732="",'Data Entry'!T732="",'Data Entry'!U732=""),"","1"))</f>
        <v/>
      </c>
      <c r="AB729" s="157" t="str">
        <f>IF('Data Entry'!V732="Yes","1",IF(AND('Data Entry'!V732="",'Data Entry'!W732=""),"","1"))</f>
        <v/>
      </c>
    </row>
    <row r="730" spans="1:28" ht="17">
      <c r="A730" s="59">
        <f>'Data Entry'!AB733</f>
        <v>0</v>
      </c>
      <c r="B730" s="59" t="str">
        <f>'Data Entry'!AR733</f>
        <v/>
      </c>
      <c r="C730" s="1">
        <f>IF('Data Entry'!AD733="g",'Data Entry'!AC733*0.001*U730,IF('Data Entry'!AD733="UI",'Data Entry'!AC733*0.000001*U730,IF('Data Entry'!AD733="mg",'Data Entry'!AC733*0.000001*U730,IF('Data Entry'!AD733="t",'Data Entry'!AC733*1000*U730,IF('Data Entry'!AD733="kg",'Data Entry'!AC733*1*U730,IF('Data Entry'!AD733="L",'Data Entry'!AC733*1*U730,IFERROR(,"")))))))</f>
        <v>0</v>
      </c>
      <c r="D730" s="1" t="s">
        <v>4</v>
      </c>
      <c r="E730" s="1">
        <f>IF('Data Entry'!AF733="g",'Data Entry'!AE733*0.001,IF('Data Entry'!AF733="mg",'Data Entry'!AE733*0.000001,IF('Data Entry'!AF733="t",'Data Entry'!AE733*1000,IF('Data Entry'!AF733="ml",'Data Entry'!AE733*0.001,IF('Data Entry'!AF733="kg",'Data Entry'!AE733*1,IF('Data Entry'!AF733="Pieza",'Data Entry'!AE733*1,IF('Data Entry'!AF733="L",'Data Entry'!AE733*1,IFERROR(,""))))))))</f>
        <v>0</v>
      </c>
      <c r="F730" s="1" t="s">
        <v>4</v>
      </c>
      <c r="G730" s="1">
        <f>IF('Data Entry'!AA733="g",'Data Entry'!Z733*0.001,IF('Data Entry'!AA733="mg",'Data Entry'!Z733*0.000001,IF('Data Entry'!AA733="t",'Data Entry'!Z733*1000,IF('Data Entry'!AA733="ml",'Data Entry'!Z733*0.001,IF('Data Entry'!AA733="kg",'Data Entry'!Z733*1,IF('Data Entry'!AA733="Piezas",'Data Entry'!Z733*1,IF('Data Entry'!AA733="L",'Data Entry'!Z733*1,IFERROR(,""))))))))</f>
        <v>0</v>
      </c>
      <c r="H730" s="1" t="s">
        <v>4</v>
      </c>
      <c r="I730" s="1">
        <f>IF('Data Entry'!AC733="g",'Data Entry'!AB733*0.001,IF('Data Entry'!AC733="mg",'Data Entry'!AB733*0.000001,IF('Data Entry'!AC733="t",'Data Entry'!AB733*1000,IF('Data Entry'!AC733="ml",'Data Entry'!AB733*0.001,IF('Data Entry'!AC733="kg",'Data Entry'!AB733*1,IF('Data Entry'!AC733="L",'Data Entry'!AB733*1,IFERROR(,"")))))))</f>
        <v>0</v>
      </c>
      <c r="J730" s="59" t="str">
        <f>'Data Entry'!AU733</f>
        <v/>
      </c>
      <c r="K730" s="1">
        <f>IF('Data Entry'!AI733="g",'Data Entry'!AH733*0.001*V730,IF('Data Entry'!AI733="UI",'Data Entry'!AH733*0.000001*V730,IF('Data Entry'!AI733="mg",'Data Entry'!AH733*0.000001*V730,IF('Data Entry'!AI733="t",'Data Entry'!AH733*1000*V730,IF('Data Entry'!AI733="kg",'Data Entry'!AH733*1*V730,IF('Data Entry'!AI733="L",'Data Entry'!AH733*1*V730,IFERROR(,"")))))))</f>
        <v>0</v>
      </c>
      <c r="L730" s="1" t="s">
        <v>4</v>
      </c>
      <c r="M730" s="59">
        <f>'Data Entry'!AJ733</f>
        <v>0</v>
      </c>
      <c r="N730" s="59" t="str">
        <f>'Data Entry'!AX733</f>
        <v/>
      </c>
      <c r="O730" s="1">
        <f>IF('Data Entry'!AL733="g",'Data Entry'!AK733*0.001*W730,IF('Data Entry'!AL733="UI",'Data Entry'!AK733*0.000001*W730,IF('Data Entry'!AL733="mg",'Data Entry'!AK733*0.000001*W730,IF('Data Entry'!AL733="t",'Data Entry'!AK733*1000*W730,IF('Data Entry'!AL733="kg",'Data Entry'!AK733*1*W730,IF('Data Entry'!AL733="L",'Data Entry'!AK733*1*W730,IFERROR(,"")))))))</f>
        <v>0</v>
      </c>
      <c r="P730" s="1" t="s">
        <v>4</v>
      </c>
      <c r="Q730" s="59">
        <f>'Data Entry'!AM733</f>
        <v>0</v>
      </c>
      <c r="R730" s="59" t="str">
        <f>'Data Entry'!BA733</f>
        <v/>
      </c>
      <c r="S730" s="1">
        <f>IF('Data Entry'!AO733="g",'Data Entry'!AN733*0.001*X730,IF('Data Entry'!AO733="UI",'Data Entry'!AN733*0.000001*X730,IF('Data Entry'!AO733="mg",'Data Entry'!AN733*0.000001*X730,IF('Data Entry'!AO733="t",'Data Entry'!AN733*1000*X730,IF('Data Entry'!AO733="kg",'Data Entry'!AN733*1*X730,IF('Data Entry'!AO733="L",'Data Entry'!AN733*1*X730,IFERROR(,"")))))))</f>
        <v>0</v>
      </c>
      <c r="T730" s="1" t="s">
        <v>4</v>
      </c>
      <c r="U730" s="59" t="str">
        <f>IF('Data Entry'!AP733="No aplica","1",'Data Entry'!AP733)</f>
        <v/>
      </c>
      <c r="V730" s="59" t="str">
        <f>IF('Data Entry'!AS733="No aplica","1",'Data Entry'!AS733)</f>
        <v/>
      </c>
      <c r="W730" s="59" t="str">
        <f>IF('Data Entry'!AV733="No aplica","1",'Data Entry'!AV733)</f>
        <v/>
      </c>
      <c r="X730" s="59" t="str">
        <f>IF('Data Entry'!AY733="No aplica","1",'Data Entry'!AY733)</f>
        <v/>
      </c>
      <c r="Y730" s="151" t="str">
        <f t="shared" si="11"/>
        <v/>
      </c>
      <c r="Z730" s="152" t="str">
        <f>IF('Data Entry'!H733="Yes","1",IF(AND('Data Entry'!H733="",'Data Entry'!I733="",'Data Entry'!J733="",'Data Entry'!K733="",'Data Entry'!L733="",'Data Entry'!M733="",'Data Entry'!N733="",'Data Entry'!O733="",'Data Entry'!P733="",'Data Entry'!Q733=""),"","1"))</f>
        <v/>
      </c>
      <c r="AA730" s="152" t="str">
        <f>IF('Data Entry'!R733="Yes","1",IF(AND('Data Entry'!R733="",'Data Entry'!S733="",'Data Entry'!T733="",'Data Entry'!U733=""),"","1"))</f>
        <v/>
      </c>
      <c r="AB730" s="157" t="str">
        <f>IF('Data Entry'!V733="Yes","1",IF(AND('Data Entry'!V733="",'Data Entry'!W733=""),"","1"))</f>
        <v/>
      </c>
    </row>
    <row r="731" spans="1:28" ht="17">
      <c r="A731" s="59">
        <f>'Data Entry'!AB734</f>
        <v>0</v>
      </c>
      <c r="B731" s="59" t="str">
        <f>'Data Entry'!AR734</f>
        <v/>
      </c>
      <c r="C731" s="1">
        <f>IF('Data Entry'!AD734="g",'Data Entry'!AC734*0.001*U731,IF('Data Entry'!AD734="UI",'Data Entry'!AC734*0.000001*U731,IF('Data Entry'!AD734="mg",'Data Entry'!AC734*0.000001*U731,IF('Data Entry'!AD734="t",'Data Entry'!AC734*1000*U731,IF('Data Entry'!AD734="kg",'Data Entry'!AC734*1*U731,IF('Data Entry'!AD734="L",'Data Entry'!AC734*1*U731,IFERROR(,"")))))))</f>
        <v>0</v>
      </c>
      <c r="D731" s="1" t="s">
        <v>4</v>
      </c>
      <c r="E731" s="1">
        <f>IF('Data Entry'!AF734="g",'Data Entry'!AE734*0.001,IF('Data Entry'!AF734="mg",'Data Entry'!AE734*0.000001,IF('Data Entry'!AF734="t",'Data Entry'!AE734*1000,IF('Data Entry'!AF734="ml",'Data Entry'!AE734*0.001,IF('Data Entry'!AF734="kg",'Data Entry'!AE734*1,IF('Data Entry'!AF734="Pieza",'Data Entry'!AE734*1,IF('Data Entry'!AF734="L",'Data Entry'!AE734*1,IFERROR(,""))))))))</f>
        <v>0</v>
      </c>
      <c r="F731" s="1" t="s">
        <v>4</v>
      </c>
      <c r="G731" s="1">
        <f>IF('Data Entry'!AA734="g",'Data Entry'!Z734*0.001,IF('Data Entry'!AA734="mg",'Data Entry'!Z734*0.000001,IF('Data Entry'!AA734="t",'Data Entry'!Z734*1000,IF('Data Entry'!AA734="ml",'Data Entry'!Z734*0.001,IF('Data Entry'!AA734="kg",'Data Entry'!Z734*1,IF('Data Entry'!AA734="Piezas",'Data Entry'!Z734*1,IF('Data Entry'!AA734="L",'Data Entry'!Z734*1,IFERROR(,""))))))))</f>
        <v>0</v>
      </c>
      <c r="H731" s="1" t="s">
        <v>4</v>
      </c>
      <c r="I731" s="1">
        <f>IF('Data Entry'!AC734="g",'Data Entry'!AB734*0.001,IF('Data Entry'!AC734="mg",'Data Entry'!AB734*0.000001,IF('Data Entry'!AC734="t",'Data Entry'!AB734*1000,IF('Data Entry'!AC734="ml",'Data Entry'!AB734*0.001,IF('Data Entry'!AC734="kg",'Data Entry'!AB734*1,IF('Data Entry'!AC734="L",'Data Entry'!AB734*1,IFERROR(,"")))))))</f>
        <v>0</v>
      </c>
      <c r="J731" s="59" t="str">
        <f>'Data Entry'!AU734</f>
        <v/>
      </c>
      <c r="K731" s="1">
        <f>IF('Data Entry'!AI734="g",'Data Entry'!AH734*0.001*V731,IF('Data Entry'!AI734="UI",'Data Entry'!AH734*0.000001*V731,IF('Data Entry'!AI734="mg",'Data Entry'!AH734*0.000001*V731,IF('Data Entry'!AI734="t",'Data Entry'!AH734*1000*V731,IF('Data Entry'!AI734="kg",'Data Entry'!AH734*1*V731,IF('Data Entry'!AI734="L",'Data Entry'!AH734*1*V731,IFERROR(,"")))))))</f>
        <v>0</v>
      </c>
      <c r="L731" s="1" t="s">
        <v>4</v>
      </c>
      <c r="M731" s="59">
        <f>'Data Entry'!AJ734</f>
        <v>0</v>
      </c>
      <c r="N731" s="59" t="str">
        <f>'Data Entry'!AX734</f>
        <v/>
      </c>
      <c r="O731" s="1">
        <f>IF('Data Entry'!AL734="g",'Data Entry'!AK734*0.001*W731,IF('Data Entry'!AL734="UI",'Data Entry'!AK734*0.000001*W731,IF('Data Entry'!AL734="mg",'Data Entry'!AK734*0.000001*W731,IF('Data Entry'!AL734="t",'Data Entry'!AK734*1000*W731,IF('Data Entry'!AL734="kg",'Data Entry'!AK734*1*W731,IF('Data Entry'!AL734="L",'Data Entry'!AK734*1*W731,IFERROR(,"")))))))</f>
        <v>0</v>
      </c>
      <c r="P731" s="1" t="s">
        <v>4</v>
      </c>
      <c r="Q731" s="59">
        <f>'Data Entry'!AM734</f>
        <v>0</v>
      </c>
      <c r="R731" s="59" t="str">
        <f>'Data Entry'!BA734</f>
        <v/>
      </c>
      <c r="S731" s="1">
        <f>IF('Data Entry'!AO734="g",'Data Entry'!AN734*0.001*X731,IF('Data Entry'!AO734="UI",'Data Entry'!AN734*0.000001*X731,IF('Data Entry'!AO734="mg",'Data Entry'!AN734*0.000001*X731,IF('Data Entry'!AO734="t",'Data Entry'!AN734*1000*X731,IF('Data Entry'!AO734="kg",'Data Entry'!AN734*1*X731,IF('Data Entry'!AO734="L",'Data Entry'!AN734*1*X731,IFERROR(,"")))))))</f>
        <v>0</v>
      </c>
      <c r="T731" s="1" t="s">
        <v>4</v>
      </c>
      <c r="U731" s="59" t="str">
        <f>IF('Data Entry'!AP734="No aplica","1",'Data Entry'!AP734)</f>
        <v/>
      </c>
      <c r="V731" s="59" t="str">
        <f>IF('Data Entry'!AS734="No aplica","1",'Data Entry'!AS734)</f>
        <v/>
      </c>
      <c r="W731" s="59" t="str">
        <f>IF('Data Entry'!AV734="No aplica","1",'Data Entry'!AV734)</f>
        <v/>
      </c>
      <c r="X731" s="59" t="str">
        <f>IF('Data Entry'!AY734="No aplica","1",'Data Entry'!AY734)</f>
        <v/>
      </c>
      <c r="Y731" s="151" t="str">
        <f t="shared" si="11"/>
        <v/>
      </c>
      <c r="Z731" s="152" t="str">
        <f>IF('Data Entry'!H734="Yes","1",IF(AND('Data Entry'!H734="",'Data Entry'!I734="",'Data Entry'!J734="",'Data Entry'!K734="",'Data Entry'!L734="",'Data Entry'!M734="",'Data Entry'!N734="",'Data Entry'!O734="",'Data Entry'!P734="",'Data Entry'!Q734=""),"","1"))</f>
        <v/>
      </c>
      <c r="AA731" s="152" t="str">
        <f>IF('Data Entry'!R734="Yes","1",IF(AND('Data Entry'!R734="",'Data Entry'!S734="",'Data Entry'!T734="",'Data Entry'!U734=""),"","1"))</f>
        <v/>
      </c>
      <c r="AB731" s="157" t="str">
        <f>IF('Data Entry'!V734="Yes","1",IF(AND('Data Entry'!V734="",'Data Entry'!W734=""),"","1"))</f>
        <v/>
      </c>
    </row>
    <row r="732" spans="1:28" ht="17">
      <c r="A732" s="59">
        <f>'Data Entry'!AB735</f>
        <v>0</v>
      </c>
      <c r="B732" s="59" t="str">
        <f>'Data Entry'!AR735</f>
        <v/>
      </c>
      <c r="C732" s="1">
        <f>IF('Data Entry'!AD735="g",'Data Entry'!AC735*0.001*U732,IF('Data Entry'!AD735="UI",'Data Entry'!AC735*0.000001*U732,IF('Data Entry'!AD735="mg",'Data Entry'!AC735*0.000001*U732,IF('Data Entry'!AD735="t",'Data Entry'!AC735*1000*U732,IF('Data Entry'!AD735="kg",'Data Entry'!AC735*1*U732,IF('Data Entry'!AD735="L",'Data Entry'!AC735*1*U732,IFERROR(,"")))))))</f>
        <v>0</v>
      </c>
      <c r="D732" s="1" t="s">
        <v>4</v>
      </c>
      <c r="E732" s="1">
        <f>IF('Data Entry'!AF735="g",'Data Entry'!AE735*0.001,IF('Data Entry'!AF735="mg",'Data Entry'!AE735*0.000001,IF('Data Entry'!AF735="t",'Data Entry'!AE735*1000,IF('Data Entry'!AF735="ml",'Data Entry'!AE735*0.001,IF('Data Entry'!AF735="kg",'Data Entry'!AE735*1,IF('Data Entry'!AF735="Pieza",'Data Entry'!AE735*1,IF('Data Entry'!AF735="L",'Data Entry'!AE735*1,IFERROR(,""))))))))</f>
        <v>0</v>
      </c>
      <c r="F732" s="1" t="s">
        <v>4</v>
      </c>
      <c r="G732" s="1">
        <f>IF('Data Entry'!AA735="g",'Data Entry'!Z735*0.001,IF('Data Entry'!AA735="mg",'Data Entry'!Z735*0.000001,IF('Data Entry'!AA735="t",'Data Entry'!Z735*1000,IF('Data Entry'!AA735="ml",'Data Entry'!Z735*0.001,IF('Data Entry'!AA735="kg",'Data Entry'!Z735*1,IF('Data Entry'!AA735="Piezas",'Data Entry'!Z735*1,IF('Data Entry'!AA735="L",'Data Entry'!Z735*1,IFERROR(,""))))))))</f>
        <v>0</v>
      </c>
      <c r="H732" s="1" t="s">
        <v>4</v>
      </c>
      <c r="I732" s="1">
        <f>IF('Data Entry'!AC735="g",'Data Entry'!AB735*0.001,IF('Data Entry'!AC735="mg",'Data Entry'!AB735*0.000001,IF('Data Entry'!AC735="t",'Data Entry'!AB735*1000,IF('Data Entry'!AC735="ml",'Data Entry'!AB735*0.001,IF('Data Entry'!AC735="kg",'Data Entry'!AB735*1,IF('Data Entry'!AC735="L",'Data Entry'!AB735*1,IFERROR(,"")))))))</f>
        <v>0</v>
      </c>
      <c r="J732" s="59" t="str">
        <f>'Data Entry'!AU735</f>
        <v/>
      </c>
      <c r="K732" s="1">
        <f>IF('Data Entry'!AI735="g",'Data Entry'!AH735*0.001*V732,IF('Data Entry'!AI735="UI",'Data Entry'!AH735*0.000001*V732,IF('Data Entry'!AI735="mg",'Data Entry'!AH735*0.000001*V732,IF('Data Entry'!AI735="t",'Data Entry'!AH735*1000*V732,IF('Data Entry'!AI735="kg",'Data Entry'!AH735*1*V732,IF('Data Entry'!AI735="L",'Data Entry'!AH735*1*V732,IFERROR(,"")))))))</f>
        <v>0</v>
      </c>
      <c r="L732" s="1" t="s">
        <v>4</v>
      </c>
      <c r="M732" s="59">
        <f>'Data Entry'!AJ735</f>
        <v>0</v>
      </c>
      <c r="N732" s="59" t="str">
        <f>'Data Entry'!AX735</f>
        <v/>
      </c>
      <c r="O732" s="1">
        <f>IF('Data Entry'!AL735="g",'Data Entry'!AK735*0.001*W732,IF('Data Entry'!AL735="UI",'Data Entry'!AK735*0.000001*W732,IF('Data Entry'!AL735="mg",'Data Entry'!AK735*0.000001*W732,IF('Data Entry'!AL735="t",'Data Entry'!AK735*1000*W732,IF('Data Entry'!AL735="kg",'Data Entry'!AK735*1*W732,IF('Data Entry'!AL735="L",'Data Entry'!AK735*1*W732,IFERROR(,"")))))))</f>
        <v>0</v>
      </c>
      <c r="P732" s="1" t="s">
        <v>4</v>
      </c>
      <c r="Q732" s="59">
        <f>'Data Entry'!AM735</f>
        <v>0</v>
      </c>
      <c r="R732" s="59" t="str">
        <f>'Data Entry'!BA735</f>
        <v/>
      </c>
      <c r="S732" s="1">
        <f>IF('Data Entry'!AO735="g",'Data Entry'!AN735*0.001*X732,IF('Data Entry'!AO735="UI",'Data Entry'!AN735*0.000001*X732,IF('Data Entry'!AO735="mg",'Data Entry'!AN735*0.000001*X732,IF('Data Entry'!AO735="t",'Data Entry'!AN735*1000*X732,IF('Data Entry'!AO735="kg",'Data Entry'!AN735*1*X732,IF('Data Entry'!AO735="L",'Data Entry'!AN735*1*X732,IFERROR(,"")))))))</f>
        <v>0</v>
      </c>
      <c r="T732" s="1" t="s">
        <v>4</v>
      </c>
      <c r="U732" s="59" t="str">
        <f>IF('Data Entry'!AP735="No aplica","1",'Data Entry'!AP735)</f>
        <v/>
      </c>
      <c r="V732" s="59" t="str">
        <f>IF('Data Entry'!AS735="No aplica","1",'Data Entry'!AS735)</f>
        <v/>
      </c>
      <c r="W732" s="59" t="str">
        <f>IF('Data Entry'!AV735="No aplica","1",'Data Entry'!AV735)</f>
        <v/>
      </c>
      <c r="X732" s="59" t="str">
        <f>IF('Data Entry'!AY735="No aplica","1",'Data Entry'!AY735)</f>
        <v/>
      </c>
      <c r="Y732" s="151" t="str">
        <f t="shared" si="11"/>
        <v/>
      </c>
      <c r="Z732" s="152" t="str">
        <f>IF('Data Entry'!H735="Yes","1",IF(AND('Data Entry'!H735="",'Data Entry'!I735="",'Data Entry'!J735="",'Data Entry'!K735="",'Data Entry'!L735="",'Data Entry'!M735="",'Data Entry'!N735="",'Data Entry'!O735="",'Data Entry'!P735="",'Data Entry'!Q735=""),"","1"))</f>
        <v/>
      </c>
      <c r="AA732" s="152" t="str">
        <f>IF('Data Entry'!R735="Yes","1",IF(AND('Data Entry'!R735="",'Data Entry'!S735="",'Data Entry'!T735="",'Data Entry'!U735=""),"","1"))</f>
        <v/>
      </c>
      <c r="AB732" s="157" t="str">
        <f>IF('Data Entry'!V735="Yes","1",IF(AND('Data Entry'!V735="",'Data Entry'!W735=""),"","1"))</f>
        <v/>
      </c>
    </row>
    <row r="733" spans="1:28" ht="17">
      <c r="A733" s="59">
        <f>'Data Entry'!AB736</f>
        <v>0</v>
      </c>
      <c r="B733" s="59" t="str">
        <f>'Data Entry'!AR736</f>
        <v/>
      </c>
      <c r="C733" s="1">
        <f>IF('Data Entry'!AD736="g",'Data Entry'!AC736*0.001*U733,IF('Data Entry'!AD736="UI",'Data Entry'!AC736*0.000001*U733,IF('Data Entry'!AD736="mg",'Data Entry'!AC736*0.000001*U733,IF('Data Entry'!AD736="t",'Data Entry'!AC736*1000*U733,IF('Data Entry'!AD736="kg",'Data Entry'!AC736*1*U733,IF('Data Entry'!AD736="L",'Data Entry'!AC736*1*U733,IFERROR(,"")))))))</f>
        <v>0</v>
      </c>
      <c r="D733" s="1" t="s">
        <v>4</v>
      </c>
      <c r="E733" s="1">
        <f>IF('Data Entry'!AF736="g",'Data Entry'!AE736*0.001,IF('Data Entry'!AF736="mg",'Data Entry'!AE736*0.000001,IF('Data Entry'!AF736="t",'Data Entry'!AE736*1000,IF('Data Entry'!AF736="ml",'Data Entry'!AE736*0.001,IF('Data Entry'!AF736="kg",'Data Entry'!AE736*1,IF('Data Entry'!AF736="Pieza",'Data Entry'!AE736*1,IF('Data Entry'!AF736="L",'Data Entry'!AE736*1,IFERROR(,""))))))))</f>
        <v>0</v>
      </c>
      <c r="F733" s="1" t="s">
        <v>4</v>
      </c>
      <c r="G733" s="1">
        <f>IF('Data Entry'!AA736="g",'Data Entry'!Z736*0.001,IF('Data Entry'!AA736="mg",'Data Entry'!Z736*0.000001,IF('Data Entry'!AA736="t",'Data Entry'!Z736*1000,IF('Data Entry'!AA736="ml",'Data Entry'!Z736*0.001,IF('Data Entry'!AA736="kg",'Data Entry'!Z736*1,IF('Data Entry'!AA736="Piezas",'Data Entry'!Z736*1,IF('Data Entry'!AA736="L",'Data Entry'!Z736*1,IFERROR(,""))))))))</f>
        <v>0</v>
      </c>
      <c r="H733" s="1" t="s">
        <v>4</v>
      </c>
      <c r="I733" s="1">
        <f>IF('Data Entry'!AC736="g",'Data Entry'!AB736*0.001,IF('Data Entry'!AC736="mg",'Data Entry'!AB736*0.000001,IF('Data Entry'!AC736="t",'Data Entry'!AB736*1000,IF('Data Entry'!AC736="ml",'Data Entry'!AB736*0.001,IF('Data Entry'!AC736="kg",'Data Entry'!AB736*1,IF('Data Entry'!AC736="L",'Data Entry'!AB736*1,IFERROR(,"")))))))</f>
        <v>0</v>
      </c>
      <c r="J733" s="59" t="str">
        <f>'Data Entry'!AU736</f>
        <v/>
      </c>
      <c r="K733" s="1">
        <f>IF('Data Entry'!AI736="g",'Data Entry'!AH736*0.001*V733,IF('Data Entry'!AI736="UI",'Data Entry'!AH736*0.000001*V733,IF('Data Entry'!AI736="mg",'Data Entry'!AH736*0.000001*V733,IF('Data Entry'!AI736="t",'Data Entry'!AH736*1000*V733,IF('Data Entry'!AI736="kg",'Data Entry'!AH736*1*V733,IF('Data Entry'!AI736="L",'Data Entry'!AH736*1*V733,IFERROR(,"")))))))</f>
        <v>0</v>
      </c>
      <c r="L733" s="1" t="s">
        <v>4</v>
      </c>
      <c r="M733" s="59">
        <f>'Data Entry'!AJ736</f>
        <v>0</v>
      </c>
      <c r="N733" s="59" t="str">
        <f>'Data Entry'!AX736</f>
        <v/>
      </c>
      <c r="O733" s="1">
        <f>IF('Data Entry'!AL736="g",'Data Entry'!AK736*0.001*W733,IF('Data Entry'!AL736="UI",'Data Entry'!AK736*0.000001*W733,IF('Data Entry'!AL736="mg",'Data Entry'!AK736*0.000001*W733,IF('Data Entry'!AL736="t",'Data Entry'!AK736*1000*W733,IF('Data Entry'!AL736="kg",'Data Entry'!AK736*1*W733,IF('Data Entry'!AL736="L",'Data Entry'!AK736*1*W733,IFERROR(,"")))))))</f>
        <v>0</v>
      </c>
      <c r="P733" s="1" t="s">
        <v>4</v>
      </c>
      <c r="Q733" s="59">
        <f>'Data Entry'!AM736</f>
        <v>0</v>
      </c>
      <c r="R733" s="59" t="str">
        <f>'Data Entry'!BA736</f>
        <v/>
      </c>
      <c r="S733" s="1">
        <f>IF('Data Entry'!AO736="g",'Data Entry'!AN736*0.001*X733,IF('Data Entry'!AO736="UI",'Data Entry'!AN736*0.000001*X733,IF('Data Entry'!AO736="mg",'Data Entry'!AN736*0.000001*X733,IF('Data Entry'!AO736="t",'Data Entry'!AN736*1000*X733,IF('Data Entry'!AO736="kg",'Data Entry'!AN736*1*X733,IF('Data Entry'!AO736="L",'Data Entry'!AN736*1*X733,IFERROR(,"")))))))</f>
        <v>0</v>
      </c>
      <c r="T733" s="1" t="s">
        <v>4</v>
      </c>
      <c r="U733" s="59" t="str">
        <f>IF('Data Entry'!AP736="No aplica","1",'Data Entry'!AP736)</f>
        <v/>
      </c>
      <c r="V733" s="59" t="str">
        <f>IF('Data Entry'!AS736="No aplica","1",'Data Entry'!AS736)</f>
        <v/>
      </c>
      <c r="W733" s="59" t="str">
        <f>IF('Data Entry'!AV736="No aplica","1",'Data Entry'!AV736)</f>
        <v/>
      </c>
      <c r="X733" s="59" t="str">
        <f>IF('Data Entry'!AY736="No aplica","1",'Data Entry'!AY736)</f>
        <v/>
      </c>
      <c r="Y733" s="151" t="str">
        <f t="shared" si="11"/>
        <v/>
      </c>
      <c r="Z733" s="152" t="str">
        <f>IF('Data Entry'!H736="Yes","1",IF(AND('Data Entry'!H736="",'Data Entry'!I736="",'Data Entry'!J736="",'Data Entry'!K736="",'Data Entry'!L736="",'Data Entry'!M736="",'Data Entry'!N736="",'Data Entry'!O736="",'Data Entry'!P736="",'Data Entry'!Q736=""),"","1"))</f>
        <v/>
      </c>
      <c r="AA733" s="152" t="str">
        <f>IF('Data Entry'!R736="Yes","1",IF(AND('Data Entry'!R736="",'Data Entry'!S736="",'Data Entry'!T736="",'Data Entry'!U736=""),"","1"))</f>
        <v/>
      </c>
      <c r="AB733" s="157" t="str">
        <f>IF('Data Entry'!V736="Yes","1",IF(AND('Data Entry'!V736="",'Data Entry'!W736=""),"","1"))</f>
        <v/>
      </c>
    </row>
    <row r="734" spans="1:28" ht="17">
      <c r="A734" s="59">
        <f>'Data Entry'!AB737</f>
        <v>0</v>
      </c>
      <c r="B734" s="59" t="str">
        <f>'Data Entry'!AR737</f>
        <v/>
      </c>
      <c r="C734" s="1">
        <f>IF('Data Entry'!AD737="g",'Data Entry'!AC737*0.001*U734,IF('Data Entry'!AD737="UI",'Data Entry'!AC737*0.000001*U734,IF('Data Entry'!AD737="mg",'Data Entry'!AC737*0.000001*U734,IF('Data Entry'!AD737="t",'Data Entry'!AC737*1000*U734,IF('Data Entry'!AD737="kg",'Data Entry'!AC737*1*U734,IF('Data Entry'!AD737="L",'Data Entry'!AC737*1*U734,IFERROR(,"")))))))</f>
        <v>0</v>
      </c>
      <c r="D734" s="1" t="s">
        <v>4</v>
      </c>
      <c r="E734" s="1">
        <f>IF('Data Entry'!AF737="g",'Data Entry'!AE737*0.001,IF('Data Entry'!AF737="mg",'Data Entry'!AE737*0.000001,IF('Data Entry'!AF737="t",'Data Entry'!AE737*1000,IF('Data Entry'!AF737="ml",'Data Entry'!AE737*0.001,IF('Data Entry'!AF737="kg",'Data Entry'!AE737*1,IF('Data Entry'!AF737="Pieza",'Data Entry'!AE737*1,IF('Data Entry'!AF737="L",'Data Entry'!AE737*1,IFERROR(,""))))))))</f>
        <v>0</v>
      </c>
      <c r="F734" s="1" t="s">
        <v>4</v>
      </c>
      <c r="G734" s="1">
        <f>IF('Data Entry'!AA737="g",'Data Entry'!Z737*0.001,IF('Data Entry'!AA737="mg",'Data Entry'!Z737*0.000001,IF('Data Entry'!AA737="t",'Data Entry'!Z737*1000,IF('Data Entry'!AA737="ml",'Data Entry'!Z737*0.001,IF('Data Entry'!AA737="kg",'Data Entry'!Z737*1,IF('Data Entry'!AA737="Piezas",'Data Entry'!Z737*1,IF('Data Entry'!AA737="L",'Data Entry'!Z737*1,IFERROR(,""))))))))</f>
        <v>0</v>
      </c>
      <c r="H734" s="1" t="s">
        <v>4</v>
      </c>
      <c r="I734" s="1">
        <f>IF('Data Entry'!AC737="g",'Data Entry'!AB737*0.001,IF('Data Entry'!AC737="mg",'Data Entry'!AB737*0.000001,IF('Data Entry'!AC737="t",'Data Entry'!AB737*1000,IF('Data Entry'!AC737="ml",'Data Entry'!AB737*0.001,IF('Data Entry'!AC737="kg",'Data Entry'!AB737*1,IF('Data Entry'!AC737="L",'Data Entry'!AB737*1,IFERROR(,"")))))))</f>
        <v>0</v>
      </c>
      <c r="J734" s="59" t="str">
        <f>'Data Entry'!AU737</f>
        <v/>
      </c>
      <c r="K734" s="1">
        <f>IF('Data Entry'!AI737="g",'Data Entry'!AH737*0.001*V734,IF('Data Entry'!AI737="UI",'Data Entry'!AH737*0.000001*V734,IF('Data Entry'!AI737="mg",'Data Entry'!AH737*0.000001*V734,IF('Data Entry'!AI737="t",'Data Entry'!AH737*1000*V734,IF('Data Entry'!AI737="kg",'Data Entry'!AH737*1*V734,IF('Data Entry'!AI737="L",'Data Entry'!AH737*1*V734,IFERROR(,"")))))))</f>
        <v>0</v>
      </c>
      <c r="L734" s="1" t="s">
        <v>4</v>
      </c>
      <c r="M734" s="59">
        <f>'Data Entry'!AJ737</f>
        <v>0</v>
      </c>
      <c r="N734" s="59" t="str">
        <f>'Data Entry'!AX737</f>
        <v/>
      </c>
      <c r="O734" s="1">
        <f>IF('Data Entry'!AL737="g",'Data Entry'!AK737*0.001*W734,IF('Data Entry'!AL737="UI",'Data Entry'!AK737*0.000001*W734,IF('Data Entry'!AL737="mg",'Data Entry'!AK737*0.000001*W734,IF('Data Entry'!AL737="t",'Data Entry'!AK737*1000*W734,IF('Data Entry'!AL737="kg",'Data Entry'!AK737*1*W734,IF('Data Entry'!AL737="L",'Data Entry'!AK737*1*W734,IFERROR(,"")))))))</f>
        <v>0</v>
      </c>
      <c r="P734" s="1" t="s">
        <v>4</v>
      </c>
      <c r="Q734" s="59">
        <f>'Data Entry'!AM737</f>
        <v>0</v>
      </c>
      <c r="R734" s="59" t="str">
        <f>'Data Entry'!BA737</f>
        <v/>
      </c>
      <c r="S734" s="1">
        <f>IF('Data Entry'!AO737="g",'Data Entry'!AN737*0.001*X734,IF('Data Entry'!AO737="UI",'Data Entry'!AN737*0.000001*X734,IF('Data Entry'!AO737="mg",'Data Entry'!AN737*0.000001*X734,IF('Data Entry'!AO737="t",'Data Entry'!AN737*1000*X734,IF('Data Entry'!AO737="kg",'Data Entry'!AN737*1*X734,IF('Data Entry'!AO737="L",'Data Entry'!AN737*1*X734,IFERROR(,"")))))))</f>
        <v>0</v>
      </c>
      <c r="T734" s="1" t="s">
        <v>4</v>
      </c>
      <c r="U734" s="59" t="str">
        <f>IF('Data Entry'!AP737="No aplica","1",'Data Entry'!AP737)</f>
        <v/>
      </c>
      <c r="V734" s="59" t="str">
        <f>IF('Data Entry'!AS737="No aplica","1",'Data Entry'!AS737)</f>
        <v/>
      </c>
      <c r="W734" s="59" t="str">
        <f>IF('Data Entry'!AV737="No aplica","1",'Data Entry'!AV737)</f>
        <v/>
      </c>
      <c r="X734" s="59" t="str">
        <f>IF('Data Entry'!AY737="No aplica","1",'Data Entry'!AY737)</f>
        <v/>
      </c>
      <c r="Y734" s="151" t="str">
        <f t="shared" si="11"/>
        <v/>
      </c>
      <c r="Z734" s="152" t="str">
        <f>IF('Data Entry'!H737="Yes","1",IF(AND('Data Entry'!H737="",'Data Entry'!I737="",'Data Entry'!J737="",'Data Entry'!K737="",'Data Entry'!L737="",'Data Entry'!M737="",'Data Entry'!N737="",'Data Entry'!O737="",'Data Entry'!P737="",'Data Entry'!Q737=""),"","1"))</f>
        <v/>
      </c>
      <c r="AA734" s="152" t="str">
        <f>IF('Data Entry'!R737="Yes","1",IF(AND('Data Entry'!R737="",'Data Entry'!S737="",'Data Entry'!T737="",'Data Entry'!U737=""),"","1"))</f>
        <v/>
      </c>
      <c r="AB734" s="157" t="str">
        <f>IF('Data Entry'!V737="Yes","1",IF(AND('Data Entry'!V737="",'Data Entry'!W737=""),"","1"))</f>
        <v/>
      </c>
    </row>
    <row r="735" spans="1:28" ht="17">
      <c r="A735" s="59">
        <f>'Data Entry'!AB738</f>
        <v>0</v>
      </c>
      <c r="B735" s="59" t="str">
        <f>'Data Entry'!AR738</f>
        <v/>
      </c>
      <c r="C735" s="1">
        <f>IF('Data Entry'!AD738="g",'Data Entry'!AC738*0.001*U735,IF('Data Entry'!AD738="UI",'Data Entry'!AC738*0.000001*U735,IF('Data Entry'!AD738="mg",'Data Entry'!AC738*0.000001*U735,IF('Data Entry'!AD738="t",'Data Entry'!AC738*1000*U735,IF('Data Entry'!AD738="kg",'Data Entry'!AC738*1*U735,IF('Data Entry'!AD738="L",'Data Entry'!AC738*1*U735,IFERROR(,"")))))))</f>
        <v>0</v>
      </c>
      <c r="D735" s="1" t="s">
        <v>4</v>
      </c>
      <c r="E735" s="1">
        <f>IF('Data Entry'!AF738="g",'Data Entry'!AE738*0.001,IF('Data Entry'!AF738="mg",'Data Entry'!AE738*0.000001,IF('Data Entry'!AF738="t",'Data Entry'!AE738*1000,IF('Data Entry'!AF738="ml",'Data Entry'!AE738*0.001,IF('Data Entry'!AF738="kg",'Data Entry'!AE738*1,IF('Data Entry'!AF738="Pieza",'Data Entry'!AE738*1,IF('Data Entry'!AF738="L",'Data Entry'!AE738*1,IFERROR(,""))))))))</f>
        <v>0</v>
      </c>
      <c r="F735" s="1" t="s">
        <v>4</v>
      </c>
      <c r="G735" s="1">
        <f>IF('Data Entry'!AA738="g",'Data Entry'!Z738*0.001,IF('Data Entry'!AA738="mg",'Data Entry'!Z738*0.000001,IF('Data Entry'!AA738="t",'Data Entry'!Z738*1000,IF('Data Entry'!AA738="ml",'Data Entry'!Z738*0.001,IF('Data Entry'!AA738="kg",'Data Entry'!Z738*1,IF('Data Entry'!AA738="Piezas",'Data Entry'!Z738*1,IF('Data Entry'!AA738="L",'Data Entry'!Z738*1,IFERROR(,""))))))))</f>
        <v>0</v>
      </c>
      <c r="H735" s="1" t="s">
        <v>4</v>
      </c>
      <c r="I735" s="1">
        <f>IF('Data Entry'!AC738="g",'Data Entry'!AB738*0.001,IF('Data Entry'!AC738="mg",'Data Entry'!AB738*0.000001,IF('Data Entry'!AC738="t",'Data Entry'!AB738*1000,IF('Data Entry'!AC738="ml",'Data Entry'!AB738*0.001,IF('Data Entry'!AC738="kg",'Data Entry'!AB738*1,IF('Data Entry'!AC738="L",'Data Entry'!AB738*1,IFERROR(,"")))))))</f>
        <v>0</v>
      </c>
      <c r="J735" s="59" t="str">
        <f>'Data Entry'!AU738</f>
        <v/>
      </c>
      <c r="K735" s="1">
        <f>IF('Data Entry'!AI738="g",'Data Entry'!AH738*0.001*V735,IF('Data Entry'!AI738="UI",'Data Entry'!AH738*0.000001*V735,IF('Data Entry'!AI738="mg",'Data Entry'!AH738*0.000001*V735,IF('Data Entry'!AI738="t",'Data Entry'!AH738*1000*V735,IF('Data Entry'!AI738="kg",'Data Entry'!AH738*1*V735,IF('Data Entry'!AI738="L",'Data Entry'!AH738*1*V735,IFERROR(,"")))))))</f>
        <v>0</v>
      </c>
      <c r="L735" s="1" t="s">
        <v>4</v>
      </c>
      <c r="M735" s="59">
        <f>'Data Entry'!AJ738</f>
        <v>0</v>
      </c>
      <c r="N735" s="59" t="str">
        <f>'Data Entry'!AX738</f>
        <v/>
      </c>
      <c r="O735" s="1">
        <f>IF('Data Entry'!AL738="g",'Data Entry'!AK738*0.001*W735,IF('Data Entry'!AL738="UI",'Data Entry'!AK738*0.000001*W735,IF('Data Entry'!AL738="mg",'Data Entry'!AK738*0.000001*W735,IF('Data Entry'!AL738="t",'Data Entry'!AK738*1000*W735,IF('Data Entry'!AL738="kg",'Data Entry'!AK738*1*W735,IF('Data Entry'!AL738="L",'Data Entry'!AK738*1*W735,IFERROR(,"")))))))</f>
        <v>0</v>
      </c>
      <c r="P735" s="1" t="s">
        <v>4</v>
      </c>
      <c r="Q735" s="59">
        <f>'Data Entry'!AM738</f>
        <v>0</v>
      </c>
      <c r="R735" s="59" t="str">
        <f>'Data Entry'!BA738</f>
        <v/>
      </c>
      <c r="S735" s="1">
        <f>IF('Data Entry'!AO738="g",'Data Entry'!AN738*0.001*X735,IF('Data Entry'!AO738="UI",'Data Entry'!AN738*0.000001*X735,IF('Data Entry'!AO738="mg",'Data Entry'!AN738*0.000001*X735,IF('Data Entry'!AO738="t",'Data Entry'!AN738*1000*X735,IF('Data Entry'!AO738="kg",'Data Entry'!AN738*1*X735,IF('Data Entry'!AO738="L",'Data Entry'!AN738*1*X735,IFERROR(,"")))))))</f>
        <v>0</v>
      </c>
      <c r="T735" s="1" t="s">
        <v>4</v>
      </c>
      <c r="U735" s="59" t="str">
        <f>IF('Data Entry'!AP738="No aplica","1",'Data Entry'!AP738)</f>
        <v/>
      </c>
      <c r="V735" s="59" t="str">
        <f>IF('Data Entry'!AS738="No aplica","1",'Data Entry'!AS738)</f>
        <v/>
      </c>
      <c r="W735" s="59" t="str">
        <f>IF('Data Entry'!AV738="No aplica","1",'Data Entry'!AV738)</f>
        <v/>
      </c>
      <c r="X735" s="59" t="str">
        <f>IF('Data Entry'!AY738="No aplica","1",'Data Entry'!AY738)</f>
        <v/>
      </c>
      <c r="Y735" s="151" t="str">
        <f t="shared" si="11"/>
        <v/>
      </c>
      <c r="Z735" s="152" t="str">
        <f>IF('Data Entry'!H738="Yes","1",IF(AND('Data Entry'!H738="",'Data Entry'!I738="",'Data Entry'!J738="",'Data Entry'!K738="",'Data Entry'!L738="",'Data Entry'!M738="",'Data Entry'!N738="",'Data Entry'!O738="",'Data Entry'!P738="",'Data Entry'!Q738=""),"","1"))</f>
        <v/>
      </c>
      <c r="AA735" s="152" t="str">
        <f>IF('Data Entry'!R738="Yes","1",IF(AND('Data Entry'!R738="",'Data Entry'!S738="",'Data Entry'!T738="",'Data Entry'!U738=""),"","1"))</f>
        <v/>
      </c>
      <c r="AB735" s="157" t="str">
        <f>IF('Data Entry'!V738="Yes","1",IF(AND('Data Entry'!V738="",'Data Entry'!W738=""),"","1"))</f>
        <v/>
      </c>
    </row>
    <row r="736" spans="1:28" ht="17">
      <c r="A736" s="59">
        <f>'Data Entry'!AB739</f>
        <v>0</v>
      </c>
      <c r="B736" s="59" t="str">
        <f>'Data Entry'!AR739</f>
        <v/>
      </c>
      <c r="C736" s="1">
        <f>IF('Data Entry'!AD739="g",'Data Entry'!AC739*0.001*U736,IF('Data Entry'!AD739="UI",'Data Entry'!AC739*0.000001*U736,IF('Data Entry'!AD739="mg",'Data Entry'!AC739*0.000001*U736,IF('Data Entry'!AD739="t",'Data Entry'!AC739*1000*U736,IF('Data Entry'!AD739="kg",'Data Entry'!AC739*1*U736,IF('Data Entry'!AD739="L",'Data Entry'!AC739*1*U736,IFERROR(,"")))))))</f>
        <v>0</v>
      </c>
      <c r="D736" s="1" t="s">
        <v>4</v>
      </c>
      <c r="E736" s="1">
        <f>IF('Data Entry'!AF739="g",'Data Entry'!AE739*0.001,IF('Data Entry'!AF739="mg",'Data Entry'!AE739*0.000001,IF('Data Entry'!AF739="t",'Data Entry'!AE739*1000,IF('Data Entry'!AF739="ml",'Data Entry'!AE739*0.001,IF('Data Entry'!AF739="kg",'Data Entry'!AE739*1,IF('Data Entry'!AF739="Pieza",'Data Entry'!AE739*1,IF('Data Entry'!AF739="L",'Data Entry'!AE739*1,IFERROR(,""))))))))</f>
        <v>0</v>
      </c>
      <c r="F736" s="1" t="s">
        <v>4</v>
      </c>
      <c r="G736" s="1">
        <f>IF('Data Entry'!AA739="g",'Data Entry'!Z739*0.001,IF('Data Entry'!AA739="mg",'Data Entry'!Z739*0.000001,IF('Data Entry'!AA739="t",'Data Entry'!Z739*1000,IF('Data Entry'!AA739="ml",'Data Entry'!Z739*0.001,IF('Data Entry'!AA739="kg",'Data Entry'!Z739*1,IF('Data Entry'!AA739="Piezas",'Data Entry'!Z739*1,IF('Data Entry'!AA739="L",'Data Entry'!Z739*1,IFERROR(,""))))))))</f>
        <v>0</v>
      </c>
      <c r="H736" s="1" t="s">
        <v>4</v>
      </c>
      <c r="I736" s="1">
        <f>IF('Data Entry'!AC739="g",'Data Entry'!AB739*0.001,IF('Data Entry'!AC739="mg",'Data Entry'!AB739*0.000001,IF('Data Entry'!AC739="t",'Data Entry'!AB739*1000,IF('Data Entry'!AC739="ml",'Data Entry'!AB739*0.001,IF('Data Entry'!AC739="kg",'Data Entry'!AB739*1,IF('Data Entry'!AC739="L",'Data Entry'!AB739*1,IFERROR(,"")))))))</f>
        <v>0</v>
      </c>
      <c r="J736" s="59" t="str">
        <f>'Data Entry'!AU739</f>
        <v/>
      </c>
      <c r="K736" s="1">
        <f>IF('Data Entry'!AI739="g",'Data Entry'!AH739*0.001*V736,IF('Data Entry'!AI739="UI",'Data Entry'!AH739*0.000001*V736,IF('Data Entry'!AI739="mg",'Data Entry'!AH739*0.000001*V736,IF('Data Entry'!AI739="t",'Data Entry'!AH739*1000*V736,IF('Data Entry'!AI739="kg",'Data Entry'!AH739*1*V736,IF('Data Entry'!AI739="L",'Data Entry'!AH739*1*V736,IFERROR(,"")))))))</f>
        <v>0</v>
      </c>
      <c r="L736" s="1" t="s">
        <v>4</v>
      </c>
      <c r="M736" s="59">
        <f>'Data Entry'!AJ739</f>
        <v>0</v>
      </c>
      <c r="N736" s="59" t="str">
        <f>'Data Entry'!AX739</f>
        <v/>
      </c>
      <c r="O736" s="1">
        <f>IF('Data Entry'!AL739="g",'Data Entry'!AK739*0.001*W736,IF('Data Entry'!AL739="UI",'Data Entry'!AK739*0.000001*W736,IF('Data Entry'!AL739="mg",'Data Entry'!AK739*0.000001*W736,IF('Data Entry'!AL739="t",'Data Entry'!AK739*1000*W736,IF('Data Entry'!AL739="kg",'Data Entry'!AK739*1*W736,IF('Data Entry'!AL739="L",'Data Entry'!AK739*1*W736,IFERROR(,"")))))))</f>
        <v>0</v>
      </c>
      <c r="P736" s="1" t="s">
        <v>4</v>
      </c>
      <c r="Q736" s="59">
        <f>'Data Entry'!AM739</f>
        <v>0</v>
      </c>
      <c r="R736" s="59" t="str">
        <f>'Data Entry'!BA739</f>
        <v/>
      </c>
      <c r="S736" s="1">
        <f>IF('Data Entry'!AO739="g",'Data Entry'!AN739*0.001*X736,IF('Data Entry'!AO739="UI",'Data Entry'!AN739*0.000001*X736,IF('Data Entry'!AO739="mg",'Data Entry'!AN739*0.000001*X736,IF('Data Entry'!AO739="t",'Data Entry'!AN739*1000*X736,IF('Data Entry'!AO739="kg",'Data Entry'!AN739*1*X736,IF('Data Entry'!AO739="L",'Data Entry'!AN739*1*X736,IFERROR(,"")))))))</f>
        <v>0</v>
      </c>
      <c r="T736" s="1" t="s">
        <v>4</v>
      </c>
      <c r="U736" s="59" t="str">
        <f>IF('Data Entry'!AP739="No aplica","1",'Data Entry'!AP739)</f>
        <v/>
      </c>
      <c r="V736" s="59" t="str">
        <f>IF('Data Entry'!AS739="No aplica","1",'Data Entry'!AS739)</f>
        <v/>
      </c>
      <c r="W736" s="59" t="str">
        <f>IF('Data Entry'!AV739="No aplica","1",'Data Entry'!AV739)</f>
        <v/>
      </c>
      <c r="X736" s="59" t="str">
        <f>IF('Data Entry'!AY739="No aplica","1",'Data Entry'!AY739)</f>
        <v/>
      </c>
      <c r="Y736" s="151" t="str">
        <f t="shared" si="11"/>
        <v/>
      </c>
      <c r="Z736" s="152" t="str">
        <f>IF('Data Entry'!H739="Yes","1",IF(AND('Data Entry'!H739="",'Data Entry'!I739="",'Data Entry'!J739="",'Data Entry'!K739="",'Data Entry'!L739="",'Data Entry'!M739="",'Data Entry'!N739="",'Data Entry'!O739="",'Data Entry'!P739="",'Data Entry'!Q739=""),"","1"))</f>
        <v/>
      </c>
      <c r="AA736" s="152" t="str">
        <f>IF('Data Entry'!R739="Yes","1",IF(AND('Data Entry'!R739="",'Data Entry'!S739="",'Data Entry'!T739="",'Data Entry'!U739=""),"","1"))</f>
        <v/>
      </c>
      <c r="AB736" s="157" t="str">
        <f>IF('Data Entry'!V739="Yes","1",IF(AND('Data Entry'!V739="",'Data Entry'!W739=""),"","1"))</f>
        <v/>
      </c>
    </row>
    <row r="737" spans="1:28" ht="17">
      <c r="A737" s="59">
        <f>'Data Entry'!AB740</f>
        <v>0</v>
      </c>
      <c r="B737" s="59" t="str">
        <f>'Data Entry'!AR740</f>
        <v/>
      </c>
      <c r="C737" s="1">
        <f>IF('Data Entry'!AD740="g",'Data Entry'!AC740*0.001*U737,IF('Data Entry'!AD740="UI",'Data Entry'!AC740*0.000001*U737,IF('Data Entry'!AD740="mg",'Data Entry'!AC740*0.000001*U737,IF('Data Entry'!AD740="t",'Data Entry'!AC740*1000*U737,IF('Data Entry'!AD740="kg",'Data Entry'!AC740*1*U737,IF('Data Entry'!AD740="L",'Data Entry'!AC740*1*U737,IFERROR(,"")))))))</f>
        <v>0</v>
      </c>
      <c r="D737" s="1" t="s">
        <v>4</v>
      </c>
      <c r="E737" s="1">
        <f>IF('Data Entry'!AF740="g",'Data Entry'!AE740*0.001,IF('Data Entry'!AF740="mg",'Data Entry'!AE740*0.000001,IF('Data Entry'!AF740="t",'Data Entry'!AE740*1000,IF('Data Entry'!AF740="ml",'Data Entry'!AE740*0.001,IF('Data Entry'!AF740="kg",'Data Entry'!AE740*1,IF('Data Entry'!AF740="Pieza",'Data Entry'!AE740*1,IF('Data Entry'!AF740="L",'Data Entry'!AE740*1,IFERROR(,""))))))))</f>
        <v>0</v>
      </c>
      <c r="F737" s="1" t="s">
        <v>4</v>
      </c>
      <c r="G737" s="1">
        <f>IF('Data Entry'!AA740="g",'Data Entry'!Z740*0.001,IF('Data Entry'!AA740="mg",'Data Entry'!Z740*0.000001,IF('Data Entry'!AA740="t",'Data Entry'!Z740*1000,IF('Data Entry'!AA740="ml",'Data Entry'!Z740*0.001,IF('Data Entry'!AA740="kg",'Data Entry'!Z740*1,IF('Data Entry'!AA740="Piezas",'Data Entry'!Z740*1,IF('Data Entry'!AA740="L",'Data Entry'!Z740*1,IFERROR(,""))))))))</f>
        <v>0</v>
      </c>
      <c r="H737" s="1" t="s">
        <v>4</v>
      </c>
      <c r="I737" s="1">
        <f>IF('Data Entry'!AC740="g",'Data Entry'!AB740*0.001,IF('Data Entry'!AC740="mg",'Data Entry'!AB740*0.000001,IF('Data Entry'!AC740="t",'Data Entry'!AB740*1000,IF('Data Entry'!AC740="ml",'Data Entry'!AB740*0.001,IF('Data Entry'!AC740="kg",'Data Entry'!AB740*1,IF('Data Entry'!AC740="L",'Data Entry'!AB740*1,IFERROR(,"")))))))</f>
        <v>0</v>
      </c>
      <c r="J737" s="59" t="str">
        <f>'Data Entry'!AU740</f>
        <v/>
      </c>
      <c r="K737" s="1">
        <f>IF('Data Entry'!AI740="g",'Data Entry'!AH740*0.001*V737,IF('Data Entry'!AI740="UI",'Data Entry'!AH740*0.000001*V737,IF('Data Entry'!AI740="mg",'Data Entry'!AH740*0.000001*V737,IF('Data Entry'!AI740="t",'Data Entry'!AH740*1000*V737,IF('Data Entry'!AI740="kg",'Data Entry'!AH740*1*V737,IF('Data Entry'!AI740="L",'Data Entry'!AH740*1*V737,IFERROR(,"")))))))</f>
        <v>0</v>
      </c>
      <c r="L737" s="1" t="s">
        <v>4</v>
      </c>
      <c r="M737" s="59">
        <f>'Data Entry'!AJ740</f>
        <v>0</v>
      </c>
      <c r="N737" s="59" t="str">
        <f>'Data Entry'!AX740</f>
        <v/>
      </c>
      <c r="O737" s="1">
        <f>IF('Data Entry'!AL740="g",'Data Entry'!AK740*0.001*W737,IF('Data Entry'!AL740="UI",'Data Entry'!AK740*0.000001*W737,IF('Data Entry'!AL740="mg",'Data Entry'!AK740*0.000001*W737,IF('Data Entry'!AL740="t",'Data Entry'!AK740*1000*W737,IF('Data Entry'!AL740="kg",'Data Entry'!AK740*1*W737,IF('Data Entry'!AL740="L",'Data Entry'!AK740*1*W737,IFERROR(,"")))))))</f>
        <v>0</v>
      </c>
      <c r="P737" s="1" t="s">
        <v>4</v>
      </c>
      <c r="Q737" s="59">
        <f>'Data Entry'!AM740</f>
        <v>0</v>
      </c>
      <c r="R737" s="59" t="str">
        <f>'Data Entry'!BA740</f>
        <v/>
      </c>
      <c r="S737" s="1">
        <f>IF('Data Entry'!AO740="g",'Data Entry'!AN740*0.001*X737,IF('Data Entry'!AO740="UI",'Data Entry'!AN740*0.000001*X737,IF('Data Entry'!AO740="mg",'Data Entry'!AN740*0.000001*X737,IF('Data Entry'!AO740="t",'Data Entry'!AN740*1000*X737,IF('Data Entry'!AO740="kg",'Data Entry'!AN740*1*X737,IF('Data Entry'!AO740="L",'Data Entry'!AN740*1*X737,IFERROR(,"")))))))</f>
        <v>0</v>
      </c>
      <c r="T737" s="1" t="s">
        <v>4</v>
      </c>
      <c r="U737" s="59" t="str">
        <f>IF('Data Entry'!AP740="No aplica","1",'Data Entry'!AP740)</f>
        <v/>
      </c>
      <c r="V737" s="59" t="str">
        <f>IF('Data Entry'!AS740="No aplica","1",'Data Entry'!AS740)</f>
        <v/>
      </c>
      <c r="W737" s="59" t="str">
        <f>IF('Data Entry'!AV740="No aplica","1",'Data Entry'!AV740)</f>
        <v/>
      </c>
      <c r="X737" s="59" t="str">
        <f>IF('Data Entry'!AY740="No aplica","1",'Data Entry'!AY740)</f>
        <v/>
      </c>
      <c r="Y737" s="151" t="str">
        <f t="shared" si="11"/>
        <v/>
      </c>
      <c r="Z737" s="152" t="str">
        <f>IF('Data Entry'!H740="Yes","1",IF(AND('Data Entry'!H740="",'Data Entry'!I740="",'Data Entry'!J740="",'Data Entry'!K740="",'Data Entry'!L740="",'Data Entry'!M740="",'Data Entry'!N740="",'Data Entry'!O740="",'Data Entry'!P740="",'Data Entry'!Q740=""),"","1"))</f>
        <v/>
      </c>
      <c r="AA737" s="152" t="str">
        <f>IF('Data Entry'!R740="Yes","1",IF(AND('Data Entry'!R740="",'Data Entry'!S740="",'Data Entry'!T740="",'Data Entry'!U740=""),"","1"))</f>
        <v/>
      </c>
      <c r="AB737" s="157" t="str">
        <f>IF('Data Entry'!V740="Yes","1",IF(AND('Data Entry'!V740="",'Data Entry'!W740=""),"","1"))</f>
        <v/>
      </c>
    </row>
    <row r="738" spans="1:28" ht="17">
      <c r="A738" s="59">
        <f>'Data Entry'!AB741</f>
        <v>0</v>
      </c>
      <c r="B738" s="59" t="str">
        <f>'Data Entry'!AR741</f>
        <v/>
      </c>
      <c r="C738" s="1">
        <f>IF('Data Entry'!AD741="g",'Data Entry'!AC741*0.001*U738,IF('Data Entry'!AD741="UI",'Data Entry'!AC741*0.000001*U738,IF('Data Entry'!AD741="mg",'Data Entry'!AC741*0.000001*U738,IF('Data Entry'!AD741="t",'Data Entry'!AC741*1000*U738,IF('Data Entry'!AD741="kg",'Data Entry'!AC741*1*U738,IF('Data Entry'!AD741="L",'Data Entry'!AC741*1*U738,IFERROR(,"")))))))</f>
        <v>0</v>
      </c>
      <c r="D738" s="1" t="s">
        <v>4</v>
      </c>
      <c r="E738" s="1">
        <f>IF('Data Entry'!AF741="g",'Data Entry'!AE741*0.001,IF('Data Entry'!AF741="mg",'Data Entry'!AE741*0.000001,IF('Data Entry'!AF741="t",'Data Entry'!AE741*1000,IF('Data Entry'!AF741="ml",'Data Entry'!AE741*0.001,IF('Data Entry'!AF741="kg",'Data Entry'!AE741*1,IF('Data Entry'!AF741="Pieza",'Data Entry'!AE741*1,IF('Data Entry'!AF741="L",'Data Entry'!AE741*1,IFERROR(,""))))))))</f>
        <v>0</v>
      </c>
      <c r="F738" s="1" t="s">
        <v>4</v>
      </c>
      <c r="G738" s="1">
        <f>IF('Data Entry'!AA741="g",'Data Entry'!Z741*0.001,IF('Data Entry'!AA741="mg",'Data Entry'!Z741*0.000001,IF('Data Entry'!AA741="t",'Data Entry'!Z741*1000,IF('Data Entry'!AA741="ml",'Data Entry'!Z741*0.001,IF('Data Entry'!AA741="kg",'Data Entry'!Z741*1,IF('Data Entry'!AA741="Piezas",'Data Entry'!Z741*1,IF('Data Entry'!AA741="L",'Data Entry'!Z741*1,IFERROR(,""))))))))</f>
        <v>0</v>
      </c>
      <c r="H738" s="1" t="s">
        <v>4</v>
      </c>
      <c r="I738" s="1">
        <f>IF('Data Entry'!AC741="g",'Data Entry'!AB741*0.001,IF('Data Entry'!AC741="mg",'Data Entry'!AB741*0.000001,IF('Data Entry'!AC741="t",'Data Entry'!AB741*1000,IF('Data Entry'!AC741="ml",'Data Entry'!AB741*0.001,IF('Data Entry'!AC741="kg",'Data Entry'!AB741*1,IF('Data Entry'!AC741="L",'Data Entry'!AB741*1,IFERROR(,"")))))))</f>
        <v>0</v>
      </c>
      <c r="J738" s="59" t="str">
        <f>'Data Entry'!AU741</f>
        <v/>
      </c>
      <c r="K738" s="1">
        <f>IF('Data Entry'!AI741="g",'Data Entry'!AH741*0.001*V738,IF('Data Entry'!AI741="UI",'Data Entry'!AH741*0.000001*V738,IF('Data Entry'!AI741="mg",'Data Entry'!AH741*0.000001*V738,IF('Data Entry'!AI741="t",'Data Entry'!AH741*1000*V738,IF('Data Entry'!AI741="kg",'Data Entry'!AH741*1*V738,IF('Data Entry'!AI741="L",'Data Entry'!AH741*1*V738,IFERROR(,"")))))))</f>
        <v>0</v>
      </c>
      <c r="L738" s="1" t="s">
        <v>4</v>
      </c>
      <c r="M738" s="59">
        <f>'Data Entry'!AJ741</f>
        <v>0</v>
      </c>
      <c r="N738" s="59" t="str">
        <f>'Data Entry'!AX741</f>
        <v/>
      </c>
      <c r="O738" s="1">
        <f>IF('Data Entry'!AL741="g",'Data Entry'!AK741*0.001*W738,IF('Data Entry'!AL741="UI",'Data Entry'!AK741*0.000001*W738,IF('Data Entry'!AL741="mg",'Data Entry'!AK741*0.000001*W738,IF('Data Entry'!AL741="t",'Data Entry'!AK741*1000*W738,IF('Data Entry'!AL741="kg",'Data Entry'!AK741*1*W738,IF('Data Entry'!AL741="L",'Data Entry'!AK741*1*W738,IFERROR(,"")))))))</f>
        <v>0</v>
      </c>
      <c r="P738" s="1" t="s">
        <v>4</v>
      </c>
      <c r="Q738" s="59">
        <f>'Data Entry'!AM741</f>
        <v>0</v>
      </c>
      <c r="R738" s="59" t="str">
        <f>'Data Entry'!BA741</f>
        <v/>
      </c>
      <c r="S738" s="1">
        <f>IF('Data Entry'!AO741="g",'Data Entry'!AN741*0.001*X738,IF('Data Entry'!AO741="UI",'Data Entry'!AN741*0.000001*X738,IF('Data Entry'!AO741="mg",'Data Entry'!AN741*0.000001*X738,IF('Data Entry'!AO741="t",'Data Entry'!AN741*1000*X738,IF('Data Entry'!AO741="kg",'Data Entry'!AN741*1*X738,IF('Data Entry'!AO741="L",'Data Entry'!AN741*1*X738,IFERROR(,"")))))))</f>
        <v>0</v>
      </c>
      <c r="T738" s="1" t="s">
        <v>4</v>
      </c>
      <c r="U738" s="59" t="str">
        <f>IF('Data Entry'!AP741="No aplica","1",'Data Entry'!AP741)</f>
        <v/>
      </c>
      <c r="V738" s="59" t="str">
        <f>IF('Data Entry'!AS741="No aplica","1",'Data Entry'!AS741)</f>
        <v/>
      </c>
      <c r="W738" s="59" t="str">
        <f>IF('Data Entry'!AV741="No aplica","1",'Data Entry'!AV741)</f>
        <v/>
      </c>
      <c r="X738" s="59" t="str">
        <f>IF('Data Entry'!AY741="No aplica","1",'Data Entry'!AY741)</f>
        <v/>
      </c>
      <c r="Y738" s="151" t="str">
        <f t="shared" si="11"/>
        <v/>
      </c>
      <c r="Z738" s="152" t="str">
        <f>IF('Data Entry'!H741="Yes","1",IF(AND('Data Entry'!H741="",'Data Entry'!I741="",'Data Entry'!J741="",'Data Entry'!K741="",'Data Entry'!L741="",'Data Entry'!M741="",'Data Entry'!N741="",'Data Entry'!O741="",'Data Entry'!P741="",'Data Entry'!Q741=""),"","1"))</f>
        <v/>
      </c>
      <c r="AA738" s="152" t="str">
        <f>IF('Data Entry'!R741="Yes","1",IF(AND('Data Entry'!R741="",'Data Entry'!S741="",'Data Entry'!T741="",'Data Entry'!U741=""),"","1"))</f>
        <v/>
      </c>
      <c r="AB738" s="157" t="str">
        <f>IF('Data Entry'!V741="Yes","1",IF(AND('Data Entry'!V741="",'Data Entry'!W741=""),"","1"))</f>
        <v/>
      </c>
    </row>
    <row r="739" spans="1:28" ht="17">
      <c r="A739" s="59">
        <f>'Data Entry'!AB742</f>
        <v>0</v>
      </c>
      <c r="B739" s="59" t="str">
        <f>'Data Entry'!AR742</f>
        <v/>
      </c>
      <c r="C739" s="1">
        <f>IF('Data Entry'!AD742="g",'Data Entry'!AC742*0.001*U739,IF('Data Entry'!AD742="UI",'Data Entry'!AC742*0.000001*U739,IF('Data Entry'!AD742="mg",'Data Entry'!AC742*0.000001*U739,IF('Data Entry'!AD742="t",'Data Entry'!AC742*1000*U739,IF('Data Entry'!AD742="kg",'Data Entry'!AC742*1*U739,IF('Data Entry'!AD742="L",'Data Entry'!AC742*1*U739,IFERROR(,"")))))))</f>
        <v>0</v>
      </c>
      <c r="D739" s="1" t="s">
        <v>4</v>
      </c>
      <c r="E739" s="1">
        <f>IF('Data Entry'!AF742="g",'Data Entry'!AE742*0.001,IF('Data Entry'!AF742="mg",'Data Entry'!AE742*0.000001,IF('Data Entry'!AF742="t",'Data Entry'!AE742*1000,IF('Data Entry'!AF742="ml",'Data Entry'!AE742*0.001,IF('Data Entry'!AF742="kg",'Data Entry'!AE742*1,IF('Data Entry'!AF742="Pieza",'Data Entry'!AE742*1,IF('Data Entry'!AF742="L",'Data Entry'!AE742*1,IFERROR(,""))))))))</f>
        <v>0</v>
      </c>
      <c r="F739" s="1" t="s">
        <v>4</v>
      </c>
      <c r="G739" s="1">
        <f>IF('Data Entry'!AA742="g",'Data Entry'!Z742*0.001,IF('Data Entry'!AA742="mg",'Data Entry'!Z742*0.000001,IF('Data Entry'!AA742="t",'Data Entry'!Z742*1000,IF('Data Entry'!AA742="ml",'Data Entry'!Z742*0.001,IF('Data Entry'!AA742="kg",'Data Entry'!Z742*1,IF('Data Entry'!AA742="Piezas",'Data Entry'!Z742*1,IF('Data Entry'!AA742="L",'Data Entry'!Z742*1,IFERROR(,""))))))))</f>
        <v>0</v>
      </c>
      <c r="H739" s="1" t="s">
        <v>4</v>
      </c>
      <c r="I739" s="1">
        <f>IF('Data Entry'!AC742="g",'Data Entry'!AB742*0.001,IF('Data Entry'!AC742="mg",'Data Entry'!AB742*0.000001,IF('Data Entry'!AC742="t",'Data Entry'!AB742*1000,IF('Data Entry'!AC742="ml",'Data Entry'!AB742*0.001,IF('Data Entry'!AC742="kg",'Data Entry'!AB742*1,IF('Data Entry'!AC742="L",'Data Entry'!AB742*1,IFERROR(,"")))))))</f>
        <v>0</v>
      </c>
      <c r="J739" s="59" t="str">
        <f>'Data Entry'!AU742</f>
        <v/>
      </c>
      <c r="K739" s="1">
        <f>IF('Data Entry'!AI742="g",'Data Entry'!AH742*0.001*V739,IF('Data Entry'!AI742="UI",'Data Entry'!AH742*0.000001*V739,IF('Data Entry'!AI742="mg",'Data Entry'!AH742*0.000001*V739,IF('Data Entry'!AI742="t",'Data Entry'!AH742*1000*V739,IF('Data Entry'!AI742="kg",'Data Entry'!AH742*1*V739,IF('Data Entry'!AI742="L",'Data Entry'!AH742*1*V739,IFERROR(,"")))))))</f>
        <v>0</v>
      </c>
      <c r="L739" s="1" t="s">
        <v>4</v>
      </c>
      <c r="M739" s="59">
        <f>'Data Entry'!AJ742</f>
        <v>0</v>
      </c>
      <c r="N739" s="59" t="str">
        <f>'Data Entry'!AX742</f>
        <v/>
      </c>
      <c r="O739" s="1">
        <f>IF('Data Entry'!AL742="g",'Data Entry'!AK742*0.001*W739,IF('Data Entry'!AL742="UI",'Data Entry'!AK742*0.000001*W739,IF('Data Entry'!AL742="mg",'Data Entry'!AK742*0.000001*W739,IF('Data Entry'!AL742="t",'Data Entry'!AK742*1000*W739,IF('Data Entry'!AL742="kg",'Data Entry'!AK742*1*W739,IF('Data Entry'!AL742="L",'Data Entry'!AK742*1*W739,IFERROR(,"")))))))</f>
        <v>0</v>
      </c>
      <c r="P739" s="1" t="s">
        <v>4</v>
      </c>
      <c r="Q739" s="59">
        <f>'Data Entry'!AM742</f>
        <v>0</v>
      </c>
      <c r="R739" s="59" t="str">
        <f>'Data Entry'!BA742</f>
        <v/>
      </c>
      <c r="S739" s="1">
        <f>IF('Data Entry'!AO742="g",'Data Entry'!AN742*0.001*X739,IF('Data Entry'!AO742="UI",'Data Entry'!AN742*0.000001*X739,IF('Data Entry'!AO742="mg",'Data Entry'!AN742*0.000001*X739,IF('Data Entry'!AO742="t",'Data Entry'!AN742*1000*X739,IF('Data Entry'!AO742="kg",'Data Entry'!AN742*1*X739,IF('Data Entry'!AO742="L",'Data Entry'!AN742*1*X739,IFERROR(,"")))))))</f>
        <v>0</v>
      </c>
      <c r="T739" s="1" t="s">
        <v>4</v>
      </c>
      <c r="U739" s="59" t="str">
        <f>IF('Data Entry'!AP742="No aplica","1",'Data Entry'!AP742)</f>
        <v/>
      </c>
      <c r="V739" s="59" t="str">
        <f>IF('Data Entry'!AS742="No aplica","1",'Data Entry'!AS742)</f>
        <v/>
      </c>
      <c r="W739" s="59" t="str">
        <f>IF('Data Entry'!AV742="No aplica","1",'Data Entry'!AV742)</f>
        <v/>
      </c>
      <c r="X739" s="59" t="str">
        <f>IF('Data Entry'!AY742="No aplica","1",'Data Entry'!AY742)</f>
        <v/>
      </c>
      <c r="Y739" s="151" t="str">
        <f t="shared" si="11"/>
        <v/>
      </c>
      <c r="Z739" s="152" t="str">
        <f>IF('Data Entry'!H742="Yes","1",IF(AND('Data Entry'!H742="",'Data Entry'!I742="",'Data Entry'!J742="",'Data Entry'!K742="",'Data Entry'!L742="",'Data Entry'!M742="",'Data Entry'!N742="",'Data Entry'!O742="",'Data Entry'!P742="",'Data Entry'!Q742=""),"","1"))</f>
        <v/>
      </c>
      <c r="AA739" s="152" t="str">
        <f>IF('Data Entry'!R742="Yes","1",IF(AND('Data Entry'!R742="",'Data Entry'!S742="",'Data Entry'!T742="",'Data Entry'!U742=""),"","1"))</f>
        <v/>
      </c>
      <c r="AB739" s="157" t="str">
        <f>IF('Data Entry'!V742="Yes","1",IF(AND('Data Entry'!V742="",'Data Entry'!W742=""),"","1"))</f>
        <v/>
      </c>
    </row>
    <row r="740" spans="1:28" ht="17">
      <c r="A740" s="59">
        <f>'Data Entry'!AB743</f>
        <v>0</v>
      </c>
      <c r="B740" s="59" t="str">
        <f>'Data Entry'!AR743</f>
        <v/>
      </c>
      <c r="C740" s="1">
        <f>IF('Data Entry'!AD743="g",'Data Entry'!AC743*0.001*U740,IF('Data Entry'!AD743="UI",'Data Entry'!AC743*0.000001*U740,IF('Data Entry'!AD743="mg",'Data Entry'!AC743*0.000001*U740,IF('Data Entry'!AD743="t",'Data Entry'!AC743*1000*U740,IF('Data Entry'!AD743="kg",'Data Entry'!AC743*1*U740,IF('Data Entry'!AD743="L",'Data Entry'!AC743*1*U740,IFERROR(,"")))))))</f>
        <v>0</v>
      </c>
      <c r="D740" s="1" t="s">
        <v>4</v>
      </c>
      <c r="E740" s="1">
        <f>IF('Data Entry'!AF743="g",'Data Entry'!AE743*0.001,IF('Data Entry'!AF743="mg",'Data Entry'!AE743*0.000001,IF('Data Entry'!AF743="t",'Data Entry'!AE743*1000,IF('Data Entry'!AF743="ml",'Data Entry'!AE743*0.001,IF('Data Entry'!AF743="kg",'Data Entry'!AE743*1,IF('Data Entry'!AF743="Pieza",'Data Entry'!AE743*1,IF('Data Entry'!AF743="L",'Data Entry'!AE743*1,IFERROR(,""))))))))</f>
        <v>0</v>
      </c>
      <c r="F740" s="1" t="s">
        <v>4</v>
      </c>
      <c r="G740" s="1">
        <f>IF('Data Entry'!AA743="g",'Data Entry'!Z743*0.001,IF('Data Entry'!AA743="mg",'Data Entry'!Z743*0.000001,IF('Data Entry'!AA743="t",'Data Entry'!Z743*1000,IF('Data Entry'!AA743="ml",'Data Entry'!Z743*0.001,IF('Data Entry'!AA743="kg",'Data Entry'!Z743*1,IF('Data Entry'!AA743="Piezas",'Data Entry'!Z743*1,IF('Data Entry'!AA743="L",'Data Entry'!Z743*1,IFERROR(,""))))))))</f>
        <v>0</v>
      </c>
      <c r="H740" s="1" t="s">
        <v>4</v>
      </c>
      <c r="I740" s="1">
        <f>IF('Data Entry'!AC743="g",'Data Entry'!AB743*0.001,IF('Data Entry'!AC743="mg",'Data Entry'!AB743*0.000001,IF('Data Entry'!AC743="t",'Data Entry'!AB743*1000,IF('Data Entry'!AC743="ml",'Data Entry'!AB743*0.001,IF('Data Entry'!AC743="kg",'Data Entry'!AB743*1,IF('Data Entry'!AC743="L",'Data Entry'!AB743*1,IFERROR(,"")))))))</f>
        <v>0</v>
      </c>
      <c r="J740" s="59" t="str">
        <f>'Data Entry'!AU743</f>
        <v/>
      </c>
      <c r="K740" s="1">
        <f>IF('Data Entry'!AI743="g",'Data Entry'!AH743*0.001*V740,IF('Data Entry'!AI743="UI",'Data Entry'!AH743*0.000001*V740,IF('Data Entry'!AI743="mg",'Data Entry'!AH743*0.000001*V740,IF('Data Entry'!AI743="t",'Data Entry'!AH743*1000*V740,IF('Data Entry'!AI743="kg",'Data Entry'!AH743*1*V740,IF('Data Entry'!AI743="L",'Data Entry'!AH743*1*V740,IFERROR(,"")))))))</f>
        <v>0</v>
      </c>
      <c r="L740" s="1" t="s">
        <v>4</v>
      </c>
      <c r="M740" s="59">
        <f>'Data Entry'!AJ743</f>
        <v>0</v>
      </c>
      <c r="N740" s="59" t="str">
        <f>'Data Entry'!AX743</f>
        <v/>
      </c>
      <c r="O740" s="1">
        <f>IF('Data Entry'!AL743="g",'Data Entry'!AK743*0.001*W740,IF('Data Entry'!AL743="UI",'Data Entry'!AK743*0.000001*W740,IF('Data Entry'!AL743="mg",'Data Entry'!AK743*0.000001*W740,IF('Data Entry'!AL743="t",'Data Entry'!AK743*1000*W740,IF('Data Entry'!AL743="kg",'Data Entry'!AK743*1*W740,IF('Data Entry'!AL743="L",'Data Entry'!AK743*1*W740,IFERROR(,"")))))))</f>
        <v>0</v>
      </c>
      <c r="P740" s="1" t="s">
        <v>4</v>
      </c>
      <c r="Q740" s="59">
        <f>'Data Entry'!AM743</f>
        <v>0</v>
      </c>
      <c r="R740" s="59" t="str">
        <f>'Data Entry'!BA743</f>
        <v/>
      </c>
      <c r="S740" s="1">
        <f>IF('Data Entry'!AO743="g",'Data Entry'!AN743*0.001*X740,IF('Data Entry'!AO743="UI",'Data Entry'!AN743*0.000001*X740,IF('Data Entry'!AO743="mg",'Data Entry'!AN743*0.000001*X740,IF('Data Entry'!AO743="t",'Data Entry'!AN743*1000*X740,IF('Data Entry'!AO743="kg",'Data Entry'!AN743*1*X740,IF('Data Entry'!AO743="L",'Data Entry'!AN743*1*X740,IFERROR(,"")))))))</f>
        <v>0</v>
      </c>
      <c r="T740" s="1" t="s">
        <v>4</v>
      </c>
      <c r="U740" s="59" t="str">
        <f>IF('Data Entry'!AP743="No aplica","1",'Data Entry'!AP743)</f>
        <v/>
      </c>
      <c r="V740" s="59" t="str">
        <f>IF('Data Entry'!AS743="No aplica","1",'Data Entry'!AS743)</f>
        <v/>
      </c>
      <c r="W740" s="59" t="str">
        <f>IF('Data Entry'!AV743="No aplica","1",'Data Entry'!AV743)</f>
        <v/>
      </c>
      <c r="X740" s="59" t="str">
        <f>IF('Data Entry'!AY743="No aplica","1",'Data Entry'!AY743)</f>
        <v/>
      </c>
      <c r="Y740" s="151" t="str">
        <f t="shared" si="11"/>
        <v/>
      </c>
      <c r="Z740" s="152" t="str">
        <f>IF('Data Entry'!H743="Yes","1",IF(AND('Data Entry'!H743="",'Data Entry'!I743="",'Data Entry'!J743="",'Data Entry'!K743="",'Data Entry'!L743="",'Data Entry'!M743="",'Data Entry'!N743="",'Data Entry'!O743="",'Data Entry'!P743="",'Data Entry'!Q743=""),"","1"))</f>
        <v/>
      </c>
      <c r="AA740" s="152" t="str">
        <f>IF('Data Entry'!R743="Yes","1",IF(AND('Data Entry'!R743="",'Data Entry'!S743="",'Data Entry'!T743="",'Data Entry'!U743=""),"","1"))</f>
        <v/>
      </c>
      <c r="AB740" s="157" t="str">
        <f>IF('Data Entry'!V743="Yes","1",IF(AND('Data Entry'!V743="",'Data Entry'!W743=""),"","1"))</f>
        <v/>
      </c>
    </row>
    <row r="741" spans="1:28" ht="17">
      <c r="A741" s="59">
        <f>'Data Entry'!AB744</f>
        <v>0</v>
      </c>
      <c r="B741" s="59" t="str">
        <f>'Data Entry'!AR744</f>
        <v/>
      </c>
      <c r="C741" s="1">
        <f>IF('Data Entry'!AD744="g",'Data Entry'!AC744*0.001*U741,IF('Data Entry'!AD744="UI",'Data Entry'!AC744*0.000001*U741,IF('Data Entry'!AD744="mg",'Data Entry'!AC744*0.000001*U741,IF('Data Entry'!AD744="t",'Data Entry'!AC744*1000*U741,IF('Data Entry'!AD744="kg",'Data Entry'!AC744*1*U741,IF('Data Entry'!AD744="L",'Data Entry'!AC744*1*U741,IFERROR(,"")))))))</f>
        <v>0</v>
      </c>
      <c r="D741" s="1" t="s">
        <v>4</v>
      </c>
      <c r="E741" s="1">
        <f>IF('Data Entry'!AF744="g",'Data Entry'!AE744*0.001,IF('Data Entry'!AF744="mg",'Data Entry'!AE744*0.000001,IF('Data Entry'!AF744="t",'Data Entry'!AE744*1000,IF('Data Entry'!AF744="ml",'Data Entry'!AE744*0.001,IF('Data Entry'!AF744="kg",'Data Entry'!AE744*1,IF('Data Entry'!AF744="Pieza",'Data Entry'!AE744*1,IF('Data Entry'!AF744="L",'Data Entry'!AE744*1,IFERROR(,""))))))))</f>
        <v>0</v>
      </c>
      <c r="F741" s="1" t="s">
        <v>4</v>
      </c>
      <c r="G741" s="1">
        <f>IF('Data Entry'!AA744="g",'Data Entry'!Z744*0.001,IF('Data Entry'!AA744="mg",'Data Entry'!Z744*0.000001,IF('Data Entry'!AA744="t",'Data Entry'!Z744*1000,IF('Data Entry'!AA744="ml",'Data Entry'!Z744*0.001,IF('Data Entry'!AA744="kg",'Data Entry'!Z744*1,IF('Data Entry'!AA744="Piezas",'Data Entry'!Z744*1,IF('Data Entry'!AA744="L",'Data Entry'!Z744*1,IFERROR(,""))))))))</f>
        <v>0</v>
      </c>
      <c r="H741" s="1" t="s">
        <v>4</v>
      </c>
      <c r="I741" s="1">
        <f>IF('Data Entry'!AC744="g",'Data Entry'!AB744*0.001,IF('Data Entry'!AC744="mg",'Data Entry'!AB744*0.000001,IF('Data Entry'!AC744="t",'Data Entry'!AB744*1000,IF('Data Entry'!AC744="ml",'Data Entry'!AB744*0.001,IF('Data Entry'!AC744="kg",'Data Entry'!AB744*1,IF('Data Entry'!AC744="L",'Data Entry'!AB744*1,IFERROR(,"")))))))</f>
        <v>0</v>
      </c>
      <c r="J741" s="59" t="str">
        <f>'Data Entry'!AU744</f>
        <v/>
      </c>
      <c r="K741" s="1">
        <f>IF('Data Entry'!AI744="g",'Data Entry'!AH744*0.001*V741,IF('Data Entry'!AI744="UI",'Data Entry'!AH744*0.000001*V741,IF('Data Entry'!AI744="mg",'Data Entry'!AH744*0.000001*V741,IF('Data Entry'!AI744="t",'Data Entry'!AH744*1000*V741,IF('Data Entry'!AI744="kg",'Data Entry'!AH744*1*V741,IF('Data Entry'!AI744="L",'Data Entry'!AH744*1*V741,IFERROR(,"")))))))</f>
        <v>0</v>
      </c>
      <c r="L741" s="1" t="s">
        <v>4</v>
      </c>
      <c r="M741" s="59">
        <f>'Data Entry'!AJ744</f>
        <v>0</v>
      </c>
      <c r="N741" s="59" t="str">
        <f>'Data Entry'!AX744</f>
        <v/>
      </c>
      <c r="O741" s="1">
        <f>IF('Data Entry'!AL744="g",'Data Entry'!AK744*0.001*W741,IF('Data Entry'!AL744="UI",'Data Entry'!AK744*0.000001*W741,IF('Data Entry'!AL744="mg",'Data Entry'!AK744*0.000001*W741,IF('Data Entry'!AL744="t",'Data Entry'!AK744*1000*W741,IF('Data Entry'!AL744="kg",'Data Entry'!AK744*1*W741,IF('Data Entry'!AL744="L",'Data Entry'!AK744*1*W741,IFERROR(,"")))))))</f>
        <v>0</v>
      </c>
      <c r="P741" s="1" t="s">
        <v>4</v>
      </c>
      <c r="Q741" s="59">
        <f>'Data Entry'!AM744</f>
        <v>0</v>
      </c>
      <c r="R741" s="59" t="str">
        <f>'Data Entry'!BA744</f>
        <v/>
      </c>
      <c r="S741" s="1">
        <f>IF('Data Entry'!AO744="g",'Data Entry'!AN744*0.001*X741,IF('Data Entry'!AO744="UI",'Data Entry'!AN744*0.000001*X741,IF('Data Entry'!AO744="mg",'Data Entry'!AN744*0.000001*X741,IF('Data Entry'!AO744="t",'Data Entry'!AN744*1000*X741,IF('Data Entry'!AO744="kg",'Data Entry'!AN744*1*X741,IF('Data Entry'!AO744="L",'Data Entry'!AN744*1*X741,IFERROR(,"")))))))</f>
        <v>0</v>
      </c>
      <c r="T741" s="1" t="s">
        <v>4</v>
      </c>
      <c r="U741" s="59" t="str">
        <f>IF('Data Entry'!AP744="No aplica","1",'Data Entry'!AP744)</f>
        <v/>
      </c>
      <c r="V741" s="59" t="str">
        <f>IF('Data Entry'!AS744="No aplica","1",'Data Entry'!AS744)</f>
        <v/>
      </c>
      <c r="W741" s="59" t="str">
        <f>IF('Data Entry'!AV744="No aplica","1",'Data Entry'!AV744)</f>
        <v/>
      </c>
      <c r="X741" s="59" t="str">
        <f>IF('Data Entry'!AY744="No aplica","1",'Data Entry'!AY744)</f>
        <v/>
      </c>
      <c r="Y741" s="151" t="str">
        <f t="shared" si="11"/>
        <v/>
      </c>
      <c r="Z741" s="152" t="str">
        <f>IF('Data Entry'!H744="Yes","1",IF(AND('Data Entry'!H744="",'Data Entry'!I744="",'Data Entry'!J744="",'Data Entry'!K744="",'Data Entry'!L744="",'Data Entry'!M744="",'Data Entry'!N744="",'Data Entry'!O744="",'Data Entry'!P744="",'Data Entry'!Q744=""),"","1"))</f>
        <v/>
      </c>
      <c r="AA741" s="152" t="str">
        <f>IF('Data Entry'!R744="Yes","1",IF(AND('Data Entry'!R744="",'Data Entry'!S744="",'Data Entry'!T744="",'Data Entry'!U744=""),"","1"))</f>
        <v/>
      </c>
      <c r="AB741" s="157" t="str">
        <f>IF('Data Entry'!V744="Yes","1",IF(AND('Data Entry'!V744="",'Data Entry'!W744=""),"","1"))</f>
        <v/>
      </c>
    </row>
    <row r="742" spans="1:28" ht="17">
      <c r="A742" s="59">
        <f>'Data Entry'!AB745</f>
        <v>0</v>
      </c>
      <c r="B742" s="59" t="str">
        <f>'Data Entry'!AR745</f>
        <v/>
      </c>
      <c r="C742" s="1">
        <f>IF('Data Entry'!AD745="g",'Data Entry'!AC745*0.001*U742,IF('Data Entry'!AD745="UI",'Data Entry'!AC745*0.000001*U742,IF('Data Entry'!AD745="mg",'Data Entry'!AC745*0.000001*U742,IF('Data Entry'!AD745="t",'Data Entry'!AC745*1000*U742,IF('Data Entry'!AD745="kg",'Data Entry'!AC745*1*U742,IF('Data Entry'!AD745="L",'Data Entry'!AC745*1*U742,IFERROR(,"")))))))</f>
        <v>0</v>
      </c>
      <c r="D742" s="1" t="s">
        <v>4</v>
      </c>
      <c r="E742" s="1">
        <f>IF('Data Entry'!AF745="g",'Data Entry'!AE745*0.001,IF('Data Entry'!AF745="mg",'Data Entry'!AE745*0.000001,IF('Data Entry'!AF745="t",'Data Entry'!AE745*1000,IF('Data Entry'!AF745="ml",'Data Entry'!AE745*0.001,IF('Data Entry'!AF745="kg",'Data Entry'!AE745*1,IF('Data Entry'!AF745="Pieza",'Data Entry'!AE745*1,IF('Data Entry'!AF745="L",'Data Entry'!AE745*1,IFERROR(,""))))))))</f>
        <v>0</v>
      </c>
      <c r="F742" s="1" t="s">
        <v>4</v>
      </c>
      <c r="G742" s="1">
        <f>IF('Data Entry'!AA745="g",'Data Entry'!Z745*0.001,IF('Data Entry'!AA745="mg",'Data Entry'!Z745*0.000001,IF('Data Entry'!AA745="t",'Data Entry'!Z745*1000,IF('Data Entry'!AA745="ml",'Data Entry'!Z745*0.001,IF('Data Entry'!AA745="kg",'Data Entry'!Z745*1,IF('Data Entry'!AA745="Piezas",'Data Entry'!Z745*1,IF('Data Entry'!AA745="L",'Data Entry'!Z745*1,IFERROR(,""))))))))</f>
        <v>0</v>
      </c>
      <c r="H742" s="1" t="s">
        <v>4</v>
      </c>
      <c r="I742" s="1">
        <f>IF('Data Entry'!AC745="g",'Data Entry'!AB745*0.001,IF('Data Entry'!AC745="mg",'Data Entry'!AB745*0.000001,IF('Data Entry'!AC745="t",'Data Entry'!AB745*1000,IF('Data Entry'!AC745="ml",'Data Entry'!AB745*0.001,IF('Data Entry'!AC745="kg",'Data Entry'!AB745*1,IF('Data Entry'!AC745="L",'Data Entry'!AB745*1,IFERROR(,"")))))))</f>
        <v>0</v>
      </c>
      <c r="J742" s="59" t="str">
        <f>'Data Entry'!AU745</f>
        <v/>
      </c>
      <c r="K742" s="1">
        <f>IF('Data Entry'!AI745="g",'Data Entry'!AH745*0.001*V742,IF('Data Entry'!AI745="UI",'Data Entry'!AH745*0.000001*V742,IF('Data Entry'!AI745="mg",'Data Entry'!AH745*0.000001*V742,IF('Data Entry'!AI745="t",'Data Entry'!AH745*1000*V742,IF('Data Entry'!AI745="kg",'Data Entry'!AH745*1*V742,IF('Data Entry'!AI745="L",'Data Entry'!AH745*1*V742,IFERROR(,"")))))))</f>
        <v>0</v>
      </c>
      <c r="L742" s="1" t="s">
        <v>4</v>
      </c>
      <c r="M742" s="59">
        <f>'Data Entry'!AJ745</f>
        <v>0</v>
      </c>
      <c r="N742" s="59" t="str">
        <f>'Data Entry'!AX745</f>
        <v/>
      </c>
      <c r="O742" s="1">
        <f>IF('Data Entry'!AL745="g",'Data Entry'!AK745*0.001*W742,IF('Data Entry'!AL745="UI",'Data Entry'!AK745*0.000001*W742,IF('Data Entry'!AL745="mg",'Data Entry'!AK745*0.000001*W742,IF('Data Entry'!AL745="t",'Data Entry'!AK745*1000*W742,IF('Data Entry'!AL745="kg",'Data Entry'!AK745*1*W742,IF('Data Entry'!AL745="L",'Data Entry'!AK745*1*W742,IFERROR(,"")))))))</f>
        <v>0</v>
      </c>
      <c r="P742" s="1" t="s">
        <v>4</v>
      </c>
      <c r="Q742" s="59">
        <f>'Data Entry'!AM745</f>
        <v>0</v>
      </c>
      <c r="R742" s="59" t="str">
        <f>'Data Entry'!BA745</f>
        <v/>
      </c>
      <c r="S742" s="1">
        <f>IF('Data Entry'!AO745="g",'Data Entry'!AN745*0.001*X742,IF('Data Entry'!AO745="UI",'Data Entry'!AN745*0.000001*X742,IF('Data Entry'!AO745="mg",'Data Entry'!AN745*0.000001*X742,IF('Data Entry'!AO745="t",'Data Entry'!AN745*1000*X742,IF('Data Entry'!AO745="kg",'Data Entry'!AN745*1*X742,IF('Data Entry'!AO745="L",'Data Entry'!AN745*1*X742,IFERROR(,"")))))))</f>
        <v>0</v>
      </c>
      <c r="T742" s="1" t="s">
        <v>4</v>
      </c>
      <c r="U742" s="59" t="str">
        <f>IF('Data Entry'!AP745="No aplica","1",'Data Entry'!AP745)</f>
        <v/>
      </c>
      <c r="V742" s="59" t="str">
        <f>IF('Data Entry'!AS745="No aplica","1",'Data Entry'!AS745)</f>
        <v/>
      </c>
      <c r="W742" s="59" t="str">
        <f>IF('Data Entry'!AV745="No aplica","1",'Data Entry'!AV745)</f>
        <v/>
      </c>
      <c r="X742" s="59" t="str">
        <f>IF('Data Entry'!AY745="No aplica","1",'Data Entry'!AY745)</f>
        <v/>
      </c>
      <c r="Y742" s="151" t="str">
        <f t="shared" si="11"/>
        <v/>
      </c>
      <c r="Z742" s="152" t="str">
        <f>IF('Data Entry'!H745="Yes","1",IF(AND('Data Entry'!H745="",'Data Entry'!I745="",'Data Entry'!J745="",'Data Entry'!K745="",'Data Entry'!L745="",'Data Entry'!M745="",'Data Entry'!N745="",'Data Entry'!O745="",'Data Entry'!P745="",'Data Entry'!Q745=""),"","1"))</f>
        <v/>
      </c>
      <c r="AA742" s="152" t="str">
        <f>IF('Data Entry'!R745="Yes","1",IF(AND('Data Entry'!R745="",'Data Entry'!S745="",'Data Entry'!T745="",'Data Entry'!U745=""),"","1"))</f>
        <v/>
      </c>
      <c r="AB742" s="157" t="str">
        <f>IF('Data Entry'!V745="Yes","1",IF(AND('Data Entry'!V745="",'Data Entry'!W745=""),"","1"))</f>
        <v/>
      </c>
    </row>
    <row r="743" spans="1:28" ht="17">
      <c r="A743" s="59">
        <f>'Data Entry'!AB746</f>
        <v>0</v>
      </c>
      <c r="B743" s="59" t="str">
        <f>'Data Entry'!AR746</f>
        <v/>
      </c>
      <c r="C743" s="1">
        <f>IF('Data Entry'!AD746="g",'Data Entry'!AC746*0.001*U743,IF('Data Entry'!AD746="UI",'Data Entry'!AC746*0.000001*U743,IF('Data Entry'!AD746="mg",'Data Entry'!AC746*0.000001*U743,IF('Data Entry'!AD746="t",'Data Entry'!AC746*1000*U743,IF('Data Entry'!AD746="kg",'Data Entry'!AC746*1*U743,IF('Data Entry'!AD746="L",'Data Entry'!AC746*1*U743,IFERROR(,"")))))))</f>
        <v>0</v>
      </c>
      <c r="D743" s="1" t="s">
        <v>4</v>
      </c>
      <c r="E743" s="1">
        <f>IF('Data Entry'!AF746="g",'Data Entry'!AE746*0.001,IF('Data Entry'!AF746="mg",'Data Entry'!AE746*0.000001,IF('Data Entry'!AF746="t",'Data Entry'!AE746*1000,IF('Data Entry'!AF746="ml",'Data Entry'!AE746*0.001,IF('Data Entry'!AF746="kg",'Data Entry'!AE746*1,IF('Data Entry'!AF746="Pieza",'Data Entry'!AE746*1,IF('Data Entry'!AF746="L",'Data Entry'!AE746*1,IFERROR(,""))))))))</f>
        <v>0</v>
      </c>
      <c r="F743" s="1" t="s">
        <v>4</v>
      </c>
      <c r="G743" s="1">
        <f>IF('Data Entry'!AA746="g",'Data Entry'!Z746*0.001,IF('Data Entry'!AA746="mg",'Data Entry'!Z746*0.000001,IF('Data Entry'!AA746="t",'Data Entry'!Z746*1000,IF('Data Entry'!AA746="ml",'Data Entry'!Z746*0.001,IF('Data Entry'!AA746="kg",'Data Entry'!Z746*1,IF('Data Entry'!AA746="Piezas",'Data Entry'!Z746*1,IF('Data Entry'!AA746="L",'Data Entry'!Z746*1,IFERROR(,""))))))))</f>
        <v>0</v>
      </c>
      <c r="H743" s="1" t="s">
        <v>4</v>
      </c>
      <c r="I743" s="1">
        <f>IF('Data Entry'!AC746="g",'Data Entry'!AB746*0.001,IF('Data Entry'!AC746="mg",'Data Entry'!AB746*0.000001,IF('Data Entry'!AC746="t",'Data Entry'!AB746*1000,IF('Data Entry'!AC746="ml",'Data Entry'!AB746*0.001,IF('Data Entry'!AC746="kg",'Data Entry'!AB746*1,IF('Data Entry'!AC746="L",'Data Entry'!AB746*1,IFERROR(,"")))))))</f>
        <v>0</v>
      </c>
      <c r="J743" s="59" t="str">
        <f>'Data Entry'!AU746</f>
        <v/>
      </c>
      <c r="K743" s="1">
        <f>IF('Data Entry'!AI746="g",'Data Entry'!AH746*0.001*V743,IF('Data Entry'!AI746="UI",'Data Entry'!AH746*0.000001*V743,IF('Data Entry'!AI746="mg",'Data Entry'!AH746*0.000001*V743,IF('Data Entry'!AI746="t",'Data Entry'!AH746*1000*V743,IF('Data Entry'!AI746="kg",'Data Entry'!AH746*1*V743,IF('Data Entry'!AI746="L",'Data Entry'!AH746*1*V743,IFERROR(,"")))))))</f>
        <v>0</v>
      </c>
      <c r="L743" s="1" t="s">
        <v>4</v>
      </c>
      <c r="M743" s="59">
        <f>'Data Entry'!AJ746</f>
        <v>0</v>
      </c>
      <c r="N743" s="59" t="str">
        <f>'Data Entry'!AX746</f>
        <v/>
      </c>
      <c r="O743" s="1">
        <f>IF('Data Entry'!AL746="g",'Data Entry'!AK746*0.001*W743,IF('Data Entry'!AL746="UI",'Data Entry'!AK746*0.000001*W743,IF('Data Entry'!AL746="mg",'Data Entry'!AK746*0.000001*W743,IF('Data Entry'!AL746="t",'Data Entry'!AK746*1000*W743,IF('Data Entry'!AL746="kg",'Data Entry'!AK746*1*W743,IF('Data Entry'!AL746="L",'Data Entry'!AK746*1*W743,IFERROR(,"")))))))</f>
        <v>0</v>
      </c>
      <c r="P743" s="1" t="s">
        <v>4</v>
      </c>
      <c r="Q743" s="59">
        <f>'Data Entry'!AM746</f>
        <v>0</v>
      </c>
      <c r="R743" s="59" t="str">
        <f>'Data Entry'!BA746</f>
        <v/>
      </c>
      <c r="S743" s="1">
        <f>IF('Data Entry'!AO746="g",'Data Entry'!AN746*0.001*X743,IF('Data Entry'!AO746="UI",'Data Entry'!AN746*0.000001*X743,IF('Data Entry'!AO746="mg",'Data Entry'!AN746*0.000001*X743,IF('Data Entry'!AO746="t",'Data Entry'!AN746*1000*X743,IF('Data Entry'!AO746="kg",'Data Entry'!AN746*1*X743,IF('Data Entry'!AO746="L",'Data Entry'!AN746*1*X743,IFERROR(,"")))))))</f>
        <v>0</v>
      </c>
      <c r="T743" s="1" t="s">
        <v>4</v>
      </c>
      <c r="U743" s="59" t="str">
        <f>IF('Data Entry'!AP746="No aplica","1",'Data Entry'!AP746)</f>
        <v/>
      </c>
      <c r="V743" s="59" t="str">
        <f>IF('Data Entry'!AS746="No aplica","1",'Data Entry'!AS746)</f>
        <v/>
      </c>
      <c r="W743" s="59" t="str">
        <f>IF('Data Entry'!AV746="No aplica","1",'Data Entry'!AV746)</f>
        <v/>
      </c>
      <c r="X743" s="59" t="str">
        <f>IF('Data Entry'!AY746="No aplica","1",'Data Entry'!AY746)</f>
        <v/>
      </c>
      <c r="Y743" s="151" t="str">
        <f t="shared" si="11"/>
        <v/>
      </c>
      <c r="Z743" s="152" t="str">
        <f>IF('Data Entry'!H746="Yes","1",IF(AND('Data Entry'!H746="",'Data Entry'!I746="",'Data Entry'!J746="",'Data Entry'!K746="",'Data Entry'!L746="",'Data Entry'!M746="",'Data Entry'!N746="",'Data Entry'!O746="",'Data Entry'!P746="",'Data Entry'!Q746=""),"","1"))</f>
        <v/>
      </c>
      <c r="AA743" s="152" t="str">
        <f>IF('Data Entry'!R746="Yes","1",IF(AND('Data Entry'!R746="",'Data Entry'!S746="",'Data Entry'!T746="",'Data Entry'!U746=""),"","1"))</f>
        <v/>
      </c>
      <c r="AB743" s="157" t="str">
        <f>IF('Data Entry'!V746="Yes","1",IF(AND('Data Entry'!V746="",'Data Entry'!W746=""),"","1"))</f>
        <v/>
      </c>
    </row>
    <row r="744" spans="1:28" ht="17">
      <c r="A744" s="59">
        <f>'Data Entry'!AB747</f>
        <v>0</v>
      </c>
      <c r="B744" s="59" t="str">
        <f>'Data Entry'!AR747</f>
        <v/>
      </c>
      <c r="C744" s="1">
        <f>IF('Data Entry'!AD747="g",'Data Entry'!AC747*0.001*U744,IF('Data Entry'!AD747="UI",'Data Entry'!AC747*0.000001*U744,IF('Data Entry'!AD747="mg",'Data Entry'!AC747*0.000001*U744,IF('Data Entry'!AD747="t",'Data Entry'!AC747*1000*U744,IF('Data Entry'!AD747="kg",'Data Entry'!AC747*1*U744,IF('Data Entry'!AD747="L",'Data Entry'!AC747*1*U744,IFERROR(,"")))))))</f>
        <v>0</v>
      </c>
      <c r="D744" s="1" t="s">
        <v>4</v>
      </c>
      <c r="E744" s="1">
        <f>IF('Data Entry'!AF747="g",'Data Entry'!AE747*0.001,IF('Data Entry'!AF747="mg",'Data Entry'!AE747*0.000001,IF('Data Entry'!AF747="t",'Data Entry'!AE747*1000,IF('Data Entry'!AF747="ml",'Data Entry'!AE747*0.001,IF('Data Entry'!AF747="kg",'Data Entry'!AE747*1,IF('Data Entry'!AF747="Pieza",'Data Entry'!AE747*1,IF('Data Entry'!AF747="L",'Data Entry'!AE747*1,IFERROR(,""))))))))</f>
        <v>0</v>
      </c>
      <c r="F744" s="1" t="s">
        <v>4</v>
      </c>
      <c r="G744" s="1">
        <f>IF('Data Entry'!AA747="g",'Data Entry'!Z747*0.001,IF('Data Entry'!AA747="mg",'Data Entry'!Z747*0.000001,IF('Data Entry'!AA747="t",'Data Entry'!Z747*1000,IF('Data Entry'!AA747="ml",'Data Entry'!Z747*0.001,IF('Data Entry'!AA747="kg",'Data Entry'!Z747*1,IF('Data Entry'!AA747="Piezas",'Data Entry'!Z747*1,IF('Data Entry'!AA747="L",'Data Entry'!Z747*1,IFERROR(,""))))))))</f>
        <v>0</v>
      </c>
      <c r="H744" s="1" t="s">
        <v>4</v>
      </c>
      <c r="I744" s="1">
        <f>IF('Data Entry'!AC747="g",'Data Entry'!AB747*0.001,IF('Data Entry'!AC747="mg",'Data Entry'!AB747*0.000001,IF('Data Entry'!AC747="t",'Data Entry'!AB747*1000,IF('Data Entry'!AC747="ml",'Data Entry'!AB747*0.001,IF('Data Entry'!AC747="kg",'Data Entry'!AB747*1,IF('Data Entry'!AC747="L",'Data Entry'!AB747*1,IFERROR(,"")))))))</f>
        <v>0</v>
      </c>
      <c r="J744" s="59" t="str">
        <f>'Data Entry'!AU747</f>
        <v/>
      </c>
      <c r="K744" s="1">
        <f>IF('Data Entry'!AI747="g",'Data Entry'!AH747*0.001*V744,IF('Data Entry'!AI747="UI",'Data Entry'!AH747*0.000001*V744,IF('Data Entry'!AI747="mg",'Data Entry'!AH747*0.000001*V744,IF('Data Entry'!AI747="t",'Data Entry'!AH747*1000*V744,IF('Data Entry'!AI747="kg",'Data Entry'!AH747*1*V744,IF('Data Entry'!AI747="L",'Data Entry'!AH747*1*V744,IFERROR(,"")))))))</f>
        <v>0</v>
      </c>
      <c r="L744" s="1" t="s">
        <v>4</v>
      </c>
      <c r="M744" s="59">
        <f>'Data Entry'!AJ747</f>
        <v>0</v>
      </c>
      <c r="N744" s="59" t="str">
        <f>'Data Entry'!AX747</f>
        <v/>
      </c>
      <c r="O744" s="1">
        <f>IF('Data Entry'!AL747="g",'Data Entry'!AK747*0.001*W744,IF('Data Entry'!AL747="UI",'Data Entry'!AK747*0.000001*W744,IF('Data Entry'!AL747="mg",'Data Entry'!AK747*0.000001*W744,IF('Data Entry'!AL747="t",'Data Entry'!AK747*1000*W744,IF('Data Entry'!AL747="kg",'Data Entry'!AK747*1*W744,IF('Data Entry'!AL747="L",'Data Entry'!AK747*1*W744,IFERROR(,"")))))))</f>
        <v>0</v>
      </c>
      <c r="P744" s="1" t="s">
        <v>4</v>
      </c>
      <c r="Q744" s="59">
        <f>'Data Entry'!AM747</f>
        <v>0</v>
      </c>
      <c r="R744" s="59" t="str">
        <f>'Data Entry'!BA747</f>
        <v/>
      </c>
      <c r="S744" s="1">
        <f>IF('Data Entry'!AO747="g",'Data Entry'!AN747*0.001*X744,IF('Data Entry'!AO747="UI",'Data Entry'!AN747*0.000001*X744,IF('Data Entry'!AO747="mg",'Data Entry'!AN747*0.000001*X744,IF('Data Entry'!AO747="t",'Data Entry'!AN747*1000*X744,IF('Data Entry'!AO747="kg",'Data Entry'!AN747*1*X744,IF('Data Entry'!AO747="L",'Data Entry'!AN747*1*X744,IFERROR(,"")))))))</f>
        <v>0</v>
      </c>
      <c r="T744" s="1" t="s">
        <v>4</v>
      </c>
      <c r="U744" s="59" t="str">
        <f>IF('Data Entry'!AP747="No aplica","1",'Data Entry'!AP747)</f>
        <v/>
      </c>
      <c r="V744" s="59" t="str">
        <f>IF('Data Entry'!AS747="No aplica","1",'Data Entry'!AS747)</f>
        <v/>
      </c>
      <c r="W744" s="59" t="str">
        <f>IF('Data Entry'!AV747="No aplica","1",'Data Entry'!AV747)</f>
        <v/>
      </c>
      <c r="X744" s="59" t="str">
        <f>IF('Data Entry'!AY747="No aplica","1",'Data Entry'!AY747)</f>
        <v/>
      </c>
      <c r="Y744" s="151" t="str">
        <f t="shared" si="11"/>
        <v/>
      </c>
      <c r="Z744" s="152" t="str">
        <f>IF('Data Entry'!H747="Yes","1",IF(AND('Data Entry'!H747="",'Data Entry'!I747="",'Data Entry'!J747="",'Data Entry'!K747="",'Data Entry'!L747="",'Data Entry'!M747="",'Data Entry'!N747="",'Data Entry'!O747="",'Data Entry'!P747="",'Data Entry'!Q747=""),"","1"))</f>
        <v/>
      </c>
      <c r="AA744" s="152" t="str">
        <f>IF('Data Entry'!R747="Yes","1",IF(AND('Data Entry'!R747="",'Data Entry'!S747="",'Data Entry'!T747="",'Data Entry'!U747=""),"","1"))</f>
        <v/>
      </c>
      <c r="AB744" s="157" t="str">
        <f>IF('Data Entry'!V747="Yes","1",IF(AND('Data Entry'!V747="",'Data Entry'!W747=""),"","1"))</f>
        <v/>
      </c>
    </row>
    <row r="745" spans="1:28" ht="17">
      <c r="A745" s="59">
        <f>'Data Entry'!AB748</f>
        <v>0</v>
      </c>
      <c r="B745" s="59" t="str">
        <f>'Data Entry'!AR748</f>
        <v/>
      </c>
      <c r="C745" s="1">
        <f>IF('Data Entry'!AD748="g",'Data Entry'!AC748*0.001*U745,IF('Data Entry'!AD748="UI",'Data Entry'!AC748*0.000001*U745,IF('Data Entry'!AD748="mg",'Data Entry'!AC748*0.000001*U745,IF('Data Entry'!AD748="t",'Data Entry'!AC748*1000*U745,IF('Data Entry'!AD748="kg",'Data Entry'!AC748*1*U745,IF('Data Entry'!AD748="L",'Data Entry'!AC748*1*U745,IFERROR(,"")))))))</f>
        <v>0</v>
      </c>
      <c r="D745" s="1" t="s">
        <v>4</v>
      </c>
      <c r="E745" s="1">
        <f>IF('Data Entry'!AF748="g",'Data Entry'!AE748*0.001,IF('Data Entry'!AF748="mg",'Data Entry'!AE748*0.000001,IF('Data Entry'!AF748="t",'Data Entry'!AE748*1000,IF('Data Entry'!AF748="ml",'Data Entry'!AE748*0.001,IF('Data Entry'!AF748="kg",'Data Entry'!AE748*1,IF('Data Entry'!AF748="Pieza",'Data Entry'!AE748*1,IF('Data Entry'!AF748="L",'Data Entry'!AE748*1,IFERROR(,""))))))))</f>
        <v>0</v>
      </c>
      <c r="F745" s="1" t="s">
        <v>4</v>
      </c>
      <c r="G745" s="1">
        <f>IF('Data Entry'!AA748="g",'Data Entry'!Z748*0.001,IF('Data Entry'!AA748="mg",'Data Entry'!Z748*0.000001,IF('Data Entry'!AA748="t",'Data Entry'!Z748*1000,IF('Data Entry'!AA748="ml",'Data Entry'!Z748*0.001,IF('Data Entry'!AA748="kg",'Data Entry'!Z748*1,IF('Data Entry'!AA748="Piezas",'Data Entry'!Z748*1,IF('Data Entry'!AA748="L",'Data Entry'!Z748*1,IFERROR(,""))))))))</f>
        <v>0</v>
      </c>
      <c r="H745" s="1" t="s">
        <v>4</v>
      </c>
      <c r="I745" s="1">
        <f>IF('Data Entry'!AC748="g",'Data Entry'!AB748*0.001,IF('Data Entry'!AC748="mg",'Data Entry'!AB748*0.000001,IF('Data Entry'!AC748="t",'Data Entry'!AB748*1000,IF('Data Entry'!AC748="ml",'Data Entry'!AB748*0.001,IF('Data Entry'!AC748="kg",'Data Entry'!AB748*1,IF('Data Entry'!AC748="L",'Data Entry'!AB748*1,IFERROR(,"")))))))</f>
        <v>0</v>
      </c>
      <c r="J745" s="59" t="str">
        <f>'Data Entry'!AU748</f>
        <v/>
      </c>
      <c r="K745" s="1">
        <f>IF('Data Entry'!AI748="g",'Data Entry'!AH748*0.001*V745,IF('Data Entry'!AI748="UI",'Data Entry'!AH748*0.000001*V745,IF('Data Entry'!AI748="mg",'Data Entry'!AH748*0.000001*V745,IF('Data Entry'!AI748="t",'Data Entry'!AH748*1000*V745,IF('Data Entry'!AI748="kg",'Data Entry'!AH748*1*V745,IF('Data Entry'!AI748="L",'Data Entry'!AH748*1*V745,IFERROR(,"")))))))</f>
        <v>0</v>
      </c>
      <c r="L745" s="1" t="s">
        <v>4</v>
      </c>
      <c r="M745" s="59">
        <f>'Data Entry'!AJ748</f>
        <v>0</v>
      </c>
      <c r="N745" s="59" t="str">
        <f>'Data Entry'!AX748</f>
        <v/>
      </c>
      <c r="O745" s="1">
        <f>IF('Data Entry'!AL748="g",'Data Entry'!AK748*0.001*W745,IF('Data Entry'!AL748="UI",'Data Entry'!AK748*0.000001*W745,IF('Data Entry'!AL748="mg",'Data Entry'!AK748*0.000001*W745,IF('Data Entry'!AL748="t",'Data Entry'!AK748*1000*W745,IF('Data Entry'!AL748="kg",'Data Entry'!AK748*1*W745,IF('Data Entry'!AL748="L",'Data Entry'!AK748*1*W745,IFERROR(,"")))))))</f>
        <v>0</v>
      </c>
      <c r="P745" s="1" t="s">
        <v>4</v>
      </c>
      <c r="Q745" s="59">
        <f>'Data Entry'!AM748</f>
        <v>0</v>
      </c>
      <c r="R745" s="59" t="str">
        <f>'Data Entry'!BA748</f>
        <v/>
      </c>
      <c r="S745" s="1">
        <f>IF('Data Entry'!AO748="g",'Data Entry'!AN748*0.001*X745,IF('Data Entry'!AO748="UI",'Data Entry'!AN748*0.000001*X745,IF('Data Entry'!AO748="mg",'Data Entry'!AN748*0.000001*X745,IF('Data Entry'!AO748="t",'Data Entry'!AN748*1000*X745,IF('Data Entry'!AO748="kg",'Data Entry'!AN748*1*X745,IF('Data Entry'!AO748="L",'Data Entry'!AN748*1*X745,IFERROR(,"")))))))</f>
        <v>0</v>
      </c>
      <c r="T745" s="1" t="s">
        <v>4</v>
      </c>
      <c r="U745" s="59" t="str">
        <f>IF('Data Entry'!AP748="No aplica","1",'Data Entry'!AP748)</f>
        <v/>
      </c>
      <c r="V745" s="59" t="str">
        <f>IF('Data Entry'!AS748="No aplica","1",'Data Entry'!AS748)</f>
        <v/>
      </c>
      <c r="W745" s="59" t="str">
        <f>IF('Data Entry'!AV748="No aplica","1",'Data Entry'!AV748)</f>
        <v/>
      </c>
      <c r="X745" s="59" t="str">
        <f>IF('Data Entry'!AY748="No aplica","1",'Data Entry'!AY748)</f>
        <v/>
      </c>
      <c r="Y745" s="151" t="str">
        <f t="shared" si="11"/>
        <v/>
      </c>
      <c r="Z745" s="152" t="str">
        <f>IF('Data Entry'!H748="Yes","1",IF(AND('Data Entry'!H748="",'Data Entry'!I748="",'Data Entry'!J748="",'Data Entry'!K748="",'Data Entry'!L748="",'Data Entry'!M748="",'Data Entry'!N748="",'Data Entry'!O748="",'Data Entry'!P748="",'Data Entry'!Q748=""),"","1"))</f>
        <v/>
      </c>
      <c r="AA745" s="152" t="str">
        <f>IF('Data Entry'!R748="Yes","1",IF(AND('Data Entry'!R748="",'Data Entry'!S748="",'Data Entry'!T748="",'Data Entry'!U748=""),"","1"))</f>
        <v/>
      </c>
      <c r="AB745" s="157" t="str">
        <f>IF('Data Entry'!V748="Yes","1",IF(AND('Data Entry'!V748="",'Data Entry'!W748=""),"","1"))</f>
        <v/>
      </c>
    </row>
    <row r="746" spans="1:28" ht="17">
      <c r="A746" s="59">
        <f>'Data Entry'!AB749</f>
        <v>0</v>
      </c>
      <c r="B746" s="59" t="str">
        <f>'Data Entry'!AR749</f>
        <v/>
      </c>
      <c r="C746" s="1">
        <f>IF('Data Entry'!AD749="g",'Data Entry'!AC749*0.001*U746,IF('Data Entry'!AD749="UI",'Data Entry'!AC749*0.000001*U746,IF('Data Entry'!AD749="mg",'Data Entry'!AC749*0.000001*U746,IF('Data Entry'!AD749="t",'Data Entry'!AC749*1000*U746,IF('Data Entry'!AD749="kg",'Data Entry'!AC749*1*U746,IF('Data Entry'!AD749="L",'Data Entry'!AC749*1*U746,IFERROR(,"")))))))</f>
        <v>0</v>
      </c>
      <c r="D746" s="1" t="s">
        <v>4</v>
      </c>
      <c r="E746" s="1">
        <f>IF('Data Entry'!AF749="g",'Data Entry'!AE749*0.001,IF('Data Entry'!AF749="mg",'Data Entry'!AE749*0.000001,IF('Data Entry'!AF749="t",'Data Entry'!AE749*1000,IF('Data Entry'!AF749="ml",'Data Entry'!AE749*0.001,IF('Data Entry'!AF749="kg",'Data Entry'!AE749*1,IF('Data Entry'!AF749="Pieza",'Data Entry'!AE749*1,IF('Data Entry'!AF749="L",'Data Entry'!AE749*1,IFERROR(,""))))))))</f>
        <v>0</v>
      </c>
      <c r="F746" s="1" t="s">
        <v>4</v>
      </c>
      <c r="G746" s="1">
        <f>IF('Data Entry'!AA749="g",'Data Entry'!Z749*0.001,IF('Data Entry'!AA749="mg",'Data Entry'!Z749*0.000001,IF('Data Entry'!AA749="t",'Data Entry'!Z749*1000,IF('Data Entry'!AA749="ml",'Data Entry'!Z749*0.001,IF('Data Entry'!AA749="kg",'Data Entry'!Z749*1,IF('Data Entry'!AA749="Piezas",'Data Entry'!Z749*1,IF('Data Entry'!AA749="L",'Data Entry'!Z749*1,IFERROR(,""))))))))</f>
        <v>0</v>
      </c>
      <c r="H746" s="1" t="s">
        <v>4</v>
      </c>
      <c r="I746" s="1">
        <f>IF('Data Entry'!AC749="g",'Data Entry'!AB749*0.001,IF('Data Entry'!AC749="mg",'Data Entry'!AB749*0.000001,IF('Data Entry'!AC749="t",'Data Entry'!AB749*1000,IF('Data Entry'!AC749="ml",'Data Entry'!AB749*0.001,IF('Data Entry'!AC749="kg",'Data Entry'!AB749*1,IF('Data Entry'!AC749="L",'Data Entry'!AB749*1,IFERROR(,"")))))))</f>
        <v>0</v>
      </c>
      <c r="J746" s="59" t="str">
        <f>'Data Entry'!AU749</f>
        <v/>
      </c>
      <c r="K746" s="1">
        <f>IF('Data Entry'!AI749="g",'Data Entry'!AH749*0.001*V746,IF('Data Entry'!AI749="UI",'Data Entry'!AH749*0.000001*V746,IF('Data Entry'!AI749="mg",'Data Entry'!AH749*0.000001*V746,IF('Data Entry'!AI749="t",'Data Entry'!AH749*1000*V746,IF('Data Entry'!AI749="kg",'Data Entry'!AH749*1*V746,IF('Data Entry'!AI749="L",'Data Entry'!AH749*1*V746,IFERROR(,"")))))))</f>
        <v>0</v>
      </c>
      <c r="L746" s="1" t="s">
        <v>4</v>
      </c>
      <c r="M746" s="59">
        <f>'Data Entry'!AJ749</f>
        <v>0</v>
      </c>
      <c r="N746" s="59" t="str">
        <f>'Data Entry'!AX749</f>
        <v/>
      </c>
      <c r="O746" s="1">
        <f>IF('Data Entry'!AL749="g",'Data Entry'!AK749*0.001*W746,IF('Data Entry'!AL749="UI",'Data Entry'!AK749*0.000001*W746,IF('Data Entry'!AL749="mg",'Data Entry'!AK749*0.000001*W746,IF('Data Entry'!AL749="t",'Data Entry'!AK749*1000*W746,IF('Data Entry'!AL749="kg",'Data Entry'!AK749*1*W746,IF('Data Entry'!AL749="L",'Data Entry'!AK749*1*W746,IFERROR(,"")))))))</f>
        <v>0</v>
      </c>
      <c r="P746" s="1" t="s">
        <v>4</v>
      </c>
      <c r="Q746" s="59">
        <f>'Data Entry'!AM749</f>
        <v>0</v>
      </c>
      <c r="R746" s="59" t="str">
        <f>'Data Entry'!BA749</f>
        <v/>
      </c>
      <c r="S746" s="1">
        <f>IF('Data Entry'!AO749="g",'Data Entry'!AN749*0.001*X746,IF('Data Entry'!AO749="UI",'Data Entry'!AN749*0.000001*X746,IF('Data Entry'!AO749="mg",'Data Entry'!AN749*0.000001*X746,IF('Data Entry'!AO749="t",'Data Entry'!AN749*1000*X746,IF('Data Entry'!AO749="kg",'Data Entry'!AN749*1*X746,IF('Data Entry'!AO749="L",'Data Entry'!AN749*1*X746,IFERROR(,"")))))))</f>
        <v>0</v>
      </c>
      <c r="T746" s="1" t="s">
        <v>4</v>
      </c>
      <c r="U746" s="59" t="str">
        <f>IF('Data Entry'!AP749="No aplica","1",'Data Entry'!AP749)</f>
        <v/>
      </c>
      <c r="V746" s="59" t="str">
        <f>IF('Data Entry'!AS749="No aplica","1",'Data Entry'!AS749)</f>
        <v/>
      </c>
      <c r="W746" s="59" t="str">
        <f>IF('Data Entry'!AV749="No aplica","1",'Data Entry'!AV749)</f>
        <v/>
      </c>
      <c r="X746" s="59" t="str">
        <f>IF('Data Entry'!AY749="No aplica","1",'Data Entry'!AY749)</f>
        <v/>
      </c>
      <c r="Y746" s="151" t="str">
        <f t="shared" si="11"/>
        <v/>
      </c>
      <c r="Z746" s="152" t="str">
        <f>IF('Data Entry'!H749="Yes","1",IF(AND('Data Entry'!H749="",'Data Entry'!I749="",'Data Entry'!J749="",'Data Entry'!K749="",'Data Entry'!L749="",'Data Entry'!M749="",'Data Entry'!N749="",'Data Entry'!O749="",'Data Entry'!P749="",'Data Entry'!Q749=""),"","1"))</f>
        <v/>
      </c>
      <c r="AA746" s="152" t="str">
        <f>IF('Data Entry'!R749="Yes","1",IF(AND('Data Entry'!R749="",'Data Entry'!S749="",'Data Entry'!T749="",'Data Entry'!U749=""),"","1"))</f>
        <v/>
      </c>
      <c r="AB746" s="157" t="str">
        <f>IF('Data Entry'!V749="Yes","1",IF(AND('Data Entry'!V749="",'Data Entry'!W749=""),"","1"))</f>
        <v/>
      </c>
    </row>
    <row r="747" spans="1:28" ht="17">
      <c r="A747" s="59">
        <f>'Data Entry'!AB750</f>
        <v>0</v>
      </c>
      <c r="B747" s="59" t="str">
        <f>'Data Entry'!AR750</f>
        <v/>
      </c>
      <c r="C747" s="1">
        <f>IF('Data Entry'!AD750="g",'Data Entry'!AC750*0.001*U747,IF('Data Entry'!AD750="UI",'Data Entry'!AC750*0.000001*U747,IF('Data Entry'!AD750="mg",'Data Entry'!AC750*0.000001*U747,IF('Data Entry'!AD750="t",'Data Entry'!AC750*1000*U747,IF('Data Entry'!AD750="kg",'Data Entry'!AC750*1*U747,IF('Data Entry'!AD750="L",'Data Entry'!AC750*1*U747,IFERROR(,"")))))))</f>
        <v>0</v>
      </c>
      <c r="D747" s="1" t="s">
        <v>4</v>
      </c>
      <c r="E747" s="1">
        <f>IF('Data Entry'!AF750="g",'Data Entry'!AE750*0.001,IF('Data Entry'!AF750="mg",'Data Entry'!AE750*0.000001,IF('Data Entry'!AF750="t",'Data Entry'!AE750*1000,IF('Data Entry'!AF750="ml",'Data Entry'!AE750*0.001,IF('Data Entry'!AF750="kg",'Data Entry'!AE750*1,IF('Data Entry'!AF750="Pieza",'Data Entry'!AE750*1,IF('Data Entry'!AF750="L",'Data Entry'!AE750*1,IFERROR(,""))))))))</f>
        <v>0</v>
      </c>
      <c r="F747" s="1" t="s">
        <v>4</v>
      </c>
      <c r="G747" s="1">
        <f>IF('Data Entry'!AA750="g",'Data Entry'!Z750*0.001,IF('Data Entry'!AA750="mg",'Data Entry'!Z750*0.000001,IF('Data Entry'!AA750="t",'Data Entry'!Z750*1000,IF('Data Entry'!AA750="ml",'Data Entry'!Z750*0.001,IF('Data Entry'!AA750="kg",'Data Entry'!Z750*1,IF('Data Entry'!AA750="Piezas",'Data Entry'!Z750*1,IF('Data Entry'!AA750="L",'Data Entry'!Z750*1,IFERROR(,""))))))))</f>
        <v>0</v>
      </c>
      <c r="H747" s="1" t="s">
        <v>4</v>
      </c>
      <c r="I747" s="1">
        <f>IF('Data Entry'!AC750="g",'Data Entry'!AB750*0.001,IF('Data Entry'!AC750="mg",'Data Entry'!AB750*0.000001,IF('Data Entry'!AC750="t",'Data Entry'!AB750*1000,IF('Data Entry'!AC750="ml",'Data Entry'!AB750*0.001,IF('Data Entry'!AC750="kg",'Data Entry'!AB750*1,IF('Data Entry'!AC750="L",'Data Entry'!AB750*1,IFERROR(,"")))))))</f>
        <v>0</v>
      </c>
      <c r="J747" s="59" t="str">
        <f>'Data Entry'!AU750</f>
        <v/>
      </c>
      <c r="K747" s="1">
        <f>IF('Data Entry'!AI750="g",'Data Entry'!AH750*0.001*V747,IF('Data Entry'!AI750="UI",'Data Entry'!AH750*0.000001*V747,IF('Data Entry'!AI750="mg",'Data Entry'!AH750*0.000001*V747,IF('Data Entry'!AI750="t",'Data Entry'!AH750*1000*V747,IF('Data Entry'!AI750="kg",'Data Entry'!AH750*1*V747,IF('Data Entry'!AI750="L",'Data Entry'!AH750*1*V747,IFERROR(,"")))))))</f>
        <v>0</v>
      </c>
      <c r="L747" s="1" t="s">
        <v>4</v>
      </c>
      <c r="M747" s="59">
        <f>'Data Entry'!AJ750</f>
        <v>0</v>
      </c>
      <c r="N747" s="59" t="str">
        <f>'Data Entry'!AX750</f>
        <v/>
      </c>
      <c r="O747" s="1">
        <f>IF('Data Entry'!AL750="g",'Data Entry'!AK750*0.001*W747,IF('Data Entry'!AL750="UI",'Data Entry'!AK750*0.000001*W747,IF('Data Entry'!AL750="mg",'Data Entry'!AK750*0.000001*W747,IF('Data Entry'!AL750="t",'Data Entry'!AK750*1000*W747,IF('Data Entry'!AL750="kg",'Data Entry'!AK750*1*W747,IF('Data Entry'!AL750="L",'Data Entry'!AK750*1*W747,IFERROR(,"")))))))</f>
        <v>0</v>
      </c>
      <c r="P747" s="1" t="s">
        <v>4</v>
      </c>
      <c r="Q747" s="59">
        <f>'Data Entry'!AM750</f>
        <v>0</v>
      </c>
      <c r="R747" s="59" t="str">
        <f>'Data Entry'!BA750</f>
        <v/>
      </c>
      <c r="S747" s="1">
        <f>IF('Data Entry'!AO750="g",'Data Entry'!AN750*0.001*X747,IF('Data Entry'!AO750="UI",'Data Entry'!AN750*0.000001*X747,IF('Data Entry'!AO750="mg",'Data Entry'!AN750*0.000001*X747,IF('Data Entry'!AO750="t",'Data Entry'!AN750*1000*X747,IF('Data Entry'!AO750="kg",'Data Entry'!AN750*1*X747,IF('Data Entry'!AO750="L",'Data Entry'!AN750*1*X747,IFERROR(,"")))))))</f>
        <v>0</v>
      </c>
      <c r="T747" s="1" t="s">
        <v>4</v>
      </c>
      <c r="U747" s="59" t="str">
        <f>IF('Data Entry'!AP750="No aplica","1",'Data Entry'!AP750)</f>
        <v/>
      </c>
      <c r="V747" s="59" t="str">
        <f>IF('Data Entry'!AS750="No aplica","1",'Data Entry'!AS750)</f>
        <v/>
      </c>
      <c r="W747" s="59" t="str">
        <f>IF('Data Entry'!AV750="No aplica","1",'Data Entry'!AV750)</f>
        <v/>
      </c>
      <c r="X747" s="59" t="str">
        <f>IF('Data Entry'!AY750="No aplica","1",'Data Entry'!AY750)</f>
        <v/>
      </c>
      <c r="Y747" s="151" t="str">
        <f t="shared" si="11"/>
        <v/>
      </c>
      <c r="Z747" s="152" t="str">
        <f>IF('Data Entry'!H750="Yes","1",IF(AND('Data Entry'!H750="",'Data Entry'!I750="",'Data Entry'!J750="",'Data Entry'!K750="",'Data Entry'!L750="",'Data Entry'!M750="",'Data Entry'!N750="",'Data Entry'!O750="",'Data Entry'!P750="",'Data Entry'!Q750=""),"","1"))</f>
        <v/>
      </c>
      <c r="AA747" s="152" t="str">
        <f>IF('Data Entry'!R750="Yes","1",IF(AND('Data Entry'!R750="",'Data Entry'!S750="",'Data Entry'!T750="",'Data Entry'!U750=""),"","1"))</f>
        <v/>
      </c>
      <c r="AB747" s="157" t="str">
        <f>IF('Data Entry'!V750="Yes","1",IF(AND('Data Entry'!V750="",'Data Entry'!W750=""),"","1"))</f>
        <v/>
      </c>
    </row>
    <row r="748" spans="1:28" ht="17">
      <c r="A748" s="59">
        <f>'Data Entry'!AB751</f>
        <v>0</v>
      </c>
      <c r="B748" s="59" t="str">
        <f>'Data Entry'!AR751</f>
        <v/>
      </c>
      <c r="C748" s="1">
        <f>IF('Data Entry'!AD751="g",'Data Entry'!AC751*0.001*U748,IF('Data Entry'!AD751="UI",'Data Entry'!AC751*0.000001*U748,IF('Data Entry'!AD751="mg",'Data Entry'!AC751*0.000001*U748,IF('Data Entry'!AD751="t",'Data Entry'!AC751*1000*U748,IF('Data Entry'!AD751="kg",'Data Entry'!AC751*1*U748,IF('Data Entry'!AD751="L",'Data Entry'!AC751*1*U748,IFERROR(,"")))))))</f>
        <v>0</v>
      </c>
      <c r="D748" s="1" t="s">
        <v>4</v>
      </c>
      <c r="E748" s="1">
        <f>IF('Data Entry'!AF751="g",'Data Entry'!AE751*0.001,IF('Data Entry'!AF751="mg",'Data Entry'!AE751*0.000001,IF('Data Entry'!AF751="t",'Data Entry'!AE751*1000,IF('Data Entry'!AF751="ml",'Data Entry'!AE751*0.001,IF('Data Entry'!AF751="kg",'Data Entry'!AE751*1,IF('Data Entry'!AF751="Pieza",'Data Entry'!AE751*1,IF('Data Entry'!AF751="L",'Data Entry'!AE751*1,IFERROR(,""))))))))</f>
        <v>0</v>
      </c>
      <c r="F748" s="1" t="s">
        <v>4</v>
      </c>
      <c r="G748" s="1">
        <f>IF('Data Entry'!AA751="g",'Data Entry'!Z751*0.001,IF('Data Entry'!AA751="mg",'Data Entry'!Z751*0.000001,IF('Data Entry'!AA751="t",'Data Entry'!Z751*1000,IF('Data Entry'!AA751="ml",'Data Entry'!Z751*0.001,IF('Data Entry'!AA751="kg",'Data Entry'!Z751*1,IF('Data Entry'!AA751="Piezas",'Data Entry'!Z751*1,IF('Data Entry'!AA751="L",'Data Entry'!Z751*1,IFERROR(,""))))))))</f>
        <v>0</v>
      </c>
      <c r="H748" s="1" t="s">
        <v>4</v>
      </c>
      <c r="I748" s="1">
        <f>IF('Data Entry'!AC751="g",'Data Entry'!AB751*0.001,IF('Data Entry'!AC751="mg",'Data Entry'!AB751*0.000001,IF('Data Entry'!AC751="t",'Data Entry'!AB751*1000,IF('Data Entry'!AC751="ml",'Data Entry'!AB751*0.001,IF('Data Entry'!AC751="kg",'Data Entry'!AB751*1,IF('Data Entry'!AC751="L",'Data Entry'!AB751*1,IFERROR(,"")))))))</f>
        <v>0</v>
      </c>
      <c r="J748" s="59" t="str">
        <f>'Data Entry'!AU751</f>
        <v/>
      </c>
      <c r="K748" s="1">
        <f>IF('Data Entry'!AI751="g",'Data Entry'!AH751*0.001*V748,IF('Data Entry'!AI751="UI",'Data Entry'!AH751*0.000001*V748,IF('Data Entry'!AI751="mg",'Data Entry'!AH751*0.000001*V748,IF('Data Entry'!AI751="t",'Data Entry'!AH751*1000*V748,IF('Data Entry'!AI751="kg",'Data Entry'!AH751*1*V748,IF('Data Entry'!AI751="L",'Data Entry'!AH751*1*V748,IFERROR(,"")))))))</f>
        <v>0</v>
      </c>
      <c r="L748" s="1" t="s">
        <v>4</v>
      </c>
      <c r="M748" s="59">
        <f>'Data Entry'!AJ751</f>
        <v>0</v>
      </c>
      <c r="N748" s="59" t="str">
        <f>'Data Entry'!AX751</f>
        <v/>
      </c>
      <c r="O748" s="1">
        <f>IF('Data Entry'!AL751="g",'Data Entry'!AK751*0.001*W748,IF('Data Entry'!AL751="UI",'Data Entry'!AK751*0.000001*W748,IF('Data Entry'!AL751="mg",'Data Entry'!AK751*0.000001*W748,IF('Data Entry'!AL751="t",'Data Entry'!AK751*1000*W748,IF('Data Entry'!AL751="kg",'Data Entry'!AK751*1*W748,IF('Data Entry'!AL751="L",'Data Entry'!AK751*1*W748,IFERROR(,"")))))))</f>
        <v>0</v>
      </c>
      <c r="P748" s="1" t="s">
        <v>4</v>
      </c>
      <c r="Q748" s="59">
        <f>'Data Entry'!AM751</f>
        <v>0</v>
      </c>
      <c r="R748" s="59" t="str">
        <f>'Data Entry'!BA751</f>
        <v/>
      </c>
      <c r="S748" s="1">
        <f>IF('Data Entry'!AO751="g",'Data Entry'!AN751*0.001*X748,IF('Data Entry'!AO751="UI",'Data Entry'!AN751*0.000001*X748,IF('Data Entry'!AO751="mg",'Data Entry'!AN751*0.000001*X748,IF('Data Entry'!AO751="t",'Data Entry'!AN751*1000*X748,IF('Data Entry'!AO751="kg",'Data Entry'!AN751*1*X748,IF('Data Entry'!AO751="L",'Data Entry'!AN751*1*X748,IFERROR(,"")))))))</f>
        <v>0</v>
      </c>
      <c r="T748" s="1" t="s">
        <v>4</v>
      </c>
      <c r="U748" s="59" t="str">
        <f>IF('Data Entry'!AP751="No aplica","1",'Data Entry'!AP751)</f>
        <v/>
      </c>
      <c r="V748" s="59" t="str">
        <f>IF('Data Entry'!AS751="No aplica","1",'Data Entry'!AS751)</f>
        <v/>
      </c>
      <c r="W748" s="59" t="str">
        <f>IF('Data Entry'!AV751="No aplica","1",'Data Entry'!AV751)</f>
        <v/>
      </c>
      <c r="X748" s="59" t="str">
        <f>IF('Data Entry'!AY751="No aplica","1",'Data Entry'!AY751)</f>
        <v/>
      </c>
      <c r="Y748" s="151" t="str">
        <f t="shared" si="11"/>
        <v/>
      </c>
      <c r="Z748" s="152" t="str">
        <f>IF('Data Entry'!H751="Yes","1",IF(AND('Data Entry'!H751="",'Data Entry'!I751="",'Data Entry'!J751="",'Data Entry'!K751="",'Data Entry'!L751="",'Data Entry'!M751="",'Data Entry'!N751="",'Data Entry'!O751="",'Data Entry'!P751="",'Data Entry'!Q751=""),"","1"))</f>
        <v/>
      </c>
      <c r="AA748" s="152" t="str">
        <f>IF('Data Entry'!R751="Yes","1",IF(AND('Data Entry'!R751="",'Data Entry'!S751="",'Data Entry'!T751="",'Data Entry'!U751=""),"","1"))</f>
        <v/>
      </c>
      <c r="AB748" s="157" t="str">
        <f>IF('Data Entry'!V751="Yes","1",IF(AND('Data Entry'!V751="",'Data Entry'!W751=""),"","1"))</f>
        <v/>
      </c>
    </row>
    <row r="749" spans="1:28" ht="17">
      <c r="A749" s="59">
        <f>'Data Entry'!AB752</f>
        <v>0</v>
      </c>
      <c r="B749" s="59" t="str">
        <f>'Data Entry'!AR752</f>
        <v/>
      </c>
      <c r="C749" s="1">
        <f>IF('Data Entry'!AD752="g",'Data Entry'!AC752*0.001*U749,IF('Data Entry'!AD752="UI",'Data Entry'!AC752*0.000001*U749,IF('Data Entry'!AD752="mg",'Data Entry'!AC752*0.000001*U749,IF('Data Entry'!AD752="t",'Data Entry'!AC752*1000*U749,IF('Data Entry'!AD752="kg",'Data Entry'!AC752*1*U749,IF('Data Entry'!AD752="L",'Data Entry'!AC752*1*U749,IFERROR(,"")))))))</f>
        <v>0</v>
      </c>
      <c r="D749" s="1" t="s">
        <v>4</v>
      </c>
      <c r="E749" s="1">
        <f>IF('Data Entry'!AF752="g",'Data Entry'!AE752*0.001,IF('Data Entry'!AF752="mg",'Data Entry'!AE752*0.000001,IF('Data Entry'!AF752="t",'Data Entry'!AE752*1000,IF('Data Entry'!AF752="ml",'Data Entry'!AE752*0.001,IF('Data Entry'!AF752="kg",'Data Entry'!AE752*1,IF('Data Entry'!AF752="Pieza",'Data Entry'!AE752*1,IF('Data Entry'!AF752="L",'Data Entry'!AE752*1,IFERROR(,""))))))))</f>
        <v>0</v>
      </c>
      <c r="F749" s="1" t="s">
        <v>4</v>
      </c>
      <c r="G749" s="1">
        <f>IF('Data Entry'!AA752="g",'Data Entry'!Z752*0.001,IF('Data Entry'!AA752="mg",'Data Entry'!Z752*0.000001,IF('Data Entry'!AA752="t",'Data Entry'!Z752*1000,IF('Data Entry'!AA752="ml",'Data Entry'!Z752*0.001,IF('Data Entry'!AA752="kg",'Data Entry'!Z752*1,IF('Data Entry'!AA752="Piezas",'Data Entry'!Z752*1,IF('Data Entry'!AA752="L",'Data Entry'!Z752*1,IFERROR(,""))))))))</f>
        <v>0</v>
      </c>
      <c r="H749" s="1" t="s">
        <v>4</v>
      </c>
      <c r="I749" s="1">
        <f>IF('Data Entry'!AC752="g",'Data Entry'!AB752*0.001,IF('Data Entry'!AC752="mg",'Data Entry'!AB752*0.000001,IF('Data Entry'!AC752="t",'Data Entry'!AB752*1000,IF('Data Entry'!AC752="ml",'Data Entry'!AB752*0.001,IF('Data Entry'!AC752="kg",'Data Entry'!AB752*1,IF('Data Entry'!AC752="L",'Data Entry'!AB752*1,IFERROR(,"")))))))</f>
        <v>0</v>
      </c>
      <c r="J749" s="59" t="str">
        <f>'Data Entry'!AU752</f>
        <v/>
      </c>
      <c r="K749" s="1">
        <f>IF('Data Entry'!AI752="g",'Data Entry'!AH752*0.001*V749,IF('Data Entry'!AI752="UI",'Data Entry'!AH752*0.000001*V749,IF('Data Entry'!AI752="mg",'Data Entry'!AH752*0.000001*V749,IF('Data Entry'!AI752="t",'Data Entry'!AH752*1000*V749,IF('Data Entry'!AI752="kg",'Data Entry'!AH752*1*V749,IF('Data Entry'!AI752="L",'Data Entry'!AH752*1*V749,IFERROR(,"")))))))</f>
        <v>0</v>
      </c>
      <c r="L749" s="1" t="s">
        <v>4</v>
      </c>
      <c r="M749" s="59">
        <f>'Data Entry'!AJ752</f>
        <v>0</v>
      </c>
      <c r="N749" s="59" t="str">
        <f>'Data Entry'!AX752</f>
        <v/>
      </c>
      <c r="O749" s="1">
        <f>IF('Data Entry'!AL752="g",'Data Entry'!AK752*0.001*W749,IF('Data Entry'!AL752="UI",'Data Entry'!AK752*0.000001*W749,IF('Data Entry'!AL752="mg",'Data Entry'!AK752*0.000001*W749,IF('Data Entry'!AL752="t",'Data Entry'!AK752*1000*W749,IF('Data Entry'!AL752="kg",'Data Entry'!AK752*1*W749,IF('Data Entry'!AL752="L",'Data Entry'!AK752*1*W749,IFERROR(,"")))))))</f>
        <v>0</v>
      </c>
      <c r="P749" s="1" t="s">
        <v>4</v>
      </c>
      <c r="Q749" s="59">
        <f>'Data Entry'!AM752</f>
        <v>0</v>
      </c>
      <c r="R749" s="59" t="str">
        <f>'Data Entry'!BA752</f>
        <v/>
      </c>
      <c r="S749" s="1">
        <f>IF('Data Entry'!AO752="g",'Data Entry'!AN752*0.001*X749,IF('Data Entry'!AO752="UI",'Data Entry'!AN752*0.000001*X749,IF('Data Entry'!AO752="mg",'Data Entry'!AN752*0.000001*X749,IF('Data Entry'!AO752="t",'Data Entry'!AN752*1000*X749,IF('Data Entry'!AO752="kg",'Data Entry'!AN752*1*X749,IF('Data Entry'!AO752="L",'Data Entry'!AN752*1*X749,IFERROR(,"")))))))</f>
        <v>0</v>
      </c>
      <c r="T749" s="1" t="s">
        <v>4</v>
      </c>
      <c r="U749" s="59" t="str">
        <f>IF('Data Entry'!AP752="No aplica","1",'Data Entry'!AP752)</f>
        <v/>
      </c>
      <c r="V749" s="59" t="str">
        <f>IF('Data Entry'!AS752="No aplica","1",'Data Entry'!AS752)</f>
        <v/>
      </c>
      <c r="W749" s="59" t="str">
        <f>IF('Data Entry'!AV752="No aplica","1",'Data Entry'!AV752)</f>
        <v/>
      </c>
      <c r="X749" s="59" t="str">
        <f>IF('Data Entry'!AY752="No aplica","1",'Data Entry'!AY752)</f>
        <v/>
      </c>
      <c r="Y749" s="151" t="str">
        <f t="shared" si="11"/>
        <v/>
      </c>
      <c r="Z749" s="152" t="str">
        <f>IF('Data Entry'!H752="Yes","1",IF(AND('Data Entry'!H752="",'Data Entry'!I752="",'Data Entry'!J752="",'Data Entry'!K752="",'Data Entry'!L752="",'Data Entry'!M752="",'Data Entry'!N752="",'Data Entry'!O752="",'Data Entry'!P752="",'Data Entry'!Q752=""),"","1"))</f>
        <v/>
      </c>
      <c r="AA749" s="152" t="str">
        <f>IF('Data Entry'!R752="Yes","1",IF(AND('Data Entry'!R752="",'Data Entry'!S752="",'Data Entry'!T752="",'Data Entry'!U752=""),"","1"))</f>
        <v/>
      </c>
      <c r="AB749" s="157" t="str">
        <f>IF('Data Entry'!V752="Yes","1",IF(AND('Data Entry'!V752="",'Data Entry'!W752=""),"","1"))</f>
        <v/>
      </c>
    </row>
    <row r="750" spans="1:28" ht="17">
      <c r="A750" s="59">
        <f>'Data Entry'!AB753</f>
        <v>0</v>
      </c>
      <c r="B750" s="59" t="str">
        <f>'Data Entry'!AR753</f>
        <v/>
      </c>
      <c r="C750" s="1">
        <f>IF('Data Entry'!AD753="g",'Data Entry'!AC753*0.001*U750,IF('Data Entry'!AD753="UI",'Data Entry'!AC753*0.000001*U750,IF('Data Entry'!AD753="mg",'Data Entry'!AC753*0.000001*U750,IF('Data Entry'!AD753="t",'Data Entry'!AC753*1000*U750,IF('Data Entry'!AD753="kg",'Data Entry'!AC753*1*U750,IF('Data Entry'!AD753="L",'Data Entry'!AC753*1*U750,IFERROR(,"")))))))</f>
        <v>0</v>
      </c>
      <c r="D750" s="1" t="s">
        <v>4</v>
      </c>
      <c r="E750" s="1">
        <f>IF('Data Entry'!AF753="g",'Data Entry'!AE753*0.001,IF('Data Entry'!AF753="mg",'Data Entry'!AE753*0.000001,IF('Data Entry'!AF753="t",'Data Entry'!AE753*1000,IF('Data Entry'!AF753="ml",'Data Entry'!AE753*0.001,IF('Data Entry'!AF753="kg",'Data Entry'!AE753*1,IF('Data Entry'!AF753="Pieza",'Data Entry'!AE753*1,IF('Data Entry'!AF753="L",'Data Entry'!AE753*1,IFERROR(,""))))))))</f>
        <v>0</v>
      </c>
      <c r="F750" s="1" t="s">
        <v>4</v>
      </c>
      <c r="G750" s="1">
        <f>IF('Data Entry'!AA753="g",'Data Entry'!Z753*0.001,IF('Data Entry'!AA753="mg",'Data Entry'!Z753*0.000001,IF('Data Entry'!AA753="t",'Data Entry'!Z753*1000,IF('Data Entry'!AA753="ml",'Data Entry'!Z753*0.001,IF('Data Entry'!AA753="kg",'Data Entry'!Z753*1,IF('Data Entry'!AA753="Piezas",'Data Entry'!Z753*1,IF('Data Entry'!AA753="L",'Data Entry'!Z753*1,IFERROR(,""))))))))</f>
        <v>0</v>
      </c>
      <c r="H750" s="1" t="s">
        <v>4</v>
      </c>
      <c r="I750" s="1">
        <f>IF('Data Entry'!AC753="g",'Data Entry'!AB753*0.001,IF('Data Entry'!AC753="mg",'Data Entry'!AB753*0.000001,IF('Data Entry'!AC753="t",'Data Entry'!AB753*1000,IF('Data Entry'!AC753="ml",'Data Entry'!AB753*0.001,IF('Data Entry'!AC753="kg",'Data Entry'!AB753*1,IF('Data Entry'!AC753="L",'Data Entry'!AB753*1,IFERROR(,"")))))))</f>
        <v>0</v>
      </c>
      <c r="J750" s="59" t="str">
        <f>'Data Entry'!AU753</f>
        <v/>
      </c>
      <c r="K750" s="1">
        <f>IF('Data Entry'!AI753="g",'Data Entry'!AH753*0.001*V750,IF('Data Entry'!AI753="UI",'Data Entry'!AH753*0.000001*V750,IF('Data Entry'!AI753="mg",'Data Entry'!AH753*0.000001*V750,IF('Data Entry'!AI753="t",'Data Entry'!AH753*1000*V750,IF('Data Entry'!AI753="kg",'Data Entry'!AH753*1*V750,IF('Data Entry'!AI753="L",'Data Entry'!AH753*1*V750,IFERROR(,"")))))))</f>
        <v>0</v>
      </c>
      <c r="L750" s="1" t="s">
        <v>4</v>
      </c>
      <c r="M750" s="59">
        <f>'Data Entry'!AJ753</f>
        <v>0</v>
      </c>
      <c r="N750" s="59" t="str">
        <f>'Data Entry'!AX753</f>
        <v/>
      </c>
      <c r="O750" s="1">
        <f>IF('Data Entry'!AL753="g",'Data Entry'!AK753*0.001*W750,IF('Data Entry'!AL753="UI",'Data Entry'!AK753*0.000001*W750,IF('Data Entry'!AL753="mg",'Data Entry'!AK753*0.000001*W750,IF('Data Entry'!AL753="t",'Data Entry'!AK753*1000*W750,IF('Data Entry'!AL753="kg",'Data Entry'!AK753*1*W750,IF('Data Entry'!AL753="L",'Data Entry'!AK753*1*W750,IFERROR(,"")))))))</f>
        <v>0</v>
      </c>
      <c r="P750" s="1" t="s">
        <v>4</v>
      </c>
      <c r="Q750" s="59">
        <f>'Data Entry'!AM753</f>
        <v>0</v>
      </c>
      <c r="R750" s="59" t="str">
        <f>'Data Entry'!BA753</f>
        <v/>
      </c>
      <c r="S750" s="1">
        <f>IF('Data Entry'!AO753="g",'Data Entry'!AN753*0.001*X750,IF('Data Entry'!AO753="UI",'Data Entry'!AN753*0.000001*X750,IF('Data Entry'!AO753="mg",'Data Entry'!AN753*0.000001*X750,IF('Data Entry'!AO753="t",'Data Entry'!AN753*1000*X750,IF('Data Entry'!AO753="kg",'Data Entry'!AN753*1*X750,IF('Data Entry'!AO753="L",'Data Entry'!AN753*1*X750,IFERROR(,"")))))))</f>
        <v>0</v>
      </c>
      <c r="T750" s="1" t="s">
        <v>4</v>
      </c>
      <c r="U750" s="59" t="str">
        <f>IF('Data Entry'!AP753="No aplica","1",'Data Entry'!AP753)</f>
        <v/>
      </c>
      <c r="V750" s="59" t="str">
        <f>IF('Data Entry'!AS753="No aplica","1",'Data Entry'!AS753)</f>
        <v/>
      </c>
      <c r="W750" s="59" t="str">
        <f>IF('Data Entry'!AV753="No aplica","1",'Data Entry'!AV753)</f>
        <v/>
      </c>
      <c r="X750" s="59" t="str">
        <f>IF('Data Entry'!AY753="No aplica","1",'Data Entry'!AY753)</f>
        <v/>
      </c>
      <c r="Y750" s="151" t="str">
        <f t="shared" si="11"/>
        <v/>
      </c>
      <c r="Z750" s="152" t="str">
        <f>IF('Data Entry'!H753="Yes","1",IF(AND('Data Entry'!H753="",'Data Entry'!I753="",'Data Entry'!J753="",'Data Entry'!K753="",'Data Entry'!L753="",'Data Entry'!M753="",'Data Entry'!N753="",'Data Entry'!O753="",'Data Entry'!P753="",'Data Entry'!Q753=""),"","1"))</f>
        <v/>
      </c>
      <c r="AA750" s="152" t="str">
        <f>IF('Data Entry'!R753="Yes","1",IF(AND('Data Entry'!R753="",'Data Entry'!S753="",'Data Entry'!T753="",'Data Entry'!U753=""),"","1"))</f>
        <v/>
      </c>
      <c r="AB750" s="157" t="str">
        <f>IF('Data Entry'!V753="Yes","1",IF(AND('Data Entry'!V753="",'Data Entry'!W753=""),"","1"))</f>
        <v/>
      </c>
    </row>
    <row r="751" spans="1:28" ht="17">
      <c r="A751" s="59">
        <f>'Data Entry'!AB754</f>
        <v>0</v>
      </c>
      <c r="B751" s="59" t="str">
        <f>'Data Entry'!AR754</f>
        <v/>
      </c>
      <c r="C751" s="1">
        <f>IF('Data Entry'!AD754="g",'Data Entry'!AC754*0.001*U751,IF('Data Entry'!AD754="UI",'Data Entry'!AC754*0.000001*U751,IF('Data Entry'!AD754="mg",'Data Entry'!AC754*0.000001*U751,IF('Data Entry'!AD754="t",'Data Entry'!AC754*1000*U751,IF('Data Entry'!AD754="kg",'Data Entry'!AC754*1*U751,IF('Data Entry'!AD754="L",'Data Entry'!AC754*1*U751,IFERROR(,"")))))))</f>
        <v>0</v>
      </c>
      <c r="D751" s="1" t="s">
        <v>4</v>
      </c>
      <c r="E751" s="1">
        <f>IF('Data Entry'!AF754="g",'Data Entry'!AE754*0.001,IF('Data Entry'!AF754="mg",'Data Entry'!AE754*0.000001,IF('Data Entry'!AF754="t",'Data Entry'!AE754*1000,IF('Data Entry'!AF754="ml",'Data Entry'!AE754*0.001,IF('Data Entry'!AF754="kg",'Data Entry'!AE754*1,IF('Data Entry'!AF754="Pieza",'Data Entry'!AE754*1,IF('Data Entry'!AF754="L",'Data Entry'!AE754*1,IFERROR(,""))))))))</f>
        <v>0</v>
      </c>
      <c r="F751" s="1" t="s">
        <v>4</v>
      </c>
      <c r="G751" s="1">
        <f>IF('Data Entry'!AA754="g",'Data Entry'!Z754*0.001,IF('Data Entry'!AA754="mg",'Data Entry'!Z754*0.000001,IF('Data Entry'!AA754="t",'Data Entry'!Z754*1000,IF('Data Entry'!AA754="ml",'Data Entry'!Z754*0.001,IF('Data Entry'!AA754="kg",'Data Entry'!Z754*1,IF('Data Entry'!AA754="Piezas",'Data Entry'!Z754*1,IF('Data Entry'!AA754="L",'Data Entry'!Z754*1,IFERROR(,""))))))))</f>
        <v>0</v>
      </c>
      <c r="H751" s="1" t="s">
        <v>4</v>
      </c>
      <c r="I751" s="1">
        <f>IF('Data Entry'!AC754="g",'Data Entry'!AB754*0.001,IF('Data Entry'!AC754="mg",'Data Entry'!AB754*0.000001,IF('Data Entry'!AC754="t",'Data Entry'!AB754*1000,IF('Data Entry'!AC754="ml",'Data Entry'!AB754*0.001,IF('Data Entry'!AC754="kg",'Data Entry'!AB754*1,IF('Data Entry'!AC754="L",'Data Entry'!AB754*1,IFERROR(,"")))))))</f>
        <v>0</v>
      </c>
      <c r="J751" s="59" t="str">
        <f>'Data Entry'!AU754</f>
        <v/>
      </c>
      <c r="K751" s="1">
        <f>IF('Data Entry'!AI754="g",'Data Entry'!AH754*0.001*V751,IF('Data Entry'!AI754="UI",'Data Entry'!AH754*0.000001*V751,IF('Data Entry'!AI754="mg",'Data Entry'!AH754*0.000001*V751,IF('Data Entry'!AI754="t",'Data Entry'!AH754*1000*V751,IF('Data Entry'!AI754="kg",'Data Entry'!AH754*1*V751,IF('Data Entry'!AI754="L",'Data Entry'!AH754*1*V751,IFERROR(,"")))))))</f>
        <v>0</v>
      </c>
      <c r="L751" s="1" t="s">
        <v>4</v>
      </c>
      <c r="M751" s="59">
        <f>'Data Entry'!AJ754</f>
        <v>0</v>
      </c>
      <c r="N751" s="59" t="str">
        <f>'Data Entry'!AX754</f>
        <v/>
      </c>
      <c r="O751" s="1">
        <f>IF('Data Entry'!AL754="g",'Data Entry'!AK754*0.001*W751,IF('Data Entry'!AL754="UI",'Data Entry'!AK754*0.000001*W751,IF('Data Entry'!AL754="mg",'Data Entry'!AK754*0.000001*W751,IF('Data Entry'!AL754="t",'Data Entry'!AK754*1000*W751,IF('Data Entry'!AL754="kg",'Data Entry'!AK754*1*W751,IF('Data Entry'!AL754="L",'Data Entry'!AK754*1*W751,IFERROR(,"")))))))</f>
        <v>0</v>
      </c>
      <c r="P751" s="1" t="s">
        <v>4</v>
      </c>
      <c r="Q751" s="59">
        <f>'Data Entry'!AM754</f>
        <v>0</v>
      </c>
      <c r="R751" s="59" t="str">
        <f>'Data Entry'!BA754</f>
        <v/>
      </c>
      <c r="S751" s="1">
        <f>IF('Data Entry'!AO754="g",'Data Entry'!AN754*0.001*X751,IF('Data Entry'!AO754="UI",'Data Entry'!AN754*0.000001*X751,IF('Data Entry'!AO754="mg",'Data Entry'!AN754*0.000001*X751,IF('Data Entry'!AO754="t",'Data Entry'!AN754*1000*X751,IF('Data Entry'!AO754="kg",'Data Entry'!AN754*1*X751,IF('Data Entry'!AO754="L",'Data Entry'!AN754*1*X751,IFERROR(,"")))))))</f>
        <v>0</v>
      </c>
      <c r="T751" s="1" t="s">
        <v>4</v>
      </c>
      <c r="U751" s="59" t="str">
        <f>IF('Data Entry'!AP754="No aplica","1",'Data Entry'!AP754)</f>
        <v/>
      </c>
      <c r="V751" s="59" t="str">
        <f>IF('Data Entry'!AS754="No aplica","1",'Data Entry'!AS754)</f>
        <v/>
      </c>
      <c r="W751" s="59" t="str">
        <f>IF('Data Entry'!AV754="No aplica","1",'Data Entry'!AV754)</f>
        <v/>
      </c>
      <c r="X751" s="59" t="str">
        <f>IF('Data Entry'!AY754="No aplica","1",'Data Entry'!AY754)</f>
        <v/>
      </c>
      <c r="Y751" s="151" t="str">
        <f t="shared" si="11"/>
        <v/>
      </c>
      <c r="Z751" s="152" t="str">
        <f>IF('Data Entry'!H754="Yes","1",IF(AND('Data Entry'!H754="",'Data Entry'!I754="",'Data Entry'!J754="",'Data Entry'!K754="",'Data Entry'!L754="",'Data Entry'!M754="",'Data Entry'!N754="",'Data Entry'!O754="",'Data Entry'!P754="",'Data Entry'!Q754=""),"","1"))</f>
        <v/>
      </c>
      <c r="AA751" s="152" t="str">
        <f>IF('Data Entry'!R754="Yes","1",IF(AND('Data Entry'!R754="",'Data Entry'!S754="",'Data Entry'!T754="",'Data Entry'!U754=""),"","1"))</f>
        <v/>
      </c>
      <c r="AB751" s="157" t="str">
        <f>IF('Data Entry'!V754="Yes","1",IF(AND('Data Entry'!V754="",'Data Entry'!W754=""),"","1"))</f>
        <v/>
      </c>
    </row>
    <row r="752" spans="1:28" ht="17">
      <c r="A752" s="59">
        <f>'Data Entry'!AB755</f>
        <v>0</v>
      </c>
      <c r="B752" s="59" t="str">
        <f>'Data Entry'!AR755</f>
        <v/>
      </c>
      <c r="C752" s="1">
        <f>IF('Data Entry'!AD755="g",'Data Entry'!AC755*0.001*U752,IF('Data Entry'!AD755="UI",'Data Entry'!AC755*0.000001*U752,IF('Data Entry'!AD755="mg",'Data Entry'!AC755*0.000001*U752,IF('Data Entry'!AD755="t",'Data Entry'!AC755*1000*U752,IF('Data Entry'!AD755="kg",'Data Entry'!AC755*1*U752,IF('Data Entry'!AD755="L",'Data Entry'!AC755*1*U752,IFERROR(,"")))))))</f>
        <v>0</v>
      </c>
      <c r="D752" s="1" t="s">
        <v>4</v>
      </c>
      <c r="E752" s="1">
        <f>IF('Data Entry'!AF755="g",'Data Entry'!AE755*0.001,IF('Data Entry'!AF755="mg",'Data Entry'!AE755*0.000001,IF('Data Entry'!AF755="t",'Data Entry'!AE755*1000,IF('Data Entry'!AF755="ml",'Data Entry'!AE755*0.001,IF('Data Entry'!AF755="kg",'Data Entry'!AE755*1,IF('Data Entry'!AF755="Pieza",'Data Entry'!AE755*1,IF('Data Entry'!AF755="L",'Data Entry'!AE755*1,IFERROR(,""))))))))</f>
        <v>0</v>
      </c>
      <c r="F752" s="1" t="s">
        <v>4</v>
      </c>
      <c r="G752" s="1">
        <f>IF('Data Entry'!AA755="g",'Data Entry'!Z755*0.001,IF('Data Entry'!AA755="mg",'Data Entry'!Z755*0.000001,IF('Data Entry'!AA755="t",'Data Entry'!Z755*1000,IF('Data Entry'!AA755="ml",'Data Entry'!Z755*0.001,IF('Data Entry'!AA755="kg",'Data Entry'!Z755*1,IF('Data Entry'!AA755="Piezas",'Data Entry'!Z755*1,IF('Data Entry'!AA755="L",'Data Entry'!Z755*1,IFERROR(,""))))))))</f>
        <v>0</v>
      </c>
      <c r="H752" s="1" t="s">
        <v>4</v>
      </c>
      <c r="I752" s="1">
        <f>IF('Data Entry'!AC755="g",'Data Entry'!AB755*0.001,IF('Data Entry'!AC755="mg",'Data Entry'!AB755*0.000001,IF('Data Entry'!AC755="t",'Data Entry'!AB755*1000,IF('Data Entry'!AC755="ml",'Data Entry'!AB755*0.001,IF('Data Entry'!AC755="kg",'Data Entry'!AB755*1,IF('Data Entry'!AC755="L",'Data Entry'!AB755*1,IFERROR(,"")))))))</f>
        <v>0</v>
      </c>
      <c r="J752" s="59" t="str">
        <f>'Data Entry'!AU755</f>
        <v/>
      </c>
      <c r="K752" s="1">
        <f>IF('Data Entry'!AI755="g",'Data Entry'!AH755*0.001*V752,IF('Data Entry'!AI755="UI",'Data Entry'!AH755*0.000001*V752,IF('Data Entry'!AI755="mg",'Data Entry'!AH755*0.000001*V752,IF('Data Entry'!AI755="t",'Data Entry'!AH755*1000*V752,IF('Data Entry'!AI755="kg",'Data Entry'!AH755*1*V752,IF('Data Entry'!AI755="L",'Data Entry'!AH755*1*V752,IFERROR(,"")))))))</f>
        <v>0</v>
      </c>
      <c r="L752" s="1" t="s">
        <v>4</v>
      </c>
      <c r="M752" s="59">
        <f>'Data Entry'!AJ755</f>
        <v>0</v>
      </c>
      <c r="N752" s="59" t="str">
        <f>'Data Entry'!AX755</f>
        <v/>
      </c>
      <c r="O752" s="1">
        <f>IF('Data Entry'!AL755="g",'Data Entry'!AK755*0.001*W752,IF('Data Entry'!AL755="UI",'Data Entry'!AK755*0.000001*W752,IF('Data Entry'!AL755="mg",'Data Entry'!AK755*0.000001*W752,IF('Data Entry'!AL755="t",'Data Entry'!AK755*1000*W752,IF('Data Entry'!AL755="kg",'Data Entry'!AK755*1*W752,IF('Data Entry'!AL755="L",'Data Entry'!AK755*1*W752,IFERROR(,"")))))))</f>
        <v>0</v>
      </c>
      <c r="P752" s="1" t="s">
        <v>4</v>
      </c>
      <c r="Q752" s="59">
        <f>'Data Entry'!AM755</f>
        <v>0</v>
      </c>
      <c r="R752" s="59" t="str">
        <f>'Data Entry'!BA755</f>
        <v/>
      </c>
      <c r="S752" s="1">
        <f>IF('Data Entry'!AO755="g",'Data Entry'!AN755*0.001*X752,IF('Data Entry'!AO755="UI",'Data Entry'!AN755*0.000001*X752,IF('Data Entry'!AO755="mg",'Data Entry'!AN755*0.000001*X752,IF('Data Entry'!AO755="t",'Data Entry'!AN755*1000*X752,IF('Data Entry'!AO755="kg",'Data Entry'!AN755*1*X752,IF('Data Entry'!AO755="L",'Data Entry'!AN755*1*X752,IFERROR(,"")))))))</f>
        <v>0</v>
      </c>
      <c r="T752" s="1" t="s">
        <v>4</v>
      </c>
      <c r="U752" s="59" t="str">
        <f>IF('Data Entry'!AP755="No aplica","1",'Data Entry'!AP755)</f>
        <v/>
      </c>
      <c r="V752" s="59" t="str">
        <f>IF('Data Entry'!AS755="No aplica","1",'Data Entry'!AS755)</f>
        <v/>
      </c>
      <c r="W752" s="59" t="str">
        <f>IF('Data Entry'!AV755="No aplica","1",'Data Entry'!AV755)</f>
        <v/>
      </c>
      <c r="X752" s="59" t="str">
        <f>IF('Data Entry'!AY755="No aplica","1",'Data Entry'!AY755)</f>
        <v/>
      </c>
      <c r="Y752" s="151" t="str">
        <f t="shared" si="11"/>
        <v/>
      </c>
      <c r="Z752" s="152" t="str">
        <f>IF('Data Entry'!H755="Yes","1",IF(AND('Data Entry'!H755="",'Data Entry'!I755="",'Data Entry'!J755="",'Data Entry'!K755="",'Data Entry'!L755="",'Data Entry'!M755="",'Data Entry'!N755="",'Data Entry'!O755="",'Data Entry'!P755="",'Data Entry'!Q755=""),"","1"))</f>
        <v/>
      </c>
      <c r="AA752" s="152" t="str">
        <f>IF('Data Entry'!R755="Yes","1",IF(AND('Data Entry'!R755="",'Data Entry'!S755="",'Data Entry'!T755="",'Data Entry'!U755=""),"","1"))</f>
        <v/>
      </c>
      <c r="AB752" s="157" t="str">
        <f>IF('Data Entry'!V755="Yes","1",IF(AND('Data Entry'!V755="",'Data Entry'!W755=""),"","1"))</f>
        <v/>
      </c>
    </row>
    <row r="753" spans="1:28" ht="17">
      <c r="A753" s="59">
        <f>'Data Entry'!AB756</f>
        <v>0</v>
      </c>
      <c r="B753" s="59" t="str">
        <f>'Data Entry'!AR756</f>
        <v/>
      </c>
      <c r="C753" s="1">
        <f>IF('Data Entry'!AD756="g",'Data Entry'!AC756*0.001*U753,IF('Data Entry'!AD756="UI",'Data Entry'!AC756*0.000001*U753,IF('Data Entry'!AD756="mg",'Data Entry'!AC756*0.000001*U753,IF('Data Entry'!AD756="t",'Data Entry'!AC756*1000*U753,IF('Data Entry'!AD756="kg",'Data Entry'!AC756*1*U753,IF('Data Entry'!AD756="L",'Data Entry'!AC756*1*U753,IFERROR(,"")))))))</f>
        <v>0</v>
      </c>
      <c r="D753" s="1" t="s">
        <v>4</v>
      </c>
      <c r="E753" s="1">
        <f>IF('Data Entry'!AF756="g",'Data Entry'!AE756*0.001,IF('Data Entry'!AF756="mg",'Data Entry'!AE756*0.000001,IF('Data Entry'!AF756="t",'Data Entry'!AE756*1000,IF('Data Entry'!AF756="ml",'Data Entry'!AE756*0.001,IF('Data Entry'!AF756="kg",'Data Entry'!AE756*1,IF('Data Entry'!AF756="Pieza",'Data Entry'!AE756*1,IF('Data Entry'!AF756="L",'Data Entry'!AE756*1,IFERROR(,""))))))))</f>
        <v>0</v>
      </c>
      <c r="F753" s="1" t="s">
        <v>4</v>
      </c>
      <c r="G753" s="1">
        <f>IF('Data Entry'!AA756="g",'Data Entry'!Z756*0.001,IF('Data Entry'!AA756="mg",'Data Entry'!Z756*0.000001,IF('Data Entry'!AA756="t",'Data Entry'!Z756*1000,IF('Data Entry'!AA756="ml",'Data Entry'!Z756*0.001,IF('Data Entry'!AA756="kg",'Data Entry'!Z756*1,IF('Data Entry'!AA756="Piezas",'Data Entry'!Z756*1,IF('Data Entry'!AA756="L",'Data Entry'!Z756*1,IFERROR(,""))))))))</f>
        <v>0</v>
      </c>
      <c r="H753" s="1" t="s">
        <v>4</v>
      </c>
      <c r="I753" s="1">
        <f>IF('Data Entry'!AC756="g",'Data Entry'!AB756*0.001,IF('Data Entry'!AC756="mg",'Data Entry'!AB756*0.000001,IF('Data Entry'!AC756="t",'Data Entry'!AB756*1000,IF('Data Entry'!AC756="ml",'Data Entry'!AB756*0.001,IF('Data Entry'!AC756="kg",'Data Entry'!AB756*1,IF('Data Entry'!AC756="L",'Data Entry'!AB756*1,IFERROR(,"")))))))</f>
        <v>0</v>
      </c>
      <c r="J753" s="59" t="str">
        <f>'Data Entry'!AU756</f>
        <v/>
      </c>
      <c r="K753" s="1">
        <f>IF('Data Entry'!AI756="g",'Data Entry'!AH756*0.001*V753,IF('Data Entry'!AI756="UI",'Data Entry'!AH756*0.000001*V753,IF('Data Entry'!AI756="mg",'Data Entry'!AH756*0.000001*V753,IF('Data Entry'!AI756="t",'Data Entry'!AH756*1000*V753,IF('Data Entry'!AI756="kg",'Data Entry'!AH756*1*V753,IF('Data Entry'!AI756="L",'Data Entry'!AH756*1*V753,IFERROR(,"")))))))</f>
        <v>0</v>
      </c>
      <c r="L753" s="1" t="s">
        <v>4</v>
      </c>
      <c r="M753" s="59">
        <f>'Data Entry'!AJ756</f>
        <v>0</v>
      </c>
      <c r="N753" s="59" t="str">
        <f>'Data Entry'!AX756</f>
        <v/>
      </c>
      <c r="O753" s="1">
        <f>IF('Data Entry'!AL756="g",'Data Entry'!AK756*0.001*W753,IF('Data Entry'!AL756="UI",'Data Entry'!AK756*0.000001*W753,IF('Data Entry'!AL756="mg",'Data Entry'!AK756*0.000001*W753,IF('Data Entry'!AL756="t",'Data Entry'!AK756*1000*W753,IF('Data Entry'!AL756="kg",'Data Entry'!AK756*1*W753,IF('Data Entry'!AL756="L",'Data Entry'!AK756*1*W753,IFERROR(,"")))))))</f>
        <v>0</v>
      </c>
      <c r="P753" s="1" t="s">
        <v>4</v>
      </c>
      <c r="Q753" s="59">
        <f>'Data Entry'!AM756</f>
        <v>0</v>
      </c>
      <c r="R753" s="59" t="str">
        <f>'Data Entry'!BA756</f>
        <v/>
      </c>
      <c r="S753" s="1">
        <f>IF('Data Entry'!AO756="g",'Data Entry'!AN756*0.001*X753,IF('Data Entry'!AO756="UI",'Data Entry'!AN756*0.000001*X753,IF('Data Entry'!AO756="mg",'Data Entry'!AN756*0.000001*X753,IF('Data Entry'!AO756="t",'Data Entry'!AN756*1000*X753,IF('Data Entry'!AO756="kg",'Data Entry'!AN756*1*X753,IF('Data Entry'!AO756="L",'Data Entry'!AN756*1*X753,IFERROR(,"")))))))</f>
        <v>0</v>
      </c>
      <c r="T753" s="1" t="s">
        <v>4</v>
      </c>
      <c r="U753" s="59" t="str">
        <f>IF('Data Entry'!AP756="No aplica","1",'Data Entry'!AP756)</f>
        <v/>
      </c>
      <c r="V753" s="59" t="str">
        <f>IF('Data Entry'!AS756="No aplica","1",'Data Entry'!AS756)</f>
        <v/>
      </c>
      <c r="W753" s="59" t="str">
        <f>IF('Data Entry'!AV756="No aplica","1",'Data Entry'!AV756)</f>
        <v/>
      </c>
      <c r="X753" s="59" t="str">
        <f>IF('Data Entry'!AY756="No aplica","1",'Data Entry'!AY756)</f>
        <v/>
      </c>
      <c r="Y753" s="151" t="str">
        <f t="shared" si="11"/>
        <v/>
      </c>
      <c r="Z753" s="152" t="str">
        <f>IF('Data Entry'!H756="Yes","1",IF(AND('Data Entry'!H756="",'Data Entry'!I756="",'Data Entry'!J756="",'Data Entry'!K756="",'Data Entry'!L756="",'Data Entry'!M756="",'Data Entry'!N756="",'Data Entry'!O756="",'Data Entry'!P756="",'Data Entry'!Q756=""),"","1"))</f>
        <v/>
      </c>
      <c r="AA753" s="152" t="str">
        <f>IF('Data Entry'!R756="Yes","1",IF(AND('Data Entry'!R756="",'Data Entry'!S756="",'Data Entry'!T756="",'Data Entry'!U756=""),"","1"))</f>
        <v/>
      </c>
      <c r="AB753" s="157" t="str">
        <f>IF('Data Entry'!V756="Yes","1",IF(AND('Data Entry'!V756="",'Data Entry'!W756=""),"","1"))</f>
        <v/>
      </c>
    </row>
    <row r="754" spans="1:28" ht="17">
      <c r="A754" s="59">
        <f>'Data Entry'!AB757</f>
        <v>0</v>
      </c>
      <c r="B754" s="59" t="str">
        <f>'Data Entry'!AR757</f>
        <v/>
      </c>
      <c r="C754" s="1">
        <f>IF('Data Entry'!AD757="g",'Data Entry'!AC757*0.001*U754,IF('Data Entry'!AD757="UI",'Data Entry'!AC757*0.000001*U754,IF('Data Entry'!AD757="mg",'Data Entry'!AC757*0.000001*U754,IF('Data Entry'!AD757="t",'Data Entry'!AC757*1000*U754,IF('Data Entry'!AD757="kg",'Data Entry'!AC757*1*U754,IF('Data Entry'!AD757="L",'Data Entry'!AC757*1*U754,IFERROR(,"")))))))</f>
        <v>0</v>
      </c>
      <c r="D754" s="1" t="s">
        <v>4</v>
      </c>
      <c r="E754" s="1">
        <f>IF('Data Entry'!AF757="g",'Data Entry'!AE757*0.001,IF('Data Entry'!AF757="mg",'Data Entry'!AE757*0.000001,IF('Data Entry'!AF757="t",'Data Entry'!AE757*1000,IF('Data Entry'!AF757="ml",'Data Entry'!AE757*0.001,IF('Data Entry'!AF757="kg",'Data Entry'!AE757*1,IF('Data Entry'!AF757="Pieza",'Data Entry'!AE757*1,IF('Data Entry'!AF757="L",'Data Entry'!AE757*1,IFERROR(,""))))))))</f>
        <v>0</v>
      </c>
      <c r="F754" s="1" t="s">
        <v>4</v>
      </c>
      <c r="G754" s="1">
        <f>IF('Data Entry'!AA757="g",'Data Entry'!Z757*0.001,IF('Data Entry'!AA757="mg",'Data Entry'!Z757*0.000001,IF('Data Entry'!AA757="t",'Data Entry'!Z757*1000,IF('Data Entry'!AA757="ml",'Data Entry'!Z757*0.001,IF('Data Entry'!AA757="kg",'Data Entry'!Z757*1,IF('Data Entry'!AA757="Piezas",'Data Entry'!Z757*1,IF('Data Entry'!AA757="L",'Data Entry'!Z757*1,IFERROR(,""))))))))</f>
        <v>0</v>
      </c>
      <c r="H754" s="1" t="s">
        <v>4</v>
      </c>
      <c r="I754" s="1">
        <f>IF('Data Entry'!AC757="g",'Data Entry'!AB757*0.001,IF('Data Entry'!AC757="mg",'Data Entry'!AB757*0.000001,IF('Data Entry'!AC757="t",'Data Entry'!AB757*1000,IF('Data Entry'!AC757="ml",'Data Entry'!AB757*0.001,IF('Data Entry'!AC757="kg",'Data Entry'!AB757*1,IF('Data Entry'!AC757="L",'Data Entry'!AB757*1,IFERROR(,"")))))))</f>
        <v>0</v>
      </c>
      <c r="J754" s="59" t="str">
        <f>'Data Entry'!AU757</f>
        <v/>
      </c>
      <c r="K754" s="1">
        <f>IF('Data Entry'!AI757="g",'Data Entry'!AH757*0.001*V754,IF('Data Entry'!AI757="UI",'Data Entry'!AH757*0.000001*V754,IF('Data Entry'!AI757="mg",'Data Entry'!AH757*0.000001*V754,IF('Data Entry'!AI757="t",'Data Entry'!AH757*1000*V754,IF('Data Entry'!AI757="kg",'Data Entry'!AH757*1*V754,IF('Data Entry'!AI757="L",'Data Entry'!AH757*1*V754,IFERROR(,"")))))))</f>
        <v>0</v>
      </c>
      <c r="L754" s="1" t="s">
        <v>4</v>
      </c>
      <c r="M754" s="59">
        <f>'Data Entry'!AJ757</f>
        <v>0</v>
      </c>
      <c r="N754" s="59" t="str">
        <f>'Data Entry'!AX757</f>
        <v/>
      </c>
      <c r="O754" s="1">
        <f>IF('Data Entry'!AL757="g",'Data Entry'!AK757*0.001*W754,IF('Data Entry'!AL757="UI",'Data Entry'!AK757*0.000001*W754,IF('Data Entry'!AL757="mg",'Data Entry'!AK757*0.000001*W754,IF('Data Entry'!AL757="t",'Data Entry'!AK757*1000*W754,IF('Data Entry'!AL757="kg",'Data Entry'!AK757*1*W754,IF('Data Entry'!AL757="L",'Data Entry'!AK757*1*W754,IFERROR(,"")))))))</f>
        <v>0</v>
      </c>
      <c r="P754" s="1" t="s">
        <v>4</v>
      </c>
      <c r="Q754" s="59">
        <f>'Data Entry'!AM757</f>
        <v>0</v>
      </c>
      <c r="R754" s="59" t="str">
        <f>'Data Entry'!BA757</f>
        <v/>
      </c>
      <c r="S754" s="1">
        <f>IF('Data Entry'!AO757="g",'Data Entry'!AN757*0.001*X754,IF('Data Entry'!AO757="UI",'Data Entry'!AN757*0.000001*X754,IF('Data Entry'!AO757="mg",'Data Entry'!AN757*0.000001*X754,IF('Data Entry'!AO757="t",'Data Entry'!AN757*1000*X754,IF('Data Entry'!AO757="kg",'Data Entry'!AN757*1*X754,IF('Data Entry'!AO757="L",'Data Entry'!AN757*1*X754,IFERROR(,"")))))))</f>
        <v>0</v>
      </c>
      <c r="T754" s="1" t="s">
        <v>4</v>
      </c>
      <c r="U754" s="59" t="str">
        <f>IF('Data Entry'!AP757="No aplica","1",'Data Entry'!AP757)</f>
        <v/>
      </c>
      <c r="V754" s="59" t="str">
        <f>IF('Data Entry'!AS757="No aplica","1",'Data Entry'!AS757)</f>
        <v/>
      </c>
      <c r="W754" s="59" t="str">
        <f>IF('Data Entry'!AV757="No aplica","1",'Data Entry'!AV757)</f>
        <v/>
      </c>
      <c r="X754" s="59" t="str">
        <f>IF('Data Entry'!AY757="No aplica","1",'Data Entry'!AY757)</f>
        <v/>
      </c>
      <c r="Y754" s="151" t="str">
        <f t="shared" si="11"/>
        <v/>
      </c>
      <c r="Z754" s="152" t="str">
        <f>IF('Data Entry'!H757="Yes","1",IF(AND('Data Entry'!H757="",'Data Entry'!I757="",'Data Entry'!J757="",'Data Entry'!K757="",'Data Entry'!L757="",'Data Entry'!M757="",'Data Entry'!N757="",'Data Entry'!O757="",'Data Entry'!P757="",'Data Entry'!Q757=""),"","1"))</f>
        <v/>
      </c>
      <c r="AA754" s="152" t="str">
        <f>IF('Data Entry'!R757="Yes","1",IF(AND('Data Entry'!R757="",'Data Entry'!S757="",'Data Entry'!T757="",'Data Entry'!U757=""),"","1"))</f>
        <v/>
      </c>
      <c r="AB754" s="157" t="str">
        <f>IF('Data Entry'!V757="Yes","1",IF(AND('Data Entry'!V757="",'Data Entry'!W757=""),"","1"))</f>
        <v/>
      </c>
    </row>
    <row r="755" spans="1:28" ht="17">
      <c r="A755" s="59">
        <f>'Data Entry'!AB758</f>
        <v>0</v>
      </c>
      <c r="B755" s="59" t="str">
        <f>'Data Entry'!AR758</f>
        <v/>
      </c>
      <c r="C755" s="1">
        <f>IF('Data Entry'!AD758="g",'Data Entry'!AC758*0.001*U755,IF('Data Entry'!AD758="UI",'Data Entry'!AC758*0.000001*U755,IF('Data Entry'!AD758="mg",'Data Entry'!AC758*0.000001*U755,IF('Data Entry'!AD758="t",'Data Entry'!AC758*1000*U755,IF('Data Entry'!AD758="kg",'Data Entry'!AC758*1*U755,IF('Data Entry'!AD758="L",'Data Entry'!AC758*1*U755,IFERROR(,"")))))))</f>
        <v>0</v>
      </c>
      <c r="D755" s="1" t="s">
        <v>4</v>
      </c>
      <c r="E755" s="1">
        <f>IF('Data Entry'!AF758="g",'Data Entry'!AE758*0.001,IF('Data Entry'!AF758="mg",'Data Entry'!AE758*0.000001,IF('Data Entry'!AF758="t",'Data Entry'!AE758*1000,IF('Data Entry'!AF758="ml",'Data Entry'!AE758*0.001,IF('Data Entry'!AF758="kg",'Data Entry'!AE758*1,IF('Data Entry'!AF758="Pieza",'Data Entry'!AE758*1,IF('Data Entry'!AF758="L",'Data Entry'!AE758*1,IFERROR(,""))))))))</f>
        <v>0</v>
      </c>
      <c r="F755" s="1" t="s">
        <v>4</v>
      </c>
      <c r="G755" s="1">
        <f>IF('Data Entry'!AA758="g",'Data Entry'!Z758*0.001,IF('Data Entry'!AA758="mg",'Data Entry'!Z758*0.000001,IF('Data Entry'!AA758="t",'Data Entry'!Z758*1000,IF('Data Entry'!AA758="ml",'Data Entry'!Z758*0.001,IF('Data Entry'!AA758="kg",'Data Entry'!Z758*1,IF('Data Entry'!AA758="Piezas",'Data Entry'!Z758*1,IF('Data Entry'!AA758="L",'Data Entry'!Z758*1,IFERROR(,""))))))))</f>
        <v>0</v>
      </c>
      <c r="H755" s="1" t="s">
        <v>4</v>
      </c>
      <c r="I755" s="1">
        <f>IF('Data Entry'!AC758="g",'Data Entry'!AB758*0.001,IF('Data Entry'!AC758="mg",'Data Entry'!AB758*0.000001,IF('Data Entry'!AC758="t",'Data Entry'!AB758*1000,IF('Data Entry'!AC758="ml",'Data Entry'!AB758*0.001,IF('Data Entry'!AC758="kg",'Data Entry'!AB758*1,IF('Data Entry'!AC758="L",'Data Entry'!AB758*1,IFERROR(,"")))))))</f>
        <v>0</v>
      </c>
      <c r="J755" s="59" t="str">
        <f>'Data Entry'!AU758</f>
        <v/>
      </c>
      <c r="K755" s="1">
        <f>IF('Data Entry'!AI758="g",'Data Entry'!AH758*0.001*V755,IF('Data Entry'!AI758="UI",'Data Entry'!AH758*0.000001*V755,IF('Data Entry'!AI758="mg",'Data Entry'!AH758*0.000001*V755,IF('Data Entry'!AI758="t",'Data Entry'!AH758*1000*V755,IF('Data Entry'!AI758="kg",'Data Entry'!AH758*1*V755,IF('Data Entry'!AI758="L",'Data Entry'!AH758*1*V755,IFERROR(,"")))))))</f>
        <v>0</v>
      </c>
      <c r="L755" s="1" t="s">
        <v>4</v>
      </c>
      <c r="M755" s="59">
        <f>'Data Entry'!AJ758</f>
        <v>0</v>
      </c>
      <c r="N755" s="59" t="str">
        <f>'Data Entry'!AX758</f>
        <v/>
      </c>
      <c r="O755" s="1">
        <f>IF('Data Entry'!AL758="g",'Data Entry'!AK758*0.001*W755,IF('Data Entry'!AL758="UI",'Data Entry'!AK758*0.000001*W755,IF('Data Entry'!AL758="mg",'Data Entry'!AK758*0.000001*W755,IF('Data Entry'!AL758="t",'Data Entry'!AK758*1000*W755,IF('Data Entry'!AL758="kg",'Data Entry'!AK758*1*W755,IF('Data Entry'!AL758="L",'Data Entry'!AK758*1*W755,IFERROR(,"")))))))</f>
        <v>0</v>
      </c>
      <c r="P755" s="1" t="s">
        <v>4</v>
      </c>
      <c r="Q755" s="59">
        <f>'Data Entry'!AM758</f>
        <v>0</v>
      </c>
      <c r="R755" s="59" t="str">
        <f>'Data Entry'!BA758</f>
        <v/>
      </c>
      <c r="S755" s="1">
        <f>IF('Data Entry'!AO758="g",'Data Entry'!AN758*0.001*X755,IF('Data Entry'!AO758="UI",'Data Entry'!AN758*0.000001*X755,IF('Data Entry'!AO758="mg",'Data Entry'!AN758*0.000001*X755,IF('Data Entry'!AO758="t",'Data Entry'!AN758*1000*X755,IF('Data Entry'!AO758="kg",'Data Entry'!AN758*1*X755,IF('Data Entry'!AO758="L",'Data Entry'!AN758*1*X755,IFERROR(,"")))))))</f>
        <v>0</v>
      </c>
      <c r="T755" s="1" t="s">
        <v>4</v>
      </c>
      <c r="U755" s="59" t="str">
        <f>IF('Data Entry'!AP758="No aplica","1",'Data Entry'!AP758)</f>
        <v/>
      </c>
      <c r="V755" s="59" t="str">
        <f>IF('Data Entry'!AS758="No aplica","1",'Data Entry'!AS758)</f>
        <v/>
      </c>
      <c r="W755" s="59" t="str">
        <f>IF('Data Entry'!AV758="No aplica","1",'Data Entry'!AV758)</f>
        <v/>
      </c>
      <c r="X755" s="59" t="str">
        <f>IF('Data Entry'!AY758="No aplica","1",'Data Entry'!AY758)</f>
        <v/>
      </c>
      <c r="Y755" s="151" t="str">
        <f t="shared" si="11"/>
        <v/>
      </c>
      <c r="Z755" s="152" t="str">
        <f>IF('Data Entry'!H758="Yes","1",IF(AND('Data Entry'!H758="",'Data Entry'!I758="",'Data Entry'!J758="",'Data Entry'!K758="",'Data Entry'!L758="",'Data Entry'!M758="",'Data Entry'!N758="",'Data Entry'!O758="",'Data Entry'!P758="",'Data Entry'!Q758=""),"","1"))</f>
        <v/>
      </c>
      <c r="AA755" s="152" t="str">
        <f>IF('Data Entry'!R758="Yes","1",IF(AND('Data Entry'!R758="",'Data Entry'!S758="",'Data Entry'!T758="",'Data Entry'!U758=""),"","1"))</f>
        <v/>
      </c>
      <c r="AB755" s="157" t="str">
        <f>IF('Data Entry'!V758="Yes","1",IF(AND('Data Entry'!V758="",'Data Entry'!W758=""),"","1"))</f>
        <v/>
      </c>
    </row>
    <row r="756" spans="1:28" ht="17">
      <c r="A756" s="59">
        <f>'Data Entry'!AB759</f>
        <v>0</v>
      </c>
      <c r="B756" s="59" t="str">
        <f>'Data Entry'!AR759</f>
        <v/>
      </c>
      <c r="C756" s="1">
        <f>IF('Data Entry'!AD759="g",'Data Entry'!AC759*0.001*U756,IF('Data Entry'!AD759="UI",'Data Entry'!AC759*0.000001*U756,IF('Data Entry'!AD759="mg",'Data Entry'!AC759*0.000001*U756,IF('Data Entry'!AD759="t",'Data Entry'!AC759*1000*U756,IF('Data Entry'!AD759="kg",'Data Entry'!AC759*1*U756,IF('Data Entry'!AD759="L",'Data Entry'!AC759*1*U756,IFERROR(,"")))))))</f>
        <v>0</v>
      </c>
      <c r="D756" s="1" t="s">
        <v>4</v>
      </c>
      <c r="E756" s="1">
        <f>IF('Data Entry'!AF759="g",'Data Entry'!AE759*0.001,IF('Data Entry'!AF759="mg",'Data Entry'!AE759*0.000001,IF('Data Entry'!AF759="t",'Data Entry'!AE759*1000,IF('Data Entry'!AF759="ml",'Data Entry'!AE759*0.001,IF('Data Entry'!AF759="kg",'Data Entry'!AE759*1,IF('Data Entry'!AF759="Pieza",'Data Entry'!AE759*1,IF('Data Entry'!AF759="L",'Data Entry'!AE759*1,IFERROR(,""))))))))</f>
        <v>0</v>
      </c>
      <c r="F756" s="1" t="s">
        <v>4</v>
      </c>
      <c r="G756" s="1">
        <f>IF('Data Entry'!AA759="g",'Data Entry'!Z759*0.001,IF('Data Entry'!AA759="mg",'Data Entry'!Z759*0.000001,IF('Data Entry'!AA759="t",'Data Entry'!Z759*1000,IF('Data Entry'!AA759="ml",'Data Entry'!Z759*0.001,IF('Data Entry'!AA759="kg",'Data Entry'!Z759*1,IF('Data Entry'!AA759="Piezas",'Data Entry'!Z759*1,IF('Data Entry'!AA759="L",'Data Entry'!Z759*1,IFERROR(,""))))))))</f>
        <v>0</v>
      </c>
      <c r="H756" s="1" t="s">
        <v>4</v>
      </c>
      <c r="I756" s="1">
        <f>IF('Data Entry'!AC759="g",'Data Entry'!AB759*0.001,IF('Data Entry'!AC759="mg",'Data Entry'!AB759*0.000001,IF('Data Entry'!AC759="t",'Data Entry'!AB759*1000,IF('Data Entry'!AC759="ml",'Data Entry'!AB759*0.001,IF('Data Entry'!AC759="kg",'Data Entry'!AB759*1,IF('Data Entry'!AC759="L",'Data Entry'!AB759*1,IFERROR(,"")))))))</f>
        <v>0</v>
      </c>
      <c r="J756" s="59" t="str">
        <f>'Data Entry'!AU759</f>
        <v/>
      </c>
      <c r="K756" s="1">
        <f>IF('Data Entry'!AI759="g",'Data Entry'!AH759*0.001*V756,IF('Data Entry'!AI759="UI",'Data Entry'!AH759*0.000001*V756,IF('Data Entry'!AI759="mg",'Data Entry'!AH759*0.000001*V756,IF('Data Entry'!AI759="t",'Data Entry'!AH759*1000*V756,IF('Data Entry'!AI759="kg",'Data Entry'!AH759*1*V756,IF('Data Entry'!AI759="L",'Data Entry'!AH759*1*V756,IFERROR(,"")))))))</f>
        <v>0</v>
      </c>
      <c r="L756" s="1" t="s">
        <v>4</v>
      </c>
      <c r="M756" s="59">
        <f>'Data Entry'!AJ759</f>
        <v>0</v>
      </c>
      <c r="N756" s="59" t="str">
        <f>'Data Entry'!AX759</f>
        <v/>
      </c>
      <c r="O756" s="1">
        <f>IF('Data Entry'!AL759="g",'Data Entry'!AK759*0.001*W756,IF('Data Entry'!AL759="UI",'Data Entry'!AK759*0.000001*W756,IF('Data Entry'!AL759="mg",'Data Entry'!AK759*0.000001*W756,IF('Data Entry'!AL759="t",'Data Entry'!AK759*1000*W756,IF('Data Entry'!AL759="kg",'Data Entry'!AK759*1*W756,IF('Data Entry'!AL759="L",'Data Entry'!AK759*1*W756,IFERROR(,"")))))))</f>
        <v>0</v>
      </c>
      <c r="P756" s="1" t="s">
        <v>4</v>
      </c>
      <c r="Q756" s="59">
        <f>'Data Entry'!AM759</f>
        <v>0</v>
      </c>
      <c r="R756" s="59" t="str">
        <f>'Data Entry'!BA759</f>
        <v/>
      </c>
      <c r="S756" s="1">
        <f>IF('Data Entry'!AO759="g",'Data Entry'!AN759*0.001*X756,IF('Data Entry'!AO759="UI",'Data Entry'!AN759*0.000001*X756,IF('Data Entry'!AO759="mg",'Data Entry'!AN759*0.000001*X756,IF('Data Entry'!AO759="t",'Data Entry'!AN759*1000*X756,IF('Data Entry'!AO759="kg",'Data Entry'!AN759*1*X756,IF('Data Entry'!AO759="L",'Data Entry'!AN759*1*X756,IFERROR(,"")))))))</f>
        <v>0</v>
      </c>
      <c r="T756" s="1" t="s">
        <v>4</v>
      </c>
      <c r="U756" s="59" t="str">
        <f>IF('Data Entry'!AP759="No aplica","1",'Data Entry'!AP759)</f>
        <v/>
      </c>
      <c r="V756" s="59" t="str">
        <f>IF('Data Entry'!AS759="No aplica","1",'Data Entry'!AS759)</f>
        <v/>
      </c>
      <c r="W756" s="59" t="str">
        <f>IF('Data Entry'!AV759="No aplica","1",'Data Entry'!AV759)</f>
        <v/>
      </c>
      <c r="X756" s="59" t="str">
        <f>IF('Data Entry'!AY759="No aplica","1",'Data Entry'!AY759)</f>
        <v/>
      </c>
      <c r="Y756" s="151" t="str">
        <f t="shared" si="11"/>
        <v/>
      </c>
      <c r="Z756" s="152" t="str">
        <f>IF('Data Entry'!H759="Yes","1",IF(AND('Data Entry'!H759="",'Data Entry'!I759="",'Data Entry'!J759="",'Data Entry'!K759="",'Data Entry'!L759="",'Data Entry'!M759="",'Data Entry'!N759="",'Data Entry'!O759="",'Data Entry'!P759="",'Data Entry'!Q759=""),"","1"))</f>
        <v/>
      </c>
      <c r="AA756" s="152" t="str">
        <f>IF('Data Entry'!R759="Yes","1",IF(AND('Data Entry'!R759="",'Data Entry'!S759="",'Data Entry'!T759="",'Data Entry'!U759=""),"","1"))</f>
        <v/>
      </c>
      <c r="AB756" s="157" t="str">
        <f>IF('Data Entry'!V759="Yes","1",IF(AND('Data Entry'!V759="",'Data Entry'!W759=""),"","1"))</f>
        <v/>
      </c>
    </row>
    <row r="757" spans="1:28" ht="17">
      <c r="A757" s="59">
        <f>'Data Entry'!AB760</f>
        <v>0</v>
      </c>
      <c r="B757" s="59" t="str">
        <f>'Data Entry'!AR760</f>
        <v/>
      </c>
      <c r="C757" s="1">
        <f>IF('Data Entry'!AD760="g",'Data Entry'!AC760*0.001*U757,IF('Data Entry'!AD760="UI",'Data Entry'!AC760*0.000001*U757,IF('Data Entry'!AD760="mg",'Data Entry'!AC760*0.000001*U757,IF('Data Entry'!AD760="t",'Data Entry'!AC760*1000*U757,IF('Data Entry'!AD760="kg",'Data Entry'!AC760*1*U757,IF('Data Entry'!AD760="L",'Data Entry'!AC760*1*U757,IFERROR(,"")))))))</f>
        <v>0</v>
      </c>
      <c r="D757" s="1" t="s">
        <v>4</v>
      </c>
      <c r="E757" s="1">
        <f>IF('Data Entry'!AF760="g",'Data Entry'!AE760*0.001,IF('Data Entry'!AF760="mg",'Data Entry'!AE760*0.000001,IF('Data Entry'!AF760="t",'Data Entry'!AE760*1000,IF('Data Entry'!AF760="ml",'Data Entry'!AE760*0.001,IF('Data Entry'!AF760="kg",'Data Entry'!AE760*1,IF('Data Entry'!AF760="Pieza",'Data Entry'!AE760*1,IF('Data Entry'!AF760="L",'Data Entry'!AE760*1,IFERROR(,""))))))))</f>
        <v>0</v>
      </c>
      <c r="F757" s="1" t="s">
        <v>4</v>
      </c>
      <c r="G757" s="1">
        <f>IF('Data Entry'!AA760="g",'Data Entry'!Z760*0.001,IF('Data Entry'!AA760="mg",'Data Entry'!Z760*0.000001,IF('Data Entry'!AA760="t",'Data Entry'!Z760*1000,IF('Data Entry'!AA760="ml",'Data Entry'!Z760*0.001,IF('Data Entry'!AA760="kg",'Data Entry'!Z760*1,IF('Data Entry'!AA760="Piezas",'Data Entry'!Z760*1,IF('Data Entry'!AA760="L",'Data Entry'!Z760*1,IFERROR(,""))))))))</f>
        <v>0</v>
      </c>
      <c r="H757" s="1" t="s">
        <v>4</v>
      </c>
      <c r="I757" s="1">
        <f>IF('Data Entry'!AC760="g",'Data Entry'!AB760*0.001,IF('Data Entry'!AC760="mg",'Data Entry'!AB760*0.000001,IF('Data Entry'!AC760="t",'Data Entry'!AB760*1000,IF('Data Entry'!AC760="ml",'Data Entry'!AB760*0.001,IF('Data Entry'!AC760="kg",'Data Entry'!AB760*1,IF('Data Entry'!AC760="L",'Data Entry'!AB760*1,IFERROR(,"")))))))</f>
        <v>0</v>
      </c>
      <c r="J757" s="59" t="str">
        <f>'Data Entry'!AU760</f>
        <v/>
      </c>
      <c r="K757" s="1">
        <f>IF('Data Entry'!AI760="g",'Data Entry'!AH760*0.001*V757,IF('Data Entry'!AI760="UI",'Data Entry'!AH760*0.000001*V757,IF('Data Entry'!AI760="mg",'Data Entry'!AH760*0.000001*V757,IF('Data Entry'!AI760="t",'Data Entry'!AH760*1000*V757,IF('Data Entry'!AI760="kg",'Data Entry'!AH760*1*V757,IF('Data Entry'!AI760="L",'Data Entry'!AH760*1*V757,IFERROR(,"")))))))</f>
        <v>0</v>
      </c>
      <c r="L757" s="1" t="s">
        <v>4</v>
      </c>
      <c r="M757" s="59">
        <f>'Data Entry'!AJ760</f>
        <v>0</v>
      </c>
      <c r="N757" s="59" t="str">
        <f>'Data Entry'!AX760</f>
        <v/>
      </c>
      <c r="O757" s="1">
        <f>IF('Data Entry'!AL760="g",'Data Entry'!AK760*0.001*W757,IF('Data Entry'!AL760="UI",'Data Entry'!AK760*0.000001*W757,IF('Data Entry'!AL760="mg",'Data Entry'!AK760*0.000001*W757,IF('Data Entry'!AL760="t",'Data Entry'!AK760*1000*W757,IF('Data Entry'!AL760="kg",'Data Entry'!AK760*1*W757,IF('Data Entry'!AL760="L",'Data Entry'!AK760*1*W757,IFERROR(,"")))))))</f>
        <v>0</v>
      </c>
      <c r="P757" s="1" t="s">
        <v>4</v>
      </c>
      <c r="Q757" s="59">
        <f>'Data Entry'!AM760</f>
        <v>0</v>
      </c>
      <c r="R757" s="59" t="str">
        <f>'Data Entry'!BA760</f>
        <v/>
      </c>
      <c r="S757" s="1">
        <f>IF('Data Entry'!AO760="g",'Data Entry'!AN760*0.001*X757,IF('Data Entry'!AO760="UI",'Data Entry'!AN760*0.000001*X757,IF('Data Entry'!AO760="mg",'Data Entry'!AN760*0.000001*X757,IF('Data Entry'!AO760="t",'Data Entry'!AN760*1000*X757,IF('Data Entry'!AO760="kg",'Data Entry'!AN760*1*X757,IF('Data Entry'!AO760="L",'Data Entry'!AN760*1*X757,IFERROR(,"")))))))</f>
        <v>0</v>
      </c>
      <c r="T757" s="1" t="s">
        <v>4</v>
      </c>
      <c r="U757" s="59" t="str">
        <f>IF('Data Entry'!AP760="No aplica","1",'Data Entry'!AP760)</f>
        <v/>
      </c>
      <c r="V757" s="59" t="str">
        <f>IF('Data Entry'!AS760="No aplica","1",'Data Entry'!AS760)</f>
        <v/>
      </c>
      <c r="W757" s="59" t="str">
        <f>IF('Data Entry'!AV760="No aplica","1",'Data Entry'!AV760)</f>
        <v/>
      </c>
      <c r="X757" s="59" t="str">
        <f>IF('Data Entry'!AY760="No aplica","1",'Data Entry'!AY760)</f>
        <v/>
      </c>
      <c r="Y757" s="151" t="str">
        <f t="shared" si="11"/>
        <v/>
      </c>
      <c r="Z757" s="152" t="str">
        <f>IF('Data Entry'!H760="Yes","1",IF(AND('Data Entry'!H760="",'Data Entry'!I760="",'Data Entry'!J760="",'Data Entry'!K760="",'Data Entry'!L760="",'Data Entry'!M760="",'Data Entry'!N760="",'Data Entry'!O760="",'Data Entry'!P760="",'Data Entry'!Q760=""),"","1"))</f>
        <v/>
      </c>
      <c r="AA757" s="152" t="str">
        <f>IF('Data Entry'!R760="Yes","1",IF(AND('Data Entry'!R760="",'Data Entry'!S760="",'Data Entry'!T760="",'Data Entry'!U760=""),"","1"))</f>
        <v/>
      </c>
      <c r="AB757" s="157" t="str">
        <f>IF('Data Entry'!V760="Yes","1",IF(AND('Data Entry'!V760="",'Data Entry'!W760=""),"","1"))</f>
        <v/>
      </c>
    </row>
    <row r="758" spans="1:28" ht="17">
      <c r="A758" s="59">
        <f>'Data Entry'!AB761</f>
        <v>0</v>
      </c>
      <c r="B758" s="59" t="str">
        <f>'Data Entry'!AR761</f>
        <v/>
      </c>
      <c r="C758" s="1">
        <f>IF('Data Entry'!AD761="g",'Data Entry'!AC761*0.001*U758,IF('Data Entry'!AD761="UI",'Data Entry'!AC761*0.000001*U758,IF('Data Entry'!AD761="mg",'Data Entry'!AC761*0.000001*U758,IF('Data Entry'!AD761="t",'Data Entry'!AC761*1000*U758,IF('Data Entry'!AD761="kg",'Data Entry'!AC761*1*U758,IF('Data Entry'!AD761="L",'Data Entry'!AC761*1*U758,IFERROR(,"")))))))</f>
        <v>0</v>
      </c>
      <c r="D758" s="1" t="s">
        <v>4</v>
      </c>
      <c r="E758" s="1">
        <f>IF('Data Entry'!AF761="g",'Data Entry'!AE761*0.001,IF('Data Entry'!AF761="mg",'Data Entry'!AE761*0.000001,IF('Data Entry'!AF761="t",'Data Entry'!AE761*1000,IF('Data Entry'!AF761="ml",'Data Entry'!AE761*0.001,IF('Data Entry'!AF761="kg",'Data Entry'!AE761*1,IF('Data Entry'!AF761="Pieza",'Data Entry'!AE761*1,IF('Data Entry'!AF761="L",'Data Entry'!AE761*1,IFERROR(,""))))))))</f>
        <v>0</v>
      </c>
      <c r="F758" s="1" t="s">
        <v>4</v>
      </c>
      <c r="G758" s="1">
        <f>IF('Data Entry'!AA761="g",'Data Entry'!Z761*0.001,IF('Data Entry'!AA761="mg",'Data Entry'!Z761*0.000001,IF('Data Entry'!AA761="t",'Data Entry'!Z761*1000,IF('Data Entry'!AA761="ml",'Data Entry'!Z761*0.001,IF('Data Entry'!AA761="kg",'Data Entry'!Z761*1,IF('Data Entry'!AA761="Piezas",'Data Entry'!Z761*1,IF('Data Entry'!AA761="L",'Data Entry'!Z761*1,IFERROR(,""))))))))</f>
        <v>0</v>
      </c>
      <c r="H758" s="1" t="s">
        <v>4</v>
      </c>
      <c r="I758" s="1">
        <f>IF('Data Entry'!AC761="g",'Data Entry'!AB761*0.001,IF('Data Entry'!AC761="mg",'Data Entry'!AB761*0.000001,IF('Data Entry'!AC761="t",'Data Entry'!AB761*1000,IF('Data Entry'!AC761="ml",'Data Entry'!AB761*0.001,IF('Data Entry'!AC761="kg",'Data Entry'!AB761*1,IF('Data Entry'!AC761="L",'Data Entry'!AB761*1,IFERROR(,"")))))))</f>
        <v>0</v>
      </c>
      <c r="J758" s="59" t="str">
        <f>'Data Entry'!AU761</f>
        <v/>
      </c>
      <c r="K758" s="1">
        <f>IF('Data Entry'!AI761="g",'Data Entry'!AH761*0.001*V758,IF('Data Entry'!AI761="UI",'Data Entry'!AH761*0.000001*V758,IF('Data Entry'!AI761="mg",'Data Entry'!AH761*0.000001*V758,IF('Data Entry'!AI761="t",'Data Entry'!AH761*1000*V758,IF('Data Entry'!AI761="kg",'Data Entry'!AH761*1*V758,IF('Data Entry'!AI761="L",'Data Entry'!AH761*1*V758,IFERROR(,"")))))))</f>
        <v>0</v>
      </c>
      <c r="L758" s="1" t="s">
        <v>4</v>
      </c>
      <c r="M758" s="59">
        <f>'Data Entry'!AJ761</f>
        <v>0</v>
      </c>
      <c r="N758" s="59" t="str">
        <f>'Data Entry'!AX761</f>
        <v/>
      </c>
      <c r="O758" s="1">
        <f>IF('Data Entry'!AL761="g",'Data Entry'!AK761*0.001*W758,IF('Data Entry'!AL761="UI",'Data Entry'!AK761*0.000001*W758,IF('Data Entry'!AL761="mg",'Data Entry'!AK761*0.000001*W758,IF('Data Entry'!AL761="t",'Data Entry'!AK761*1000*W758,IF('Data Entry'!AL761="kg",'Data Entry'!AK761*1*W758,IF('Data Entry'!AL761="L",'Data Entry'!AK761*1*W758,IFERROR(,"")))))))</f>
        <v>0</v>
      </c>
      <c r="P758" s="1" t="s">
        <v>4</v>
      </c>
      <c r="Q758" s="59">
        <f>'Data Entry'!AM761</f>
        <v>0</v>
      </c>
      <c r="R758" s="59" t="str">
        <f>'Data Entry'!BA761</f>
        <v/>
      </c>
      <c r="S758" s="1">
        <f>IF('Data Entry'!AO761="g",'Data Entry'!AN761*0.001*X758,IF('Data Entry'!AO761="UI",'Data Entry'!AN761*0.000001*X758,IF('Data Entry'!AO761="mg",'Data Entry'!AN761*0.000001*X758,IF('Data Entry'!AO761="t",'Data Entry'!AN761*1000*X758,IF('Data Entry'!AO761="kg",'Data Entry'!AN761*1*X758,IF('Data Entry'!AO761="L",'Data Entry'!AN761*1*X758,IFERROR(,"")))))))</f>
        <v>0</v>
      </c>
      <c r="T758" s="1" t="s">
        <v>4</v>
      </c>
      <c r="U758" s="59" t="str">
        <f>IF('Data Entry'!AP761="No aplica","1",'Data Entry'!AP761)</f>
        <v/>
      </c>
      <c r="V758" s="59" t="str">
        <f>IF('Data Entry'!AS761="No aplica","1",'Data Entry'!AS761)</f>
        <v/>
      </c>
      <c r="W758" s="59" t="str">
        <f>IF('Data Entry'!AV761="No aplica","1",'Data Entry'!AV761)</f>
        <v/>
      </c>
      <c r="X758" s="59" t="str">
        <f>IF('Data Entry'!AY761="No aplica","1",'Data Entry'!AY761)</f>
        <v/>
      </c>
      <c r="Y758" s="151" t="str">
        <f t="shared" si="11"/>
        <v/>
      </c>
      <c r="Z758" s="152" t="str">
        <f>IF('Data Entry'!H761="Yes","1",IF(AND('Data Entry'!H761="",'Data Entry'!I761="",'Data Entry'!J761="",'Data Entry'!K761="",'Data Entry'!L761="",'Data Entry'!M761="",'Data Entry'!N761="",'Data Entry'!O761="",'Data Entry'!P761="",'Data Entry'!Q761=""),"","1"))</f>
        <v/>
      </c>
      <c r="AA758" s="152" t="str">
        <f>IF('Data Entry'!R761="Yes","1",IF(AND('Data Entry'!R761="",'Data Entry'!S761="",'Data Entry'!T761="",'Data Entry'!U761=""),"","1"))</f>
        <v/>
      </c>
      <c r="AB758" s="157" t="str">
        <f>IF('Data Entry'!V761="Yes","1",IF(AND('Data Entry'!V761="",'Data Entry'!W761=""),"","1"))</f>
        <v/>
      </c>
    </row>
    <row r="759" spans="1:28" ht="17">
      <c r="A759" s="59">
        <f>'Data Entry'!AB762</f>
        <v>0</v>
      </c>
      <c r="B759" s="59" t="str">
        <f>'Data Entry'!AR762</f>
        <v/>
      </c>
      <c r="C759" s="1">
        <f>IF('Data Entry'!AD762="g",'Data Entry'!AC762*0.001*U759,IF('Data Entry'!AD762="UI",'Data Entry'!AC762*0.000001*U759,IF('Data Entry'!AD762="mg",'Data Entry'!AC762*0.000001*U759,IF('Data Entry'!AD762="t",'Data Entry'!AC762*1000*U759,IF('Data Entry'!AD762="kg",'Data Entry'!AC762*1*U759,IF('Data Entry'!AD762="L",'Data Entry'!AC762*1*U759,IFERROR(,"")))))))</f>
        <v>0</v>
      </c>
      <c r="D759" s="1" t="s">
        <v>4</v>
      </c>
      <c r="E759" s="1">
        <f>IF('Data Entry'!AF762="g",'Data Entry'!AE762*0.001,IF('Data Entry'!AF762="mg",'Data Entry'!AE762*0.000001,IF('Data Entry'!AF762="t",'Data Entry'!AE762*1000,IF('Data Entry'!AF762="ml",'Data Entry'!AE762*0.001,IF('Data Entry'!AF762="kg",'Data Entry'!AE762*1,IF('Data Entry'!AF762="Pieza",'Data Entry'!AE762*1,IF('Data Entry'!AF762="L",'Data Entry'!AE762*1,IFERROR(,""))))))))</f>
        <v>0</v>
      </c>
      <c r="F759" s="1" t="s">
        <v>4</v>
      </c>
      <c r="G759" s="1">
        <f>IF('Data Entry'!AA762="g",'Data Entry'!Z762*0.001,IF('Data Entry'!AA762="mg",'Data Entry'!Z762*0.000001,IF('Data Entry'!AA762="t",'Data Entry'!Z762*1000,IF('Data Entry'!AA762="ml",'Data Entry'!Z762*0.001,IF('Data Entry'!AA762="kg",'Data Entry'!Z762*1,IF('Data Entry'!AA762="Piezas",'Data Entry'!Z762*1,IF('Data Entry'!AA762="L",'Data Entry'!Z762*1,IFERROR(,""))))))))</f>
        <v>0</v>
      </c>
      <c r="H759" s="1" t="s">
        <v>4</v>
      </c>
      <c r="I759" s="1">
        <f>IF('Data Entry'!AC762="g",'Data Entry'!AB762*0.001,IF('Data Entry'!AC762="mg",'Data Entry'!AB762*0.000001,IF('Data Entry'!AC762="t",'Data Entry'!AB762*1000,IF('Data Entry'!AC762="ml",'Data Entry'!AB762*0.001,IF('Data Entry'!AC762="kg",'Data Entry'!AB762*1,IF('Data Entry'!AC762="L",'Data Entry'!AB762*1,IFERROR(,"")))))))</f>
        <v>0</v>
      </c>
      <c r="J759" s="59" t="str">
        <f>'Data Entry'!AU762</f>
        <v/>
      </c>
      <c r="K759" s="1">
        <f>IF('Data Entry'!AI762="g",'Data Entry'!AH762*0.001*V759,IF('Data Entry'!AI762="UI",'Data Entry'!AH762*0.000001*V759,IF('Data Entry'!AI762="mg",'Data Entry'!AH762*0.000001*V759,IF('Data Entry'!AI762="t",'Data Entry'!AH762*1000*V759,IF('Data Entry'!AI762="kg",'Data Entry'!AH762*1*V759,IF('Data Entry'!AI762="L",'Data Entry'!AH762*1*V759,IFERROR(,"")))))))</f>
        <v>0</v>
      </c>
      <c r="L759" s="1" t="s">
        <v>4</v>
      </c>
      <c r="M759" s="59">
        <f>'Data Entry'!AJ762</f>
        <v>0</v>
      </c>
      <c r="N759" s="59" t="str">
        <f>'Data Entry'!AX762</f>
        <v/>
      </c>
      <c r="O759" s="1">
        <f>IF('Data Entry'!AL762="g",'Data Entry'!AK762*0.001*W759,IF('Data Entry'!AL762="UI",'Data Entry'!AK762*0.000001*W759,IF('Data Entry'!AL762="mg",'Data Entry'!AK762*0.000001*W759,IF('Data Entry'!AL762="t",'Data Entry'!AK762*1000*W759,IF('Data Entry'!AL762="kg",'Data Entry'!AK762*1*W759,IF('Data Entry'!AL762="L",'Data Entry'!AK762*1*W759,IFERROR(,"")))))))</f>
        <v>0</v>
      </c>
      <c r="P759" s="1" t="s">
        <v>4</v>
      </c>
      <c r="Q759" s="59">
        <f>'Data Entry'!AM762</f>
        <v>0</v>
      </c>
      <c r="R759" s="59" t="str">
        <f>'Data Entry'!BA762</f>
        <v/>
      </c>
      <c r="S759" s="1">
        <f>IF('Data Entry'!AO762="g",'Data Entry'!AN762*0.001*X759,IF('Data Entry'!AO762="UI",'Data Entry'!AN762*0.000001*X759,IF('Data Entry'!AO762="mg",'Data Entry'!AN762*0.000001*X759,IF('Data Entry'!AO762="t",'Data Entry'!AN762*1000*X759,IF('Data Entry'!AO762="kg",'Data Entry'!AN762*1*X759,IF('Data Entry'!AO762="L",'Data Entry'!AN762*1*X759,IFERROR(,"")))))))</f>
        <v>0</v>
      </c>
      <c r="T759" s="1" t="s">
        <v>4</v>
      </c>
      <c r="U759" s="59" t="str">
        <f>IF('Data Entry'!AP762="No aplica","1",'Data Entry'!AP762)</f>
        <v/>
      </c>
      <c r="V759" s="59" t="str">
        <f>IF('Data Entry'!AS762="No aplica","1",'Data Entry'!AS762)</f>
        <v/>
      </c>
      <c r="W759" s="59" t="str">
        <f>IF('Data Entry'!AV762="No aplica","1",'Data Entry'!AV762)</f>
        <v/>
      </c>
      <c r="X759" s="59" t="str">
        <f>IF('Data Entry'!AY762="No aplica","1",'Data Entry'!AY762)</f>
        <v/>
      </c>
      <c r="Y759" s="151" t="str">
        <f t="shared" si="11"/>
        <v/>
      </c>
      <c r="Z759" s="152" t="str">
        <f>IF('Data Entry'!H762="Yes","1",IF(AND('Data Entry'!H762="",'Data Entry'!I762="",'Data Entry'!J762="",'Data Entry'!K762="",'Data Entry'!L762="",'Data Entry'!M762="",'Data Entry'!N762="",'Data Entry'!O762="",'Data Entry'!P762="",'Data Entry'!Q762=""),"","1"))</f>
        <v/>
      </c>
      <c r="AA759" s="152" t="str">
        <f>IF('Data Entry'!R762="Yes","1",IF(AND('Data Entry'!R762="",'Data Entry'!S762="",'Data Entry'!T762="",'Data Entry'!U762=""),"","1"))</f>
        <v/>
      </c>
      <c r="AB759" s="157" t="str">
        <f>IF('Data Entry'!V762="Yes","1",IF(AND('Data Entry'!V762="",'Data Entry'!W762=""),"","1"))</f>
        <v/>
      </c>
    </row>
    <row r="760" spans="1:28" ht="17">
      <c r="A760" s="59">
        <f>'Data Entry'!AB763</f>
        <v>0</v>
      </c>
      <c r="B760" s="59" t="str">
        <f>'Data Entry'!AR763</f>
        <v/>
      </c>
      <c r="C760" s="1">
        <f>IF('Data Entry'!AD763="g",'Data Entry'!AC763*0.001*U760,IF('Data Entry'!AD763="UI",'Data Entry'!AC763*0.000001*U760,IF('Data Entry'!AD763="mg",'Data Entry'!AC763*0.000001*U760,IF('Data Entry'!AD763="t",'Data Entry'!AC763*1000*U760,IF('Data Entry'!AD763="kg",'Data Entry'!AC763*1*U760,IF('Data Entry'!AD763="L",'Data Entry'!AC763*1*U760,IFERROR(,"")))))))</f>
        <v>0</v>
      </c>
      <c r="D760" s="1" t="s">
        <v>4</v>
      </c>
      <c r="E760" s="1">
        <f>IF('Data Entry'!AF763="g",'Data Entry'!AE763*0.001,IF('Data Entry'!AF763="mg",'Data Entry'!AE763*0.000001,IF('Data Entry'!AF763="t",'Data Entry'!AE763*1000,IF('Data Entry'!AF763="ml",'Data Entry'!AE763*0.001,IF('Data Entry'!AF763="kg",'Data Entry'!AE763*1,IF('Data Entry'!AF763="Pieza",'Data Entry'!AE763*1,IF('Data Entry'!AF763="L",'Data Entry'!AE763*1,IFERROR(,""))))))))</f>
        <v>0</v>
      </c>
      <c r="F760" s="1" t="s">
        <v>4</v>
      </c>
      <c r="G760" s="1">
        <f>IF('Data Entry'!AA763="g",'Data Entry'!Z763*0.001,IF('Data Entry'!AA763="mg",'Data Entry'!Z763*0.000001,IF('Data Entry'!AA763="t",'Data Entry'!Z763*1000,IF('Data Entry'!AA763="ml",'Data Entry'!Z763*0.001,IF('Data Entry'!AA763="kg",'Data Entry'!Z763*1,IF('Data Entry'!AA763="Piezas",'Data Entry'!Z763*1,IF('Data Entry'!AA763="L",'Data Entry'!Z763*1,IFERROR(,""))))))))</f>
        <v>0</v>
      </c>
      <c r="H760" s="1" t="s">
        <v>4</v>
      </c>
      <c r="I760" s="1">
        <f>IF('Data Entry'!AC763="g",'Data Entry'!AB763*0.001,IF('Data Entry'!AC763="mg",'Data Entry'!AB763*0.000001,IF('Data Entry'!AC763="t",'Data Entry'!AB763*1000,IF('Data Entry'!AC763="ml",'Data Entry'!AB763*0.001,IF('Data Entry'!AC763="kg",'Data Entry'!AB763*1,IF('Data Entry'!AC763="L",'Data Entry'!AB763*1,IFERROR(,"")))))))</f>
        <v>0</v>
      </c>
      <c r="J760" s="59" t="str">
        <f>'Data Entry'!AU763</f>
        <v/>
      </c>
      <c r="K760" s="1">
        <f>IF('Data Entry'!AI763="g",'Data Entry'!AH763*0.001*V760,IF('Data Entry'!AI763="UI",'Data Entry'!AH763*0.000001*V760,IF('Data Entry'!AI763="mg",'Data Entry'!AH763*0.000001*V760,IF('Data Entry'!AI763="t",'Data Entry'!AH763*1000*V760,IF('Data Entry'!AI763="kg",'Data Entry'!AH763*1*V760,IF('Data Entry'!AI763="L",'Data Entry'!AH763*1*V760,IFERROR(,"")))))))</f>
        <v>0</v>
      </c>
      <c r="L760" s="1" t="s">
        <v>4</v>
      </c>
      <c r="M760" s="59">
        <f>'Data Entry'!AJ763</f>
        <v>0</v>
      </c>
      <c r="N760" s="59" t="str">
        <f>'Data Entry'!AX763</f>
        <v/>
      </c>
      <c r="O760" s="1">
        <f>IF('Data Entry'!AL763="g",'Data Entry'!AK763*0.001*W760,IF('Data Entry'!AL763="UI",'Data Entry'!AK763*0.000001*W760,IF('Data Entry'!AL763="mg",'Data Entry'!AK763*0.000001*W760,IF('Data Entry'!AL763="t",'Data Entry'!AK763*1000*W760,IF('Data Entry'!AL763="kg",'Data Entry'!AK763*1*W760,IF('Data Entry'!AL763="L",'Data Entry'!AK763*1*W760,IFERROR(,"")))))))</f>
        <v>0</v>
      </c>
      <c r="P760" s="1" t="s">
        <v>4</v>
      </c>
      <c r="Q760" s="59">
        <f>'Data Entry'!AM763</f>
        <v>0</v>
      </c>
      <c r="R760" s="59" t="str">
        <f>'Data Entry'!BA763</f>
        <v/>
      </c>
      <c r="S760" s="1">
        <f>IF('Data Entry'!AO763="g",'Data Entry'!AN763*0.001*X760,IF('Data Entry'!AO763="UI",'Data Entry'!AN763*0.000001*X760,IF('Data Entry'!AO763="mg",'Data Entry'!AN763*0.000001*X760,IF('Data Entry'!AO763="t",'Data Entry'!AN763*1000*X760,IF('Data Entry'!AO763="kg",'Data Entry'!AN763*1*X760,IF('Data Entry'!AO763="L",'Data Entry'!AN763*1*X760,IFERROR(,"")))))))</f>
        <v>0</v>
      </c>
      <c r="T760" s="1" t="s">
        <v>4</v>
      </c>
      <c r="U760" s="59" t="str">
        <f>IF('Data Entry'!AP763="No aplica","1",'Data Entry'!AP763)</f>
        <v/>
      </c>
      <c r="V760" s="59" t="str">
        <f>IF('Data Entry'!AS763="No aplica","1",'Data Entry'!AS763)</f>
        <v/>
      </c>
      <c r="W760" s="59" t="str">
        <f>IF('Data Entry'!AV763="No aplica","1",'Data Entry'!AV763)</f>
        <v/>
      </c>
      <c r="X760" s="59" t="str">
        <f>IF('Data Entry'!AY763="No aplica","1",'Data Entry'!AY763)</f>
        <v/>
      </c>
      <c r="Y760" s="151" t="str">
        <f t="shared" si="11"/>
        <v/>
      </c>
      <c r="Z760" s="152" t="str">
        <f>IF('Data Entry'!H763="Yes","1",IF(AND('Data Entry'!H763="",'Data Entry'!I763="",'Data Entry'!J763="",'Data Entry'!K763="",'Data Entry'!L763="",'Data Entry'!M763="",'Data Entry'!N763="",'Data Entry'!O763="",'Data Entry'!P763="",'Data Entry'!Q763=""),"","1"))</f>
        <v/>
      </c>
      <c r="AA760" s="152" t="str">
        <f>IF('Data Entry'!R763="Yes","1",IF(AND('Data Entry'!R763="",'Data Entry'!S763="",'Data Entry'!T763="",'Data Entry'!U763=""),"","1"))</f>
        <v/>
      </c>
      <c r="AB760" s="157" t="str">
        <f>IF('Data Entry'!V763="Yes","1",IF(AND('Data Entry'!V763="",'Data Entry'!W763=""),"","1"))</f>
        <v/>
      </c>
    </row>
    <row r="761" spans="1:28" ht="17">
      <c r="A761" s="59">
        <f>'Data Entry'!AB764</f>
        <v>0</v>
      </c>
      <c r="B761" s="59" t="str">
        <f>'Data Entry'!AR764</f>
        <v/>
      </c>
      <c r="C761" s="1">
        <f>IF('Data Entry'!AD764="g",'Data Entry'!AC764*0.001*U761,IF('Data Entry'!AD764="UI",'Data Entry'!AC764*0.000001*U761,IF('Data Entry'!AD764="mg",'Data Entry'!AC764*0.000001*U761,IF('Data Entry'!AD764="t",'Data Entry'!AC764*1000*U761,IF('Data Entry'!AD764="kg",'Data Entry'!AC764*1*U761,IF('Data Entry'!AD764="L",'Data Entry'!AC764*1*U761,IFERROR(,"")))))))</f>
        <v>0</v>
      </c>
      <c r="D761" s="1" t="s">
        <v>4</v>
      </c>
      <c r="E761" s="1">
        <f>IF('Data Entry'!AF764="g",'Data Entry'!AE764*0.001,IF('Data Entry'!AF764="mg",'Data Entry'!AE764*0.000001,IF('Data Entry'!AF764="t",'Data Entry'!AE764*1000,IF('Data Entry'!AF764="ml",'Data Entry'!AE764*0.001,IF('Data Entry'!AF764="kg",'Data Entry'!AE764*1,IF('Data Entry'!AF764="Pieza",'Data Entry'!AE764*1,IF('Data Entry'!AF764="L",'Data Entry'!AE764*1,IFERROR(,""))))))))</f>
        <v>0</v>
      </c>
      <c r="F761" s="1" t="s">
        <v>4</v>
      </c>
      <c r="G761" s="1">
        <f>IF('Data Entry'!AA764="g",'Data Entry'!Z764*0.001,IF('Data Entry'!AA764="mg",'Data Entry'!Z764*0.000001,IF('Data Entry'!AA764="t",'Data Entry'!Z764*1000,IF('Data Entry'!AA764="ml",'Data Entry'!Z764*0.001,IF('Data Entry'!AA764="kg",'Data Entry'!Z764*1,IF('Data Entry'!AA764="Piezas",'Data Entry'!Z764*1,IF('Data Entry'!AA764="L",'Data Entry'!Z764*1,IFERROR(,""))))))))</f>
        <v>0</v>
      </c>
      <c r="H761" s="1" t="s">
        <v>4</v>
      </c>
      <c r="I761" s="1">
        <f>IF('Data Entry'!AC764="g",'Data Entry'!AB764*0.001,IF('Data Entry'!AC764="mg",'Data Entry'!AB764*0.000001,IF('Data Entry'!AC764="t",'Data Entry'!AB764*1000,IF('Data Entry'!AC764="ml",'Data Entry'!AB764*0.001,IF('Data Entry'!AC764="kg",'Data Entry'!AB764*1,IF('Data Entry'!AC764="L",'Data Entry'!AB764*1,IFERROR(,"")))))))</f>
        <v>0</v>
      </c>
      <c r="J761" s="59" t="str">
        <f>'Data Entry'!AU764</f>
        <v/>
      </c>
      <c r="K761" s="1">
        <f>IF('Data Entry'!AI764="g",'Data Entry'!AH764*0.001*V761,IF('Data Entry'!AI764="UI",'Data Entry'!AH764*0.000001*V761,IF('Data Entry'!AI764="mg",'Data Entry'!AH764*0.000001*V761,IF('Data Entry'!AI764="t",'Data Entry'!AH764*1000*V761,IF('Data Entry'!AI764="kg",'Data Entry'!AH764*1*V761,IF('Data Entry'!AI764="L",'Data Entry'!AH764*1*V761,IFERROR(,"")))))))</f>
        <v>0</v>
      </c>
      <c r="L761" s="1" t="s">
        <v>4</v>
      </c>
      <c r="M761" s="59">
        <f>'Data Entry'!AJ764</f>
        <v>0</v>
      </c>
      <c r="N761" s="59" t="str">
        <f>'Data Entry'!AX764</f>
        <v/>
      </c>
      <c r="O761" s="1">
        <f>IF('Data Entry'!AL764="g",'Data Entry'!AK764*0.001*W761,IF('Data Entry'!AL764="UI",'Data Entry'!AK764*0.000001*W761,IF('Data Entry'!AL764="mg",'Data Entry'!AK764*0.000001*W761,IF('Data Entry'!AL764="t",'Data Entry'!AK764*1000*W761,IF('Data Entry'!AL764="kg",'Data Entry'!AK764*1*W761,IF('Data Entry'!AL764="L",'Data Entry'!AK764*1*W761,IFERROR(,"")))))))</f>
        <v>0</v>
      </c>
      <c r="P761" s="1" t="s">
        <v>4</v>
      </c>
      <c r="Q761" s="59">
        <f>'Data Entry'!AM764</f>
        <v>0</v>
      </c>
      <c r="R761" s="59" t="str">
        <f>'Data Entry'!BA764</f>
        <v/>
      </c>
      <c r="S761" s="1">
        <f>IF('Data Entry'!AO764="g",'Data Entry'!AN764*0.001*X761,IF('Data Entry'!AO764="UI",'Data Entry'!AN764*0.000001*X761,IF('Data Entry'!AO764="mg",'Data Entry'!AN764*0.000001*X761,IF('Data Entry'!AO764="t",'Data Entry'!AN764*1000*X761,IF('Data Entry'!AO764="kg",'Data Entry'!AN764*1*X761,IF('Data Entry'!AO764="L",'Data Entry'!AN764*1*X761,IFERROR(,"")))))))</f>
        <v>0</v>
      </c>
      <c r="T761" s="1" t="s">
        <v>4</v>
      </c>
      <c r="U761" s="59" t="str">
        <f>IF('Data Entry'!AP764="No aplica","1",'Data Entry'!AP764)</f>
        <v/>
      </c>
      <c r="V761" s="59" t="str">
        <f>IF('Data Entry'!AS764="No aplica","1",'Data Entry'!AS764)</f>
        <v/>
      </c>
      <c r="W761" s="59" t="str">
        <f>IF('Data Entry'!AV764="No aplica","1",'Data Entry'!AV764)</f>
        <v/>
      </c>
      <c r="X761" s="59" t="str">
        <f>IF('Data Entry'!AY764="No aplica","1",'Data Entry'!AY764)</f>
        <v/>
      </c>
      <c r="Y761" s="151" t="str">
        <f t="shared" si="11"/>
        <v/>
      </c>
      <c r="Z761" s="152" t="str">
        <f>IF('Data Entry'!H764="Yes","1",IF(AND('Data Entry'!H764="",'Data Entry'!I764="",'Data Entry'!J764="",'Data Entry'!K764="",'Data Entry'!L764="",'Data Entry'!M764="",'Data Entry'!N764="",'Data Entry'!O764="",'Data Entry'!P764="",'Data Entry'!Q764=""),"","1"))</f>
        <v/>
      </c>
      <c r="AA761" s="152" t="str">
        <f>IF('Data Entry'!R764="Yes","1",IF(AND('Data Entry'!R764="",'Data Entry'!S764="",'Data Entry'!T764="",'Data Entry'!U764=""),"","1"))</f>
        <v/>
      </c>
      <c r="AB761" s="157" t="str">
        <f>IF('Data Entry'!V764="Yes","1",IF(AND('Data Entry'!V764="",'Data Entry'!W764=""),"","1"))</f>
        <v/>
      </c>
    </row>
    <row r="762" spans="1:28" ht="17">
      <c r="A762" s="59">
        <f>'Data Entry'!AB765</f>
        <v>0</v>
      </c>
      <c r="B762" s="59" t="str">
        <f>'Data Entry'!AR765</f>
        <v/>
      </c>
      <c r="C762" s="1">
        <f>IF('Data Entry'!AD765="g",'Data Entry'!AC765*0.001*U762,IF('Data Entry'!AD765="UI",'Data Entry'!AC765*0.000001*U762,IF('Data Entry'!AD765="mg",'Data Entry'!AC765*0.000001*U762,IF('Data Entry'!AD765="t",'Data Entry'!AC765*1000*U762,IF('Data Entry'!AD765="kg",'Data Entry'!AC765*1*U762,IF('Data Entry'!AD765="L",'Data Entry'!AC765*1*U762,IFERROR(,"")))))))</f>
        <v>0</v>
      </c>
      <c r="D762" s="1" t="s">
        <v>4</v>
      </c>
      <c r="E762" s="1">
        <f>IF('Data Entry'!AF765="g",'Data Entry'!AE765*0.001,IF('Data Entry'!AF765="mg",'Data Entry'!AE765*0.000001,IF('Data Entry'!AF765="t",'Data Entry'!AE765*1000,IF('Data Entry'!AF765="ml",'Data Entry'!AE765*0.001,IF('Data Entry'!AF765="kg",'Data Entry'!AE765*1,IF('Data Entry'!AF765="Pieza",'Data Entry'!AE765*1,IF('Data Entry'!AF765="L",'Data Entry'!AE765*1,IFERROR(,""))))))))</f>
        <v>0</v>
      </c>
      <c r="F762" s="1" t="s">
        <v>4</v>
      </c>
      <c r="G762" s="1">
        <f>IF('Data Entry'!AA765="g",'Data Entry'!Z765*0.001,IF('Data Entry'!AA765="mg",'Data Entry'!Z765*0.000001,IF('Data Entry'!AA765="t",'Data Entry'!Z765*1000,IF('Data Entry'!AA765="ml",'Data Entry'!Z765*0.001,IF('Data Entry'!AA765="kg",'Data Entry'!Z765*1,IF('Data Entry'!AA765="Piezas",'Data Entry'!Z765*1,IF('Data Entry'!AA765="L",'Data Entry'!Z765*1,IFERROR(,""))))))))</f>
        <v>0</v>
      </c>
      <c r="H762" s="1" t="s">
        <v>4</v>
      </c>
      <c r="I762" s="1">
        <f>IF('Data Entry'!AC765="g",'Data Entry'!AB765*0.001,IF('Data Entry'!AC765="mg",'Data Entry'!AB765*0.000001,IF('Data Entry'!AC765="t",'Data Entry'!AB765*1000,IF('Data Entry'!AC765="ml",'Data Entry'!AB765*0.001,IF('Data Entry'!AC765="kg",'Data Entry'!AB765*1,IF('Data Entry'!AC765="L",'Data Entry'!AB765*1,IFERROR(,"")))))))</f>
        <v>0</v>
      </c>
      <c r="J762" s="59" t="str">
        <f>'Data Entry'!AU765</f>
        <v/>
      </c>
      <c r="K762" s="1">
        <f>IF('Data Entry'!AI765="g",'Data Entry'!AH765*0.001*V762,IF('Data Entry'!AI765="UI",'Data Entry'!AH765*0.000001*V762,IF('Data Entry'!AI765="mg",'Data Entry'!AH765*0.000001*V762,IF('Data Entry'!AI765="t",'Data Entry'!AH765*1000*V762,IF('Data Entry'!AI765="kg",'Data Entry'!AH765*1*V762,IF('Data Entry'!AI765="L",'Data Entry'!AH765*1*V762,IFERROR(,"")))))))</f>
        <v>0</v>
      </c>
      <c r="L762" s="1" t="s">
        <v>4</v>
      </c>
      <c r="M762" s="59">
        <f>'Data Entry'!AJ765</f>
        <v>0</v>
      </c>
      <c r="N762" s="59" t="str">
        <f>'Data Entry'!AX765</f>
        <v/>
      </c>
      <c r="O762" s="1">
        <f>IF('Data Entry'!AL765="g",'Data Entry'!AK765*0.001*W762,IF('Data Entry'!AL765="UI",'Data Entry'!AK765*0.000001*W762,IF('Data Entry'!AL765="mg",'Data Entry'!AK765*0.000001*W762,IF('Data Entry'!AL765="t",'Data Entry'!AK765*1000*W762,IF('Data Entry'!AL765="kg",'Data Entry'!AK765*1*W762,IF('Data Entry'!AL765="L",'Data Entry'!AK765*1*W762,IFERROR(,"")))))))</f>
        <v>0</v>
      </c>
      <c r="P762" s="1" t="s">
        <v>4</v>
      </c>
      <c r="Q762" s="59">
        <f>'Data Entry'!AM765</f>
        <v>0</v>
      </c>
      <c r="R762" s="59" t="str">
        <f>'Data Entry'!BA765</f>
        <v/>
      </c>
      <c r="S762" s="1">
        <f>IF('Data Entry'!AO765="g",'Data Entry'!AN765*0.001*X762,IF('Data Entry'!AO765="UI",'Data Entry'!AN765*0.000001*X762,IF('Data Entry'!AO765="mg",'Data Entry'!AN765*0.000001*X762,IF('Data Entry'!AO765="t",'Data Entry'!AN765*1000*X762,IF('Data Entry'!AO765="kg",'Data Entry'!AN765*1*X762,IF('Data Entry'!AO765="L",'Data Entry'!AN765*1*X762,IFERROR(,"")))))))</f>
        <v>0</v>
      </c>
      <c r="T762" s="1" t="s">
        <v>4</v>
      </c>
      <c r="U762" s="59" t="str">
        <f>IF('Data Entry'!AP765="No aplica","1",'Data Entry'!AP765)</f>
        <v/>
      </c>
      <c r="V762" s="59" t="str">
        <f>IF('Data Entry'!AS765="No aplica","1",'Data Entry'!AS765)</f>
        <v/>
      </c>
      <c r="W762" s="59" t="str">
        <f>IF('Data Entry'!AV765="No aplica","1",'Data Entry'!AV765)</f>
        <v/>
      </c>
      <c r="X762" s="59" t="str">
        <f>IF('Data Entry'!AY765="No aplica","1",'Data Entry'!AY765)</f>
        <v/>
      </c>
      <c r="Y762" s="151" t="str">
        <f t="shared" si="11"/>
        <v/>
      </c>
      <c r="Z762" s="152" t="str">
        <f>IF('Data Entry'!H765="Yes","1",IF(AND('Data Entry'!H765="",'Data Entry'!I765="",'Data Entry'!J765="",'Data Entry'!K765="",'Data Entry'!L765="",'Data Entry'!M765="",'Data Entry'!N765="",'Data Entry'!O765="",'Data Entry'!P765="",'Data Entry'!Q765=""),"","1"))</f>
        <v/>
      </c>
      <c r="AA762" s="152" t="str">
        <f>IF('Data Entry'!R765="Yes","1",IF(AND('Data Entry'!R765="",'Data Entry'!S765="",'Data Entry'!T765="",'Data Entry'!U765=""),"","1"))</f>
        <v/>
      </c>
      <c r="AB762" s="157" t="str">
        <f>IF('Data Entry'!V765="Yes","1",IF(AND('Data Entry'!V765="",'Data Entry'!W765=""),"","1"))</f>
        <v/>
      </c>
    </row>
    <row r="763" spans="1:28" ht="17">
      <c r="A763" s="59">
        <f>'Data Entry'!AB766</f>
        <v>0</v>
      </c>
      <c r="B763" s="59" t="str">
        <f>'Data Entry'!AR766</f>
        <v/>
      </c>
      <c r="C763" s="1">
        <f>IF('Data Entry'!AD766="g",'Data Entry'!AC766*0.001*U763,IF('Data Entry'!AD766="UI",'Data Entry'!AC766*0.000001*U763,IF('Data Entry'!AD766="mg",'Data Entry'!AC766*0.000001*U763,IF('Data Entry'!AD766="t",'Data Entry'!AC766*1000*U763,IF('Data Entry'!AD766="kg",'Data Entry'!AC766*1*U763,IF('Data Entry'!AD766="L",'Data Entry'!AC766*1*U763,IFERROR(,"")))))))</f>
        <v>0</v>
      </c>
      <c r="D763" s="1" t="s">
        <v>4</v>
      </c>
      <c r="E763" s="1">
        <f>IF('Data Entry'!AF766="g",'Data Entry'!AE766*0.001,IF('Data Entry'!AF766="mg",'Data Entry'!AE766*0.000001,IF('Data Entry'!AF766="t",'Data Entry'!AE766*1000,IF('Data Entry'!AF766="ml",'Data Entry'!AE766*0.001,IF('Data Entry'!AF766="kg",'Data Entry'!AE766*1,IF('Data Entry'!AF766="Pieza",'Data Entry'!AE766*1,IF('Data Entry'!AF766="L",'Data Entry'!AE766*1,IFERROR(,""))))))))</f>
        <v>0</v>
      </c>
      <c r="F763" s="1" t="s">
        <v>4</v>
      </c>
      <c r="G763" s="1">
        <f>IF('Data Entry'!AA766="g",'Data Entry'!Z766*0.001,IF('Data Entry'!AA766="mg",'Data Entry'!Z766*0.000001,IF('Data Entry'!AA766="t",'Data Entry'!Z766*1000,IF('Data Entry'!AA766="ml",'Data Entry'!Z766*0.001,IF('Data Entry'!AA766="kg",'Data Entry'!Z766*1,IF('Data Entry'!AA766="Piezas",'Data Entry'!Z766*1,IF('Data Entry'!AA766="L",'Data Entry'!Z766*1,IFERROR(,""))))))))</f>
        <v>0</v>
      </c>
      <c r="H763" s="1" t="s">
        <v>4</v>
      </c>
      <c r="I763" s="1">
        <f>IF('Data Entry'!AC766="g",'Data Entry'!AB766*0.001,IF('Data Entry'!AC766="mg",'Data Entry'!AB766*0.000001,IF('Data Entry'!AC766="t",'Data Entry'!AB766*1000,IF('Data Entry'!AC766="ml",'Data Entry'!AB766*0.001,IF('Data Entry'!AC766="kg",'Data Entry'!AB766*1,IF('Data Entry'!AC766="L",'Data Entry'!AB766*1,IFERROR(,"")))))))</f>
        <v>0</v>
      </c>
      <c r="J763" s="59" t="str">
        <f>'Data Entry'!AU766</f>
        <v/>
      </c>
      <c r="K763" s="1">
        <f>IF('Data Entry'!AI766="g",'Data Entry'!AH766*0.001*V763,IF('Data Entry'!AI766="UI",'Data Entry'!AH766*0.000001*V763,IF('Data Entry'!AI766="mg",'Data Entry'!AH766*0.000001*V763,IF('Data Entry'!AI766="t",'Data Entry'!AH766*1000*V763,IF('Data Entry'!AI766="kg",'Data Entry'!AH766*1*V763,IF('Data Entry'!AI766="L",'Data Entry'!AH766*1*V763,IFERROR(,"")))))))</f>
        <v>0</v>
      </c>
      <c r="L763" s="1" t="s">
        <v>4</v>
      </c>
      <c r="M763" s="59">
        <f>'Data Entry'!AJ766</f>
        <v>0</v>
      </c>
      <c r="N763" s="59" t="str">
        <f>'Data Entry'!AX766</f>
        <v/>
      </c>
      <c r="O763" s="1">
        <f>IF('Data Entry'!AL766="g",'Data Entry'!AK766*0.001*W763,IF('Data Entry'!AL766="UI",'Data Entry'!AK766*0.000001*W763,IF('Data Entry'!AL766="mg",'Data Entry'!AK766*0.000001*W763,IF('Data Entry'!AL766="t",'Data Entry'!AK766*1000*W763,IF('Data Entry'!AL766="kg",'Data Entry'!AK766*1*W763,IF('Data Entry'!AL766="L",'Data Entry'!AK766*1*W763,IFERROR(,"")))))))</f>
        <v>0</v>
      </c>
      <c r="P763" s="1" t="s">
        <v>4</v>
      </c>
      <c r="Q763" s="59">
        <f>'Data Entry'!AM766</f>
        <v>0</v>
      </c>
      <c r="R763" s="59" t="str">
        <f>'Data Entry'!BA766</f>
        <v/>
      </c>
      <c r="S763" s="1">
        <f>IF('Data Entry'!AO766="g",'Data Entry'!AN766*0.001*X763,IF('Data Entry'!AO766="UI",'Data Entry'!AN766*0.000001*X763,IF('Data Entry'!AO766="mg",'Data Entry'!AN766*0.000001*X763,IF('Data Entry'!AO766="t",'Data Entry'!AN766*1000*X763,IF('Data Entry'!AO766="kg",'Data Entry'!AN766*1*X763,IF('Data Entry'!AO766="L",'Data Entry'!AN766*1*X763,IFERROR(,"")))))))</f>
        <v>0</v>
      </c>
      <c r="T763" s="1" t="s">
        <v>4</v>
      </c>
      <c r="U763" s="59" t="str">
        <f>IF('Data Entry'!AP766="No aplica","1",'Data Entry'!AP766)</f>
        <v/>
      </c>
      <c r="V763" s="59" t="str">
        <f>IF('Data Entry'!AS766="No aplica","1",'Data Entry'!AS766)</f>
        <v/>
      </c>
      <c r="W763" s="59" t="str">
        <f>IF('Data Entry'!AV766="No aplica","1",'Data Entry'!AV766)</f>
        <v/>
      </c>
      <c r="X763" s="59" t="str">
        <f>IF('Data Entry'!AY766="No aplica","1",'Data Entry'!AY766)</f>
        <v/>
      </c>
      <c r="Y763" s="151" t="str">
        <f t="shared" si="11"/>
        <v/>
      </c>
      <c r="Z763" s="152" t="str">
        <f>IF('Data Entry'!H766="Yes","1",IF(AND('Data Entry'!H766="",'Data Entry'!I766="",'Data Entry'!J766="",'Data Entry'!K766="",'Data Entry'!L766="",'Data Entry'!M766="",'Data Entry'!N766="",'Data Entry'!O766="",'Data Entry'!P766="",'Data Entry'!Q766=""),"","1"))</f>
        <v/>
      </c>
      <c r="AA763" s="152" t="str">
        <f>IF('Data Entry'!R766="Yes","1",IF(AND('Data Entry'!R766="",'Data Entry'!S766="",'Data Entry'!T766="",'Data Entry'!U766=""),"","1"))</f>
        <v/>
      </c>
      <c r="AB763" s="157" t="str">
        <f>IF('Data Entry'!V766="Yes","1",IF(AND('Data Entry'!V766="",'Data Entry'!W766=""),"","1"))</f>
        <v/>
      </c>
    </row>
    <row r="764" spans="1:28" ht="17">
      <c r="A764" s="59">
        <f>'Data Entry'!AB767</f>
        <v>0</v>
      </c>
      <c r="B764" s="59" t="str">
        <f>'Data Entry'!AR767</f>
        <v/>
      </c>
      <c r="C764" s="1">
        <f>IF('Data Entry'!AD767="g",'Data Entry'!AC767*0.001*U764,IF('Data Entry'!AD767="UI",'Data Entry'!AC767*0.000001*U764,IF('Data Entry'!AD767="mg",'Data Entry'!AC767*0.000001*U764,IF('Data Entry'!AD767="t",'Data Entry'!AC767*1000*U764,IF('Data Entry'!AD767="kg",'Data Entry'!AC767*1*U764,IF('Data Entry'!AD767="L",'Data Entry'!AC767*1*U764,IFERROR(,"")))))))</f>
        <v>0</v>
      </c>
      <c r="D764" s="1" t="s">
        <v>4</v>
      </c>
      <c r="E764" s="1">
        <f>IF('Data Entry'!AF767="g",'Data Entry'!AE767*0.001,IF('Data Entry'!AF767="mg",'Data Entry'!AE767*0.000001,IF('Data Entry'!AF767="t",'Data Entry'!AE767*1000,IF('Data Entry'!AF767="ml",'Data Entry'!AE767*0.001,IF('Data Entry'!AF767="kg",'Data Entry'!AE767*1,IF('Data Entry'!AF767="Pieza",'Data Entry'!AE767*1,IF('Data Entry'!AF767="L",'Data Entry'!AE767*1,IFERROR(,""))))))))</f>
        <v>0</v>
      </c>
      <c r="F764" s="1" t="s">
        <v>4</v>
      </c>
      <c r="G764" s="1">
        <f>IF('Data Entry'!AA767="g",'Data Entry'!Z767*0.001,IF('Data Entry'!AA767="mg",'Data Entry'!Z767*0.000001,IF('Data Entry'!AA767="t",'Data Entry'!Z767*1000,IF('Data Entry'!AA767="ml",'Data Entry'!Z767*0.001,IF('Data Entry'!AA767="kg",'Data Entry'!Z767*1,IF('Data Entry'!AA767="Piezas",'Data Entry'!Z767*1,IF('Data Entry'!AA767="L",'Data Entry'!Z767*1,IFERROR(,""))))))))</f>
        <v>0</v>
      </c>
      <c r="H764" s="1" t="s">
        <v>4</v>
      </c>
      <c r="I764" s="1">
        <f>IF('Data Entry'!AC767="g",'Data Entry'!AB767*0.001,IF('Data Entry'!AC767="mg",'Data Entry'!AB767*0.000001,IF('Data Entry'!AC767="t",'Data Entry'!AB767*1000,IF('Data Entry'!AC767="ml",'Data Entry'!AB767*0.001,IF('Data Entry'!AC767="kg",'Data Entry'!AB767*1,IF('Data Entry'!AC767="L",'Data Entry'!AB767*1,IFERROR(,"")))))))</f>
        <v>0</v>
      </c>
      <c r="J764" s="59" t="str">
        <f>'Data Entry'!AU767</f>
        <v/>
      </c>
      <c r="K764" s="1">
        <f>IF('Data Entry'!AI767="g",'Data Entry'!AH767*0.001*V764,IF('Data Entry'!AI767="UI",'Data Entry'!AH767*0.000001*V764,IF('Data Entry'!AI767="mg",'Data Entry'!AH767*0.000001*V764,IF('Data Entry'!AI767="t",'Data Entry'!AH767*1000*V764,IF('Data Entry'!AI767="kg",'Data Entry'!AH767*1*V764,IF('Data Entry'!AI767="L",'Data Entry'!AH767*1*V764,IFERROR(,"")))))))</f>
        <v>0</v>
      </c>
      <c r="L764" s="1" t="s">
        <v>4</v>
      </c>
      <c r="M764" s="59">
        <f>'Data Entry'!AJ767</f>
        <v>0</v>
      </c>
      <c r="N764" s="59" t="str">
        <f>'Data Entry'!AX767</f>
        <v/>
      </c>
      <c r="O764" s="1">
        <f>IF('Data Entry'!AL767="g",'Data Entry'!AK767*0.001*W764,IF('Data Entry'!AL767="UI",'Data Entry'!AK767*0.000001*W764,IF('Data Entry'!AL767="mg",'Data Entry'!AK767*0.000001*W764,IF('Data Entry'!AL767="t",'Data Entry'!AK767*1000*W764,IF('Data Entry'!AL767="kg",'Data Entry'!AK767*1*W764,IF('Data Entry'!AL767="L",'Data Entry'!AK767*1*W764,IFERROR(,"")))))))</f>
        <v>0</v>
      </c>
      <c r="P764" s="1" t="s">
        <v>4</v>
      </c>
      <c r="Q764" s="59">
        <f>'Data Entry'!AM767</f>
        <v>0</v>
      </c>
      <c r="R764" s="59" t="str">
        <f>'Data Entry'!BA767</f>
        <v/>
      </c>
      <c r="S764" s="1">
        <f>IF('Data Entry'!AO767="g",'Data Entry'!AN767*0.001*X764,IF('Data Entry'!AO767="UI",'Data Entry'!AN767*0.000001*X764,IF('Data Entry'!AO767="mg",'Data Entry'!AN767*0.000001*X764,IF('Data Entry'!AO767="t",'Data Entry'!AN767*1000*X764,IF('Data Entry'!AO767="kg",'Data Entry'!AN767*1*X764,IF('Data Entry'!AO767="L",'Data Entry'!AN767*1*X764,IFERROR(,"")))))))</f>
        <v>0</v>
      </c>
      <c r="T764" s="1" t="s">
        <v>4</v>
      </c>
      <c r="U764" s="59" t="str">
        <f>IF('Data Entry'!AP767="No aplica","1",'Data Entry'!AP767)</f>
        <v/>
      </c>
      <c r="V764" s="59" t="str">
        <f>IF('Data Entry'!AS767="No aplica","1",'Data Entry'!AS767)</f>
        <v/>
      </c>
      <c r="W764" s="59" t="str">
        <f>IF('Data Entry'!AV767="No aplica","1",'Data Entry'!AV767)</f>
        <v/>
      </c>
      <c r="X764" s="59" t="str">
        <f>IF('Data Entry'!AY767="No aplica","1",'Data Entry'!AY767)</f>
        <v/>
      </c>
      <c r="Y764" s="151" t="str">
        <f t="shared" si="11"/>
        <v/>
      </c>
      <c r="Z764" s="152" t="str">
        <f>IF('Data Entry'!H767="Yes","1",IF(AND('Data Entry'!H767="",'Data Entry'!I767="",'Data Entry'!J767="",'Data Entry'!K767="",'Data Entry'!L767="",'Data Entry'!M767="",'Data Entry'!N767="",'Data Entry'!O767="",'Data Entry'!P767="",'Data Entry'!Q767=""),"","1"))</f>
        <v/>
      </c>
      <c r="AA764" s="152" t="str">
        <f>IF('Data Entry'!R767="Yes","1",IF(AND('Data Entry'!R767="",'Data Entry'!S767="",'Data Entry'!T767="",'Data Entry'!U767=""),"","1"))</f>
        <v/>
      </c>
      <c r="AB764" s="157" t="str">
        <f>IF('Data Entry'!V767="Yes","1",IF(AND('Data Entry'!V767="",'Data Entry'!W767=""),"","1"))</f>
        <v/>
      </c>
    </row>
    <row r="765" spans="1:28" ht="17">
      <c r="A765" s="59">
        <f>'Data Entry'!AB768</f>
        <v>0</v>
      </c>
      <c r="B765" s="59" t="str">
        <f>'Data Entry'!AR768</f>
        <v/>
      </c>
      <c r="C765" s="1">
        <f>IF('Data Entry'!AD768="g",'Data Entry'!AC768*0.001*U765,IF('Data Entry'!AD768="UI",'Data Entry'!AC768*0.000001*U765,IF('Data Entry'!AD768="mg",'Data Entry'!AC768*0.000001*U765,IF('Data Entry'!AD768="t",'Data Entry'!AC768*1000*U765,IF('Data Entry'!AD768="kg",'Data Entry'!AC768*1*U765,IF('Data Entry'!AD768="L",'Data Entry'!AC768*1*U765,IFERROR(,"")))))))</f>
        <v>0</v>
      </c>
      <c r="D765" s="1" t="s">
        <v>4</v>
      </c>
      <c r="E765" s="1">
        <f>IF('Data Entry'!AF768="g",'Data Entry'!AE768*0.001,IF('Data Entry'!AF768="mg",'Data Entry'!AE768*0.000001,IF('Data Entry'!AF768="t",'Data Entry'!AE768*1000,IF('Data Entry'!AF768="ml",'Data Entry'!AE768*0.001,IF('Data Entry'!AF768="kg",'Data Entry'!AE768*1,IF('Data Entry'!AF768="Pieza",'Data Entry'!AE768*1,IF('Data Entry'!AF768="L",'Data Entry'!AE768*1,IFERROR(,""))))))))</f>
        <v>0</v>
      </c>
      <c r="F765" s="1" t="s">
        <v>4</v>
      </c>
      <c r="G765" s="1">
        <f>IF('Data Entry'!AA768="g",'Data Entry'!Z768*0.001,IF('Data Entry'!AA768="mg",'Data Entry'!Z768*0.000001,IF('Data Entry'!AA768="t",'Data Entry'!Z768*1000,IF('Data Entry'!AA768="ml",'Data Entry'!Z768*0.001,IF('Data Entry'!AA768="kg",'Data Entry'!Z768*1,IF('Data Entry'!AA768="Piezas",'Data Entry'!Z768*1,IF('Data Entry'!AA768="L",'Data Entry'!Z768*1,IFERROR(,""))))))))</f>
        <v>0</v>
      </c>
      <c r="H765" s="1" t="s">
        <v>4</v>
      </c>
      <c r="I765" s="1">
        <f>IF('Data Entry'!AC768="g",'Data Entry'!AB768*0.001,IF('Data Entry'!AC768="mg",'Data Entry'!AB768*0.000001,IF('Data Entry'!AC768="t",'Data Entry'!AB768*1000,IF('Data Entry'!AC768="ml",'Data Entry'!AB768*0.001,IF('Data Entry'!AC768="kg",'Data Entry'!AB768*1,IF('Data Entry'!AC768="L",'Data Entry'!AB768*1,IFERROR(,"")))))))</f>
        <v>0</v>
      </c>
      <c r="J765" s="59" t="str">
        <f>'Data Entry'!AU768</f>
        <v/>
      </c>
      <c r="K765" s="1">
        <f>IF('Data Entry'!AI768="g",'Data Entry'!AH768*0.001*V765,IF('Data Entry'!AI768="UI",'Data Entry'!AH768*0.000001*V765,IF('Data Entry'!AI768="mg",'Data Entry'!AH768*0.000001*V765,IF('Data Entry'!AI768="t",'Data Entry'!AH768*1000*V765,IF('Data Entry'!AI768="kg",'Data Entry'!AH768*1*V765,IF('Data Entry'!AI768="L",'Data Entry'!AH768*1*V765,IFERROR(,"")))))))</f>
        <v>0</v>
      </c>
      <c r="L765" s="1" t="s">
        <v>4</v>
      </c>
      <c r="M765" s="59">
        <f>'Data Entry'!AJ768</f>
        <v>0</v>
      </c>
      <c r="N765" s="59" t="str">
        <f>'Data Entry'!AX768</f>
        <v/>
      </c>
      <c r="O765" s="1">
        <f>IF('Data Entry'!AL768="g",'Data Entry'!AK768*0.001*W765,IF('Data Entry'!AL768="UI",'Data Entry'!AK768*0.000001*W765,IF('Data Entry'!AL768="mg",'Data Entry'!AK768*0.000001*W765,IF('Data Entry'!AL768="t",'Data Entry'!AK768*1000*W765,IF('Data Entry'!AL768="kg",'Data Entry'!AK768*1*W765,IF('Data Entry'!AL768="L",'Data Entry'!AK768*1*W765,IFERROR(,"")))))))</f>
        <v>0</v>
      </c>
      <c r="P765" s="1" t="s">
        <v>4</v>
      </c>
      <c r="Q765" s="59">
        <f>'Data Entry'!AM768</f>
        <v>0</v>
      </c>
      <c r="R765" s="59" t="str">
        <f>'Data Entry'!BA768</f>
        <v/>
      </c>
      <c r="S765" s="1">
        <f>IF('Data Entry'!AO768="g",'Data Entry'!AN768*0.001*X765,IF('Data Entry'!AO768="UI",'Data Entry'!AN768*0.000001*X765,IF('Data Entry'!AO768="mg",'Data Entry'!AN768*0.000001*X765,IF('Data Entry'!AO768="t",'Data Entry'!AN768*1000*X765,IF('Data Entry'!AO768="kg",'Data Entry'!AN768*1*X765,IF('Data Entry'!AO768="L",'Data Entry'!AN768*1*X765,IFERROR(,"")))))))</f>
        <v>0</v>
      </c>
      <c r="T765" s="1" t="s">
        <v>4</v>
      </c>
      <c r="U765" s="59" t="str">
        <f>IF('Data Entry'!AP768="No aplica","1",'Data Entry'!AP768)</f>
        <v/>
      </c>
      <c r="V765" s="59" t="str">
        <f>IF('Data Entry'!AS768="No aplica","1",'Data Entry'!AS768)</f>
        <v/>
      </c>
      <c r="W765" s="59" t="str">
        <f>IF('Data Entry'!AV768="No aplica","1",'Data Entry'!AV768)</f>
        <v/>
      </c>
      <c r="X765" s="59" t="str">
        <f>IF('Data Entry'!AY768="No aplica","1",'Data Entry'!AY768)</f>
        <v/>
      </c>
      <c r="Y765" s="151" t="str">
        <f t="shared" si="11"/>
        <v/>
      </c>
      <c r="Z765" s="152" t="str">
        <f>IF('Data Entry'!H768="Yes","1",IF(AND('Data Entry'!H768="",'Data Entry'!I768="",'Data Entry'!J768="",'Data Entry'!K768="",'Data Entry'!L768="",'Data Entry'!M768="",'Data Entry'!N768="",'Data Entry'!O768="",'Data Entry'!P768="",'Data Entry'!Q768=""),"","1"))</f>
        <v/>
      </c>
      <c r="AA765" s="152" t="str">
        <f>IF('Data Entry'!R768="Yes","1",IF(AND('Data Entry'!R768="",'Data Entry'!S768="",'Data Entry'!T768="",'Data Entry'!U768=""),"","1"))</f>
        <v/>
      </c>
      <c r="AB765" s="157" t="str">
        <f>IF('Data Entry'!V768="Yes","1",IF(AND('Data Entry'!V768="",'Data Entry'!W768=""),"","1"))</f>
        <v/>
      </c>
    </row>
    <row r="766" spans="1:28" ht="17">
      <c r="A766" s="59">
        <f>'Data Entry'!AB769</f>
        <v>0</v>
      </c>
      <c r="B766" s="59" t="str">
        <f>'Data Entry'!AR769</f>
        <v/>
      </c>
      <c r="C766" s="1">
        <f>IF('Data Entry'!AD769="g",'Data Entry'!AC769*0.001*U766,IF('Data Entry'!AD769="UI",'Data Entry'!AC769*0.000001*U766,IF('Data Entry'!AD769="mg",'Data Entry'!AC769*0.000001*U766,IF('Data Entry'!AD769="t",'Data Entry'!AC769*1000*U766,IF('Data Entry'!AD769="kg",'Data Entry'!AC769*1*U766,IF('Data Entry'!AD769="L",'Data Entry'!AC769*1*U766,IFERROR(,"")))))))</f>
        <v>0</v>
      </c>
      <c r="D766" s="1" t="s">
        <v>4</v>
      </c>
      <c r="E766" s="1">
        <f>IF('Data Entry'!AF769="g",'Data Entry'!AE769*0.001,IF('Data Entry'!AF769="mg",'Data Entry'!AE769*0.000001,IF('Data Entry'!AF769="t",'Data Entry'!AE769*1000,IF('Data Entry'!AF769="ml",'Data Entry'!AE769*0.001,IF('Data Entry'!AF769="kg",'Data Entry'!AE769*1,IF('Data Entry'!AF769="Pieza",'Data Entry'!AE769*1,IF('Data Entry'!AF769="L",'Data Entry'!AE769*1,IFERROR(,""))))))))</f>
        <v>0</v>
      </c>
      <c r="F766" s="1" t="s">
        <v>4</v>
      </c>
      <c r="G766" s="1">
        <f>IF('Data Entry'!AA769="g",'Data Entry'!Z769*0.001,IF('Data Entry'!AA769="mg",'Data Entry'!Z769*0.000001,IF('Data Entry'!AA769="t",'Data Entry'!Z769*1000,IF('Data Entry'!AA769="ml",'Data Entry'!Z769*0.001,IF('Data Entry'!AA769="kg",'Data Entry'!Z769*1,IF('Data Entry'!AA769="Piezas",'Data Entry'!Z769*1,IF('Data Entry'!AA769="L",'Data Entry'!Z769*1,IFERROR(,""))))))))</f>
        <v>0</v>
      </c>
      <c r="H766" s="1" t="s">
        <v>4</v>
      </c>
      <c r="I766" s="1">
        <f>IF('Data Entry'!AC769="g",'Data Entry'!AB769*0.001,IF('Data Entry'!AC769="mg",'Data Entry'!AB769*0.000001,IF('Data Entry'!AC769="t",'Data Entry'!AB769*1000,IF('Data Entry'!AC769="ml",'Data Entry'!AB769*0.001,IF('Data Entry'!AC769="kg",'Data Entry'!AB769*1,IF('Data Entry'!AC769="L",'Data Entry'!AB769*1,IFERROR(,"")))))))</f>
        <v>0</v>
      </c>
      <c r="J766" s="59" t="str">
        <f>'Data Entry'!AU769</f>
        <v/>
      </c>
      <c r="K766" s="1">
        <f>IF('Data Entry'!AI769="g",'Data Entry'!AH769*0.001*V766,IF('Data Entry'!AI769="UI",'Data Entry'!AH769*0.000001*V766,IF('Data Entry'!AI769="mg",'Data Entry'!AH769*0.000001*V766,IF('Data Entry'!AI769="t",'Data Entry'!AH769*1000*V766,IF('Data Entry'!AI769="kg",'Data Entry'!AH769*1*V766,IF('Data Entry'!AI769="L",'Data Entry'!AH769*1*V766,IFERROR(,"")))))))</f>
        <v>0</v>
      </c>
      <c r="L766" s="1" t="s">
        <v>4</v>
      </c>
      <c r="M766" s="59">
        <f>'Data Entry'!AJ769</f>
        <v>0</v>
      </c>
      <c r="N766" s="59" t="str">
        <f>'Data Entry'!AX769</f>
        <v/>
      </c>
      <c r="O766" s="1">
        <f>IF('Data Entry'!AL769="g",'Data Entry'!AK769*0.001*W766,IF('Data Entry'!AL769="UI",'Data Entry'!AK769*0.000001*W766,IF('Data Entry'!AL769="mg",'Data Entry'!AK769*0.000001*W766,IF('Data Entry'!AL769="t",'Data Entry'!AK769*1000*W766,IF('Data Entry'!AL769="kg",'Data Entry'!AK769*1*W766,IF('Data Entry'!AL769="L",'Data Entry'!AK769*1*W766,IFERROR(,"")))))))</f>
        <v>0</v>
      </c>
      <c r="P766" s="1" t="s">
        <v>4</v>
      </c>
      <c r="Q766" s="59">
        <f>'Data Entry'!AM769</f>
        <v>0</v>
      </c>
      <c r="R766" s="59" t="str">
        <f>'Data Entry'!BA769</f>
        <v/>
      </c>
      <c r="S766" s="1">
        <f>IF('Data Entry'!AO769="g",'Data Entry'!AN769*0.001*X766,IF('Data Entry'!AO769="UI",'Data Entry'!AN769*0.000001*X766,IF('Data Entry'!AO769="mg",'Data Entry'!AN769*0.000001*X766,IF('Data Entry'!AO769="t",'Data Entry'!AN769*1000*X766,IF('Data Entry'!AO769="kg",'Data Entry'!AN769*1*X766,IF('Data Entry'!AO769="L",'Data Entry'!AN769*1*X766,IFERROR(,"")))))))</f>
        <v>0</v>
      </c>
      <c r="T766" s="1" t="s">
        <v>4</v>
      </c>
      <c r="U766" s="59" t="str">
        <f>IF('Data Entry'!AP769="No aplica","1",'Data Entry'!AP769)</f>
        <v/>
      </c>
      <c r="V766" s="59" t="str">
        <f>IF('Data Entry'!AS769="No aplica","1",'Data Entry'!AS769)</f>
        <v/>
      </c>
      <c r="W766" s="59" t="str">
        <f>IF('Data Entry'!AV769="No aplica","1",'Data Entry'!AV769)</f>
        <v/>
      </c>
      <c r="X766" s="59" t="str">
        <f>IF('Data Entry'!AY769="No aplica","1",'Data Entry'!AY769)</f>
        <v/>
      </c>
      <c r="Y766" s="151" t="str">
        <f t="shared" si="11"/>
        <v/>
      </c>
      <c r="Z766" s="152" t="str">
        <f>IF('Data Entry'!H769="Yes","1",IF(AND('Data Entry'!H769="",'Data Entry'!I769="",'Data Entry'!J769="",'Data Entry'!K769="",'Data Entry'!L769="",'Data Entry'!M769="",'Data Entry'!N769="",'Data Entry'!O769="",'Data Entry'!P769="",'Data Entry'!Q769=""),"","1"))</f>
        <v/>
      </c>
      <c r="AA766" s="152" t="str">
        <f>IF('Data Entry'!R769="Yes","1",IF(AND('Data Entry'!R769="",'Data Entry'!S769="",'Data Entry'!T769="",'Data Entry'!U769=""),"","1"))</f>
        <v/>
      </c>
      <c r="AB766" s="157" t="str">
        <f>IF('Data Entry'!V769="Yes","1",IF(AND('Data Entry'!V769="",'Data Entry'!W769=""),"","1"))</f>
        <v/>
      </c>
    </row>
    <row r="767" spans="1:28" ht="17">
      <c r="A767" s="59">
        <f>'Data Entry'!AB770</f>
        <v>0</v>
      </c>
      <c r="B767" s="59" t="str">
        <f>'Data Entry'!AR770</f>
        <v/>
      </c>
      <c r="C767" s="1">
        <f>IF('Data Entry'!AD770="g",'Data Entry'!AC770*0.001*U767,IF('Data Entry'!AD770="UI",'Data Entry'!AC770*0.000001*U767,IF('Data Entry'!AD770="mg",'Data Entry'!AC770*0.000001*U767,IF('Data Entry'!AD770="t",'Data Entry'!AC770*1000*U767,IF('Data Entry'!AD770="kg",'Data Entry'!AC770*1*U767,IF('Data Entry'!AD770="L",'Data Entry'!AC770*1*U767,IFERROR(,"")))))))</f>
        <v>0</v>
      </c>
      <c r="D767" s="1" t="s">
        <v>4</v>
      </c>
      <c r="E767" s="1">
        <f>IF('Data Entry'!AF770="g",'Data Entry'!AE770*0.001,IF('Data Entry'!AF770="mg",'Data Entry'!AE770*0.000001,IF('Data Entry'!AF770="t",'Data Entry'!AE770*1000,IF('Data Entry'!AF770="ml",'Data Entry'!AE770*0.001,IF('Data Entry'!AF770="kg",'Data Entry'!AE770*1,IF('Data Entry'!AF770="Pieza",'Data Entry'!AE770*1,IF('Data Entry'!AF770="L",'Data Entry'!AE770*1,IFERROR(,""))))))))</f>
        <v>0</v>
      </c>
      <c r="F767" s="1" t="s">
        <v>4</v>
      </c>
      <c r="G767" s="1">
        <f>IF('Data Entry'!AA770="g",'Data Entry'!Z770*0.001,IF('Data Entry'!AA770="mg",'Data Entry'!Z770*0.000001,IF('Data Entry'!AA770="t",'Data Entry'!Z770*1000,IF('Data Entry'!AA770="ml",'Data Entry'!Z770*0.001,IF('Data Entry'!AA770="kg",'Data Entry'!Z770*1,IF('Data Entry'!AA770="Piezas",'Data Entry'!Z770*1,IF('Data Entry'!AA770="L",'Data Entry'!Z770*1,IFERROR(,""))))))))</f>
        <v>0</v>
      </c>
      <c r="H767" s="1" t="s">
        <v>4</v>
      </c>
      <c r="I767" s="1">
        <f>IF('Data Entry'!AC770="g",'Data Entry'!AB770*0.001,IF('Data Entry'!AC770="mg",'Data Entry'!AB770*0.000001,IF('Data Entry'!AC770="t",'Data Entry'!AB770*1000,IF('Data Entry'!AC770="ml",'Data Entry'!AB770*0.001,IF('Data Entry'!AC770="kg",'Data Entry'!AB770*1,IF('Data Entry'!AC770="L",'Data Entry'!AB770*1,IFERROR(,"")))))))</f>
        <v>0</v>
      </c>
      <c r="J767" s="59" t="str">
        <f>'Data Entry'!AU770</f>
        <v/>
      </c>
      <c r="K767" s="1">
        <f>IF('Data Entry'!AI770="g",'Data Entry'!AH770*0.001*V767,IF('Data Entry'!AI770="UI",'Data Entry'!AH770*0.000001*V767,IF('Data Entry'!AI770="mg",'Data Entry'!AH770*0.000001*V767,IF('Data Entry'!AI770="t",'Data Entry'!AH770*1000*V767,IF('Data Entry'!AI770="kg",'Data Entry'!AH770*1*V767,IF('Data Entry'!AI770="L",'Data Entry'!AH770*1*V767,IFERROR(,"")))))))</f>
        <v>0</v>
      </c>
      <c r="L767" s="1" t="s">
        <v>4</v>
      </c>
      <c r="M767" s="59">
        <f>'Data Entry'!AJ770</f>
        <v>0</v>
      </c>
      <c r="N767" s="59" t="str">
        <f>'Data Entry'!AX770</f>
        <v/>
      </c>
      <c r="O767" s="1">
        <f>IF('Data Entry'!AL770="g",'Data Entry'!AK770*0.001*W767,IF('Data Entry'!AL770="UI",'Data Entry'!AK770*0.000001*W767,IF('Data Entry'!AL770="mg",'Data Entry'!AK770*0.000001*W767,IF('Data Entry'!AL770="t",'Data Entry'!AK770*1000*W767,IF('Data Entry'!AL770="kg",'Data Entry'!AK770*1*W767,IF('Data Entry'!AL770="L",'Data Entry'!AK770*1*W767,IFERROR(,"")))))))</f>
        <v>0</v>
      </c>
      <c r="P767" s="1" t="s">
        <v>4</v>
      </c>
      <c r="Q767" s="59">
        <f>'Data Entry'!AM770</f>
        <v>0</v>
      </c>
      <c r="R767" s="59" t="str">
        <f>'Data Entry'!BA770</f>
        <v/>
      </c>
      <c r="S767" s="1">
        <f>IF('Data Entry'!AO770="g",'Data Entry'!AN770*0.001*X767,IF('Data Entry'!AO770="UI",'Data Entry'!AN770*0.000001*X767,IF('Data Entry'!AO770="mg",'Data Entry'!AN770*0.000001*X767,IF('Data Entry'!AO770="t",'Data Entry'!AN770*1000*X767,IF('Data Entry'!AO770="kg",'Data Entry'!AN770*1*X767,IF('Data Entry'!AO770="L",'Data Entry'!AN770*1*X767,IFERROR(,"")))))))</f>
        <v>0</v>
      </c>
      <c r="T767" s="1" t="s">
        <v>4</v>
      </c>
      <c r="U767" s="59" t="str">
        <f>IF('Data Entry'!AP770="No aplica","1",'Data Entry'!AP770)</f>
        <v/>
      </c>
      <c r="V767" s="59" t="str">
        <f>IF('Data Entry'!AS770="No aplica","1",'Data Entry'!AS770)</f>
        <v/>
      </c>
      <c r="W767" s="59" t="str">
        <f>IF('Data Entry'!AV770="No aplica","1",'Data Entry'!AV770)</f>
        <v/>
      </c>
      <c r="X767" s="59" t="str">
        <f>IF('Data Entry'!AY770="No aplica","1",'Data Entry'!AY770)</f>
        <v/>
      </c>
      <c r="Y767" s="151" t="str">
        <f t="shared" si="11"/>
        <v/>
      </c>
      <c r="Z767" s="152" t="str">
        <f>IF('Data Entry'!H770="Yes","1",IF(AND('Data Entry'!H770="",'Data Entry'!I770="",'Data Entry'!J770="",'Data Entry'!K770="",'Data Entry'!L770="",'Data Entry'!M770="",'Data Entry'!N770="",'Data Entry'!O770="",'Data Entry'!P770="",'Data Entry'!Q770=""),"","1"))</f>
        <v/>
      </c>
      <c r="AA767" s="152" t="str">
        <f>IF('Data Entry'!R770="Yes","1",IF(AND('Data Entry'!R770="",'Data Entry'!S770="",'Data Entry'!T770="",'Data Entry'!U770=""),"","1"))</f>
        <v/>
      </c>
      <c r="AB767" s="157" t="str">
        <f>IF('Data Entry'!V770="Yes","1",IF(AND('Data Entry'!V770="",'Data Entry'!W770=""),"","1"))</f>
        <v/>
      </c>
    </row>
    <row r="768" spans="1:28" ht="17">
      <c r="A768" s="59">
        <f>'Data Entry'!AB771</f>
        <v>0</v>
      </c>
      <c r="B768" s="59" t="str">
        <f>'Data Entry'!AR771</f>
        <v/>
      </c>
      <c r="C768" s="1">
        <f>IF('Data Entry'!AD771="g",'Data Entry'!AC771*0.001*U768,IF('Data Entry'!AD771="UI",'Data Entry'!AC771*0.000001*U768,IF('Data Entry'!AD771="mg",'Data Entry'!AC771*0.000001*U768,IF('Data Entry'!AD771="t",'Data Entry'!AC771*1000*U768,IF('Data Entry'!AD771="kg",'Data Entry'!AC771*1*U768,IF('Data Entry'!AD771="L",'Data Entry'!AC771*1*U768,IFERROR(,"")))))))</f>
        <v>0</v>
      </c>
      <c r="D768" s="1" t="s">
        <v>4</v>
      </c>
      <c r="E768" s="1">
        <f>IF('Data Entry'!AF771="g",'Data Entry'!AE771*0.001,IF('Data Entry'!AF771="mg",'Data Entry'!AE771*0.000001,IF('Data Entry'!AF771="t",'Data Entry'!AE771*1000,IF('Data Entry'!AF771="ml",'Data Entry'!AE771*0.001,IF('Data Entry'!AF771="kg",'Data Entry'!AE771*1,IF('Data Entry'!AF771="Pieza",'Data Entry'!AE771*1,IF('Data Entry'!AF771="L",'Data Entry'!AE771*1,IFERROR(,""))))))))</f>
        <v>0</v>
      </c>
      <c r="F768" s="1" t="s">
        <v>4</v>
      </c>
      <c r="G768" s="1">
        <f>IF('Data Entry'!AA771="g",'Data Entry'!Z771*0.001,IF('Data Entry'!AA771="mg",'Data Entry'!Z771*0.000001,IF('Data Entry'!AA771="t",'Data Entry'!Z771*1000,IF('Data Entry'!AA771="ml",'Data Entry'!Z771*0.001,IF('Data Entry'!AA771="kg",'Data Entry'!Z771*1,IF('Data Entry'!AA771="Piezas",'Data Entry'!Z771*1,IF('Data Entry'!AA771="L",'Data Entry'!Z771*1,IFERROR(,""))))))))</f>
        <v>0</v>
      </c>
      <c r="H768" s="1" t="s">
        <v>4</v>
      </c>
      <c r="I768" s="1">
        <f>IF('Data Entry'!AC771="g",'Data Entry'!AB771*0.001,IF('Data Entry'!AC771="mg",'Data Entry'!AB771*0.000001,IF('Data Entry'!AC771="t",'Data Entry'!AB771*1000,IF('Data Entry'!AC771="ml",'Data Entry'!AB771*0.001,IF('Data Entry'!AC771="kg",'Data Entry'!AB771*1,IF('Data Entry'!AC771="L",'Data Entry'!AB771*1,IFERROR(,"")))))))</f>
        <v>0</v>
      </c>
      <c r="J768" s="59" t="str">
        <f>'Data Entry'!AU771</f>
        <v/>
      </c>
      <c r="K768" s="1">
        <f>IF('Data Entry'!AI771="g",'Data Entry'!AH771*0.001*V768,IF('Data Entry'!AI771="UI",'Data Entry'!AH771*0.000001*V768,IF('Data Entry'!AI771="mg",'Data Entry'!AH771*0.000001*V768,IF('Data Entry'!AI771="t",'Data Entry'!AH771*1000*V768,IF('Data Entry'!AI771="kg",'Data Entry'!AH771*1*V768,IF('Data Entry'!AI771="L",'Data Entry'!AH771*1*V768,IFERROR(,"")))))))</f>
        <v>0</v>
      </c>
      <c r="L768" s="1" t="s">
        <v>4</v>
      </c>
      <c r="M768" s="59">
        <f>'Data Entry'!AJ771</f>
        <v>0</v>
      </c>
      <c r="N768" s="59" t="str">
        <f>'Data Entry'!AX771</f>
        <v/>
      </c>
      <c r="O768" s="1">
        <f>IF('Data Entry'!AL771="g",'Data Entry'!AK771*0.001*W768,IF('Data Entry'!AL771="UI",'Data Entry'!AK771*0.000001*W768,IF('Data Entry'!AL771="mg",'Data Entry'!AK771*0.000001*W768,IF('Data Entry'!AL771="t",'Data Entry'!AK771*1000*W768,IF('Data Entry'!AL771="kg",'Data Entry'!AK771*1*W768,IF('Data Entry'!AL771="L",'Data Entry'!AK771*1*W768,IFERROR(,"")))))))</f>
        <v>0</v>
      </c>
      <c r="P768" s="1" t="s">
        <v>4</v>
      </c>
      <c r="Q768" s="59">
        <f>'Data Entry'!AM771</f>
        <v>0</v>
      </c>
      <c r="R768" s="59" t="str">
        <f>'Data Entry'!BA771</f>
        <v/>
      </c>
      <c r="S768" s="1">
        <f>IF('Data Entry'!AO771="g",'Data Entry'!AN771*0.001*X768,IF('Data Entry'!AO771="UI",'Data Entry'!AN771*0.000001*X768,IF('Data Entry'!AO771="mg",'Data Entry'!AN771*0.000001*X768,IF('Data Entry'!AO771="t",'Data Entry'!AN771*1000*X768,IF('Data Entry'!AO771="kg",'Data Entry'!AN771*1*X768,IF('Data Entry'!AO771="L",'Data Entry'!AN771*1*X768,IFERROR(,"")))))))</f>
        <v>0</v>
      </c>
      <c r="T768" s="1" t="s">
        <v>4</v>
      </c>
      <c r="U768" s="59" t="str">
        <f>IF('Data Entry'!AP771="No aplica","1",'Data Entry'!AP771)</f>
        <v/>
      </c>
      <c r="V768" s="59" t="str">
        <f>IF('Data Entry'!AS771="No aplica","1",'Data Entry'!AS771)</f>
        <v/>
      </c>
      <c r="W768" s="59" t="str">
        <f>IF('Data Entry'!AV771="No aplica","1",'Data Entry'!AV771)</f>
        <v/>
      </c>
      <c r="X768" s="59" t="str">
        <f>IF('Data Entry'!AY771="No aplica","1",'Data Entry'!AY771)</f>
        <v/>
      </c>
      <c r="Y768" s="151" t="str">
        <f t="shared" si="11"/>
        <v/>
      </c>
      <c r="Z768" s="152" t="str">
        <f>IF('Data Entry'!H771="Yes","1",IF(AND('Data Entry'!H771="",'Data Entry'!I771="",'Data Entry'!J771="",'Data Entry'!K771="",'Data Entry'!L771="",'Data Entry'!M771="",'Data Entry'!N771="",'Data Entry'!O771="",'Data Entry'!P771="",'Data Entry'!Q771=""),"","1"))</f>
        <v/>
      </c>
      <c r="AA768" s="152" t="str">
        <f>IF('Data Entry'!R771="Yes","1",IF(AND('Data Entry'!R771="",'Data Entry'!S771="",'Data Entry'!T771="",'Data Entry'!U771=""),"","1"))</f>
        <v/>
      </c>
      <c r="AB768" s="157" t="str">
        <f>IF('Data Entry'!V771="Yes","1",IF(AND('Data Entry'!V771="",'Data Entry'!W771=""),"","1"))</f>
        <v/>
      </c>
    </row>
    <row r="769" spans="1:28" ht="17">
      <c r="A769" s="59">
        <f>'Data Entry'!AB772</f>
        <v>0</v>
      </c>
      <c r="B769" s="59" t="str">
        <f>'Data Entry'!AR772</f>
        <v/>
      </c>
      <c r="C769" s="1">
        <f>IF('Data Entry'!AD772="g",'Data Entry'!AC772*0.001*U769,IF('Data Entry'!AD772="UI",'Data Entry'!AC772*0.000001*U769,IF('Data Entry'!AD772="mg",'Data Entry'!AC772*0.000001*U769,IF('Data Entry'!AD772="t",'Data Entry'!AC772*1000*U769,IF('Data Entry'!AD772="kg",'Data Entry'!AC772*1*U769,IF('Data Entry'!AD772="L",'Data Entry'!AC772*1*U769,IFERROR(,"")))))))</f>
        <v>0</v>
      </c>
      <c r="D769" s="1" t="s">
        <v>4</v>
      </c>
      <c r="E769" s="1">
        <f>IF('Data Entry'!AF772="g",'Data Entry'!AE772*0.001,IF('Data Entry'!AF772="mg",'Data Entry'!AE772*0.000001,IF('Data Entry'!AF772="t",'Data Entry'!AE772*1000,IF('Data Entry'!AF772="ml",'Data Entry'!AE772*0.001,IF('Data Entry'!AF772="kg",'Data Entry'!AE772*1,IF('Data Entry'!AF772="Pieza",'Data Entry'!AE772*1,IF('Data Entry'!AF772="L",'Data Entry'!AE772*1,IFERROR(,""))))))))</f>
        <v>0</v>
      </c>
      <c r="F769" s="1" t="s">
        <v>4</v>
      </c>
      <c r="G769" s="1">
        <f>IF('Data Entry'!AA772="g",'Data Entry'!Z772*0.001,IF('Data Entry'!AA772="mg",'Data Entry'!Z772*0.000001,IF('Data Entry'!AA772="t",'Data Entry'!Z772*1000,IF('Data Entry'!AA772="ml",'Data Entry'!Z772*0.001,IF('Data Entry'!AA772="kg",'Data Entry'!Z772*1,IF('Data Entry'!AA772="Piezas",'Data Entry'!Z772*1,IF('Data Entry'!AA772="L",'Data Entry'!Z772*1,IFERROR(,""))))))))</f>
        <v>0</v>
      </c>
      <c r="H769" s="1" t="s">
        <v>4</v>
      </c>
      <c r="I769" s="1">
        <f>IF('Data Entry'!AC772="g",'Data Entry'!AB772*0.001,IF('Data Entry'!AC772="mg",'Data Entry'!AB772*0.000001,IF('Data Entry'!AC772="t",'Data Entry'!AB772*1000,IF('Data Entry'!AC772="ml",'Data Entry'!AB772*0.001,IF('Data Entry'!AC772="kg",'Data Entry'!AB772*1,IF('Data Entry'!AC772="L",'Data Entry'!AB772*1,IFERROR(,"")))))))</f>
        <v>0</v>
      </c>
      <c r="J769" s="59" t="str">
        <f>'Data Entry'!AU772</f>
        <v/>
      </c>
      <c r="K769" s="1">
        <f>IF('Data Entry'!AI772="g",'Data Entry'!AH772*0.001*V769,IF('Data Entry'!AI772="UI",'Data Entry'!AH772*0.000001*V769,IF('Data Entry'!AI772="mg",'Data Entry'!AH772*0.000001*V769,IF('Data Entry'!AI772="t",'Data Entry'!AH772*1000*V769,IF('Data Entry'!AI772="kg",'Data Entry'!AH772*1*V769,IF('Data Entry'!AI772="L",'Data Entry'!AH772*1*V769,IFERROR(,"")))))))</f>
        <v>0</v>
      </c>
      <c r="L769" s="1" t="s">
        <v>4</v>
      </c>
      <c r="M769" s="59">
        <f>'Data Entry'!AJ772</f>
        <v>0</v>
      </c>
      <c r="N769" s="59" t="str">
        <f>'Data Entry'!AX772</f>
        <v/>
      </c>
      <c r="O769" s="1">
        <f>IF('Data Entry'!AL772="g",'Data Entry'!AK772*0.001*W769,IF('Data Entry'!AL772="UI",'Data Entry'!AK772*0.000001*W769,IF('Data Entry'!AL772="mg",'Data Entry'!AK772*0.000001*W769,IF('Data Entry'!AL772="t",'Data Entry'!AK772*1000*W769,IF('Data Entry'!AL772="kg",'Data Entry'!AK772*1*W769,IF('Data Entry'!AL772="L",'Data Entry'!AK772*1*W769,IFERROR(,"")))))))</f>
        <v>0</v>
      </c>
      <c r="P769" s="1" t="s">
        <v>4</v>
      </c>
      <c r="Q769" s="59">
        <f>'Data Entry'!AM772</f>
        <v>0</v>
      </c>
      <c r="R769" s="59" t="str">
        <f>'Data Entry'!BA772</f>
        <v/>
      </c>
      <c r="S769" s="1">
        <f>IF('Data Entry'!AO772="g",'Data Entry'!AN772*0.001*X769,IF('Data Entry'!AO772="UI",'Data Entry'!AN772*0.000001*X769,IF('Data Entry'!AO772="mg",'Data Entry'!AN772*0.000001*X769,IF('Data Entry'!AO772="t",'Data Entry'!AN772*1000*X769,IF('Data Entry'!AO772="kg",'Data Entry'!AN772*1*X769,IF('Data Entry'!AO772="L",'Data Entry'!AN772*1*X769,IFERROR(,"")))))))</f>
        <v>0</v>
      </c>
      <c r="T769" s="1" t="s">
        <v>4</v>
      </c>
      <c r="U769" s="59" t="str">
        <f>IF('Data Entry'!AP772="No aplica","1",'Data Entry'!AP772)</f>
        <v/>
      </c>
      <c r="V769" s="59" t="str">
        <f>IF('Data Entry'!AS772="No aplica","1",'Data Entry'!AS772)</f>
        <v/>
      </c>
      <c r="W769" s="59" t="str">
        <f>IF('Data Entry'!AV772="No aplica","1",'Data Entry'!AV772)</f>
        <v/>
      </c>
      <c r="X769" s="59" t="str">
        <f>IF('Data Entry'!AY772="No aplica","1",'Data Entry'!AY772)</f>
        <v/>
      </c>
      <c r="Y769" s="151" t="str">
        <f t="shared" si="11"/>
        <v/>
      </c>
      <c r="Z769" s="152" t="str">
        <f>IF('Data Entry'!H772="Yes","1",IF(AND('Data Entry'!H772="",'Data Entry'!I772="",'Data Entry'!J772="",'Data Entry'!K772="",'Data Entry'!L772="",'Data Entry'!M772="",'Data Entry'!N772="",'Data Entry'!O772="",'Data Entry'!P772="",'Data Entry'!Q772=""),"","1"))</f>
        <v/>
      </c>
      <c r="AA769" s="152" t="str">
        <f>IF('Data Entry'!R772="Yes","1",IF(AND('Data Entry'!R772="",'Data Entry'!S772="",'Data Entry'!T772="",'Data Entry'!U772=""),"","1"))</f>
        <v/>
      </c>
      <c r="AB769" s="157" t="str">
        <f>IF('Data Entry'!V772="Yes","1",IF(AND('Data Entry'!V772="",'Data Entry'!W772=""),"","1"))</f>
        <v/>
      </c>
    </row>
    <row r="770" spans="1:28" ht="17">
      <c r="A770" s="59">
        <f>'Data Entry'!AB773</f>
        <v>0</v>
      </c>
      <c r="B770" s="59" t="str">
        <f>'Data Entry'!AR773</f>
        <v/>
      </c>
      <c r="C770" s="1">
        <f>IF('Data Entry'!AD773="g",'Data Entry'!AC773*0.001*U770,IF('Data Entry'!AD773="UI",'Data Entry'!AC773*0.000001*U770,IF('Data Entry'!AD773="mg",'Data Entry'!AC773*0.000001*U770,IF('Data Entry'!AD773="t",'Data Entry'!AC773*1000*U770,IF('Data Entry'!AD773="kg",'Data Entry'!AC773*1*U770,IF('Data Entry'!AD773="L",'Data Entry'!AC773*1*U770,IFERROR(,"")))))))</f>
        <v>0</v>
      </c>
      <c r="D770" s="1" t="s">
        <v>4</v>
      </c>
      <c r="E770" s="1">
        <f>IF('Data Entry'!AF773="g",'Data Entry'!AE773*0.001,IF('Data Entry'!AF773="mg",'Data Entry'!AE773*0.000001,IF('Data Entry'!AF773="t",'Data Entry'!AE773*1000,IF('Data Entry'!AF773="ml",'Data Entry'!AE773*0.001,IF('Data Entry'!AF773="kg",'Data Entry'!AE773*1,IF('Data Entry'!AF773="Pieza",'Data Entry'!AE773*1,IF('Data Entry'!AF773="L",'Data Entry'!AE773*1,IFERROR(,""))))))))</f>
        <v>0</v>
      </c>
      <c r="F770" s="1" t="s">
        <v>4</v>
      </c>
      <c r="G770" s="1">
        <f>IF('Data Entry'!AA773="g",'Data Entry'!Z773*0.001,IF('Data Entry'!AA773="mg",'Data Entry'!Z773*0.000001,IF('Data Entry'!AA773="t",'Data Entry'!Z773*1000,IF('Data Entry'!AA773="ml",'Data Entry'!Z773*0.001,IF('Data Entry'!AA773="kg",'Data Entry'!Z773*1,IF('Data Entry'!AA773="Piezas",'Data Entry'!Z773*1,IF('Data Entry'!AA773="L",'Data Entry'!Z773*1,IFERROR(,""))))))))</f>
        <v>0</v>
      </c>
      <c r="H770" s="1" t="s">
        <v>4</v>
      </c>
      <c r="I770" s="1">
        <f>IF('Data Entry'!AC773="g",'Data Entry'!AB773*0.001,IF('Data Entry'!AC773="mg",'Data Entry'!AB773*0.000001,IF('Data Entry'!AC773="t",'Data Entry'!AB773*1000,IF('Data Entry'!AC773="ml",'Data Entry'!AB773*0.001,IF('Data Entry'!AC773="kg",'Data Entry'!AB773*1,IF('Data Entry'!AC773="L",'Data Entry'!AB773*1,IFERROR(,"")))))))</f>
        <v>0</v>
      </c>
      <c r="J770" s="59" t="str">
        <f>'Data Entry'!AU773</f>
        <v/>
      </c>
      <c r="K770" s="1">
        <f>IF('Data Entry'!AI773="g",'Data Entry'!AH773*0.001*V770,IF('Data Entry'!AI773="UI",'Data Entry'!AH773*0.000001*V770,IF('Data Entry'!AI773="mg",'Data Entry'!AH773*0.000001*V770,IF('Data Entry'!AI773="t",'Data Entry'!AH773*1000*V770,IF('Data Entry'!AI773="kg",'Data Entry'!AH773*1*V770,IF('Data Entry'!AI773="L",'Data Entry'!AH773*1*V770,IFERROR(,"")))))))</f>
        <v>0</v>
      </c>
      <c r="L770" s="1" t="s">
        <v>4</v>
      </c>
      <c r="M770" s="59">
        <f>'Data Entry'!AJ773</f>
        <v>0</v>
      </c>
      <c r="N770" s="59" t="str">
        <f>'Data Entry'!AX773</f>
        <v/>
      </c>
      <c r="O770" s="1">
        <f>IF('Data Entry'!AL773="g",'Data Entry'!AK773*0.001*W770,IF('Data Entry'!AL773="UI",'Data Entry'!AK773*0.000001*W770,IF('Data Entry'!AL773="mg",'Data Entry'!AK773*0.000001*W770,IF('Data Entry'!AL773="t",'Data Entry'!AK773*1000*W770,IF('Data Entry'!AL773="kg",'Data Entry'!AK773*1*W770,IF('Data Entry'!AL773="L",'Data Entry'!AK773*1*W770,IFERROR(,"")))))))</f>
        <v>0</v>
      </c>
      <c r="P770" s="1" t="s">
        <v>4</v>
      </c>
      <c r="Q770" s="59">
        <f>'Data Entry'!AM773</f>
        <v>0</v>
      </c>
      <c r="R770" s="59" t="str">
        <f>'Data Entry'!BA773</f>
        <v/>
      </c>
      <c r="S770" s="1">
        <f>IF('Data Entry'!AO773="g",'Data Entry'!AN773*0.001*X770,IF('Data Entry'!AO773="UI",'Data Entry'!AN773*0.000001*X770,IF('Data Entry'!AO773="mg",'Data Entry'!AN773*0.000001*X770,IF('Data Entry'!AO773="t",'Data Entry'!AN773*1000*X770,IF('Data Entry'!AO773="kg",'Data Entry'!AN773*1*X770,IF('Data Entry'!AO773="L",'Data Entry'!AN773*1*X770,IFERROR(,"")))))))</f>
        <v>0</v>
      </c>
      <c r="T770" s="1" t="s">
        <v>4</v>
      </c>
      <c r="U770" s="59" t="str">
        <f>IF('Data Entry'!AP773="No aplica","1",'Data Entry'!AP773)</f>
        <v/>
      </c>
      <c r="V770" s="59" t="str">
        <f>IF('Data Entry'!AS773="No aplica","1",'Data Entry'!AS773)</f>
        <v/>
      </c>
      <c r="W770" s="59" t="str">
        <f>IF('Data Entry'!AV773="No aplica","1",'Data Entry'!AV773)</f>
        <v/>
      </c>
      <c r="X770" s="59" t="str">
        <f>IF('Data Entry'!AY773="No aplica","1",'Data Entry'!AY773)</f>
        <v/>
      </c>
      <c r="Y770" s="151" t="str">
        <f t="shared" si="11"/>
        <v/>
      </c>
      <c r="Z770" s="152" t="str">
        <f>IF('Data Entry'!H773="Yes","1",IF(AND('Data Entry'!H773="",'Data Entry'!I773="",'Data Entry'!J773="",'Data Entry'!K773="",'Data Entry'!L773="",'Data Entry'!M773="",'Data Entry'!N773="",'Data Entry'!O773="",'Data Entry'!P773="",'Data Entry'!Q773=""),"","1"))</f>
        <v/>
      </c>
      <c r="AA770" s="152" t="str">
        <f>IF('Data Entry'!R773="Yes","1",IF(AND('Data Entry'!R773="",'Data Entry'!S773="",'Data Entry'!T773="",'Data Entry'!U773=""),"","1"))</f>
        <v/>
      </c>
      <c r="AB770" s="157" t="str">
        <f>IF('Data Entry'!V773="Yes","1",IF(AND('Data Entry'!V773="",'Data Entry'!W773=""),"","1"))</f>
        <v/>
      </c>
    </row>
    <row r="771" spans="1:28" ht="17">
      <c r="A771" s="59">
        <f>'Data Entry'!AB774</f>
        <v>0</v>
      </c>
      <c r="B771" s="59" t="str">
        <f>'Data Entry'!AR774</f>
        <v/>
      </c>
      <c r="C771" s="1">
        <f>IF('Data Entry'!AD774="g",'Data Entry'!AC774*0.001*U771,IF('Data Entry'!AD774="UI",'Data Entry'!AC774*0.000001*U771,IF('Data Entry'!AD774="mg",'Data Entry'!AC774*0.000001*U771,IF('Data Entry'!AD774="t",'Data Entry'!AC774*1000*U771,IF('Data Entry'!AD774="kg",'Data Entry'!AC774*1*U771,IF('Data Entry'!AD774="L",'Data Entry'!AC774*1*U771,IFERROR(,"")))))))</f>
        <v>0</v>
      </c>
      <c r="D771" s="1" t="s">
        <v>4</v>
      </c>
      <c r="E771" s="1">
        <f>IF('Data Entry'!AF774="g",'Data Entry'!AE774*0.001,IF('Data Entry'!AF774="mg",'Data Entry'!AE774*0.000001,IF('Data Entry'!AF774="t",'Data Entry'!AE774*1000,IF('Data Entry'!AF774="ml",'Data Entry'!AE774*0.001,IF('Data Entry'!AF774="kg",'Data Entry'!AE774*1,IF('Data Entry'!AF774="Pieza",'Data Entry'!AE774*1,IF('Data Entry'!AF774="L",'Data Entry'!AE774*1,IFERROR(,""))))))))</f>
        <v>0</v>
      </c>
      <c r="F771" s="1" t="s">
        <v>4</v>
      </c>
      <c r="G771" s="1">
        <f>IF('Data Entry'!AA774="g",'Data Entry'!Z774*0.001,IF('Data Entry'!AA774="mg",'Data Entry'!Z774*0.000001,IF('Data Entry'!AA774="t",'Data Entry'!Z774*1000,IF('Data Entry'!AA774="ml",'Data Entry'!Z774*0.001,IF('Data Entry'!AA774="kg",'Data Entry'!Z774*1,IF('Data Entry'!AA774="Piezas",'Data Entry'!Z774*1,IF('Data Entry'!AA774="L",'Data Entry'!Z774*1,IFERROR(,""))))))))</f>
        <v>0</v>
      </c>
      <c r="H771" s="1" t="s">
        <v>4</v>
      </c>
      <c r="I771" s="1">
        <f>IF('Data Entry'!AC774="g",'Data Entry'!AB774*0.001,IF('Data Entry'!AC774="mg",'Data Entry'!AB774*0.000001,IF('Data Entry'!AC774="t",'Data Entry'!AB774*1000,IF('Data Entry'!AC774="ml",'Data Entry'!AB774*0.001,IF('Data Entry'!AC774="kg",'Data Entry'!AB774*1,IF('Data Entry'!AC774="L",'Data Entry'!AB774*1,IFERROR(,"")))))))</f>
        <v>0</v>
      </c>
      <c r="J771" s="59" t="str">
        <f>'Data Entry'!AU774</f>
        <v/>
      </c>
      <c r="K771" s="1">
        <f>IF('Data Entry'!AI774="g",'Data Entry'!AH774*0.001*V771,IF('Data Entry'!AI774="UI",'Data Entry'!AH774*0.000001*V771,IF('Data Entry'!AI774="mg",'Data Entry'!AH774*0.000001*V771,IF('Data Entry'!AI774="t",'Data Entry'!AH774*1000*V771,IF('Data Entry'!AI774="kg",'Data Entry'!AH774*1*V771,IF('Data Entry'!AI774="L",'Data Entry'!AH774*1*V771,IFERROR(,"")))))))</f>
        <v>0</v>
      </c>
      <c r="L771" s="1" t="s">
        <v>4</v>
      </c>
      <c r="M771" s="59">
        <f>'Data Entry'!AJ774</f>
        <v>0</v>
      </c>
      <c r="N771" s="59" t="str">
        <f>'Data Entry'!AX774</f>
        <v/>
      </c>
      <c r="O771" s="1">
        <f>IF('Data Entry'!AL774="g",'Data Entry'!AK774*0.001*W771,IF('Data Entry'!AL774="UI",'Data Entry'!AK774*0.000001*W771,IF('Data Entry'!AL774="mg",'Data Entry'!AK774*0.000001*W771,IF('Data Entry'!AL774="t",'Data Entry'!AK774*1000*W771,IF('Data Entry'!AL774="kg",'Data Entry'!AK774*1*W771,IF('Data Entry'!AL774="L",'Data Entry'!AK774*1*W771,IFERROR(,"")))))))</f>
        <v>0</v>
      </c>
      <c r="P771" s="1" t="s">
        <v>4</v>
      </c>
      <c r="Q771" s="59">
        <f>'Data Entry'!AM774</f>
        <v>0</v>
      </c>
      <c r="R771" s="59" t="str">
        <f>'Data Entry'!BA774</f>
        <v/>
      </c>
      <c r="S771" s="1">
        <f>IF('Data Entry'!AO774="g",'Data Entry'!AN774*0.001*X771,IF('Data Entry'!AO774="UI",'Data Entry'!AN774*0.000001*X771,IF('Data Entry'!AO774="mg",'Data Entry'!AN774*0.000001*X771,IF('Data Entry'!AO774="t",'Data Entry'!AN774*1000*X771,IF('Data Entry'!AO774="kg",'Data Entry'!AN774*1*X771,IF('Data Entry'!AO774="L",'Data Entry'!AN774*1*X771,IFERROR(,"")))))))</f>
        <v>0</v>
      </c>
      <c r="T771" s="1" t="s">
        <v>4</v>
      </c>
      <c r="U771" s="59" t="str">
        <f>IF('Data Entry'!AP774="No aplica","1",'Data Entry'!AP774)</f>
        <v/>
      </c>
      <c r="V771" s="59" t="str">
        <f>IF('Data Entry'!AS774="No aplica","1",'Data Entry'!AS774)</f>
        <v/>
      </c>
      <c r="W771" s="59" t="str">
        <f>IF('Data Entry'!AV774="No aplica","1",'Data Entry'!AV774)</f>
        <v/>
      </c>
      <c r="X771" s="59" t="str">
        <f>IF('Data Entry'!AY774="No aplica","1",'Data Entry'!AY774)</f>
        <v/>
      </c>
      <c r="Y771" s="151" t="str">
        <f t="shared" ref="Y771:Y834" si="12">IF(OR(AND(Z771="1",AA771="1"),AND(Z771="1",AB771="1")),"1","")</f>
        <v/>
      </c>
      <c r="Z771" s="152" t="str">
        <f>IF('Data Entry'!H774="Yes","1",IF(AND('Data Entry'!H774="",'Data Entry'!I774="",'Data Entry'!J774="",'Data Entry'!K774="",'Data Entry'!L774="",'Data Entry'!M774="",'Data Entry'!N774="",'Data Entry'!O774="",'Data Entry'!P774="",'Data Entry'!Q774=""),"","1"))</f>
        <v/>
      </c>
      <c r="AA771" s="152" t="str">
        <f>IF('Data Entry'!R774="Yes","1",IF(AND('Data Entry'!R774="",'Data Entry'!S774="",'Data Entry'!T774="",'Data Entry'!U774=""),"","1"))</f>
        <v/>
      </c>
      <c r="AB771" s="157" t="str">
        <f>IF('Data Entry'!V774="Yes","1",IF(AND('Data Entry'!V774="",'Data Entry'!W774=""),"","1"))</f>
        <v/>
      </c>
    </row>
    <row r="772" spans="1:28" ht="17">
      <c r="A772" s="59">
        <f>'Data Entry'!AB775</f>
        <v>0</v>
      </c>
      <c r="B772" s="59" t="str">
        <f>'Data Entry'!AR775</f>
        <v/>
      </c>
      <c r="C772" s="1">
        <f>IF('Data Entry'!AD775="g",'Data Entry'!AC775*0.001*U772,IF('Data Entry'!AD775="UI",'Data Entry'!AC775*0.000001*U772,IF('Data Entry'!AD775="mg",'Data Entry'!AC775*0.000001*U772,IF('Data Entry'!AD775="t",'Data Entry'!AC775*1000*U772,IF('Data Entry'!AD775="kg",'Data Entry'!AC775*1*U772,IF('Data Entry'!AD775="L",'Data Entry'!AC775*1*U772,IFERROR(,"")))))))</f>
        <v>0</v>
      </c>
      <c r="D772" s="1" t="s">
        <v>4</v>
      </c>
      <c r="E772" s="1">
        <f>IF('Data Entry'!AF775="g",'Data Entry'!AE775*0.001,IF('Data Entry'!AF775="mg",'Data Entry'!AE775*0.000001,IF('Data Entry'!AF775="t",'Data Entry'!AE775*1000,IF('Data Entry'!AF775="ml",'Data Entry'!AE775*0.001,IF('Data Entry'!AF775="kg",'Data Entry'!AE775*1,IF('Data Entry'!AF775="Pieza",'Data Entry'!AE775*1,IF('Data Entry'!AF775="L",'Data Entry'!AE775*1,IFERROR(,""))))))))</f>
        <v>0</v>
      </c>
      <c r="F772" s="1" t="s">
        <v>4</v>
      </c>
      <c r="G772" s="1">
        <f>IF('Data Entry'!AA775="g",'Data Entry'!Z775*0.001,IF('Data Entry'!AA775="mg",'Data Entry'!Z775*0.000001,IF('Data Entry'!AA775="t",'Data Entry'!Z775*1000,IF('Data Entry'!AA775="ml",'Data Entry'!Z775*0.001,IF('Data Entry'!AA775="kg",'Data Entry'!Z775*1,IF('Data Entry'!AA775="Piezas",'Data Entry'!Z775*1,IF('Data Entry'!AA775="L",'Data Entry'!Z775*1,IFERROR(,""))))))))</f>
        <v>0</v>
      </c>
      <c r="H772" s="1" t="s">
        <v>4</v>
      </c>
      <c r="I772" s="1">
        <f>IF('Data Entry'!AC775="g",'Data Entry'!AB775*0.001,IF('Data Entry'!AC775="mg",'Data Entry'!AB775*0.000001,IF('Data Entry'!AC775="t",'Data Entry'!AB775*1000,IF('Data Entry'!AC775="ml",'Data Entry'!AB775*0.001,IF('Data Entry'!AC775="kg",'Data Entry'!AB775*1,IF('Data Entry'!AC775="L",'Data Entry'!AB775*1,IFERROR(,"")))))))</f>
        <v>0</v>
      </c>
      <c r="J772" s="59" t="str">
        <f>'Data Entry'!AU775</f>
        <v/>
      </c>
      <c r="K772" s="1">
        <f>IF('Data Entry'!AI775="g",'Data Entry'!AH775*0.001*V772,IF('Data Entry'!AI775="UI",'Data Entry'!AH775*0.000001*V772,IF('Data Entry'!AI775="mg",'Data Entry'!AH775*0.000001*V772,IF('Data Entry'!AI775="t",'Data Entry'!AH775*1000*V772,IF('Data Entry'!AI775="kg",'Data Entry'!AH775*1*V772,IF('Data Entry'!AI775="L",'Data Entry'!AH775*1*V772,IFERROR(,"")))))))</f>
        <v>0</v>
      </c>
      <c r="L772" s="1" t="s">
        <v>4</v>
      </c>
      <c r="M772" s="59">
        <f>'Data Entry'!AJ775</f>
        <v>0</v>
      </c>
      <c r="N772" s="59" t="str">
        <f>'Data Entry'!AX775</f>
        <v/>
      </c>
      <c r="O772" s="1">
        <f>IF('Data Entry'!AL775="g",'Data Entry'!AK775*0.001*W772,IF('Data Entry'!AL775="UI",'Data Entry'!AK775*0.000001*W772,IF('Data Entry'!AL775="mg",'Data Entry'!AK775*0.000001*W772,IF('Data Entry'!AL775="t",'Data Entry'!AK775*1000*W772,IF('Data Entry'!AL775="kg",'Data Entry'!AK775*1*W772,IF('Data Entry'!AL775="L",'Data Entry'!AK775*1*W772,IFERROR(,"")))))))</f>
        <v>0</v>
      </c>
      <c r="P772" s="1" t="s">
        <v>4</v>
      </c>
      <c r="Q772" s="59">
        <f>'Data Entry'!AM775</f>
        <v>0</v>
      </c>
      <c r="R772" s="59" t="str">
        <f>'Data Entry'!BA775</f>
        <v/>
      </c>
      <c r="S772" s="1">
        <f>IF('Data Entry'!AO775="g",'Data Entry'!AN775*0.001*X772,IF('Data Entry'!AO775="UI",'Data Entry'!AN775*0.000001*X772,IF('Data Entry'!AO775="mg",'Data Entry'!AN775*0.000001*X772,IF('Data Entry'!AO775="t",'Data Entry'!AN775*1000*X772,IF('Data Entry'!AO775="kg",'Data Entry'!AN775*1*X772,IF('Data Entry'!AO775="L",'Data Entry'!AN775*1*X772,IFERROR(,"")))))))</f>
        <v>0</v>
      </c>
      <c r="T772" s="1" t="s">
        <v>4</v>
      </c>
      <c r="U772" s="59" t="str">
        <f>IF('Data Entry'!AP775="No aplica","1",'Data Entry'!AP775)</f>
        <v/>
      </c>
      <c r="V772" s="59" t="str">
        <f>IF('Data Entry'!AS775="No aplica","1",'Data Entry'!AS775)</f>
        <v/>
      </c>
      <c r="W772" s="59" t="str">
        <f>IF('Data Entry'!AV775="No aplica","1",'Data Entry'!AV775)</f>
        <v/>
      </c>
      <c r="X772" s="59" t="str">
        <f>IF('Data Entry'!AY775="No aplica","1",'Data Entry'!AY775)</f>
        <v/>
      </c>
      <c r="Y772" s="151" t="str">
        <f t="shared" si="12"/>
        <v/>
      </c>
      <c r="Z772" s="152" t="str">
        <f>IF('Data Entry'!H775="Yes","1",IF(AND('Data Entry'!H775="",'Data Entry'!I775="",'Data Entry'!J775="",'Data Entry'!K775="",'Data Entry'!L775="",'Data Entry'!M775="",'Data Entry'!N775="",'Data Entry'!O775="",'Data Entry'!P775="",'Data Entry'!Q775=""),"","1"))</f>
        <v/>
      </c>
      <c r="AA772" s="152" t="str">
        <f>IF('Data Entry'!R775="Yes","1",IF(AND('Data Entry'!R775="",'Data Entry'!S775="",'Data Entry'!T775="",'Data Entry'!U775=""),"","1"))</f>
        <v/>
      </c>
      <c r="AB772" s="157" t="str">
        <f>IF('Data Entry'!V775="Yes","1",IF(AND('Data Entry'!V775="",'Data Entry'!W775=""),"","1"))</f>
        <v/>
      </c>
    </row>
    <row r="773" spans="1:28" ht="17">
      <c r="A773" s="59">
        <f>'Data Entry'!AB776</f>
        <v>0</v>
      </c>
      <c r="B773" s="59" t="str">
        <f>'Data Entry'!AR776</f>
        <v/>
      </c>
      <c r="C773" s="1">
        <f>IF('Data Entry'!AD776="g",'Data Entry'!AC776*0.001*U773,IF('Data Entry'!AD776="UI",'Data Entry'!AC776*0.000001*U773,IF('Data Entry'!AD776="mg",'Data Entry'!AC776*0.000001*U773,IF('Data Entry'!AD776="t",'Data Entry'!AC776*1000*U773,IF('Data Entry'!AD776="kg",'Data Entry'!AC776*1*U773,IF('Data Entry'!AD776="L",'Data Entry'!AC776*1*U773,IFERROR(,"")))))))</f>
        <v>0</v>
      </c>
      <c r="D773" s="1" t="s">
        <v>4</v>
      </c>
      <c r="E773" s="1">
        <f>IF('Data Entry'!AF776="g",'Data Entry'!AE776*0.001,IF('Data Entry'!AF776="mg",'Data Entry'!AE776*0.000001,IF('Data Entry'!AF776="t",'Data Entry'!AE776*1000,IF('Data Entry'!AF776="ml",'Data Entry'!AE776*0.001,IF('Data Entry'!AF776="kg",'Data Entry'!AE776*1,IF('Data Entry'!AF776="Pieza",'Data Entry'!AE776*1,IF('Data Entry'!AF776="L",'Data Entry'!AE776*1,IFERROR(,""))))))))</f>
        <v>0</v>
      </c>
      <c r="F773" s="1" t="s">
        <v>4</v>
      </c>
      <c r="G773" s="1">
        <f>IF('Data Entry'!AA776="g",'Data Entry'!Z776*0.001,IF('Data Entry'!AA776="mg",'Data Entry'!Z776*0.000001,IF('Data Entry'!AA776="t",'Data Entry'!Z776*1000,IF('Data Entry'!AA776="ml",'Data Entry'!Z776*0.001,IF('Data Entry'!AA776="kg",'Data Entry'!Z776*1,IF('Data Entry'!AA776="Piezas",'Data Entry'!Z776*1,IF('Data Entry'!AA776="L",'Data Entry'!Z776*1,IFERROR(,""))))))))</f>
        <v>0</v>
      </c>
      <c r="H773" s="1" t="s">
        <v>4</v>
      </c>
      <c r="I773" s="1">
        <f>IF('Data Entry'!AC776="g",'Data Entry'!AB776*0.001,IF('Data Entry'!AC776="mg",'Data Entry'!AB776*0.000001,IF('Data Entry'!AC776="t",'Data Entry'!AB776*1000,IF('Data Entry'!AC776="ml",'Data Entry'!AB776*0.001,IF('Data Entry'!AC776="kg",'Data Entry'!AB776*1,IF('Data Entry'!AC776="L",'Data Entry'!AB776*1,IFERROR(,"")))))))</f>
        <v>0</v>
      </c>
      <c r="J773" s="59" t="str">
        <f>'Data Entry'!AU776</f>
        <v/>
      </c>
      <c r="K773" s="1">
        <f>IF('Data Entry'!AI776="g",'Data Entry'!AH776*0.001*V773,IF('Data Entry'!AI776="UI",'Data Entry'!AH776*0.000001*V773,IF('Data Entry'!AI776="mg",'Data Entry'!AH776*0.000001*V773,IF('Data Entry'!AI776="t",'Data Entry'!AH776*1000*V773,IF('Data Entry'!AI776="kg",'Data Entry'!AH776*1*V773,IF('Data Entry'!AI776="L",'Data Entry'!AH776*1*V773,IFERROR(,"")))))))</f>
        <v>0</v>
      </c>
      <c r="L773" s="1" t="s">
        <v>4</v>
      </c>
      <c r="M773" s="59">
        <f>'Data Entry'!AJ776</f>
        <v>0</v>
      </c>
      <c r="N773" s="59" t="str">
        <f>'Data Entry'!AX776</f>
        <v/>
      </c>
      <c r="O773" s="1">
        <f>IF('Data Entry'!AL776="g",'Data Entry'!AK776*0.001*W773,IF('Data Entry'!AL776="UI",'Data Entry'!AK776*0.000001*W773,IF('Data Entry'!AL776="mg",'Data Entry'!AK776*0.000001*W773,IF('Data Entry'!AL776="t",'Data Entry'!AK776*1000*W773,IF('Data Entry'!AL776="kg",'Data Entry'!AK776*1*W773,IF('Data Entry'!AL776="L",'Data Entry'!AK776*1*W773,IFERROR(,"")))))))</f>
        <v>0</v>
      </c>
      <c r="P773" s="1" t="s">
        <v>4</v>
      </c>
      <c r="Q773" s="59">
        <f>'Data Entry'!AM776</f>
        <v>0</v>
      </c>
      <c r="R773" s="59" t="str">
        <f>'Data Entry'!BA776</f>
        <v/>
      </c>
      <c r="S773" s="1">
        <f>IF('Data Entry'!AO776="g",'Data Entry'!AN776*0.001*X773,IF('Data Entry'!AO776="UI",'Data Entry'!AN776*0.000001*X773,IF('Data Entry'!AO776="mg",'Data Entry'!AN776*0.000001*X773,IF('Data Entry'!AO776="t",'Data Entry'!AN776*1000*X773,IF('Data Entry'!AO776="kg",'Data Entry'!AN776*1*X773,IF('Data Entry'!AO776="L",'Data Entry'!AN776*1*X773,IFERROR(,"")))))))</f>
        <v>0</v>
      </c>
      <c r="T773" s="1" t="s">
        <v>4</v>
      </c>
      <c r="U773" s="59" t="str">
        <f>IF('Data Entry'!AP776="No aplica","1",'Data Entry'!AP776)</f>
        <v/>
      </c>
      <c r="V773" s="59" t="str">
        <f>IF('Data Entry'!AS776="No aplica","1",'Data Entry'!AS776)</f>
        <v/>
      </c>
      <c r="W773" s="59" t="str">
        <f>IF('Data Entry'!AV776="No aplica","1",'Data Entry'!AV776)</f>
        <v/>
      </c>
      <c r="X773" s="59" t="str">
        <f>IF('Data Entry'!AY776="No aplica","1",'Data Entry'!AY776)</f>
        <v/>
      </c>
      <c r="Y773" s="151" t="str">
        <f t="shared" si="12"/>
        <v/>
      </c>
      <c r="Z773" s="152" t="str">
        <f>IF('Data Entry'!H776="Yes","1",IF(AND('Data Entry'!H776="",'Data Entry'!I776="",'Data Entry'!J776="",'Data Entry'!K776="",'Data Entry'!L776="",'Data Entry'!M776="",'Data Entry'!N776="",'Data Entry'!O776="",'Data Entry'!P776="",'Data Entry'!Q776=""),"","1"))</f>
        <v/>
      </c>
      <c r="AA773" s="152" t="str">
        <f>IF('Data Entry'!R776="Yes","1",IF(AND('Data Entry'!R776="",'Data Entry'!S776="",'Data Entry'!T776="",'Data Entry'!U776=""),"","1"))</f>
        <v/>
      </c>
      <c r="AB773" s="157" t="str">
        <f>IF('Data Entry'!V776="Yes","1",IF(AND('Data Entry'!V776="",'Data Entry'!W776=""),"","1"))</f>
        <v/>
      </c>
    </row>
    <row r="774" spans="1:28" ht="17">
      <c r="A774" s="59">
        <f>'Data Entry'!AB777</f>
        <v>0</v>
      </c>
      <c r="B774" s="59" t="str">
        <f>'Data Entry'!AR777</f>
        <v/>
      </c>
      <c r="C774" s="1">
        <f>IF('Data Entry'!AD777="g",'Data Entry'!AC777*0.001*U774,IF('Data Entry'!AD777="UI",'Data Entry'!AC777*0.000001*U774,IF('Data Entry'!AD777="mg",'Data Entry'!AC777*0.000001*U774,IF('Data Entry'!AD777="t",'Data Entry'!AC777*1000*U774,IF('Data Entry'!AD777="kg",'Data Entry'!AC777*1*U774,IF('Data Entry'!AD777="L",'Data Entry'!AC777*1*U774,IFERROR(,"")))))))</f>
        <v>0</v>
      </c>
      <c r="D774" s="1" t="s">
        <v>4</v>
      </c>
      <c r="E774" s="1">
        <f>IF('Data Entry'!AF777="g",'Data Entry'!AE777*0.001,IF('Data Entry'!AF777="mg",'Data Entry'!AE777*0.000001,IF('Data Entry'!AF777="t",'Data Entry'!AE777*1000,IF('Data Entry'!AF777="ml",'Data Entry'!AE777*0.001,IF('Data Entry'!AF777="kg",'Data Entry'!AE777*1,IF('Data Entry'!AF777="Pieza",'Data Entry'!AE777*1,IF('Data Entry'!AF777="L",'Data Entry'!AE777*1,IFERROR(,""))))))))</f>
        <v>0</v>
      </c>
      <c r="F774" s="1" t="s">
        <v>4</v>
      </c>
      <c r="G774" s="1">
        <f>IF('Data Entry'!AA777="g",'Data Entry'!Z777*0.001,IF('Data Entry'!AA777="mg",'Data Entry'!Z777*0.000001,IF('Data Entry'!AA777="t",'Data Entry'!Z777*1000,IF('Data Entry'!AA777="ml",'Data Entry'!Z777*0.001,IF('Data Entry'!AA777="kg",'Data Entry'!Z777*1,IF('Data Entry'!AA777="Piezas",'Data Entry'!Z777*1,IF('Data Entry'!AA777="L",'Data Entry'!Z777*1,IFERROR(,""))))))))</f>
        <v>0</v>
      </c>
      <c r="H774" s="1" t="s">
        <v>4</v>
      </c>
      <c r="I774" s="1">
        <f>IF('Data Entry'!AC777="g",'Data Entry'!AB777*0.001,IF('Data Entry'!AC777="mg",'Data Entry'!AB777*0.000001,IF('Data Entry'!AC777="t",'Data Entry'!AB777*1000,IF('Data Entry'!AC777="ml",'Data Entry'!AB777*0.001,IF('Data Entry'!AC777="kg",'Data Entry'!AB777*1,IF('Data Entry'!AC777="L",'Data Entry'!AB777*1,IFERROR(,"")))))))</f>
        <v>0</v>
      </c>
      <c r="J774" s="59" t="str">
        <f>'Data Entry'!AU777</f>
        <v/>
      </c>
      <c r="K774" s="1">
        <f>IF('Data Entry'!AI777="g",'Data Entry'!AH777*0.001*V774,IF('Data Entry'!AI777="UI",'Data Entry'!AH777*0.000001*V774,IF('Data Entry'!AI777="mg",'Data Entry'!AH777*0.000001*V774,IF('Data Entry'!AI777="t",'Data Entry'!AH777*1000*V774,IF('Data Entry'!AI777="kg",'Data Entry'!AH777*1*V774,IF('Data Entry'!AI777="L",'Data Entry'!AH777*1*V774,IFERROR(,"")))))))</f>
        <v>0</v>
      </c>
      <c r="L774" s="1" t="s">
        <v>4</v>
      </c>
      <c r="M774" s="59">
        <f>'Data Entry'!AJ777</f>
        <v>0</v>
      </c>
      <c r="N774" s="59" t="str">
        <f>'Data Entry'!AX777</f>
        <v/>
      </c>
      <c r="O774" s="1">
        <f>IF('Data Entry'!AL777="g",'Data Entry'!AK777*0.001*W774,IF('Data Entry'!AL777="UI",'Data Entry'!AK777*0.000001*W774,IF('Data Entry'!AL777="mg",'Data Entry'!AK777*0.000001*W774,IF('Data Entry'!AL777="t",'Data Entry'!AK777*1000*W774,IF('Data Entry'!AL777="kg",'Data Entry'!AK777*1*W774,IF('Data Entry'!AL777="L",'Data Entry'!AK777*1*W774,IFERROR(,"")))))))</f>
        <v>0</v>
      </c>
      <c r="P774" s="1" t="s">
        <v>4</v>
      </c>
      <c r="Q774" s="59">
        <f>'Data Entry'!AM777</f>
        <v>0</v>
      </c>
      <c r="R774" s="59" t="str">
        <f>'Data Entry'!BA777</f>
        <v/>
      </c>
      <c r="S774" s="1">
        <f>IF('Data Entry'!AO777="g",'Data Entry'!AN777*0.001*X774,IF('Data Entry'!AO777="UI",'Data Entry'!AN777*0.000001*X774,IF('Data Entry'!AO777="mg",'Data Entry'!AN777*0.000001*X774,IF('Data Entry'!AO777="t",'Data Entry'!AN777*1000*X774,IF('Data Entry'!AO777="kg",'Data Entry'!AN777*1*X774,IF('Data Entry'!AO777="L",'Data Entry'!AN777*1*X774,IFERROR(,"")))))))</f>
        <v>0</v>
      </c>
      <c r="T774" s="1" t="s">
        <v>4</v>
      </c>
      <c r="U774" s="59" t="str">
        <f>IF('Data Entry'!AP777="No aplica","1",'Data Entry'!AP777)</f>
        <v/>
      </c>
      <c r="V774" s="59" t="str">
        <f>IF('Data Entry'!AS777="No aplica","1",'Data Entry'!AS777)</f>
        <v/>
      </c>
      <c r="W774" s="59" t="str">
        <f>IF('Data Entry'!AV777="No aplica","1",'Data Entry'!AV777)</f>
        <v/>
      </c>
      <c r="X774" s="59" t="str">
        <f>IF('Data Entry'!AY777="No aplica","1",'Data Entry'!AY777)</f>
        <v/>
      </c>
      <c r="Y774" s="151" t="str">
        <f t="shared" si="12"/>
        <v/>
      </c>
      <c r="Z774" s="152" t="str">
        <f>IF('Data Entry'!H777="Yes","1",IF(AND('Data Entry'!H777="",'Data Entry'!I777="",'Data Entry'!J777="",'Data Entry'!K777="",'Data Entry'!L777="",'Data Entry'!M777="",'Data Entry'!N777="",'Data Entry'!O777="",'Data Entry'!P777="",'Data Entry'!Q777=""),"","1"))</f>
        <v/>
      </c>
      <c r="AA774" s="152" t="str">
        <f>IF('Data Entry'!R777="Yes","1",IF(AND('Data Entry'!R777="",'Data Entry'!S777="",'Data Entry'!T777="",'Data Entry'!U777=""),"","1"))</f>
        <v/>
      </c>
      <c r="AB774" s="157" t="str">
        <f>IF('Data Entry'!V777="Yes","1",IF(AND('Data Entry'!V777="",'Data Entry'!W777=""),"","1"))</f>
        <v/>
      </c>
    </row>
    <row r="775" spans="1:28" ht="17">
      <c r="A775" s="59">
        <f>'Data Entry'!AB778</f>
        <v>0</v>
      </c>
      <c r="B775" s="59" t="str">
        <f>'Data Entry'!AR778</f>
        <v/>
      </c>
      <c r="C775" s="1">
        <f>IF('Data Entry'!AD778="g",'Data Entry'!AC778*0.001*U775,IF('Data Entry'!AD778="UI",'Data Entry'!AC778*0.000001*U775,IF('Data Entry'!AD778="mg",'Data Entry'!AC778*0.000001*U775,IF('Data Entry'!AD778="t",'Data Entry'!AC778*1000*U775,IF('Data Entry'!AD778="kg",'Data Entry'!AC778*1*U775,IF('Data Entry'!AD778="L",'Data Entry'!AC778*1*U775,IFERROR(,"")))))))</f>
        <v>0</v>
      </c>
      <c r="D775" s="1" t="s">
        <v>4</v>
      </c>
      <c r="E775" s="1">
        <f>IF('Data Entry'!AF778="g",'Data Entry'!AE778*0.001,IF('Data Entry'!AF778="mg",'Data Entry'!AE778*0.000001,IF('Data Entry'!AF778="t",'Data Entry'!AE778*1000,IF('Data Entry'!AF778="ml",'Data Entry'!AE778*0.001,IF('Data Entry'!AF778="kg",'Data Entry'!AE778*1,IF('Data Entry'!AF778="Pieza",'Data Entry'!AE778*1,IF('Data Entry'!AF778="L",'Data Entry'!AE778*1,IFERROR(,""))))))))</f>
        <v>0</v>
      </c>
      <c r="F775" s="1" t="s">
        <v>4</v>
      </c>
      <c r="G775" s="1">
        <f>IF('Data Entry'!AA778="g",'Data Entry'!Z778*0.001,IF('Data Entry'!AA778="mg",'Data Entry'!Z778*0.000001,IF('Data Entry'!AA778="t",'Data Entry'!Z778*1000,IF('Data Entry'!AA778="ml",'Data Entry'!Z778*0.001,IF('Data Entry'!AA778="kg",'Data Entry'!Z778*1,IF('Data Entry'!AA778="Piezas",'Data Entry'!Z778*1,IF('Data Entry'!AA778="L",'Data Entry'!Z778*1,IFERROR(,""))))))))</f>
        <v>0</v>
      </c>
      <c r="H775" s="1" t="s">
        <v>4</v>
      </c>
      <c r="I775" s="1">
        <f>IF('Data Entry'!AC778="g",'Data Entry'!AB778*0.001,IF('Data Entry'!AC778="mg",'Data Entry'!AB778*0.000001,IF('Data Entry'!AC778="t",'Data Entry'!AB778*1000,IF('Data Entry'!AC778="ml",'Data Entry'!AB778*0.001,IF('Data Entry'!AC778="kg",'Data Entry'!AB778*1,IF('Data Entry'!AC778="L",'Data Entry'!AB778*1,IFERROR(,"")))))))</f>
        <v>0</v>
      </c>
      <c r="J775" s="59" t="str">
        <f>'Data Entry'!AU778</f>
        <v/>
      </c>
      <c r="K775" s="1">
        <f>IF('Data Entry'!AI778="g",'Data Entry'!AH778*0.001*V775,IF('Data Entry'!AI778="UI",'Data Entry'!AH778*0.000001*V775,IF('Data Entry'!AI778="mg",'Data Entry'!AH778*0.000001*V775,IF('Data Entry'!AI778="t",'Data Entry'!AH778*1000*V775,IF('Data Entry'!AI778="kg",'Data Entry'!AH778*1*V775,IF('Data Entry'!AI778="L",'Data Entry'!AH778*1*V775,IFERROR(,"")))))))</f>
        <v>0</v>
      </c>
      <c r="L775" s="1" t="s">
        <v>4</v>
      </c>
      <c r="M775" s="59">
        <f>'Data Entry'!AJ778</f>
        <v>0</v>
      </c>
      <c r="N775" s="59" t="str">
        <f>'Data Entry'!AX778</f>
        <v/>
      </c>
      <c r="O775" s="1">
        <f>IF('Data Entry'!AL778="g",'Data Entry'!AK778*0.001*W775,IF('Data Entry'!AL778="UI",'Data Entry'!AK778*0.000001*W775,IF('Data Entry'!AL778="mg",'Data Entry'!AK778*0.000001*W775,IF('Data Entry'!AL778="t",'Data Entry'!AK778*1000*W775,IF('Data Entry'!AL778="kg",'Data Entry'!AK778*1*W775,IF('Data Entry'!AL778="L",'Data Entry'!AK778*1*W775,IFERROR(,"")))))))</f>
        <v>0</v>
      </c>
      <c r="P775" s="1" t="s">
        <v>4</v>
      </c>
      <c r="Q775" s="59">
        <f>'Data Entry'!AM778</f>
        <v>0</v>
      </c>
      <c r="R775" s="59" t="str">
        <f>'Data Entry'!BA778</f>
        <v/>
      </c>
      <c r="S775" s="1">
        <f>IF('Data Entry'!AO778="g",'Data Entry'!AN778*0.001*X775,IF('Data Entry'!AO778="UI",'Data Entry'!AN778*0.000001*X775,IF('Data Entry'!AO778="mg",'Data Entry'!AN778*0.000001*X775,IF('Data Entry'!AO778="t",'Data Entry'!AN778*1000*X775,IF('Data Entry'!AO778="kg",'Data Entry'!AN778*1*X775,IF('Data Entry'!AO778="L",'Data Entry'!AN778*1*X775,IFERROR(,"")))))))</f>
        <v>0</v>
      </c>
      <c r="T775" s="1" t="s">
        <v>4</v>
      </c>
      <c r="U775" s="59" t="str">
        <f>IF('Data Entry'!AP778="No aplica","1",'Data Entry'!AP778)</f>
        <v/>
      </c>
      <c r="V775" s="59" t="str">
        <f>IF('Data Entry'!AS778="No aplica","1",'Data Entry'!AS778)</f>
        <v/>
      </c>
      <c r="W775" s="59" t="str">
        <f>IF('Data Entry'!AV778="No aplica","1",'Data Entry'!AV778)</f>
        <v/>
      </c>
      <c r="X775" s="59" t="str">
        <f>IF('Data Entry'!AY778="No aplica","1",'Data Entry'!AY778)</f>
        <v/>
      </c>
      <c r="Y775" s="151" t="str">
        <f t="shared" si="12"/>
        <v/>
      </c>
      <c r="Z775" s="152" t="str">
        <f>IF('Data Entry'!H778="Yes","1",IF(AND('Data Entry'!H778="",'Data Entry'!I778="",'Data Entry'!J778="",'Data Entry'!K778="",'Data Entry'!L778="",'Data Entry'!M778="",'Data Entry'!N778="",'Data Entry'!O778="",'Data Entry'!P778="",'Data Entry'!Q778=""),"","1"))</f>
        <v/>
      </c>
      <c r="AA775" s="152" t="str">
        <f>IF('Data Entry'!R778="Yes","1",IF(AND('Data Entry'!R778="",'Data Entry'!S778="",'Data Entry'!T778="",'Data Entry'!U778=""),"","1"))</f>
        <v/>
      </c>
      <c r="AB775" s="157" t="str">
        <f>IF('Data Entry'!V778="Yes","1",IF(AND('Data Entry'!V778="",'Data Entry'!W778=""),"","1"))</f>
        <v/>
      </c>
    </row>
    <row r="776" spans="1:28" ht="17">
      <c r="A776" s="59">
        <f>'Data Entry'!AB779</f>
        <v>0</v>
      </c>
      <c r="B776" s="59" t="str">
        <f>'Data Entry'!AR779</f>
        <v/>
      </c>
      <c r="C776" s="1">
        <f>IF('Data Entry'!AD779="g",'Data Entry'!AC779*0.001*U776,IF('Data Entry'!AD779="UI",'Data Entry'!AC779*0.000001*U776,IF('Data Entry'!AD779="mg",'Data Entry'!AC779*0.000001*U776,IF('Data Entry'!AD779="t",'Data Entry'!AC779*1000*U776,IF('Data Entry'!AD779="kg",'Data Entry'!AC779*1*U776,IF('Data Entry'!AD779="L",'Data Entry'!AC779*1*U776,IFERROR(,"")))))))</f>
        <v>0</v>
      </c>
      <c r="D776" s="1" t="s">
        <v>4</v>
      </c>
      <c r="E776" s="1">
        <f>IF('Data Entry'!AF779="g",'Data Entry'!AE779*0.001,IF('Data Entry'!AF779="mg",'Data Entry'!AE779*0.000001,IF('Data Entry'!AF779="t",'Data Entry'!AE779*1000,IF('Data Entry'!AF779="ml",'Data Entry'!AE779*0.001,IF('Data Entry'!AF779="kg",'Data Entry'!AE779*1,IF('Data Entry'!AF779="Pieza",'Data Entry'!AE779*1,IF('Data Entry'!AF779="L",'Data Entry'!AE779*1,IFERROR(,""))))))))</f>
        <v>0</v>
      </c>
      <c r="F776" s="1" t="s">
        <v>4</v>
      </c>
      <c r="G776" s="1">
        <f>IF('Data Entry'!AA779="g",'Data Entry'!Z779*0.001,IF('Data Entry'!AA779="mg",'Data Entry'!Z779*0.000001,IF('Data Entry'!AA779="t",'Data Entry'!Z779*1000,IF('Data Entry'!AA779="ml",'Data Entry'!Z779*0.001,IF('Data Entry'!AA779="kg",'Data Entry'!Z779*1,IF('Data Entry'!AA779="Piezas",'Data Entry'!Z779*1,IF('Data Entry'!AA779="L",'Data Entry'!Z779*1,IFERROR(,""))))))))</f>
        <v>0</v>
      </c>
      <c r="H776" s="1" t="s">
        <v>4</v>
      </c>
      <c r="I776" s="1">
        <f>IF('Data Entry'!AC779="g",'Data Entry'!AB779*0.001,IF('Data Entry'!AC779="mg",'Data Entry'!AB779*0.000001,IF('Data Entry'!AC779="t",'Data Entry'!AB779*1000,IF('Data Entry'!AC779="ml",'Data Entry'!AB779*0.001,IF('Data Entry'!AC779="kg",'Data Entry'!AB779*1,IF('Data Entry'!AC779="L",'Data Entry'!AB779*1,IFERROR(,"")))))))</f>
        <v>0</v>
      </c>
      <c r="J776" s="59" t="str">
        <f>'Data Entry'!AU779</f>
        <v/>
      </c>
      <c r="K776" s="1">
        <f>IF('Data Entry'!AI779="g",'Data Entry'!AH779*0.001*V776,IF('Data Entry'!AI779="UI",'Data Entry'!AH779*0.000001*V776,IF('Data Entry'!AI779="mg",'Data Entry'!AH779*0.000001*V776,IF('Data Entry'!AI779="t",'Data Entry'!AH779*1000*V776,IF('Data Entry'!AI779="kg",'Data Entry'!AH779*1*V776,IF('Data Entry'!AI779="L",'Data Entry'!AH779*1*V776,IFERROR(,"")))))))</f>
        <v>0</v>
      </c>
      <c r="L776" s="1" t="s">
        <v>4</v>
      </c>
      <c r="M776" s="59">
        <f>'Data Entry'!AJ779</f>
        <v>0</v>
      </c>
      <c r="N776" s="59" t="str">
        <f>'Data Entry'!AX779</f>
        <v/>
      </c>
      <c r="O776" s="1">
        <f>IF('Data Entry'!AL779="g",'Data Entry'!AK779*0.001*W776,IF('Data Entry'!AL779="UI",'Data Entry'!AK779*0.000001*W776,IF('Data Entry'!AL779="mg",'Data Entry'!AK779*0.000001*W776,IF('Data Entry'!AL779="t",'Data Entry'!AK779*1000*W776,IF('Data Entry'!AL779="kg",'Data Entry'!AK779*1*W776,IF('Data Entry'!AL779="L",'Data Entry'!AK779*1*W776,IFERROR(,"")))))))</f>
        <v>0</v>
      </c>
      <c r="P776" s="1" t="s">
        <v>4</v>
      </c>
      <c r="Q776" s="59">
        <f>'Data Entry'!AM779</f>
        <v>0</v>
      </c>
      <c r="R776" s="59" t="str">
        <f>'Data Entry'!BA779</f>
        <v/>
      </c>
      <c r="S776" s="1">
        <f>IF('Data Entry'!AO779="g",'Data Entry'!AN779*0.001*X776,IF('Data Entry'!AO779="UI",'Data Entry'!AN779*0.000001*X776,IF('Data Entry'!AO779="mg",'Data Entry'!AN779*0.000001*X776,IF('Data Entry'!AO779="t",'Data Entry'!AN779*1000*X776,IF('Data Entry'!AO779="kg",'Data Entry'!AN779*1*X776,IF('Data Entry'!AO779="L",'Data Entry'!AN779*1*X776,IFERROR(,"")))))))</f>
        <v>0</v>
      </c>
      <c r="T776" s="1" t="s">
        <v>4</v>
      </c>
      <c r="U776" s="59" t="str">
        <f>IF('Data Entry'!AP779="No aplica","1",'Data Entry'!AP779)</f>
        <v/>
      </c>
      <c r="V776" s="59" t="str">
        <f>IF('Data Entry'!AS779="No aplica","1",'Data Entry'!AS779)</f>
        <v/>
      </c>
      <c r="W776" s="59" t="str">
        <f>IF('Data Entry'!AV779="No aplica","1",'Data Entry'!AV779)</f>
        <v/>
      </c>
      <c r="X776" s="59" t="str">
        <f>IF('Data Entry'!AY779="No aplica","1",'Data Entry'!AY779)</f>
        <v/>
      </c>
      <c r="Y776" s="151" t="str">
        <f t="shared" si="12"/>
        <v/>
      </c>
      <c r="Z776" s="152" t="str">
        <f>IF('Data Entry'!H779="Yes","1",IF(AND('Data Entry'!H779="",'Data Entry'!I779="",'Data Entry'!J779="",'Data Entry'!K779="",'Data Entry'!L779="",'Data Entry'!M779="",'Data Entry'!N779="",'Data Entry'!O779="",'Data Entry'!P779="",'Data Entry'!Q779=""),"","1"))</f>
        <v/>
      </c>
      <c r="AA776" s="152" t="str">
        <f>IF('Data Entry'!R779="Yes","1",IF(AND('Data Entry'!R779="",'Data Entry'!S779="",'Data Entry'!T779="",'Data Entry'!U779=""),"","1"))</f>
        <v/>
      </c>
      <c r="AB776" s="157" t="str">
        <f>IF('Data Entry'!V779="Yes","1",IF(AND('Data Entry'!V779="",'Data Entry'!W779=""),"","1"))</f>
        <v/>
      </c>
    </row>
    <row r="777" spans="1:28" ht="17">
      <c r="A777" s="59">
        <f>'Data Entry'!AB780</f>
        <v>0</v>
      </c>
      <c r="B777" s="59" t="str">
        <f>'Data Entry'!AR780</f>
        <v/>
      </c>
      <c r="C777" s="1">
        <f>IF('Data Entry'!AD780="g",'Data Entry'!AC780*0.001*U777,IF('Data Entry'!AD780="UI",'Data Entry'!AC780*0.000001*U777,IF('Data Entry'!AD780="mg",'Data Entry'!AC780*0.000001*U777,IF('Data Entry'!AD780="t",'Data Entry'!AC780*1000*U777,IF('Data Entry'!AD780="kg",'Data Entry'!AC780*1*U777,IF('Data Entry'!AD780="L",'Data Entry'!AC780*1*U777,IFERROR(,"")))))))</f>
        <v>0</v>
      </c>
      <c r="D777" s="1" t="s">
        <v>4</v>
      </c>
      <c r="E777" s="1">
        <f>IF('Data Entry'!AF780="g",'Data Entry'!AE780*0.001,IF('Data Entry'!AF780="mg",'Data Entry'!AE780*0.000001,IF('Data Entry'!AF780="t",'Data Entry'!AE780*1000,IF('Data Entry'!AF780="ml",'Data Entry'!AE780*0.001,IF('Data Entry'!AF780="kg",'Data Entry'!AE780*1,IF('Data Entry'!AF780="Pieza",'Data Entry'!AE780*1,IF('Data Entry'!AF780="L",'Data Entry'!AE780*1,IFERROR(,""))))))))</f>
        <v>0</v>
      </c>
      <c r="F777" s="1" t="s">
        <v>4</v>
      </c>
      <c r="G777" s="1">
        <f>IF('Data Entry'!AA780="g",'Data Entry'!Z780*0.001,IF('Data Entry'!AA780="mg",'Data Entry'!Z780*0.000001,IF('Data Entry'!AA780="t",'Data Entry'!Z780*1000,IF('Data Entry'!AA780="ml",'Data Entry'!Z780*0.001,IF('Data Entry'!AA780="kg",'Data Entry'!Z780*1,IF('Data Entry'!AA780="Piezas",'Data Entry'!Z780*1,IF('Data Entry'!AA780="L",'Data Entry'!Z780*1,IFERROR(,""))))))))</f>
        <v>0</v>
      </c>
      <c r="H777" s="1" t="s">
        <v>4</v>
      </c>
      <c r="I777" s="1">
        <f>IF('Data Entry'!AC780="g",'Data Entry'!AB780*0.001,IF('Data Entry'!AC780="mg",'Data Entry'!AB780*0.000001,IF('Data Entry'!AC780="t",'Data Entry'!AB780*1000,IF('Data Entry'!AC780="ml",'Data Entry'!AB780*0.001,IF('Data Entry'!AC780="kg",'Data Entry'!AB780*1,IF('Data Entry'!AC780="L",'Data Entry'!AB780*1,IFERROR(,"")))))))</f>
        <v>0</v>
      </c>
      <c r="J777" s="59" t="str">
        <f>'Data Entry'!AU780</f>
        <v/>
      </c>
      <c r="K777" s="1">
        <f>IF('Data Entry'!AI780="g",'Data Entry'!AH780*0.001*V777,IF('Data Entry'!AI780="UI",'Data Entry'!AH780*0.000001*V777,IF('Data Entry'!AI780="mg",'Data Entry'!AH780*0.000001*V777,IF('Data Entry'!AI780="t",'Data Entry'!AH780*1000*V777,IF('Data Entry'!AI780="kg",'Data Entry'!AH780*1*V777,IF('Data Entry'!AI780="L",'Data Entry'!AH780*1*V777,IFERROR(,"")))))))</f>
        <v>0</v>
      </c>
      <c r="L777" s="1" t="s">
        <v>4</v>
      </c>
      <c r="M777" s="59">
        <f>'Data Entry'!AJ780</f>
        <v>0</v>
      </c>
      <c r="N777" s="59" t="str">
        <f>'Data Entry'!AX780</f>
        <v/>
      </c>
      <c r="O777" s="1">
        <f>IF('Data Entry'!AL780="g",'Data Entry'!AK780*0.001*W777,IF('Data Entry'!AL780="UI",'Data Entry'!AK780*0.000001*W777,IF('Data Entry'!AL780="mg",'Data Entry'!AK780*0.000001*W777,IF('Data Entry'!AL780="t",'Data Entry'!AK780*1000*W777,IF('Data Entry'!AL780="kg",'Data Entry'!AK780*1*W777,IF('Data Entry'!AL780="L",'Data Entry'!AK780*1*W777,IFERROR(,"")))))))</f>
        <v>0</v>
      </c>
      <c r="P777" s="1" t="s">
        <v>4</v>
      </c>
      <c r="Q777" s="59">
        <f>'Data Entry'!AM780</f>
        <v>0</v>
      </c>
      <c r="R777" s="59" t="str">
        <f>'Data Entry'!BA780</f>
        <v/>
      </c>
      <c r="S777" s="1">
        <f>IF('Data Entry'!AO780="g",'Data Entry'!AN780*0.001*X777,IF('Data Entry'!AO780="UI",'Data Entry'!AN780*0.000001*X777,IF('Data Entry'!AO780="mg",'Data Entry'!AN780*0.000001*X777,IF('Data Entry'!AO780="t",'Data Entry'!AN780*1000*X777,IF('Data Entry'!AO780="kg",'Data Entry'!AN780*1*X777,IF('Data Entry'!AO780="L",'Data Entry'!AN780*1*X777,IFERROR(,"")))))))</f>
        <v>0</v>
      </c>
      <c r="T777" s="1" t="s">
        <v>4</v>
      </c>
      <c r="U777" s="59" t="str">
        <f>IF('Data Entry'!AP780="No aplica","1",'Data Entry'!AP780)</f>
        <v/>
      </c>
      <c r="V777" s="59" t="str">
        <f>IF('Data Entry'!AS780="No aplica","1",'Data Entry'!AS780)</f>
        <v/>
      </c>
      <c r="W777" s="59" t="str">
        <f>IF('Data Entry'!AV780="No aplica","1",'Data Entry'!AV780)</f>
        <v/>
      </c>
      <c r="X777" s="59" t="str">
        <f>IF('Data Entry'!AY780="No aplica","1",'Data Entry'!AY780)</f>
        <v/>
      </c>
      <c r="Y777" s="151" t="str">
        <f t="shared" si="12"/>
        <v/>
      </c>
      <c r="Z777" s="152" t="str">
        <f>IF('Data Entry'!H780="Yes","1",IF(AND('Data Entry'!H780="",'Data Entry'!I780="",'Data Entry'!J780="",'Data Entry'!K780="",'Data Entry'!L780="",'Data Entry'!M780="",'Data Entry'!N780="",'Data Entry'!O780="",'Data Entry'!P780="",'Data Entry'!Q780=""),"","1"))</f>
        <v/>
      </c>
      <c r="AA777" s="152" t="str">
        <f>IF('Data Entry'!R780="Yes","1",IF(AND('Data Entry'!R780="",'Data Entry'!S780="",'Data Entry'!T780="",'Data Entry'!U780=""),"","1"))</f>
        <v/>
      </c>
      <c r="AB777" s="157" t="str">
        <f>IF('Data Entry'!V780="Yes","1",IF(AND('Data Entry'!V780="",'Data Entry'!W780=""),"","1"))</f>
        <v/>
      </c>
    </row>
    <row r="778" spans="1:28" ht="17">
      <c r="A778" s="59">
        <f>'Data Entry'!AB781</f>
        <v>0</v>
      </c>
      <c r="B778" s="59" t="str">
        <f>'Data Entry'!AR781</f>
        <v/>
      </c>
      <c r="C778" s="1">
        <f>IF('Data Entry'!AD781="g",'Data Entry'!AC781*0.001*U778,IF('Data Entry'!AD781="UI",'Data Entry'!AC781*0.000001*U778,IF('Data Entry'!AD781="mg",'Data Entry'!AC781*0.000001*U778,IF('Data Entry'!AD781="t",'Data Entry'!AC781*1000*U778,IF('Data Entry'!AD781="kg",'Data Entry'!AC781*1*U778,IF('Data Entry'!AD781="L",'Data Entry'!AC781*1*U778,IFERROR(,"")))))))</f>
        <v>0</v>
      </c>
      <c r="D778" s="1" t="s">
        <v>4</v>
      </c>
      <c r="E778" s="1">
        <f>IF('Data Entry'!AF781="g",'Data Entry'!AE781*0.001,IF('Data Entry'!AF781="mg",'Data Entry'!AE781*0.000001,IF('Data Entry'!AF781="t",'Data Entry'!AE781*1000,IF('Data Entry'!AF781="ml",'Data Entry'!AE781*0.001,IF('Data Entry'!AF781="kg",'Data Entry'!AE781*1,IF('Data Entry'!AF781="Pieza",'Data Entry'!AE781*1,IF('Data Entry'!AF781="L",'Data Entry'!AE781*1,IFERROR(,""))))))))</f>
        <v>0</v>
      </c>
      <c r="F778" s="1" t="s">
        <v>4</v>
      </c>
      <c r="G778" s="1">
        <f>IF('Data Entry'!AA781="g",'Data Entry'!Z781*0.001,IF('Data Entry'!AA781="mg",'Data Entry'!Z781*0.000001,IF('Data Entry'!AA781="t",'Data Entry'!Z781*1000,IF('Data Entry'!AA781="ml",'Data Entry'!Z781*0.001,IF('Data Entry'!AA781="kg",'Data Entry'!Z781*1,IF('Data Entry'!AA781="Piezas",'Data Entry'!Z781*1,IF('Data Entry'!AA781="L",'Data Entry'!Z781*1,IFERROR(,""))))))))</f>
        <v>0</v>
      </c>
      <c r="H778" s="1" t="s">
        <v>4</v>
      </c>
      <c r="I778" s="1">
        <f>IF('Data Entry'!AC781="g",'Data Entry'!AB781*0.001,IF('Data Entry'!AC781="mg",'Data Entry'!AB781*0.000001,IF('Data Entry'!AC781="t",'Data Entry'!AB781*1000,IF('Data Entry'!AC781="ml",'Data Entry'!AB781*0.001,IF('Data Entry'!AC781="kg",'Data Entry'!AB781*1,IF('Data Entry'!AC781="L",'Data Entry'!AB781*1,IFERROR(,"")))))))</f>
        <v>0</v>
      </c>
      <c r="J778" s="59" t="str">
        <f>'Data Entry'!AU781</f>
        <v/>
      </c>
      <c r="K778" s="1">
        <f>IF('Data Entry'!AI781="g",'Data Entry'!AH781*0.001*V778,IF('Data Entry'!AI781="UI",'Data Entry'!AH781*0.000001*V778,IF('Data Entry'!AI781="mg",'Data Entry'!AH781*0.000001*V778,IF('Data Entry'!AI781="t",'Data Entry'!AH781*1000*V778,IF('Data Entry'!AI781="kg",'Data Entry'!AH781*1*V778,IF('Data Entry'!AI781="L",'Data Entry'!AH781*1*V778,IFERROR(,"")))))))</f>
        <v>0</v>
      </c>
      <c r="L778" s="1" t="s">
        <v>4</v>
      </c>
      <c r="M778" s="59">
        <f>'Data Entry'!AJ781</f>
        <v>0</v>
      </c>
      <c r="N778" s="59" t="str">
        <f>'Data Entry'!AX781</f>
        <v/>
      </c>
      <c r="O778" s="1">
        <f>IF('Data Entry'!AL781="g",'Data Entry'!AK781*0.001*W778,IF('Data Entry'!AL781="UI",'Data Entry'!AK781*0.000001*W778,IF('Data Entry'!AL781="mg",'Data Entry'!AK781*0.000001*W778,IF('Data Entry'!AL781="t",'Data Entry'!AK781*1000*W778,IF('Data Entry'!AL781="kg",'Data Entry'!AK781*1*W778,IF('Data Entry'!AL781="L",'Data Entry'!AK781*1*W778,IFERROR(,"")))))))</f>
        <v>0</v>
      </c>
      <c r="P778" s="1" t="s">
        <v>4</v>
      </c>
      <c r="Q778" s="59">
        <f>'Data Entry'!AM781</f>
        <v>0</v>
      </c>
      <c r="R778" s="59" t="str">
        <f>'Data Entry'!BA781</f>
        <v/>
      </c>
      <c r="S778" s="1">
        <f>IF('Data Entry'!AO781="g",'Data Entry'!AN781*0.001*X778,IF('Data Entry'!AO781="UI",'Data Entry'!AN781*0.000001*X778,IF('Data Entry'!AO781="mg",'Data Entry'!AN781*0.000001*X778,IF('Data Entry'!AO781="t",'Data Entry'!AN781*1000*X778,IF('Data Entry'!AO781="kg",'Data Entry'!AN781*1*X778,IF('Data Entry'!AO781="L",'Data Entry'!AN781*1*X778,IFERROR(,"")))))))</f>
        <v>0</v>
      </c>
      <c r="T778" s="1" t="s">
        <v>4</v>
      </c>
      <c r="U778" s="59" t="str">
        <f>IF('Data Entry'!AP781="No aplica","1",'Data Entry'!AP781)</f>
        <v/>
      </c>
      <c r="V778" s="59" t="str">
        <f>IF('Data Entry'!AS781="No aplica","1",'Data Entry'!AS781)</f>
        <v/>
      </c>
      <c r="W778" s="59" t="str">
        <f>IF('Data Entry'!AV781="No aplica","1",'Data Entry'!AV781)</f>
        <v/>
      </c>
      <c r="X778" s="59" t="str">
        <f>IF('Data Entry'!AY781="No aplica","1",'Data Entry'!AY781)</f>
        <v/>
      </c>
      <c r="Y778" s="151" t="str">
        <f t="shared" si="12"/>
        <v/>
      </c>
      <c r="Z778" s="152" t="str">
        <f>IF('Data Entry'!H781="Yes","1",IF(AND('Data Entry'!H781="",'Data Entry'!I781="",'Data Entry'!J781="",'Data Entry'!K781="",'Data Entry'!L781="",'Data Entry'!M781="",'Data Entry'!N781="",'Data Entry'!O781="",'Data Entry'!P781="",'Data Entry'!Q781=""),"","1"))</f>
        <v/>
      </c>
      <c r="AA778" s="152" t="str">
        <f>IF('Data Entry'!R781="Yes","1",IF(AND('Data Entry'!R781="",'Data Entry'!S781="",'Data Entry'!T781="",'Data Entry'!U781=""),"","1"))</f>
        <v/>
      </c>
      <c r="AB778" s="157" t="str">
        <f>IF('Data Entry'!V781="Yes","1",IF(AND('Data Entry'!V781="",'Data Entry'!W781=""),"","1"))</f>
        <v/>
      </c>
    </row>
    <row r="779" spans="1:28" ht="17">
      <c r="A779" s="59">
        <f>'Data Entry'!AB782</f>
        <v>0</v>
      </c>
      <c r="B779" s="59" t="str">
        <f>'Data Entry'!AR782</f>
        <v/>
      </c>
      <c r="C779" s="1">
        <f>IF('Data Entry'!AD782="g",'Data Entry'!AC782*0.001*U779,IF('Data Entry'!AD782="UI",'Data Entry'!AC782*0.000001*U779,IF('Data Entry'!AD782="mg",'Data Entry'!AC782*0.000001*U779,IF('Data Entry'!AD782="t",'Data Entry'!AC782*1000*U779,IF('Data Entry'!AD782="kg",'Data Entry'!AC782*1*U779,IF('Data Entry'!AD782="L",'Data Entry'!AC782*1*U779,IFERROR(,"")))))))</f>
        <v>0</v>
      </c>
      <c r="D779" s="1" t="s">
        <v>4</v>
      </c>
      <c r="E779" s="1">
        <f>IF('Data Entry'!AF782="g",'Data Entry'!AE782*0.001,IF('Data Entry'!AF782="mg",'Data Entry'!AE782*0.000001,IF('Data Entry'!AF782="t",'Data Entry'!AE782*1000,IF('Data Entry'!AF782="ml",'Data Entry'!AE782*0.001,IF('Data Entry'!AF782="kg",'Data Entry'!AE782*1,IF('Data Entry'!AF782="Pieza",'Data Entry'!AE782*1,IF('Data Entry'!AF782="L",'Data Entry'!AE782*1,IFERROR(,""))))))))</f>
        <v>0</v>
      </c>
      <c r="F779" s="1" t="s">
        <v>4</v>
      </c>
      <c r="G779" s="1">
        <f>IF('Data Entry'!AA782="g",'Data Entry'!Z782*0.001,IF('Data Entry'!AA782="mg",'Data Entry'!Z782*0.000001,IF('Data Entry'!AA782="t",'Data Entry'!Z782*1000,IF('Data Entry'!AA782="ml",'Data Entry'!Z782*0.001,IF('Data Entry'!AA782="kg",'Data Entry'!Z782*1,IF('Data Entry'!AA782="Piezas",'Data Entry'!Z782*1,IF('Data Entry'!AA782="L",'Data Entry'!Z782*1,IFERROR(,""))))))))</f>
        <v>0</v>
      </c>
      <c r="H779" s="1" t="s">
        <v>4</v>
      </c>
      <c r="I779" s="1">
        <f>IF('Data Entry'!AC782="g",'Data Entry'!AB782*0.001,IF('Data Entry'!AC782="mg",'Data Entry'!AB782*0.000001,IF('Data Entry'!AC782="t",'Data Entry'!AB782*1000,IF('Data Entry'!AC782="ml",'Data Entry'!AB782*0.001,IF('Data Entry'!AC782="kg",'Data Entry'!AB782*1,IF('Data Entry'!AC782="L",'Data Entry'!AB782*1,IFERROR(,"")))))))</f>
        <v>0</v>
      </c>
      <c r="J779" s="59" t="str">
        <f>'Data Entry'!AU782</f>
        <v/>
      </c>
      <c r="K779" s="1">
        <f>IF('Data Entry'!AI782="g",'Data Entry'!AH782*0.001*V779,IF('Data Entry'!AI782="UI",'Data Entry'!AH782*0.000001*V779,IF('Data Entry'!AI782="mg",'Data Entry'!AH782*0.000001*V779,IF('Data Entry'!AI782="t",'Data Entry'!AH782*1000*V779,IF('Data Entry'!AI782="kg",'Data Entry'!AH782*1*V779,IF('Data Entry'!AI782="L",'Data Entry'!AH782*1*V779,IFERROR(,"")))))))</f>
        <v>0</v>
      </c>
      <c r="L779" s="1" t="s">
        <v>4</v>
      </c>
      <c r="M779" s="59">
        <f>'Data Entry'!AJ782</f>
        <v>0</v>
      </c>
      <c r="N779" s="59" t="str">
        <f>'Data Entry'!AX782</f>
        <v/>
      </c>
      <c r="O779" s="1">
        <f>IF('Data Entry'!AL782="g",'Data Entry'!AK782*0.001*W779,IF('Data Entry'!AL782="UI",'Data Entry'!AK782*0.000001*W779,IF('Data Entry'!AL782="mg",'Data Entry'!AK782*0.000001*W779,IF('Data Entry'!AL782="t",'Data Entry'!AK782*1000*W779,IF('Data Entry'!AL782="kg",'Data Entry'!AK782*1*W779,IF('Data Entry'!AL782="L",'Data Entry'!AK782*1*W779,IFERROR(,"")))))))</f>
        <v>0</v>
      </c>
      <c r="P779" s="1" t="s">
        <v>4</v>
      </c>
      <c r="Q779" s="59">
        <f>'Data Entry'!AM782</f>
        <v>0</v>
      </c>
      <c r="R779" s="59" t="str">
        <f>'Data Entry'!BA782</f>
        <v/>
      </c>
      <c r="S779" s="1">
        <f>IF('Data Entry'!AO782="g",'Data Entry'!AN782*0.001*X779,IF('Data Entry'!AO782="UI",'Data Entry'!AN782*0.000001*X779,IF('Data Entry'!AO782="mg",'Data Entry'!AN782*0.000001*X779,IF('Data Entry'!AO782="t",'Data Entry'!AN782*1000*X779,IF('Data Entry'!AO782="kg",'Data Entry'!AN782*1*X779,IF('Data Entry'!AO782="L",'Data Entry'!AN782*1*X779,IFERROR(,"")))))))</f>
        <v>0</v>
      </c>
      <c r="T779" s="1" t="s">
        <v>4</v>
      </c>
      <c r="U779" s="59" t="str">
        <f>IF('Data Entry'!AP782="No aplica","1",'Data Entry'!AP782)</f>
        <v/>
      </c>
      <c r="V779" s="59" t="str">
        <f>IF('Data Entry'!AS782="No aplica","1",'Data Entry'!AS782)</f>
        <v/>
      </c>
      <c r="W779" s="59" t="str">
        <f>IF('Data Entry'!AV782="No aplica","1",'Data Entry'!AV782)</f>
        <v/>
      </c>
      <c r="X779" s="59" t="str">
        <f>IF('Data Entry'!AY782="No aplica","1",'Data Entry'!AY782)</f>
        <v/>
      </c>
      <c r="Y779" s="151" t="str">
        <f t="shared" si="12"/>
        <v/>
      </c>
      <c r="Z779" s="152" t="str">
        <f>IF('Data Entry'!H782="Yes","1",IF(AND('Data Entry'!H782="",'Data Entry'!I782="",'Data Entry'!J782="",'Data Entry'!K782="",'Data Entry'!L782="",'Data Entry'!M782="",'Data Entry'!N782="",'Data Entry'!O782="",'Data Entry'!P782="",'Data Entry'!Q782=""),"","1"))</f>
        <v/>
      </c>
      <c r="AA779" s="152" t="str">
        <f>IF('Data Entry'!R782="Yes","1",IF(AND('Data Entry'!R782="",'Data Entry'!S782="",'Data Entry'!T782="",'Data Entry'!U782=""),"","1"))</f>
        <v/>
      </c>
      <c r="AB779" s="157" t="str">
        <f>IF('Data Entry'!V782="Yes","1",IF(AND('Data Entry'!V782="",'Data Entry'!W782=""),"","1"))</f>
        <v/>
      </c>
    </row>
    <row r="780" spans="1:28" ht="17">
      <c r="A780" s="59">
        <f>'Data Entry'!AB783</f>
        <v>0</v>
      </c>
      <c r="B780" s="59" t="str">
        <f>'Data Entry'!AR783</f>
        <v/>
      </c>
      <c r="C780" s="1">
        <f>IF('Data Entry'!AD783="g",'Data Entry'!AC783*0.001*U780,IF('Data Entry'!AD783="UI",'Data Entry'!AC783*0.000001*U780,IF('Data Entry'!AD783="mg",'Data Entry'!AC783*0.000001*U780,IF('Data Entry'!AD783="t",'Data Entry'!AC783*1000*U780,IF('Data Entry'!AD783="kg",'Data Entry'!AC783*1*U780,IF('Data Entry'!AD783="L",'Data Entry'!AC783*1*U780,IFERROR(,"")))))))</f>
        <v>0</v>
      </c>
      <c r="D780" s="1" t="s">
        <v>4</v>
      </c>
      <c r="E780" s="1">
        <f>IF('Data Entry'!AF783="g",'Data Entry'!AE783*0.001,IF('Data Entry'!AF783="mg",'Data Entry'!AE783*0.000001,IF('Data Entry'!AF783="t",'Data Entry'!AE783*1000,IF('Data Entry'!AF783="ml",'Data Entry'!AE783*0.001,IF('Data Entry'!AF783="kg",'Data Entry'!AE783*1,IF('Data Entry'!AF783="Pieza",'Data Entry'!AE783*1,IF('Data Entry'!AF783="L",'Data Entry'!AE783*1,IFERROR(,""))))))))</f>
        <v>0</v>
      </c>
      <c r="F780" s="1" t="s">
        <v>4</v>
      </c>
      <c r="G780" s="1">
        <f>IF('Data Entry'!AA783="g",'Data Entry'!Z783*0.001,IF('Data Entry'!AA783="mg",'Data Entry'!Z783*0.000001,IF('Data Entry'!AA783="t",'Data Entry'!Z783*1000,IF('Data Entry'!AA783="ml",'Data Entry'!Z783*0.001,IF('Data Entry'!AA783="kg",'Data Entry'!Z783*1,IF('Data Entry'!AA783="Piezas",'Data Entry'!Z783*1,IF('Data Entry'!AA783="L",'Data Entry'!Z783*1,IFERROR(,""))))))))</f>
        <v>0</v>
      </c>
      <c r="H780" s="1" t="s">
        <v>4</v>
      </c>
      <c r="I780" s="1">
        <f>IF('Data Entry'!AC783="g",'Data Entry'!AB783*0.001,IF('Data Entry'!AC783="mg",'Data Entry'!AB783*0.000001,IF('Data Entry'!AC783="t",'Data Entry'!AB783*1000,IF('Data Entry'!AC783="ml",'Data Entry'!AB783*0.001,IF('Data Entry'!AC783="kg",'Data Entry'!AB783*1,IF('Data Entry'!AC783="L",'Data Entry'!AB783*1,IFERROR(,"")))))))</f>
        <v>0</v>
      </c>
      <c r="J780" s="59" t="str">
        <f>'Data Entry'!AU783</f>
        <v/>
      </c>
      <c r="K780" s="1">
        <f>IF('Data Entry'!AI783="g",'Data Entry'!AH783*0.001*V780,IF('Data Entry'!AI783="UI",'Data Entry'!AH783*0.000001*V780,IF('Data Entry'!AI783="mg",'Data Entry'!AH783*0.000001*V780,IF('Data Entry'!AI783="t",'Data Entry'!AH783*1000*V780,IF('Data Entry'!AI783="kg",'Data Entry'!AH783*1*V780,IF('Data Entry'!AI783="L",'Data Entry'!AH783*1*V780,IFERROR(,"")))))))</f>
        <v>0</v>
      </c>
      <c r="L780" s="1" t="s">
        <v>4</v>
      </c>
      <c r="M780" s="59">
        <f>'Data Entry'!AJ783</f>
        <v>0</v>
      </c>
      <c r="N780" s="59" t="str">
        <f>'Data Entry'!AX783</f>
        <v/>
      </c>
      <c r="O780" s="1">
        <f>IF('Data Entry'!AL783="g",'Data Entry'!AK783*0.001*W780,IF('Data Entry'!AL783="UI",'Data Entry'!AK783*0.000001*W780,IF('Data Entry'!AL783="mg",'Data Entry'!AK783*0.000001*W780,IF('Data Entry'!AL783="t",'Data Entry'!AK783*1000*W780,IF('Data Entry'!AL783="kg",'Data Entry'!AK783*1*W780,IF('Data Entry'!AL783="L",'Data Entry'!AK783*1*W780,IFERROR(,"")))))))</f>
        <v>0</v>
      </c>
      <c r="P780" s="1" t="s">
        <v>4</v>
      </c>
      <c r="Q780" s="59">
        <f>'Data Entry'!AM783</f>
        <v>0</v>
      </c>
      <c r="R780" s="59" t="str">
        <f>'Data Entry'!BA783</f>
        <v/>
      </c>
      <c r="S780" s="1">
        <f>IF('Data Entry'!AO783="g",'Data Entry'!AN783*0.001*X780,IF('Data Entry'!AO783="UI",'Data Entry'!AN783*0.000001*X780,IF('Data Entry'!AO783="mg",'Data Entry'!AN783*0.000001*X780,IF('Data Entry'!AO783="t",'Data Entry'!AN783*1000*X780,IF('Data Entry'!AO783="kg",'Data Entry'!AN783*1*X780,IF('Data Entry'!AO783="L",'Data Entry'!AN783*1*X780,IFERROR(,"")))))))</f>
        <v>0</v>
      </c>
      <c r="T780" s="1" t="s">
        <v>4</v>
      </c>
      <c r="U780" s="59" t="str">
        <f>IF('Data Entry'!AP783="No aplica","1",'Data Entry'!AP783)</f>
        <v/>
      </c>
      <c r="V780" s="59" t="str">
        <f>IF('Data Entry'!AS783="No aplica","1",'Data Entry'!AS783)</f>
        <v/>
      </c>
      <c r="W780" s="59" t="str">
        <f>IF('Data Entry'!AV783="No aplica","1",'Data Entry'!AV783)</f>
        <v/>
      </c>
      <c r="X780" s="59" t="str">
        <f>IF('Data Entry'!AY783="No aplica","1",'Data Entry'!AY783)</f>
        <v/>
      </c>
      <c r="Y780" s="151" t="str">
        <f t="shared" si="12"/>
        <v/>
      </c>
      <c r="Z780" s="152" t="str">
        <f>IF('Data Entry'!H783="Yes","1",IF(AND('Data Entry'!H783="",'Data Entry'!I783="",'Data Entry'!J783="",'Data Entry'!K783="",'Data Entry'!L783="",'Data Entry'!M783="",'Data Entry'!N783="",'Data Entry'!O783="",'Data Entry'!P783="",'Data Entry'!Q783=""),"","1"))</f>
        <v/>
      </c>
      <c r="AA780" s="152" t="str">
        <f>IF('Data Entry'!R783="Yes","1",IF(AND('Data Entry'!R783="",'Data Entry'!S783="",'Data Entry'!T783="",'Data Entry'!U783=""),"","1"))</f>
        <v/>
      </c>
      <c r="AB780" s="157" t="str">
        <f>IF('Data Entry'!V783="Yes","1",IF(AND('Data Entry'!V783="",'Data Entry'!W783=""),"","1"))</f>
        <v/>
      </c>
    </row>
    <row r="781" spans="1:28" ht="17">
      <c r="A781" s="59">
        <f>'Data Entry'!AB784</f>
        <v>0</v>
      </c>
      <c r="B781" s="59" t="str">
        <f>'Data Entry'!AR784</f>
        <v/>
      </c>
      <c r="C781" s="1">
        <f>IF('Data Entry'!AD784="g",'Data Entry'!AC784*0.001*U781,IF('Data Entry'!AD784="UI",'Data Entry'!AC784*0.000001*U781,IF('Data Entry'!AD784="mg",'Data Entry'!AC784*0.000001*U781,IF('Data Entry'!AD784="t",'Data Entry'!AC784*1000*U781,IF('Data Entry'!AD784="kg",'Data Entry'!AC784*1*U781,IF('Data Entry'!AD784="L",'Data Entry'!AC784*1*U781,IFERROR(,"")))))))</f>
        <v>0</v>
      </c>
      <c r="D781" s="1" t="s">
        <v>4</v>
      </c>
      <c r="E781" s="1">
        <f>IF('Data Entry'!AF784="g",'Data Entry'!AE784*0.001,IF('Data Entry'!AF784="mg",'Data Entry'!AE784*0.000001,IF('Data Entry'!AF784="t",'Data Entry'!AE784*1000,IF('Data Entry'!AF784="ml",'Data Entry'!AE784*0.001,IF('Data Entry'!AF784="kg",'Data Entry'!AE784*1,IF('Data Entry'!AF784="Pieza",'Data Entry'!AE784*1,IF('Data Entry'!AF784="L",'Data Entry'!AE784*1,IFERROR(,""))))))))</f>
        <v>0</v>
      </c>
      <c r="F781" s="1" t="s">
        <v>4</v>
      </c>
      <c r="G781" s="1">
        <f>IF('Data Entry'!AA784="g",'Data Entry'!Z784*0.001,IF('Data Entry'!AA784="mg",'Data Entry'!Z784*0.000001,IF('Data Entry'!AA784="t",'Data Entry'!Z784*1000,IF('Data Entry'!AA784="ml",'Data Entry'!Z784*0.001,IF('Data Entry'!AA784="kg",'Data Entry'!Z784*1,IF('Data Entry'!AA784="Piezas",'Data Entry'!Z784*1,IF('Data Entry'!AA784="L",'Data Entry'!Z784*1,IFERROR(,""))))))))</f>
        <v>0</v>
      </c>
      <c r="H781" s="1" t="s">
        <v>4</v>
      </c>
      <c r="I781" s="1">
        <f>IF('Data Entry'!AC784="g",'Data Entry'!AB784*0.001,IF('Data Entry'!AC784="mg",'Data Entry'!AB784*0.000001,IF('Data Entry'!AC784="t",'Data Entry'!AB784*1000,IF('Data Entry'!AC784="ml",'Data Entry'!AB784*0.001,IF('Data Entry'!AC784="kg",'Data Entry'!AB784*1,IF('Data Entry'!AC784="L",'Data Entry'!AB784*1,IFERROR(,"")))))))</f>
        <v>0</v>
      </c>
      <c r="J781" s="59" t="str">
        <f>'Data Entry'!AU784</f>
        <v/>
      </c>
      <c r="K781" s="1">
        <f>IF('Data Entry'!AI784="g",'Data Entry'!AH784*0.001*V781,IF('Data Entry'!AI784="UI",'Data Entry'!AH784*0.000001*V781,IF('Data Entry'!AI784="mg",'Data Entry'!AH784*0.000001*V781,IF('Data Entry'!AI784="t",'Data Entry'!AH784*1000*V781,IF('Data Entry'!AI784="kg",'Data Entry'!AH784*1*V781,IF('Data Entry'!AI784="L",'Data Entry'!AH784*1*V781,IFERROR(,"")))))))</f>
        <v>0</v>
      </c>
      <c r="L781" s="1" t="s">
        <v>4</v>
      </c>
      <c r="M781" s="59">
        <f>'Data Entry'!AJ784</f>
        <v>0</v>
      </c>
      <c r="N781" s="59" t="str">
        <f>'Data Entry'!AX784</f>
        <v/>
      </c>
      <c r="O781" s="1">
        <f>IF('Data Entry'!AL784="g",'Data Entry'!AK784*0.001*W781,IF('Data Entry'!AL784="UI",'Data Entry'!AK784*0.000001*W781,IF('Data Entry'!AL784="mg",'Data Entry'!AK784*0.000001*W781,IF('Data Entry'!AL784="t",'Data Entry'!AK784*1000*W781,IF('Data Entry'!AL784="kg",'Data Entry'!AK784*1*W781,IF('Data Entry'!AL784="L",'Data Entry'!AK784*1*W781,IFERROR(,"")))))))</f>
        <v>0</v>
      </c>
      <c r="P781" s="1" t="s">
        <v>4</v>
      </c>
      <c r="Q781" s="59">
        <f>'Data Entry'!AM784</f>
        <v>0</v>
      </c>
      <c r="R781" s="59" t="str">
        <f>'Data Entry'!BA784</f>
        <v/>
      </c>
      <c r="S781" s="1">
        <f>IF('Data Entry'!AO784="g",'Data Entry'!AN784*0.001*X781,IF('Data Entry'!AO784="UI",'Data Entry'!AN784*0.000001*X781,IF('Data Entry'!AO784="mg",'Data Entry'!AN784*0.000001*X781,IF('Data Entry'!AO784="t",'Data Entry'!AN784*1000*X781,IF('Data Entry'!AO784="kg",'Data Entry'!AN784*1*X781,IF('Data Entry'!AO784="L",'Data Entry'!AN784*1*X781,IFERROR(,"")))))))</f>
        <v>0</v>
      </c>
      <c r="T781" s="1" t="s">
        <v>4</v>
      </c>
      <c r="U781" s="59" t="str">
        <f>IF('Data Entry'!AP784="No aplica","1",'Data Entry'!AP784)</f>
        <v/>
      </c>
      <c r="V781" s="59" t="str">
        <f>IF('Data Entry'!AS784="No aplica","1",'Data Entry'!AS784)</f>
        <v/>
      </c>
      <c r="W781" s="59" t="str">
        <f>IF('Data Entry'!AV784="No aplica","1",'Data Entry'!AV784)</f>
        <v/>
      </c>
      <c r="X781" s="59" t="str">
        <f>IF('Data Entry'!AY784="No aplica","1",'Data Entry'!AY784)</f>
        <v/>
      </c>
      <c r="Y781" s="151" t="str">
        <f t="shared" si="12"/>
        <v/>
      </c>
      <c r="Z781" s="152" t="str">
        <f>IF('Data Entry'!H784="Yes","1",IF(AND('Data Entry'!H784="",'Data Entry'!I784="",'Data Entry'!J784="",'Data Entry'!K784="",'Data Entry'!L784="",'Data Entry'!M784="",'Data Entry'!N784="",'Data Entry'!O784="",'Data Entry'!P784="",'Data Entry'!Q784=""),"","1"))</f>
        <v/>
      </c>
      <c r="AA781" s="152" t="str">
        <f>IF('Data Entry'!R784="Yes","1",IF(AND('Data Entry'!R784="",'Data Entry'!S784="",'Data Entry'!T784="",'Data Entry'!U784=""),"","1"))</f>
        <v/>
      </c>
      <c r="AB781" s="157" t="str">
        <f>IF('Data Entry'!V784="Yes","1",IF(AND('Data Entry'!V784="",'Data Entry'!W784=""),"","1"))</f>
        <v/>
      </c>
    </row>
    <row r="782" spans="1:28" ht="17">
      <c r="A782" s="59">
        <f>'Data Entry'!AB785</f>
        <v>0</v>
      </c>
      <c r="B782" s="59" t="str">
        <f>'Data Entry'!AR785</f>
        <v/>
      </c>
      <c r="C782" s="1">
        <f>IF('Data Entry'!AD785="g",'Data Entry'!AC785*0.001*U782,IF('Data Entry'!AD785="UI",'Data Entry'!AC785*0.000001*U782,IF('Data Entry'!AD785="mg",'Data Entry'!AC785*0.000001*U782,IF('Data Entry'!AD785="t",'Data Entry'!AC785*1000*U782,IF('Data Entry'!AD785="kg",'Data Entry'!AC785*1*U782,IF('Data Entry'!AD785="L",'Data Entry'!AC785*1*U782,IFERROR(,"")))))))</f>
        <v>0</v>
      </c>
      <c r="D782" s="1" t="s">
        <v>4</v>
      </c>
      <c r="E782" s="1">
        <f>IF('Data Entry'!AF785="g",'Data Entry'!AE785*0.001,IF('Data Entry'!AF785="mg",'Data Entry'!AE785*0.000001,IF('Data Entry'!AF785="t",'Data Entry'!AE785*1000,IF('Data Entry'!AF785="ml",'Data Entry'!AE785*0.001,IF('Data Entry'!AF785="kg",'Data Entry'!AE785*1,IF('Data Entry'!AF785="Pieza",'Data Entry'!AE785*1,IF('Data Entry'!AF785="L",'Data Entry'!AE785*1,IFERROR(,""))))))))</f>
        <v>0</v>
      </c>
      <c r="F782" s="1" t="s">
        <v>4</v>
      </c>
      <c r="G782" s="1">
        <f>IF('Data Entry'!AA785="g",'Data Entry'!Z785*0.001,IF('Data Entry'!AA785="mg",'Data Entry'!Z785*0.000001,IF('Data Entry'!AA785="t",'Data Entry'!Z785*1000,IF('Data Entry'!AA785="ml",'Data Entry'!Z785*0.001,IF('Data Entry'!AA785="kg",'Data Entry'!Z785*1,IF('Data Entry'!AA785="Piezas",'Data Entry'!Z785*1,IF('Data Entry'!AA785="L",'Data Entry'!Z785*1,IFERROR(,""))))))))</f>
        <v>0</v>
      </c>
      <c r="H782" s="1" t="s">
        <v>4</v>
      </c>
      <c r="I782" s="1">
        <f>IF('Data Entry'!AC785="g",'Data Entry'!AB785*0.001,IF('Data Entry'!AC785="mg",'Data Entry'!AB785*0.000001,IF('Data Entry'!AC785="t",'Data Entry'!AB785*1000,IF('Data Entry'!AC785="ml",'Data Entry'!AB785*0.001,IF('Data Entry'!AC785="kg",'Data Entry'!AB785*1,IF('Data Entry'!AC785="L",'Data Entry'!AB785*1,IFERROR(,"")))))))</f>
        <v>0</v>
      </c>
      <c r="J782" s="59" t="str">
        <f>'Data Entry'!AU785</f>
        <v/>
      </c>
      <c r="K782" s="1">
        <f>IF('Data Entry'!AI785="g",'Data Entry'!AH785*0.001*V782,IF('Data Entry'!AI785="UI",'Data Entry'!AH785*0.000001*V782,IF('Data Entry'!AI785="mg",'Data Entry'!AH785*0.000001*V782,IF('Data Entry'!AI785="t",'Data Entry'!AH785*1000*V782,IF('Data Entry'!AI785="kg",'Data Entry'!AH785*1*V782,IF('Data Entry'!AI785="L",'Data Entry'!AH785*1*V782,IFERROR(,"")))))))</f>
        <v>0</v>
      </c>
      <c r="L782" s="1" t="s">
        <v>4</v>
      </c>
      <c r="M782" s="59">
        <f>'Data Entry'!AJ785</f>
        <v>0</v>
      </c>
      <c r="N782" s="59" t="str">
        <f>'Data Entry'!AX785</f>
        <v/>
      </c>
      <c r="O782" s="1">
        <f>IF('Data Entry'!AL785="g",'Data Entry'!AK785*0.001*W782,IF('Data Entry'!AL785="UI",'Data Entry'!AK785*0.000001*W782,IF('Data Entry'!AL785="mg",'Data Entry'!AK785*0.000001*W782,IF('Data Entry'!AL785="t",'Data Entry'!AK785*1000*W782,IF('Data Entry'!AL785="kg",'Data Entry'!AK785*1*W782,IF('Data Entry'!AL785="L",'Data Entry'!AK785*1*W782,IFERROR(,"")))))))</f>
        <v>0</v>
      </c>
      <c r="P782" s="1" t="s">
        <v>4</v>
      </c>
      <c r="Q782" s="59">
        <f>'Data Entry'!AM785</f>
        <v>0</v>
      </c>
      <c r="R782" s="59" t="str">
        <f>'Data Entry'!BA785</f>
        <v/>
      </c>
      <c r="S782" s="1">
        <f>IF('Data Entry'!AO785="g",'Data Entry'!AN785*0.001*X782,IF('Data Entry'!AO785="UI",'Data Entry'!AN785*0.000001*X782,IF('Data Entry'!AO785="mg",'Data Entry'!AN785*0.000001*X782,IF('Data Entry'!AO785="t",'Data Entry'!AN785*1000*X782,IF('Data Entry'!AO785="kg",'Data Entry'!AN785*1*X782,IF('Data Entry'!AO785="L",'Data Entry'!AN785*1*X782,IFERROR(,"")))))))</f>
        <v>0</v>
      </c>
      <c r="T782" s="1" t="s">
        <v>4</v>
      </c>
      <c r="U782" s="59" t="str">
        <f>IF('Data Entry'!AP785="No aplica","1",'Data Entry'!AP785)</f>
        <v/>
      </c>
      <c r="V782" s="59" t="str">
        <f>IF('Data Entry'!AS785="No aplica","1",'Data Entry'!AS785)</f>
        <v/>
      </c>
      <c r="W782" s="59" t="str">
        <f>IF('Data Entry'!AV785="No aplica","1",'Data Entry'!AV785)</f>
        <v/>
      </c>
      <c r="X782" s="59" t="str">
        <f>IF('Data Entry'!AY785="No aplica","1",'Data Entry'!AY785)</f>
        <v/>
      </c>
      <c r="Y782" s="151" t="str">
        <f t="shared" si="12"/>
        <v/>
      </c>
      <c r="Z782" s="152" t="str">
        <f>IF('Data Entry'!H785="Yes","1",IF(AND('Data Entry'!H785="",'Data Entry'!I785="",'Data Entry'!J785="",'Data Entry'!K785="",'Data Entry'!L785="",'Data Entry'!M785="",'Data Entry'!N785="",'Data Entry'!O785="",'Data Entry'!P785="",'Data Entry'!Q785=""),"","1"))</f>
        <v/>
      </c>
      <c r="AA782" s="152" t="str">
        <f>IF('Data Entry'!R785="Yes","1",IF(AND('Data Entry'!R785="",'Data Entry'!S785="",'Data Entry'!T785="",'Data Entry'!U785=""),"","1"))</f>
        <v/>
      </c>
      <c r="AB782" s="157" t="str">
        <f>IF('Data Entry'!V785="Yes","1",IF(AND('Data Entry'!V785="",'Data Entry'!W785=""),"","1"))</f>
        <v/>
      </c>
    </row>
    <row r="783" spans="1:28" ht="17">
      <c r="A783" s="59">
        <f>'Data Entry'!AB786</f>
        <v>0</v>
      </c>
      <c r="B783" s="59" t="str">
        <f>'Data Entry'!AR786</f>
        <v/>
      </c>
      <c r="C783" s="1">
        <f>IF('Data Entry'!AD786="g",'Data Entry'!AC786*0.001*U783,IF('Data Entry'!AD786="UI",'Data Entry'!AC786*0.000001*U783,IF('Data Entry'!AD786="mg",'Data Entry'!AC786*0.000001*U783,IF('Data Entry'!AD786="t",'Data Entry'!AC786*1000*U783,IF('Data Entry'!AD786="kg",'Data Entry'!AC786*1*U783,IF('Data Entry'!AD786="L",'Data Entry'!AC786*1*U783,IFERROR(,"")))))))</f>
        <v>0</v>
      </c>
      <c r="D783" s="1" t="s">
        <v>4</v>
      </c>
      <c r="E783" s="1">
        <f>IF('Data Entry'!AF786="g",'Data Entry'!AE786*0.001,IF('Data Entry'!AF786="mg",'Data Entry'!AE786*0.000001,IF('Data Entry'!AF786="t",'Data Entry'!AE786*1000,IF('Data Entry'!AF786="ml",'Data Entry'!AE786*0.001,IF('Data Entry'!AF786="kg",'Data Entry'!AE786*1,IF('Data Entry'!AF786="Pieza",'Data Entry'!AE786*1,IF('Data Entry'!AF786="L",'Data Entry'!AE786*1,IFERROR(,""))))))))</f>
        <v>0</v>
      </c>
      <c r="F783" s="1" t="s">
        <v>4</v>
      </c>
      <c r="G783" s="1">
        <f>IF('Data Entry'!AA786="g",'Data Entry'!Z786*0.001,IF('Data Entry'!AA786="mg",'Data Entry'!Z786*0.000001,IF('Data Entry'!AA786="t",'Data Entry'!Z786*1000,IF('Data Entry'!AA786="ml",'Data Entry'!Z786*0.001,IF('Data Entry'!AA786="kg",'Data Entry'!Z786*1,IF('Data Entry'!AA786="Piezas",'Data Entry'!Z786*1,IF('Data Entry'!AA786="L",'Data Entry'!Z786*1,IFERROR(,""))))))))</f>
        <v>0</v>
      </c>
      <c r="H783" s="1" t="s">
        <v>4</v>
      </c>
      <c r="I783" s="1">
        <f>IF('Data Entry'!AC786="g",'Data Entry'!AB786*0.001,IF('Data Entry'!AC786="mg",'Data Entry'!AB786*0.000001,IF('Data Entry'!AC786="t",'Data Entry'!AB786*1000,IF('Data Entry'!AC786="ml",'Data Entry'!AB786*0.001,IF('Data Entry'!AC786="kg",'Data Entry'!AB786*1,IF('Data Entry'!AC786="L",'Data Entry'!AB786*1,IFERROR(,"")))))))</f>
        <v>0</v>
      </c>
      <c r="J783" s="59" t="str">
        <f>'Data Entry'!AU786</f>
        <v/>
      </c>
      <c r="K783" s="1">
        <f>IF('Data Entry'!AI786="g",'Data Entry'!AH786*0.001*V783,IF('Data Entry'!AI786="UI",'Data Entry'!AH786*0.000001*V783,IF('Data Entry'!AI786="mg",'Data Entry'!AH786*0.000001*V783,IF('Data Entry'!AI786="t",'Data Entry'!AH786*1000*V783,IF('Data Entry'!AI786="kg",'Data Entry'!AH786*1*V783,IF('Data Entry'!AI786="L",'Data Entry'!AH786*1*V783,IFERROR(,"")))))))</f>
        <v>0</v>
      </c>
      <c r="L783" s="1" t="s">
        <v>4</v>
      </c>
      <c r="M783" s="59">
        <f>'Data Entry'!AJ786</f>
        <v>0</v>
      </c>
      <c r="N783" s="59" t="str">
        <f>'Data Entry'!AX786</f>
        <v/>
      </c>
      <c r="O783" s="1">
        <f>IF('Data Entry'!AL786="g",'Data Entry'!AK786*0.001*W783,IF('Data Entry'!AL786="UI",'Data Entry'!AK786*0.000001*W783,IF('Data Entry'!AL786="mg",'Data Entry'!AK786*0.000001*W783,IF('Data Entry'!AL786="t",'Data Entry'!AK786*1000*W783,IF('Data Entry'!AL786="kg",'Data Entry'!AK786*1*W783,IF('Data Entry'!AL786="L",'Data Entry'!AK786*1*W783,IFERROR(,"")))))))</f>
        <v>0</v>
      </c>
      <c r="P783" s="1" t="s">
        <v>4</v>
      </c>
      <c r="Q783" s="59">
        <f>'Data Entry'!AM786</f>
        <v>0</v>
      </c>
      <c r="R783" s="59" t="str">
        <f>'Data Entry'!BA786</f>
        <v/>
      </c>
      <c r="S783" s="1">
        <f>IF('Data Entry'!AO786="g",'Data Entry'!AN786*0.001*X783,IF('Data Entry'!AO786="UI",'Data Entry'!AN786*0.000001*X783,IF('Data Entry'!AO786="mg",'Data Entry'!AN786*0.000001*X783,IF('Data Entry'!AO786="t",'Data Entry'!AN786*1000*X783,IF('Data Entry'!AO786="kg",'Data Entry'!AN786*1*X783,IF('Data Entry'!AO786="L",'Data Entry'!AN786*1*X783,IFERROR(,"")))))))</f>
        <v>0</v>
      </c>
      <c r="T783" s="1" t="s">
        <v>4</v>
      </c>
      <c r="U783" s="59" t="str">
        <f>IF('Data Entry'!AP786="No aplica","1",'Data Entry'!AP786)</f>
        <v/>
      </c>
      <c r="V783" s="59" t="str">
        <f>IF('Data Entry'!AS786="No aplica","1",'Data Entry'!AS786)</f>
        <v/>
      </c>
      <c r="W783" s="59" t="str">
        <f>IF('Data Entry'!AV786="No aplica","1",'Data Entry'!AV786)</f>
        <v/>
      </c>
      <c r="X783" s="59" t="str">
        <f>IF('Data Entry'!AY786="No aplica","1",'Data Entry'!AY786)</f>
        <v/>
      </c>
      <c r="Y783" s="151" t="str">
        <f t="shared" si="12"/>
        <v/>
      </c>
      <c r="Z783" s="152" t="str">
        <f>IF('Data Entry'!H786="Yes","1",IF(AND('Data Entry'!H786="",'Data Entry'!I786="",'Data Entry'!J786="",'Data Entry'!K786="",'Data Entry'!L786="",'Data Entry'!M786="",'Data Entry'!N786="",'Data Entry'!O786="",'Data Entry'!P786="",'Data Entry'!Q786=""),"","1"))</f>
        <v/>
      </c>
      <c r="AA783" s="152" t="str">
        <f>IF('Data Entry'!R786="Yes","1",IF(AND('Data Entry'!R786="",'Data Entry'!S786="",'Data Entry'!T786="",'Data Entry'!U786=""),"","1"))</f>
        <v/>
      </c>
      <c r="AB783" s="157" t="str">
        <f>IF('Data Entry'!V786="Yes","1",IF(AND('Data Entry'!V786="",'Data Entry'!W786=""),"","1"))</f>
        <v/>
      </c>
    </row>
    <row r="784" spans="1:28" ht="17">
      <c r="A784" s="59">
        <f>'Data Entry'!AB787</f>
        <v>0</v>
      </c>
      <c r="B784" s="59" t="str">
        <f>'Data Entry'!AR787</f>
        <v/>
      </c>
      <c r="C784" s="1">
        <f>IF('Data Entry'!AD787="g",'Data Entry'!AC787*0.001*U784,IF('Data Entry'!AD787="UI",'Data Entry'!AC787*0.000001*U784,IF('Data Entry'!AD787="mg",'Data Entry'!AC787*0.000001*U784,IF('Data Entry'!AD787="t",'Data Entry'!AC787*1000*U784,IF('Data Entry'!AD787="kg",'Data Entry'!AC787*1*U784,IF('Data Entry'!AD787="L",'Data Entry'!AC787*1*U784,IFERROR(,"")))))))</f>
        <v>0</v>
      </c>
      <c r="D784" s="1" t="s">
        <v>4</v>
      </c>
      <c r="E784" s="1">
        <f>IF('Data Entry'!AF787="g",'Data Entry'!AE787*0.001,IF('Data Entry'!AF787="mg",'Data Entry'!AE787*0.000001,IF('Data Entry'!AF787="t",'Data Entry'!AE787*1000,IF('Data Entry'!AF787="ml",'Data Entry'!AE787*0.001,IF('Data Entry'!AF787="kg",'Data Entry'!AE787*1,IF('Data Entry'!AF787="Pieza",'Data Entry'!AE787*1,IF('Data Entry'!AF787="L",'Data Entry'!AE787*1,IFERROR(,""))))))))</f>
        <v>0</v>
      </c>
      <c r="F784" s="1" t="s">
        <v>4</v>
      </c>
      <c r="G784" s="1">
        <f>IF('Data Entry'!AA787="g",'Data Entry'!Z787*0.001,IF('Data Entry'!AA787="mg",'Data Entry'!Z787*0.000001,IF('Data Entry'!AA787="t",'Data Entry'!Z787*1000,IF('Data Entry'!AA787="ml",'Data Entry'!Z787*0.001,IF('Data Entry'!AA787="kg",'Data Entry'!Z787*1,IF('Data Entry'!AA787="Piezas",'Data Entry'!Z787*1,IF('Data Entry'!AA787="L",'Data Entry'!Z787*1,IFERROR(,""))))))))</f>
        <v>0</v>
      </c>
      <c r="H784" s="1" t="s">
        <v>4</v>
      </c>
      <c r="I784" s="1">
        <f>IF('Data Entry'!AC787="g",'Data Entry'!AB787*0.001,IF('Data Entry'!AC787="mg",'Data Entry'!AB787*0.000001,IF('Data Entry'!AC787="t",'Data Entry'!AB787*1000,IF('Data Entry'!AC787="ml",'Data Entry'!AB787*0.001,IF('Data Entry'!AC787="kg",'Data Entry'!AB787*1,IF('Data Entry'!AC787="L",'Data Entry'!AB787*1,IFERROR(,"")))))))</f>
        <v>0</v>
      </c>
      <c r="J784" s="59" t="str">
        <f>'Data Entry'!AU787</f>
        <v/>
      </c>
      <c r="K784" s="1">
        <f>IF('Data Entry'!AI787="g",'Data Entry'!AH787*0.001*V784,IF('Data Entry'!AI787="UI",'Data Entry'!AH787*0.000001*V784,IF('Data Entry'!AI787="mg",'Data Entry'!AH787*0.000001*V784,IF('Data Entry'!AI787="t",'Data Entry'!AH787*1000*V784,IF('Data Entry'!AI787="kg",'Data Entry'!AH787*1*V784,IF('Data Entry'!AI787="L",'Data Entry'!AH787*1*V784,IFERROR(,"")))))))</f>
        <v>0</v>
      </c>
      <c r="L784" s="1" t="s">
        <v>4</v>
      </c>
      <c r="M784" s="59">
        <f>'Data Entry'!AJ787</f>
        <v>0</v>
      </c>
      <c r="N784" s="59" t="str">
        <f>'Data Entry'!AX787</f>
        <v/>
      </c>
      <c r="O784" s="1">
        <f>IF('Data Entry'!AL787="g",'Data Entry'!AK787*0.001*W784,IF('Data Entry'!AL787="UI",'Data Entry'!AK787*0.000001*W784,IF('Data Entry'!AL787="mg",'Data Entry'!AK787*0.000001*W784,IF('Data Entry'!AL787="t",'Data Entry'!AK787*1000*W784,IF('Data Entry'!AL787="kg",'Data Entry'!AK787*1*W784,IF('Data Entry'!AL787="L",'Data Entry'!AK787*1*W784,IFERROR(,"")))))))</f>
        <v>0</v>
      </c>
      <c r="P784" s="1" t="s">
        <v>4</v>
      </c>
      <c r="Q784" s="59">
        <f>'Data Entry'!AM787</f>
        <v>0</v>
      </c>
      <c r="R784" s="59" t="str">
        <f>'Data Entry'!BA787</f>
        <v/>
      </c>
      <c r="S784" s="1">
        <f>IF('Data Entry'!AO787="g",'Data Entry'!AN787*0.001*X784,IF('Data Entry'!AO787="UI",'Data Entry'!AN787*0.000001*X784,IF('Data Entry'!AO787="mg",'Data Entry'!AN787*0.000001*X784,IF('Data Entry'!AO787="t",'Data Entry'!AN787*1000*X784,IF('Data Entry'!AO787="kg",'Data Entry'!AN787*1*X784,IF('Data Entry'!AO787="L",'Data Entry'!AN787*1*X784,IFERROR(,"")))))))</f>
        <v>0</v>
      </c>
      <c r="T784" s="1" t="s">
        <v>4</v>
      </c>
      <c r="U784" s="59" t="str">
        <f>IF('Data Entry'!AP787="No aplica","1",'Data Entry'!AP787)</f>
        <v/>
      </c>
      <c r="V784" s="59" t="str">
        <f>IF('Data Entry'!AS787="No aplica","1",'Data Entry'!AS787)</f>
        <v/>
      </c>
      <c r="W784" s="59" t="str">
        <f>IF('Data Entry'!AV787="No aplica","1",'Data Entry'!AV787)</f>
        <v/>
      </c>
      <c r="X784" s="59" t="str">
        <f>IF('Data Entry'!AY787="No aplica","1",'Data Entry'!AY787)</f>
        <v/>
      </c>
      <c r="Y784" s="151" t="str">
        <f t="shared" si="12"/>
        <v/>
      </c>
      <c r="Z784" s="152" t="str">
        <f>IF('Data Entry'!H787="Yes","1",IF(AND('Data Entry'!H787="",'Data Entry'!I787="",'Data Entry'!J787="",'Data Entry'!K787="",'Data Entry'!L787="",'Data Entry'!M787="",'Data Entry'!N787="",'Data Entry'!O787="",'Data Entry'!P787="",'Data Entry'!Q787=""),"","1"))</f>
        <v/>
      </c>
      <c r="AA784" s="152" t="str">
        <f>IF('Data Entry'!R787="Yes","1",IF(AND('Data Entry'!R787="",'Data Entry'!S787="",'Data Entry'!T787="",'Data Entry'!U787=""),"","1"))</f>
        <v/>
      </c>
      <c r="AB784" s="157" t="str">
        <f>IF('Data Entry'!V787="Yes","1",IF(AND('Data Entry'!V787="",'Data Entry'!W787=""),"","1"))</f>
        <v/>
      </c>
    </row>
    <row r="785" spans="1:28" ht="17">
      <c r="A785" s="59">
        <f>'Data Entry'!AB788</f>
        <v>0</v>
      </c>
      <c r="B785" s="59" t="str">
        <f>'Data Entry'!AR788</f>
        <v/>
      </c>
      <c r="C785" s="1">
        <f>IF('Data Entry'!AD788="g",'Data Entry'!AC788*0.001*U785,IF('Data Entry'!AD788="UI",'Data Entry'!AC788*0.000001*U785,IF('Data Entry'!AD788="mg",'Data Entry'!AC788*0.000001*U785,IF('Data Entry'!AD788="t",'Data Entry'!AC788*1000*U785,IF('Data Entry'!AD788="kg",'Data Entry'!AC788*1*U785,IF('Data Entry'!AD788="L",'Data Entry'!AC788*1*U785,IFERROR(,"")))))))</f>
        <v>0</v>
      </c>
      <c r="D785" s="1" t="s">
        <v>4</v>
      </c>
      <c r="E785" s="1">
        <f>IF('Data Entry'!AF788="g",'Data Entry'!AE788*0.001,IF('Data Entry'!AF788="mg",'Data Entry'!AE788*0.000001,IF('Data Entry'!AF788="t",'Data Entry'!AE788*1000,IF('Data Entry'!AF788="ml",'Data Entry'!AE788*0.001,IF('Data Entry'!AF788="kg",'Data Entry'!AE788*1,IF('Data Entry'!AF788="Pieza",'Data Entry'!AE788*1,IF('Data Entry'!AF788="L",'Data Entry'!AE788*1,IFERROR(,""))))))))</f>
        <v>0</v>
      </c>
      <c r="F785" s="1" t="s">
        <v>4</v>
      </c>
      <c r="G785" s="1">
        <f>IF('Data Entry'!AA788="g",'Data Entry'!Z788*0.001,IF('Data Entry'!AA788="mg",'Data Entry'!Z788*0.000001,IF('Data Entry'!AA788="t",'Data Entry'!Z788*1000,IF('Data Entry'!AA788="ml",'Data Entry'!Z788*0.001,IF('Data Entry'!AA788="kg",'Data Entry'!Z788*1,IF('Data Entry'!AA788="Piezas",'Data Entry'!Z788*1,IF('Data Entry'!AA788="L",'Data Entry'!Z788*1,IFERROR(,""))))))))</f>
        <v>0</v>
      </c>
      <c r="H785" s="1" t="s">
        <v>4</v>
      </c>
      <c r="I785" s="1">
        <f>IF('Data Entry'!AC788="g",'Data Entry'!AB788*0.001,IF('Data Entry'!AC788="mg",'Data Entry'!AB788*0.000001,IF('Data Entry'!AC788="t",'Data Entry'!AB788*1000,IF('Data Entry'!AC788="ml",'Data Entry'!AB788*0.001,IF('Data Entry'!AC788="kg",'Data Entry'!AB788*1,IF('Data Entry'!AC788="L",'Data Entry'!AB788*1,IFERROR(,"")))))))</f>
        <v>0</v>
      </c>
      <c r="J785" s="59" t="str">
        <f>'Data Entry'!AU788</f>
        <v/>
      </c>
      <c r="K785" s="1">
        <f>IF('Data Entry'!AI788="g",'Data Entry'!AH788*0.001*V785,IF('Data Entry'!AI788="UI",'Data Entry'!AH788*0.000001*V785,IF('Data Entry'!AI788="mg",'Data Entry'!AH788*0.000001*V785,IF('Data Entry'!AI788="t",'Data Entry'!AH788*1000*V785,IF('Data Entry'!AI788="kg",'Data Entry'!AH788*1*V785,IF('Data Entry'!AI788="L",'Data Entry'!AH788*1*V785,IFERROR(,"")))))))</f>
        <v>0</v>
      </c>
      <c r="L785" s="1" t="s">
        <v>4</v>
      </c>
      <c r="M785" s="59">
        <f>'Data Entry'!AJ788</f>
        <v>0</v>
      </c>
      <c r="N785" s="59" t="str">
        <f>'Data Entry'!AX788</f>
        <v/>
      </c>
      <c r="O785" s="1">
        <f>IF('Data Entry'!AL788="g",'Data Entry'!AK788*0.001*W785,IF('Data Entry'!AL788="UI",'Data Entry'!AK788*0.000001*W785,IF('Data Entry'!AL788="mg",'Data Entry'!AK788*0.000001*W785,IF('Data Entry'!AL788="t",'Data Entry'!AK788*1000*W785,IF('Data Entry'!AL788="kg",'Data Entry'!AK788*1*W785,IF('Data Entry'!AL788="L",'Data Entry'!AK788*1*W785,IFERROR(,"")))))))</f>
        <v>0</v>
      </c>
      <c r="P785" s="1" t="s">
        <v>4</v>
      </c>
      <c r="Q785" s="59">
        <f>'Data Entry'!AM788</f>
        <v>0</v>
      </c>
      <c r="R785" s="59" t="str">
        <f>'Data Entry'!BA788</f>
        <v/>
      </c>
      <c r="S785" s="1">
        <f>IF('Data Entry'!AO788="g",'Data Entry'!AN788*0.001*X785,IF('Data Entry'!AO788="UI",'Data Entry'!AN788*0.000001*X785,IF('Data Entry'!AO788="mg",'Data Entry'!AN788*0.000001*X785,IF('Data Entry'!AO788="t",'Data Entry'!AN788*1000*X785,IF('Data Entry'!AO788="kg",'Data Entry'!AN788*1*X785,IF('Data Entry'!AO788="L",'Data Entry'!AN788*1*X785,IFERROR(,"")))))))</f>
        <v>0</v>
      </c>
      <c r="T785" s="1" t="s">
        <v>4</v>
      </c>
      <c r="U785" s="59" t="str">
        <f>IF('Data Entry'!AP788="No aplica","1",'Data Entry'!AP788)</f>
        <v/>
      </c>
      <c r="V785" s="59" t="str">
        <f>IF('Data Entry'!AS788="No aplica","1",'Data Entry'!AS788)</f>
        <v/>
      </c>
      <c r="W785" s="59" t="str">
        <f>IF('Data Entry'!AV788="No aplica","1",'Data Entry'!AV788)</f>
        <v/>
      </c>
      <c r="X785" s="59" t="str">
        <f>IF('Data Entry'!AY788="No aplica","1",'Data Entry'!AY788)</f>
        <v/>
      </c>
      <c r="Y785" s="151" t="str">
        <f t="shared" si="12"/>
        <v/>
      </c>
      <c r="Z785" s="152" t="str">
        <f>IF('Data Entry'!H788="Yes","1",IF(AND('Data Entry'!H788="",'Data Entry'!I788="",'Data Entry'!J788="",'Data Entry'!K788="",'Data Entry'!L788="",'Data Entry'!M788="",'Data Entry'!N788="",'Data Entry'!O788="",'Data Entry'!P788="",'Data Entry'!Q788=""),"","1"))</f>
        <v/>
      </c>
      <c r="AA785" s="152" t="str">
        <f>IF('Data Entry'!R788="Yes","1",IF(AND('Data Entry'!R788="",'Data Entry'!S788="",'Data Entry'!T788="",'Data Entry'!U788=""),"","1"))</f>
        <v/>
      </c>
      <c r="AB785" s="157" t="str">
        <f>IF('Data Entry'!V788="Yes","1",IF(AND('Data Entry'!V788="",'Data Entry'!W788=""),"","1"))</f>
        <v/>
      </c>
    </row>
    <row r="786" spans="1:28" ht="17">
      <c r="A786" s="59">
        <f>'Data Entry'!AB789</f>
        <v>0</v>
      </c>
      <c r="B786" s="59" t="str">
        <f>'Data Entry'!AR789</f>
        <v/>
      </c>
      <c r="C786" s="1">
        <f>IF('Data Entry'!AD789="g",'Data Entry'!AC789*0.001*U786,IF('Data Entry'!AD789="UI",'Data Entry'!AC789*0.000001*U786,IF('Data Entry'!AD789="mg",'Data Entry'!AC789*0.000001*U786,IF('Data Entry'!AD789="t",'Data Entry'!AC789*1000*U786,IF('Data Entry'!AD789="kg",'Data Entry'!AC789*1*U786,IF('Data Entry'!AD789="L",'Data Entry'!AC789*1*U786,IFERROR(,"")))))))</f>
        <v>0</v>
      </c>
      <c r="D786" s="1" t="s">
        <v>4</v>
      </c>
      <c r="E786" s="1">
        <f>IF('Data Entry'!AF789="g",'Data Entry'!AE789*0.001,IF('Data Entry'!AF789="mg",'Data Entry'!AE789*0.000001,IF('Data Entry'!AF789="t",'Data Entry'!AE789*1000,IF('Data Entry'!AF789="ml",'Data Entry'!AE789*0.001,IF('Data Entry'!AF789="kg",'Data Entry'!AE789*1,IF('Data Entry'!AF789="Pieza",'Data Entry'!AE789*1,IF('Data Entry'!AF789="L",'Data Entry'!AE789*1,IFERROR(,""))))))))</f>
        <v>0</v>
      </c>
      <c r="F786" s="1" t="s">
        <v>4</v>
      </c>
      <c r="G786" s="1">
        <f>IF('Data Entry'!AA789="g",'Data Entry'!Z789*0.001,IF('Data Entry'!AA789="mg",'Data Entry'!Z789*0.000001,IF('Data Entry'!AA789="t",'Data Entry'!Z789*1000,IF('Data Entry'!AA789="ml",'Data Entry'!Z789*0.001,IF('Data Entry'!AA789="kg",'Data Entry'!Z789*1,IF('Data Entry'!AA789="Piezas",'Data Entry'!Z789*1,IF('Data Entry'!AA789="L",'Data Entry'!Z789*1,IFERROR(,""))))))))</f>
        <v>0</v>
      </c>
      <c r="H786" s="1" t="s">
        <v>4</v>
      </c>
      <c r="I786" s="1">
        <f>IF('Data Entry'!AC789="g",'Data Entry'!AB789*0.001,IF('Data Entry'!AC789="mg",'Data Entry'!AB789*0.000001,IF('Data Entry'!AC789="t",'Data Entry'!AB789*1000,IF('Data Entry'!AC789="ml",'Data Entry'!AB789*0.001,IF('Data Entry'!AC789="kg",'Data Entry'!AB789*1,IF('Data Entry'!AC789="L",'Data Entry'!AB789*1,IFERROR(,"")))))))</f>
        <v>0</v>
      </c>
      <c r="J786" s="59" t="str">
        <f>'Data Entry'!AU789</f>
        <v/>
      </c>
      <c r="K786" s="1">
        <f>IF('Data Entry'!AI789="g",'Data Entry'!AH789*0.001*V786,IF('Data Entry'!AI789="UI",'Data Entry'!AH789*0.000001*V786,IF('Data Entry'!AI789="mg",'Data Entry'!AH789*0.000001*V786,IF('Data Entry'!AI789="t",'Data Entry'!AH789*1000*V786,IF('Data Entry'!AI789="kg",'Data Entry'!AH789*1*V786,IF('Data Entry'!AI789="L",'Data Entry'!AH789*1*V786,IFERROR(,"")))))))</f>
        <v>0</v>
      </c>
      <c r="L786" s="1" t="s">
        <v>4</v>
      </c>
      <c r="M786" s="59">
        <f>'Data Entry'!AJ789</f>
        <v>0</v>
      </c>
      <c r="N786" s="59" t="str">
        <f>'Data Entry'!AX789</f>
        <v/>
      </c>
      <c r="O786" s="1">
        <f>IF('Data Entry'!AL789="g",'Data Entry'!AK789*0.001*W786,IF('Data Entry'!AL789="UI",'Data Entry'!AK789*0.000001*W786,IF('Data Entry'!AL789="mg",'Data Entry'!AK789*0.000001*W786,IF('Data Entry'!AL789="t",'Data Entry'!AK789*1000*W786,IF('Data Entry'!AL789="kg",'Data Entry'!AK789*1*W786,IF('Data Entry'!AL789="L",'Data Entry'!AK789*1*W786,IFERROR(,"")))))))</f>
        <v>0</v>
      </c>
      <c r="P786" s="1" t="s">
        <v>4</v>
      </c>
      <c r="Q786" s="59">
        <f>'Data Entry'!AM789</f>
        <v>0</v>
      </c>
      <c r="R786" s="59" t="str">
        <f>'Data Entry'!BA789</f>
        <v/>
      </c>
      <c r="S786" s="1">
        <f>IF('Data Entry'!AO789="g",'Data Entry'!AN789*0.001*X786,IF('Data Entry'!AO789="UI",'Data Entry'!AN789*0.000001*X786,IF('Data Entry'!AO789="mg",'Data Entry'!AN789*0.000001*X786,IF('Data Entry'!AO789="t",'Data Entry'!AN789*1000*X786,IF('Data Entry'!AO789="kg",'Data Entry'!AN789*1*X786,IF('Data Entry'!AO789="L",'Data Entry'!AN789*1*X786,IFERROR(,"")))))))</f>
        <v>0</v>
      </c>
      <c r="T786" s="1" t="s">
        <v>4</v>
      </c>
      <c r="U786" s="59" t="str">
        <f>IF('Data Entry'!AP789="No aplica","1",'Data Entry'!AP789)</f>
        <v/>
      </c>
      <c r="V786" s="59" t="str">
        <f>IF('Data Entry'!AS789="No aplica","1",'Data Entry'!AS789)</f>
        <v/>
      </c>
      <c r="W786" s="59" t="str">
        <f>IF('Data Entry'!AV789="No aplica","1",'Data Entry'!AV789)</f>
        <v/>
      </c>
      <c r="X786" s="59" t="str">
        <f>IF('Data Entry'!AY789="No aplica","1",'Data Entry'!AY789)</f>
        <v/>
      </c>
      <c r="Y786" s="151" t="str">
        <f t="shared" si="12"/>
        <v/>
      </c>
      <c r="Z786" s="152" t="str">
        <f>IF('Data Entry'!H789="Yes","1",IF(AND('Data Entry'!H789="",'Data Entry'!I789="",'Data Entry'!J789="",'Data Entry'!K789="",'Data Entry'!L789="",'Data Entry'!M789="",'Data Entry'!N789="",'Data Entry'!O789="",'Data Entry'!P789="",'Data Entry'!Q789=""),"","1"))</f>
        <v/>
      </c>
      <c r="AA786" s="152" t="str">
        <f>IF('Data Entry'!R789="Yes","1",IF(AND('Data Entry'!R789="",'Data Entry'!S789="",'Data Entry'!T789="",'Data Entry'!U789=""),"","1"))</f>
        <v/>
      </c>
      <c r="AB786" s="157" t="str">
        <f>IF('Data Entry'!V789="Yes","1",IF(AND('Data Entry'!V789="",'Data Entry'!W789=""),"","1"))</f>
        <v/>
      </c>
    </row>
    <row r="787" spans="1:28" ht="17">
      <c r="A787" s="59">
        <f>'Data Entry'!AB790</f>
        <v>0</v>
      </c>
      <c r="B787" s="59" t="str">
        <f>'Data Entry'!AR790</f>
        <v/>
      </c>
      <c r="C787" s="1">
        <f>IF('Data Entry'!AD790="g",'Data Entry'!AC790*0.001*U787,IF('Data Entry'!AD790="UI",'Data Entry'!AC790*0.000001*U787,IF('Data Entry'!AD790="mg",'Data Entry'!AC790*0.000001*U787,IF('Data Entry'!AD790="t",'Data Entry'!AC790*1000*U787,IF('Data Entry'!AD790="kg",'Data Entry'!AC790*1*U787,IF('Data Entry'!AD790="L",'Data Entry'!AC790*1*U787,IFERROR(,"")))))))</f>
        <v>0</v>
      </c>
      <c r="D787" s="1" t="s">
        <v>4</v>
      </c>
      <c r="E787" s="1">
        <f>IF('Data Entry'!AF790="g",'Data Entry'!AE790*0.001,IF('Data Entry'!AF790="mg",'Data Entry'!AE790*0.000001,IF('Data Entry'!AF790="t",'Data Entry'!AE790*1000,IF('Data Entry'!AF790="ml",'Data Entry'!AE790*0.001,IF('Data Entry'!AF790="kg",'Data Entry'!AE790*1,IF('Data Entry'!AF790="Pieza",'Data Entry'!AE790*1,IF('Data Entry'!AF790="L",'Data Entry'!AE790*1,IFERROR(,""))))))))</f>
        <v>0</v>
      </c>
      <c r="F787" s="1" t="s">
        <v>4</v>
      </c>
      <c r="G787" s="1">
        <f>IF('Data Entry'!AA790="g",'Data Entry'!Z790*0.001,IF('Data Entry'!AA790="mg",'Data Entry'!Z790*0.000001,IF('Data Entry'!AA790="t",'Data Entry'!Z790*1000,IF('Data Entry'!AA790="ml",'Data Entry'!Z790*0.001,IF('Data Entry'!AA790="kg",'Data Entry'!Z790*1,IF('Data Entry'!AA790="Piezas",'Data Entry'!Z790*1,IF('Data Entry'!AA790="L",'Data Entry'!Z790*1,IFERROR(,""))))))))</f>
        <v>0</v>
      </c>
      <c r="H787" s="1" t="s">
        <v>4</v>
      </c>
      <c r="I787" s="1">
        <f>IF('Data Entry'!AC790="g",'Data Entry'!AB790*0.001,IF('Data Entry'!AC790="mg",'Data Entry'!AB790*0.000001,IF('Data Entry'!AC790="t",'Data Entry'!AB790*1000,IF('Data Entry'!AC790="ml",'Data Entry'!AB790*0.001,IF('Data Entry'!AC790="kg",'Data Entry'!AB790*1,IF('Data Entry'!AC790="L",'Data Entry'!AB790*1,IFERROR(,"")))))))</f>
        <v>0</v>
      </c>
      <c r="J787" s="59" t="str">
        <f>'Data Entry'!AU790</f>
        <v/>
      </c>
      <c r="K787" s="1">
        <f>IF('Data Entry'!AI790="g",'Data Entry'!AH790*0.001*V787,IF('Data Entry'!AI790="UI",'Data Entry'!AH790*0.000001*V787,IF('Data Entry'!AI790="mg",'Data Entry'!AH790*0.000001*V787,IF('Data Entry'!AI790="t",'Data Entry'!AH790*1000*V787,IF('Data Entry'!AI790="kg",'Data Entry'!AH790*1*V787,IF('Data Entry'!AI790="L",'Data Entry'!AH790*1*V787,IFERROR(,"")))))))</f>
        <v>0</v>
      </c>
      <c r="L787" s="1" t="s">
        <v>4</v>
      </c>
      <c r="M787" s="59">
        <f>'Data Entry'!AJ790</f>
        <v>0</v>
      </c>
      <c r="N787" s="59" t="str">
        <f>'Data Entry'!AX790</f>
        <v/>
      </c>
      <c r="O787" s="1">
        <f>IF('Data Entry'!AL790="g",'Data Entry'!AK790*0.001*W787,IF('Data Entry'!AL790="UI",'Data Entry'!AK790*0.000001*W787,IF('Data Entry'!AL790="mg",'Data Entry'!AK790*0.000001*W787,IF('Data Entry'!AL790="t",'Data Entry'!AK790*1000*W787,IF('Data Entry'!AL790="kg",'Data Entry'!AK790*1*W787,IF('Data Entry'!AL790="L",'Data Entry'!AK790*1*W787,IFERROR(,"")))))))</f>
        <v>0</v>
      </c>
      <c r="P787" s="1" t="s">
        <v>4</v>
      </c>
      <c r="Q787" s="59">
        <f>'Data Entry'!AM790</f>
        <v>0</v>
      </c>
      <c r="R787" s="59" t="str">
        <f>'Data Entry'!BA790</f>
        <v/>
      </c>
      <c r="S787" s="1">
        <f>IF('Data Entry'!AO790="g",'Data Entry'!AN790*0.001*X787,IF('Data Entry'!AO790="UI",'Data Entry'!AN790*0.000001*X787,IF('Data Entry'!AO790="mg",'Data Entry'!AN790*0.000001*X787,IF('Data Entry'!AO790="t",'Data Entry'!AN790*1000*X787,IF('Data Entry'!AO790="kg",'Data Entry'!AN790*1*X787,IF('Data Entry'!AO790="L",'Data Entry'!AN790*1*X787,IFERROR(,"")))))))</f>
        <v>0</v>
      </c>
      <c r="T787" s="1" t="s">
        <v>4</v>
      </c>
      <c r="U787" s="59" t="str">
        <f>IF('Data Entry'!AP790="No aplica","1",'Data Entry'!AP790)</f>
        <v/>
      </c>
      <c r="V787" s="59" t="str">
        <f>IF('Data Entry'!AS790="No aplica","1",'Data Entry'!AS790)</f>
        <v/>
      </c>
      <c r="W787" s="59" t="str">
        <f>IF('Data Entry'!AV790="No aplica","1",'Data Entry'!AV790)</f>
        <v/>
      </c>
      <c r="X787" s="59" t="str">
        <f>IF('Data Entry'!AY790="No aplica","1",'Data Entry'!AY790)</f>
        <v/>
      </c>
      <c r="Y787" s="151" t="str">
        <f t="shared" si="12"/>
        <v/>
      </c>
      <c r="Z787" s="152" t="str">
        <f>IF('Data Entry'!H790="Yes","1",IF(AND('Data Entry'!H790="",'Data Entry'!I790="",'Data Entry'!J790="",'Data Entry'!K790="",'Data Entry'!L790="",'Data Entry'!M790="",'Data Entry'!N790="",'Data Entry'!O790="",'Data Entry'!P790="",'Data Entry'!Q790=""),"","1"))</f>
        <v/>
      </c>
      <c r="AA787" s="152" t="str">
        <f>IF('Data Entry'!R790="Yes","1",IF(AND('Data Entry'!R790="",'Data Entry'!S790="",'Data Entry'!T790="",'Data Entry'!U790=""),"","1"))</f>
        <v/>
      </c>
      <c r="AB787" s="157" t="str">
        <f>IF('Data Entry'!V790="Yes","1",IF(AND('Data Entry'!V790="",'Data Entry'!W790=""),"","1"))</f>
        <v/>
      </c>
    </row>
    <row r="788" spans="1:28" ht="17">
      <c r="A788" s="59">
        <f>'Data Entry'!AB791</f>
        <v>0</v>
      </c>
      <c r="B788" s="59" t="str">
        <f>'Data Entry'!AR791</f>
        <v/>
      </c>
      <c r="C788" s="1">
        <f>IF('Data Entry'!AD791="g",'Data Entry'!AC791*0.001*U788,IF('Data Entry'!AD791="UI",'Data Entry'!AC791*0.000001*U788,IF('Data Entry'!AD791="mg",'Data Entry'!AC791*0.000001*U788,IF('Data Entry'!AD791="t",'Data Entry'!AC791*1000*U788,IF('Data Entry'!AD791="kg",'Data Entry'!AC791*1*U788,IF('Data Entry'!AD791="L",'Data Entry'!AC791*1*U788,IFERROR(,"")))))))</f>
        <v>0</v>
      </c>
      <c r="D788" s="1" t="s">
        <v>4</v>
      </c>
      <c r="E788" s="1">
        <f>IF('Data Entry'!AF791="g",'Data Entry'!AE791*0.001,IF('Data Entry'!AF791="mg",'Data Entry'!AE791*0.000001,IF('Data Entry'!AF791="t",'Data Entry'!AE791*1000,IF('Data Entry'!AF791="ml",'Data Entry'!AE791*0.001,IF('Data Entry'!AF791="kg",'Data Entry'!AE791*1,IF('Data Entry'!AF791="Pieza",'Data Entry'!AE791*1,IF('Data Entry'!AF791="L",'Data Entry'!AE791*1,IFERROR(,""))))))))</f>
        <v>0</v>
      </c>
      <c r="F788" s="1" t="s">
        <v>4</v>
      </c>
      <c r="G788" s="1">
        <f>IF('Data Entry'!AA791="g",'Data Entry'!Z791*0.001,IF('Data Entry'!AA791="mg",'Data Entry'!Z791*0.000001,IF('Data Entry'!AA791="t",'Data Entry'!Z791*1000,IF('Data Entry'!AA791="ml",'Data Entry'!Z791*0.001,IF('Data Entry'!AA791="kg",'Data Entry'!Z791*1,IF('Data Entry'!AA791="Piezas",'Data Entry'!Z791*1,IF('Data Entry'!AA791="L",'Data Entry'!Z791*1,IFERROR(,""))))))))</f>
        <v>0</v>
      </c>
      <c r="H788" s="1" t="s">
        <v>4</v>
      </c>
      <c r="I788" s="1">
        <f>IF('Data Entry'!AC791="g",'Data Entry'!AB791*0.001,IF('Data Entry'!AC791="mg",'Data Entry'!AB791*0.000001,IF('Data Entry'!AC791="t",'Data Entry'!AB791*1000,IF('Data Entry'!AC791="ml",'Data Entry'!AB791*0.001,IF('Data Entry'!AC791="kg",'Data Entry'!AB791*1,IF('Data Entry'!AC791="L",'Data Entry'!AB791*1,IFERROR(,"")))))))</f>
        <v>0</v>
      </c>
      <c r="J788" s="59" t="str">
        <f>'Data Entry'!AU791</f>
        <v/>
      </c>
      <c r="K788" s="1">
        <f>IF('Data Entry'!AI791="g",'Data Entry'!AH791*0.001*V788,IF('Data Entry'!AI791="UI",'Data Entry'!AH791*0.000001*V788,IF('Data Entry'!AI791="mg",'Data Entry'!AH791*0.000001*V788,IF('Data Entry'!AI791="t",'Data Entry'!AH791*1000*V788,IF('Data Entry'!AI791="kg",'Data Entry'!AH791*1*V788,IF('Data Entry'!AI791="L",'Data Entry'!AH791*1*V788,IFERROR(,"")))))))</f>
        <v>0</v>
      </c>
      <c r="L788" s="1" t="s">
        <v>4</v>
      </c>
      <c r="M788" s="59">
        <f>'Data Entry'!AJ791</f>
        <v>0</v>
      </c>
      <c r="N788" s="59" t="str">
        <f>'Data Entry'!AX791</f>
        <v/>
      </c>
      <c r="O788" s="1">
        <f>IF('Data Entry'!AL791="g",'Data Entry'!AK791*0.001*W788,IF('Data Entry'!AL791="UI",'Data Entry'!AK791*0.000001*W788,IF('Data Entry'!AL791="mg",'Data Entry'!AK791*0.000001*W788,IF('Data Entry'!AL791="t",'Data Entry'!AK791*1000*W788,IF('Data Entry'!AL791="kg",'Data Entry'!AK791*1*W788,IF('Data Entry'!AL791="L",'Data Entry'!AK791*1*W788,IFERROR(,"")))))))</f>
        <v>0</v>
      </c>
      <c r="P788" s="1" t="s">
        <v>4</v>
      </c>
      <c r="Q788" s="59">
        <f>'Data Entry'!AM791</f>
        <v>0</v>
      </c>
      <c r="R788" s="59" t="str">
        <f>'Data Entry'!BA791</f>
        <v/>
      </c>
      <c r="S788" s="1">
        <f>IF('Data Entry'!AO791="g",'Data Entry'!AN791*0.001*X788,IF('Data Entry'!AO791="UI",'Data Entry'!AN791*0.000001*X788,IF('Data Entry'!AO791="mg",'Data Entry'!AN791*0.000001*X788,IF('Data Entry'!AO791="t",'Data Entry'!AN791*1000*X788,IF('Data Entry'!AO791="kg",'Data Entry'!AN791*1*X788,IF('Data Entry'!AO791="L",'Data Entry'!AN791*1*X788,IFERROR(,"")))))))</f>
        <v>0</v>
      </c>
      <c r="T788" s="1" t="s">
        <v>4</v>
      </c>
      <c r="U788" s="59" t="str">
        <f>IF('Data Entry'!AP791="No aplica","1",'Data Entry'!AP791)</f>
        <v/>
      </c>
      <c r="V788" s="59" t="str">
        <f>IF('Data Entry'!AS791="No aplica","1",'Data Entry'!AS791)</f>
        <v/>
      </c>
      <c r="W788" s="59" t="str">
        <f>IF('Data Entry'!AV791="No aplica","1",'Data Entry'!AV791)</f>
        <v/>
      </c>
      <c r="X788" s="59" t="str">
        <f>IF('Data Entry'!AY791="No aplica","1",'Data Entry'!AY791)</f>
        <v/>
      </c>
      <c r="Y788" s="151" t="str">
        <f t="shared" si="12"/>
        <v/>
      </c>
      <c r="Z788" s="152" t="str">
        <f>IF('Data Entry'!H791="Yes","1",IF(AND('Data Entry'!H791="",'Data Entry'!I791="",'Data Entry'!J791="",'Data Entry'!K791="",'Data Entry'!L791="",'Data Entry'!M791="",'Data Entry'!N791="",'Data Entry'!O791="",'Data Entry'!P791="",'Data Entry'!Q791=""),"","1"))</f>
        <v/>
      </c>
      <c r="AA788" s="152" t="str">
        <f>IF('Data Entry'!R791="Yes","1",IF(AND('Data Entry'!R791="",'Data Entry'!S791="",'Data Entry'!T791="",'Data Entry'!U791=""),"","1"))</f>
        <v/>
      </c>
      <c r="AB788" s="157" t="str">
        <f>IF('Data Entry'!V791="Yes","1",IF(AND('Data Entry'!V791="",'Data Entry'!W791=""),"","1"))</f>
        <v/>
      </c>
    </row>
    <row r="789" spans="1:28" ht="17">
      <c r="A789" s="59">
        <f>'Data Entry'!AB792</f>
        <v>0</v>
      </c>
      <c r="B789" s="59" t="str">
        <f>'Data Entry'!AR792</f>
        <v/>
      </c>
      <c r="C789" s="1">
        <f>IF('Data Entry'!AD792="g",'Data Entry'!AC792*0.001*U789,IF('Data Entry'!AD792="UI",'Data Entry'!AC792*0.000001*U789,IF('Data Entry'!AD792="mg",'Data Entry'!AC792*0.000001*U789,IF('Data Entry'!AD792="t",'Data Entry'!AC792*1000*U789,IF('Data Entry'!AD792="kg",'Data Entry'!AC792*1*U789,IF('Data Entry'!AD792="L",'Data Entry'!AC792*1*U789,IFERROR(,"")))))))</f>
        <v>0</v>
      </c>
      <c r="D789" s="1" t="s">
        <v>4</v>
      </c>
      <c r="E789" s="1">
        <f>IF('Data Entry'!AF792="g",'Data Entry'!AE792*0.001,IF('Data Entry'!AF792="mg",'Data Entry'!AE792*0.000001,IF('Data Entry'!AF792="t",'Data Entry'!AE792*1000,IF('Data Entry'!AF792="ml",'Data Entry'!AE792*0.001,IF('Data Entry'!AF792="kg",'Data Entry'!AE792*1,IF('Data Entry'!AF792="Pieza",'Data Entry'!AE792*1,IF('Data Entry'!AF792="L",'Data Entry'!AE792*1,IFERROR(,""))))))))</f>
        <v>0</v>
      </c>
      <c r="F789" s="1" t="s">
        <v>4</v>
      </c>
      <c r="G789" s="1">
        <f>IF('Data Entry'!AA792="g",'Data Entry'!Z792*0.001,IF('Data Entry'!AA792="mg",'Data Entry'!Z792*0.000001,IF('Data Entry'!AA792="t",'Data Entry'!Z792*1000,IF('Data Entry'!AA792="ml",'Data Entry'!Z792*0.001,IF('Data Entry'!AA792="kg",'Data Entry'!Z792*1,IF('Data Entry'!AA792="Piezas",'Data Entry'!Z792*1,IF('Data Entry'!AA792="L",'Data Entry'!Z792*1,IFERROR(,""))))))))</f>
        <v>0</v>
      </c>
      <c r="H789" s="1" t="s">
        <v>4</v>
      </c>
      <c r="I789" s="1">
        <f>IF('Data Entry'!AC792="g",'Data Entry'!AB792*0.001,IF('Data Entry'!AC792="mg",'Data Entry'!AB792*0.000001,IF('Data Entry'!AC792="t",'Data Entry'!AB792*1000,IF('Data Entry'!AC792="ml",'Data Entry'!AB792*0.001,IF('Data Entry'!AC792="kg",'Data Entry'!AB792*1,IF('Data Entry'!AC792="L",'Data Entry'!AB792*1,IFERROR(,"")))))))</f>
        <v>0</v>
      </c>
      <c r="J789" s="59" t="str">
        <f>'Data Entry'!AU792</f>
        <v/>
      </c>
      <c r="K789" s="1">
        <f>IF('Data Entry'!AI792="g",'Data Entry'!AH792*0.001*V789,IF('Data Entry'!AI792="UI",'Data Entry'!AH792*0.000001*V789,IF('Data Entry'!AI792="mg",'Data Entry'!AH792*0.000001*V789,IF('Data Entry'!AI792="t",'Data Entry'!AH792*1000*V789,IF('Data Entry'!AI792="kg",'Data Entry'!AH792*1*V789,IF('Data Entry'!AI792="L",'Data Entry'!AH792*1*V789,IFERROR(,"")))))))</f>
        <v>0</v>
      </c>
      <c r="L789" s="1" t="s">
        <v>4</v>
      </c>
      <c r="M789" s="59">
        <f>'Data Entry'!AJ792</f>
        <v>0</v>
      </c>
      <c r="N789" s="59" t="str">
        <f>'Data Entry'!AX792</f>
        <v/>
      </c>
      <c r="O789" s="1">
        <f>IF('Data Entry'!AL792="g",'Data Entry'!AK792*0.001*W789,IF('Data Entry'!AL792="UI",'Data Entry'!AK792*0.000001*W789,IF('Data Entry'!AL792="mg",'Data Entry'!AK792*0.000001*W789,IF('Data Entry'!AL792="t",'Data Entry'!AK792*1000*W789,IF('Data Entry'!AL792="kg",'Data Entry'!AK792*1*W789,IF('Data Entry'!AL792="L",'Data Entry'!AK792*1*W789,IFERROR(,"")))))))</f>
        <v>0</v>
      </c>
      <c r="P789" s="1" t="s">
        <v>4</v>
      </c>
      <c r="Q789" s="59">
        <f>'Data Entry'!AM792</f>
        <v>0</v>
      </c>
      <c r="R789" s="59" t="str">
        <f>'Data Entry'!BA792</f>
        <v/>
      </c>
      <c r="S789" s="1">
        <f>IF('Data Entry'!AO792="g",'Data Entry'!AN792*0.001*X789,IF('Data Entry'!AO792="UI",'Data Entry'!AN792*0.000001*X789,IF('Data Entry'!AO792="mg",'Data Entry'!AN792*0.000001*X789,IF('Data Entry'!AO792="t",'Data Entry'!AN792*1000*X789,IF('Data Entry'!AO792="kg",'Data Entry'!AN792*1*X789,IF('Data Entry'!AO792="L",'Data Entry'!AN792*1*X789,IFERROR(,"")))))))</f>
        <v>0</v>
      </c>
      <c r="T789" s="1" t="s">
        <v>4</v>
      </c>
      <c r="U789" s="59" t="str">
        <f>IF('Data Entry'!AP792="No aplica","1",'Data Entry'!AP792)</f>
        <v/>
      </c>
      <c r="V789" s="59" t="str">
        <f>IF('Data Entry'!AS792="No aplica","1",'Data Entry'!AS792)</f>
        <v/>
      </c>
      <c r="W789" s="59" t="str">
        <f>IF('Data Entry'!AV792="No aplica","1",'Data Entry'!AV792)</f>
        <v/>
      </c>
      <c r="X789" s="59" t="str">
        <f>IF('Data Entry'!AY792="No aplica","1",'Data Entry'!AY792)</f>
        <v/>
      </c>
      <c r="Y789" s="151" t="str">
        <f t="shared" si="12"/>
        <v/>
      </c>
      <c r="Z789" s="152" t="str">
        <f>IF('Data Entry'!H792="Yes","1",IF(AND('Data Entry'!H792="",'Data Entry'!I792="",'Data Entry'!J792="",'Data Entry'!K792="",'Data Entry'!L792="",'Data Entry'!M792="",'Data Entry'!N792="",'Data Entry'!O792="",'Data Entry'!P792="",'Data Entry'!Q792=""),"","1"))</f>
        <v/>
      </c>
      <c r="AA789" s="152" t="str">
        <f>IF('Data Entry'!R792="Yes","1",IF(AND('Data Entry'!R792="",'Data Entry'!S792="",'Data Entry'!T792="",'Data Entry'!U792=""),"","1"))</f>
        <v/>
      </c>
      <c r="AB789" s="157" t="str">
        <f>IF('Data Entry'!V792="Yes","1",IF(AND('Data Entry'!V792="",'Data Entry'!W792=""),"","1"))</f>
        <v/>
      </c>
    </row>
    <row r="790" spans="1:28" ht="17">
      <c r="A790" s="59">
        <f>'Data Entry'!AB793</f>
        <v>0</v>
      </c>
      <c r="B790" s="59" t="str">
        <f>'Data Entry'!AR793</f>
        <v/>
      </c>
      <c r="C790" s="1">
        <f>IF('Data Entry'!AD793="g",'Data Entry'!AC793*0.001*U790,IF('Data Entry'!AD793="UI",'Data Entry'!AC793*0.000001*U790,IF('Data Entry'!AD793="mg",'Data Entry'!AC793*0.000001*U790,IF('Data Entry'!AD793="t",'Data Entry'!AC793*1000*U790,IF('Data Entry'!AD793="kg",'Data Entry'!AC793*1*U790,IF('Data Entry'!AD793="L",'Data Entry'!AC793*1*U790,IFERROR(,"")))))))</f>
        <v>0</v>
      </c>
      <c r="D790" s="1" t="s">
        <v>4</v>
      </c>
      <c r="E790" s="1">
        <f>IF('Data Entry'!AF793="g",'Data Entry'!AE793*0.001,IF('Data Entry'!AF793="mg",'Data Entry'!AE793*0.000001,IF('Data Entry'!AF793="t",'Data Entry'!AE793*1000,IF('Data Entry'!AF793="ml",'Data Entry'!AE793*0.001,IF('Data Entry'!AF793="kg",'Data Entry'!AE793*1,IF('Data Entry'!AF793="Pieza",'Data Entry'!AE793*1,IF('Data Entry'!AF793="L",'Data Entry'!AE793*1,IFERROR(,""))))))))</f>
        <v>0</v>
      </c>
      <c r="F790" s="1" t="s">
        <v>4</v>
      </c>
      <c r="G790" s="1">
        <f>IF('Data Entry'!AA793="g",'Data Entry'!Z793*0.001,IF('Data Entry'!AA793="mg",'Data Entry'!Z793*0.000001,IF('Data Entry'!AA793="t",'Data Entry'!Z793*1000,IF('Data Entry'!AA793="ml",'Data Entry'!Z793*0.001,IF('Data Entry'!AA793="kg",'Data Entry'!Z793*1,IF('Data Entry'!AA793="Piezas",'Data Entry'!Z793*1,IF('Data Entry'!AA793="L",'Data Entry'!Z793*1,IFERROR(,""))))))))</f>
        <v>0</v>
      </c>
      <c r="H790" s="1" t="s">
        <v>4</v>
      </c>
      <c r="I790" s="1">
        <f>IF('Data Entry'!AC793="g",'Data Entry'!AB793*0.001,IF('Data Entry'!AC793="mg",'Data Entry'!AB793*0.000001,IF('Data Entry'!AC793="t",'Data Entry'!AB793*1000,IF('Data Entry'!AC793="ml",'Data Entry'!AB793*0.001,IF('Data Entry'!AC793="kg",'Data Entry'!AB793*1,IF('Data Entry'!AC793="L",'Data Entry'!AB793*1,IFERROR(,"")))))))</f>
        <v>0</v>
      </c>
      <c r="J790" s="59" t="str">
        <f>'Data Entry'!AU793</f>
        <v/>
      </c>
      <c r="K790" s="1">
        <f>IF('Data Entry'!AI793="g",'Data Entry'!AH793*0.001*V790,IF('Data Entry'!AI793="UI",'Data Entry'!AH793*0.000001*V790,IF('Data Entry'!AI793="mg",'Data Entry'!AH793*0.000001*V790,IF('Data Entry'!AI793="t",'Data Entry'!AH793*1000*V790,IF('Data Entry'!AI793="kg",'Data Entry'!AH793*1*V790,IF('Data Entry'!AI793="L",'Data Entry'!AH793*1*V790,IFERROR(,"")))))))</f>
        <v>0</v>
      </c>
      <c r="L790" s="1" t="s">
        <v>4</v>
      </c>
      <c r="M790" s="59">
        <f>'Data Entry'!AJ793</f>
        <v>0</v>
      </c>
      <c r="N790" s="59" t="str">
        <f>'Data Entry'!AX793</f>
        <v/>
      </c>
      <c r="O790" s="1">
        <f>IF('Data Entry'!AL793="g",'Data Entry'!AK793*0.001*W790,IF('Data Entry'!AL793="UI",'Data Entry'!AK793*0.000001*W790,IF('Data Entry'!AL793="mg",'Data Entry'!AK793*0.000001*W790,IF('Data Entry'!AL793="t",'Data Entry'!AK793*1000*W790,IF('Data Entry'!AL793="kg",'Data Entry'!AK793*1*W790,IF('Data Entry'!AL793="L",'Data Entry'!AK793*1*W790,IFERROR(,"")))))))</f>
        <v>0</v>
      </c>
      <c r="P790" s="1" t="s">
        <v>4</v>
      </c>
      <c r="Q790" s="59">
        <f>'Data Entry'!AM793</f>
        <v>0</v>
      </c>
      <c r="R790" s="59" t="str">
        <f>'Data Entry'!BA793</f>
        <v/>
      </c>
      <c r="S790" s="1">
        <f>IF('Data Entry'!AO793="g",'Data Entry'!AN793*0.001*X790,IF('Data Entry'!AO793="UI",'Data Entry'!AN793*0.000001*X790,IF('Data Entry'!AO793="mg",'Data Entry'!AN793*0.000001*X790,IF('Data Entry'!AO793="t",'Data Entry'!AN793*1000*X790,IF('Data Entry'!AO793="kg",'Data Entry'!AN793*1*X790,IF('Data Entry'!AO793="L",'Data Entry'!AN793*1*X790,IFERROR(,"")))))))</f>
        <v>0</v>
      </c>
      <c r="T790" s="1" t="s">
        <v>4</v>
      </c>
      <c r="U790" s="59" t="str">
        <f>IF('Data Entry'!AP793="No aplica","1",'Data Entry'!AP793)</f>
        <v/>
      </c>
      <c r="V790" s="59" t="str">
        <f>IF('Data Entry'!AS793="No aplica","1",'Data Entry'!AS793)</f>
        <v/>
      </c>
      <c r="W790" s="59" t="str">
        <f>IF('Data Entry'!AV793="No aplica","1",'Data Entry'!AV793)</f>
        <v/>
      </c>
      <c r="X790" s="59" t="str">
        <f>IF('Data Entry'!AY793="No aplica","1",'Data Entry'!AY793)</f>
        <v/>
      </c>
      <c r="Y790" s="151" t="str">
        <f t="shared" si="12"/>
        <v/>
      </c>
      <c r="Z790" s="152" t="str">
        <f>IF('Data Entry'!H793="Yes","1",IF(AND('Data Entry'!H793="",'Data Entry'!I793="",'Data Entry'!J793="",'Data Entry'!K793="",'Data Entry'!L793="",'Data Entry'!M793="",'Data Entry'!N793="",'Data Entry'!O793="",'Data Entry'!P793="",'Data Entry'!Q793=""),"","1"))</f>
        <v/>
      </c>
      <c r="AA790" s="152" t="str">
        <f>IF('Data Entry'!R793="Yes","1",IF(AND('Data Entry'!R793="",'Data Entry'!S793="",'Data Entry'!T793="",'Data Entry'!U793=""),"","1"))</f>
        <v/>
      </c>
      <c r="AB790" s="157" t="str">
        <f>IF('Data Entry'!V793="Yes","1",IF(AND('Data Entry'!V793="",'Data Entry'!W793=""),"","1"))</f>
        <v/>
      </c>
    </row>
    <row r="791" spans="1:28" ht="17">
      <c r="A791" s="59">
        <f>'Data Entry'!AB794</f>
        <v>0</v>
      </c>
      <c r="B791" s="59" t="str">
        <f>'Data Entry'!AR794</f>
        <v/>
      </c>
      <c r="C791" s="1">
        <f>IF('Data Entry'!AD794="g",'Data Entry'!AC794*0.001*U791,IF('Data Entry'!AD794="UI",'Data Entry'!AC794*0.000001*U791,IF('Data Entry'!AD794="mg",'Data Entry'!AC794*0.000001*U791,IF('Data Entry'!AD794="t",'Data Entry'!AC794*1000*U791,IF('Data Entry'!AD794="kg",'Data Entry'!AC794*1*U791,IF('Data Entry'!AD794="L",'Data Entry'!AC794*1*U791,IFERROR(,"")))))))</f>
        <v>0</v>
      </c>
      <c r="D791" s="1" t="s">
        <v>4</v>
      </c>
      <c r="E791" s="1">
        <f>IF('Data Entry'!AF794="g",'Data Entry'!AE794*0.001,IF('Data Entry'!AF794="mg",'Data Entry'!AE794*0.000001,IF('Data Entry'!AF794="t",'Data Entry'!AE794*1000,IF('Data Entry'!AF794="ml",'Data Entry'!AE794*0.001,IF('Data Entry'!AF794="kg",'Data Entry'!AE794*1,IF('Data Entry'!AF794="Pieza",'Data Entry'!AE794*1,IF('Data Entry'!AF794="L",'Data Entry'!AE794*1,IFERROR(,""))))))))</f>
        <v>0</v>
      </c>
      <c r="F791" s="1" t="s">
        <v>4</v>
      </c>
      <c r="G791" s="1">
        <f>IF('Data Entry'!AA794="g",'Data Entry'!Z794*0.001,IF('Data Entry'!AA794="mg",'Data Entry'!Z794*0.000001,IF('Data Entry'!AA794="t",'Data Entry'!Z794*1000,IF('Data Entry'!AA794="ml",'Data Entry'!Z794*0.001,IF('Data Entry'!AA794="kg",'Data Entry'!Z794*1,IF('Data Entry'!AA794="Piezas",'Data Entry'!Z794*1,IF('Data Entry'!AA794="L",'Data Entry'!Z794*1,IFERROR(,""))))))))</f>
        <v>0</v>
      </c>
      <c r="H791" s="1" t="s">
        <v>4</v>
      </c>
      <c r="I791" s="1">
        <f>IF('Data Entry'!AC794="g",'Data Entry'!AB794*0.001,IF('Data Entry'!AC794="mg",'Data Entry'!AB794*0.000001,IF('Data Entry'!AC794="t",'Data Entry'!AB794*1000,IF('Data Entry'!AC794="ml",'Data Entry'!AB794*0.001,IF('Data Entry'!AC794="kg",'Data Entry'!AB794*1,IF('Data Entry'!AC794="L",'Data Entry'!AB794*1,IFERROR(,"")))))))</f>
        <v>0</v>
      </c>
      <c r="J791" s="59" t="str">
        <f>'Data Entry'!AU794</f>
        <v/>
      </c>
      <c r="K791" s="1">
        <f>IF('Data Entry'!AI794="g",'Data Entry'!AH794*0.001*V791,IF('Data Entry'!AI794="UI",'Data Entry'!AH794*0.000001*V791,IF('Data Entry'!AI794="mg",'Data Entry'!AH794*0.000001*V791,IF('Data Entry'!AI794="t",'Data Entry'!AH794*1000*V791,IF('Data Entry'!AI794="kg",'Data Entry'!AH794*1*V791,IF('Data Entry'!AI794="L",'Data Entry'!AH794*1*V791,IFERROR(,"")))))))</f>
        <v>0</v>
      </c>
      <c r="L791" s="1" t="s">
        <v>4</v>
      </c>
      <c r="M791" s="59">
        <f>'Data Entry'!AJ794</f>
        <v>0</v>
      </c>
      <c r="N791" s="59" t="str">
        <f>'Data Entry'!AX794</f>
        <v/>
      </c>
      <c r="O791" s="1">
        <f>IF('Data Entry'!AL794="g",'Data Entry'!AK794*0.001*W791,IF('Data Entry'!AL794="UI",'Data Entry'!AK794*0.000001*W791,IF('Data Entry'!AL794="mg",'Data Entry'!AK794*0.000001*W791,IF('Data Entry'!AL794="t",'Data Entry'!AK794*1000*W791,IF('Data Entry'!AL794="kg",'Data Entry'!AK794*1*W791,IF('Data Entry'!AL794="L",'Data Entry'!AK794*1*W791,IFERROR(,"")))))))</f>
        <v>0</v>
      </c>
      <c r="P791" s="1" t="s">
        <v>4</v>
      </c>
      <c r="Q791" s="59">
        <f>'Data Entry'!AM794</f>
        <v>0</v>
      </c>
      <c r="R791" s="59" t="str">
        <f>'Data Entry'!BA794</f>
        <v/>
      </c>
      <c r="S791" s="1">
        <f>IF('Data Entry'!AO794="g",'Data Entry'!AN794*0.001*X791,IF('Data Entry'!AO794="UI",'Data Entry'!AN794*0.000001*X791,IF('Data Entry'!AO794="mg",'Data Entry'!AN794*0.000001*X791,IF('Data Entry'!AO794="t",'Data Entry'!AN794*1000*X791,IF('Data Entry'!AO794="kg",'Data Entry'!AN794*1*X791,IF('Data Entry'!AO794="L",'Data Entry'!AN794*1*X791,IFERROR(,"")))))))</f>
        <v>0</v>
      </c>
      <c r="T791" s="1" t="s">
        <v>4</v>
      </c>
      <c r="U791" s="59" t="str">
        <f>IF('Data Entry'!AP794="No aplica","1",'Data Entry'!AP794)</f>
        <v/>
      </c>
      <c r="V791" s="59" t="str">
        <f>IF('Data Entry'!AS794="No aplica","1",'Data Entry'!AS794)</f>
        <v/>
      </c>
      <c r="W791" s="59" t="str">
        <f>IF('Data Entry'!AV794="No aplica","1",'Data Entry'!AV794)</f>
        <v/>
      </c>
      <c r="X791" s="59" t="str">
        <f>IF('Data Entry'!AY794="No aplica","1",'Data Entry'!AY794)</f>
        <v/>
      </c>
      <c r="Y791" s="151" t="str">
        <f t="shared" si="12"/>
        <v/>
      </c>
      <c r="Z791" s="152" t="str">
        <f>IF('Data Entry'!H794="Yes","1",IF(AND('Data Entry'!H794="",'Data Entry'!I794="",'Data Entry'!J794="",'Data Entry'!K794="",'Data Entry'!L794="",'Data Entry'!M794="",'Data Entry'!N794="",'Data Entry'!O794="",'Data Entry'!P794="",'Data Entry'!Q794=""),"","1"))</f>
        <v/>
      </c>
      <c r="AA791" s="152" t="str">
        <f>IF('Data Entry'!R794="Yes","1",IF(AND('Data Entry'!R794="",'Data Entry'!S794="",'Data Entry'!T794="",'Data Entry'!U794=""),"","1"))</f>
        <v/>
      </c>
      <c r="AB791" s="157" t="str">
        <f>IF('Data Entry'!V794="Yes","1",IF(AND('Data Entry'!V794="",'Data Entry'!W794=""),"","1"))</f>
        <v/>
      </c>
    </row>
    <row r="792" spans="1:28" ht="17">
      <c r="A792" s="59">
        <f>'Data Entry'!AB795</f>
        <v>0</v>
      </c>
      <c r="B792" s="59" t="str">
        <f>'Data Entry'!AR795</f>
        <v/>
      </c>
      <c r="C792" s="1">
        <f>IF('Data Entry'!AD795="g",'Data Entry'!AC795*0.001*U792,IF('Data Entry'!AD795="UI",'Data Entry'!AC795*0.000001*U792,IF('Data Entry'!AD795="mg",'Data Entry'!AC795*0.000001*U792,IF('Data Entry'!AD795="t",'Data Entry'!AC795*1000*U792,IF('Data Entry'!AD795="kg",'Data Entry'!AC795*1*U792,IF('Data Entry'!AD795="L",'Data Entry'!AC795*1*U792,IFERROR(,"")))))))</f>
        <v>0</v>
      </c>
      <c r="D792" s="1" t="s">
        <v>4</v>
      </c>
      <c r="E792" s="1">
        <f>IF('Data Entry'!AF795="g",'Data Entry'!AE795*0.001,IF('Data Entry'!AF795="mg",'Data Entry'!AE795*0.000001,IF('Data Entry'!AF795="t",'Data Entry'!AE795*1000,IF('Data Entry'!AF795="ml",'Data Entry'!AE795*0.001,IF('Data Entry'!AF795="kg",'Data Entry'!AE795*1,IF('Data Entry'!AF795="Pieza",'Data Entry'!AE795*1,IF('Data Entry'!AF795="L",'Data Entry'!AE795*1,IFERROR(,""))))))))</f>
        <v>0</v>
      </c>
      <c r="F792" s="1" t="s">
        <v>4</v>
      </c>
      <c r="G792" s="1">
        <f>IF('Data Entry'!AA795="g",'Data Entry'!Z795*0.001,IF('Data Entry'!AA795="mg",'Data Entry'!Z795*0.000001,IF('Data Entry'!AA795="t",'Data Entry'!Z795*1000,IF('Data Entry'!AA795="ml",'Data Entry'!Z795*0.001,IF('Data Entry'!AA795="kg",'Data Entry'!Z795*1,IF('Data Entry'!AA795="Piezas",'Data Entry'!Z795*1,IF('Data Entry'!AA795="L",'Data Entry'!Z795*1,IFERROR(,""))))))))</f>
        <v>0</v>
      </c>
      <c r="H792" s="1" t="s">
        <v>4</v>
      </c>
      <c r="I792" s="1">
        <f>IF('Data Entry'!AC795="g",'Data Entry'!AB795*0.001,IF('Data Entry'!AC795="mg",'Data Entry'!AB795*0.000001,IF('Data Entry'!AC795="t",'Data Entry'!AB795*1000,IF('Data Entry'!AC795="ml",'Data Entry'!AB795*0.001,IF('Data Entry'!AC795="kg",'Data Entry'!AB795*1,IF('Data Entry'!AC795="L",'Data Entry'!AB795*1,IFERROR(,"")))))))</f>
        <v>0</v>
      </c>
      <c r="J792" s="59" t="str">
        <f>'Data Entry'!AU795</f>
        <v/>
      </c>
      <c r="K792" s="1">
        <f>IF('Data Entry'!AI795="g",'Data Entry'!AH795*0.001*V792,IF('Data Entry'!AI795="UI",'Data Entry'!AH795*0.000001*V792,IF('Data Entry'!AI795="mg",'Data Entry'!AH795*0.000001*V792,IF('Data Entry'!AI795="t",'Data Entry'!AH795*1000*V792,IF('Data Entry'!AI795="kg",'Data Entry'!AH795*1*V792,IF('Data Entry'!AI795="L",'Data Entry'!AH795*1*V792,IFERROR(,"")))))))</f>
        <v>0</v>
      </c>
      <c r="L792" s="1" t="s">
        <v>4</v>
      </c>
      <c r="M792" s="59">
        <f>'Data Entry'!AJ795</f>
        <v>0</v>
      </c>
      <c r="N792" s="59" t="str">
        <f>'Data Entry'!AX795</f>
        <v/>
      </c>
      <c r="O792" s="1">
        <f>IF('Data Entry'!AL795="g",'Data Entry'!AK795*0.001*W792,IF('Data Entry'!AL795="UI",'Data Entry'!AK795*0.000001*W792,IF('Data Entry'!AL795="mg",'Data Entry'!AK795*0.000001*W792,IF('Data Entry'!AL795="t",'Data Entry'!AK795*1000*W792,IF('Data Entry'!AL795="kg",'Data Entry'!AK795*1*W792,IF('Data Entry'!AL795="L",'Data Entry'!AK795*1*W792,IFERROR(,"")))))))</f>
        <v>0</v>
      </c>
      <c r="P792" s="1" t="s">
        <v>4</v>
      </c>
      <c r="Q792" s="59">
        <f>'Data Entry'!AM795</f>
        <v>0</v>
      </c>
      <c r="R792" s="59" t="str">
        <f>'Data Entry'!BA795</f>
        <v/>
      </c>
      <c r="S792" s="1">
        <f>IF('Data Entry'!AO795="g",'Data Entry'!AN795*0.001*X792,IF('Data Entry'!AO795="UI",'Data Entry'!AN795*0.000001*X792,IF('Data Entry'!AO795="mg",'Data Entry'!AN795*0.000001*X792,IF('Data Entry'!AO795="t",'Data Entry'!AN795*1000*X792,IF('Data Entry'!AO795="kg",'Data Entry'!AN795*1*X792,IF('Data Entry'!AO795="L",'Data Entry'!AN795*1*X792,IFERROR(,"")))))))</f>
        <v>0</v>
      </c>
      <c r="T792" s="1" t="s">
        <v>4</v>
      </c>
      <c r="U792" s="59" t="str">
        <f>IF('Data Entry'!AP795="No aplica","1",'Data Entry'!AP795)</f>
        <v/>
      </c>
      <c r="V792" s="59" t="str">
        <f>IF('Data Entry'!AS795="No aplica","1",'Data Entry'!AS795)</f>
        <v/>
      </c>
      <c r="W792" s="59" t="str">
        <f>IF('Data Entry'!AV795="No aplica","1",'Data Entry'!AV795)</f>
        <v/>
      </c>
      <c r="X792" s="59" t="str">
        <f>IF('Data Entry'!AY795="No aplica","1",'Data Entry'!AY795)</f>
        <v/>
      </c>
      <c r="Y792" s="151" t="str">
        <f t="shared" si="12"/>
        <v/>
      </c>
      <c r="Z792" s="152" t="str">
        <f>IF('Data Entry'!H795="Yes","1",IF(AND('Data Entry'!H795="",'Data Entry'!I795="",'Data Entry'!J795="",'Data Entry'!K795="",'Data Entry'!L795="",'Data Entry'!M795="",'Data Entry'!N795="",'Data Entry'!O795="",'Data Entry'!P795="",'Data Entry'!Q795=""),"","1"))</f>
        <v/>
      </c>
      <c r="AA792" s="152" t="str">
        <f>IF('Data Entry'!R795="Yes","1",IF(AND('Data Entry'!R795="",'Data Entry'!S795="",'Data Entry'!T795="",'Data Entry'!U795=""),"","1"))</f>
        <v/>
      </c>
      <c r="AB792" s="157" t="str">
        <f>IF('Data Entry'!V795="Yes","1",IF(AND('Data Entry'!V795="",'Data Entry'!W795=""),"","1"))</f>
        <v/>
      </c>
    </row>
    <row r="793" spans="1:28" ht="17">
      <c r="A793" s="59">
        <f>'Data Entry'!AB796</f>
        <v>0</v>
      </c>
      <c r="B793" s="59" t="str">
        <f>'Data Entry'!AR796</f>
        <v/>
      </c>
      <c r="C793" s="1">
        <f>IF('Data Entry'!AD796="g",'Data Entry'!AC796*0.001*U793,IF('Data Entry'!AD796="UI",'Data Entry'!AC796*0.000001*U793,IF('Data Entry'!AD796="mg",'Data Entry'!AC796*0.000001*U793,IF('Data Entry'!AD796="t",'Data Entry'!AC796*1000*U793,IF('Data Entry'!AD796="kg",'Data Entry'!AC796*1*U793,IF('Data Entry'!AD796="L",'Data Entry'!AC796*1*U793,IFERROR(,"")))))))</f>
        <v>0</v>
      </c>
      <c r="D793" s="1" t="s">
        <v>4</v>
      </c>
      <c r="E793" s="1">
        <f>IF('Data Entry'!AF796="g",'Data Entry'!AE796*0.001,IF('Data Entry'!AF796="mg",'Data Entry'!AE796*0.000001,IF('Data Entry'!AF796="t",'Data Entry'!AE796*1000,IF('Data Entry'!AF796="ml",'Data Entry'!AE796*0.001,IF('Data Entry'!AF796="kg",'Data Entry'!AE796*1,IF('Data Entry'!AF796="Pieza",'Data Entry'!AE796*1,IF('Data Entry'!AF796="L",'Data Entry'!AE796*1,IFERROR(,""))))))))</f>
        <v>0</v>
      </c>
      <c r="F793" s="1" t="s">
        <v>4</v>
      </c>
      <c r="G793" s="1">
        <f>IF('Data Entry'!AA796="g",'Data Entry'!Z796*0.001,IF('Data Entry'!AA796="mg",'Data Entry'!Z796*0.000001,IF('Data Entry'!AA796="t",'Data Entry'!Z796*1000,IF('Data Entry'!AA796="ml",'Data Entry'!Z796*0.001,IF('Data Entry'!AA796="kg",'Data Entry'!Z796*1,IF('Data Entry'!AA796="Piezas",'Data Entry'!Z796*1,IF('Data Entry'!AA796="L",'Data Entry'!Z796*1,IFERROR(,""))))))))</f>
        <v>0</v>
      </c>
      <c r="H793" s="1" t="s">
        <v>4</v>
      </c>
      <c r="I793" s="1">
        <f>IF('Data Entry'!AC796="g",'Data Entry'!AB796*0.001,IF('Data Entry'!AC796="mg",'Data Entry'!AB796*0.000001,IF('Data Entry'!AC796="t",'Data Entry'!AB796*1000,IF('Data Entry'!AC796="ml",'Data Entry'!AB796*0.001,IF('Data Entry'!AC796="kg",'Data Entry'!AB796*1,IF('Data Entry'!AC796="L",'Data Entry'!AB796*1,IFERROR(,"")))))))</f>
        <v>0</v>
      </c>
      <c r="J793" s="59" t="str">
        <f>'Data Entry'!AU796</f>
        <v/>
      </c>
      <c r="K793" s="1">
        <f>IF('Data Entry'!AI796="g",'Data Entry'!AH796*0.001*V793,IF('Data Entry'!AI796="UI",'Data Entry'!AH796*0.000001*V793,IF('Data Entry'!AI796="mg",'Data Entry'!AH796*0.000001*V793,IF('Data Entry'!AI796="t",'Data Entry'!AH796*1000*V793,IF('Data Entry'!AI796="kg",'Data Entry'!AH796*1*V793,IF('Data Entry'!AI796="L",'Data Entry'!AH796*1*V793,IFERROR(,"")))))))</f>
        <v>0</v>
      </c>
      <c r="L793" s="1" t="s">
        <v>4</v>
      </c>
      <c r="M793" s="59">
        <f>'Data Entry'!AJ796</f>
        <v>0</v>
      </c>
      <c r="N793" s="59" t="str">
        <f>'Data Entry'!AX796</f>
        <v/>
      </c>
      <c r="O793" s="1">
        <f>IF('Data Entry'!AL796="g",'Data Entry'!AK796*0.001*W793,IF('Data Entry'!AL796="UI",'Data Entry'!AK796*0.000001*W793,IF('Data Entry'!AL796="mg",'Data Entry'!AK796*0.000001*W793,IF('Data Entry'!AL796="t",'Data Entry'!AK796*1000*W793,IF('Data Entry'!AL796="kg",'Data Entry'!AK796*1*W793,IF('Data Entry'!AL796="L",'Data Entry'!AK796*1*W793,IFERROR(,"")))))))</f>
        <v>0</v>
      </c>
      <c r="P793" s="1" t="s">
        <v>4</v>
      </c>
      <c r="Q793" s="59">
        <f>'Data Entry'!AM796</f>
        <v>0</v>
      </c>
      <c r="R793" s="59" t="str">
        <f>'Data Entry'!BA796</f>
        <v/>
      </c>
      <c r="S793" s="1">
        <f>IF('Data Entry'!AO796="g",'Data Entry'!AN796*0.001*X793,IF('Data Entry'!AO796="UI",'Data Entry'!AN796*0.000001*X793,IF('Data Entry'!AO796="mg",'Data Entry'!AN796*0.000001*X793,IF('Data Entry'!AO796="t",'Data Entry'!AN796*1000*X793,IF('Data Entry'!AO796="kg",'Data Entry'!AN796*1*X793,IF('Data Entry'!AO796="L",'Data Entry'!AN796*1*X793,IFERROR(,"")))))))</f>
        <v>0</v>
      </c>
      <c r="T793" s="1" t="s">
        <v>4</v>
      </c>
      <c r="U793" s="59" t="str">
        <f>IF('Data Entry'!AP796="No aplica","1",'Data Entry'!AP796)</f>
        <v/>
      </c>
      <c r="V793" s="59" t="str">
        <f>IF('Data Entry'!AS796="No aplica","1",'Data Entry'!AS796)</f>
        <v/>
      </c>
      <c r="W793" s="59" t="str">
        <f>IF('Data Entry'!AV796="No aplica","1",'Data Entry'!AV796)</f>
        <v/>
      </c>
      <c r="X793" s="59" t="str">
        <f>IF('Data Entry'!AY796="No aplica","1",'Data Entry'!AY796)</f>
        <v/>
      </c>
      <c r="Y793" s="151" t="str">
        <f t="shared" si="12"/>
        <v/>
      </c>
      <c r="Z793" s="152" t="str">
        <f>IF('Data Entry'!H796="Yes","1",IF(AND('Data Entry'!H796="",'Data Entry'!I796="",'Data Entry'!J796="",'Data Entry'!K796="",'Data Entry'!L796="",'Data Entry'!M796="",'Data Entry'!N796="",'Data Entry'!O796="",'Data Entry'!P796="",'Data Entry'!Q796=""),"","1"))</f>
        <v/>
      </c>
      <c r="AA793" s="152" t="str">
        <f>IF('Data Entry'!R796="Yes","1",IF(AND('Data Entry'!R796="",'Data Entry'!S796="",'Data Entry'!T796="",'Data Entry'!U796=""),"","1"))</f>
        <v/>
      </c>
      <c r="AB793" s="157" t="str">
        <f>IF('Data Entry'!V796="Yes","1",IF(AND('Data Entry'!V796="",'Data Entry'!W796=""),"","1"))</f>
        <v/>
      </c>
    </row>
    <row r="794" spans="1:28" ht="17">
      <c r="A794" s="59">
        <f>'Data Entry'!AB797</f>
        <v>0</v>
      </c>
      <c r="B794" s="59" t="str">
        <f>'Data Entry'!AR797</f>
        <v/>
      </c>
      <c r="C794" s="1">
        <f>IF('Data Entry'!AD797="g",'Data Entry'!AC797*0.001*U794,IF('Data Entry'!AD797="UI",'Data Entry'!AC797*0.000001*U794,IF('Data Entry'!AD797="mg",'Data Entry'!AC797*0.000001*U794,IF('Data Entry'!AD797="t",'Data Entry'!AC797*1000*U794,IF('Data Entry'!AD797="kg",'Data Entry'!AC797*1*U794,IF('Data Entry'!AD797="L",'Data Entry'!AC797*1*U794,IFERROR(,"")))))))</f>
        <v>0</v>
      </c>
      <c r="D794" s="1" t="s">
        <v>4</v>
      </c>
      <c r="E794" s="1">
        <f>IF('Data Entry'!AF797="g",'Data Entry'!AE797*0.001,IF('Data Entry'!AF797="mg",'Data Entry'!AE797*0.000001,IF('Data Entry'!AF797="t",'Data Entry'!AE797*1000,IF('Data Entry'!AF797="ml",'Data Entry'!AE797*0.001,IF('Data Entry'!AF797="kg",'Data Entry'!AE797*1,IF('Data Entry'!AF797="Pieza",'Data Entry'!AE797*1,IF('Data Entry'!AF797="L",'Data Entry'!AE797*1,IFERROR(,""))))))))</f>
        <v>0</v>
      </c>
      <c r="F794" s="1" t="s">
        <v>4</v>
      </c>
      <c r="G794" s="1">
        <f>IF('Data Entry'!AA797="g",'Data Entry'!Z797*0.001,IF('Data Entry'!AA797="mg",'Data Entry'!Z797*0.000001,IF('Data Entry'!AA797="t",'Data Entry'!Z797*1000,IF('Data Entry'!AA797="ml",'Data Entry'!Z797*0.001,IF('Data Entry'!AA797="kg",'Data Entry'!Z797*1,IF('Data Entry'!AA797="Piezas",'Data Entry'!Z797*1,IF('Data Entry'!AA797="L",'Data Entry'!Z797*1,IFERROR(,""))))))))</f>
        <v>0</v>
      </c>
      <c r="H794" s="1" t="s">
        <v>4</v>
      </c>
      <c r="I794" s="1">
        <f>IF('Data Entry'!AC797="g",'Data Entry'!AB797*0.001,IF('Data Entry'!AC797="mg",'Data Entry'!AB797*0.000001,IF('Data Entry'!AC797="t",'Data Entry'!AB797*1000,IF('Data Entry'!AC797="ml",'Data Entry'!AB797*0.001,IF('Data Entry'!AC797="kg",'Data Entry'!AB797*1,IF('Data Entry'!AC797="L",'Data Entry'!AB797*1,IFERROR(,"")))))))</f>
        <v>0</v>
      </c>
      <c r="J794" s="59" t="str">
        <f>'Data Entry'!AU797</f>
        <v/>
      </c>
      <c r="K794" s="1">
        <f>IF('Data Entry'!AI797="g",'Data Entry'!AH797*0.001*V794,IF('Data Entry'!AI797="UI",'Data Entry'!AH797*0.000001*V794,IF('Data Entry'!AI797="mg",'Data Entry'!AH797*0.000001*V794,IF('Data Entry'!AI797="t",'Data Entry'!AH797*1000*V794,IF('Data Entry'!AI797="kg",'Data Entry'!AH797*1*V794,IF('Data Entry'!AI797="L",'Data Entry'!AH797*1*V794,IFERROR(,"")))))))</f>
        <v>0</v>
      </c>
      <c r="L794" s="1" t="s">
        <v>4</v>
      </c>
      <c r="M794" s="59">
        <f>'Data Entry'!AJ797</f>
        <v>0</v>
      </c>
      <c r="N794" s="59" t="str">
        <f>'Data Entry'!AX797</f>
        <v/>
      </c>
      <c r="O794" s="1">
        <f>IF('Data Entry'!AL797="g",'Data Entry'!AK797*0.001*W794,IF('Data Entry'!AL797="UI",'Data Entry'!AK797*0.000001*W794,IF('Data Entry'!AL797="mg",'Data Entry'!AK797*0.000001*W794,IF('Data Entry'!AL797="t",'Data Entry'!AK797*1000*W794,IF('Data Entry'!AL797="kg",'Data Entry'!AK797*1*W794,IF('Data Entry'!AL797="L",'Data Entry'!AK797*1*W794,IFERROR(,"")))))))</f>
        <v>0</v>
      </c>
      <c r="P794" s="1" t="s">
        <v>4</v>
      </c>
      <c r="Q794" s="59">
        <f>'Data Entry'!AM797</f>
        <v>0</v>
      </c>
      <c r="R794" s="59" t="str">
        <f>'Data Entry'!BA797</f>
        <v/>
      </c>
      <c r="S794" s="1">
        <f>IF('Data Entry'!AO797="g",'Data Entry'!AN797*0.001*X794,IF('Data Entry'!AO797="UI",'Data Entry'!AN797*0.000001*X794,IF('Data Entry'!AO797="mg",'Data Entry'!AN797*0.000001*X794,IF('Data Entry'!AO797="t",'Data Entry'!AN797*1000*X794,IF('Data Entry'!AO797="kg",'Data Entry'!AN797*1*X794,IF('Data Entry'!AO797="L",'Data Entry'!AN797*1*X794,IFERROR(,"")))))))</f>
        <v>0</v>
      </c>
      <c r="T794" s="1" t="s">
        <v>4</v>
      </c>
      <c r="U794" s="59" t="str">
        <f>IF('Data Entry'!AP797="No aplica","1",'Data Entry'!AP797)</f>
        <v/>
      </c>
      <c r="V794" s="59" t="str">
        <f>IF('Data Entry'!AS797="No aplica","1",'Data Entry'!AS797)</f>
        <v/>
      </c>
      <c r="W794" s="59" t="str">
        <f>IF('Data Entry'!AV797="No aplica","1",'Data Entry'!AV797)</f>
        <v/>
      </c>
      <c r="X794" s="59" t="str">
        <f>IF('Data Entry'!AY797="No aplica","1",'Data Entry'!AY797)</f>
        <v/>
      </c>
      <c r="Y794" s="151" t="str">
        <f t="shared" si="12"/>
        <v/>
      </c>
      <c r="Z794" s="152" t="str">
        <f>IF('Data Entry'!H797="Yes","1",IF(AND('Data Entry'!H797="",'Data Entry'!I797="",'Data Entry'!J797="",'Data Entry'!K797="",'Data Entry'!L797="",'Data Entry'!M797="",'Data Entry'!N797="",'Data Entry'!O797="",'Data Entry'!P797="",'Data Entry'!Q797=""),"","1"))</f>
        <v/>
      </c>
      <c r="AA794" s="152" t="str">
        <f>IF('Data Entry'!R797="Yes","1",IF(AND('Data Entry'!R797="",'Data Entry'!S797="",'Data Entry'!T797="",'Data Entry'!U797=""),"","1"))</f>
        <v/>
      </c>
      <c r="AB794" s="157" t="str">
        <f>IF('Data Entry'!V797="Yes","1",IF(AND('Data Entry'!V797="",'Data Entry'!W797=""),"","1"))</f>
        <v/>
      </c>
    </row>
    <row r="795" spans="1:28" ht="17">
      <c r="A795" s="59">
        <f>'Data Entry'!AB798</f>
        <v>0</v>
      </c>
      <c r="B795" s="59" t="str">
        <f>'Data Entry'!AR798</f>
        <v/>
      </c>
      <c r="C795" s="1">
        <f>IF('Data Entry'!AD798="g",'Data Entry'!AC798*0.001*U795,IF('Data Entry'!AD798="UI",'Data Entry'!AC798*0.000001*U795,IF('Data Entry'!AD798="mg",'Data Entry'!AC798*0.000001*U795,IF('Data Entry'!AD798="t",'Data Entry'!AC798*1000*U795,IF('Data Entry'!AD798="kg",'Data Entry'!AC798*1*U795,IF('Data Entry'!AD798="L",'Data Entry'!AC798*1*U795,IFERROR(,"")))))))</f>
        <v>0</v>
      </c>
      <c r="D795" s="1" t="s">
        <v>4</v>
      </c>
      <c r="E795" s="1">
        <f>IF('Data Entry'!AF798="g",'Data Entry'!AE798*0.001,IF('Data Entry'!AF798="mg",'Data Entry'!AE798*0.000001,IF('Data Entry'!AF798="t",'Data Entry'!AE798*1000,IF('Data Entry'!AF798="ml",'Data Entry'!AE798*0.001,IF('Data Entry'!AF798="kg",'Data Entry'!AE798*1,IF('Data Entry'!AF798="Pieza",'Data Entry'!AE798*1,IF('Data Entry'!AF798="L",'Data Entry'!AE798*1,IFERROR(,""))))))))</f>
        <v>0</v>
      </c>
      <c r="F795" s="1" t="s">
        <v>4</v>
      </c>
      <c r="G795" s="1">
        <f>IF('Data Entry'!AA798="g",'Data Entry'!Z798*0.001,IF('Data Entry'!AA798="mg",'Data Entry'!Z798*0.000001,IF('Data Entry'!AA798="t",'Data Entry'!Z798*1000,IF('Data Entry'!AA798="ml",'Data Entry'!Z798*0.001,IF('Data Entry'!AA798="kg",'Data Entry'!Z798*1,IF('Data Entry'!AA798="Piezas",'Data Entry'!Z798*1,IF('Data Entry'!AA798="L",'Data Entry'!Z798*1,IFERROR(,""))))))))</f>
        <v>0</v>
      </c>
      <c r="H795" s="1" t="s">
        <v>4</v>
      </c>
      <c r="I795" s="1">
        <f>IF('Data Entry'!AC798="g",'Data Entry'!AB798*0.001,IF('Data Entry'!AC798="mg",'Data Entry'!AB798*0.000001,IF('Data Entry'!AC798="t",'Data Entry'!AB798*1000,IF('Data Entry'!AC798="ml",'Data Entry'!AB798*0.001,IF('Data Entry'!AC798="kg",'Data Entry'!AB798*1,IF('Data Entry'!AC798="L",'Data Entry'!AB798*1,IFERROR(,"")))))))</f>
        <v>0</v>
      </c>
      <c r="J795" s="59" t="str">
        <f>'Data Entry'!AU798</f>
        <v/>
      </c>
      <c r="K795" s="1">
        <f>IF('Data Entry'!AI798="g",'Data Entry'!AH798*0.001*V795,IF('Data Entry'!AI798="UI",'Data Entry'!AH798*0.000001*V795,IF('Data Entry'!AI798="mg",'Data Entry'!AH798*0.000001*V795,IF('Data Entry'!AI798="t",'Data Entry'!AH798*1000*V795,IF('Data Entry'!AI798="kg",'Data Entry'!AH798*1*V795,IF('Data Entry'!AI798="L",'Data Entry'!AH798*1*V795,IFERROR(,"")))))))</f>
        <v>0</v>
      </c>
      <c r="L795" s="1" t="s">
        <v>4</v>
      </c>
      <c r="M795" s="59">
        <f>'Data Entry'!AJ798</f>
        <v>0</v>
      </c>
      <c r="N795" s="59" t="str">
        <f>'Data Entry'!AX798</f>
        <v/>
      </c>
      <c r="O795" s="1">
        <f>IF('Data Entry'!AL798="g",'Data Entry'!AK798*0.001*W795,IF('Data Entry'!AL798="UI",'Data Entry'!AK798*0.000001*W795,IF('Data Entry'!AL798="mg",'Data Entry'!AK798*0.000001*W795,IF('Data Entry'!AL798="t",'Data Entry'!AK798*1000*W795,IF('Data Entry'!AL798="kg",'Data Entry'!AK798*1*W795,IF('Data Entry'!AL798="L",'Data Entry'!AK798*1*W795,IFERROR(,"")))))))</f>
        <v>0</v>
      </c>
      <c r="P795" s="1" t="s">
        <v>4</v>
      </c>
      <c r="Q795" s="59">
        <f>'Data Entry'!AM798</f>
        <v>0</v>
      </c>
      <c r="R795" s="59" t="str">
        <f>'Data Entry'!BA798</f>
        <v/>
      </c>
      <c r="S795" s="1">
        <f>IF('Data Entry'!AO798="g",'Data Entry'!AN798*0.001*X795,IF('Data Entry'!AO798="UI",'Data Entry'!AN798*0.000001*X795,IF('Data Entry'!AO798="mg",'Data Entry'!AN798*0.000001*X795,IF('Data Entry'!AO798="t",'Data Entry'!AN798*1000*X795,IF('Data Entry'!AO798="kg",'Data Entry'!AN798*1*X795,IF('Data Entry'!AO798="L",'Data Entry'!AN798*1*X795,IFERROR(,"")))))))</f>
        <v>0</v>
      </c>
      <c r="T795" s="1" t="s">
        <v>4</v>
      </c>
      <c r="U795" s="59" t="str">
        <f>IF('Data Entry'!AP798="No aplica","1",'Data Entry'!AP798)</f>
        <v/>
      </c>
      <c r="V795" s="59" t="str">
        <f>IF('Data Entry'!AS798="No aplica","1",'Data Entry'!AS798)</f>
        <v/>
      </c>
      <c r="W795" s="59" t="str">
        <f>IF('Data Entry'!AV798="No aplica","1",'Data Entry'!AV798)</f>
        <v/>
      </c>
      <c r="X795" s="59" t="str">
        <f>IF('Data Entry'!AY798="No aplica","1",'Data Entry'!AY798)</f>
        <v/>
      </c>
      <c r="Y795" s="151" t="str">
        <f t="shared" si="12"/>
        <v/>
      </c>
      <c r="Z795" s="152" t="str">
        <f>IF('Data Entry'!H798="Yes","1",IF(AND('Data Entry'!H798="",'Data Entry'!I798="",'Data Entry'!J798="",'Data Entry'!K798="",'Data Entry'!L798="",'Data Entry'!M798="",'Data Entry'!N798="",'Data Entry'!O798="",'Data Entry'!P798="",'Data Entry'!Q798=""),"","1"))</f>
        <v/>
      </c>
      <c r="AA795" s="152" t="str">
        <f>IF('Data Entry'!R798="Yes","1",IF(AND('Data Entry'!R798="",'Data Entry'!S798="",'Data Entry'!T798="",'Data Entry'!U798=""),"","1"))</f>
        <v/>
      </c>
      <c r="AB795" s="157" t="str">
        <f>IF('Data Entry'!V798="Yes","1",IF(AND('Data Entry'!V798="",'Data Entry'!W798=""),"","1"))</f>
        <v/>
      </c>
    </row>
    <row r="796" spans="1:28" ht="17">
      <c r="A796" s="59">
        <f>'Data Entry'!AB799</f>
        <v>0</v>
      </c>
      <c r="B796" s="59" t="str">
        <f>'Data Entry'!AR799</f>
        <v/>
      </c>
      <c r="C796" s="1">
        <f>IF('Data Entry'!AD799="g",'Data Entry'!AC799*0.001*U796,IF('Data Entry'!AD799="UI",'Data Entry'!AC799*0.000001*U796,IF('Data Entry'!AD799="mg",'Data Entry'!AC799*0.000001*U796,IF('Data Entry'!AD799="t",'Data Entry'!AC799*1000*U796,IF('Data Entry'!AD799="kg",'Data Entry'!AC799*1*U796,IF('Data Entry'!AD799="L",'Data Entry'!AC799*1*U796,IFERROR(,"")))))))</f>
        <v>0</v>
      </c>
      <c r="D796" s="1" t="s">
        <v>4</v>
      </c>
      <c r="E796" s="1">
        <f>IF('Data Entry'!AF799="g",'Data Entry'!AE799*0.001,IF('Data Entry'!AF799="mg",'Data Entry'!AE799*0.000001,IF('Data Entry'!AF799="t",'Data Entry'!AE799*1000,IF('Data Entry'!AF799="ml",'Data Entry'!AE799*0.001,IF('Data Entry'!AF799="kg",'Data Entry'!AE799*1,IF('Data Entry'!AF799="Pieza",'Data Entry'!AE799*1,IF('Data Entry'!AF799="L",'Data Entry'!AE799*1,IFERROR(,""))))))))</f>
        <v>0</v>
      </c>
      <c r="F796" s="1" t="s">
        <v>4</v>
      </c>
      <c r="G796" s="1">
        <f>IF('Data Entry'!AA799="g",'Data Entry'!Z799*0.001,IF('Data Entry'!AA799="mg",'Data Entry'!Z799*0.000001,IF('Data Entry'!AA799="t",'Data Entry'!Z799*1000,IF('Data Entry'!AA799="ml",'Data Entry'!Z799*0.001,IF('Data Entry'!AA799="kg",'Data Entry'!Z799*1,IF('Data Entry'!AA799="Piezas",'Data Entry'!Z799*1,IF('Data Entry'!AA799="L",'Data Entry'!Z799*1,IFERROR(,""))))))))</f>
        <v>0</v>
      </c>
      <c r="H796" s="1" t="s">
        <v>4</v>
      </c>
      <c r="I796" s="1">
        <f>IF('Data Entry'!AC799="g",'Data Entry'!AB799*0.001,IF('Data Entry'!AC799="mg",'Data Entry'!AB799*0.000001,IF('Data Entry'!AC799="t",'Data Entry'!AB799*1000,IF('Data Entry'!AC799="ml",'Data Entry'!AB799*0.001,IF('Data Entry'!AC799="kg",'Data Entry'!AB799*1,IF('Data Entry'!AC799="L",'Data Entry'!AB799*1,IFERROR(,"")))))))</f>
        <v>0</v>
      </c>
      <c r="J796" s="59" t="str">
        <f>'Data Entry'!AU799</f>
        <v/>
      </c>
      <c r="K796" s="1">
        <f>IF('Data Entry'!AI799="g",'Data Entry'!AH799*0.001*V796,IF('Data Entry'!AI799="UI",'Data Entry'!AH799*0.000001*V796,IF('Data Entry'!AI799="mg",'Data Entry'!AH799*0.000001*V796,IF('Data Entry'!AI799="t",'Data Entry'!AH799*1000*V796,IF('Data Entry'!AI799="kg",'Data Entry'!AH799*1*V796,IF('Data Entry'!AI799="L",'Data Entry'!AH799*1*V796,IFERROR(,"")))))))</f>
        <v>0</v>
      </c>
      <c r="L796" s="1" t="s">
        <v>4</v>
      </c>
      <c r="M796" s="59">
        <f>'Data Entry'!AJ799</f>
        <v>0</v>
      </c>
      <c r="N796" s="59" t="str">
        <f>'Data Entry'!AX799</f>
        <v/>
      </c>
      <c r="O796" s="1">
        <f>IF('Data Entry'!AL799="g",'Data Entry'!AK799*0.001*W796,IF('Data Entry'!AL799="UI",'Data Entry'!AK799*0.000001*W796,IF('Data Entry'!AL799="mg",'Data Entry'!AK799*0.000001*W796,IF('Data Entry'!AL799="t",'Data Entry'!AK799*1000*W796,IF('Data Entry'!AL799="kg",'Data Entry'!AK799*1*W796,IF('Data Entry'!AL799="L",'Data Entry'!AK799*1*W796,IFERROR(,"")))))))</f>
        <v>0</v>
      </c>
      <c r="P796" s="1" t="s">
        <v>4</v>
      </c>
      <c r="Q796" s="59">
        <f>'Data Entry'!AM799</f>
        <v>0</v>
      </c>
      <c r="R796" s="59" t="str">
        <f>'Data Entry'!BA799</f>
        <v/>
      </c>
      <c r="S796" s="1">
        <f>IF('Data Entry'!AO799="g",'Data Entry'!AN799*0.001*X796,IF('Data Entry'!AO799="UI",'Data Entry'!AN799*0.000001*X796,IF('Data Entry'!AO799="mg",'Data Entry'!AN799*0.000001*X796,IF('Data Entry'!AO799="t",'Data Entry'!AN799*1000*X796,IF('Data Entry'!AO799="kg",'Data Entry'!AN799*1*X796,IF('Data Entry'!AO799="L",'Data Entry'!AN799*1*X796,IFERROR(,"")))))))</f>
        <v>0</v>
      </c>
      <c r="T796" s="1" t="s">
        <v>4</v>
      </c>
      <c r="U796" s="59" t="str">
        <f>IF('Data Entry'!AP799="No aplica","1",'Data Entry'!AP799)</f>
        <v/>
      </c>
      <c r="V796" s="59" t="str">
        <f>IF('Data Entry'!AS799="No aplica","1",'Data Entry'!AS799)</f>
        <v/>
      </c>
      <c r="W796" s="59" t="str">
        <f>IF('Data Entry'!AV799="No aplica","1",'Data Entry'!AV799)</f>
        <v/>
      </c>
      <c r="X796" s="59" t="str">
        <f>IF('Data Entry'!AY799="No aplica","1",'Data Entry'!AY799)</f>
        <v/>
      </c>
      <c r="Y796" s="151" t="str">
        <f t="shared" si="12"/>
        <v/>
      </c>
      <c r="Z796" s="152" t="str">
        <f>IF('Data Entry'!H799="Yes","1",IF(AND('Data Entry'!H799="",'Data Entry'!I799="",'Data Entry'!J799="",'Data Entry'!K799="",'Data Entry'!L799="",'Data Entry'!M799="",'Data Entry'!N799="",'Data Entry'!O799="",'Data Entry'!P799="",'Data Entry'!Q799=""),"","1"))</f>
        <v/>
      </c>
      <c r="AA796" s="152" t="str">
        <f>IF('Data Entry'!R799="Yes","1",IF(AND('Data Entry'!R799="",'Data Entry'!S799="",'Data Entry'!T799="",'Data Entry'!U799=""),"","1"))</f>
        <v/>
      </c>
      <c r="AB796" s="157" t="str">
        <f>IF('Data Entry'!V799="Yes","1",IF(AND('Data Entry'!V799="",'Data Entry'!W799=""),"","1"))</f>
        <v/>
      </c>
    </row>
    <row r="797" spans="1:28" ht="17">
      <c r="A797" s="59">
        <f>'Data Entry'!AB800</f>
        <v>0</v>
      </c>
      <c r="B797" s="59" t="str">
        <f>'Data Entry'!AR800</f>
        <v/>
      </c>
      <c r="C797" s="1">
        <f>IF('Data Entry'!AD800="g",'Data Entry'!AC800*0.001*U797,IF('Data Entry'!AD800="UI",'Data Entry'!AC800*0.000001*U797,IF('Data Entry'!AD800="mg",'Data Entry'!AC800*0.000001*U797,IF('Data Entry'!AD800="t",'Data Entry'!AC800*1000*U797,IF('Data Entry'!AD800="kg",'Data Entry'!AC800*1*U797,IF('Data Entry'!AD800="L",'Data Entry'!AC800*1*U797,IFERROR(,"")))))))</f>
        <v>0</v>
      </c>
      <c r="D797" s="1" t="s">
        <v>4</v>
      </c>
      <c r="E797" s="1">
        <f>IF('Data Entry'!AF800="g",'Data Entry'!AE800*0.001,IF('Data Entry'!AF800="mg",'Data Entry'!AE800*0.000001,IF('Data Entry'!AF800="t",'Data Entry'!AE800*1000,IF('Data Entry'!AF800="ml",'Data Entry'!AE800*0.001,IF('Data Entry'!AF800="kg",'Data Entry'!AE800*1,IF('Data Entry'!AF800="Pieza",'Data Entry'!AE800*1,IF('Data Entry'!AF800="L",'Data Entry'!AE800*1,IFERROR(,""))))))))</f>
        <v>0</v>
      </c>
      <c r="F797" s="1" t="s">
        <v>4</v>
      </c>
      <c r="G797" s="1">
        <f>IF('Data Entry'!AA800="g",'Data Entry'!Z800*0.001,IF('Data Entry'!AA800="mg",'Data Entry'!Z800*0.000001,IF('Data Entry'!AA800="t",'Data Entry'!Z800*1000,IF('Data Entry'!AA800="ml",'Data Entry'!Z800*0.001,IF('Data Entry'!AA800="kg",'Data Entry'!Z800*1,IF('Data Entry'!AA800="Piezas",'Data Entry'!Z800*1,IF('Data Entry'!AA800="L",'Data Entry'!Z800*1,IFERROR(,""))))))))</f>
        <v>0</v>
      </c>
      <c r="H797" s="1" t="s">
        <v>4</v>
      </c>
      <c r="I797" s="1">
        <f>IF('Data Entry'!AC800="g",'Data Entry'!AB800*0.001,IF('Data Entry'!AC800="mg",'Data Entry'!AB800*0.000001,IF('Data Entry'!AC800="t",'Data Entry'!AB800*1000,IF('Data Entry'!AC800="ml",'Data Entry'!AB800*0.001,IF('Data Entry'!AC800="kg",'Data Entry'!AB800*1,IF('Data Entry'!AC800="L",'Data Entry'!AB800*1,IFERROR(,"")))))))</f>
        <v>0</v>
      </c>
      <c r="J797" s="59" t="str">
        <f>'Data Entry'!AU800</f>
        <v/>
      </c>
      <c r="K797" s="1">
        <f>IF('Data Entry'!AI800="g",'Data Entry'!AH800*0.001*V797,IF('Data Entry'!AI800="UI",'Data Entry'!AH800*0.000001*V797,IF('Data Entry'!AI800="mg",'Data Entry'!AH800*0.000001*V797,IF('Data Entry'!AI800="t",'Data Entry'!AH800*1000*V797,IF('Data Entry'!AI800="kg",'Data Entry'!AH800*1*V797,IF('Data Entry'!AI800="L",'Data Entry'!AH800*1*V797,IFERROR(,"")))))))</f>
        <v>0</v>
      </c>
      <c r="L797" s="1" t="s">
        <v>4</v>
      </c>
      <c r="M797" s="59">
        <f>'Data Entry'!AJ800</f>
        <v>0</v>
      </c>
      <c r="N797" s="59" t="str">
        <f>'Data Entry'!AX800</f>
        <v/>
      </c>
      <c r="O797" s="1">
        <f>IF('Data Entry'!AL800="g",'Data Entry'!AK800*0.001*W797,IF('Data Entry'!AL800="UI",'Data Entry'!AK800*0.000001*W797,IF('Data Entry'!AL800="mg",'Data Entry'!AK800*0.000001*W797,IF('Data Entry'!AL800="t",'Data Entry'!AK800*1000*W797,IF('Data Entry'!AL800="kg",'Data Entry'!AK800*1*W797,IF('Data Entry'!AL800="L",'Data Entry'!AK800*1*W797,IFERROR(,"")))))))</f>
        <v>0</v>
      </c>
      <c r="P797" s="1" t="s">
        <v>4</v>
      </c>
      <c r="Q797" s="59">
        <f>'Data Entry'!AM800</f>
        <v>0</v>
      </c>
      <c r="R797" s="59" t="str">
        <f>'Data Entry'!BA800</f>
        <v/>
      </c>
      <c r="S797" s="1">
        <f>IF('Data Entry'!AO800="g",'Data Entry'!AN800*0.001*X797,IF('Data Entry'!AO800="UI",'Data Entry'!AN800*0.000001*X797,IF('Data Entry'!AO800="mg",'Data Entry'!AN800*0.000001*X797,IF('Data Entry'!AO800="t",'Data Entry'!AN800*1000*X797,IF('Data Entry'!AO800="kg",'Data Entry'!AN800*1*X797,IF('Data Entry'!AO800="L",'Data Entry'!AN800*1*X797,IFERROR(,"")))))))</f>
        <v>0</v>
      </c>
      <c r="T797" s="1" t="s">
        <v>4</v>
      </c>
      <c r="U797" s="59" t="str">
        <f>IF('Data Entry'!AP800="No aplica","1",'Data Entry'!AP800)</f>
        <v/>
      </c>
      <c r="V797" s="59" t="str">
        <f>IF('Data Entry'!AS800="No aplica","1",'Data Entry'!AS800)</f>
        <v/>
      </c>
      <c r="W797" s="59" t="str">
        <f>IF('Data Entry'!AV800="No aplica","1",'Data Entry'!AV800)</f>
        <v/>
      </c>
      <c r="X797" s="59" t="str">
        <f>IF('Data Entry'!AY800="No aplica","1",'Data Entry'!AY800)</f>
        <v/>
      </c>
      <c r="Y797" s="151" t="str">
        <f t="shared" si="12"/>
        <v/>
      </c>
      <c r="Z797" s="152" t="str">
        <f>IF('Data Entry'!H800="Yes","1",IF(AND('Data Entry'!H800="",'Data Entry'!I800="",'Data Entry'!J800="",'Data Entry'!K800="",'Data Entry'!L800="",'Data Entry'!M800="",'Data Entry'!N800="",'Data Entry'!O800="",'Data Entry'!P800="",'Data Entry'!Q800=""),"","1"))</f>
        <v/>
      </c>
      <c r="AA797" s="152" t="str">
        <f>IF('Data Entry'!R800="Yes","1",IF(AND('Data Entry'!R800="",'Data Entry'!S800="",'Data Entry'!T800="",'Data Entry'!U800=""),"","1"))</f>
        <v/>
      </c>
      <c r="AB797" s="157" t="str">
        <f>IF('Data Entry'!V800="Yes","1",IF(AND('Data Entry'!V800="",'Data Entry'!W800=""),"","1"))</f>
        <v/>
      </c>
    </row>
    <row r="798" spans="1:28" ht="17">
      <c r="A798" s="59">
        <f>'Data Entry'!AB801</f>
        <v>0</v>
      </c>
      <c r="B798" s="59" t="str">
        <f>'Data Entry'!AR801</f>
        <v/>
      </c>
      <c r="C798" s="1">
        <f>IF('Data Entry'!AD801="g",'Data Entry'!AC801*0.001*U798,IF('Data Entry'!AD801="UI",'Data Entry'!AC801*0.000001*U798,IF('Data Entry'!AD801="mg",'Data Entry'!AC801*0.000001*U798,IF('Data Entry'!AD801="t",'Data Entry'!AC801*1000*U798,IF('Data Entry'!AD801="kg",'Data Entry'!AC801*1*U798,IF('Data Entry'!AD801="L",'Data Entry'!AC801*1*U798,IFERROR(,"")))))))</f>
        <v>0</v>
      </c>
      <c r="D798" s="1" t="s">
        <v>4</v>
      </c>
      <c r="E798" s="1">
        <f>IF('Data Entry'!AF801="g",'Data Entry'!AE801*0.001,IF('Data Entry'!AF801="mg",'Data Entry'!AE801*0.000001,IF('Data Entry'!AF801="t",'Data Entry'!AE801*1000,IF('Data Entry'!AF801="ml",'Data Entry'!AE801*0.001,IF('Data Entry'!AF801="kg",'Data Entry'!AE801*1,IF('Data Entry'!AF801="Pieza",'Data Entry'!AE801*1,IF('Data Entry'!AF801="L",'Data Entry'!AE801*1,IFERROR(,""))))))))</f>
        <v>0</v>
      </c>
      <c r="F798" s="1" t="s">
        <v>4</v>
      </c>
      <c r="G798" s="1">
        <f>IF('Data Entry'!AA801="g",'Data Entry'!Z801*0.001,IF('Data Entry'!AA801="mg",'Data Entry'!Z801*0.000001,IF('Data Entry'!AA801="t",'Data Entry'!Z801*1000,IF('Data Entry'!AA801="ml",'Data Entry'!Z801*0.001,IF('Data Entry'!AA801="kg",'Data Entry'!Z801*1,IF('Data Entry'!AA801="Piezas",'Data Entry'!Z801*1,IF('Data Entry'!AA801="L",'Data Entry'!Z801*1,IFERROR(,""))))))))</f>
        <v>0</v>
      </c>
      <c r="H798" s="1" t="s">
        <v>4</v>
      </c>
      <c r="I798" s="1">
        <f>IF('Data Entry'!AC801="g",'Data Entry'!AB801*0.001,IF('Data Entry'!AC801="mg",'Data Entry'!AB801*0.000001,IF('Data Entry'!AC801="t",'Data Entry'!AB801*1000,IF('Data Entry'!AC801="ml",'Data Entry'!AB801*0.001,IF('Data Entry'!AC801="kg",'Data Entry'!AB801*1,IF('Data Entry'!AC801="L",'Data Entry'!AB801*1,IFERROR(,"")))))))</f>
        <v>0</v>
      </c>
      <c r="J798" s="59" t="str">
        <f>'Data Entry'!AU801</f>
        <v/>
      </c>
      <c r="K798" s="1">
        <f>IF('Data Entry'!AI801="g",'Data Entry'!AH801*0.001*V798,IF('Data Entry'!AI801="UI",'Data Entry'!AH801*0.000001*V798,IF('Data Entry'!AI801="mg",'Data Entry'!AH801*0.000001*V798,IF('Data Entry'!AI801="t",'Data Entry'!AH801*1000*V798,IF('Data Entry'!AI801="kg",'Data Entry'!AH801*1*V798,IF('Data Entry'!AI801="L",'Data Entry'!AH801*1*V798,IFERROR(,"")))))))</f>
        <v>0</v>
      </c>
      <c r="L798" s="1" t="s">
        <v>4</v>
      </c>
      <c r="M798" s="59">
        <f>'Data Entry'!AJ801</f>
        <v>0</v>
      </c>
      <c r="N798" s="59" t="str">
        <f>'Data Entry'!AX801</f>
        <v/>
      </c>
      <c r="O798" s="1">
        <f>IF('Data Entry'!AL801="g",'Data Entry'!AK801*0.001*W798,IF('Data Entry'!AL801="UI",'Data Entry'!AK801*0.000001*W798,IF('Data Entry'!AL801="mg",'Data Entry'!AK801*0.000001*W798,IF('Data Entry'!AL801="t",'Data Entry'!AK801*1000*W798,IF('Data Entry'!AL801="kg",'Data Entry'!AK801*1*W798,IF('Data Entry'!AL801="L",'Data Entry'!AK801*1*W798,IFERROR(,"")))))))</f>
        <v>0</v>
      </c>
      <c r="P798" s="1" t="s">
        <v>4</v>
      </c>
      <c r="Q798" s="59">
        <f>'Data Entry'!AM801</f>
        <v>0</v>
      </c>
      <c r="R798" s="59" t="str">
        <f>'Data Entry'!BA801</f>
        <v/>
      </c>
      <c r="S798" s="1">
        <f>IF('Data Entry'!AO801="g",'Data Entry'!AN801*0.001*X798,IF('Data Entry'!AO801="UI",'Data Entry'!AN801*0.000001*X798,IF('Data Entry'!AO801="mg",'Data Entry'!AN801*0.000001*X798,IF('Data Entry'!AO801="t",'Data Entry'!AN801*1000*X798,IF('Data Entry'!AO801="kg",'Data Entry'!AN801*1*X798,IF('Data Entry'!AO801="L",'Data Entry'!AN801*1*X798,IFERROR(,"")))))))</f>
        <v>0</v>
      </c>
      <c r="T798" s="1" t="s">
        <v>4</v>
      </c>
      <c r="U798" s="59" t="str">
        <f>IF('Data Entry'!AP801="No aplica","1",'Data Entry'!AP801)</f>
        <v/>
      </c>
      <c r="V798" s="59" t="str">
        <f>IF('Data Entry'!AS801="No aplica","1",'Data Entry'!AS801)</f>
        <v/>
      </c>
      <c r="W798" s="59" t="str">
        <f>IF('Data Entry'!AV801="No aplica","1",'Data Entry'!AV801)</f>
        <v/>
      </c>
      <c r="X798" s="59" t="str">
        <f>IF('Data Entry'!AY801="No aplica","1",'Data Entry'!AY801)</f>
        <v/>
      </c>
      <c r="Y798" s="151" t="str">
        <f t="shared" si="12"/>
        <v/>
      </c>
      <c r="Z798" s="152" t="str">
        <f>IF('Data Entry'!H801="Yes","1",IF(AND('Data Entry'!H801="",'Data Entry'!I801="",'Data Entry'!J801="",'Data Entry'!K801="",'Data Entry'!L801="",'Data Entry'!M801="",'Data Entry'!N801="",'Data Entry'!O801="",'Data Entry'!P801="",'Data Entry'!Q801=""),"","1"))</f>
        <v/>
      </c>
      <c r="AA798" s="152" t="str">
        <f>IF('Data Entry'!R801="Yes","1",IF(AND('Data Entry'!R801="",'Data Entry'!S801="",'Data Entry'!T801="",'Data Entry'!U801=""),"","1"))</f>
        <v/>
      </c>
      <c r="AB798" s="157" t="str">
        <f>IF('Data Entry'!V801="Yes","1",IF(AND('Data Entry'!V801="",'Data Entry'!W801=""),"","1"))</f>
        <v/>
      </c>
    </row>
    <row r="799" spans="1:28" ht="17">
      <c r="A799" s="59">
        <f>'Data Entry'!AB802</f>
        <v>0</v>
      </c>
      <c r="B799" s="59" t="str">
        <f>'Data Entry'!AR802</f>
        <v/>
      </c>
      <c r="C799" s="1">
        <f>IF('Data Entry'!AD802="g",'Data Entry'!AC802*0.001*U799,IF('Data Entry'!AD802="UI",'Data Entry'!AC802*0.000001*U799,IF('Data Entry'!AD802="mg",'Data Entry'!AC802*0.000001*U799,IF('Data Entry'!AD802="t",'Data Entry'!AC802*1000*U799,IF('Data Entry'!AD802="kg",'Data Entry'!AC802*1*U799,IF('Data Entry'!AD802="L",'Data Entry'!AC802*1*U799,IFERROR(,"")))))))</f>
        <v>0</v>
      </c>
      <c r="D799" s="1" t="s">
        <v>4</v>
      </c>
      <c r="E799" s="1">
        <f>IF('Data Entry'!AF802="g",'Data Entry'!AE802*0.001,IF('Data Entry'!AF802="mg",'Data Entry'!AE802*0.000001,IF('Data Entry'!AF802="t",'Data Entry'!AE802*1000,IF('Data Entry'!AF802="ml",'Data Entry'!AE802*0.001,IF('Data Entry'!AF802="kg",'Data Entry'!AE802*1,IF('Data Entry'!AF802="Pieza",'Data Entry'!AE802*1,IF('Data Entry'!AF802="L",'Data Entry'!AE802*1,IFERROR(,""))))))))</f>
        <v>0</v>
      </c>
      <c r="F799" s="1" t="s">
        <v>4</v>
      </c>
      <c r="G799" s="1">
        <f>IF('Data Entry'!AA802="g",'Data Entry'!Z802*0.001,IF('Data Entry'!AA802="mg",'Data Entry'!Z802*0.000001,IF('Data Entry'!AA802="t",'Data Entry'!Z802*1000,IF('Data Entry'!AA802="ml",'Data Entry'!Z802*0.001,IF('Data Entry'!AA802="kg",'Data Entry'!Z802*1,IF('Data Entry'!AA802="Piezas",'Data Entry'!Z802*1,IF('Data Entry'!AA802="L",'Data Entry'!Z802*1,IFERROR(,""))))))))</f>
        <v>0</v>
      </c>
      <c r="H799" s="1" t="s">
        <v>4</v>
      </c>
      <c r="I799" s="1">
        <f>IF('Data Entry'!AC802="g",'Data Entry'!AB802*0.001,IF('Data Entry'!AC802="mg",'Data Entry'!AB802*0.000001,IF('Data Entry'!AC802="t",'Data Entry'!AB802*1000,IF('Data Entry'!AC802="ml",'Data Entry'!AB802*0.001,IF('Data Entry'!AC802="kg",'Data Entry'!AB802*1,IF('Data Entry'!AC802="L",'Data Entry'!AB802*1,IFERROR(,"")))))))</f>
        <v>0</v>
      </c>
      <c r="J799" s="59" t="str">
        <f>'Data Entry'!AU802</f>
        <v/>
      </c>
      <c r="K799" s="1">
        <f>IF('Data Entry'!AI802="g",'Data Entry'!AH802*0.001*V799,IF('Data Entry'!AI802="UI",'Data Entry'!AH802*0.000001*V799,IF('Data Entry'!AI802="mg",'Data Entry'!AH802*0.000001*V799,IF('Data Entry'!AI802="t",'Data Entry'!AH802*1000*V799,IF('Data Entry'!AI802="kg",'Data Entry'!AH802*1*V799,IF('Data Entry'!AI802="L",'Data Entry'!AH802*1*V799,IFERROR(,"")))))))</f>
        <v>0</v>
      </c>
      <c r="L799" s="1" t="s">
        <v>4</v>
      </c>
      <c r="M799" s="59">
        <f>'Data Entry'!AJ802</f>
        <v>0</v>
      </c>
      <c r="N799" s="59" t="str">
        <f>'Data Entry'!AX802</f>
        <v/>
      </c>
      <c r="O799" s="1">
        <f>IF('Data Entry'!AL802="g",'Data Entry'!AK802*0.001*W799,IF('Data Entry'!AL802="UI",'Data Entry'!AK802*0.000001*W799,IF('Data Entry'!AL802="mg",'Data Entry'!AK802*0.000001*W799,IF('Data Entry'!AL802="t",'Data Entry'!AK802*1000*W799,IF('Data Entry'!AL802="kg",'Data Entry'!AK802*1*W799,IF('Data Entry'!AL802="L",'Data Entry'!AK802*1*W799,IFERROR(,"")))))))</f>
        <v>0</v>
      </c>
      <c r="P799" s="1" t="s">
        <v>4</v>
      </c>
      <c r="Q799" s="59">
        <f>'Data Entry'!AM802</f>
        <v>0</v>
      </c>
      <c r="R799" s="59" t="str">
        <f>'Data Entry'!BA802</f>
        <v/>
      </c>
      <c r="S799" s="1">
        <f>IF('Data Entry'!AO802="g",'Data Entry'!AN802*0.001*X799,IF('Data Entry'!AO802="UI",'Data Entry'!AN802*0.000001*X799,IF('Data Entry'!AO802="mg",'Data Entry'!AN802*0.000001*X799,IF('Data Entry'!AO802="t",'Data Entry'!AN802*1000*X799,IF('Data Entry'!AO802="kg",'Data Entry'!AN802*1*X799,IF('Data Entry'!AO802="L",'Data Entry'!AN802*1*X799,IFERROR(,"")))))))</f>
        <v>0</v>
      </c>
      <c r="T799" s="1" t="s">
        <v>4</v>
      </c>
      <c r="U799" s="59" t="str">
        <f>IF('Data Entry'!AP802="No aplica","1",'Data Entry'!AP802)</f>
        <v/>
      </c>
      <c r="V799" s="59" t="str">
        <f>IF('Data Entry'!AS802="No aplica","1",'Data Entry'!AS802)</f>
        <v/>
      </c>
      <c r="W799" s="59" t="str">
        <f>IF('Data Entry'!AV802="No aplica","1",'Data Entry'!AV802)</f>
        <v/>
      </c>
      <c r="X799" s="59" t="str">
        <f>IF('Data Entry'!AY802="No aplica","1",'Data Entry'!AY802)</f>
        <v/>
      </c>
      <c r="Y799" s="151" t="str">
        <f t="shared" si="12"/>
        <v/>
      </c>
      <c r="Z799" s="152" t="str">
        <f>IF('Data Entry'!H802="Yes","1",IF(AND('Data Entry'!H802="",'Data Entry'!I802="",'Data Entry'!J802="",'Data Entry'!K802="",'Data Entry'!L802="",'Data Entry'!M802="",'Data Entry'!N802="",'Data Entry'!O802="",'Data Entry'!P802="",'Data Entry'!Q802=""),"","1"))</f>
        <v/>
      </c>
      <c r="AA799" s="152" t="str">
        <f>IF('Data Entry'!R802="Yes","1",IF(AND('Data Entry'!R802="",'Data Entry'!S802="",'Data Entry'!T802="",'Data Entry'!U802=""),"","1"))</f>
        <v/>
      </c>
      <c r="AB799" s="157" t="str">
        <f>IF('Data Entry'!V802="Yes","1",IF(AND('Data Entry'!V802="",'Data Entry'!W802=""),"","1"))</f>
        <v/>
      </c>
    </row>
    <row r="800" spans="1:28" ht="17">
      <c r="A800" s="59">
        <f>'Data Entry'!AB803</f>
        <v>0</v>
      </c>
      <c r="B800" s="59" t="str">
        <f>'Data Entry'!AR803</f>
        <v/>
      </c>
      <c r="C800" s="1">
        <f>IF('Data Entry'!AD803="g",'Data Entry'!AC803*0.001*U800,IF('Data Entry'!AD803="UI",'Data Entry'!AC803*0.000001*U800,IF('Data Entry'!AD803="mg",'Data Entry'!AC803*0.000001*U800,IF('Data Entry'!AD803="t",'Data Entry'!AC803*1000*U800,IF('Data Entry'!AD803="kg",'Data Entry'!AC803*1*U800,IF('Data Entry'!AD803="L",'Data Entry'!AC803*1*U800,IFERROR(,"")))))))</f>
        <v>0</v>
      </c>
      <c r="D800" s="1" t="s">
        <v>4</v>
      </c>
      <c r="E800" s="1">
        <f>IF('Data Entry'!AF803="g",'Data Entry'!AE803*0.001,IF('Data Entry'!AF803="mg",'Data Entry'!AE803*0.000001,IF('Data Entry'!AF803="t",'Data Entry'!AE803*1000,IF('Data Entry'!AF803="ml",'Data Entry'!AE803*0.001,IF('Data Entry'!AF803="kg",'Data Entry'!AE803*1,IF('Data Entry'!AF803="Pieza",'Data Entry'!AE803*1,IF('Data Entry'!AF803="L",'Data Entry'!AE803*1,IFERROR(,""))))))))</f>
        <v>0</v>
      </c>
      <c r="F800" s="1" t="s">
        <v>4</v>
      </c>
      <c r="G800" s="1">
        <f>IF('Data Entry'!AA803="g",'Data Entry'!Z803*0.001,IF('Data Entry'!AA803="mg",'Data Entry'!Z803*0.000001,IF('Data Entry'!AA803="t",'Data Entry'!Z803*1000,IF('Data Entry'!AA803="ml",'Data Entry'!Z803*0.001,IF('Data Entry'!AA803="kg",'Data Entry'!Z803*1,IF('Data Entry'!AA803="Piezas",'Data Entry'!Z803*1,IF('Data Entry'!AA803="L",'Data Entry'!Z803*1,IFERROR(,""))))))))</f>
        <v>0</v>
      </c>
      <c r="H800" s="1" t="s">
        <v>4</v>
      </c>
      <c r="I800" s="1">
        <f>IF('Data Entry'!AC803="g",'Data Entry'!AB803*0.001,IF('Data Entry'!AC803="mg",'Data Entry'!AB803*0.000001,IF('Data Entry'!AC803="t",'Data Entry'!AB803*1000,IF('Data Entry'!AC803="ml",'Data Entry'!AB803*0.001,IF('Data Entry'!AC803="kg",'Data Entry'!AB803*1,IF('Data Entry'!AC803="L",'Data Entry'!AB803*1,IFERROR(,"")))))))</f>
        <v>0</v>
      </c>
      <c r="J800" s="59" t="str">
        <f>'Data Entry'!AU803</f>
        <v/>
      </c>
      <c r="K800" s="1">
        <f>IF('Data Entry'!AI803="g",'Data Entry'!AH803*0.001*V800,IF('Data Entry'!AI803="UI",'Data Entry'!AH803*0.000001*V800,IF('Data Entry'!AI803="mg",'Data Entry'!AH803*0.000001*V800,IF('Data Entry'!AI803="t",'Data Entry'!AH803*1000*V800,IF('Data Entry'!AI803="kg",'Data Entry'!AH803*1*V800,IF('Data Entry'!AI803="L",'Data Entry'!AH803*1*V800,IFERROR(,"")))))))</f>
        <v>0</v>
      </c>
      <c r="L800" s="1" t="s">
        <v>4</v>
      </c>
      <c r="M800" s="59">
        <f>'Data Entry'!AJ803</f>
        <v>0</v>
      </c>
      <c r="N800" s="59" t="str">
        <f>'Data Entry'!AX803</f>
        <v/>
      </c>
      <c r="O800" s="1">
        <f>IF('Data Entry'!AL803="g",'Data Entry'!AK803*0.001*W800,IF('Data Entry'!AL803="UI",'Data Entry'!AK803*0.000001*W800,IF('Data Entry'!AL803="mg",'Data Entry'!AK803*0.000001*W800,IF('Data Entry'!AL803="t",'Data Entry'!AK803*1000*W800,IF('Data Entry'!AL803="kg",'Data Entry'!AK803*1*W800,IF('Data Entry'!AL803="L",'Data Entry'!AK803*1*W800,IFERROR(,"")))))))</f>
        <v>0</v>
      </c>
      <c r="P800" s="1" t="s">
        <v>4</v>
      </c>
      <c r="Q800" s="59">
        <f>'Data Entry'!AM803</f>
        <v>0</v>
      </c>
      <c r="R800" s="59" t="str">
        <f>'Data Entry'!BA803</f>
        <v/>
      </c>
      <c r="S800" s="1">
        <f>IF('Data Entry'!AO803="g",'Data Entry'!AN803*0.001*X800,IF('Data Entry'!AO803="UI",'Data Entry'!AN803*0.000001*X800,IF('Data Entry'!AO803="mg",'Data Entry'!AN803*0.000001*X800,IF('Data Entry'!AO803="t",'Data Entry'!AN803*1000*X800,IF('Data Entry'!AO803="kg",'Data Entry'!AN803*1*X800,IF('Data Entry'!AO803="L",'Data Entry'!AN803*1*X800,IFERROR(,"")))))))</f>
        <v>0</v>
      </c>
      <c r="T800" s="1" t="s">
        <v>4</v>
      </c>
      <c r="U800" s="59" t="str">
        <f>IF('Data Entry'!AP803="No aplica","1",'Data Entry'!AP803)</f>
        <v/>
      </c>
      <c r="V800" s="59" t="str">
        <f>IF('Data Entry'!AS803="No aplica","1",'Data Entry'!AS803)</f>
        <v/>
      </c>
      <c r="W800" s="59" t="str">
        <f>IF('Data Entry'!AV803="No aplica","1",'Data Entry'!AV803)</f>
        <v/>
      </c>
      <c r="X800" s="59" t="str">
        <f>IF('Data Entry'!AY803="No aplica","1",'Data Entry'!AY803)</f>
        <v/>
      </c>
      <c r="Y800" s="151" t="str">
        <f t="shared" si="12"/>
        <v/>
      </c>
      <c r="Z800" s="152" t="str">
        <f>IF('Data Entry'!H803="Yes","1",IF(AND('Data Entry'!H803="",'Data Entry'!I803="",'Data Entry'!J803="",'Data Entry'!K803="",'Data Entry'!L803="",'Data Entry'!M803="",'Data Entry'!N803="",'Data Entry'!O803="",'Data Entry'!P803="",'Data Entry'!Q803=""),"","1"))</f>
        <v/>
      </c>
      <c r="AA800" s="152" t="str">
        <f>IF('Data Entry'!R803="Yes","1",IF(AND('Data Entry'!R803="",'Data Entry'!S803="",'Data Entry'!T803="",'Data Entry'!U803=""),"","1"))</f>
        <v/>
      </c>
      <c r="AB800" s="157" t="str">
        <f>IF('Data Entry'!V803="Yes","1",IF(AND('Data Entry'!V803="",'Data Entry'!W803=""),"","1"))</f>
        <v/>
      </c>
    </row>
    <row r="801" spans="1:28" ht="17">
      <c r="A801" s="59">
        <f>'Data Entry'!AB804</f>
        <v>0</v>
      </c>
      <c r="B801" s="59" t="str">
        <f>'Data Entry'!AR804</f>
        <v/>
      </c>
      <c r="C801" s="1">
        <f>IF('Data Entry'!AD804="g",'Data Entry'!AC804*0.001*U801,IF('Data Entry'!AD804="UI",'Data Entry'!AC804*0.000001*U801,IF('Data Entry'!AD804="mg",'Data Entry'!AC804*0.000001*U801,IF('Data Entry'!AD804="t",'Data Entry'!AC804*1000*U801,IF('Data Entry'!AD804="kg",'Data Entry'!AC804*1*U801,IF('Data Entry'!AD804="L",'Data Entry'!AC804*1*U801,IFERROR(,"")))))))</f>
        <v>0</v>
      </c>
      <c r="D801" s="1" t="s">
        <v>4</v>
      </c>
      <c r="E801" s="1">
        <f>IF('Data Entry'!AF804="g",'Data Entry'!AE804*0.001,IF('Data Entry'!AF804="mg",'Data Entry'!AE804*0.000001,IF('Data Entry'!AF804="t",'Data Entry'!AE804*1000,IF('Data Entry'!AF804="ml",'Data Entry'!AE804*0.001,IF('Data Entry'!AF804="kg",'Data Entry'!AE804*1,IF('Data Entry'!AF804="Pieza",'Data Entry'!AE804*1,IF('Data Entry'!AF804="L",'Data Entry'!AE804*1,IFERROR(,""))))))))</f>
        <v>0</v>
      </c>
      <c r="F801" s="1" t="s">
        <v>4</v>
      </c>
      <c r="G801" s="1">
        <f>IF('Data Entry'!AA804="g",'Data Entry'!Z804*0.001,IF('Data Entry'!AA804="mg",'Data Entry'!Z804*0.000001,IF('Data Entry'!AA804="t",'Data Entry'!Z804*1000,IF('Data Entry'!AA804="ml",'Data Entry'!Z804*0.001,IF('Data Entry'!AA804="kg",'Data Entry'!Z804*1,IF('Data Entry'!AA804="Piezas",'Data Entry'!Z804*1,IF('Data Entry'!AA804="L",'Data Entry'!Z804*1,IFERROR(,""))))))))</f>
        <v>0</v>
      </c>
      <c r="H801" s="1" t="s">
        <v>4</v>
      </c>
      <c r="I801" s="1">
        <f>IF('Data Entry'!AC804="g",'Data Entry'!AB804*0.001,IF('Data Entry'!AC804="mg",'Data Entry'!AB804*0.000001,IF('Data Entry'!AC804="t",'Data Entry'!AB804*1000,IF('Data Entry'!AC804="ml",'Data Entry'!AB804*0.001,IF('Data Entry'!AC804="kg",'Data Entry'!AB804*1,IF('Data Entry'!AC804="L",'Data Entry'!AB804*1,IFERROR(,"")))))))</f>
        <v>0</v>
      </c>
      <c r="J801" s="59" t="str">
        <f>'Data Entry'!AU804</f>
        <v/>
      </c>
      <c r="K801" s="1">
        <f>IF('Data Entry'!AI804="g",'Data Entry'!AH804*0.001*V801,IF('Data Entry'!AI804="UI",'Data Entry'!AH804*0.000001*V801,IF('Data Entry'!AI804="mg",'Data Entry'!AH804*0.000001*V801,IF('Data Entry'!AI804="t",'Data Entry'!AH804*1000*V801,IF('Data Entry'!AI804="kg",'Data Entry'!AH804*1*V801,IF('Data Entry'!AI804="L",'Data Entry'!AH804*1*V801,IFERROR(,"")))))))</f>
        <v>0</v>
      </c>
      <c r="L801" s="1" t="s">
        <v>4</v>
      </c>
      <c r="M801" s="59">
        <f>'Data Entry'!AJ804</f>
        <v>0</v>
      </c>
      <c r="N801" s="59" t="str">
        <f>'Data Entry'!AX804</f>
        <v/>
      </c>
      <c r="O801" s="1">
        <f>IF('Data Entry'!AL804="g",'Data Entry'!AK804*0.001*W801,IF('Data Entry'!AL804="UI",'Data Entry'!AK804*0.000001*W801,IF('Data Entry'!AL804="mg",'Data Entry'!AK804*0.000001*W801,IF('Data Entry'!AL804="t",'Data Entry'!AK804*1000*W801,IF('Data Entry'!AL804="kg",'Data Entry'!AK804*1*W801,IF('Data Entry'!AL804="L",'Data Entry'!AK804*1*W801,IFERROR(,"")))))))</f>
        <v>0</v>
      </c>
      <c r="P801" s="1" t="s">
        <v>4</v>
      </c>
      <c r="Q801" s="59">
        <f>'Data Entry'!AM804</f>
        <v>0</v>
      </c>
      <c r="R801" s="59" t="str">
        <f>'Data Entry'!BA804</f>
        <v/>
      </c>
      <c r="S801" s="1">
        <f>IF('Data Entry'!AO804="g",'Data Entry'!AN804*0.001*X801,IF('Data Entry'!AO804="UI",'Data Entry'!AN804*0.000001*X801,IF('Data Entry'!AO804="mg",'Data Entry'!AN804*0.000001*X801,IF('Data Entry'!AO804="t",'Data Entry'!AN804*1000*X801,IF('Data Entry'!AO804="kg",'Data Entry'!AN804*1*X801,IF('Data Entry'!AO804="L",'Data Entry'!AN804*1*X801,IFERROR(,"")))))))</f>
        <v>0</v>
      </c>
      <c r="T801" s="1" t="s">
        <v>4</v>
      </c>
      <c r="U801" s="59" t="str">
        <f>IF('Data Entry'!AP804="No aplica","1",'Data Entry'!AP804)</f>
        <v/>
      </c>
      <c r="V801" s="59" t="str">
        <f>IF('Data Entry'!AS804="No aplica","1",'Data Entry'!AS804)</f>
        <v/>
      </c>
      <c r="W801" s="59" t="str">
        <f>IF('Data Entry'!AV804="No aplica","1",'Data Entry'!AV804)</f>
        <v/>
      </c>
      <c r="X801" s="59" t="str">
        <f>IF('Data Entry'!AY804="No aplica","1",'Data Entry'!AY804)</f>
        <v/>
      </c>
      <c r="Y801" s="151" t="str">
        <f t="shared" si="12"/>
        <v/>
      </c>
      <c r="Z801" s="152" t="str">
        <f>IF('Data Entry'!H804="Yes","1",IF(AND('Data Entry'!H804="",'Data Entry'!I804="",'Data Entry'!J804="",'Data Entry'!K804="",'Data Entry'!L804="",'Data Entry'!M804="",'Data Entry'!N804="",'Data Entry'!O804="",'Data Entry'!P804="",'Data Entry'!Q804=""),"","1"))</f>
        <v/>
      </c>
      <c r="AA801" s="152" t="str">
        <f>IF('Data Entry'!R804="Yes","1",IF(AND('Data Entry'!R804="",'Data Entry'!S804="",'Data Entry'!T804="",'Data Entry'!U804=""),"","1"))</f>
        <v/>
      </c>
      <c r="AB801" s="157" t="str">
        <f>IF('Data Entry'!V804="Yes","1",IF(AND('Data Entry'!V804="",'Data Entry'!W804=""),"","1"))</f>
        <v/>
      </c>
    </row>
    <row r="802" spans="1:28" ht="17">
      <c r="A802" s="59">
        <f>'Data Entry'!AB805</f>
        <v>0</v>
      </c>
      <c r="B802" s="59" t="str">
        <f>'Data Entry'!AR805</f>
        <v/>
      </c>
      <c r="C802" s="1">
        <f>IF('Data Entry'!AD805="g",'Data Entry'!AC805*0.001*U802,IF('Data Entry'!AD805="UI",'Data Entry'!AC805*0.000001*U802,IF('Data Entry'!AD805="mg",'Data Entry'!AC805*0.000001*U802,IF('Data Entry'!AD805="t",'Data Entry'!AC805*1000*U802,IF('Data Entry'!AD805="kg",'Data Entry'!AC805*1*U802,IF('Data Entry'!AD805="L",'Data Entry'!AC805*1*U802,IFERROR(,"")))))))</f>
        <v>0</v>
      </c>
      <c r="D802" s="1" t="s">
        <v>4</v>
      </c>
      <c r="E802" s="1">
        <f>IF('Data Entry'!AF805="g",'Data Entry'!AE805*0.001,IF('Data Entry'!AF805="mg",'Data Entry'!AE805*0.000001,IF('Data Entry'!AF805="t",'Data Entry'!AE805*1000,IF('Data Entry'!AF805="ml",'Data Entry'!AE805*0.001,IF('Data Entry'!AF805="kg",'Data Entry'!AE805*1,IF('Data Entry'!AF805="Pieza",'Data Entry'!AE805*1,IF('Data Entry'!AF805="L",'Data Entry'!AE805*1,IFERROR(,""))))))))</f>
        <v>0</v>
      </c>
      <c r="F802" s="1" t="s">
        <v>4</v>
      </c>
      <c r="G802" s="1">
        <f>IF('Data Entry'!AA805="g",'Data Entry'!Z805*0.001,IF('Data Entry'!AA805="mg",'Data Entry'!Z805*0.000001,IF('Data Entry'!AA805="t",'Data Entry'!Z805*1000,IF('Data Entry'!AA805="ml",'Data Entry'!Z805*0.001,IF('Data Entry'!AA805="kg",'Data Entry'!Z805*1,IF('Data Entry'!AA805="Piezas",'Data Entry'!Z805*1,IF('Data Entry'!AA805="L",'Data Entry'!Z805*1,IFERROR(,""))))))))</f>
        <v>0</v>
      </c>
      <c r="H802" s="1" t="s">
        <v>4</v>
      </c>
      <c r="I802" s="1">
        <f>IF('Data Entry'!AC805="g",'Data Entry'!AB805*0.001,IF('Data Entry'!AC805="mg",'Data Entry'!AB805*0.000001,IF('Data Entry'!AC805="t",'Data Entry'!AB805*1000,IF('Data Entry'!AC805="ml",'Data Entry'!AB805*0.001,IF('Data Entry'!AC805="kg",'Data Entry'!AB805*1,IF('Data Entry'!AC805="L",'Data Entry'!AB805*1,IFERROR(,"")))))))</f>
        <v>0</v>
      </c>
      <c r="J802" s="59" t="str">
        <f>'Data Entry'!AU805</f>
        <v/>
      </c>
      <c r="K802" s="1">
        <f>IF('Data Entry'!AI805="g",'Data Entry'!AH805*0.001*V802,IF('Data Entry'!AI805="UI",'Data Entry'!AH805*0.000001*V802,IF('Data Entry'!AI805="mg",'Data Entry'!AH805*0.000001*V802,IF('Data Entry'!AI805="t",'Data Entry'!AH805*1000*V802,IF('Data Entry'!AI805="kg",'Data Entry'!AH805*1*V802,IF('Data Entry'!AI805="L",'Data Entry'!AH805*1*V802,IFERROR(,"")))))))</f>
        <v>0</v>
      </c>
      <c r="L802" s="1" t="s">
        <v>4</v>
      </c>
      <c r="M802" s="59">
        <f>'Data Entry'!AJ805</f>
        <v>0</v>
      </c>
      <c r="N802" s="59" t="str">
        <f>'Data Entry'!AX805</f>
        <v/>
      </c>
      <c r="O802" s="1">
        <f>IF('Data Entry'!AL805="g",'Data Entry'!AK805*0.001*W802,IF('Data Entry'!AL805="UI",'Data Entry'!AK805*0.000001*W802,IF('Data Entry'!AL805="mg",'Data Entry'!AK805*0.000001*W802,IF('Data Entry'!AL805="t",'Data Entry'!AK805*1000*W802,IF('Data Entry'!AL805="kg",'Data Entry'!AK805*1*W802,IF('Data Entry'!AL805="L",'Data Entry'!AK805*1*W802,IFERROR(,"")))))))</f>
        <v>0</v>
      </c>
      <c r="P802" s="1" t="s">
        <v>4</v>
      </c>
      <c r="Q802" s="59">
        <f>'Data Entry'!AM805</f>
        <v>0</v>
      </c>
      <c r="R802" s="59" t="str">
        <f>'Data Entry'!BA805</f>
        <v/>
      </c>
      <c r="S802" s="1">
        <f>IF('Data Entry'!AO805="g",'Data Entry'!AN805*0.001*X802,IF('Data Entry'!AO805="UI",'Data Entry'!AN805*0.000001*X802,IF('Data Entry'!AO805="mg",'Data Entry'!AN805*0.000001*X802,IF('Data Entry'!AO805="t",'Data Entry'!AN805*1000*X802,IF('Data Entry'!AO805="kg",'Data Entry'!AN805*1*X802,IF('Data Entry'!AO805="L",'Data Entry'!AN805*1*X802,IFERROR(,"")))))))</f>
        <v>0</v>
      </c>
      <c r="T802" s="1" t="s">
        <v>4</v>
      </c>
      <c r="U802" s="59" t="str">
        <f>IF('Data Entry'!AP805="No aplica","1",'Data Entry'!AP805)</f>
        <v/>
      </c>
      <c r="V802" s="59" t="str">
        <f>IF('Data Entry'!AS805="No aplica","1",'Data Entry'!AS805)</f>
        <v/>
      </c>
      <c r="W802" s="59" t="str">
        <f>IF('Data Entry'!AV805="No aplica","1",'Data Entry'!AV805)</f>
        <v/>
      </c>
      <c r="X802" s="59" t="str">
        <f>IF('Data Entry'!AY805="No aplica","1",'Data Entry'!AY805)</f>
        <v/>
      </c>
      <c r="Y802" s="151" t="str">
        <f t="shared" si="12"/>
        <v/>
      </c>
      <c r="Z802" s="152" t="str">
        <f>IF('Data Entry'!H805="Yes","1",IF(AND('Data Entry'!H805="",'Data Entry'!I805="",'Data Entry'!J805="",'Data Entry'!K805="",'Data Entry'!L805="",'Data Entry'!M805="",'Data Entry'!N805="",'Data Entry'!O805="",'Data Entry'!P805="",'Data Entry'!Q805=""),"","1"))</f>
        <v/>
      </c>
      <c r="AA802" s="152" t="str">
        <f>IF('Data Entry'!R805="Yes","1",IF(AND('Data Entry'!R805="",'Data Entry'!S805="",'Data Entry'!T805="",'Data Entry'!U805=""),"","1"))</f>
        <v/>
      </c>
      <c r="AB802" s="157" t="str">
        <f>IF('Data Entry'!V805="Yes","1",IF(AND('Data Entry'!V805="",'Data Entry'!W805=""),"","1"))</f>
        <v/>
      </c>
    </row>
    <row r="803" spans="1:28" ht="17">
      <c r="A803" s="59">
        <f>'Data Entry'!AB806</f>
        <v>0</v>
      </c>
      <c r="B803" s="59" t="str">
        <f>'Data Entry'!AR806</f>
        <v/>
      </c>
      <c r="C803" s="1">
        <f>IF('Data Entry'!AD806="g",'Data Entry'!AC806*0.001*U803,IF('Data Entry'!AD806="UI",'Data Entry'!AC806*0.000001*U803,IF('Data Entry'!AD806="mg",'Data Entry'!AC806*0.000001*U803,IF('Data Entry'!AD806="t",'Data Entry'!AC806*1000*U803,IF('Data Entry'!AD806="kg",'Data Entry'!AC806*1*U803,IF('Data Entry'!AD806="L",'Data Entry'!AC806*1*U803,IFERROR(,"")))))))</f>
        <v>0</v>
      </c>
      <c r="D803" s="1" t="s">
        <v>4</v>
      </c>
      <c r="E803" s="1">
        <f>IF('Data Entry'!AF806="g",'Data Entry'!AE806*0.001,IF('Data Entry'!AF806="mg",'Data Entry'!AE806*0.000001,IF('Data Entry'!AF806="t",'Data Entry'!AE806*1000,IF('Data Entry'!AF806="ml",'Data Entry'!AE806*0.001,IF('Data Entry'!AF806="kg",'Data Entry'!AE806*1,IF('Data Entry'!AF806="Pieza",'Data Entry'!AE806*1,IF('Data Entry'!AF806="L",'Data Entry'!AE806*1,IFERROR(,""))))))))</f>
        <v>0</v>
      </c>
      <c r="F803" s="1" t="s">
        <v>4</v>
      </c>
      <c r="G803" s="1">
        <f>IF('Data Entry'!AA806="g",'Data Entry'!Z806*0.001,IF('Data Entry'!AA806="mg",'Data Entry'!Z806*0.000001,IF('Data Entry'!AA806="t",'Data Entry'!Z806*1000,IF('Data Entry'!AA806="ml",'Data Entry'!Z806*0.001,IF('Data Entry'!AA806="kg",'Data Entry'!Z806*1,IF('Data Entry'!AA806="Piezas",'Data Entry'!Z806*1,IF('Data Entry'!AA806="L",'Data Entry'!Z806*1,IFERROR(,""))))))))</f>
        <v>0</v>
      </c>
      <c r="H803" s="1" t="s">
        <v>4</v>
      </c>
      <c r="I803" s="1">
        <f>IF('Data Entry'!AC806="g",'Data Entry'!AB806*0.001,IF('Data Entry'!AC806="mg",'Data Entry'!AB806*0.000001,IF('Data Entry'!AC806="t",'Data Entry'!AB806*1000,IF('Data Entry'!AC806="ml",'Data Entry'!AB806*0.001,IF('Data Entry'!AC806="kg",'Data Entry'!AB806*1,IF('Data Entry'!AC806="L",'Data Entry'!AB806*1,IFERROR(,"")))))))</f>
        <v>0</v>
      </c>
      <c r="J803" s="59" t="str">
        <f>'Data Entry'!AU806</f>
        <v/>
      </c>
      <c r="K803" s="1">
        <f>IF('Data Entry'!AI806="g",'Data Entry'!AH806*0.001*V803,IF('Data Entry'!AI806="UI",'Data Entry'!AH806*0.000001*V803,IF('Data Entry'!AI806="mg",'Data Entry'!AH806*0.000001*V803,IF('Data Entry'!AI806="t",'Data Entry'!AH806*1000*V803,IF('Data Entry'!AI806="kg",'Data Entry'!AH806*1*V803,IF('Data Entry'!AI806="L",'Data Entry'!AH806*1*V803,IFERROR(,"")))))))</f>
        <v>0</v>
      </c>
      <c r="L803" s="1" t="s">
        <v>4</v>
      </c>
      <c r="M803" s="59">
        <f>'Data Entry'!AJ806</f>
        <v>0</v>
      </c>
      <c r="N803" s="59" t="str">
        <f>'Data Entry'!AX806</f>
        <v/>
      </c>
      <c r="O803" s="1">
        <f>IF('Data Entry'!AL806="g",'Data Entry'!AK806*0.001*W803,IF('Data Entry'!AL806="UI",'Data Entry'!AK806*0.000001*W803,IF('Data Entry'!AL806="mg",'Data Entry'!AK806*0.000001*W803,IF('Data Entry'!AL806="t",'Data Entry'!AK806*1000*W803,IF('Data Entry'!AL806="kg",'Data Entry'!AK806*1*W803,IF('Data Entry'!AL806="L",'Data Entry'!AK806*1*W803,IFERROR(,"")))))))</f>
        <v>0</v>
      </c>
      <c r="P803" s="1" t="s">
        <v>4</v>
      </c>
      <c r="Q803" s="59">
        <f>'Data Entry'!AM806</f>
        <v>0</v>
      </c>
      <c r="R803" s="59" t="str">
        <f>'Data Entry'!BA806</f>
        <v/>
      </c>
      <c r="S803" s="1">
        <f>IF('Data Entry'!AO806="g",'Data Entry'!AN806*0.001*X803,IF('Data Entry'!AO806="UI",'Data Entry'!AN806*0.000001*X803,IF('Data Entry'!AO806="mg",'Data Entry'!AN806*0.000001*X803,IF('Data Entry'!AO806="t",'Data Entry'!AN806*1000*X803,IF('Data Entry'!AO806="kg",'Data Entry'!AN806*1*X803,IF('Data Entry'!AO806="L",'Data Entry'!AN806*1*X803,IFERROR(,"")))))))</f>
        <v>0</v>
      </c>
      <c r="T803" s="1" t="s">
        <v>4</v>
      </c>
      <c r="U803" s="59" t="str">
        <f>IF('Data Entry'!AP806="No aplica","1",'Data Entry'!AP806)</f>
        <v/>
      </c>
      <c r="V803" s="59" t="str">
        <f>IF('Data Entry'!AS806="No aplica","1",'Data Entry'!AS806)</f>
        <v/>
      </c>
      <c r="W803" s="59" t="str">
        <f>IF('Data Entry'!AV806="No aplica","1",'Data Entry'!AV806)</f>
        <v/>
      </c>
      <c r="X803" s="59" t="str">
        <f>IF('Data Entry'!AY806="No aplica","1",'Data Entry'!AY806)</f>
        <v/>
      </c>
      <c r="Y803" s="151" t="str">
        <f t="shared" si="12"/>
        <v/>
      </c>
      <c r="Z803" s="152" t="str">
        <f>IF('Data Entry'!H806="Yes","1",IF(AND('Data Entry'!H806="",'Data Entry'!I806="",'Data Entry'!J806="",'Data Entry'!K806="",'Data Entry'!L806="",'Data Entry'!M806="",'Data Entry'!N806="",'Data Entry'!O806="",'Data Entry'!P806="",'Data Entry'!Q806=""),"","1"))</f>
        <v/>
      </c>
      <c r="AA803" s="152" t="str">
        <f>IF('Data Entry'!R806="Yes","1",IF(AND('Data Entry'!R806="",'Data Entry'!S806="",'Data Entry'!T806="",'Data Entry'!U806=""),"","1"))</f>
        <v/>
      </c>
      <c r="AB803" s="157" t="str">
        <f>IF('Data Entry'!V806="Yes","1",IF(AND('Data Entry'!V806="",'Data Entry'!W806=""),"","1"))</f>
        <v/>
      </c>
    </row>
    <row r="804" spans="1:28" ht="17">
      <c r="A804" s="59">
        <f>'Data Entry'!AB807</f>
        <v>0</v>
      </c>
      <c r="B804" s="59" t="str">
        <f>'Data Entry'!AR807</f>
        <v/>
      </c>
      <c r="C804" s="1">
        <f>IF('Data Entry'!AD807="g",'Data Entry'!AC807*0.001*U804,IF('Data Entry'!AD807="UI",'Data Entry'!AC807*0.000001*U804,IF('Data Entry'!AD807="mg",'Data Entry'!AC807*0.000001*U804,IF('Data Entry'!AD807="t",'Data Entry'!AC807*1000*U804,IF('Data Entry'!AD807="kg",'Data Entry'!AC807*1*U804,IF('Data Entry'!AD807="L",'Data Entry'!AC807*1*U804,IFERROR(,"")))))))</f>
        <v>0</v>
      </c>
      <c r="D804" s="1" t="s">
        <v>4</v>
      </c>
      <c r="E804" s="1">
        <f>IF('Data Entry'!AF807="g",'Data Entry'!AE807*0.001,IF('Data Entry'!AF807="mg",'Data Entry'!AE807*0.000001,IF('Data Entry'!AF807="t",'Data Entry'!AE807*1000,IF('Data Entry'!AF807="ml",'Data Entry'!AE807*0.001,IF('Data Entry'!AF807="kg",'Data Entry'!AE807*1,IF('Data Entry'!AF807="Pieza",'Data Entry'!AE807*1,IF('Data Entry'!AF807="L",'Data Entry'!AE807*1,IFERROR(,""))))))))</f>
        <v>0</v>
      </c>
      <c r="F804" s="1" t="s">
        <v>4</v>
      </c>
      <c r="G804" s="1">
        <f>IF('Data Entry'!AA807="g",'Data Entry'!Z807*0.001,IF('Data Entry'!AA807="mg",'Data Entry'!Z807*0.000001,IF('Data Entry'!AA807="t",'Data Entry'!Z807*1000,IF('Data Entry'!AA807="ml",'Data Entry'!Z807*0.001,IF('Data Entry'!AA807="kg",'Data Entry'!Z807*1,IF('Data Entry'!AA807="Piezas",'Data Entry'!Z807*1,IF('Data Entry'!AA807="L",'Data Entry'!Z807*1,IFERROR(,""))))))))</f>
        <v>0</v>
      </c>
      <c r="H804" s="1" t="s">
        <v>4</v>
      </c>
      <c r="I804" s="1">
        <f>IF('Data Entry'!AC807="g",'Data Entry'!AB807*0.001,IF('Data Entry'!AC807="mg",'Data Entry'!AB807*0.000001,IF('Data Entry'!AC807="t",'Data Entry'!AB807*1000,IF('Data Entry'!AC807="ml",'Data Entry'!AB807*0.001,IF('Data Entry'!AC807="kg",'Data Entry'!AB807*1,IF('Data Entry'!AC807="L",'Data Entry'!AB807*1,IFERROR(,"")))))))</f>
        <v>0</v>
      </c>
      <c r="J804" s="59" t="str">
        <f>'Data Entry'!AU807</f>
        <v/>
      </c>
      <c r="K804" s="1">
        <f>IF('Data Entry'!AI807="g",'Data Entry'!AH807*0.001*V804,IF('Data Entry'!AI807="UI",'Data Entry'!AH807*0.000001*V804,IF('Data Entry'!AI807="mg",'Data Entry'!AH807*0.000001*V804,IF('Data Entry'!AI807="t",'Data Entry'!AH807*1000*V804,IF('Data Entry'!AI807="kg",'Data Entry'!AH807*1*V804,IF('Data Entry'!AI807="L",'Data Entry'!AH807*1*V804,IFERROR(,"")))))))</f>
        <v>0</v>
      </c>
      <c r="L804" s="1" t="s">
        <v>4</v>
      </c>
      <c r="M804" s="59">
        <f>'Data Entry'!AJ807</f>
        <v>0</v>
      </c>
      <c r="N804" s="59" t="str">
        <f>'Data Entry'!AX807</f>
        <v/>
      </c>
      <c r="O804" s="1">
        <f>IF('Data Entry'!AL807="g",'Data Entry'!AK807*0.001*W804,IF('Data Entry'!AL807="UI",'Data Entry'!AK807*0.000001*W804,IF('Data Entry'!AL807="mg",'Data Entry'!AK807*0.000001*W804,IF('Data Entry'!AL807="t",'Data Entry'!AK807*1000*W804,IF('Data Entry'!AL807="kg",'Data Entry'!AK807*1*W804,IF('Data Entry'!AL807="L",'Data Entry'!AK807*1*W804,IFERROR(,"")))))))</f>
        <v>0</v>
      </c>
      <c r="P804" s="1" t="s">
        <v>4</v>
      </c>
      <c r="Q804" s="59">
        <f>'Data Entry'!AM807</f>
        <v>0</v>
      </c>
      <c r="R804" s="59" t="str">
        <f>'Data Entry'!BA807</f>
        <v/>
      </c>
      <c r="S804" s="1">
        <f>IF('Data Entry'!AO807="g",'Data Entry'!AN807*0.001*X804,IF('Data Entry'!AO807="UI",'Data Entry'!AN807*0.000001*X804,IF('Data Entry'!AO807="mg",'Data Entry'!AN807*0.000001*X804,IF('Data Entry'!AO807="t",'Data Entry'!AN807*1000*X804,IF('Data Entry'!AO807="kg",'Data Entry'!AN807*1*X804,IF('Data Entry'!AO807="L",'Data Entry'!AN807*1*X804,IFERROR(,"")))))))</f>
        <v>0</v>
      </c>
      <c r="T804" s="1" t="s">
        <v>4</v>
      </c>
      <c r="U804" s="59" t="str">
        <f>IF('Data Entry'!AP807="No aplica","1",'Data Entry'!AP807)</f>
        <v/>
      </c>
      <c r="V804" s="59" t="str">
        <f>IF('Data Entry'!AS807="No aplica","1",'Data Entry'!AS807)</f>
        <v/>
      </c>
      <c r="W804" s="59" t="str">
        <f>IF('Data Entry'!AV807="No aplica","1",'Data Entry'!AV807)</f>
        <v/>
      </c>
      <c r="X804" s="59" t="str">
        <f>IF('Data Entry'!AY807="No aplica","1",'Data Entry'!AY807)</f>
        <v/>
      </c>
      <c r="Y804" s="151" t="str">
        <f t="shared" si="12"/>
        <v/>
      </c>
      <c r="Z804" s="152" t="str">
        <f>IF('Data Entry'!H807="Yes","1",IF(AND('Data Entry'!H807="",'Data Entry'!I807="",'Data Entry'!J807="",'Data Entry'!K807="",'Data Entry'!L807="",'Data Entry'!M807="",'Data Entry'!N807="",'Data Entry'!O807="",'Data Entry'!P807="",'Data Entry'!Q807=""),"","1"))</f>
        <v/>
      </c>
      <c r="AA804" s="152" t="str">
        <f>IF('Data Entry'!R807="Yes","1",IF(AND('Data Entry'!R807="",'Data Entry'!S807="",'Data Entry'!T807="",'Data Entry'!U807=""),"","1"))</f>
        <v/>
      </c>
      <c r="AB804" s="157" t="str">
        <f>IF('Data Entry'!V807="Yes","1",IF(AND('Data Entry'!V807="",'Data Entry'!W807=""),"","1"))</f>
        <v/>
      </c>
    </row>
    <row r="805" spans="1:28" ht="17">
      <c r="A805" s="59">
        <f>'Data Entry'!AB808</f>
        <v>0</v>
      </c>
      <c r="B805" s="59" t="str">
        <f>'Data Entry'!AR808</f>
        <v/>
      </c>
      <c r="C805" s="1">
        <f>IF('Data Entry'!AD808="g",'Data Entry'!AC808*0.001*U805,IF('Data Entry'!AD808="UI",'Data Entry'!AC808*0.000001*U805,IF('Data Entry'!AD808="mg",'Data Entry'!AC808*0.000001*U805,IF('Data Entry'!AD808="t",'Data Entry'!AC808*1000*U805,IF('Data Entry'!AD808="kg",'Data Entry'!AC808*1*U805,IF('Data Entry'!AD808="L",'Data Entry'!AC808*1*U805,IFERROR(,"")))))))</f>
        <v>0</v>
      </c>
      <c r="D805" s="1" t="s">
        <v>4</v>
      </c>
      <c r="E805" s="1">
        <f>IF('Data Entry'!AF808="g",'Data Entry'!AE808*0.001,IF('Data Entry'!AF808="mg",'Data Entry'!AE808*0.000001,IF('Data Entry'!AF808="t",'Data Entry'!AE808*1000,IF('Data Entry'!AF808="ml",'Data Entry'!AE808*0.001,IF('Data Entry'!AF808="kg",'Data Entry'!AE808*1,IF('Data Entry'!AF808="Pieza",'Data Entry'!AE808*1,IF('Data Entry'!AF808="L",'Data Entry'!AE808*1,IFERROR(,""))))))))</f>
        <v>0</v>
      </c>
      <c r="F805" s="1" t="s">
        <v>4</v>
      </c>
      <c r="G805" s="1">
        <f>IF('Data Entry'!AA808="g",'Data Entry'!Z808*0.001,IF('Data Entry'!AA808="mg",'Data Entry'!Z808*0.000001,IF('Data Entry'!AA808="t",'Data Entry'!Z808*1000,IF('Data Entry'!AA808="ml",'Data Entry'!Z808*0.001,IF('Data Entry'!AA808="kg",'Data Entry'!Z808*1,IF('Data Entry'!AA808="Piezas",'Data Entry'!Z808*1,IF('Data Entry'!AA808="L",'Data Entry'!Z808*1,IFERROR(,""))))))))</f>
        <v>0</v>
      </c>
      <c r="H805" s="1" t="s">
        <v>4</v>
      </c>
      <c r="I805" s="1">
        <f>IF('Data Entry'!AC808="g",'Data Entry'!AB808*0.001,IF('Data Entry'!AC808="mg",'Data Entry'!AB808*0.000001,IF('Data Entry'!AC808="t",'Data Entry'!AB808*1000,IF('Data Entry'!AC808="ml",'Data Entry'!AB808*0.001,IF('Data Entry'!AC808="kg",'Data Entry'!AB808*1,IF('Data Entry'!AC808="L",'Data Entry'!AB808*1,IFERROR(,"")))))))</f>
        <v>0</v>
      </c>
      <c r="J805" s="59" t="str">
        <f>'Data Entry'!AU808</f>
        <v/>
      </c>
      <c r="K805" s="1">
        <f>IF('Data Entry'!AI808="g",'Data Entry'!AH808*0.001*V805,IF('Data Entry'!AI808="UI",'Data Entry'!AH808*0.000001*V805,IF('Data Entry'!AI808="mg",'Data Entry'!AH808*0.000001*V805,IF('Data Entry'!AI808="t",'Data Entry'!AH808*1000*V805,IF('Data Entry'!AI808="kg",'Data Entry'!AH808*1*V805,IF('Data Entry'!AI808="L",'Data Entry'!AH808*1*V805,IFERROR(,"")))))))</f>
        <v>0</v>
      </c>
      <c r="L805" s="1" t="s">
        <v>4</v>
      </c>
      <c r="M805" s="59">
        <f>'Data Entry'!AJ808</f>
        <v>0</v>
      </c>
      <c r="N805" s="59" t="str">
        <f>'Data Entry'!AX808</f>
        <v/>
      </c>
      <c r="O805" s="1">
        <f>IF('Data Entry'!AL808="g",'Data Entry'!AK808*0.001*W805,IF('Data Entry'!AL808="UI",'Data Entry'!AK808*0.000001*W805,IF('Data Entry'!AL808="mg",'Data Entry'!AK808*0.000001*W805,IF('Data Entry'!AL808="t",'Data Entry'!AK808*1000*W805,IF('Data Entry'!AL808="kg",'Data Entry'!AK808*1*W805,IF('Data Entry'!AL808="L",'Data Entry'!AK808*1*W805,IFERROR(,"")))))))</f>
        <v>0</v>
      </c>
      <c r="P805" s="1" t="s">
        <v>4</v>
      </c>
      <c r="Q805" s="59">
        <f>'Data Entry'!AM808</f>
        <v>0</v>
      </c>
      <c r="R805" s="59" t="str">
        <f>'Data Entry'!BA808</f>
        <v/>
      </c>
      <c r="S805" s="1">
        <f>IF('Data Entry'!AO808="g",'Data Entry'!AN808*0.001*X805,IF('Data Entry'!AO808="UI",'Data Entry'!AN808*0.000001*X805,IF('Data Entry'!AO808="mg",'Data Entry'!AN808*0.000001*X805,IF('Data Entry'!AO808="t",'Data Entry'!AN808*1000*X805,IF('Data Entry'!AO808="kg",'Data Entry'!AN808*1*X805,IF('Data Entry'!AO808="L",'Data Entry'!AN808*1*X805,IFERROR(,"")))))))</f>
        <v>0</v>
      </c>
      <c r="T805" s="1" t="s">
        <v>4</v>
      </c>
      <c r="U805" s="59" t="str">
        <f>IF('Data Entry'!AP808="No aplica","1",'Data Entry'!AP808)</f>
        <v/>
      </c>
      <c r="V805" s="59" t="str">
        <f>IF('Data Entry'!AS808="No aplica","1",'Data Entry'!AS808)</f>
        <v/>
      </c>
      <c r="W805" s="59" t="str">
        <f>IF('Data Entry'!AV808="No aplica","1",'Data Entry'!AV808)</f>
        <v/>
      </c>
      <c r="X805" s="59" t="str">
        <f>IF('Data Entry'!AY808="No aplica","1",'Data Entry'!AY808)</f>
        <v/>
      </c>
      <c r="Y805" s="151" t="str">
        <f t="shared" si="12"/>
        <v/>
      </c>
      <c r="Z805" s="152" t="str">
        <f>IF('Data Entry'!H808="Yes","1",IF(AND('Data Entry'!H808="",'Data Entry'!I808="",'Data Entry'!J808="",'Data Entry'!K808="",'Data Entry'!L808="",'Data Entry'!M808="",'Data Entry'!N808="",'Data Entry'!O808="",'Data Entry'!P808="",'Data Entry'!Q808=""),"","1"))</f>
        <v/>
      </c>
      <c r="AA805" s="152" t="str">
        <f>IF('Data Entry'!R808="Yes","1",IF(AND('Data Entry'!R808="",'Data Entry'!S808="",'Data Entry'!T808="",'Data Entry'!U808=""),"","1"))</f>
        <v/>
      </c>
      <c r="AB805" s="157" t="str">
        <f>IF('Data Entry'!V808="Yes","1",IF(AND('Data Entry'!V808="",'Data Entry'!W808=""),"","1"))</f>
        <v/>
      </c>
    </row>
    <row r="806" spans="1:28" ht="17">
      <c r="A806" s="59">
        <f>'Data Entry'!AB809</f>
        <v>0</v>
      </c>
      <c r="B806" s="59" t="str">
        <f>'Data Entry'!AR809</f>
        <v/>
      </c>
      <c r="C806" s="1">
        <f>IF('Data Entry'!AD809="g",'Data Entry'!AC809*0.001*U806,IF('Data Entry'!AD809="UI",'Data Entry'!AC809*0.000001*U806,IF('Data Entry'!AD809="mg",'Data Entry'!AC809*0.000001*U806,IF('Data Entry'!AD809="t",'Data Entry'!AC809*1000*U806,IF('Data Entry'!AD809="kg",'Data Entry'!AC809*1*U806,IF('Data Entry'!AD809="L",'Data Entry'!AC809*1*U806,IFERROR(,"")))))))</f>
        <v>0</v>
      </c>
      <c r="D806" s="1" t="s">
        <v>4</v>
      </c>
      <c r="E806" s="1">
        <f>IF('Data Entry'!AF809="g",'Data Entry'!AE809*0.001,IF('Data Entry'!AF809="mg",'Data Entry'!AE809*0.000001,IF('Data Entry'!AF809="t",'Data Entry'!AE809*1000,IF('Data Entry'!AF809="ml",'Data Entry'!AE809*0.001,IF('Data Entry'!AF809="kg",'Data Entry'!AE809*1,IF('Data Entry'!AF809="Pieza",'Data Entry'!AE809*1,IF('Data Entry'!AF809="L",'Data Entry'!AE809*1,IFERROR(,""))))))))</f>
        <v>0</v>
      </c>
      <c r="F806" s="1" t="s">
        <v>4</v>
      </c>
      <c r="G806" s="1">
        <f>IF('Data Entry'!AA809="g",'Data Entry'!Z809*0.001,IF('Data Entry'!AA809="mg",'Data Entry'!Z809*0.000001,IF('Data Entry'!AA809="t",'Data Entry'!Z809*1000,IF('Data Entry'!AA809="ml",'Data Entry'!Z809*0.001,IF('Data Entry'!AA809="kg",'Data Entry'!Z809*1,IF('Data Entry'!AA809="Piezas",'Data Entry'!Z809*1,IF('Data Entry'!AA809="L",'Data Entry'!Z809*1,IFERROR(,""))))))))</f>
        <v>0</v>
      </c>
      <c r="H806" s="1" t="s">
        <v>4</v>
      </c>
      <c r="I806" s="1">
        <f>IF('Data Entry'!AC809="g",'Data Entry'!AB809*0.001,IF('Data Entry'!AC809="mg",'Data Entry'!AB809*0.000001,IF('Data Entry'!AC809="t",'Data Entry'!AB809*1000,IF('Data Entry'!AC809="ml",'Data Entry'!AB809*0.001,IF('Data Entry'!AC809="kg",'Data Entry'!AB809*1,IF('Data Entry'!AC809="L",'Data Entry'!AB809*1,IFERROR(,"")))))))</f>
        <v>0</v>
      </c>
      <c r="J806" s="59" t="str">
        <f>'Data Entry'!AU809</f>
        <v/>
      </c>
      <c r="K806" s="1">
        <f>IF('Data Entry'!AI809="g",'Data Entry'!AH809*0.001*V806,IF('Data Entry'!AI809="UI",'Data Entry'!AH809*0.000001*V806,IF('Data Entry'!AI809="mg",'Data Entry'!AH809*0.000001*V806,IF('Data Entry'!AI809="t",'Data Entry'!AH809*1000*V806,IF('Data Entry'!AI809="kg",'Data Entry'!AH809*1*V806,IF('Data Entry'!AI809="L",'Data Entry'!AH809*1*V806,IFERROR(,"")))))))</f>
        <v>0</v>
      </c>
      <c r="L806" s="1" t="s">
        <v>4</v>
      </c>
      <c r="M806" s="59">
        <f>'Data Entry'!AJ809</f>
        <v>0</v>
      </c>
      <c r="N806" s="59" t="str">
        <f>'Data Entry'!AX809</f>
        <v/>
      </c>
      <c r="O806" s="1">
        <f>IF('Data Entry'!AL809="g",'Data Entry'!AK809*0.001*W806,IF('Data Entry'!AL809="UI",'Data Entry'!AK809*0.000001*W806,IF('Data Entry'!AL809="mg",'Data Entry'!AK809*0.000001*W806,IF('Data Entry'!AL809="t",'Data Entry'!AK809*1000*W806,IF('Data Entry'!AL809="kg",'Data Entry'!AK809*1*W806,IF('Data Entry'!AL809="L",'Data Entry'!AK809*1*W806,IFERROR(,"")))))))</f>
        <v>0</v>
      </c>
      <c r="P806" s="1" t="s">
        <v>4</v>
      </c>
      <c r="Q806" s="59">
        <f>'Data Entry'!AM809</f>
        <v>0</v>
      </c>
      <c r="R806" s="59" t="str">
        <f>'Data Entry'!BA809</f>
        <v/>
      </c>
      <c r="S806" s="1">
        <f>IF('Data Entry'!AO809="g",'Data Entry'!AN809*0.001*X806,IF('Data Entry'!AO809="UI",'Data Entry'!AN809*0.000001*X806,IF('Data Entry'!AO809="mg",'Data Entry'!AN809*0.000001*X806,IF('Data Entry'!AO809="t",'Data Entry'!AN809*1000*X806,IF('Data Entry'!AO809="kg",'Data Entry'!AN809*1*X806,IF('Data Entry'!AO809="L",'Data Entry'!AN809*1*X806,IFERROR(,"")))))))</f>
        <v>0</v>
      </c>
      <c r="T806" s="1" t="s">
        <v>4</v>
      </c>
      <c r="U806" s="59" t="str">
        <f>IF('Data Entry'!AP809="No aplica","1",'Data Entry'!AP809)</f>
        <v/>
      </c>
      <c r="V806" s="59" t="str">
        <f>IF('Data Entry'!AS809="No aplica","1",'Data Entry'!AS809)</f>
        <v/>
      </c>
      <c r="W806" s="59" t="str">
        <f>IF('Data Entry'!AV809="No aplica","1",'Data Entry'!AV809)</f>
        <v/>
      </c>
      <c r="X806" s="59" t="str">
        <f>IF('Data Entry'!AY809="No aplica","1",'Data Entry'!AY809)</f>
        <v/>
      </c>
      <c r="Y806" s="151" t="str">
        <f t="shared" si="12"/>
        <v/>
      </c>
      <c r="Z806" s="152" t="str">
        <f>IF('Data Entry'!H809="Yes","1",IF(AND('Data Entry'!H809="",'Data Entry'!I809="",'Data Entry'!J809="",'Data Entry'!K809="",'Data Entry'!L809="",'Data Entry'!M809="",'Data Entry'!N809="",'Data Entry'!O809="",'Data Entry'!P809="",'Data Entry'!Q809=""),"","1"))</f>
        <v/>
      </c>
      <c r="AA806" s="152" t="str">
        <f>IF('Data Entry'!R809="Yes","1",IF(AND('Data Entry'!R809="",'Data Entry'!S809="",'Data Entry'!T809="",'Data Entry'!U809=""),"","1"))</f>
        <v/>
      </c>
      <c r="AB806" s="157" t="str">
        <f>IF('Data Entry'!V809="Yes","1",IF(AND('Data Entry'!V809="",'Data Entry'!W809=""),"","1"))</f>
        <v/>
      </c>
    </row>
    <row r="807" spans="1:28" ht="17">
      <c r="A807" s="59">
        <f>'Data Entry'!AB810</f>
        <v>0</v>
      </c>
      <c r="B807" s="59" t="str">
        <f>'Data Entry'!AR810</f>
        <v/>
      </c>
      <c r="C807" s="1">
        <f>IF('Data Entry'!AD810="g",'Data Entry'!AC810*0.001*U807,IF('Data Entry'!AD810="UI",'Data Entry'!AC810*0.000001*U807,IF('Data Entry'!AD810="mg",'Data Entry'!AC810*0.000001*U807,IF('Data Entry'!AD810="t",'Data Entry'!AC810*1000*U807,IF('Data Entry'!AD810="kg",'Data Entry'!AC810*1*U807,IF('Data Entry'!AD810="L",'Data Entry'!AC810*1*U807,IFERROR(,"")))))))</f>
        <v>0</v>
      </c>
      <c r="D807" s="1" t="s">
        <v>4</v>
      </c>
      <c r="E807" s="1">
        <f>IF('Data Entry'!AF810="g",'Data Entry'!AE810*0.001,IF('Data Entry'!AF810="mg",'Data Entry'!AE810*0.000001,IF('Data Entry'!AF810="t",'Data Entry'!AE810*1000,IF('Data Entry'!AF810="ml",'Data Entry'!AE810*0.001,IF('Data Entry'!AF810="kg",'Data Entry'!AE810*1,IF('Data Entry'!AF810="Pieza",'Data Entry'!AE810*1,IF('Data Entry'!AF810="L",'Data Entry'!AE810*1,IFERROR(,""))))))))</f>
        <v>0</v>
      </c>
      <c r="F807" s="1" t="s">
        <v>4</v>
      </c>
      <c r="G807" s="1">
        <f>IF('Data Entry'!AA810="g",'Data Entry'!Z810*0.001,IF('Data Entry'!AA810="mg",'Data Entry'!Z810*0.000001,IF('Data Entry'!AA810="t",'Data Entry'!Z810*1000,IF('Data Entry'!AA810="ml",'Data Entry'!Z810*0.001,IF('Data Entry'!AA810="kg",'Data Entry'!Z810*1,IF('Data Entry'!AA810="Piezas",'Data Entry'!Z810*1,IF('Data Entry'!AA810="L",'Data Entry'!Z810*1,IFERROR(,""))))))))</f>
        <v>0</v>
      </c>
      <c r="H807" s="1" t="s">
        <v>4</v>
      </c>
      <c r="I807" s="1">
        <f>IF('Data Entry'!AC810="g",'Data Entry'!AB810*0.001,IF('Data Entry'!AC810="mg",'Data Entry'!AB810*0.000001,IF('Data Entry'!AC810="t",'Data Entry'!AB810*1000,IF('Data Entry'!AC810="ml",'Data Entry'!AB810*0.001,IF('Data Entry'!AC810="kg",'Data Entry'!AB810*1,IF('Data Entry'!AC810="L",'Data Entry'!AB810*1,IFERROR(,"")))))))</f>
        <v>0</v>
      </c>
      <c r="J807" s="59" t="str">
        <f>'Data Entry'!AU810</f>
        <v/>
      </c>
      <c r="K807" s="1">
        <f>IF('Data Entry'!AI810="g",'Data Entry'!AH810*0.001*V807,IF('Data Entry'!AI810="UI",'Data Entry'!AH810*0.000001*V807,IF('Data Entry'!AI810="mg",'Data Entry'!AH810*0.000001*V807,IF('Data Entry'!AI810="t",'Data Entry'!AH810*1000*V807,IF('Data Entry'!AI810="kg",'Data Entry'!AH810*1*V807,IF('Data Entry'!AI810="L",'Data Entry'!AH810*1*V807,IFERROR(,"")))))))</f>
        <v>0</v>
      </c>
      <c r="L807" s="1" t="s">
        <v>4</v>
      </c>
      <c r="M807" s="59">
        <f>'Data Entry'!AJ810</f>
        <v>0</v>
      </c>
      <c r="N807" s="59" t="str">
        <f>'Data Entry'!AX810</f>
        <v/>
      </c>
      <c r="O807" s="1">
        <f>IF('Data Entry'!AL810="g",'Data Entry'!AK810*0.001*W807,IF('Data Entry'!AL810="UI",'Data Entry'!AK810*0.000001*W807,IF('Data Entry'!AL810="mg",'Data Entry'!AK810*0.000001*W807,IF('Data Entry'!AL810="t",'Data Entry'!AK810*1000*W807,IF('Data Entry'!AL810="kg",'Data Entry'!AK810*1*W807,IF('Data Entry'!AL810="L",'Data Entry'!AK810*1*W807,IFERROR(,"")))))))</f>
        <v>0</v>
      </c>
      <c r="P807" s="1" t="s">
        <v>4</v>
      </c>
      <c r="Q807" s="59">
        <f>'Data Entry'!AM810</f>
        <v>0</v>
      </c>
      <c r="R807" s="59" t="str">
        <f>'Data Entry'!BA810</f>
        <v/>
      </c>
      <c r="S807" s="1">
        <f>IF('Data Entry'!AO810="g",'Data Entry'!AN810*0.001*X807,IF('Data Entry'!AO810="UI",'Data Entry'!AN810*0.000001*X807,IF('Data Entry'!AO810="mg",'Data Entry'!AN810*0.000001*X807,IF('Data Entry'!AO810="t",'Data Entry'!AN810*1000*X807,IF('Data Entry'!AO810="kg",'Data Entry'!AN810*1*X807,IF('Data Entry'!AO810="L",'Data Entry'!AN810*1*X807,IFERROR(,"")))))))</f>
        <v>0</v>
      </c>
      <c r="T807" s="1" t="s">
        <v>4</v>
      </c>
      <c r="U807" s="59" t="str">
        <f>IF('Data Entry'!AP810="No aplica","1",'Data Entry'!AP810)</f>
        <v/>
      </c>
      <c r="V807" s="59" t="str">
        <f>IF('Data Entry'!AS810="No aplica","1",'Data Entry'!AS810)</f>
        <v/>
      </c>
      <c r="W807" s="59" t="str">
        <f>IF('Data Entry'!AV810="No aplica","1",'Data Entry'!AV810)</f>
        <v/>
      </c>
      <c r="X807" s="59" t="str">
        <f>IF('Data Entry'!AY810="No aplica","1",'Data Entry'!AY810)</f>
        <v/>
      </c>
      <c r="Y807" s="151" t="str">
        <f t="shared" si="12"/>
        <v/>
      </c>
      <c r="Z807" s="152" t="str">
        <f>IF('Data Entry'!H810="Yes","1",IF(AND('Data Entry'!H810="",'Data Entry'!I810="",'Data Entry'!J810="",'Data Entry'!K810="",'Data Entry'!L810="",'Data Entry'!M810="",'Data Entry'!N810="",'Data Entry'!O810="",'Data Entry'!P810="",'Data Entry'!Q810=""),"","1"))</f>
        <v/>
      </c>
      <c r="AA807" s="152" t="str">
        <f>IF('Data Entry'!R810="Yes","1",IF(AND('Data Entry'!R810="",'Data Entry'!S810="",'Data Entry'!T810="",'Data Entry'!U810=""),"","1"))</f>
        <v/>
      </c>
      <c r="AB807" s="157" t="str">
        <f>IF('Data Entry'!V810="Yes","1",IF(AND('Data Entry'!V810="",'Data Entry'!W810=""),"","1"))</f>
        <v/>
      </c>
    </row>
    <row r="808" spans="1:28" ht="17">
      <c r="A808" s="59">
        <f>'Data Entry'!AB811</f>
        <v>0</v>
      </c>
      <c r="B808" s="59" t="str">
        <f>'Data Entry'!AR811</f>
        <v/>
      </c>
      <c r="C808" s="1">
        <f>IF('Data Entry'!AD811="g",'Data Entry'!AC811*0.001*U808,IF('Data Entry'!AD811="UI",'Data Entry'!AC811*0.000001*U808,IF('Data Entry'!AD811="mg",'Data Entry'!AC811*0.000001*U808,IF('Data Entry'!AD811="t",'Data Entry'!AC811*1000*U808,IF('Data Entry'!AD811="kg",'Data Entry'!AC811*1*U808,IF('Data Entry'!AD811="L",'Data Entry'!AC811*1*U808,IFERROR(,"")))))))</f>
        <v>0</v>
      </c>
      <c r="D808" s="1" t="s">
        <v>4</v>
      </c>
      <c r="E808" s="1">
        <f>IF('Data Entry'!AF811="g",'Data Entry'!AE811*0.001,IF('Data Entry'!AF811="mg",'Data Entry'!AE811*0.000001,IF('Data Entry'!AF811="t",'Data Entry'!AE811*1000,IF('Data Entry'!AF811="ml",'Data Entry'!AE811*0.001,IF('Data Entry'!AF811="kg",'Data Entry'!AE811*1,IF('Data Entry'!AF811="Pieza",'Data Entry'!AE811*1,IF('Data Entry'!AF811="L",'Data Entry'!AE811*1,IFERROR(,""))))))))</f>
        <v>0</v>
      </c>
      <c r="F808" s="1" t="s">
        <v>4</v>
      </c>
      <c r="G808" s="1">
        <f>IF('Data Entry'!AA811="g",'Data Entry'!Z811*0.001,IF('Data Entry'!AA811="mg",'Data Entry'!Z811*0.000001,IF('Data Entry'!AA811="t",'Data Entry'!Z811*1000,IF('Data Entry'!AA811="ml",'Data Entry'!Z811*0.001,IF('Data Entry'!AA811="kg",'Data Entry'!Z811*1,IF('Data Entry'!AA811="Piezas",'Data Entry'!Z811*1,IF('Data Entry'!AA811="L",'Data Entry'!Z811*1,IFERROR(,""))))))))</f>
        <v>0</v>
      </c>
      <c r="H808" s="1" t="s">
        <v>4</v>
      </c>
      <c r="I808" s="1">
        <f>IF('Data Entry'!AC811="g",'Data Entry'!AB811*0.001,IF('Data Entry'!AC811="mg",'Data Entry'!AB811*0.000001,IF('Data Entry'!AC811="t",'Data Entry'!AB811*1000,IF('Data Entry'!AC811="ml",'Data Entry'!AB811*0.001,IF('Data Entry'!AC811="kg",'Data Entry'!AB811*1,IF('Data Entry'!AC811="L",'Data Entry'!AB811*1,IFERROR(,"")))))))</f>
        <v>0</v>
      </c>
      <c r="J808" s="59" t="str">
        <f>'Data Entry'!AU811</f>
        <v/>
      </c>
      <c r="K808" s="1">
        <f>IF('Data Entry'!AI811="g",'Data Entry'!AH811*0.001*V808,IF('Data Entry'!AI811="UI",'Data Entry'!AH811*0.000001*V808,IF('Data Entry'!AI811="mg",'Data Entry'!AH811*0.000001*V808,IF('Data Entry'!AI811="t",'Data Entry'!AH811*1000*V808,IF('Data Entry'!AI811="kg",'Data Entry'!AH811*1*V808,IF('Data Entry'!AI811="L",'Data Entry'!AH811*1*V808,IFERROR(,"")))))))</f>
        <v>0</v>
      </c>
      <c r="L808" s="1" t="s">
        <v>4</v>
      </c>
      <c r="M808" s="59">
        <f>'Data Entry'!AJ811</f>
        <v>0</v>
      </c>
      <c r="N808" s="59" t="str">
        <f>'Data Entry'!AX811</f>
        <v/>
      </c>
      <c r="O808" s="1">
        <f>IF('Data Entry'!AL811="g",'Data Entry'!AK811*0.001*W808,IF('Data Entry'!AL811="UI",'Data Entry'!AK811*0.000001*W808,IF('Data Entry'!AL811="mg",'Data Entry'!AK811*0.000001*W808,IF('Data Entry'!AL811="t",'Data Entry'!AK811*1000*W808,IF('Data Entry'!AL811="kg",'Data Entry'!AK811*1*W808,IF('Data Entry'!AL811="L",'Data Entry'!AK811*1*W808,IFERROR(,"")))))))</f>
        <v>0</v>
      </c>
      <c r="P808" s="1" t="s">
        <v>4</v>
      </c>
      <c r="Q808" s="59">
        <f>'Data Entry'!AM811</f>
        <v>0</v>
      </c>
      <c r="R808" s="59" t="str">
        <f>'Data Entry'!BA811</f>
        <v/>
      </c>
      <c r="S808" s="1">
        <f>IF('Data Entry'!AO811="g",'Data Entry'!AN811*0.001*X808,IF('Data Entry'!AO811="UI",'Data Entry'!AN811*0.000001*X808,IF('Data Entry'!AO811="mg",'Data Entry'!AN811*0.000001*X808,IF('Data Entry'!AO811="t",'Data Entry'!AN811*1000*X808,IF('Data Entry'!AO811="kg",'Data Entry'!AN811*1*X808,IF('Data Entry'!AO811="L",'Data Entry'!AN811*1*X808,IFERROR(,"")))))))</f>
        <v>0</v>
      </c>
      <c r="T808" s="1" t="s">
        <v>4</v>
      </c>
      <c r="U808" s="59" t="str">
        <f>IF('Data Entry'!AP811="No aplica","1",'Data Entry'!AP811)</f>
        <v/>
      </c>
      <c r="V808" s="59" t="str">
        <f>IF('Data Entry'!AS811="No aplica","1",'Data Entry'!AS811)</f>
        <v/>
      </c>
      <c r="W808" s="59" t="str">
        <f>IF('Data Entry'!AV811="No aplica","1",'Data Entry'!AV811)</f>
        <v/>
      </c>
      <c r="X808" s="59" t="str">
        <f>IF('Data Entry'!AY811="No aplica","1",'Data Entry'!AY811)</f>
        <v/>
      </c>
      <c r="Y808" s="151" t="str">
        <f t="shared" si="12"/>
        <v/>
      </c>
      <c r="Z808" s="152" t="str">
        <f>IF('Data Entry'!H811="Yes","1",IF(AND('Data Entry'!H811="",'Data Entry'!I811="",'Data Entry'!J811="",'Data Entry'!K811="",'Data Entry'!L811="",'Data Entry'!M811="",'Data Entry'!N811="",'Data Entry'!O811="",'Data Entry'!P811="",'Data Entry'!Q811=""),"","1"))</f>
        <v/>
      </c>
      <c r="AA808" s="152" t="str">
        <f>IF('Data Entry'!R811="Yes","1",IF(AND('Data Entry'!R811="",'Data Entry'!S811="",'Data Entry'!T811="",'Data Entry'!U811=""),"","1"))</f>
        <v/>
      </c>
      <c r="AB808" s="157" t="str">
        <f>IF('Data Entry'!V811="Yes","1",IF(AND('Data Entry'!V811="",'Data Entry'!W811=""),"","1"))</f>
        <v/>
      </c>
    </row>
    <row r="809" spans="1:28" ht="17">
      <c r="A809" s="59">
        <f>'Data Entry'!AB812</f>
        <v>0</v>
      </c>
      <c r="B809" s="59" t="str">
        <f>'Data Entry'!AR812</f>
        <v/>
      </c>
      <c r="C809" s="1">
        <f>IF('Data Entry'!AD812="g",'Data Entry'!AC812*0.001*U809,IF('Data Entry'!AD812="UI",'Data Entry'!AC812*0.000001*U809,IF('Data Entry'!AD812="mg",'Data Entry'!AC812*0.000001*U809,IF('Data Entry'!AD812="t",'Data Entry'!AC812*1000*U809,IF('Data Entry'!AD812="kg",'Data Entry'!AC812*1*U809,IF('Data Entry'!AD812="L",'Data Entry'!AC812*1*U809,IFERROR(,"")))))))</f>
        <v>0</v>
      </c>
      <c r="D809" s="1" t="s">
        <v>4</v>
      </c>
      <c r="E809" s="1">
        <f>IF('Data Entry'!AF812="g",'Data Entry'!AE812*0.001,IF('Data Entry'!AF812="mg",'Data Entry'!AE812*0.000001,IF('Data Entry'!AF812="t",'Data Entry'!AE812*1000,IF('Data Entry'!AF812="ml",'Data Entry'!AE812*0.001,IF('Data Entry'!AF812="kg",'Data Entry'!AE812*1,IF('Data Entry'!AF812="Pieza",'Data Entry'!AE812*1,IF('Data Entry'!AF812="L",'Data Entry'!AE812*1,IFERROR(,""))))))))</f>
        <v>0</v>
      </c>
      <c r="F809" s="1" t="s">
        <v>4</v>
      </c>
      <c r="G809" s="1">
        <f>IF('Data Entry'!AA812="g",'Data Entry'!Z812*0.001,IF('Data Entry'!AA812="mg",'Data Entry'!Z812*0.000001,IF('Data Entry'!AA812="t",'Data Entry'!Z812*1000,IF('Data Entry'!AA812="ml",'Data Entry'!Z812*0.001,IF('Data Entry'!AA812="kg",'Data Entry'!Z812*1,IF('Data Entry'!AA812="Piezas",'Data Entry'!Z812*1,IF('Data Entry'!AA812="L",'Data Entry'!Z812*1,IFERROR(,""))))))))</f>
        <v>0</v>
      </c>
      <c r="H809" s="1" t="s">
        <v>4</v>
      </c>
      <c r="I809" s="1">
        <f>IF('Data Entry'!AC812="g",'Data Entry'!AB812*0.001,IF('Data Entry'!AC812="mg",'Data Entry'!AB812*0.000001,IF('Data Entry'!AC812="t",'Data Entry'!AB812*1000,IF('Data Entry'!AC812="ml",'Data Entry'!AB812*0.001,IF('Data Entry'!AC812="kg",'Data Entry'!AB812*1,IF('Data Entry'!AC812="L",'Data Entry'!AB812*1,IFERROR(,"")))))))</f>
        <v>0</v>
      </c>
      <c r="J809" s="59" t="str">
        <f>'Data Entry'!AU812</f>
        <v/>
      </c>
      <c r="K809" s="1">
        <f>IF('Data Entry'!AI812="g",'Data Entry'!AH812*0.001*V809,IF('Data Entry'!AI812="UI",'Data Entry'!AH812*0.000001*V809,IF('Data Entry'!AI812="mg",'Data Entry'!AH812*0.000001*V809,IF('Data Entry'!AI812="t",'Data Entry'!AH812*1000*V809,IF('Data Entry'!AI812="kg",'Data Entry'!AH812*1*V809,IF('Data Entry'!AI812="L",'Data Entry'!AH812*1*V809,IFERROR(,"")))))))</f>
        <v>0</v>
      </c>
      <c r="L809" s="1" t="s">
        <v>4</v>
      </c>
      <c r="M809" s="59">
        <f>'Data Entry'!AJ812</f>
        <v>0</v>
      </c>
      <c r="N809" s="59" t="str">
        <f>'Data Entry'!AX812</f>
        <v/>
      </c>
      <c r="O809" s="1">
        <f>IF('Data Entry'!AL812="g",'Data Entry'!AK812*0.001*W809,IF('Data Entry'!AL812="UI",'Data Entry'!AK812*0.000001*W809,IF('Data Entry'!AL812="mg",'Data Entry'!AK812*0.000001*W809,IF('Data Entry'!AL812="t",'Data Entry'!AK812*1000*W809,IF('Data Entry'!AL812="kg",'Data Entry'!AK812*1*W809,IF('Data Entry'!AL812="L",'Data Entry'!AK812*1*W809,IFERROR(,"")))))))</f>
        <v>0</v>
      </c>
      <c r="P809" s="1" t="s">
        <v>4</v>
      </c>
      <c r="Q809" s="59">
        <f>'Data Entry'!AM812</f>
        <v>0</v>
      </c>
      <c r="R809" s="59" t="str">
        <f>'Data Entry'!BA812</f>
        <v/>
      </c>
      <c r="S809" s="1">
        <f>IF('Data Entry'!AO812="g",'Data Entry'!AN812*0.001*X809,IF('Data Entry'!AO812="UI",'Data Entry'!AN812*0.000001*X809,IF('Data Entry'!AO812="mg",'Data Entry'!AN812*0.000001*X809,IF('Data Entry'!AO812="t",'Data Entry'!AN812*1000*X809,IF('Data Entry'!AO812="kg",'Data Entry'!AN812*1*X809,IF('Data Entry'!AO812="L",'Data Entry'!AN812*1*X809,IFERROR(,"")))))))</f>
        <v>0</v>
      </c>
      <c r="T809" s="1" t="s">
        <v>4</v>
      </c>
      <c r="U809" s="59" t="str">
        <f>IF('Data Entry'!AP812="No aplica","1",'Data Entry'!AP812)</f>
        <v/>
      </c>
      <c r="V809" s="59" t="str">
        <f>IF('Data Entry'!AS812="No aplica","1",'Data Entry'!AS812)</f>
        <v/>
      </c>
      <c r="W809" s="59" t="str">
        <f>IF('Data Entry'!AV812="No aplica","1",'Data Entry'!AV812)</f>
        <v/>
      </c>
      <c r="X809" s="59" t="str">
        <f>IF('Data Entry'!AY812="No aplica","1",'Data Entry'!AY812)</f>
        <v/>
      </c>
      <c r="Y809" s="151" t="str">
        <f t="shared" si="12"/>
        <v/>
      </c>
      <c r="Z809" s="152" t="str">
        <f>IF('Data Entry'!H812="Yes","1",IF(AND('Data Entry'!H812="",'Data Entry'!I812="",'Data Entry'!J812="",'Data Entry'!K812="",'Data Entry'!L812="",'Data Entry'!M812="",'Data Entry'!N812="",'Data Entry'!O812="",'Data Entry'!P812="",'Data Entry'!Q812=""),"","1"))</f>
        <v/>
      </c>
      <c r="AA809" s="152" t="str">
        <f>IF('Data Entry'!R812="Yes","1",IF(AND('Data Entry'!R812="",'Data Entry'!S812="",'Data Entry'!T812="",'Data Entry'!U812=""),"","1"))</f>
        <v/>
      </c>
      <c r="AB809" s="157" t="str">
        <f>IF('Data Entry'!V812="Yes","1",IF(AND('Data Entry'!V812="",'Data Entry'!W812=""),"","1"))</f>
        <v/>
      </c>
    </row>
    <row r="810" spans="1:28" ht="17">
      <c r="A810" s="59">
        <f>'Data Entry'!AB813</f>
        <v>0</v>
      </c>
      <c r="B810" s="59" t="str">
        <f>'Data Entry'!AR813</f>
        <v/>
      </c>
      <c r="C810" s="1">
        <f>IF('Data Entry'!AD813="g",'Data Entry'!AC813*0.001*U810,IF('Data Entry'!AD813="UI",'Data Entry'!AC813*0.000001*U810,IF('Data Entry'!AD813="mg",'Data Entry'!AC813*0.000001*U810,IF('Data Entry'!AD813="t",'Data Entry'!AC813*1000*U810,IF('Data Entry'!AD813="kg",'Data Entry'!AC813*1*U810,IF('Data Entry'!AD813="L",'Data Entry'!AC813*1*U810,IFERROR(,"")))))))</f>
        <v>0</v>
      </c>
      <c r="D810" s="1" t="s">
        <v>4</v>
      </c>
      <c r="E810" s="1">
        <f>IF('Data Entry'!AF813="g",'Data Entry'!AE813*0.001,IF('Data Entry'!AF813="mg",'Data Entry'!AE813*0.000001,IF('Data Entry'!AF813="t",'Data Entry'!AE813*1000,IF('Data Entry'!AF813="ml",'Data Entry'!AE813*0.001,IF('Data Entry'!AF813="kg",'Data Entry'!AE813*1,IF('Data Entry'!AF813="Pieza",'Data Entry'!AE813*1,IF('Data Entry'!AF813="L",'Data Entry'!AE813*1,IFERROR(,""))))))))</f>
        <v>0</v>
      </c>
      <c r="F810" s="1" t="s">
        <v>4</v>
      </c>
      <c r="G810" s="1">
        <f>IF('Data Entry'!AA813="g",'Data Entry'!Z813*0.001,IF('Data Entry'!AA813="mg",'Data Entry'!Z813*0.000001,IF('Data Entry'!AA813="t",'Data Entry'!Z813*1000,IF('Data Entry'!AA813="ml",'Data Entry'!Z813*0.001,IF('Data Entry'!AA813="kg",'Data Entry'!Z813*1,IF('Data Entry'!AA813="Piezas",'Data Entry'!Z813*1,IF('Data Entry'!AA813="L",'Data Entry'!Z813*1,IFERROR(,""))))))))</f>
        <v>0</v>
      </c>
      <c r="H810" s="1" t="s">
        <v>4</v>
      </c>
      <c r="I810" s="1">
        <f>IF('Data Entry'!AC813="g",'Data Entry'!AB813*0.001,IF('Data Entry'!AC813="mg",'Data Entry'!AB813*0.000001,IF('Data Entry'!AC813="t",'Data Entry'!AB813*1000,IF('Data Entry'!AC813="ml",'Data Entry'!AB813*0.001,IF('Data Entry'!AC813="kg",'Data Entry'!AB813*1,IF('Data Entry'!AC813="L",'Data Entry'!AB813*1,IFERROR(,"")))))))</f>
        <v>0</v>
      </c>
      <c r="J810" s="59" t="str">
        <f>'Data Entry'!AU813</f>
        <v/>
      </c>
      <c r="K810" s="1">
        <f>IF('Data Entry'!AI813="g",'Data Entry'!AH813*0.001*V810,IF('Data Entry'!AI813="UI",'Data Entry'!AH813*0.000001*V810,IF('Data Entry'!AI813="mg",'Data Entry'!AH813*0.000001*V810,IF('Data Entry'!AI813="t",'Data Entry'!AH813*1000*V810,IF('Data Entry'!AI813="kg",'Data Entry'!AH813*1*V810,IF('Data Entry'!AI813="L",'Data Entry'!AH813*1*V810,IFERROR(,"")))))))</f>
        <v>0</v>
      </c>
      <c r="L810" s="1" t="s">
        <v>4</v>
      </c>
      <c r="M810" s="59">
        <f>'Data Entry'!AJ813</f>
        <v>0</v>
      </c>
      <c r="N810" s="59" t="str">
        <f>'Data Entry'!AX813</f>
        <v/>
      </c>
      <c r="O810" s="1">
        <f>IF('Data Entry'!AL813="g",'Data Entry'!AK813*0.001*W810,IF('Data Entry'!AL813="UI",'Data Entry'!AK813*0.000001*W810,IF('Data Entry'!AL813="mg",'Data Entry'!AK813*0.000001*W810,IF('Data Entry'!AL813="t",'Data Entry'!AK813*1000*W810,IF('Data Entry'!AL813="kg",'Data Entry'!AK813*1*W810,IF('Data Entry'!AL813="L",'Data Entry'!AK813*1*W810,IFERROR(,"")))))))</f>
        <v>0</v>
      </c>
      <c r="P810" s="1" t="s">
        <v>4</v>
      </c>
      <c r="Q810" s="59">
        <f>'Data Entry'!AM813</f>
        <v>0</v>
      </c>
      <c r="R810" s="59" t="str">
        <f>'Data Entry'!BA813</f>
        <v/>
      </c>
      <c r="S810" s="1">
        <f>IF('Data Entry'!AO813="g",'Data Entry'!AN813*0.001*X810,IF('Data Entry'!AO813="UI",'Data Entry'!AN813*0.000001*X810,IF('Data Entry'!AO813="mg",'Data Entry'!AN813*0.000001*X810,IF('Data Entry'!AO813="t",'Data Entry'!AN813*1000*X810,IF('Data Entry'!AO813="kg",'Data Entry'!AN813*1*X810,IF('Data Entry'!AO813="L",'Data Entry'!AN813*1*X810,IFERROR(,"")))))))</f>
        <v>0</v>
      </c>
      <c r="T810" s="1" t="s">
        <v>4</v>
      </c>
      <c r="U810" s="59" t="str">
        <f>IF('Data Entry'!AP813="No aplica","1",'Data Entry'!AP813)</f>
        <v/>
      </c>
      <c r="V810" s="59" t="str">
        <f>IF('Data Entry'!AS813="No aplica","1",'Data Entry'!AS813)</f>
        <v/>
      </c>
      <c r="W810" s="59" t="str">
        <f>IF('Data Entry'!AV813="No aplica","1",'Data Entry'!AV813)</f>
        <v/>
      </c>
      <c r="X810" s="59" t="str">
        <f>IF('Data Entry'!AY813="No aplica","1",'Data Entry'!AY813)</f>
        <v/>
      </c>
      <c r="Y810" s="151" t="str">
        <f t="shared" si="12"/>
        <v/>
      </c>
      <c r="Z810" s="152" t="str">
        <f>IF('Data Entry'!H813="Yes","1",IF(AND('Data Entry'!H813="",'Data Entry'!I813="",'Data Entry'!J813="",'Data Entry'!K813="",'Data Entry'!L813="",'Data Entry'!M813="",'Data Entry'!N813="",'Data Entry'!O813="",'Data Entry'!P813="",'Data Entry'!Q813=""),"","1"))</f>
        <v/>
      </c>
      <c r="AA810" s="152" t="str">
        <f>IF('Data Entry'!R813="Yes","1",IF(AND('Data Entry'!R813="",'Data Entry'!S813="",'Data Entry'!T813="",'Data Entry'!U813=""),"","1"))</f>
        <v/>
      </c>
      <c r="AB810" s="157" t="str">
        <f>IF('Data Entry'!V813="Yes","1",IF(AND('Data Entry'!V813="",'Data Entry'!W813=""),"","1"))</f>
        <v/>
      </c>
    </row>
    <row r="811" spans="1:28" ht="17">
      <c r="A811" s="59">
        <f>'Data Entry'!AB814</f>
        <v>0</v>
      </c>
      <c r="B811" s="59" t="str">
        <f>'Data Entry'!AR814</f>
        <v/>
      </c>
      <c r="C811" s="1">
        <f>IF('Data Entry'!AD814="g",'Data Entry'!AC814*0.001*U811,IF('Data Entry'!AD814="UI",'Data Entry'!AC814*0.000001*U811,IF('Data Entry'!AD814="mg",'Data Entry'!AC814*0.000001*U811,IF('Data Entry'!AD814="t",'Data Entry'!AC814*1000*U811,IF('Data Entry'!AD814="kg",'Data Entry'!AC814*1*U811,IF('Data Entry'!AD814="L",'Data Entry'!AC814*1*U811,IFERROR(,"")))))))</f>
        <v>0</v>
      </c>
      <c r="D811" s="1" t="s">
        <v>4</v>
      </c>
      <c r="E811" s="1">
        <f>IF('Data Entry'!AF814="g",'Data Entry'!AE814*0.001,IF('Data Entry'!AF814="mg",'Data Entry'!AE814*0.000001,IF('Data Entry'!AF814="t",'Data Entry'!AE814*1000,IF('Data Entry'!AF814="ml",'Data Entry'!AE814*0.001,IF('Data Entry'!AF814="kg",'Data Entry'!AE814*1,IF('Data Entry'!AF814="Pieza",'Data Entry'!AE814*1,IF('Data Entry'!AF814="L",'Data Entry'!AE814*1,IFERROR(,""))))))))</f>
        <v>0</v>
      </c>
      <c r="F811" s="1" t="s">
        <v>4</v>
      </c>
      <c r="G811" s="1">
        <f>IF('Data Entry'!AA814="g",'Data Entry'!Z814*0.001,IF('Data Entry'!AA814="mg",'Data Entry'!Z814*0.000001,IF('Data Entry'!AA814="t",'Data Entry'!Z814*1000,IF('Data Entry'!AA814="ml",'Data Entry'!Z814*0.001,IF('Data Entry'!AA814="kg",'Data Entry'!Z814*1,IF('Data Entry'!AA814="Piezas",'Data Entry'!Z814*1,IF('Data Entry'!AA814="L",'Data Entry'!Z814*1,IFERROR(,""))))))))</f>
        <v>0</v>
      </c>
      <c r="H811" s="1" t="s">
        <v>4</v>
      </c>
      <c r="I811" s="1">
        <f>IF('Data Entry'!AC814="g",'Data Entry'!AB814*0.001,IF('Data Entry'!AC814="mg",'Data Entry'!AB814*0.000001,IF('Data Entry'!AC814="t",'Data Entry'!AB814*1000,IF('Data Entry'!AC814="ml",'Data Entry'!AB814*0.001,IF('Data Entry'!AC814="kg",'Data Entry'!AB814*1,IF('Data Entry'!AC814="L",'Data Entry'!AB814*1,IFERROR(,"")))))))</f>
        <v>0</v>
      </c>
      <c r="J811" s="59" t="str">
        <f>'Data Entry'!AU814</f>
        <v/>
      </c>
      <c r="K811" s="1">
        <f>IF('Data Entry'!AI814="g",'Data Entry'!AH814*0.001*V811,IF('Data Entry'!AI814="UI",'Data Entry'!AH814*0.000001*V811,IF('Data Entry'!AI814="mg",'Data Entry'!AH814*0.000001*V811,IF('Data Entry'!AI814="t",'Data Entry'!AH814*1000*V811,IF('Data Entry'!AI814="kg",'Data Entry'!AH814*1*V811,IF('Data Entry'!AI814="L",'Data Entry'!AH814*1*V811,IFERROR(,"")))))))</f>
        <v>0</v>
      </c>
      <c r="L811" s="1" t="s">
        <v>4</v>
      </c>
      <c r="M811" s="59">
        <f>'Data Entry'!AJ814</f>
        <v>0</v>
      </c>
      <c r="N811" s="59" t="str">
        <f>'Data Entry'!AX814</f>
        <v/>
      </c>
      <c r="O811" s="1">
        <f>IF('Data Entry'!AL814="g",'Data Entry'!AK814*0.001*W811,IF('Data Entry'!AL814="UI",'Data Entry'!AK814*0.000001*W811,IF('Data Entry'!AL814="mg",'Data Entry'!AK814*0.000001*W811,IF('Data Entry'!AL814="t",'Data Entry'!AK814*1000*W811,IF('Data Entry'!AL814="kg",'Data Entry'!AK814*1*W811,IF('Data Entry'!AL814="L",'Data Entry'!AK814*1*W811,IFERROR(,"")))))))</f>
        <v>0</v>
      </c>
      <c r="P811" s="1" t="s">
        <v>4</v>
      </c>
      <c r="Q811" s="59">
        <f>'Data Entry'!AM814</f>
        <v>0</v>
      </c>
      <c r="R811" s="59" t="str">
        <f>'Data Entry'!BA814</f>
        <v/>
      </c>
      <c r="S811" s="1">
        <f>IF('Data Entry'!AO814="g",'Data Entry'!AN814*0.001*X811,IF('Data Entry'!AO814="UI",'Data Entry'!AN814*0.000001*X811,IF('Data Entry'!AO814="mg",'Data Entry'!AN814*0.000001*X811,IF('Data Entry'!AO814="t",'Data Entry'!AN814*1000*X811,IF('Data Entry'!AO814="kg",'Data Entry'!AN814*1*X811,IF('Data Entry'!AO814="L",'Data Entry'!AN814*1*X811,IFERROR(,"")))))))</f>
        <v>0</v>
      </c>
      <c r="T811" s="1" t="s">
        <v>4</v>
      </c>
      <c r="U811" s="59" t="str">
        <f>IF('Data Entry'!AP814="No aplica","1",'Data Entry'!AP814)</f>
        <v/>
      </c>
      <c r="V811" s="59" t="str">
        <f>IF('Data Entry'!AS814="No aplica","1",'Data Entry'!AS814)</f>
        <v/>
      </c>
      <c r="W811" s="59" t="str">
        <f>IF('Data Entry'!AV814="No aplica","1",'Data Entry'!AV814)</f>
        <v/>
      </c>
      <c r="X811" s="59" t="str">
        <f>IF('Data Entry'!AY814="No aplica","1",'Data Entry'!AY814)</f>
        <v/>
      </c>
      <c r="Y811" s="151" t="str">
        <f t="shared" si="12"/>
        <v/>
      </c>
      <c r="Z811" s="152" t="str">
        <f>IF('Data Entry'!H814="Yes","1",IF(AND('Data Entry'!H814="",'Data Entry'!I814="",'Data Entry'!J814="",'Data Entry'!K814="",'Data Entry'!L814="",'Data Entry'!M814="",'Data Entry'!N814="",'Data Entry'!O814="",'Data Entry'!P814="",'Data Entry'!Q814=""),"","1"))</f>
        <v/>
      </c>
      <c r="AA811" s="152" t="str">
        <f>IF('Data Entry'!R814="Yes","1",IF(AND('Data Entry'!R814="",'Data Entry'!S814="",'Data Entry'!T814="",'Data Entry'!U814=""),"","1"))</f>
        <v/>
      </c>
      <c r="AB811" s="157" t="str">
        <f>IF('Data Entry'!V814="Yes","1",IF(AND('Data Entry'!V814="",'Data Entry'!W814=""),"","1"))</f>
        <v/>
      </c>
    </row>
    <row r="812" spans="1:28" ht="17">
      <c r="A812" s="59">
        <f>'Data Entry'!AB815</f>
        <v>0</v>
      </c>
      <c r="B812" s="59" t="str">
        <f>'Data Entry'!AR815</f>
        <v/>
      </c>
      <c r="C812" s="1">
        <f>IF('Data Entry'!AD815="g",'Data Entry'!AC815*0.001*U812,IF('Data Entry'!AD815="UI",'Data Entry'!AC815*0.000001*U812,IF('Data Entry'!AD815="mg",'Data Entry'!AC815*0.000001*U812,IF('Data Entry'!AD815="t",'Data Entry'!AC815*1000*U812,IF('Data Entry'!AD815="kg",'Data Entry'!AC815*1*U812,IF('Data Entry'!AD815="L",'Data Entry'!AC815*1*U812,IFERROR(,"")))))))</f>
        <v>0</v>
      </c>
      <c r="D812" s="1" t="s">
        <v>4</v>
      </c>
      <c r="E812" s="1">
        <f>IF('Data Entry'!AF815="g",'Data Entry'!AE815*0.001,IF('Data Entry'!AF815="mg",'Data Entry'!AE815*0.000001,IF('Data Entry'!AF815="t",'Data Entry'!AE815*1000,IF('Data Entry'!AF815="ml",'Data Entry'!AE815*0.001,IF('Data Entry'!AF815="kg",'Data Entry'!AE815*1,IF('Data Entry'!AF815="Pieza",'Data Entry'!AE815*1,IF('Data Entry'!AF815="L",'Data Entry'!AE815*1,IFERROR(,""))))))))</f>
        <v>0</v>
      </c>
      <c r="F812" s="1" t="s">
        <v>4</v>
      </c>
      <c r="G812" s="1">
        <f>IF('Data Entry'!AA815="g",'Data Entry'!Z815*0.001,IF('Data Entry'!AA815="mg",'Data Entry'!Z815*0.000001,IF('Data Entry'!AA815="t",'Data Entry'!Z815*1000,IF('Data Entry'!AA815="ml",'Data Entry'!Z815*0.001,IF('Data Entry'!AA815="kg",'Data Entry'!Z815*1,IF('Data Entry'!AA815="Piezas",'Data Entry'!Z815*1,IF('Data Entry'!AA815="L",'Data Entry'!Z815*1,IFERROR(,""))))))))</f>
        <v>0</v>
      </c>
      <c r="H812" s="1" t="s">
        <v>4</v>
      </c>
      <c r="I812" s="1">
        <f>IF('Data Entry'!AC815="g",'Data Entry'!AB815*0.001,IF('Data Entry'!AC815="mg",'Data Entry'!AB815*0.000001,IF('Data Entry'!AC815="t",'Data Entry'!AB815*1000,IF('Data Entry'!AC815="ml",'Data Entry'!AB815*0.001,IF('Data Entry'!AC815="kg",'Data Entry'!AB815*1,IF('Data Entry'!AC815="L",'Data Entry'!AB815*1,IFERROR(,"")))))))</f>
        <v>0</v>
      </c>
      <c r="J812" s="59" t="str">
        <f>'Data Entry'!AU815</f>
        <v/>
      </c>
      <c r="K812" s="1">
        <f>IF('Data Entry'!AI815="g",'Data Entry'!AH815*0.001*V812,IF('Data Entry'!AI815="UI",'Data Entry'!AH815*0.000001*V812,IF('Data Entry'!AI815="mg",'Data Entry'!AH815*0.000001*V812,IF('Data Entry'!AI815="t",'Data Entry'!AH815*1000*V812,IF('Data Entry'!AI815="kg",'Data Entry'!AH815*1*V812,IF('Data Entry'!AI815="L",'Data Entry'!AH815*1*V812,IFERROR(,"")))))))</f>
        <v>0</v>
      </c>
      <c r="L812" s="1" t="s">
        <v>4</v>
      </c>
      <c r="M812" s="59">
        <f>'Data Entry'!AJ815</f>
        <v>0</v>
      </c>
      <c r="N812" s="59" t="str">
        <f>'Data Entry'!AX815</f>
        <v/>
      </c>
      <c r="O812" s="1">
        <f>IF('Data Entry'!AL815="g",'Data Entry'!AK815*0.001*W812,IF('Data Entry'!AL815="UI",'Data Entry'!AK815*0.000001*W812,IF('Data Entry'!AL815="mg",'Data Entry'!AK815*0.000001*W812,IF('Data Entry'!AL815="t",'Data Entry'!AK815*1000*W812,IF('Data Entry'!AL815="kg",'Data Entry'!AK815*1*W812,IF('Data Entry'!AL815="L",'Data Entry'!AK815*1*W812,IFERROR(,"")))))))</f>
        <v>0</v>
      </c>
      <c r="P812" s="1" t="s">
        <v>4</v>
      </c>
      <c r="Q812" s="59">
        <f>'Data Entry'!AM815</f>
        <v>0</v>
      </c>
      <c r="R812" s="59" t="str">
        <f>'Data Entry'!BA815</f>
        <v/>
      </c>
      <c r="S812" s="1">
        <f>IF('Data Entry'!AO815="g",'Data Entry'!AN815*0.001*X812,IF('Data Entry'!AO815="UI",'Data Entry'!AN815*0.000001*X812,IF('Data Entry'!AO815="mg",'Data Entry'!AN815*0.000001*X812,IF('Data Entry'!AO815="t",'Data Entry'!AN815*1000*X812,IF('Data Entry'!AO815="kg",'Data Entry'!AN815*1*X812,IF('Data Entry'!AO815="L",'Data Entry'!AN815*1*X812,IFERROR(,"")))))))</f>
        <v>0</v>
      </c>
      <c r="T812" s="1" t="s">
        <v>4</v>
      </c>
      <c r="U812" s="59" t="str">
        <f>IF('Data Entry'!AP815="No aplica","1",'Data Entry'!AP815)</f>
        <v/>
      </c>
      <c r="V812" s="59" t="str">
        <f>IF('Data Entry'!AS815="No aplica","1",'Data Entry'!AS815)</f>
        <v/>
      </c>
      <c r="W812" s="59" t="str">
        <f>IF('Data Entry'!AV815="No aplica","1",'Data Entry'!AV815)</f>
        <v/>
      </c>
      <c r="X812" s="59" t="str">
        <f>IF('Data Entry'!AY815="No aplica","1",'Data Entry'!AY815)</f>
        <v/>
      </c>
      <c r="Y812" s="151" t="str">
        <f t="shared" si="12"/>
        <v/>
      </c>
      <c r="Z812" s="152" t="str">
        <f>IF('Data Entry'!H815="Yes","1",IF(AND('Data Entry'!H815="",'Data Entry'!I815="",'Data Entry'!J815="",'Data Entry'!K815="",'Data Entry'!L815="",'Data Entry'!M815="",'Data Entry'!N815="",'Data Entry'!O815="",'Data Entry'!P815="",'Data Entry'!Q815=""),"","1"))</f>
        <v/>
      </c>
      <c r="AA812" s="152" t="str">
        <f>IF('Data Entry'!R815="Yes","1",IF(AND('Data Entry'!R815="",'Data Entry'!S815="",'Data Entry'!T815="",'Data Entry'!U815=""),"","1"))</f>
        <v/>
      </c>
      <c r="AB812" s="157" t="str">
        <f>IF('Data Entry'!V815="Yes","1",IF(AND('Data Entry'!V815="",'Data Entry'!W815=""),"","1"))</f>
        <v/>
      </c>
    </row>
    <row r="813" spans="1:28" ht="17">
      <c r="A813" s="59">
        <f>'Data Entry'!AB816</f>
        <v>0</v>
      </c>
      <c r="B813" s="59" t="str">
        <f>'Data Entry'!AR816</f>
        <v/>
      </c>
      <c r="C813" s="1">
        <f>IF('Data Entry'!AD816="g",'Data Entry'!AC816*0.001*U813,IF('Data Entry'!AD816="UI",'Data Entry'!AC816*0.000001*U813,IF('Data Entry'!AD816="mg",'Data Entry'!AC816*0.000001*U813,IF('Data Entry'!AD816="t",'Data Entry'!AC816*1000*U813,IF('Data Entry'!AD816="kg",'Data Entry'!AC816*1*U813,IF('Data Entry'!AD816="L",'Data Entry'!AC816*1*U813,IFERROR(,"")))))))</f>
        <v>0</v>
      </c>
      <c r="D813" s="1" t="s">
        <v>4</v>
      </c>
      <c r="E813" s="1">
        <f>IF('Data Entry'!AF816="g",'Data Entry'!AE816*0.001,IF('Data Entry'!AF816="mg",'Data Entry'!AE816*0.000001,IF('Data Entry'!AF816="t",'Data Entry'!AE816*1000,IF('Data Entry'!AF816="ml",'Data Entry'!AE816*0.001,IF('Data Entry'!AF816="kg",'Data Entry'!AE816*1,IF('Data Entry'!AF816="Pieza",'Data Entry'!AE816*1,IF('Data Entry'!AF816="L",'Data Entry'!AE816*1,IFERROR(,""))))))))</f>
        <v>0</v>
      </c>
      <c r="F813" s="1" t="s">
        <v>4</v>
      </c>
      <c r="G813" s="1">
        <f>IF('Data Entry'!AA816="g",'Data Entry'!Z816*0.001,IF('Data Entry'!AA816="mg",'Data Entry'!Z816*0.000001,IF('Data Entry'!AA816="t",'Data Entry'!Z816*1000,IF('Data Entry'!AA816="ml",'Data Entry'!Z816*0.001,IF('Data Entry'!AA816="kg",'Data Entry'!Z816*1,IF('Data Entry'!AA816="Piezas",'Data Entry'!Z816*1,IF('Data Entry'!AA816="L",'Data Entry'!Z816*1,IFERROR(,""))))))))</f>
        <v>0</v>
      </c>
      <c r="H813" s="1" t="s">
        <v>4</v>
      </c>
      <c r="I813" s="1">
        <f>IF('Data Entry'!AC816="g",'Data Entry'!AB816*0.001,IF('Data Entry'!AC816="mg",'Data Entry'!AB816*0.000001,IF('Data Entry'!AC816="t",'Data Entry'!AB816*1000,IF('Data Entry'!AC816="ml",'Data Entry'!AB816*0.001,IF('Data Entry'!AC816="kg",'Data Entry'!AB816*1,IF('Data Entry'!AC816="L",'Data Entry'!AB816*1,IFERROR(,"")))))))</f>
        <v>0</v>
      </c>
      <c r="J813" s="59" t="str">
        <f>'Data Entry'!AU816</f>
        <v/>
      </c>
      <c r="K813" s="1">
        <f>IF('Data Entry'!AI816="g",'Data Entry'!AH816*0.001*V813,IF('Data Entry'!AI816="UI",'Data Entry'!AH816*0.000001*V813,IF('Data Entry'!AI816="mg",'Data Entry'!AH816*0.000001*V813,IF('Data Entry'!AI816="t",'Data Entry'!AH816*1000*V813,IF('Data Entry'!AI816="kg",'Data Entry'!AH816*1*V813,IF('Data Entry'!AI816="L",'Data Entry'!AH816*1*V813,IFERROR(,"")))))))</f>
        <v>0</v>
      </c>
      <c r="L813" s="1" t="s">
        <v>4</v>
      </c>
      <c r="M813" s="59">
        <f>'Data Entry'!AJ816</f>
        <v>0</v>
      </c>
      <c r="N813" s="59" t="str">
        <f>'Data Entry'!AX816</f>
        <v/>
      </c>
      <c r="O813" s="1">
        <f>IF('Data Entry'!AL816="g",'Data Entry'!AK816*0.001*W813,IF('Data Entry'!AL816="UI",'Data Entry'!AK816*0.000001*W813,IF('Data Entry'!AL816="mg",'Data Entry'!AK816*0.000001*W813,IF('Data Entry'!AL816="t",'Data Entry'!AK816*1000*W813,IF('Data Entry'!AL816="kg",'Data Entry'!AK816*1*W813,IF('Data Entry'!AL816="L",'Data Entry'!AK816*1*W813,IFERROR(,"")))))))</f>
        <v>0</v>
      </c>
      <c r="P813" s="1" t="s">
        <v>4</v>
      </c>
      <c r="Q813" s="59">
        <f>'Data Entry'!AM816</f>
        <v>0</v>
      </c>
      <c r="R813" s="59" t="str">
        <f>'Data Entry'!BA816</f>
        <v/>
      </c>
      <c r="S813" s="1">
        <f>IF('Data Entry'!AO816="g",'Data Entry'!AN816*0.001*X813,IF('Data Entry'!AO816="UI",'Data Entry'!AN816*0.000001*X813,IF('Data Entry'!AO816="mg",'Data Entry'!AN816*0.000001*X813,IF('Data Entry'!AO816="t",'Data Entry'!AN816*1000*X813,IF('Data Entry'!AO816="kg",'Data Entry'!AN816*1*X813,IF('Data Entry'!AO816="L",'Data Entry'!AN816*1*X813,IFERROR(,"")))))))</f>
        <v>0</v>
      </c>
      <c r="T813" s="1" t="s">
        <v>4</v>
      </c>
      <c r="U813" s="59" t="str">
        <f>IF('Data Entry'!AP816="No aplica","1",'Data Entry'!AP816)</f>
        <v/>
      </c>
      <c r="V813" s="59" t="str">
        <f>IF('Data Entry'!AS816="No aplica","1",'Data Entry'!AS816)</f>
        <v/>
      </c>
      <c r="W813" s="59" t="str">
        <f>IF('Data Entry'!AV816="No aplica","1",'Data Entry'!AV816)</f>
        <v/>
      </c>
      <c r="X813" s="59" t="str">
        <f>IF('Data Entry'!AY816="No aplica","1",'Data Entry'!AY816)</f>
        <v/>
      </c>
      <c r="Y813" s="151" t="str">
        <f t="shared" si="12"/>
        <v/>
      </c>
      <c r="Z813" s="152" t="str">
        <f>IF('Data Entry'!H816="Yes","1",IF(AND('Data Entry'!H816="",'Data Entry'!I816="",'Data Entry'!J816="",'Data Entry'!K816="",'Data Entry'!L816="",'Data Entry'!M816="",'Data Entry'!N816="",'Data Entry'!O816="",'Data Entry'!P816="",'Data Entry'!Q816=""),"","1"))</f>
        <v/>
      </c>
      <c r="AA813" s="152" t="str">
        <f>IF('Data Entry'!R816="Yes","1",IF(AND('Data Entry'!R816="",'Data Entry'!S816="",'Data Entry'!T816="",'Data Entry'!U816=""),"","1"))</f>
        <v/>
      </c>
      <c r="AB813" s="157" t="str">
        <f>IF('Data Entry'!V816="Yes","1",IF(AND('Data Entry'!V816="",'Data Entry'!W816=""),"","1"))</f>
        <v/>
      </c>
    </row>
    <row r="814" spans="1:28" ht="17">
      <c r="A814" s="59">
        <f>'Data Entry'!AB817</f>
        <v>0</v>
      </c>
      <c r="B814" s="59" t="str">
        <f>'Data Entry'!AR817</f>
        <v/>
      </c>
      <c r="C814" s="1">
        <f>IF('Data Entry'!AD817="g",'Data Entry'!AC817*0.001*U814,IF('Data Entry'!AD817="UI",'Data Entry'!AC817*0.000001*U814,IF('Data Entry'!AD817="mg",'Data Entry'!AC817*0.000001*U814,IF('Data Entry'!AD817="t",'Data Entry'!AC817*1000*U814,IF('Data Entry'!AD817="kg",'Data Entry'!AC817*1*U814,IF('Data Entry'!AD817="L",'Data Entry'!AC817*1*U814,IFERROR(,"")))))))</f>
        <v>0</v>
      </c>
      <c r="D814" s="1" t="s">
        <v>4</v>
      </c>
      <c r="E814" s="1">
        <f>IF('Data Entry'!AF817="g",'Data Entry'!AE817*0.001,IF('Data Entry'!AF817="mg",'Data Entry'!AE817*0.000001,IF('Data Entry'!AF817="t",'Data Entry'!AE817*1000,IF('Data Entry'!AF817="ml",'Data Entry'!AE817*0.001,IF('Data Entry'!AF817="kg",'Data Entry'!AE817*1,IF('Data Entry'!AF817="Pieza",'Data Entry'!AE817*1,IF('Data Entry'!AF817="L",'Data Entry'!AE817*1,IFERROR(,""))))))))</f>
        <v>0</v>
      </c>
      <c r="F814" s="1" t="s">
        <v>4</v>
      </c>
      <c r="G814" s="1">
        <f>IF('Data Entry'!AA817="g",'Data Entry'!Z817*0.001,IF('Data Entry'!AA817="mg",'Data Entry'!Z817*0.000001,IF('Data Entry'!AA817="t",'Data Entry'!Z817*1000,IF('Data Entry'!AA817="ml",'Data Entry'!Z817*0.001,IF('Data Entry'!AA817="kg",'Data Entry'!Z817*1,IF('Data Entry'!AA817="Piezas",'Data Entry'!Z817*1,IF('Data Entry'!AA817="L",'Data Entry'!Z817*1,IFERROR(,""))))))))</f>
        <v>0</v>
      </c>
      <c r="H814" s="1" t="s">
        <v>4</v>
      </c>
      <c r="I814" s="1">
        <f>IF('Data Entry'!AC817="g",'Data Entry'!AB817*0.001,IF('Data Entry'!AC817="mg",'Data Entry'!AB817*0.000001,IF('Data Entry'!AC817="t",'Data Entry'!AB817*1000,IF('Data Entry'!AC817="ml",'Data Entry'!AB817*0.001,IF('Data Entry'!AC817="kg",'Data Entry'!AB817*1,IF('Data Entry'!AC817="L",'Data Entry'!AB817*1,IFERROR(,"")))))))</f>
        <v>0</v>
      </c>
      <c r="J814" s="59" t="str">
        <f>'Data Entry'!AU817</f>
        <v/>
      </c>
      <c r="K814" s="1">
        <f>IF('Data Entry'!AI817="g",'Data Entry'!AH817*0.001*V814,IF('Data Entry'!AI817="UI",'Data Entry'!AH817*0.000001*V814,IF('Data Entry'!AI817="mg",'Data Entry'!AH817*0.000001*V814,IF('Data Entry'!AI817="t",'Data Entry'!AH817*1000*V814,IF('Data Entry'!AI817="kg",'Data Entry'!AH817*1*V814,IF('Data Entry'!AI817="L",'Data Entry'!AH817*1*V814,IFERROR(,"")))))))</f>
        <v>0</v>
      </c>
      <c r="L814" s="1" t="s">
        <v>4</v>
      </c>
      <c r="M814" s="59">
        <f>'Data Entry'!AJ817</f>
        <v>0</v>
      </c>
      <c r="N814" s="59" t="str">
        <f>'Data Entry'!AX817</f>
        <v/>
      </c>
      <c r="O814" s="1">
        <f>IF('Data Entry'!AL817="g",'Data Entry'!AK817*0.001*W814,IF('Data Entry'!AL817="UI",'Data Entry'!AK817*0.000001*W814,IF('Data Entry'!AL817="mg",'Data Entry'!AK817*0.000001*W814,IF('Data Entry'!AL817="t",'Data Entry'!AK817*1000*W814,IF('Data Entry'!AL817="kg",'Data Entry'!AK817*1*W814,IF('Data Entry'!AL817="L",'Data Entry'!AK817*1*W814,IFERROR(,"")))))))</f>
        <v>0</v>
      </c>
      <c r="P814" s="1" t="s">
        <v>4</v>
      </c>
      <c r="Q814" s="59">
        <f>'Data Entry'!AM817</f>
        <v>0</v>
      </c>
      <c r="R814" s="59" t="str">
        <f>'Data Entry'!BA817</f>
        <v/>
      </c>
      <c r="S814" s="1">
        <f>IF('Data Entry'!AO817="g",'Data Entry'!AN817*0.001*X814,IF('Data Entry'!AO817="UI",'Data Entry'!AN817*0.000001*X814,IF('Data Entry'!AO817="mg",'Data Entry'!AN817*0.000001*X814,IF('Data Entry'!AO817="t",'Data Entry'!AN817*1000*X814,IF('Data Entry'!AO817="kg",'Data Entry'!AN817*1*X814,IF('Data Entry'!AO817="L",'Data Entry'!AN817*1*X814,IFERROR(,"")))))))</f>
        <v>0</v>
      </c>
      <c r="T814" s="1" t="s">
        <v>4</v>
      </c>
      <c r="U814" s="59" t="str">
        <f>IF('Data Entry'!AP817="No aplica","1",'Data Entry'!AP817)</f>
        <v/>
      </c>
      <c r="V814" s="59" t="str">
        <f>IF('Data Entry'!AS817="No aplica","1",'Data Entry'!AS817)</f>
        <v/>
      </c>
      <c r="W814" s="59" t="str">
        <f>IF('Data Entry'!AV817="No aplica","1",'Data Entry'!AV817)</f>
        <v/>
      </c>
      <c r="X814" s="59" t="str">
        <f>IF('Data Entry'!AY817="No aplica","1",'Data Entry'!AY817)</f>
        <v/>
      </c>
      <c r="Y814" s="151" t="str">
        <f t="shared" si="12"/>
        <v/>
      </c>
      <c r="Z814" s="152" t="str">
        <f>IF('Data Entry'!H817="Yes","1",IF(AND('Data Entry'!H817="",'Data Entry'!I817="",'Data Entry'!J817="",'Data Entry'!K817="",'Data Entry'!L817="",'Data Entry'!M817="",'Data Entry'!N817="",'Data Entry'!O817="",'Data Entry'!P817="",'Data Entry'!Q817=""),"","1"))</f>
        <v/>
      </c>
      <c r="AA814" s="152" t="str">
        <f>IF('Data Entry'!R817="Yes","1",IF(AND('Data Entry'!R817="",'Data Entry'!S817="",'Data Entry'!T817="",'Data Entry'!U817=""),"","1"))</f>
        <v/>
      </c>
      <c r="AB814" s="157" t="str">
        <f>IF('Data Entry'!V817="Yes","1",IF(AND('Data Entry'!V817="",'Data Entry'!W817=""),"","1"))</f>
        <v/>
      </c>
    </row>
    <row r="815" spans="1:28" ht="17">
      <c r="A815" s="59">
        <f>'Data Entry'!AB818</f>
        <v>0</v>
      </c>
      <c r="B815" s="59" t="str">
        <f>'Data Entry'!AR818</f>
        <v/>
      </c>
      <c r="C815" s="1">
        <f>IF('Data Entry'!AD818="g",'Data Entry'!AC818*0.001*U815,IF('Data Entry'!AD818="UI",'Data Entry'!AC818*0.000001*U815,IF('Data Entry'!AD818="mg",'Data Entry'!AC818*0.000001*U815,IF('Data Entry'!AD818="t",'Data Entry'!AC818*1000*U815,IF('Data Entry'!AD818="kg",'Data Entry'!AC818*1*U815,IF('Data Entry'!AD818="L",'Data Entry'!AC818*1*U815,IFERROR(,"")))))))</f>
        <v>0</v>
      </c>
      <c r="D815" s="1" t="s">
        <v>4</v>
      </c>
      <c r="E815" s="1">
        <f>IF('Data Entry'!AF818="g",'Data Entry'!AE818*0.001,IF('Data Entry'!AF818="mg",'Data Entry'!AE818*0.000001,IF('Data Entry'!AF818="t",'Data Entry'!AE818*1000,IF('Data Entry'!AF818="ml",'Data Entry'!AE818*0.001,IF('Data Entry'!AF818="kg",'Data Entry'!AE818*1,IF('Data Entry'!AF818="Pieza",'Data Entry'!AE818*1,IF('Data Entry'!AF818="L",'Data Entry'!AE818*1,IFERROR(,""))))))))</f>
        <v>0</v>
      </c>
      <c r="F815" s="1" t="s">
        <v>4</v>
      </c>
      <c r="G815" s="1">
        <f>IF('Data Entry'!AA818="g",'Data Entry'!Z818*0.001,IF('Data Entry'!AA818="mg",'Data Entry'!Z818*0.000001,IF('Data Entry'!AA818="t",'Data Entry'!Z818*1000,IF('Data Entry'!AA818="ml",'Data Entry'!Z818*0.001,IF('Data Entry'!AA818="kg",'Data Entry'!Z818*1,IF('Data Entry'!AA818="Piezas",'Data Entry'!Z818*1,IF('Data Entry'!AA818="L",'Data Entry'!Z818*1,IFERROR(,""))))))))</f>
        <v>0</v>
      </c>
      <c r="H815" s="1" t="s">
        <v>4</v>
      </c>
      <c r="I815" s="1">
        <f>IF('Data Entry'!AC818="g",'Data Entry'!AB818*0.001,IF('Data Entry'!AC818="mg",'Data Entry'!AB818*0.000001,IF('Data Entry'!AC818="t",'Data Entry'!AB818*1000,IF('Data Entry'!AC818="ml",'Data Entry'!AB818*0.001,IF('Data Entry'!AC818="kg",'Data Entry'!AB818*1,IF('Data Entry'!AC818="L",'Data Entry'!AB818*1,IFERROR(,"")))))))</f>
        <v>0</v>
      </c>
      <c r="J815" s="59" t="str">
        <f>'Data Entry'!AU818</f>
        <v/>
      </c>
      <c r="K815" s="1">
        <f>IF('Data Entry'!AI818="g",'Data Entry'!AH818*0.001*V815,IF('Data Entry'!AI818="UI",'Data Entry'!AH818*0.000001*V815,IF('Data Entry'!AI818="mg",'Data Entry'!AH818*0.000001*V815,IF('Data Entry'!AI818="t",'Data Entry'!AH818*1000*V815,IF('Data Entry'!AI818="kg",'Data Entry'!AH818*1*V815,IF('Data Entry'!AI818="L",'Data Entry'!AH818*1*V815,IFERROR(,"")))))))</f>
        <v>0</v>
      </c>
      <c r="L815" s="1" t="s">
        <v>4</v>
      </c>
      <c r="M815" s="59">
        <f>'Data Entry'!AJ818</f>
        <v>0</v>
      </c>
      <c r="N815" s="59" t="str">
        <f>'Data Entry'!AX818</f>
        <v/>
      </c>
      <c r="O815" s="1">
        <f>IF('Data Entry'!AL818="g",'Data Entry'!AK818*0.001*W815,IF('Data Entry'!AL818="UI",'Data Entry'!AK818*0.000001*W815,IF('Data Entry'!AL818="mg",'Data Entry'!AK818*0.000001*W815,IF('Data Entry'!AL818="t",'Data Entry'!AK818*1000*W815,IF('Data Entry'!AL818="kg",'Data Entry'!AK818*1*W815,IF('Data Entry'!AL818="L",'Data Entry'!AK818*1*W815,IFERROR(,"")))))))</f>
        <v>0</v>
      </c>
      <c r="P815" s="1" t="s">
        <v>4</v>
      </c>
      <c r="Q815" s="59">
        <f>'Data Entry'!AM818</f>
        <v>0</v>
      </c>
      <c r="R815" s="59" t="str">
        <f>'Data Entry'!BA818</f>
        <v/>
      </c>
      <c r="S815" s="1">
        <f>IF('Data Entry'!AO818="g",'Data Entry'!AN818*0.001*X815,IF('Data Entry'!AO818="UI",'Data Entry'!AN818*0.000001*X815,IF('Data Entry'!AO818="mg",'Data Entry'!AN818*0.000001*X815,IF('Data Entry'!AO818="t",'Data Entry'!AN818*1000*X815,IF('Data Entry'!AO818="kg",'Data Entry'!AN818*1*X815,IF('Data Entry'!AO818="L",'Data Entry'!AN818*1*X815,IFERROR(,"")))))))</f>
        <v>0</v>
      </c>
      <c r="T815" s="1" t="s">
        <v>4</v>
      </c>
      <c r="U815" s="59" t="str">
        <f>IF('Data Entry'!AP818="No aplica","1",'Data Entry'!AP818)</f>
        <v/>
      </c>
      <c r="V815" s="59" t="str">
        <f>IF('Data Entry'!AS818="No aplica","1",'Data Entry'!AS818)</f>
        <v/>
      </c>
      <c r="W815" s="59" t="str">
        <f>IF('Data Entry'!AV818="No aplica","1",'Data Entry'!AV818)</f>
        <v/>
      </c>
      <c r="X815" s="59" t="str">
        <f>IF('Data Entry'!AY818="No aplica","1",'Data Entry'!AY818)</f>
        <v/>
      </c>
      <c r="Y815" s="151" t="str">
        <f t="shared" si="12"/>
        <v/>
      </c>
      <c r="Z815" s="152" t="str">
        <f>IF('Data Entry'!H818="Yes","1",IF(AND('Data Entry'!H818="",'Data Entry'!I818="",'Data Entry'!J818="",'Data Entry'!K818="",'Data Entry'!L818="",'Data Entry'!M818="",'Data Entry'!N818="",'Data Entry'!O818="",'Data Entry'!P818="",'Data Entry'!Q818=""),"","1"))</f>
        <v/>
      </c>
      <c r="AA815" s="152" t="str">
        <f>IF('Data Entry'!R818="Yes","1",IF(AND('Data Entry'!R818="",'Data Entry'!S818="",'Data Entry'!T818="",'Data Entry'!U818=""),"","1"))</f>
        <v/>
      </c>
      <c r="AB815" s="157" t="str">
        <f>IF('Data Entry'!V818="Yes","1",IF(AND('Data Entry'!V818="",'Data Entry'!W818=""),"","1"))</f>
        <v/>
      </c>
    </row>
    <row r="816" spans="1:28" ht="17">
      <c r="A816" s="59">
        <f>'Data Entry'!AB819</f>
        <v>0</v>
      </c>
      <c r="B816" s="59" t="str">
        <f>'Data Entry'!AR819</f>
        <v/>
      </c>
      <c r="C816" s="1">
        <f>IF('Data Entry'!AD819="g",'Data Entry'!AC819*0.001*U816,IF('Data Entry'!AD819="UI",'Data Entry'!AC819*0.000001*U816,IF('Data Entry'!AD819="mg",'Data Entry'!AC819*0.000001*U816,IF('Data Entry'!AD819="t",'Data Entry'!AC819*1000*U816,IF('Data Entry'!AD819="kg",'Data Entry'!AC819*1*U816,IF('Data Entry'!AD819="L",'Data Entry'!AC819*1*U816,IFERROR(,"")))))))</f>
        <v>0</v>
      </c>
      <c r="D816" s="1" t="s">
        <v>4</v>
      </c>
      <c r="E816" s="1">
        <f>IF('Data Entry'!AF819="g",'Data Entry'!AE819*0.001,IF('Data Entry'!AF819="mg",'Data Entry'!AE819*0.000001,IF('Data Entry'!AF819="t",'Data Entry'!AE819*1000,IF('Data Entry'!AF819="ml",'Data Entry'!AE819*0.001,IF('Data Entry'!AF819="kg",'Data Entry'!AE819*1,IF('Data Entry'!AF819="Pieza",'Data Entry'!AE819*1,IF('Data Entry'!AF819="L",'Data Entry'!AE819*1,IFERROR(,""))))))))</f>
        <v>0</v>
      </c>
      <c r="F816" s="1" t="s">
        <v>4</v>
      </c>
      <c r="G816" s="1">
        <f>IF('Data Entry'!AA819="g",'Data Entry'!Z819*0.001,IF('Data Entry'!AA819="mg",'Data Entry'!Z819*0.000001,IF('Data Entry'!AA819="t",'Data Entry'!Z819*1000,IF('Data Entry'!AA819="ml",'Data Entry'!Z819*0.001,IF('Data Entry'!AA819="kg",'Data Entry'!Z819*1,IF('Data Entry'!AA819="Piezas",'Data Entry'!Z819*1,IF('Data Entry'!AA819="L",'Data Entry'!Z819*1,IFERROR(,""))))))))</f>
        <v>0</v>
      </c>
      <c r="H816" s="1" t="s">
        <v>4</v>
      </c>
      <c r="I816" s="1">
        <f>IF('Data Entry'!AC819="g",'Data Entry'!AB819*0.001,IF('Data Entry'!AC819="mg",'Data Entry'!AB819*0.000001,IF('Data Entry'!AC819="t",'Data Entry'!AB819*1000,IF('Data Entry'!AC819="ml",'Data Entry'!AB819*0.001,IF('Data Entry'!AC819="kg",'Data Entry'!AB819*1,IF('Data Entry'!AC819="L",'Data Entry'!AB819*1,IFERROR(,"")))))))</f>
        <v>0</v>
      </c>
      <c r="J816" s="59" t="str">
        <f>'Data Entry'!AU819</f>
        <v/>
      </c>
      <c r="K816" s="1">
        <f>IF('Data Entry'!AI819="g",'Data Entry'!AH819*0.001*V816,IF('Data Entry'!AI819="UI",'Data Entry'!AH819*0.000001*V816,IF('Data Entry'!AI819="mg",'Data Entry'!AH819*0.000001*V816,IF('Data Entry'!AI819="t",'Data Entry'!AH819*1000*V816,IF('Data Entry'!AI819="kg",'Data Entry'!AH819*1*V816,IF('Data Entry'!AI819="L",'Data Entry'!AH819*1*V816,IFERROR(,"")))))))</f>
        <v>0</v>
      </c>
      <c r="L816" s="1" t="s">
        <v>4</v>
      </c>
      <c r="M816" s="59">
        <f>'Data Entry'!AJ819</f>
        <v>0</v>
      </c>
      <c r="N816" s="59" t="str">
        <f>'Data Entry'!AX819</f>
        <v/>
      </c>
      <c r="O816" s="1">
        <f>IF('Data Entry'!AL819="g",'Data Entry'!AK819*0.001*W816,IF('Data Entry'!AL819="UI",'Data Entry'!AK819*0.000001*W816,IF('Data Entry'!AL819="mg",'Data Entry'!AK819*0.000001*W816,IF('Data Entry'!AL819="t",'Data Entry'!AK819*1000*W816,IF('Data Entry'!AL819="kg",'Data Entry'!AK819*1*W816,IF('Data Entry'!AL819="L",'Data Entry'!AK819*1*W816,IFERROR(,"")))))))</f>
        <v>0</v>
      </c>
      <c r="P816" s="1" t="s">
        <v>4</v>
      </c>
      <c r="Q816" s="59">
        <f>'Data Entry'!AM819</f>
        <v>0</v>
      </c>
      <c r="R816" s="59" t="str">
        <f>'Data Entry'!BA819</f>
        <v/>
      </c>
      <c r="S816" s="1">
        <f>IF('Data Entry'!AO819="g",'Data Entry'!AN819*0.001*X816,IF('Data Entry'!AO819="UI",'Data Entry'!AN819*0.000001*X816,IF('Data Entry'!AO819="mg",'Data Entry'!AN819*0.000001*X816,IF('Data Entry'!AO819="t",'Data Entry'!AN819*1000*X816,IF('Data Entry'!AO819="kg",'Data Entry'!AN819*1*X816,IF('Data Entry'!AO819="L",'Data Entry'!AN819*1*X816,IFERROR(,"")))))))</f>
        <v>0</v>
      </c>
      <c r="T816" s="1" t="s">
        <v>4</v>
      </c>
      <c r="U816" s="59" t="str">
        <f>IF('Data Entry'!AP819="No aplica","1",'Data Entry'!AP819)</f>
        <v/>
      </c>
      <c r="V816" s="59" t="str">
        <f>IF('Data Entry'!AS819="No aplica","1",'Data Entry'!AS819)</f>
        <v/>
      </c>
      <c r="W816" s="59" t="str">
        <f>IF('Data Entry'!AV819="No aplica","1",'Data Entry'!AV819)</f>
        <v/>
      </c>
      <c r="X816" s="59" t="str">
        <f>IF('Data Entry'!AY819="No aplica","1",'Data Entry'!AY819)</f>
        <v/>
      </c>
      <c r="Y816" s="151" t="str">
        <f t="shared" si="12"/>
        <v/>
      </c>
      <c r="Z816" s="152" t="str">
        <f>IF('Data Entry'!H819="Yes","1",IF(AND('Data Entry'!H819="",'Data Entry'!I819="",'Data Entry'!J819="",'Data Entry'!K819="",'Data Entry'!L819="",'Data Entry'!M819="",'Data Entry'!N819="",'Data Entry'!O819="",'Data Entry'!P819="",'Data Entry'!Q819=""),"","1"))</f>
        <v/>
      </c>
      <c r="AA816" s="152" t="str">
        <f>IF('Data Entry'!R819="Yes","1",IF(AND('Data Entry'!R819="",'Data Entry'!S819="",'Data Entry'!T819="",'Data Entry'!U819=""),"","1"))</f>
        <v/>
      </c>
      <c r="AB816" s="157" t="str">
        <f>IF('Data Entry'!V819="Yes","1",IF(AND('Data Entry'!V819="",'Data Entry'!W819=""),"","1"))</f>
        <v/>
      </c>
    </row>
    <row r="817" spans="1:28" ht="17">
      <c r="A817" s="59">
        <f>'Data Entry'!AB820</f>
        <v>0</v>
      </c>
      <c r="B817" s="59" t="str">
        <f>'Data Entry'!AR820</f>
        <v/>
      </c>
      <c r="C817" s="1">
        <f>IF('Data Entry'!AD820="g",'Data Entry'!AC820*0.001*U817,IF('Data Entry'!AD820="UI",'Data Entry'!AC820*0.000001*U817,IF('Data Entry'!AD820="mg",'Data Entry'!AC820*0.000001*U817,IF('Data Entry'!AD820="t",'Data Entry'!AC820*1000*U817,IF('Data Entry'!AD820="kg",'Data Entry'!AC820*1*U817,IF('Data Entry'!AD820="L",'Data Entry'!AC820*1*U817,IFERROR(,"")))))))</f>
        <v>0</v>
      </c>
      <c r="D817" s="1" t="s">
        <v>4</v>
      </c>
      <c r="E817" s="1">
        <f>IF('Data Entry'!AF820="g",'Data Entry'!AE820*0.001,IF('Data Entry'!AF820="mg",'Data Entry'!AE820*0.000001,IF('Data Entry'!AF820="t",'Data Entry'!AE820*1000,IF('Data Entry'!AF820="ml",'Data Entry'!AE820*0.001,IF('Data Entry'!AF820="kg",'Data Entry'!AE820*1,IF('Data Entry'!AF820="Pieza",'Data Entry'!AE820*1,IF('Data Entry'!AF820="L",'Data Entry'!AE820*1,IFERROR(,""))))))))</f>
        <v>0</v>
      </c>
      <c r="F817" s="1" t="s">
        <v>4</v>
      </c>
      <c r="G817" s="1">
        <f>IF('Data Entry'!AA820="g",'Data Entry'!Z820*0.001,IF('Data Entry'!AA820="mg",'Data Entry'!Z820*0.000001,IF('Data Entry'!AA820="t",'Data Entry'!Z820*1000,IF('Data Entry'!AA820="ml",'Data Entry'!Z820*0.001,IF('Data Entry'!AA820="kg",'Data Entry'!Z820*1,IF('Data Entry'!AA820="Piezas",'Data Entry'!Z820*1,IF('Data Entry'!AA820="L",'Data Entry'!Z820*1,IFERROR(,""))))))))</f>
        <v>0</v>
      </c>
      <c r="H817" s="1" t="s">
        <v>4</v>
      </c>
      <c r="I817" s="1">
        <f>IF('Data Entry'!AC820="g",'Data Entry'!AB820*0.001,IF('Data Entry'!AC820="mg",'Data Entry'!AB820*0.000001,IF('Data Entry'!AC820="t",'Data Entry'!AB820*1000,IF('Data Entry'!AC820="ml",'Data Entry'!AB820*0.001,IF('Data Entry'!AC820="kg",'Data Entry'!AB820*1,IF('Data Entry'!AC820="L",'Data Entry'!AB820*1,IFERROR(,"")))))))</f>
        <v>0</v>
      </c>
      <c r="J817" s="59" t="str">
        <f>'Data Entry'!AU820</f>
        <v/>
      </c>
      <c r="K817" s="1">
        <f>IF('Data Entry'!AI820="g",'Data Entry'!AH820*0.001*V817,IF('Data Entry'!AI820="UI",'Data Entry'!AH820*0.000001*V817,IF('Data Entry'!AI820="mg",'Data Entry'!AH820*0.000001*V817,IF('Data Entry'!AI820="t",'Data Entry'!AH820*1000*V817,IF('Data Entry'!AI820="kg",'Data Entry'!AH820*1*V817,IF('Data Entry'!AI820="L",'Data Entry'!AH820*1*V817,IFERROR(,"")))))))</f>
        <v>0</v>
      </c>
      <c r="L817" s="1" t="s">
        <v>4</v>
      </c>
      <c r="M817" s="59">
        <f>'Data Entry'!AJ820</f>
        <v>0</v>
      </c>
      <c r="N817" s="59" t="str">
        <f>'Data Entry'!AX820</f>
        <v/>
      </c>
      <c r="O817" s="1">
        <f>IF('Data Entry'!AL820="g",'Data Entry'!AK820*0.001*W817,IF('Data Entry'!AL820="UI",'Data Entry'!AK820*0.000001*W817,IF('Data Entry'!AL820="mg",'Data Entry'!AK820*0.000001*W817,IF('Data Entry'!AL820="t",'Data Entry'!AK820*1000*W817,IF('Data Entry'!AL820="kg",'Data Entry'!AK820*1*W817,IF('Data Entry'!AL820="L",'Data Entry'!AK820*1*W817,IFERROR(,"")))))))</f>
        <v>0</v>
      </c>
      <c r="P817" s="1" t="s">
        <v>4</v>
      </c>
      <c r="Q817" s="59">
        <f>'Data Entry'!AM820</f>
        <v>0</v>
      </c>
      <c r="R817" s="59" t="str">
        <f>'Data Entry'!BA820</f>
        <v/>
      </c>
      <c r="S817" s="1">
        <f>IF('Data Entry'!AO820="g",'Data Entry'!AN820*0.001*X817,IF('Data Entry'!AO820="UI",'Data Entry'!AN820*0.000001*X817,IF('Data Entry'!AO820="mg",'Data Entry'!AN820*0.000001*X817,IF('Data Entry'!AO820="t",'Data Entry'!AN820*1000*X817,IF('Data Entry'!AO820="kg",'Data Entry'!AN820*1*X817,IF('Data Entry'!AO820="L",'Data Entry'!AN820*1*X817,IFERROR(,"")))))))</f>
        <v>0</v>
      </c>
      <c r="T817" s="1" t="s">
        <v>4</v>
      </c>
      <c r="U817" s="59" t="str">
        <f>IF('Data Entry'!AP820="No aplica","1",'Data Entry'!AP820)</f>
        <v/>
      </c>
      <c r="V817" s="59" t="str">
        <f>IF('Data Entry'!AS820="No aplica","1",'Data Entry'!AS820)</f>
        <v/>
      </c>
      <c r="W817" s="59" t="str">
        <f>IF('Data Entry'!AV820="No aplica","1",'Data Entry'!AV820)</f>
        <v/>
      </c>
      <c r="X817" s="59" t="str">
        <f>IF('Data Entry'!AY820="No aplica","1",'Data Entry'!AY820)</f>
        <v/>
      </c>
      <c r="Y817" s="151" t="str">
        <f t="shared" si="12"/>
        <v/>
      </c>
      <c r="Z817" s="152" t="str">
        <f>IF('Data Entry'!H820="Yes","1",IF(AND('Data Entry'!H820="",'Data Entry'!I820="",'Data Entry'!J820="",'Data Entry'!K820="",'Data Entry'!L820="",'Data Entry'!M820="",'Data Entry'!N820="",'Data Entry'!O820="",'Data Entry'!P820="",'Data Entry'!Q820=""),"","1"))</f>
        <v/>
      </c>
      <c r="AA817" s="152" t="str">
        <f>IF('Data Entry'!R820="Yes","1",IF(AND('Data Entry'!R820="",'Data Entry'!S820="",'Data Entry'!T820="",'Data Entry'!U820=""),"","1"))</f>
        <v/>
      </c>
      <c r="AB817" s="157" t="str">
        <f>IF('Data Entry'!V820="Yes","1",IF(AND('Data Entry'!V820="",'Data Entry'!W820=""),"","1"))</f>
        <v/>
      </c>
    </row>
    <row r="818" spans="1:28" ht="17">
      <c r="A818" s="59">
        <f>'Data Entry'!AB821</f>
        <v>0</v>
      </c>
      <c r="B818" s="59" t="str">
        <f>'Data Entry'!AR821</f>
        <v/>
      </c>
      <c r="C818" s="1">
        <f>IF('Data Entry'!AD821="g",'Data Entry'!AC821*0.001*U818,IF('Data Entry'!AD821="UI",'Data Entry'!AC821*0.000001*U818,IF('Data Entry'!AD821="mg",'Data Entry'!AC821*0.000001*U818,IF('Data Entry'!AD821="t",'Data Entry'!AC821*1000*U818,IF('Data Entry'!AD821="kg",'Data Entry'!AC821*1*U818,IF('Data Entry'!AD821="L",'Data Entry'!AC821*1*U818,IFERROR(,"")))))))</f>
        <v>0</v>
      </c>
      <c r="D818" s="1" t="s">
        <v>4</v>
      </c>
      <c r="E818" s="1">
        <f>IF('Data Entry'!AF821="g",'Data Entry'!AE821*0.001,IF('Data Entry'!AF821="mg",'Data Entry'!AE821*0.000001,IF('Data Entry'!AF821="t",'Data Entry'!AE821*1000,IF('Data Entry'!AF821="ml",'Data Entry'!AE821*0.001,IF('Data Entry'!AF821="kg",'Data Entry'!AE821*1,IF('Data Entry'!AF821="Pieza",'Data Entry'!AE821*1,IF('Data Entry'!AF821="L",'Data Entry'!AE821*1,IFERROR(,""))))))))</f>
        <v>0</v>
      </c>
      <c r="F818" s="1" t="s">
        <v>4</v>
      </c>
      <c r="G818" s="1">
        <f>IF('Data Entry'!AA821="g",'Data Entry'!Z821*0.001,IF('Data Entry'!AA821="mg",'Data Entry'!Z821*0.000001,IF('Data Entry'!AA821="t",'Data Entry'!Z821*1000,IF('Data Entry'!AA821="ml",'Data Entry'!Z821*0.001,IF('Data Entry'!AA821="kg",'Data Entry'!Z821*1,IF('Data Entry'!AA821="Piezas",'Data Entry'!Z821*1,IF('Data Entry'!AA821="L",'Data Entry'!Z821*1,IFERROR(,""))))))))</f>
        <v>0</v>
      </c>
      <c r="H818" s="1" t="s">
        <v>4</v>
      </c>
      <c r="I818" s="1">
        <f>IF('Data Entry'!AC821="g",'Data Entry'!AB821*0.001,IF('Data Entry'!AC821="mg",'Data Entry'!AB821*0.000001,IF('Data Entry'!AC821="t",'Data Entry'!AB821*1000,IF('Data Entry'!AC821="ml",'Data Entry'!AB821*0.001,IF('Data Entry'!AC821="kg",'Data Entry'!AB821*1,IF('Data Entry'!AC821="L",'Data Entry'!AB821*1,IFERROR(,"")))))))</f>
        <v>0</v>
      </c>
      <c r="J818" s="59" t="str">
        <f>'Data Entry'!AU821</f>
        <v/>
      </c>
      <c r="K818" s="1">
        <f>IF('Data Entry'!AI821="g",'Data Entry'!AH821*0.001*V818,IF('Data Entry'!AI821="UI",'Data Entry'!AH821*0.000001*V818,IF('Data Entry'!AI821="mg",'Data Entry'!AH821*0.000001*V818,IF('Data Entry'!AI821="t",'Data Entry'!AH821*1000*V818,IF('Data Entry'!AI821="kg",'Data Entry'!AH821*1*V818,IF('Data Entry'!AI821="L",'Data Entry'!AH821*1*V818,IFERROR(,"")))))))</f>
        <v>0</v>
      </c>
      <c r="L818" s="1" t="s">
        <v>4</v>
      </c>
      <c r="M818" s="59">
        <f>'Data Entry'!AJ821</f>
        <v>0</v>
      </c>
      <c r="N818" s="59" t="str">
        <f>'Data Entry'!AX821</f>
        <v/>
      </c>
      <c r="O818" s="1">
        <f>IF('Data Entry'!AL821="g",'Data Entry'!AK821*0.001*W818,IF('Data Entry'!AL821="UI",'Data Entry'!AK821*0.000001*W818,IF('Data Entry'!AL821="mg",'Data Entry'!AK821*0.000001*W818,IF('Data Entry'!AL821="t",'Data Entry'!AK821*1000*W818,IF('Data Entry'!AL821="kg",'Data Entry'!AK821*1*W818,IF('Data Entry'!AL821="L",'Data Entry'!AK821*1*W818,IFERROR(,"")))))))</f>
        <v>0</v>
      </c>
      <c r="P818" s="1" t="s">
        <v>4</v>
      </c>
      <c r="Q818" s="59">
        <f>'Data Entry'!AM821</f>
        <v>0</v>
      </c>
      <c r="R818" s="59" t="str">
        <f>'Data Entry'!BA821</f>
        <v/>
      </c>
      <c r="S818" s="1">
        <f>IF('Data Entry'!AO821="g",'Data Entry'!AN821*0.001*X818,IF('Data Entry'!AO821="UI",'Data Entry'!AN821*0.000001*X818,IF('Data Entry'!AO821="mg",'Data Entry'!AN821*0.000001*X818,IF('Data Entry'!AO821="t",'Data Entry'!AN821*1000*X818,IF('Data Entry'!AO821="kg",'Data Entry'!AN821*1*X818,IF('Data Entry'!AO821="L",'Data Entry'!AN821*1*X818,IFERROR(,"")))))))</f>
        <v>0</v>
      </c>
      <c r="T818" s="1" t="s">
        <v>4</v>
      </c>
      <c r="U818" s="59" t="str">
        <f>IF('Data Entry'!AP821="No aplica","1",'Data Entry'!AP821)</f>
        <v/>
      </c>
      <c r="V818" s="59" t="str">
        <f>IF('Data Entry'!AS821="No aplica","1",'Data Entry'!AS821)</f>
        <v/>
      </c>
      <c r="W818" s="59" t="str">
        <f>IF('Data Entry'!AV821="No aplica","1",'Data Entry'!AV821)</f>
        <v/>
      </c>
      <c r="X818" s="59" t="str">
        <f>IF('Data Entry'!AY821="No aplica","1",'Data Entry'!AY821)</f>
        <v/>
      </c>
      <c r="Y818" s="151" t="str">
        <f t="shared" si="12"/>
        <v/>
      </c>
      <c r="Z818" s="152" t="str">
        <f>IF('Data Entry'!H821="Yes","1",IF(AND('Data Entry'!H821="",'Data Entry'!I821="",'Data Entry'!J821="",'Data Entry'!K821="",'Data Entry'!L821="",'Data Entry'!M821="",'Data Entry'!N821="",'Data Entry'!O821="",'Data Entry'!P821="",'Data Entry'!Q821=""),"","1"))</f>
        <v/>
      </c>
      <c r="AA818" s="152" t="str">
        <f>IF('Data Entry'!R821="Yes","1",IF(AND('Data Entry'!R821="",'Data Entry'!S821="",'Data Entry'!T821="",'Data Entry'!U821=""),"","1"))</f>
        <v/>
      </c>
      <c r="AB818" s="157" t="str">
        <f>IF('Data Entry'!V821="Yes","1",IF(AND('Data Entry'!V821="",'Data Entry'!W821=""),"","1"))</f>
        <v/>
      </c>
    </row>
    <row r="819" spans="1:28" ht="17">
      <c r="A819" s="59">
        <f>'Data Entry'!AB822</f>
        <v>0</v>
      </c>
      <c r="B819" s="59" t="str">
        <f>'Data Entry'!AR822</f>
        <v/>
      </c>
      <c r="C819" s="1">
        <f>IF('Data Entry'!AD822="g",'Data Entry'!AC822*0.001*U819,IF('Data Entry'!AD822="UI",'Data Entry'!AC822*0.000001*U819,IF('Data Entry'!AD822="mg",'Data Entry'!AC822*0.000001*U819,IF('Data Entry'!AD822="t",'Data Entry'!AC822*1000*U819,IF('Data Entry'!AD822="kg",'Data Entry'!AC822*1*U819,IF('Data Entry'!AD822="L",'Data Entry'!AC822*1*U819,IFERROR(,"")))))))</f>
        <v>0</v>
      </c>
      <c r="D819" s="1" t="s">
        <v>4</v>
      </c>
      <c r="E819" s="1">
        <f>IF('Data Entry'!AF822="g",'Data Entry'!AE822*0.001,IF('Data Entry'!AF822="mg",'Data Entry'!AE822*0.000001,IF('Data Entry'!AF822="t",'Data Entry'!AE822*1000,IF('Data Entry'!AF822="ml",'Data Entry'!AE822*0.001,IF('Data Entry'!AF822="kg",'Data Entry'!AE822*1,IF('Data Entry'!AF822="Pieza",'Data Entry'!AE822*1,IF('Data Entry'!AF822="L",'Data Entry'!AE822*1,IFERROR(,""))))))))</f>
        <v>0</v>
      </c>
      <c r="F819" s="1" t="s">
        <v>4</v>
      </c>
      <c r="G819" s="1">
        <f>IF('Data Entry'!AA822="g",'Data Entry'!Z822*0.001,IF('Data Entry'!AA822="mg",'Data Entry'!Z822*0.000001,IF('Data Entry'!AA822="t",'Data Entry'!Z822*1000,IF('Data Entry'!AA822="ml",'Data Entry'!Z822*0.001,IF('Data Entry'!AA822="kg",'Data Entry'!Z822*1,IF('Data Entry'!AA822="Piezas",'Data Entry'!Z822*1,IF('Data Entry'!AA822="L",'Data Entry'!Z822*1,IFERROR(,""))))))))</f>
        <v>0</v>
      </c>
      <c r="H819" s="1" t="s">
        <v>4</v>
      </c>
      <c r="I819" s="1">
        <f>IF('Data Entry'!AC822="g",'Data Entry'!AB822*0.001,IF('Data Entry'!AC822="mg",'Data Entry'!AB822*0.000001,IF('Data Entry'!AC822="t",'Data Entry'!AB822*1000,IF('Data Entry'!AC822="ml",'Data Entry'!AB822*0.001,IF('Data Entry'!AC822="kg",'Data Entry'!AB822*1,IF('Data Entry'!AC822="L",'Data Entry'!AB822*1,IFERROR(,"")))))))</f>
        <v>0</v>
      </c>
      <c r="J819" s="59" t="str">
        <f>'Data Entry'!AU822</f>
        <v/>
      </c>
      <c r="K819" s="1">
        <f>IF('Data Entry'!AI822="g",'Data Entry'!AH822*0.001*V819,IF('Data Entry'!AI822="UI",'Data Entry'!AH822*0.000001*V819,IF('Data Entry'!AI822="mg",'Data Entry'!AH822*0.000001*V819,IF('Data Entry'!AI822="t",'Data Entry'!AH822*1000*V819,IF('Data Entry'!AI822="kg",'Data Entry'!AH822*1*V819,IF('Data Entry'!AI822="L",'Data Entry'!AH822*1*V819,IFERROR(,"")))))))</f>
        <v>0</v>
      </c>
      <c r="L819" s="1" t="s">
        <v>4</v>
      </c>
      <c r="M819" s="59">
        <f>'Data Entry'!AJ822</f>
        <v>0</v>
      </c>
      <c r="N819" s="59" t="str">
        <f>'Data Entry'!AX822</f>
        <v/>
      </c>
      <c r="O819" s="1">
        <f>IF('Data Entry'!AL822="g",'Data Entry'!AK822*0.001*W819,IF('Data Entry'!AL822="UI",'Data Entry'!AK822*0.000001*W819,IF('Data Entry'!AL822="mg",'Data Entry'!AK822*0.000001*W819,IF('Data Entry'!AL822="t",'Data Entry'!AK822*1000*W819,IF('Data Entry'!AL822="kg",'Data Entry'!AK822*1*W819,IF('Data Entry'!AL822="L",'Data Entry'!AK822*1*W819,IFERROR(,"")))))))</f>
        <v>0</v>
      </c>
      <c r="P819" s="1" t="s">
        <v>4</v>
      </c>
      <c r="Q819" s="59">
        <f>'Data Entry'!AM822</f>
        <v>0</v>
      </c>
      <c r="R819" s="59" t="str">
        <f>'Data Entry'!BA822</f>
        <v/>
      </c>
      <c r="S819" s="1">
        <f>IF('Data Entry'!AO822="g",'Data Entry'!AN822*0.001*X819,IF('Data Entry'!AO822="UI",'Data Entry'!AN822*0.000001*X819,IF('Data Entry'!AO822="mg",'Data Entry'!AN822*0.000001*X819,IF('Data Entry'!AO822="t",'Data Entry'!AN822*1000*X819,IF('Data Entry'!AO822="kg",'Data Entry'!AN822*1*X819,IF('Data Entry'!AO822="L",'Data Entry'!AN822*1*X819,IFERROR(,"")))))))</f>
        <v>0</v>
      </c>
      <c r="T819" s="1" t="s">
        <v>4</v>
      </c>
      <c r="U819" s="59" t="str">
        <f>IF('Data Entry'!AP822="No aplica","1",'Data Entry'!AP822)</f>
        <v/>
      </c>
      <c r="V819" s="59" t="str">
        <f>IF('Data Entry'!AS822="No aplica","1",'Data Entry'!AS822)</f>
        <v/>
      </c>
      <c r="W819" s="59" t="str">
        <f>IF('Data Entry'!AV822="No aplica","1",'Data Entry'!AV822)</f>
        <v/>
      </c>
      <c r="X819" s="59" t="str">
        <f>IF('Data Entry'!AY822="No aplica","1",'Data Entry'!AY822)</f>
        <v/>
      </c>
      <c r="Y819" s="151" t="str">
        <f t="shared" si="12"/>
        <v/>
      </c>
      <c r="Z819" s="152" t="str">
        <f>IF('Data Entry'!H822="Yes","1",IF(AND('Data Entry'!H822="",'Data Entry'!I822="",'Data Entry'!J822="",'Data Entry'!K822="",'Data Entry'!L822="",'Data Entry'!M822="",'Data Entry'!N822="",'Data Entry'!O822="",'Data Entry'!P822="",'Data Entry'!Q822=""),"","1"))</f>
        <v/>
      </c>
      <c r="AA819" s="152" t="str">
        <f>IF('Data Entry'!R822="Yes","1",IF(AND('Data Entry'!R822="",'Data Entry'!S822="",'Data Entry'!T822="",'Data Entry'!U822=""),"","1"))</f>
        <v/>
      </c>
      <c r="AB819" s="157" t="str">
        <f>IF('Data Entry'!V822="Yes","1",IF(AND('Data Entry'!V822="",'Data Entry'!W822=""),"","1"))</f>
        <v/>
      </c>
    </row>
    <row r="820" spans="1:28" ht="17">
      <c r="A820" s="59">
        <f>'Data Entry'!AB823</f>
        <v>0</v>
      </c>
      <c r="B820" s="59" t="str">
        <f>'Data Entry'!AR823</f>
        <v/>
      </c>
      <c r="C820" s="1">
        <f>IF('Data Entry'!AD823="g",'Data Entry'!AC823*0.001*U820,IF('Data Entry'!AD823="UI",'Data Entry'!AC823*0.000001*U820,IF('Data Entry'!AD823="mg",'Data Entry'!AC823*0.000001*U820,IF('Data Entry'!AD823="t",'Data Entry'!AC823*1000*U820,IF('Data Entry'!AD823="kg",'Data Entry'!AC823*1*U820,IF('Data Entry'!AD823="L",'Data Entry'!AC823*1*U820,IFERROR(,"")))))))</f>
        <v>0</v>
      </c>
      <c r="D820" s="1" t="s">
        <v>4</v>
      </c>
      <c r="E820" s="1">
        <f>IF('Data Entry'!AF823="g",'Data Entry'!AE823*0.001,IF('Data Entry'!AF823="mg",'Data Entry'!AE823*0.000001,IF('Data Entry'!AF823="t",'Data Entry'!AE823*1000,IF('Data Entry'!AF823="ml",'Data Entry'!AE823*0.001,IF('Data Entry'!AF823="kg",'Data Entry'!AE823*1,IF('Data Entry'!AF823="Pieza",'Data Entry'!AE823*1,IF('Data Entry'!AF823="L",'Data Entry'!AE823*1,IFERROR(,""))))))))</f>
        <v>0</v>
      </c>
      <c r="F820" s="1" t="s">
        <v>4</v>
      </c>
      <c r="G820" s="1">
        <f>IF('Data Entry'!AA823="g",'Data Entry'!Z823*0.001,IF('Data Entry'!AA823="mg",'Data Entry'!Z823*0.000001,IF('Data Entry'!AA823="t",'Data Entry'!Z823*1000,IF('Data Entry'!AA823="ml",'Data Entry'!Z823*0.001,IF('Data Entry'!AA823="kg",'Data Entry'!Z823*1,IF('Data Entry'!AA823="Piezas",'Data Entry'!Z823*1,IF('Data Entry'!AA823="L",'Data Entry'!Z823*1,IFERROR(,""))))))))</f>
        <v>0</v>
      </c>
      <c r="H820" s="1" t="s">
        <v>4</v>
      </c>
      <c r="I820" s="1">
        <f>IF('Data Entry'!AC823="g",'Data Entry'!AB823*0.001,IF('Data Entry'!AC823="mg",'Data Entry'!AB823*0.000001,IF('Data Entry'!AC823="t",'Data Entry'!AB823*1000,IF('Data Entry'!AC823="ml",'Data Entry'!AB823*0.001,IF('Data Entry'!AC823="kg",'Data Entry'!AB823*1,IF('Data Entry'!AC823="L",'Data Entry'!AB823*1,IFERROR(,"")))))))</f>
        <v>0</v>
      </c>
      <c r="J820" s="59" t="str">
        <f>'Data Entry'!AU823</f>
        <v/>
      </c>
      <c r="K820" s="1">
        <f>IF('Data Entry'!AI823="g",'Data Entry'!AH823*0.001*V820,IF('Data Entry'!AI823="UI",'Data Entry'!AH823*0.000001*V820,IF('Data Entry'!AI823="mg",'Data Entry'!AH823*0.000001*V820,IF('Data Entry'!AI823="t",'Data Entry'!AH823*1000*V820,IF('Data Entry'!AI823="kg",'Data Entry'!AH823*1*V820,IF('Data Entry'!AI823="L",'Data Entry'!AH823*1*V820,IFERROR(,"")))))))</f>
        <v>0</v>
      </c>
      <c r="L820" s="1" t="s">
        <v>4</v>
      </c>
      <c r="M820" s="59">
        <f>'Data Entry'!AJ823</f>
        <v>0</v>
      </c>
      <c r="N820" s="59" t="str">
        <f>'Data Entry'!AX823</f>
        <v/>
      </c>
      <c r="O820" s="1">
        <f>IF('Data Entry'!AL823="g",'Data Entry'!AK823*0.001*W820,IF('Data Entry'!AL823="UI",'Data Entry'!AK823*0.000001*W820,IF('Data Entry'!AL823="mg",'Data Entry'!AK823*0.000001*W820,IF('Data Entry'!AL823="t",'Data Entry'!AK823*1000*W820,IF('Data Entry'!AL823="kg",'Data Entry'!AK823*1*W820,IF('Data Entry'!AL823="L",'Data Entry'!AK823*1*W820,IFERROR(,"")))))))</f>
        <v>0</v>
      </c>
      <c r="P820" s="1" t="s">
        <v>4</v>
      </c>
      <c r="Q820" s="59">
        <f>'Data Entry'!AM823</f>
        <v>0</v>
      </c>
      <c r="R820" s="59" t="str">
        <f>'Data Entry'!BA823</f>
        <v/>
      </c>
      <c r="S820" s="1">
        <f>IF('Data Entry'!AO823="g",'Data Entry'!AN823*0.001*X820,IF('Data Entry'!AO823="UI",'Data Entry'!AN823*0.000001*X820,IF('Data Entry'!AO823="mg",'Data Entry'!AN823*0.000001*X820,IF('Data Entry'!AO823="t",'Data Entry'!AN823*1000*X820,IF('Data Entry'!AO823="kg",'Data Entry'!AN823*1*X820,IF('Data Entry'!AO823="L",'Data Entry'!AN823*1*X820,IFERROR(,"")))))))</f>
        <v>0</v>
      </c>
      <c r="T820" s="1" t="s">
        <v>4</v>
      </c>
      <c r="U820" s="59" t="str">
        <f>IF('Data Entry'!AP823="No aplica","1",'Data Entry'!AP823)</f>
        <v/>
      </c>
      <c r="V820" s="59" t="str">
        <f>IF('Data Entry'!AS823="No aplica","1",'Data Entry'!AS823)</f>
        <v/>
      </c>
      <c r="W820" s="59" t="str">
        <f>IF('Data Entry'!AV823="No aplica","1",'Data Entry'!AV823)</f>
        <v/>
      </c>
      <c r="X820" s="59" t="str">
        <f>IF('Data Entry'!AY823="No aplica","1",'Data Entry'!AY823)</f>
        <v/>
      </c>
      <c r="Y820" s="151" t="str">
        <f t="shared" si="12"/>
        <v/>
      </c>
      <c r="Z820" s="152" t="str">
        <f>IF('Data Entry'!H823="Yes","1",IF(AND('Data Entry'!H823="",'Data Entry'!I823="",'Data Entry'!J823="",'Data Entry'!K823="",'Data Entry'!L823="",'Data Entry'!M823="",'Data Entry'!N823="",'Data Entry'!O823="",'Data Entry'!P823="",'Data Entry'!Q823=""),"","1"))</f>
        <v/>
      </c>
      <c r="AA820" s="152" t="str">
        <f>IF('Data Entry'!R823="Yes","1",IF(AND('Data Entry'!R823="",'Data Entry'!S823="",'Data Entry'!T823="",'Data Entry'!U823=""),"","1"))</f>
        <v/>
      </c>
      <c r="AB820" s="157" t="str">
        <f>IF('Data Entry'!V823="Yes","1",IF(AND('Data Entry'!V823="",'Data Entry'!W823=""),"","1"))</f>
        <v/>
      </c>
    </row>
    <row r="821" spans="1:28" ht="17">
      <c r="A821" s="59">
        <f>'Data Entry'!AB824</f>
        <v>0</v>
      </c>
      <c r="B821" s="59" t="str">
        <f>'Data Entry'!AR824</f>
        <v/>
      </c>
      <c r="C821" s="1">
        <f>IF('Data Entry'!AD824="g",'Data Entry'!AC824*0.001*U821,IF('Data Entry'!AD824="UI",'Data Entry'!AC824*0.000001*U821,IF('Data Entry'!AD824="mg",'Data Entry'!AC824*0.000001*U821,IF('Data Entry'!AD824="t",'Data Entry'!AC824*1000*U821,IF('Data Entry'!AD824="kg",'Data Entry'!AC824*1*U821,IF('Data Entry'!AD824="L",'Data Entry'!AC824*1*U821,IFERROR(,"")))))))</f>
        <v>0</v>
      </c>
      <c r="D821" s="1" t="s">
        <v>4</v>
      </c>
      <c r="E821" s="1">
        <f>IF('Data Entry'!AF824="g",'Data Entry'!AE824*0.001,IF('Data Entry'!AF824="mg",'Data Entry'!AE824*0.000001,IF('Data Entry'!AF824="t",'Data Entry'!AE824*1000,IF('Data Entry'!AF824="ml",'Data Entry'!AE824*0.001,IF('Data Entry'!AF824="kg",'Data Entry'!AE824*1,IF('Data Entry'!AF824="Pieza",'Data Entry'!AE824*1,IF('Data Entry'!AF824="L",'Data Entry'!AE824*1,IFERROR(,""))))))))</f>
        <v>0</v>
      </c>
      <c r="F821" s="1" t="s">
        <v>4</v>
      </c>
      <c r="G821" s="1">
        <f>IF('Data Entry'!AA824="g",'Data Entry'!Z824*0.001,IF('Data Entry'!AA824="mg",'Data Entry'!Z824*0.000001,IF('Data Entry'!AA824="t",'Data Entry'!Z824*1000,IF('Data Entry'!AA824="ml",'Data Entry'!Z824*0.001,IF('Data Entry'!AA824="kg",'Data Entry'!Z824*1,IF('Data Entry'!AA824="Piezas",'Data Entry'!Z824*1,IF('Data Entry'!AA824="L",'Data Entry'!Z824*1,IFERROR(,""))))))))</f>
        <v>0</v>
      </c>
      <c r="H821" s="1" t="s">
        <v>4</v>
      </c>
      <c r="I821" s="1">
        <f>IF('Data Entry'!AC824="g",'Data Entry'!AB824*0.001,IF('Data Entry'!AC824="mg",'Data Entry'!AB824*0.000001,IF('Data Entry'!AC824="t",'Data Entry'!AB824*1000,IF('Data Entry'!AC824="ml",'Data Entry'!AB824*0.001,IF('Data Entry'!AC824="kg",'Data Entry'!AB824*1,IF('Data Entry'!AC824="L",'Data Entry'!AB824*1,IFERROR(,"")))))))</f>
        <v>0</v>
      </c>
      <c r="J821" s="59" t="str">
        <f>'Data Entry'!AU824</f>
        <v/>
      </c>
      <c r="K821" s="1">
        <f>IF('Data Entry'!AI824="g",'Data Entry'!AH824*0.001*V821,IF('Data Entry'!AI824="UI",'Data Entry'!AH824*0.000001*V821,IF('Data Entry'!AI824="mg",'Data Entry'!AH824*0.000001*V821,IF('Data Entry'!AI824="t",'Data Entry'!AH824*1000*V821,IF('Data Entry'!AI824="kg",'Data Entry'!AH824*1*V821,IF('Data Entry'!AI824="L",'Data Entry'!AH824*1*V821,IFERROR(,"")))))))</f>
        <v>0</v>
      </c>
      <c r="L821" s="1" t="s">
        <v>4</v>
      </c>
      <c r="M821" s="59">
        <f>'Data Entry'!AJ824</f>
        <v>0</v>
      </c>
      <c r="N821" s="59" t="str">
        <f>'Data Entry'!AX824</f>
        <v/>
      </c>
      <c r="O821" s="1">
        <f>IF('Data Entry'!AL824="g",'Data Entry'!AK824*0.001*W821,IF('Data Entry'!AL824="UI",'Data Entry'!AK824*0.000001*W821,IF('Data Entry'!AL824="mg",'Data Entry'!AK824*0.000001*W821,IF('Data Entry'!AL824="t",'Data Entry'!AK824*1000*W821,IF('Data Entry'!AL824="kg",'Data Entry'!AK824*1*W821,IF('Data Entry'!AL824="L",'Data Entry'!AK824*1*W821,IFERROR(,"")))))))</f>
        <v>0</v>
      </c>
      <c r="P821" s="1" t="s">
        <v>4</v>
      </c>
      <c r="Q821" s="59">
        <f>'Data Entry'!AM824</f>
        <v>0</v>
      </c>
      <c r="R821" s="59" t="str">
        <f>'Data Entry'!BA824</f>
        <v/>
      </c>
      <c r="S821" s="1">
        <f>IF('Data Entry'!AO824="g",'Data Entry'!AN824*0.001*X821,IF('Data Entry'!AO824="UI",'Data Entry'!AN824*0.000001*X821,IF('Data Entry'!AO824="mg",'Data Entry'!AN824*0.000001*X821,IF('Data Entry'!AO824="t",'Data Entry'!AN824*1000*X821,IF('Data Entry'!AO824="kg",'Data Entry'!AN824*1*X821,IF('Data Entry'!AO824="L",'Data Entry'!AN824*1*X821,IFERROR(,"")))))))</f>
        <v>0</v>
      </c>
      <c r="T821" s="1" t="s">
        <v>4</v>
      </c>
      <c r="U821" s="59" t="str">
        <f>IF('Data Entry'!AP824="No aplica","1",'Data Entry'!AP824)</f>
        <v/>
      </c>
      <c r="V821" s="59" t="str">
        <f>IF('Data Entry'!AS824="No aplica","1",'Data Entry'!AS824)</f>
        <v/>
      </c>
      <c r="W821" s="59" t="str">
        <f>IF('Data Entry'!AV824="No aplica","1",'Data Entry'!AV824)</f>
        <v/>
      </c>
      <c r="X821" s="59" t="str">
        <f>IF('Data Entry'!AY824="No aplica","1",'Data Entry'!AY824)</f>
        <v/>
      </c>
      <c r="Y821" s="151" t="str">
        <f t="shared" si="12"/>
        <v/>
      </c>
      <c r="Z821" s="152" t="str">
        <f>IF('Data Entry'!H824="Yes","1",IF(AND('Data Entry'!H824="",'Data Entry'!I824="",'Data Entry'!J824="",'Data Entry'!K824="",'Data Entry'!L824="",'Data Entry'!M824="",'Data Entry'!N824="",'Data Entry'!O824="",'Data Entry'!P824="",'Data Entry'!Q824=""),"","1"))</f>
        <v/>
      </c>
      <c r="AA821" s="152" t="str">
        <f>IF('Data Entry'!R824="Yes","1",IF(AND('Data Entry'!R824="",'Data Entry'!S824="",'Data Entry'!T824="",'Data Entry'!U824=""),"","1"))</f>
        <v/>
      </c>
      <c r="AB821" s="157" t="str">
        <f>IF('Data Entry'!V824="Yes","1",IF(AND('Data Entry'!V824="",'Data Entry'!W824=""),"","1"))</f>
        <v/>
      </c>
    </row>
    <row r="822" spans="1:28" ht="17">
      <c r="A822" s="59">
        <f>'Data Entry'!AB825</f>
        <v>0</v>
      </c>
      <c r="B822" s="59" t="str">
        <f>'Data Entry'!AR825</f>
        <v/>
      </c>
      <c r="C822" s="1">
        <f>IF('Data Entry'!AD825="g",'Data Entry'!AC825*0.001*U822,IF('Data Entry'!AD825="UI",'Data Entry'!AC825*0.000001*U822,IF('Data Entry'!AD825="mg",'Data Entry'!AC825*0.000001*U822,IF('Data Entry'!AD825="t",'Data Entry'!AC825*1000*U822,IF('Data Entry'!AD825="kg",'Data Entry'!AC825*1*U822,IF('Data Entry'!AD825="L",'Data Entry'!AC825*1*U822,IFERROR(,"")))))))</f>
        <v>0</v>
      </c>
      <c r="D822" s="1" t="s">
        <v>4</v>
      </c>
      <c r="E822" s="1">
        <f>IF('Data Entry'!AF825="g",'Data Entry'!AE825*0.001,IF('Data Entry'!AF825="mg",'Data Entry'!AE825*0.000001,IF('Data Entry'!AF825="t",'Data Entry'!AE825*1000,IF('Data Entry'!AF825="ml",'Data Entry'!AE825*0.001,IF('Data Entry'!AF825="kg",'Data Entry'!AE825*1,IF('Data Entry'!AF825="Pieza",'Data Entry'!AE825*1,IF('Data Entry'!AF825="L",'Data Entry'!AE825*1,IFERROR(,""))))))))</f>
        <v>0</v>
      </c>
      <c r="F822" s="1" t="s">
        <v>4</v>
      </c>
      <c r="G822" s="1">
        <f>IF('Data Entry'!AA825="g",'Data Entry'!Z825*0.001,IF('Data Entry'!AA825="mg",'Data Entry'!Z825*0.000001,IF('Data Entry'!AA825="t",'Data Entry'!Z825*1000,IF('Data Entry'!AA825="ml",'Data Entry'!Z825*0.001,IF('Data Entry'!AA825="kg",'Data Entry'!Z825*1,IF('Data Entry'!AA825="Piezas",'Data Entry'!Z825*1,IF('Data Entry'!AA825="L",'Data Entry'!Z825*1,IFERROR(,""))))))))</f>
        <v>0</v>
      </c>
      <c r="H822" s="1" t="s">
        <v>4</v>
      </c>
      <c r="I822" s="1">
        <f>IF('Data Entry'!AC825="g",'Data Entry'!AB825*0.001,IF('Data Entry'!AC825="mg",'Data Entry'!AB825*0.000001,IF('Data Entry'!AC825="t",'Data Entry'!AB825*1000,IF('Data Entry'!AC825="ml",'Data Entry'!AB825*0.001,IF('Data Entry'!AC825="kg",'Data Entry'!AB825*1,IF('Data Entry'!AC825="L",'Data Entry'!AB825*1,IFERROR(,"")))))))</f>
        <v>0</v>
      </c>
      <c r="J822" s="59" t="str">
        <f>'Data Entry'!AU825</f>
        <v/>
      </c>
      <c r="K822" s="1">
        <f>IF('Data Entry'!AI825="g",'Data Entry'!AH825*0.001*V822,IF('Data Entry'!AI825="UI",'Data Entry'!AH825*0.000001*V822,IF('Data Entry'!AI825="mg",'Data Entry'!AH825*0.000001*V822,IF('Data Entry'!AI825="t",'Data Entry'!AH825*1000*V822,IF('Data Entry'!AI825="kg",'Data Entry'!AH825*1*V822,IF('Data Entry'!AI825="L",'Data Entry'!AH825*1*V822,IFERROR(,"")))))))</f>
        <v>0</v>
      </c>
      <c r="L822" s="1" t="s">
        <v>4</v>
      </c>
      <c r="M822" s="59">
        <f>'Data Entry'!AJ825</f>
        <v>0</v>
      </c>
      <c r="N822" s="59" t="str">
        <f>'Data Entry'!AX825</f>
        <v/>
      </c>
      <c r="O822" s="1">
        <f>IF('Data Entry'!AL825="g",'Data Entry'!AK825*0.001*W822,IF('Data Entry'!AL825="UI",'Data Entry'!AK825*0.000001*W822,IF('Data Entry'!AL825="mg",'Data Entry'!AK825*0.000001*W822,IF('Data Entry'!AL825="t",'Data Entry'!AK825*1000*W822,IF('Data Entry'!AL825="kg",'Data Entry'!AK825*1*W822,IF('Data Entry'!AL825="L",'Data Entry'!AK825*1*W822,IFERROR(,"")))))))</f>
        <v>0</v>
      </c>
      <c r="P822" s="1" t="s">
        <v>4</v>
      </c>
      <c r="Q822" s="59">
        <f>'Data Entry'!AM825</f>
        <v>0</v>
      </c>
      <c r="R822" s="59" t="str">
        <f>'Data Entry'!BA825</f>
        <v/>
      </c>
      <c r="S822" s="1">
        <f>IF('Data Entry'!AO825="g",'Data Entry'!AN825*0.001*X822,IF('Data Entry'!AO825="UI",'Data Entry'!AN825*0.000001*X822,IF('Data Entry'!AO825="mg",'Data Entry'!AN825*0.000001*X822,IF('Data Entry'!AO825="t",'Data Entry'!AN825*1000*X822,IF('Data Entry'!AO825="kg",'Data Entry'!AN825*1*X822,IF('Data Entry'!AO825="L",'Data Entry'!AN825*1*X822,IFERROR(,"")))))))</f>
        <v>0</v>
      </c>
      <c r="T822" s="1" t="s">
        <v>4</v>
      </c>
      <c r="U822" s="59" t="str">
        <f>IF('Data Entry'!AP825="No aplica","1",'Data Entry'!AP825)</f>
        <v/>
      </c>
      <c r="V822" s="59" t="str">
        <f>IF('Data Entry'!AS825="No aplica","1",'Data Entry'!AS825)</f>
        <v/>
      </c>
      <c r="W822" s="59" t="str">
        <f>IF('Data Entry'!AV825="No aplica","1",'Data Entry'!AV825)</f>
        <v/>
      </c>
      <c r="X822" s="59" t="str">
        <f>IF('Data Entry'!AY825="No aplica","1",'Data Entry'!AY825)</f>
        <v/>
      </c>
      <c r="Y822" s="151" t="str">
        <f t="shared" si="12"/>
        <v/>
      </c>
      <c r="Z822" s="152" t="str">
        <f>IF('Data Entry'!H825="Yes","1",IF(AND('Data Entry'!H825="",'Data Entry'!I825="",'Data Entry'!J825="",'Data Entry'!K825="",'Data Entry'!L825="",'Data Entry'!M825="",'Data Entry'!N825="",'Data Entry'!O825="",'Data Entry'!P825="",'Data Entry'!Q825=""),"","1"))</f>
        <v/>
      </c>
      <c r="AA822" s="152" t="str">
        <f>IF('Data Entry'!R825="Yes","1",IF(AND('Data Entry'!R825="",'Data Entry'!S825="",'Data Entry'!T825="",'Data Entry'!U825=""),"","1"))</f>
        <v/>
      </c>
      <c r="AB822" s="157" t="str">
        <f>IF('Data Entry'!V825="Yes","1",IF(AND('Data Entry'!V825="",'Data Entry'!W825=""),"","1"))</f>
        <v/>
      </c>
    </row>
    <row r="823" spans="1:28" ht="17">
      <c r="A823" s="59">
        <f>'Data Entry'!AB826</f>
        <v>0</v>
      </c>
      <c r="B823" s="59" t="str">
        <f>'Data Entry'!AR826</f>
        <v/>
      </c>
      <c r="C823" s="1">
        <f>IF('Data Entry'!AD826="g",'Data Entry'!AC826*0.001*U823,IF('Data Entry'!AD826="UI",'Data Entry'!AC826*0.000001*U823,IF('Data Entry'!AD826="mg",'Data Entry'!AC826*0.000001*U823,IF('Data Entry'!AD826="t",'Data Entry'!AC826*1000*U823,IF('Data Entry'!AD826="kg",'Data Entry'!AC826*1*U823,IF('Data Entry'!AD826="L",'Data Entry'!AC826*1*U823,IFERROR(,"")))))))</f>
        <v>0</v>
      </c>
      <c r="D823" s="1" t="s">
        <v>4</v>
      </c>
      <c r="E823" s="1">
        <f>IF('Data Entry'!AF826="g",'Data Entry'!AE826*0.001,IF('Data Entry'!AF826="mg",'Data Entry'!AE826*0.000001,IF('Data Entry'!AF826="t",'Data Entry'!AE826*1000,IF('Data Entry'!AF826="ml",'Data Entry'!AE826*0.001,IF('Data Entry'!AF826="kg",'Data Entry'!AE826*1,IF('Data Entry'!AF826="Pieza",'Data Entry'!AE826*1,IF('Data Entry'!AF826="L",'Data Entry'!AE826*1,IFERROR(,""))))))))</f>
        <v>0</v>
      </c>
      <c r="F823" s="1" t="s">
        <v>4</v>
      </c>
      <c r="G823" s="1">
        <f>IF('Data Entry'!AA826="g",'Data Entry'!Z826*0.001,IF('Data Entry'!AA826="mg",'Data Entry'!Z826*0.000001,IF('Data Entry'!AA826="t",'Data Entry'!Z826*1000,IF('Data Entry'!AA826="ml",'Data Entry'!Z826*0.001,IF('Data Entry'!AA826="kg",'Data Entry'!Z826*1,IF('Data Entry'!AA826="Piezas",'Data Entry'!Z826*1,IF('Data Entry'!AA826="L",'Data Entry'!Z826*1,IFERROR(,""))))))))</f>
        <v>0</v>
      </c>
      <c r="H823" s="1" t="s">
        <v>4</v>
      </c>
      <c r="I823" s="1">
        <f>IF('Data Entry'!AC826="g",'Data Entry'!AB826*0.001,IF('Data Entry'!AC826="mg",'Data Entry'!AB826*0.000001,IF('Data Entry'!AC826="t",'Data Entry'!AB826*1000,IF('Data Entry'!AC826="ml",'Data Entry'!AB826*0.001,IF('Data Entry'!AC826="kg",'Data Entry'!AB826*1,IF('Data Entry'!AC826="L",'Data Entry'!AB826*1,IFERROR(,"")))))))</f>
        <v>0</v>
      </c>
      <c r="J823" s="59" t="str">
        <f>'Data Entry'!AU826</f>
        <v/>
      </c>
      <c r="K823" s="1">
        <f>IF('Data Entry'!AI826="g",'Data Entry'!AH826*0.001*V823,IF('Data Entry'!AI826="UI",'Data Entry'!AH826*0.000001*V823,IF('Data Entry'!AI826="mg",'Data Entry'!AH826*0.000001*V823,IF('Data Entry'!AI826="t",'Data Entry'!AH826*1000*V823,IF('Data Entry'!AI826="kg",'Data Entry'!AH826*1*V823,IF('Data Entry'!AI826="L",'Data Entry'!AH826*1*V823,IFERROR(,"")))))))</f>
        <v>0</v>
      </c>
      <c r="L823" s="1" t="s">
        <v>4</v>
      </c>
      <c r="M823" s="59">
        <f>'Data Entry'!AJ826</f>
        <v>0</v>
      </c>
      <c r="N823" s="59" t="str">
        <f>'Data Entry'!AX826</f>
        <v/>
      </c>
      <c r="O823" s="1">
        <f>IF('Data Entry'!AL826="g",'Data Entry'!AK826*0.001*W823,IF('Data Entry'!AL826="UI",'Data Entry'!AK826*0.000001*W823,IF('Data Entry'!AL826="mg",'Data Entry'!AK826*0.000001*W823,IF('Data Entry'!AL826="t",'Data Entry'!AK826*1000*W823,IF('Data Entry'!AL826="kg",'Data Entry'!AK826*1*W823,IF('Data Entry'!AL826="L",'Data Entry'!AK826*1*W823,IFERROR(,"")))))))</f>
        <v>0</v>
      </c>
      <c r="P823" s="1" t="s">
        <v>4</v>
      </c>
      <c r="Q823" s="59">
        <f>'Data Entry'!AM826</f>
        <v>0</v>
      </c>
      <c r="R823" s="59" t="str">
        <f>'Data Entry'!BA826</f>
        <v/>
      </c>
      <c r="S823" s="1">
        <f>IF('Data Entry'!AO826="g",'Data Entry'!AN826*0.001*X823,IF('Data Entry'!AO826="UI",'Data Entry'!AN826*0.000001*X823,IF('Data Entry'!AO826="mg",'Data Entry'!AN826*0.000001*X823,IF('Data Entry'!AO826="t",'Data Entry'!AN826*1000*X823,IF('Data Entry'!AO826="kg",'Data Entry'!AN826*1*X823,IF('Data Entry'!AO826="L",'Data Entry'!AN826*1*X823,IFERROR(,"")))))))</f>
        <v>0</v>
      </c>
      <c r="T823" s="1" t="s">
        <v>4</v>
      </c>
      <c r="U823" s="59" t="str">
        <f>IF('Data Entry'!AP826="No aplica","1",'Data Entry'!AP826)</f>
        <v/>
      </c>
      <c r="V823" s="59" t="str">
        <f>IF('Data Entry'!AS826="No aplica","1",'Data Entry'!AS826)</f>
        <v/>
      </c>
      <c r="W823" s="59" t="str">
        <f>IF('Data Entry'!AV826="No aplica","1",'Data Entry'!AV826)</f>
        <v/>
      </c>
      <c r="X823" s="59" t="str">
        <f>IF('Data Entry'!AY826="No aplica","1",'Data Entry'!AY826)</f>
        <v/>
      </c>
      <c r="Y823" s="151" t="str">
        <f t="shared" si="12"/>
        <v/>
      </c>
      <c r="Z823" s="152" t="str">
        <f>IF('Data Entry'!H826="Yes","1",IF(AND('Data Entry'!H826="",'Data Entry'!I826="",'Data Entry'!J826="",'Data Entry'!K826="",'Data Entry'!L826="",'Data Entry'!M826="",'Data Entry'!N826="",'Data Entry'!O826="",'Data Entry'!P826="",'Data Entry'!Q826=""),"","1"))</f>
        <v/>
      </c>
      <c r="AA823" s="152" t="str">
        <f>IF('Data Entry'!R826="Yes","1",IF(AND('Data Entry'!R826="",'Data Entry'!S826="",'Data Entry'!T826="",'Data Entry'!U826=""),"","1"))</f>
        <v/>
      </c>
      <c r="AB823" s="157" t="str">
        <f>IF('Data Entry'!V826="Yes","1",IF(AND('Data Entry'!V826="",'Data Entry'!W826=""),"","1"))</f>
        <v/>
      </c>
    </row>
    <row r="824" spans="1:28" ht="17">
      <c r="A824" s="59">
        <f>'Data Entry'!AB827</f>
        <v>0</v>
      </c>
      <c r="B824" s="59" t="str">
        <f>'Data Entry'!AR827</f>
        <v/>
      </c>
      <c r="C824" s="1">
        <f>IF('Data Entry'!AD827="g",'Data Entry'!AC827*0.001*U824,IF('Data Entry'!AD827="UI",'Data Entry'!AC827*0.000001*U824,IF('Data Entry'!AD827="mg",'Data Entry'!AC827*0.000001*U824,IF('Data Entry'!AD827="t",'Data Entry'!AC827*1000*U824,IF('Data Entry'!AD827="kg",'Data Entry'!AC827*1*U824,IF('Data Entry'!AD827="L",'Data Entry'!AC827*1*U824,IFERROR(,"")))))))</f>
        <v>0</v>
      </c>
      <c r="D824" s="1" t="s">
        <v>4</v>
      </c>
      <c r="E824" s="1">
        <f>IF('Data Entry'!AF827="g",'Data Entry'!AE827*0.001,IF('Data Entry'!AF827="mg",'Data Entry'!AE827*0.000001,IF('Data Entry'!AF827="t",'Data Entry'!AE827*1000,IF('Data Entry'!AF827="ml",'Data Entry'!AE827*0.001,IF('Data Entry'!AF827="kg",'Data Entry'!AE827*1,IF('Data Entry'!AF827="Pieza",'Data Entry'!AE827*1,IF('Data Entry'!AF827="L",'Data Entry'!AE827*1,IFERROR(,""))))))))</f>
        <v>0</v>
      </c>
      <c r="F824" s="1" t="s">
        <v>4</v>
      </c>
      <c r="G824" s="1">
        <f>IF('Data Entry'!AA827="g",'Data Entry'!Z827*0.001,IF('Data Entry'!AA827="mg",'Data Entry'!Z827*0.000001,IF('Data Entry'!AA827="t",'Data Entry'!Z827*1000,IF('Data Entry'!AA827="ml",'Data Entry'!Z827*0.001,IF('Data Entry'!AA827="kg",'Data Entry'!Z827*1,IF('Data Entry'!AA827="Piezas",'Data Entry'!Z827*1,IF('Data Entry'!AA827="L",'Data Entry'!Z827*1,IFERROR(,""))))))))</f>
        <v>0</v>
      </c>
      <c r="H824" s="1" t="s">
        <v>4</v>
      </c>
      <c r="I824" s="1">
        <f>IF('Data Entry'!AC827="g",'Data Entry'!AB827*0.001,IF('Data Entry'!AC827="mg",'Data Entry'!AB827*0.000001,IF('Data Entry'!AC827="t",'Data Entry'!AB827*1000,IF('Data Entry'!AC827="ml",'Data Entry'!AB827*0.001,IF('Data Entry'!AC827="kg",'Data Entry'!AB827*1,IF('Data Entry'!AC827="L",'Data Entry'!AB827*1,IFERROR(,"")))))))</f>
        <v>0</v>
      </c>
      <c r="J824" s="59" t="str">
        <f>'Data Entry'!AU827</f>
        <v/>
      </c>
      <c r="K824" s="1">
        <f>IF('Data Entry'!AI827="g",'Data Entry'!AH827*0.001*V824,IF('Data Entry'!AI827="UI",'Data Entry'!AH827*0.000001*V824,IF('Data Entry'!AI827="mg",'Data Entry'!AH827*0.000001*V824,IF('Data Entry'!AI827="t",'Data Entry'!AH827*1000*V824,IF('Data Entry'!AI827="kg",'Data Entry'!AH827*1*V824,IF('Data Entry'!AI827="L",'Data Entry'!AH827*1*V824,IFERROR(,"")))))))</f>
        <v>0</v>
      </c>
      <c r="L824" s="1" t="s">
        <v>4</v>
      </c>
      <c r="M824" s="59">
        <f>'Data Entry'!AJ827</f>
        <v>0</v>
      </c>
      <c r="N824" s="59" t="str">
        <f>'Data Entry'!AX827</f>
        <v/>
      </c>
      <c r="O824" s="1">
        <f>IF('Data Entry'!AL827="g",'Data Entry'!AK827*0.001*W824,IF('Data Entry'!AL827="UI",'Data Entry'!AK827*0.000001*W824,IF('Data Entry'!AL827="mg",'Data Entry'!AK827*0.000001*W824,IF('Data Entry'!AL827="t",'Data Entry'!AK827*1000*W824,IF('Data Entry'!AL827="kg",'Data Entry'!AK827*1*W824,IF('Data Entry'!AL827="L",'Data Entry'!AK827*1*W824,IFERROR(,"")))))))</f>
        <v>0</v>
      </c>
      <c r="P824" s="1" t="s">
        <v>4</v>
      </c>
      <c r="Q824" s="59">
        <f>'Data Entry'!AM827</f>
        <v>0</v>
      </c>
      <c r="R824" s="59" t="str">
        <f>'Data Entry'!BA827</f>
        <v/>
      </c>
      <c r="S824" s="1">
        <f>IF('Data Entry'!AO827="g",'Data Entry'!AN827*0.001*X824,IF('Data Entry'!AO827="UI",'Data Entry'!AN827*0.000001*X824,IF('Data Entry'!AO827="mg",'Data Entry'!AN827*0.000001*X824,IF('Data Entry'!AO827="t",'Data Entry'!AN827*1000*X824,IF('Data Entry'!AO827="kg",'Data Entry'!AN827*1*X824,IF('Data Entry'!AO827="L",'Data Entry'!AN827*1*X824,IFERROR(,"")))))))</f>
        <v>0</v>
      </c>
      <c r="T824" s="1" t="s">
        <v>4</v>
      </c>
      <c r="U824" s="59" t="str">
        <f>IF('Data Entry'!AP827="No aplica","1",'Data Entry'!AP827)</f>
        <v/>
      </c>
      <c r="V824" s="59" t="str">
        <f>IF('Data Entry'!AS827="No aplica","1",'Data Entry'!AS827)</f>
        <v/>
      </c>
      <c r="W824" s="59" t="str">
        <f>IF('Data Entry'!AV827="No aplica","1",'Data Entry'!AV827)</f>
        <v/>
      </c>
      <c r="X824" s="59" t="str">
        <f>IF('Data Entry'!AY827="No aplica","1",'Data Entry'!AY827)</f>
        <v/>
      </c>
      <c r="Y824" s="151" t="str">
        <f t="shared" si="12"/>
        <v/>
      </c>
      <c r="Z824" s="152" t="str">
        <f>IF('Data Entry'!H827="Yes","1",IF(AND('Data Entry'!H827="",'Data Entry'!I827="",'Data Entry'!J827="",'Data Entry'!K827="",'Data Entry'!L827="",'Data Entry'!M827="",'Data Entry'!N827="",'Data Entry'!O827="",'Data Entry'!P827="",'Data Entry'!Q827=""),"","1"))</f>
        <v/>
      </c>
      <c r="AA824" s="152" t="str">
        <f>IF('Data Entry'!R827="Yes","1",IF(AND('Data Entry'!R827="",'Data Entry'!S827="",'Data Entry'!T827="",'Data Entry'!U827=""),"","1"))</f>
        <v/>
      </c>
      <c r="AB824" s="157" t="str">
        <f>IF('Data Entry'!V827="Yes","1",IF(AND('Data Entry'!V827="",'Data Entry'!W827=""),"","1"))</f>
        <v/>
      </c>
    </row>
    <row r="825" spans="1:28" ht="17">
      <c r="A825" s="59">
        <f>'Data Entry'!AB828</f>
        <v>0</v>
      </c>
      <c r="B825" s="59" t="str">
        <f>'Data Entry'!AR828</f>
        <v/>
      </c>
      <c r="C825" s="1">
        <f>IF('Data Entry'!AD828="g",'Data Entry'!AC828*0.001*U825,IF('Data Entry'!AD828="UI",'Data Entry'!AC828*0.000001*U825,IF('Data Entry'!AD828="mg",'Data Entry'!AC828*0.000001*U825,IF('Data Entry'!AD828="t",'Data Entry'!AC828*1000*U825,IF('Data Entry'!AD828="kg",'Data Entry'!AC828*1*U825,IF('Data Entry'!AD828="L",'Data Entry'!AC828*1*U825,IFERROR(,"")))))))</f>
        <v>0</v>
      </c>
      <c r="D825" s="1" t="s">
        <v>4</v>
      </c>
      <c r="E825" s="1">
        <f>IF('Data Entry'!AF828="g",'Data Entry'!AE828*0.001,IF('Data Entry'!AF828="mg",'Data Entry'!AE828*0.000001,IF('Data Entry'!AF828="t",'Data Entry'!AE828*1000,IF('Data Entry'!AF828="ml",'Data Entry'!AE828*0.001,IF('Data Entry'!AF828="kg",'Data Entry'!AE828*1,IF('Data Entry'!AF828="Pieza",'Data Entry'!AE828*1,IF('Data Entry'!AF828="L",'Data Entry'!AE828*1,IFERROR(,""))))))))</f>
        <v>0</v>
      </c>
      <c r="F825" s="1" t="s">
        <v>4</v>
      </c>
      <c r="G825" s="1">
        <f>IF('Data Entry'!AA828="g",'Data Entry'!Z828*0.001,IF('Data Entry'!AA828="mg",'Data Entry'!Z828*0.000001,IF('Data Entry'!AA828="t",'Data Entry'!Z828*1000,IF('Data Entry'!AA828="ml",'Data Entry'!Z828*0.001,IF('Data Entry'!AA828="kg",'Data Entry'!Z828*1,IF('Data Entry'!AA828="Piezas",'Data Entry'!Z828*1,IF('Data Entry'!AA828="L",'Data Entry'!Z828*1,IFERROR(,""))))))))</f>
        <v>0</v>
      </c>
      <c r="H825" s="1" t="s">
        <v>4</v>
      </c>
      <c r="I825" s="1">
        <f>IF('Data Entry'!AC828="g",'Data Entry'!AB828*0.001,IF('Data Entry'!AC828="mg",'Data Entry'!AB828*0.000001,IF('Data Entry'!AC828="t",'Data Entry'!AB828*1000,IF('Data Entry'!AC828="ml",'Data Entry'!AB828*0.001,IF('Data Entry'!AC828="kg",'Data Entry'!AB828*1,IF('Data Entry'!AC828="L",'Data Entry'!AB828*1,IFERROR(,"")))))))</f>
        <v>0</v>
      </c>
      <c r="J825" s="59" t="str">
        <f>'Data Entry'!AU828</f>
        <v/>
      </c>
      <c r="K825" s="1">
        <f>IF('Data Entry'!AI828="g",'Data Entry'!AH828*0.001*V825,IF('Data Entry'!AI828="UI",'Data Entry'!AH828*0.000001*V825,IF('Data Entry'!AI828="mg",'Data Entry'!AH828*0.000001*V825,IF('Data Entry'!AI828="t",'Data Entry'!AH828*1000*V825,IF('Data Entry'!AI828="kg",'Data Entry'!AH828*1*V825,IF('Data Entry'!AI828="L",'Data Entry'!AH828*1*V825,IFERROR(,"")))))))</f>
        <v>0</v>
      </c>
      <c r="L825" s="1" t="s">
        <v>4</v>
      </c>
      <c r="M825" s="59">
        <f>'Data Entry'!AJ828</f>
        <v>0</v>
      </c>
      <c r="N825" s="59" t="str">
        <f>'Data Entry'!AX828</f>
        <v/>
      </c>
      <c r="O825" s="1">
        <f>IF('Data Entry'!AL828="g",'Data Entry'!AK828*0.001*W825,IF('Data Entry'!AL828="UI",'Data Entry'!AK828*0.000001*W825,IF('Data Entry'!AL828="mg",'Data Entry'!AK828*0.000001*W825,IF('Data Entry'!AL828="t",'Data Entry'!AK828*1000*W825,IF('Data Entry'!AL828="kg",'Data Entry'!AK828*1*W825,IF('Data Entry'!AL828="L",'Data Entry'!AK828*1*W825,IFERROR(,"")))))))</f>
        <v>0</v>
      </c>
      <c r="P825" s="1" t="s">
        <v>4</v>
      </c>
      <c r="Q825" s="59">
        <f>'Data Entry'!AM828</f>
        <v>0</v>
      </c>
      <c r="R825" s="59" t="str">
        <f>'Data Entry'!BA828</f>
        <v/>
      </c>
      <c r="S825" s="1">
        <f>IF('Data Entry'!AO828="g",'Data Entry'!AN828*0.001*X825,IF('Data Entry'!AO828="UI",'Data Entry'!AN828*0.000001*X825,IF('Data Entry'!AO828="mg",'Data Entry'!AN828*0.000001*X825,IF('Data Entry'!AO828="t",'Data Entry'!AN828*1000*X825,IF('Data Entry'!AO828="kg",'Data Entry'!AN828*1*X825,IF('Data Entry'!AO828="L",'Data Entry'!AN828*1*X825,IFERROR(,"")))))))</f>
        <v>0</v>
      </c>
      <c r="T825" s="1" t="s">
        <v>4</v>
      </c>
      <c r="U825" s="59" t="str">
        <f>IF('Data Entry'!AP828="No aplica","1",'Data Entry'!AP828)</f>
        <v/>
      </c>
      <c r="V825" s="59" t="str">
        <f>IF('Data Entry'!AS828="No aplica","1",'Data Entry'!AS828)</f>
        <v/>
      </c>
      <c r="W825" s="59" t="str">
        <f>IF('Data Entry'!AV828="No aplica","1",'Data Entry'!AV828)</f>
        <v/>
      </c>
      <c r="X825" s="59" t="str">
        <f>IF('Data Entry'!AY828="No aplica","1",'Data Entry'!AY828)</f>
        <v/>
      </c>
      <c r="Y825" s="151" t="str">
        <f t="shared" si="12"/>
        <v/>
      </c>
      <c r="Z825" s="152" t="str">
        <f>IF('Data Entry'!H828="Yes","1",IF(AND('Data Entry'!H828="",'Data Entry'!I828="",'Data Entry'!J828="",'Data Entry'!K828="",'Data Entry'!L828="",'Data Entry'!M828="",'Data Entry'!N828="",'Data Entry'!O828="",'Data Entry'!P828="",'Data Entry'!Q828=""),"","1"))</f>
        <v/>
      </c>
      <c r="AA825" s="152" t="str">
        <f>IF('Data Entry'!R828="Yes","1",IF(AND('Data Entry'!R828="",'Data Entry'!S828="",'Data Entry'!T828="",'Data Entry'!U828=""),"","1"))</f>
        <v/>
      </c>
      <c r="AB825" s="157" t="str">
        <f>IF('Data Entry'!V828="Yes","1",IF(AND('Data Entry'!V828="",'Data Entry'!W828=""),"","1"))</f>
        <v/>
      </c>
    </row>
    <row r="826" spans="1:28" ht="17">
      <c r="A826" s="59">
        <f>'Data Entry'!AB829</f>
        <v>0</v>
      </c>
      <c r="B826" s="59" t="str">
        <f>'Data Entry'!AR829</f>
        <v/>
      </c>
      <c r="C826" s="1">
        <f>IF('Data Entry'!AD829="g",'Data Entry'!AC829*0.001*U826,IF('Data Entry'!AD829="UI",'Data Entry'!AC829*0.000001*U826,IF('Data Entry'!AD829="mg",'Data Entry'!AC829*0.000001*U826,IF('Data Entry'!AD829="t",'Data Entry'!AC829*1000*U826,IF('Data Entry'!AD829="kg",'Data Entry'!AC829*1*U826,IF('Data Entry'!AD829="L",'Data Entry'!AC829*1*U826,IFERROR(,"")))))))</f>
        <v>0</v>
      </c>
      <c r="D826" s="1" t="s">
        <v>4</v>
      </c>
      <c r="E826" s="1">
        <f>IF('Data Entry'!AF829="g",'Data Entry'!AE829*0.001,IF('Data Entry'!AF829="mg",'Data Entry'!AE829*0.000001,IF('Data Entry'!AF829="t",'Data Entry'!AE829*1000,IF('Data Entry'!AF829="ml",'Data Entry'!AE829*0.001,IF('Data Entry'!AF829="kg",'Data Entry'!AE829*1,IF('Data Entry'!AF829="Pieza",'Data Entry'!AE829*1,IF('Data Entry'!AF829="L",'Data Entry'!AE829*1,IFERROR(,""))))))))</f>
        <v>0</v>
      </c>
      <c r="F826" s="1" t="s">
        <v>4</v>
      </c>
      <c r="G826" s="1">
        <f>IF('Data Entry'!AA829="g",'Data Entry'!Z829*0.001,IF('Data Entry'!AA829="mg",'Data Entry'!Z829*0.000001,IF('Data Entry'!AA829="t",'Data Entry'!Z829*1000,IF('Data Entry'!AA829="ml",'Data Entry'!Z829*0.001,IF('Data Entry'!AA829="kg",'Data Entry'!Z829*1,IF('Data Entry'!AA829="Piezas",'Data Entry'!Z829*1,IF('Data Entry'!AA829="L",'Data Entry'!Z829*1,IFERROR(,""))))))))</f>
        <v>0</v>
      </c>
      <c r="H826" s="1" t="s">
        <v>4</v>
      </c>
      <c r="I826" s="1">
        <f>IF('Data Entry'!AC829="g",'Data Entry'!AB829*0.001,IF('Data Entry'!AC829="mg",'Data Entry'!AB829*0.000001,IF('Data Entry'!AC829="t",'Data Entry'!AB829*1000,IF('Data Entry'!AC829="ml",'Data Entry'!AB829*0.001,IF('Data Entry'!AC829="kg",'Data Entry'!AB829*1,IF('Data Entry'!AC829="L",'Data Entry'!AB829*1,IFERROR(,"")))))))</f>
        <v>0</v>
      </c>
      <c r="J826" s="59" t="str">
        <f>'Data Entry'!AU829</f>
        <v/>
      </c>
      <c r="K826" s="1">
        <f>IF('Data Entry'!AI829="g",'Data Entry'!AH829*0.001*V826,IF('Data Entry'!AI829="UI",'Data Entry'!AH829*0.000001*V826,IF('Data Entry'!AI829="mg",'Data Entry'!AH829*0.000001*V826,IF('Data Entry'!AI829="t",'Data Entry'!AH829*1000*V826,IF('Data Entry'!AI829="kg",'Data Entry'!AH829*1*V826,IF('Data Entry'!AI829="L",'Data Entry'!AH829*1*V826,IFERROR(,"")))))))</f>
        <v>0</v>
      </c>
      <c r="L826" s="1" t="s">
        <v>4</v>
      </c>
      <c r="M826" s="59">
        <f>'Data Entry'!AJ829</f>
        <v>0</v>
      </c>
      <c r="N826" s="59" t="str">
        <f>'Data Entry'!AX829</f>
        <v/>
      </c>
      <c r="O826" s="1">
        <f>IF('Data Entry'!AL829="g",'Data Entry'!AK829*0.001*W826,IF('Data Entry'!AL829="UI",'Data Entry'!AK829*0.000001*W826,IF('Data Entry'!AL829="mg",'Data Entry'!AK829*0.000001*W826,IF('Data Entry'!AL829="t",'Data Entry'!AK829*1000*W826,IF('Data Entry'!AL829="kg",'Data Entry'!AK829*1*W826,IF('Data Entry'!AL829="L",'Data Entry'!AK829*1*W826,IFERROR(,"")))))))</f>
        <v>0</v>
      </c>
      <c r="P826" s="1" t="s">
        <v>4</v>
      </c>
      <c r="Q826" s="59">
        <f>'Data Entry'!AM829</f>
        <v>0</v>
      </c>
      <c r="R826" s="59" t="str">
        <f>'Data Entry'!BA829</f>
        <v/>
      </c>
      <c r="S826" s="1">
        <f>IF('Data Entry'!AO829="g",'Data Entry'!AN829*0.001*X826,IF('Data Entry'!AO829="UI",'Data Entry'!AN829*0.000001*X826,IF('Data Entry'!AO829="mg",'Data Entry'!AN829*0.000001*X826,IF('Data Entry'!AO829="t",'Data Entry'!AN829*1000*X826,IF('Data Entry'!AO829="kg",'Data Entry'!AN829*1*X826,IF('Data Entry'!AO829="L",'Data Entry'!AN829*1*X826,IFERROR(,"")))))))</f>
        <v>0</v>
      </c>
      <c r="T826" s="1" t="s">
        <v>4</v>
      </c>
      <c r="U826" s="59" t="str">
        <f>IF('Data Entry'!AP829="No aplica","1",'Data Entry'!AP829)</f>
        <v/>
      </c>
      <c r="V826" s="59" t="str">
        <f>IF('Data Entry'!AS829="No aplica","1",'Data Entry'!AS829)</f>
        <v/>
      </c>
      <c r="W826" s="59" t="str">
        <f>IF('Data Entry'!AV829="No aplica","1",'Data Entry'!AV829)</f>
        <v/>
      </c>
      <c r="X826" s="59" t="str">
        <f>IF('Data Entry'!AY829="No aplica","1",'Data Entry'!AY829)</f>
        <v/>
      </c>
      <c r="Y826" s="151" t="str">
        <f t="shared" si="12"/>
        <v/>
      </c>
      <c r="Z826" s="152" t="str">
        <f>IF('Data Entry'!H829="Yes","1",IF(AND('Data Entry'!H829="",'Data Entry'!I829="",'Data Entry'!J829="",'Data Entry'!K829="",'Data Entry'!L829="",'Data Entry'!M829="",'Data Entry'!N829="",'Data Entry'!O829="",'Data Entry'!P829="",'Data Entry'!Q829=""),"","1"))</f>
        <v/>
      </c>
      <c r="AA826" s="152" t="str">
        <f>IF('Data Entry'!R829="Yes","1",IF(AND('Data Entry'!R829="",'Data Entry'!S829="",'Data Entry'!T829="",'Data Entry'!U829=""),"","1"))</f>
        <v/>
      </c>
      <c r="AB826" s="157" t="str">
        <f>IF('Data Entry'!V829="Yes","1",IF(AND('Data Entry'!V829="",'Data Entry'!W829=""),"","1"))</f>
        <v/>
      </c>
    </row>
    <row r="827" spans="1:28" ht="17">
      <c r="A827" s="59">
        <f>'Data Entry'!AB830</f>
        <v>0</v>
      </c>
      <c r="B827" s="59" t="str">
        <f>'Data Entry'!AR830</f>
        <v/>
      </c>
      <c r="C827" s="1">
        <f>IF('Data Entry'!AD830="g",'Data Entry'!AC830*0.001*U827,IF('Data Entry'!AD830="UI",'Data Entry'!AC830*0.000001*U827,IF('Data Entry'!AD830="mg",'Data Entry'!AC830*0.000001*U827,IF('Data Entry'!AD830="t",'Data Entry'!AC830*1000*U827,IF('Data Entry'!AD830="kg",'Data Entry'!AC830*1*U827,IF('Data Entry'!AD830="L",'Data Entry'!AC830*1*U827,IFERROR(,"")))))))</f>
        <v>0</v>
      </c>
      <c r="D827" s="1" t="s">
        <v>4</v>
      </c>
      <c r="E827" s="1">
        <f>IF('Data Entry'!AF830="g",'Data Entry'!AE830*0.001,IF('Data Entry'!AF830="mg",'Data Entry'!AE830*0.000001,IF('Data Entry'!AF830="t",'Data Entry'!AE830*1000,IF('Data Entry'!AF830="ml",'Data Entry'!AE830*0.001,IF('Data Entry'!AF830="kg",'Data Entry'!AE830*1,IF('Data Entry'!AF830="Pieza",'Data Entry'!AE830*1,IF('Data Entry'!AF830="L",'Data Entry'!AE830*1,IFERROR(,""))))))))</f>
        <v>0</v>
      </c>
      <c r="F827" s="1" t="s">
        <v>4</v>
      </c>
      <c r="G827" s="1">
        <f>IF('Data Entry'!AA830="g",'Data Entry'!Z830*0.001,IF('Data Entry'!AA830="mg",'Data Entry'!Z830*0.000001,IF('Data Entry'!AA830="t",'Data Entry'!Z830*1000,IF('Data Entry'!AA830="ml",'Data Entry'!Z830*0.001,IF('Data Entry'!AA830="kg",'Data Entry'!Z830*1,IF('Data Entry'!AA830="Piezas",'Data Entry'!Z830*1,IF('Data Entry'!AA830="L",'Data Entry'!Z830*1,IFERROR(,""))))))))</f>
        <v>0</v>
      </c>
      <c r="H827" s="1" t="s">
        <v>4</v>
      </c>
      <c r="I827" s="1">
        <f>IF('Data Entry'!AC830="g",'Data Entry'!AB830*0.001,IF('Data Entry'!AC830="mg",'Data Entry'!AB830*0.000001,IF('Data Entry'!AC830="t",'Data Entry'!AB830*1000,IF('Data Entry'!AC830="ml",'Data Entry'!AB830*0.001,IF('Data Entry'!AC830="kg",'Data Entry'!AB830*1,IF('Data Entry'!AC830="L",'Data Entry'!AB830*1,IFERROR(,"")))))))</f>
        <v>0</v>
      </c>
      <c r="J827" s="59" t="str">
        <f>'Data Entry'!AU830</f>
        <v/>
      </c>
      <c r="K827" s="1">
        <f>IF('Data Entry'!AI830="g",'Data Entry'!AH830*0.001*V827,IF('Data Entry'!AI830="UI",'Data Entry'!AH830*0.000001*V827,IF('Data Entry'!AI830="mg",'Data Entry'!AH830*0.000001*V827,IF('Data Entry'!AI830="t",'Data Entry'!AH830*1000*V827,IF('Data Entry'!AI830="kg",'Data Entry'!AH830*1*V827,IF('Data Entry'!AI830="L",'Data Entry'!AH830*1*V827,IFERROR(,"")))))))</f>
        <v>0</v>
      </c>
      <c r="L827" s="1" t="s">
        <v>4</v>
      </c>
      <c r="M827" s="59">
        <f>'Data Entry'!AJ830</f>
        <v>0</v>
      </c>
      <c r="N827" s="59" t="str">
        <f>'Data Entry'!AX830</f>
        <v/>
      </c>
      <c r="O827" s="1">
        <f>IF('Data Entry'!AL830="g",'Data Entry'!AK830*0.001*W827,IF('Data Entry'!AL830="UI",'Data Entry'!AK830*0.000001*W827,IF('Data Entry'!AL830="mg",'Data Entry'!AK830*0.000001*W827,IF('Data Entry'!AL830="t",'Data Entry'!AK830*1000*W827,IF('Data Entry'!AL830="kg",'Data Entry'!AK830*1*W827,IF('Data Entry'!AL830="L",'Data Entry'!AK830*1*W827,IFERROR(,"")))))))</f>
        <v>0</v>
      </c>
      <c r="P827" s="1" t="s">
        <v>4</v>
      </c>
      <c r="Q827" s="59">
        <f>'Data Entry'!AM830</f>
        <v>0</v>
      </c>
      <c r="R827" s="59" t="str">
        <f>'Data Entry'!BA830</f>
        <v/>
      </c>
      <c r="S827" s="1">
        <f>IF('Data Entry'!AO830="g",'Data Entry'!AN830*0.001*X827,IF('Data Entry'!AO830="UI",'Data Entry'!AN830*0.000001*X827,IF('Data Entry'!AO830="mg",'Data Entry'!AN830*0.000001*X827,IF('Data Entry'!AO830="t",'Data Entry'!AN830*1000*X827,IF('Data Entry'!AO830="kg",'Data Entry'!AN830*1*X827,IF('Data Entry'!AO830="L",'Data Entry'!AN830*1*X827,IFERROR(,"")))))))</f>
        <v>0</v>
      </c>
      <c r="T827" s="1" t="s">
        <v>4</v>
      </c>
      <c r="U827" s="59" t="str">
        <f>IF('Data Entry'!AP830="No aplica","1",'Data Entry'!AP830)</f>
        <v/>
      </c>
      <c r="V827" s="59" t="str">
        <f>IF('Data Entry'!AS830="No aplica","1",'Data Entry'!AS830)</f>
        <v/>
      </c>
      <c r="W827" s="59" t="str">
        <f>IF('Data Entry'!AV830="No aplica","1",'Data Entry'!AV830)</f>
        <v/>
      </c>
      <c r="X827" s="59" t="str">
        <f>IF('Data Entry'!AY830="No aplica","1",'Data Entry'!AY830)</f>
        <v/>
      </c>
      <c r="Y827" s="151" t="str">
        <f t="shared" si="12"/>
        <v/>
      </c>
      <c r="Z827" s="152" t="str">
        <f>IF('Data Entry'!H830="Yes","1",IF(AND('Data Entry'!H830="",'Data Entry'!I830="",'Data Entry'!J830="",'Data Entry'!K830="",'Data Entry'!L830="",'Data Entry'!M830="",'Data Entry'!N830="",'Data Entry'!O830="",'Data Entry'!P830="",'Data Entry'!Q830=""),"","1"))</f>
        <v/>
      </c>
      <c r="AA827" s="152" t="str">
        <f>IF('Data Entry'!R830="Yes","1",IF(AND('Data Entry'!R830="",'Data Entry'!S830="",'Data Entry'!T830="",'Data Entry'!U830=""),"","1"))</f>
        <v/>
      </c>
      <c r="AB827" s="157" t="str">
        <f>IF('Data Entry'!V830="Yes","1",IF(AND('Data Entry'!V830="",'Data Entry'!W830=""),"","1"))</f>
        <v/>
      </c>
    </row>
    <row r="828" spans="1:28" ht="17">
      <c r="A828" s="59">
        <f>'Data Entry'!AB831</f>
        <v>0</v>
      </c>
      <c r="B828" s="59" t="str">
        <f>'Data Entry'!AR831</f>
        <v/>
      </c>
      <c r="C828" s="1">
        <f>IF('Data Entry'!AD831="g",'Data Entry'!AC831*0.001*U828,IF('Data Entry'!AD831="UI",'Data Entry'!AC831*0.000001*U828,IF('Data Entry'!AD831="mg",'Data Entry'!AC831*0.000001*U828,IF('Data Entry'!AD831="t",'Data Entry'!AC831*1000*U828,IF('Data Entry'!AD831="kg",'Data Entry'!AC831*1*U828,IF('Data Entry'!AD831="L",'Data Entry'!AC831*1*U828,IFERROR(,"")))))))</f>
        <v>0</v>
      </c>
      <c r="D828" s="1" t="s">
        <v>4</v>
      </c>
      <c r="E828" s="1">
        <f>IF('Data Entry'!AF831="g",'Data Entry'!AE831*0.001,IF('Data Entry'!AF831="mg",'Data Entry'!AE831*0.000001,IF('Data Entry'!AF831="t",'Data Entry'!AE831*1000,IF('Data Entry'!AF831="ml",'Data Entry'!AE831*0.001,IF('Data Entry'!AF831="kg",'Data Entry'!AE831*1,IF('Data Entry'!AF831="Pieza",'Data Entry'!AE831*1,IF('Data Entry'!AF831="L",'Data Entry'!AE831*1,IFERROR(,""))))))))</f>
        <v>0</v>
      </c>
      <c r="F828" s="1" t="s">
        <v>4</v>
      </c>
      <c r="G828" s="1">
        <f>IF('Data Entry'!AA831="g",'Data Entry'!Z831*0.001,IF('Data Entry'!AA831="mg",'Data Entry'!Z831*0.000001,IF('Data Entry'!AA831="t",'Data Entry'!Z831*1000,IF('Data Entry'!AA831="ml",'Data Entry'!Z831*0.001,IF('Data Entry'!AA831="kg",'Data Entry'!Z831*1,IF('Data Entry'!AA831="Piezas",'Data Entry'!Z831*1,IF('Data Entry'!AA831="L",'Data Entry'!Z831*1,IFERROR(,""))))))))</f>
        <v>0</v>
      </c>
      <c r="H828" s="1" t="s">
        <v>4</v>
      </c>
      <c r="I828" s="1">
        <f>IF('Data Entry'!AC831="g",'Data Entry'!AB831*0.001,IF('Data Entry'!AC831="mg",'Data Entry'!AB831*0.000001,IF('Data Entry'!AC831="t",'Data Entry'!AB831*1000,IF('Data Entry'!AC831="ml",'Data Entry'!AB831*0.001,IF('Data Entry'!AC831="kg",'Data Entry'!AB831*1,IF('Data Entry'!AC831="L",'Data Entry'!AB831*1,IFERROR(,"")))))))</f>
        <v>0</v>
      </c>
      <c r="J828" s="59" t="str">
        <f>'Data Entry'!AU831</f>
        <v/>
      </c>
      <c r="K828" s="1">
        <f>IF('Data Entry'!AI831="g",'Data Entry'!AH831*0.001*V828,IF('Data Entry'!AI831="UI",'Data Entry'!AH831*0.000001*V828,IF('Data Entry'!AI831="mg",'Data Entry'!AH831*0.000001*V828,IF('Data Entry'!AI831="t",'Data Entry'!AH831*1000*V828,IF('Data Entry'!AI831="kg",'Data Entry'!AH831*1*V828,IF('Data Entry'!AI831="L",'Data Entry'!AH831*1*V828,IFERROR(,"")))))))</f>
        <v>0</v>
      </c>
      <c r="L828" s="1" t="s">
        <v>4</v>
      </c>
      <c r="M828" s="59">
        <f>'Data Entry'!AJ831</f>
        <v>0</v>
      </c>
      <c r="N828" s="59" t="str">
        <f>'Data Entry'!AX831</f>
        <v/>
      </c>
      <c r="O828" s="1">
        <f>IF('Data Entry'!AL831="g",'Data Entry'!AK831*0.001*W828,IF('Data Entry'!AL831="UI",'Data Entry'!AK831*0.000001*W828,IF('Data Entry'!AL831="mg",'Data Entry'!AK831*0.000001*W828,IF('Data Entry'!AL831="t",'Data Entry'!AK831*1000*W828,IF('Data Entry'!AL831="kg",'Data Entry'!AK831*1*W828,IF('Data Entry'!AL831="L",'Data Entry'!AK831*1*W828,IFERROR(,"")))))))</f>
        <v>0</v>
      </c>
      <c r="P828" s="1" t="s">
        <v>4</v>
      </c>
      <c r="Q828" s="59">
        <f>'Data Entry'!AM831</f>
        <v>0</v>
      </c>
      <c r="R828" s="59" t="str">
        <f>'Data Entry'!BA831</f>
        <v/>
      </c>
      <c r="S828" s="1">
        <f>IF('Data Entry'!AO831="g",'Data Entry'!AN831*0.001*X828,IF('Data Entry'!AO831="UI",'Data Entry'!AN831*0.000001*X828,IF('Data Entry'!AO831="mg",'Data Entry'!AN831*0.000001*X828,IF('Data Entry'!AO831="t",'Data Entry'!AN831*1000*X828,IF('Data Entry'!AO831="kg",'Data Entry'!AN831*1*X828,IF('Data Entry'!AO831="L",'Data Entry'!AN831*1*X828,IFERROR(,"")))))))</f>
        <v>0</v>
      </c>
      <c r="T828" s="1" t="s">
        <v>4</v>
      </c>
      <c r="U828" s="59" t="str">
        <f>IF('Data Entry'!AP831="No aplica","1",'Data Entry'!AP831)</f>
        <v/>
      </c>
      <c r="V828" s="59" t="str">
        <f>IF('Data Entry'!AS831="No aplica","1",'Data Entry'!AS831)</f>
        <v/>
      </c>
      <c r="W828" s="59" t="str">
        <f>IF('Data Entry'!AV831="No aplica","1",'Data Entry'!AV831)</f>
        <v/>
      </c>
      <c r="X828" s="59" t="str">
        <f>IF('Data Entry'!AY831="No aplica","1",'Data Entry'!AY831)</f>
        <v/>
      </c>
      <c r="Y828" s="151" t="str">
        <f t="shared" si="12"/>
        <v/>
      </c>
      <c r="Z828" s="152" t="str">
        <f>IF('Data Entry'!H831="Yes","1",IF(AND('Data Entry'!H831="",'Data Entry'!I831="",'Data Entry'!J831="",'Data Entry'!K831="",'Data Entry'!L831="",'Data Entry'!M831="",'Data Entry'!N831="",'Data Entry'!O831="",'Data Entry'!P831="",'Data Entry'!Q831=""),"","1"))</f>
        <v/>
      </c>
      <c r="AA828" s="152" t="str">
        <f>IF('Data Entry'!R831="Yes","1",IF(AND('Data Entry'!R831="",'Data Entry'!S831="",'Data Entry'!T831="",'Data Entry'!U831=""),"","1"))</f>
        <v/>
      </c>
      <c r="AB828" s="157" t="str">
        <f>IF('Data Entry'!V831="Yes","1",IF(AND('Data Entry'!V831="",'Data Entry'!W831=""),"","1"))</f>
        <v/>
      </c>
    </row>
    <row r="829" spans="1:28" ht="17">
      <c r="A829" s="59">
        <f>'Data Entry'!AB832</f>
        <v>0</v>
      </c>
      <c r="B829" s="59" t="str">
        <f>'Data Entry'!AR832</f>
        <v/>
      </c>
      <c r="C829" s="1">
        <f>IF('Data Entry'!AD832="g",'Data Entry'!AC832*0.001*U829,IF('Data Entry'!AD832="UI",'Data Entry'!AC832*0.000001*U829,IF('Data Entry'!AD832="mg",'Data Entry'!AC832*0.000001*U829,IF('Data Entry'!AD832="t",'Data Entry'!AC832*1000*U829,IF('Data Entry'!AD832="kg",'Data Entry'!AC832*1*U829,IF('Data Entry'!AD832="L",'Data Entry'!AC832*1*U829,IFERROR(,"")))))))</f>
        <v>0</v>
      </c>
      <c r="D829" s="1" t="s">
        <v>4</v>
      </c>
      <c r="E829" s="1">
        <f>IF('Data Entry'!AF832="g",'Data Entry'!AE832*0.001,IF('Data Entry'!AF832="mg",'Data Entry'!AE832*0.000001,IF('Data Entry'!AF832="t",'Data Entry'!AE832*1000,IF('Data Entry'!AF832="ml",'Data Entry'!AE832*0.001,IF('Data Entry'!AF832="kg",'Data Entry'!AE832*1,IF('Data Entry'!AF832="Pieza",'Data Entry'!AE832*1,IF('Data Entry'!AF832="L",'Data Entry'!AE832*1,IFERROR(,""))))))))</f>
        <v>0</v>
      </c>
      <c r="F829" s="1" t="s">
        <v>4</v>
      </c>
      <c r="G829" s="1">
        <f>IF('Data Entry'!AA832="g",'Data Entry'!Z832*0.001,IF('Data Entry'!AA832="mg",'Data Entry'!Z832*0.000001,IF('Data Entry'!AA832="t",'Data Entry'!Z832*1000,IF('Data Entry'!AA832="ml",'Data Entry'!Z832*0.001,IF('Data Entry'!AA832="kg",'Data Entry'!Z832*1,IF('Data Entry'!AA832="Piezas",'Data Entry'!Z832*1,IF('Data Entry'!AA832="L",'Data Entry'!Z832*1,IFERROR(,""))))))))</f>
        <v>0</v>
      </c>
      <c r="H829" s="1" t="s">
        <v>4</v>
      </c>
      <c r="I829" s="1">
        <f>IF('Data Entry'!AC832="g",'Data Entry'!AB832*0.001,IF('Data Entry'!AC832="mg",'Data Entry'!AB832*0.000001,IF('Data Entry'!AC832="t",'Data Entry'!AB832*1000,IF('Data Entry'!AC832="ml",'Data Entry'!AB832*0.001,IF('Data Entry'!AC832="kg",'Data Entry'!AB832*1,IF('Data Entry'!AC832="L",'Data Entry'!AB832*1,IFERROR(,"")))))))</f>
        <v>0</v>
      </c>
      <c r="J829" s="59" t="str">
        <f>'Data Entry'!AU832</f>
        <v/>
      </c>
      <c r="K829" s="1">
        <f>IF('Data Entry'!AI832="g",'Data Entry'!AH832*0.001*V829,IF('Data Entry'!AI832="UI",'Data Entry'!AH832*0.000001*V829,IF('Data Entry'!AI832="mg",'Data Entry'!AH832*0.000001*V829,IF('Data Entry'!AI832="t",'Data Entry'!AH832*1000*V829,IF('Data Entry'!AI832="kg",'Data Entry'!AH832*1*V829,IF('Data Entry'!AI832="L",'Data Entry'!AH832*1*V829,IFERROR(,"")))))))</f>
        <v>0</v>
      </c>
      <c r="L829" s="1" t="s">
        <v>4</v>
      </c>
      <c r="M829" s="59">
        <f>'Data Entry'!AJ832</f>
        <v>0</v>
      </c>
      <c r="N829" s="59" t="str">
        <f>'Data Entry'!AX832</f>
        <v/>
      </c>
      <c r="O829" s="1">
        <f>IF('Data Entry'!AL832="g",'Data Entry'!AK832*0.001*W829,IF('Data Entry'!AL832="UI",'Data Entry'!AK832*0.000001*W829,IF('Data Entry'!AL832="mg",'Data Entry'!AK832*0.000001*W829,IF('Data Entry'!AL832="t",'Data Entry'!AK832*1000*W829,IF('Data Entry'!AL832="kg",'Data Entry'!AK832*1*W829,IF('Data Entry'!AL832="L",'Data Entry'!AK832*1*W829,IFERROR(,"")))))))</f>
        <v>0</v>
      </c>
      <c r="P829" s="1" t="s">
        <v>4</v>
      </c>
      <c r="Q829" s="59">
        <f>'Data Entry'!AM832</f>
        <v>0</v>
      </c>
      <c r="R829" s="59" t="str">
        <f>'Data Entry'!BA832</f>
        <v/>
      </c>
      <c r="S829" s="1">
        <f>IF('Data Entry'!AO832="g",'Data Entry'!AN832*0.001*X829,IF('Data Entry'!AO832="UI",'Data Entry'!AN832*0.000001*X829,IF('Data Entry'!AO832="mg",'Data Entry'!AN832*0.000001*X829,IF('Data Entry'!AO832="t",'Data Entry'!AN832*1000*X829,IF('Data Entry'!AO832="kg",'Data Entry'!AN832*1*X829,IF('Data Entry'!AO832="L",'Data Entry'!AN832*1*X829,IFERROR(,"")))))))</f>
        <v>0</v>
      </c>
      <c r="T829" s="1" t="s">
        <v>4</v>
      </c>
      <c r="U829" s="59" t="str">
        <f>IF('Data Entry'!AP832="No aplica","1",'Data Entry'!AP832)</f>
        <v/>
      </c>
      <c r="V829" s="59" t="str">
        <f>IF('Data Entry'!AS832="No aplica","1",'Data Entry'!AS832)</f>
        <v/>
      </c>
      <c r="W829" s="59" t="str">
        <f>IF('Data Entry'!AV832="No aplica","1",'Data Entry'!AV832)</f>
        <v/>
      </c>
      <c r="X829" s="59" t="str">
        <f>IF('Data Entry'!AY832="No aplica","1",'Data Entry'!AY832)</f>
        <v/>
      </c>
      <c r="Y829" s="151" t="str">
        <f t="shared" si="12"/>
        <v/>
      </c>
      <c r="Z829" s="152" t="str">
        <f>IF('Data Entry'!H832="Yes","1",IF(AND('Data Entry'!H832="",'Data Entry'!I832="",'Data Entry'!J832="",'Data Entry'!K832="",'Data Entry'!L832="",'Data Entry'!M832="",'Data Entry'!N832="",'Data Entry'!O832="",'Data Entry'!P832="",'Data Entry'!Q832=""),"","1"))</f>
        <v/>
      </c>
      <c r="AA829" s="152" t="str">
        <f>IF('Data Entry'!R832="Yes","1",IF(AND('Data Entry'!R832="",'Data Entry'!S832="",'Data Entry'!T832="",'Data Entry'!U832=""),"","1"))</f>
        <v/>
      </c>
      <c r="AB829" s="157" t="str">
        <f>IF('Data Entry'!V832="Yes","1",IF(AND('Data Entry'!V832="",'Data Entry'!W832=""),"","1"))</f>
        <v/>
      </c>
    </row>
    <row r="830" spans="1:28" ht="17">
      <c r="A830" s="59">
        <f>'Data Entry'!AB833</f>
        <v>0</v>
      </c>
      <c r="B830" s="59" t="str">
        <f>'Data Entry'!AR833</f>
        <v/>
      </c>
      <c r="C830" s="1">
        <f>IF('Data Entry'!AD833="g",'Data Entry'!AC833*0.001*U830,IF('Data Entry'!AD833="UI",'Data Entry'!AC833*0.000001*U830,IF('Data Entry'!AD833="mg",'Data Entry'!AC833*0.000001*U830,IF('Data Entry'!AD833="t",'Data Entry'!AC833*1000*U830,IF('Data Entry'!AD833="kg",'Data Entry'!AC833*1*U830,IF('Data Entry'!AD833="L",'Data Entry'!AC833*1*U830,IFERROR(,"")))))))</f>
        <v>0</v>
      </c>
      <c r="D830" s="1" t="s">
        <v>4</v>
      </c>
      <c r="E830" s="1">
        <f>IF('Data Entry'!AF833="g",'Data Entry'!AE833*0.001,IF('Data Entry'!AF833="mg",'Data Entry'!AE833*0.000001,IF('Data Entry'!AF833="t",'Data Entry'!AE833*1000,IF('Data Entry'!AF833="ml",'Data Entry'!AE833*0.001,IF('Data Entry'!AF833="kg",'Data Entry'!AE833*1,IF('Data Entry'!AF833="Pieza",'Data Entry'!AE833*1,IF('Data Entry'!AF833="L",'Data Entry'!AE833*1,IFERROR(,""))))))))</f>
        <v>0</v>
      </c>
      <c r="F830" s="1" t="s">
        <v>4</v>
      </c>
      <c r="G830" s="1">
        <f>IF('Data Entry'!AA833="g",'Data Entry'!Z833*0.001,IF('Data Entry'!AA833="mg",'Data Entry'!Z833*0.000001,IF('Data Entry'!AA833="t",'Data Entry'!Z833*1000,IF('Data Entry'!AA833="ml",'Data Entry'!Z833*0.001,IF('Data Entry'!AA833="kg",'Data Entry'!Z833*1,IF('Data Entry'!AA833="Piezas",'Data Entry'!Z833*1,IF('Data Entry'!AA833="L",'Data Entry'!Z833*1,IFERROR(,""))))))))</f>
        <v>0</v>
      </c>
      <c r="H830" s="1" t="s">
        <v>4</v>
      </c>
      <c r="I830" s="1">
        <f>IF('Data Entry'!AC833="g",'Data Entry'!AB833*0.001,IF('Data Entry'!AC833="mg",'Data Entry'!AB833*0.000001,IF('Data Entry'!AC833="t",'Data Entry'!AB833*1000,IF('Data Entry'!AC833="ml",'Data Entry'!AB833*0.001,IF('Data Entry'!AC833="kg",'Data Entry'!AB833*1,IF('Data Entry'!AC833="L",'Data Entry'!AB833*1,IFERROR(,"")))))))</f>
        <v>0</v>
      </c>
      <c r="J830" s="59" t="str">
        <f>'Data Entry'!AU833</f>
        <v/>
      </c>
      <c r="K830" s="1">
        <f>IF('Data Entry'!AI833="g",'Data Entry'!AH833*0.001*V830,IF('Data Entry'!AI833="UI",'Data Entry'!AH833*0.000001*V830,IF('Data Entry'!AI833="mg",'Data Entry'!AH833*0.000001*V830,IF('Data Entry'!AI833="t",'Data Entry'!AH833*1000*V830,IF('Data Entry'!AI833="kg",'Data Entry'!AH833*1*V830,IF('Data Entry'!AI833="L",'Data Entry'!AH833*1*V830,IFERROR(,"")))))))</f>
        <v>0</v>
      </c>
      <c r="L830" s="1" t="s">
        <v>4</v>
      </c>
      <c r="M830" s="59">
        <f>'Data Entry'!AJ833</f>
        <v>0</v>
      </c>
      <c r="N830" s="59" t="str">
        <f>'Data Entry'!AX833</f>
        <v/>
      </c>
      <c r="O830" s="1">
        <f>IF('Data Entry'!AL833="g",'Data Entry'!AK833*0.001*W830,IF('Data Entry'!AL833="UI",'Data Entry'!AK833*0.000001*W830,IF('Data Entry'!AL833="mg",'Data Entry'!AK833*0.000001*W830,IF('Data Entry'!AL833="t",'Data Entry'!AK833*1000*W830,IF('Data Entry'!AL833="kg",'Data Entry'!AK833*1*W830,IF('Data Entry'!AL833="L",'Data Entry'!AK833*1*W830,IFERROR(,"")))))))</f>
        <v>0</v>
      </c>
      <c r="P830" s="1" t="s">
        <v>4</v>
      </c>
      <c r="Q830" s="59">
        <f>'Data Entry'!AM833</f>
        <v>0</v>
      </c>
      <c r="R830" s="59" t="str">
        <f>'Data Entry'!BA833</f>
        <v/>
      </c>
      <c r="S830" s="1">
        <f>IF('Data Entry'!AO833="g",'Data Entry'!AN833*0.001*X830,IF('Data Entry'!AO833="UI",'Data Entry'!AN833*0.000001*X830,IF('Data Entry'!AO833="mg",'Data Entry'!AN833*0.000001*X830,IF('Data Entry'!AO833="t",'Data Entry'!AN833*1000*X830,IF('Data Entry'!AO833="kg",'Data Entry'!AN833*1*X830,IF('Data Entry'!AO833="L",'Data Entry'!AN833*1*X830,IFERROR(,"")))))))</f>
        <v>0</v>
      </c>
      <c r="T830" s="1" t="s">
        <v>4</v>
      </c>
      <c r="U830" s="59" t="str">
        <f>IF('Data Entry'!AP833="No aplica","1",'Data Entry'!AP833)</f>
        <v/>
      </c>
      <c r="V830" s="59" t="str">
        <f>IF('Data Entry'!AS833="No aplica","1",'Data Entry'!AS833)</f>
        <v/>
      </c>
      <c r="W830" s="59" t="str">
        <f>IF('Data Entry'!AV833="No aplica","1",'Data Entry'!AV833)</f>
        <v/>
      </c>
      <c r="X830" s="59" t="str">
        <f>IF('Data Entry'!AY833="No aplica","1",'Data Entry'!AY833)</f>
        <v/>
      </c>
      <c r="Y830" s="151" t="str">
        <f t="shared" si="12"/>
        <v/>
      </c>
      <c r="Z830" s="152" t="str">
        <f>IF('Data Entry'!H833="Yes","1",IF(AND('Data Entry'!H833="",'Data Entry'!I833="",'Data Entry'!J833="",'Data Entry'!K833="",'Data Entry'!L833="",'Data Entry'!M833="",'Data Entry'!N833="",'Data Entry'!O833="",'Data Entry'!P833="",'Data Entry'!Q833=""),"","1"))</f>
        <v/>
      </c>
      <c r="AA830" s="152" t="str">
        <f>IF('Data Entry'!R833="Yes","1",IF(AND('Data Entry'!R833="",'Data Entry'!S833="",'Data Entry'!T833="",'Data Entry'!U833=""),"","1"))</f>
        <v/>
      </c>
      <c r="AB830" s="157" t="str">
        <f>IF('Data Entry'!V833="Yes","1",IF(AND('Data Entry'!V833="",'Data Entry'!W833=""),"","1"))</f>
        <v/>
      </c>
    </row>
    <row r="831" spans="1:28" ht="17">
      <c r="A831" s="59">
        <f>'Data Entry'!AB834</f>
        <v>0</v>
      </c>
      <c r="B831" s="59" t="str">
        <f>'Data Entry'!AR834</f>
        <v/>
      </c>
      <c r="C831" s="1">
        <f>IF('Data Entry'!AD834="g",'Data Entry'!AC834*0.001*U831,IF('Data Entry'!AD834="UI",'Data Entry'!AC834*0.000001*U831,IF('Data Entry'!AD834="mg",'Data Entry'!AC834*0.000001*U831,IF('Data Entry'!AD834="t",'Data Entry'!AC834*1000*U831,IF('Data Entry'!AD834="kg",'Data Entry'!AC834*1*U831,IF('Data Entry'!AD834="L",'Data Entry'!AC834*1*U831,IFERROR(,"")))))))</f>
        <v>0</v>
      </c>
      <c r="D831" s="1" t="s">
        <v>4</v>
      </c>
      <c r="E831" s="1">
        <f>IF('Data Entry'!AF834="g",'Data Entry'!AE834*0.001,IF('Data Entry'!AF834="mg",'Data Entry'!AE834*0.000001,IF('Data Entry'!AF834="t",'Data Entry'!AE834*1000,IF('Data Entry'!AF834="ml",'Data Entry'!AE834*0.001,IF('Data Entry'!AF834="kg",'Data Entry'!AE834*1,IF('Data Entry'!AF834="Pieza",'Data Entry'!AE834*1,IF('Data Entry'!AF834="L",'Data Entry'!AE834*1,IFERROR(,""))))))))</f>
        <v>0</v>
      </c>
      <c r="F831" s="1" t="s">
        <v>4</v>
      </c>
      <c r="G831" s="1">
        <f>IF('Data Entry'!AA834="g",'Data Entry'!Z834*0.001,IF('Data Entry'!AA834="mg",'Data Entry'!Z834*0.000001,IF('Data Entry'!AA834="t",'Data Entry'!Z834*1000,IF('Data Entry'!AA834="ml",'Data Entry'!Z834*0.001,IF('Data Entry'!AA834="kg",'Data Entry'!Z834*1,IF('Data Entry'!AA834="Piezas",'Data Entry'!Z834*1,IF('Data Entry'!AA834="L",'Data Entry'!Z834*1,IFERROR(,""))))))))</f>
        <v>0</v>
      </c>
      <c r="H831" s="1" t="s">
        <v>4</v>
      </c>
      <c r="I831" s="1">
        <f>IF('Data Entry'!AC834="g",'Data Entry'!AB834*0.001,IF('Data Entry'!AC834="mg",'Data Entry'!AB834*0.000001,IF('Data Entry'!AC834="t",'Data Entry'!AB834*1000,IF('Data Entry'!AC834="ml",'Data Entry'!AB834*0.001,IF('Data Entry'!AC834="kg",'Data Entry'!AB834*1,IF('Data Entry'!AC834="L",'Data Entry'!AB834*1,IFERROR(,"")))))))</f>
        <v>0</v>
      </c>
      <c r="J831" s="59" t="str">
        <f>'Data Entry'!AU834</f>
        <v/>
      </c>
      <c r="K831" s="1">
        <f>IF('Data Entry'!AI834="g",'Data Entry'!AH834*0.001*V831,IF('Data Entry'!AI834="UI",'Data Entry'!AH834*0.000001*V831,IF('Data Entry'!AI834="mg",'Data Entry'!AH834*0.000001*V831,IF('Data Entry'!AI834="t",'Data Entry'!AH834*1000*V831,IF('Data Entry'!AI834="kg",'Data Entry'!AH834*1*V831,IF('Data Entry'!AI834="L",'Data Entry'!AH834*1*V831,IFERROR(,"")))))))</f>
        <v>0</v>
      </c>
      <c r="L831" s="1" t="s">
        <v>4</v>
      </c>
      <c r="M831" s="59">
        <f>'Data Entry'!AJ834</f>
        <v>0</v>
      </c>
      <c r="N831" s="59" t="str">
        <f>'Data Entry'!AX834</f>
        <v/>
      </c>
      <c r="O831" s="1">
        <f>IF('Data Entry'!AL834="g",'Data Entry'!AK834*0.001*W831,IF('Data Entry'!AL834="UI",'Data Entry'!AK834*0.000001*W831,IF('Data Entry'!AL834="mg",'Data Entry'!AK834*0.000001*W831,IF('Data Entry'!AL834="t",'Data Entry'!AK834*1000*W831,IF('Data Entry'!AL834="kg",'Data Entry'!AK834*1*W831,IF('Data Entry'!AL834="L",'Data Entry'!AK834*1*W831,IFERROR(,"")))))))</f>
        <v>0</v>
      </c>
      <c r="P831" s="1" t="s">
        <v>4</v>
      </c>
      <c r="Q831" s="59">
        <f>'Data Entry'!AM834</f>
        <v>0</v>
      </c>
      <c r="R831" s="59" t="str">
        <f>'Data Entry'!BA834</f>
        <v/>
      </c>
      <c r="S831" s="1">
        <f>IF('Data Entry'!AO834="g",'Data Entry'!AN834*0.001*X831,IF('Data Entry'!AO834="UI",'Data Entry'!AN834*0.000001*X831,IF('Data Entry'!AO834="mg",'Data Entry'!AN834*0.000001*X831,IF('Data Entry'!AO834="t",'Data Entry'!AN834*1000*X831,IF('Data Entry'!AO834="kg",'Data Entry'!AN834*1*X831,IF('Data Entry'!AO834="L",'Data Entry'!AN834*1*X831,IFERROR(,"")))))))</f>
        <v>0</v>
      </c>
      <c r="T831" s="1" t="s">
        <v>4</v>
      </c>
      <c r="U831" s="59" t="str">
        <f>IF('Data Entry'!AP834="No aplica","1",'Data Entry'!AP834)</f>
        <v/>
      </c>
      <c r="V831" s="59" t="str">
        <f>IF('Data Entry'!AS834="No aplica","1",'Data Entry'!AS834)</f>
        <v/>
      </c>
      <c r="W831" s="59" t="str">
        <f>IF('Data Entry'!AV834="No aplica","1",'Data Entry'!AV834)</f>
        <v/>
      </c>
      <c r="X831" s="59" t="str">
        <f>IF('Data Entry'!AY834="No aplica","1",'Data Entry'!AY834)</f>
        <v/>
      </c>
      <c r="Y831" s="151" t="str">
        <f t="shared" si="12"/>
        <v/>
      </c>
      <c r="Z831" s="152" t="str">
        <f>IF('Data Entry'!H834="Yes","1",IF(AND('Data Entry'!H834="",'Data Entry'!I834="",'Data Entry'!J834="",'Data Entry'!K834="",'Data Entry'!L834="",'Data Entry'!M834="",'Data Entry'!N834="",'Data Entry'!O834="",'Data Entry'!P834="",'Data Entry'!Q834=""),"","1"))</f>
        <v/>
      </c>
      <c r="AA831" s="152" t="str">
        <f>IF('Data Entry'!R834="Yes","1",IF(AND('Data Entry'!R834="",'Data Entry'!S834="",'Data Entry'!T834="",'Data Entry'!U834=""),"","1"))</f>
        <v/>
      </c>
      <c r="AB831" s="157" t="str">
        <f>IF('Data Entry'!V834="Yes","1",IF(AND('Data Entry'!V834="",'Data Entry'!W834=""),"","1"))</f>
        <v/>
      </c>
    </row>
    <row r="832" spans="1:28" ht="17">
      <c r="A832" s="59">
        <f>'Data Entry'!AB835</f>
        <v>0</v>
      </c>
      <c r="B832" s="59" t="str">
        <f>'Data Entry'!AR835</f>
        <v/>
      </c>
      <c r="C832" s="1">
        <f>IF('Data Entry'!AD835="g",'Data Entry'!AC835*0.001*U832,IF('Data Entry'!AD835="UI",'Data Entry'!AC835*0.000001*U832,IF('Data Entry'!AD835="mg",'Data Entry'!AC835*0.000001*U832,IF('Data Entry'!AD835="t",'Data Entry'!AC835*1000*U832,IF('Data Entry'!AD835="kg",'Data Entry'!AC835*1*U832,IF('Data Entry'!AD835="L",'Data Entry'!AC835*1*U832,IFERROR(,"")))))))</f>
        <v>0</v>
      </c>
      <c r="D832" s="1" t="s">
        <v>4</v>
      </c>
      <c r="E832" s="1">
        <f>IF('Data Entry'!AF835="g",'Data Entry'!AE835*0.001,IF('Data Entry'!AF835="mg",'Data Entry'!AE835*0.000001,IF('Data Entry'!AF835="t",'Data Entry'!AE835*1000,IF('Data Entry'!AF835="ml",'Data Entry'!AE835*0.001,IF('Data Entry'!AF835="kg",'Data Entry'!AE835*1,IF('Data Entry'!AF835="Pieza",'Data Entry'!AE835*1,IF('Data Entry'!AF835="L",'Data Entry'!AE835*1,IFERROR(,""))))))))</f>
        <v>0</v>
      </c>
      <c r="F832" s="1" t="s">
        <v>4</v>
      </c>
      <c r="G832" s="1">
        <f>IF('Data Entry'!AA835="g",'Data Entry'!Z835*0.001,IF('Data Entry'!AA835="mg",'Data Entry'!Z835*0.000001,IF('Data Entry'!AA835="t",'Data Entry'!Z835*1000,IF('Data Entry'!AA835="ml",'Data Entry'!Z835*0.001,IF('Data Entry'!AA835="kg",'Data Entry'!Z835*1,IF('Data Entry'!AA835="Piezas",'Data Entry'!Z835*1,IF('Data Entry'!AA835="L",'Data Entry'!Z835*1,IFERROR(,""))))))))</f>
        <v>0</v>
      </c>
      <c r="H832" s="1" t="s">
        <v>4</v>
      </c>
      <c r="I832" s="1">
        <f>IF('Data Entry'!AC835="g",'Data Entry'!AB835*0.001,IF('Data Entry'!AC835="mg",'Data Entry'!AB835*0.000001,IF('Data Entry'!AC835="t",'Data Entry'!AB835*1000,IF('Data Entry'!AC835="ml",'Data Entry'!AB835*0.001,IF('Data Entry'!AC835="kg",'Data Entry'!AB835*1,IF('Data Entry'!AC835="L",'Data Entry'!AB835*1,IFERROR(,"")))))))</f>
        <v>0</v>
      </c>
      <c r="J832" s="59" t="str">
        <f>'Data Entry'!AU835</f>
        <v/>
      </c>
      <c r="K832" s="1">
        <f>IF('Data Entry'!AI835="g",'Data Entry'!AH835*0.001*V832,IF('Data Entry'!AI835="UI",'Data Entry'!AH835*0.000001*V832,IF('Data Entry'!AI835="mg",'Data Entry'!AH835*0.000001*V832,IF('Data Entry'!AI835="t",'Data Entry'!AH835*1000*V832,IF('Data Entry'!AI835="kg",'Data Entry'!AH835*1*V832,IF('Data Entry'!AI835="L",'Data Entry'!AH835*1*V832,IFERROR(,"")))))))</f>
        <v>0</v>
      </c>
      <c r="L832" s="1" t="s">
        <v>4</v>
      </c>
      <c r="M832" s="59">
        <f>'Data Entry'!AJ835</f>
        <v>0</v>
      </c>
      <c r="N832" s="59" t="str">
        <f>'Data Entry'!AX835</f>
        <v/>
      </c>
      <c r="O832" s="1">
        <f>IF('Data Entry'!AL835="g",'Data Entry'!AK835*0.001*W832,IF('Data Entry'!AL835="UI",'Data Entry'!AK835*0.000001*W832,IF('Data Entry'!AL835="mg",'Data Entry'!AK835*0.000001*W832,IF('Data Entry'!AL835="t",'Data Entry'!AK835*1000*W832,IF('Data Entry'!AL835="kg",'Data Entry'!AK835*1*W832,IF('Data Entry'!AL835="L",'Data Entry'!AK835*1*W832,IFERROR(,"")))))))</f>
        <v>0</v>
      </c>
      <c r="P832" s="1" t="s">
        <v>4</v>
      </c>
      <c r="Q832" s="59">
        <f>'Data Entry'!AM835</f>
        <v>0</v>
      </c>
      <c r="R832" s="59" t="str">
        <f>'Data Entry'!BA835</f>
        <v/>
      </c>
      <c r="S832" s="1">
        <f>IF('Data Entry'!AO835="g",'Data Entry'!AN835*0.001*X832,IF('Data Entry'!AO835="UI",'Data Entry'!AN835*0.000001*X832,IF('Data Entry'!AO835="mg",'Data Entry'!AN835*0.000001*X832,IF('Data Entry'!AO835="t",'Data Entry'!AN835*1000*X832,IF('Data Entry'!AO835="kg",'Data Entry'!AN835*1*X832,IF('Data Entry'!AO835="L",'Data Entry'!AN835*1*X832,IFERROR(,"")))))))</f>
        <v>0</v>
      </c>
      <c r="T832" s="1" t="s">
        <v>4</v>
      </c>
      <c r="U832" s="59" t="str">
        <f>IF('Data Entry'!AP835="No aplica","1",'Data Entry'!AP835)</f>
        <v/>
      </c>
      <c r="V832" s="59" t="str">
        <f>IF('Data Entry'!AS835="No aplica","1",'Data Entry'!AS835)</f>
        <v/>
      </c>
      <c r="W832" s="59" t="str">
        <f>IF('Data Entry'!AV835="No aplica","1",'Data Entry'!AV835)</f>
        <v/>
      </c>
      <c r="X832" s="59" t="str">
        <f>IF('Data Entry'!AY835="No aplica","1",'Data Entry'!AY835)</f>
        <v/>
      </c>
      <c r="Y832" s="151" t="str">
        <f t="shared" si="12"/>
        <v/>
      </c>
      <c r="Z832" s="152" t="str">
        <f>IF('Data Entry'!H835="Yes","1",IF(AND('Data Entry'!H835="",'Data Entry'!I835="",'Data Entry'!J835="",'Data Entry'!K835="",'Data Entry'!L835="",'Data Entry'!M835="",'Data Entry'!N835="",'Data Entry'!O835="",'Data Entry'!P835="",'Data Entry'!Q835=""),"","1"))</f>
        <v/>
      </c>
      <c r="AA832" s="152" t="str">
        <f>IF('Data Entry'!R835="Yes","1",IF(AND('Data Entry'!R835="",'Data Entry'!S835="",'Data Entry'!T835="",'Data Entry'!U835=""),"","1"))</f>
        <v/>
      </c>
      <c r="AB832" s="157" t="str">
        <f>IF('Data Entry'!V835="Yes","1",IF(AND('Data Entry'!V835="",'Data Entry'!W835=""),"","1"))</f>
        <v/>
      </c>
    </row>
    <row r="833" spans="1:28" ht="17">
      <c r="A833" s="59">
        <f>'Data Entry'!AB836</f>
        <v>0</v>
      </c>
      <c r="B833" s="59" t="str">
        <f>'Data Entry'!AR836</f>
        <v/>
      </c>
      <c r="C833" s="1">
        <f>IF('Data Entry'!AD836="g",'Data Entry'!AC836*0.001*U833,IF('Data Entry'!AD836="UI",'Data Entry'!AC836*0.000001*U833,IF('Data Entry'!AD836="mg",'Data Entry'!AC836*0.000001*U833,IF('Data Entry'!AD836="t",'Data Entry'!AC836*1000*U833,IF('Data Entry'!AD836="kg",'Data Entry'!AC836*1*U833,IF('Data Entry'!AD836="L",'Data Entry'!AC836*1*U833,IFERROR(,"")))))))</f>
        <v>0</v>
      </c>
      <c r="D833" s="1" t="s">
        <v>4</v>
      </c>
      <c r="E833" s="1">
        <f>IF('Data Entry'!AF836="g",'Data Entry'!AE836*0.001,IF('Data Entry'!AF836="mg",'Data Entry'!AE836*0.000001,IF('Data Entry'!AF836="t",'Data Entry'!AE836*1000,IF('Data Entry'!AF836="ml",'Data Entry'!AE836*0.001,IF('Data Entry'!AF836="kg",'Data Entry'!AE836*1,IF('Data Entry'!AF836="Pieza",'Data Entry'!AE836*1,IF('Data Entry'!AF836="L",'Data Entry'!AE836*1,IFERROR(,""))))))))</f>
        <v>0</v>
      </c>
      <c r="F833" s="1" t="s">
        <v>4</v>
      </c>
      <c r="G833" s="1">
        <f>IF('Data Entry'!AA836="g",'Data Entry'!Z836*0.001,IF('Data Entry'!AA836="mg",'Data Entry'!Z836*0.000001,IF('Data Entry'!AA836="t",'Data Entry'!Z836*1000,IF('Data Entry'!AA836="ml",'Data Entry'!Z836*0.001,IF('Data Entry'!AA836="kg",'Data Entry'!Z836*1,IF('Data Entry'!AA836="Piezas",'Data Entry'!Z836*1,IF('Data Entry'!AA836="L",'Data Entry'!Z836*1,IFERROR(,""))))))))</f>
        <v>0</v>
      </c>
      <c r="H833" s="1" t="s">
        <v>4</v>
      </c>
      <c r="I833" s="1">
        <f>IF('Data Entry'!AC836="g",'Data Entry'!AB836*0.001,IF('Data Entry'!AC836="mg",'Data Entry'!AB836*0.000001,IF('Data Entry'!AC836="t",'Data Entry'!AB836*1000,IF('Data Entry'!AC836="ml",'Data Entry'!AB836*0.001,IF('Data Entry'!AC836="kg",'Data Entry'!AB836*1,IF('Data Entry'!AC836="L",'Data Entry'!AB836*1,IFERROR(,"")))))))</f>
        <v>0</v>
      </c>
      <c r="J833" s="59" t="str">
        <f>'Data Entry'!AU836</f>
        <v/>
      </c>
      <c r="K833" s="1">
        <f>IF('Data Entry'!AI836="g",'Data Entry'!AH836*0.001*V833,IF('Data Entry'!AI836="UI",'Data Entry'!AH836*0.000001*V833,IF('Data Entry'!AI836="mg",'Data Entry'!AH836*0.000001*V833,IF('Data Entry'!AI836="t",'Data Entry'!AH836*1000*V833,IF('Data Entry'!AI836="kg",'Data Entry'!AH836*1*V833,IF('Data Entry'!AI836="L",'Data Entry'!AH836*1*V833,IFERROR(,"")))))))</f>
        <v>0</v>
      </c>
      <c r="L833" s="1" t="s">
        <v>4</v>
      </c>
      <c r="M833" s="59">
        <f>'Data Entry'!AJ836</f>
        <v>0</v>
      </c>
      <c r="N833" s="59" t="str">
        <f>'Data Entry'!AX836</f>
        <v/>
      </c>
      <c r="O833" s="1">
        <f>IF('Data Entry'!AL836="g",'Data Entry'!AK836*0.001*W833,IF('Data Entry'!AL836="UI",'Data Entry'!AK836*0.000001*W833,IF('Data Entry'!AL836="mg",'Data Entry'!AK836*0.000001*W833,IF('Data Entry'!AL836="t",'Data Entry'!AK836*1000*W833,IF('Data Entry'!AL836="kg",'Data Entry'!AK836*1*W833,IF('Data Entry'!AL836="L",'Data Entry'!AK836*1*W833,IFERROR(,"")))))))</f>
        <v>0</v>
      </c>
      <c r="P833" s="1" t="s">
        <v>4</v>
      </c>
      <c r="Q833" s="59">
        <f>'Data Entry'!AM836</f>
        <v>0</v>
      </c>
      <c r="R833" s="59" t="str">
        <f>'Data Entry'!BA836</f>
        <v/>
      </c>
      <c r="S833" s="1">
        <f>IF('Data Entry'!AO836="g",'Data Entry'!AN836*0.001*X833,IF('Data Entry'!AO836="UI",'Data Entry'!AN836*0.000001*X833,IF('Data Entry'!AO836="mg",'Data Entry'!AN836*0.000001*X833,IF('Data Entry'!AO836="t",'Data Entry'!AN836*1000*X833,IF('Data Entry'!AO836="kg",'Data Entry'!AN836*1*X833,IF('Data Entry'!AO836="L",'Data Entry'!AN836*1*X833,IFERROR(,"")))))))</f>
        <v>0</v>
      </c>
      <c r="T833" s="1" t="s">
        <v>4</v>
      </c>
      <c r="U833" s="59" t="str">
        <f>IF('Data Entry'!AP836="No aplica","1",'Data Entry'!AP836)</f>
        <v/>
      </c>
      <c r="V833" s="59" t="str">
        <f>IF('Data Entry'!AS836="No aplica","1",'Data Entry'!AS836)</f>
        <v/>
      </c>
      <c r="W833" s="59" t="str">
        <f>IF('Data Entry'!AV836="No aplica","1",'Data Entry'!AV836)</f>
        <v/>
      </c>
      <c r="X833" s="59" t="str">
        <f>IF('Data Entry'!AY836="No aplica","1",'Data Entry'!AY836)</f>
        <v/>
      </c>
      <c r="Y833" s="151" t="str">
        <f t="shared" si="12"/>
        <v/>
      </c>
      <c r="Z833" s="152" t="str">
        <f>IF('Data Entry'!H836="Yes","1",IF(AND('Data Entry'!H836="",'Data Entry'!I836="",'Data Entry'!J836="",'Data Entry'!K836="",'Data Entry'!L836="",'Data Entry'!M836="",'Data Entry'!N836="",'Data Entry'!O836="",'Data Entry'!P836="",'Data Entry'!Q836=""),"","1"))</f>
        <v/>
      </c>
      <c r="AA833" s="152" t="str">
        <f>IF('Data Entry'!R836="Yes","1",IF(AND('Data Entry'!R836="",'Data Entry'!S836="",'Data Entry'!T836="",'Data Entry'!U836=""),"","1"))</f>
        <v/>
      </c>
      <c r="AB833" s="157" t="str">
        <f>IF('Data Entry'!V836="Yes","1",IF(AND('Data Entry'!V836="",'Data Entry'!W836=""),"","1"))</f>
        <v/>
      </c>
    </row>
    <row r="834" spans="1:28" ht="17">
      <c r="A834" s="59">
        <f>'Data Entry'!AB837</f>
        <v>0</v>
      </c>
      <c r="B834" s="59" t="str">
        <f>'Data Entry'!AR837</f>
        <v/>
      </c>
      <c r="C834" s="1">
        <f>IF('Data Entry'!AD837="g",'Data Entry'!AC837*0.001*U834,IF('Data Entry'!AD837="UI",'Data Entry'!AC837*0.000001*U834,IF('Data Entry'!AD837="mg",'Data Entry'!AC837*0.000001*U834,IF('Data Entry'!AD837="t",'Data Entry'!AC837*1000*U834,IF('Data Entry'!AD837="kg",'Data Entry'!AC837*1*U834,IF('Data Entry'!AD837="L",'Data Entry'!AC837*1*U834,IFERROR(,"")))))))</f>
        <v>0</v>
      </c>
      <c r="D834" s="1" t="s">
        <v>4</v>
      </c>
      <c r="E834" s="1">
        <f>IF('Data Entry'!AF837="g",'Data Entry'!AE837*0.001,IF('Data Entry'!AF837="mg",'Data Entry'!AE837*0.000001,IF('Data Entry'!AF837="t",'Data Entry'!AE837*1000,IF('Data Entry'!AF837="ml",'Data Entry'!AE837*0.001,IF('Data Entry'!AF837="kg",'Data Entry'!AE837*1,IF('Data Entry'!AF837="Pieza",'Data Entry'!AE837*1,IF('Data Entry'!AF837="L",'Data Entry'!AE837*1,IFERROR(,""))))))))</f>
        <v>0</v>
      </c>
      <c r="F834" s="1" t="s">
        <v>4</v>
      </c>
      <c r="G834" s="1">
        <f>IF('Data Entry'!AA837="g",'Data Entry'!Z837*0.001,IF('Data Entry'!AA837="mg",'Data Entry'!Z837*0.000001,IF('Data Entry'!AA837="t",'Data Entry'!Z837*1000,IF('Data Entry'!AA837="ml",'Data Entry'!Z837*0.001,IF('Data Entry'!AA837="kg",'Data Entry'!Z837*1,IF('Data Entry'!AA837="Piezas",'Data Entry'!Z837*1,IF('Data Entry'!AA837="L",'Data Entry'!Z837*1,IFERROR(,""))))))))</f>
        <v>0</v>
      </c>
      <c r="H834" s="1" t="s">
        <v>4</v>
      </c>
      <c r="I834" s="1">
        <f>IF('Data Entry'!AC837="g",'Data Entry'!AB837*0.001,IF('Data Entry'!AC837="mg",'Data Entry'!AB837*0.000001,IF('Data Entry'!AC837="t",'Data Entry'!AB837*1000,IF('Data Entry'!AC837="ml",'Data Entry'!AB837*0.001,IF('Data Entry'!AC837="kg",'Data Entry'!AB837*1,IF('Data Entry'!AC837="L",'Data Entry'!AB837*1,IFERROR(,"")))))))</f>
        <v>0</v>
      </c>
      <c r="J834" s="59" t="str">
        <f>'Data Entry'!AU837</f>
        <v/>
      </c>
      <c r="K834" s="1">
        <f>IF('Data Entry'!AI837="g",'Data Entry'!AH837*0.001*V834,IF('Data Entry'!AI837="UI",'Data Entry'!AH837*0.000001*V834,IF('Data Entry'!AI837="mg",'Data Entry'!AH837*0.000001*V834,IF('Data Entry'!AI837="t",'Data Entry'!AH837*1000*V834,IF('Data Entry'!AI837="kg",'Data Entry'!AH837*1*V834,IF('Data Entry'!AI837="L",'Data Entry'!AH837*1*V834,IFERROR(,"")))))))</f>
        <v>0</v>
      </c>
      <c r="L834" s="1" t="s">
        <v>4</v>
      </c>
      <c r="M834" s="59">
        <f>'Data Entry'!AJ837</f>
        <v>0</v>
      </c>
      <c r="N834" s="59" t="str">
        <f>'Data Entry'!AX837</f>
        <v/>
      </c>
      <c r="O834" s="1">
        <f>IF('Data Entry'!AL837="g",'Data Entry'!AK837*0.001*W834,IF('Data Entry'!AL837="UI",'Data Entry'!AK837*0.000001*W834,IF('Data Entry'!AL837="mg",'Data Entry'!AK837*0.000001*W834,IF('Data Entry'!AL837="t",'Data Entry'!AK837*1000*W834,IF('Data Entry'!AL837="kg",'Data Entry'!AK837*1*W834,IF('Data Entry'!AL837="L",'Data Entry'!AK837*1*W834,IFERROR(,"")))))))</f>
        <v>0</v>
      </c>
      <c r="P834" s="1" t="s">
        <v>4</v>
      </c>
      <c r="Q834" s="59">
        <f>'Data Entry'!AM837</f>
        <v>0</v>
      </c>
      <c r="R834" s="59" t="str">
        <f>'Data Entry'!BA837</f>
        <v/>
      </c>
      <c r="S834" s="1">
        <f>IF('Data Entry'!AO837="g",'Data Entry'!AN837*0.001*X834,IF('Data Entry'!AO837="UI",'Data Entry'!AN837*0.000001*X834,IF('Data Entry'!AO837="mg",'Data Entry'!AN837*0.000001*X834,IF('Data Entry'!AO837="t",'Data Entry'!AN837*1000*X834,IF('Data Entry'!AO837="kg",'Data Entry'!AN837*1*X834,IF('Data Entry'!AO837="L",'Data Entry'!AN837*1*X834,IFERROR(,"")))))))</f>
        <v>0</v>
      </c>
      <c r="T834" s="1" t="s">
        <v>4</v>
      </c>
      <c r="U834" s="59" t="str">
        <f>IF('Data Entry'!AP837="No aplica","1",'Data Entry'!AP837)</f>
        <v/>
      </c>
      <c r="V834" s="59" t="str">
        <f>IF('Data Entry'!AS837="No aplica","1",'Data Entry'!AS837)</f>
        <v/>
      </c>
      <c r="W834" s="59" t="str">
        <f>IF('Data Entry'!AV837="No aplica","1",'Data Entry'!AV837)</f>
        <v/>
      </c>
      <c r="X834" s="59" t="str">
        <f>IF('Data Entry'!AY837="No aplica","1",'Data Entry'!AY837)</f>
        <v/>
      </c>
      <c r="Y834" s="151" t="str">
        <f t="shared" si="12"/>
        <v/>
      </c>
      <c r="Z834" s="152" t="str">
        <f>IF('Data Entry'!H837="Yes","1",IF(AND('Data Entry'!H837="",'Data Entry'!I837="",'Data Entry'!J837="",'Data Entry'!K837="",'Data Entry'!L837="",'Data Entry'!M837="",'Data Entry'!N837="",'Data Entry'!O837="",'Data Entry'!P837="",'Data Entry'!Q837=""),"","1"))</f>
        <v/>
      </c>
      <c r="AA834" s="152" t="str">
        <f>IF('Data Entry'!R837="Yes","1",IF(AND('Data Entry'!R837="",'Data Entry'!S837="",'Data Entry'!T837="",'Data Entry'!U837=""),"","1"))</f>
        <v/>
      </c>
      <c r="AB834" s="157" t="str">
        <f>IF('Data Entry'!V837="Yes","1",IF(AND('Data Entry'!V837="",'Data Entry'!W837=""),"","1"))</f>
        <v/>
      </c>
    </row>
    <row r="835" spans="1:28" ht="17">
      <c r="A835" s="59">
        <f>'Data Entry'!AB838</f>
        <v>0</v>
      </c>
      <c r="B835" s="59" t="str">
        <f>'Data Entry'!AR838</f>
        <v/>
      </c>
      <c r="C835" s="1">
        <f>IF('Data Entry'!AD838="g",'Data Entry'!AC838*0.001*U835,IF('Data Entry'!AD838="UI",'Data Entry'!AC838*0.000001*U835,IF('Data Entry'!AD838="mg",'Data Entry'!AC838*0.000001*U835,IF('Data Entry'!AD838="t",'Data Entry'!AC838*1000*U835,IF('Data Entry'!AD838="kg",'Data Entry'!AC838*1*U835,IF('Data Entry'!AD838="L",'Data Entry'!AC838*1*U835,IFERROR(,"")))))))</f>
        <v>0</v>
      </c>
      <c r="D835" s="1" t="s">
        <v>4</v>
      </c>
      <c r="E835" s="1">
        <f>IF('Data Entry'!AF838="g",'Data Entry'!AE838*0.001,IF('Data Entry'!AF838="mg",'Data Entry'!AE838*0.000001,IF('Data Entry'!AF838="t",'Data Entry'!AE838*1000,IF('Data Entry'!AF838="ml",'Data Entry'!AE838*0.001,IF('Data Entry'!AF838="kg",'Data Entry'!AE838*1,IF('Data Entry'!AF838="Pieza",'Data Entry'!AE838*1,IF('Data Entry'!AF838="L",'Data Entry'!AE838*1,IFERROR(,""))))))))</f>
        <v>0</v>
      </c>
      <c r="F835" s="1" t="s">
        <v>4</v>
      </c>
      <c r="G835" s="1">
        <f>IF('Data Entry'!AA838="g",'Data Entry'!Z838*0.001,IF('Data Entry'!AA838="mg",'Data Entry'!Z838*0.000001,IF('Data Entry'!AA838="t",'Data Entry'!Z838*1000,IF('Data Entry'!AA838="ml",'Data Entry'!Z838*0.001,IF('Data Entry'!AA838="kg",'Data Entry'!Z838*1,IF('Data Entry'!AA838="Piezas",'Data Entry'!Z838*1,IF('Data Entry'!AA838="L",'Data Entry'!Z838*1,IFERROR(,""))))))))</f>
        <v>0</v>
      </c>
      <c r="H835" s="1" t="s">
        <v>4</v>
      </c>
      <c r="I835" s="1">
        <f>IF('Data Entry'!AC838="g",'Data Entry'!AB838*0.001,IF('Data Entry'!AC838="mg",'Data Entry'!AB838*0.000001,IF('Data Entry'!AC838="t",'Data Entry'!AB838*1000,IF('Data Entry'!AC838="ml",'Data Entry'!AB838*0.001,IF('Data Entry'!AC838="kg",'Data Entry'!AB838*1,IF('Data Entry'!AC838="L",'Data Entry'!AB838*1,IFERROR(,"")))))))</f>
        <v>0</v>
      </c>
      <c r="J835" s="59" t="str">
        <f>'Data Entry'!AU838</f>
        <v/>
      </c>
      <c r="K835" s="1">
        <f>IF('Data Entry'!AI838="g",'Data Entry'!AH838*0.001*V835,IF('Data Entry'!AI838="UI",'Data Entry'!AH838*0.000001*V835,IF('Data Entry'!AI838="mg",'Data Entry'!AH838*0.000001*V835,IF('Data Entry'!AI838="t",'Data Entry'!AH838*1000*V835,IF('Data Entry'!AI838="kg",'Data Entry'!AH838*1*V835,IF('Data Entry'!AI838="L",'Data Entry'!AH838*1*V835,IFERROR(,"")))))))</f>
        <v>0</v>
      </c>
      <c r="L835" s="1" t="s">
        <v>4</v>
      </c>
      <c r="M835" s="59">
        <f>'Data Entry'!AJ838</f>
        <v>0</v>
      </c>
      <c r="N835" s="59" t="str">
        <f>'Data Entry'!AX838</f>
        <v/>
      </c>
      <c r="O835" s="1">
        <f>IF('Data Entry'!AL838="g",'Data Entry'!AK838*0.001*W835,IF('Data Entry'!AL838="UI",'Data Entry'!AK838*0.000001*W835,IF('Data Entry'!AL838="mg",'Data Entry'!AK838*0.000001*W835,IF('Data Entry'!AL838="t",'Data Entry'!AK838*1000*W835,IF('Data Entry'!AL838="kg",'Data Entry'!AK838*1*W835,IF('Data Entry'!AL838="L",'Data Entry'!AK838*1*W835,IFERROR(,"")))))))</f>
        <v>0</v>
      </c>
      <c r="P835" s="1" t="s">
        <v>4</v>
      </c>
      <c r="Q835" s="59">
        <f>'Data Entry'!AM838</f>
        <v>0</v>
      </c>
      <c r="R835" s="59" t="str">
        <f>'Data Entry'!BA838</f>
        <v/>
      </c>
      <c r="S835" s="1">
        <f>IF('Data Entry'!AO838="g",'Data Entry'!AN838*0.001*X835,IF('Data Entry'!AO838="UI",'Data Entry'!AN838*0.000001*X835,IF('Data Entry'!AO838="mg",'Data Entry'!AN838*0.000001*X835,IF('Data Entry'!AO838="t",'Data Entry'!AN838*1000*X835,IF('Data Entry'!AO838="kg",'Data Entry'!AN838*1*X835,IF('Data Entry'!AO838="L",'Data Entry'!AN838*1*X835,IFERROR(,"")))))))</f>
        <v>0</v>
      </c>
      <c r="T835" s="1" t="s">
        <v>4</v>
      </c>
      <c r="U835" s="59" t="str">
        <f>IF('Data Entry'!AP838="No aplica","1",'Data Entry'!AP838)</f>
        <v/>
      </c>
      <c r="V835" s="59" t="str">
        <f>IF('Data Entry'!AS838="No aplica","1",'Data Entry'!AS838)</f>
        <v/>
      </c>
      <c r="W835" s="59" t="str">
        <f>IF('Data Entry'!AV838="No aplica","1",'Data Entry'!AV838)</f>
        <v/>
      </c>
      <c r="X835" s="59" t="str">
        <f>IF('Data Entry'!AY838="No aplica","1",'Data Entry'!AY838)</f>
        <v/>
      </c>
      <c r="Y835" s="151" t="str">
        <f t="shared" ref="Y835:Y898" si="13">IF(OR(AND(Z835="1",AA835="1"),AND(Z835="1",AB835="1")),"1","")</f>
        <v/>
      </c>
      <c r="Z835" s="152" t="str">
        <f>IF('Data Entry'!H838="Yes","1",IF(AND('Data Entry'!H838="",'Data Entry'!I838="",'Data Entry'!J838="",'Data Entry'!K838="",'Data Entry'!L838="",'Data Entry'!M838="",'Data Entry'!N838="",'Data Entry'!O838="",'Data Entry'!P838="",'Data Entry'!Q838=""),"","1"))</f>
        <v/>
      </c>
      <c r="AA835" s="152" t="str">
        <f>IF('Data Entry'!R838="Yes","1",IF(AND('Data Entry'!R838="",'Data Entry'!S838="",'Data Entry'!T838="",'Data Entry'!U838=""),"","1"))</f>
        <v/>
      </c>
      <c r="AB835" s="157" t="str">
        <f>IF('Data Entry'!V838="Yes","1",IF(AND('Data Entry'!V838="",'Data Entry'!W838=""),"","1"))</f>
        <v/>
      </c>
    </row>
    <row r="836" spans="1:28" ht="17">
      <c r="A836" s="59">
        <f>'Data Entry'!AB839</f>
        <v>0</v>
      </c>
      <c r="B836" s="59" t="str">
        <f>'Data Entry'!AR839</f>
        <v/>
      </c>
      <c r="C836" s="1">
        <f>IF('Data Entry'!AD839="g",'Data Entry'!AC839*0.001*U836,IF('Data Entry'!AD839="UI",'Data Entry'!AC839*0.000001*U836,IF('Data Entry'!AD839="mg",'Data Entry'!AC839*0.000001*U836,IF('Data Entry'!AD839="t",'Data Entry'!AC839*1000*U836,IF('Data Entry'!AD839="kg",'Data Entry'!AC839*1*U836,IF('Data Entry'!AD839="L",'Data Entry'!AC839*1*U836,IFERROR(,"")))))))</f>
        <v>0</v>
      </c>
      <c r="D836" s="1" t="s">
        <v>4</v>
      </c>
      <c r="E836" s="1">
        <f>IF('Data Entry'!AF839="g",'Data Entry'!AE839*0.001,IF('Data Entry'!AF839="mg",'Data Entry'!AE839*0.000001,IF('Data Entry'!AF839="t",'Data Entry'!AE839*1000,IF('Data Entry'!AF839="ml",'Data Entry'!AE839*0.001,IF('Data Entry'!AF839="kg",'Data Entry'!AE839*1,IF('Data Entry'!AF839="Pieza",'Data Entry'!AE839*1,IF('Data Entry'!AF839="L",'Data Entry'!AE839*1,IFERROR(,""))))))))</f>
        <v>0</v>
      </c>
      <c r="F836" s="1" t="s">
        <v>4</v>
      </c>
      <c r="G836" s="1">
        <f>IF('Data Entry'!AA839="g",'Data Entry'!Z839*0.001,IF('Data Entry'!AA839="mg",'Data Entry'!Z839*0.000001,IF('Data Entry'!AA839="t",'Data Entry'!Z839*1000,IF('Data Entry'!AA839="ml",'Data Entry'!Z839*0.001,IF('Data Entry'!AA839="kg",'Data Entry'!Z839*1,IF('Data Entry'!AA839="Piezas",'Data Entry'!Z839*1,IF('Data Entry'!AA839="L",'Data Entry'!Z839*1,IFERROR(,""))))))))</f>
        <v>0</v>
      </c>
      <c r="H836" s="1" t="s">
        <v>4</v>
      </c>
      <c r="I836" s="1">
        <f>IF('Data Entry'!AC839="g",'Data Entry'!AB839*0.001,IF('Data Entry'!AC839="mg",'Data Entry'!AB839*0.000001,IF('Data Entry'!AC839="t",'Data Entry'!AB839*1000,IF('Data Entry'!AC839="ml",'Data Entry'!AB839*0.001,IF('Data Entry'!AC839="kg",'Data Entry'!AB839*1,IF('Data Entry'!AC839="L",'Data Entry'!AB839*1,IFERROR(,"")))))))</f>
        <v>0</v>
      </c>
      <c r="J836" s="59" t="str">
        <f>'Data Entry'!AU839</f>
        <v/>
      </c>
      <c r="K836" s="1">
        <f>IF('Data Entry'!AI839="g",'Data Entry'!AH839*0.001*V836,IF('Data Entry'!AI839="UI",'Data Entry'!AH839*0.000001*V836,IF('Data Entry'!AI839="mg",'Data Entry'!AH839*0.000001*V836,IF('Data Entry'!AI839="t",'Data Entry'!AH839*1000*V836,IF('Data Entry'!AI839="kg",'Data Entry'!AH839*1*V836,IF('Data Entry'!AI839="L",'Data Entry'!AH839*1*V836,IFERROR(,"")))))))</f>
        <v>0</v>
      </c>
      <c r="L836" s="1" t="s">
        <v>4</v>
      </c>
      <c r="M836" s="59">
        <f>'Data Entry'!AJ839</f>
        <v>0</v>
      </c>
      <c r="N836" s="59" t="str">
        <f>'Data Entry'!AX839</f>
        <v/>
      </c>
      <c r="O836" s="1">
        <f>IF('Data Entry'!AL839="g",'Data Entry'!AK839*0.001*W836,IF('Data Entry'!AL839="UI",'Data Entry'!AK839*0.000001*W836,IF('Data Entry'!AL839="mg",'Data Entry'!AK839*0.000001*W836,IF('Data Entry'!AL839="t",'Data Entry'!AK839*1000*W836,IF('Data Entry'!AL839="kg",'Data Entry'!AK839*1*W836,IF('Data Entry'!AL839="L",'Data Entry'!AK839*1*W836,IFERROR(,"")))))))</f>
        <v>0</v>
      </c>
      <c r="P836" s="1" t="s">
        <v>4</v>
      </c>
      <c r="Q836" s="59">
        <f>'Data Entry'!AM839</f>
        <v>0</v>
      </c>
      <c r="R836" s="59" t="str">
        <f>'Data Entry'!BA839</f>
        <v/>
      </c>
      <c r="S836" s="1">
        <f>IF('Data Entry'!AO839="g",'Data Entry'!AN839*0.001*X836,IF('Data Entry'!AO839="UI",'Data Entry'!AN839*0.000001*X836,IF('Data Entry'!AO839="mg",'Data Entry'!AN839*0.000001*X836,IF('Data Entry'!AO839="t",'Data Entry'!AN839*1000*X836,IF('Data Entry'!AO839="kg",'Data Entry'!AN839*1*X836,IF('Data Entry'!AO839="L",'Data Entry'!AN839*1*X836,IFERROR(,"")))))))</f>
        <v>0</v>
      </c>
      <c r="T836" s="1" t="s">
        <v>4</v>
      </c>
      <c r="U836" s="59" t="str">
        <f>IF('Data Entry'!AP839="No aplica","1",'Data Entry'!AP839)</f>
        <v/>
      </c>
      <c r="V836" s="59" t="str">
        <f>IF('Data Entry'!AS839="No aplica","1",'Data Entry'!AS839)</f>
        <v/>
      </c>
      <c r="W836" s="59" t="str">
        <f>IF('Data Entry'!AV839="No aplica","1",'Data Entry'!AV839)</f>
        <v/>
      </c>
      <c r="X836" s="59" t="str">
        <f>IF('Data Entry'!AY839="No aplica","1",'Data Entry'!AY839)</f>
        <v/>
      </c>
      <c r="Y836" s="151" t="str">
        <f t="shared" si="13"/>
        <v/>
      </c>
      <c r="Z836" s="152" t="str">
        <f>IF('Data Entry'!H839="Yes","1",IF(AND('Data Entry'!H839="",'Data Entry'!I839="",'Data Entry'!J839="",'Data Entry'!K839="",'Data Entry'!L839="",'Data Entry'!M839="",'Data Entry'!N839="",'Data Entry'!O839="",'Data Entry'!P839="",'Data Entry'!Q839=""),"","1"))</f>
        <v/>
      </c>
      <c r="AA836" s="152" t="str">
        <f>IF('Data Entry'!R839="Yes","1",IF(AND('Data Entry'!R839="",'Data Entry'!S839="",'Data Entry'!T839="",'Data Entry'!U839=""),"","1"))</f>
        <v/>
      </c>
      <c r="AB836" s="157" t="str">
        <f>IF('Data Entry'!V839="Yes","1",IF(AND('Data Entry'!V839="",'Data Entry'!W839=""),"","1"))</f>
        <v/>
      </c>
    </row>
    <row r="837" spans="1:28" ht="17">
      <c r="A837" s="59">
        <f>'Data Entry'!AB840</f>
        <v>0</v>
      </c>
      <c r="B837" s="59" t="str">
        <f>'Data Entry'!AR840</f>
        <v/>
      </c>
      <c r="C837" s="1">
        <f>IF('Data Entry'!AD840="g",'Data Entry'!AC840*0.001*U837,IF('Data Entry'!AD840="UI",'Data Entry'!AC840*0.000001*U837,IF('Data Entry'!AD840="mg",'Data Entry'!AC840*0.000001*U837,IF('Data Entry'!AD840="t",'Data Entry'!AC840*1000*U837,IF('Data Entry'!AD840="kg",'Data Entry'!AC840*1*U837,IF('Data Entry'!AD840="L",'Data Entry'!AC840*1*U837,IFERROR(,"")))))))</f>
        <v>0</v>
      </c>
      <c r="D837" s="1" t="s">
        <v>4</v>
      </c>
      <c r="E837" s="1">
        <f>IF('Data Entry'!AF840="g",'Data Entry'!AE840*0.001,IF('Data Entry'!AF840="mg",'Data Entry'!AE840*0.000001,IF('Data Entry'!AF840="t",'Data Entry'!AE840*1000,IF('Data Entry'!AF840="ml",'Data Entry'!AE840*0.001,IF('Data Entry'!AF840="kg",'Data Entry'!AE840*1,IF('Data Entry'!AF840="Pieza",'Data Entry'!AE840*1,IF('Data Entry'!AF840="L",'Data Entry'!AE840*1,IFERROR(,""))))))))</f>
        <v>0</v>
      </c>
      <c r="F837" s="1" t="s">
        <v>4</v>
      </c>
      <c r="G837" s="1">
        <f>IF('Data Entry'!AA840="g",'Data Entry'!Z840*0.001,IF('Data Entry'!AA840="mg",'Data Entry'!Z840*0.000001,IF('Data Entry'!AA840="t",'Data Entry'!Z840*1000,IF('Data Entry'!AA840="ml",'Data Entry'!Z840*0.001,IF('Data Entry'!AA840="kg",'Data Entry'!Z840*1,IF('Data Entry'!AA840="Piezas",'Data Entry'!Z840*1,IF('Data Entry'!AA840="L",'Data Entry'!Z840*1,IFERROR(,""))))))))</f>
        <v>0</v>
      </c>
      <c r="H837" s="1" t="s">
        <v>4</v>
      </c>
      <c r="I837" s="1">
        <f>IF('Data Entry'!AC840="g",'Data Entry'!AB840*0.001,IF('Data Entry'!AC840="mg",'Data Entry'!AB840*0.000001,IF('Data Entry'!AC840="t",'Data Entry'!AB840*1000,IF('Data Entry'!AC840="ml",'Data Entry'!AB840*0.001,IF('Data Entry'!AC840="kg",'Data Entry'!AB840*1,IF('Data Entry'!AC840="L",'Data Entry'!AB840*1,IFERROR(,"")))))))</f>
        <v>0</v>
      </c>
      <c r="J837" s="59" t="str">
        <f>'Data Entry'!AU840</f>
        <v/>
      </c>
      <c r="K837" s="1">
        <f>IF('Data Entry'!AI840="g",'Data Entry'!AH840*0.001*V837,IF('Data Entry'!AI840="UI",'Data Entry'!AH840*0.000001*V837,IF('Data Entry'!AI840="mg",'Data Entry'!AH840*0.000001*V837,IF('Data Entry'!AI840="t",'Data Entry'!AH840*1000*V837,IF('Data Entry'!AI840="kg",'Data Entry'!AH840*1*V837,IF('Data Entry'!AI840="L",'Data Entry'!AH840*1*V837,IFERROR(,"")))))))</f>
        <v>0</v>
      </c>
      <c r="L837" s="1" t="s">
        <v>4</v>
      </c>
      <c r="M837" s="59">
        <f>'Data Entry'!AJ840</f>
        <v>0</v>
      </c>
      <c r="N837" s="59" t="str">
        <f>'Data Entry'!AX840</f>
        <v/>
      </c>
      <c r="O837" s="1">
        <f>IF('Data Entry'!AL840="g",'Data Entry'!AK840*0.001*W837,IF('Data Entry'!AL840="UI",'Data Entry'!AK840*0.000001*W837,IF('Data Entry'!AL840="mg",'Data Entry'!AK840*0.000001*W837,IF('Data Entry'!AL840="t",'Data Entry'!AK840*1000*W837,IF('Data Entry'!AL840="kg",'Data Entry'!AK840*1*W837,IF('Data Entry'!AL840="L",'Data Entry'!AK840*1*W837,IFERROR(,"")))))))</f>
        <v>0</v>
      </c>
      <c r="P837" s="1" t="s">
        <v>4</v>
      </c>
      <c r="Q837" s="59">
        <f>'Data Entry'!AM840</f>
        <v>0</v>
      </c>
      <c r="R837" s="59" t="str">
        <f>'Data Entry'!BA840</f>
        <v/>
      </c>
      <c r="S837" s="1">
        <f>IF('Data Entry'!AO840="g",'Data Entry'!AN840*0.001*X837,IF('Data Entry'!AO840="UI",'Data Entry'!AN840*0.000001*X837,IF('Data Entry'!AO840="mg",'Data Entry'!AN840*0.000001*X837,IF('Data Entry'!AO840="t",'Data Entry'!AN840*1000*X837,IF('Data Entry'!AO840="kg",'Data Entry'!AN840*1*X837,IF('Data Entry'!AO840="L",'Data Entry'!AN840*1*X837,IFERROR(,"")))))))</f>
        <v>0</v>
      </c>
      <c r="T837" s="1" t="s">
        <v>4</v>
      </c>
      <c r="U837" s="59" t="str">
        <f>IF('Data Entry'!AP840="No aplica","1",'Data Entry'!AP840)</f>
        <v/>
      </c>
      <c r="V837" s="59" t="str">
        <f>IF('Data Entry'!AS840="No aplica","1",'Data Entry'!AS840)</f>
        <v/>
      </c>
      <c r="W837" s="59" t="str">
        <f>IF('Data Entry'!AV840="No aplica","1",'Data Entry'!AV840)</f>
        <v/>
      </c>
      <c r="X837" s="59" t="str">
        <f>IF('Data Entry'!AY840="No aplica","1",'Data Entry'!AY840)</f>
        <v/>
      </c>
      <c r="Y837" s="151" t="str">
        <f t="shared" si="13"/>
        <v/>
      </c>
      <c r="Z837" s="152" t="str">
        <f>IF('Data Entry'!H840="Yes","1",IF(AND('Data Entry'!H840="",'Data Entry'!I840="",'Data Entry'!J840="",'Data Entry'!K840="",'Data Entry'!L840="",'Data Entry'!M840="",'Data Entry'!N840="",'Data Entry'!O840="",'Data Entry'!P840="",'Data Entry'!Q840=""),"","1"))</f>
        <v/>
      </c>
      <c r="AA837" s="152" t="str">
        <f>IF('Data Entry'!R840="Yes","1",IF(AND('Data Entry'!R840="",'Data Entry'!S840="",'Data Entry'!T840="",'Data Entry'!U840=""),"","1"))</f>
        <v/>
      </c>
      <c r="AB837" s="157" t="str">
        <f>IF('Data Entry'!V840="Yes","1",IF(AND('Data Entry'!V840="",'Data Entry'!W840=""),"","1"))</f>
        <v/>
      </c>
    </row>
    <row r="838" spans="1:28" ht="17">
      <c r="A838" s="59">
        <f>'Data Entry'!AB841</f>
        <v>0</v>
      </c>
      <c r="B838" s="59" t="str">
        <f>'Data Entry'!AR841</f>
        <v/>
      </c>
      <c r="C838" s="1">
        <f>IF('Data Entry'!AD841="g",'Data Entry'!AC841*0.001*U838,IF('Data Entry'!AD841="UI",'Data Entry'!AC841*0.000001*U838,IF('Data Entry'!AD841="mg",'Data Entry'!AC841*0.000001*U838,IF('Data Entry'!AD841="t",'Data Entry'!AC841*1000*U838,IF('Data Entry'!AD841="kg",'Data Entry'!AC841*1*U838,IF('Data Entry'!AD841="L",'Data Entry'!AC841*1*U838,IFERROR(,"")))))))</f>
        <v>0</v>
      </c>
      <c r="D838" s="1" t="s">
        <v>4</v>
      </c>
      <c r="E838" s="1">
        <f>IF('Data Entry'!AF841="g",'Data Entry'!AE841*0.001,IF('Data Entry'!AF841="mg",'Data Entry'!AE841*0.000001,IF('Data Entry'!AF841="t",'Data Entry'!AE841*1000,IF('Data Entry'!AF841="ml",'Data Entry'!AE841*0.001,IF('Data Entry'!AF841="kg",'Data Entry'!AE841*1,IF('Data Entry'!AF841="Pieza",'Data Entry'!AE841*1,IF('Data Entry'!AF841="L",'Data Entry'!AE841*1,IFERROR(,""))))))))</f>
        <v>0</v>
      </c>
      <c r="F838" s="1" t="s">
        <v>4</v>
      </c>
      <c r="G838" s="1">
        <f>IF('Data Entry'!AA841="g",'Data Entry'!Z841*0.001,IF('Data Entry'!AA841="mg",'Data Entry'!Z841*0.000001,IF('Data Entry'!AA841="t",'Data Entry'!Z841*1000,IF('Data Entry'!AA841="ml",'Data Entry'!Z841*0.001,IF('Data Entry'!AA841="kg",'Data Entry'!Z841*1,IF('Data Entry'!AA841="Piezas",'Data Entry'!Z841*1,IF('Data Entry'!AA841="L",'Data Entry'!Z841*1,IFERROR(,""))))))))</f>
        <v>0</v>
      </c>
      <c r="H838" s="1" t="s">
        <v>4</v>
      </c>
      <c r="I838" s="1">
        <f>IF('Data Entry'!AC841="g",'Data Entry'!AB841*0.001,IF('Data Entry'!AC841="mg",'Data Entry'!AB841*0.000001,IF('Data Entry'!AC841="t",'Data Entry'!AB841*1000,IF('Data Entry'!AC841="ml",'Data Entry'!AB841*0.001,IF('Data Entry'!AC841="kg",'Data Entry'!AB841*1,IF('Data Entry'!AC841="L",'Data Entry'!AB841*1,IFERROR(,"")))))))</f>
        <v>0</v>
      </c>
      <c r="J838" s="59" t="str">
        <f>'Data Entry'!AU841</f>
        <v/>
      </c>
      <c r="K838" s="1">
        <f>IF('Data Entry'!AI841="g",'Data Entry'!AH841*0.001*V838,IF('Data Entry'!AI841="UI",'Data Entry'!AH841*0.000001*V838,IF('Data Entry'!AI841="mg",'Data Entry'!AH841*0.000001*V838,IF('Data Entry'!AI841="t",'Data Entry'!AH841*1000*V838,IF('Data Entry'!AI841="kg",'Data Entry'!AH841*1*V838,IF('Data Entry'!AI841="L",'Data Entry'!AH841*1*V838,IFERROR(,"")))))))</f>
        <v>0</v>
      </c>
      <c r="L838" s="1" t="s">
        <v>4</v>
      </c>
      <c r="M838" s="59">
        <f>'Data Entry'!AJ841</f>
        <v>0</v>
      </c>
      <c r="N838" s="59" t="str">
        <f>'Data Entry'!AX841</f>
        <v/>
      </c>
      <c r="O838" s="1">
        <f>IF('Data Entry'!AL841="g",'Data Entry'!AK841*0.001*W838,IF('Data Entry'!AL841="UI",'Data Entry'!AK841*0.000001*W838,IF('Data Entry'!AL841="mg",'Data Entry'!AK841*0.000001*W838,IF('Data Entry'!AL841="t",'Data Entry'!AK841*1000*W838,IF('Data Entry'!AL841="kg",'Data Entry'!AK841*1*W838,IF('Data Entry'!AL841="L",'Data Entry'!AK841*1*W838,IFERROR(,"")))))))</f>
        <v>0</v>
      </c>
      <c r="P838" s="1" t="s">
        <v>4</v>
      </c>
      <c r="Q838" s="59">
        <f>'Data Entry'!AM841</f>
        <v>0</v>
      </c>
      <c r="R838" s="59" t="str">
        <f>'Data Entry'!BA841</f>
        <v/>
      </c>
      <c r="S838" s="1">
        <f>IF('Data Entry'!AO841="g",'Data Entry'!AN841*0.001*X838,IF('Data Entry'!AO841="UI",'Data Entry'!AN841*0.000001*X838,IF('Data Entry'!AO841="mg",'Data Entry'!AN841*0.000001*X838,IF('Data Entry'!AO841="t",'Data Entry'!AN841*1000*X838,IF('Data Entry'!AO841="kg",'Data Entry'!AN841*1*X838,IF('Data Entry'!AO841="L",'Data Entry'!AN841*1*X838,IFERROR(,"")))))))</f>
        <v>0</v>
      </c>
      <c r="T838" s="1" t="s">
        <v>4</v>
      </c>
      <c r="U838" s="59" t="str">
        <f>IF('Data Entry'!AP841="No aplica","1",'Data Entry'!AP841)</f>
        <v/>
      </c>
      <c r="V838" s="59" t="str">
        <f>IF('Data Entry'!AS841="No aplica","1",'Data Entry'!AS841)</f>
        <v/>
      </c>
      <c r="W838" s="59" t="str">
        <f>IF('Data Entry'!AV841="No aplica","1",'Data Entry'!AV841)</f>
        <v/>
      </c>
      <c r="X838" s="59" t="str">
        <f>IF('Data Entry'!AY841="No aplica","1",'Data Entry'!AY841)</f>
        <v/>
      </c>
      <c r="Y838" s="151" t="str">
        <f t="shared" si="13"/>
        <v/>
      </c>
      <c r="Z838" s="152" t="str">
        <f>IF('Data Entry'!H841="Yes","1",IF(AND('Data Entry'!H841="",'Data Entry'!I841="",'Data Entry'!J841="",'Data Entry'!K841="",'Data Entry'!L841="",'Data Entry'!M841="",'Data Entry'!N841="",'Data Entry'!O841="",'Data Entry'!P841="",'Data Entry'!Q841=""),"","1"))</f>
        <v/>
      </c>
      <c r="AA838" s="152" t="str">
        <f>IF('Data Entry'!R841="Yes","1",IF(AND('Data Entry'!R841="",'Data Entry'!S841="",'Data Entry'!T841="",'Data Entry'!U841=""),"","1"))</f>
        <v/>
      </c>
      <c r="AB838" s="157" t="str">
        <f>IF('Data Entry'!V841="Yes","1",IF(AND('Data Entry'!V841="",'Data Entry'!W841=""),"","1"))</f>
        <v/>
      </c>
    </row>
    <row r="839" spans="1:28" ht="17">
      <c r="A839" s="59">
        <f>'Data Entry'!AB842</f>
        <v>0</v>
      </c>
      <c r="B839" s="59" t="str">
        <f>'Data Entry'!AR842</f>
        <v/>
      </c>
      <c r="C839" s="1">
        <f>IF('Data Entry'!AD842="g",'Data Entry'!AC842*0.001*U839,IF('Data Entry'!AD842="UI",'Data Entry'!AC842*0.000001*U839,IF('Data Entry'!AD842="mg",'Data Entry'!AC842*0.000001*U839,IF('Data Entry'!AD842="t",'Data Entry'!AC842*1000*U839,IF('Data Entry'!AD842="kg",'Data Entry'!AC842*1*U839,IF('Data Entry'!AD842="L",'Data Entry'!AC842*1*U839,IFERROR(,"")))))))</f>
        <v>0</v>
      </c>
      <c r="D839" s="1" t="s">
        <v>4</v>
      </c>
      <c r="E839" s="1">
        <f>IF('Data Entry'!AF842="g",'Data Entry'!AE842*0.001,IF('Data Entry'!AF842="mg",'Data Entry'!AE842*0.000001,IF('Data Entry'!AF842="t",'Data Entry'!AE842*1000,IF('Data Entry'!AF842="ml",'Data Entry'!AE842*0.001,IF('Data Entry'!AF842="kg",'Data Entry'!AE842*1,IF('Data Entry'!AF842="Pieza",'Data Entry'!AE842*1,IF('Data Entry'!AF842="L",'Data Entry'!AE842*1,IFERROR(,""))))))))</f>
        <v>0</v>
      </c>
      <c r="F839" s="1" t="s">
        <v>4</v>
      </c>
      <c r="G839" s="1">
        <f>IF('Data Entry'!AA842="g",'Data Entry'!Z842*0.001,IF('Data Entry'!AA842="mg",'Data Entry'!Z842*0.000001,IF('Data Entry'!AA842="t",'Data Entry'!Z842*1000,IF('Data Entry'!AA842="ml",'Data Entry'!Z842*0.001,IF('Data Entry'!AA842="kg",'Data Entry'!Z842*1,IF('Data Entry'!AA842="Piezas",'Data Entry'!Z842*1,IF('Data Entry'!AA842="L",'Data Entry'!Z842*1,IFERROR(,""))))))))</f>
        <v>0</v>
      </c>
      <c r="H839" s="1" t="s">
        <v>4</v>
      </c>
      <c r="I839" s="1">
        <f>IF('Data Entry'!AC842="g",'Data Entry'!AB842*0.001,IF('Data Entry'!AC842="mg",'Data Entry'!AB842*0.000001,IF('Data Entry'!AC842="t",'Data Entry'!AB842*1000,IF('Data Entry'!AC842="ml",'Data Entry'!AB842*0.001,IF('Data Entry'!AC842="kg",'Data Entry'!AB842*1,IF('Data Entry'!AC842="L",'Data Entry'!AB842*1,IFERROR(,"")))))))</f>
        <v>0</v>
      </c>
      <c r="J839" s="59" t="str">
        <f>'Data Entry'!AU842</f>
        <v/>
      </c>
      <c r="K839" s="1">
        <f>IF('Data Entry'!AI842="g",'Data Entry'!AH842*0.001*V839,IF('Data Entry'!AI842="UI",'Data Entry'!AH842*0.000001*V839,IF('Data Entry'!AI842="mg",'Data Entry'!AH842*0.000001*V839,IF('Data Entry'!AI842="t",'Data Entry'!AH842*1000*V839,IF('Data Entry'!AI842="kg",'Data Entry'!AH842*1*V839,IF('Data Entry'!AI842="L",'Data Entry'!AH842*1*V839,IFERROR(,"")))))))</f>
        <v>0</v>
      </c>
      <c r="L839" s="1" t="s">
        <v>4</v>
      </c>
      <c r="M839" s="59">
        <f>'Data Entry'!AJ842</f>
        <v>0</v>
      </c>
      <c r="N839" s="59" t="str">
        <f>'Data Entry'!AX842</f>
        <v/>
      </c>
      <c r="O839" s="1">
        <f>IF('Data Entry'!AL842="g",'Data Entry'!AK842*0.001*W839,IF('Data Entry'!AL842="UI",'Data Entry'!AK842*0.000001*W839,IF('Data Entry'!AL842="mg",'Data Entry'!AK842*0.000001*W839,IF('Data Entry'!AL842="t",'Data Entry'!AK842*1000*W839,IF('Data Entry'!AL842="kg",'Data Entry'!AK842*1*W839,IF('Data Entry'!AL842="L",'Data Entry'!AK842*1*W839,IFERROR(,"")))))))</f>
        <v>0</v>
      </c>
      <c r="P839" s="1" t="s">
        <v>4</v>
      </c>
      <c r="Q839" s="59">
        <f>'Data Entry'!AM842</f>
        <v>0</v>
      </c>
      <c r="R839" s="59" t="str">
        <f>'Data Entry'!BA842</f>
        <v/>
      </c>
      <c r="S839" s="1">
        <f>IF('Data Entry'!AO842="g",'Data Entry'!AN842*0.001*X839,IF('Data Entry'!AO842="UI",'Data Entry'!AN842*0.000001*X839,IF('Data Entry'!AO842="mg",'Data Entry'!AN842*0.000001*X839,IF('Data Entry'!AO842="t",'Data Entry'!AN842*1000*X839,IF('Data Entry'!AO842="kg",'Data Entry'!AN842*1*X839,IF('Data Entry'!AO842="L",'Data Entry'!AN842*1*X839,IFERROR(,"")))))))</f>
        <v>0</v>
      </c>
      <c r="T839" s="1" t="s">
        <v>4</v>
      </c>
      <c r="U839" s="59" t="str">
        <f>IF('Data Entry'!AP842="No aplica","1",'Data Entry'!AP842)</f>
        <v/>
      </c>
      <c r="V839" s="59" t="str">
        <f>IF('Data Entry'!AS842="No aplica","1",'Data Entry'!AS842)</f>
        <v/>
      </c>
      <c r="W839" s="59" t="str">
        <f>IF('Data Entry'!AV842="No aplica","1",'Data Entry'!AV842)</f>
        <v/>
      </c>
      <c r="X839" s="59" t="str">
        <f>IF('Data Entry'!AY842="No aplica","1",'Data Entry'!AY842)</f>
        <v/>
      </c>
      <c r="Y839" s="151" t="str">
        <f t="shared" si="13"/>
        <v/>
      </c>
      <c r="Z839" s="152" t="str">
        <f>IF('Data Entry'!H842="Yes","1",IF(AND('Data Entry'!H842="",'Data Entry'!I842="",'Data Entry'!J842="",'Data Entry'!K842="",'Data Entry'!L842="",'Data Entry'!M842="",'Data Entry'!N842="",'Data Entry'!O842="",'Data Entry'!P842="",'Data Entry'!Q842=""),"","1"))</f>
        <v/>
      </c>
      <c r="AA839" s="152" t="str">
        <f>IF('Data Entry'!R842="Yes","1",IF(AND('Data Entry'!R842="",'Data Entry'!S842="",'Data Entry'!T842="",'Data Entry'!U842=""),"","1"))</f>
        <v/>
      </c>
      <c r="AB839" s="157" t="str">
        <f>IF('Data Entry'!V842="Yes","1",IF(AND('Data Entry'!V842="",'Data Entry'!W842=""),"","1"))</f>
        <v/>
      </c>
    </row>
    <row r="840" spans="1:28" ht="17">
      <c r="A840" s="59">
        <f>'Data Entry'!AB843</f>
        <v>0</v>
      </c>
      <c r="B840" s="59" t="str">
        <f>'Data Entry'!AR843</f>
        <v/>
      </c>
      <c r="C840" s="1">
        <f>IF('Data Entry'!AD843="g",'Data Entry'!AC843*0.001*U840,IF('Data Entry'!AD843="UI",'Data Entry'!AC843*0.000001*U840,IF('Data Entry'!AD843="mg",'Data Entry'!AC843*0.000001*U840,IF('Data Entry'!AD843="t",'Data Entry'!AC843*1000*U840,IF('Data Entry'!AD843="kg",'Data Entry'!AC843*1*U840,IF('Data Entry'!AD843="L",'Data Entry'!AC843*1*U840,IFERROR(,"")))))))</f>
        <v>0</v>
      </c>
      <c r="D840" s="1" t="s">
        <v>4</v>
      </c>
      <c r="E840" s="1">
        <f>IF('Data Entry'!AF843="g",'Data Entry'!AE843*0.001,IF('Data Entry'!AF843="mg",'Data Entry'!AE843*0.000001,IF('Data Entry'!AF843="t",'Data Entry'!AE843*1000,IF('Data Entry'!AF843="ml",'Data Entry'!AE843*0.001,IF('Data Entry'!AF843="kg",'Data Entry'!AE843*1,IF('Data Entry'!AF843="Pieza",'Data Entry'!AE843*1,IF('Data Entry'!AF843="L",'Data Entry'!AE843*1,IFERROR(,""))))))))</f>
        <v>0</v>
      </c>
      <c r="F840" s="1" t="s">
        <v>4</v>
      </c>
      <c r="G840" s="1">
        <f>IF('Data Entry'!AA843="g",'Data Entry'!Z843*0.001,IF('Data Entry'!AA843="mg",'Data Entry'!Z843*0.000001,IF('Data Entry'!AA843="t",'Data Entry'!Z843*1000,IF('Data Entry'!AA843="ml",'Data Entry'!Z843*0.001,IF('Data Entry'!AA843="kg",'Data Entry'!Z843*1,IF('Data Entry'!AA843="Piezas",'Data Entry'!Z843*1,IF('Data Entry'!AA843="L",'Data Entry'!Z843*1,IFERROR(,""))))))))</f>
        <v>0</v>
      </c>
      <c r="H840" s="1" t="s">
        <v>4</v>
      </c>
      <c r="I840" s="1">
        <f>IF('Data Entry'!AC843="g",'Data Entry'!AB843*0.001,IF('Data Entry'!AC843="mg",'Data Entry'!AB843*0.000001,IF('Data Entry'!AC843="t",'Data Entry'!AB843*1000,IF('Data Entry'!AC843="ml",'Data Entry'!AB843*0.001,IF('Data Entry'!AC843="kg",'Data Entry'!AB843*1,IF('Data Entry'!AC843="L",'Data Entry'!AB843*1,IFERROR(,"")))))))</f>
        <v>0</v>
      </c>
      <c r="J840" s="59" t="str">
        <f>'Data Entry'!AU843</f>
        <v/>
      </c>
      <c r="K840" s="1">
        <f>IF('Data Entry'!AI843="g",'Data Entry'!AH843*0.001*V840,IF('Data Entry'!AI843="UI",'Data Entry'!AH843*0.000001*V840,IF('Data Entry'!AI843="mg",'Data Entry'!AH843*0.000001*V840,IF('Data Entry'!AI843="t",'Data Entry'!AH843*1000*V840,IF('Data Entry'!AI843="kg",'Data Entry'!AH843*1*V840,IF('Data Entry'!AI843="L",'Data Entry'!AH843*1*V840,IFERROR(,"")))))))</f>
        <v>0</v>
      </c>
      <c r="L840" s="1" t="s">
        <v>4</v>
      </c>
      <c r="M840" s="59">
        <f>'Data Entry'!AJ843</f>
        <v>0</v>
      </c>
      <c r="N840" s="59" t="str">
        <f>'Data Entry'!AX843</f>
        <v/>
      </c>
      <c r="O840" s="1">
        <f>IF('Data Entry'!AL843="g",'Data Entry'!AK843*0.001*W840,IF('Data Entry'!AL843="UI",'Data Entry'!AK843*0.000001*W840,IF('Data Entry'!AL843="mg",'Data Entry'!AK843*0.000001*W840,IF('Data Entry'!AL843="t",'Data Entry'!AK843*1000*W840,IF('Data Entry'!AL843="kg",'Data Entry'!AK843*1*W840,IF('Data Entry'!AL843="L",'Data Entry'!AK843*1*W840,IFERROR(,"")))))))</f>
        <v>0</v>
      </c>
      <c r="P840" s="1" t="s">
        <v>4</v>
      </c>
      <c r="Q840" s="59">
        <f>'Data Entry'!AM843</f>
        <v>0</v>
      </c>
      <c r="R840" s="59" t="str">
        <f>'Data Entry'!BA843</f>
        <v/>
      </c>
      <c r="S840" s="1">
        <f>IF('Data Entry'!AO843="g",'Data Entry'!AN843*0.001*X840,IF('Data Entry'!AO843="UI",'Data Entry'!AN843*0.000001*X840,IF('Data Entry'!AO843="mg",'Data Entry'!AN843*0.000001*X840,IF('Data Entry'!AO843="t",'Data Entry'!AN843*1000*X840,IF('Data Entry'!AO843="kg",'Data Entry'!AN843*1*X840,IF('Data Entry'!AO843="L",'Data Entry'!AN843*1*X840,IFERROR(,"")))))))</f>
        <v>0</v>
      </c>
      <c r="T840" s="1" t="s">
        <v>4</v>
      </c>
      <c r="U840" s="59" t="str">
        <f>IF('Data Entry'!AP843="No aplica","1",'Data Entry'!AP843)</f>
        <v/>
      </c>
      <c r="V840" s="59" t="str">
        <f>IF('Data Entry'!AS843="No aplica","1",'Data Entry'!AS843)</f>
        <v/>
      </c>
      <c r="W840" s="59" t="str">
        <f>IF('Data Entry'!AV843="No aplica","1",'Data Entry'!AV843)</f>
        <v/>
      </c>
      <c r="X840" s="59" t="str">
        <f>IF('Data Entry'!AY843="No aplica","1",'Data Entry'!AY843)</f>
        <v/>
      </c>
      <c r="Y840" s="151" t="str">
        <f t="shared" si="13"/>
        <v/>
      </c>
      <c r="Z840" s="152" t="str">
        <f>IF('Data Entry'!H843="Yes","1",IF(AND('Data Entry'!H843="",'Data Entry'!I843="",'Data Entry'!J843="",'Data Entry'!K843="",'Data Entry'!L843="",'Data Entry'!M843="",'Data Entry'!N843="",'Data Entry'!O843="",'Data Entry'!P843="",'Data Entry'!Q843=""),"","1"))</f>
        <v/>
      </c>
      <c r="AA840" s="152" t="str">
        <f>IF('Data Entry'!R843="Yes","1",IF(AND('Data Entry'!R843="",'Data Entry'!S843="",'Data Entry'!T843="",'Data Entry'!U843=""),"","1"))</f>
        <v/>
      </c>
      <c r="AB840" s="157" t="str">
        <f>IF('Data Entry'!V843="Yes","1",IF(AND('Data Entry'!V843="",'Data Entry'!W843=""),"","1"))</f>
        <v/>
      </c>
    </row>
    <row r="841" spans="1:28" ht="17">
      <c r="A841" s="59">
        <f>'Data Entry'!AB844</f>
        <v>0</v>
      </c>
      <c r="B841" s="59" t="str">
        <f>'Data Entry'!AR844</f>
        <v/>
      </c>
      <c r="C841" s="1">
        <f>IF('Data Entry'!AD844="g",'Data Entry'!AC844*0.001*U841,IF('Data Entry'!AD844="UI",'Data Entry'!AC844*0.000001*U841,IF('Data Entry'!AD844="mg",'Data Entry'!AC844*0.000001*U841,IF('Data Entry'!AD844="t",'Data Entry'!AC844*1000*U841,IF('Data Entry'!AD844="kg",'Data Entry'!AC844*1*U841,IF('Data Entry'!AD844="L",'Data Entry'!AC844*1*U841,IFERROR(,"")))))))</f>
        <v>0</v>
      </c>
      <c r="D841" s="1" t="s">
        <v>4</v>
      </c>
      <c r="E841" s="1">
        <f>IF('Data Entry'!AF844="g",'Data Entry'!AE844*0.001,IF('Data Entry'!AF844="mg",'Data Entry'!AE844*0.000001,IF('Data Entry'!AF844="t",'Data Entry'!AE844*1000,IF('Data Entry'!AF844="ml",'Data Entry'!AE844*0.001,IF('Data Entry'!AF844="kg",'Data Entry'!AE844*1,IF('Data Entry'!AF844="Pieza",'Data Entry'!AE844*1,IF('Data Entry'!AF844="L",'Data Entry'!AE844*1,IFERROR(,""))))))))</f>
        <v>0</v>
      </c>
      <c r="F841" s="1" t="s">
        <v>4</v>
      </c>
      <c r="G841" s="1">
        <f>IF('Data Entry'!AA844="g",'Data Entry'!Z844*0.001,IF('Data Entry'!AA844="mg",'Data Entry'!Z844*0.000001,IF('Data Entry'!AA844="t",'Data Entry'!Z844*1000,IF('Data Entry'!AA844="ml",'Data Entry'!Z844*0.001,IF('Data Entry'!AA844="kg",'Data Entry'!Z844*1,IF('Data Entry'!AA844="Piezas",'Data Entry'!Z844*1,IF('Data Entry'!AA844="L",'Data Entry'!Z844*1,IFERROR(,""))))))))</f>
        <v>0</v>
      </c>
      <c r="H841" s="1" t="s">
        <v>4</v>
      </c>
      <c r="I841" s="1">
        <f>IF('Data Entry'!AC844="g",'Data Entry'!AB844*0.001,IF('Data Entry'!AC844="mg",'Data Entry'!AB844*0.000001,IF('Data Entry'!AC844="t",'Data Entry'!AB844*1000,IF('Data Entry'!AC844="ml",'Data Entry'!AB844*0.001,IF('Data Entry'!AC844="kg",'Data Entry'!AB844*1,IF('Data Entry'!AC844="L",'Data Entry'!AB844*1,IFERROR(,"")))))))</f>
        <v>0</v>
      </c>
      <c r="J841" s="59" t="str">
        <f>'Data Entry'!AU844</f>
        <v/>
      </c>
      <c r="K841" s="1">
        <f>IF('Data Entry'!AI844="g",'Data Entry'!AH844*0.001*V841,IF('Data Entry'!AI844="UI",'Data Entry'!AH844*0.000001*V841,IF('Data Entry'!AI844="mg",'Data Entry'!AH844*0.000001*V841,IF('Data Entry'!AI844="t",'Data Entry'!AH844*1000*V841,IF('Data Entry'!AI844="kg",'Data Entry'!AH844*1*V841,IF('Data Entry'!AI844="L",'Data Entry'!AH844*1*V841,IFERROR(,"")))))))</f>
        <v>0</v>
      </c>
      <c r="L841" s="1" t="s">
        <v>4</v>
      </c>
      <c r="M841" s="59">
        <f>'Data Entry'!AJ844</f>
        <v>0</v>
      </c>
      <c r="N841" s="59" t="str">
        <f>'Data Entry'!AX844</f>
        <v/>
      </c>
      <c r="O841" s="1">
        <f>IF('Data Entry'!AL844="g",'Data Entry'!AK844*0.001*W841,IF('Data Entry'!AL844="UI",'Data Entry'!AK844*0.000001*W841,IF('Data Entry'!AL844="mg",'Data Entry'!AK844*0.000001*W841,IF('Data Entry'!AL844="t",'Data Entry'!AK844*1000*W841,IF('Data Entry'!AL844="kg",'Data Entry'!AK844*1*W841,IF('Data Entry'!AL844="L",'Data Entry'!AK844*1*W841,IFERROR(,"")))))))</f>
        <v>0</v>
      </c>
      <c r="P841" s="1" t="s">
        <v>4</v>
      </c>
      <c r="Q841" s="59">
        <f>'Data Entry'!AM844</f>
        <v>0</v>
      </c>
      <c r="R841" s="59" t="str">
        <f>'Data Entry'!BA844</f>
        <v/>
      </c>
      <c r="S841" s="1">
        <f>IF('Data Entry'!AO844="g",'Data Entry'!AN844*0.001*X841,IF('Data Entry'!AO844="UI",'Data Entry'!AN844*0.000001*X841,IF('Data Entry'!AO844="mg",'Data Entry'!AN844*0.000001*X841,IF('Data Entry'!AO844="t",'Data Entry'!AN844*1000*X841,IF('Data Entry'!AO844="kg",'Data Entry'!AN844*1*X841,IF('Data Entry'!AO844="L",'Data Entry'!AN844*1*X841,IFERROR(,"")))))))</f>
        <v>0</v>
      </c>
      <c r="T841" s="1" t="s">
        <v>4</v>
      </c>
      <c r="U841" s="59" t="str">
        <f>IF('Data Entry'!AP844="No aplica","1",'Data Entry'!AP844)</f>
        <v/>
      </c>
      <c r="V841" s="59" t="str">
        <f>IF('Data Entry'!AS844="No aplica","1",'Data Entry'!AS844)</f>
        <v/>
      </c>
      <c r="W841" s="59" t="str">
        <f>IF('Data Entry'!AV844="No aplica","1",'Data Entry'!AV844)</f>
        <v/>
      </c>
      <c r="X841" s="59" t="str">
        <f>IF('Data Entry'!AY844="No aplica","1",'Data Entry'!AY844)</f>
        <v/>
      </c>
      <c r="Y841" s="151" t="str">
        <f t="shared" si="13"/>
        <v/>
      </c>
      <c r="Z841" s="152" t="str">
        <f>IF('Data Entry'!H844="Yes","1",IF(AND('Data Entry'!H844="",'Data Entry'!I844="",'Data Entry'!J844="",'Data Entry'!K844="",'Data Entry'!L844="",'Data Entry'!M844="",'Data Entry'!N844="",'Data Entry'!O844="",'Data Entry'!P844="",'Data Entry'!Q844=""),"","1"))</f>
        <v/>
      </c>
      <c r="AA841" s="152" t="str">
        <f>IF('Data Entry'!R844="Yes","1",IF(AND('Data Entry'!R844="",'Data Entry'!S844="",'Data Entry'!T844="",'Data Entry'!U844=""),"","1"))</f>
        <v/>
      </c>
      <c r="AB841" s="157" t="str">
        <f>IF('Data Entry'!V844="Yes","1",IF(AND('Data Entry'!V844="",'Data Entry'!W844=""),"","1"))</f>
        <v/>
      </c>
    </row>
    <row r="842" spans="1:28" ht="17">
      <c r="A842" s="59">
        <f>'Data Entry'!AB845</f>
        <v>0</v>
      </c>
      <c r="B842" s="59" t="str">
        <f>'Data Entry'!AR845</f>
        <v/>
      </c>
      <c r="C842" s="1">
        <f>IF('Data Entry'!AD845="g",'Data Entry'!AC845*0.001*U842,IF('Data Entry'!AD845="UI",'Data Entry'!AC845*0.000001*U842,IF('Data Entry'!AD845="mg",'Data Entry'!AC845*0.000001*U842,IF('Data Entry'!AD845="t",'Data Entry'!AC845*1000*U842,IF('Data Entry'!AD845="kg",'Data Entry'!AC845*1*U842,IF('Data Entry'!AD845="L",'Data Entry'!AC845*1*U842,IFERROR(,"")))))))</f>
        <v>0</v>
      </c>
      <c r="D842" s="1" t="s">
        <v>4</v>
      </c>
      <c r="E842" s="1">
        <f>IF('Data Entry'!AF845="g",'Data Entry'!AE845*0.001,IF('Data Entry'!AF845="mg",'Data Entry'!AE845*0.000001,IF('Data Entry'!AF845="t",'Data Entry'!AE845*1000,IF('Data Entry'!AF845="ml",'Data Entry'!AE845*0.001,IF('Data Entry'!AF845="kg",'Data Entry'!AE845*1,IF('Data Entry'!AF845="Pieza",'Data Entry'!AE845*1,IF('Data Entry'!AF845="L",'Data Entry'!AE845*1,IFERROR(,""))))))))</f>
        <v>0</v>
      </c>
      <c r="F842" s="1" t="s">
        <v>4</v>
      </c>
      <c r="G842" s="1">
        <f>IF('Data Entry'!AA845="g",'Data Entry'!Z845*0.001,IF('Data Entry'!AA845="mg",'Data Entry'!Z845*0.000001,IF('Data Entry'!AA845="t",'Data Entry'!Z845*1000,IF('Data Entry'!AA845="ml",'Data Entry'!Z845*0.001,IF('Data Entry'!AA845="kg",'Data Entry'!Z845*1,IF('Data Entry'!AA845="Piezas",'Data Entry'!Z845*1,IF('Data Entry'!AA845="L",'Data Entry'!Z845*1,IFERROR(,""))))))))</f>
        <v>0</v>
      </c>
      <c r="H842" s="1" t="s">
        <v>4</v>
      </c>
      <c r="I842" s="1">
        <f>IF('Data Entry'!AC845="g",'Data Entry'!AB845*0.001,IF('Data Entry'!AC845="mg",'Data Entry'!AB845*0.000001,IF('Data Entry'!AC845="t",'Data Entry'!AB845*1000,IF('Data Entry'!AC845="ml",'Data Entry'!AB845*0.001,IF('Data Entry'!AC845="kg",'Data Entry'!AB845*1,IF('Data Entry'!AC845="L",'Data Entry'!AB845*1,IFERROR(,"")))))))</f>
        <v>0</v>
      </c>
      <c r="J842" s="59" t="str">
        <f>'Data Entry'!AU845</f>
        <v/>
      </c>
      <c r="K842" s="1">
        <f>IF('Data Entry'!AI845="g",'Data Entry'!AH845*0.001*V842,IF('Data Entry'!AI845="UI",'Data Entry'!AH845*0.000001*V842,IF('Data Entry'!AI845="mg",'Data Entry'!AH845*0.000001*V842,IF('Data Entry'!AI845="t",'Data Entry'!AH845*1000*V842,IF('Data Entry'!AI845="kg",'Data Entry'!AH845*1*V842,IF('Data Entry'!AI845="L",'Data Entry'!AH845*1*V842,IFERROR(,"")))))))</f>
        <v>0</v>
      </c>
      <c r="L842" s="1" t="s">
        <v>4</v>
      </c>
      <c r="M842" s="59">
        <f>'Data Entry'!AJ845</f>
        <v>0</v>
      </c>
      <c r="N842" s="59" t="str">
        <f>'Data Entry'!AX845</f>
        <v/>
      </c>
      <c r="O842" s="1">
        <f>IF('Data Entry'!AL845="g",'Data Entry'!AK845*0.001*W842,IF('Data Entry'!AL845="UI",'Data Entry'!AK845*0.000001*W842,IF('Data Entry'!AL845="mg",'Data Entry'!AK845*0.000001*W842,IF('Data Entry'!AL845="t",'Data Entry'!AK845*1000*W842,IF('Data Entry'!AL845="kg",'Data Entry'!AK845*1*W842,IF('Data Entry'!AL845="L",'Data Entry'!AK845*1*W842,IFERROR(,"")))))))</f>
        <v>0</v>
      </c>
      <c r="P842" s="1" t="s">
        <v>4</v>
      </c>
      <c r="Q842" s="59">
        <f>'Data Entry'!AM845</f>
        <v>0</v>
      </c>
      <c r="R842" s="59" t="str">
        <f>'Data Entry'!BA845</f>
        <v/>
      </c>
      <c r="S842" s="1">
        <f>IF('Data Entry'!AO845="g",'Data Entry'!AN845*0.001*X842,IF('Data Entry'!AO845="UI",'Data Entry'!AN845*0.000001*X842,IF('Data Entry'!AO845="mg",'Data Entry'!AN845*0.000001*X842,IF('Data Entry'!AO845="t",'Data Entry'!AN845*1000*X842,IF('Data Entry'!AO845="kg",'Data Entry'!AN845*1*X842,IF('Data Entry'!AO845="L",'Data Entry'!AN845*1*X842,IFERROR(,"")))))))</f>
        <v>0</v>
      </c>
      <c r="T842" s="1" t="s">
        <v>4</v>
      </c>
      <c r="U842" s="59" t="str">
        <f>IF('Data Entry'!AP845="No aplica","1",'Data Entry'!AP845)</f>
        <v/>
      </c>
      <c r="V842" s="59" t="str">
        <f>IF('Data Entry'!AS845="No aplica","1",'Data Entry'!AS845)</f>
        <v/>
      </c>
      <c r="W842" s="59" t="str">
        <f>IF('Data Entry'!AV845="No aplica","1",'Data Entry'!AV845)</f>
        <v/>
      </c>
      <c r="X842" s="59" t="str">
        <f>IF('Data Entry'!AY845="No aplica","1",'Data Entry'!AY845)</f>
        <v/>
      </c>
      <c r="Y842" s="151" t="str">
        <f t="shared" si="13"/>
        <v/>
      </c>
      <c r="Z842" s="152" t="str">
        <f>IF('Data Entry'!H845="Yes","1",IF(AND('Data Entry'!H845="",'Data Entry'!I845="",'Data Entry'!J845="",'Data Entry'!K845="",'Data Entry'!L845="",'Data Entry'!M845="",'Data Entry'!N845="",'Data Entry'!O845="",'Data Entry'!P845="",'Data Entry'!Q845=""),"","1"))</f>
        <v/>
      </c>
      <c r="AA842" s="152" t="str">
        <f>IF('Data Entry'!R845="Yes","1",IF(AND('Data Entry'!R845="",'Data Entry'!S845="",'Data Entry'!T845="",'Data Entry'!U845=""),"","1"))</f>
        <v/>
      </c>
      <c r="AB842" s="157" t="str">
        <f>IF('Data Entry'!V845="Yes","1",IF(AND('Data Entry'!V845="",'Data Entry'!W845=""),"","1"))</f>
        <v/>
      </c>
    </row>
    <row r="843" spans="1:28" ht="17">
      <c r="A843" s="59">
        <f>'Data Entry'!AB846</f>
        <v>0</v>
      </c>
      <c r="B843" s="59" t="str">
        <f>'Data Entry'!AR846</f>
        <v/>
      </c>
      <c r="C843" s="1">
        <f>IF('Data Entry'!AD846="g",'Data Entry'!AC846*0.001*U843,IF('Data Entry'!AD846="UI",'Data Entry'!AC846*0.000001*U843,IF('Data Entry'!AD846="mg",'Data Entry'!AC846*0.000001*U843,IF('Data Entry'!AD846="t",'Data Entry'!AC846*1000*U843,IF('Data Entry'!AD846="kg",'Data Entry'!AC846*1*U843,IF('Data Entry'!AD846="L",'Data Entry'!AC846*1*U843,IFERROR(,"")))))))</f>
        <v>0</v>
      </c>
      <c r="D843" s="1" t="s">
        <v>4</v>
      </c>
      <c r="E843" s="1">
        <f>IF('Data Entry'!AF846="g",'Data Entry'!AE846*0.001,IF('Data Entry'!AF846="mg",'Data Entry'!AE846*0.000001,IF('Data Entry'!AF846="t",'Data Entry'!AE846*1000,IF('Data Entry'!AF846="ml",'Data Entry'!AE846*0.001,IF('Data Entry'!AF846="kg",'Data Entry'!AE846*1,IF('Data Entry'!AF846="Pieza",'Data Entry'!AE846*1,IF('Data Entry'!AF846="L",'Data Entry'!AE846*1,IFERROR(,""))))))))</f>
        <v>0</v>
      </c>
      <c r="F843" s="1" t="s">
        <v>4</v>
      </c>
      <c r="G843" s="1">
        <f>IF('Data Entry'!AA846="g",'Data Entry'!Z846*0.001,IF('Data Entry'!AA846="mg",'Data Entry'!Z846*0.000001,IF('Data Entry'!AA846="t",'Data Entry'!Z846*1000,IF('Data Entry'!AA846="ml",'Data Entry'!Z846*0.001,IF('Data Entry'!AA846="kg",'Data Entry'!Z846*1,IF('Data Entry'!AA846="Piezas",'Data Entry'!Z846*1,IF('Data Entry'!AA846="L",'Data Entry'!Z846*1,IFERROR(,""))))))))</f>
        <v>0</v>
      </c>
      <c r="H843" s="1" t="s">
        <v>4</v>
      </c>
      <c r="I843" s="1">
        <f>IF('Data Entry'!AC846="g",'Data Entry'!AB846*0.001,IF('Data Entry'!AC846="mg",'Data Entry'!AB846*0.000001,IF('Data Entry'!AC846="t",'Data Entry'!AB846*1000,IF('Data Entry'!AC846="ml",'Data Entry'!AB846*0.001,IF('Data Entry'!AC846="kg",'Data Entry'!AB846*1,IF('Data Entry'!AC846="L",'Data Entry'!AB846*1,IFERROR(,"")))))))</f>
        <v>0</v>
      </c>
      <c r="J843" s="59" t="str">
        <f>'Data Entry'!AU846</f>
        <v/>
      </c>
      <c r="K843" s="1">
        <f>IF('Data Entry'!AI846="g",'Data Entry'!AH846*0.001*V843,IF('Data Entry'!AI846="UI",'Data Entry'!AH846*0.000001*V843,IF('Data Entry'!AI846="mg",'Data Entry'!AH846*0.000001*V843,IF('Data Entry'!AI846="t",'Data Entry'!AH846*1000*V843,IF('Data Entry'!AI846="kg",'Data Entry'!AH846*1*V843,IF('Data Entry'!AI846="L",'Data Entry'!AH846*1*V843,IFERROR(,"")))))))</f>
        <v>0</v>
      </c>
      <c r="L843" s="1" t="s">
        <v>4</v>
      </c>
      <c r="M843" s="59">
        <f>'Data Entry'!AJ846</f>
        <v>0</v>
      </c>
      <c r="N843" s="59" t="str">
        <f>'Data Entry'!AX846</f>
        <v/>
      </c>
      <c r="O843" s="1">
        <f>IF('Data Entry'!AL846="g",'Data Entry'!AK846*0.001*W843,IF('Data Entry'!AL846="UI",'Data Entry'!AK846*0.000001*W843,IF('Data Entry'!AL846="mg",'Data Entry'!AK846*0.000001*W843,IF('Data Entry'!AL846="t",'Data Entry'!AK846*1000*W843,IF('Data Entry'!AL846="kg",'Data Entry'!AK846*1*W843,IF('Data Entry'!AL846="L",'Data Entry'!AK846*1*W843,IFERROR(,"")))))))</f>
        <v>0</v>
      </c>
      <c r="P843" s="1" t="s">
        <v>4</v>
      </c>
      <c r="Q843" s="59">
        <f>'Data Entry'!AM846</f>
        <v>0</v>
      </c>
      <c r="R843" s="59" t="str">
        <f>'Data Entry'!BA846</f>
        <v/>
      </c>
      <c r="S843" s="1">
        <f>IF('Data Entry'!AO846="g",'Data Entry'!AN846*0.001*X843,IF('Data Entry'!AO846="UI",'Data Entry'!AN846*0.000001*X843,IF('Data Entry'!AO846="mg",'Data Entry'!AN846*0.000001*X843,IF('Data Entry'!AO846="t",'Data Entry'!AN846*1000*X843,IF('Data Entry'!AO846="kg",'Data Entry'!AN846*1*X843,IF('Data Entry'!AO846="L",'Data Entry'!AN846*1*X843,IFERROR(,"")))))))</f>
        <v>0</v>
      </c>
      <c r="T843" s="1" t="s">
        <v>4</v>
      </c>
      <c r="U843" s="59" t="str">
        <f>IF('Data Entry'!AP846="No aplica","1",'Data Entry'!AP846)</f>
        <v/>
      </c>
      <c r="V843" s="59" t="str">
        <f>IF('Data Entry'!AS846="No aplica","1",'Data Entry'!AS846)</f>
        <v/>
      </c>
      <c r="W843" s="59" t="str">
        <f>IF('Data Entry'!AV846="No aplica","1",'Data Entry'!AV846)</f>
        <v/>
      </c>
      <c r="X843" s="59" t="str">
        <f>IF('Data Entry'!AY846="No aplica","1",'Data Entry'!AY846)</f>
        <v/>
      </c>
      <c r="Y843" s="151" t="str">
        <f t="shared" si="13"/>
        <v/>
      </c>
      <c r="Z843" s="152" t="str">
        <f>IF('Data Entry'!H846="Yes","1",IF(AND('Data Entry'!H846="",'Data Entry'!I846="",'Data Entry'!J846="",'Data Entry'!K846="",'Data Entry'!L846="",'Data Entry'!M846="",'Data Entry'!N846="",'Data Entry'!O846="",'Data Entry'!P846="",'Data Entry'!Q846=""),"","1"))</f>
        <v/>
      </c>
      <c r="AA843" s="152" t="str">
        <f>IF('Data Entry'!R846="Yes","1",IF(AND('Data Entry'!R846="",'Data Entry'!S846="",'Data Entry'!T846="",'Data Entry'!U846=""),"","1"))</f>
        <v/>
      </c>
      <c r="AB843" s="157" t="str">
        <f>IF('Data Entry'!V846="Yes","1",IF(AND('Data Entry'!V846="",'Data Entry'!W846=""),"","1"))</f>
        <v/>
      </c>
    </row>
    <row r="844" spans="1:28" ht="17">
      <c r="A844" s="59">
        <f>'Data Entry'!AB847</f>
        <v>0</v>
      </c>
      <c r="B844" s="59" t="str">
        <f>'Data Entry'!AR847</f>
        <v/>
      </c>
      <c r="C844" s="1">
        <f>IF('Data Entry'!AD847="g",'Data Entry'!AC847*0.001*U844,IF('Data Entry'!AD847="UI",'Data Entry'!AC847*0.000001*U844,IF('Data Entry'!AD847="mg",'Data Entry'!AC847*0.000001*U844,IF('Data Entry'!AD847="t",'Data Entry'!AC847*1000*U844,IF('Data Entry'!AD847="kg",'Data Entry'!AC847*1*U844,IF('Data Entry'!AD847="L",'Data Entry'!AC847*1*U844,IFERROR(,"")))))))</f>
        <v>0</v>
      </c>
      <c r="D844" s="1" t="s">
        <v>4</v>
      </c>
      <c r="E844" s="1">
        <f>IF('Data Entry'!AF847="g",'Data Entry'!AE847*0.001,IF('Data Entry'!AF847="mg",'Data Entry'!AE847*0.000001,IF('Data Entry'!AF847="t",'Data Entry'!AE847*1000,IF('Data Entry'!AF847="ml",'Data Entry'!AE847*0.001,IF('Data Entry'!AF847="kg",'Data Entry'!AE847*1,IF('Data Entry'!AF847="Pieza",'Data Entry'!AE847*1,IF('Data Entry'!AF847="L",'Data Entry'!AE847*1,IFERROR(,""))))))))</f>
        <v>0</v>
      </c>
      <c r="F844" s="1" t="s">
        <v>4</v>
      </c>
      <c r="G844" s="1">
        <f>IF('Data Entry'!AA847="g",'Data Entry'!Z847*0.001,IF('Data Entry'!AA847="mg",'Data Entry'!Z847*0.000001,IF('Data Entry'!AA847="t",'Data Entry'!Z847*1000,IF('Data Entry'!AA847="ml",'Data Entry'!Z847*0.001,IF('Data Entry'!AA847="kg",'Data Entry'!Z847*1,IF('Data Entry'!AA847="Piezas",'Data Entry'!Z847*1,IF('Data Entry'!AA847="L",'Data Entry'!Z847*1,IFERROR(,""))))))))</f>
        <v>0</v>
      </c>
      <c r="H844" s="1" t="s">
        <v>4</v>
      </c>
      <c r="I844" s="1">
        <f>IF('Data Entry'!AC847="g",'Data Entry'!AB847*0.001,IF('Data Entry'!AC847="mg",'Data Entry'!AB847*0.000001,IF('Data Entry'!AC847="t",'Data Entry'!AB847*1000,IF('Data Entry'!AC847="ml",'Data Entry'!AB847*0.001,IF('Data Entry'!AC847="kg",'Data Entry'!AB847*1,IF('Data Entry'!AC847="L",'Data Entry'!AB847*1,IFERROR(,"")))))))</f>
        <v>0</v>
      </c>
      <c r="J844" s="59" t="str">
        <f>'Data Entry'!AU847</f>
        <v/>
      </c>
      <c r="K844" s="1">
        <f>IF('Data Entry'!AI847="g",'Data Entry'!AH847*0.001*V844,IF('Data Entry'!AI847="UI",'Data Entry'!AH847*0.000001*V844,IF('Data Entry'!AI847="mg",'Data Entry'!AH847*0.000001*V844,IF('Data Entry'!AI847="t",'Data Entry'!AH847*1000*V844,IF('Data Entry'!AI847="kg",'Data Entry'!AH847*1*V844,IF('Data Entry'!AI847="L",'Data Entry'!AH847*1*V844,IFERROR(,"")))))))</f>
        <v>0</v>
      </c>
      <c r="L844" s="1" t="s">
        <v>4</v>
      </c>
      <c r="M844" s="59">
        <f>'Data Entry'!AJ847</f>
        <v>0</v>
      </c>
      <c r="N844" s="59" t="str">
        <f>'Data Entry'!AX847</f>
        <v/>
      </c>
      <c r="O844" s="1">
        <f>IF('Data Entry'!AL847="g",'Data Entry'!AK847*0.001*W844,IF('Data Entry'!AL847="UI",'Data Entry'!AK847*0.000001*W844,IF('Data Entry'!AL847="mg",'Data Entry'!AK847*0.000001*W844,IF('Data Entry'!AL847="t",'Data Entry'!AK847*1000*W844,IF('Data Entry'!AL847="kg",'Data Entry'!AK847*1*W844,IF('Data Entry'!AL847="L",'Data Entry'!AK847*1*W844,IFERROR(,"")))))))</f>
        <v>0</v>
      </c>
      <c r="P844" s="1" t="s">
        <v>4</v>
      </c>
      <c r="Q844" s="59">
        <f>'Data Entry'!AM847</f>
        <v>0</v>
      </c>
      <c r="R844" s="59" t="str">
        <f>'Data Entry'!BA847</f>
        <v/>
      </c>
      <c r="S844" s="1">
        <f>IF('Data Entry'!AO847="g",'Data Entry'!AN847*0.001*X844,IF('Data Entry'!AO847="UI",'Data Entry'!AN847*0.000001*X844,IF('Data Entry'!AO847="mg",'Data Entry'!AN847*0.000001*X844,IF('Data Entry'!AO847="t",'Data Entry'!AN847*1000*X844,IF('Data Entry'!AO847="kg",'Data Entry'!AN847*1*X844,IF('Data Entry'!AO847="L",'Data Entry'!AN847*1*X844,IFERROR(,"")))))))</f>
        <v>0</v>
      </c>
      <c r="T844" s="1" t="s">
        <v>4</v>
      </c>
      <c r="U844" s="59" t="str">
        <f>IF('Data Entry'!AP847="No aplica","1",'Data Entry'!AP847)</f>
        <v/>
      </c>
      <c r="V844" s="59" t="str">
        <f>IF('Data Entry'!AS847="No aplica","1",'Data Entry'!AS847)</f>
        <v/>
      </c>
      <c r="W844" s="59" t="str">
        <f>IF('Data Entry'!AV847="No aplica","1",'Data Entry'!AV847)</f>
        <v/>
      </c>
      <c r="X844" s="59" t="str">
        <f>IF('Data Entry'!AY847="No aplica","1",'Data Entry'!AY847)</f>
        <v/>
      </c>
      <c r="Y844" s="151" t="str">
        <f t="shared" si="13"/>
        <v/>
      </c>
      <c r="Z844" s="152" t="str">
        <f>IF('Data Entry'!H847="Yes","1",IF(AND('Data Entry'!H847="",'Data Entry'!I847="",'Data Entry'!J847="",'Data Entry'!K847="",'Data Entry'!L847="",'Data Entry'!M847="",'Data Entry'!N847="",'Data Entry'!O847="",'Data Entry'!P847="",'Data Entry'!Q847=""),"","1"))</f>
        <v/>
      </c>
      <c r="AA844" s="152" t="str">
        <f>IF('Data Entry'!R847="Yes","1",IF(AND('Data Entry'!R847="",'Data Entry'!S847="",'Data Entry'!T847="",'Data Entry'!U847=""),"","1"))</f>
        <v/>
      </c>
      <c r="AB844" s="157" t="str">
        <f>IF('Data Entry'!V847="Yes","1",IF(AND('Data Entry'!V847="",'Data Entry'!W847=""),"","1"))</f>
        <v/>
      </c>
    </row>
    <row r="845" spans="1:28" ht="17">
      <c r="A845" s="59">
        <f>'Data Entry'!AB848</f>
        <v>0</v>
      </c>
      <c r="B845" s="59" t="str">
        <f>'Data Entry'!AR848</f>
        <v/>
      </c>
      <c r="C845" s="1">
        <f>IF('Data Entry'!AD848="g",'Data Entry'!AC848*0.001*U845,IF('Data Entry'!AD848="UI",'Data Entry'!AC848*0.000001*U845,IF('Data Entry'!AD848="mg",'Data Entry'!AC848*0.000001*U845,IF('Data Entry'!AD848="t",'Data Entry'!AC848*1000*U845,IF('Data Entry'!AD848="kg",'Data Entry'!AC848*1*U845,IF('Data Entry'!AD848="L",'Data Entry'!AC848*1*U845,IFERROR(,"")))))))</f>
        <v>0</v>
      </c>
      <c r="D845" s="1" t="s">
        <v>4</v>
      </c>
      <c r="E845" s="1">
        <f>IF('Data Entry'!AF848="g",'Data Entry'!AE848*0.001,IF('Data Entry'!AF848="mg",'Data Entry'!AE848*0.000001,IF('Data Entry'!AF848="t",'Data Entry'!AE848*1000,IF('Data Entry'!AF848="ml",'Data Entry'!AE848*0.001,IF('Data Entry'!AF848="kg",'Data Entry'!AE848*1,IF('Data Entry'!AF848="Pieza",'Data Entry'!AE848*1,IF('Data Entry'!AF848="L",'Data Entry'!AE848*1,IFERROR(,""))))))))</f>
        <v>0</v>
      </c>
      <c r="F845" s="1" t="s">
        <v>4</v>
      </c>
      <c r="G845" s="1">
        <f>IF('Data Entry'!AA848="g",'Data Entry'!Z848*0.001,IF('Data Entry'!AA848="mg",'Data Entry'!Z848*0.000001,IF('Data Entry'!AA848="t",'Data Entry'!Z848*1000,IF('Data Entry'!AA848="ml",'Data Entry'!Z848*0.001,IF('Data Entry'!AA848="kg",'Data Entry'!Z848*1,IF('Data Entry'!AA848="Piezas",'Data Entry'!Z848*1,IF('Data Entry'!AA848="L",'Data Entry'!Z848*1,IFERROR(,""))))))))</f>
        <v>0</v>
      </c>
      <c r="H845" s="1" t="s">
        <v>4</v>
      </c>
      <c r="I845" s="1">
        <f>IF('Data Entry'!AC848="g",'Data Entry'!AB848*0.001,IF('Data Entry'!AC848="mg",'Data Entry'!AB848*0.000001,IF('Data Entry'!AC848="t",'Data Entry'!AB848*1000,IF('Data Entry'!AC848="ml",'Data Entry'!AB848*0.001,IF('Data Entry'!AC848="kg",'Data Entry'!AB848*1,IF('Data Entry'!AC848="L",'Data Entry'!AB848*1,IFERROR(,"")))))))</f>
        <v>0</v>
      </c>
      <c r="J845" s="59" t="str">
        <f>'Data Entry'!AU848</f>
        <v/>
      </c>
      <c r="K845" s="1">
        <f>IF('Data Entry'!AI848="g",'Data Entry'!AH848*0.001*V845,IF('Data Entry'!AI848="UI",'Data Entry'!AH848*0.000001*V845,IF('Data Entry'!AI848="mg",'Data Entry'!AH848*0.000001*V845,IF('Data Entry'!AI848="t",'Data Entry'!AH848*1000*V845,IF('Data Entry'!AI848="kg",'Data Entry'!AH848*1*V845,IF('Data Entry'!AI848="L",'Data Entry'!AH848*1*V845,IFERROR(,"")))))))</f>
        <v>0</v>
      </c>
      <c r="L845" s="1" t="s">
        <v>4</v>
      </c>
      <c r="M845" s="59">
        <f>'Data Entry'!AJ848</f>
        <v>0</v>
      </c>
      <c r="N845" s="59" t="str">
        <f>'Data Entry'!AX848</f>
        <v/>
      </c>
      <c r="O845" s="1">
        <f>IF('Data Entry'!AL848="g",'Data Entry'!AK848*0.001*W845,IF('Data Entry'!AL848="UI",'Data Entry'!AK848*0.000001*W845,IF('Data Entry'!AL848="mg",'Data Entry'!AK848*0.000001*W845,IF('Data Entry'!AL848="t",'Data Entry'!AK848*1000*W845,IF('Data Entry'!AL848="kg",'Data Entry'!AK848*1*W845,IF('Data Entry'!AL848="L",'Data Entry'!AK848*1*W845,IFERROR(,"")))))))</f>
        <v>0</v>
      </c>
      <c r="P845" s="1" t="s">
        <v>4</v>
      </c>
      <c r="Q845" s="59">
        <f>'Data Entry'!AM848</f>
        <v>0</v>
      </c>
      <c r="R845" s="59" t="str">
        <f>'Data Entry'!BA848</f>
        <v/>
      </c>
      <c r="S845" s="1">
        <f>IF('Data Entry'!AO848="g",'Data Entry'!AN848*0.001*X845,IF('Data Entry'!AO848="UI",'Data Entry'!AN848*0.000001*X845,IF('Data Entry'!AO848="mg",'Data Entry'!AN848*0.000001*X845,IF('Data Entry'!AO848="t",'Data Entry'!AN848*1000*X845,IF('Data Entry'!AO848="kg",'Data Entry'!AN848*1*X845,IF('Data Entry'!AO848="L",'Data Entry'!AN848*1*X845,IFERROR(,"")))))))</f>
        <v>0</v>
      </c>
      <c r="T845" s="1" t="s">
        <v>4</v>
      </c>
      <c r="U845" s="59" t="str">
        <f>IF('Data Entry'!AP848="No aplica","1",'Data Entry'!AP848)</f>
        <v/>
      </c>
      <c r="V845" s="59" t="str">
        <f>IF('Data Entry'!AS848="No aplica","1",'Data Entry'!AS848)</f>
        <v/>
      </c>
      <c r="W845" s="59" t="str">
        <f>IF('Data Entry'!AV848="No aplica","1",'Data Entry'!AV848)</f>
        <v/>
      </c>
      <c r="X845" s="59" t="str">
        <f>IF('Data Entry'!AY848="No aplica","1",'Data Entry'!AY848)</f>
        <v/>
      </c>
      <c r="Y845" s="151" t="str">
        <f t="shared" si="13"/>
        <v/>
      </c>
      <c r="Z845" s="152" t="str">
        <f>IF('Data Entry'!H848="Yes","1",IF(AND('Data Entry'!H848="",'Data Entry'!I848="",'Data Entry'!J848="",'Data Entry'!K848="",'Data Entry'!L848="",'Data Entry'!M848="",'Data Entry'!N848="",'Data Entry'!O848="",'Data Entry'!P848="",'Data Entry'!Q848=""),"","1"))</f>
        <v/>
      </c>
      <c r="AA845" s="152" t="str">
        <f>IF('Data Entry'!R848="Yes","1",IF(AND('Data Entry'!R848="",'Data Entry'!S848="",'Data Entry'!T848="",'Data Entry'!U848=""),"","1"))</f>
        <v/>
      </c>
      <c r="AB845" s="157" t="str">
        <f>IF('Data Entry'!V848="Yes","1",IF(AND('Data Entry'!V848="",'Data Entry'!W848=""),"","1"))</f>
        <v/>
      </c>
    </row>
    <row r="846" spans="1:28" ht="17">
      <c r="A846" s="59">
        <f>'Data Entry'!AB849</f>
        <v>0</v>
      </c>
      <c r="B846" s="59" t="str">
        <f>'Data Entry'!AR849</f>
        <v/>
      </c>
      <c r="C846" s="1">
        <f>IF('Data Entry'!AD849="g",'Data Entry'!AC849*0.001*U846,IF('Data Entry'!AD849="UI",'Data Entry'!AC849*0.000001*U846,IF('Data Entry'!AD849="mg",'Data Entry'!AC849*0.000001*U846,IF('Data Entry'!AD849="t",'Data Entry'!AC849*1000*U846,IF('Data Entry'!AD849="kg",'Data Entry'!AC849*1*U846,IF('Data Entry'!AD849="L",'Data Entry'!AC849*1*U846,IFERROR(,"")))))))</f>
        <v>0</v>
      </c>
      <c r="D846" s="1" t="s">
        <v>4</v>
      </c>
      <c r="E846" s="1">
        <f>IF('Data Entry'!AF849="g",'Data Entry'!AE849*0.001,IF('Data Entry'!AF849="mg",'Data Entry'!AE849*0.000001,IF('Data Entry'!AF849="t",'Data Entry'!AE849*1000,IF('Data Entry'!AF849="ml",'Data Entry'!AE849*0.001,IF('Data Entry'!AF849="kg",'Data Entry'!AE849*1,IF('Data Entry'!AF849="Pieza",'Data Entry'!AE849*1,IF('Data Entry'!AF849="L",'Data Entry'!AE849*1,IFERROR(,""))))))))</f>
        <v>0</v>
      </c>
      <c r="F846" s="1" t="s">
        <v>4</v>
      </c>
      <c r="G846" s="1">
        <f>IF('Data Entry'!AA849="g",'Data Entry'!Z849*0.001,IF('Data Entry'!AA849="mg",'Data Entry'!Z849*0.000001,IF('Data Entry'!AA849="t",'Data Entry'!Z849*1000,IF('Data Entry'!AA849="ml",'Data Entry'!Z849*0.001,IF('Data Entry'!AA849="kg",'Data Entry'!Z849*1,IF('Data Entry'!AA849="Piezas",'Data Entry'!Z849*1,IF('Data Entry'!AA849="L",'Data Entry'!Z849*1,IFERROR(,""))))))))</f>
        <v>0</v>
      </c>
      <c r="H846" s="1" t="s">
        <v>4</v>
      </c>
      <c r="I846" s="1">
        <f>IF('Data Entry'!AC849="g",'Data Entry'!AB849*0.001,IF('Data Entry'!AC849="mg",'Data Entry'!AB849*0.000001,IF('Data Entry'!AC849="t",'Data Entry'!AB849*1000,IF('Data Entry'!AC849="ml",'Data Entry'!AB849*0.001,IF('Data Entry'!AC849="kg",'Data Entry'!AB849*1,IF('Data Entry'!AC849="L",'Data Entry'!AB849*1,IFERROR(,"")))))))</f>
        <v>0</v>
      </c>
      <c r="J846" s="59" t="str">
        <f>'Data Entry'!AU849</f>
        <v/>
      </c>
      <c r="K846" s="1">
        <f>IF('Data Entry'!AI849="g",'Data Entry'!AH849*0.001*V846,IF('Data Entry'!AI849="UI",'Data Entry'!AH849*0.000001*V846,IF('Data Entry'!AI849="mg",'Data Entry'!AH849*0.000001*V846,IF('Data Entry'!AI849="t",'Data Entry'!AH849*1000*V846,IF('Data Entry'!AI849="kg",'Data Entry'!AH849*1*V846,IF('Data Entry'!AI849="L",'Data Entry'!AH849*1*V846,IFERROR(,"")))))))</f>
        <v>0</v>
      </c>
      <c r="L846" s="1" t="s">
        <v>4</v>
      </c>
      <c r="M846" s="59">
        <f>'Data Entry'!AJ849</f>
        <v>0</v>
      </c>
      <c r="N846" s="59" t="str">
        <f>'Data Entry'!AX849</f>
        <v/>
      </c>
      <c r="O846" s="1">
        <f>IF('Data Entry'!AL849="g",'Data Entry'!AK849*0.001*W846,IF('Data Entry'!AL849="UI",'Data Entry'!AK849*0.000001*W846,IF('Data Entry'!AL849="mg",'Data Entry'!AK849*0.000001*W846,IF('Data Entry'!AL849="t",'Data Entry'!AK849*1000*W846,IF('Data Entry'!AL849="kg",'Data Entry'!AK849*1*W846,IF('Data Entry'!AL849="L",'Data Entry'!AK849*1*W846,IFERROR(,"")))))))</f>
        <v>0</v>
      </c>
      <c r="P846" s="1" t="s">
        <v>4</v>
      </c>
      <c r="Q846" s="59">
        <f>'Data Entry'!AM849</f>
        <v>0</v>
      </c>
      <c r="R846" s="59" t="str">
        <f>'Data Entry'!BA849</f>
        <v/>
      </c>
      <c r="S846" s="1">
        <f>IF('Data Entry'!AO849="g",'Data Entry'!AN849*0.001*X846,IF('Data Entry'!AO849="UI",'Data Entry'!AN849*0.000001*X846,IF('Data Entry'!AO849="mg",'Data Entry'!AN849*0.000001*X846,IF('Data Entry'!AO849="t",'Data Entry'!AN849*1000*X846,IF('Data Entry'!AO849="kg",'Data Entry'!AN849*1*X846,IF('Data Entry'!AO849="L",'Data Entry'!AN849*1*X846,IFERROR(,"")))))))</f>
        <v>0</v>
      </c>
      <c r="T846" s="1" t="s">
        <v>4</v>
      </c>
      <c r="U846" s="59" t="str">
        <f>IF('Data Entry'!AP849="No aplica","1",'Data Entry'!AP849)</f>
        <v/>
      </c>
      <c r="V846" s="59" t="str">
        <f>IF('Data Entry'!AS849="No aplica","1",'Data Entry'!AS849)</f>
        <v/>
      </c>
      <c r="W846" s="59" t="str">
        <f>IF('Data Entry'!AV849="No aplica","1",'Data Entry'!AV849)</f>
        <v/>
      </c>
      <c r="X846" s="59" t="str">
        <f>IF('Data Entry'!AY849="No aplica","1",'Data Entry'!AY849)</f>
        <v/>
      </c>
      <c r="Y846" s="151" t="str">
        <f t="shared" si="13"/>
        <v/>
      </c>
      <c r="Z846" s="152" t="str">
        <f>IF('Data Entry'!H849="Yes","1",IF(AND('Data Entry'!H849="",'Data Entry'!I849="",'Data Entry'!J849="",'Data Entry'!K849="",'Data Entry'!L849="",'Data Entry'!M849="",'Data Entry'!N849="",'Data Entry'!O849="",'Data Entry'!P849="",'Data Entry'!Q849=""),"","1"))</f>
        <v/>
      </c>
      <c r="AA846" s="152" t="str">
        <f>IF('Data Entry'!R849="Yes","1",IF(AND('Data Entry'!R849="",'Data Entry'!S849="",'Data Entry'!T849="",'Data Entry'!U849=""),"","1"))</f>
        <v/>
      </c>
      <c r="AB846" s="157" t="str">
        <f>IF('Data Entry'!V849="Yes","1",IF(AND('Data Entry'!V849="",'Data Entry'!W849=""),"","1"))</f>
        <v/>
      </c>
    </row>
    <row r="847" spans="1:28" ht="17">
      <c r="A847" s="59">
        <f>'Data Entry'!AB850</f>
        <v>0</v>
      </c>
      <c r="B847" s="59" t="str">
        <f>'Data Entry'!AR850</f>
        <v/>
      </c>
      <c r="C847" s="1">
        <f>IF('Data Entry'!AD850="g",'Data Entry'!AC850*0.001*U847,IF('Data Entry'!AD850="UI",'Data Entry'!AC850*0.000001*U847,IF('Data Entry'!AD850="mg",'Data Entry'!AC850*0.000001*U847,IF('Data Entry'!AD850="t",'Data Entry'!AC850*1000*U847,IF('Data Entry'!AD850="kg",'Data Entry'!AC850*1*U847,IF('Data Entry'!AD850="L",'Data Entry'!AC850*1*U847,IFERROR(,"")))))))</f>
        <v>0</v>
      </c>
      <c r="D847" s="1" t="s">
        <v>4</v>
      </c>
      <c r="E847" s="1">
        <f>IF('Data Entry'!AF850="g",'Data Entry'!AE850*0.001,IF('Data Entry'!AF850="mg",'Data Entry'!AE850*0.000001,IF('Data Entry'!AF850="t",'Data Entry'!AE850*1000,IF('Data Entry'!AF850="ml",'Data Entry'!AE850*0.001,IF('Data Entry'!AF850="kg",'Data Entry'!AE850*1,IF('Data Entry'!AF850="Pieza",'Data Entry'!AE850*1,IF('Data Entry'!AF850="L",'Data Entry'!AE850*1,IFERROR(,""))))))))</f>
        <v>0</v>
      </c>
      <c r="F847" s="1" t="s">
        <v>4</v>
      </c>
      <c r="G847" s="1">
        <f>IF('Data Entry'!AA850="g",'Data Entry'!Z850*0.001,IF('Data Entry'!AA850="mg",'Data Entry'!Z850*0.000001,IF('Data Entry'!AA850="t",'Data Entry'!Z850*1000,IF('Data Entry'!AA850="ml",'Data Entry'!Z850*0.001,IF('Data Entry'!AA850="kg",'Data Entry'!Z850*1,IF('Data Entry'!AA850="Piezas",'Data Entry'!Z850*1,IF('Data Entry'!AA850="L",'Data Entry'!Z850*1,IFERROR(,""))))))))</f>
        <v>0</v>
      </c>
      <c r="H847" s="1" t="s">
        <v>4</v>
      </c>
      <c r="I847" s="1">
        <f>IF('Data Entry'!AC850="g",'Data Entry'!AB850*0.001,IF('Data Entry'!AC850="mg",'Data Entry'!AB850*0.000001,IF('Data Entry'!AC850="t",'Data Entry'!AB850*1000,IF('Data Entry'!AC850="ml",'Data Entry'!AB850*0.001,IF('Data Entry'!AC850="kg",'Data Entry'!AB850*1,IF('Data Entry'!AC850="L",'Data Entry'!AB850*1,IFERROR(,"")))))))</f>
        <v>0</v>
      </c>
      <c r="J847" s="59" t="str">
        <f>'Data Entry'!AU850</f>
        <v/>
      </c>
      <c r="K847" s="1">
        <f>IF('Data Entry'!AI850="g",'Data Entry'!AH850*0.001*V847,IF('Data Entry'!AI850="UI",'Data Entry'!AH850*0.000001*V847,IF('Data Entry'!AI850="mg",'Data Entry'!AH850*0.000001*V847,IF('Data Entry'!AI850="t",'Data Entry'!AH850*1000*V847,IF('Data Entry'!AI850="kg",'Data Entry'!AH850*1*V847,IF('Data Entry'!AI850="L",'Data Entry'!AH850*1*V847,IFERROR(,"")))))))</f>
        <v>0</v>
      </c>
      <c r="L847" s="1" t="s">
        <v>4</v>
      </c>
      <c r="M847" s="59">
        <f>'Data Entry'!AJ850</f>
        <v>0</v>
      </c>
      <c r="N847" s="59" t="str">
        <f>'Data Entry'!AX850</f>
        <v/>
      </c>
      <c r="O847" s="1">
        <f>IF('Data Entry'!AL850="g",'Data Entry'!AK850*0.001*W847,IF('Data Entry'!AL850="UI",'Data Entry'!AK850*0.000001*W847,IF('Data Entry'!AL850="mg",'Data Entry'!AK850*0.000001*W847,IF('Data Entry'!AL850="t",'Data Entry'!AK850*1000*W847,IF('Data Entry'!AL850="kg",'Data Entry'!AK850*1*W847,IF('Data Entry'!AL850="L",'Data Entry'!AK850*1*W847,IFERROR(,"")))))))</f>
        <v>0</v>
      </c>
      <c r="P847" s="1" t="s">
        <v>4</v>
      </c>
      <c r="Q847" s="59">
        <f>'Data Entry'!AM850</f>
        <v>0</v>
      </c>
      <c r="R847" s="59" t="str">
        <f>'Data Entry'!BA850</f>
        <v/>
      </c>
      <c r="S847" s="1">
        <f>IF('Data Entry'!AO850="g",'Data Entry'!AN850*0.001*X847,IF('Data Entry'!AO850="UI",'Data Entry'!AN850*0.000001*X847,IF('Data Entry'!AO850="mg",'Data Entry'!AN850*0.000001*X847,IF('Data Entry'!AO850="t",'Data Entry'!AN850*1000*X847,IF('Data Entry'!AO850="kg",'Data Entry'!AN850*1*X847,IF('Data Entry'!AO850="L",'Data Entry'!AN850*1*X847,IFERROR(,"")))))))</f>
        <v>0</v>
      </c>
      <c r="T847" s="1" t="s">
        <v>4</v>
      </c>
      <c r="U847" s="59" t="str">
        <f>IF('Data Entry'!AP850="No aplica","1",'Data Entry'!AP850)</f>
        <v/>
      </c>
      <c r="V847" s="59" t="str">
        <f>IF('Data Entry'!AS850="No aplica","1",'Data Entry'!AS850)</f>
        <v/>
      </c>
      <c r="W847" s="59" t="str">
        <f>IF('Data Entry'!AV850="No aplica","1",'Data Entry'!AV850)</f>
        <v/>
      </c>
      <c r="X847" s="59" t="str">
        <f>IF('Data Entry'!AY850="No aplica","1",'Data Entry'!AY850)</f>
        <v/>
      </c>
      <c r="Y847" s="151" t="str">
        <f t="shared" si="13"/>
        <v/>
      </c>
      <c r="Z847" s="152" t="str">
        <f>IF('Data Entry'!H850="Yes","1",IF(AND('Data Entry'!H850="",'Data Entry'!I850="",'Data Entry'!J850="",'Data Entry'!K850="",'Data Entry'!L850="",'Data Entry'!M850="",'Data Entry'!N850="",'Data Entry'!O850="",'Data Entry'!P850="",'Data Entry'!Q850=""),"","1"))</f>
        <v/>
      </c>
      <c r="AA847" s="152" t="str">
        <f>IF('Data Entry'!R850="Yes","1",IF(AND('Data Entry'!R850="",'Data Entry'!S850="",'Data Entry'!T850="",'Data Entry'!U850=""),"","1"))</f>
        <v/>
      </c>
      <c r="AB847" s="157" t="str">
        <f>IF('Data Entry'!V850="Yes","1",IF(AND('Data Entry'!V850="",'Data Entry'!W850=""),"","1"))</f>
        <v/>
      </c>
    </row>
    <row r="848" spans="1:28" ht="17">
      <c r="A848" s="59">
        <f>'Data Entry'!AB851</f>
        <v>0</v>
      </c>
      <c r="B848" s="59" t="str">
        <f>'Data Entry'!AR851</f>
        <v/>
      </c>
      <c r="C848" s="1">
        <f>IF('Data Entry'!AD851="g",'Data Entry'!AC851*0.001*U848,IF('Data Entry'!AD851="UI",'Data Entry'!AC851*0.000001*U848,IF('Data Entry'!AD851="mg",'Data Entry'!AC851*0.000001*U848,IF('Data Entry'!AD851="t",'Data Entry'!AC851*1000*U848,IF('Data Entry'!AD851="kg",'Data Entry'!AC851*1*U848,IF('Data Entry'!AD851="L",'Data Entry'!AC851*1*U848,IFERROR(,"")))))))</f>
        <v>0</v>
      </c>
      <c r="D848" s="1" t="s">
        <v>4</v>
      </c>
      <c r="E848" s="1">
        <f>IF('Data Entry'!AF851="g",'Data Entry'!AE851*0.001,IF('Data Entry'!AF851="mg",'Data Entry'!AE851*0.000001,IF('Data Entry'!AF851="t",'Data Entry'!AE851*1000,IF('Data Entry'!AF851="ml",'Data Entry'!AE851*0.001,IF('Data Entry'!AF851="kg",'Data Entry'!AE851*1,IF('Data Entry'!AF851="Pieza",'Data Entry'!AE851*1,IF('Data Entry'!AF851="L",'Data Entry'!AE851*1,IFERROR(,""))))))))</f>
        <v>0</v>
      </c>
      <c r="F848" s="1" t="s">
        <v>4</v>
      </c>
      <c r="G848" s="1">
        <f>IF('Data Entry'!AA851="g",'Data Entry'!Z851*0.001,IF('Data Entry'!AA851="mg",'Data Entry'!Z851*0.000001,IF('Data Entry'!AA851="t",'Data Entry'!Z851*1000,IF('Data Entry'!AA851="ml",'Data Entry'!Z851*0.001,IF('Data Entry'!AA851="kg",'Data Entry'!Z851*1,IF('Data Entry'!AA851="Piezas",'Data Entry'!Z851*1,IF('Data Entry'!AA851="L",'Data Entry'!Z851*1,IFERROR(,""))))))))</f>
        <v>0</v>
      </c>
      <c r="H848" s="1" t="s">
        <v>4</v>
      </c>
      <c r="I848" s="1">
        <f>IF('Data Entry'!AC851="g",'Data Entry'!AB851*0.001,IF('Data Entry'!AC851="mg",'Data Entry'!AB851*0.000001,IF('Data Entry'!AC851="t",'Data Entry'!AB851*1000,IF('Data Entry'!AC851="ml",'Data Entry'!AB851*0.001,IF('Data Entry'!AC851="kg",'Data Entry'!AB851*1,IF('Data Entry'!AC851="L",'Data Entry'!AB851*1,IFERROR(,"")))))))</f>
        <v>0</v>
      </c>
      <c r="J848" s="59" t="str">
        <f>'Data Entry'!AU851</f>
        <v/>
      </c>
      <c r="K848" s="1">
        <f>IF('Data Entry'!AI851="g",'Data Entry'!AH851*0.001*V848,IF('Data Entry'!AI851="UI",'Data Entry'!AH851*0.000001*V848,IF('Data Entry'!AI851="mg",'Data Entry'!AH851*0.000001*V848,IF('Data Entry'!AI851="t",'Data Entry'!AH851*1000*V848,IF('Data Entry'!AI851="kg",'Data Entry'!AH851*1*V848,IF('Data Entry'!AI851="L",'Data Entry'!AH851*1*V848,IFERROR(,"")))))))</f>
        <v>0</v>
      </c>
      <c r="L848" s="1" t="s">
        <v>4</v>
      </c>
      <c r="M848" s="59">
        <f>'Data Entry'!AJ851</f>
        <v>0</v>
      </c>
      <c r="N848" s="59" t="str">
        <f>'Data Entry'!AX851</f>
        <v/>
      </c>
      <c r="O848" s="1">
        <f>IF('Data Entry'!AL851="g",'Data Entry'!AK851*0.001*W848,IF('Data Entry'!AL851="UI",'Data Entry'!AK851*0.000001*W848,IF('Data Entry'!AL851="mg",'Data Entry'!AK851*0.000001*W848,IF('Data Entry'!AL851="t",'Data Entry'!AK851*1000*W848,IF('Data Entry'!AL851="kg",'Data Entry'!AK851*1*W848,IF('Data Entry'!AL851="L",'Data Entry'!AK851*1*W848,IFERROR(,"")))))))</f>
        <v>0</v>
      </c>
      <c r="P848" s="1" t="s">
        <v>4</v>
      </c>
      <c r="Q848" s="59">
        <f>'Data Entry'!AM851</f>
        <v>0</v>
      </c>
      <c r="R848" s="59" t="str">
        <f>'Data Entry'!BA851</f>
        <v/>
      </c>
      <c r="S848" s="1">
        <f>IF('Data Entry'!AO851="g",'Data Entry'!AN851*0.001*X848,IF('Data Entry'!AO851="UI",'Data Entry'!AN851*0.000001*X848,IF('Data Entry'!AO851="mg",'Data Entry'!AN851*0.000001*X848,IF('Data Entry'!AO851="t",'Data Entry'!AN851*1000*X848,IF('Data Entry'!AO851="kg",'Data Entry'!AN851*1*X848,IF('Data Entry'!AO851="L",'Data Entry'!AN851*1*X848,IFERROR(,"")))))))</f>
        <v>0</v>
      </c>
      <c r="T848" s="1" t="s">
        <v>4</v>
      </c>
      <c r="U848" s="59" t="str">
        <f>IF('Data Entry'!AP851="No aplica","1",'Data Entry'!AP851)</f>
        <v/>
      </c>
      <c r="V848" s="59" t="str">
        <f>IF('Data Entry'!AS851="No aplica","1",'Data Entry'!AS851)</f>
        <v/>
      </c>
      <c r="W848" s="59" t="str">
        <f>IF('Data Entry'!AV851="No aplica","1",'Data Entry'!AV851)</f>
        <v/>
      </c>
      <c r="X848" s="59" t="str">
        <f>IF('Data Entry'!AY851="No aplica","1",'Data Entry'!AY851)</f>
        <v/>
      </c>
      <c r="Y848" s="151" t="str">
        <f t="shared" si="13"/>
        <v/>
      </c>
      <c r="Z848" s="152" t="str">
        <f>IF('Data Entry'!H851="Yes","1",IF(AND('Data Entry'!H851="",'Data Entry'!I851="",'Data Entry'!J851="",'Data Entry'!K851="",'Data Entry'!L851="",'Data Entry'!M851="",'Data Entry'!N851="",'Data Entry'!O851="",'Data Entry'!P851="",'Data Entry'!Q851=""),"","1"))</f>
        <v/>
      </c>
      <c r="AA848" s="152" t="str">
        <f>IF('Data Entry'!R851="Yes","1",IF(AND('Data Entry'!R851="",'Data Entry'!S851="",'Data Entry'!T851="",'Data Entry'!U851=""),"","1"))</f>
        <v/>
      </c>
      <c r="AB848" s="157" t="str">
        <f>IF('Data Entry'!V851="Yes","1",IF(AND('Data Entry'!V851="",'Data Entry'!W851=""),"","1"))</f>
        <v/>
      </c>
    </row>
    <row r="849" spans="1:28" ht="17">
      <c r="A849" s="59">
        <f>'Data Entry'!AB852</f>
        <v>0</v>
      </c>
      <c r="B849" s="59" t="str">
        <f>'Data Entry'!AR852</f>
        <v/>
      </c>
      <c r="C849" s="1">
        <f>IF('Data Entry'!AD852="g",'Data Entry'!AC852*0.001*U849,IF('Data Entry'!AD852="UI",'Data Entry'!AC852*0.000001*U849,IF('Data Entry'!AD852="mg",'Data Entry'!AC852*0.000001*U849,IF('Data Entry'!AD852="t",'Data Entry'!AC852*1000*U849,IF('Data Entry'!AD852="kg",'Data Entry'!AC852*1*U849,IF('Data Entry'!AD852="L",'Data Entry'!AC852*1*U849,IFERROR(,"")))))))</f>
        <v>0</v>
      </c>
      <c r="D849" s="1" t="s">
        <v>4</v>
      </c>
      <c r="E849" s="1">
        <f>IF('Data Entry'!AF852="g",'Data Entry'!AE852*0.001,IF('Data Entry'!AF852="mg",'Data Entry'!AE852*0.000001,IF('Data Entry'!AF852="t",'Data Entry'!AE852*1000,IF('Data Entry'!AF852="ml",'Data Entry'!AE852*0.001,IF('Data Entry'!AF852="kg",'Data Entry'!AE852*1,IF('Data Entry'!AF852="Pieza",'Data Entry'!AE852*1,IF('Data Entry'!AF852="L",'Data Entry'!AE852*1,IFERROR(,""))))))))</f>
        <v>0</v>
      </c>
      <c r="F849" s="1" t="s">
        <v>4</v>
      </c>
      <c r="G849" s="1">
        <f>IF('Data Entry'!AA852="g",'Data Entry'!Z852*0.001,IF('Data Entry'!AA852="mg",'Data Entry'!Z852*0.000001,IF('Data Entry'!AA852="t",'Data Entry'!Z852*1000,IF('Data Entry'!AA852="ml",'Data Entry'!Z852*0.001,IF('Data Entry'!AA852="kg",'Data Entry'!Z852*1,IF('Data Entry'!AA852="Piezas",'Data Entry'!Z852*1,IF('Data Entry'!AA852="L",'Data Entry'!Z852*1,IFERROR(,""))))))))</f>
        <v>0</v>
      </c>
      <c r="H849" s="1" t="s">
        <v>4</v>
      </c>
      <c r="I849" s="1">
        <f>IF('Data Entry'!AC852="g",'Data Entry'!AB852*0.001,IF('Data Entry'!AC852="mg",'Data Entry'!AB852*0.000001,IF('Data Entry'!AC852="t",'Data Entry'!AB852*1000,IF('Data Entry'!AC852="ml",'Data Entry'!AB852*0.001,IF('Data Entry'!AC852="kg",'Data Entry'!AB852*1,IF('Data Entry'!AC852="L",'Data Entry'!AB852*1,IFERROR(,"")))))))</f>
        <v>0</v>
      </c>
      <c r="J849" s="59" t="str">
        <f>'Data Entry'!AU852</f>
        <v/>
      </c>
      <c r="K849" s="1">
        <f>IF('Data Entry'!AI852="g",'Data Entry'!AH852*0.001*V849,IF('Data Entry'!AI852="UI",'Data Entry'!AH852*0.000001*V849,IF('Data Entry'!AI852="mg",'Data Entry'!AH852*0.000001*V849,IF('Data Entry'!AI852="t",'Data Entry'!AH852*1000*V849,IF('Data Entry'!AI852="kg",'Data Entry'!AH852*1*V849,IF('Data Entry'!AI852="L",'Data Entry'!AH852*1*V849,IFERROR(,"")))))))</f>
        <v>0</v>
      </c>
      <c r="L849" s="1" t="s">
        <v>4</v>
      </c>
      <c r="M849" s="59">
        <f>'Data Entry'!AJ852</f>
        <v>0</v>
      </c>
      <c r="N849" s="59" t="str">
        <f>'Data Entry'!AX852</f>
        <v/>
      </c>
      <c r="O849" s="1">
        <f>IF('Data Entry'!AL852="g",'Data Entry'!AK852*0.001*W849,IF('Data Entry'!AL852="UI",'Data Entry'!AK852*0.000001*W849,IF('Data Entry'!AL852="mg",'Data Entry'!AK852*0.000001*W849,IF('Data Entry'!AL852="t",'Data Entry'!AK852*1000*W849,IF('Data Entry'!AL852="kg",'Data Entry'!AK852*1*W849,IF('Data Entry'!AL852="L",'Data Entry'!AK852*1*W849,IFERROR(,"")))))))</f>
        <v>0</v>
      </c>
      <c r="P849" s="1" t="s">
        <v>4</v>
      </c>
      <c r="Q849" s="59">
        <f>'Data Entry'!AM852</f>
        <v>0</v>
      </c>
      <c r="R849" s="59" t="str">
        <f>'Data Entry'!BA852</f>
        <v/>
      </c>
      <c r="S849" s="1">
        <f>IF('Data Entry'!AO852="g",'Data Entry'!AN852*0.001*X849,IF('Data Entry'!AO852="UI",'Data Entry'!AN852*0.000001*X849,IF('Data Entry'!AO852="mg",'Data Entry'!AN852*0.000001*X849,IF('Data Entry'!AO852="t",'Data Entry'!AN852*1000*X849,IF('Data Entry'!AO852="kg",'Data Entry'!AN852*1*X849,IF('Data Entry'!AO852="L",'Data Entry'!AN852*1*X849,IFERROR(,"")))))))</f>
        <v>0</v>
      </c>
      <c r="T849" s="1" t="s">
        <v>4</v>
      </c>
      <c r="U849" s="59" t="str">
        <f>IF('Data Entry'!AP852="No aplica","1",'Data Entry'!AP852)</f>
        <v/>
      </c>
      <c r="V849" s="59" t="str">
        <f>IF('Data Entry'!AS852="No aplica","1",'Data Entry'!AS852)</f>
        <v/>
      </c>
      <c r="W849" s="59" t="str">
        <f>IF('Data Entry'!AV852="No aplica","1",'Data Entry'!AV852)</f>
        <v/>
      </c>
      <c r="X849" s="59" t="str">
        <f>IF('Data Entry'!AY852="No aplica","1",'Data Entry'!AY852)</f>
        <v/>
      </c>
      <c r="Y849" s="151" t="str">
        <f t="shared" si="13"/>
        <v/>
      </c>
      <c r="Z849" s="152" t="str">
        <f>IF('Data Entry'!H852="Yes","1",IF(AND('Data Entry'!H852="",'Data Entry'!I852="",'Data Entry'!J852="",'Data Entry'!K852="",'Data Entry'!L852="",'Data Entry'!M852="",'Data Entry'!N852="",'Data Entry'!O852="",'Data Entry'!P852="",'Data Entry'!Q852=""),"","1"))</f>
        <v/>
      </c>
      <c r="AA849" s="152" t="str">
        <f>IF('Data Entry'!R852="Yes","1",IF(AND('Data Entry'!R852="",'Data Entry'!S852="",'Data Entry'!T852="",'Data Entry'!U852=""),"","1"))</f>
        <v/>
      </c>
      <c r="AB849" s="157" t="str">
        <f>IF('Data Entry'!V852="Yes","1",IF(AND('Data Entry'!V852="",'Data Entry'!W852=""),"","1"))</f>
        <v/>
      </c>
    </row>
    <row r="850" spans="1:28" ht="17">
      <c r="A850" s="59">
        <f>'Data Entry'!AB853</f>
        <v>0</v>
      </c>
      <c r="B850" s="59" t="str">
        <f>'Data Entry'!AR853</f>
        <v/>
      </c>
      <c r="C850" s="1">
        <f>IF('Data Entry'!AD853="g",'Data Entry'!AC853*0.001*U850,IF('Data Entry'!AD853="UI",'Data Entry'!AC853*0.000001*U850,IF('Data Entry'!AD853="mg",'Data Entry'!AC853*0.000001*U850,IF('Data Entry'!AD853="t",'Data Entry'!AC853*1000*U850,IF('Data Entry'!AD853="kg",'Data Entry'!AC853*1*U850,IF('Data Entry'!AD853="L",'Data Entry'!AC853*1*U850,IFERROR(,"")))))))</f>
        <v>0</v>
      </c>
      <c r="D850" s="1" t="s">
        <v>4</v>
      </c>
      <c r="E850" s="1">
        <f>IF('Data Entry'!AF853="g",'Data Entry'!AE853*0.001,IF('Data Entry'!AF853="mg",'Data Entry'!AE853*0.000001,IF('Data Entry'!AF853="t",'Data Entry'!AE853*1000,IF('Data Entry'!AF853="ml",'Data Entry'!AE853*0.001,IF('Data Entry'!AF853="kg",'Data Entry'!AE853*1,IF('Data Entry'!AF853="Pieza",'Data Entry'!AE853*1,IF('Data Entry'!AF853="L",'Data Entry'!AE853*1,IFERROR(,""))))))))</f>
        <v>0</v>
      </c>
      <c r="F850" s="1" t="s">
        <v>4</v>
      </c>
      <c r="G850" s="1">
        <f>IF('Data Entry'!AA853="g",'Data Entry'!Z853*0.001,IF('Data Entry'!AA853="mg",'Data Entry'!Z853*0.000001,IF('Data Entry'!AA853="t",'Data Entry'!Z853*1000,IF('Data Entry'!AA853="ml",'Data Entry'!Z853*0.001,IF('Data Entry'!AA853="kg",'Data Entry'!Z853*1,IF('Data Entry'!AA853="Piezas",'Data Entry'!Z853*1,IF('Data Entry'!AA853="L",'Data Entry'!Z853*1,IFERROR(,""))))))))</f>
        <v>0</v>
      </c>
      <c r="H850" s="1" t="s">
        <v>4</v>
      </c>
      <c r="I850" s="1">
        <f>IF('Data Entry'!AC853="g",'Data Entry'!AB853*0.001,IF('Data Entry'!AC853="mg",'Data Entry'!AB853*0.000001,IF('Data Entry'!AC853="t",'Data Entry'!AB853*1000,IF('Data Entry'!AC853="ml",'Data Entry'!AB853*0.001,IF('Data Entry'!AC853="kg",'Data Entry'!AB853*1,IF('Data Entry'!AC853="L",'Data Entry'!AB853*1,IFERROR(,"")))))))</f>
        <v>0</v>
      </c>
      <c r="J850" s="59" t="str">
        <f>'Data Entry'!AU853</f>
        <v/>
      </c>
      <c r="K850" s="1">
        <f>IF('Data Entry'!AI853="g",'Data Entry'!AH853*0.001*V850,IF('Data Entry'!AI853="UI",'Data Entry'!AH853*0.000001*V850,IF('Data Entry'!AI853="mg",'Data Entry'!AH853*0.000001*V850,IF('Data Entry'!AI853="t",'Data Entry'!AH853*1000*V850,IF('Data Entry'!AI853="kg",'Data Entry'!AH853*1*V850,IF('Data Entry'!AI853="L",'Data Entry'!AH853*1*V850,IFERROR(,"")))))))</f>
        <v>0</v>
      </c>
      <c r="L850" s="1" t="s">
        <v>4</v>
      </c>
      <c r="M850" s="59">
        <f>'Data Entry'!AJ853</f>
        <v>0</v>
      </c>
      <c r="N850" s="59" t="str">
        <f>'Data Entry'!AX853</f>
        <v/>
      </c>
      <c r="O850" s="1">
        <f>IF('Data Entry'!AL853="g",'Data Entry'!AK853*0.001*W850,IF('Data Entry'!AL853="UI",'Data Entry'!AK853*0.000001*W850,IF('Data Entry'!AL853="mg",'Data Entry'!AK853*0.000001*W850,IF('Data Entry'!AL853="t",'Data Entry'!AK853*1000*W850,IF('Data Entry'!AL853="kg",'Data Entry'!AK853*1*W850,IF('Data Entry'!AL853="L",'Data Entry'!AK853*1*W850,IFERROR(,"")))))))</f>
        <v>0</v>
      </c>
      <c r="P850" s="1" t="s">
        <v>4</v>
      </c>
      <c r="Q850" s="59">
        <f>'Data Entry'!AM853</f>
        <v>0</v>
      </c>
      <c r="R850" s="59" t="str">
        <f>'Data Entry'!BA853</f>
        <v/>
      </c>
      <c r="S850" s="1">
        <f>IF('Data Entry'!AO853="g",'Data Entry'!AN853*0.001*X850,IF('Data Entry'!AO853="UI",'Data Entry'!AN853*0.000001*X850,IF('Data Entry'!AO853="mg",'Data Entry'!AN853*0.000001*X850,IF('Data Entry'!AO853="t",'Data Entry'!AN853*1000*X850,IF('Data Entry'!AO853="kg",'Data Entry'!AN853*1*X850,IF('Data Entry'!AO853="L",'Data Entry'!AN853*1*X850,IFERROR(,"")))))))</f>
        <v>0</v>
      </c>
      <c r="T850" s="1" t="s">
        <v>4</v>
      </c>
      <c r="U850" s="59" t="str">
        <f>IF('Data Entry'!AP853="No aplica","1",'Data Entry'!AP853)</f>
        <v/>
      </c>
      <c r="V850" s="59" t="str">
        <f>IF('Data Entry'!AS853="No aplica","1",'Data Entry'!AS853)</f>
        <v/>
      </c>
      <c r="W850" s="59" t="str">
        <f>IF('Data Entry'!AV853="No aplica","1",'Data Entry'!AV853)</f>
        <v/>
      </c>
      <c r="X850" s="59" t="str">
        <f>IF('Data Entry'!AY853="No aplica","1",'Data Entry'!AY853)</f>
        <v/>
      </c>
      <c r="Y850" s="151" t="str">
        <f t="shared" si="13"/>
        <v/>
      </c>
      <c r="Z850" s="152" t="str">
        <f>IF('Data Entry'!H853="Yes","1",IF(AND('Data Entry'!H853="",'Data Entry'!I853="",'Data Entry'!J853="",'Data Entry'!K853="",'Data Entry'!L853="",'Data Entry'!M853="",'Data Entry'!N853="",'Data Entry'!O853="",'Data Entry'!P853="",'Data Entry'!Q853=""),"","1"))</f>
        <v/>
      </c>
      <c r="AA850" s="152" t="str">
        <f>IF('Data Entry'!R853="Yes","1",IF(AND('Data Entry'!R853="",'Data Entry'!S853="",'Data Entry'!T853="",'Data Entry'!U853=""),"","1"))</f>
        <v/>
      </c>
      <c r="AB850" s="157" t="str">
        <f>IF('Data Entry'!V853="Yes","1",IF(AND('Data Entry'!V853="",'Data Entry'!W853=""),"","1"))</f>
        <v/>
      </c>
    </row>
    <row r="851" spans="1:28" ht="17">
      <c r="A851" s="59">
        <f>'Data Entry'!AB854</f>
        <v>0</v>
      </c>
      <c r="B851" s="59" t="str">
        <f>'Data Entry'!AR854</f>
        <v/>
      </c>
      <c r="C851" s="1">
        <f>IF('Data Entry'!AD854="g",'Data Entry'!AC854*0.001*U851,IF('Data Entry'!AD854="UI",'Data Entry'!AC854*0.000001*U851,IF('Data Entry'!AD854="mg",'Data Entry'!AC854*0.000001*U851,IF('Data Entry'!AD854="t",'Data Entry'!AC854*1000*U851,IF('Data Entry'!AD854="kg",'Data Entry'!AC854*1*U851,IF('Data Entry'!AD854="L",'Data Entry'!AC854*1*U851,IFERROR(,"")))))))</f>
        <v>0</v>
      </c>
      <c r="D851" s="1" t="s">
        <v>4</v>
      </c>
      <c r="E851" s="1">
        <f>IF('Data Entry'!AF854="g",'Data Entry'!AE854*0.001,IF('Data Entry'!AF854="mg",'Data Entry'!AE854*0.000001,IF('Data Entry'!AF854="t",'Data Entry'!AE854*1000,IF('Data Entry'!AF854="ml",'Data Entry'!AE854*0.001,IF('Data Entry'!AF854="kg",'Data Entry'!AE854*1,IF('Data Entry'!AF854="Pieza",'Data Entry'!AE854*1,IF('Data Entry'!AF854="L",'Data Entry'!AE854*1,IFERROR(,""))))))))</f>
        <v>0</v>
      </c>
      <c r="F851" s="1" t="s">
        <v>4</v>
      </c>
      <c r="G851" s="1">
        <f>IF('Data Entry'!AA854="g",'Data Entry'!Z854*0.001,IF('Data Entry'!AA854="mg",'Data Entry'!Z854*0.000001,IF('Data Entry'!AA854="t",'Data Entry'!Z854*1000,IF('Data Entry'!AA854="ml",'Data Entry'!Z854*0.001,IF('Data Entry'!AA854="kg",'Data Entry'!Z854*1,IF('Data Entry'!AA854="Piezas",'Data Entry'!Z854*1,IF('Data Entry'!AA854="L",'Data Entry'!Z854*1,IFERROR(,""))))))))</f>
        <v>0</v>
      </c>
      <c r="H851" s="1" t="s">
        <v>4</v>
      </c>
      <c r="I851" s="1">
        <f>IF('Data Entry'!AC854="g",'Data Entry'!AB854*0.001,IF('Data Entry'!AC854="mg",'Data Entry'!AB854*0.000001,IF('Data Entry'!AC854="t",'Data Entry'!AB854*1000,IF('Data Entry'!AC854="ml",'Data Entry'!AB854*0.001,IF('Data Entry'!AC854="kg",'Data Entry'!AB854*1,IF('Data Entry'!AC854="L",'Data Entry'!AB854*1,IFERROR(,"")))))))</f>
        <v>0</v>
      </c>
      <c r="J851" s="59" t="str">
        <f>'Data Entry'!AU854</f>
        <v/>
      </c>
      <c r="K851" s="1">
        <f>IF('Data Entry'!AI854="g",'Data Entry'!AH854*0.001*V851,IF('Data Entry'!AI854="UI",'Data Entry'!AH854*0.000001*V851,IF('Data Entry'!AI854="mg",'Data Entry'!AH854*0.000001*V851,IF('Data Entry'!AI854="t",'Data Entry'!AH854*1000*V851,IF('Data Entry'!AI854="kg",'Data Entry'!AH854*1*V851,IF('Data Entry'!AI854="L",'Data Entry'!AH854*1*V851,IFERROR(,"")))))))</f>
        <v>0</v>
      </c>
      <c r="L851" s="1" t="s">
        <v>4</v>
      </c>
      <c r="M851" s="59">
        <f>'Data Entry'!AJ854</f>
        <v>0</v>
      </c>
      <c r="N851" s="59" t="str">
        <f>'Data Entry'!AX854</f>
        <v/>
      </c>
      <c r="O851" s="1">
        <f>IF('Data Entry'!AL854="g",'Data Entry'!AK854*0.001*W851,IF('Data Entry'!AL854="UI",'Data Entry'!AK854*0.000001*W851,IF('Data Entry'!AL854="mg",'Data Entry'!AK854*0.000001*W851,IF('Data Entry'!AL854="t",'Data Entry'!AK854*1000*W851,IF('Data Entry'!AL854="kg",'Data Entry'!AK854*1*W851,IF('Data Entry'!AL854="L",'Data Entry'!AK854*1*W851,IFERROR(,"")))))))</f>
        <v>0</v>
      </c>
      <c r="P851" s="1" t="s">
        <v>4</v>
      </c>
      <c r="Q851" s="59">
        <f>'Data Entry'!AM854</f>
        <v>0</v>
      </c>
      <c r="R851" s="59" t="str">
        <f>'Data Entry'!BA854</f>
        <v/>
      </c>
      <c r="S851" s="1">
        <f>IF('Data Entry'!AO854="g",'Data Entry'!AN854*0.001*X851,IF('Data Entry'!AO854="UI",'Data Entry'!AN854*0.000001*X851,IF('Data Entry'!AO854="mg",'Data Entry'!AN854*0.000001*X851,IF('Data Entry'!AO854="t",'Data Entry'!AN854*1000*X851,IF('Data Entry'!AO854="kg",'Data Entry'!AN854*1*X851,IF('Data Entry'!AO854="L",'Data Entry'!AN854*1*X851,IFERROR(,"")))))))</f>
        <v>0</v>
      </c>
      <c r="T851" s="1" t="s">
        <v>4</v>
      </c>
      <c r="U851" s="59" t="str">
        <f>IF('Data Entry'!AP854="No aplica","1",'Data Entry'!AP854)</f>
        <v/>
      </c>
      <c r="V851" s="59" t="str">
        <f>IF('Data Entry'!AS854="No aplica","1",'Data Entry'!AS854)</f>
        <v/>
      </c>
      <c r="W851" s="59" t="str">
        <f>IF('Data Entry'!AV854="No aplica","1",'Data Entry'!AV854)</f>
        <v/>
      </c>
      <c r="X851" s="59" t="str">
        <f>IF('Data Entry'!AY854="No aplica","1",'Data Entry'!AY854)</f>
        <v/>
      </c>
      <c r="Y851" s="151" t="str">
        <f t="shared" si="13"/>
        <v/>
      </c>
      <c r="Z851" s="152" t="str">
        <f>IF('Data Entry'!H854="Yes","1",IF(AND('Data Entry'!H854="",'Data Entry'!I854="",'Data Entry'!J854="",'Data Entry'!K854="",'Data Entry'!L854="",'Data Entry'!M854="",'Data Entry'!N854="",'Data Entry'!O854="",'Data Entry'!P854="",'Data Entry'!Q854=""),"","1"))</f>
        <v/>
      </c>
      <c r="AA851" s="152" t="str">
        <f>IF('Data Entry'!R854="Yes","1",IF(AND('Data Entry'!R854="",'Data Entry'!S854="",'Data Entry'!T854="",'Data Entry'!U854=""),"","1"))</f>
        <v/>
      </c>
      <c r="AB851" s="157" t="str">
        <f>IF('Data Entry'!V854="Yes","1",IF(AND('Data Entry'!V854="",'Data Entry'!W854=""),"","1"))</f>
        <v/>
      </c>
    </row>
    <row r="852" spans="1:28" ht="17">
      <c r="A852" s="59">
        <f>'Data Entry'!AB855</f>
        <v>0</v>
      </c>
      <c r="B852" s="59" t="str">
        <f>'Data Entry'!AR855</f>
        <v/>
      </c>
      <c r="C852" s="1">
        <f>IF('Data Entry'!AD855="g",'Data Entry'!AC855*0.001*U852,IF('Data Entry'!AD855="UI",'Data Entry'!AC855*0.000001*U852,IF('Data Entry'!AD855="mg",'Data Entry'!AC855*0.000001*U852,IF('Data Entry'!AD855="t",'Data Entry'!AC855*1000*U852,IF('Data Entry'!AD855="kg",'Data Entry'!AC855*1*U852,IF('Data Entry'!AD855="L",'Data Entry'!AC855*1*U852,IFERROR(,"")))))))</f>
        <v>0</v>
      </c>
      <c r="D852" s="1" t="s">
        <v>4</v>
      </c>
      <c r="E852" s="1">
        <f>IF('Data Entry'!AF855="g",'Data Entry'!AE855*0.001,IF('Data Entry'!AF855="mg",'Data Entry'!AE855*0.000001,IF('Data Entry'!AF855="t",'Data Entry'!AE855*1000,IF('Data Entry'!AF855="ml",'Data Entry'!AE855*0.001,IF('Data Entry'!AF855="kg",'Data Entry'!AE855*1,IF('Data Entry'!AF855="Pieza",'Data Entry'!AE855*1,IF('Data Entry'!AF855="L",'Data Entry'!AE855*1,IFERROR(,""))))))))</f>
        <v>0</v>
      </c>
      <c r="F852" s="1" t="s">
        <v>4</v>
      </c>
      <c r="G852" s="1">
        <f>IF('Data Entry'!AA855="g",'Data Entry'!Z855*0.001,IF('Data Entry'!AA855="mg",'Data Entry'!Z855*0.000001,IF('Data Entry'!AA855="t",'Data Entry'!Z855*1000,IF('Data Entry'!AA855="ml",'Data Entry'!Z855*0.001,IF('Data Entry'!AA855="kg",'Data Entry'!Z855*1,IF('Data Entry'!AA855="Piezas",'Data Entry'!Z855*1,IF('Data Entry'!AA855="L",'Data Entry'!Z855*1,IFERROR(,""))))))))</f>
        <v>0</v>
      </c>
      <c r="H852" s="1" t="s">
        <v>4</v>
      </c>
      <c r="I852" s="1">
        <f>IF('Data Entry'!AC855="g",'Data Entry'!AB855*0.001,IF('Data Entry'!AC855="mg",'Data Entry'!AB855*0.000001,IF('Data Entry'!AC855="t",'Data Entry'!AB855*1000,IF('Data Entry'!AC855="ml",'Data Entry'!AB855*0.001,IF('Data Entry'!AC855="kg",'Data Entry'!AB855*1,IF('Data Entry'!AC855="L",'Data Entry'!AB855*1,IFERROR(,"")))))))</f>
        <v>0</v>
      </c>
      <c r="J852" s="59" t="str">
        <f>'Data Entry'!AU855</f>
        <v/>
      </c>
      <c r="K852" s="1">
        <f>IF('Data Entry'!AI855="g",'Data Entry'!AH855*0.001*V852,IF('Data Entry'!AI855="UI",'Data Entry'!AH855*0.000001*V852,IF('Data Entry'!AI855="mg",'Data Entry'!AH855*0.000001*V852,IF('Data Entry'!AI855="t",'Data Entry'!AH855*1000*V852,IF('Data Entry'!AI855="kg",'Data Entry'!AH855*1*V852,IF('Data Entry'!AI855="L",'Data Entry'!AH855*1*V852,IFERROR(,"")))))))</f>
        <v>0</v>
      </c>
      <c r="L852" s="1" t="s">
        <v>4</v>
      </c>
      <c r="M852" s="59">
        <f>'Data Entry'!AJ855</f>
        <v>0</v>
      </c>
      <c r="N852" s="59" t="str">
        <f>'Data Entry'!AX855</f>
        <v/>
      </c>
      <c r="O852" s="1">
        <f>IF('Data Entry'!AL855="g",'Data Entry'!AK855*0.001*W852,IF('Data Entry'!AL855="UI",'Data Entry'!AK855*0.000001*W852,IF('Data Entry'!AL855="mg",'Data Entry'!AK855*0.000001*W852,IF('Data Entry'!AL855="t",'Data Entry'!AK855*1000*W852,IF('Data Entry'!AL855="kg",'Data Entry'!AK855*1*W852,IF('Data Entry'!AL855="L",'Data Entry'!AK855*1*W852,IFERROR(,"")))))))</f>
        <v>0</v>
      </c>
      <c r="P852" s="1" t="s">
        <v>4</v>
      </c>
      <c r="Q852" s="59">
        <f>'Data Entry'!AM855</f>
        <v>0</v>
      </c>
      <c r="R852" s="59" t="str">
        <f>'Data Entry'!BA855</f>
        <v/>
      </c>
      <c r="S852" s="1">
        <f>IF('Data Entry'!AO855="g",'Data Entry'!AN855*0.001*X852,IF('Data Entry'!AO855="UI",'Data Entry'!AN855*0.000001*X852,IF('Data Entry'!AO855="mg",'Data Entry'!AN855*0.000001*X852,IF('Data Entry'!AO855="t",'Data Entry'!AN855*1000*X852,IF('Data Entry'!AO855="kg",'Data Entry'!AN855*1*X852,IF('Data Entry'!AO855="L",'Data Entry'!AN855*1*X852,IFERROR(,"")))))))</f>
        <v>0</v>
      </c>
      <c r="T852" s="1" t="s">
        <v>4</v>
      </c>
      <c r="U852" s="59" t="str">
        <f>IF('Data Entry'!AP855="No aplica","1",'Data Entry'!AP855)</f>
        <v/>
      </c>
      <c r="V852" s="59" t="str">
        <f>IF('Data Entry'!AS855="No aplica","1",'Data Entry'!AS855)</f>
        <v/>
      </c>
      <c r="W852" s="59" t="str">
        <f>IF('Data Entry'!AV855="No aplica","1",'Data Entry'!AV855)</f>
        <v/>
      </c>
      <c r="X852" s="59" t="str">
        <f>IF('Data Entry'!AY855="No aplica","1",'Data Entry'!AY855)</f>
        <v/>
      </c>
      <c r="Y852" s="151" t="str">
        <f t="shared" si="13"/>
        <v/>
      </c>
      <c r="Z852" s="152" t="str">
        <f>IF('Data Entry'!H855="Yes","1",IF(AND('Data Entry'!H855="",'Data Entry'!I855="",'Data Entry'!J855="",'Data Entry'!K855="",'Data Entry'!L855="",'Data Entry'!M855="",'Data Entry'!N855="",'Data Entry'!O855="",'Data Entry'!P855="",'Data Entry'!Q855=""),"","1"))</f>
        <v/>
      </c>
      <c r="AA852" s="152" t="str">
        <f>IF('Data Entry'!R855="Yes","1",IF(AND('Data Entry'!R855="",'Data Entry'!S855="",'Data Entry'!T855="",'Data Entry'!U855=""),"","1"))</f>
        <v/>
      </c>
      <c r="AB852" s="157" t="str">
        <f>IF('Data Entry'!V855="Yes","1",IF(AND('Data Entry'!V855="",'Data Entry'!W855=""),"","1"))</f>
        <v/>
      </c>
    </row>
    <row r="853" spans="1:28" ht="17">
      <c r="A853" s="59">
        <f>'Data Entry'!AB856</f>
        <v>0</v>
      </c>
      <c r="B853" s="59" t="str">
        <f>'Data Entry'!AR856</f>
        <v/>
      </c>
      <c r="C853" s="1">
        <f>IF('Data Entry'!AD856="g",'Data Entry'!AC856*0.001*U853,IF('Data Entry'!AD856="UI",'Data Entry'!AC856*0.000001*U853,IF('Data Entry'!AD856="mg",'Data Entry'!AC856*0.000001*U853,IF('Data Entry'!AD856="t",'Data Entry'!AC856*1000*U853,IF('Data Entry'!AD856="kg",'Data Entry'!AC856*1*U853,IF('Data Entry'!AD856="L",'Data Entry'!AC856*1*U853,IFERROR(,"")))))))</f>
        <v>0</v>
      </c>
      <c r="D853" s="1" t="s">
        <v>4</v>
      </c>
      <c r="E853" s="1">
        <f>IF('Data Entry'!AF856="g",'Data Entry'!AE856*0.001,IF('Data Entry'!AF856="mg",'Data Entry'!AE856*0.000001,IF('Data Entry'!AF856="t",'Data Entry'!AE856*1000,IF('Data Entry'!AF856="ml",'Data Entry'!AE856*0.001,IF('Data Entry'!AF856="kg",'Data Entry'!AE856*1,IF('Data Entry'!AF856="Pieza",'Data Entry'!AE856*1,IF('Data Entry'!AF856="L",'Data Entry'!AE856*1,IFERROR(,""))))))))</f>
        <v>0</v>
      </c>
      <c r="F853" s="1" t="s">
        <v>4</v>
      </c>
      <c r="G853" s="1">
        <f>IF('Data Entry'!AA856="g",'Data Entry'!Z856*0.001,IF('Data Entry'!AA856="mg",'Data Entry'!Z856*0.000001,IF('Data Entry'!AA856="t",'Data Entry'!Z856*1000,IF('Data Entry'!AA856="ml",'Data Entry'!Z856*0.001,IF('Data Entry'!AA856="kg",'Data Entry'!Z856*1,IF('Data Entry'!AA856="Piezas",'Data Entry'!Z856*1,IF('Data Entry'!AA856="L",'Data Entry'!Z856*1,IFERROR(,""))))))))</f>
        <v>0</v>
      </c>
      <c r="H853" s="1" t="s">
        <v>4</v>
      </c>
      <c r="I853" s="1">
        <f>IF('Data Entry'!AC856="g",'Data Entry'!AB856*0.001,IF('Data Entry'!AC856="mg",'Data Entry'!AB856*0.000001,IF('Data Entry'!AC856="t",'Data Entry'!AB856*1000,IF('Data Entry'!AC856="ml",'Data Entry'!AB856*0.001,IF('Data Entry'!AC856="kg",'Data Entry'!AB856*1,IF('Data Entry'!AC856="L",'Data Entry'!AB856*1,IFERROR(,"")))))))</f>
        <v>0</v>
      </c>
      <c r="J853" s="59" t="str">
        <f>'Data Entry'!AU856</f>
        <v/>
      </c>
      <c r="K853" s="1">
        <f>IF('Data Entry'!AI856="g",'Data Entry'!AH856*0.001*V853,IF('Data Entry'!AI856="UI",'Data Entry'!AH856*0.000001*V853,IF('Data Entry'!AI856="mg",'Data Entry'!AH856*0.000001*V853,IF('Data Entry'!AI856="t",'Data Entry'!AH856*1000*V853,IF('Data Entry'!AI856="kg",'Data Entry'!AH856*1*V853,IF('Data Entry'!AI856="L",'Data Entry'!AH856*1*V853,IFERROR(,"")))))))</f>
        <v>0</v>
      </c>
      <c r="L853" s="1" t="s">
        <v>4</v>
      </c>
      <c r="M853" s="59">
        <f>'Data Entry'!AJ856</f>
        <v>0</v>
      </c>
      <c r="N853" s="59" t="str">
        <f>'Data Entry'!AX856</f>
        <v/>
      </c>
      <c r="O853" s="1">
        <f>IF('Data Entry'!AL856="g",'Data Entry'!AK856*0.001*W853,IF('Data Entry'!AL856="UI",'Data Entry'!AK856*0.000001*W853,IF('Data Entry'!AL856="mg",'Data Entry'!AK856*0.000001*W853,IF('Data Entry'!AL856="t",'Data Entry'!AK856*1000*W853,IF('Data Entry'!AL856="kg",'Data Entry'!AK856*1*W853,IF('Data Entry'!AL856="L",'Data Entry'!AK856*1*W853,IFERROR(,"")))))))</f>
        <v>0</v>
      </c>
      <c r="P853" s="1" t="s">
        <v>4</v>
      </c>
      <c r="Q853" s="59">
        <f>'Data Entry'!AM856</f>
        <v>0</v>
      </c>
      <c r="R853" s="59" t="str">
        <f>'Data Entry'!BA856</f>
        <v/>
      </c>
      <c r="S853" s="1">
        <f>IF('Data Entry'!AO856="g",'Data Entry'!AN856*0.001*X853,IF('Data Entry'!AO856="UI",'Data Entry'!AN856*0.000001*X853,IF('Data Entry'!AO856="mg",'Data Entry'!AN856*0.000001*X853,IF('Data Entry'!AO856="t",'Data Entry'!AN856*1000*X853,IF('Data Entry'!AO856="kg",'Data Entry'!AN856*1*X853,IF('Data Entry'!AO856="L",'Data Entry'!AN856*1*X853,IFERROR(,"")))))))</f>
        <v>0</v>
      </c>
      <c r="T853" s="1" t="s">
        <v>4</v>
      </c>
      <c r="U853" s="59" t="str">
        <f>IF('Data Entry'!AP856="No aplica","1",'Data Entry'!AP856)</f>
        <v/>
      </c>
      <c r="V853" s="59" t="str">
        <f>IF('Data Entry'!AS856="No aplica","1",'Data Entry'!AS856)</f>
        <v/>
      </c>
      <c r="W853" s="59" t="str">
        <f>IF('Data Entry'!AV856="No aplica","1",'Data Entry'!AV856)</f>
        <v/>
      </c>
      <c r="X853" s="59" t="str">
        <f>IF('Data Entry'!AY856="No aplica","1",'Data Entry'!AY856)</f>
        <v/>
      </c>
      <c r="Y853" s="151" t="str">
        <f t="shared" si="13"/>
        <v/>
      </c>
      <c r="Z853" s="152" t="str">
        <f>IF('Data Entry'!H856="Yes","1",IF(AND('Data Entry'!H856="",'Data Entry'!I856="",'Data Entry'!J856="",'Data Entry'!K856="",'Data Entry'!L856="",'Data Entry'!M856="",'Data Entry'!N856="",'Data Entry'!O856="",'Data Entry'!P856="",'Data Entry'!Q856=""),"","1"))</f>
        <v/>
      </c>
      <c r="AA853" s="152" t="str">
        <f>IF('Data Entry'!R856="Yes","1",IF(AND('Data Entry'!R856="",'Data Entry'!S856="",'Data Entry'!T856="",'Data Entry'!U856=""),"","1"))</f>
        <v/>
      </c>
      <c r="AB853" s="157" t="str">
        <f>IF('Data Entry'!V856="Yes","1",IF(AND('Data Entry'!V856="",'Data Entry'!W856=""),"","1"))</f>
        <v/>
      </c>
    </row>
    <row r="854" spans="1:28" ht="17">
      <c r="A854" s="59">
        <f>'Data Entry'!AB857</f>
        <v>0</v>
      </c>
      <c r="B854" s="59" t="str">
        <f>'Data Entry'!AR857</f>
        <v/>
      </c>
      <c r="C854" s="1">
        <f>IF('Data Entry'!AD857="g",'Data Entry'!AC857*0.001*U854,IF('Data Entry'!AD857="UI",'Data Entry'!AC857*0.000001*U854,IF('Data Entry'!AD857="mg",'Data Entry'!AC857*0.000001*U854,IF('Data Entry'!AD857="t",'Data Entry'!AC857*1000*U854,IF('Data Entry'!AD857="kg",'Data Entry'!AC857*1*U854,IF('Data Entry'!AD857="L",'Data Entry'!AC857*1*U854,IFERROR(,"")))))))</f>
        <v>0</v>
      </c>
      <c r="D854" s="1" t="s">
        <v>4</v>
      </c>
      <c r="E854" s="1">
        <f>IF('Data Entry'!AF857="g",'Data Entry'!AE857*0.001,IF('Data Entry'!AF857="mg",'Data Entry'!AE857*0.000001,IF('Data Entry'!AF857="t",'Data Entry'!AE857*1000,IF('Data Entry'!AF857="ml",'Data Entry'!AE857*0.001,IF('Data Entry'!AF857="kg",'Data Entry'!AE857*1,IF('Data Entry'!AF857="Pieza",'Data Entry'!AE857*1,IF('Data Entry'!AF857="L",'Data Entry'!AE857*1,IFERROR(,""))))))))</f>
        <v>0</v>
      </c>
      <c r="F854" s="1" t="s">
        <v>4</v>
      </c>
      <c r="G854" s="1">
        <f>IF('Data Entry'!AA857="g",'Data Entry'!Z857*0.001,IF('Data Entry'!AA857="mg",'Data Entry'!Z857*0.000001,IF('Data Entry'!AA857="t",'Data Entry'!Z857*1000,IF('Data Entry'!AA857="ml",'Data Entry'!Z857*0.001,IF('Data Entry'!AA857="kg",'Data Entry'!Z857*1,IF('Data Entry'!AA857="Piezas",'Data Entry'!Z857*1,IF('Data Entry'!AA857="L",'Data Entry'!Z857*1,IFERROR(,""))))))))</f>
        <v>0</v>
      </c>
      <c r="H854" s="1" t="s">
        <v>4</v>
      </c>
      <c r="I854" s="1">
        <f>IF('Data Entry'!AC857="g",'Data Entry'!AB857*0.001,IF('Data Entry'!AC857="mg",'Data Entry'!AB857*0.000001,IF('Data Entry'!AC857="t",'Data Entry'!AB857*1000,IF('Data Entry'!AC857="ml",'Data Entry'!AB857*0.001,IF('Data Entry'!AC857="kg",'Data Entry'!AB857*1,IF('Data Entry'!AC857="L",'Data Entry'!AB857*1,IFERROR(,"")))))))</f>
        <v>0</v>
      </c>
      <c r="J854" s="59" t="str">
        <f>'Data Entry'!AU857</f>
        <v/>
      </c>
      <c r="K854" s="1">
        <f>IF('Data Entry'!AI857="g",'Data Entry'!AH857*0.001*V854,IF('Data Entry'!AI857="UI",'Data Entry'!AH857*0.000001*V854,IF('Data Entry'!AI857="mg",'Data Entry'!AH857*0.000001*V854,IF('Data Entry'!AI857="t",'Data Entry'!AH857*1000*V854,IF('Data Entry'!AI857="kg",'Data Entry'!AH857*1*V854,IF('Data Entry'!AI857="L",'Data Entry'!AH857*1*V854,IFERROR(,"")))))))</f>
        <v>0</v>
      </c>
      <c r="L854" s="1" t="s">
        <v>4</v>
      </c>
      <c r="M854" s="59">
        <f>'Data Entry'!AJ857</f>
        <v>0</v>
      </c>
      <c r="N854" s="59" t="str">
        <f>'Data Entry'!AX857</f>
        <v/>
      </c>
      <c r="O854" s="1">
        <f>IF('Data Entry'!AL857="g",'Data Entry'!AK857*0.001*W854,IF('Data Entry'!AL857="UI",'Data Entry'!AK857*0.000001*W854,IF('Data Entry'!AL857="mg",'Data Entry'!AK857*0.000001*W854,IF('Data Entry'!AL857="t",'Data Entry'!AK857*1000*W854,IF('Data Entry'!AL857="kg",'Data Entry'!AK857*1*W854,IF('Data Entry'!AL857="L",'Data Entry'!AK857*1*W854,IFERROR(,"")))))))</f>
        <v>0</v>
      </c>
      <c r="P854" s="1" t="s">
        <v>4</v>
      </c>
      <c r="Q854" s="59">
        <f>'Data Entry'!AM857</f>
        <v>0</v>
      </c>
      <c r="R854" s="59" t="str">
        <f>'Data Entry'!BA857</f>
        <v/>
      </c>
      <c r="S854" s="1">
        <f>IF('Data Entry'!AO857="g",'Data Entry'!AN857*0.001*X854,IF('Data Entry'!AO857="UI",'Data Entry'!AN857*0.000001*X854,IF('Data Entry'!AO857="mg",'Data Entry'!AN857*0.000001*X854,IF('Data Entry'!AO857="t",'Data Entry'!AN857*1000*X854,IF('Data Entry'!AO857="kg",'Data Entry'!AN857*1*X854,IF('Data Entry'!AO857="L",'Data Entry'!AN857*1*X854,IFERROR(,"")))))))</f>
        <v>0</v>
      </c>
      <c r="T854" s="1" t="s">
        <v>4</v>
      </c>
      <c r="U854" s="59" t="str">
        <f>IF('Data Entry'!AP857="No aplica","1",'Data Entry'!AP857)</f>
        <v/>
      </c>
      <c r="V854" s="59" t="str">
        <f>IF('Data Entry'!AS857="No aplica","1",'Data Entry'!AS857)</f>
        <v/>
      </c>
      <c r="W854" s="59" t="str">
        <f>IF('Data Entry'!AV857="No aplica","1",'Data Entry'!AV857)</f>
        <v/>
      </c>
      <c r="X854" s="59" t="str">
        <f>IF('Data Entry'!AY857="No aplica","1",'Data Entry'!AY857)</f>
        <v/>
      </c>
      <c r="Y854" s="151" t="str">
        <f t="shared" si="13"/>
        <v/>
      </c>
      <c r="Z854" s="152" t="str">
        <f>IF('Data Entry'!H857="Yes","1",IF(AND('Data Entry'!H857="",'Data Entry'!I857="",'Data Entry'!J857="",'Data Entry'!K857="",'Data Entry'!L857="",'Data Entry'!M857="",'Data Entry'!N857="",'Data Entry'!O857="",'Data Entry'!P857="",'Data Entry'!Q857=""),"","1"))</f>
        <v/>
      </c>
      <c r="AA854" s="152" t="str">
        <f>IF('Data Entry'!R857="Yes","1",IF(AND('Data Entry'!R857="",'Data Entry'!S857="",'Data Entry'!T857="",'Data Entry'!U857=""),"","1"))</f>
        <v/>
      </c>
      <c r="AB854" s="157" t="str">
        <f>IF('Data Entry'!V857="Yes","1",IF(AND('Data Entry'!V857="",'Data Entry'!W857=""),"","1"))</f>
        <v/>
      </c>
    </row>
    <row r="855" spans="1:28" ht="17">
      <c r="A855" s="59">
        <f>'Data Entry'!AB858</f>
        <v>0</v>
      </c>
      <c r="B855" s="59" t="str">
        <f>'Data Entry'!AR858</f>
        <v/>
      </c>
      <c r="C855" s="1">
        <f>IF('Data Entry'!AD858="g",'Data Entry'!AC858*0.001*U855,IF('Data Entry'!AD858="UI",'Data Entry'!AC858*0.000001*U855,IF('Data Entry'!AD858="mg",'Data Entry'!AC858*0.000001*U855,IF('Data Entry'!AD858="t",'Data Entry'!AC858*1000*U855,IF('Data Entry'!AD858="kg",'Data Entry'!AC858*1*U855,IF('Data Entry'!AD858="L",'Data Entry'!AC858*1*U855,IFERROR(,"")))))))</f>
        <v>0</v>
      </c>
      <c r="D855" s="1" t="s">
        <v>4</v>
      </c>
      <c r="E855" s="1">
        <f>IF('Data Entry'!AF858="g",'Data Entry'!AE858*0.001,IF('Data Entry'!AF858="mg",'Data Entry'!AE858*0.000001,IF('Data Entry'!AF858="t",'Data Entry'!AE858*1000,IF('Data Entry'!AF858="ml",'Data Entry'!AE858*0.001,IF('Data Entry'!AF858="kg",'Data Entry'!AE858*1,IF('Data Entry'!AF858="Pieza",'Data Entry'!AE858*1,IF('Data Entry'!AF858="L",'Data Entry'!AE858*1,IFERROR(,""))))))))</f>
        <v>0</v>
      </c>
      <c r="F855" s="1" t="s">
        <v>4</v>
      </c>
      <c r="G855" s="1">
        <f>IF('Data Entry'!AA858="g",'Data Entry'!Z858*0.001,IF('Data Entry'!AA858="mg",'Data Entry'!Z858*0.000001,IF('Data Entry'!AA858="t",'Data Entry'!Z858*1000,IF('Data Entry'!AA858="ml",'Data Entry'!Z858*0.001,IF('Data Entry'!AA858="kg",'Data Entry'!Z858*1,IF('Data Entry'!AA858="Piezas",'Data Entry'!Z858*1,IF('Data Entry'!AA858="L",'Data Entry'!Z858*1,IFERROR(,""))))))))</f>
        <v>0</v>
      </c>
      <c r="H855" s="1" t="s">
        <v>4</v>
      </c>
      <c r="I855" s="1">
        <f>IF('Data Entry'!AC858="g",'Data Entry'!AB858*0.001,IF('Data Entry'!AC858="mg",'Data Entry'!AB858*0.000001,IF('Data Entry'!AC858="t",'Data Entry'!AB858*1000,IF('Data Entry'!AC858="ml",'Data Entry'!AB858*0.001,IF('Data Entry'!AC858="kg",'Data Entry'!AB858*1,IF('Data Entry'!AC858="L",'Data Entry'!AB858*1,IFERROR(,"")))))))</f>
        <v>0</v>
      </c>
      <c r="J855" s="59" t="str">
        <f>'Data Entry'!AU858</f>
        <v/>
      </c>
      <c r="K855" s="1">
        <f>IF('Data Entry'!AI858="g",'Data Entry'!AH858*0.001*V855,IF('Data Entry'!AI858="UI",'Data Entry'!AH858*0.000001*V855,IF('Data Entry'!AI858="mg",'Data Entry'!AH858*0.000001*V855,IF('Data Entry'!AI858="t",'Data Entry'!AH858*1000*V855,IF('Data Entry'!AI858="kg",'Data Entry'!AH858*1*V855,IF('Data Entry'!AI858="L",'Data Entry'!AH858*1*V855,IFERROR(,"")))))))</f>
        <v>0</v>
      </c>
      <c r="L855" s="1" t="s">
        <v>4</v>
      </c>
      <c r="M855" s="59">
        <f>'Data Entry'!AJ858</f>
        <v>0</v>
      </c>
      <c r="N855" s="59" t="str">
        <f>'Data Entry'!AX858</f>
        <v/>
      </c>
      <c r="O855" s="1">
        <f>IF('Data Entry'!AL858="g",'Data Entry'!AK858*0.001*W855,IF('Data Entry'!AL858="UI",'Data Entry'!AK858*0.000001*W855,IF('Data Entry'!AL858="mg",'Data Entry'!AK858*0.000001*W855,IF('Data Entry'!AL858="t",'Data Entry'!AK858*1000*W855,IF('Data Entry'!AL858="kg",'Data Entry'!AK858*1*W855,IF('Data Entry'!AL858="L",'Data Entry'!AK858*1*W855,IFERROR(,"")))))))</f>
        <v>0</v>
      </c>
      <c r="P855" s="1" t="s">
        <v>4</v>
      </c>
      <c r="Q855" s="59">
        <f>'Data Entry'!AM858</f>
        <v>0</v>
      </c>
      <c r="R855" s="59" t="str">
        <f>'Data Entry'!BA858</f>
        <v/>
      </c>
      <c r="S855" s="1">
        <f>IF('Data Entry'!AO858="g",'Data Entry'!AN858*0.001*X855,IF('Data Entry'!AO858="UI",'Data Entry'!AN858*0.000001*X855,IF('Data Entry'!AO858="mg",'Data Entry'!AN858*0.000001*X855,IF('Data Entry'!AO858="t",'Data Entry'!AN858*1000*X855,IF('Data Entry'!AO858="kg",'Data Entry'!AN858*1*X855,IF('Data Entry'!AO858="L",'Data Entry'!AN858*1*X855,IFERROR(,"")))))))</f>
        <v>0</v>
      </c>
      <c r="T855" s="1" t="s">
        <v>4</v>
      </c>
      <c r="U855" s="59" t="str">
        <f>IF('Data Entry'!AP858="No aplica","1",'Data Entry'!AP858)</f>
        <v/>
      </c>
      <c r="V855" s="59" t="str">
        <f>IF('Data Entry'!AS858="No aplica","1",'Data Entry'!AS858)</f>
        <v/>
      </c>
      <c r="W855" s="59" t="str">
        <f>IF('Data Entry'!AV858="No aplica","1",'Data Entry'!AV858)</f>
        <v/>
      </c>
      <c r="X855" s="59" t="str">
        <f>IF('Data Entry'!AY858="No aplica","1",'Data Entry'!AY858)</f>
        <v/>
      </c>
      <c r="Y855" s="151" t="str">
        <f t="shared" si="13"/>
        <v/>
      </c>
      <c r="Z855" s="152" t="str">
        <f>IF('Data Entry'!H858="Yes","1",IF(AND('Data Entry'!H858="",'Data Entry'!I858="",'Data Entry'!J858="",'Data Entry'!K858="",'Data Entry'!L858="",'Data Entry'!M858="",'Data Entry'!N858="",'Data Entry'!O858="",'Data Entry'!P858="",'Data Entry'!Q858=""),"","1"))</f>
        <v/>
      </c>
      <c r="AA855" s="152" t="str">
        <f>IF('Data Entry'!R858="Yes","1",IF(AND('Data Entry'!R858="",'Data Entry'!S858="",'Data Entry'!T858="",'Data Entry'!U858=""),"","1"))</f>
        <v/>
      </c>
      <c r="AB855" s="157" t="str">
        <f>IF('Data Entry'!V858="Yes","1",IF(AND('Data Entry'!V858="",'Data Entry'!W858=""),"","1"))</f>
        <v/>
      </c>
    </row>
    <row r="856" spans="1:28" ht="17">
      <c r="A856" s="59">
        <f>'Data Entry'!AB859</f>
        <v>0</v>
      </c>
      <c r="B856" s="59" t="str">
        <f>'Data Entry'!AR859</f>
        <v/>
      </c>
      <c r="C856" s="1">
        <f>IF('Data Entry'!AD859="g",'Data Entry'!AC859*0.001*U856,IF('Data Entry'!AD859="UI",'Data Entry'!AC859*0.000001*U856,IF('Data Entry'!AD859="mg",'Data Entry'!AC859*0.000001*U856,IF('Data Entry'!AD859="t",'Data Entry'!AC859*1000*U856,IF('Data Entry'!AD859="kg",'Data Entry'!AC859*1*U856,IF('Data Entry'!AD859="L",'Data Entry'!AC859*1*U856,IFERROR(,"")))))))</f>
        <v>0</v>
      </c>
      <c r="D856" s="1" t="s">
        <v>4</v>
      </c>
      <c r="E856" s="1">
        <f>IF('Data Entry'!AF859="g",'Data Entry'!AE859*0.001,IF('Data Entry'!AF859="mg",'Data Entry'!AE859*0.000001,IF('Data Entry'!AF859="t",'Data Entry'!AE859*1000,IF('Data Entry'!AF859="ml",'Data Entry'!AE859*0.001,IF('Data Entry'!AF859="kg",'Data Entry'!AE859*1,IF('Data Entry'!AF859="Pieza",'Data Entry'!AE859*1,IF('Data Entry'!AF859="L",'Data Entry'!AE859*1,IFERROR(,""))))))))</f>
        <v>0</v>
      </c>
      <c r="F856" s="1" t="s">
        <v>4</v>
      </c>
      <c r="G856" s="1">
        <f>IF('Data Entry'!AA859="g",'Data Entry'!Z859*0.001,IF('Data Entry'!AA859="mg",'Data Entry'!Z859*0.000001,IF('Data Entry'!AA859="t",'Data Entry'!Z859*1000,IF('Data Entry'!AA859="ml",'Data Entry'!Z859*0.001,IF('Data Entry'!AA859="kg",'Data Entry'!Z859*1,IF('Data Entry'!AA859="Piezas",'Data Entry'!Z859*1,IF('Data Entry'!AA859="L",'Data Entry'!Z859*1,IFERROR(,""))))))))</f>
        <v>0</v>
      </c>
      <c r="H856" s="1" t="s">
        <v>4</v>
      </c>
      <c r="I856" s="1">
        <f>IF('Data Entry'!AC859="g",'Data Entry'!AB859*0.001,IF('Data Entry'!AC859="mg",'Data Entry'!AB859*0.000001,IF('Data Entry'!AC859="t",'Data Entry'!AB859*1000,IF('Data Entry'!AC859="ml",'Data Entry'!AB859*0.001,IF('Data Entry'!AC859="kg",'Data Entry'!AB859*1,IF('Data Entry'!AC859="L",'Data Entry'!AB859*1,IFERROR(,"")))))))</f>
        <v>0</v>
      </c>
      <c r="J856" s="59" t="str">
        <f>'Data Entry'!AU859</f>
        <v/>
      </c>
      <c r="K856" s="1">
        <f>IF('Data Entry'!AI859="g",'Data Entry'!AH859*0.001*V856,IF('Data Entry'!AI859="UI",'Data Entry'!AH859*0.000001*V856,IF('Data Entry'!AI859="mg",'Data Entry'!AH859*0.000001*V856,IF('Data Entry'!AI859="t",'Data Entry'!AH859*1000*V856,IF('Data Entry'!AI859="kg",'Data Entry'!AH859*1*V856,IF('Data Entry'!AI859="L",'Data Entry'!AH859*1*V856,IFERROR(,"")))))))</f>
        <v>0</v>
      </c>
      <c r="L856" s="1" t="s">
        <v>4</v>
      </c>
      <c r="M856" s="59">
        <f>'Data Entry'!AJ859</f>
        <v>0</v>
      </c>
      <c r="N856" s="59" t="str">
        <f>'Data Entry'!AX859</f>
        <v/>
      </c>
      <c r="O856" s="1">
        <f>IF('Data Entry'!AL859="g",'Data Entry'!AK859*0.001*W856,IF('Data Entry'!AL859="UI",'Data Entry'!AK859*0.000001*W856,IF('Data Entry'!AL859="mg",'Data Entry'!AK859*0.000001*W856,IF('Data Entry'!AL859="t",'Data Entry'!AK859*1000*W856,IF('Data Entry'!AL859="kg",'Data Entry'!AK859*1*W856,IF('Data Entry'!AL859="L",'Data Entry'!AK859*1*W856,IFERROR(,"")))))))</f>
        <v>0</v>
      </c>
      <c r="P856" s="1" t="s">
        <v>4</v>
      </c>
      <c r="Q856" s="59">
        <f>'Data Entry'!AM859</f>
        <v>0</v>
      </c>
      <c r="R856" s="59" t="str">
        <f>'Data Entry'!BA859</f>
        <v/>
      </c>
      <c r="S856" s="1">
        <f>IF('Data Entry'!AO859="g",'Data Entry'!AN859*0.001*X856,IF('Data Entry'!AO859="UI",'Data Entry'!AN859*0.000001*X856,IF('Data Entry'!AO859="mg",'Data Entry'!AN859*0.000001*X856,IF('Data Entry'!AO859="t",'Data Entry'!AN859*1000*X856,IF('Data Entry'!AO859="kg",'Data Entry'!AN859*1*X856,IF('Data Entry'!AO859="L",'Data Entry'!AN859*1*X856,IFERROR(,"")))))))</f>
        <v>0</v>
      </c>
      <c r="T856" s="1" t="s">
        <v>4</v>
      </c>
      <c r="U856" s="59" t="str">
        <f>IF('Data Entry'!AP859="No aplica","1",'Data Entry'!AP859)</f>
        <v/>
      </c>
      <c r="V856" s="59" t="str">
        <f>IF('Data Entry'!AS859="No aplica","1",'Data Entry'!AS859)</f>
        <v/>
      </c>
      <c r="W856" s="59" t="str">
        <f>IF('Data Entry'!AV859="No aplica","1",'Data Entry'!AV859)</f>
        <v/>
      </c>
      <c r="X856" s="59" t="str">
        <f>IF('Data Entry'!AY859="No aplica","1",'Data Entry'!AY859)</f>
        <v/>
      </c>
      <c r="Y856" s="151" t="str">
        <f t="shared" si="13"/>
        <v/>
      </c>
      <c r="Z856" s="152" t="str">
        <f>IF('Data Entry'!H859="Yes","1",IF(AND('Data Entry'!H859="",'Data Entry'!I859="",'Data Entry'!J859="",'Data Entry'!K859="",'Data Entry'!L859="",'Data Entry'!M859="",'Data Entry'!N859="",'Data Entry'!O859="",'Data Entry'!P859="",'Data Entry'!Q859=""),"","1"))</f>
        <v/>
      </c>
      <c r="AA856" s="152" t="str">
        <f>IF('Data Entry'!R859="Yes","1",IF(AND('Data Entry'!R859="",'Data Entry'!S859="",'Data Entry'!T859="",'Data Entry'!U859=""),"","1"))</f>
        <v/>
      </c>
      <c r="AB856" s="157" t="str">
        <f>IF('Data Entry'!V859="Yes","1",IF(AND('Data Entry'!V859="",'Data Entry'!W859=""),"","1"))</f>
        <v/>
      </c>
    </row>
    <row r="857" spans="1:28" ht="17">
      <c r="A857" s="59">
        <f>'Data Entry'!AB860</f>
        <v>0</v>
      </c>
      <c r="B857" s="59" t="str">
        <f>'Data Entry'!AR860</f>
        <v/>
      </c>
      <c r="C857" s="1">
        <f>IF('Data Entry'!AD860="g",'Data Entry'!AC860*0.001*U857,IF('Data Entry'!AD860="UI",'Data Entry'!AC860*0.000001*U857,IF('Data Entry'!AD860="mg",'Data Entry'!AC860*0.000001*U857,IF('Data Entry'!AD860="t",'Data Entry'!AC860*1000*U857,IF('Data Entry'!AD860="kg",'Data Entry'!AC860*1*U857,IF('Data Entry'!AD860="L",'Data Entry'!AC860*1*U857,IFERROR(,"")))))))</f>
        <v>0</v>
      </c>
      <c r="D857" s="1" t="s">
        <v>4</v>
      </c>
      <c r="E857" s="1">
        <f>IF('Data Entry'!AF860="g",'Data Entry'!AE860*0.001,IF('Data Entry'!AF860="mg",'Data Entry'!AE860*0.000001,IF('Data Entry'!AF860="t",'Data Entry'!AE860*1000,IF('Data Entry'!AF860="ml",'Data Entry'!AE860*0.001,IF('Data Entry'!AF860="kg",'Data Entry'!AE860*1,IF('Data Entry'!AF860="Pieza",'Data Entry'!AE860*1,IF('Data Entry'!AF860="L",'Data Entry'!AE860*1,IFERROR(,""))))))))</f>
        <v>0</v>
      </c>
      <c r="F857" s="1" t="s">
        <v>4</v>
      </c>
      <c r="G857" s="1">
        <f>IF('Data Entry'!AA860="g",'Data Entry'!Z860*0.001,IF('Data Entry'!AA860="mg",'Data Entry'!Z860*0.000001,IF('Data Entry'!AA860="t",'Data Entry'!Z860*1000,IF('Data Entry'!AA860="ml",'Data Entry'!Z860*0.001,IF('Data Entry'!AA860="kg",'Data Entry'!Z860*1,IF('Data Entry'!AA860="Piezas",'Data Entry'!Z860*1,IF('Data Entry'!AA860="L",'Data Entry'!Z860*1,IFERROR(,""))))))))</f>
        <v>0</v>
      </c>
      <c r="H857" s="1" t="s">
        <v>4</v>
      </c>
      <c r="I857" s="1">
        <f>IF('Data Entry'!AC860="g",'Data Entry'!AB860*0.001,IF('Data Entry'!AC860="mg",'Data Entry'!AB860*0.000001,IF('Data Entry'!AC860="t",'Data Entry'!AB860*1000,IF('Data Entry'!AC860="ml",'Data Entry'!AB860*0.001,IF('Data Entry'!AC860="kg",'Data Entry'!AB860*1,IF('Data Entry'!AC860="L",'Data Entry'!AB860*1,IFERROR(,"")))))))</f>
        <v>0</v>
      </c>
      <c r="J857" s="59" t="str">
        <f>'Data Entry'!AU860</f>
        <v/>
      </c>
      <c r="K857" s="1">
        <f>IF('Data Entry'!AI860="g",'Data Entry'!AH860*0.001*V857,IF('Data Entry'!AI860="UI",'Data Entry'!AH860*0.000001*V857,IF('Data Entry'!AI860="mg",'Data Entry'!AH860*0.000001*V857,IF('Data Entry'!AI860="t",'Data Entry'!AH860*1000*V857,IF('Data Entry'!AI860="kg",'Data Entry'!AH860*1*V857,IF('Data Entry'!AI860="L",'Data Entry'!AH860*1*V857,IFERROR(,"")))))))</f>
        <v>0</v>
      </c>
      <c r="L857" s="1" t="s">
        <v>4</v>
      </c>
      <c r="M857" s="59">
        <f>'Data Entry'!AJ860</f>
        <v>0</v>
      </c>
      <c r="N857" s="59" t="str">
        <f>'Data Entry'!AX860</f>
        <v/>
      </c>
      <c r="O857" s="1">
        <f>IF('Data Entry'!AL860="g",'Data Entry'!AK860*0.001*W857,IF('Data Entry'!AL860="UI",'Data Entry'!AK860*0.000001*W857,IF('Data Entry'!AL860="mg",'Data Entry'!AK860*0.000001*W857,IF('Data Entry'!AL860="t",'Data Entry'!AK860*1000*W857,IF('Data Entry'!AL860="kg",'Data Entry'!AK860*1*W857,IF('Data Entry'!AL860="L",'Data Entry'!AK860*1*W857,IFERROR(,"")))))))</f>
        <v>0</v>
      </c>
      <c r="P857" s="1" t="s">
        <v>4</v>
      </c>
      <c r="Q857" s="59">
        <f>'Data Entry'!AM860</f>
        <v>0</v>
      </c>
      <c r="R857" s="59" t="str">
        <f>'Data Entry'!BA860</f>
        <v/>
      </c>
      <c r="S857" s="1">
        <f>IF('Data Entry'!AO860="g",'Data Entry'!AN860*0.001*X857,IF('Data Entry'!AO860="UI",'Data Entry'!AN860*0.000001*X857,IF('Data Entry'!AO860="mg",'Data Entry'!AN860*0.000001*X857,IF('Data Entry'!AO860="t",'Data Entry'!AN860*1000*X857,IF('Data Entry'!AO860="kg",'Data Entry'!AN860*1*X857,IF('Data Entry'!AO860="L",'Data Entry'!AN860*1*X857,IFERROR(,"")))))))</f>
        <v>0</v>
      </c>
      <c r="T857" s="1" t="s">
        <v>4</v>
      </c>
      <c r="U857" s="59" t="str">
        <f>IF('Data Entry'!AP860="No aplica","1",'Data Entry'!AP860)</f>
        <v/>
      </c>
      <c r="V857" s="59" t="str">
        <f>IF('Data Entry'!AS860="No aplica","1",'Data Entry'!AS860)</f>
        <v/>
      </c>
      <c r="W857" s="59" t="str">
        <f>IF('Data Entry'!AV860="No aplica","1",'Data Entry'!AV860)</f>
        <v/>
      </c>
      <c r="X857" s="59" t="str">
        <f>IF('Data Entry'!AY860="No aplica","1",'Data Entry'!AY860)</f>
        <v/>
      </c>
      <c r="Y857" s="151" t="str">
        <f t="shared" si="13"/>
        <v/>
      </c>
      <c r="Z857" s="152" t="str">
        <f>IF('Data Entry'!H860="Yes","1",IF(AND('Data Entry'!H860="",'Data Entry'!I860="",'Data Entry'!J860="",'Data Entry'!K860="",'Data Entry'!L860="",'Data Entry'!M860="",'Data Entry'!N860="",'Data Entry'!O860="",'Data Entry'!P860="",'Data Entry'!Q860=""),"","1"))</f>
        <v/>
      </c>
      <c r="AA857" s="152" t="str">
        <f>IF('Data Entry'!R860="Yes","1",IF(AND('Data Entry'!R860="",'Data Entry'!S860="",'Data Entry'!T860="",'Data Entry'!U860=""),"","1"))</f>
        <v/>
      </c>
      <c r="AB857" s="157" t="str">
        <f>IF('Data Entry'!V860="Yes","1",IF(AND('Data Entry'!V860="",'Data Entry'!W860=""),"","1"))</f>
        <v/>
      </c>
    </row>
    <row r="858" spans="1:28" ht="17">
      <c r="A858" s="59">
        <f>'Data Entry'!AB861</f>
        <v>0</v>
      </c>
      <c r="B858" s="59" t="str">
        <f>'Data Entry'!AR861</f>
        <v/>
      </c>
      <c r="C858" s="1">
        <f>IF('Data Entry'!AD861="g",'Data Entry'!AC861*0.001*U858,IF('Data Entry'!AD861="UI",'Data Entry'!AC861*0.000001*U858,IF('Data Entry'!AD861="mg",'Data Entry'!AC861*0.000001*U858,IF('Data Entry'!AD861="t",'Data Entry'!AC861*1000*U858,IF('Data Entry'!AD861="kg",'Data Entry'!AC861*1*U858,IF('Data Entry'!AD861="L",'Data Entry'!AC861*1*U858,IFERROR(,"")))))))</f>
        <v>0</v>
      </c>
      <c r="D858" s="1" t="s">
        <v>4</v>
      </c>
      <c r="E858" s="1">
        <f>IF('Data Entry'!AF861="g",'Data Entry'!AE861*0.001,IF('Data Entry'!AF861="mg",'Data Entry'!AE861*0.000001,IF('Data Entry'!AF861="t",'Data Entry'!AE861*1000,IF('Data Entry'!AF861="ml",'Data Entry'!AE861*0.001,IF('Data Entry'!AF861="kg",'Data Entry'!AE861*1,IF('Data Entry'!AF861="Pieza",'Data Entry'!AE861*1,IF('Data Entry'!AF861="L",'Data Entry'!AE861*1,IFERROR(,""))))))))</f>
        <v>0</v>
      </c>
      <c r="F858" s="1" t="s">
        <v>4</v>
      </c>
      <c r="G858" s="1">
        <f>IF('Data Entry'!AA861="g",'Data Entry'!Z861*0.001,IF('Data Entry'!AA861="mg",'Data Entry'!Z861*0.000001,IF('Data Entry'!AA861="t",'Data Entry'!Z861*1000,IF('Data Entry'!AA861="ml",'Data Entry'!Z861*0.001,IF('Data Entry'!AA861="kg",'Data Entry'!Z861*1,IF('Data Entry'!AA861="Piezas",'Data Entry'!Z861*1,IF('Data Entry'!AA861="L",'Data Entry'!Z861*1,IFERROR(,""))))))))</f>
        <v>0</v>
      </c>
      <c r="H858" s="1" t="s">
        <v>4</v>
      </c>
      <c r="I858" s="1">
        <f>IF('Data Entry'!AC861="g",'Data Entry'!AB861*0.001,IF('Data Entry'!AC861="mg",'Data Entry'!AB861*0.000001,IF('Data Entry'!AC861="t",'Data Entry'!AB861*1000,IF('Data Entry'!AC861="ml",'Data Entry'!AB861*0.001,IF('Data Entry'!AC861="kg",'Data Entry'!AB861*1,IF('Data Entry'!AC861="L",'Data Entry'!AB861*1,IFERROR(,"")))))))</f>
        <v>0</v>
      </c>
      <c r="J858" s="59" t="str">
        <f>'Data Entry'!AU861</f>
        <v/>
      </c>
      <c r="K858" s="1">
        <f>IF('Data Entry'!AI861="g",'Data Entry'!AH861*0.001*V858,IF('Data Entry'!AI861="UI",'Data Entry'!AH861*0.000001*V858,IF('Data Entry'!AI861="mg",'Data Entry'!AH861*0.000001*V858,IF('Data Entry'!AI861="t",'Data Entry'!AH861*1000*V858,IF('Data Entry'!AI861="kg",'Data Entry'!AH861*1*V858,IF('Data Entry'!AI861="L",'Data Entry'!AH861*1*V858,IFERROR(,"")))))))</f>
        <v>0</v>
      </c>
      <c r="L858" s="1" t="s">
        <v>4</v>
      </c>
      <c r="M858" s="59">
        <f>'Data Entry'!AJ861</f>
        <v>0</v>
      </c>
      <c r="N858" s="59" t="str">
        <f>'Data Entry'!AX861</f>
        <v/>
      </c>
      <c r="O858" s="1">
        <f>IF('Data Entry'!AL861="g",'Data Entry'!AK861*0.001*W858,IF('Data Entry'!AL861="UI",'Data Entry'!AK861*0.000001*W858,IF('Data Entry'!AL861="mg",'Data Entry'!AK861*0.000001*W858,IF('Data Entry'!AL861="t",'Data Entry'!AK861*1000*W858,IF('Data Entry'!AL861="kg",'Data Entry'!AK861*1*W858,IF('Data Entry'!AL861="L",'Data Entry'!AK861*1*W858,IFERROR(,"")))))))</f>
        <v>0</v>
      </c>
      <c r="P858" s="1" t="s">
        <v>4</v>
      </c>
      <c r="Q858" s="59">
        <f>'Data Entry'!AM861</f>
        <v>0</v>
      </c>
      <c r="R858" s="59" t="str">
        <f>'Data Entry'!BA861</f>
        <v/>
      </c>
      <c r="S858" s="1">
        <f>IF('Data Entry'!AO861="g",'Data Entry'!AN861*0.001*X858,IF('Data Entry'!AO861="UI",'Data Entry'!AN861*0.000001*X858,IF('Data Entry'!AO861="mg",'Data Entry'!AN861*0.000001*X858,IF('Data Entry'!AO861="t",'Data Entry'!AN861*1000*X858,IF('Data Entry'!AO861="kg",'Data Entry'!AN861*1*X858,IF('Data Entry'!AO861="L",'Data Entry'!AN861*1*X858,IFERROR(,"")))))))</f>
        <v>0</v>
      </c>
      <c r="T858" s="1" t="s">
        <v>4</v>
      </c>
      <c r="U858" s="59" t="str">
        <f>IF('Data Entry'!AP861="No aplica","1",'Data Entry'!AP861)</f>
        <v/>
      </c>
      <c r="V858" s="59" t="str">
        <f>IF('Data Entry'!AS861="No aplica","1",'Data Entry'!AS861)</f>
        <v/>
      </c>
      <c r="W858" s="59" t="str">
        <f>IF('Data Entry'!AV861="No aplica","1",'Data Entry'!AV861)</f>
        <v/>
      </c>
      <c r="X858" s="59" t="str">
        <f>IF('Data Entry'!AY861="No aplica","1",'Data Entry'!AY861)</f>
        <v/>
      </c>
      <c r="Y858" s="151" t="str">
        <f t="shared" si="13"/>
        <v/>
      </c>
      <c r="Z858" s="152" t="str">
        <f>IF('Data Entry'!H861="Yes","1",IF(AND('Data Entry'!H861="",'Data Entry'!I861="",'Data Entry'!J861="",'Data Entry'!K861="",'Data Entry'!L861="",'Data Entry'!M861="",'Data Entry'!N861="",'Data Entry'!O861="",'Data Entry'!P861="",'Data Entry'!Q861=""),"","1"))</f>
        <v/>
      </c>
      <c r="AA858" s="152" t="str">
        <f>IF('Data Entry'!R861="Yes","1",IF(AND('Data Entry'!R861="",'Data Entry'!S861="",'Data Entry'!T861="",'Data Entry'!U861=""),"","1"))</f>
        <v/>
      </c>
      <c r="AB858" s="157" t="str">
        <f>IF('Data Entry'!V861="Yes","1",IF(AND('Data Entry'!V861="",'Data Entry'!W861=""),"","1"))</f>
        <v/>
      </c>
    </row>
    <row r="859" spans="1:28" ht="17">
      <c r="A859" s="59">
        <f>'Data Entry'!AB862</f>
        <v>0</v>
      </c>
      <c r="B859" s="59" t="str">
        <f>'Data Entry'!AR862</f>
        <v/>
      </c>
      <c r="C859" s="1">
        <f>IF('Data Entry'!AD862="g",'Data Entry'!AC862*0.001*U859,IF('Data Entry'!AD862="UI",'Data Entry'!AC862*0.000001*U859,IF('Data Entry'!AD862="mg",'Data Entry'!AC862*0.000001*U859,IF('Data Entry'!AD862="t",'Data Entry'!AC862*1000*U859,IF('Data Entry'!AD862="kg",'Data Entry'!AC862*1*U859,IF('Data Entry'!AD862="L",'Data Entry'!AC862*1*U859,IFERROR(,"")))))))</f>
        <v>0</v>
      </c>
      <c r="D859" s="1" t="s">
        <v>4</v>
      </c>
      <c r="E859" s="1">
        <f>IF('Data Entry'!AF862="g",'Data Entry'!AE862*0.001,IF('Data Entry'!AF862="mg",'Data Entry'!AE862*0.000001,IF('Data Entry'!AF862="t",'Data Entry'!AE862*1000,IF('Data Entry'!AF862="ml",'Data Entry'!AE862*0.001,IF('Data Entry'!AF862="kg",'Data Entry'!AE862*1,IF('Data Entry'!AF862="Pieza",'Data Entry'!AE862*1,IF('Data Entry'!AF862="L",'Data Entry'!AE862*1,IFERROR(,""))))))))</f>
        <v>0</v>
      </c>
      <c r="F859" s="1" t="s">
        <v>4</v>
      </c>
      <c r="G859" s="1">
        <f>IF('Data Entry'!AA862="g",'Data Entry'!Z862*0.001,IF('Data Entry'!AA862="mg",'Data Entry'!Z862*0.000001,IF('Data Entry'!AA862="t",'Data Entry'!Z862*1000,IF('Data Entry'!AA862="ml",'Data Entry'!Z862*0.001,IF('Data Entry'!AA862="kg",'Data Entry'!Z862*1,IF('Data Entry'!AA862="Piezas",'Data Entry'!Z862*1,IF('Data Entry'!AA862="L",'Data Entry'!Z862*1,IFERROR(,""))))))))</f>
        <v>0</v>
      </c>
      <c r="H859" s="1" t="s">
        <v>4</v>
      </c>
      <c r="I859" s="1">
        <f>IF('Data Entry'!AC862="g",'Data Entry'!AB862*0.001,IF('Data Entry'!AC862="mg",'Data Entry'!AB862*0.000001,IF('Data Entry'!AC862="t",'Data Entry'!AB862*1000,IF('Data Entry'!AC862="ml",'Data Entry'!AB862*0.001,IF('Data Entry'!AC862="kg",'Data Entry'!AB862*1,IF('Data Entry'!AC862="L",'Data Entry'!AB862*1,IFERROR(,"")))))))</f>
        <v>0</v>
      </c>
      <c r="J859" s="59" t="str">
        <f>'Data Entry'!AU862</f>
        <v/>
      </c>
      <c r="K859" s="1">
        <f>IF('Data Entry'!AI862="g",'Data Entry'!AH862*0.001*V859,IF('Data Entry'!AI862="UI",'Data Entry'!AH862*0.000001*V859,IF('Data Entry'!AI862="mg",'Data Entry'!AH862*0.000001*V859,IF('Data Entry'!AI862="t",'Data Entry'!AH862*1000*V859,IF('Data Entry'!AI862="kg",'Data Entry'!AH862*1*V859,IF('Data Entry'!AI862="L",'Data Entry'!AH862*1*V859,IFERROR(,"")))))))</f>
        <v>0</v>
      </c>
      <c r="L859" s="1" t="s">
        <v>4</v>
      </c>
      <c r="M859" s="59">
        <f>'Data Entry'!AJ862</f>
        <v>0</v>
      </c>
      <c r="N859" s="59" t="str">
        <f>'Data Entry'!AX862</f>
        <v/>
      </c>
      <c r="O859" s="1">
        <f>IF('Data Entry'!AL862="g",'Data Entry'!AK862*0.001*W859,IF('Data Entry'!AL862="UI",'Data Entry'!AK862*0.000001*W859,IF('Data Entry'!AL862="mg",'Data Entry'!AK862*0.000001*W859,IF('Data Entry'!AL862="t",'Data Entry'!AK862*1000*W859,IF('Data Entry'!AL862="kg",'Data Entry'!AK862*1*W859,IF('Data Entry'!AL862="L",'Data Entry'!AK862*1*W859,IFERROR(,"")))))))</f>
        <v>0</v>
      </c>
      <c r="P859" s="1" t="s">
        <v>4</v>
      </c>
      <c r="Q859" s="59">
        <f>'Data Entry'!AM862</f>
        <v>0</v>
      </c>
      <c r="R859" s="59" t="str">
        <f>'Data Entry'!BA862</f>
        <v/>
      </c>
      <c r="S859" s="1">
        <f>IF('Data Entry'!AO862="g",'Data Entry'!AN862*0.001*X859,IF('Data Entry'!AO862="UI",'Data Entry'!AN862*0.000001*X859,IF('Data Entry'!AO862="mg",'Data Entry'!AN862*0.000001*X859,IF('Data Entry'!AO862="t",'Data Entry'!AN862*1000*X859,IF('Data Entry'!AO862="kg",'Data Entry'!AN862*1*X859,IF('Data Entry'!AO862="L",'Data Entry'!AN862*1*X859,IFERROR(,"")))))))</f>
        <v>0</v>
      </c>
      <c r="T859" s="1" t="s">
        <v>4</v>
      </c>
      <c r="U859" s="59" t="str">
        <f>IF('Data Entry'!AP862="No aplica","1",'Data Entry'!AP862)</f>
        <v/>
      </c>
      <c r="V859" s="59" t="str">
        <f>IF('Data Entry'!AS862="No aplica","1",'Data Entry'!AS862)</f>
        <v/>
      </c>
      <c r="W859" s="59" t="str">
        <f>IF('Data Entry'!AV862="No aplica","1",'Data Entry'!AV862)</f>
        <v/>
      </c>
      <c r="X859" s="59" t="str">
        <f>IF('Data Entry'!AY862="No aplica","1",'Data Entry'!AY862)</f>
        <v/>
      </c>
      <c r="Y859" s="151" t="str">
        <f t="shared" si="13"/>
        <v/>
      </c>
      <c r="Z859" s="152" t="str">
        <f>IF('Data Entry'!H862="Yes","1",IF(AND('Data Entry'!H862="",'Data Entry'!I862="",'Data Entry'!J862="",'Data Entry'!K862="",'Data Entry'!L862="",'Data Entry'!M862="",'Data Entry'!N862="",'Data Entry'!O862="",'Data Entry'!P862="",'Data Entry'!Q862=""),"","1"))</f>
        <v/>
      </c>
      <c r="AA859" s="152" t="str">
        <f>IF('Data Entry'!R862="Yes","1",IF(AND('Data Entry'!R862="",'Data Entry'!S862="",'Data Entry'!T862="",'Data Entry'!U862=""),"","1"))</f>
        <v/>
      </c>
      <c r="AB859" s="157" t="str">
        <f>IF('Data Entry'!V862="Yes","1",IF(AND('Data Entry'!V862="",'Data Entry'!W862=""),"","1"))</f>
        <v/>
      </c>
    </row>
    <row r="860" spans="1:28" ht="17">
      <c r="A860" s="59">
        <f>'Data Entry'!AB863</f>
        <v>0</v>
      </c>
      <c r="B860" s="59" t="str">
        <f>'Data Entry'!AR863</f>
        <v/>
      </c>
      <c r="C860" s="1">
        <f>IF('Data Entry'!AD863="g",'Data Entry'!AC863*0.001*U860,IF('Data Entry'!AD863="UI",'Data Entry'!AC863*0.000001*U860,IF('Data Entry'!AD863="mg",'Data Entry'!AC863*0.000001*U860,IF('Data Entry'!AD863="t",'Data Entry'!AC863*1000*U860,IF('Data Entry'!AD863="kg",'Data Entry'!AC863*1*U860,IF('Data Entry'!AD863="L",'Data Entry'!AC863*1*U860,IFERROR(,"")))))))</f>
        <v>0</v>
      </c>
      <c r="D860" s="1" t="s">
        <v>4</v>
      </c>
      <c r="E860" s="1">
        <f>IF('Data Entry'!AF863="g",'Data Entry'!AE863*0.001,IF('Data Entry'!AF863="mg",'Data Entry'!AE863*0.000001,IF('Data Entry'!AF863="t",'Data Entry'!AE863*1000,IF('Data Entry'!AF863="ml",'Data Entry'!AE863*0.001,IF('Data Entry'!AF863="kg",'Data Entry'!AE863*1,IF('Data Entry'!AF863="Pieza",'Data Entry'!AE863*1,IF('Data Entry'!AF863="L",'Data Entry'!AE863*1,IFERROR(,""))))))))</f>
        <v>0</v>
      </c>
      <c r="F860" s="1" t="s">
        <v>4</v>
      </c>
      <c r="G860" s="1">
        <f>IF('Data Entry'!AA863="g",'Data Entry'!Z863*0.001,IF('Data Entry'!AA863="mg",'Data Entry'!Z863*0.000001,IF('Data Entry'!AA863="t",'Data Entry'!Z863*1000,IF('Data Entry'!AA863="ml",'Data Entry'!Z863*0.001,IF('Data Entry'!AA863="kg",'Data Entry'!Z863*1,IF('Data Entry'!AA863="Piezas",'Data Entry'!Z863*1,IF('Data Entry'!AA863="L",'Data Entry'!Z863*1,IFERROR(,""))))))))</f>
        <v>0</v>
      </c>
      <c r="H860" s="1" t="s">
        <v>4</v>
      </c>
      <c r="I860" s="1">
        <f>IF('Data Entry'!AC863="g",'Data Entry'!AB863*0.001,IF('Data Entry'!AC863="mg",'Data Entry'!AB863*0.000001,IF('Data Entry'!AC863="t",'Data Entry'!AB863*1000,IF('Data Entry'!AC863="ml",'Data Entry'!AB863*0.001,IF('Data Entry'!AC863="kg",'Data Entry'!AB863*1,IF('Data Entry'!AC863="L",'Data Entry'!AB863*1,IFERROR(,"")))))))</f>
        <v>0</v>
      </c>
      <c r="J860" s="59" t="str">
        <f>'Data Entry'!AU863</f>
        <v/>
      </c>
      <c r="K860" s="1">
        <f>IF('Data Entry'!AI863="g",'Data Entry'!AH863*0.001*V860,IF('Data Entry'!AI863="UI",'Data Entry'!AH863*0.000001*V860,IF('Data Entry'!AI863="mg",'Data Entry'!AH863*0.000001*V860,IF('Data Entry'!AI863="t",'Data Entry'!AH863*1000*V860,IF('Data Entry'!AI863="kg",'Data Entry'!AH863*1*V860,IF('Data Entry'!AI863="L",'Data Entry'!AH863*1*V860,IFERROR(,"")))))))</f>
        <v>0</v>
      </c>
      <c r="L860" s="1" t="s">
        <v>4</v>
      </c>
      <c r="M860" s="59">
        <f>'Data Entry'!AJ863</f>
        <v>0</v>
      </c>
      <c r="N860" s="59" t="str">
        <f>'Data Entry'!AX863</f>
        <v/>
      </c>
      <c r="O860" s="1">
        <f>IF('Data Entry'!AL863="g",'Data Entry'!AK863*0.001*W860,IF('Data Entry'!AL863="UI",'Data Entry'!AK863*0.000001*W860,IF('Data Entry'!AL863="mg",'Data Entry'!AK863*0.000001*W860,IF('Data Entry'!AL863="t",'Data Entry'!AK863*1000*W860,IF('Data Entry'!AL863="kg",'Data Entry'!AK863*1*W860,IF('Data Entry'!AL863="L",'Data Entry'!AK863*1*W860,IFERROR(,"")))))))</f>
        <v>0</v>
      </c>
      <c r="P860" s="1" t="s">
        <v>4</v>
      </c>
      <c r="Q860" s="59">
        <f>'Data Entry'!AM863</f>
        <v>0</v>
      </c>
      <c r="R860" s="59" t="str">
        <f>'Data Entry'!BA863</f>
        <v/>
      </c>
      <c r="S860" s="1">
        <f>IF('Data Entry'!AO863="g",'Data Entry'!AN863*0.001*X860,IF('Data Entry'!AO863="UI",'Data Entry'!AN863*0.000001*X860,IF('Data Entry'!AO863="mg",'Data Entry'!AN863*0.000001*X860,IF('Data Entry'!AO863="t",'Data Entry'!AN863*1000*X860,IF('Data Entry'!AO863="kg",'Data Entry'!AN863*1*X860,IF('Data Entry'!AO863="L",'Data Entry'!AN863*1*X860,IFERROR(,"")))))))</f>
        <v>0</v>
      </c>
      <c r="T860" s="1" t="s">
        <v>4</v>
      </c>
      <c r="U860" s="59" t="str">
        <f>IF('Data Entry'!AP863="No aplica","1",'Data Entry'!AP863)</f>
        <v/>
      </c>
      <c r="V860" s="59" t="str">
        <f>IF('Data Entry'!AS863="No aplica","1",'Data Entry'!AS863)</f>
        <v/>
      </c>
      <c r="W860" s="59" t="str">
        <f>IF('Data Entry'!AV863="No aplica","1",'Data Entry'!AV863)</f>
        <v/>
      </c>
      <c r="X860" s="59" t="str">
        <f>IF('Data Entry'!AY863="No aplica","1",'Data Entry'!AY863)</f>
        <v/>
      </c>
      <c r="Y860" s="151" t="str">
        <f t="shared" si="13"/>
        <v/>
      </c>
      <c r="Z860" s="152" t="str">
        <f>IF('Data Entry'!H863="Yes","1",IF(AND('Data Entry'!H863="",'Data Entry'!I863="",'Data Entry'!J863="",'Data Entry'!K863="",'Data Entry'!L863="",'Data Entry'!M863="",'Data Entry'!N863="",'Data Entry'!O863="",'Data Entry'!P863="",'Data Entry'!Q863=""),"","1"))</f>
        <v/>
      </c>
      <c r="AA860" s="152" t="str">
        <f>IF('Data Entry'!R863="Yes","1",IF(AND('Data Entry'!R863="",'Data Entry'!S863="",'Data Entry'!T863="",'Data Entry'!U863=""),"","1"))</f>
        <v/>
      </c>
      <c r="AB860" s="157" t="str">
        <f>IF('Data Entry'!V863="Yes","1",IF(AND('Data Entry'!V863="",'Data Entry'!W863=""),"","1"))</f>
        <v/>
      </c>
    </row>
    <row r="861" spans="1:28" ht="17">
      <c r="A861" s="59">
        <f>'Data Entry'!AB864</f>
        <v>0</v>
      </c>
      <c r="B861" s="59" t="str">
        <f>'Data Entry'!AR864</f>
        <v/>
      </c>
      <c r="C861" s="1">
        <f>IF('Data Entry'!AD864="g",'Data Entry'!AC864*0.001*U861,IF('Data Entry'!AD864="UI",'Data Entry'!AC864*0.000001*U861,IF('Data Entry'!AD864="mg",'Data Entry'!AC864*0.000001*U861,IF('Data Entry'!AD864="t",'Data Entry'!AC864*1000*U861,IF('Data Entry'!AD864="kg",'Data Entry'!AC864*1*U861,IF('Data Entry'!AD864="L",'Data Entry'!AC864*1*U861,IFERROR(,"")))))))</f>
        <v>0</v>
      </c>
      <c r="D861" s="1" t="s">
        <v>4</v>
      </c>
      <c r="E861" s="1">
        <f>IF('Data Entry'!AF864="g",'Data Entry'!AE864*0.001,IF('Data Entry'!AF864="mg",'Data Entry'!AE864*0.000001,IF('Data Entry'!AF864="t",'Data Entry'!AE864*1000,IF('Data Entry'!AF864="ml",'Data Entry'!AE864*0.001,IF('Data Entry'!AF864="kg",'Data Entry'!AE864*1,IF('Data Entry'!AF864="Pieza",'Data Entry'!AE864*1,IF('Data Entry'!AF864="L",'Data Entry'!AE864*1,IFERROR(,""))))))))</f>
        <v>0</v>
      </c>
      <c r="F861" s="1" t="s">
        <v>4</v>
      </c>
      <c r="G861" s="1">
        <f>IF('Data Entry'!AA864="g",'Data Entry'!Z864*0.001,IF('Data Entry'!AA864="mg",'Data Entry'!Z864*0.000001,IF('Data Entry'!AA864="t",'Data Entry'!Z864*1000,IF('Data Entry'!AA864="ml",'Data Entry'!Z864*0.001,IF('Data Entry'!AA864="kg",'Data Entry'!Z864*1,IF('Data Entry'!AA864="Piezas",'Data Entry'!Z864*1,IF('Data Entry'!AA864="L",'Data Entry'!Z864*1,IFERROR(,""))))))))</f>
        <v>0</v>
      </c>
      <c r="H861" s="1" t="s">
        <v>4</v>
      </c>
      <c r="I861" s="1">
        <f>IF('Data Entry'!AC864="g",'Data Entry'!AB864*0.001,IF('Data Entry'!AC864="mg",'Data Entry'!AB864*0.000001,IF('Data Entry'!AC864="t",'Data Entry'!AB864*1000,IF('Data Entry'!AC864="ml",'Data Entry'!AB864*0.001,IF('Data Entry'!AC864="kg",'Data Entry'!AB864*1,IF('Data Entry'!AC864="L",'Data Entry'!AB864*1,IFERROR(,"")))))))</f>
        <v>0</v>
      </c>
      <c r="J861" s="59" t="str">
        <f>'Data Entry'!AU864</f>
        <v/>
      </c>
      <c r="K861" s="1">
        <f>IF('Data Entry'!AI864="g",'Data Entry'!AH864*0.001*V861,IF('Data Entry'!AI864="UI",'Data Entry'!AH864*0.000001*V861,IF('Data Entry'!AI864="mg",'Data Entry'!AH864*0.000001*V861,IF('Data Entry'!AI864="t",'Data Entry'!AH864*1000*V861,IF('Data Entry'!AI864="kg",'Data Entry'!AH864*1*V861,IF('Data Entry'!AI864="L",'Data Entry'!AH864*1*V861,IFERROR(,"")))))))</f>
        <v>0</v>
      </c>
      <c r="L861" s="1" t="s">
        <v>4</v>
      </c>
      <c r="M861" s="59">
        <f>'Data Entry'!AJ864</f>
        <v>0</v>
      </c>
      <c r="N861" s="59" t="str">
        <f>'Data Entry'!AX864</f>
        <v/>
      </c>
      <c r="O861" s="1">
        <f>IF('Data Entry'!AL864="g",'Data Entry'!AK864*0.001*W861,IF('Data Entry'!AL864="UI",'Data Entry'!AK864*0.000001*W861,IF('Data Entry'!AL864="mg",'Data Entry'!AK864*0.000001*W861,IF('Data Entry'!AL864="t",'Data Entry'!AK864*1000*W861,IF('Data Entry'!AL864="kg",'Data Entry'!AK864*1*W861,IF('Data Entry'!AL864="L",'Data Entry'!AK864*1*W861,IFERROR(,"")))))))</f>
        <v>0</v>
      </c>
      <c r="P861" s="1" t="s">
        <v>4</v>
      </c>
      <c r="Q861" s="59">
        <f>'Data Entry'!AM864</f>
        <v>0</v>
      </c>
      <c r="R861" s="59" t="str">
        <f>'Data Entry'!BA864</f>
        <v/>
      </c>
      <c r="S861" s="1">
        <f>IF('Data Entry'!AO864="g",'Data Entry'!AN864*0.001*X861,IF('Data Entry'!AO864="UI",'Data Entry'!AN864*0.000001*X861,IF('Data Entry'!AO864="mg",'Data Entry'!AN864*0.000001*X861,IF('Data Entry'!AO864="t",'Data Entry'!AN864*1000*X861,IF('Data Entry'!AO864="kg",'Data Entry'!AN864*1*X861,IF('Data Entry'!AO864="L",'Data Entry'!AN864*1*X861,IFERROR(,"")))))))</f>
        <v>0</v>
      </c>
      <c r="T861" s="1" t="s">
        <v>4</v>
      </c>
      <c r="U861" s="59" t="str">
        <f>IF('Data Entry'!AP864="No aplica","1",'Data Entry'!AP864)</f>
        <v/>
      </c>
      <c r="V861" s="59" t="str">
        <f>IF('Data Entry'!AS864="No aplica","1",'Data Entry'!AS864)</f>
        <v/>
      </c>
      <c r="W861" s="59" t="str">
        <f>IF('Data Entry'!AV864="No aplica","1",'Data Entry'!AV864)</f>
        <v/>
      </c>
      <c r="X861" s="59" t="str">
        <f>IF('Data Entry'!AY864="No aplica","1",'Data Entry'!AY864)</f>
        <v/>
      </c>
      <c r="Y861" s="151" t="str">
        <f t="shared" si="13"/>
        <v/>
      </c>
      <c r="Z861" s="152" t="str">
        <f>IF('Data Entry'!H864="Yes","1",IF(AND('Data Entry'!H864="",'Data Entry'!I864="",'Data Entry'!J864="",'Data Entry'!K864="",'Data Entry'!L864="",'Data Entry'!M864="",'Data Entry'!N864="",'Data Entry'!O864="",'Data Entry'!P864="",'Data Entry'!Q864=""),"","1"))</f>
        <v/>
      </c>
      <c r="AA861" s="152" t="str">
        <f>IF('Data Entry'!R864="Yes","1",IF(AND('Data Entry'!R864="",'Data Entry'!S864="",'Data Entry'!T864="",'Data Entry'!U864=""),"","1"))</f>
        <v/>
      </c>
      <c r="AB861" s="157" t="str">
        <f>IF('Data Entry'!V864="Yes","1",IF(AND('Data Entry'!V864="",'Data Entry'!W864=""),"","1"))</f>
        <v/>
      </c>
    </row>
    <row r="862" spans="1:28" ht="17">
      <c r="A862" s="59">
        <f>'Data Entry'!AB865</f>
        <v>0</v>
      </c>
      <c r="B862" s="59" t="str">
        <f>'Data Entry'!AR865</f>
        <v/>
      </c>
      <c r="C862" s="1">
        <f>IF('Data Entry'!AD865="g",'Data Entry'!AC865*0.001*U862,IF('Data Entry'!AD865="UI",'Data Entry'!AC865*0.000001*U862,IF('Data Entry'!AD865="mg",'Data Entry'!AC865*0.000001*U862,IF('Data Entry'!AD865="t",'Data Entry'!AC865*1000*U862,IF('Data Entry'!AD865="kg",'Data Entry'!AC865*1*U862,IF('Data Entry'!AD865="L",'Data Entry'!AC865*1*U862,IFERROR(,"")))))))</f>
        <v>0</v>
      </c>
      <c r="D862" s="1" t="s">
        <v>4</v>
      </c>
      <c r="E862" s="1">
        <f>IF('Data Entry'!AF865="g",'Data Entry'!AE865*0.001,IF('Data Entry'!AF865="mg",'Data Entry'!AE865*0.000001,IF('Data Entry'!AF865="t",'Data Entry'!AE865*1000,IF('Data Entry'!AF865="ml",'Data Entry'!AE865*0.001,IF('Data Entry'!AF865="kg",'Data Entry'!AE865*1,IF('Data Entry'!AF865="Pieza",'Data Entry'!AE865*1,IF('Data Entry'!AF865="L",'Data Entry'!AE865*1,IFERROR(,""))))))))</f>
        <v>0</v>
      </c>
      <c r="F862" s="1" t="s">
        <v>4</v>
      </c>
      <c r="G862" s="1">
        <f>IF('Data Entry'!AA865="g",'Data Entry'!Z865*0.001,IF('Data Entry'!AA865="mg",'Data Entry'!Z865*0.000001,IF('Data Entry'!AA865="t",'Data Entry'!Z865*1000,IF('Data Entry'!AA865="ml",'Data Entry'!Z865*0.001,IF('Data Entry'!AA865="kg",'Data Entry'!Z865*1,IF('Data Entry'!AA865="Piezas",'Data Entry'!Z865*1,IF('Data Entry'!AA865="L",'Data Entry'!Z865*1,IFERROR(,""))))))))</f>
        <v>0</v>
      </c>
      <c r="H862" s="1" t="s">
        <v>4</v>
      </c>
      <c r="I862" s="1">
        <f>IF('Data Entry'!AC865="g",'Data Entry'!AB865*0.001,IF('Data Entry'!AC865="mg",'Data Entry'!AB865*0.000001,IF('Data Entry'!AC865="t",'Data Entry'!AB865*1000,IF('Data Entry'!AC865="ml",'Data Entry'!AB865*0.001,IF('Data Entry'!AC865="kg",'Data Entry'!AB865*1,IF('Data Entry'!AC865="L",'Data Entry'!AB865*1,IFERROR(,"")))))))</f>
        <v>0</v>
      </c>
      <c r="J862" s="59" t="str">
        <f>'Data Entry'!AU865</f>
        <v/>
      </c>
      <c r="K862" s="1">
        <f>IF('Data Entry'!AI865="g",'Data Entry'!AH865*0.001*V862,IF('Data Entry'!AI865="UI",'Data Entry'!AH865*0.000001*V862,IF('Data Entry'!AI865="mg",'Data Entry'!AH865*0.000001*V862,IF('Data Entry'!AI865="t",'Data Entry'!AH865*1000*V862,IF('Data Entry'!AI865="kg",'Data Entry'!AH865*1*V862,IF('Data Entry'!AI865="L",'Data Entry'!AH865*1*V862,IFERROR(,"")))))))</f>
        <v>0</v>
      </c>
      <c r="L862" s="1" t="s">
        <v>4</v>
      </c>
      <c r="M862" s="59">
        <f>'Data Entry'!AJ865</f>
        <v>0</v>
      </c>
      <c r="N862" s="59" t="str">
        <f>'Data Entry'!AX865</f>
        <v/>
      </c>
      <c r="O862" s="1">
        <f>IF('Data Entry'!AL865="g",'Data Entry'!AK865*0.001*W862,IF('Data Entry'!AL865="UI",'Data Entry'!AK865*0.000001*W862,IF('Data Entry'!AL865="mg",'Data Entry'!AK865*0.000001*W862,IF('Data Entry'!AL865="t",'Data Entry'!AK865*1000*W862,IF('Data Entry'!AL865="kg",'Data Entry'!AK865*1*W862,IF('Data Entry'!AL865="L",'Data Entry'!AK865*1*W862,IFERROR(,"")))))))</f>
        <v>0</v>
      </c>
      <c r="P862" s="1" t="s">
        <v>4</v>
      </c>
      <c r="Q862" s="59">
        <f>'Data Entry'!AM865</f>
        <v>0</v>
      </c>
      <c r="R862" s="59" t="str">
        <f>'Data Entry'!BA865</f>
        <v/>
      </c>
      <c r="S862" s="1">
        <f>IF('Data Entry'!AO865="g",'Data Entry'!AN865*0.001*X862,IF('Data Entry'!AO865="UI",'Data Entry'!AN865*0.000001*X862,IF('Data Entry'!AO865="mg",'Data Entry'!AN865*0.000001*X862,IF('Data Entry'!AO865="t",'Data Entry'!AN865*1000*X862,IF('Data Entry'!AO865="kg",'Data Entry'!AN865*1*X862,IF('Data Entry'!AO865="L",'Data Entry'!AN865*1*X862,IFERROR(,"")))))))</f>
        <v>0</v>
      </c>
      <c r="T862" s="1" t="s">
        <v>4</v>
      </c>
      <c r="U862" s="59" t="str">
        <f>IF('Data Entry'!AP865="No aplica","1",'Data Entry'!AP865)</f>
        <v/>
      </c>
      <c r="V862" s="59" t="str">
        <f>IF('Data Entry'!AS865="No aplica","1",'Data Entry'!AS865)</f>
        <v/>
      </c>
      <c r="W862" s="59" t="str">
        <f>IF('Data Entry'!AV865="No aplica","1",'Data Entry'!AV865)</f>
        <v/>
      </c>
      <c r="X862" s="59" t="str">
        <f>IF('Data Entry'!AY865="No aplica","1",'Data Entry'!AY865)</f>
        <v/>
      </c>
      <c r="Y862" s="151" t="str">
        <f t="shared" si="13"/>
        <v/>
      </c>
      <c r="Z862" s="152" t="str">
        <f>IF('Data Entry'!H865="Yes","1",IF(AND('Data Entry'!H865="",'Data Entry'!I865="",'Data Entry'!J865="",'Data Entry'!K865="",'Data Entry'!L865="",'Data Entry'!M865="",'Data Entry'!N865="",'Data Entry'!O865="",'Data Entry'!P865="",'Data Entry'!Q865=""),"","1"))</f>
        <v/>
      </c>
      <c r="AA862" s="152" t="str">
        <f>IF('Data Entry'!R865="Yes","1",IF(AND('Data Entry'!R865="",'Data Entry'!S865="",'Data Entry'!T865="",'Data Entry'!U865=""),"","1"))</f>
        <v/>
      </c>
      <c r="AB862" s="157" t="str">
        <f>IF('Data Entry'!V865="Yes","1",IF(AND('Data Entry'!V865="",'Data Entry'!W865=""),"","1"))</f>
        <v/>
      </c>
    </row>
    <row r="863" spans="1:28" ht="17">
      <c r="A863" s="59">
        <f>'Data Entry'!AB866</f>
        <v>0</v>
      </c>
      <c r="B863" s="59" t="str">
        <f>'Data Entry'!AR866</f>
        <v/>
      </c>
      <c r="C863" s="1">
        <f>IF('Data Entry'!AD866="g",'Data Entry'!AC866*0.001*U863,IF('Data Entry'!AD866="UI",'Data Entry'!AC866*0.000001*U863,IF('Data Entry'!AD866="mg",'Data Entry'!AC866*0.000001*U863,IF('Data Entry'!AD866="t",'Data Entry'!AC866*1000*U863,IF('Data Entry'!AD866="kg",'Data Entry'!AC866*1*U863,IF('Data Entry'!AD866="L",'Data Entry'!AC866*1*U863,IFERROR(,"")))))))</f>
        <v>0</v>
      </c>
      <c r="D863" s="1" t="s">
        <v>4</v>
      </c>
      <c r="E863" s="1">
        <f>IF('Data Entry'!AF866="g",'Data Entry'!AE866*0.001,IF('Data Entry'!AF866="mg",'Data Entry'!AE866*0.000001,IF('Data Entry'!AF866="t",'Data Entry'!AE866*1000,IF('Data Entry'!AF866="ml",'Data Entry'!AE866*0.001,IF('Data Entry'!AF866="kg",'Data Entry'!AE866*1,IF('Data Entry'!AF866="Pieza",'Data Entry'!AE866*1,IF('Data Entry'!AF866="L",'Data Entry'!AE866*1,IFERROR(,""))))))))</f>
        <v>0</v>
      </c>
      <c r="F863" s="1" t="s">
        <v>4</v>
      </c>
      <c r="G863" s="1">
        <f>IF('Data Entry'!AA866="g",'Data Entry'!Z866*0.001,IF('Data Entry'!AA866="mg",'Data Entry'!Z866*0.000001,IF('Data Entry'!AA866="t",'Data Entry'!Z866*1000,IF('Data Entry'!AA866="ml",'Data Entry'!Z866*0.001,IF('Data Entry'!AA866="kg",'Data Entry'!Z866*1,IF('Data Entry'!AA866="Piezas",'Data Entry'!Z866*1,IF('Data Entry'!AA866="L",'Data Entry'!Z866*1,IFERROR(,""))))))))</f>
        <v>0</v>
      </c>
      <c r="H863" s="1" t="s">
        <v>4</v>
      </c>
      <c r="I863" s="1">
        <f>IF('Data Entry'!AC866="g",'Data Entry'!AB866*0.001,IF('Data Entry'!AC866="mg",'Data Entry'!AB866*0.000001,IF('Data Entry'!AC866="t",'Data Entry'!AB866*1000,IF('Data Entry'!AC866="ml",'Data Entry'!AB866*0.001,IF('Data Entry'!AC866="kg",'Data Entry'!AB866*1,IF('Data Entry'!AC866="L",'Data Entry'!AB866*1,IFERROR(,"")))))))</f>
        <v>0</v>
      </c>
      <c r="J863" s="59" t="str">
        <f>'Data Entry'!AU866</f>
        <v/>
      </c>
      <c r="K863" s="1">
        <f>IF('Data Entry'!AI866="g",'Data Entry'!AH866*0.001*V863,IF('Data Entry'!AI866="UI",'Data Entry'!AH866*0.000001*V863,IF('Data Entry'!AI866="mg",'Data Entry'!AH866*0.000001*V863,IF('Data Entry'!AI866="t",'Data Entry'!AH866*1000*V863,IF('Data Entry'!AI866="kg",'Data Entry'!AH866*1*V863,IF('Data Entry'!AI866="L",'Data Entry'!AH866*1*V863,IFERROR(,"")))))))</f>
        <v>0</v>
      </c>
      <c r="L863" s="1" t="s">
        <v>4</v>
      </c>
      <c r="M863" s="59">
        <f>'Data Entry'!AJ866</f>
        <v>0</v>
      </c>
      <c r="N863" s="59" t="str">
        <f>'Data Entry'!AX866</f>
        <v/>
      </c>
      <c r="O863" s="1">
        <f>IF('Data Entry'!AL866="g",'Data Entry'!AK866*0.001*W863,IF('Data Entry'!AL866="UI",'Data Entry'!AK866*0.000001*W863,IF('Data Entry'!AL866="mg",'Data Entry'!AK866*0.000001*W863,IF('Data Entry'!AL866="t",'Data Entry'!AK866*1000*W863,IF('Data Entry'!AL866="kg",'Data Entry'!AK866*1*W863,IF('Data Entry'!AL866="L",'Data Entry'!AK866*1*W863,IFERROR(,"")))))))</f>
        <v>0</v>
      </c>
      <c r="P863" s="1" t="s">
        <v>4</v>
      </c>
      <c r="Q863" s="59">
        <f>'Data Entry'!AM866</f>
        <v>0</v>
      </c>
      <c r="R863" s="59" t="str">
        <f>'Data Entry'!BA866</f>
        <v/>
      </c>
      <c r="S863" s="1">
        <f>IF('Data Entry'!AO866="g",'Data Entry'!AN866*0.001*X863,IF('Data Entry'!AO866="UI",'Data Entry'!AN866*0.000001*X863,IF('Data Entry'!AO866="mg",'Data Entry'!AN866*0.000001*X863,IF('Data Entry'!AO866="t",'Data Entry'!AN866*1000*X863,IF('Data Entry'!AO866="kg",'Data Entry'!AN866*1*X863,IF('Data Entry'!AO866="L",'Data Entry'!AN866*1*X863,IFERROR(,"")))))))</f>
        <v>0</v>
      </c>
      <c r="T863" s="1" t="s">
        <v>4</v>
      </c>
      <c r="U863" s="59" t="str">
        <f>IF('Data Entry'!AP866="No aplica","1",'Data Entry'!AP866)</f>
        <v/>
      </c>
      <c r="V863" s="59" t="str">
        <f>IF('Data Entry'!AS866="No aplica","1",'Data Entry'!AS866)</f>
        <v/>
      </c>
      <c r="W863" s="59" t="str">
        <f>IF('Data Entry'!AV866="No aplica","1",'Data Entry'!AV866)</f>
        <v/>
      </c>
      <c r="X863" s="59" t="str">
        <f>IF('Data Entry'!AY866="No aplica","1",'Data Entry'!AY866)</f>
        <v/>
      </c>
      <c r="Y863" s="151" t="str">
        <f t="shared" si="13"/>
        <v/>
      </c>
      <c r="Z863" s="152" t="str">
        <f>IF('Data Entry'!H866="Yes","1",IF(AND('Data Entry'!H866="",'Data Entry'!I866="",'Data Entry'!J866="",'Data Entry'!K866="",'Data Entry'!L866="",'Data Entry'!M866="",'Data Entry'!N866="",'Data Entry'!O866="",'Data Entry'!P866="",'Data Entry'!Q866=""),"","1"))</f>
        <v/>
      </c>
      <c r="AA863" s="152" t="str">
        <f>IF('Data Entry'!R866="Yes","1",IF(AND('Data Entry'!R866="",'Data Entry'!S866="",'Data Entry'!T866="",'Data Entry'!U866=""),"","1"))</f>
        <v/>
      </c>
      <c r="AB863" s="157" t="str">
        <f>IF('Data Entry'!V866="Yes","1",IF(AND('Data Entry'!V866="",'Data Entry'!W866=""),"","1"))</f>
        <v/>
      </c>
    </row>
    <row r="864" spans="1:28" ht="17">
      <c r="A864" s="59">
        <f>'Data Entry'!AB867</f>
        <v>0</v>
      </c>
      <c r="B864" s="59" t="str">
        <f>'Data Entry'!AR867</f>
        <v/>
      </c>
      <c r="C864" s="1">
        <f>IF('Data Entry'!AD867="g",'Data Entry'!AC867*0.001*U864,IF('Data Entry'!AD867="UI",'Data Entry'!AC867*0.000001*U864,IF('Data Entry'!AD867="mg",'Data Entry'!AC867*0.000001*U864,IF('Data Entry'!AD867="t",'Data Entry'!AC867*1000*U864,IF('Data Entry'!AD867="kg",'Data Entry'!AC867*1*U864,IF('Data Entry'!AD867="L",'Data Entry'!AC867*1*U864,IFERROR(,"")))))))</f>
        <v>0</v>
      </c>
      <c r="D864" s="1" t="s">
        <v>4</v>
      </c>
      <c r="E864" s="1">
        <f>IF('Data Entry'!AF867="g",'Data Entry'!AE867*0.001,IF('Data Entry'!AF867="mg",'Data Entry'!AE867*0.000001,IF('Data Entry'!AF867="t",'Data Entry'!AE867*1000,IF('Data Entry'!AF867="ml",'Data Entry'!AE867*0.001,IF('Data Entry'!AF867="kg",'Data Entry'!AE867*1,IF('Data Entry'!AF867="Pieza",'Data Entry'!AE867*1,IF('Data Entry'!AF867="L",'Data Entry'!AE867*1,IFERROR(,""))))))))</f>
        <v>0</v>
      </c>
      <c r="F864" s="1" t="s">
        <v>4</v>
      </c>
      <c r="G864" s="1">
        <f>IF('Data Entry'!AA867="g",'Data Entry'!Z867*0.001,IF('Data Entry'!AA867="mg",'Data Entry'!Z867*0.000001,IF('Data Entry'!AA867="t",'Data Entry'!Z867*1000,IF('Data Entry'!AA867="ml",'Data Entry'!Z867*0.001,IF('Data Entry'!AA867="kg",'Data Entry'!Z867*1,IF('Data Entry'!AA867="Piezas",'Data Entry'!Z867*1,IF('Data Entry'!AA867="L",'Data Entry'!Z867*1,IFERROR(,""))))))))</f>
        <v>0</v>
      </c>
      <c r="H864" s="1" t="s">
        <v>4</v>
      </c>
      <c r="I864" s="1">
        <f>IF('Data Entry'!AC867="g",'Data Entry'!AB867*0.001,IF('Data Entry'!AC867="mg",'Data Entry'!AB867*0.000001,IF('Data Entry'!AC867="t",'Data Entry'!AB867*1000,IF('Data Entry'!AC867="ml",'Data Entry'!AB867*0.001,IF('Data Entry'!AC867="kg",'Data Entry'!AB867*1,IF('Data Entry'!AC867="L",'Data Entry'!AB867*1,IFERROR(,"")))))))</f>
        <v>0</v>
      </c>
      <c r="J864" s="59" t="str">
        <f>'Data Entry'!AU867</f>
        <v/>
      </c>
      <c r="K864" s="1">
        <f>IF('Data Entry'!AI867="g",'Data Entry'!AH867*0.001*V864,IF('Data Entry'!AI867="UI",'Data Entry'!AH867*0.000001*V864,IF('Data Entry'!AI867="mg",'Data Entry'!AH867*0.000001*V864,IF('Data Entry'!AI867="t",'Data Entry'!AH867*1000*V864,IF('Data Entry'!AI867="kg",'Data Entry'!AH867*1*V864,IF('Data Entry'!AI867="L",'Data Entry'!AH867*1*V864,IFERROR(,"")))))))</f>
        <v>0</v>
      </c>
      <c r="L864" s="1" t="s">
        <v>4</v>
      </c>
      <c r="M864" s="59">
        <f>'Data Entry'!AJ867</f>
        <v>0</v>
      </c>
      <c r="N864" s="59" t="str">
        <f>'Data Entry'!AX867</f>
        <v/>
      </c>
      <c r="O864" s="1">
        <f>IF('Data Entry'!AL867="g",'Data Entry'!AK867*0.001*W864,IF('Data Entry'!AL867="UI",'Data Entry'!AK867*0.000001*W864,IF('Data Entry'!AL867="mg",'Data Entry'!AK867*0.000001*W864,IF('Data Entry'!AL867="t",'Data Entry'!AK867*1000*W864,IF('Data Entry'!AL867="kg",'Data Entry'!AK867*1*W864,IF('Data Entry'!AL867="L",'Data Entry'!AK867*1*W864,IFERROR(,"")))))))</f>
        <v>0</v>
      </c>
      <c r="P864" s="1" t="s">
        <v>4</v>
      </c>
      <c r="Q864" s="59">
        <f>'Data Entry'!AM867</f>
        <v>0</v>
      </c>
      <c r="R864" s="59" t="str">
        <f>'Data Entry'!BA867</f>
        <v/>
      </c>
      <c r="S864" s="1">
        <f>IF('Data Entry'!AO867="g",'Data Entry'!AN867*0.001*X864,IF('Data Entry'!AO867="UI",'Data Entry'!AN867*0.000001*X864,IF('Data Entry'!AO867="mg",'Data Entry'!AN867*0.000001*X864,IF('Data Entry'!AO867="t",'Data Entry'!AN867*1000*X864,IF('Data Entry'!AO867="kg",'Data Entry'!AN867*1*X864,IF('Data Entry'!AO867="L",'Data Entry'!AN867*1*X864,IFERROR(,"")))))))</f>
        <v>0</v>
      </c>
      <c r="T864" s="1" t="s">
        <v>4</v>
      </c>
      <c r="U864" s="59" t="str">
        <f>IF('Data Entry'!AP867="No aplica","1",'Data Entry'!AP867)</f>
        <v/>
      </c>
      <c r="V864" s="59" t="str">
        <f>IF('Data Entry'!AS867="No aplica","1",'Data Entry'!AS867)</f>
        <v/>
      </c>
      <c r="W864" s="59" t="str">
        <f>IF('Data Entry'!AV867="No aplica","1",'Data Entry'!AV867)</f>
        <v/>
      </c>
      <c r="X864" s="59" t="str">
        <f>IF('Data Entry'!AY867="No aplica","1",'Data Entry'!AY867)</f>
        <v/>
      </c>
      <c r="Y864" s="151" t="str">
        <f t="shared" si="13"/>
        <v/>
      </c>
      <c r="Z864" s="152" t="str">
        <f>IF('Data Entry'!H867="Yes","1",IF(AND('Data Entry'!H867="",'Data Entry'!I867="",'Data Entry'!J867="",'Data Entry'!K867="",'Data Entry'!L867="",'Data Entry'!M867="",'Data Entry'!N867="",'Data Entry'!O867="",'Data Entry'!P867="",'Data Entry'!Q867=""),"","1"))</f>
        <v/>
      </c>
      <c r="AA864" s="152" t="str">
        <f>IF('Data Entry'!R867="Yes","1",IF(AND('Data Entry'!R867="",'Data Entry'!S867="",'Data Entry'!T867="",'Data Entry'!U867=""),"","1"))</f>
        <v/>
      </c>
      <c r="AB864" s="157" t="str">
        <f>IF('Data Entry'!V867="Yes","1",IF(AND('Data Entry'!V867="",'Data Entry'!W867=""),"","1"))</f>
        <v/>
      </c>
    </row>
    <row r="865" spans="1:28" ht="17">
      <c r="A865" s="59">
        <f>'Data Entry'!AB868</f>
        <v>0</v>
      </c>
      <c r="B865" s="59" t="str">
        <f>'Data Entry'!AR868</f>
        <v/>
      </c>
      <c r="C865" s="1">
        <f>IF('Data Entry'!AD868="g",'Data Entry'!AC868*0.001*U865,IF('Data Entry'!AD868="UI",'Data Entry'!AC868*0.000001*U865,IF('Data Entry'!AD868="mg",'Data Entry'!AC868*0.000001*U865,IF('Data Entry'!AD868="t",'Data Entry'!AC868*1000*U865,IF('Data Entry'!AD868="kg",'Data Entry'!AC868*1*U865,IF('Data Entry'!AD868="L",'Data Entry'!AC868*1*U865,IFERROR(,"")))))))</f>
        <v>0</v>
      </c>
      <c r="D865" s="1" t="s">
        <v>4</v>
      </c>
      <c r="E865" s="1">
        <f>IF('Data Entry'!AF868="g",'Data Entry'!AE868*0.001,IF('Data Entry'!AF868="mg",'Data Entry'!AE868*0.000001,IF('Data Entry'!AF868="t",'Data Entry'!AE868*1000,IF('Data Entry'!AF868="ml",'Data Entry'!AE868*0.001,IF('Data Entry'!AF868="kg",'Data Entry'!AE868*1,IF('Data Entry'!AF868="Pieza",'Data Entry'!AE868*1,IF('Data Entry'!AF868="L",'Data Entry'!AE868*1,IFERROR(,""))))))))</f>
        <v>0</v>
      </c>
      <c r="F865" s="1" t="s">
        <v>4</v>
      </c>
      <c r="G865" s="1">
        <f>IF('Data Entry'!AA868="g",'Data Entry'!Z868*0.001,IF('Data Entry'!AA868="mg",'Data Entry'!Z868*0.000001,IF('Data Entry'!AA868="t",'Data Entry'!Z868*1000,IF('Data Entry'!AA868="ml",'Data Entry'!Z868*0.001,IF('Data Entry'!AA868="kg",'Data Entry'!Z868*1,IF('Data Entry'!AA868="Piezas",'Data Entry'!Z868*1,IF('Data Entry'!AA868="L",'Data Entry'!Z868*1,IFERROR(,""))))))))</f>
        <v>0</v>
      </c>
      <c r="H865" s="1" t="s">
        <v>4</v>
      </c>
      <c r="I865" s="1">
        <f>IF('Data Entry'!AC868="g",'Data Entry'!AB868*0.001,IF('Data Entry'!AC868="mg",'Data Entry'!AB868*0.000001,IF('Data Entry'!AC868="t",'Data Entry'!AB868*1000,IF('Data Entry'!AC868="ml",'Data Entry'!AB868*0.001,IF('Data Entry'!AC868="kg",'Data Entry'!AB868*1,IF('Data Entry'!AC868="L",'Data Entry'!AB868*1,IFERROR(,"")))))))</f>
        <v>0</v>
      </c>
      <c r="J865" s="59" t="str">
        <f>'Data Entry'!AU868</f>
        <v/>
      </c>
      <c r="K865" s="1">
        <f>IF('Data Entry'!AI868="g",'Data Entry'!AH868*0.001*V865,IF('Data Entry'!AI868="UI",'Data Entry'!AH868*0.000001*V865,IF('Data Entry'!AI868="mg",'Data Entry'!AH868*0.000001*V865,IF('Data Entry'!AI868="t",'Data Entry'!AH868*1000*V865,IF('Data Entry'!AI868="kg",'Data Entry'!AH868*1*V865,IF('Data Entry'!AI868="L",'Data Entry'!AH868*1*V865,IFERROR(,"")))))))</f>
        <v>0</v>
      </c>
      <c r="L865" s="1" t="s">
        <v>4</v>
      </c>
      <c r="M865" s="59">
        <f>'Data Entry'!AJ868</f>
        <v>0</v>
      </c>
      <c r="N865" s="59" t="str">
        <f>'Data Entry'!AX868</f>
        <v/>
      </c>
      <c r="O865" s="1">
        <f>IF('Data Entry'!AL868="g",'Data Entry'!AK868*0.001*W865,IF('Data Entry'!AL868="UI",'Data Entry'!AK868*0.000001*W865,IF('Data Entry'!AL868="mg",'Data Entry'!AK868*0.000001*W865,IF('Data Entry'!AL868="t",'Data Entry'!AK868*1000*W865,IF('Data Entry'!AL868="kg",'Data Entry'!AK868*1*W865,IF('Data Entry'!AL868="L",'Data Entry'!AK868*1*W865,IFERROR(,"")))))))</f>
        <v>0</v>
      </c>
      <c r="P865" s="1" t="s">
        <v>4</v>
      </c>
      <c r="Q865" s="59">
        <f>'Data Entry'!AM868</f>
        <v>0</v>
      </c>
      <c r="R865" s="59" t="str">
        <f>'Data Entry'!BA868</f>
        <v/>
      </c>
      <c r="S865" s="1">
        <f>IF('Data Entry'!AO868="g",'Data Entry'!AN868*0.001*X865,IF('Data Entry'!AO868="UI",'Data Entry'!AN868*0.000001*X865,IF('Data Entry'!AO868="mg",'Data Entry'!AN868*0.000001*X865,IF('Data Entry'!AO868="t",'Data Entry'!AN868*1000*X865,IF('Data Entry'!AO868="kg",'Data Entry'!AN868*1*X865,IF('Data Entry'!AO868="L",'Data Entry'!AN868*1*X865,IFERROR(,"")))))))</f>
        <v>0</v>
      </c>
      <c r="T865" s="1" t="s">
        <v>4</v>
      </c>
      <c r="U865" s="59" t="str">
        <f>IF('Data Entry'!AP868="No aplica","1",'Data Entry'!AP868)</f>
        <v/>
      </c>
      <c r="V865" s="59" t="str">
        <f>IF('Data Entry'!AS868="No aplica","1",'Data Entry'!AS868)</f>
        <v/>
      </c>
      <c r="W865" s="59" t="str">
        <f>IF('Data Entry'!AV868="No aplica","1",'Data Entry'!AV868)</f>
        <v/>
      </c>
      <c r="X865" s="59" t="str">
        <f>IF('Data Entry'!AY868="No aplica","1",'Data Entry'!AY868)</f>
        <v/>
      </c>
      <c r="Y865" s="151" t="str">
        <f t="shared" si="13"/>
        <v/>
      </c>
      <c r="Z865" s="152" t="str">
        <f>IF('Data Entry'!H868="Yes","1",IF(AND('Data Entry'!H868="",'Data Entry'!I868="",'Data Entry'!J868="",'Data Entry'!K868="",'Data Entry'!L868="",'Data Entry'!M868="",'Data Entry'!N868="",'Data Entry'!O868="",'Data Entry'!P868="",'Data Entry'!Q868=""),"","1"))</f>
        <v/>
      </c>
      <c r="AA865" s="152" t="str">
        <f>IF('Data Entry'!R868="Yes","1",IF(AND('Data Entry'!R868="",'Data Entry'!S868="",'Data Entry'!T868="",'Data Entry'!U868=""),"","1"))</f>
        <v/>
      </c>
      <c r="AB865" s="157" t="str">
        <f>IF('Data Entry'!V868="Yes","1",IF(AND('Data Entry'!V868="",'Data Entry'!W868=""),"","1"))</f>
        <v/>
      </c>
    </row>
    <row r="866" spans="1:28" ht="17">
      <c r="A866" s="59">
        <f>'Data Entry'!AB869</f>
        <v>0</v>
      </c>
      <c r="B866" s="59" t="str">
        <f>'Data Entry'!AR869</f>
        <v/>
      </c>
      <c r="C866" s="1">
        <f>IF('Data Entry'!AD869="g",'Data Entry'!AC869*0.001*U866,IF('Data Entry'!AD869="UI",'Data Entry'!AC869*0.000001*U866,IF('Data Entry'!AD869="mg",'Data Entry'!AC869*0.000001*U866,IF('Data Entry'!AD869="t",'Data Entry'!AC869*1000*U866,IF('Data Entry'!AD869="kg",'Data Entry'!AC869*1*U866,IF('Data Entry'!AD869="L",'Data Entry'!AC869*1*U866,IFERROR(,"")))))))</f>
        <v>0</v>
      </c>
      <c r="D866" s="1" t="s">
        <v>4</v>
      </c>
      <c r="E866" s="1">
        <f>IF('Data Entry'!AF869="g",'Data Entry'!AE869*0.001,IF('Data Entry'!AF869="mg",'Data Entry'!AE869*0.000001,IF('Data Entry'!AF869="t",'Data Entry'!AE869*1000,IF('Data Entry'!AF869="ml",'Data Entry'!AE869*0.001,IF('Data Entry'!AF869="kg",'Data Entry'!AE869*1,IF('Data Entry'!AF869="Pieza",'Data Entry'!AE869*1,IF('Data Entry'!AF869="L",'Data Entry'!AE869*1,IFERROR(,""))))))))</f>
        <v>0</v>
      </c>
      <c r="F866" s="1" t="s">
        <v>4</v>
      </c>
      <c r="G866" s="1">
        <f>IF('Data Entry'!AA869="g",'Data Entry'!Z869*0.001,IF('Data Entry'!AA869="mg",'Data Entry'!Z869*0.000001,IF('Data Entry'!AA869="t",'Data Entry'!Z869*1000,IF('Data Entry'!AA869="ml",'Data Entry'!Z869*0.001,IF('Data Entry'!AA869="kg",'Data Entry'!Z869*1,IF('Data Entry'!AA869="Piezas",'Data Entry'!Z869*1,IF('Data Entry'!AA869="L",'Data Entry'!Z869*1,IFERROR(,""))))))))</f>
        <v>0</v>
      </c>
      <c r="H866" s="1" t="s">
        <v>4</v>
      </c>
      <c r="I866" s="1">
        <f>IF('Data Entry'!AC869="g",'Data Entry'!AB869*0.001,IF('Data Entry'!AC869="mg",'Data Entry'!AB869*0.000001,IF('Data Entry'!AC869="t",'Data Entry'!AB869*1000,IF('Data Entry'!AC869="ml",'Data Entry'!AB869*0.001,IF('Data Entry'!AC869="kg",'Data Entry'!AB869*1,IF('Data Entry'!AC869="L",'Data Entry'!AB869*1,IFERROR(,"")))))))</f>
        <v>0</v>
      </c>
      <c r="J866" s="59" t="str">
        <f>'Data Entry'!AU869</f>
        <v/>
      </c>
      <c r="K866" s="1">
        <f>IF('Data Entry'!AI869="g",'Data Entry'!AH869*0.001*V866,IF('Data Entry'!AI869="UI",'Data Entry'!AH869*0.000001*V866,IF('Data Entry'!AI869="mg",'Data Entry'!AH869*0.000001*V866,IF('Data Entry'!AI869="t",'Data Entry'!AH869*1000*V866,IF('Data Entry'!AI869="kg",'Data Entry'!AH869*1*V866,IF('Data Entry'!AI869="L",'Data Entry'!AH869*1*V866,IFERROR(,"")))))))</f>
        <v>0</v>
      </c>
      <c r="L866" s="1" t="s">
        <v>4</v>
      </c>
      <c r="M866" s="59">
        <f>'Data Entry'!AJ869</f>
        <v>0</v>
      </c>
      <c r="N866" s="59" t="str">
        <f>'Data Entry'!AX869</f>
        <v/>
      </c>
      <c r="O866" s="1">
        <f>IF('Data Entry'!AL869="g",'Data Entry'!AK869*0.001*W866,IF('Data Entry'!AL869="UI",'Data Entry'!AK869*0.000001*W866,IF('Data Entry'!AL869="mg",'Data Entry'!AK869*0.000001*W866,IF('Data Entry'!AL869="t",'Data Entry'!AK869*1000*W866,IF('Data Entry'!AL869="kg",'Data Entry'!AK869*1*W866,IF('Data Entry'!AL869="L",'Data Entry'!AK869*1*W866,IFERROR(,"")))))))</f>
        <v>0</v>
      </c>
      <c r="P866" s="1" t="s">
        <v>4</v>
      </c>
      <c r="Q866" s="59">
        <f>'Data Entry'!AM869</f>
        <v>0</v>
      </c>
      <c r="R866" s="59" t="str">
        <f>'Data Entry'!BA869</f>
        <v/>
      </c>
      <c r="S866" s="1">
        <f>IF('Data Entry'!AO869="g",'Data Entry'!AN869*0.001*X866,IF('Data Entry'!AO869="UI",'Data Entry'!AN869*0.000001*X866,IF('Data Entry'!AO869="mg",'Data Entry'!AN869*0.000001*X866,IF('Data Entry'!AO869="t",'Data Entry'!AN869*1000*X866,IF('Data Entry'!AO869="kg",'Data Entry'!AN869*1*X866,IF('Data Entry'!AO869="L",'Data Entry'!AN869*1*X866,IFERROR(,"")))))))</f>
        <v>0</v>
      </c>
      <c r="T866" s="1" t="s">
        <v>4</v>
      </c>
      <c r="U866" s="59" t="str">
        <f>IF('Data Entry'!AP869="No aplica","1",'Data Entry'!AP869)</f>
        <v/>
      </c>
      <c r="V866" s="59" t="str">
        <f>IF('Data Entry'!AS869="No aplica","1",'Data Entry'!AS869)</f>
        <v/>
      </c>
      <c r="W866" s="59" t="str">
        <f>IF('Data Entry'!AV869="No aplica","1",'Data Entry'!AV869)</f>
        <v/>
      </c>
      <c r="X866" s="59" t="str">
        <f>IF('Data Entry'!AY869="No aplica","1",'Data Entry'!AY869)</f>
        <v/>
      </c>
      <c r="Y866" s="151" t="str">
        <f t="shared" si="13"/>
        <v/>
      </c>
      <c r="Z866" s="152" t="str">
        <f>IF('Data Entry'!H869="Yes","1",IF(AND('Data Entry'!H869="",'Data Entry'!I869="",'Data Entry'!J869="",'Data Entry'!K869="",'Data Entry'!L869="",'Data Entry'!M869="",'Data Entry'!N869="",'Data Entry'!O869="",'Data Entry'!P869="",'Data Entry'!Q869=""),"","1"))</f>
        <v/>
      </c>
      <c r="AA866" s="152" t="str">
        <f>IF('Data Entry'!R869="Yes","1",IF(AND('Data Entry'!R869="",'Data Entry'!S869="",'Data Entry'!T869="",'Data Entry'!U869=""),"","1"))</f>
        <v/>
      </c>
      <c r="AB866" s="157" t="str">
        <f>IF('Data Entry'!V869="Yes","1",IF(AND('Data Entry'!V869="",'Data Entry'!W869=""),"","1"))</f>
        <v/>
      </c>
    </row>
    <row r="867" spans="1:28" ht="17">
      <c r="A867" s="59">
        <f>'Data Entry'!AB870</f>
        <v>0</v>
      </c>
      <c r="B867" s="59" t="str">
        <f>'Data Entry'!AR870</f>
        <v/>
      </c>
      <c r="C867" s="1">
        <f>IF('Data Entry'!AD870="g",'Data Entry'!AC870*0.001*U867,IF('Data Entry'!AD870="UI",'Data Entry'!AC870*0.000001*U867,IF('Data Entry'!AD870="mg",'Data Entry'!AC870*0.000001*U867,IF('Data Entry'!AD870="t",'Data Entry'!AC870*1000*U867,IF('Data Entry'!AD870="kg",'Data Entry'!AC870*1*U867,IF('Data Entry'!AD870="L",'Data Entry'!AC870*1*U867,IFERROR(,"")))))))</f>
        <v>0</v>
      </c>
      <c r="D867" s="1" t="s">
        <v>4</v>
      </c>
      <c r="E867" s="1">
        <f>IF('Data Entry'!AF870="g",'Data Entry'!AE870*0.001,IF('Data Entry'!AF870="mg",'Data Entry'!AE870*0.000001,IF('Data Entry'!AF870="t",'Data Entry'!AE870*1000,IF('Data Entry'!AF870="ml",'Data Entry'!AE870*0.001,IF('Data Entry'!AF870="kg",'Data Entry'!AE870*1,IF('Data Entry'!AF870="Pieza",'Data Entry'!AE870*1,IF('Data Entry'!AF870="L",'Data Entry'!AE870*1,IFERROR(,""))))))))</f>
        <v>0</v>
      </c>
      <c r="F867" s="1" t="s">
        <v>4</v>
      </c>
      <c r="G867" s="1">
        <f>IF('Data Entry'!AA870="g",'Data Entry'!Z870*0.001,IF('Data Entry'!AA870="mg",'Data Entry'!Z870*0.000001,IF('Data Entry'!AA870="t",'Data Entry'!Z870*1000,IF('Data Entry'!AA870="ml",'Data Entry'!Z870*0.001,IF('Data Entry'!AA870="kg",'Data Entry'!Z870*1,IF('Data Entry'!AA870="Piezas",'Data Entry'!Z870*1,IF('Data Entry'!AA870="L",'Data Entry'!Z870*1,IFERROR(,""))))))))</f>
        <v>0</v>
      </c>
      <c r="H867" s="1" t="s">
        <v>4</v>
      </c>
      <c r="I867" s="1">
        <f>IF('Data Entry'!AC870="g",'Data Entry'!AB870*0.001,IF('Data Entry'!AC870="mg",'Data Entry'!AB870*0.000001,IF('Data Entry'!AC870="t",'Data Entry'!AB870*1000,IF('Data Entry'!AC870="ml",'Data Entry'!AB870*0.001,IF('Data Entry'!AC870="kg",'Data Entry'!AB870*1,IF('Data Entry'!AC870="L",'Data Entry'!AB870*1,IFERROR(,"")))))))</f>
        <v>0</v>
      </c>
      <c r="J867" s="59" t="str">
        <f>'Data Entry'!AU870</f>
        <v/>
      </c>
      <c r="K867" s="1">
        <f>IF('Data Entry'!AI870="g",'Data Entry'!AH870*0.001*V867,IF('Data Entry'!AI870="UI",'Data Entry'!AH870*0.000001*V867,IF('Data Entry'!AI870="mg",'Data Entry'!AH870*0.000001*V867,IF('Data Entry'!AI870="t",'Data Entry'!AH870*1000*V867,IF('Data Entry'!AI870="kg",'Data Entry'!AH870*1*V867,IF('Data Entry'!AI870="L",'Data Entry'!AH870*1*V867,IFERROR(,"")))))))</f>
        <v>0</v>
      </c>
      <c r="L867" s="1" t="s">
        <v>4</v>
      </c>
      <c r="M867" s="59">
        <f>'Data Entry'!AJ870</f>
        <v>0</v>
      </c>
      <c r="N867" s="59" t="str">
        <f>'Data Entry'!AX870</f>
        <v/>
      </c>
      <c r="O867" s="1">
        <f>IF('Data Entry'!AL870="g",'Data Entry'!AK870*0.001*W867,IF('Data Entry'!AL870="UI",'Data Entry'!AK870*0.000001*W867,IF('Data Entry'!AL870="mg",'Data Entry'!AK870*0.000001*W867,IF('Data Entry'!AL870="t",'Data Entry'!AK870*1000*W867,IF('Data Entry'!AL870="kg",'Data Entry'!AK870*1*W867,IF('Data Entry'!AL870="L",'Data Entry'!AK870*1*W867,IFERROR(,"")))))))</f>
        <v>0</v>
      </c>
      <c r="P867" s="1" t="s">
        <v>4</v>
      </c>
      <c r="Q867" s="59">
        <f>'Data Entry'!AM870</f>
        <v>0</v>
      </c>
      <c r="R867" s="59" t="str">
        <f>'Data Entry'!BA870</f>
        <v/>
      </c>
      <c r="S867" s="1">
        <f>IF('Data Entry'!AO870="g",'Data Entry'!AN870*0.001*X867,IF('Data Entry'!AO870="UI",'Data Entry'!AN870*0.000001*X867,IF('Data Entry'!AO870="mg",'Data Entry'!AN870*0.000001*X867,IF('Data Entry'!AO870="t",'Data Entry'!AN870*1000*X867,IF('Data Entry'!AO870="kg",'Data Entry'!AN870*1*X867,IF('Data Entry'!AO870="L",'Data Entry'!AN870*1*X867,IFERROR(,"")))))))</f>
        <v>0</v>
      </c>
      <c r="T867" s="1" t="s">
        <v>4</v>
      </c>
      <c r="U867" s="59" t="str">
        <f>IF('Data Entry'!AP870="No aplica","1",'Data Entry'!AP870)</f>
        <v/>
      </c>
      <c r="V867" s="59" t="str">
        <f>IF('Data Entry'!AS870="No aplica","1",'Data Entry'!AS870)</f>
        <v/>
      </c>
      <c r="W867" s="59" t="str">
        <f>IF('Data Entry'!AV870="No aplica","1",'Data Entry'!AV870)</f>
        <v/>
      </c>
      <c r="X867" s="59" t="str">
        <f>IF('Data Entry'!AY870="No aplica","1",'Data Entry'!AY870)</f>
        <v/>
      </c>
      <c r="Y867" s="151" t="str">
        <f t="shared" si="13"/>
        <v/>
      </c>
      <c r="Z867" s="152" t="str">
        <f>IF('Data Entry'!H870="Yes","1",IF(AND('Data Entry'!H870="",'Data Entry'!I870="",'Data Entry'!J870="",'Data Entry'!K870="",'Data Entry'!L870="",'Data Entry'!M870="",'Data Entry'!N870="",'Data Entry'!O870="",'Data Entry'!P870="",'Data Entry'!Q870=""),"","1"))</f>
        <v/>
      </c>
      <c r="AA867" s="152" t="str">
        <f>IF('Data Entry'!R870="Yes","1",IF(AND('Data Entry'!R870="",'Data Entry'!S870="",'Data Entry'!T870="",'Data Entry'!U870=""),"","1"))</f>
        <v/>
      </c>
      <c r="AB867" s="157" t="str">
        <f>IF('Data Entry'!V870="Yes","1",IF(AND('Data Entry'!V870="",'Data Entry'!W870=""),"","1"))</f>
        <v/>
      </c>
    </row>
    <row r="868" spans="1:28" ht="17">
      <c r="A868" s="59">
        <f>'Data Entry'!AB871</f>
        <v>0</v>
      </c>
      <c r="B868" s="59" t="str">
        <f>'Data Entry'!AR871</f>
        <v/>
      </c>
      <c r="C868" s="1">
        <f>IF('Data Entry'!AD871="g",'Data Entry'!AC871*0.001*U868,IF('Data Entry'!AD871="UI",'Data Entry'!AC871*0.000001*U868,IF('Data Entry'!AD871="mg",'Data Entry'!AC871*0.000001*U868,IF('Data Entry'!AD871="t",'Data Entry'!AC871*1000*U868,IF('Data Entry'!AD871="kg",'Data Entry'!AC871*1*U868,IF('Data Entry'!AD871="L",'Data Entry'!AC871*1*U868,IFERROR(,"")))))))</f>
        <v>0</v>
      </c>
      <c r="D868" s="1" t="s">
        <v>4</v>
      </c>
      <c r="E868" s="1">
        <f>IF('Data Entry'!AF871="g",'Data Entry'!AE871*0.001,IF('Data Entry'!AF871="mg",'Data Entry'!AE871*0.000001,IF('Data Entry'!AF871="t",'Data Entry'!AE871*1000,IF('Data Entry'!AF871="ml",'Data Entry'!AE871*0.001,IF('Data Entry'!AF871="kg",'Data Entry'!AE871*1,IF('Data Entry'!AF871="Pieza",'Data Entry'!AE871*1,IF('Data Entry'!AF871="L",'Data Entry'!AE871*1,IFERROR(,""))))))))</f>
        <v>0</v>
      </c>
      <c r="F868" s="1" t="s">
        <v>4</v>
      </c>
      <c r="G868" s="1">
        <f>IF('Data Entry'!AA871="g",'Data Entry'!Z871*0.001,IF('Data Entry'!AA871="mg",'Data Entry'!Z871*0.000001,IF('Data Entry'!AA871="t",'Data Entry'!Z871*1000,IF('Data Entry'!AA871="ml",'Data Entry'!Z871*0.001,IF('Data Entry'!AA871="kg",'Data Entry'!Z871*1,IF('Data Entry'!AA871="Piezas",'Data Entry'!Z871*1,IF('Data Entry'!AA871="L",'Data Entry'!Z871*1,IFERROR(,""))))))))</f>
        <v>0</v>
      </c>
      <c r="H868" s="1" t="s">
        <v>4</v>
      </c>
      <c r="I868" s="1">
        <f>IF('Data Entry'!AC871="g",'Data Entry'!AB871*0.001,IF('Data Entry'!AC871="mg",'Data Entry'!AB871*0.000001,IF('Data Entry'!AC871="t",'Data Entry'!AB871*1000,IF('Data Entry'!AC871="ml",'Data Entry'!AB871*0.001,IF('Data Entry'!AC871="kg",'Data Entry'!AB871*1,IF('Data Entry'!AC871="L",'Data Entry'!AB871*1,IFERROR(,"")))))))</f>
        <v>0</v>
      </c>
      <c r="J868" s="59" t="str">
        <f>'Data Entry'!AU871</f>
        <v/>
      </c>
      <c r="K868" s="1">
        <f>IF('Data Entry'!AI871="g",'Data Entry'!AH871*0.001*V868,IF('Data Entry'!AI871="UI",'Data Entry'!AH871*0.000001*V868,IF('Data Entry'!AI871="mg",'Data Entry'!AH871*0.000001*V868,IF('Data Entry'!AI871="t",'Data Entry'!AH871*1000*V868,IF('Data Entry'!AI871="kg",'Data Entry'!AH871*1*V868,IF('Data Entry'!AI871="L",'Data Entry'!AH871*1*V868,IFERROR(,"")))))))</f>
        <v>0</v>
      </c>
      <c r="L868" s="1" t="s">
        <v>4</v>
      </c>
      <c r="M868" s="59">
        <f>'Data Entry'!AJ871</f>
        <v>0</v>
      </c>
      <c r="N868" s="59" t="str">
        <f>'Data Entry'!AX871</f>
        <v/>
      </c>
      <c r="O868" s="1">
        <f>IF('Data Entry'!AL871="g",'Data Entry'!AK871*0.001*W868,IF('Data Entry'!AL871="UI",'Data Entry'!AK871*0.000001*W868,IF('Data Entry'!AL871="mg",'Data Entry'!AK871*0.000001*W868,IF('Data Entry'!AL871="t",'Data Entry'!AK871*1000*W868,IF('Data Entry'!AL871="kg",'Data Entry'!AK871*1*W868,IF('Data Entry'!AL871="L",'Data Entry'!AK871*1*W868,IFERROR(,"")))))))</f>
        <v>0</v>
      </c>
      <c r="P868" s="1" t="s">
        <v>4</v>
      </c>
      <c r="Q868" s="59">
        <f>'Data Entry'!AM871</f>
        <v>0</v>
      </c>
      <c r="R868" s="59" t="str">
        <f>'Data Entry'!BA871</f>
        <v/>
      </c>
      <c r="S868" s="1">
        <f>IF('Data Entry'!AO871="g",'Data Entry'!AN871*0.001*X868,IF('Data Entry'!AO871="UI",'Data Entry'!AN871*0.000001*X868,IF('Data Entry'!AO871="mg",'Data Entry'!AN871*0.000001*X868,IF('Data Entry'!AO871="t",'Data Entry'!AN871*1000*X868,IF('Data Entry'!AO871="kg",'Data Entry'!AN871*1*X868,IF('Data Entry'!AO871="L",'Data Entry'!AN871*1*X868,IFERROR(,"")))))))</f>
        <v>0</v>
      </c>
      <c r="T868" s="1" t="s">
        <v>4</v>
      </c>
      <c r="U868" s="59" t="str">
        <f>IF('Data Entry'!AP871="No aplica","1",'Data Entry'!AP871)</f>
        <v/>
      </c>
      <c r="V868" s="59" t="str">
        <f>IF('Data Entry'!AS871="No aplica","1",'Data Entry'!AS871)</f>
        <v/>
      </c>
      <c r="W868" s="59" t="str">
        <f>IF('Data Entry'!AV871="No aplica","1",'Data Entry'!AV871)</f>
        <v/>
      </c>
      <c r="X868" s="59" t="str">
        <f>IF('Data Entry'!AY871="No aplica","1",'Data Entry'!AY871)</f>
        <v/>
      </c>
      <c r="Y868" s="151" t="str">
        <f t="shared" si="13"/>
        <v/>
      </c>
      <c r="Z868" s="152" t="str">
        <f>IF('Data Entry'!H871="Yes","1",IF(AND('Data Entry'!H871="",'Data Entry'!I871="",'Data Entry'!J871="",'Data Entry'!K871="",'Data Entry'!L871="",'Data Entry'!M871="",'Data Entry'!N871="",'Data Entry'!O871="",'Data Entry'!P871="",'Data Entry'!Q871=""),"","1"))</f>
        <v/>
      </c>
      <c r="AA868" s="152" t="str">
        <f>IF('Data Entry'!R871="Yes","1",IF(AND('Data Entry'!R871="",'Data Entry'!S871="",'Data Entry'!T871="",'Data Entry'!U871=""),"","1"))</f>
        <v/>
      </c>
      <c r="AB868" s="157" t="str">
        <f>IF('Data Entry'!V871="Yes","1",IF(AND('Data Entry'!V871="",'Data Entry'!W871=""),"","1"))</f>
        <v/>
      </c>
    </row>
    <row r="869" spans="1:28" ht="17">
      <c r="A869" s="59">
        <f>'Data Entry'!AB872</f>
        <v>0</v>
      </c>
      <c r="B869" s="59" t="str">
        <f>'Data Entry'!AR872</f>
        <v/>
      </c>
      <c r="C869" s="1">
        <f>IF('Data Entry'!AD872="g",'Data Entry'!AC872*0.001*U869,IF('Data Entry'!AD872="UI",'Data Entry'!AC872*0.000001*U869,IF('Data Entry'!AD872="mg",'Data Entry'!AC872*0.000001*U869,IF('Data Entry'!AD872="t",'Data Entry'!AC872*1000*U869,IF('Data Entry'!AD872="kg",'Data Entry'!AC872*1*U869,IF('Data Entry'!AD872="L",'Data Entry'!AC872*1*U869,IFERROR(,"")))))))</f>
        <v>0</v>
      </c>
      <c r="D869" s="1" t="s">
        <v>4</v>
      </c>
      <c r="E869" s="1">
        <f>IF('Data Entry'!AF872="g",'Data Entry'!AE872*0.001,IF('Data Entry'!AF872="mg",'Data Entry'!AE872*0.000001,IF('Data Entry'!AF872="t",'Data Entry'!AE872*1000,IF('Data Entry'!AF872="ml",'Data Entry'!AE872*0.001,IF('Data Entry'!AF872="kg",'Data Entry'!AE872*1,IF('Data Entry'!AF872="Pieza",'Data Entry'!AE872*1,IF('Data Entry'!AF872="L",'Data Entry'!AE872*1,IFERROR(,""))))))))</f>
        <v>0</v>
      </c>
      <c r="F869" s="1" t="s">
        <v>4</v>
      </c>
      <c r="G869" s="1">
        <f>IF('Data Entry'!AA872="g",'Data Entry'!Z872*0.001,IF('Data Entry'!AA872="mg",'Data Entry'!Z872*0.000001,IF('Data Entry'!AA872="t",'Data Entry'!Z872*1000,IF('Data Entry'!AA872="ml",'Data Entry'!Z872*0.001,IF('Data Entry'!AA872="kg",'Data Entry'!Z872*1,IF('Data Entry'!AA872="Piezas",'Data Entry'!Z872*1,IF('Data Entry'!AA872="L",'Data Entry'!Z872*1,IFERROR(,""))))))))</f>
        <v>0</v>
      </c>
      <c r="H869" s="1" t="s">
        <v>4</v>
      </c>
      <c r="I869" s="1">
        <f>IF('Data Entry'!AC872="g",'Data Entry'!AB872*0.001,IF('Data Entry'!AC872="mg",'Data Entry'!AB872*0.000001,IF('Data Entry'!AC872="t",'Data Entry'!AB872*1000,IF('Data Entry'!AC872="ml",'Data Entry'!AB872*0.001,IF('Data Entry'!AC872="kg",'Data Entry'!AB872*1,IF('Data Entry'!AC872="L",'Data Entry'!AB872*1,IFERROR(,"")))))))</f>
        <v>0</v>
      </c>
      <c r="J869" s="59" t="str">
        <f>'Data Entry'!AU872</f>
        <v/>
      </c>
      <c r="K869" s="1">
        <f>IF('Data Entry'!AI872="g",'Data Entry'!AH872*0.001*V869,IF('Data Entry'!AI872="UI",'Data Entry'!AH872*0.000001*V869,IF('Data Entry'!AI872="mg",'Data Entry'!AH872*0.000001*V869,IF('Data Entry'!AI872="t",'Data Entry'!AH872*1000*V869,IF('Data Entry'!AI872="kg",'Data Entry'!AH872*1*V869,IF('Data Entry'!AI872="L",'Data Entry'!AH872*1*V869,IFERROR(,"")))))))</f>
        <v>0</v>
      </c>
      <c r="L869" s="1" t="s">
        <v>4</v>
      </c>
      <c r="M869" s="59">
        <f>'Data Entry'!AJ872</f>
        <v>0</v>
      </c>
      <c r="N869" s="59" t="str">
        <f>'Data Entry'!AX872</f>
        <v/>
      </c>
      <c r="O869" s="1">
        <f>IF('Data Entry'!AL872="g",'Data Entry'!AK872*0.001*W869,IF('Data Entry'!AL872="UI",'Data Entry'!AK872*0.000001*W869,IF('Data Entry'!AL872="mg",'Data Entry'!AK872*0.000001*W869,IF('Data Entry'!AL872="t",'Data Entry'!AK872*1000*W869,IF('Data Entry'!AL872="kg",'Data Entry'!AK872*1*W869,IF('Data Entry'!AL872="L",'Data Entry'!AK872*1*W869,IFERROR(,"")))))))</f>
        <v>0</v>
      </c>
      <c r="P869" s="1" t="s">
        <v>4</v>
      </c>
      <c r="Q869" s="59">
        <f>'Data Entry'!AM872</f>
        <v>0</v>
      </c>
      <c r="R869" s="59" t="str">
        <f>'Data Entry'!BA872</f>
        <v/>
      </c>
      <c r="S869" s="1">
        <f>IF('Data Entry'!AO872="g",'Data Entry'!AN872*0.001*X869,IF('Data Entry'!AO872="UI",'Data Entry'!AN872*0.000001*X869,IF('Data Entry'!AO872="mg",'Data Entry'!AN872*0.000001*X869,IF('Data Entry'!AO872="t",'Data Entry'!AN872*1000*X869,IF('Data Entry'!AO872="kg",'Data Entry'!AN872*1*X869,IF('Data Entry'!AO872="L",'Data Entry'!AN872*1*X869,IFERROR(,"")))))))</f>
        <v>0</v>
      </c>
      <c r="T869" s="1" t="s">
        <v>4</v>
      </c>
      <c r="U869" s="59" t="str">
        <f>IF('Data Entry'!AP872="No aplica","1",'Data Entry'!AP872)</f>
        <v/>
      </c>
      <c r="V869" s="59" t="str">
        <f>IF('Data Entry'!AS872="No aplica","1",'Data Entry'!AS872)</f>
        <v/>
      </c>
      <c r="W869" s="59" t="str">
        <f>IF('Data Entry'!AV872="No aplica","1",'Data Entry'!AV872)</f>
        <v/>
      </c>
      <c r="X869" s="59" t="str">
        <f>IF('Data Entry'!AY872="No aplica","1",'Data Entry'!AY872)</f>
        <v/>
      </c>
      <c r="Y869" s="151" t="str">
        <f t="shared" si="13"/>
        <v/>
      </c>
      <c r="Z869" s="152" t="str">
        <f>IF('Data Entry'!H872="Yes","1",IF(AND('Data Entry'!H872="",'Data Entry'!I872="",'Data Entry'!J872="",'Data Entry'!K872="",'Data Entry'!L872="",'Data Entry'!M872="",'Data Entry'!N872="",'Data Entry'!O872="",'Data Entry'!P872="",'Data Entry'!Q872=""),"","1"))</f>
        <v/>
      </c>
      <c r="AA869" s="152" t="str">
        <f>IF('Data Entry'!R872="Yes","1",IF(AND('Data Entry'!R872="",'Data Entry'!S872="",'Data Entry'!T872="",'Data Entry'!U872=""),"","1"))</f>
        <v/>
      </c>
      <c r="AB869" s="157" t="str">
        <f>IF('Data Entry'!V872="Yes","1",IF(AND('Data Entry'!V872="",'Data Entry'!W872=""),"","1"))</f>
        <v/>
      </c>
    </row>
    <row r="870" spans="1:28" ht="17">
      <c r="A870" s="59">
        <f>'Data Entry'!AB873</f>
        <v>0</v>
      </c>
      <c r="B870" s="59" t="str">
        <f>'Data Entry'!AR873</f>
        <v/>
      </c>
      <c r="C870" s="1">
        <f>IF('Data Entry'!AD873="g",'Data Entry'!AC873*0.001*U870,IF('Data Entry'!AD873="UI",'Data Entry'!AC873*0.000001*U870,IF('Data Entry'!AD873="mg",'Data Entry'!AC873*0.000001*U870,IF('Data Entry'!AD873="t",'Data Entry'!AC873*1000*U870,IF('Data Entry'!AD873="kg",'Data Entry'!AC873*1*U870,IF('Data Entry'!AD873="L",'Data Entry'!AC873*1*U870,IFERROR(,"")))))))</f>
        <v>0</v>
      </c>
      <c r="D870" s="1" t="s">
        <v>4</v>
      </c>
      <c r="E870" s="1">
        <f>IF('Data Entry'!AF873="g",'Data Entry'!AE873*0.001,IF('Data Entry'!AF873="mg",'Data Entry'!AE873*0.000001,IF('Data Entry'!AF873="t",'Data Entry'!AE873*1000,IF('Data Entry'!AF873="ml",'Data Entry'!AE873*0.001,IF('Data Entry'!AF873="kg",'Data Entry'!AE873*1,IF('Data Entry'!AF873="Pieza",'Data Entry'!AE873*1,IF('Data Entry'!AF873="L",'Data Entry'!AE873*1,IFERROR(,""))))))))</f>
        <v>0</v>
      </c>
      <c r="F870" s="1" t="s">
        <v>4</v>
      </c>
      <c r="G870" s="1">
        <f>IF('Data Entry'!AA873="g",'Data Entry'!Z873*0.001,IF('Data Entry'!AA873="mg",'Data Entry'!Z873*0.000001,IF('Data Entry'!AA873="t",'Data Entry'!Z873*1000,IF('Data Entry'!AA873="ml",'Data Entry'!Z873*0.001,IF('Data Entry'!AA873="kg",'Data Entry'!Z873*1,IF('Data Entry'!AA873="Piezas",'Data Entry'!Z873*1,IF('Data Entry'!AA873="L",'Data Entry'!Z873*1,IFERROR(,""))))))))</f>
        <v>0</v>
      </c>
      <c r="H870" s="1" t="s">
        <v>4</v>
      </c>
      <c r="I870" s="1">
        <f>IF('Data Entry'!AC873="g",'Data Entry'!AB873*0.001,IF('Data Entry'!AC873="mg",'Data Entry'!AB873*0.000001,IF('Data Entry'!AC873="t",'Data Entry'!AB873*1000,IF('Data Entry'!AC873="ml",'Data Entry'!AB873*0.001,IF('Data Entry'!AC873="kg",'Data Entry'!AB873*1,IF('Data Entry'!AC873="L",'Data Entry'!AB873*1,IFERROR(,"")))))))</f>
        <v>0</v>
      </c>
      <c r="J870" s="59" t="str">
        <f>'Data Entry'!AU873</f>
        <v/>
      </c>
      <c r="K870" s="1">
        <f>IF('Data Entry'!AI873="g",'Data Entry'!AH873*0.001*V870,IF('Data Entry'!AI873="UI",'Data Entry'!AH873*0.000001*V870,IF('Data Entry'!AI873="mg",'Data Entry'!AH873*0.000001*V870,IF('Data Entry'!AI873="t",'Data Entry'!AH873*1000*V870,IF('Data Entry'!AI873="kg",'Data Entry'!AH873*1*V870,IF('Data Entry'!AI873="L",'Data Entry'!AH873*1*V870,IFERROR(,"")))))))</f>
        <v>0</v>
      </c>
      <c r="L870" s="1" t="s">
        <v>4</v>
      </c>
      <c r="M870" s="59">
        <f>'Data Entry'!AJ873</f>
        <v>0</v>
      </c>
      <c r="N870" s="59" t="str">
        <f>'Data Entry'!AX873</f>
        <v/>
      </c>
      <c r="O870" s="1">
        <f>IF('Data Entry'!AL873="g",'Data Entry'!AK873*0.001*W870,IF('Data Entry'!AL873="UI",'Data Entry'!AK873*0.000001*W870,IF('Data Entry'!AL873="mg",'Data Entry'!AK873*0.000001*W870,IF('Data Entry'!AL873="t",'Data Entry'!AK873*1000*W870,IF('Data Entry'!AL873="kg",'Data Entry'!AK873*1*W870,IF('Data Entry'!AL873="L",'Data Entry'!AK873*1*W870,IFERROR(,"")))))))</f>
        <v>0</v>
      </c>
      <c r="P870" s="1" t="s">
        <v>4</v>
      </c>
      <c r="Q870" s="59">
        <f>'Data Entry'!AM873</f>
        <v>0</v>
      </c>
      <c r="R870" s="59" t="str">
        <f>'Data Entry'!BA873</f>
        <v/>
      </c>
      <c r="S870" s="1">
        <f>IF('Data Entry'!AO873="g",'Data Entry'!AN873*0.001*X870,IF('Data Entry'!AO873="UI",'Data Entry'!AN873*0.000001*X870,IF('Data Entry'!AO873="mg",'Data Entry'!AN873*0.000001*X870,IF('Data Entry'!AO873="t",'Data Entry'!AN873*1000*X870,IF('Data Entry'!AO873="kg",'Data Entry'!AN873*1*X870,IF('Data Entry'!AO873="L",'Data Entry'!AN873*1*X870,IFERROR(,"")))))))</f>
        <v>0</v>
      </c>
      <c r="T870" s="1" t="s">
        <v>4</v>
      </c>
      <c r="U870" s="59" t="str">
        <f>IF('Data Entry'!AP873="No aplica","1",'Data Entry'!AP873)</f>
        <v/>
      </c>
      <c r="V870" s="59" t="str">
        <f>IF('Data Entry'!AS873="No aplica","1",'Data Entry'!AS873)</f>
        <v/>
      </c>
      <c r="W870" s="59" t="str">
        <f>IF('Data Entry'!AV873="No aplica","1",'Data Entry'!AV873)</f>
        <v/>
      </c>
      <c r="X870" s="59" t="str">
        <f>IF('Data Entry'!AY873="No aplica","1",'Data Entry'!AY873)</f>
        <v/>
      </c>
      <c r="Y870" s="151" t="str">
        <f t="shared" si="13"/>
        <v/>
      </c>
      <c r="Z870" s="152" t="str">
        <f>IF('Data Entry'!H873="Yes","1",IF(AND('Data Entry'!H873="",'Data Entry'!I873="",'Data Entry'!J873="",'Data Entry'!K873="",'Data Entry'!L873="",'Data Entry'!M873="",'Data Entry'!N873="",'Data Entry'!O873="",'Data Entry'!P873="",'Data Entry'!Q873=""),"","1"))</f>
        <v/>
      </c>
      <c r="AA870" s="152" t="str">
        <f>IF('Data Entry'!R873="Yes","1",IF(AND('Data Entry'!R873="",'Data Entry'!S873="",'Data Entry'!T873="",'Data Entry'!U873=""),"","1"))</f>
        <v/>
      </c>
      <c r="AB870" s="157" t="str">
        <f>IF('Data Entry'!V873="Yes","1",IF(AND('Data Entry'!V873="",'Data Entry'!W873=""),"","1"))</f>
        <v/>
      </c>
    </row>
    <row r="871" spans="1:28" ht="17">
      <c r="A871" s="59">
        <f>'Data Entry'!AB874</f>
        <v>0</v>
      </c>
      <c r="B871" s="59" t="str">
        <f>'Data Entry'!AR874</f>
        <v/>
      </c>
      <c r="C871" s="1">
        <f>IF('Data Entry'!AD874="g",'Data Entry'!AC874*0.001*U871,IF('Data Entry'!AD874="UI",'Data Entry'!AC874*0.000001*U871,IF('Data Entry'!AD874="mg",'Data Entry'!AC874*0.000001*U871,IF('Data Entry'!AD874="t",'Data Entry'!AC874*1000*U871,IF('Data Entry'!AD874="kg",'Data Entry'!AC874*1*U871,IF('Data Entry'!AD874="L",'Data Entry'!AC874*1*U871,IFERROR(,"")))))))</f>
        <v>0</v>
      </c>
      <c r="D871" s="1" t="s">
        <v>4</v>
      </c>
      <c r="E871" s="1">
        <f>IF('Data Entry'!AF874="g",'Data Entry'!AE874*0.001,IF('Data Entry'!AF874="mg",'Data Entry'!AE874*0.000001,IF('Data Entry'!AF874="t",'Data Entry'!AE874*1000,IF('Data Entry'!AF874="ml",'Data Entry'!AE874*0.001,IF('Data Entry'!AF874="kg",'Data Entry'!AE874*1,IF('Data Entry'!AF874="Pieza",'Data Entry'!AE874*1,IF('Data Entry'!AF874="L",'Data Entry'!AE874*1,IFERROR(,""))))))))</f>
        <v>0</v>
      </c>
      <c r="F871" s="1" t="s">
        <v>4</v>
      </c>
      <c r="G871" s="1">
        <f>IF('Data Entry'!AA874="g",'Data Entry'!Z874*0.001,IF('Data Entry'!AA874="mg",'Data Entry'!Z874*0.000001,IF('Data Entry'!AA874="t",'Data Entry'!Z874*1000,IF('Data Entry'!AA874="ml",'Data Entry'!Z874*0.001,IF('Data Entry'!AA874="kg",'Data Entry'!Z874*1,IF('Data Entry'!AA874="Piezas",'Data Entry'!Z874*1,IF('Data Entry'!AA874="L",'Data Entry'!Z874*1,IFERROR(,""))))))))</f>
        <v>0</v>
      </c>
      <c r="H871" s="1" t="s">
        <v>4</v>
      </c>
      <c r="I871" s="1">
        <f>IF('Data Entry'!AC874="g",'Data Entry'!AB874*0.001,IF('Data Entry'!AC874="mg",'Data Entry'!AB874*0.000001,IF('Data Entry'!AC874="t",'Data Entry'!AB874*1000,IF('Data Entry'!AC874="ml",'Data Entry'!AB874*0.001,IF('Data Entry'!AC874="kg",'Data Entry'!AB874*1,IF('Data Entry'!AC874="L",'Data Entry'!AB874*1,IFERROR(,"")))))))</f>
        <v>0</v>
      </c>
      <c r="J871" s="59" t="str">
        <f>'Data Entry'!AU874</f>
        <v/>
      </c>
      <c r="K871" s="1">
        <f>IF('Data Entry'!AI874="g",'Data Entry'!AH874*0.001*V871,IF('Data Entry'!AI874="UI",'Data Entry'!AH874*0.000001*V871,IF('Data Entry'!AI874="mg",'Data Entry'!AH874*0.000001*V871,IF('Data Entry'!AI874="t",'Data Entry'!AH874*1000*V871,IF('Data Entry'!AI874="kg",'Data Entry'!AH874*1*V871,IF('Data Entry'!AI874="L",'Data Entry'!AH874*1*V871,IFERROR(,"")))))))</f>
        <v>0</v>
      </c>
      <c r="L871" s="1" t="s">
        <v>4</v>
      </c>
      <c r="M871" s="59">
        <f>'Data Entry'!AJ874</f>
        <v>0</v>
      </c>
      <c r="N871" s="59" t="str">
        <f>'Data Entry'!AX874</f>
        <v/>
      </c>
      <c r="O871" s="1">
        <f>IF('Data Entry'!AL874="g",'Data Entry'!AK874*0.001*W871,IF('Data Entry'!AL874="UI",'Data Entry'!AK874*0.000001*W871,IF('Data Entry'!AL874="mg",'Data Entry'!AK874*0.000001*W871,IF('Data Entry'!AL874="t",'Data Entry'!AK874*1000*W871,IF('Data Entry'!AL874="kg",'Data Entry'!AK874*1*W871,IF('Data Entry'!AL874="L",'Data Entry'!AK874*1*W871,IFERROR(,"")))))))</f>
        <v>0</v>
      </c>
      <c r="P871" s="1" t="s">
        <v>4</v>
      </c>
      <c r="Q871" s="59">
        <f>'Data Entry'!AM874</f>
        <v>0</v>
      </c>
      <c r="R871" s="59" t="str">
        <f>'Data Entry'!BA874</f>
        <v/>
      </c>
      <c r="S871" s="1">
        <f>IF('Data Entry'!AO874="g",'Data Entry'!AN874*0.001*X871,IF('Data Entry'!AO874="UI",'Data Entry'!AN874*0.000001*X871,IF('Data Entry'!AO874="mg",'Data Entry'!AN874*0.000001*X871,IF('Data Entry'!AO874="t",'Data Entry'!AN874*1000*X871,IF('Data Entry'!AO874="kg",'Data Entry'!AN874*1*X871,IF('Data Entry'!AO874="L",'Data Entry'!AN874*1*X871,IFERROR(,"")))))))</f>
        <v>0</v>
      </c>
      <c r="T871" s="1" t="s">
        <v>4</v>
      </c>
      <c r="U871" s="59" t="str">
        <f>IF('Data Entry'!AP874="No aplica","1",'Data Entry'!AP874)</f>
        <v/>
      </c>
      <c r="V871" s="59" t="str">
        <f>IF('Data Entry'!AS874="No aplica","1",'Data Entry'!AS874)</f>
        <v/>
      </c>
      <c r="W871" s="59" t="str">
        <f>IF('Data Entry'!AV874="No aplica","1",'Data Entry'!AV874)</f>
        <v/>
      </c>
      <c r="X871" s="59" t="str">
        <f>IF('Data Entry'!AY874="No aplica","1",'Data Entry'!AY874)</f>
        <v/>
      </c>
      <c r="Y871" s="151" t="str">
        <f t="shared" si="13"/>
        <v/>
      </c>
      <c r="Z871" s="152" t="str">
        <f>IF('Data Entry'!H874="Yes","1",IF(AND('Data Entry'!H874="",'Data Entry'!I874="",'Data Entry'!J874="",'Data Entry'!K874="",'Data Entry'!L874="",'Data Entry'!M874="",'Data Entry'!N874="",'Data Entry'!O874="",'Data Entry'!P874="",'Data Entry'!Q874=""),"","1"))</f>
        <v/>
      </c>
      <c r="AA871" s="152" t="str">
        <f>IF('Data Entry'!R874="Yes","1",IF(AND('Data Entry'!R874="",'Data Entry'!S874="",'Data Entry'!T874="",'Data Entry'!U874=""),"","1"))</f>
        <v/>
      </c>
      <c r="AB871" s="157" t="str">
        <f>IF('Data Entry'!V874="Yes","1",IF(AND('Data Entry'!V874="",'Data Entry'!W874=""),"","1"))</f>
        <v/>
      </c>
    </row>
    <row r="872" spans="1:28" ht="17">
      <c r="A872" s="59">
        <f>'Data Entry'!AB875</f>
        <v>0</v>
      </c>
      <c r="B872" s="59" t="str">
        <f>'Data Entry'!AR875</f>
        <v/>
      </c>
      <c r="C872" s="1">
        <f>IF('Data Entry'!AD875="g",'Data Entry'!AC875*0.001*U872,IF('Data Entry'!AD875="UI",'Data Entry'!AC875*0.000001*U872,IF('Data Entry'!AD875="mg",'Data Entry'!AC875*0.000001*U872,IF('Data Entry'!AD875="t",'Data Entry'!AC875*1000*U872,IF('Data Entry'!AD875="kg",'Data Entry'!AC875*1*U872,IF('Data Entry'!AD875="L",'Data Entry'!AC875*1*U872,IFERROR(,"")))))))</f>
        <v>0</v>
      </c>
      <c r="D872" s="1" t="s">
        <v>4</v>
      </c>
      <c r="E872" s="1">
        <f>IF('Data Entry'!AF875="g",'Data Entry'!AE875*0.001,IF('Data Entry'!AF875="mg",'Data Entry'!AE875*0.000001,IF('Data Entry'!AF875="t",'Data Entry'!AE875*1000,IF('Data Entry'!AF875="ml",'Data Entry'!AE875*0.001,IF('Data Entry'!AF875="kg",'Data Entry'!AE875*1,IF('Data Entry'!AF875="Pieza",'Data Entry'!AE875*1,IF('Data Entry'!AF875="L",'Data Entry'!AE875*1,IFERROR(,""))))))))</f>
        <v>0</v>
      </c>
      <c r="F872" s="1" t="s">
        <v>4</v>
      </c>
      <c r="G872" s="1">
        <f>IF('Data Entry'!AA875="g",'Data Entry'!Z875*0.001,IF('Data Entry'!AA875="mg",'Data Entry'!Z875*0.000001,IF('Data Entry'!AA875="t",'Data Entry'!Z875*1000,IF('Data Entry'!AA875="ml",'Data Entry'!Z875*0.001,IF('Data Entry'!AA875="kg",'Data Entry'!Z875*1,IF('Data Entry'!AA875="Piezas",'Data Entry'!Z875*1,IF('Data Entry'!AA875="L",'Data Entry'!Z875*1,IFERROR(,""))))))))</f>
        <v>0</v>
      </c>
      <c r="H872" s="1" t="s">
        <v>4</v>
      </c>
      <c r="I872" s="1">
        <f>IF('Data Entry'!AC875="g",'Data Entry'!AB875*0.001,IF('Data Entry'!AC875="mg",'Data Entry'!AB875*0.000001,IF('Data Entry'!AC875="t",'Data Entry'!AB875*1000,IF('Data Entry'!AC875="ml",'Data Entry'!AB875*0.001,IF('Data Entry'!AC875="kg",'Data Entry'!AB875*1,IF('Data Entry'!AC875="L",'Data Entry'!AB875*1,IFERROR(,"")))))))</f>
        <v>0</v>
      </c>
      <c r="J872" s="59" t="str">
        <f>'Data Entry'!AU875</f>
        <v/>
      </c>
      <c r="K872" s="1">
        <f>IF('Data Entry'!AI875="g",'Data Entry'!AH875*0.001*V872,IF('Data Entry'!AI875="UI",'Data Entry'!AH875*0.000001*V872,IF('Data Entry'!AI875="mg",'Data Entry'!AH875*0.000001*V872,IF('Data Entry'!AI875="t",'Data Entry'!AH875*1000*V872,IF('Data Entry'!AI875="kg",'Data Entry'!AH875*1*V872,IF('Data Entry'!AI875="L",'Data Entry'!AH875*1*V872,IFERROR(,"")))))))</f>
        <v>0</v>
      </c>
      <c r="L872" s="1" t="s">
        <v>4</v>
      </c>
      <c r="M872" s="59">
        <f>'Data Entry'!AJ875</f>
        <v>0</v>
      </c>
      <c r="N872" s="59" t="str">
        <f>'Data Entry'!AX875</f>
        <v/>
      </c>
      <c r="O872" s="1">
        <f>IF('Data Entry'!AL875="g",'Data Entry'!AK875*0.001*W872,IF('Data Entry'!AL875="UI",'Data Entry'!AK875*0.000001*W872,IF('Data Entry'!AL875="mg",'Data Entry'!AK875*0.000001*W872,IF('Data Entry'!AL875="t",'Data Entry'!AK875*1000*W872,IF('Data Entry'!AL875="kg",'Data Entry'!AK875*1*W872,IF('Data Entry'!AL875="L",'Data Entry'!AK875*1*W872,IFERROR(,"")))))))</f>
        <v>0</v>
      </c>
      <c r="P872" s="1" t="s">
        <v>4</v>
      </c>
      <c r="Q872" s="59">
        <f>'Data Entry'!AM875</f>
        <v>0</v>
      </c>
      <c r="R872" s="59" t="str">
        <f>'Data Entry'!BA875</f>
        <v/>
      </c>
      <c r="S872" s="1">
        <f>IF('Data Entry'!AO875="g",'Data Entry'!AN875*0.001*X872,IF('Data Entry'!AO875="UI",'Data Entry'!AN875*0.000001*X872,IF('Data Entry'!AO875="mg",'Data Entry'!AN875*0.000001*X872,IF('Data Entry'!AO875="t",'Data Entry'!AN875*1000*X872,IF('Data Entry'!AO875="kg",'Data Entry'!AN875*1*X872,IF('Data Entry'!AO875="L",'Data Entry'!AN875*1*X872,IFERROR(,"")))))))</f>
        <v>0</v>
      </c>
      <c r="T872" s="1" t="s">
        <v>4</v>
      </c>
      <c r="U872" s="59" t="str">
        <f>IF('Data Entry'!AP875="No aplica","1",'Data Entry'!AP875)</f>
        <v/>
      </c>
      <c r="V872" s="59" t="str">
        <f>IF('Data Entry'!AS875="No aplica","1",'Data Entry'!AS875)</f>
        <v/>
      </c>
      <c r="W872" s="59" t="str">
        <f>IF('Data Entry'!AV875="No aplica","1",'Data Entry'!AV875)</f>
        <v/>
      </c>
      <c r="X872" s="59" t="str">
        <f>IF('Data Entry'!AY875="No aplica","1",'Data Entry'!AY875)</f>
        <v/>
      </c>
      <c r="Y872" s="151" t="str">
        <f t="shared" si="13"/>
        <v/>
      </c>
      <c r="Z872" s="152" t="str">
        <f>IF('Data Entry'!H875="Yes","1",IF(AND('Data Entry'!H875="",'Data Entry'!I875="",'Data Entry'!J875="",'Data Entry'!K875="",'Data Entry'!L875="",'Data Entry'!M875="",'Data Entry'!N875="",'Data Entry'!O875="",'Data Entry'!P875="",'Data Entry'!Q875=""),"","1"))</f>
        <v/>
      </c>
      <c r="AA872" s="152" t="str">
        <f>IF('Data Entry'!R875="Yes","1",IF(AND('Data Entry'!R875="",'Data Entry'!S875="",'Data Entry'!T875="",'Data Entry'!U875=""),"","1"))</f>
        <v/>
      </c>
      <c r="AB872" s="157" t="str">
        <f>IF('Data Entry'!V875="Yes","1",IF(AND('Data Entry'!V875="",'Data Entry'!W875=""),"","1"))</f>
        <v/>
      </c>
    </row>
    <row r="873" spans="1:28" ht="17">
      <c r="A873" s="59">
        <f>'Data Entry'!AB876</f>
        <v>0</v>
      </c>
      <c r="B873" s="59" t="str">
        <f>'Data Entry'!AR876</f>
        <v/>
      </c>
      <c r="C873" s="1">
        <f>IF('Data Entry'!AD876="g",'Data Entry'!AC876*0.001*U873,IF('Data Entry'!AD876="UI",'Data Entry'!AC876*0.000001*U873,IF('Data Entry'!AD876="mg",'Data Entry'!AC876*0.000001*U873,IF('Data Entry'!AD876="t",'Data Entry'!AC876*1000*U873,IF('Data Entry'!AD876="kg",'Data Entry'!AC876*1*U873,IF('Data Entry'!AD876="L",'Data Entry'!AC876*1*U873,IFERROR(,"")))))))</f>
        <v>0</v>
      </c>
      <c r="D873" s="1" t="s">
        <v>4</v>
      </c>
      <c r="E873" s="1">
        <f>IF('Data Entry'!AF876="g",'Data Entry'!AE876*0.001,IF('Data Entry'!AF876="mg",'Data Entry'!AE876*0.000001,IF('Data Entry'!AF876="t",'Data Entry'!AE876*1000,IF('Data Entry'!AF876="ml",'Data Entry'!AE876*0.001,IF('Data Entry'!AF876="kg",'Data Entry'!AE876*1,IF('Data Entry'!AF876="Pieza",'Data Entry'!AE876*1,IF('Data Entry'!AF876="L",'Data Entry'!AE876*1,IFERROR(,""))))))))</f>
        <v>0</v>
      </c>
      <c r="F873" s="1" t="s">
        <v>4</v>
      </c>
      <c r="G873" s="1">
        <f>IF('Data Entry'!AA876="g",'Data Entry'!Z876*0.001,IF('Data Entry'!AA876="mg",'Data Entry'!Z876*0.000001,IF('Data Entry'!AA876="t",'Data Entry'!Z876*1000,IF('Data Entry'!AA876="ml",'Data Entry'!Z876*0.001,IF('Data Entry'!AA876="kg",'Data Entry'!Z876*1,IF('Data Entry'!AA876="Piezas",'Data Entry'!Z876*1,IF('Data Entry'!AA876="L",'Data Entry'!Z876*1,IFERROR(,""))))))))</f>
        <v>0</v>
      </c>
      <c r="H873" s="1" t="s">
        <v>4</v>
      </c>
      <c r="I873" s="1">
        <f>IF('Data Entry'!AC876="g",'Data Entry'!AB876*0.001,IF('Data Entry'!AC876="mg",'Data Entry'!AB876*0.000001,IF('Data Entry'!AC876="t",'Data Entry'!AB876*1000,IF('Data Entry'!AC876="ml",'Data Entry'!AB876*0.001,IF('Data Entry'!AC876="kg",'Data Entry'!AB876*1,IF('Data Entry'!AC876="L",'Data Entry'!AB876*1,IFERROR(,"")))))))</f>
        <v>0</v>
      </c>
      <c r="J873" s="59" t="str">
        <f>'Data Entry'!AU876</f>
        <v/>
      </c>
      <c r="K873" s="1">
        <f>IF('Data Entry'!AI876="g",'Data Entry'!AH876*0.001*V873,IF('Data Entry'!AI876="UI",'Data Entry'!AH876*0.000001*V873,IF('Data Entry'!AI876="mg",'Data Entry'!AH876*0.000001*V873,IF('Data Entry'!AI876="t",'Data Entry'!AH876*1000*V873,IF('Data Entry'!AI876="kg",'Data Entry'!AH876*1*V873,IF('Data Entry'!AI876="L",'Data Entry'!AH876*1*V873,IFERROR(,"")))))))</f>
        <v>0</v>
      </c>
      <c r="L873" s="1" t="s">
        <v>4</v>
      </c>
      <c r="M873" s="59">
        <f>'Data Entry'!AJ876</f>
        <v>0</v>
      </c>
      <c r="N873" s="59" t="str">
        <f>'Data Entry'!AX876</f>
        <v/>
      </c>
      <c r="O873" s="1">
        <f>IF('Data Entry'!AL876="g",'Data Entry'!AK876*0.001*W873,IF('Data Entry'!AL876="UI",'Data Entry'!AK876*0.000001*W873,IF('Data Entry'!AL876="mg",'Data Entry'!AK876*0.000001*W873,IF('Data Entry'!AL876="t",'Data Entry'!AK876*1000*W873,IF('Data Entry'!AL876="kg",'Data Entry'!AK876*1*W873,IF('Data Entry'!AL876="L",'Data Entry'!AK876*1*W873,IFERROR(,"")))))))</f>
        <v>0</v>
      </c>
      <c r="P873" s="1" t="s">
        <v>4</v>
      </c>
      <c r="Q873" s="59">
        <f>'Data Entry'!AM876</f>
        <v>0</v>
      </c>
      <c r="R873" s="59" t="str">
        <f>'Data Entry'!BA876</f>
        <v/>
      </c>
      <c r="S873" s="1">
        <f>IF('Data Entry'!AO876="g",'Data Entry'!AN876*0.001*X873,IF('Data Entry'!AO876="UI",'Data Entry'!AN876*0.000001*X873,IF('Data Entry'!AO876="mg",'Data Entry'!AN876*0.000001*X873,IF('Data Entry'!AO876="t",'Data Entry'!AN876*1000*X873,IF('Data Entry'!AO876="kg",'Data Entry'!AN876*1*X873,IF('Data Entry'!AO876="L",'Data Entry'!AN876*1*X873,IFERROR(,"")))))))</f>
        <v>0</v>
      </c>
      <c r="T873" s="1" t="s">
        <v>4</v>
      </c>
      <c r="U873" s="59" t="str">
        <f>IF('Data Entry'!AP876="No aplica","1",'Data Entry'!AP876)</f>
        <v/>
      </c>
      <c r="V873" s="59" t="str">
        <f>IF('Data Entry'!AS876="No aplica","1",'Data Entry'!AS876)</f>
        <v/>
      </c>
      <c r="W873" s="59" t="str">
        <f>IF('Data Entry'!AV876="No aplica","1",'Data Entry'!AV876)</f>
        <v/>
      </c>
      <c r="X873" s="59" t="str">
        <f>IF('Data Entry'!AY876="No aplica","1",'Data Entry'!AY876)</f>
        <v/>
      </c>
      <c r="Y873" s="151" t="str">
        <f t="shared" si="13"/>
        <v/>
      </c>
      <c r="Z873" s="152" t="str">
        <f>IF('Data Entry'!H876="Yes","1",IF(AND('Data Entry'!H876="",'Data Entry'!I876="",'Data Entry'!J876="",'Data Entry'!K876="",'Data Entry'!L876="",'Data Entry'!M876="",'Data Entry'!N876="",'Data Entry'!O876="",'Data Entry'!P876="",'Data Entry'!Q876=""),"","1"))</f>
        <v/>
      </c>
      <c r="AA873" s="152" t="str">
        <f>IF('Data Entry'!R876="Yes","1",IF(AND('Data Entry'!R876="",'Data Entry'!S876="",'Data Entry'!T876="",'Data Entry'!U876=""),"","1"))</f>
        <v/>
      </c>
      <c r="AB873" s="157" t="str">
        <f>IF('Data Entry'!V876="Yes","1",IF(AND('Data Entry'!V876="",'Data Entry'!W876=""),"","1"))</f>
        <v/>
      </c>
    </row>
    <row r="874" spans="1:28" ht="17">
      <c r="A874" s="59">
        <f>'Data Entry'!AB877</f>
        <v>0</v>
      </c>
      <c r="B874" s="59" t="str">
        <f>'Data Entry'!AR877</f>
        <v/>
      </c>
      <c r="C874" s="1">
        <f>IF('Data Entry'!AD877="g",'Data Entry'!AC877*0.001*U874,IF('Data Entry'!AD877="UI",'Data Entry'!AC877*0.000001*U874,IF('Data Entry'!AD877="mg",'Data Entry'!AC877*0.000001*U874,IF('Data Entry'!AD877="t",'Data Entry'!AC877*1000*U874,IF('Data Entry'!AD877="kg",'Data Entry'!AC877*1*U874,IF('Data Entry'!AD877="L",'Data Entry'!AC877*1*U874,IFERROR(,"")))))))</f>
        <v>0</v>
      </c>
      <c r="D874" s="1" t="s">
        <v>4</v>
      </c>
      <c r="E874" s="1">
        <f>IF('Data Entry'!AF877="g",'Data Entry'!AE877*0.001,IF('Data Entry'!AF877="mg",'Data Entry'!AE877*0.000001,IF('Data Entry'!AF877="t",'Data Entry'!AE877*1000,IF('Data Entry'!AF877="ml",'Data Entry'!AE877*0.001,IF('Data Entry'!AF877="kg",'Data Entry'!AE877*1,IF('Data Entry'!AF877="Pieza",'Data Entry'!AE877*1,IF('Data Entry'!AF877="L",'Data Entry'!AE877*1,IFERROR(,""))))))))</f>
        <v>0</v>
      </c>
      <c r="F874" s="1" t="s">
        <v>4</v>
      </c>
      <c r="G874" s="1">
        <f>IF('Data Entry'!AA877="g",'Data Entry'!Z877*0.001,IF('Data Entry'!AA877="mg",'Data Entry'!Z877*0.000001,IF('Data Entry'!AA877="t",'Data Entry'!Z877*1000,IF('Data Entry'!AA877="ml",'Data Entry'!Z877*0.001,IF('Data Entry'!AA877="kg",'Data Entry'!Z877*1,IF('Data Entry'!AA877="Piezas",'Data Entry'!Z877*1,IF('Data Entry'!AA877="L",'Data Entry'!Z877*1,IFERROR(,""))))))))</f>
        <v>0</v>
      </c>
      <c r="H874" s="1" t="s">
        <v>4</v>
      </c>
      <c r="I874" s="1">
        <f>IF('Data Entry'!AC877="g",'Data Entry'!AB877*0.001,IF('Data Entry'!AC877="mg",'Data Entry'!AB877*0.000001,IF('Data Entry'!AC877="t",'Data Entry'!AB877*1000,IF('Data Entry'!AC877="ml",'Data Entry'!AB877*0.001,IF('Data Entry'!AC877="kg",'Data Entry'!AB877*1,IF('Data Entry'!AC877="L",'Data Entry'!AB877*1,IFERROR(,"")))))))</f>
        <v>0</v>
      </c>
      <c r="J874" s="59" t="str">
        <f>'Data Entry'!AU877</f>
        <v/>
      </c>
      <c r="K874" s="1">
        <f>IF('Data Entry'!AI877="g",'Data Entry'!AH877*0.001*V874,IF('Data Entry'!AI877="UI",'Data Entry'!AH877*0.000001*V874,IF('Data Entry'!AI877="mg",'Data Entry'!AH877*0.000001*V874,IF('Data Entry'!AI877="t",'Data Entry'!AH877*1000*V874,IF('Data Entry'!AI877="kg",'Data Entry'!AH877*1*V874,IF('Data Entry'!AI877="L",'Data Entry'!AH877*1*V874,IFERROR(,"")))))))</f>
        <v>0</v>
      </c>
      <c r="L874" s="1" t="s">
        <v>4</v>
      </c>
      <c r="M874" s="59">
        <f>'Data Entry'!AJ877</f>
        <v>0</v>
      </c>
      <c r="N874" s="59" t="str">
        <f>'Data Entry'!AX877</f>
        <v/>
      </c>
      <c r="O874" s="1">
        <f>IF('Data Entry'!AL877="g",'Data Entry'!AK877*0.001*W874,IF('Data Entry'!AL877="UI",'Data Entry'!AK877*0.000001*W874,IF('Data Entry'!AL877="mg",'Data Entry'!AK877*0.000001*W874,IF('Data Entry'!AL877="t",'Data Entry'!AK877*1000*W874,IF('Data Entry'!AL877="kg",'Data Entry'!AK877*1*W874,IF('Data Entry'!AL877="L",'Data Entry'!AK877*1*W874,IFERROR(,"")))))))</f>
        <v>0</v>
      </c>
      <c r="P874" s="1" t="s">
        <v>4</v>
      </c>
      <c r="Q874" s="59">
        <f>'Data Entry'!AM877</f>
        <v>0</v>
      </c>
      <c r="R874" s="59" t="str">
        <f>'Data Entry'!BA877</f>
        <v/>
      </c>
      <c r="S874" s="1">
        <f>IF('Data Entry'!AO877="g",'Data Entry'!AN877*0.001*X874,IF('Data Entry'!AO877="UI",'Data Entry'!AN877*0.000001*X874,IF('Data Entry'!AO877="mg",'Data Entry'!AN877*0.000001*X874,IF('Data Entry'!AO877="t",'Data Entry'!AN877*1000*X874,IF('Data Entry'!AO877="kg",'Data Entry'!AN877*1*X874,IF('Data Entry'!AO877="L",'Data Entry'!AN877*1*X874,IFERROR(,"")))))))</f>
        <v>0</v>
      </c>
      <c r="T874" s="1" t="s">
        <v>4</v>
      </c>
      <c r="U874" s="59" t="str">
        <f>IF('Data Entry'!AP877="No aplica","1",'Data Entry'!AP877)</f>
        <v/>
      </c>
      <c r="V874" s="59" t="str">
        <f>IF('Data Entry'!AS877="No aplica","1",'Data Entry'!AS877)</f>
        <v/>
      </c>
      <c r="W874" s="59" t="str">
        <f>IF('Data Entry'!AV877="No aplica","1",'Data Entry'!AV877)</f>
        <v/>
      </c>
      <c r="X874" s="59" t="str">
        <f>IF('Data Entry'!AY877="No aplica","1",'Data Entry'!AY877)</f>
        <v/>
      </c>
      <c r="Y874" s="151" t="str">
        <f t="shared" si="13"/>
        <v/>
      </c>
      <c r="Z874" s="152" t="str">
        <f>IF('Data Entry'!H877="Yes","1",IF(AND('Data Entry'!H877="",'Data Entry'!I877="",'Data Entry'!J877="",'Data Entry'!K877="",'Data Entry'!L877="",'Data Entry'!M877="",'Data Entry'!N877="",'Data Entry'!O877="",'Data Entry'!P877="",'Data Entry'!Q877=""),"","1"))</f>
        <v/>
      </c>
      <c r="AA874" s="152" t="str">
        <f>IF('Data Entry'!R877="Yes","1",IF(AND('Data Entry'!R877="",'Data Entry'!S877="",'Data Entry'!T877="",'Data Entry'!U877=""),"","1"))</f>
        <v/>
      </c>
      <c r="AB874" s="157" t="str">
        <f>IF('Data Entry'!V877="Yes","1",IF(AND('Data Entry'!V877="",'Data Entry'!W877=""),"","1"))</f>
        <v/>
      </c>
    </row>
    <row r="875" spans="1:28" ht="17">
      <c r="A875" s="59">
        <f>'Data Entry'!AB878</f>
        <v>0</v>
      </c>
      <c r="B875" s="59" t="str">
        <f>'Data Entry'!AR878</f>
        <v/>
      </c>
      <c r="C875" s="1">
        <f>IF('Data Entry'!AD878="g",'Data Entry'!AC878*0.001*U875,IF('Data Entry'!AD878="UI",'Data Entry'!AC878*0.000001*U875,IF('Data Entry'!AD878="mg",'Data Entry'!AC878*0.000001*U875,IF('Data Entry'!AD878="t",'Data Entry'!AC878*1000*U875,IF('Data Entry'!AD878="kg",'Data Entry'!AC878*1*U875,IF('Data Entry'!AD878="L",'Data Entry'!AC878*1*U875,IFERROR(,"")))))))</f>
        <v>0</v>
      </c>
      <c r="D875" s="1" t="s">
        <v>4</v>
      </c>
      <c r="E875" s="1">
        <f>IF('Data Entry'!AF878="g",'Data Entry'!AE878*0.001,IF('Data Entry'!AF878="mg",'Data Entry'!AE878*0.000001,IF('Data Entry'!AF878="t",'Data Entry'!AE878*1000,IF('Data Entry'!AF878="ml",'Data Entry'!AE878*0.001,IF('Data Entry'!AF878="kg",'Data Entry'!AE878*1,IF('Data Entry'!AF878="Pieza",'Data Entry'!AE878*1,IF('Data Entry'!AF878="L",'Data Entry'!AE878*1,IFERROR(,""))))))))</f>
        <v>0</v>
      </c>
      <c r="F875" s="1" t="s">
        <v>4</v>
      </c>
      <c r="G875" s="1">
        <f>IF('Data Entry'!AA878="g",'Data Entry'!Z878*0.001,IF('Data Entry'!AA878="mg",'Data Entry'!Z878*0.000001,IF('Data Entry'!AA878="t",'Data Entry'!Z878*1000,IF('Data Entry'!AA878="ml",'Data Entry'!Z878*0.001,IF('Data Entry'!AA878="kg",'Data Entry'!Z878*1,IF('Data Entry'!AA878="Piezas",'Data Entry'!Z878*1,IF('Data Entry'!AA878="L",'Data Entry'!Z878*1,IFERROR(,""))))))))</f>
        <v>0</v>
      </c>
      <c r="H875" s="1" t="s">
        <v>4</v>
      </c>
      <c r="I875" s="1">
        <f>IF('Data Entry'!AC878="g",'Data Entry'!AB878*0.001,IF('Data Entry'!AC878="mg",'Data Entry'!AB878*0.000001,IF('Data Entry'!AC878="t",'Data Entry'!AB878*1000,IF('Data Entry'!AC878="ml",'Data Entry'!AB878*0.001,IF('Data Entry'!AC878="kg",'Data Entry'!AB878*1,IF('Data Entry'!AC878="L",'Data Entry'!AB878*1,IFERROR(,"")))))))</f>
        <v>0</v>
      </c>
      <c r="J875" s="59" t="str">
        <f>'Data Entry'!AU878</f>
        <v/>
      </c>
      <c r="K875" s="1">
        <f>IF('Data Entry'!AI878="g",'Data Entry'!AH878*0.001*V875,IF('Data Entry'!AI878="UI",'Data Entry'!AH878*0.000001*V875,IF('Data Entry'!AI878="mg",'Data Entry'!AH878*0.000001*V875,IF('Data Entry'!AI878="t",'Data Entry'!AH878*1000*V875,IF('Data Entry'!AI878="kg",'Data Entry'!AH878*1*V875,IF('Data Entry'!AI878="L",'Data Entry'!AH878*1*V875,IFERROR(,"")))))))</f>
        <v>0</v>
      </c>
      <c r="L875" s="1" t="s">
        <v>4</v>
      </c>
      <c r="M875" s="59">
        <f>'Data Entry'!AJ878</f>
        <v>0</v>
      </c>
      <c r="N875" s="59" t="str">
        <f>'Data Entry'!AX878</f>
        <v/>
      </c>
      <c r="O875" s="1">
        <f>IF('Data Entry'!AL878="g",'Data Entry'!AK878*0.001*W875,IF('Data Entry'!AL878="UI",'Data Entry'!AK878*0.000001*W875,IF('Data Entry'!AL878="mg",'Data Entry'!AK878*0.000001*W875,IF('Data Entry'!AL878="t",'Data Entry'!AK878*1000*W875,IF('Data Entry'!AL878="kg",'Data Entry'!AK878*1*W875,IF('Data Entry'!AL878="L",'Data Entry'!AK878*1*W875,IFERROR(,"")))))))</f>
        <v>0</v>
      </c>
      <c r="P875" s="1" t="s">
        <v>4</v>
      </c>
      <c r="Q875" s="59">
        <f>'Data Entry'!AM878</f>
        <v>0</v>
      </c>
      <c r="R875" s="59" t="str">
        <f>'Data Entry'!BA878</f>
        <v/>
      </c>
      <c r="S875" s="1">
        <f>IF('Data Entry'!AO878="g",'Data Entry'!AN878*0.001*X875,IF('Data Entry'!AO878="UI",'Data Entry'!AN878*0.000001*X875,IF('Data Entry'!AO878="mg",'Data Entry'!AN878*0.000001*X875,IF('Data Entry'!AO878="t",'Data Entry'!AN878*1000*X875,IF('Data Entry'!AO878="kg",'Data Entry'!AN878*1*X875,IF('Data Entry'!AO878="L",'Data Entry'!AN878*1*X875,IFERROR(,"")))))))</f>
        <v>0</v>
      </c>
      <c r="T875" s="1" t="s">
        <v>4</v>
      </c>
      <c r="U875" s="59" t="str">
        <f>IF('Data Entry'!AP878="No aplica","1",'Data Entry'!AP878)</f>
        <v/>
      </c>
      <c r="V875" s="59" t="str">
        <f>IF('Data Entry'!AS878="No aplica","1",'Data Entry'!AS878)</f>
        <v/>
      </c>
      <c r="W875" s="59" t="str">
        <f>IF('Data Entry'!AV878="No aplica","1",'Data Entry'!AV878)</f>
        <v/>
      </c>
      <c r="X875" s="59" t="str">
        <f>IF('Data Entry'!AY878="No aplica","1",'Data Entry'!AY878)</f>
        <v/>
      </c>
      <c r="Y875" s="151" t="str">
        <f t="shared" si="13"/>
        <v/>
      </c>
      <c r="Z875" s="152" t="str">
        <f>IF('Data Entry'!H878="Yes","1",IF(AND('Data Entry'!H878="",'Data Entry'!I878="",'Data Entry'!J878="",'Data Entry'!K878="",'Data Entry'!L878="",'Data Entry'!M878="",'Data Entry'!N878="",'Data Entry'!O878="",'Data Entry'!P878="",'Data Entry'!Q878=""),"","1"))</f>
        <v/>
      </c>
      <c r="AA875" s="152" t="str">
        <f>IF('Data Entry'!R878="Yes","1",IF(AND('Data Entry'!R878="",'Data Entry'!S878="",'Data Entry'!T878="",'Data Entry'!U878=""),"","1"))</f>
        <v/>
      </c>
      <c r="AB875" s="157" t="str">
        <f>IF('Data Entry'!V878="Yes","1",IF(AND('Data Entry'!V878="",'Data Entry'!W878=""),"","1"))</f>
        <v/>
      </c>
    </row>
    <row r="876" spans="1:28" ht="17">
      <c r="A876" s="59">
        <f>'Data Entry'!AB879</f>
        <v>0</v>
      </c>
      <c r="B876" s="59" t="str">
        <f>'Data Entry'!AR879</f>
        <v/>
      </c>
      <c r="C876" s="1">
        <f>IF('Data Entry'!AD879="g",'Data Entry'!AC879*0.001*U876,IF('Data Entry'!AD879="UI",'Data Entry'!AC879*0.000001*U876,IF('Data Entry'!AD879="mg",'Data Entry'!AC879*0.000001*U876,IF('Data Entry'!AD879="t",'Data Entry'!AC879*1000*U876,IF('Data Entry'!AD879="kg",'Data Entry'!AC879*1*U876,IF('Data Entry'!AD879="L",'Data Entry'!AC879*1*U876,IFERROR(,"")))))))</f>
        <v>0</v>
      </c>
      <c r="D876" s="1" t="s">
        <v>4</v>
      </c>
      <c r="E876" s="1">
        <f>IF('Data Entry'!AF879="g",'Data Entry'!AE879*0.001,IF('Data Entry'!AF879="mg",'Data Entry'!AE879*0.000001,IF('Data Entry'!AF879="t",'Data Entry'!AE879*1000,IF('Data Entry'!AF879="ml",'Data Entry'!AE879*0.001,IF('Data Entry'!AF879="kg",'Data Entry'!AE879*1,IF('Data Entry'!AF879="Pieza",'Data Entry'!AE879*1,IF('Data Entry'!AF879="L",'Data Entry'!AE879*1,IFERROR(,""))))))))</f>
        <v>0</v>
      </c>
      <c r="F876" s="1" t="s">
        <v>4</v>
      </c>
      <c r="G876" s="1">
        <f>IF('Data Entry'!AA879="g",'Data Entry'!Z879*0.001,IF('Data Entry'!AA879="mg",'Data Entry'!Z879*0.000001,IF('Data Entry'!AA879="t",'Data Entry'!Z879*1000,IF('Data Entry'!AA879="ml",'Data Entry'!Z879*0.001,IF('Data Entry'!AA879="kg",'Data Entry'!Z879*1,IF('Data Entry'!AA879="Piezas",'Data Entry'!Z879*1,IF('Data Entry'!AA879="L",'Data Entry'!Z879*1,IFERROR(,""))))))))</f>
        <v>0</v>
      </c>
      <c r="H876" s="1" t="s">
        <v>4</v>
      </c>
      <c r="I876" s="1">
        <f>IF('Data Entry'!AC879="g",'Data Entry'!AB879*0.001,IF('Data Entry'!AC879="mg",'Data Entry'!AB879*0.000001,IF('Data Entry'!AC879="t",'Data Entry'!AB879*1000,IF('Data Entry'!AC879="ml",'Data Entry'!AB879*0.001,IF('Data Entry'!AC879="kg",'Data Entry'!AB879*1,IF('Data Entry'!AC879="L",'Data Entry'!AB879*1,IFERROR(,"")))))))</f>
        <v>0</v>
      </c>
      <c r="J876" s="59" t="str">
        <f>'Data Entry'!AU879</f>
        <v/>
      </c>
      <c r="K876" s="1">
        <f>IF('Data Entry'!AI879="g",'Data Entry'!AH879*0.001*V876,IF('Data Entry'!AI879="UI",'Data Entry'!AH879*0.000001*V876,IF('Data Entry'!AI879="mg",'Data Entry'!AH879*0.000001*V876,IF('Data Entry'!AI879="t",'Data Entry'!AH879*1000*V876,IF('Data Entry'!AI879="kg",'Data Entry'!AH879*1*V876,IF('Data Entry'!AI879="L",'Data Entry'!AH879*1*V876,IFERROR(,"")))))))</f>
        <v>0</v>
      </c>
      <c r="L876" s="1" t="s">
        <v>4</v>
      </c>
      <c r="M876" s="59">
        <f>'Data Entry'!AJ879</f>
        <v>0</v>
      </c>
      <c r="N876" s="59" t="str">
        <f>'Data Entry'!AX879</f>
        <v/>
      </c>
      <c r="O876" s="1">
        <f>IF('Data Entry'!AL879="g",'Data Entry'!AK879*0.001*W876,IF('Data Entry'!AL879="UI",'Data Entry'!AK879*0.000001*W876,IF('Data Entry'!AL879="mg",'Data Entry'!AK879*0.000001*W876,IF('Data Entry'!AL879="t",'Data Entry'!AK879*1000*W876,IF('Data Entry'!AL879="kg",'Data Entry'!AK879*1*W876,IF('Data Entry'!AL879="L",'Data Entry'!AK879*1*W876,IFERROR(,"")))))))</f>
        <v>0</v>
      </c>
      <c r="P876" s="1" t="s">
        <v>4</v>
      </c>
      <c r="Q876" s="59">
        <f>'Data Entry'!AM879</f>
        <v>0</v>
      </c>
      <c r="R876" s="59" t="str">
        <f>'Data Entry'!BA879</f>
        <v/>
      </c>
      <c r="S876" s="1">
        <f>IF('Data Entry'!AO879="g",'Data Entry'!AN879*0.001*X876,IF('Data Entry'!AO879="UI",'Data Entry'!AN879*0.000001*X876,IF('Data Entry'!AO879="mg",'Data Entry'!AN879*0.000001*X876,IF('Data Entry'!AO879="t",'Data Entry'!AN879*1000*X876,IF('Data Entry'!AO879="kg",'Data Entry'!AN879*1*X876,IF('Data Entry'!AO879="L",'Data Entry'!AN879*1*X876,IFERROR(,"")))))))</f>
        <v>0</v>
      </c>
      <c r="T876" s="1" t="s">
        <v>4</v>
      </c>
      <c r="U876" s="59" t="str">
        <f>IF('Data Entry'!AP879="No aplica","1",'Data Entry'!AP879)</f>
        <v/>
      </c>
      <c r="V876" s="59" t="str">
        <f>IF('Data Entry'!AS879="No aplica","1",'Data Entry'!AS879)</f>
        <v/>
      </c>
      <c r="W876" s="59" t="str">
        <f>IF('Data Entry'!AV879="No aplica","1",'Data Entry'!AV879)</f>
        <v/>
      </c>
      <c r="X876" s="59" t="str">
        <f>IF('Data Entry'!AY879="No aplica","1",'Data Entry'!AY879)</f>
        <v/>
      </c>
      <c r="Y876" s="151" t="str">
        <f t="shared" si="13"/>
        <v/>
      </c>
      <c r="Z876" s="152" t="str">
        <f>IF('Data Entry'!H879="Yes","1",IF(AND('Data Entry'!H879="",'Data Entry'!I879="",'Data Entry'!J879="",'Data Entry'!K879="",'Data Entry'!L879="",'Data Entry'!M879="",'Data Entry'!N879="",'Data Entry'!O879="",'Data Entry'!P879="",'Data Entry'!Q879=""),"","1"))</f>
        <v/>
      </c>
      <c r="AA876" s="152" t="str">
        <f>IF('Data Entry'!R879="Yes","1",IF(AND('Data Entry'!R879="",'Data Entry'!S879="",'Data Entry'!T879="",'Data Entry'!U879=""),"","1"))</f>
        <v/>
      </c>
      <c r="AB876" s="157" t="str">
        <f>IF('Data Entry'!V879="Yes","1",IF(AND('Data Entry'!V879="",'Data Entry'!W879=""),"","1"))</f>
        <v/>
      </c>
    </row>
    <row r="877" spans="1:28" ht="17">
      <c r="A877" s="59">
        <f>'Data Entry'!AB880</f>
        <v>0</v>
      </c>
      <c r="B877" s="59" t="str">
        <f>'Data Entry'!AR880</f>
        <v/>
      </c>
      <c r="C877" s="1">
        <f>IF('Data Entry'!AD880="g",'Data Entry'!AC880*0.001*U877,IF('Data Entry'!AD880="UI",'Data Entry'!AC880*0.000001*U877,IF('Data Entry'!AD880="mg",'Data Entry'!AC880*0.000001*U877,IF('Data Entry'!AD880="t",'Data Entry'!AC880*1000*U877,IF('Data Entry'!AD880="kg",'Data Entry'!AC880*1*U877,IF('Data Entry'!AD880="L",'Data Entry'!AC880*1*U877,IFERROR(,"")))))))</f>
        <v>0</v>
      </c>
      <c r="D877" s="1" t="s">
        <v>4</v>
      </c>
      <c r="E877" s="1">
        <f>IF('Data Entry'!AF880="g",'Data Entry'!AE880*0.001,IF('Data Entry'!AF880="mg",'Data Entry'!AE880*0.000001,IF('Data Entry'!AF880="t",'Data Entry'!AE880*1000,IF('Data Entry'!AF880="ml",'Data Entry'!AE880*0.001,IF('Data Entry'!AF880="kg",'Data Entry'!AE880*1,IF('Data Entry'!AF880="Pieza",'Data Entry'!AE880*1,IF('Data Entry'!AF880="L",'Data Entry'!AE880*1,IFERROR(,""))))))))</f>
        <v>0</v>
      </c>
      <c r="F877" s="1" t="s">
        <v>4</v>
      </c>
      <c r="G877" s="1">
        <f>IF('Data Entry'!AA880="g",'Data Entry'!Z880*0.001,IF('Data Entry'!AA880="mg",'Data Entry'!Z880*0.000001,IF('Data Entry'!AA880="t",'Data Entry'!Z880*1000,IF('Data Entry'!AA880="ml",'Data Entry'!Z880*0.001,IF('Data Entry'!AA880="kg",'Data Entry'!Z880*1,IF('Data Entry'!AA880="Piezas",'Data Entry'!Z880*1,IF('Data Entry'!AA880="L",'Data Entry'!Z880*1,IFERROR(,""))))))))</f>
        <v>0</v>
      </c>
      <c r="H877" s="1" t="s">
        <v>4</v>
      </c>
      <c r="I877" s="1">
        <f>IF('Data Entry'!AC880="g",'Data Entry'!AB880*0.001,IF('Data Entry'!AC880="mg",'Data Entry'!AB880*0.000001,IF('Data Entry'!AC880="t",'Data Entry'!AB880*1000,IF('Data Entry'!AC880="ml",'Data Entry'!AB880*0.001,IF('Data Entry'!AC880="kg",'Data Entry'!AB880*1,IF('Data Entry'!AC880="L",'Data Entry'!AB880*1,IFERROR(,"")))))))</f>
        <v>0</v>
      </c>
      <c r="J877" s="59" t="str">
        <f>'Data Entry'!AU880</f>
        <v/>
      </c>
      <c r="K877" s="1">
        <f>IF('Data Entry'!AI880="g",'Data Entry'!AH880*0.001*V877,IF('Data Entry'!AI880="UI",'Data Entry'!AH880*0.000001*V877,IF('Data Entry'!AI880="mg",'Data Entry'!AH880*0.000001*V877,IF('Data Entry'!AI880="t",'Data Entry'!AH880*1000*V877,IF('Data Entry'!AI880="kg",'Data Entry'!AH880*1*V877,IF('Data Entry'!AI880="L",'Data Entry'!AH880*1*V877,IFERROR(,"")))))))</f>
        <v>0</v>
      </c>
      <c r="L877" s="1" t="s">
        <v>4</v>
      </c>
      <c r="M877" s="59">
        <f>'Data Entry'!AJ880</f>
        <v>0</v>
      </c>
      <c r="N877" s="59" t="str">
        <f>'Data Entry'!AX880</f>
        <v/>
      </c>
      <c r="O877" s="1">
        <f>IF('Data Entry'!AL880="g",'Data Entry'!AK880*0.001*W877,IF('Data Entry'!AL880="UI",'Data Entry'!AK880*0.000001*W877,IF('Data Entry'!AL880="mg",'Data Entry'!AK880*0.000001*W877,IF('Data Entry'!AL880="t",'Data Entry'!AK880*1000*W877,IF('Data Entry'!AL880="kg",'Data Entry'!AK880*1*W877,IF('Data Entry'!AL880="L",'Data Entry'!AK880*1*W877,IFERROR(,"")))))))</f>
        <v>0</v>
      </c>
      <c r="P877" s="1" t="s">
        <v>4</v>
      </c>
      <c r="Q877" s="59">
        <f>'Data Entry'!AM880</f>
        <v>0</v>
      </c>
      <c r="R877" s="59" t="str">
        <f>'Data Entry'!BA880</f>
        <v/>
      </c>
      <c r="S877" s="1">
        <f>IF('Data Entry'!AO880="g",'Data Entry'!AN880*0.001*X877,IF('Data Entry'!AO880="UI",'Data Entry'!AN880*0.000001*X877,IF('Data Entry'!AO880="mg",'Data Entry'!AN880*0.000001*X877,IF('Data Entry'!AO880="t",'Data Entry'!AN880*1000*X877,IF('Data Entry'!AO880="kg",'Data Entry'!AN880*1*X877,IF('Data Entry'!AO880="L",'Data Entry'!AN880*1*X877,IFERROR(,"")))))))</f>
        <v>0</v>
      </c>
      <c r="T877" s="1" t="s">
        <v>4</v>
      </c>
      <c r="U877" s="59" t="str">
        <f>IF('Data Entry'!AP880="No aplica","1",'Data Entry'!AP880)</f>
        <v/>
      </c>
      <c r="V877" s="59" t="str">
        <f>IF('Data Entry'!AS880="No aplica","1",'Data Entry'!AS880)</f>
        <v/>
      </c>
      <c r="W877" s="59" t="str">
        <f>IF('Data Entry'!AV880="No aplica","1",'Data Entry'!AV880)</f>
        <v/>
      </c>
      <c r="X877" s="59" t="str">
        <f>IF('Data Entry'!AY880="No aplica","1",'Data Entry'!AY880)</f>
        <v/>
      </c>
      <c r="Y877" s="151" t="str">
        <f t="shared" si="13"/>
        <v/>
      </c>
      <c r="Z877" s="152" t="str">
        <f>IF('Data Entry'!H880="Yes","1",IF(AND('Data Entry'!H880="",'Data Entry'!I880="",'Data Entry'!J880="",'Data Entry'!K880="",'Data Entry'!L880="",'Data Entry'!M880="",'Data Entry'!N880="",'Data Entry'!O880="",'Data Entry'!P880="",'Data Entry'!Q880=""),"","1"))</f>
        <v/>
      </c>
      <c r="AA877" s="152" t="str">
        <f>IF('Data Entry'!R880="Yes","1",IF(AND('Data Entry'!R880="",'Data Entry'!S880="",'Data Entry'!T880="",'Data Entry'!U880=""),"","1"))</f>
        <v/>
      </c>
      <c r="AB877" s="157" t="str">
        <f>IF('Data Entry'!V880="Yes","1",IF(AND('Data Entry'!V880="",'Data Entry'!W880=""),"","1"))</f>
        <v/>
      </c>
    </row>
    <row r="878" spans="1:28" ht="17">
      <c r="A878" s="59">
        <f>'Data Entry'!AB881</f>
        <v>0</v>
      </c>
      <c r="B878" s="59" t="str">
        <f>'Data Entry'!AR881</f>
        <v/>
      </c>
      <c r="C878" s="1">
        <f>IF('Data Entry'!AD881="g",'Data Entry'!AC881*0.001*U878,IF('Data Entry'!AD881="UI",'Data Entry'!AC881*0.000001*U878,IF('Data Entry'!AD881="mg",'Data Entry'!AC881*0.000001*U878,IF('Data Entry'!AD881="t",'Data Entry'!AC881*1000*U878,IF('Data Entry'!AD881="kg",'Data Entry'!AC881*1*U878,IF('Data Entry'!AD881="L",'Data Entry'!AC881*1*U878,IFERROR(,"")))))))</f>
        <v>0</v>
      </c>
      <c r="D878" s="1" t="s">
        <v>4</v>
      </c>
      <c r="E878" s="1">
        <f>IF('Data Entry'!AF881="g",'Data Entry'!AE881*0.001,IF('Data Entry'!AF881="mg",'Data Entry'!AE881*0.000001,IF('Data Entry'!AF881="t",'Data Entry'!AE881*1000,IF('Data Entry'!AF881="ml",'Data Entry'!AE881*0.001,IF('Data Entry'!AF881="kg",'Data Entry'!AE881*1,IF('Data Entry'!AF881="Pieza",'Data Entry'!AE881*1,IF('Data Entry'!AF881="L",'Data Entry'!AE881*1,IFERROR(,""))))))))</f>
        <v>0</v>
      </c>
      <c r="F878" s="1" t="s">
        <v>4</v>
      </c>
      <c r="G878" s="1">
        <f>IF('Data Entry'!AA881="g",'Data Entry'!Z881*0.001,IF('Data Entry'!AA881="mg",'Data Entry'!Z881*0.000001,IF('Data Entry'!AA881="t",'Data Entry'!Z881*1000,IF('Data Entry'!AA881="ml",'Data Entry'!Z881*0.001,IF('Data Entry'!AA881="kg",'Data Entry'!Z881*1,IF('Data Entry'!AA881="Piezas",'Data Entry'!Z881*1,IF('Data Entry'!AA881="L",'Data Entry'!Z881*1,IFERROR(,""))))))))</f>
        <v>0</v>
      </c>
      <c r="H878" s="1" t="s">
        <v>4</v>
      </c>
      <c r="I878" s="1">
        <f>IF('Data Entry'!AC881="g",'Data Entry'!AB881*0.001,IF('Data Entry'!AC881="mg",'Data Entry'!AB881*0.000001,IF('Data Entry'!AC881="t",'Data Entry'!AB881*1000,IF('Data Entry'!AC881="ml",'Data Entry'!AB881*0.001,IF('Data Entry'!AC881="kg",'Data Entry'!AB881*1,IF('Data Entry'!AC881="L",'Data Entry'!AB881*1,IFERROR(,"")))))))</f>
        <v>0</v>
      </c>
      <c r="J878" s="59" t="str">
        <f>'Data Entry'!AU881</f>
        <v/>
      </c>
      <c r="K878" s="1">
        <f>IF('Data Entry'!AI881="g",'Data Entry'!AH881*0.001*V878,IF('Data Entry'!AI881="UI",'Data Entry'!AH881*0.000001*V878,IF('Data Entry'!AI881="mg",'Data Entry'!AH881*0.000001*V878,IF('Data Entry'!AI881="t",'Data Entry'!AH881*1000*V878,IF('Data Entry'!AI881="kg",'Data Entry'!AH881*1*V878,IF('Data Entry'!AI881="L",'Data Entry'!AH881*1*V878,IFERROR(,"")))))))</f>
        <v>0</v>
      </c>
      <c r="L878" s="1" t="s">
        <v>4</v>
      </c>
      <c r="M878" s="59">
        <f>'Data Entry'!AJ881</f>
        <v>0</v>
      </c>
      <c r="N878" s="59" t="str">
        <f>'Data Entry'!AX881</f>
        <v/>
      </c>
      <c r="O878" s="1">
        <f>IF('Data Entry'!AL881="g",'Data Entry'!AK881*0.001*W878,IF('Data Entry'!AL881="UI",'Data Entry'!AK881*0.000001*W878,IF('Data Entry'!AL881="mg",'Data Entry'!AK881*0.000001*W878,IF('Data Entry'!AL881="t",'Data Entry'!AK881*1000*W878,IF('Data Entry'!AL881="kg",'Data Entry'!AK881*1*W878,IF('Data Entry'!AL881="L",'Data Entry'!AK881*1*W878,IFERROR(,"")))))))</f>
        <v>0</v>
      </c>
      <c r="P878" s="1" t="s">
        <v>4</v>
      </c>
      <c r="Q878" s="59">
        <f>'Data Entry'!AM881</f>
        <v>0</v>
      </c>
      <c r="R878" s="59" t="str">
        <f>'Data Entry'!BA881</f>
        <v/>
      </c>
      <c r="S878" s="1">
        <f>IF('Data Entry'!AO881="g",'Data Entry'!AN881*0.001*X878,IF('Data Entry'!AO881="UI",'Data Entry'!AN881*0.000001*X878,IF('Data Entry'!AO881="mg",'Data Entry'!AN881*0.000001*X878,IF('Data Entry'!AO881="t",'Data Entry'!AN881*1000*X878,IF('Data Entry'!AO881="kg",'Data Entry'!AN881*1*X878,IF('Data Entry'!AO881="L",'Data Entry'!AN881*1*X878,IFERROR(,"")))))))</f>
        <v>0</v>
      </c>
      <c r="T878" s="1" t="s">
        <v>4</v>
      </c>
      <c r="U878" s="59" t="str">
        <f>IF('Data Entry'!AP881="No aplica","1",'Data Entry'!AP881)</f>
        <v/>
      </c>
      <c r="V878" s="59" t="str">
        <f>IF('Data Entry'!AS881="No aplica","1",'Data Entry'!AS881)</f>
        <v/>
      </c>
      <c r="W878" s="59" t="str">
        <f>IF('Data Entry'!AV881="No aplica","1",'Data Entry'!AV881)</f>
        <v/>
      </c>
      <c r="X878" s="59" t="str">
        <f>IF('Data Entry'!AY881="No aplica","1",'Data Entry'!AY881)</f>
        <v/>
      </c>
      <c r="Y878" s="151" t="str">
        <f t="shared" si="13"/>
        <v/>
      </c>
      <c r="Z878" s="152" t="str">
        <f>IF('Data Entry'!H881="Yes","1",IF(AND('Data Entry'!H881="",'Data Entry'!I881="",'Data Entry'!J881="",'Data Entry'!K881="",'Data Entry'!L881="",'Data Entry'!M881="",'Data Entry'!N881="",'Data Entry'!O881="",'Data Entry'!P881="",'Data Entry'!Q881=""),"","1"))</f>
        <v/>
      </c>
      <c r="AA878" s="152" t="str">
        <f>IF('Data Entry'!R881="Yes","1",IF(AND('Data Entry'!R881="",'Data Entry'!S881="",'Data Entry'!T881="",'Data Entry'!U881=""),"","1"))</f>
        <v/>
      </c>
      <c r="AB878" s="157" t="str">
        <f>IF('Data Entry'!V881="Yes","1",IF(AND('Data Entry'!V881="",'Data Entry'!W881=""),"","1"))</f>
        <v/>
      </c>
    </row>
    <row r="879" spans="1:28" ht="17">
      <c r="A879" s="59">
        <f>'Data Entry'!AB882</f>
        <v>0</v>
      </c>
      <c r="B879" s="59" t="str">
        <f>'Data Entry'!AR882</f>
        <v/>
      </c>
      <c r="C879" s="1">
        <f>IF('Data Entry'!AD882="g",'Data Entry'!AC882*0.001*U879,IF('Data Entry'!AD882="UI",'Data Entry'!AC882*0.000001*U879,IF('Data Entry'!AD882="mg",'Data Entry'!AC882*0.000001*U879,IF('Data Entry'!AD882="t",'Data Entry'!AC882*1000*U879,IF('Data Entry'!AD882="kg",'Data Entry'!AC882*1*U879,IF('Data Entry'!AD882="L",'Data Entry'!AC882*1*U879,IFERROR(,"")))))))</f>
        <v>0</v>
      </c>
      <c r="D879" s="1" t="s">
        <v>4</v>
      </c>
      <c r="E879" s="1">
        <f>IF('Data Entry'!AF882="g",'Data Entry'!AE882*0.001,IF('Data Entry'!AF882="mg",'Data Entry'!AE882*0.000001,IF('Data Entry'!AF882="t",'Data Entry'!AE882*1000,IF('Data Entry'!AF882="ml",'Data Entry'!AE882*0.001,IF('Data Entry'!AF882="kg",'Data Entry'!AE882*1,IF('Data Entry'!AF882="Pieza",'Data Entry'!AE882*1,IF('Data Entry'!AF882="L",'Data Entry'!AE882*1,IFERROR(,""))))))))</f>
        <v>0</v>
      </c>
      <c r="F879" s="1" t="s">
        <v>4</v>
      </c>
      <c r="G879" s="1">
        <f>IF('Data Entry'!AA882="g",'Data Entry'!Z882*0.001,IF('Data Entry'!AA882="mg",'Data Entry'!Z882*0.000001,IF('Data Entry'!AA882="t",'Data Entry'!Z882*1000,IF('Data Entry'!AA882="ml",'Data Entry'!Z882*0.001,IF('Data Entry'!AA882="kg",'Data Entry'!Z882*1,IF('Data Entry'!AA882="Piezas",'Data Entry'!Z882*1,IF('Data Entry'!AA882="L",'Data Entry'!Z882*1,IFERROR(,""))))))))</f>
        <v>0</v>
      </c>
      <c r="H879" s="1" t="s">
        <v>4</v>
      </c>
      <c r="I879" s="1">
        <f>IF('Data Entry'!AC882="g",'Data Entry'!AB882*0.001,IF('Data Entry'!AC882="mg",'Data Entry'!AB882*0.000001,IF('Data Entry'!AC882="t",'Data Entry'!AB882*1000,IF('Data Entry'!AC882="ml",'Data Entry'!AB882*0.001,IF('Data Entry'!AC882="kg",'Data Entry'!AB882*1,IF('Data Entry'!AC882="L",'Data Entry'!AB882*1,IFERROR(,"")))))))</f>
        <v>0</v>
      </c>
      <c r="J879" s="59" t="str">
        <f>'Data Entry'!AU882</f>
        <v/>
      </c>
      <c r="K879" s="1">
        <f>IF('Data Entry'!AI882="g",'Data Entry'!AH882*0.001*V879,IF('Data Entry'!AI882="UI",'Data Entry'!AH882*0.000001*V879,IF('Data Entry'!AI882="mg",'Data Entry'!AH882*0.000001*V879,IF('Data Entry'!AI882="t",'Data Entry'!AH882*1000*V879,IF('Data Entry'!AI882="kg",'Data Entry'!AH882*1*V879,IF('Data Entry'!AI882="L",'Data Entry'!AH882*1*V879,IFERROR(,"")))))))</f>
        <v>0</v>
      </c>
      <c r="L879" s="1" t="s">
        <v>4</v>
      </c>
      <c r="M879" s="59">
        <f>'Data Entry'!AJ882</f>
        <v>0</v>
      </c>
      <c r="N879" s="59" t="str">
        <f>'Data Entry'!AX882</f>
        <v/>
      </c>
      <c r="O879" s="1">
        <f>IF('Data Entry'!AL882="g",'Data Entry'!AK882*0.001*W879,IF('Data Entry'!AL882="UI",'Data Entry'!AK882*0.000001*W879,IF('Data Entry'!AL882="mg",'Data Entry'!AK882*0.000001*W879,IF('Data Entry'!AL882="t",'Data Entry'!AK882*1000*W879,IF('Data Entry'!AL882="kg",'Data Entry'!AK882*1*W879,IF('Data Entry'!AL882="L",'Data Entry'!AK882*1*W879,IFERROR(,"")))))))</f>
        <v>0</v>
      </c>
      <c r="P879" s="1" t="s">
        <v>4</v>
      </c>
      <c r="Q879" s="59">
        <f>'Data Entry'!AM882</f>
        <v>0</v>
      </c>
      <c r="R879" s="59" t="str">
        <f>'Data Entry'!BA882</f>
        <v/>
      </c>
      <c r="S879" s="1">
        <f>IF('Data Entry'!AO882="g",'Data Entry'!AN882*0.001*X879,IF('Data Entry'!AO882="UI",'Data Entry'!AN882*0.000001*X879,IF('Data Entry'!AO882="mg",'Data Entry'!AN882*0.000001*X879,IF('Data Entry'!AO882="t",'Data Entry'!AN882*1000*X879,IF('Data Entry'!AO882="kg",'Data Entry'!AN882*1*X879,IF('Data Entry'!AO882="L",'Data Entry'!AN882*1*X879,IFERROR(,"")))))))</f>
        <v>0</v>
      </c>
      <c r="T879" s="1" t="s">
        <v>4</v>
      </c>
      <c r="U879" s="59" t="str">
        <f>IF('Data Entry'!AP882="No aplica","1",'Data Entry'!AP882)</f>
        <v/>
      </c>
      <c r="V879" s="59" t="str">
        <f>IF('Data Entry'!AS882="No aplica","1",'Data Entry'!AS882)</f>
        <v/>
      </c>
      <c r="W879" s="59" t="str">
        <f>IF('Data Entry'!AV882="No aplica","1",'Data Entry'!AV882)</f>
        <v/>
      </c>
      <c r="X879" s="59" t="str">
        <f>IF('Data Entry'!AY882="No aplica","1",'Data Entry'!AY882)</f>
        <v/>
      </c>
      <c r="Y879" s="151" t="str">
        <f t="shared" si="13"/>
        <v/>
      </c>
      <c r="Z879" s="152" t="str">
        <f>IF('Data Entry'!H882="Yes","1",IF(AND('Data Entry'!H882="",'Data Entry'!I882="",'Data Entry'!J882="",'Data Entry'!K882="",'Data Entry'!L882="",'Data Entry'!M882="",'Data Entry'!N882="",'Data Entry'!O882="",'Data Entry'!P882="",'Data Entry'!Q882=""),"","1"))</f>
        <v/>
      </c>
      <c r="AA879" s="152" t="str">
        <f>IF('Data Entry'!R882="Yes","1",IF(AND('Data Entry'!R882="",'Data Entry'!S882="",'Data Entry'!T882="",'Data Entry'!U882=""),"","1"))</f>
        <v/>
      </c>
      <c r="AB879" s="157" t="str">
        <f>IF('Data Entry'!V882="Yes","1",IF(AND('Data Entry'!V882="",'Data Entry'!W882=""),"","1"))</f>
        <v/>
      </c>
    </row>
    <row r="880" spans="1:28" ht="17">
      <c r="A880" s="59">
        <f>'Data Entry'!AB883</f>
        <v>0</v>
      </c>
      <c r="B880" s="59" t="str">
        <f>'Data Entry'!AR883</f>
        <v/>
      </c>
      <c r="C880" s="1">
        <f>IF('Data Entry'!AD883="g",'Data Entry'!AC883*0.001*U880,IF('Data Entry'!AD883="UI",'Data Entry'!AC883*0.000001*U880,IF('Data Entry'!AD883="mg",'Data Entry'!AC883*0.000001*U880,IF('Data Entry'!AD883="t",'Data Entry'!AC883*1000*U880,IF('Data Entry'!AD883="kg",'Data Entry'!AC883*1*U880,IF('Data Entry'!AD883="L",'Data Entry'!AC883*1*U880,IFERROR(,"")))))))</f>
        <v>0</v>
      </c>
      <c r="D880" s="1" t="s">
        <v>4</v>
      </c>
      <c r="E880" s="1">
        <f>IF('Data Entry'!AF883="g",'Data Entry'!AE883*0.001,IF('Data Entry'!AF883="mg",'Data Entry'!AE883*0.000001,IF('Data Entry'!AF883="t",'Data Entry'!AE883*1000,IF('Data Entry'!AF883="ml",'Data Entry'!AE883*0.001,IF('Data Entry'!AF883="kg",'Data Entry'!AE883*1,IF('Data Entry'!AF883="Pieza",'Data Entry'!AE883*1,IF('Data Entry'!AF883="L",'Data Entry'!AE883*1,IFERROR(,""))))))))</f>
        <v>0</v>
      </c>
      <c r="F880" s="1" t="s">
        <v>4</v>
      </c>
      <c r="G880" s="1">
        <f>IF('Data Entry'!AA883="g",'Data Entry'!Z883*0.001,IF('Data Entry'!AA883="mg",'Data Entry'!Z883*0.000001,IF('Data Entry'!AA883="t",'Data Entry'!Z883*1000,IF('Data Entry'!AA883="ml",'Data Entry'!Z883*0.001,IF('Data Entry'!AA883="kg",'Data Entry'!Z883*1,IF('Data Entry'!AA883="Piezas",'Data Entry'!Z883*1,IF('Data Entry'!AA883="L",'Data Entry'!Z883*1,IFERROR(,""))))))))</f>
        <v>0</v>
      </c>
      <c r="H880" s="1" t="s">
        <v>4</v>
      </c>
      <c r="I880" s="1">
        <f>IF('Data Entry'!AC883="g",'Data Entry'!AB883*0.001,IF('Data Entry'!AC883="mg",'Data Entry'!AB883*0.000001,IF('Data Entry'!AC883="t",'Data Entry'!AB883*1000,IF('Data Entry'!AC883="ml",'Data Entry'!AB883*0.001,IF('Data Entry'!AC883="kg",'Data Entry'!AB883*1,IF('Data Entry'!AC883="L",'Data Entry'!AB883*1,IFERROR(,"")))))))</f>
        <v>0</v>
      </c>
      <c r="J880" s="59" t="str">
        <f>'Data Entry'!AU883</f>
        <v/>
      </c>
      <c r="K880" s="1">
        <f>IF('Data Entry'!AI883="g",'Data Entry'!AH883*0.001*V880,IF('Data Entry'!AI883="UI",'Data Entry'!AH883*0.000001*V880,IF('Data Entry'!AI883="mg",'Data Entry'!AH883*0.000001*V880,IF('Data Entry'!AI883="t",'Data Entry'!AH883*1000*V880,IF('Data Entry'!AI883="kg",'Data Entry'!AH883*1*V880,IF('Data Entry'!AI883="L",'Data Entry'!AH883*1*V880,IFERROR(,"")))))))</f>
        <v>0</v>
      </c>
      <c r="L880" s="1" t="s">
        <v>4</v>
      </c>
      <c r="M880" s="59">
        <f>'Data Entry'!AJ883</f>
        <v>0</v>
      </c>
      <c r="N880" s="59" t="str">
        <f>'Data Entry'!AX883</f>
        <v/>
      </c>
      <c r="O880" s="1">
        <f>IF('Data Entry'!AL883="g",'Data Entry'!AK883*0.001*W880,IF('Data Entry'!AL883="UI",'Data Entry'!AK883*0.000001*W880,IF('Data Entry'!AL883="mg",'Data Entry'!AK883*0.000001*W880,IF('Data Entry'!AL883="t",'Data Entry'!AK883*1000*W880,IF('Data Entry'!AL883="kg",'Data Entry'!AK883*1*W880,IF('Data Entry'!AL883="L",'Data Entry'!AK883*1*W880,IFERROR(,"")))))))</f>
        <v>0</v>
      </c>
      <c r="P880" s="1" t="s">
        <v>4</v>
      </c>
      <c r="Q880" s="59">
        <f>'Data Entry'!AM883</f>
        <v>0</v>
      </c>
      <c r="R880" s="59" t="str">
        <f>'Data Entry'!BA883</f>
        <v/>
      </c>
      <c r="S880" s="1">
        <f>IF('Data Entry'!AO883="g",'Data Entry'!AN883*0.001*X880,IF('Data Entry'!AO883="UI",'Data Entry'!AN883*0.000001*X880,IF('Data Entry'!AO883="mg",'Data Entry'!AN883*0.000001*X880,IF('Data Entry'!AO883="t",'Data Entry'!AN883*1000*X880,IF('Data Entry'!AO883="kg",'Data Entry'!AN883*1*X880,IF('Data Entry'!AO883="L",'Data Entry'!AN883*1*X880,IFERROR(,"")))))))</f>
        <v>0</v>
      </c>
      <c r="T880" s="1" t="s">
        <v>4</v>
      </c>
      <c r="U880" s="59" t="str">
        <f>IF('Data Entry'!AP883="No aplica","1",'Data Entry'!AP883)</f>
        <v/>
      </c>
      <c r="V880" s="59" t="str">
        <f>IF('Data Entry'!AS883="No aplica","1",'Data Entry'!AS883)</f>
        <v/>
      </c>
      <c r="W880" s="59" t="str">
        <f>IF('Data Entry'!AV883="No aplica","1",'Data Entry'!AV883)</f>
        <v/>
      </c>
      <c r="X880" s="59" t="str">
        <f>IF('Data Entry'!AY883="No aplica","1",'Data Entry'!AY883)</f>
        <v/>
      </c>
      <c r="Y880" s="151" t="str">
        <f t="shared" si="13"/>
        <v/>
      </c>
      <c r="Z880" s="152" t="str">
        <f>IF('Data Entry'!H883="Yes","1",IF(AND('Data Entry'!H883="",'Data Entry'!I883="",'Data Entry'!J883="",'Data Entry'!K883="",'Data Entry'!L883="",'Data Entry'!M883="",'Data Entry'!N883="",'Data Entry'!O883="",'Data Entry'!P883="",'Data Entry'!Q883=""),"","1"))</f>
        <v/>
      </c>
      <c r="AA880" s="152" t="str">
        <f>IF('Data Entry'!R883="Yes","1",IF(AND('Data Entry'!R883="",'Data Entry'!S883="",'Data Entry'!T883="",'Data Entry'!U883=""),"","1"))</f>
        <v/>
      </c>
      <c r="AB880" s="157" t="str">
        <f>IF('Data Entry'!V883="Yes","1",IF(AND('Data Entry'!V883="",'Data Entry'!W883=""),"","1"))</f>
        <v/>
      </c>
    </row>
    <row r="881" spans="1:28" ht="17">
      <c r="A881" s="59">
        <f>'Data Entry'!AB884</f>
        <v>0</v>
      </c>
      <c r="B881" s="59" t="str">
        <f>'Data Entry'!AR884</f>
        <v/>
      </c>
      <c r="C881" s="1">
        <f>IF('Data Entry'!AD884="g",'Data Entry'!AC884*0.001*U881,IF('Data Entry'!AD884="UI",'Data Entry'!AC884*0.000001*U881,IF('Data Entry'!AD884="mg",'Data Entry'!AC884*0.000001*U881,IF('Data Entry'!AD884="t",'Data Entry'!AC884*1000*U881,IF('Data Entry'!AD884="kg",'Data Entry'!AC884*1*U881,IF('Data Entry'!AD884="L",'Data Entry'!AC884*1*U881,IFERROR(,"")))))))</f>
        <v>0</v>
      </c>
      <c r="D881" s="1" t="s">
        <v>4</v>
      </c>
      <c r="E881" s="1">
        <f>IF('Data Entry'!AF884="g",'Data Entry'!AE884*0.001,IF('Data Entry'!AF884="mg",'Data Entry'!AE884*0.000001,IF('Data Entry'!AF884="t",'Data Entry'!AE884*1000,IF('Data Entry'!AF884="ml",'Data Entry'!AE884*0.001,IF('Data Entry'!AF884="kg",'Data Entry'!AE884*1,IF('Data Entry'!AF884="Pieza",'Data Entry'!AE884*1,IF('Data Entry'!AF884="L",'Data Entry'!AE884*1,IFERROR(,""))))))))</f>
        <v>0</v>
      </c>
      <c r="F881" s="1" t="s">
        <v>4</v>
      </c>
      <c r="G881" s="1">
        <f>IF('Data Entry'!AA884="g",'Data Entry'!Z884*0.001,IF('Data Entry'!AA884="mg",'Data Entry'!Z884*0.000001,IF('Data Entry'!AA884="t",'Data Entry'!Z884*1000,IF('Data Entry'!AA884="ml",'Data Entry'!Z884*0.001,IF('Data Entry'!AA884="kg",'Data Entry'!Z884*1,IF('Data Entry'!AA884="Piezas",'Data Entry'!Z884*1,IF('Data Entry'!AA884="L",'Data Entry'!Z884*1,IFERROR(,""))))))))</f>
        <v>0</v>
      </c>
      <c r="H881" s="1" t="s">
        <v>4</v>
      </c>
      <c r="I881" s="1">
        <f>IF('Data Entry'!AC884="g",'Data Entry'!AB884*0.001,IF('Data Entry'!AC884="mg",'Data Entry'!AB884*0.000001,IF('Data Entry'!AC884="t",'Data Entry'!AB884*1000,IF('Data Entry'!AC884="ml",'Data Entry'!AB884*0.001,IF('Data Entry'!AC884="kg",'Data Entry'!AB884*1,IF('Data Entry'!AC884="L",'Data Entry'!AB884*1,IFERROR(,"")))))))</f>
        <v>0</v>
      </c>
      <c r="J881" s="59" t="str">
        <f>'Data Entry'!AU884</f>
        <v/>
      </c>
      <c r="K881" s="1">
        <f>IF('Data Entry'!AI884="g",'Data Entry'!AH884*0.001*V881,IF('Data Entry'!AI884="UI",'Data Entry'!AH884*0.000001*V881,IF('Data Entry'!AI884="mg",'Data Entry'!AH884*0.000001*V881,IF('Data Entry'!AI884="t",'Data Entry'!AH884*1000*V881,IF('Data Entry'!AI884="kg",'Data Entry'!AH884*1*V881,IF('Data Entry'!AI884="L",'Data Entry'!AH884*1*V881,IFERROR(,"")))))))</f>
        <v>0</v>
      </c>
      <c r="L881" s="1" t="s">
        <v>4</v>
      </c>
      <c r="M881" s="59">
        <f>'Data Entry'!AJ884</f>
        <v>0</v>
      </c>
      <c r="N881" s="59" t="str">
        <f>'Data Entry'!AX884</f>
        <v/>
      </c>
      <c r="O881" s="1">
        <f>IF('Data Entry'!AL884="g",'Data Entry'!AK884*0.001*W881,IF('Data Entry'!AL884="UI",'Data Entry'!AK884*0.000001*W881,IF('Data Entry'!AL884="mg",'Data Entry'!AK884*0.000001*W881,IF('Data Entry'!AL884="t",'Data Entry'!AK884*1000*W881,IF('Data Entry'!AL884="kg",'Data Entry'!AK884*1*W881,IF('Data Entry'!AL884="L",'Data Entry'!AK884*1*W881,IFERROR(,"")))))))</f>
        <v>0</v>
      </c>
      <c r="P881" s="1" t="s">
        <v>4</v>
      </c>
      <c r="Q881" s="59">
        <f>'Data Entry'!AM884</f>
        <v>0</v>
      </c>
      <c r="R881" s="59" t="str">
        <f>'Data Entry'!BA884</f>
        <v/>
      </c>
      <c r="S881" s="1">
        <f>IF('Data Entry'!AO884="g",'Data Entry'!AN884*0.001*X881,IF('Data Entry'!AO884="UI",'Data Entry'!AN884*0.000001*X881,IF('Data Entry'!AO884="mg",'Data Entry'!AN884*0.000001*X881,IF('Data Entry'!AO884="t",'Data Entry'!AN884*1000*X881,IF('Data Entry'!AO884="kg",'Data Entry'!AN884*1*X881,IF('Data Entry'!AO884="L",'Data Entry'!AN884*1*X881,IFERROR(,"")))))))</f>
        <v>0</v>
      </c>
      <c r="T881" s="1" t="s">
        <v>4</v>
      </c>
      <c r="U881" s="59" t="str">
        <f>IF('Data Entry'!AP884="No aplica","1",'Data Entry'!AP884)</f>
        <v/>
      </c>
      <c r="V881" s="59" t="str">
        <f>IF('Data Entry'!AS884="No aplica","1",'Data Entry'!AS884)</f>
        <v/>
      </c>
      <c r="W881" s="59" t="str">
        <f>IF('Data Entry'!AV884="No aplica","1",'Data Entry'!AV884)</f>
        <v/>
      </c>
      <c r="X881" s="59" t="str">
        <f>IF('Data Entry'!AY884="No aplica","1",'Data Entry'!AY884)</f>
        <v/>
      </c>
      <c r="Y881" s="151" t="str">
        <f t="shared" si="13"/>
        <v/>
      </c>
      <c r="Z881" s="152" t="str">
        <f>IF('Data Entry'!H884="Yes","1",IF(AND('Data Entry'!H884="",'Data Entry'!I884="",'Data Entry'!J884="",'Data Entry'!K884="",'Data Entry'!L884="",'Data Entry'!M884="",'Data Entry'!N884="",'Data Entry'!O884="",'Data Entry'!P884="",'Data Entry'!Q884=""),"","1"))</f>
        <v/>
      </c>
      <c r="AA881" s="152" t="str">
        <f>IF('Data Entry'!R884="Yes","1",IF(AND('Data Entry'!R884="",'Data Entry'!S884="",'Data Entry'!T884="",'Data Entry'!U884=""),"","1"))</f>
        <v/>
      </c>
      <c r="AB881" s="157" t="str">
        <f>IF('Data Entry'!V884="Yes","1",IF(AND('Data Entry'!V884="",'Data Entry'!W884=""),"","1"))</f>
        <v/>
      </c>
    </row>
    <row r="882" spans="1:28" ht="17">
      <c r="A882" s="59">
        <f>'Data Entry'!AB885</f>
        <v>0</v>
      </c>
      <c r="B882" s="59" t="str">
        <f>'Data Entry'!AR885</f>
        <v/>
      </c>
      <c r="C882" s="1">
        <f>IF('Data Entry'!AD885="g",'Data Entry'!AC885*0.001*U882,IF('Data Entry'!AD885="UI",'Data Entry'!AC885*0.000001*U882,IF('Data Entry'!AD885="mg",'Data Entry'!AC885*0.000001*U882,IF('Data Entry'!AD885="t",'Data Entry'!AC885*1000*U882,IF('Data Entry'!AD885="kg",'Data Entry'!AC885*1*U882,IF('Data Entry'!AD885="L",'Data Entry'!AC885*1*U882,IFERROR(,"")))))))</f>
        <v>0</v>
      </c>
      <c r="D882" s="1" t="s">
        <v>4</v>
      </c>
      <c r="E882" s="1">
        <f>IF('Data Entry'!AF885="g",'Data Entry'!AE885*0.001,IF('Data Entry'!AF885="mg",'Data Entry'!AE885*0.000001,IF('Data Entry'!AF885="t",'Data Entry'!AE885*1000,IF('Data Entry'!AF885="ml",'Data Entry'!AE885*0.001,IF('Data Entry'!AF885="kg",'Data Entry'!AE885*1,IF('Data Entry'!AF885="Pieza",'Data Entry'!AE885*1,IF('Data Entry'!AF885="L",'Data Entry'!AE885*1,IFERROR(,""))))))))</f>
        <v>0</v>
      </c>
      <c r="F882" s="1" t="s">
        <v>4</v>
      </c>
      <c r="G882" s="1">
        <f>IF('Data Entry'!AA885="g",'Data Entry'!Z885*0.001,IF('Data Entry'!AA885="mg",'Data Entry'!Z885*0.000001,IF('Data Entry'!AA885="t",'Data Entry'!Z885*1000,IF('Data Entry'!AA885="ml",'Data Entry'!Z885*0.001,IF('Data Entry'!AA885="kg",'Data Entry'!Z885*1,IF('Data Entry'!AA885="Piezas",'Data Entry'!Z885*1,IF('Data Entry'!AA885="L",'Data Entry'!Z885*1,IFERROR(,""))))))))</f>
        <v>0</v>
      </c>
      <c r="H882" s="1" t="s">
        <v>4</v>
      </c>
      <c r="I882" s="1">
        <f>IF('Data Entry'!AC885="g",'Data Entry'!AB885*0.001,IF('Data Entry'!AC885="mg",'Data Entry'!AB885*0.000001,IF('Data Entry'!AC885="t",'Data Entry'!AB885*1000,IF('Data Entry'!AC885="ml",'Data Entry'!AB885*0.001,IF('Data Entry'!AC885="kg",'Data Entry'!AB885*1,IF('Data Entry'!AC885="L",'Data Entry'!AB885*1,IFERROR(,"")))))))</f>
        <v>0</v>
      </c>
      <c r="J882" s="59" t="str">
        <f>'Data Entry'!AU885</f>
        <v/>
      </c>
      <c r="K882" s="1">
        <f>IF('Data Entry'!AI885="g",'Data Entry'!AH885*0.001*V882,IF('Data Entry'!AI885="UI",'Data Entry'!AH885*0.000001*V882,IF('Data Entry'!AI885="mg",'Data Entry'!AH885*0.000001*V882,IF('Data Entry'!AI885="t",'Data Entry'!AH885*1000*V882,IF('Data Entry'!AI885="kg",'Data Entry'!AH885*1*V882,IF('Data Entry'!AI885="L",'Data Entry'!AH885*1*V882,IFERROR(,"")))))))</f>
        <v>0</v>
      </c>
      <c r="L882" s="1" t="s">
        <v>4</v>
      </c>
      <c r="M882" s="59">
        <f>'Data Entry'!AJ885</f>
        <v>0</v>
      </c>
      <c r="N882" s="59" t="str">
        <f>'Data Entry'!AX885</f>
        <v/>
      </c>
      <c r="O882" s="1">
        <f>IF('Data Entry'!AL885="g",'Data Entry'!AK885*0.001*W882,IF('Data Entry'!AL885="UI",'Data Entry'!AK885*0.000001*W882,IF('Data Entry'!AL885="mg",'Data Entry'!AK885*0.000001*W882,IF('Data Entry'!AL885="t",'Data Entry'!AK885*1000*W882,IF('Data Entry'!AL885="kg",'Data Entry'!AK885*1*W882,IF('Data Entry'!AL885="L",'Data Entry'!AK885*1*W882,IFERROR(,"")))))))</f>
        <v>0</v>
      </c>
      <c r="P882" s="1" t="s">
        <v>4</v>
      </c>
      <c r="Q882" s="59">
        <f>'Data Entry'!AM885</f>
        <v>0</v>
      </c>
      <c r="R882" s="59" t="str">
        <f>'Data Entry'!BA885</f>
        <v/>
      </c>
      <c r="S882" s="1">
        <f>IF('Data Entry'!AO885="g",'Data Entry'!AN885*0.001*X882,IF('Data Entry'!AO885="UI",'Data Entry'!AN885*0.000001*X882,IF('Data Entry'!AO885="mg",'Data Entry'!AN885*0.000001*X882,IF('Data Entry'!AO885="t",'Data Entry'!AN885*1000*X882,IF('Data Entry'!AO885="kg",'Data Entry'!AN885*1*X882,IF('Data Entry'!AO885="L",'Data Entry'!AN885*1*X882,IFERROR(,"")))))))</f>
        <v>0</v>
      </c>
      <c r="T882" s="1" t="s">
        <v>4</v>
      </c>
      <c r="U882" s="59" t="str">
        <f>IF('Data Entry'!AP885="No aplica","1",'Data Entry'!AP885)</f>
        <v/>
      </c>
      <c r="V882" s="59" t="str">
        <f>IF('Data Entry'!AS885="No aplica","1",'Data Entry'!AS885)</f>
        <v/>
      </c>
      <c r="W882" s="59" t="str">
        <f>IF('Data Entry'!AV885="No aplica","1",'Data Entry'!AV885)</f>
        <v/>
      </c>
      <c r="X882" s="59" t="str">
        <f>IF('Data Entry'!AY885="No aplica","1",'Data Entry'!AY885)</f>
        <v/>
      </c>
      <c r="Y882" s="151" t="str">
        <f t="shared" si="13"/>
        <v/>
      </c>
      <c r="Z882" s="152" t="str">
        <f>IF('Data Entry'!H885="Yes","1",IF(AND('Data Entry'!H885="",'Data Entry'!I885="",'Data Entry'!J885="",'Data Entry'!K885="",'Data Entry'!L885="",'Data Entry'!M885="",'Data Entry'!N885="",'Data Entry'!O885="",'Data Entry'!P885="",'Data Entry'!Q885=""),"","1"))</f>
        <v/>
      </c>
      <c r="AA882" s="152" t="str">
        <f>IF('Data Entry'!R885="Yes","1",IF(AND('Data Entry'!R885="",'Data Entry'!S885="",'Data Entry'!T885="",'Data Entry'!U885=""),"","1"))</f>
        <v/>
      </c>
      <c r="AB882" s="157" t="str">
        <f>IF('Data Entry'!V885="Yes","1",IF(AND('Data Entry'!V885="",'Data Entry'!W885=""),"","1"))</f>
        <v/>
      </c>
    </row>
    <row r="883" spans="1:28" ht="17">
      <c r="A883" s="59">
        <f>'Data Entry'!AB886</f>
        <v>0</v>
      </c>
      <c r="B883" s="59" t="str">
        <f>'Data Entry'!AR886</f>
        <v/>
      </c>
      <c r="C883" s="1">
        <f>IF('Data Entry'!AD886="g",'Data Entry'!AC886*0.001*U883,IF('Data Entry'!AD886="UI",'Data Entry'!AC886*0.000001*U883,IF('Data Entry'!AD886="mg",'Data Entry'!AC886*0.000001*U883,IF('Data Entry'!AD886="t",'Data Entry'!AC886*1000*U883,IF('Data Entry'!AD886="kg",'Data Entry'!AC886*1*U883,IF('Data Entry'!AD886="L",'Data Entry'!AC886*1*U883,IFERROR(,"")))))))</f>
        <v>0</v>
      </c>
      <c r="D883" s="1" t="s">
        <v>4</v>
      </c>
      <c r="E883" s="1">
        <f>IF('Data Entry'!AF886="g",'Data Entry'!AE886*0.001,IF('Data Entry'!AF886="mg",'Data Entry'!AE886*0.000001,IF('Data Entry'!AF886="t",'Data Entry'!AE886*1000,IF('Data Entry'!AF886="ml",'Data Entry'!AE886*0.001,IF('Data Entry'!AF886="kg",'Data Entry'!AE886*1,IF('Data Entry'!AF886="Pieza",'Data Entry'!AE886*1,IF('Data Entry'!AF886="L",'Data Entry'!AE886*1,IFERROR(,""))))))))</f>
        <v>0</v>
      </c>
      <c r="F883" s="1" t="s">
        <v>4</v>
      </c>
      <c r="G883" s="1">
        <f>IF('Data Entry'!AA886="g",'Data Entry'!Z886*0.001,IF('Data Entry'!AA886="mg",'Data Entry'!Z886*0.000001,IF('Data Entry'!AA886="t",'Data Entry'!Z886*1000,IF('Data Entry'!AA886="ml",'Data Entry'!Z886*0.001,IF('Data Entry'!AA886="kg",'Data Entry'!Z886*1,IF('Data Entry'!AA886="Piezas",'Data Entry'!Z886*1,IF('Data Entry'!AA886="L",'Data Entry'!Z886*1,IFERROR(,""))))))))</f>
        <v>0</v>
      </c>
      <c r="H883" s="1" t="s">
        <v>4</v>
      </c>
      <c r="I883" s="1">
        <f>IF('Data Entry'!AC886="g",'Data Entry'!AB886*0.001,IF('Data Entry'!AC886="mg",'Data Entry'!AB886*0.000001,IF('Data Entry'!AC886="t",'Data Entry'!AB886*1000,IF('Data Entry'!AC886="ml",'Data Entry'!AB886*0.001,IF('Data Entry'!AC886="kg",'Data Entry'!AB886*1,IF('Data Entry'!AC886="L",'Data Entry'!AB886*1,IFERROR(,"")))))))</f>
        <v>0</v>
      </c>
      <c r="J883" s="59" t="str">
        <f>'Data Entry'!AU886</f>
        <v/>
      </c>
      <c r="K883" s="1">
        <f>IF('Data Entry'!AI886="g",'Data Entry'!AH886*0.001*V883,IF('Data Entry'!AI886="UI",'Data Entry'!AH886*0.000001*V883,IF('Data Entry'!AI886="mg",'Data Entry'!AH886*0.000001*V883,IF('Data Entry'!AI886="t",'Data Entry'!AH886*1000*V883,IF('Data Entry'!AI886="kg",'Data Entry'!AH886*1*V883,IF('Data Entry'!AI886="L",'Data Entry'!AH886*1*V883,IFERROR(,"")))))))</f>
        <v>0</v>
      </c>
      <c r="L883" s="1" t="s">
        <v>4</v>
      </c>
      <c r="M883" s="59">
        <f>'Data Entry'!AJ886</f>
        <v>0</v>
      </c>
      <c r="N883" s="59" t="str">
        <f>'Data Entry'!AX886</f>
        <v/>
      </c>
      <c r="O883" s="1">
        <f>IF('Data Entry'!AL886="g",'Data Entry'!AK886*0.001*W883,IF('Data Entry'!AL886="UI",'Data Entry'!AK886*0.000001*W883,IF('Data Entry'!AL886="mg",'Data Entry'!AK886*0.000001*W883,IF('Data Entry'!AL886="t",'Data Entry'!AK886*1000*W883,IF('Data Entry'!AL886="kg",'Data Entry'!AK886*1*W883,IF('Data Entry'!AL886="L",'Data Entry'!AK886*1*W883,IFERROR(,"")))))))</f>
        <v>0</v>
      </c>
      <c r="P883" s="1" t="s">
        <v>4</v>
      </c>
      <c r="Q883" s="59">
        <f>'Data Entry'!AM886</f>
        <v>0</v>
      </c>
      <c r="R883" s="59" t="str">
        <f>'Data Entry'!BA886</f>
        <v/>
      </c>
      <c r="S883" s="1">
        <f>IF('Data Entry'!AO886="g",'Data Entry'!AN886*0.001*X883,IF('Data Entry'!AO886="UI",'Data Entry'!AN886*0.000001*X883,IF('Data Entry'!AO886="mg",'Data Entry'!AN886*0.000001*X883,IF('Data Entry'!AO886="t",'Data Entry'!AN886*1000*X883,IF('Data Entry'!AO886="kg",'Data Entry'!AN886*1*X883,IF('Data Entry'!AO886="L",'Data Entry'!AN886*1*X883,IFERROR(,"")))))))</f>
        <v>0</v>
      </c>
      <c r="T883" s="1" t="s">
        <v>4</v>
      </c>
      <c r="U883" s="59" t="str">
        <f>IF('Data Entry'!AP886="No aplica","1",'Data Entry'!AP886)</f>
        <v/>
      </c>
      <c r="V883" s="59" t="str">
        <f>IF('Data Entry'!AS886="No aplica","1",'Data Entry'!AS886)</f>
        <v/>
      </c>
      <c r="W883" s="59" t="str">
        <f>IF('Data Entry'!AV886="No aplica","1",'Data Entry'!AV886)</f>
        <v/>
      </c>
      <c r="X883" s="59" t="str">
        <f>IF('Data Entry'!AY886="No aplica","1",'Data Entry'!AY886)</f>
        <v/>
      </c>
      <c r="Y883" s="151" t="str">
        <f t="shared" si="13"/>
        <v/>
      </c>
      <c r="Z883" s="152" t="str">
        <f>IF('Data Entry'!H886="Yes","1",IF(AND('Data Entry'!H886="",'Data Entry'!I886="",'Data Entry'!J886="",'Data Entry'!K886="",'Data Entry'!L886="",'Data Entry'!M886="",'Data Entry'!N886="",'Data Entry'!O886="",'Data Entry'!P886="",'Data Entry'!Q886=""),"","1"))</f>
        <v/>
      </c>
      <c r="AA883" s="152" t="str">
        <f>IF('Data Entry'!R886="Yes","1",IF(AND('Data Entry'!R886="",'Data Entry'!S886="",'Data Entry'!T886="",'Data Entry'!U886=""),"","1"))</f>
        <v/>
      </c>
      <c r="AB883" s="157" t="str">
        <f>IF('Data Entry'!V886="Yes","1",IF(AND('Data Entry'!V886="",'Data Entry'!W886=""),"","1"))</f>
        <v/>
      </c>
    </row>
    <row r="884" spans="1:28" ht="17">
      <c r="A884" s="59">
        <f>'Data Entry'!AB887</f>
        <v>0</v>
      </c>
      <c r="B884" s="59" t="str">
        <f>'Data Entry'!AR887</f>
        <v/>
      </c>
      <c r="C884" s="1">
        <f>IF('Data Entry'!AD887="g",'Data Entry'!AC887*0.001*U884,IF('Data Entry'!AD887="UI",'Data Entry'!AC887*0.000001*U884,IF('Data Entry'!AD887="mg",'Data Entry'!AC887*0.000001*U884,IF('Data Entry'!AD887="t",'Data Entry'!AC887*1000*U884,IF('Data Entry'!AD887="kg",'Data Entry'!AC887*1*U884,IF('Data Entry'!AD887="L",'Data Entry'!AC887*1*U884,IFERROR(,"")))))))</f>
        <v>0</v>
      </c>
      <c r="D884" s="1" t="s">
        <v>4</v>
      </c>
      <c r="E884" s="1">
        <f>IF('Data Entry'!AF887="g",'Data Entry'!AE887*0.001,IF('Data Entry'!AF887="mg",'Data Entry'!AE887*0.000001,IF('Data Entry'!AF887="t",'Data Entry'!AE887*1000,IF('Data Entry'!AF887="ml",'Data Entry'!AE887*0.001,IF('Data Entry'!AF887="kg",'Data Entry'!AE887*1,IF('Data Entry'!AF887="Pieza",'Data Entry'!AE887*1,IF('Data Entry'!AF887="L",'Data Entry'!AE887*1,IFERROR(,""))))))))</f>
        <v>0</v>
      </c>
      <c r="F884" s="1" t="s">
        <v>4</v>
      </c>
      <c r="G884" s="1">
        <f>IF('Data Entry'!AA887="g",'Data Entry'!Z887*0.001,IF('Data Entry'!AA887="mg",'Data Entry'!Z887*0.000001,IF('Data Entry'!AA887="t",'Data Entry'!Z887*1000,IF('Data Entry'!AA887="ml",'Data Entry'!Z887*0.001,IF('Data Entry'!AA887="kg",'Data Entry'!Z887*1,IF('Data Entry'!AA887="Piezas",'Data Entry'!Z887*1,IF('Data Entry'!AA887="L",'Data Entry'!Z887*1,IFERROR(,""))))))))</f>
        <v>0</v>
      </c>
      <c r="H884" s="1" t="s">
        <v>4</v>
      </c>
      <c r="I884" s="1">
        <f>IF('Data Entry'!AC887="g",'Data Entry'!AB887*0.001,IF('Data Entry'!AC887="mg",'Data Entry'!AB887*0.000001,IF('Data Entry'!AC887="t",'Data Entry'!AB887*1000,IF('Data Entry'!AC887="ml",'Data Entry'!AB887*0.001,IF('Data Entry'!AC887="kg",'Data Entry'!AB887*1,IF('Data Entry'!AC887="L",'Data Entry'!AB887*1,IFERROR(,"")))))))</f>
        <v>0</v>
      </c>
      <c r="J884" s="59" t="str">
        <f>'Data Entry'!AU887</f>
        <v/>
      </c>
      <c r="K884" s="1">
        <f>IF('Data Entry'!AI887="g",'Data Entry'!AH887*0.001*V884,IF('Data Entry'!AI887="UI",'Data Entry'!AH887*0.000001*V884,IF('Data Entry'!AI887="mg",'Data Entry'!AH887*0.000001*V884,IF('Data Entry'!AI887="t",'Data Entry'!AH887*1000*V884,IF('Data Entry'!AI887="kg",'Data Entry'!AH887*1*V884,IF('Data Entry'!AI887="L",'Data Entry'!AH887*1*V884,IFERROR(,"")))))))</f>
        <v>0</v>
      </c>
      <c r="L884" s="1" t="s">
        <v>4</v>
      </c>
      <c r="M884" s="59">
        <f>'Data Entry'!AJ887</f>
        <v>0</v>
      </c>
      <c r="N884" s="59" t="str">
        <f>'Data Entry'!AX887</f>
        <v/>
      </c>
      <c r="O884" s="1">
        <f>IF('Data Entry'!AL887="g",'Data Entry'!AK887*0.001*W884,IF('Data Entry'!AL887="UI",'Data Entry'!AK887*0.000001*W884,IF('Data Entry'!AL887="mg",'Data Entry'!AK887*0.000001*W884,IF('Data Entry'!AL887="t",'Data Entry'!AK887*1000*W884,IF('Data Entry'!AL887="kg",'Data Entry'!AK887*1*W884,IF('Data Entry'!AL887="L",'Data Entry'!AK887*1*W884,IFERROR(,"")))))))</f>
        <v>0</v>
      </c>
      <c r="P884" s="1" t="s">
        <v>4</v>
      </c>
      <c r="Q884" s="59">
        <f>'Data Entry'!AM887</f>
        <v>0</v>
      </c>
      <c r="R884" s="59" t="str">
        <f>'Data Entry'!BA887</f>
        <v/>
      </c>
      <c r="S884" s="1">
        <f>IF('Data Entry'!AO887="g",'Data Entry'!AN887*0.001*X884,IF('Data Entry'!AO887="UI",'Data Entry'!AN887*0.000001*X884,IF('Data Entry'!AO887="mg",'Data Entry'!AN887*0.000001*X884,IF('Data Entry'!AO887="t",'Data Entry'!AN887*1000*X884,IF('Data Entry'!AO887="kg",'Data Entry'!AN887*1*X884,IF('Data Entry'!AO887="L",'Data Entry'!AN887*1*X884,IFERROR(,"")))))))</f>
        <v>0</v>
      </c>
      <c r="T884" s="1" t="s">
        <v>4</v>
      </c>
      <c r="U884" s="59" t="str">
        <f>IF('Data Entry'!AP887="No aplica","1",'Data Entry'!AP887)</f>
        <v/>
      </c>
      <c r="V884" s="59" t="str">
        <f>IF('Data Entry'!AS887="No aplica","1",'Data Entry'!AS887)</f>
        <v/>
      </c>
      <c r="W884" s="59" t="str">
        <f>IF('Data Entry'!AV887="No aplica","1",'Data Entry'!AV887)</f>
        <v/>
      </c>
      <c r="X884" s="59" t="str">
        <f>IF('Data Entry'!AY887="No aplica","1",'Data Entry'!AY887)</f>
        <v/>
      </c>
      <c r="Y884" s="151" t="str">
        <f t="shared" si="13"/>
        <v/>
      </c>
      <c r="Z884" s="152" t="str">
        <f>IF('Data Entry'!H887="Yes","1",IF(AND('Data Entry'!H887="",'Data Entry'!I887="",'Data Entry'!J887="",'Data Entry'!K887="",'Data Entry'!L887="",'Data Entry'!M887="",'Data Entry'!N887="",'Data Entry'!O887="",'Data Entry'!P887="",'Data Entry'!Q887=""),"","1"))</f>
        <v/>
      </c>
      <c r="AA884" s="152" t="str">
        <f>IF('Data Entry'!R887="Yes","1",IF(AND('Data Entry'!R887="",'Data Entry'!S887="",'Data Entry'!T887="",'Data Entry'!U887=""),"","1"))</f>
        <v/>
      </c>
      <c r="AB884" s="157" t="str">
        <f>IF('Data Entry'!V887="Yes","1",IF(AND('Data Entry'!V887="",'Data Entry'!W887=""),"","1"))</f>
        <v/>
      </c>
    </row>
    <row r="885" spans="1:28" ht="17">
      <c r="A885" s="59">
        <f>'Data Entry'!AB888</f>
        <v>0</v>
      </c>
      <c r="B885" s="59" t="str">
        <f>'Data Entry'!AR888</f>
        <v/>
      </c>
      <c r="C885" s="1">
        <f>IF('Data Entry'!AD888="g",'Data Entry'!AC888*0.001*U885,IF('Data Entry'!AD888="UI",'Data Entry'!AC888*0.000001*U885,IF('Data Entry'!AD888="mg",'Data Entry'!AC888*0.000001*U885,IF('Data Entry'!AD888="t",'Data Entry'!AC888*1000*U885,IF('Data Entry'!AD888="kg",'Data Entry'!AC888*1*U885,IF('Data Entry'!AD888="L",'Data Entry'!AC888*1*U885,IFERROR(,"")))))))</f>
        <v>0</v>
      </c>
      <c r="D885" s="1" t="s">
        <v>4</v>
      </c>
      <c r="E885" s="1">
        <f>IF('Data Entry'!AF888="g",'Data Entry'!AE888*0.001,IF('Data Entry'!AF888="mg",'Data Entry'!AE888*0.000001,IF('Data Entry'!AF888="t",'Data Entry'!AE888*1000,IF('Data Entry'!AF888="ml",'Data Entry'!AE888*0.001,IF('Data Entry'!AF888="kg",'Data Entry'!AE888*1,IF('Data Entry'!AF888="Pieza",'Data Entry'!AE888*1,IF('Data Entry'!AF888="L",'Data Entry'!AE888*1,IFERROR(,""))))))))</f>
        <v>0</v>
      </c>
      <c r="F885" s="1" t="s">
        <v>4</v>
      </c>
      <c r="G885" s="1">
        <f>IF('Data Entry'!AA888="g",'Data Entry'!Z888*0.001,IF('Data Entry'!AA888="mg",'Data Entry'!Z888*0.000001,IF('Data Entry'!AA888="t",'Data Entry'!Z888*1000,IF('Data Entry'!AA888="ml",'Data Entry'!Z888*0.001,IF('Data Entry'!AA888="kg",'Data Entry'!Z888*1,IF('Data Entry'!AA888="Piezas",'Data Entry'!Z888*1,IF('Data Entry'!AA888="L",'Data Entry'!Z888*1,IFERROR(,""))))))))</f>
        <v>0</v>
      </c>
      <c r="H885" s="1" t="s">
        <v>4</v>
      </c>
      <c r="I885" s="1">
        <f>IF('Data Entry'!AC888="g",'Data Entry'!AB888*0.001,IF('Data Entry'!AC888="mg",'Data Entry'!AB888*0.000001,IF('Data Entry'!AC888="t",'Data Entry'!AB888*1000,IF('Data Entry'!AC888="ml",'Data Entry'!AB888*0.001,IF('Data Entry'!AC888="kg",'Data Entry'!AB888*1,IF('Data Entry'!AC888="L",'Data Entry'!AB888*1,IFERROR(,"")))))))</f>
        <v>0</v>
      </c>
      <c r="J885" s="59" t="str">
        <f>'Data Entry'!AU888</f>
        <v/>
      </c>
      <c r="K885" s="1">
        <f>IF('Data Entry'!AI888="g",'Data Entry'!AH888*0.001*V885,IF('Data Entry'!AI888="UI",'Data Entry'!AH888*0.000001*V885,IF('Data Entry'!AI888="mg",'Data Entry'!AH888*0.000001*V885,IF('Data Entry'!AI888="t",'Data Entry'!AH888*1000*V885,IF('Data Entry'!AI888="kg",'Data Entry'!AH888*1*V885,IF('Data Entry'!AI888="L",'Data Entry'!AH888*1*V885,IFERROR(,"")))))))</f>
        <v>0</v>
      </c>
      <c r="L885" s="1" t="s">
        <v>4</v>
      </c>
      <c r="M885" s="59">
        <f>'Data Entry'!AJ888</f>
        <v>0</v>
      </c>
      <c r="N885" s="59" t="str">
        <f>'Data Entry'!AX888</f>
        <v/>
      </c>
      <c r="O885" s="1">
        <f>IF('Data Entry'!AL888="g",'Data Entry'!AK888*0.001*W885,IF('Data Entry'!AL888="UI",'Data Entry'!AK888*0.000001*W885,IF('Data Entry'!AL888="mg",'Data Entry'!AK888*0.000001*W885,IF('Data Entry'!AL888="t",'Data Entry'!AK888*1000*W885,IF('Data Entry'!AL888="kg",'Data Entry'!AK888*1*W885,IF('Data Entry'!AL888="L",'Data Entry'!AK888*1*W885,IFERROR(,"")))))))</f>
        <v>0</v>
      </c>
      <c r="P885" s="1" t="s">
        <v>4</v>
      </c>
      <c r="Q885" s="59">
        <f>'Data Entry'!AM888</f>
        <v>0</v>
      </c>
      <c r="R885" s="59" t="str">
        <f>'Data Entry'!BA888</f>
        <v/>
      </c>
      <c r="S885" s="1">
        <f>IF('Data Entry'!AO888="g",'Data Entry'!AN888*0.001*X885,IF('Data Entry'!AO888="UI",'Data Entry'!AN888*0.000001*X885,IF('Data Entry'!AO888="mg",'Data Entry'!AN888*0.000001*X885,IF('Data Entry'!AO888="t",'Data Entry'!AN888*1000*X885,IF('Data Entry'!AO888="kg",'Data Entry'!AN888*1*X885,IF('Data Entry'!AO888="L",'Data Entry'!AN888*1*X885,IFERROR(,"")))))))</f>
        <v>0</v>
      </c>
      <c r="T885" s="1" t="s">
        <v>4</v>
      </c>
      <c r="U885" s="59" t="str">
        <f>IF('Data Entry'!AP888="No aplica","1",'Data Entry'!AP888)</f>
        <v/>
      </c>
      <c r="V885" s="59" t="str">
        <f>IF('Data Entry'!AS888="No aplica","1",'Data Entry'!AS888)</f>
        <v/>
      </c>
      <c r="W885" s="59" t="str">
        <f>IF('Data Entry'!AV888="No aplica","1",'Data Entry'!AV888)</f>
        <v/>
      </c>
      <c r="X885" s="59" t="str">
        <f>IF('Data Entry'!AY888="No aplica","1",'Data Entry'!AY888)</f>
        <v/>
      </c>
      <c r="Y885" s="151" t="str">
        <f t="shared" si="13"/>
        <v/>
      </c>
      <c r="Z885" s="152" t="str">
        <f>IF('Data Entry'!H888="Yes","1",IF(AND('Data Entry'!H888="",'Data Entry'!I888="",'Data Entry'!J888="",'Data Entry'!K888="",'Data Entry'!L888="",'Data Entry'!M888="",'Data Entry'!N888="",'Data Entry'!O888="",'Data Entry'!P888="",'Data Entry'!Q888=""),"","1"))</f>
        <v/>
      </c>
      <c r="AA885" s="152" t="str">
        <f>IF('Data Entry'!R888="Yes","1",IF(AND('Data Entry'!R888="",'Data Entry'!S888="",'Data Entry'!T888="",'Data Entry'!U888=""),"","1"))</f>
        <v/>
      </c>
      <c r="AB885" s="157" t="str">
        <f>IF('Data Entry'!V888="Yes","1",IF(AND('Data Entry'!V888="",'Data Entry'!W888=""),"","1"))</f>
        <v/>
      </c>
    </row>
    <row r="886" spans="1:28" ht="17">
      <c r="A886" s="59">
        <f>'Data Entry'!AB889</f>
        <v>0</v>
      </c>
      <c r="B886" s="59" t="str">
        <f>'Data Entry'!AR889</f>
        <v/>
      </c>
      <c r="C886" s="1">
        <f>IF('Data Entry'!AD889="g",'Data Entry'!AC889*0.001*U886,IF('Data Entry'!AD889="UI",'Data Entry'!AC889*0.000001*U886,IF('Data Entry'!AD889="mg",'Data Entry'!AC889*0.000001*U886,IF('Data Entry'!AD889="t",'Data Entry'!AC889*1000*U886,IF('Data Entry'!AD889="kg",'Data Entry'!AC889*1*U886,IF('Data Entry'!AD889="L",'Data Entry'!AC889*1*U886,IFERROR(,"")))))))</f>
        <v>0</v>
      </c>
      <c r="D886" s="1" t="s">
        <v>4</v>
      </c>
      <c r="E886" s="1">
        <f>IF('Data Entry'!AF889="g",'Data Entry'!AE889*0.001,IF('Data Entry'!AF889="mg",'Data Entry'!AE889*0.000001,IF('Data Entry'!AF889="t",'Data Entry'!AE889*1000,IF('Data Entry'!AF889="ml",'Data Entry'!AE889*0.001,IF('Data Entry'!AF889="kg",'Data Entry'!AE889*1,IF('Data Entry'!AF889="Pieza",'Data Entry'!AE889*1,IF('Data Entry'!AF889="L",'Data Entry'!AE889*1,IFERROR(,""))))))))</f>
        <v>0</v>
      </c>
      <c r="F886" s="1" t="s">
        <v>4</v>
      </c>
      <c r="G886" s="1">
        <f>IF('Data Entry'!AA889="g",'Data Entry'!Z889*0.001,IF('Data Entry'!AA889="mg",'Data Entry'!Z889*0.000001,IF('Data Entry'!AA889="t",'Data Entry'!Z889*1000,IF('Data Entry'!AA889="ml",'Data Entry'!Z889*0.001,IF('Data Entry'!AA889="kg",'Data Entry'!Z889*1,IF('Data Entry'!AA889="Piezas",'Data Entry'!Z889*1,IF('Data Entry'!AA889="L",'Data Entry'!Z889*1,IFERROR(,""))))))))</f>
        <v>0</v>
      </c>
      <c r="H886" s="1" t="s">
        <v>4</v>
      </c>
      <c r="I886" s="1">
        <f>IF('Data Entry'!AC889="g",'Data Entry'!AB889*0.001,IF('Data Entry'!AC889="mg",'Data Entry'!AB889*0.000001,IF('Data Entry'!AC889="t",'Data Entry'!AB889*1000,IF('Data Entry'!AC889="ml",'Data Entry'!AB889*0.001,IF('Data Entry'!AC889="kg",'Data Entry'!AB889*1,IF('Data Entry'!AC889="L",'Data Entry'!AB889*1,IFERROR(,"")))))))</f>
        <v>0</v>
      </c>
      <c r="J886" s="59" t="str">
        <f>'Data Entry'!AU889</f>
        <v/>
      </c>
      <c r="K886" s="1">
        <f>IF('Data Entry'!AI889="g",'Data Entry'!AH889*0.001*V886,IF('Data Entry'!AI889="UI",'Data Entry'!AH889*0.000001*V886,IF('Data Entry'!AI889="mg",'Data Entry'!AH889*0.000001*V886,IF('Data Entry'!AI889="t",'Data Entry'!AH889*1000*V886,IF('Data Entry'!AI889="kg",'Data Entry'!AH889*1*V886,IF('Data Entry'!AI889="L",'Data Entry'!AH889*1*V886,IFERROR(,"")))))))</f>
        <v>0</v>
      </c>
      <c r="L886" s="1" t="s">
        <v>4</v>
      </c>
      <c r="M886" s="59">
        <f>'Data Entry'!AJ889</f>
        <v>0</v>
      </c>
      <c r="N886" s="59" t="str">
        <f>'Data Entry'!AX889</f>
        <v/>
      </c>
      <c r="O886" s="1">
        <f>IF('Data Entry'!AL889="g",'Data Entry'!AK889*0.001*W886,IF('Data Entry'!AL889="UI",'Data Entry'!AK889*0.000001*W886,IF('Data Entry'!AL889="mg",'Data Entry'!AK889*0.000001*W886,IF('Data Entry'!AL889="t",'Data Entry'!AK889*1000*W886,IF('Data Entry'!AL889="kg",'Data Entry'!AK889*1*W886,IF('Data Entry'!AL889="L",'Data Entry'!AK889*1*W886,IFERROR(,"")))))))</f>
        <v>0</v>
      </c>
      <c r="P886" s="1" t="s">
        <v>4</v>
      </c>
      <c r="Q886" s="59">
        <f>'Data Entry'!AM889</f>
        <v>0</v>
      </c>
      <c r="R886" s="59" t="str">
        <f>'Data Entry'!BA889</f>
        <v/>
      </c>
      <c r="S886" s="1">
        <f>IF('Data Entry'!AO889="g",'Data Entry'!AN889*0.001*X886,IF('Data Entry'!AO889="UI",'Data Entry'!AN889*0.000001*X886,IF('Data Entry'!AO889="mg",'Data Entry'!AN889*0.000001*X886,IF('Data Entry'!AO889="t",'Data Entry'!AN889*1000*X886,IF('Data Entry'!AO889="kg",'Data Entry'!AN889*1*X886,IF('Data Entry'!AO889="L",'Data Entry'!AN889*1*X886,IFERROR(,"")))))))</f>
        <v>0</v>
      </c>
      <c r="T886" s="1" t="s">
        <v>4</v>
      </c>
      <c r="U886" s="59" t="str">
        <f>IF('Data Entry'!AP889="No aplica","1",'Data Entry'!AP889)</f>
        <v/>
      </c>
      <c r="V886" s="59" t="str">
        <f>IF('Data Entry'!AS889="No aplica","1",'Data Entry'!AS889)</f>
        <v/>
      </c>
      <c r="W886" s="59" t="str">
        <f>IF('Data Entry'!AV889="No aplica","1",'Data Entry'!AV889)</f>
        <v/>
      </c>
      <c r="X886" s="59" t="str">
        <f>IF('Data Entry'!AY889="No aplica","1",'Data Entry'!AY889)</f>
        <v/>
      </c>
      <c r="Y886" s="151" t="str">
        <f t="shared" si="13"/>
        <v/>
      </c>
      <c r="Z886" s="152" t="str">
        <f>IF('Data Entry'!H889="Yes","1",IF(AND('Data Entry'!H889="",'Data Entry'!I889="",'Data Entry'!J889="",'Data Entry'!K889="",'Data Entry'!L889="",'Data Entry'!M889="",'Data Entry'!N889="",'Data Entry'!O889="",'Data Entry'!P889="",'Data Entry'!Q889=""),"","1"))</f>
        <v/>
      </c>
      <c r="AA886" s="152" t="str">
        <f>IF('Data Entry'!R889="Yes","1",IF(AND('Data Entry'!R889="",'Data Entry'!S889="",'Data Entry'!T889="",'Data Entry'!U889=""),"","1"))</f>
        <v/>
      </c>
      <c r="AB886" s="157" t="str">
        <f>IF('Data Entry'!V889="Yes","1",IF(AND('Data Entry'!V889="",'Data Entry'!W889=""),"","1"))</f>
        <v/>
      </c>
    </row>
    <row r="887" spans="1:28" ht="17">
      <c r="A887" s="59">
        <f>'Data Entry'!AB890</f>
        <v>0</v>
      </c>
      <c r="B887" s="59" t="str">
        <f>'Data Entry'!AR890</f>
        <v/>
      </c>
      <c r="C887" s="1">
        <f>IF('Data Entry'!AD890="g",'Data Entry'!AC890*0.001*U887,IF('Data Entry'!AD890="UI",'Data Entry'!AC890*0.000001*U887,IF('Data Entry'!AD890="mg",'Data Entry'!AC890*0.000001*U887,IF('Data Entry'!AD890="t",'Data Entry'!AC890*1000*U887,IF('Data Entry'!AD890="kg",'Data Entry'!AC890*1*U887,IF('Data Entry'!AD890="L",'Data Entry'!AC890*1*U887,IFERROR(,"")))))))</f>
        <v>0</v>
      </c>
      <c r="D887" s="1" t="s">
        <v>4</v>
      </c>
      <c r="E887" s="1">
        <f>IF('Data Entry'!AF890="g",'Data Entry'!AE890*0.001,IF('Data Entry'!AF890="mg",'Data Entry'!AE890*0.000001,IF('Data Entry'!AF890="t",'Data Entry'!AE890*1000,IF('Data Entry'!AF890="ml",'Data Entry'!AE890*0.001,IF('Data Entry'!AF890="kg",'Data Entry'!AE890*1,IF('Data Entry'!AF890="Pieza",'Data Entry'!AE890*1,IF('Data Entry'!AF890="L",'Data Entry'!AE890*1,IFERROR(,""))))))))</f>
        <v>0</v>
      </c>
      <c r="F887" s="1" t="s">
        <v>4</v>
      </c>
      <c r="G887" s="1">
        <f>IF('Data Entry'!AA890="g",'Data Entry'!Z890*0.001,IF('Data Entry'!AA890="mg",'Data Entry'!Z890*0.000001,IF('Data Entry'!AA890="t",'Data Entry'!Z890*1000,IF('Data Entry'!AA890="ml",'Data Entry'!Z890*0.001,IF('Data Entry'!AA890="kg",'Data Entry'!Z890*1,IF('Data Entry'!AA890="Piezas",'Data Entry'!Z890*1,IF('Data Entry'!AA890="L",'Data Entry'!Z890*1,IFERROR(,""))))))))</f>
        <v>0</v>
      </c>
      <c r="H887" s="1" t="s">
        <v>4</v>
      </c>
      <c r="I887" s="1">
        <f>IF('Data Entry'!AC890="g",'Data Entry'!AB890*0.001,IF('Data Entry'!AC890="mg",'Data Entry'!AB890*0.000001,IF('Data Entry'!AC890="t",'Data Entry'!AB890*1000,IF('Data Entry'!AC890="ml",'Data Entry'!AB890*0.001,IF('Data Entry'!AC890="kg",'Data Entry'!AB890*1,IF('Data Entry'!AC890="L",'Data Entry'!AB890*1,IFERROR(,"")))))))</f>
        <v>0</v>
      </c>
      <c r="J887" s="59" t="str">
        <f>'Data Entry'!AU890</f>
        <v/>
      </c>
      <c r="K887" s="1">
        <f>IF('Data Entry'!AI890="g",'Data Entry'!AH890*0.001*V887,IF('Data Entry'!AI890="UI",'Data Entry'!AH890*0.000001*V887,IF('Data Entry'!AI890="mg",'Data Entry'!AH890*0.000001*V887,IF('Data Entry'!AI890="t",'Data Entry'!AH890*1000*V887,IF('Data Entry'!AI890="kg",'Data Entry'!AH890*1*V887,IF('Data Entry'!AI890="L",'Data Entry'!AH890*1*V887,IFERROR(,"")))))))</f>
        <v>0</v>
      </c>
      <c r="L887" s="1" t="s">
        <v>4</v>
      </c>
      <c r="M887" s="59">
        <f>'Data Entry'!AJ890</f>
        <v>0</v>
      </c>
      <c r="N887" s="59" t="str">
        <f>'Data Entry'!AX890</f>
        <v/>
      </c>
      <c r="O887" s="1">
        <f>IF('Data Entry'!AL890="g",'Data Entry'!AK890*0.001*W887,IF('Data Entry'!AL890="UI",'Data Entry'!AK890*0.000001*W887,IF('Data Entry'!AL890="mg",'Data Entry'!AK890*0.000001*W887,IF('Data Entry'!AL890="t",'Data Entry'!AK890*1000*W887,IF('Data Entry'!AL890="kg",'Data Entry'!AK890*1*W887,IF('Data Entry'!AL890="L",'Data Entry'!AK890*1*W887,IFERROR(,"")))))))</f>
        <v>0</v>
      </c>
      <c r="P887" s="1" t="s">
        <v>4</v>
      </c>
      <c r="Q887" s="59">
        <f>'Data Entry'!AM890</f>
        <v>0</v>
      </c>
      <c r="R887" s="59" t="str">
        <f>'Data Entry'!BA890</f>
        <v/>
      </c>
      <c r="S887" s="1">
        <f>IF('Data Entry'!AO890="g",'Data Entry'!AN890*0.001*X887,IF('Data Entry'!AO890="UI",'Data Entry'!AN890*0.000001*X887,IF('Data Entry'!AO890="mg",'Data Entry'!AN890*0.000001*X887,IF('Data Entry'!AO890="t",'Data Entry'!AN890*1000*X887,IF('Data Entry'!AO890="kg",'Data Entry'!AN890*1*X887,IF('Data Entry'!AO890="L",'Data Entry'!AN890*1*X887,IFERROR(,"")))))))</f>
        <v>0</v>
      </c>
      <c r="T887" s="1" t="s">
        <v>4</v>
      </c>
      <c r="U887" s="59" t="str">
        <f>IF('Data Entry'!AP890="No aplica","1",'Data Entry'!AP890)</f>
        <v/>
      </c>
      <c r="V887" s="59" t="str">
        <f>IF('Data Entry'!AS890="No aplica","1",'Data Entry'!AS890)</f>
        <v/>
      </c>
      <c r="W887" s="59" t="str">
        <f>IF('Data Entry'!AV890="No aplica","1",'Data Entry'!AV890)</f>
        <v/>
      </c>
      <c r="X887" s="59" t="str">
        <f>IF('Data Entry'!AY890="No aplica","1",'Data Entry'!AY890)</f>
        <v/>
      </c>
      <c r="Y887" s="151" t="str">
        <f t="shared" si="13"/>
        <v/>
      </c>
      <c r="Z887" s="152" t="str">
        <f>IF('Data Entry'!H890="Yes","1",IF(AND('Data Entry'!H890="",'Data Entry'!I890="",'Data Entry'!J890="",'Data Entry'!K890="",'Data Entry'!L890="",'Data Entry'!M890="",'Data Entry'!N890="",'Data Entry'!O890="",'Data Entry'!P890="",'Data Entry'!Q890=""),"","1"))</f>
        <v/>
      </c>
      <c r="AA887" s="152" t="str">
        <f>IF('Data Entry'!R890="Yes","1",IF(AND('Data Entry'!R890="",'Data Entry'!S890="",'Data Entry'!T890="",'Data Entry'!U890=""),"","1"))</f>
        <v/>
      </c>
      <c r="AB887" s="157" t="str">
        <f>IF('Data Entry'!V890="Yes","1",IF(AND('Data Entry'!V890="",'Data Entry'!W890=""),"","1"))</f>
        <v/>
      </c>
    </row>
    <row r="888" spans="1:28" ht="17">
      <c r="A888" s="59">
        <f>'Data Entry'!AB891</f>
        <v>0</v>
      </c>
      <c r="B888" s="59" t="str">
        <f>'Data Entry'!AR891</f>
        <v/>
      </c>
      <c r="C888" s="1">
        <f>IF('Data Entry'!AD891="g",'Data Entry'!AC891*0.001*U888,IF('Data Entry'!AD891="UI",'Data Entry'!AC891*0.000001*U888,IF('Data Entry'!AD891="mg",'Data Entry'!AC891*0.000001*U888,IF('Data Entry'!AD891="t",'Data Entry'!AC891*1000*U888,IF('Data Entry'!AD891="kg",'Data Entry'!AC891*1*U888,IF('Data Entry'!AD891="L",'Data Entry'!AC891*1*U888,IFERROR(,"")))))))</f>
        <v>0</v>
      </c>
      <c r="D888" s="1" t="s">
        <v>4</v>
      </c>
      <c r="E888" s="1">
        <f>IF('Data Entry'!AF891="g",'Data Entry'!AE891*0.001,IF('Data Entry'!AF891="mg",'Data Entry'!AE891*0.000001,IF('Data Entry'!AF891="t",'Data Entry'!AE891*1000,IF('Data Entry'!AF891="ml",'Data Entry'!AE891*0.001,IF('Data Entry'!AF891="kg",'Data Entry'!AE891*1,IF('Data Entry'!AF891="Pieza",'Data Entry'!AE891*1,IF('Data Entry'!AF891="L",'Data Entry'!AE891*1,IFERROR(,""))))))))</f>
        <v>0</v>
      </c>
      <c r="F888" s="1" t="s">
        <v>4</v>
      </c>
      <c r="G888" s="1">
        <f>IF('Data Entry'!AA891="g",'Data Entry'!Z891*0.001,IF('Data Entry'!AA891="mg",'Data Entry'!Z891*0.000001,IF('Data Entry'!AA891="t",'Data Entry'!Z891*1000,IF('Data Entry'!AA891="ml",'Data Entry'!Z891*0.001,IF('Data Entry'!AA891="kg",'Data Entry'!Z891*1,IF('Data Entry'!AA891="Piezas",'Data Entry'!Z891*1,IF('Data Entry'!AA891="L",'Data Entry'!Z891*1,IFERROR(,""))))))))</f>
        <v>0</v>
      </c>
      <c r="H888" s="1" t="s">
        <v>4</v>
      </c>
      <c r="I888" s="1">
        <f>IF('Data Entry'!AC891="g",'Data Entry'!AB891*0.001,IF('Data Entry'!AC891="mg",'Data Entry'!AB891*0.000001,IF('Data Entry'!AC891="t",'Data Entry'!AB891*1000,IF('Data Entry'!AC891="ml",'Data Entry'!AB891*0.001,IF('Data Entry'!AC891="kg",'Data Entry'!AB891*1,IF('Data Entry'!AC891="L",'Data Entry'!AB891*1,IFERROR(,"")))))))</f>
        <v>0</v>
      </c>
      <c r="J888" s="59" t="str">
        <f>'Data Entry'!AU891</f>
        <v/>
      </c>
      <c r="K888" s="1">
        <f>IF('Data Entry'!AI891="g",'Data Entry'!AH891*0.001*V888,IF('Data Entry'!AI891="UI",'Data Entry'!AH891*0.000001*V888,IF('Data Entry'!AI891="mg",'Data Entry'!AH891*0.000001*V888,IF('Data Entry'!AI891="t",'Data Entry'!AH891*1000*V888,IF('Data Entry'!AI891="kg",'Data Entry'!AH891*1*V888,IF('Data Entry'!AI891="L",'Data Entry'!AH891*1*V888,IFERROR(,"")))))))</f>
        <v>0</v>
      </c>
      <c r="L888" s="1" t="s">
        <v>4</v>
      </c>
      <c r="M888" s="59">
        <f>'Data Entry'!AJ891</f>
        <v>0</v>
      </c>
      <c r="N888" s="59" t="str">
        <f>'Data Entry'!AX891</f>
        <v/>
      </c>
      <c r="O888" s="1">
        <f>IF('Data Entry'!AL891="g",'Data Entry'!AK891*0.001*W888,IF('Data Entry'!AL891="UI",'Data Entry'!AK891*0.000001*W888,IF('Data Entry'!AL891="mg",'Data Entry'!AK891*0.000001*W888,IF('Data Entry'!AL891="t",'Data Entry'!AK891*1000*W888,IF('Data Entry'!AL891="kg",'Data Entry'!AK891*1*W888,IF('Data Entry'!AL891="L",'Data Entry'!AK891*1*W888,IFERROR(,"")))))))</f>
        <v>0</v>
      </c>
      <c r="P888" s="1" t="s">
        <v>4</v>
      </c>
      <c r="Q888" s="59">
        <f>'Data Entry'!AM891</f>
        <v>0</v>
      </c>
      <c r="R888" s="59" t="str">
        <f>'Data Entry'!BA891</f>
        <v/>
      </c>
      <c r="S888" s="1">
        <f>IF('Data Entry'!AO891="g",'Data Entry'!AN891*0.001*X888,IF('Data Entry'!AO891="UI",'Data Entry'!AN891*0.000001*X888,IF('Data Entry'!AO891="mg",'Data Entry'!AN891*0.000001*X888,IF('Data Entry'!AO891="t",'Data Entry'!AN891*1000*X888,IF('Data Entry'!AO891="kg",'Data Entry'!AN891*1*X888,IF('Data Entry'!AO891="L",'Data Entry'!AN891*1*X888,IFERROR(,"")))))))</f>
        <v>0</v>
      </c>
      <c r="T888" s="1" t="s">
        <v>4</v>
      </c>
      <c r="U888" s="59" t="str">
        <f>IF('Data Entry'!AP891="No aplica","1",'Data Entry'!AP891)</f>
        <v/>
      </c>
      <c r="V888" s="59" t="str">
        <f>IF('Data Entry'!AS891="No aplica","1",'Data Entry'!AS891)</f>
        <v/>
      </c>
      <c r="W888" s="59" t="str">
        <f>IF('Data Entry'!AV891="No aplica","1",'Data Entry'!AV891)</f>
        <v/>
      </c>
      <c r="X888" s="59" t="str">
        <f>IF('Data Entry'!AY891="No aplica","1",'Data Entry'!AY891)</f>
        <v/>
      </c>
      <c r="Y888" s="151" t="str">
        <f t="shared" si="13"/>
        <v/>
      </c>
      <c r="Z888" s="152" t="str">
        <f>IF('Data Entry'!H891="Yes","1",IF(AND('Data Entry'!H891="",'Data Entry'!I891="",'Data Entry'!J891="",'Data Entry'!K891="",'Data Entry'!L891="",'Data Entry'!M891="",'Data Entry'!N891="",'Data Entry'!O891="",'Data Entry'!P891="",'Data Entry'!Q891=""),"","1"))</f>
        <v/>
      </c>
      <c r="AA888" s="152" t="str">
        <f>IF('Data Entry'!R891="Yes","1",IF(AND('Data Entry'!R891="",'Data Entry'!S891="",'Data Entry'!T891="",'Data Entry'!U891=""),"","1"))</f>
        <v/>
      </c>
      <c r="AB888" s="157" t="str">
        <f>IF('Data Entry'!V891="Yes","1",IF(AND('Data Entry'!V891="",'Data Entry'!W891=""),"","1"))</f>
        <v/>
      </c>
    </row>
    <row r="889" spans="1:28" ht="17">
      <c r="A889" s="59">
        <f>'Data Entry'!AB892</f>
        <v>0</v>
      </c>
      <c r="B889" s="59" t="str">
        <f>'Data Entry'!AR892</f>
        <v/>
      </c>
      <c r="C889" s="1">
        <f>IF('Data Entry'!AD892="g",'Data Entry'!AC892*0.001*U889,IF('Data Entry'!AD892="UI",'Data Entry'!AC892*0.000001*U889,IF('Data Entry'!AD892="mg",'Data Entry'!AC892*0.000001*U889,IF('Data Entry'!AD892="t",'Data Entry'!AC892*1000*U889,IF('Data Entry'!AD892="kg",'Data Entry'!AC892*1*U889,IF('Data Entry'!AD892="L",'Data Entry'!AC892*1*U889,IFERROR(,"")))))))</f>
        <v>0</v>
      </c>
      <c r="D889" s="1" t="s">
        <v>4</v>
      </c>
      <c r="E889" s="1">
        <f>IF('Data Entry'!AF892="g",'Data Entry'!AE892*0.001,IF('Data Entry'!AF892="mg",'Data Entry'!AE892*0.000001,IF('Data Entry'!AF892="t",'Data Entry'!AE892*1000,IF('Data Entry'!AF892="ml",'Data Entry'!AE892*0.001,IF('Data Entry'!AF892="kg",'Data Entry'!AE892*1,IF('Data Entry'!AF892="Pieza",'Data Entry'!AE892*1,IF('Data Entry'!AF892="L",'Data Entry'!AE892*1,IFERROR(,""))))))))</f>
        <v>0</v>
      </c>
      <c r="F889" s="1" t="s">
        <v>4</v>
      </c>
      <c r="G889" s="1">
        <f>IF('Data Entry'!AA892="g",'Data Entry'!Z892*0.001,IF('Data Entry'!AA892="mg",'Data Entry'!Z892*0.000001,IF('Data Entry'!AA892="t",'Data Entry'!Z892*1000,IF('Data Entry'!AA892="ml",'Data Entry'!Z892*0.001,IF('Data Entry'!AA892="kg",'Data Entry'!Z892*1,IF('Data Entry'!AA892="Piezas",'Data Entry'!Z892*1,IF('Data Entry'!AA892="L",'Data Entry'!Z892*1,IFERROR(,""))))))))</f>
        <v>0</v>
      </c>
      <c r="H889" s="1" t="s">
        <v>4</v>
      </c>
      <c r="I889" s="1">
        <f>IF('Data Entry'!AC892="g",'Data Entry'!AB892*0.001,IF('Data Entry'!AC892="mg",'Data Entry'!AB892*0.000001,IF('Data Entry'!AC892="t",'Data Entry'!AB892*1000,IF('Data Entry'!AC892="ml",'Data Entry'!AB892*0.001,IF('Data Entry'!AC892="kg",'Data Entry'!AB892*1,IF('Data Entry'!AC892="L",'Data Entry'!AB892*1,IFERROR(,"")))))))</f>
        <v>0</v>
      </c>
      <c r="J889" s="59" t="str">
        <f>'Data Entry'!AU892</f>
        <v/>
      </c>
      <c r="K889" s="1">
        <f>IF('Data Entry'!AI892="g",'Data Entry'!AH892*0.001*V889,IF('Data Entry'!AI892="UI",'Data Entry'!AH892*0.000001*V889,IF('Data Entry'!AI892="mg",'Data Entry'!AH892*0.000001*V889,IF('Data Entry'!AI892="t",'Data Entry'!AH892*1000*V889,IF('Data Entry'!AI892="kg",'Data Entry'!AH892*1*V889,IF('Data Entry'!AI892="L",'Data Entry'!AH892*1*V889,IFERROR(,"")))))))</f>
        <v>0</v>
      </c>
      <c r="L889" s="1" t="s">
        <v>4</v>
      </c>
      <c r="M889" s="59">
        <f>'Data Entry'!AJ892</f>
        <v>0</v>
      </c>
      <c r="N889" s="59" t="str">
        <f>'Data Entry'!AX892</f>
        <v/>
      </c>
      <c r="O889" s="1">
        <f>IF('Data Entry'!AL892="g",'Data Entry'!AK892*0.001*W889,IF('Data Entry'!AL892="UI",'Data Entry'!AK892*0.000001*W889,IF('Data Entry'!AL892="mg",'Data Entry'!AK892*0.000001*W889,IF('Data Entry'!AL892="t",'Data Entry'!AK892*1000*W889,IF('Data Entry'!AL892="kg",'Data Entry'!AK892*1*W889,IF('Data Entry'!AL892="L",'Data Entry'!AK892*1*W889,IFERROR(,"")))))))</f>
        <v>0</v>
      </c>
      <c r="P889" s="1" t="s">
        <v>4</v>
      </c>
      <c r="Q889" s="59">
        <f>'Data Entry'!AM892</f>
        <v>0</v>
      </c>
      <c r="R889" s="59" t="str">
        <f>'Data Entry'!BA892</f>
        <v/>
      </c>
      <c r="S889" s="1">
        <f>IF('Data Entry'!AO892="g",'Data Entry'!AN892*0.001*X889,IF('Data Entry'!AO892="UI",'Data Entry'!AN892*0.000001*X889,IF('Data Entry'!AO892="mg",'Data Entry'!AN892*0.000001*X889,IF('Data Entry'!AO892="t",'Data Entry'!AN892*1000*X889,IF('Data Entry'!AO892="kg",'Data Entry'!AN892*1*X889,IF('Data Entry'!AO892="L",'Data Entry'!AN892*1*X889,IFERROR(,"")))))))</f>
        <v>0</v>
      </c>
      <c r="T889" s="1" t="s">
        <v>4</v>
      </c>
      <c r="U889" s="59" t="str">
        <f>IF('Data Entry'!AP892="No aplica","1",'Data Entry'!AP892)</f>
        <v/>
      </c>
      <c r="V889" s="59" t="str">
        <f>IF('Data Entry'!AS892="No aplica","1",'Data Entry'!AS892)</f>
        <v/>
      </c>
      <c r="W889" s="59" t="str">
        <f>IF('Data Entry'!AV892="No aplica","1",'Data Entry'!AV892)</f>
        <v/>
      </c>
      <c r="X889" s="59" t="str">
        <f>IF('Data Entry'!AY892="No aplica","1",'Data Entry'!AY892)</f>
        <v/>
      </c>
      <c r="Y889" s="151" t="str">
        <f t="shared" si="13"/>
        <v/>
      </c>
      <c r="Z889" s="152" t="str">
        <f>IF('Data Entry'!H892="Yes","1",IF(AND('Data Entry'!H892="",'Data Entry'!I892="",'Data Entry'!J892="",'Data Entry'!K892="",'Data Entry'!L892="",'Data Entry'!M892="",'Data Entry'!N892="",'Data Entry'!O892="",'Data Entry'!P892="",'Data Entry'!Q892=""),"","1"))</f>
        <v/>
      </c>
      <c r="AA889" s="152" t="str">
        <f>IF('Data Entry'!R892="Yes","1",IF(AND('Data Entry'!R892="",'Data Entry'!S892="",'Data Entry'!T892="",'Data Entry'!U892=""),"","1"))</f>
        <v/>
      </c>
      <c r="AB889" s="157" t="str">
        <f>IF('Data Entry'!V892="Yes","1",IF(AND('Data Entry'!V892="",'Data Entry'!W892=""),"","1"))</f>
        <v/>
      </c>
    </row>
    <row r="890" spans="1:28" ht="17">
      <c r="A890" s="59">
        <f>'Data Entry'!AB893</f>
        <v>0</v>
      </c>
      <c r="B890" s="59" t="str">
        <f>'Data Entry'!AR893</f>
        <v/>
      </c>
      <c r="C890" s="1">
        <f>IF('Data Entry'!AD893="g",'Data Entry'!AC893*0.001*U890,IF('Data Entry'!AD893="UI",'Data Entry'!AC893*0.000001*U890,IF('Data Entry'!AD893="mg",'Data Entry'!AC893*0.000001*U890,IF('Data Entry'!AD893="t",'Data Entry'!AC893*1000*U890,IF('Data Entry'!AD893="kg",'Data Entry'!AC893*1*U890,IF('Data Entry'!AD893="L",'Data Entry'!AC893*1*U890,IFERROR(,"")))))))</f>
        <v>0</v>
      </c>
      <c r="D890" s="1" t="s">
        <v>4</v>
      </c>
      <c r="E890" s="1">
        <f>IF('Data Entry'!AF893="g",'Data Entry'!AE893*0.001,IF('Data Entry'!AF893="mg",'Data Entry'!AE893*0.000001,IF('Data Entry'!AF893="t",'Data Entry'!AE893*1000,IF('Data Entry'!AF893="ml",'Data Entry'!AE893*0.001,IF('Data Entry'!AF893="kg",'Data Entry'!AE893*1,IF('Data Entry'!AF893="Pieza",'Data Entry'!AE893*1,IF('Data Entry'!AF893="L",'Data Entry'!AE893*1,IFERROR(,""))))))))</f>
        <v>0</v>
      </c>
      <c r="F890" s="1" t="s">
        <v>4</v>
      </c>
      <c r="G890" s="1">
        <f>IF('Data Entry'!AA893="g",'Data Entry'!Z893*0.001,IF('Data Entry'!AA893="mg",'Data Entry'!Z893*0.000001,IF('Data Entry'!AA893="t",'Data Entry'!Z893*1000,IF('Data Entry'!AA893="ml",'Data Entry'!Z893*0.001,IF('Data Entry'!AA893="kg",'Data Entry'!Z893*1,IF('Data Entry'!AA893="Piezas",'Data Entry'!Z893*1,IF('Data Entry'!AA893="L",'Data Entry'!Z893*1,IFERROR(,""))))))))</f>
        <v>0</v>
      </c>
      <c r="H890" s="1" t="s">
        <v>4</v>
      </c>
      <c r="I890" s="1">
        <f>IF('Data Entry'!AC893="g",'Data Entry'!AB893*0.001,IF('Data Entry'!AC893="mg",'Data Entry'!AB893*0.000001,IF('Data Entry'!AC893="t",'Data Entry'!AB893*1000,IF('Data Entry'!AC893="ml",'Data Entry'!AB893*0.001,IF('Data Entry'!AC893="kg",'Data Entry'!AB893*1,IF('Data Entry'!AC893="L",'Data Entry'!AB893*1,IFERROR(,"")))))))</f>
        <v>0</v>
      </c>
      <c r="J890" s="59" t="str">
        <f>'Data Entry'!AU893</f>
        <v/>
      </c>
      <c r="K890" s="1">
        <f>IF('Data Entry'!AI893="g",'Data Entry'!AH893*0.001*V890,IF('Data Entry'!AI893="UI",'Data Entry'!AH893*0.000001*V890,IF('Data Entry'!AI893="mg",'Data Entry'!AH893*0.000001*V890,IF('Data Entry'!AI893="t",'Data Entry'!AH893*1000*V890,IF('Data Entry'!AI893="kg",'Data Entry'!AH893*1*V890,IF('Data Entry'!AI893="L",'Data Entry'!AH893*1*V890,IFERROR(,"")))))))</f>
        <v>0</v>
      </c>
      <c r="L890" s="1" t="s">
        <v>4</v>
      </c>
      <c r="M890" s="59">
        <f>'Data Entry'!AJ893</f>
        <v>0</v>
      </c>
      <c r="N890" s="59" t="str">
        <f>'Data Entry'!AX893</f>
        <v/>
      </c>
      <c r="O890" s="1">
        <f>IF('Data Entry'!AL893="g",'Data Entry'!AK893*0.001*W890,IF('Data Entry'!AL893="UI",'Data Entry'!AK893*0.000001*W890,IF('Data Entry'!AL893="mg",'Data Entry'!AK893*0.000001*W890,IF('Data Entry'!AL893="t",'Data Entry'!AK893*1000*W890,IF('Data Entry'!AL893="kg",'Data Entry'!AK893*1*W890,IF('Data Entry'!AL893="L",'Data Entry'!AK893*1*W890,IFERROR(,"")))))))</f>
        <v>0</v>
      </c>
      <c r="P890" s="1" t="s">
        <v>4</v>
      </c>
      <c r="Q890" s="59">
        <f>'Data Entry'!AM893</f>
        <v>0</v>
      </c>
      <c r="R890" s="59" t="str">
        <f>'Data Entry'!BA893</f>
        <v/>
      </c>
      <c r="S890" s="1">
        <f>IF('Data Entry'!AO893="g",'Data Entry'!AN893*0.001*X890,IF('Data Entry'!AO893="UI",'Data Entry'!AN893*0.000001*X890,IF('Data Entry'!AO893="mg",'Data Entry'!AN893*0.000001*X890,IF('Data Entry'!AO893="t",'Data Entry'!AN893*1000*X890,IF('Data Entry'!AO893="kg",'Data Entry'!AN893*1*X890,IF('Data Entry'!AO893="L",'Data Entry'!AN893*1*X890,IFERROR(,"")))))))</f>
        <v>0</v>
      </c>
      <c r="T890" s="1" t="s">
        <v>4</v>
      </c>
      <c r="U890" s="59" t="str">
        <f>IF('Data Entry'!AP893="No aplica","1",'Data Entry'!AP893)</f>
        <v/>
      </c>
      <c r="V890" s="59" t="str">
        <f>IF('Data Entry'!AS893="No aplica","1",'Data Entry'!AS893)</f>
        <v/>
      </c>
      <c r="W890" s="59" t="str">
        <f>IF('Data Entry'!AV893="No aplica","1",'Data Entry'!AV893)</f>
        <v/>
      </c>
      <c r="X890" s="59" t="str">
        <f>IF('Data Entry'!AY893="No aplica","1",'Data Entry'!AY893)</f>
        <v/>
      </c>
      <c r="Y890" s="151" t="str">
        <f t="shared" si="13"/>
        <v/>
      </c>
      <c r="Z890" s="152" t="str">
        <f>IF('Data Entry'!H893="Yes","1",IF(AND('Data Entry'!H893="",'Data Entry'!I893="",'Data Entry'!J893="",'Data Entry'!K893="",'Data Entry'!L893="",'Data Entry'!M893="",'Data Entry'!N893="",'Data Entry'!O893="",'Data Entry'!P893="",'Data Entry'!Q893=""),"","1"))</f>
        <v/>
      </c>
      <c r="AA890" s="152" t="str">
        <f>IF('Data Entry'!R893="Yes","1",IF(AND('Data Entry'!R893="",'Data Entry'!S893="",'Data Entry'!T893="",'Data Entry'!U893=""),"","1"))</f>
        <v/>
      </c>
      <c r="AB890" s="157" t="str">
        <f>IF('Data Entry'!V893="Yes","1",IF(AND('Data Entry'!V893="",'Data Entry'!W893=""),"","1"))</f>
        <v/>
      </c>
    </row>
    <row r="891" spans="1:28" ht="17">
      <c r="A891" s="59">
        <f>'Data Entry'!AB894</f>
        <v>0</v>
      </c>
      <c r="B891" s="59" t="str">
        <f>'Data Entry'!AR894</f>
        <v/>
      </c>
      <c r="C891" s="1">
        <f>IF('Data Entry'!AD894="g",'Data Entry'!AC894*0.001*U891,IF('Data Entry'!AD894="UI",'Data Entry'!AC894*0.000001*U891,IF('Data Entry'!AD894="mg",'Data Entry'!AC894*0.000001*U891,IF('Data Entry'!AD894="t",'Data Entry'!AC894*1000*U891,IF('Data Entry'!AD894="kg",'Data Entry'!AC894*1*U891,IF('Data Entry'!AD894="L",'Data Entry'!AC894*1*U891,IFERROR(,"")))))))</f>
        <v>0</v>
      </c>
      <c r="D891" s="1" t="s">
        <v>4</v>
      </c>
      <c r="E891" s="1">
        <f>IF('Data Entry'!AF894="g",'Data Entry'!AE894*0.001,IF('Data Entry'!AF894="mg",'Data Entry'!AE894*0.000001,IF('Data Entry'!AF894="t",'Data Entry'!AE894*1000,IF('Data Entry'!AF894="ml",'Data Entry'!AE894*0.001,IF('Data Entry'!AF894="kg",'Data Entry'!AE894*1,IF('Data Entry'!AF894="Pieza",'Data Entry'!AE894*1,IF('Data Entry'!AF894="L",'Data Entry'!AE894*1,IFERROR(,""))))))))</f>
        <v>0</v>
      </c>
      <c r="F891" s="1" t="s">
        <v>4</v>
      </c>
      <c r="G891" s="1">
        <f>IF('Data Entry'!AA894="g",'Data Entry'!Z894*0.001,IF('Data Entry'!AA894="mg",'Data Entry'!Z894*0.000001,IF('Data Entry'!AA894="t",'Data Entry'!Z894*1000,IF('Data Entry'!AA894="ml",'Data Entry'!Z894*0.001,IF('Data Entry'!AA894="kg",'Data Entry'!Z894*1,IF('Data Entry'!AA894="Piezas",'Data Entry'!Z894*1,IF('Data Entry'!AA894="L",'Data Entry'!Z894*1,IFERROR(,""))))))))</f>
        <v>0</v>
      </c>
      <c r="H891" s="1" t="s">
        <v>4</v>
      </c>
      <c r="I891" s="1">
        <f>IF('Data Entry'!AC894="g",'Data Entry'!AB894*0.001,IF('Data Entry'!AC894="mg",'Data Entry'!AB894*0.000001,IF('Data Entry'!AC894="t",'Data Entry'!AB894*1000,IF('Data Entry'!AC894="ml",'Data Entry'!AB894*0.001,IF('Data Entry'!AC894="kg",'Data Entry'!AB894*1,IF('Data Entry'!AC894="L",'Data Entry'!AB894*1,IFERROR(,"")))))))</f>
        <v>0</v>
      </c>
      <c r="J891" s="59" t="str">
        <f>'Data Entry'!AU894</f>
        <v/>
      </c>
      <c r="K891" s="1">
        <f>IF('Data Entry'!AI894="g",'Data Entry'!AH894*0.001*V891,IF('Data Entry'!AI894="UI",'Data Entry'!AH894*0.000001*V891,IF('Data Entry'!AI894="mg",'Data Entry'!AH894*0.000001*V891,IF('Data Entry'!AI894="t",'Data Entry'!AH894*1000*V891,IF('Data Entry'!AI894="kg",'Data Entry'!AH894*1*V891,IF('Data Entry'!AI894="L",'Data Entry'!AH894*1*V891,IFERROR(,"")))))))</f>
        <v>0</v>
      </c>
      <c r="L891" s="1" t="s">
        <v>4</v>
      </c>
      <c r="M891" s="59">
        <f>'Data Entry'!AJ894</f>
        <v>0</v>
      </c>
      <c r="N891" s="59" t="str">
        <f>'Data Entry'!AX894</f>
        <v/>
      </c>
      <c r="O891" s="1">
        <f>IF('Data Entry'!AL894="g",'Data Entry'!AK894*0.001*W891,IF('Data Entry'!AL894="UI",'Data Entry'!AK894*0.000001*W891,IF('Data Entry'!AL894="mg",'Data Entry'!AK894*0.000001*W891,IF('Data Entry'!AL894="t",'Data Entry'!AK894*1000*W891,IF('Data Entry'!AL894="kg",'Data Entry'!AK894*1*W891,IF('Data Entry'!AL894="L",'Data Entry'!AK894*1*W891,IFERROR(,"")))))))</f>
        <v>0</v>
      </c>
      <c r="P891" s="1" t="s">
        <v>4</v>
      </c>
      <c r="Q891" s="59">
        <f>'Data Entry'!AM894</f>
        <v>0</v>
      </c>
      <c r="R891" s="59" t="str">
        <f>'Data Entry'!BA894</f>
        <v/>
      </c>
      <c r="S891" s="1">
        <f>IF('Data Entry'!AO894="g",'Data Entry'!AN894*0.001*X891,IF('Data Entry'!AO894="UI",'Data Entry'!AN894*0.000001*X891,IF('Data Entry'!AO894="mg",'Data Entry'!AN894*0.000001*X891,IF('Data Entry'!AO894="t",'Data Entry'!AN894*1000*X891,IF('Data Entry'!AO894="kg",'Data Entry'!AN894*1*X891,IF('Data Entry'!AO894="L",'Data Entry'!AN894*1*X891,IFERROR(,"")))))))</f>
        <v>0</v>
      </c>
      <c r="T891" s="1" t="s">
        <v>4</v>
      </c>
      <c r="U891" s="59" t="str">
        <f>IF('Data Entry'!AP894="No aplica","1",'Data Entry'!AP894)</f>
        <v/>
      </c>
      <c r="V891" s="59" t="str">
        <f>IF('Data Entry'!AS894="No aplica","1",'Data Entry'!AS894)</f>
        <v/>
      </c>
      <c r="W891" s="59" t="str">
        <f>IF('Data Entry'!AV894="No aplica","1",'Data Entry'!AV894)</f>
        <v/>
      </c>
      <c r="X891" s="59" t="str">
        <f>IF('Data Entry'!AY894="No aplica","1",'Data Entry'!AY894)</f>
        <v/>
      </c>
      <c r="Y891" s="151" t="str">
        <f t="shared" si="13"/>
        <v/>
      </c>
      <c r="Z891" s="152" t="str">
        <f>IF('Data Entry'!H894="Yes","1",IF(AND('Data Entry'!H894="",'Data Entry'!I894="",'Data Entry'!J894="",'Data Entry'!K894="",'Data Entry'!L894="",'Data Entry'!M894="",'Data Entry'!N894="",'Data Entry'!O894="",'Data Entry'!P894="",'Data Entry'!Q894=""),"","1"))</f>
        <v/>
      </c>
      <c r="AA891" s="152" t="str">
        <f>IF('Data Entry'!R894="Yes","1",IF(AND('Data Entry'!R894="",'Data Entry'!S894="",'Data Entry'!T894="",'Data Entry'!U894=""),"","1"))</f>
        <v/>
      </c>
      <c r="AB891" s="157" t="str">
        <f>IF('Data Entry'!V894="Yes","1",IF(AND('Data Entry'!V894="",'Data Entry'!W894=""),"","1"))</f>
        <v/>
      </c>
    </row>
    <row r="892" spans="1:28" ht="17">
      <c r="A892" s="59">
        <f>'Data Entry'!AB895</f>
        <v>0</v>
      </c>
      <c r="B892" s="59" t="str">
        <f>'Data Entry'!AR895</f>
        <v/>
      </c>
      <c r="C892" s="1">
        <f>IF('Data Entry'!AD895="g",'Data Entry'!AC895*0.001*U892,IF('Data Entry'!AD895="UI",'Data Entry'!AC895*0.000001*U892,IF('Data Entry'!AD895="mg",'Data Entry'!AC895*0.000001*U892,IF('Data Entry'!AD895="t",'Data Entry'!AC895*1000*U892,IF('Data Entry'!AD895="kg",'Data Entry'!AC895*1*U892,IF('Data Entry'!AD895="L",'Data Entry'!AC895*1*U892,IFERROR(,"")))))))</f>
        <v>0</v>
      </c>
      <c r="D892" s="1" t="s">
        <v>4</v>
      </c>
      <c r="E892" s="1">
        <f>IF('Data Entry'!AF895="g",'Data Entry'!AE895*0.001,IF('Data Entry'!AF895="mg",'Data Entry'!AE895*0.000001,IF('Data Entry'!AF895="t",'Data Entry'!AE895*1000,IF('Data Entry'!AF895="ml",'Data Entry'!AE895*0.001,IF('Data Entry'!AF895="kg",'Data Entry'!AE895*1,IF('Data Entry'!AF895="Pieza",'Data Entry'!AE895*1,IF('Data Entry'!AF895="L",'Data Entry'!AE895*1,IFERROR(,""))))))))</f>
        <v>0</v>
      </c>
      <c r="F892" s="1" t="s">
        <v>4</v>
      </c>
      <c r="G892" s="1">
        <f>IF('Data Entry'!AA895="g",'Data Entry'!Z895*0.001,IF('Data Entry'!AA895="mg",'Data Entry'!Z895*0.000001,IF('Data Entry'!AA895="t",'Data Entry'!Z895*1000,IF('Data Entry'!AA895="ml",'Data Entry'!Z895*0.001,IF('Data Entry'!AA895="kg",'Data Entry'!Z895*1,IF('Data Entry'!AA895="Piezas",'Data Entry'!Z895*1,IF('Data Entry'!AA895="L",'Data Entry'!Z895*1,IFERROR(,""))))))))</f>
        <v>0</v>
      </c>
      <c r="H892" s="1" t="s">
        <v>4</v>
      </c>
      <c r="I892" s="1">
        <f>IF('Data Entry'!AC895="g",'Data Entry'!AB895*0.001,IF('Data Entry'!AC895="mg",'Data Entry'!AB895*0.000001,IF('Data Entry'!AC895="t",'Data Entry'!AB895*1000,IF('Data Entry'!AC895="ml",'Data Entry'!AB895*0.001,IF('Data Entry'!AC895="kg",'Data Entry'!AB895*1,IF('Data Entry'!AC895="L",'Data Entry'!AB895*1,IFERROR(,"")))))))</f>
        <v>0</v>
      </c>
      <c r="J892" s="59" t="str">
        <f>'Data Entry'!AU895</f>
        <v/>
      </c>
      <c r="K892" s="1">
        <f>IF('Data Entry'!AI895="g",'Data Entry'!AH895*0.001*V892,IF('Data Entry'!AI895="UI",'Data Entry'!AH895*0.000001*V892,IF('Data Entry'!AI895="mg",'Data Entry'!AH895*0.000001*V892,IF('Data Entry'!AI895="t",'Data Entry'!AH895*1000*V892,IF('Data Entry'!AI895="kg",'Data Entry'!AH895*1*V892,IF('Data Entry'!AI895="L",'Data Entry'!AH895*1*V892,IFERROR(,"")))))))</f>
        <v>0</v>
      </c>
      <c r="L892" s="1" t="s">
        <v>4</v>
      </c>
      <c r="M892" s="59">
        <f>'Data Entry'!AJ895</f>
        <v>0</v>
      </c>
      <c r="N892" s="59" t="str">
        <f>'Data Entry'!AX895</f>
        <v/>
      </c>
      <c r="O892" s="1">
        <f>IF('Data Entry'!AL895="g",'Data Entry'!AK895*0.001*W892,IF('Data Entry'!AL895="UI",'Data Entry'!AK895*0.000001*W892,IF('Data Entry'!AL895="mg",'Data Entry'!AK895*0.000001*W892,IF('Data Entry'!AL895="t",'Data Entry'!AK895*1000*W892,IF('Data Entry'!AL895="kg",'Data Entry'!AK895*1*W892,IF('Data Entry'!AL895="L",'Data Entry'!AK895*1*W892,IFERROR(,"")))))))</f>
        <v>0</v>
      </c>
      <c r="P892" s="1" t="s">
        <v>4</v>
      </c>
      <c r="Q892" s="59">
        <f>'Data Entry'!AM895</f>
        <v>0</v>
      </c>
      <c r="R892" s="59" t="str">
        <f>'Data Entry'!BA895</f>
        <v/>
      </c>
      <c r="S892" s="1">
        <f>IF('Data Entry'!AO895="g",'Data Entry'!AN895*0.001*X892,IF('Data Entry'!AO895="UI",'Data Entry'!AN895*0.000001*X892,IF('Data Entry'!AO895="mg",'Data Entry'!AN895*0.000001*X892,IF('Data Entry'!AO895="t",'Data Entry'!AN895*1000*X892,IF('Data Entry'!AO895="kg",'Data Entry'!AN895*1*X892,IF('Data Entry'!AO895="L",'Data Entry'!AN895*1*X892,IFERROR(,"")))))))</f>
        <v>0</v>
      </c>
      <c r="T892" s="1" t="s">
        <v>4</v>
      </c>
      <c r="U892" s="59" t="str">
        <f>IF('Data Entry'!AP895="No aplica","1",'Data Entry'!AP895)</f>
        <v/>
      </c>
      <c r="V892" s="59" t="str">
        <f>IF('Data Entry'!AS895="No aplica","1",'Data Entry'!AS895)</f>
        <v/>
      </c>
      <c r="W892" s="59" t="str">
        <f>IF('Data Entry'!AV895="No aplica","1",'Data Entry'!AV895)</f>
        <v/>
      </c>
      <c r="X892" s="59" t="str">
        <f>IF('Data Entry'!AY895="No aplica","1",'Data Entry'!AY895)</f>
        <v/>
      </c>
      <c r="Y892" s="151" t="str">
        <f t="shared" si="13"/>
        <v/>
      </c>
      <c r="Z892" s="152" t="str">
        <f>IF('Data Entry'!H895="Yes","1",IF(AND('Data Entry'!H895="",'Data Entry'!I895="",'Data Entry'!J895="",'Data Entry'!K895="",'Data Entry'!L895="",'Data Entry'!M895="",'Data Entry'!N895="",'Data Entry'!O895="",'Data Entry'!P895="",'Data Entry'!Q895=""),"","1"))</f>
        <v/>
      </c>
      <c r="AA892" s="152" t="str">
        <f>IF('Data Entry'!R895="Yes","1",IF(AND('Data Entry'!R895="",'Data Entry'!S895="",'Data Entry'!T895="",'Data Entry'!U895=""),"","1"))</f>
        <v/>
      </c>
      <c r="AB892" s="157" t="str">
        <f>IF('Data Entry'!V895="Yes","1",IF(AND('Data Entry'!V895="",'Data Entry'!W895=""),"","1"))</f>
        <v/>
      </c>
    </row>
    <row r="893" spans="1:28" ht="17">
      <c r="A893" s="59">
        <f>'Data Entry'!AB896</f>
        <v>0</v>
      </c>
      <c r="B893" s="59" t="str">
        <f>'Data Entry'!AR896</f>
        <v/>
      </c>
      <c r="C893" s="1">
        <f>IF('Data Entry'!AD896="g",'Data Entry'!AC896*0.001*U893,IF('Data Entry'!AD896="UI",'Data Entry'!AC896*0.000001*U893,IF('Data Entry'!AD896="mg",'Data Entry'!AC896*0.000001*U893,IF('Data Entry'!AD896="t",'Data Entry'!AC896*1000*U893,IF('Data Entry'!AD896="kg",'Data Entry'!AC896*1*U893,IF('Data Entry'!AD896="L",'Data Entry'!AC896*1*U893,IFERROR(,"")))))))</f>
        <v>0</v>
      </c>
      <c r="D893" s="1" t="s">
        <v>4</v>
      </c>
      <c r="E893" s="1">
        <f>IF('Data Entry'!AF896="g",'Data Entry'!AE896*0.001,IF('Data Entry'!AF896="mg",'Data Entry'!AE896*0.000001,IF('Data Entry'!AF896="t",'Data Entry'!AE896*1000,IF('Data Entry'!AF896="ml",'Data Entry'!AE896*0.001,IF('Data Entry'!AF896="kg",'Data Entry'!AE896*1,IF('Data Entry'!AF896="Pieza",'Data Entry'!AE896*1,IF('Data Entry'!AF896="L",'Data Entry'!AE896*1,IFERROR(,""))))))))</f>
        <v>0</v>
      </c>
      <c r="F893" s="1" t="s">
        <v>4</v>
      </c>
      <c r="G893" s="1">
        <f>IF('Data Entry'!AA896="g",'Data Entry'!Z896*0.001,IF('Data Entry'!AA896="mg",'Data Entry'!Z896*0.000001,IF('Data Entry'!AA896="t",'Data Entry'!Z896*1000,IF('Data Entry'!AA896="ml",'Data Entry'!Z896*0.001,IF('Data Entry'!AA896="kg",'Data Entry'!Z896*1,IF('Data Entry'!AA896="Piezas",'Data Entry'!Z896*1,IF('Data Entry'!AA896="L",'Data Entry'!Z896*1,IFERROR(,""))))))))</f>
        <v>0</v>
      </c>
      <c r="H893" s="1" t="s">
        <v>4</v>
      </c>
      <c r="I893" s="1">
        <f>IF('Data Entry'!AC896="g",'Data Entry'!AB896*0.001,IF('Data Entry'!AC896="mg",'Data Entry'!AB896*0.000001,IF('Data Entry'!AC896="t",'Data Entry'!AB896*1000,IF('Data Entry'!AC896="ml",'Data Entry'!AB896*0.001,IF('Data Entry'!AC896="kg",'Data Entry'!AB896*1,IF('Data Entry'!AC896="L",'Data Entry'!AB896*1,IFERROR(,"")))))))</f>
        <v>0</v>
      </c>
      <c r="J893" s="59" t="str">
        <f>'Data Entry'!AU896</f>
        <v/>
      </c>
      <c r="K893" s="1">
        <f>IF('Data Entry'!AI896="g",'Data Entry'!AH896*0.001*V893,IF('Data Entry'!AI896="UI",'Data Entry'!AH896*0.000001*V893,IF('Data Entry'!AI896="mg",'Data Entry'!AH896*0.000001*V893,IF('Data Entry'!AI896="t",'Data Entry'!AH896*1000*V893,IF('Data Entry'!AI896="kg",'Data Entry'!AH896*1*V893,IF('Data Entry'!AI896="L",'Data Entry'!AH896*1*V893,IFERROR(,"")))))))</f>
        <v>0</v>
      </c>
      <c r="L893" s="1" t="s">
        <v>4</v>
      </c>
      <c r="M893" s="59">
        <f>'Data Entry'!AJ896</f>
        <v>0</v>
      </c>
      <c r="N893" s="59" t="str">
        <f>'Data Entry'!AX896</f>
        <v/>
      </c>
      <c r="O893" s="1">
        <f>IF('Data Entry'!AL896="g",'Data Entry'!AK896*0.001*W893,IF('Data Entry'!AL896="UI",'Data Entry'!AK896*0.000001*W893,IF('Data Entry'!AL896="mg",'Data Entry'!AK896*0.000001*W893,IF('Data Entry'!AL896="t",'Data Entry'!AK896*1000*W893,IF('Data Entry'!AL896="kg",'Data Entry'!AK896*1*W893,IF('Data Entry'!AL896="L",'Data Entry'!AK896*1*W893,IFERROR(,"")))))))</f>
        <v>0</v>
      </c>
      <c r="P893" s="1" t="s">
        <v>4</v>
      </c>
      <c r="Q893" s="59">
        <f>'Data Entry'!AM896</f>
        <v>0</v>
      </c>
      <c r="R893" s="59" t="str">
        <f>'Data Entry'!BA896</f>
        <v/>
      </c>
      <c r="S893" s="1">
        <f>IF('Data Entry'!AO896="g",'Data Entry'!AN896*0.001*X893,IF('Data Entry'!AO896="UI",'Data Entry'!AN896*0.000001*X893,IF('Data Entry'!AO896="mg",'Data Entry'!AN896*0.000001*X893,IF('Data Entry'!AO896="t",'Data Entry'!AN896*1000*X893,IF('Data Entry'!AO896="kg",'Data Entry'!AN896*1*X893,IF('Data Entry'!AO896="L",'Data Entry'!AN896*1*X893,IFERROR(,"")))))))</f>
        <v>0</v>
      </c>
      <c r="T893" s="1" t="s">
        <v>4</v>
      </c>
      <c r="U893" s="59" t="str">
        <f>IF('Data Entry'!AP896="No aplica","1",'Data Entry'!AP896)</f>
        <v/>
      </c>
      <c r="V893" s="59" t="str">
        <f>IF('Data Entry'!AS896="No aplica","1",'Data Entry'!AS896)</f>
        <v/>
      </c>
      <c r="W893" s="59" t="str">
        <f>IF('Data Entry'!AV896="No aplica","1",'Data Entry'!AV896)</f>
        <v/>
      </c>
      <c r="X893" s="59" t="str">
        <f>IF('Data Entry'!AY896="No aplica","1",'Data Entry'!AY896)</f>
        <v/>
      </c>
      <c r="Y893" s="151" t="str">
        <f t="shared" si="13"/>
        <v/>
      </c>
      <c r="Z893" s="152" t="str">
        <f>IF('Data Entry'!H896="Yes","1",IF(AND('Data Entry'!H896="",'Data Entry'!I896="",'Data Entry'!J896="",'Data Entry'!K896="",'Data Entry'!L896="",'Data Entry'!M896="",'Data Entry'!N896="",'Data Entry'!O896="",'Data Entry'!P896="",'Data Entry'!Q896=""),"","1"))</f>
        <v/>
      </c>
      <c r="AA893" s="152" t="str">
        <f>IF('Data Entry'!R896="Yes","1",IF(AND('Data Entry'!R896="",'Data Entry'!S896="",'Data Entry'!T896="",'Data Entry'!U896=""),"","1"))</f>
        <v/>
      </c>
      <c r="AB893" s="157" t="str">
        <f>IF('Data Entry'!V896="Yes","1",IF(AND('Data Entry'!V896="",'Data Entry'!W896=""),"","1"))</f>
        <v/>
      </c>
    </row>
    <row r="894" spans="1:28" ht="17">
      <c r="A894" s="59">
        <f>'Data Entry'!AB897</f>
        <v>0</v>
      </c>
      <c r="B894" s="59" t="str">
        <f>'Data Entry'!AR897</f>
        <v/>
      </c>
      <c r="C894" s="1">
        <f>IF('Data Entry'!AD897="g",'Data Entry'!AC897*0.001*U894,IF('Data Entry'!AD897="UI",'Data Entry'!AC897*0.000001*U894,IF('Data Entry'!AD897="mg",'Data Entry'!AC897*0.000001*U894,IF('Data Entry'!AD897="t",'Data Entry'!AC897*1000*U894,IF('Data Entry'!AD897="kg",'Data Entry'!AC897*1*U894,IF('Data Entry'!AD897="L",'Data Entry'!AC897*1*U894,IFERROR(,"")))))))</f>
        <v>0</v>
      </c>
      <c r="D894" s="1" t="s">
        <v>4</v>
      </c>
      <c r="E894" s="1">
        <f>IF('Data Entry'!AF897="g",'Data Entry'!AE897*0.001,IF('Data Entry'!AF897="mg",'Data Entry'!AE897*0.000001,IF('Data Entry'!AF897="t",'Data Entry'!AE897*1000,IF('Data Entry'!AF897="ml",'Data Entry'!AE897*0.001,IF('Data Entry'!AF897="kg",'Data Entry'!AE897*1,IF('Data Entry'!AF897="Pieza",'Data Entry'!AE897*1,IF('Data Entry'!AF897="L",'Data Entry'!AE897*1,IFERROR(,""))))))))</f>
        <v>0</v>
      </c>
      <c r="F894" s="1" t="s">
        <v>4</v>
      </c>
      <c r="G894" s="1">
        <f>IF('Data Entry'!AA897="g",'Data Entry'!Z897*0.001,IF('Data Entry'!AA897="mg",'Data Entry'!Z897*0.000001,IF('Data Entry'!AA897="t",'Data Entry'!Z897*1000,IF('Data Entry'!AA897="ml",'Data Entry'!Z897*0.001,IF('Data Entry'!AA897="kg",'Data Entry'!Z897*1,IF('Data Entry'!AA897="Piezas",'Data Entry'!Z897*1,IF('Data Entry'!AA897="L",'Data Entry'!Z897*1,IFERROR(,""))))))))</f>
        <v>0</v>
      </c>
      <c r="H894" s="1" t="s">
        <v>4</v>
      </c>
      <c r="I894" s="1">
        <f>IF('Data Entry'!AC897="g",'Data Entry'!AB897*0.001,IF('Data Entry'!AC897="mg",'Data Entry'!AB897*0.000001,IF('Data Entry'!AC897="t",'Data Entry'!AB897*1000,IF('Data Entry'!AC897="ml",'Data Entry'!AB897*0.001,IF('Data Entry'!AC897="kg",'Data Entry'!AB897*1,IF('Data Entry'!AC897="L",'Data Entry'!AB897*1,IFERROR(,"")))))))</f>
        <v>0</v>
      </c>
      <c r="J894" s="59" t="str">
        <f>'Data Entry'!AU897</f>
        <v/>
      </c>
      <c r="K894" s="1">
        <f>IF('Data Entry'!AI897="g",'Data Entry'!AH897*0.001*V894,IF('Data Entry'!AI897="UI",'Data Entry'!AH897*0.000001*V894,IF('Data Entry'!AI897="mg",'Data Entry'!AH897*0.000001*V894,IF('Data Entry'!AI897="t",'Data Entry'!AH897*1000*V894,IF('Data Entry'!AI897="kg",'Data Entry'!AH897*1*V894,IF('Data Entry'!AI897="L",'Data Entry'!AH897*1*V894,IFERROR(,"")))))))</f>
        <v>0</v>
      </c>
      <c r="L894" s="1" t="s">
        <v>4</v>
      </c>
      <c r="M894" s="59">
        <f>'Data Entry'!AJ897</f>
        <v>0</v>
      </c>
      <c r="N894" s="59" t="str">
        <f>'Data Entry'!AX897</f>
        <v/>
      </c>
      <c r="O894" s="1">
        <f>IF('Data Entry'!AL897="g",'Data Entry'!AK897*0.001*W894,IF('Data Entry'!AL897="UI",'Data Entry'!AK897*0.000001*W894,IF('Data Entry'!AL897="mg",'Data Entry'!AK897*0.000001*W894,IF('Data Entry'!AL897="t",'Data Entry'!AK897*1000*W894,IF('Data Entry'!AL897="kg",'Data Entry'!AK897*1*W894,IF('Data Entry'!AL897="L",'Data Entry'!AK897*1*W894,IFERROR(,"")))))))</f>
        <v>0</v>
      </c>
      <c r="P894" s="1" t="s">
        <v>4</v>
      </c>
      <c r="Q894" s="59">
        <f>'Data Entry'!AM897</f>
        <v>0</v>
      </c>
      <c r="R894" s="59" t="str">
        <f>'Data Entry'!BA897</f>
        <v/>
      </c>
      <c r="S894" s="1">
        <f>IF('Data Entry'!AO897="g",'Data Entry'!AN897*0.001*X894,IF('Data Entry'!AO897="UI",'Data Entry'!AN897*0.000001*X894,IF('Data Entry'!AO897="mg",'Data Entry'!AN897*0.000001*X894,IF('Data Entry'!AO897="t",'Data Entry'!AN897*1000*X894,IF('Data Entry'!AO897="kg",'Data Entry'!AN897*1*X894,IF('Data Entry'!AO897="L",'Data Entry'!AN897*1*X894,IFERROR(,"")))))))</f>
        <v>0</v>
      </c>
      <c r="T894" s="1" t="s">
        <v>4</v>
      </c>
      <c r="U894" s="59" t="str">
        <f>IF('Data Entry'!AP897="No aplica","1",'Data Entry'!AP897)</f>
        <v/>
      </c>
      <c r="V894" s="59" t="str">
        <f>IF('Data Entry'!AS897="No aplica","1",'Data Entry'!AS897)</f>
        <v/>
      </c>
      <c r="W894" s="59" t="str">
        <f>IF('Data Entry'!AV897="No aplica","1",'Data Entry'!AV897)</f>
        <v/>
      </c>
      <c r="X894" s="59" t="str">
        <f>IF('Data Entry'!AY897="No aplica","1",'Data Entry'!AY897)</f>
        <v/>
      </c>
      <c r="Y894" s="151" t="str">
        <f t="shared" si="13"/>
        <v/>
      </c>
      <c r="Z894" s="152" t="str">
        <f>IF('Data Entry'!H897="Yes","1",IF(AND('Data Entry'!H897="",'Data Entry'!I897="",'Data Entry'!J897="",'Data Entry'!K897="",'Data Entry'!L897="",'Data Entry'!M897="",'Data Entry'!N897="",'Data Entry'!O897="",'Data Entry'!P897="",'Data Entry'!Q897=""),"","1"))</f>
        <v/>
      </c>
      <c r="AA894" s="152" t="str">
        <f>IF('Data Entry'!R897="Yes","1",IF(AND('Data Entry'!R897="",'Data Entry'!S897="",'Data Entry'!T897="",'Data Entry'!U897=""),"","1"))</f>
        <v/>
      </c>
      <c r="AB894" s="157" t="str">
        <f>IF('Data Entry'!V897="Yes","1",IF(AND('Data Entry'!V897="",'Data Entry'!W897=""),"","1"))</f>
        <v/>
      </c>
    </row>
    <row r="895" spans="1:28" ht="17">
      <c r="A895" s="59">
        <f>'Data Entry'!AB898</f>
        <v>0</v>
      </c>
      <c r="B895" s="59" t="str">
        <f>'Data Entry'!AR898</f>
        <v/>
      </c>
      <c r="C895" s="1">
        <f>IF('Data Entry'!AD898="g",'Data Entry'!AC898*0.001*U895,IF('Data Entry'!AD898="UI",'Data Entry'!AC898*0.000001*U895,IF('Data Entry'!AD898="mg",'Data Entry'!AC898*0.000001*U895,IF('Data Entry'!AD898="t",'Data Entry'!AC898*1000*U895,IF('Data Entry'!AD898="kg",'Data Entry'!AC898*1*U895,IF('Data Entry'!AD898="L",'Data Entry'!AC898*1*U895,IFERROR(,"")))))))</f>
        <v>0</v>
      </c>
      <c r="D895" s="1" t="s">
        <v>4</v>
      </c>
      <c r="E895" s="1">
        <f>IF('Data Entry'!AF898="g",'Data Entry'!AE898*0.001,IF('Data Entry'!AF898="mg",'Data Entry'!AE898*0.000001,IF('Data Entry'!AF898="t",'Data Entry'!AE898*1000,IF('Data Entry'!AF898="ml",'Data Entry'!AE898*0.001,IF('Data Entry'!AF898="kg",'Data Entry'!AE898*1,IF('Data Entry'!AF898="Pieza",'Data Entry'!AE898*1,IF('Data Entry'!AF898="L",'Data Entry'!AE898*1,IFERROR(,""))))))))</f>
        <v>0</v>
      </c>
      <c r="F895" s="1" t="s">
        <v>4</v>
      </c>
      <c r="G895" s="1">
        <f>IF('Data Entry'!AA898="g",'Data Entry'!Z898*0.001,IF('Data Entry'!AA898="mg",'Data Entry'!Z898*0.000001,IF('Data Entry'!AA898="t",'Data Entry'!Z898*1000,IF('Data Entry'!AA898="ml",'Data Entry'!Z898*0.001,IF('Data Entry'!AA898="kg",'Data Entry'!Z898*1,IF('Data Entry'!AA898="Piezas",'Data Entry'!Z898*1,IF('Data Entry'!AA898="L",'Data Entry'!Z898*1,IFERROR(,""))))))))</f>
        <v>0</v>
      </c>
      <c r="H895" s="1" t="s">
        <v>4</v>
      </c>
      <c r="I895" s="1">
        <f>IF('Data Entry'!AC898="g",'Data Entry'!AB898*0.001,IF('Data Entry'!AC898="mg",'Data Entry'!AB898*0.000001,IF('Data Entry'!AC898="t",'Data Entry'!AB898*1000,IF('Data Entry'!AC898="ml",'Data Entry'!AB898*0.001,IF('Data Entry'!AC898="kg",'Data Entry'!AB898*1,IF('Data Entry'!AC898="L",'Data Entry'!AB898*1,IFERROR(,"")))))))</f>
        <v>0</v>
      </c>
      <c r="J895" s="59" t="str">
        <f>'Data Entry'!AU898</f>
        <v/>
      </c>
      <c r="K895" s="1">
        <f>IF('Data Entry'!AI898="g",'Data Entry'!AH898*0.001*V895,IF('Data Entry'!AI898="UI",'Data Entry'!AH898*0.000001*V895,IF('Data Entry'!AI898="mg",'Data Entry'!AH898*0.000001*V895,IF('Data Entry'!AI898="t",'Data Entry'!AH898*1000*V895,IF('Data Entry'!AI898="kg",'Data Entry'!AH898*1*V895,IF('Data Entry'!AI898="L",'Data Entry'!AH898*1*V895,IFERROR(,"")))))))</f>
        <v>0</v>
      </c>
      <c r="L895" s="1" t="s">
        <v>4</v>
      </c>
      <c r="M895" s="59">
        <f>'Data Entry'!AJ898</f>
        <v>0</v>
      </c>
      <c r="N895" s="59" t="str">
        <f>'Data Entry'!AX898</f>
        <v/>
      </c>
      <c r="O895" s="1">
        <f>IF('Data Entry'!AL898="g",'Data Entry'!AK898*0.001*W895,IF('Data Entry'!AL898="UI",'Data Entry'!AK898*0.000001*W895,IF('Data Entry'!AL898="mg",'Data Entry'!AK898*0.000001*W895,IF('Data Entry'!AL898="t",'Data Entry'!AK898*1000*W895,IF('Data Entry'!AL898="kg",'Data Entry'!AK898*1*W895,IF('Data Entry'!AL898="L",'Data Entry'!AK898*1*W895,IFERROR(,"")))))))</f>
        <v>0</v>
      </c>
      <c r="P895" s="1" t="s">
        <v>4</v>
      </c>
      <c r="Q895" s="59">
        <f>'Data Entry'!AM898</f>
        <v>0</v>
      </c>
      <c r="R895" s="59" t="str">
        <f>'Data Entry'!BA898</f>
        <v/>
      </c>
      <c r="S895" s="1">
        <f>IF('Data Entry'!AO898="g",'Data Entry'!AN898*0.001*X895,IF('Data Entry'!AO898="UI",'Data Entry'!AN898*0.000001*X895,IF('Data Entry'!AO898="mg",'Data Entry'!AN898*0.000001*X895,IF('Data Entry'!AO898="t",'Data Entry'!AN898*1000*X895,IF('Data Entry'!AO898="kg",'Data Entry'!AN898*1*X895,IF('Data Entry'!AO898="L",'Data Entry'!AN898*1*X895,IFERROR(,"")))))))</f>
        <v>0</v>
      </c>
      <c r="T895" s="1" t="s">
        <v>4</v>
      </c>
      <c r="U895" s="59" t="str">
        <f>IF('Data Entry'!AP898="No aplica","1",'Data Entry'!AP898)</f>
        <v/>
      </c>
      <c r="V895" s="59" t="str">
        <f>IF('Data Entry'!AS898="No aplica","1",'Data Entry'!AS898)</f>
        <v/>
      </c>
      <c r="W895" s="59" t="str">
        <f>IF('Data Entry'!AV898="No aplica","1",'Data Entry'!AV898)</f>
        <v/>
      </c>
      <c r="X895" s="59" t="str">
        <f>IF('Data Entry'!AY898="No aplica","1",'Data Entry'!AY898)</f>
        <v/>
      </c>
      <c r="Y895" s="151" t="str">
        <f t="shared" si="13"/>
        <v/>
      </c>
      <c r="Z895" s="152" t="str">
        <f>IF('Data Entry'!H898="Yes","1",IF(AND('Data Entry'!H898="",'Data Entry'!I898="",'Data Entry'!J898="",'Data Entry'!K898="",'Data Entry'!L898="",'Data Entry'!M898="",'Data Entry'!N898="",'Data Entry'!O898="",'Data Entry'!P898="",'Data Entry'!Q898=""),"","1"))</f>
        <v/>
      </c>
      <c r="AA895" s="152" t="str">
        <f>IF('Data Entry'!R898="Yes","1",IF(AND('Data Entry'!R898="",'Data Entry'!S898="",'Data Entry'!T898="",'Data Entry'!U898=""),"","1"))</f>
        <v/>
      </c>
      <c r="AB895" s="157" t="str">
        <f>IF('Data Entry'!V898="Yes","1",IF(AND('Data Entry'!V898="",'Data Entry'!W898=""),"","1"))</f>
        <v/>
      </c>
    </row>
    <row r="896" spans="1:28" ht="17">
      <c r="A896" s="59">
        <f>'Data Entry'!AB899</f>
        <v>0</v>
      </c>
      <c r="B896" s="59" t="str">
        <f>'Data Entry'!AR899</f>
        <v/>
      </c>
      <c r="C896" s="1">
        <f>IF('Data Entry'!AD899="g",'Data Entry'!AC899*0.001*U896,IF('Data Entry'!AD899="UI",'Data Entry'!AC899*0.000001*U896,IF('Data Entry'!AD899="mg",'Data Entry'!AC899*0.000001*U896,IF('Data Entry'!AD899="t",'Data Entry'!AC899*1000*U896,IF('Data Entry'!AD899="kg",'Data Entry'!AC899*1*U896,IF('Data Entry'!AD899="L",'Data Entry'!AC899*1*U896,IFERROR(,"")))))))</f>
        <v>0</v>
      </c>
      <c r="D896" s="1" t="s">
        <v>4</v>
      </c>
      <c r="E896" s="1">
        <f>IF('Data Entry'!AF899="g",'Data Entry'!AE899*0.001,IF('Data Entry'!AF899="mg",'Data Entry'!AE899*0.000001,IF('Data Entry'!AF899="t",'Data Entry'!AE899*1000,IF('Data Entry'!AF899="ml",'Data Entry'!AE899*0.001,IF('Data Entry'!AF899="kg",'Data Entry'!AE899*1,IF('Data Entry'!AF899="Pieza",'Data Entry'!AE899*1,IF('Data Entry'!AF899="L",'Data Entry'!AE899*1,IFERROR(,""))))))))</f>
        <v>0</v>
      </c>
      <c r="F896" s="1" t="s">
        <v>4</v>
      </c>
      <c r="G896" s="1">
        <f>IF('Data Entry'!AA899="g",'Data Entry'!Z899*0.001,IF('Data Entry'!AA899="mg",'Data Entry'!Z899*0.000001,IF('Data Entry'!AA899="t",'Data Entry'!Z899*1000,IF('Data Entry'!AA899="ml",'Data Entry'!Z899*0.001,IF('Data Entry'!AA899="kg",'Data Entry'!Z899*1,IF('Data Entry'!AA899="Piezas",'Data Entry'!Z899*1,IF('Data Entry'!AA899="L",'Data Entry'!Z899*1,IFERROR(,""))))))))</f>
        <v>0</v>
      </c>
      <c r="H896" s="1" t="s">
        <v>4</v>
      </c>
      <c r="I896" s="1">
        <f>IF('Data Entry'!AC899="g",'Data Entry'!AB899*0.001,IF('Data Entry'!AC899="mg",'Data Entry'!AB899*0.000001,IF('Data Entry'!AC899="t",'Data Entry'!AB899*1000,IF('Data Entry'!AC899="ml",'Data Entry'!AB899*0.001,IF('Data Entry'!AC899="kg",'Data Entry'!AB899*1,IF('Data Entry'!AC899="L",'Data Entry'!AB899*1,IFERROR(,"")))))))</f>
        <v>0</v>
      </c>
      <c r="J896" s="59" t="str">
        <f>'Data Entry'!AU899</f>
        <v/>
      </c>
      <c r="K896" s="1">
        <f>IF('Data Entry'!AI899="g",'Data Entry'!AH899*0.001*V896,IF('Data Entry'!AI899="UI",'Data Entry'!AH899*0.000001*V896,IF('Data Entry'!AI899="mg",'Data Entry'!AH899*0.000001*V896,IF('Data Entry'!AI899="t",'Data Entry'!AH899*1000*V896,IF('Data Entry'!AI899="kg",'Data Entry'!AH899*1*V896,IF('Data Entry'!AI899="L",'Data Entry'!AH899*1*V896,IFERROR(,"")))))))</f>
        <v>0</v>
      </c>
      <c r="L896" s="1" t="s">
        <v>4</v>
      </c>
      <c r="M896" s="59">
        <f>'Data Entry'!AJ899</f>
        <v>0</v>
      </c>
      <c r="N896" s="59" t="str">
        <f>'Data Entry'!AX899</f>
        <v/>
      </c>
      <c r="O896" s="1">
        <f>IF('Data Entry'!AL899="g",'Data Entry'!AK899*0.001*W896,IF('Data Entry'!AL899="UI",'Data Entry'!AK899*0.000001*W896,IF('Data Entry'!AL899="mg",'Data Entry'!AK899*0.000001*W896,IF('Data Entry'!AL899="t",'Data Entry'!AK899*1000*W896,IF('Data Entry'!AL899="kg",'Data Entry'!AK899*1*W896,IF('Data Entry'!AL899="L",'Data Entry'!AK899*1*W896,IFERROR(,"")))))))</f>
        <v>0</v>
      </c>
      <c r="P896" s="1" t="s">
        <v>4</v>
      </c>
      <c r="Q896" s="59">
        <f>'Data Entry'!AM899</f>
        <v>0</v>
      </c>
      <c r="R896" s="59" t="str">
        <f>'Data Entry'!BA899</f>
        <v/>
      </c>
      <c r="S896" s="1">
        <f>IF('Data Entry'!AO899="g",'Data Entry'!AN899*0.001*X896,IF('Data Entry'!AO899="UI",'Data Entry'!AN899*0.000001*X896,IF('Data Entry'!AO899="mg",'Data Entry'!AN899*0.000001*X896,IF('Data Entry'!AO899="t",'Data Entry'!AN899*1000*X896,IF('Data Entry'!AO899="kg",'Data Entry'!AN899*1*X896,IF('Data Entry'!AO899="L",'Data Entry'!AN899*1*X896,IFERROR(,"")))))))</f>
        <v>0</v>
      </c>
      <c r="T896" s="1" t="s">
        <v>4</v>
      </c>
      <c r="U896" s="59" t="str">
        <f>IF('Data Entry'!AP899="No aplica","1",'Data Entry'!AP899)</f>
        <v/>
      </c>
      <c r="V896" s="59" t="str">
        <f>IF('Data Entry'!AS899="No aplica","1",'Data Entry'!AS899)</f>
        <v/>
      </c>
      <c r="W896" s="59" t="str">
        <f>IF('Data Entry'!AV899="No aplica","1",'Data Entry'!AV899)</f>
        <v/>
      </c>
      <c r="X896" s="59" t="str">
        <f>IF('Data Entry'!AY899="No aplica","1",'Data Entry'!AY899)</f>
        <v/>
      </c>
      <c r="Y896" s="151" t="str">
        <f t="shared" si="13"/>
        <v/>
      </c>
      <c r="Z896" s="152" t="str">
        <f>IF('Data Entry'!H899="Yes","1",IF(AND('Data Entry'!H899="",'Data Entry'!I899="",'Data Entry'!J899="",'Data Entry'!K899="",'Data Entry'!L899="",'Data Entry'!M899="",'Data Entry'!N899="",'Data Entry'!O899="",'Data Entry'!P899="",'Data Entry'!Q899=""),"","1"))</f>
        <v/>
      </c>
      <c r="AA896" s="152" t="str">
        <f>IF('Data Entry'!R899="Yes","1",IF(AND('Data Entry'!R899="",'Data Entry'!S899="",'Data Entry'!T899="",'Data Entry'!U899=""),"","1"))</f>
        <v/>
      </c>
      <c r="AB896" s="157" t="str">
        <f>IF('Data Entry'!V899="Yes","1",IF(AND('Data Entry'!V899="",'Data Entry'!W899=""),"","1"))</f>
        <v/>
      </c>
    </row>
    <row r="897" spans="1:28" ht="17">
      <c r="A897" s="59">
        <f>'Data Entry'!AB900</f>
        <v>0</v>
      </c>
      <c r="B897" s="59" t="str">
        <f>'Data Entry'!AR900</f>
        <v/>
      </c>
      <c r="C897" s="1">
        <f>IF('Data Entry'!AD900="g",'Data Entry'!AC900*0.001*U897,IF('Data Entry'!AD900="UI",'Data Entry'!AC900*0.000001*U897,IF('Data Entry'!AD900="mg",'Data Entry'!AC900*0.000001*U897,IF('Data Entry'!AD900="t",'Data Entry'!AC900*1000*U897,IF('Data Entry'!AD900="kg",'Data Entry'!AC900*1*U897,IF('Data Entry'!AD900="L",'Data Entry'!AC900*1*U897,IFERROR(,"")))))))</f>
        <v>0</v>
      </c>
      <c r="D897" s="1" t="s">
        <v>4</v>
      </c>
      <c r="E897" s="1">
        <f>IF('Data Entry'!AF900="g",'Data Entry'!AE900*0.001,IF('Data Entry'!AF900="mg",'Data Entry'!AE900*0.000001,IF('Data Entry'!AF900="t",'Data Entry'!AE900*1000,IF('Data Entry'!AF900="ml",'Data Entry'!AE900*0.001,IF('Data Entry'!AF900="kg",'Data Entry'!AE900*1,IF('Data Entry'!AF900="Pieza",'Data Entry'!AE900*1,IF('Data Entry'!AF900="L",'Data Entry'!AE900*1,IFERROR(,""))))))))</f>
        <v>0</v>
      </c>
      <c r="F897" s="1" t="s">
        <v>4</v>
      </c>
      <c r="G897" s="1">
        <f>IF('Data Entry'!AA900="g",'Data Entry'!Z900*0.001,IF('Data Entry'!AA900="mg",'Data Entry'!Z900*0.000001,IF('Data Entry'!AA900="t",'Data Entry'!Z900*1000,IF('Data Entry'!AA900="ml",'Data Entry'!Z900*0.001,IF('Data Entry'!AA900="kg",'Data Entry'!Z900*1,IF('Data Entry'!AA900="Piezas",'Data Entry'!Z900*1,IF('Data Entry'!AA900="L",'Data Entry'!Z900*1,IFERROR(,""))))))))</f>
        <v>0</v>
      </c>
      <c r="H897" s="1" t="s">
        <v>4</v>
      </c>
      <c r="I897" s="1">
        <f>IF('Data Entry'!AC900="g",'Data Entry'!AB900*0.001,IF('Data Entry'!AC900="mg",'Data Entry'!AB900*0.000001,IF('Data Entry'!AC900="t",'Data Entry'!AB900*1000,IF('Data Entry'!AC900="ml",'Data Entry'!AB900*0.001,IF('Data Entry'!AC900="kg",'Data Entry'!AB900*1,IF('Data Entry'!AC900="L",'Data Entry'!AB900*1,IFERROR(,"")))))))</f>
        <v>0</v>
      </c>
      <c r="J897" s="59" t="str">
        <f>'Data Entry'!AU900</f>
        <v/>
      </c>
      <c r="K897" s="1">
        <f>IF('Data Entry'!AI900="g",'Data Entry'!AH900*0.001*V897,IF('Data Entry'!AI900="UI",'Data Entry'!AH900*0.000001*V897,IF('Data Entry'!AI900="mg",'Data Entry'!AH900*0.000001*V897,IF('Data Entry'!AI900="t",'Data Entry'!AH900*1000*V897,IF('Data Entry'!AI900="kg",'Data Entry'!AH900*1*V897,IF('Data Entry'!AI900="L",'Data Entry'!AH900*1*V897,IFERROR(,"")))))))</f>
        <v>0</v>
      </c>
      <c r="L897" s="1" t="s">
        <v>4</v>
      </c>
      <c r="M897" s="59">
        <f>'Data Entry'!AJ900</f>
        <v>0</v>
      </c>
      <c r="N897" s="59" t="str">
        <f>'Data Entry'!AX900</f>
        <v/>
      </c>
      <c r="O897" s="1">
        <f>IF('Data Entry'!AL900="g",'Data Entry'!AK900*0.001*W897,IF('Data Entry'!AL900="UI",'Data Entry'!AK900*0.000001*W897,IF('Data Entry'!AL900="mg",'Data Entry'!AK900*0.000001*W897,IF('Data Entry'!AL900="t",'Data Entry'!AK900*1000*W897,IF('Data Entry'!AL900="kg",'Data Entry'!AK900*1*W897,IF('Data Entry'!AL900="L",'Data Entry'!AK900*1*W897,IFERROR(,"")))))))</f>
        <v>0</v>
      </c>
      <c r="P897" s="1" t="s">
        <v>4</v>
      </c>
      <c r="Q897" s="59">
        <f>'Data Entry'!AM900</f>
        <v>0</v>
      </c>
      <c r="R897" s="59" t="str">
        <f>'Data Entry'!BA900</f>
        <v/>
      </c>
      <c r="S897" s="1">
        <f>IF('Data Entry'!AO900="g",'Data Entry'!AN900*0.001*X897,IF('Data Entry'!AO900="UI",'Data Entry'!AN900*0.000001*X897,IF('Data Entry'!AO900="mg",'Data Entry'!AN900*0.000001*X897,IF('Data Entry'!AO900="t",'Data Entry'!AN900*1000*X897,IF('Data Entry'!AO900="kg",'Data Entry'!AN900*1*X897,IF('Data Entry'!AO900="L",'Data Entry'!AN900*1*X897,IFERROR(,"")))))))</f>
        <v>0</v>
      </c>
      <c r="T897" s="1" t="s">
        <v>4</v>
      </c>
      <c r="U897" s="59" t="str">
        <f>IF('Data Entry'!AP900="No aplica","1",'Data Entry'!AP900)</f>
        <v/>
      </c>
      <c r="V897" s="59" t="str">
        <f>IF('Data Entry'!AS900="No aplica","1",'Data Entry'!AS900)</f>
        <v/>
      </c>
      <c r="W897" s="59" t="str">
        <f>IF('Data Entry'!AV900="No aplica","1",'Data Entry'!AV900)</f>
        <v/>
      </c>
      <c r="X897" s="59" t="str">
        <f>IF('Data Entry'!AY900="No aplica","1",'Data Entry'!AY900)</f>
        <v/>
      </c>
      <c r="Y897" s="151" t="str">
        <f t="shared" si="13"/>
        <v/>
      </c>
      <c r="Z897" s="152" t="str">
        <f>IF('Data Entry'!H900="Yes","1",IF(AND('Data Entry'!H900="",'Data Entry'!I900="",'Data Entry'!J900="",'Data Entry'!K900="",'Data Entry'!L900="",'Data Entry'!M900="",'Data Entry'!N900="",'Data Entry'!O900="",'Data Entry'!P900="",'Data Entry'!Q900=""),"","1"))</f>
        <v/>
      </c>
      <c r="AA897" s="152" t="str">
        <f>IF('Data Entry'!R900="Yes","1",IF(AND('Data Entry'!R900="",'Data Entry'!S900="",'Data Entry'!T900="",'Data Entry'!U900=""),"","1"))</f>
        <v/>
      </c>
      <c r="AB897" s="157" t="str">
        <f>IF('Data Entry'!V900="Yes","1",IF(AND('Data Entry'!V900="",'Data Entry'!W900=""),"","1"))</f>
        <v/>
      </c>
    </row>
    <row r="898" spans="1:28" ht="17">
      <c r="A898" s="59">
        <f>'Data Entry'!AB901</f>
        <v>0</v>
      </c>
      <c r="B898" s="59" t="str">
        <f>'Data Entry'!AR901</f>
        <v/>
      </c>
      <c r="C898" s="1">
        <f>IF('Data Entry'!AD901="g",'Data Entry'!AC901*0.001*U898,IF('Data Entry'!AD901="UI",'Data Entry'!AC901*0.000001*U898,IF('Data Entry'!AD901="mg",'Data Entry'!AC901*0.000001*U898,IF('Data Entry'!AD901="t",'Data Entry'!AC901*1000*U898,IF('Data Entry'!AD901="kg",'Data Entry'!AC901*1*U898,IF('Data Entry'!AD901="L",'Data Entry'!AC901*1*U898,IFERROR(,"")))))))</f>
        <v>0</v>
      </c>
      <c r="D898" s="1" t="s">
        <v>4</v>
      </c>
      <c r="E898" s="1">
        <f>IF('Data Entry'!AF901="g",'Data Entry'!AE901*0.001,IF('Data Entry'!AF901="mg",'Data Entry'!AE901*0.000001,IF('Data Entry'!AF901="t",'Data Entry'!AE901*1000,IF('Data Entry'!AF901="ml",'Data Entry'!AE901*0.001,IF('Data Entry'!AF901="kg",'Data Entry'!AE901*1,IF('Data Entry'!AF901="Pieza",'Data Entry'!AE901*1,IF('Data Entry'!AF901="L",'Data Entry'!AE901*1,IFERROR(,""))))))))</f>
        <v>0</v>
      </c>
      <c r="F898" s="1" t="s">
        <v>4</v>
      </c>
      <c r="G898" s="1">
        <f>IF('Data Entry'!AA901="g",'Data Entry'!Z901*0.001,IF('Data Entry'!AA901="mg",'Data Entry'!Z901*0.000001,IF('Data Entry'!AA901="t",'Data Entry'!Z901*1000,IF('Data Entry'!AA901="ml",'Data Entry'!Z901*0.001,IF('Data Entry'!AA901="kg",'Data Entry'!Z901*1,IF('Data Entry'!AA901="Piezas",'Data Entry'!Z901*1,IF('Data Entry'!AA901="L",'Data Entry'!Z901*1,IFERROR(,""))))))))</f>
        <v>0</v>
      </c>
      <c r="H898" s="1" t="s">
        <v>4</v>
      </c>
      <c r="I898" s="1">
        <f>IF('Data Entry'!AC901="g",'Data Entry'!AB901*0.001,IF('Data Entry'!AC901="mg",'Data Entry'!AB901*0.000001,IF('Data Entry'!AC901="t",'Data Entry'!AB901*1000,IF('Data Entry'!AC901="ml",'Data Entry'!AB901*0.001,IF('Data Entry'!AC901="kg",'Data Entry'!AB901*1,IF('Data Entry'!AC901="L",'Data Entry'!AB901*1,IFERROR(,"")))))))</f>
        <v>0</v>
      </c>
      <c r="J898" s="59" t="str">
        <f>'Data Entry'!AU901</f>
        <v/>
      </c>
      <c r="K898" s="1">
        <f>IF('Data Entry'!AI901="g",'Data Entry'!AH901*0.001*V898,IF('Data Entry'!AI901="UI",'Data Entry'!AH901*0.000001*V898,IF('Data Entry'!AI901="mg",'Data Entry'!AH901*0.000001*V898,IF('Data Entry'!AI901="t",'Data Entry'!AH901*1000*V898,IF('Data Entry'!AI901="kg",'Data Entry'!AH901*1*V898,IF('Data Entry'!AI901="L",'Data Entry'!AH901*1*V898,IFERROR(,"")))))))</f>
        <v>0</v>
      </c>
      <c r="L898" s="1" t="s">
        <v>4</v>
      </c>
      <c r="M898" s="59">
        <f>'Data Entry'!AJ901</f>
        <v>0</v>
      </c>
      <c r="N898" s="59" t="str">
        <f>'Data Entry'!AX901</f>
        <v/>
      </c>
      <c r="O898" s="1">
        <f>IF('Data Entry'!AL901="g",'Data Entry'!AK901*0.001*W898,IF('Data Entry'!AL901="UI",'Data Entry'!AK901*0.000001*W898,IF('Data Entry'!AL901="mg",'Data Entry'!AK901*0.000001*W898,IF('Data Entry'!AL901="t",'Data Entry'!AK901*1000*W898,IF('Data Entry'!AL901="kg",'Data Entry'!AK901*1*W898,IF('Data Entry'!AL901="L",'Data Entry'!AK901*1*W898,IFERROR(,"")))))))</f>
        <v>0</v>
      </c>
      <c r="P898" s="1" t="s">
        <v>4</v>
      </c>
      <c r="Q898" s="59">
        <f>'Data Entry'!AM901</f>
        <v>0</v>
      </c>
      <c r="R898" s="59" t="str">
        <f>'Data Entry'!BA901</f>
        <v/>
      </c>
      <c r="S898" s="1">
        <f>IF('Data Entry'!AO901="g",'Data Entry'!AN901*0.001*X898,IF('Data Entry'!AO901="UI",'Data Entry'!AN901*0.000001*X898,IF('Data Entry'!AO901="mg",'Data Entry'!AN901*0.000001*X898,IF('Data Entry'!AO901="t",'Data Entry'!AN901*1000*X898,IF('Data Entry'!AO901="kg",'Data Entry'!AN901*1*X898,IF('Data Entry'!AO901="L",'Data Entry'!AN901*1*X898,IFERROR(,"")))))))</f>
        <v>0</v>
      </c>
      <c r="T898" s="1" t="s">
        <v>4</v>
      </c>
      <c r="U898" s="59" t="str">
        <f>IF('Data Entry'!AP901="No aplica","1",'Data Entry'!AP901)</f>
        <v/>
      </c>
      <c r="V898" s="59" t="str">
        <f>IF('Data Entry'!AS901="No aplica","1",'Data Entry'!AS901)</f>
        <v/>
      </c>
      <c r="W898" s="59" t="str">
        <f>IF('Data Entry'!AV901="No aplica","1",'Data Entry'!AV901)</f>
        <v/>
      </c>
      <c r="X898" s="59" t="str">
        <f>IF('Data Entry'!AY901="No aplica","1",'Data Entry'!AY901)</f>
        <v/>
      </c>
      <c r="Y898" s="151" t="str">
        <f t="shared" si="13"/>
        <v/>
      </c>
      <c r="Z898" s="152" t="str">
        <f>IF('Data Entry'!H901="Yes","1",IF(AND('Data Entry'!H901="",'Data Entry'!I901="",'Data Entry'!J901="",'Data Entry'!K901="",'Data Entry'!L901="",'Data Entry'!M901="",'Data Entry'!N901="",'Data Entry'!O901="",'Data Entry'!P901="",'Data Entry'!Q901=""),"","1"))</f>
        <v/>
      </c>
      <c r="AA898" s="152" t="str">
        <f>IF('Data Entry'!R901="Yes","1",IF(AND('Data Entry'!R901="",'Data Entry'!S901="",'Data Entry'!T901="",'Data Entry'!U901=""),"","1"))</f>
        <v/>
      </c>
      <c r="AB898" s="157" t="str">
        <f>IF('Data Entry'!V901="Yes","1",IF(AND('Data Entry'!V901="",'Data Entry'!W901=""),"","1"))</f>
        <v/>
      </c>
    </row>
    <row r="899" spans="1:28" ht="17">
      <c r="A899" s="59">
        <f>'Data Entry'!AB902</f>
        <v>0</v>
      </c>
      <c r="B899" s="59" t="str">
        <f>'Data Entry'!AR902</f>
        <v/>
      </c>
      <c r="C899" s="1">
        <f>IF('Data Entry'!AD902="g",'Data Entry'!AC902*0.001*U899,IF('Data Entry'!AD902="UI",'Data Entry'!AC902*0.000001*U899,IF('Data Entry'!AD902="mg",'Data Entry'!AC902*0.000001*U899,IF('Data Entry'!AD902="t",'Data Entry'!AC902*1000*U899,IF('Data Entry'!AD902="kg",'Data Entry'!AC902*1*U899,IF('Data Entry'!AD902="L",'Data Entry'!AC902*1*U899,IFERROR(,"")))))))</f>
        <v>0</v>
      </c>
      <c r="D899" s="1" t="s">
        <v>4</v>
      </c>
      <c r="E899" s="1">
        <f>IF('Data Entry'!AF902="g",'Data Entry'!AE902*0.001,IF('Data Entry'!AF902="mg",'Data Entry'!AE902*0.000001,IF('Data Entry'!AF902="t",'Data Entry'!AE902*1000,IF('Data Entry'!AF902="ml",'Data Entry'!AE902*0.001,IF('Data Entry'!AF902="kg",'Data Entry'!AE902*1,IF('Data Entry'!AF902="Pieza",'Data Entry'!AE902*1,IF('Data Entry'!AF902="L",'Data Entry'!AE902*1,IFERROR(,""))))))))</f>
        <v>0</v>
      </c>
      <c r="F899" s="1" t="s">
        <v>4</v>
      </c>
      <c r="G899" s="1">
        <f>IF('Data Entry'!AA902="g",'Data Entry'!Z902*0.001,IF('Data Entry'!AA902="mg",'Data Entry'!Z902*0.000001,IF('Data Entry'!AA902="t",'Data Entry'!Z902*1000,IF('Data Entry'!AA902="ml",'Data Entry'!Z902*0.001,IF('Data Entry'!AA902="kg",'Data Entry'!Z902*1,IF('Data Entry'!AA902="Piezas",'Data Entry'!Z902*1,IF('Data Entry'!AA902="L",'Data Entry'!Z902*1,IFERROR(,""))))))))</f>
        <v>0</v>
      </c>
      <c r="H899" s="1" t="s">
        <v>4</v>
      </c>
      <c r="I899" s="1">
        <f>IF('Data Entry'!AC902="g",'Data Entry'!AB902*0.001,IF('Data Entry'!AC902="mg",'Data Entry'!AB902*0.000001,IF('Data Entry'!AC902="t",'Data Entry'!AB902*1000,IF('Data Entry'!AC902="ml",'Data Entry'!AB902*0.001,IF('Data Entry'!AC902="kg",'Data Entry'!AB902*1,IF('Data Entry'!AC902="L",'Data Entry'!AB902*1,IFERROR(,"")))))))</f>
        <v>0</v>
      </c>
      <c r="J899" s="59" t="str">
        <f>'Data Entry'!AU902</f>
        <v/>
      </c>
      <c r="K899" s="1">
        <f>IF('Data Entry'!AI902="g",'Data Entry'!AH902*0.001*V899,IF('Data Entry'!AI902="UI",'Data Entry'!AH902*0.000001*V899,IF('Data Entry'!AI902="mg",'Data Entry'!AH902*0.000001*V899,IF('Data Entry'!AI902="t",'Data Entry'!AH902*1000*V899,IF('Data Entry'!AI902="kg",'Data Entry'!AH902*1*V899,IF('Data Entry'!AI902="L",'Data Entry'!AH902*1*V899,IFERROR(,"")))))))</f>
        <v>0</v>
      </c>
      <c r="L899" s="1" t="s">
        <v>4</v>
      </c>
      <c r="M899" s="59">
        <f>'Data Entry'!AJ902</f>
        <v>0</v>
      </c>
      <c r="N899" s="59" t="str">
        <f>'Data Entry'!AX902</f>
        <v/>
      </c>
      <c r="O899" s="1">
        <f>IF('Data Entry'!AL902="g",'Data Entry'!AK902*0.001*W899,IF('Data Entry'!AL902="UI",'Data Entry'!AK902*0.000001*W899,IF('Data Entry'!AL902="mg",'Data Entry'!AK902*0.000001*W899,IF('Data Entry'!AL902="t",'Data Entry'!AK902*1000*W899,IF('Data Entry'!AL902="kg",'Data Entry'!AK902*1*W899,IF('Data Entry'!AL902="L",'Data Entry'!AK902*1*W899,IFERROR(,"")))))))</f>
        <v>0</v>
      </c>
      <c r="P899" s="1" t="s">
        <v>4</v>
      </c>
      <c r="Q899" s="59">
        <f>'Data Entry'!AM902</f>
        <v>0</v>
      </c>
      <c r="R899" s="59" t="str">
        <f>'Data Entry'!BA902</f>
        <v/>
      </c>
      <c r="S899" s="1">
        <f>IF('Data Entry'!AO902="g",'Data Entry'!AN902*0.001*X899,IF('Data Entry'!AO902="UI",'Data Entry'!AN902*0.000001*X899,IF('Data Entry'!AO902="mg",'Data Entry'!AN902*0.000001*X899,IF('Data Entry'!AO902="t",'Data Entry'!AN902*1000*X899,IF('Data Entry'!AO902="kg",'Data Entry'!AN902*1*X899,IF('Data Entry'!AO902="L",'Data Entry'!AN902*1*X899,IFERROR(,"")))))))</f>
        <v>0</v>
      </c>
      <c r="T899" s="1" t="s">
        <v>4</v>
      </c>
      <c r="U899" s="59" t="str">
        <f>IF('Data Entry'!AP902="No aplica","1",'Data Entry'!AP902)</f>
        <v/>
      </c>
      <c r="V899" s="59" t="str">
        <f>IF('Data Entry'!AS902="No aplica","1",'Data Entry'!AS902)</f>
        <v/>
      </c>
      <c r="W899" s="59" t="str">
        <f>IF('Data Entry'!AV902="No aplica","1",'Data Entry'!AV902)</f>
        <v/>
      </c>
      <c r="X899" s="59" t="str">
        <f>IF('Data Entry'!AY902="No aplica","1",'Data Entry'!AY902)</f>
        <v/>
      </c>
      <c r="Y899" s="151" t="str">
        <f t="shared" ref="Y899:Y962" si="14">IF(OR(AND(Z899="1",AA899="1"),AND(Z899="1",AB899="1")),"1","")</f>
        <v/>
      </c>
      <c r="Z899" s="152" t="str">
        <f>IF('Data Entry'!H902="Yes","1",IF(AND('Data Entry'!H902="",'Data Entry'!I902="",'Data Entry'!J902="",'Data Entry'!K902="",'Data Entry'!L902="",'Data Entry'!M902="",'Data Entry'!N902="",'Data Entry'!O902="",'Data Entry'!P902="",'Data Entry'!Q902=""),"","1"))</f>
        <v/>
      </c>
      <c r="AA899" s="152" t="str">
        <f>IF('Data Entry'!R902="Yes","1",IF(AND('Data Entry'!R902="",'Data Entry'!S902="",'Data Entry'!T902="",'Data Entry'!U902=""),"","1"))</f>
        <v/>
      </c>
      <c r="AB899" s="157" t="str">
        <f>IF('Data Entry'!V902="Yes","1",IF(AND('Data Entry'!V902="",'Data Entry'!W902=""),"","1"))</f>
        <v/>
      </c>
    </row>
    <row r="900" spans="1:28" ht="17">
      <c r="A900" s="59">
        <f>'Data Entry'!AB903</f>
        <v>0</v>
      </c>
      <c r="B900" s="59" t="str">
        <f>'Data Entry'!AR903</f>
        <v/>
      </c>
      <c r="C900" s="1">
        <f>IF('Data Entry'!AD903="g",'Data Entry'!AC903*0.001*U900,IF('Data Entry'!AD903="UI",'Data Entry'!AC903*0.000001*U900,IF('Data Entry'!AD903="mg",'Data Entry'!AC903*0.000001*U900,IF('Data Entry'!AD903="t",'Data Entry'!AC903*1000*U900,IF('Data Entry'!AD903="kg",'Data Entry'!AC903*1*U900,IF('Data Entry'!AD903="L",'Data Entry'!AC903*1*U900,IFERROR(,"")))))))</f>
        <v>0</v>
      </c>
      <c r="D900" s="1" t="s">
        <v>4</v>
      </c>
      <c r="E900" s="1">
        <f>IF('Data Entry'!AF903="g",'Data Entry'!AE903*0.001,IF('Data Entry'!AF903="mg",'Data Entry'!AE903*0.000001,IF('Data Entry'!AF903="t",'Data Entry'!AE903*1000,IF('Data Entry'!AF903="ml",'Data Entry'!AE903*0.001,IF('Data Entry'!AF903="kg",'Data Entry'!AE903*1,IF('Data Entry'!AF903="Pieza",'Data Entry'!AE903*1,IF('Data Entry'!AF903="L",'Data Entry'!AE903*1,IFERROR(,""))))))))</f>
        <v>0</v>
      </c>
      <c r="F900" s="1" t="s">
        <v>4</v>
      </c>
      <c r="G900" s="1">
        <f>IF('Data Entry'!AA903="g",'Data Entry'!Z903*0.001,IF('Data Entry'!AA903="mg",'Data Entry'!Z903*0.000001,IF('Data Entry'!AA903="t",'Data Entry'!Z903*1000,IF('Data Entry'!AA903="ml",'Data Entry'!Z903*0.001,IF('Data Entry'!AA903="kg",'Data Entry'!Z903*1,IF('Data Entry'!AA903="Piezas",'Data Entry'!Z903*1,IF('Data Entry'!AA903="L",'Data Entry'!Z903*1,IFERROR(,""))))))))</f>
        <v>0</v>
      </c>
      <c r="H900" s="1" t="s">
        <v>4</v>
      </c>
      <c r="I900" s="1">
        <f>IF('Data Entry'!AC903="g",'Data Entry'!AB903*0.001,IF('Data Entry'!AC903="mg",'Data Entry'!AB903*0.000001,IF('Data Entry'!AC903="t",'Data Entry'!AB903*1000,IF('Data Entry'!AC903="ml",'Data Entry'!AB903*0.001,IF('Data Entry'!AC903="kg",'Data Entry'!AB903*1,IF('Data Entry'!AC903="L",'Data Entry'!AB903*1,IFERROR(,"")))))))</f>
        <v>0</v>
      </c>
      <c r="J900" s="59" t="str">
        <f>'Data Entry'!AU903</f>
        <v/>
      </c>
      <c r="K900" s="1">
        <f>IF('Data Entry'!AI903="g",'Data Entry'!AH903*0.001*V900,IF('Data Entry'!AI903="UI",'Data Entry'!AH903*0.000001*V900,IF('Data Entry'!AI903="mg",'Data Entry'!AH903*0.000001*V900,IF('Data Entry'!AI903="t",'Data Entry'!AH903*1000*V900,IF('Data Entry'!AI903="kg",'Data Entry'!AH903*1*V900,IF('Data Entry'!AI903="L",'Data Entry'!AH903*1*V900,IFERROR(,"")))))))</f>
        <v>0</v>
      </c>
      <c r="L900" s="1" t="s">
        <v>4</v>
      </c>
      <c r="M900" s="59">
        <f>'Data Entry'!AJ903</f>
        <v>0</v>
      </c>
      <c r="N900" s="59" t="str">
        <f>'Data Entry'!AX903</f>
        <v/>
      </c>
      <c r="O900" s="1">
        <f>IF('Data Entry'!AL903="g",'Data Entry'!AK903*0.001*W900,IF('Data Entry'!AL903="UI",'Data Entry'!AK903*0.000001*W900,IF('Data Entry'!AL903="mg",'Data Entry'!AK903*0.000001*W900,IF('Data Entry'!AL903="t",'Data Entry'!AK903*1000*W900,IF('Data Entry'!AL903="kg",'Data Entry'!AK903*1*W900,IF('Data Entry'!AL903="L",'Data Entry'!AK903*1*W900,IFERROR(,"")))))))</f>
        <v>0</v>
      </c>
      <c r="P900" s="1" t="s">
        <v>4</v>
      </c>
      <c r="Q900" s="59">
        <f>'Data Entry'!AM903</f>
        <v>0</v>
      </c>
      <c r="R900" s="59" t="str">
        <f>'Data Entry'!BA903</f>
        <v/>
      </c>
      <c r="S900" s="1">
        <f>IF('Data Entry'!AO903="g",'Data Entry'!AN903*0.001*X900,IF('Data Entry'!AO903="UI",'Data Entry'!AN903*0.000001*X900,IF('Data Entry'!AO903="mg",'Data Entry'!AN903*0.000001*X900,IF('Data Entry'!AO903="t",'Data Entry'!AN903*1000*X900,IF('Data Entry'!AO903="kg",'Data Entry'!AN903*1*X900,IF('Data Entry'!AO903="L",'Data Entry'!AN903*1*X900,IFERROR(,"")))))))</f>
        <v>0</v>
      </c>
      <c r="T900" s="1" t="s">
        <v>4</v>
      </c>
      <c r="U900" s="59" t="str">
        <f>IF('Data Entry'!AP903="No aplica","1",'Data Entry'!AP903)</f>
        <v/>
      </c>
      <c r="V900" s="59" t="str">
        <f>IF('Data Entry'!AS903="No aplica","1",'Data Entry'!AS903)</f>
        <v/>
      </c>
      <c r="W900" s="59" t="str">
        <f>IF('Data Entry'!AV903="No aplica","1",'Data Entry'!AV903)</f>
        <v/>
      </c>
      <c r="X900" s="59" t="str">
        <f>IF('Data Entry'!AY903="No aplica","1",'Data Entry'!AY903)</f>
        <v/>
      </c>
      <c r="Y900" s="151" t="str">
        <f t="shared" si="14"/>
        <v/>
      </c>
      <c r="Z900" s="152" t="str">
        <f>IF('Data Entry'!H903="Yes","1",IF(AND('Data Entry'!H903="",'Data Entry'!I903="",'Data Entry'!J903="",'Data Entry'!K903="",'Data Entry'!L903="",'Data Entry'!M903="",'Data Entry'!N903="",'Data Entry'!O903="",'Data Entry'!P903="",'Data Entry'!Q903=""),"","1"))</f>
        <v/>
      </c>
      <c r="AA900" s="152" t="str">
        <f>IF('Data Entry'!R903="Yes","1",IF(AND('Data Entry'!R903="",'Data Entry'!S903="",'Data Entry'!T903="",'Data Entry'!U903=""),"","1"))</f>
        <v/>
      </c>
      <c r="AB900" s="157" t="str">
        <f>IF('Data Entry'!V903="Yes","1",IF(AND('Data Entry'!V903="",'Data Entry'!W903=""),"","1"))</f>
        <v/>
      </c>
    </row>
    <row r="901" spans="1:28" ht="17">
      <c r="A901" s="59">
        <f>'Data Entry'!AB904</f>
        <v>0</v>
      </c>
      <c r="B901" s="59" t="str">
        <f>'Data Entry'!AR904</f>
        <v/>
      </c>
      <c r="C901" s="1">
        <f>IF('Data Entry'!AD904="g",'Data Entry'!AC904*0.001*U901,IF('Data Entry'!AD904="UI",'Data Entry'!AC904*0.000001*U901,IF('Data Entry'!AD904="mg",'Data Entry'!AC904*0.000001*U901,IF('Data Entry'!AD904="t",'Data Entry'!AC904*1000*U901,IF('Data Entry'!AD904="kg",'Data Entry'!AC904*1*U901,IF('Data Entry'!AD904="L",'Data Entry'!AC904*1*U901,IFERROR(,"")))))))</f>
        <v>0</v>
      </c>
      <c r="D901" s="1" t="s">
        <v>4</v>
      </c>
      <c r="E901" s="1">
        <f>IF('Data Entry'!AF904="g",'Data Entry'!AE904*0.001,IF('Data Entry'!AF904="mg",'Data Entry'!AE904*0.000001,IF('Data Entry'!AF904="t",'Data Entry'!AE904*1000,IF('Data Entry'!AF904="ml",'Data Entry'!AE904*0.001,IF('Data Entry'!AF904="kg",'Data Entry'!AE904*1,IF('Data Entry'!AF904="Pieza",'Data Entry'!AE904*1,IF('Data Entry'!AF904="L",'Data Entry'!AE904*1,IFERROR(,""))))))))</f>
        <v>0</v>
      </c>
      <c r="F901" s="1" t="s">
        <v>4</v>
      </c>
      <c r="G901" s="1">
        <f>IF('Data Entry'!AA904="g",'Data Entry'!Z904*0.001,IF('Data Entry'!AA904="mg",'Data Entry'!Z904*0.000001,IF('Data Entry'!AA904="t",'Data Entry'!Z904*1000,IF('Data Entry'!AA904="ml",'Data Entry'!Z904*0.001,IF('Data Entry'!AA904="kg",'Data Entry'!Z904*1,IF('Data Entry'!AA904="Piezas",'Data Entry'!Z904*1,IF('Data Entry'!AA904="L",'Data Entry'!Z904*1,IFERROR(,""))))))))</f>
        <v>0</v>
      </c>
      <c r="H901" s="1" t="s">
        <v>4</v>
      </c>
      <c r="I901" s="1">
        <f>IF('Data Entry'!AC904="g",'Data Entry'!AB904*0.001,IF('Data Entry'!AC904="mg",'Data Entry'!AB904*0.000001,IF('Data Entry'!AC904="t",'Data Entry'!AB904*1000,IF('Data Entry'!AC904="ml",'Data Entry'!AB904*0.001,IF('Data Entry'!AC904="kg",'Data Entry'!AB904*1,IF('Data Entry'!AC904="L",'Data Entry'!AB904*1,IFERROR(,"")))))))</f>
        <v>0</v>
      </c>
      <c r="J901" s="59" t="str">
        <f>'Data Entry'!AU904</f>
        <v/>
      </c>
      <c r="K901" s="1">
        <f>IF('Data Entry'!AI904="g",'Data Entry'!AH904*0.001*V901,IF('Data Entry'!AI904="UI",'Data Entry'!AH904*0.000001*V901,IF('Data Entry'!AI904="mg",'Data Entry'!AH904*0.000001*V901,IF('Data Entry'!AI904="t",'Data Entry'!AH904*1000*V901,IF('Data Entry'!AI904="kg",'Data Entry'!AH904*1*V901,IF('Data Entry'!AI904="L",'Data Entry'!AH904*1*V901,IFERROR(,"")))))))</f>
        <v>0</v>
      </c>
      <c r="L901" s="1" t="s">
        <v>4</v>
      </c>
      <c r="M901" s="59">
        <f>'Data Entry'!AJ904</f>
        <v>0</v>
      </c>
      <c r="N901" s="59" t="str">
        <f>'Data Entry'!AX904</f>
        <v/>
      </c>
      <c r="O901" s="1">
        <f>IF('Data Entry'!AL904="g",'Data Entry'!AK904*0.001*W901,IF('Data Entry'!AL904="UI",'Data Entry'!AK904*0.000001*W901,IF('Data Entry'!AL904="mg",'Data Entry'!AK904*0.000001*W901,IF('Data Entry'!AL904="t",'Data Entry'!AK904*1000*W901,IF('Data Entry'!AL904="kg",'Data Entry'!AK904*1*W901,IF('Data Entry'!AL904="L",'Data Entry'!AK904*1*W901,IFERROR(,"")))))))</f>
        <v>0</v>
      </c>
      <c r="P901" s="1" t="s">
        <v>4</v>
      </c>
      <c r="Q901" s="59">
        <f>'Data Entry'!AM904</f>
        <v>0</v>
      </c>
      <c r="R901" s="59" t="str">
        <f>'Data Entry'!BA904</f>
        <v/>
      </c>
      <c r="S901" s="1">
        <f>IF('Data Entry'!AO904="g",'Data Entry'!AN904*0.001*X901,IF('Data Entry'!AO904="UI",'Data Entry'!AN904*0.000001*X901,IF('Data Entry'!AO904="mg",'Data Entry'!AN904*0.000001*X901,IF('Data Entry'!AO904="t",'Data Entry'!AN904*1000*X901,IF('Data Entry'!AO904="kg",'Data Entry'!AN904*1*X901,IF('Data Entry'!AO904="L",'Data Entry'!AN904*1*X901,IFERROR(,"")))))))</f>
        <v>0</v>
      </c>
      <c r="T901" s="1" t="s">
        <v>4</v>
      </c>
      <c r="U901" s="59" t="str">
        <f>IF('Data Entry'!AP904="No aplica","1",'Data Entry'!AP904)</f>
        <v/>
      </c>
      <c r="V901" s="59" t="str">
        <f>IF('Data Entry'!AS904="No aplica","1",'Data Entry'!AS904)</f>
        <v/>
      </c>
      <c r="W901" s="59" t="str">
        <f>IF('Data Entry'!AV904="No aplica","1",'Data Entry'!AV904)</f>
        <v/>
      </c>
      <c r="X901" s="59" t="str">
        <f>IF('Data Entry'!AY904="No aplica","1",'Data Entry'!AY904)</f>
        <v/>
      </c>
      <c r="Y901" s="151" t="str">
        <f t="shared" si="14"/>
        <v/>
      </c>
      <c r="Z901" s="152" t="str">
        <f>IF('Data Entry'!H904="Yes","1",IF(AND('Data Entry'!H904="",'Data Entry'!I904="",'Data Entry'!J904="",'Data Entry'!K904="",'Data Entry'!L904="",'Data Entry'!M904="",'Data Entry'!N904="",'Data Entry'!O904="",'Data Entry'!P904="",'Data Entry'!Q904=""),"","1"))</f>
        <v/>
      </c>
      <c r="AA901" s="152" t="str">
        <f>IF('Data Entry'!R904="Yes","1",IF(AND('Data Entry'!R904="",'Data Entry'!S904="",'Data Entry'!T904="",'Data Entry'!U904=""),"","1"))</f>
        <v/>
      </c>
      <c r="AB901" s="157" t="str">
        <f>IF('Data Entry'!V904="Yes","1",IF(AND('Data Entry'!V904="",'Data Entry'!W904=""),"","1"))</f>
        <v/>
      </c>
    </row>
    <row r="902" spans="1:28" ht="17">
      <c r="A902" s="59">
        <f>'Data Entry'!AB905</f>
        <v>0</v>
      </c>
      <c r="B902" s="59" t="str">
        <f>'Data Entry'!AR905</f>
        <v/>
      </c>
      <c r="C902" s="1">
        <f>IF('Data Entry'!AD905="g",'Data Entry'!AC905*0.001*U902,IF('Data Entry'!AD905="UI",'Data Entry'!AC905*0.000001*U902,IF('Data Entry'!AD905="mg",'Data Entry'!AC905*0.000001*U902,IF('Data Entry'!AD905="t",'Data Entry'!AC905*1000*U902,IF('Data Entry'!AD905="kg",'Data Entry'!AC905*1*U902,IF('Data Entry'!AD905="L",'Data Entry'!AC905*1*U902,IFERROR(,"")))))))</f>
        <v>0</v>
      </c>
      <c r="D902" s="1" t="s">
        <v>4</v>
      </c>
      <c r="E902" s="1">
        <f>IF('Data Entry'!AF905="g",'Data Entry'!AE905*0.001,IF('Data Entry'!AF905="mg",'Data Entry'!AE905*0.000001,IF('Data Entry'!AF905="t",'Data Entry'!AE905*1000,IF('Data Entry'!AF905="ml",'Data Entry'!AE905*0.001,IF('Data Entry'!AF905="kg",'Data Entry'!AE905*1,IF('Data Entry'!AF905="Pieza",'Data Entry'!AE905*1,IF('Data Entry'!AF905="L",'Data Entry'!AE905*1,IFERROR(,""))))))))</f>
        <v>0</v>
      </c>
      <c r="F902" s="1" t="s">
        <v>4</v>
      </c>
      <c r="G902" s="1">
        <f>IF('Data Entry'!AA905="g",'Data Entry'!Z905*0.001,IF('Data Entry'!AA905="mg",'Data Entry'!Z905*0.000001,IF('Data Entry'!AA905="t",'Data Entry'!Z905*1000,IF('Data Entry'!AA905="ml",'Data Entry'!Z905*0.001,IF('Data Entry'!AA905="kg",'Data Entry'!Z905*1,IF('Data Entry'!AA905="Piezas",'Data Entry'!Z905*1,IF('Data Entry'!AA905="L",'Data Entry'!Z905*1,IFERROR(,""))))))))</f>
        <v>0</v>
      </c>
      <c r="H902" s="1" t="s">
        <v>4</v>
      </c>
      <c r="I902" s="1">
        <f>IF('Data Entry'!AC905="g",'Data Entry'!AB905*0.001,IF('Data Entry'!AC905="mg",'Data Entry'!AB905*0.000001,IF('Data Entry'!AC905="t",'Data Entry'!AB905*1000,IF('Data Entry'!AC905="ml",'Data Entry'!AB905*0.001,IF('Data Entry'!AC905="kg",'Data Entry'!AB905*1,IF('Data Entry'!AC905="L",'Data Entry'!AB905*1,IFERROR(,"")))))))</f>
        <v>0</v>
      </c>
      <c r="J902" s="59" t="str">
        <f>'Data Entry'!AU905</f>
        <v/>
      </c>
      <c r="K902" s="1">
        <f>IF('Data Entry'!AI905="g",'Data Entry'!AH905*0.001*V902,IF('Data Entry'!AI905="UI",'Data Entry'!AH905*0.000001*V902,IF('Data Entry'!AI905="mg",'Data Entry'!AH905*0.000001*V902,IF('Data Entry'!AI905="t",'Data Entry'!AH905*1000*V902,IF('Data Entry'!AI905="kg",'Data Entry'!AH905*1*V902,IF('Data Entry'!AI905="L",'Data Entry'!AH905*1*V902,IFERROR(,"")))))))</f>
        <v>0</v>
      </c>
      <c r="L902" s="1" t="s">
        <v>4</v>
      </c>
      <c r="M902" s="59">
        <f>'Data Entry'!AJ905</f>
        <v>0</v>
      </c>
      <c r="N902" s="59" t="str">
        <f>'Data Entry'!AX905</f>
        <v/>
      </c>
      <c r="O902" s="1">
        <f>IF('Data Entry'!AL905="g",'Data Entry'!AK905*0.001*W902,IF('Data Entry'!AL905="UI",'Data Entry'!AK905*0.000001*W902,IF('Data Entry'!AL905="mg",'Data Entry'!AK905*0.000001*W902,IF('Data Entry'!AL905="t",'Data Entry'!AK905*1000*W902,IF('Data Entry'!AL905="kg",'Data Entry'!AK905*1*W902,IF('Data Entry'!AL905="L",'Data Entry'!AK905*1*W902,IFERROR(,"")))))))</f>
        <v>0</v>
      </c>
      <c r="P902" s="1" t="s">
        <v>4</v>
      </c>
      <c r="Q902" s="59">
        <f>'Data Entry'!AM905</f>
        <v>0</v>
      </c>
      <c r="R902" s="59" t="str">
        <f>'Data Entry'!BA905</f>
        <v/>
      </c>
      <c r="S902" s="1">
        <f>IF('Data Entry'!AO905="g",'Data Entry'!AN905*0.001*X902,IF('Data Entry'!AO905="UI",'Data Entry'!AN905*0.000001*X902,IF('Data Entry'!AO905="mg",'Data Entry'!AN905*0.000001*X902,IF('Data Entry'!AO905="t",'Data Entry'!AN905*1000*X902,IF('Data Entry'!AO905="kg",'Data Entry'!AN905*1*X902,IF('Data Entry'!AO905="L",'Data Entry'!AN905*1*X902,IFERROR(,"")))))))</f>
        <v>0</v>
      </c>
      <c r="T902" s="1" t="s">
        <v>4</v>
      </c>
      <c r="U902" s="59" t="str">
        <f>IF('Data Entry'!AP905="No aplica","1",'Data Entry'!AP905)</f>
        <v/>
      </c>
      <c r="V902" s="59" t="str">
        <f>IF('Data Entry'!AS905="No aplica","1",'Data Entry'!AS905)</f>
        <v/>
      </c>
      <c r="W902" s="59" t="str">
        <f>IF('Data Entry'!AV905="No aplica","1",'Data Entry'!AV905)</f>
        <v/>
      </c>
      <c r="X902" s="59" t="str">
        <f>IF('Data Entry'!AY905="No aplica","1",'Data Entry'!AY905)</f>
        <v/>
      </c>
      <c r="Y902" s="151" t="str">
        <f t="shared" si="14"/>
        <v/>
      </c>
      <c r="Z902" s="152" t="str">
        <f>IF('Data Entry'!H905="Yes","1",IF(AND('Data Entry'!H905="",'Data Entry'!I905="",'Data Entry'!J905="",'Data Entry'!K905="",'Data Entry'!L905="",'Data Entry'!M905="",'Data Entry'!N905="",'Data Entry'!O905="",'Data Entry'!P905="",'Data Entry'!Q905=""),"","1"))</f>
        <v/>
      </c>
      <c r="AA902" s="152" t="str">
        <f>IF('Data Entry'!R905="Yes","1",IF(AND('Data Entry'!R905="",'Data Entry'!S905="",'Data Entry'!T905="",'Data Entry'!U905=""),"","1"))</f>
        <v/>
      </c>
      <c r="AB902" s="157" t="str">
        <f>IF('Data Entry'!V905="Yes","1",IF(AND('Data Entry'!V905="",'Data Entry'!W905=""),"","1"))</f>
        <v/>
      </c>
    </row>
    <row r="903" spans="1:28" ht="17">
      <c r="A903" s="59">
        <f>'Data Entry'!AB906</f>
        <v>0</v>
      </c>
      <c r="B903" s="59" t="str">
        <f>'Data Entry'!AR906</f>
        <v/>
      </c>
      <c r="C903" s="1">
        <f>IF('Data Entry'!AD906="g",'Data Entry'!AC906*0.001*U903,IF('Data Entry'!AD906="UI",'Data Entry'!AC906*0.000001*U903,IF('Data Entry'!AD906="mg",'Data Entry'!AC906*0.000001*U903,IF('Data Entry'!AD906="t",'Data Entry'!AC906*1000*U903,IF('Data Entry'!AD906="kg",'Data Entry'!AC906*1*U903,IF('Data Entry'!AD906="L",'Data Entry'!AC906*1*U903,IFERROR(,"")))))))</f>
        <v>0</v>
      </c>
      <c r="D903" s="1" t="s">
        <v>4</v>
      </c>
      <c r="E903" s="1">
        <f>IF('Data Entry'!AF906="g",'Data Entry'!AE906*0.001,IF('Data Entry'!AF906="mg",'Data Entry'!AE906*0.000001,IF('Data Entry'!AF906="t",'Data Entry'!AE906*1000,IF('Data Entry'!AF906="ml",'Data Entry'!AE906*0.001,IF('Data Entry'!AF906="kg",'Data Entry'!AE906*1,IF('Data Entry'!AF906="Pieza",'Data Entry'!AE906*1,IF('Data Entry'!AF906="L",'Data Entry'!AE906*1,IFERROR(,""))))))))</f>
        <v>0</v>
      </c>
      <c r="F903" s="1" t="s">
        <v>4</v>
      </c>
      <c r="G903" s="1">
        <f>IF('Data Entry'!AA906="g",'Data Entry'!Z906*0.001,IF('Data Entry'!AA906="mg",'Data Entry'!Z906*0.000001,IF('Data Entry'!AA906="t",'Data Entry'!Z906*1000,IF('Data Entry'!AA906="ml",'Data Entry'!Z906*0.001,IF('Data Entry'!AA906="kg",'Data Entry'!Z906*1,IF('Data Entry'!AA906="Piezas",'Data Entry'!Z906*1,IF('Data Entry'!AA906="L",'Data Entry'!Z906*1,IFERROR(,""))))))))</f>
        <v>0</v>
      </c>
      <c r="H903" s="1" t="s">
        <v>4</v>
      </c>
      <c r="I903" s="1">
        <f>IF('Data Entry'!AC906="g",'Data Entry'!AB906*0.001,IF('Data Entry'!AC906="mg",'Data Entry'!AB906*0.000001,IF('Data Entry'!AC906="t",'Data Entry'!AB906*1000,IF('Data Entry'!AC906="ml",'Data Entry'!AB906*0.001,IF('Data Entry'!AC906="kg",'Data Entry'!AB906*1,IF('Data Entry'!AC906="L",'Data Entry'!AB906*1,IFERROR(,"")))))))</f>
        <v>0</v>
      </c>
      <c r="J903" s="59" t="str">
        <f>'Data Entry'!AU906</f>
        <v/>
      </c>
      <c r="K903" s="1">
        <f>IF('Data Entry'!AI906="g",'Data Entry'!AH906*0.001*V903,IF('Data Entry'!AI906="UI",'Data Entry'!AH906*0.000001*V903,IF('Data Entry'!AI906="mg",'Data Entry'!AH906*0.000001*V903,IF('Data Entry'!AI906="t",'Data Entry'!AH906*1000*V903,IF('Data Entry'!AI906="kg",'Data Entry'!AH906*1*V903,IF('Data Entry'!AI906="L",'Data Entry'!AH906*1*V903,IFERROR(,"")))))))</f>
        <v>0</v>
      </c>
      <c r="L903" s="1" t="s">
        <v>4</v>
      </c>
      <c r="M903" s="59">
        <f>'Data Entry'!AJ906</f>
        <v>0</v>
      </c>
      <c r="N903" s="59" t="str">
        <f>'Data Entry'!AX906</f>
        <v/>
      </c>
      <c r="O903" s="1">
        <f>IF('Data Entry'!AL906="g",'Data Entry'!AK906*0.001*W903,IF('Data Entry'!AL906="UI",'Data Entry'!AK906*0.000001*W903,IF('Data Entry'!AL906="mg",'Data Entry'!AK906*0.000001*W903,IF('Data Entry'!AL906="t",'Data Entry'!AK906*1000*W903,IF('Data Entry'!AL906="kg",'Data Entry'!AK906*1*W903,IF('Data Entry'!AL906="L",'Data Entry'!AK906*1*W903,IFERROR(,"")))))))</f>
        <v>0</v>
      </c>
      <c r="P903" s="1" t="s">
        <v>4</v>
      </c>
      <c r="Q903" s="59">
        <f>'Data Entry'!AM906</f>
        <v>0</v>
      </c>
      <c r="R903" s="59" t="str">
        <f>'Data Entry'!BA906</f>
        <v/>
      </c>
      <c r="S903" s="1">
        <f>IF('Data Entry'!AO906="g",'Data Entry'!AN906*0.001*X903,IF('Data Entry'!AO906="UI",'Data Entry'!AN906*0.000001*X903,IF('Data Entry'!AO906="mg",'Data Entry'!AN906*0.000001*X903,IF('Data Entry'!AO906="t",'Data Entry'!AN906*1000*X903,IF('Data Entry'!AO906="kg",'Data Entry'!AN906*1*X903,IF('Data Entry'!AO906="L",'Data Entry'!AN906*1*X903,IFERROR(,"")))))))</f>
        <v>0</v>
      </c>
      <c r="T903" s="1" t="s">
        <v>4</v>
      </c>
      <c r="U903" s="59" t="str">
        <f>IF('Data Entry'!AP906="No aplica","1",'Data Entry'!AP906)</f>
        <v/>
      </c>
      <c r="V903" s="59" t="str">
        <f>IF('Data Entry'!AS906="No aplica","1",'Data Entry'!AS906)</f>
        <v/>
      </c>
      <c r="W903" s="59" t="str">
        <f>IF('Data Entry'!AV906="No aplica","1",'Data Entry'!AV906)</f>
        <v/>
      </c>
      <c r="X903" s="59" t="str">
        <f>IF('Data Entry'!AY906="No aplica","1",'Data Entry'!AY906)</f>
        <v/>
      </c>
      <c r="Y903" s="151" t="str">
        <f t="shared" si="14"/>
        <v/>
      </c>
      <c r="Z903" s="152" t="str">
        <f>IF('Data Entry'!H906="Yes","1",IF(AND('Data Entry'!H906="",'Data Entry'!I906="",'Data Entry'!J906="",'Data Entry'!K906="",'Data Entry'!L906="",'Data Entry'!M906="",'Data Entry'!N906="",'Data Entry'!O906="",'Data Entry'!P906="",'Data Entry'!Q906=""),"","1"))</f>
        <v/>
      </c>
      <c r="AA903" s="152" t="str">
        <f>IF('Data Entry'!R906="Yes","1",IF(AND('Data Entry'!R906="",'Data Entry'!S906="",'Data Entry'!T906="",'Data Entry'!U906=""),"","1"))</f>
        <v/>
      </c>
      <c r="AB903" s="157" t="str">
        <f>IF('Data Entry'!V906="Yes","1",IF(AND('Data Entry'!V906="",'Data Entry'!W906=""),"","1"))</f>
        <v/>
      </c>
    </row>
    <row r="904" spans="1:28" ht="17">
      <c r="A904" s="59">
        <f>'Data Entry'!AB907</f>
        <v>0</v>
      </c>
      <c r="B904" s="59" t="str">
        <f>'Data Entry'!AR907</f>
        <v/>
      </c>
      <c r="C904" s="1">
        <f>IF('Data Entry'!AD907="g",'Data Entry'!AC907*0.001*U904,IF('Data Entry'!AD907="UI",'Data Entry'!AC907*0.000001*U904,IF('Data Entry'!AD907="mg",'Data Entry'!AC907*0.000001*U904,IF('Data Entry'!AD907="t",'Data Entry'!AC907*1000*U904,IF('Data Entry'!AD907="kg",'Data Entry'!AC907*1*U904,IF('Data Entry'!AD907="L",'Data Entry'!AC907*1*U904,IFERROR(,"")))))))</f>
        <v>0</v>
      </c>
      <c r="D904" s="1" t="s">
        <v>4</v>
      </c>
      <c r="E904" s="1">
        <f>IF('Data Entry'!AF907="g",'Data Entry'!AE907*0.001,IF('Data Entry'!AF907="mg",'Data Entry'!AE907*0.000001,IF('Data Entry'!AF907="t",'Data Entry'!AE907*1000,IF('Data Entry'!AF907="ml",'Data Entry'!AE907*0.001,IF('Data Entry'!AF907="kg",'Data Entry'!AE907*1,IF('Data Entry'!AF907="Pieza",'Data Entry'!AE907*1,IF('Data Entry'!AF907="L",'Data Entry'!AE907*1,IFERROR(,""))))))))</f>
        <v>0</v>
      </c>
      <c r="F904" s="1" t="s">
        <v>4</v>
      </c>
      <c r="G904" s="1">
        <f>IF('Data Entry'!AA907="g",'Data Entry'!Z907*0.001,IF('Data Entry'!AA907="mg",'Data Entry'!Z907*0.000001,IF('Data Entry'!AA907="t",'Data Entry'!Z907*1000,IF('Data Entry'!AA907="ml",'Data Entry'!Z907*0.001,IF('Data Entry'!AA907="kg",'Data Entry'!Z907*1,IF('Data Entry'!AA907="Piezas",'Data Entry'!Z907*1,IF('Data Entry'!AA907="L",'Data Entry'!Z907*1,IFERROR(,""))))))))</f>
        <v>0</v>
      </c>
      <c r="H904" s="1" t="s">
        <v>4</v>
      </c>
      <c r="I904" s="1">
        <f>IF('Data Entry'!AC907="g",'Data Entry'!AB907*0.001,IF('Data Entry'!AC907="mg",'Data Entry'!AB907*0.000001,IF('Data Entry'!AC907="t",'Data Entry'!AB907*1000,IF('Data Entry'!AC907="ml",'Data Entry'!AB907*0.001,IF('Data Entry'!AC907="kg",'Data Entry'!AB907*1,IF('Data Entry'!AC907="L",'Data Entry'!AB907*1,IFERROR(,"")))))))</f>
        <v>0</v>
      </c>
      <c r="J904" s="59" t="str">
        <f>'Data Entry'!AU907</f>
        <v/>
      </c>
      <c r="K904" s="1">
        <f>IF('Data Entry'!AI907="g",'Data Entry'!AH907*0.001*V904,IF('Data Entry'!AI907="UI",'Data Entry'!AH907*0.000001*V904,IF('Data Entry'!AI907="mg",'Data Entry'!AH907*0.000001*V904,IF('Data Entry'!AI907="t",'Data Entry'!AH907*1000*V904,IF('Data Entry'!AI907="kg",'Data Entry'!AH907*1*V904,IF('Data Entry'!AI907="L",'Data Entry'!AH907*1*V904,IFERROR(,"")))))))</f>
        <v>0</v>
      </c>
      <c r="L904" s="1" t="s">
        <v>4</v>
      </c>
      <c r="M904" s="59">
        <f>'Data Entry'!AJ907</f>
        <v>0</v>
      </c>
      <c r="N904" s="59" t="str">
        <f>'Data Entry'!AX907</f>
        <v/>
      </c>
      <c r="O904" s="1">
        <f>IF('Data Entry'!AL907="g",'Data Entry'!AK907*0.001*W904,IF('Data Entry'!AL907="UI",'Data Entry'!AK907*0.000001*W904,IF('Data Entry'!AL907="mg",'Data Entry'!AK907*0.000001*W904,IF('Data Entry'!AL907="t",'Data Entry'!AK907*1000*W904,IF('Data Entry'!AL907="kg",'Data Entry'!AK907*1*W904,IF('Data Entry'!AL907="L",'Data Entry'!AK907*1*W904,IFERROR(,"")))))))</f>
        <v>0</v>
      </c>
      <c r="P904" s="1" t="s">
        <v>4</v>
      </c>
      <c r="Q904" s="59">
        <f>'Data Entry'!AM907</f>
        <v>0</v>
      </c>
      <c r="R904" s="59" t="str">
        <f>'Data Entry'!BA907</f>
        <v/>
      </c>
      <c r="S904" s="1">
        <f>IF('Data Entry'!AO907="g",'Data Entry'!AN907*0.001*X904,IF('Data Entry'!AO907="UI",'Data Entry'!AN907*0.000001*X904,IF('Data Entry'!AO907="mg",'Data Entry'!AN907*0.000001*X904,IF('Data Entry'!AO907="t",'Data Entry'!AN907*1000*X904,IF('Data Entry'!AO907="kg",'Data Entry'!AN907*1*X904,IF('Data Entry'!AO907="L",'Data Entry'!AN907*1*X904,IFERROR(,"")))))))</f>
        <v>0</v>
      </c>
      <c r="T904" s="1" t="s">
        <v>4</v>
      </c>
      <c r="U904" s="59" t="str">
        <f>IF('Data Entry'!AP907="No aplica","1",'Data Entry'!AP907)</f>
        <v/>
      </c>
      <c r="V904" s="59" t="str">
        <f>IF('Data Entry'!AS907="No aplica","1",'Data Entry'!AS907)</f>
        <v/>
      </c>
      <c r="W904" s="59" t="str">
        <f>IF('Data Entry'!AV907="No aplica","1",'Data Entry'!AV907)</f>
        <v/>
      </c>
      <c r="X904" s="59" t="str">
        <f>IF('Data Entry'!AY907="No aplica","1",'Data Entry'!AY907)</f>
        <v/>
      </c>
      <c r="Y904" s="151" t="str">
        <f t="shared" si="14"/>
        <v/>
      </c>
      <c r="Z904" s="152" t="str">
        <f>IF('Data Entry'!H907="Yes","1",IF(AND('Data Entry'!H907="",'Data Entry'!I907="",'Data Entry'!J907="",'Data Entry'!K907="",'Data Entry'!L907="",'Data Entry'!M907="",'Data Entry'!N907="",'Data Entry'!O907="",'Data Entry'!P907="",'Data Entry'!Q907=""),"","1"))</f>
        <v/>
      </c>
      <c r="AA904" s="152" t="str">
        <f>IF('Data Entry'!R907="Yes","1",IF(AND('Data Entry'!R907="",'Data Entry'!S907="",'Data Entry'!T907="",'Data Entry'!U907=""),"","1"))</f>
        <v/>
      </c>
      <c r="AB904" s="157" t="str">
        <f>IF('Data Entry'!V907="Yes","1",IF(AND('Data Entry'!V907="",'Data Entry'!W907=""),"","1"))</f>
        <v/>
      </c>
    </row>
    <row r="905" spans="1:28" ht="17">
      <c r="A905" s="59">
        <f>'Data Entry'!AB908</f>
        <v>0</v>
      </c>
      <c r="B905" s="59" t="str">
        <f>'Data Entry'!AR908</f>
        <v/>
      </c>
      <c r="C905" s="1">
        <f>IF('Data Entry'!AD908="g",'Data Entry'!AC908*0.001*U905,IF('Data Entry'!AD908="UI",'Data Entry'!AC908*0.000001*U905,IF('Data Entry'!AD908="mg",'Data Entry'!AC908*0.000001*U905,IF('Data Entry'!AD908="t",'Data Entry'!AC908*1000*U905,IF('Data Entry'!AD908="kg",'Data Entry'!AC908*1*U905,IF('Data Entry'!AD908="L",'Data Entry'!AC908*1*U905,IFERROR(,"")))))))</f>
        <v>0</v>
      </c>
      <c r="D905" s="1" t="s">
        <v>4</v>
      </c>
      <c r="E905" s="1">
        <f>IF('Data Entry'!AF908="g",'Data Entry'!AE908*0.001,IF('Data Entry'!AF908="mg",'Data Entry'!AE908*0.000001,IF('Data Entry'!AF908="t",'Data Entry'!AE908*1000,IF('Data Entry'!AF908="ml",'Data Entry'!AE908*0.001,IF('Data Entry'!AF908="kg",'Data Entry'!AE908*1,IF('Data Entry'!AF908="Pieza",'Data Entry'!AE908*1,IF('Data Entry'!AF908="L",'Data Entry'!AE908*1,IFERROR(,""))))))))</f>
        <v>0</v>
      </c>
      <c r="F905" s="1" t="s">
        <v>4</v>
      </c>
      <c r="G905" s="1">
        <f>IF('Data Entry'!AA908="g",'Data Entry'!Z908*0.001,IF('Data Entry'!AA908="mg",'Data Entry'!Z908*0.000001,IF('Data Entry'!AA908="t",'Data Entry'!Z908*1000,IF('Data Entry'!AA908="ml",'Data Entry'!Z908*0.001,IF('Data Entry'!AA908="kg",'Data Entry'!Z908*1,IF('Data Entry'!AA908="Piezas",'Data Entry'!Z908*1,IF('Data Entry'!AA908="L",'Data Entry'!Z908*1,IFERROR(,""))))))))</f>
        <v>0</v>
      </c>
      <c r="H905" s="1" t="s">
        <v>4</v>
      </c>
      <c r="I905" s="1">
        <f>IF('Data Entry'!AC908="g",'Data Entry'!AB908*0.001,IF('Data Entry'!AC908="mg",'Data Entry'!AB908*0.000001,IF('Data Entry'!AC908="t",'Data Entry'!AB908*1000,IF('Data Entry'!AC908="ml",'Data Entry'!AB908*0.001,IF('Data Entry'!AC908="kg",'Data Entry'!AB908*1,IF('Data Entry'!AC908="L",'Data Entry'!AB908*1,IFERROR(,"")))))))</f>
        <v>0</v>
      </c>
      <c r="J905" s="59" t="str">
        <f>'Data Entry'!AU908</f>
        <v/>
      </c>
      <c r="K905" s="1">
        <f>IF('Data Entry'!AI908="g",'Data Entry'!AH908*0.001*V905,IF('Data Entry'!AI908="UI",'Data Entry'!AH908*0.000001*V905,IF('Data Entry'!AI908="mg",'Data Entry'!AH908*0.000001*V905,IF('Data Entry'!AI908="t",'Data Entry'!AH908*1000*V905,IF('Data Entry'!AI908="kg",'Data Entry'!AH908*1*V905,IF('Data Entry'!AI908="L",'Data Entry'!AH908*1*V905,IFERROR(,"")))))))</f>
        <v>0</v>
      </c>
      <c r="L905" s="1" t="s">
        <v>4</v>
      </c>
      <c r="M905" s="59">
        <f>'Data Entry'!AJ908</f>
        <v>0</v>
      </c>
      <c r="N905" s="59" t="str">
        <f>'Data Entry'!AX908</f>
        <v/>
      </c>
      <c r="O905" s="1">
        <f>IF('Data Entry'!AL908="g",'Data Entry'!AK908*0.001*W905,IF('Data Entry'!AL908="UI",'Data Entry'!AK908*0.000001*W905,IF('Data Entry'!AL908="mg",'Data Entry'!AK908*0.000001*W905,IF('Data Entry'!AL908="t",'Data Entry'!AK908*1000*W905,IF('Data Entry'!AL908="kg",'Data Entry'!AK908*1*W905,IF('Data Entry'!AL908="L",'Data Entry'!AK908*1*W905,IFERROR(,"")))))))</f>
        <v>0</v>
      </c>
      <c r="P905" s="1" t="s">
        <v>4</v>
      </c>
      <c r="Q905" s="59">
        <f>'Data Entry'!AM908</f>
        <v>0</v>
      </c>
      <c r="R905" s="59" t="str">
        <f>'Data Entry'!BA908</f>
        <v/>
      </c>
      <c r="S905" s="1">
        <f>IF('Data Entry'!AO908="g",'Data Entry'!AN908*0.001*X905,IF('Data Entry'!AO908="UI",'Data Entry'!AN908*0.000001*X905,IF('Data Entry'!AO908="mg",'Data Entry'!AN908*0.000001*X905,IF('Data Entry'!AO908="t",'Data Entry'!AN908*1000*X905,IF('Data Entry'!AO908="kg",'Data Entry'!AN908*1*X905,IF('Data Entry'!AO908="L",'Data Entry'!AN908*1*X905,IFERROR(,"")))))))</f>
        <v>0</v>
      </c>
      <c r="T905" s="1" t="s">
        <v>4</v>
      </c>
      <c r="U905" s="59" t="str">
        <f>IF('Data Entry'!AP908="No aplica","1",'Data Entry'!AP908)</f>
        <v/>
      </c>
      <c r="V905" s="59" t="str">
        <f>IF('Data Entry'!AS908="No aplica","1",'Data Entry'!AS908)</f>
        <v/>
      </c>
      <c r="W905" s="59" t="str">
        <f>IF('Data Entry'!AV908="No aplica","1",'Data Entry'!AV908)</f>
        <v/>
      </c>
      <c r="X905" s="59" t="str">
        <f>IF('Data Entry'!AY908="No aplica","1",'Data Entry'!AY908)</f>
        <v/>
      </c>
      <c r="Y905" s="151" t="str">
        <f t="shared" si="14"/>
        <v/>
      </c>
      <c r="Z905" s="152" t="str">
        <f>IF('Data Entry'!H908="Yes","1",IF(AND('Data Entry'!H908="",'Data Entry'!I908="",'Data Entry'!J908="",'Data Entry'!K908="",'Data Entry'!L908="",'Data Entry'!M908="",'Data Entry'!N908="",'Data Entry'!O908="",'Data Entry'!P908="",'Data Entry'!Q908=""),"","1"))</f>
        <v/>
      </c>
      <c r="AA905" s="152" t="str">
        <f>IF('Data Entry'!R908="Yes","1",IF(AND('Data Entry'!R908="",'Data Entry'!S908="",'Data Entry'!T908="",'Data Entry'!U908=""),"","1"))</f>
        <v/>
      </c>
      <c r="AB905" s="157" t="str">
        <f>IF('Data Entry'!V908="Yes","1",IF(AND('Data Entry'!V908="",'Data Entry'!W908=""),"","1"))</f>
        <v/>
      </c>
    </row>
    <row r="906" spans="1:28" ht="17">
      <c r="A906" s="59">
        <f>'Data Entry'!AB909</f>
        <v>0</v>
      </c>
      <c r="B906" s="59" t="str">
        <f>'Data Entry'!AR909</f>
        <v/>
      </c>
      <c r="C906" s="1">
        <f>IF('Data Entry'!AD909="g",'Data Entry'!AC909*0.001*U906,IF('Data Entry'!AD909="UI",'Data Entry'!AC909*0.000001*U906,IF('Data Entry'!AD909="mg",'Data Entry'!AC909*0.000001*U906,IF('Data Entry'!AD909="t",'Data Entry'!AC909*1000*U906,IF('Data Entry'!AD909="kg",'Data Entry'!AC909*1*U906,IF('Data Entry'!AD909="L",'Data Entry'!AC909*1*U906,IFERROR(,"")))))))</f>
        <v>0</v>
      </c>
      <c r="D906" s="1" t="s">
        <v>4</v>
      </c>
      <c r="E906" s="1">
        <f>IF('Data Entry'!AF909="g",'Data Entry'!AE909*0.001,IF('Data Entry'!AF909="mg",'Data Entry'!AE909*0.000001,IF('Data Entry'!AF909="t",'Data Entry'!AE909*1000,IF('Data Entry'!AF909="ml",'Data Entry'!AE909*0.001,IF('Data Entry'!AF909="kg",'Data Entry'!AE909*1,IF('Data Entry'!AF909="Pieza",'Data Entry'!AE909*1,IF('Data Entry'!AF909="L",'Data Entry'!AE909*1,IFERROR(,""))))))))</f>
        <v>0</v>
      </c>
      <c r="F906" s="1" t="s">
        <v>4</v>
      </c>
      <c r="G906" s="1">
        <f>IF('Data Entry'!AA909="g",'Data Entry'!Z909*0.001,IF('Data Entry'!AA909="mg",'Data Entry'!Z909*0.000001,IF('Data Entry'!AA909="t",'Data Entry'!Z909*1000,IF('Data Entry'!AA909="ml",'Data Entry'!Z909*0.001,IF('Data Entry'!AA909="kg",'Data Entry'!Z909*1,IF('Data Entry'!AA909="Piezas",'Data Entry'!Z909*1,IF('Data Entry'!AA909="L",'Data Entry'!Z909*1,IFERROR(,""))))))))</f>
        <v>0</v>
      </c>
      <c r="H906" s="1" t="s">
        <v>4</v>
      </c>
      <c r="I906" s="1">
        <f>IF('Data Entry'!AC909="g",'Data Entry'!AB909*0.001,IF('Data Entry'!AC909="mg",'Data Entry'!AB909*0.000001,IF('Data Entry'!AC909="t",'Data Entry'!AB909*1000,IF('Data Entry'!AC909="ml",'Data Entry'!AB909*0.001,IF('Data Entry'!AC909="kg",'Data Entry'!AB909*1,IF('Data Entry'!AC909="L",'Data Entry'!AB909*1,IFERROR(,"")))))))</f>
        <v>0</v>
      </c>
      <c r="J906" s="59" t="str">
        <f>'Data Entry'!AU909</f>
        <v/>
      </c>
      <c r="K906" s="1">
        <f>IF('Data Entry'!AI909="g",'Data Entry'!AH909*0.001*V906,IF('Data Entry'!AI909="UI",'Data Entry'!AH909*0.000001*V906,IF('Data Entry'!AI909="mg",'Data Entry'!AH909*0.000001*V906,IF('Data Entry'!AI909="t",'Data Entry'!AH909*1000*V906,IF('Data Entry'!AI909="kg",'Data Entry'!AH909*1*V906,IF('Data Entry'!AI909="L",'Data Entry'!AH909*1*V906,IFERROR(,"")))))))</f>
        <v>0</v>
      </c>
      <c r="L906" s="1" t="s">
        <v>4</v>
      </c>
      <c r="M906" s="59">
        <f>'Data Entry'!AJ909</f>
        <v>0</v>
      </c>
      <c r="N906" s="59" t="str">
        <f>'Data Entry'!AX909</f>
        <v/>
      </c>
      <c r="O906" s="1">
        <f>IF('Data Entry'!AL909="g",'Data Entry'!AK909*0.001*W906,IF('Data Entry'!AL909="UI",'Data Entry'!AK909*0.000001*W906,IF('Data Entry'!AL909="mg",'Data Entry'!AK909*0.000001*W906,IF('Data Entry'!AL909="t",'Data Entry'!AK909*1000*W906,IF('Data Entry'!AL909="kg",'Data Entry'!AK909*1*W906,IF('Data Entry'!AL909="L",'Data Entry'!AK909*1*W906,IFERROR(,"")))))))</f>
        <v>0</v>
      </c>
      <c r="P906" s="1" t="s">
        <v>4</v>
      </c>
      <c r="Q906" s="59">
        <f>'Data Entry'!AM909</f>
        <v>0</v>
      </c>
      <c r="R906" s="59" t="str">
        <f>'Data Entry'!BA909</f>
        <v/>
      </c>
      <c r="S906" s="1">
        <f>IF('Data Entry'!AO909="g",'Data Entry'!AN909*0.001*X906,IF('Data Entry'!AO909="UI",'Data Entry'!AN909*0.000001*X906,IF('Data Entry'!AO909="mg",'Data Entry'!AN909*0.000001*X906,IF('Data Entry'!AO909="t",'Data Entry'!AN909*1000*X906,IF('Data Entry'!AO909="kg",'Data Entry'!AN909*1*X906,IF('Data Entry'!AO909="L",'Data Entry'!AN909*1*X906,IFERROR(,"")))))))</f>
        <v>0</v>
      </c>
      <c r="T906" s="1" t="s">
        <v>4</v>
      </c>
      <c r="U906" s="59" t="str">
        <f>IF('Data Entry'!AP909="No aplica","1",'Data Entry'!AP909)</f>
        <v/>
      </c>
      <c r="V906" s="59" t="str">
        <f>IF('Data Entry'!AS909="No aplica","1",'Data Entry'!AS909)</f>
        <v/>
      </c>
      <c r="W906" s="59" t="str">
        <f>IF('Data Entry'!AV909="No aplica","1",'Data Entry'!AV909)</f>
        <v/>
      </c>
      <c r="X906" s="59" t="str">
        <f>IF('Data Entry'!AY909="No aplica","1",'Data Entry'!AY909)</f>
        <v/>
      </c>
      <c r="Y906" s="151" t="str">
        <f t="shared" si="14"/>
        <v/>
      </c>
      <c r="Z906" s="152" t="str">
        <f>IF('Data Entry'!H909="Yes","1",IF(AND('Data Entry'!H909="",'Data Entry'!I909="",'Data Entry'!J909="",'Data Entry'!K909="",'Data Entry'!L909="",'Data Entry'!M909="",'Data Entry'!N909="",'Data Entry'!O909="",'Data Entry'!P909="",'Data Entry'!Q909=""),"","1"))</f>
        <v/>
      </c>
      <c r="AA906" s="152" t="str">
        <f>IF('Data Entry'!R909="Yes","1",IF(AND('Data Entry'!R909="",'Data Entry'!S909="",'Data Entry'!T909="",'Data Entry'!U909=""),"","1"))</f>
        <v/>
      </c>
      <c r="AB906" s="157" t="str">
        <f>IF('Data Entry'!V909="Yes","1",IF(AND('Data Entry'!V909="",'Data Entry'!W909=""),"","1"))</f>
        <v/>
      </c>
    </row>
    <row r="907" spans="1:28" ht="17">
      <c r="A907" s="59">
        <f>'Data Entry'!AB910</f>
        <v>0</v>
      </c>
      <c r="B907" s="59" t="str">
        <f>'Data Entry'!AR910</f>
        <v/>
      </c>
      <c r="C907" s="1">
        <f>IF('Data Entry'!AD910="g",'Data Entry'!AC910*0.001*U907,IF('Data Entry'!AD910="UI",'Data Entry'!AC910*0.000001*U907,IF('Data Entry'!AD910="mg",'Data Entry'!AC910*0.000001*U907,IF('Data Entry'!AD910="t",'Data Entry'!AC910*1000*U907,IF('Data Entry'!AD910="kg",'Data Entry'!AC910*1*U907,IF('Data Entry'!AD910="L",'Data Entry'!AC910*1*U907,IFERROR(,"")))))))</f>
        <v>0</v>
      </c>
      <c r="D907" s="1" t="s">
        <v>4</v>
      </c>
      <c r="E907" s="1">
        <f>IF('Data Entry'!AF910="g",'Data Entry'!AE910*0.001,IF('Data Entry'!AF910="mg",'Data Entry'!AE910*0.000001,IF('Data Entry'!AF910="t",'Data Entry'!AE910*1000,IF('Data Entry'!AF910="ml",'Data Entry'!AE910*0.001,IF('Data Entry'!AF910="kg",'Data Entry'!AE910*1,IF('Data Entry'!AF910="Pieza",'Data Entry'!AE910*1,IF('Data Entry'!AF910="L",'Data Entry'!AE910*1,IFERROR(,""))))))))</f>
        <v>0</v>
      </c>
      <c r="F907" s="1" t="s">
        <v>4</v>
      </c>
      <c r="G907" s="1">
        <f>IF('Data Entry'!AA910="g",'Data Entry'!Z910*0.001,IF('Data Entry'!AA910="mg",'Data Entry'!Z910*0.000001,IF('Data Entry'!AA910="t",'Data Entry'!Z910*1000,IF('Data Entry'!AA910="ml",'Data Entry'!Z910*0.001,IF('Data Entry'!AA910="kg",'Data Entry'!Z910*1,IF('Data Entry'!AA910="Piezas",'Data Entry'!Z910*1,IF('Data Entry'!AA910="L",'Data Entry'!Z910*1,IFERROR(,""))))))))</f>
        <v>0</v>
      </c>
      <c r="H907" s="1" t="s">
        <v>4</v>
      </c>
      <c r="I907" s="1">
        <f>IF('Data Entry'!AC910="g",'Data Entry'!AB910*0.001,IF('Data Entry'!AC910="mg",'Data Entry'!AB910*0.000001,IF('Data Entry'!AC910="t",'Data Entry'!AB910*1000,IF('Data Entry'!AC910="ml",'Data Entry'!AB910*0.001,IF('Data Entry'!AC910="kg",'Data Entry'!AB910*1,IF('Data Entry'!AC910="L",'Data Entry'!AB910*1,IFERROR(,"")))))))</f>
        <v>0</v>
      </c>
      <c r="J907" s="59" t="str">
        <f>'Data Entry'!AU910</f>
        <v/>
      </c>
      <c r="K907" s="1">
        <f>IF('Data Entry'!AI910="g",'Data Entry'!AH910*0.001*V907,IF('Data Entry'!AI910="UI",'Data Entry'!AH910*0.000001*V907,IF('Data Entry'!AI910="mg",'Data Entry'!AH910*0.000001*V907,IF('Data Entry'!AI910="t",'Data Entry'!AH910*1000*V907,IF('Data Entry'!AI910="kg",'Data Entry'!AH910*1*V907,IF('Data Entry'!AI910="L",'Data Entry'!AH910*1*V907,IFERROR(,"")))))))</f>
        <v>0</v>
      </c>
      <c r="L907" s="1" t="s">
        <v>4</v>
      </c>
      <c r="M907" s="59">
        <f>'Data Entry'!AJ910</f>
        <v>0</v>
      </c>
      <c r="N907" s="59" t="str">
        <f>'Data Entry'!AX910</f>
        <v/>
      </c>
      <c r="O907" s="1">
        <f>IF('Data Entry'!AL910="g",'Data Entry'!AK910*0.001*W907,IF('Data Entry'!AL910="UI",'Data Entry'!AK910*0.000001*W907,IF('Data Entry'!AL910="mg",'Data Entry'!AK910*0.000001*W907,IF('Data Entry'!AL910="t",'Data Entry'!AK910*1000*W907,IF('Data Entry'!AL910="kg",'Data Entry'!AK910*1*W907,IF('Data Entry'!AL910="L",'Data Entry'!AK910*1*W907,IFERROR(,"")))))))</f>
        <v>0</v>
      </c>
      <c r="P907" s="1" t="s">
        <v>4</v>
      </c>
      <c r="Q907" s="59">
        <f>'Data Entry'!AM910</f>
        <v>0</v>
      </c>
      <c r="R907" s="59" t="str">
        <f>'Data Entry'!BA910</f>
        <v/>
      </c>
      <c r="S907" s="1">
        <f>IF('Data Entry'!AO910="g",'Data Entry'!AN910*0.001*X907,IF('Data Entry'!AO910="UI",'Data Entry'!AN910*0.000001*X907,IF('Data Entry'!AO910="mg",'Data Entry'!AN910*0.000001*X907,IF('Data Entry'!AO910="t",'Data Entry'!AN910*1000*X907,IF('Data Entry'!AO910="kg",'Data Entry'!AN910*1*X907,IF('Data Entry'!AO910="L",'Data Entry'!AN910*1*X907,IFERROR(,"")))))))</f>
        <v>0</v>
      </c>
      <c r="T907" s="1" t="s">
        <v>4</v>
      </c>
      <c r="U907" s="59" t="str">
        <f>IF('Data Entry'!AP910="No aplica","1",'Data Entry'!AP910)</f>
        <v/>
      </c>
      <c r="V907" s="59" t="str">
        <f>IF('Data Entry'!AS910="No aplica","1",'Data Entry'!AS910)</f>
        <v/>
      </c>
      <c r="W907" s="59" t="str">
        <f>IF('Data Entry'!AV910="No aplica","1",'Data Entry'!AV910)</f>
        <v/>
      </c>
      <c r="X907" s="59" t="str">
        <f>IF('Data Entry'!AY910="No aplica","1",'Data Entry'!AY910)</f>
        <v/>
      </c>
      <c r="Y907" s="151" t="str">
        <f t="shared" si="14"/>
        <v/>
      </c>
      <c r="Z907" s="152" t="str">
        <f>IF('Data Entry'!H910="Yes","1",IF(AND('Data Entry'!H910="",'Data Entry'!I910="",'Data Entry'!J910="",'Data Entry'!K910="",'Data Entry'!L910="",'Data Entry'!M910="",'Data Entry'!N910="",'Data Entry'!O910="",'Data Entry'!P910="",'Data Entry'!Q910=""),"","1"))</f>
        <v/>
      </c>
      <c r="AA907" s="152" t="str">
        <f>IF('Data Entry'!R910="Yes","1",IF(AND('Data Entry'!R910="",'Data Entry'!S910="",'Data Entry'!T910="",'Data Entry'!U910=""),"","1"))</f>
        <v/>
      </c>
      <c r="AB907" s="157" t="str">
        <f>IF('Data Entry'!V910="Yes","1",IF(AND('Data Entry'!V910="",'Data Entry'!W910=""),"","1"))</f>
        <v/>
      </c>
    </row>
    <row r="908" spans="1:28" ht="17">
      <c r="A908" s="59">
        <f>'Data Entry'!AB911</f>
        <v>0</v>
      </c>
      <c r="B908" s="59" t="str">
        <f>'Data Entry'!AR911</f>
        <v/>
      </c>
      <c r="C908" s="1">
        <f>IF('Data Entry'!AD911="g",'Data Entry'!AC911*0.001*U908,IF('Data Entry'!AD911="UI",'Data Entry'!AC911*0.000001*U908,IF('Data Entry'!AD911="mg",'Data Entry'!AC911*0.000001*U908,IF('Data Entry'!AD911="t",'Data Entry'!AC911*1000*U908,IF('Data Entry'!AD911="kg",'Data Entry'!AC911*1*U908,IF('Data Entry'!AD911="L",'Data Entry'!AC911*1*U908,IFERROR(,"")))))))</f>
        <v>0</v>
      </c>
      <c r="D908" s="1" t="s">
        <v>4</v>
      </c>
      <c r="E908" s="1">
        <f>IF('Data Entry'!AF911="g",'Data Entry'!AE911*0.001,IF('Data Entry'!AF911="mg",'Data Entry'!AE911*0.000001,IF('Data Entry'!AF911="t",'Data Entry'!AE911*1000,IF('Data Entry'!AF911="ml",'Data Entry'!AE911*0.001,IF('Data Entry'!AF911="kg",'Data Entry'!AE911*1,IF('Data Entry'!AF911="Pieza",'Data Entry'!AE911*1,IF('Data Entry'!AF911="L",'Data Entry'!AE911*1,IFERROR(,""))))))))</f>
        <v>0</v>
      </c>
      <c r="F908" s="1" t="s">
        <v>4</v>
      </c>
      <c r="G908" s="1">
        <f>IF('Data Entry'!AA911="g",'Data Entry'!Z911*0.001,IF('Data Entry'!AA911="mg",'Data Entry'!Z911*0.000001,IF('Data Entry'!AA911="t",'Data Entry'!Z911*1000,IF('Data Entry'!AA911="ml",'Data Entry'!Z911*0.001,IF('Data Entry'!AA911="kg",'Data Entry'!Z911*1,IF('Data Entry'!AA911="Piezas",'Data Entry'!Z911*1,IF('Data Entry'!AA911="L",'Data Entry'!Z911*1,IFERROR(,""))))))))</f>
        <v>0</v>
      </c>
      <c r="H908" s="1" t="s">
        <v>4</v>
      </c>
      <c r="I908" s="1">
        <f>IF('Data Entry'!AC911="g",'Data Entry'!AB911*0.001,IF('Data Entry'!AC911="mg",'Data Entry'!AB911*0.000001,IF('Data Entry'!AC911="t",'Data Entry'!AB911*1000,IF('Data Entry'!AC911="ml",'Data Entry'!AB911*0.001,IF('Data Entry'!AC911="kg",'Data Entry'!AB911*1,IF('Data Entry'!AC911="L",'Data Entry'!AB911*1,IFERROR(,"")))))))</f>
        <v>0</v>
      </c>
      <c r="J908" s="59" t="str">
        <f>'Data Entry'!AU911</f>
        <v/>
      </c>
      <c r="K908" s="1">
        <f>IF('Data Entry'!AI911="g",'Data Entry'!AH911*0.001*V908,IF('Data Entry'!AI911="UI",'Data Entry'!AH911*0.000001*V908,IF('Data Entry'!AI911="mg",'Data Entry'!AH911*0.000001*V908,IF('Data Entry'!AI911="t",'Data Entry'!AH911*1000*V908,IF('Data Entry'!AI911="kg",'Data Entry'!AH911*1*V908,IF('Data Entry'!AI911="L",'Data Entry'!AH911*1*V908,IFERROR(,"")))))))</f>
        <v>0</v>
      </c>
      <c r="L908" s="1" t="s">
        <v>4</v>
      </c>
      <c r="M908" s="59">
        <f>'Data Entry'!AJ911</f>
        <v>0</v>
      </c>
      <c r="N908" s="59" t="str">
        <f>'Data Entry'!AX911</f>
        <v/>
      </c>
      <c r="O908" s="1">
        <f>IF('Data Entry'!AL911="g",'Data Entry'!AK911*0.001*W908,IF('Data Entry'!AL911="UI",'Data Entry'!AK911*0.000001*W908,IF('Data Entry'!AL911="mg",'Data Entry'!AK911*0.000001*W908,IF('Data Entry'!AL911="t",'Data Entry'!AK911*1000*W908,IF('Data Entry'!AL911="kg",'Data Entry'!AK911*1*W908,IF('Data Entry'!AL911="L",'Data Entry'!AK911*1*W908,IFERROR(,"")))))))</f>
        <v>0</v>
      </c>
      <c r="P908" s="1" t="s">
        <v>4</v>
      </c>
      <c r="Q908" s="59">
        <f>'Data Entry'!AM911</f>
        <v>0</v>
      </c>
      <c r="R908" s="59" t="str">
        <f>'Data Entry'!BA911</f>
        <v/>
      </c>
      <c r="S908" s="1">
        <f>IF('Data Entry'!AO911="g",'Data Entry'!AN911*0.001*X908,IF('Data Entry'!AO911="UI",'Data Entry'!AN911*0.000001*X908,IF('Data Entry'!AO911="mg",'Data Entry'!AN911*0.000001*X908,IF('Data Entry'!AO911="t",'Data Entry'!AN911*1000*X908,IF('Data Entry'!AO911="kg",'Data Entry'!AN911*1*X908,IF('Data Entry'!AO911="L",'Data Entry'!AN911*1*X908,IFERROR(,"")))))))</f>
        <v>0</v>
      </c>
      <c r="T908" s="1" t="s">
        <v>4</v>
      </c>
      <c r="U908" s="59" t="str">
        <f>IF('Data Entry'!AP911="No aplica","1",'Data Entry'!AP911)</f>
        <v/>
      </c>
      <c r="V908" s="59" t="str">
        <f>IF('Data Entry'!AS911="No aplica","1",'Data Entry'!AS911)</f>
        <v/>
      </c>
      <c r="W908" s="59" t="str">
        <f>IF('Data Entry'!AV911="No aplica","1",'Data Entry'!AV911)</f>
        <v/>
      </c>
      <c r="X908" s="59" t="str">
        <f>IF('Data Entry'!AY911="No aplica","1",'Data Entry'!AY911)</f>
        <v/>
      </c>
      <c r="Y908" s="151" t="str">
        <f t="shared" si="14"/>
        <v/>
      </c>
      <c r="Z908" s="152" t="str">
        <f>IF('Data Entry'!H911="Yes","1",IF(AND('Data Entry'!H911="",'Data Entry'!I911="",'Data Entry'!J911="",'Data Entry'!K911="",'Data Entry'!L911="",'Data Entry'!M911="",'Data Entry'!N911="",'Data Entry'!O911="",'Data Entry'!P911="",'Data Entry'!Q911=""),"","1"))</f>
        <v/>
      </c>
      <c r="AA908" s="152" t="str">
        <f>IF('Data Entry'!R911="Yes","1",IF(AND('Data Entry'!R911="",'Data Entry'!S911="",'Data Entry'!T911="",'Data Entry'!U911=""),"","1"))</f>
        <v/>
      </c>
      <c r="AB908" s="157" t="str">
        <f>IF('Data Entry'!V911="Yes","1",IF(AND('Data Entry'!V911="",'Data Entry'!W911=""),"","1"))</f>
        <v/>
      </c>
    </row>
    <row r="909" spans="1:28" ht="17">
      <c r="A909" s="59">
        <f>'Data Entry'!AB912</f>
        <v>0</v>
      </c>
      <c r="B909" s="59" t="str">
        <f>'Data Entry'!AR912</f>
        <v/>
      </c>
      <c r="C909" s="1">
        <f>IF('Data Entry'!AD912="g",'Data Entry'!AC912*0.001*U909,IF('Data Entry'!AD912="UI",'Data Entry'!AC912*0.000001*U909,IF('Data Entry'!AD912="mg",'Data Entry'!AC912*0.000001*U909,IF('Data Entry'!AD912="t",'Data Entry'!AC912*1000*U909,IF('Data Entry'!AD912="kg",'Data Entry'!AC912*1*U909,IF('Data Entry'!AD912="L",'Data Entry'!AC912*1*U909,IFERROR(,"")))))))</f>
        <v>0</v>
      </c>
      <c r="D909" s="1" t="s">
        <v>4</v>
      </c>
      <c r="E909" s="1">
        <f>IF('Data Entry'!AF912="g",'Data Entry'!AE912*0.001,IF('Data Entry'!AF912="mg",'Data Entry'!AE912*0.000001,IF('Data Entry'!AF912="t",'Data Entry'!AE912*1000,IF('Data Entry'!AF912="ml",'Data Entry'!AE912*0.001,IF('Data Entry'!AF912="kg",'Data Entry'!AE912*1,IF('Data Entry'!AF912="Pieza",'Data Entry'!AE912*1,IF('Data Entry'!AF912="L",'Data Entry'!AE912*1,IFERROR(,""))))))))</f>
        <v>0</v>
      </c>
      <c r="F909" s="1" t="s">
        <v>4</v>
      </c>
      <c r="G909" s="1">
        <f>IF('Data Entry'!AA912="g",'Data Entry'!Z912*0.001,IF('Data Entry'!AA912="mg",'Data Entry'!Z912*0.000001,IF('Data Entry'!AA912="t",'Data Entry'!Z912*1000,IF('Data Entry'!AA912="ml",'Data Entry'!Z912*0.001,IF('Data Entry'!AA912="kg",'Data Entry'!Z912*1,IF('Data Entry'!AA912="Piezas",'Data Entry'!Z912*1,IF('Data Entry'!AA912="L",'Data Entry'!Z912*1,IFERROR(,""))))))))</f>
        <v>0</v>
      </c>
      <c r="H909" s="1" t="s">
        <v>4</v>
      </c>
      <c r="I909" s="1">
        <f>IF('Data Entry'!AC912="g",'Data Entry'!AB912*0.001,IF('Data Entry'!AC912="mg",'Data Entry'!AB912*0.000001,IF('Data Entry'!AC912="t",'Data Entry'!AB912*1000,IF('Data Entry'!AC912="ml",'Data Entry'!AB912*0.001,IF('Data Entry'!AC912="kg",'Data Entry'!AB912*1,IF('Data Entry'!AC912="L",'Data Entry'!AB912*1,IFERROR(,"")))))))</f>
        <v>0</v>
      </c>
      <c r="J909" s="59" t="str">
        <f>'Data Entry'!AU912</f>
        <v/>
      </c>
      <c r="K909" s="1">
        <f>IF('Data Entry'!AI912="g",'Data Entry'!AH912*0.001*V909,IF('Data Entry'!AI912="UI",'Data Entry'!AH912*0.000001*V909,IF('Data Entry'!AI912="mg",'Data Entry'!AH912*0.000001*V909,IF('Data Entry'!AI912="t",'Data Entry'!AH912*1000*V909,IF('Data Entry'!AI912="kg",'Data Entry'!AH912*1*V909,IF('Data Entry'!AI912="L",'Data Entry'!AH912*1*V909,IFERROR(,"")))))))</f>
        <v>0</v>
      </c>
      <c r="L909" s="1" t="s">
        <v>4</v>
      </c>
      <c r="M909" s="59">
        <f>'Data Entry'!AJ912</f>
        <v>0</v>
      </c>
      <c r="N909" s="59" t="str">
        <f>'Data Entry'!AX912</f>
        <v/>
      </c>
      <c r="O909" s="1">
        <f>IF('Data Entry'!AL912="g",'Data Entry'!AK912*0.001*W909,IF('Data Entry'!AL912="UI",'Data Entry'!AK912*0.000001*W909,IF('Data Entry'!AL912="mg",'Data Entry'!AK912*0.000001*W909,IF('Data Entry'!AL912="t",'Data Entry'!AK912*1000*W909,IF('Data Entry'!AL912="kg",'Data Entry'!AK912*1*W909,IF('Data Entry'!AL912="L",'Data Entry'!AK912*1*W909,IFERROR(,"")))))))</f>
        <v>0</v>
      </c>
      <c r="P909" s="1" t="s">
        <v>4</v>
      </c>
      <c r="Q909" s="59">
        <f>'Data Entry'!AM912</f>
        <v>0</v>
      </c>
      <c r="R909" s="59" t="str">
        <f>'Data Entry'!BA912</f>
        <v/>
      </c>
      <c r="S909" s="1">
        <f>IF('Data Entry'!AO912="g",'Data Entry'!AN912*0.001*X909,IF('Data Entry'!AO912="UI",'Data Entry'!AN912*0.000001*X909,IF('Data Entry'!AO912="mg",'Data Entry'!AN912*0.000001*X909,IF('Data Entry'!AO912="t",'Data Entry'!AN912*1000*X909,IF('Data Entry'!AO912="kg",'Data Entry'!AN912*1*X909,IF('Data Entry'!AO912="L",'Data Entry'!AN912*1*X909,IFERROR(,"")))))))</f>
        <v>0</v>
      </c>
      <c r="T909" s="1" t="s">
        <v>4</v>
      </c>
      <c r="U909" s="59" t="str">
        <f>IF('Data Entry'!AP912="No aplica","1",'Data Entry'!AP912)</f>
        <v/>
      </c>
      <c r="V909" s="59" t="str">
        <f>IF('Data Entry'!AS912="No aplica","1",'Data Entry'!AS912)</f>
        <v/>
      </c>
      <c r="W909" s="59" t="str">
        <f>IF('Data Entry'!AV912="No aplica","1",'Data Entry'!AV912)</f>
        <v/>
      </c>
      <c r="X909" s="59" t="str">
        <f>IF('Data Entry'!AY912="No aplica","1",'Data Entry'!AY912)</f>
        <v/>
      </c>
      <c r="Y909" s="151" t="str">
        <f t="shared" si="14"/>
        <v/>
      </c>
      <c r="Z909" s="152" t="str">
        <f>IF('Data Entry'!H912="Yes","1",IF(AND('Data Entry'!H912="",'Data Entry'!I912="",'Data Entry'!J912="",'Data Entry'!K912="",'Data Entry'!L912="",'Data Entry'!M912="",'Data Entry'!N912="",'Data Entry'!O912="",'Data Entry'!P912="",'Data Entry'!Q912=""),"","1"))</f>
        <v/>
      </c>
      <c r="AA909" s="152" t="str">
        <f>IF('Data Entry'!R912="Yes","1",IF(AND('Data Entry'!R912="",'Data Entry'!S912="",'Data Entry'!T912="",'Data Entry'!U912=""),"","1"))</f>
        <v/>
      </c>
      <c r="AB909" s="157" t="str">
        <f>IF('Data Entry'!V912="Yes","1",IF(AND('Data Entry'!V912="",'Data Entry'!W912=""),"","1"))</f>
        <v/>
      </c>
    </row>
    <row r="910" spans="1:28" ht="17">
      <c r="A910" s="59">
        <f>'Data Entry'!AB913</f>
        <v>0</v>
      </c>
      <c r="B910" s="59" t="str">
        <f>'Data Entry'!AR913</f>
        <v/>
      </c>
      <c r="C910" s="1">
        <f>IF('Data Entry'!AD913="g",'Data Entry'!AC913*0.001*U910,IF('Data Entry'!AD913="UI",'Data Entry'!AC913*0.000001*U910,IF('Data Entry'!AD913="mg",'Data Entry'!AC913*0.000001*U910,IF('Data Entry'!AD913="t",'Data Entry'!AC913*1000*U910,IF('Data Entry'!AD913="kg",'Data Entry'!AC913*1*U910,IF('Data Entry'!AD913="L",'Data Entry'!AC913*1*U910,IFERROR(,"")))))))</f>
        <v>0</v>
      </c>
      <c r="D910" s="1" t="s">
        <v>4</v>
      </c>
      <c r="E910" s="1">
        <f>IF('Data Entry'!AF913="g",'Data Entry'!AE913*0.001,IF('Data Entry'!AF913="mg",'Data Entry'!AE913*0.000001,IF('Data Entry'!AF913="t",'Data Entry'!AE913*1000,IF('Data Entry'!AF913="ml",'Data Entry'!AE913*0.001,IF('Data Entry'!AF913="kg",'Data Entry'!AE913*1,IF('Data Entry'!AF913="Pieza",'Data Entry'!AE913*1,IF('Data Entry'!AF913="L",'Data Entry'!AE913*1,IFERROR(,""))))))))</f>
        <v>0</v>
      </c>
      <c r="F910" s="1" t="s">
        <v>4</v>
      </c>
      <c r="G910" s="1">
        <f>IF('Data Entry'!AA913="g",'Data Entry'!Z913*0.001,IF('Data Entry'!AA913="mg",'Data Entry'!Z913*0.000001,IF('Data Entry'!AA913="t",'Data Entry'!Z913*1000,IF('Data Entry'!AA913="ml",'Data Entry'!Z913*0.001,IF('Data Entry'!AA913="kg",'Data Entry'!Z913*1,IF('Data Entry'!AA913="Piezas",'Data Entry'!Z913*1,IF('Data Entry'!AA913="L",'Data Entry'!Z913*1,IFERROR(,""))))))))</f>
        <v>0</v>
      </c>
      <c r="H910" s="1" t="s">
        <v>4</v>
      </c>
      <c r="I910" s="1">
        <f>IF('Data Entry'!AC913="g",'Data Entry'!AB913*0.001,IF('Data Entry'!AC913="mg",'Data Entry'!AB913*0.000001,IF('Data Entry'!AC913="t",'Data Entry'!AB913*1000,IF('Data Entry'!AC913="ml",'Data Entry'!AB913*0.001,IF('Data Entry'!AC913="kg",'Data Entry'!AB913*1,IF('Data Entry'!AC913="L",'Data Entry'!AB913*1,IFERROR(,"")))))))</f>
        <v>0</v>
      </c>
      <c r="J910" s="59" t="str">
        <f>'Data Entry'!AU913</f>
        <v/>
      </c>
      <c r="K910" s="1">
        <f>IF('Data Entry'!AI913="g",'Data Entry'!AH913*0.001*V910,IF('Data Entry'!AI913="UI",'Data Entry'!AH913*0.000001*V910,IF('Data Entry'!AI913="mg",'Data Entry'!AH913*0.000001*V910,IF('Data Entry'!AI913="t",'Data Entry'!AH913*1000*V910,IF('Data Entry'!AI913="kg",'Data Entry'!AH913*1*V910,IF('Data Entry'!AI913="L",'Data Entry'!AH913*1*V910,IFERROR(,"")))))))</f>
        <v>0</v>
      </c>
      <c r="L910" s="1" t="s">
        <v>4</v>
      </c>
      <c r="M910" s="59">
        <f>'Data Entry'!AJ913</f>
        <v>0</v>
      </c>
      <c r="N910" s="59" t="str">
        <f>'Data Entry'!AX913</f>
        <v/>
      </c>
      <c r="O910" s="1">
        <f>IF('Data Entry'!AL913="g",'Data Entry'!AK913*0.001*W910,IF('Data Entry'!AL913="UI",'Data Entry'!AK913*0.000001*W910,IF('Data Entry'!AL913="mg",'Data Entry'!AK913*0.000001*W910,IF('Data Entry'!AL913="t",'Data Entry'!AK913*1000*W910,IF('Data Entry'!AL913="kg",'Data Entry'!AK913*1*W910,IF('Data Entry'!AL913="L",'Data Entry'!AK913*1*W910,IFERROR(,"")))))))</f>
        <v>0</v>
      </c>
      <c r="P910" s="1" t="s">
        <v>4</v>
      </c>
      <c r="Q910" s="59">
        <f>'Data Entry'!AM913</f>
        <v>0</v>
      </c>
      <c r="R910" s="59" t="str">
        <f>'Data Entry'!BA913</f>
        <v/>
      </c>
      <c r="S910" s="1">
        <f>IF('Data Entry'!AO913="g",'Data Entry'!AN913*0.001*X910,IF('Data Entry'!AO913="UI",'Data Entry'!AN913*0.000001*X910,IF('Data Entry'!AO913="mg",'Data Entry'!AN913*0.000001*X910,IF('Data Entry'!AO913="t",'Data Entry'!AN913*1000*X910,IF('Data Entry'!AO913="kg",'Data Entry'!AN913*1*X910,IF('Data Entry'!AO913="L",'Data Entry'!AN913*1*X910,IFERROR(,"")))))))</f>
        <v>0</v>
      </c>
      <c r="T910" s="1" t="s">
        <v>4</v>
      </c>
      <c r="U910" s="59" t="str">
        <f>IF('Data Entry'!AP913="No aplica","1",'Data Entry'!AP913)</f>
        <v/>
      </c>
      <c r="V910" s="59" t="str">
        <f>IF('Data Entry'!AS913="No aplica","1",'Data Entry'!AS913)</f>
        <v/>
      </c>
      <c r="W910" s="59" t="str">
        <f>IF('Data Entry'!AV913="No aplica","1",'Data Entry'!AV913)</f>
        <v/>
      </c>
      <c r="X910" s="59" t="str">
        <f>IF('Data Entry'!AY913="No aplica","1",'Data Entry'!AY913)</f>
        <v/>
      </c>
      <c r="Y910" s="151" t="str">
        <f t="shared" si="14"/>
        <v/>
      </c>
      <c r="Z910" s="152" t="str">
        <f>IF('Data Entry'!H913="Yes","1",IF(AND('Data Entry'!H913="",'Data Entry'!I913="",'Data Entry'!J913="",'Data Entry'!K913="",'Data Entry'!L913="",'Data Entry'!M913="",'Data Entry'!N913="",'Data Entry'!O913="",'Data Entry'!P913="",'Data Entry'!Q913=""),"","1"))</f>
        <v/>
      </c>
      <c r="AA910" s="152" t="str">
        <f>IF('Data Entry'!R913="Yes","1",IF(AND('Data Entry'!R913="",'Data Entry'!S913="",'Data Entry'!T913="",'Data Entry'!U913=""),"","1"))</f>
        <v/>
      </c>
      <c r="AB910" s="157" t="str">
        <f>IF('Data Entry'!V913="Yes","1",IF(AND('Data Entry'!V913="",'Data Entry'!W913=""),"","1"))</f>
        <v/>
      </c>
    </row>
    <row r="911" spans="1:28" ht="17">
      <c r="A911" s="59">
        <f>'Data Entry'!AB914</f>
        <v>0</v>
      </c>
      <c r="B911" s="59" t="str">
        <f>'Data Entry'!AR914</f>
        <v/>
      </c>
      <c r="C911" s="1">
        <f>IF('Data Entry'!AD914="g",'Data Entry'!AC914*0.001*U911,IF('Data Entry'!AD914="UI",'Data Entry'!AC914*0.000001*U911,IF('Data Entry'!AD914="mg",'Data Entry'!AC914*0.000001*U911,IF('Data Entry'!AD914="t",'Data Entry'!AC914*1000*U911,IF('Data Entry'!AD914="kg",'Data Entry'!AC914*1*U911,IF('Data Entry'!AD914="L",'Data Entry'!AC914*1*U911,IFERROR(,"")))))))</f>
        <v>0</v>
      </c>
      <c r="D911" s="1" t="s">
        <v>4</v>
      </c>
      <c r="E911" s="1">
        <f>IF('Data Entry'!AF914="g",'Data Entry'!AE914*0.001,IF('Data Entry'!AF914="mg",'Data Entry'!AE914*0.000001,IF('Data Entry'!AF914="t",'Data Entry'!AE914*1000,IF('Data Entry'!AF914="ml",'Data Entry'!AE914*0.001,IF('Data Entry'!AF914="kg",'Data Entry'!AE914*1,IF('Data Entry'!AF914="Pieza",'Data Entry'!AE914*1,IF('Data Entry'!AF914="L",'Data Entry'!AE914*1,IFERROR(,""))))))))</f>
        <v>0</v>
      </c>
      <c r="F911" s="1" t="s">
        <v>4</v>
      </c>
      <c r="G911" s="1">
        <f>IF('Data Entry'!AA914="g",'Data Entry'!Z914*0.001,IF('Data Entry'!AA914="mg",'Data Entry'!Z914*0.000001,IF('Data Entry'!AA914="t",'Data Entry'!Z914*1000,IF('Data Entry'!AA914="ml",'Data Entry'!Z914*0.001,IF('Data Entry'!AA914="kg",'Data Entry'!Z914*1,IF('Data Entry'!AA914="Piezas",'Data Entry'!Z914*1,IF('Data Entry'!AA914="L",'Data Entry'!Z914*1,IFERROR(,""))))))))</f>
        <v>0</v>
      </c>
      <c r="H911" s="1" t="s">
        <v>4</v>
      </c>
      <c r="I911" s="1">
        <f>IF('Data Entry'!AC914="g",'Data Entry'!AB914*0.001,IF('Data Entry'!AC914="mg",'Data Entry'!AB914*0.000001,IF('Data Entry'!AC914="t",'Data Entry'!AB914*1000,IF('Data Entry'!AC914="ml",'Data Entry'!AB914*0.001,IF('Data Entry'!AC914="kg",'Data Entry'!AB914*1,IF('Data Entry'!AC914="L",'Data Entry'!AB914*1,IFERROR(,"")))))))</f>
        <v>0</v>
      </c>
      <c r="J911" s="59" t="str">
        <f>'Data Entry'!AU914</f>
        <v/>
      </c>
      <c r="K911" s="1">
        <f>IF('Data Entry'!AI914="g",'Data Entry'!AH914*0.001*V911,IF('Data Entry'!AI914="UI",'Data Entry'!AH914*0.000001*V911,IF('Data Entry'!AI914="mg",'Data Entry'!AH914*0.000001*V911,IF('Data Entry'!AI914="t",'Data Entry'!AH914*1000*V911,IF('Data Entry'!AI914="kg",'Data Entry'!AH914*1*V911,IF('Data Entry'!AI914="L",'Data Entry'!AH914*1*V911,IFERROR(,"")))))))</f>
        <v>0</v>
      </c>
      <c r="L911" s="1" t="s">
        <v>4</v>
      </c>
      <c r="M911" s="59">
        <f>'Data Entry'!AJ914</f>
        <v>0</v>
      </c>
      <c r="N911" s="59" t="str">
        <f>'Data Entry'!AX914</f>
        <v/>
      </c>
      <c r="O911" s="1">
        <f>IF('Data Entry'!AL914="g",'Data Entry'!AK914*0.001*W911,IF('Data Entry'!AL914="UI",'Data Entry'!AK914*0.000001*W911,IF('Data Entry'!AL914="mg",'Data Entry'!AK914*0.000001*W911,IF('Data Entry'!AL914="t",'Data Entry'!AK914*1000*W911,IF('Data Entry'!AL914="kg",'Data Entry'!AK914*1*W911,IF('Data Entry'!AL914="L",'Data Entry'!AK914*1*W911,IFERROR(,"")))))))</f>
        <v>0</v>
      </c>
      <c r="P911" s="1" t="s">
        <v>4</v>
      </c>
      <c r="Q911" s="59">
        <f>'Data Entry'!AM914</f>
        <v>0</v>
      </c>
      <c r="R911" s="59" t="str">
        <f>'Data Entry'!BA914</f>
        <v/>
      </c>
      <c r="S911" s="1">
        <f>IF('Data Entry'!AO914="g",'Data Entry'!AN914*0.001*X911,IF('Data Entry'!AO914="UI",'Data Entry'!AN914*0.000001*X911,IF('Data Entry'!AO914="mg",'Data Entry'!AN914*0.000001*X911,IF('Data Entry'!AO914="t",'Data Entry'!AN914*1000*X911,IF('Data Entry'!AO914="kg",'Data Entry'!AN914*1*X911,IF('Data Entry'!AO914="L",'Data Entry'!AN914*1*X911,IFERROR(,"")))))))</f>
        <v>0</v>
      </c>
      <c r="T911" s="1" t="s">
        <v>4</v>
      </c>
      <c r="U911" s="59" t="str">
        <f>IF('Data Entry'!AP914="No aplica","1",'Data Entry'!AP914)</f>
        <v/>
      </c>
      <c r="V911" s="59" t="str">
        <f>IF('Data Entry'!AS914="No aplica","1",'Data Entry'!AS914)</f>
        <v/>
      </c>
      <c r="W911" s="59" t="str">
        <f>IF('Data Entry'!AV914="No aplica","1",'Data Entry'!AV914)</f>
        <v/>
      </c>
      <c r="X911" s="59" t="str">
        <f>IF('Data Entry'!AY914="No aplica","1",'Data Entry'!AY914)</f>
        <v/>
      </c>
      <c r="Y911" s="151" t="str">
        <f t="shared" si="14"/>
        <v/>
      </c>
      <c r="Z911" s="152" t="str">
        <f>IF('Data Entry'!H914="Yes","1",IF(AND('Data Entry'!H914="",'Data Entry'!I914="",'Data Entry'!J914="",'Data Entry'!K914="",'Data Entry'!L914="",'Data Entry'!M914="",'Data Entry'!N914="",'Data Entry'!O914="",'Data Entry'!P914="",'Data Entry'!Q914=""),"","1"))</f>
        <v/>
      </c>
      <c r="AA911" s="152" t="str">
        <f>IF('Data Entry'!R914="Yes","1",IF(AND('Data Entry'!R914="",'Data Entry'!S914="",'Data Entry'!T914="",'Data Entry'!U914=""),"","1"))</f>
        <v/>
      </c>
      <c r="AB911" s="157" t="str">
        <f>IF('Data Entry'!V914="Yes","1",IF(AND('Data Entry'!V914="",'Data Entry'!W914=""),"","1"))</f>
        <v/>
      </c>
    </row>
    <row r="912" spans="1:28" ht="17">
      <c r="A912" s="59">
        <f>'Data Entry'!AB915</f>
        <v>0</v>
      </c>
      <c r="B912" s="59" t="str">
        <f>'Data Entry'!AR915</f>
        <v/>
      </c>
      <c r="C912" s="1">
        <f>IF('Data Entry'!AD915="g",'Data Entry'!AC915*0.001*U912,IF('Data Entry'!AD915="UI",'Data Entry'!AC915*0.000001*U912,IF('Data Entry'!AD915="mg",'Data Entry'!AC915*0.000001*U912,IF('Data Entry'!AD915="t",'Data Entry'!AC915*1000*U912,IF('Data Entry'!AD915="kg",'Data Entry'!AC915*1*U912,IF('Data Entry'!AD915="L",'Data Entry'!AC915*1*U912,IFERROR(,"")))))))</f>
        <v>0</v>
      </c>
      <c r="D912" s="1" t="s">
        <v>4</v>
      </c>
      <c r="E912" s="1">
        <f>IF('Data Entry'!AF915="g",'Data Entry'!AE915*0.001,IF('Data Entry'!AF915="mg",'Data Entry'!AE915*0.000001,IF('Data Entry'!AF915="t",'Data Entry'!AE915*1000,IF('Data Entry'!AF915="ml",'Data Entry'!AE915*0.001,IF('Data Entry'!AF915="kg",'Data Entry'!AE915*1,IF('Data Entry'!AF915="Pieza",'Data Entry'!AE915*1,IF('Data Entry'!AF915="L",'Data Entry'!AE915*1,IFERROR(,""))))))))</f>
        <v>0</v>
      </c>
      <c r="F912" s="1" t="s">
        <v>4</v>
      </c>
      <c r="G912" s="1">
        <f>IF('Data Entry'!AA915="g",'Data Entry'!Z915*0.001,IF('Data Entry'!AA915="mg",'Data Entry'!Z915*0.000001,IF('Data Entry'!AA915="t",'Data Entry'!Z915*1000,IF('Data Entry'!AA915="ml",'Data Entry'!Z915*0.001,IF('Data Entry'!AA915="kg",'Data Entry'!Z915*1,IF('Data Entry'!AA915="Piezas",'Data Entry'!Z915*1,IF('Data Entry'!AA915="L",'Data Entry'!Z915*1,IFERROR(,""))))))))</f>
        <v>0</v>
      </c>
      <c r="H912" s="1" t="s">
        <v>4</v>
      </c>
      <c r="I912" s="1">
        <f>IF('Data Entry'!AC915="g",'Data Entry'!AB915*0.001,IF('Data Entry'!AC915="mg",'Data Entry'!AB915*0.000001,IF('Data Entry'!AC915="t",'Data Entry'!AB915*1000,IF('Data Entry'!AC915="ml",'Data Entry'!AB915*0.001,IF('Data Entry'!AC915="kg",'Data Entry'!AB915*1,IF('Data Entry'!AC915="L",'Data Entry'!AB915*1,IFERROR(,"")))))))</f>
        <v>0</v>
      </c>
      <c r="J912" s="59" t="str">
        <f>'Data Entry'!AU915</f>
        <v/>
      </c>
      <c r="K912" s="1">
        <f>IF('Data Entry'!AI915="g",'Data Entry'!AH915*0.001*V912,IF('Data Entry'!AI915="UI",'Data Entry'!AH915*0.000001*V912,IF('Data Entry'!AI915="mg",'Data Entry'!AH915*0.000001*V912,IF('Data Entry'!AI915="t",'Data Entry'!AH915*1000*V912,IF('Data Entry'!AI915="kg",'Data Entry'!AH915*1*V912,IF('Data Entry'!AI915="L",'Data Entry'!AH915*1*V912,IFERROR(,"")))))))</f>
        <v>0</v>
      </c>
      <c r="L912" s="1" t="s">
        <v>4</v>
      </c>
      <c r="M912" s="59">
        <f>'Data Entry'!AJ915</f>
        <v>0</v>
      </c>
      <c r="N912" s="59" t="str">
        <f>'Data Entry'!AX915</f>
        <v/>
      </c>
      <c r="O912" s="1">
        <f>IF('Data Entry'!AL915="g",'Data Entry'!AK915*0.001*W912,IF('Data Entry'!AL915="UI",'Data Entry'!AK915*0.000001*W912,IF('Data Entry'!AL915="mg",'Data Entry'!AK915*0.000001*W912,IF('Data Entry'!AL915="t",'Data Entry'!AK915*1000*W912,IF('Data Entry'!AL915="kg",'Data Entry'!AK915*1*W912,IF('Data Entry'!AL915="L",'Data Entry'!AK915*1*W912,IFERROR(,"")))))))</f>
        <v>0</v>
      </c>
      <c r="P912" s="1" t="s">
        <v>4</v>
      </c>
      <c r="Q912" s="59">
        <f>'Data Entry'!AM915</f>
        <v>0</v>
      </c>
      <c r="R912" s="59" t="str">
        <f>'Data Entry'!BA915</f>
        <v/>
      </c>
      <c r="S912" s="1">
        <f>IF('Data Entry'!AO915="g",'Data Entry'!AN915*0.001*X912,IF('Data Entry'!AO915="UI",'Data Entry'!AN915*0.000001*X912,IF('Data Entry'!AO915="mg",'Data Entry'!AN915*0.000001*X912,IF('Data Entry'!AO915="t",'Data Entry'!AN915*1000*X912,IF('Data Entry'!AO915="kg",'Data Entry'!AN915*1*X912,IF('Data Entry'!AO915="L",'Data Entry'!AN915*1*X912,IFERROR(,"")))))))</f>
        <v>0</v>
      </c>
      <c r="T912" s="1" t="s">
        <v>4</v>
      </c>
      <c r="U912" s="59" t="str">
        <f>IF('Data Entry'!AP915="No aplica","1",'Data Entry'!AP915)</f>
        <v/>
      </c>
      <c r="V912" s="59" t="str">
        <f>IF('Data Entry'!AS915="No aplica","1",'Data Entry'!AS915)</f>
        <v/>
      </c>
      <c r="W912" s="59" t="str">
        <f>IF('Data Entry'!AV915="No aplica","1",'Data Entry'!AV915)</f>
        <v/>
      </c>
      <c r="X912" s="59" t="str">
        <f>IF('Data Entry'!AY915="No aplica","1",'Data Entry'!AY915)</f>
        <v/>
      </c>
      <c r="Y912" s="151" t="str">
        <f t="shared" si="14"/>
        <v/>
      </c>
      <c r="Z912" s="152" t="str">
        <f>IF('Data Entry'!H915="Yes","1",IF(AND('Data Entry'!H915="",'Data Entry'!I915="",'Data Entry'!J915="",'Data Entry'!K915="",'Data Entry'!L915="",'Data Entry'!M915="",'Data Entry'!N915="",'Data Entry'!O915="",'Data Entry'!P915="",'Data Entry'!Q915=""),"","1"))</f>
        <v/>
      </c>
      <c r="AA912" s="152" t="str">
        <f>IF('Data Entry'!R915="Yes","1",IF(AND('Data Entry'!R915="",'Data Entry'!S915="",'Data Entry'!T915="",'Data Entry'!U915=""),"","1"))</f>
        <v/>
      </c>
      <c r="AB912" s="157" t="str">
        <f>IF('Data Entry'!V915="Yes","1",IF(AND('Data Entry'!V915="",'Data Entry'!W915=""),"","1"))</f>
        <v/>
      </c>
    </row>
    <row r="913" spans="1:28" ht="17">
      <c r="A913" s="59">
        <f>'Data Entry'!AB916</f>
        <v>0</v>
      </c>
      <c r="B913" s="59" t="str">
        <f>'Data Entry'!AR916</f>
        <v/>
      </c>
      <c r="C913" s="1">
        <f>IF('Data Entry'!AD916="g",'Data Entry'!AC916*0.001*U913,IF('Data Entry'!AD916="UI",'Data Entry'!AC916*0.000001*U913,IF('Data Entry'!AD916="mg",'Data Entry'!AC916*0.000001*U913,IF('Data Entry'!AD916="t",'Data Entry'!AC916*1000*U913,IF('Data Entry'!AD916="kg",'Data Entry'!AC916*1*U913,IF('Data Entry'!AD916="L",'Data Entry'!AC916*1*U913,IFERROR(,"")))))))</f>
        <v>0</v>
      </c>
      <c r="D913" s="1" t="s">
        <v>4</v>
      </c>
      <c r="E913" s="1">
        <f>IF('Data Entry'!AF916="g",'Data Entry'!AE916*0.001,IF('Data Entry'!AF916="mg",'Data Entry'!AE916*0.000001,IF('Data Entry'!AF916="t",'Data Entry'!AE916*1000,IF('Data Entry'!AF916="ml",'Data Entry'!AE916*0.001,IF('Data Entry'!AF916="kg",'Data Entry'!AE916*1,IF('Data Entry'!AF916="Pieza",'Data Entry'!AE916*1,IF('Data Entry'!AF916="L",'Data Entry'!AE916*1,IFERROR(,""))))))))</f>
        <v>0</v>
      </c>
      <c r="F913" s="1" t="s">
        <v>4</v>
      </c>
      <c r="G913" s="1">
        <f>IF('Data Entry'!AA916="g",'Data Entry'!Z916*0.001,IF('Data Entry'!AA916="mg",'Data Entry'!Z916*0.000001,IF('Data Entry'!AA916="t",'Data Entry'!Z916*1000,IF('Data Entry'!AA916="ml",'Data Entry'!Z916*0.001,IF('Data Entry'!AA916="kg",'Data Entry'!Z916*1,IF('Data Entry'!AA916="Piezas",'Data Entry'!Z916*1,IF('Data Entry'!AA916="L",'Data Entry'!Z916*1,IFERROR(,""))))))))</f>
        <v>0</v>
      </c>
      <c r="H913" s="1" t="s">
        <v>4</v>
      </c>
      <c r="I913" s="1">
        <f>IF('Data Entry'!AC916="g",'Data Entry'!AB916*0.001,IF('Data Entry'!AC916="mg",'Data Entry'!AB916*0.000001,IF('Data Entry'!AC916="t",'Data Entry'!AB916*1000,IF('Data Entry'!AC916="ml",'Data Entry'!AB916*0.001,IF('Data Entry'!AC916="kg",'Data Entry'!AB916*1,IF('Data Entry'!AC916="L",'Data Entry'!AB916*1,IFERROR(,"")))))))</f>
        <v>0</v>
      </c>
      <c r="J913" s="59" t="str">
        <f>'Data Entry'!AU916</f>
        <v/>
      </c>
      <c r="K913" s="1">
        <f>IF('Data Entry'!AI916="g",'Data Entry'!AH916*0.001*V913,IF('Data Entry'!AI916="UI",'Data Entry'!AH916*0.000001*V913,IF('Data Entry'!AI916="mg",'Data Entry'!AH916*0.000001*V913,IF('Data Entry'!AI916="t",'Data Entry'!AH916*1000*V913,IF('Data Entry'!AI916="kg",'Data Entry'!AH916*1*V913,IF('Data Entry'!AI916="L",'Data Entry'!AH916*1*V913,IFERROR(,"")))))))</f>
        <v>0</v>
      </c>
      <c r="L913" s="1" t="s">
        <v>4</v>
      </c>
      <c r="M913" s="59">
        <f>'Data Entry'!AJ916</f>
        <v>0</v>
      </c>
      <c r="N913" s="59" t="str">
        <f>'Data Entry'!AX916</f>
        <v/>
      </c>
      <c r="O913" s="1">
        <f>IF('Data Entry'!AL916="g",'Data Entry'!AK916*0.001*W913,IF('Data Entry'!AL916="UI",'Data Entry'!AK916*0.000001*W913,IF('Data Entry'!AL916="mg",'Data Entry'!AK916*0.000001*W913,IF('Data Entry'!AL916="t",'Data Entry'!AK916*1000*W913,IF('Data Entry'!AL916="kg",'Data Entry'!AK916*1*W913,IF('Data Entry'!AL916="L",'Data Entry'!AK916*1*W913,IFERROR(,"")))))))</f>
        <v>0</v>
      </c>
      <c r="P913" s="1" t="s">
        <v>4</v>
      </c>
      <c r="Q913" s="59">
        <f>'Data Entry'!AM916</f>
        <v>0</v>
      </c>
      <c r="R913" s="59" t="str">
        <f>'Data Entry'!BA916</f>
        <v/>
      </c>
      <c r="S913" s="1">
        <f>IF('Data Entry'!AO916="g",'Data Entry'!AN916*0.001*X913,IF('Data Entry'!AO916="UI",'Data Entry'!AN916*0.000001*X913,IF('Data Entry'!AO916="mg",'Data Entry'!AN916*0.000001*X913,IF('Data Entry'!AO916="t",'Data Entry'!AN916*1000*X913,IF('Data Entry'!AO916="kg",'Data Entry'!AN916*1*X913,IF('Data Entry'!AO916="L",'Data Entry'!AN916*1*X913,IFERROR(,"")))))))</f>
        <v>0</v>
      </c>
      <c r="T913" s="1" t="s">
        <v>4</v>
      </c>
      <c r="U913" s="59" t="str">
        <f>IF('Data Entry'!AP916="No aplica","1",'Data Entry'!AP916)</f>
        <v/>
      </c>
      <c r="V913" s="59" t="str">
        <f>IF('Data Entry'!AS916="No aplica","1",'Data Entry'!AS916)</f>
        <v/>
      </c>
      <c r="W913" s="59" t="str">
        <f>IF('Data Entry'!AV916="No aplica","1",'Data Entry'!AV916)</f>
        <v/>
      </c>
      <c r="X913" s="59" t="str">
        <f>IF('Data Entry'!AY916="No aplica","1",'Data Entry'!AY916)</f>
        <v/>
      </c>
      <c r="Y913" s="151" t="str">
        <f t="shared" si="14"/>
        <v/>
      </c>
      <c r="Z913" s="152" t="str">
        <f>IF('Data Entry'!H916="Yes","1",IF(AND('Data Entry'!H916="",'Data Entry'!I916="",'Data Entry'!J916="",'Data Entry'!K916="",'Data Entry'!L916="",'Data Entry'!M916="",'Data Entry'!N916="",'Data Entry'!O916="",'Data Entry'!P916="",'Data Entry'!Q916=""),"","1"))</f>
        <v/>
      </c>
      <c r="AA913" s="152" t="str">
        <f>IF('Data Entry'!R916="Yes","1",IF(AND('Data Entry'!R916="",'Data Entry'!S916="",'Data Entry'!T916="",'Data Entry'!U916=""),"","1"))</f>
        <v/>
      </c>
      <c r="AB913" s="157" t="str">
        <f>IF('Data Entry'!V916="Yes","1",IF(AND('Data Entry'!V916="",'Data Entry'!W916=""),"","1"))</f>
        <v/>
      </c>
    </row>
    <row r="914" spans="1:28" ht="17">
      <c r="A914" s="59">
        <f>'Data Entry'!AB917</f>
        <v>0</v>
      </c>
      <c r="B914" s="59" t="str">
        <f>'Data Entry'!AR917</f>
        <v/>
      </c>
      <c r="C914" s="1">
        <f>IF('Data Entry'!AD917="g",'Data Entry'!AC917*0.001*U914,IF('Data Entry'!AD917="UI",'Data Entry'!AC917*0.000001*U914,IF('Data Entry'!AD917="mg",'Data Entry'!AC917*0.000001*U914,IF('Data Entry'!AD917="t",'Data Entry'!AC917*1000*U914,IF('Data Entry'!AD917="kg",'Data Entry'!AC917*1*U914,IF('Data Entry'!AD917="L",'Data Entry'!AC917*1*U914,IFERROR(,"")))))))</f>
        <v>0</v>
      </c>
      <c r="D914" s="1" t="s">
        <v>4</v>
      </c>
      <c r="E914" s="1">
        <f>IF('Data Entry'!AF917="g",'Data Entry'!AE917*0.001,IF('Data Entry'!AF917="mg",'Data Entry'!AE917*0.000001,IF('Data Entry'!AF917="t",'Data Entry'!AE917*1000,IF('Data Entry'!AF917="ml",'Data Entry'!AE917*0.001,IF('Data Entry'!AF917="kg",'Data Entry'!AE917*1,IF('Data Entry'!AF917="Pieza",'Data Entry'!AE917*1,IF('Data Entry'!AF917="L",'Data Entry'!AE917*1,IFERROR(,""))))))))</f>
        <v>0</v>
      </c>
      <c r="F914" s="1" t="s">
        <v>4</v>
      </c>
      <c r="G914" s="1">
        <f>IF('Data Entry'!AA917="g",'Data Entry'!Z917*0.001,IF('Data Entry'!AA917="mg",'Data Entry'!Z917*0.000001,IF('Data Entry'!AA917="t",'Data Entry'!Z917*1000,IF('Data Entry'!AA917="ml",'Data Entry'!Z917*0.001,IF('Data Entry'!AA917="kg",'Data Entry'!Z917*1,IF('Data Entry'!AA917="Piezas",'Data Entry'!Z917*1,IF('Data Entry'!AA917="L",'Data Entry'!Z917*1,IFERROR(,""))))))))</f>
        <v>0</v>
      </c>
      <c r="H914" s="1" t="s">
        <v>4</v>
      </c>
      <c r="I914" s="1">
        <f>IF('Data Entry'!AC917="g",'Data Entry'!AB917*0.001,IF('Data Entry'!AC917="mg",'Data Entry'!AB917*0.000001,IF('Data Entry'!AC917="t",'Data Entry'!AB917*1000,IF('Data Entry'!AC917="ml",'Data Entry'!AB917*0.001,IF('Data Entry'!AC917="kg",'Data Entry'!AB917*1,IF('Data Entry'!AC917="L",'Data Entry'!AB917*1,IFERROR(,"")))))))</f>
        <v>0</v>
      </c>
      <c r="J914" s="59" t="str">
        <f>'Data Entry'!AU917</f>
        <v/>
      </c>
      <c r="K914" s="1">
        <f>IF('Data Entry'!AI917="g",'Data Entry'!AH917*0.001*V914,IF('Data Entry'!AI917="UI",'Data Entry'!AH917*0.000001*V914,IF('Data Entry'!AI917="mg",'Data Entry'!AH917*0.000001*V914,IF('Data Entry'!AI917="t",'Data Entry'!AH917*1000*V914,IF('Data Entry'!AI917="kg",'Data Entry'!AH917*1*V914,IF('Data Entry'!AI917="L",'Data Entry'!AH917*1*V914,IFERROR(,"")))))))</f>
        <v>0</v>
      </c>
      <c r="L914" s="1" t="s">
        <v>4</v>
      </c>
      <c r="M914" s="59">
        <f>'Data Entry'!AJ917</f>
        <v>0</v>
      </c>
      <c r="N914" s="59" t="str">
        <f>'Data Entry'!AX917</f>
        <v/>
      </c>
      <c r="O914" s="1">
        <f>IF('Data Entry'!AL917="g",'Data Entry'!AK917*0.001*W914,IF('Data Entry'!AL917="UI",'Data Entry'!AK917*0.000001*W914,IF('Data Entry'!AL917="mg",'Data Entry'!AK917*0.000001*W914,IF('Data Entry'!AL917="t",'Data Entry'!AK917*1000*W914,IF('Data Entry'!AL917="kg",'Data Entry'!AK917*1*W914,IF('Data Entry'!AL917="L",'Data Entry'!AK917*1*W914,IFERROR(,"")))))))</f>
        <v>0</v>
      </c>
      <c r="P914" s="1" t="s">
        <v>4</v>
      </c>
      <c r="Q914" s="59">
        <f>'Data Entry'!AM917</f>
        <v>0</v>
      </c>
      <c r="R914" s="59" t="str">
        <f>'Data Entry'!BA917</f>
        <v/>
      </c>
      <c r="S914" s="1">
        <f>IF('Data Entry'!AO917="g",'Data Entry'!AN917*0.001*X914,IF('Data Entry'!AO917="UI",'Data Entry'!AN917*0.000001*X914,IF('Data Entry'!AO917="mg",'Data Entry'!AN917*0.000001*X914,IF('Data Entry'!AO917="t",'Data Entry'!AN917*1000*X914,IF('Data Entry'!AO917="kg",'Data Entry'!AN917*1*X914,IF('Data Entry'!AO917="L",'Data Entry'!AN917*1*X914,IFERROR(,"")))))))</f>
        <v>0</v>
      </c>
      <c r="T914" s="1" t="s">
        <v>4</v>
      </c>
      <c r="U914" s="59" t="str">
        <f>IF('Data Entry'!AP917="No aplica","1",'Data Entry'!AP917)</f>
        <v/>
      </c>
      <c r="V914" s="59" t="str">
        <f>IF('Data Entry'!AS917="No aplica","1",'Data Entry'!AS917)</f>
        <v/>
      </c>
      <c r="W914" s="59" t="str">
        <f>IF('Data Entry'!AV917="No aplica","1",'Data Entry'!AV917)</f>
        <v/>
      </c>
      <c r="X914" s="59" t="str">
        <f>IF('Data Entry'!AY917="No aplica","1",'Data Entry'!AY917)</f>
        <v/>
      </c>
      <c r="Y914" s="151" t="str">
        <f t="shared" si="14"/>
        <v/>
      </c>
      <c r="Z914" s="152" t="str">
        <f>IF('Data Entry'!H917="Yes","1",IF(AND('Data Entry'!H917="",'Data Entry'!I917="",'Data Entry'!J917="",'Data Entry'!K917="",'Data Entry'!L917="",'Data Entry'!M917="",'Data Entry'!N917="",'Data Entry'!O917="",'Data Entry'!P917="",'Data Entry'!Q917=""),"","1"))</f>
        <v/>
      </c>
      <c r="AA914" s="152" t="str">
        <f>IF('Data Entry'!R917="Yes","1",IF(AND('Data Entry'!R917="",'Data Entry'!S917="",'Data Entry'!T917="",'Data Entry'!U917=""),"","1"))</f>
        <v/>
      </c>
      <c r="AB914" s="157" t="str">
        <f>IF('Data Entry'!V917="Yes","1",IF(AND('Data Entry'!V917="",'Data Entry'!W917=""),"","1"))</f>
        <v/>
      </c>
    </row>
    <row r="915" spans="1:28" ht="17">
      <c r="A915" s="59">
        <f>'Data Entry'!AB918</f>
        <v>0</v>
      </c>
      <c r="B915" s="59" t="str">
        <f>'Data Entry'!AR918</f>
        <v/>
      </c>
      <c r="C915" s="1">
        <f>IF('Data Entry'!AD918="g",'Data Entry'!AC918*0.001*U915,IF('Data Entry'!AD918="UI",'Data Entry'!AC918*0.000001*U915,IF('Data Entry'!AD918="mg",'Data Entry'!AC918*0.000001*U915,IF('Data Entry'!AD918="t",'Data Entry'!AC918*1000*U915,IF('Data Entry'!AD918="kg",'Data Entry'!AC918*1*U915,IF('Data Entry'!AD918="L",'Data Entry'!AC918*1*U915,IFERROR(,"")))))))</f>
        <v>0</v>
      </c>
      <c r="D915" s="1" t="s">
        <v>4</v>
      </c>
      <c r="E915" s="1">
        <f>IF('Data Entry'!AF918="g",'Data Entry'!AE918*0.001,IF('Data Entry'!AF918="mg",'Data Entry'!AE918*0.000001,IF('Data Entry'!AF918="t",'Data Entry'!AE918*1000,IF('Data Entry'!AF918="ml",'Data Entry'!AE918*0.001,IF('Data Entry'!AF918="kg",'Data Entry'!AE918*1,IF('Data Entry'!AF918="Pieza",'Data Entry'!AE918*1,IF('Data Entry'!AF918="L",'Data Entry'!AE918*1,IFERROR(,""))))))))</f>
        <v>0</v>
      </c>
      <c r="F915" s="1" t="s">
        <v>4</v>
      </c>
      <c r="G915" s="1">
        <f>IF('Data Entry'!AA918="g",'Data Entry'!Z918*0.001,IF('Data Entry'!AA918="mg",'Data Entry'!Z918*0.000001,IF('Data Entry'!AA918="t",'Data Entry'!Z918*1000,IF('Data Entry'!AA918="ml",'Data Entry'!Z918*0.001,IF('Data Entry'!AA918="kg",'Data Entry'!Z918*1,IF('Data Entry'!AA918="Piezas",'Data Entry'!Z918*1,IF('Data Entry'!AA918="L",'Data Entry'!Z918*1,IFERROR(,""))))))))</f>
        <v>0</v>
      </c>
      <c r="H915" s="1" t="s">
        <v>4</v>
      </c>
      <c r="I915" s="1">
        <f>IF('Data Entry'!AC918="g",'Data Entry'!AB918*0.001,IF('Data Entry'!AC918="mg",'Data Entry'!AB918*0.000001,IF('Data Entry'!AC918="t",'Data Entry'!AB918*1000,IF('Data Entry'!AC918="ml",'Data Entry'!AB918*0.001,IF('Data Entry'!AC918="kg",'Data Entry'!AB918*1,IF('Data Entry'!AC918="L",'Data Entry'!AB918*1,IFERROR(,"")))))))</f>
        <v>0</v>
      </c>
      <c r="J915" s="59" t="str">
        <f>'Data Entry'!AU918</f>
        <v/>
      </c>
      <c r="K915" s="1">
        <f>IF('Data Entry'!AI918="g",'Data Entry'!AH918*0.001*V915,IF('Data Entry'!AI918="UI",'Data Entry'!AH918*0.000001*V915,IF('Data Entry'!AI918="mg",'Data Entry'!AH918*0.000001*V915,IF('Data Entry'!AI918="t",'Data Entry'!AH918*1000*V915,IF('Data Entry'!AI918="kg",'Data Entry'!AH918*1*V915,IF('Data Entry'!AI918="L",'Data Entry'!AH918*1*V915,IFERROR(,"")))))))</f>
        <v>0</v>
      </c>
      <c r="L915" s="1" t="s">
        <v>4</v>
      </c>
      <c r="M915" s="59">
        <f>'Data Entry'!AJ918</f>
        <v>0</v>
      </c>
      <c r="N915" s="59" t="str">
        <f>'Data Entry'!AX918</f>
        <v/>
      </c>
      <c r="O915" s="1">
        <f>IF('Data Entry'!AL918="g",'Data Entry'!AK918*0.001*W915,IF('Data Entry'!AL918="UI",'Data Entry'!AK918*0.000001*W915,IF('Data Entry'!AL918="mg",'Data Entry'!AK918*0.000001*W915,IF('Data Entry'!AL918="t",'Data Entry'!AK918*1000*W915,IF('Data Entry'!AL918="kg",'Data Entry'!AK918*1*W915,IF('Data Entry'!AL918="L",'Data Entry'!AK918*1*W915,IFERROR(,"")))))))</f>
        <v>0</v>
      </c>
      <c r="P915" s="1" t="s">
        <v>4</v>
      </c>
      <c r="Q915" s="59">
        <f>'Data Entry'!AM918</f>
        <v>0</v>
      </c>
      <c r="R915" s="59" t="str">
        <f>'Data Entry'!BA918</f>
        <v/>
      </c>
      <c r="S915" s="1">
        <f>IF('Data Entry'!AO918="g",'Data Entry'!AN918*0.001*X915,IF('Data Entry'!AO918="UI",'Data Entry'!AN918*0.000001*X915,IF('Data Entry'!AO918="mg",'Data Entry'!AN918*0.000001*X915,IF('Data Entry'!AO918="t",'Data Entry'!AN918*1000*X915,IF('Data Entry'!AO918="kg",'Data Entry'!AN918*1*X915,IF('Data Entry'!AO918="L",'Data Entry'!AN918*1*X915,IFERROR(,"")))))))</f>
        <v>0</v>
      </c>
      <c r="T915" s="1" t="s">
        <v>4</v>
      </c>
      <c r="U915" s="59" t="str">
        <f>IF('Data Entry'!AP918="No aplica","1",'Data Entry'!AP918)</f>
        <v/>
      </c>
      <c r="V915" s="59" t="str">
        <f>IF('Data Entry'!AS918="No aplica","1",'Data Entry'!AS918)</f>
        <v/>
      </c>
      <c r="W915" s="59" t="str">
        <f>IF('Data Entry'!AV918="No aplica","1",'Data Entry'!AV918)</f>
        <v/>
      </c>
      <c r="X915" s="59" t="str">
        <f>IF('Data Entry'!AY918="No aplica","1",'Data Entry'!AY918)</f>
        <v/>
      </c>
      <c r="Y915" s="151" t="str">
        <f t="shared" si="14"/>
        <v/>
      </c>
      <c r="Z915" s="152" t="str">
        <f>IF('Data Entry'!H918="Yes","1",IF(AND('Data Entry'!H918="",'Data Entry'!I918="",'Data Entry'!J918="",'Data Entry'!K918="",'Data Entry'!L918="",'Data Entry'!M918="",'Data Entry'!N918="",'Data Entry'!O918="",'Data Entry'!P918="",'Data Entry'!Q918=""),"","1"))</f>
        <v/>
      </c>
      <c r="AA915" s="152" t="str">
        <f>IF('Data Entry'!R918="Yes","1",IF(AND('Data Entry'!R918="",'Data Entry'!S918="",'Data Entry'!T918="",'Data Entry'!U918=""),"","1"))</f>
        <v/>
      </c>
      <c r="AB915" s="157" t="str">
        <f>IF('Data Entry'!V918="Yes","1",IF(AND('Data Entry'!V918="",'Data Entry'!W918=""),"","1"))</f>
        <v/>
      </c>
    </row>
    <row r="916" spans="1:28" ht="17">
      <c r="A916" s="59">
        <f>'Data Entry'!AB919</f>
        <v>0</v>
      </c>
      <c r="B916" s="59" t="str">
        <f>'Data Entry'!AR919</f>
        <v/>
      </c>
      <c r="C916" s="1">
        <f>IF('Data Entry'!AD919="g",'Data Entry'!AC919*0.001*U916,IF('Data Entry'!AD919="UI",'Data Entry'!AC919*0.000001*U916,IF('Data Entry'!AD919="mg",'Data Entry'!AC919*0.000001*U916,IF('Data Entry'!AD919="t",'Data Entry'!AC919*1000*U916,IF('Data Entry'!AD919="kg",'Data Entry'!AC919*1*U916,IF('Data Entry'!AD919="L",'Data Entry'!AC919*1*U916,IFERROR(,"")))))))</f>
        <v>0</v>
      </c>
      <c r="D916" s="1" t="s">
        <v>4</v>
      </c>
      <c r="E916" s="1">
        <f>IF('Data Entry'!AF919="g",'Data Entry'!AE919*0.001,IF('Data Entry'!AF919="mg",'Data Entry'!AE919*0.000001,IF('Data Entry'!AF919="t",'Data Entry'!AE919*1000,IF('Data Entry'!AF919="ml",'Data Entry'!AE919*0.001,IF('Data Entry'!AF919="kg",'Data Entry'!AE919*1,IF('Data Entry'!AF919="Pieza",'Data Entry'!AE919*1,IF('Data Entry'!AF919="L",'Data Entry'!AE919*1,IFERROR(,""))))))))</f>
        <v>0</v>
      </c>
      <c r="F916" s="1" t="s">
        <v>4</v>
      </c>
      <c r="G916" s="1">
        <f>IF('Data Entry'!AA919="g",'Data Entry'!Z919*0.001,IF('Data Entry'!AA919="mg",'Data Entry'!Z919*0.000001,IF('Data Entry'!AA919="t",'Data Entry'!Z919*1000,IF('Data Entry'!AA919="ml",'Data Entry'!Z919*0.001,IF('Data Entry'!AA919="kg",'Data Entry'!Z919*1,IF('Data Entry'!AA919="Piezas",'Data Entry'!Z919*1,IF('Data Entry'!AA919="L",'Data Entry'!Z919*1,IFERROR(,""))))))))</f>
        <v>0</v>
      </c>
      <c r="H916" s="1" t="s">
        <v>4</v>
      </c>
      <c r="I916" s="1">
        <f>IF('Data Entry'!AC919="g",'Data Entry'!AB919*0.001,IF('Data Entry'!AC919="mg",'Data Entry'!AB919*0.000001,IF('Data Entry'!AC919="t",'Data Entry'!AB919*1000,IF('Data Entry'!AC919="ml",'Data Entry'!AB919*0.001,IF('Data Entry'!AC919="kg",'Data Entry'!AB919*1,IF('Data Entry'!AC919="L",'Data Entry'!AB919*1,IFERROR(,"")))))))</f>
        <v>0</v>
      </c>
      <c r="J916" s="59" t="str">
        <f>'Data Entry'!AU919</f>
        <v/>
      </c>
      <c r="K916" s="1">
        <f>IF('Data Entry'!AI919="g",'Data Entry'!AH919*0.001*V916,IF('Data Entry'!AI919="UI",'Data Entry'!AH919*0.000001*V916,IF('Data Entry'!AI919="mg",'Data Entry'!AH919*0.000001*V916,IF('Data Entry'!AI919="t",'Data Entry'!AH919*1000*V916,IF('Data Entry'!AI919="kg",'Data Entry'!AH919*1*V916,IF('Data Entry'!AI919="L",'Data Entry'!AH919*1*V916,IFERROR(,"")))))))</f>
        <v>0</v>
      </c>
      <c r="L916" s="1" t="s">
        <v>4</v>
      </c>
      <c r="M916" s="59">
        <f>'Data Entry'!AJ919</f>
        <v>0</v>
      </c>
      <c r="N916" s="59" t="str">
        <f>'Data Entry'!AX919</f>
        <v/>
      </c>
      <c r="O916" s="1">
        <f>IF('Data Entry'!AL919="g",'Data Entry'!AK919*0.001*W916,IF('Data Entry'!AL919="UI",'Data Entry'!AK919*0.000001*W916,IF('Data Entry'!AL919="mg",'Data Entry'!AK919*0.000001*W916,IF('Data Entry'!AL919="t",'Data Entry'!AK919*1000*W916,IF('Data Entry'!AL919="kg",'Data Entry'!AK919*1*W916,IF('Data Entry'!AL919="L",'Data Entry'!AK919*1*W916,IFERROR(,"")))))))</f>
        <v>0</v>
      </c>
      <c r="P916" s="1" t="s">
        <v>4</v>
      </c>
      <c r="Q916" s="59">
        <f>'Data Entry'!AM919</f>
        <v>0</v>
      </c>
      <c r="R916" s="59" t="str">
        <f>'Data Entry'!BA919</f>
        <v/>
      </c>
      <c r="S916" s="1">
        <f>IF('Data Entry'!AO919="g",'Data Entry'!AN919*0.001*X916,IF('Data Entry'!AO919="UI",'Data Entry'!AN919*0.000001*X916,IF('Data Entry'!AO919="mg",'Data Entry'!AN919*0.000001*X916,IF('Data Entry'!AO919="t",'Data Entry'!AN919*1000*X916,IF('Data Entry'!AO919="kg",'Data Entry'!AN919*1*X916,IF('Data Entry'!AO919="L",'Data Entry'!AN919*1*X916,IFERROR(,"")))))))</f>
        <v>0</v>
      </c>
      <c r="T916" s="1" t="s">
        <v>4</v>
      </c>
      <c r="U916" s="59" t="str">
        <f>IF('Data Entry'!AP919="No aplica","1",'Data Entry'!AP919)</f>
        <v/>
      </c>
      <c r="V916" s="59" t="str">
        <f>IF('Data Entry'!AS919="No aplica","1",'Data Entry'!AS919)</f>
        <v/>
      </c>
      <c r="W916" s="59" t="str">
        <f>IF('Data Entry'!AV919="No aplica","1",'Data Entry'!AV919)</f>
        <v/>
      </c>
      <c r="X916" s="59" t="str">
        <f>IF('Data Entry'!AY919="No aplica","1",'Data Entry'!AY919)</f>
        <v/>
      </c>
      <c r="Y916" s="151" t="str">
        <f t="shared" si="14"/>
        <v/>
      </c>
      <c r="Z916" s="152" t="str">
        <f>IF('Data Entry'!H919="Yes","1",IF(AND('Data Entry'!H919="",'Data Entry'!I919="",'Data Entry'!J919="",'Data Entry'!K919="",'Data Entry'!L919="",'Data Entry'!M919="",'Data Entry'!N919="",'Data Entry'!O919="",'Data Entry'!P919="",'Data Entry'!Q919=""),"","1"))</f>
        <v/>
      </c>
      <c r="AA916" s="152" t="str">
        <f>IF('Data Entry'!R919="Yes","1",IF(AND('Data Entry'!R919="",'Data Entry'!S919="",'Data Entry'!T919="",'Data Entry'!U919=""),"","1"))</f>
        <v/>
      </c>
      <c r="AB916" s="157" t="str">
        <f>IF('Data Entry'!V919="Yes","1",IF(AND('Data Entry'!V919="",'Data Entry'!W919=""),"","1"))</f>
        <v/>
      </c>
    </row>
    <row r="917" spans="1:28" ht="17">
      <c r="A917" s="59">
        <f>'Data Entry'!AB920</f>
        <v>0</v>
      </c>
      <c r="B917" s="59" t="str">
        <f>'Data Entry'!AR920</f>
        <v/>
      </c>
      <c r="C917" s="1">
        <f>IF('Data Entry'!AD920="g",'Data Entry'!AC920*0.001*U917,IF('Data Entry'!AD920="UI",'Data Entry'!AC920*0.000001*U917,IF('Data Entry'!AD920="mg",'Data Entry'!AC920*0.000001*U917,IF('Data Entry'!AD920="t",'Data Entry'!AC920*1000*U917,IF('Data Entry'!AD920="kg",'Data Entry'!AC920*1*U917,IF('Data Entry'!AD920="L",'Data Entry'!AC920*1*U917,IFERROR(,"")))))))</f>
        <v>0</v>
      </c>
      <c r="D917" s="1" t="s">
        <v>4</v>
      </c>
      <c r="E917" s="1">
        <f>IF('Data Entry'!AF920="g",'Data Entry'!AE920*0.001,IF('Data Entry'!AF920="mg",'Data Entry'!AE920*0.000001,IF('Data Entry'!AF920="t",'Data Entry'!AE920*1000,IF('Data Entry'!AF920="ml",'Data Entry'!AE920*0.001,IF('Data Entry'!AF920="kg",'Data Entry'!AE920*1,IF('Data Entry'!AF920="Pieza",'Data Entry'!AE920*1,IF('Data Entry'!AF920="L",'Data Entry'!AE920*1,IFERROR(,""))))))))</f>
        <v>0</v>
      </c>
      <c r="F917" s="1" t="s">
        <v>4</v>
      </c>
      <c r="G917" s="1">
        <f>IF('Data Entry'!AA920="g",'Data Entry'!Z920*0.001,IF('Data Entry'!AA920="mg",'Data Entry'!Z920*0.000001,IF('Data Entry'!AA920="t",'Data Entry'!Z920*1000,IF('Data Entry'!AA920="ml",'Data Entry'!Z920*0.001,IF('Data Entry'!AA920="kg",'Data Entry'!Z920*1,IF('Data Entry'!AA920="Piezas",'Data Entry'!Z920*1,IF('Data Entry'!AA920="L",'Data Entry'!Z920*1,IFERROR(,""))))))))</f>
        <v>0</v>
      </c>
      <c r="H917" s="1" t="s">
        <v>4</v>
      </c>
      <c r="I917" s="1">
        <f>IF('Data Entry'!AC920="g",'Data Entry'!AB920*0.001,IF('Data Entry'!AC920="mg",'Data Entry'!AB920*0.000001,IF('Data Entry'!AC920="t",'Data Entry'!AB920*1000,IF('Data Entry'!AC920="ml",'Data Entry'!AB920*0.001,IF('Data Entry'!AC920="kg",'Data Entry'!AB920*1,IF('Data Entry'!AC920="L",'Data Entry'!AB920*1,IFERROR(,"")))))))</f>
        <v>0</v>
      </c>
      <c r="J917" s="59" t="str">
        <f>'Data Entry'!AU920</f>
        <v/>
      </c>
      <c r="K917" s="1">
        <f>IF('Data Entry'!AI920="g",'Data Entry'!AH920*0.001*V917,IF('Data Entry'!AI920="UI",'Data Entry'!AH920*0.000001*V917,IF('Data Entry'!AI920="mg",'Data Entry'!AH920*0.000001*V917,IF('Data Entry'!AI920="t",'Data Entry'!AH920*1000*V917,IF('Data Entry'!AI920="kg",'Data Entry'!AH920*1*V917,IF('Data Entry'!AI920="L",'Data Entry'!AH920*1*V917,IFERROR(,"")))))))</f>
        <v>0</v>
      </c>
      <c r="L917" s="1" t="s">
        <v>4</v>
      </c>
      <c r="M917" s="59">
        <f>'Data Entry'!AJ920</f>
        <v>0</v>
      </c>
      <c r="N917" s="59" t="str">
        <f>'Data Entry'!AX920</f>
        <v/>
      </c>
      <c r="O917" s="1">
        <f>IF('Data Entry'!AL920="g",'Data Entry'!AK920*0.001*W917,IF('Data Entry'!AL920="UI",'Data Entry'!AK920*0.000001*W917,IF('Data Entry'!AL920="mg",'Data Entry'!AK920*0.000001*W917,IF('Data Entry'!AL920="t",'Data Entry'!AK920*1000*W917,IF('Data Entry'!AL920="kg",'Data Entry'!AK920*1*W917,IF('Data Entry'!AL920="L",'Data Entry'!AK920*1*W917,IFERROR(,"")))))))</f>
        <v>0</v>
      </c>
      <c r="P917" s="1" t="s">
        <v>4</v>
      </c>
      <c r="Q917" s="59">
        <f>'Data Entry'!AM920</f>
        <v>0</v>
      </c>
      <c r="R917" s="59" t="str">
        <f>'Data Entry'!BA920</f>
        <v/>
      </c>
      <c r="S917" s="1">
        <f>IF('Data Entry'!AO920="g",'Data Entry'!AN920*0.001*X917,IF('Data Entry'!AO920="UI",'Data Entry'!AN920*0.000001*X917,IF('Data Entry'!AO920="mg",'Data Entry'!AN920*0.000001*X917,IF('Data Entry'!AO920="t",'Data Entry'!AN920*1000*X917,IF('Data Entry'!AO920="kg",'Data Entry'!AN920*1*X917,IF('Data Entry'!AO920="L",'Data Entry'!AN920*1*X917,IFERROR(,"")))))))</f>
        <v>0</v>
      </c>
      <c r="T917" s="1" t="s">
        <v>4</v>
      </c>
      <c r="U917" s="59" t="str">
        <f>IF('Data Entry'!AP920="No aplica","1",'Data Entry'!AP920)</f>
        <v/>
      </c>
      <c r="V917" s="59" t="str">
        <f>IF('Data Entry'!AS920="No aplica","1",'Data Entry'!AS920)</f>
        <v/>
      </c>
      <c r="W917" s="59" t="str">
        <f>IF('Data Entry'!AV920="No aplica","1",'Data Entry'!AV920)</f>
        <v/>
      </c>
      <c r="X917" s="59" t="str">
        <f>IF('Data Entry'!AY920="No aplica","1",'Data Entry'!AY920)</f>
        <v/>
      </c>
      <c r="Y917" s="151" t="str">
        <f t="shared" si="14"/>
        <v/>
      </c>
      <c r="Z917" s="152" t="str">
        <f>IF('Data Entry'!H920="Yes","1",IF(AND('Data Entry'!H920="",'Data Entry'!I920="",'Data Entry'!J920="",'Data Entry'!K920="",'Data Entry'!L920="",'Data Entry'!M920="",'Data Entry'!N920="",'Data Entry'!O920="",'Data Entry'!P920="",'Data Entry'!Q920=""),"","1"))</f>
        <v/>
      </c>
      <c r="AA917" s="152" t="str">
        <f>IF('Data Entry'!R920="Yes","1",IF(AND('Data Entry'!R920="",'Data Entry'!S920="",'Data Entry'!T920="",'Data Entry'!U920=""),"","1"))</f>
        <v/>
      </c>
      <c r="AB917" s="157" t="str">
        <f>IF('Data Entry'!V920="Yes","1",IF(AND('Data Entry'!V920="",'Data Entry'!W920=""),"","1"))</f>
        <v/>
      </c>
    </row>
    <row r="918" spans="1:28" ht="17">
      <c r="A918" s="59">
        <f>'Data Entry'!AB921</f>
        <v>0</v>
      </c>
      <c r="B918" s="59" t="str">
        <f>'Data Entry'!AR921</f>
        <v/>
      </c>
      <c r="C918" s="1">
        <f>IF('Data Entry'!AD921="g",'Data Entry'!AC921*0.001*U918,IF('Data Entry'!AD921="UI",'Data Entry'!AC921*0.000001*U918,IF('Data Entry'!AD921="mg",'Data Entry'!AC921*0.000001*U918,IF('Data Entry'!AD921="t",'Data Entry'!AC921*1000*U918,IF('Data Entry'!AD921="kg",'Data Entry'!AC921*1*U918,IF('Data Entry'!AD921="L",'Data Entry'!AC921*1*U918,IFERROR(,"")))))))</f>
        <v>0</v>
      </c>
      <c r="D918" s="1" t="s">
        <v>4</v>
      </c>
      <c r="E918" s="1">
        <f>IF('Data Entry'!AF921="g",'Data Entry'!AE921*0.001,IF('Data Entry'!AF921="mg",'Data Entry'!AE921*0.000001,IF('Data Entry'!AF921="t",'Data Entry'!AE921*1000,IF('Data Entry'!AF921="ml",'Data Entry'!AE921*0.001,IF('Data Entry'!AF921="kg",'Data Entry'!AE921*1,IF('Data Entry'!AF921="Pieza",'Data Entry'!AE921*1,IF('Data Entry'!AF921="L",'Data Entry'!AE921*1,IFERROR(,""))))))))</f>
        <v>0</v>
      </c>
      <c r="F918" s="1" t="s">
        <v>4</v>
      </c>
      <c r="G918" s="1">
        <f>IF('Data Entry'!AA921="g",'Data Entry'!Z921*0.001,IF('Data Entry'!AA921="mg",'Data Entry'!Z921*0.000001,IF('Data Entry'!AA921="t",'Data Entry'!Z921*1000,IF('Data Entry'!AA921="ml",'Data Entry'!Z921*0.001,IF('Data Entry'!AA921="kg",'Data Entry'!Z921*1,IF('Data Entry'!AA921="Piezas",'Data Entry'!Z921*1,IF('Data Entry'!AA921="L",'Data Entry'!Z921*1,IFERROR(,""))))))))</f>
        <v>0</v>
      </c>
      <c r="H918" s="1" t="s">
        <v>4</v>
      </c>
      <c r="I918" s="1">
        <f>IF('Data Entry'!AC921="g",'Data Entry'!AB921*0.001,IF('Data Entry'!AC921="mg",'Data Entry'!AB921*0.000001,IF('Data Entry'!AC921="t",'Data Entry'!AB921*1000,IF('Data Entry'!AC921="ml",'Data Entry'!AB921*0.001,IF('Data Entry'!AC921="kg",'Data Entry'!AB921*1,IF('Data Entry'!AC921="L",'Data Entry'!AB921*1,IFERROR(,"")))))))</f>
        <v>0</v>
      </c>
      <c r="J918" s="59" t="str">
        <f>'Data Entry'!AU921</f>
        <v/>
      </c>
      <c r="K918" s="1">
        <f>IF('Data Entry'!AI921="g",'Data Entry'!AH921*0.001*V918,IF('Data Entry'!AI921="UI",'Data Entry'!AH921*0.000001*V918,IF('Data Entry'!AI921="mg",'Data Entry'!AH921*0.000001*V918,IF('Data Entry'!AI921="t",'Data Entry'!AH921*1000*V918,IF('Data Entry'!AI921="kg",'Data Entry'!AH921*1*V918,IF('Data Entry'!AI921="L",'Data Entry'!AH921*1*V918,IFERROR(,"")))))))</f>
        <v>0</v>
      </c>
      <c r="L918" s="1" t="s">
        <v>4</v>
      </c>
      <c r="M918" s="59">
        <f>'Data Entry'!AJ921</f>
        <v>0</v>
      </c>
      <c r="N918" s="59" t="str">
        <f>'Data Entry'!AX921</f>
        <v/>
      </c>
      <c r="O918" s="1">
        <f>IF('Data Entry'!AL921="g",'Data Entry'!AK921*0.001*W918,IF('Data Entry'!AL921="UI",'Data Entry'!AK921*0.000001*W918,IF('Data Entry'!AL921="mg",'Data Entry'!AK921*0.000001*W918,IF('Data Entry'!AL921="t",'Data Entry'!AK921*1000*W918,IF('Data Entry'!AL921="kg",'Data Entry'!AK921*1*W918,IF('Data Entry'!AL921="L",'Data Entry'!AK921*1*W918,IFERROR(,"")))))))</f>
        <v>0</v>
      </c>
      <c r="P918" s="1" t="s">
        <v>4</v>
      </c>
      <c r="Q918" s="59">
        <f>'Data Entry'!AM921</f>
        <v>0</v>
      </c>
      <c r="R918" s="59" t="str">
        <f>'Data Entry'!BA921</f>
        <v/>
      </c>
      <c r="S918" s="1">
        <f>IF('Data Entry'!AO921="g",'Data Entry'!AN921*0.001*X918,IF('Data Entry'!AO921="UI",'Data Entry'!AN921*0.000001*X918,IF('Data Entry'!AO921="mg",'Data Entry'!AN921*0.000001*X918,IF('Data Entry'!AO921="t",'Data Entry'!AN921*1000*X918,IF('Data Entry'!AO921="kg",'Data Entry'!AN921*1*X918,IF('Data Entry'!AO921="L",'Data Entry'!AN921*1*X918,IFERROR(,"")))))))</f>
        <v>0</v>
      </c>
      <c r="T918" s="1" t="s">
        <v>4</v>
      </c>
      <c r="U918" s="59" t="str">
        <f>IF('Data Entry'!AP921="No aplica","1",'Data Entry'!AP921)</f>
        <v/>
      </c>
      <c r="V918" s="59" t="str">
        <f>IF('Data Entry'!AS921="No aplica","1",'Data Entry'!AS921)</f>
        <v/>
      </c>
      <c r="W918" s="59" t="str">
        <f>IF('Data Entry'!AV921="No aplica","1",'Data Entry'!AV921)</f>
        <v/>
      </c>
      <c r="X918" s="59" t="str">
        <f>IF('Data Entry'!AY921="No aplica","1",'Data Entry'!AY921)</f>
        <v/>
      </c>
      <c r="Y918" s="151" t="str">
        <f t="shared" si="14"/>
        <v/>
      </c>
      <c r="Z918" s="152" t="str">
        <f>IF('Data Entry'!H921="Yes","1",IF(AND('Data Entry'!H921="",'Data Entry'!I921="",'Data Entry'!J921="",'Data Entry'!K921="",'Data Entry'!L921="",'Data Entry'!M921="",'Data Entry'!N921="",'Data Entry'!O921="",'Data Entry'!P921="",'Data Entry'!Q921=""),"","1"))</f>
        <v/>
      </c>
      <c r="AA918" s="152" t="str">
        <f>IF('Data Entry'!R921="Yes","1",IF(AND('Data Entry'!R921="",'Data Entry'!S921="",'Data Entry'!T921="",'Data Entry'!U921=""),"","1"))</f>
        <v/>
      </c>
      <c r="AB918" s="157" t="str">
        <f>IF('Data Entry'!V921="Yes","1",IF(AND('Data Entry'!V921="",'Data Entry'!W921=""),"","1"))</f>
        <v/>
      </c>
    </row>
    <row r="919" spans="1:28" ht="17">
      <c r="A919" s="59">
        <f>'Data Entry'!AB922</f>
        <v>0</v>
      </c>
      <c r="B919" s="59" t="str">
        <f>'Data Entry'!AR922</f>
        <v/>
      </c>
      <c r="C919" s="1">
        <f>IF('Data Entry'!AD922="g",'Data Entry'!AC922*0.001*U919,IF('Data Entry'!AD922="UI",'Data Entry'!AC922*0.000001*U919,IF('Data Entry'!AD922="mg",'Data Entry'!AC922*0.000001*U919,IF('Data Entry'!AD922="t",'Data Entry'!AC922*1000*U919,IF('Data Entry'!AD922="kg",'Data Entry'!AC922*1*U919,IF('Data Entry'!AD922="L",'Data Entry'!AC922*1*U919,IFERROR(,"")))))))</f>
        <v>0</v>
      </c>
      <c r="D919" s="1" t="s">
        <v>4</v>
      </c>
      <c r="E919" s="1">
        <f>IF('Data Entry'!AF922="g",'Data Entry'!AE922*0.001,IF('Data Entry'!AF922="mg",'Data Entry'!AE922*0.000001,IF('Data Entry'!AF922="t",'Data Entry'!AE922*1000,IF('Data Entry'!AF922="ml",'Data Entry'!AE922*0.001,IF('Data Entry'!AF922="kg",'Data Entry'!AE922*1,IF('Data Entry'!AF922="Pieza",'Data Entry'!AE922*1,IF('Data Entry'!AF922="L",'Data Entry'!AE922*1,IFERROR(,""))))))))</f>
        <v>0</v>
      </c>
      <c r="F919" s="1" t="s">
        <v>4</v>
      </c>
      <c r="G919" s="1">
        <f>IF('Data Entry'!AA922="g",'Data Entry'!Z922*0.001,IF('Data Entry'!AA922="mg",'Data Entry'!Z922*0.000001,IF('Data Entry'!AA922="t",'Data Entry'!Z922*1000,IF('Data Entry'!AA922="ml",'Data Entry'!Z922*0.001,IF('Data Entry'!AA922="kg",'Data Entry'!Z922*1,IF('Data Entry'!AA922="Piezas",'Data Entry'!Z922*1,IF('Data Entry'!AA922="L",'Data Entry'!Z922*1,IFERROR(,""))))))))</f>
        <v>0</v>
      </c>
      <c r="H919" s="1" t="s">
        <v>4</v>
      </c>
      <c r="I919" s="1">
        <f>IF('Data Entry'!AC922="g",'Data Entry'!AB922*0.001,IF('Data Entry'!AC922="mg",'Data Entry'!AB922*0.000001,IF('Data Entry'!AC922="t",'Data Entry'!AB922*1000,IF('Data Entry'!AC922="ml",'Data Entry'!AB922*0.001,IF('Data Entry'!AC922="kg",'Data Entry'!AB922*1,IF('Data Entry'!AC922="L",'Data Entry'!AB922*1,IFERROR(,"")))))))</f>
        <v>0</v>
      </c>
      <c r="J919" s="59" t="str">
        <f>'Data Entry'!AU922</f>
        <v/>
      </c>
      <c r="K919" s="1">
        <f>IF('Data Entry'!AI922="g",'Data Entry'!AH922*0.001*V919,IF('Data Entry'!AI922="UI",'Data Entry'!AH922*0.000001*V919,IF('Data Entry'!AI922="mg",'Data Entry'!AH922*0.000001*V919,IF('Data Entry'!AI922="t",'Data Entry'!AH922*1000*V919,IF('Data Entry'!AI922="kg",'Data Entry'!AH922*1*V919,IF('Data Entry'!AI922="L",'Data Entry'!AH922*1*V919,IFERROR(,"")))))))</f>
        <v>0</v>
      </c>
      <c r="L919" s="1" t="s">
        <v>4</v>
      </c>
      <c r="M919" s="59">
        <f>'Data Entry'!AJ922</f>
        <v>0</v>
      </c>
      <c r="N919" s="59" t="str">
        <f>'Data Entry'!AX922</f>
        <v/>
      </c>
      <c r="O919" s="1">
        <f>IF('Data Entry'!AL922="g",'Data Entry'!AK922*0.001*W919,IF('Data Entry'!AL922="UI",'Data Entry'!AK922*0.000001*W919,IF('Data Entry'!AL922="mg",'Data Entry'!AK922*0.000001*W919,IF('Data Entry'!AL922="t",'Data Entry'!AK922*1000*W919,IF('Data Entry'!AL922="kg",'Data Entry'!AK922*1*W919,IF('Data Entry'!AL922="L",'Data Entry'!AK922*1*W919,IFERROR(,"")))))))</f>
        <v>0</v>
      </c>
      <c r="P919" s="1" t="s">
        <v>4</v>
      </c>
      <c r="Q919" s="59">
        <f>'Data Entry'!AM922</f>
        <v>0</v>
      </c>
      <c r="R919" s="59" t="str">
        <f>'Data Entry'!BA922</f>
        <v/>
      </c>
      <c r="S919" s="1">
        <f>IF('Data Entry'!AO922="g",'Data Entry'!AN922*0.001*X919,IF('Data Entry'!AO922="UI",'Data Entry'!AN922*0.000001*X919,IF('Data Entry'!AO922="mg",'Data Entry'!AN922*0.000001*X919,IF('Data Entry'!AO922="t",'Data Entry'!AN922*1000*X919,IF('Data Entry'!AO922="kg",'Data Entry'!AN922*1*X919,IF('Data Entry'!AO922="L",'Data Entry'!AN922*1*X919,IFERROR(,"")))))))</f>
        <v>0</v>
      </c>
      <c r="T919" s="1" t="s">
        <v>4</v>
      </c>
      <c r="U919" s="59" t="str">
        <f>IF('Data Entry'!AP922="No aplica","1",'Data Entry'!AP922)</f>
        <v/>
      </c>
      <c r="V919" s="59" t="str">
        <f>IF('Data Entry'!AS922="No aplica","1",'Data Entry'!AS922)</f>
        <v/>
      </c>
      <c r="W919" s="59" t="str">
        <f>IF('Data Entry'!AV922="No aplica","1",'Data Entry'!AV922)</f>
        <v/>
      </c>
      <c r="X919" s="59" t="str">
        <f>IF('Data Entry'!AY922="No aplica","1",'Data Entry'!AY922)</f>
        <v/>
      </c>
      <c r="Y919" s="151" t="str">
        <f t="shared" si="14"/>
        <v/>
      </c>
      <c r="Z919" s="152" t="str">
        <f>IF('Data Entry'!H922="Yes","1",IF(AND('Data Entry'!H922="",'Data Entry'!I922="",'Data Entry'!J922="",'Data Entry'!K922="",'Data Entry'!L922="",'Data Entry'!M922="",'Data Entry'!N922="",'Data Entry'!O922="",'Data Entry'!P922="",'Data Entry'!Q922=""),"","1"))</f>
        <v/>
      </c>
      <c r="AA919" s="152" t="str">
        <f>IF('Data Entry'!R922="Yes","1",IF(AND('Data Entry'!R922="",'Data Entry'!S922="",'Data Entry'!T922="",'Data Entry'!U922=""),"","1"))</f>
        <v/>
      </c>
      <c r="AB919" s="157" t="str">
        <f>IF('Data Entry'!V922="Yes","1",IF(AND('Data Entry'!V922="",'Data Entry'!W922=""),"","1"))</f>
        <v/>
      </c>
    </row>
    <row r="920" spans="1:28" ht="17">
      <c r="A920" s="59">
        <f>'Data Entry'!AB923</f>
        <v>0</v>
      </c>
      <c r="B920" s="59" t="str">
        <f>'Data Entry'!AR923</f>
        <v/>
      </c>
      <c r="C920" s="1">
        <f>IF('Data Entry'!AD923="g",'Data Entry'!AC923*0.001*U920,IF('Data Entry'!AD923="UI",'Data Entry'!AC923*0.000001*U920,IF('Data Entry'!AD923="mg",'Data Entry'!AC923*0.000001*U920,IF('Data Entry'!AD923="t",'Data Entry'!AC923*1000*U920,IF('Data Entry'!AD923="kg",'Data Entry'!AC923*1*U920,IF('Data Entry'!AD923="L",'Data Entry'!AC923*1*U920,IFERROR(,"")))))))</f>
        <v>0</v>
      </c>
      <c r="D920" s="1" t="s">
        <v>4</v>
      </c>
      <c r="E920" s="1">
        <f>IF('Data Entry'!AF923="g",'Data Entry'!AE923*0.001,IF('Data Entry'!AF923="mg",'Data Entry'!AE923*0.000001,IF('Data Entry'!AF923="t",'Data Entry'!AE923*1000,IF('Data Entry'!AF923="ml",'Data Entry'!AE923*0.001,IF('Data Entry'!AF923="kg",'Data Entry'!AE923*1,IF('Data Entry'!AF923="Pieza",'Data Entry'!AE923*1,IF('Data Entry'!AF923="L",'Data Entry'!AE923*1,IFERROR(,""))))))))</f>
        <v>0</v>
      </c>
      <c r="F920" s="1" t="s">
        <v>4</v>
      </c>
      <c r="G920" s="1">
        <f>IF('Data Entry'!AA923="g",'Data Entry'!Z923*0.001,IF('Data Entry'!AA923="mg",'Data Entry'!Z923*0.000001,IF('Data Entry'!AA923="t",'Data Entry'!Z923*1000,IF('Data Entry'!AA923="ml",'Data Entry'!Z923*0.001,IF('Data Entry'!AA923="kg",'Data Entry'!Z923*1,IF('Data Entry'!AA923="Piezas",'Data Entry'!Z923*1,IF('Data Entry'!AA923="L",'Data Entry'!Z923*1,IFERROR(,""))))))))</f>
        <v>0</v>
      </c>
      <c r="H920" s="1" t="s">
        <v>4</v>
      </c>
      <c r="I920" s="1">
        <f>IF('Data Entry'!AC923="g",'Data Entry'!AB923*0.001,IF('Data Entry'!AC923="mg",'Data Entry'!AB923*0.000001,IF('Data Entry'!AC923="t",'Data Entry'!AB923*1000,IF('Data Entry'!AC923="ml",'Data Entry'!AB923*0.001,IF('Data Entry'!AC923="kg",'Data Entry'!AB923*1,IF('Data Entry'!AC923="L",'Data Entry'!AB923*1,IFERROR(,"")))))))</f>
        <v>0</v>
      </c>
      <c r="J920" s="59" t="str">
        <f>'Data Entry'!AU923</f>
        <v/>
      </c>
      <c r="K920" s="1">
        <f>IF('Data Entry'!AI923="g",'Data Entry'!AH923*0.001*V920,IF('Data Entry'!AI923="UI",'Data Entry'!AH923*0.000001*V920,IF('Data Entry'!AI923="mg",'Data Entry'!AH923*0.000001*V920,IF('Data Entry'!AI923="t",'Data Entry'!AH923*1000*V920,IF('Data Entry'!AI923="kg",'Data Entry'!AH923*1*V920,IF('Data Entry'!AI923="L",'Data Entry'!AH923*1*V920,IFERROR(,"")))))))</f>
        <v>0</v>
      </c>
      <c r="L920" s="1" t="s">
        <v>4</v>
      </c>
      <c r="M920" s="59">
        <f>'Data Entry'!AJ923</f>
        <v>0</v>
      </c>
      <c r="N920" s="59" t="str">
        <f>'Data Entry'!AX923</f>
        <v/>
      </c>
      <c r="O920" s="1">
        <f>IF('Data Entry'!AL923="g",'Data Entry'!AK923*0.001*W920,IF('Data Entry'!AL923="UI",'Data Entry'!AK923*0.000001*W920,IF('Data Entry'!AL923="mg",'Data Entry'!AK923*0.000001*W920,IF('Data Entry'!AL923="t",'Data Entry'!AK923*1000*W920,IF('Data Entry'!AL923="kg",'Data Entry'!AK923*1*W920,IF('Data Entry'!AL923="L",'Data Entry'!AK923*1*W920,IFERROR(,"")))))))</f>
        <v>0</v>
      </c>
      <c r="P920" s="1" t="s">
        <v>4</v>
      </c>
      <c r="Q920" s="59">
        <f>'Data Entry'!AM923</f>
        <v>0</v>
      </c>
      <c r="R920" s="59" t="str">
        <f>'Data Entry'!BA923</f>
        <v/>
      </c>
      <c r="S920" s="1">
        <f>IF('Data Entry'!AO923="g",'Data Entry'!AN923*0.001*X920,IF('Data Entry'!AO923="UI",'Data Entry'!AN923*0.000001*X920,IF('Data Entry'!AO923="mg",'Data Entry'!AN923*0.000001*X920,IF('Data Entry'!AO923="t",'Data Entry'!AN923*1000*X920,IF('Data Entry'!AO923="kg",'Data Entry'!AN923*1*X920,IF('Data Entry'!AO923="L",'Data Entry'!AN923*1*X920,IFERROR(,"")))))))</f>
        <v>0</v>
      </c>
      <c r="T920" s="1" t="s">
        <v>4</v>
      </c>
      <c r="U920" s="59" t="str">
        <f>IF('Data Entry'!AP923="No aplica","1",'Data Entry'!AP923)</f>
        <v/>
      </c>
      <c r="V920" s="59" t="str">
        <f>IF('Data Entry'!AS923="No aplica","1",'Data Entry'!AS923)</f>
        <v/>
      </c>
      <c r="W920" s="59" t="str">
        <f>IF('Data Entry'!AV923="No aplica","1",'Data Entry'!AV923)</f>
        <v/>
      </c>
      <c r="X920" s="59" t="str">
        <f>IF('Data Entry'!AY923="No aplica","1",'Data Entry'!AY923)</f>
        <v/>
      </c>
      <c r="Y920" s="151" t="str">
        <f t="shared" si="14"/>
        <v/>
      </c>
      <c r="Z920" s="152" t="str">
        <f>IF('Data Entry'!H923="Yes","1",IF(AND('Data Entry'!H923="",'Data Entry'!I923="",'Data Entry'!J923="",'Data Entry'!K923="",'Data Entry'!L923="",'Data Entry'!M923="",'Data Entry'!N923="",'Data Entry'!O923="",'Data Entry'!P923="",'Data Entry'!Q923=""),"","1"))</f>
        <v/>
      </c>
      <c r="AA920" s="152" t="str">
        <f>IF('Data Entry'!R923="Yes","1",IF(AND('Data Entry'!R923="",'Data Entry'!S923="",'Data Entry'!T923="",'Data Entry'!U923=""),"","1"))</f>
        <v/>
      </c>
      <c r="AB920" s="157" t="str">
        <f>IF('Data Entry'!V923="Yes","1",IF(AND('Data Entry'!V923="",'Data Entry'!W923=""),"","1"))</f>
        <v/>
      </c>
    </row>
    <row r="921" spans="1:28" ht="17">
      <c r="A921" s="59">
        <f>'Data Entry'!AB924</f>
        <v>0</v>
      </c>
      <c r="B921" s="59" t="str">
        <f>'Data Entry'!AR924</f>
        <v/>
      </c>
      <c r="C921" s="1">
        <f>IF('Data Entry'!AD924="g",'Data Entry'!AC924*0.001*U921,IF('Data Entry'!AD924="UI",'Data Entry'!AC924*0.000001*U921,IF('Data Entry'!AD924="mg",'Data Entry'!AC924*0.000001*U921,IF('Data Entry'!AD924="t",'Data Entry'!AC924*1000*U921,IF('Data Entry'!AD924="kg",'Data Entry'!AC924*1*U921,IF('Data Entry'!AD924="L",'Data Entry'!AC924*1*U921,IFERROR(,"")))))))</f>
        <v>0</v>
      </c>
      <c r="D921" s="1" t="s">
        <v>4</v>
      </c>
      <c r="E921" s="1">
        <f>IF('Data Entry'!AF924="g",'Data Entry'!AE924*0.001,IF('Data Entry'!AF924="mg",'Data Entry'!AE924*0.000001,IF('Data Entry'!AF924="t",'Data Entry'!AE924*1000,IF('Data Entry'!AF924="ml",'Data Entry'!AE924*0.001,IF('Data Entry'!AF924="kg",'Data Entry'!AE924*1,IF('Data Entry'!AF924="Pieza",'Data Entry'!AE924*1,IF('Data Entry'!AF924="L",'Data Entry'!AE924*1,IFERROR(,""))))))))</f>
        <v>0</v>
      </c>
      <c r="F921" s="1" t="s">
        <v>4</v>
      </c>
      <c r="G921" s="1">
        <f>IF('Data Entry'!AA924="g",'Data Entry'!Z924*0.001,IF('Data Entry'!AA924="mg",'Data Entry'!Z924*0.000001,IF('Data Entry'!AA924="t",'Data Entry'!Z924*1000,IF('Data Entry'!AA924="ml",'Data Entry'!Z924*0.001,IF('Data Entry'!AA924="kg",'Data Entry'!Z924*1,IF('Data Entry'!AA924="Piezas",'Data Entry'!Z924*1,IF('Data Entry'!AA924="L",'Data Entry'!Z924*1,IFERROR(,""))))))))</f>
        <v>0</v>
      </c>
      <c r="H921" s="1" t="s">
        <v>4</v>
      </c>
      <c r="I921" s="1">
        <f>IF('Data Entry'!AC924="g",'Data Entry'!AB924*0.001,IF('Data Entry'!AC924="mg",'Data Entry'!AB924*0.000001,IF('Data Entry'!AC924="t",'Data Entry'!AB924*1000,IF('Data Entry'!AC924="ml",'Data Entry'!AB924*0.001,IF('Data Entry'!AC924="kg",'Data Entry'!AB924*1,IF('Data Entry'!AC924="L",'Data Entry'!AB924*1,IFERROR(,"")))))))</f>
        <v>0</v>
      </c>
      <c r="J921" s="59" t="str">
        <f>'Data Entry'!AU924</f>
        <v/>
      </c>
      <c r="K921" s="1">
        <f>IF('Data Entry'!AI924="g",'Data Entry'!AH924*0.001*V921,IF('Data Entry'!AI924="UI",'Data Entry'!AH924*0.000001*V921,IF('Data Entry'!AI924="mg",'Data Entry'!AH924*0.000001*V921,IF('Data Entry'!AI924="t",'Data Entry'!AH924*1000*V921,IF('Data Entry'!AI924="kg",'Data Entry'!AH924*1*V921,IF('Data Entry'!AI924="L",'Data Entry'!AH924*1*V921,IFERROR(,"")))))))</f>
        <v>0</v>
      </c>
      <c r="L921" s="1" t="s">
        <v>4</v>
      </c>
      <c r="M921" s="59">
        <f>'Data Entry'!AJ924</f>
        <v>0</v>
      </c>
      <c r="N921" s="59" t="str">
        <f>'Data Entry'!AX924</f>
        <v/>
      </c>
      <c r="O921" s="1">
        <f>IF('Data Entry'!AL924="g",'Data Entry'!AK924*0.001*W921,IF('Data Entry'!AL924="UI",'Data Entry'!AK924*0.000001*W921,IF('Data Entry'!AL924="mg",'Data Entry'!AK924*0.000001*W921,IF('Data Entry'!AL924="t",'Data Entry'!AK924*1000*W921,IF('Data Entry'!AL924="kg",'Data Entry'!AK924*1*W921,IF('Data Entry'!AL924="L",'Data Entry'!AK924*1*W921,IFERROR(,"")))))))</f>
        <v>0</v>
      </c>
      <c r="P921" s="1" t="s">
        <v>4</v>
      </c>
      <c r="Q921" s="59">
        <f>'Data Entry'!AM924</f>
        <v>0</v>
      </c>
      <c r="R921" s="59" t="str">
        <f>'Data Entry'!BA924</f>
        <v/>
      </c>
      <c r="S921" s="1">
        <f>IF('Data Entry'!AO924="g",'Data Entry'!AN924*0.001*X921,IF('Data Entry'!AO924="UI",'Data Entry'!AN924*0.000001*X921,IF('Data Entry'!AO924="mg",'Data Entry'!AN924*0.000001*X921,IF('Data Entry'!AO924="t",'Data Entry'!AN924*1000*X921,IF('Data Entry'!AO924="kg",'Data Entry'!AN924*1*X921,IF('Data Entry'!AO924="L",'Data Entry'!AN924*1*X921,IFERROR(,"")))))))</f>
        <v>0</v>
      </c>
      <c r="T921" s="1" t="s">
        <v>4</v>
      </c>
      <c r="U921" s="59" t="str">
        <f>IF('Data Entry'!AP924="No aplica","1",'Data Entry'!AP924)</f>
        <v/>
      </c>
      <c r="V921" s="59" t="str">
        <f>IF('Data Entry'!AS924="No aplica","1",'Data Entry'!AS924)</f>
        <v/>
      </c>
      <c r="W921" s="59" t="str">
        <f>IF('Data Entry'!AV924="No aplica","1",'Data Entry'!AV924)</f>
        <v/>
      </c>
      <c r="X921" s="59" t="str">
        <f>IF('Data Entry'!AY924="No aplica","1",'Data Entry'!AY924)</f>
        <v/>
      </c>
      <c r="Y921" s="151" t="str">
        <f t="shared" si="14"/>
        <v/>
      </c>
      <c r="Z921" s="152" t="str">
        <f>IF('Data Entry'!H924="Yes","1",IF(AND('Data Entry'!H924="",'Data Entry'!I924="",'Data Entry'!J924="",'Data Entry'!K924="",'Data Entry'!L924="",'Data Entry'!M924="",'Data Entry'!N924="",'Data Entry'!O924="",'Data Entry'!P924="",'Data Entry'!Q924=""),"","1"))</f>
        <v/>
      </c>
      <c r="AA921" s="152" t="str">
        <f>IF('Data Entry'!R924="Yes","1",IF(AND('Data Entry'!R924="",'Data Entry'!S924="",'Data Entry'!T924="",'Data Entry'!U924=""),"","1"))</f>
        <v/>
      </c>
      <c r="AB921" s="157" t="str">
        <f>IF('Data Entry'!V924="Yes","1",IF(AND('Data Entry'!V924="",'Data Entry'!W924=""),"","1"))</f>
        <v/>
      </c>
    </row>
    <row r="922" spans="1:28" ht="17">
      <c r="A922" s="59">
        <f>'Data Entry'!AB925</f>
        <v>0</v>
      </c>
      <c r="B922" s="59" t="str">
        <f>'Data Entry'!AR925</f>
        <v/>
      </c>
      <c r="C922" s="1">
        <f>IF('Data Entry'!AD925="g",'Data Entry'!AC925*0.001*U922,IF('Data Entry'!AD925="UI",'Data Entry'!AC925*0.000001*U922,IF('Data Entry'!AD925="mg",'Data Entry'!AC925*0.000001*U922,IF('Data Entry'!AD925="t",'Data Entry'!AC925*1000*U922,IF('Data Entry'!AD925="kg",'Data Entry'!AC925*1*U922,IF('Data Entry'!AD925="L",'Data Entry'!AC925*1*U922,IFERROR(,"")))))))</f>
        <v>0</v>
      </c>
      <c r="D922" s="1" t="s">
        <v>4</v>
      </c>
      <c r="E922" s="1">
        <f>IF('Data Entry'!AF925="g",'Data Entry'!AE925*0.001,IF('Data Entry'!AF925="mg",'Data Entry'!AE925*0.000001,IF('Data Entry'!AF925="t",'Data Entry'!AE925*1000,IF('Data Entry'!AF925="ml",'Data Entry'!AE925*0.001,IF('Data Entry'!AF925="kg",'Data Entry'!AE925*1,IF('Data Entry'!AF925="Pieza",'Data Entry'!AE925*1,IF('Data Entry'!AF925="L",'Data Entry'!AE925*1,IFERROR(,""))))))))</f>
        <v>0</v>
      </c>
      <c r="F922" s="1" t="s">
        <v>4</v>
      </c>
      <c r="G922" s="1">
        <f>IF('Data Entry'!AA925="g",'Data Entry'!Z925*0.001,IF('Data Entry'!AA925="mg",'Data Entry'!Z925*0.000001,IF('Data Entry'!AA925="t",'Data Entry'!Z925*1000,IF('Data Entry'!AA925="ml",'Data Entry'!Z925*0.001,IF('Data Entry'!AA925="kg",'Data Entry'!Z925*1,IF('Data Entry'!AA925="Piezas",'Data Entry'!Z925*1,IF('Data Entry'!AA925="L",'Data Entry'!Z925*1,IFERROR(,""))))))))</f>
        <v>0</v>
      </c>
      <c r="H922" s="1" t="s">
        <v>4</v>
      </c>
      <c r="I922" s="1">
        <f>IF('Data Entry'!AC925="g",'Data Entry'!AB925*0.001,IF('Data Entry'!AC925="mg",'Data Entry'!AB925*0.000001,IF('Data Entry'!AC925="t",'Data Entry'!AB925*1000,IF('Data Entry'!AC925="ml",'Data Entry'!AB925*0.001,IF('Data Entry'!AC925="kg",'Data Entry'!AB925*1,IF('Data Entry'!AC925="L",'Data Entry'!AB925*1,IFERROR(,"")))))))</f>
        <v>0</v>
      </c>
      <c r="J922" s="59" t="str">
        <f>'Data Entry'!AU925</f>
        <v/>
      </c>
      <c r="K922" s="1">
        <f>IF('Data Entry'!AI925="g",'Data Entry'!AH925*0.001*V922,IF('Data Entry'!AI925="UI",'Data Entry'!AH925*0.000001*V922,IF('Data Entry'!AI925="mg",'Data Entry'!AH925*0.000001*V922,IF('Data Entry'!AI925="t",'Data Entry'!AH925*1000*V922,IF('Data Entry'!AI925="kg",'Data Entry'!AH925*1*V922,IF('Data Entry'!AI925="L",'Data Entry'!AH925*1*V922,IFERROR(,"")))))))</f>
        <v>0</v>
      </c>
      <c r="L922" s="1" t="s">
        <v>4</v>
      </c>
      <c r="M922" s="59">
        <f>'Data Entry'!AJ925</f>
        <v>0</v>
      </c>
      <c r="N922" s="59" t="str">
        <f>'Data Entry'!AX925</f>
        <v/>
      </c>
      <c r="O922" s="1">
        <f>IF('Data Entry'!AL925="g",'Data Entry'!AK925*0.001*W922,IF('Data Entry'!AL925="UI",'Data Entry'!AK925*0.000001*W922,IF('Data Entry'!AL925="mg",'Data Entry'!AK925*0.000001*W922,IF('Data Entry'!AL925="t",'Data Entry'!AK925*1000*W922,IF('Data Entry'!AL925="kg",'Data Entry'!AK925*1*W922,IF('Data Entry'!AL925="L",'Data Entry'!AK925*1*W922,IFERROR(,"")))))))</f>
        <v>0</v>
      </c>
      <c r="P922" s="1" t="s">
        <v>4</v>
      </c>
      <c r="Q922" s="59">
        <f>'Data Entry'!AM925</f>
        <v>0</v>
      </c>
      <c r="R922" s="59" t="str">
        <f>'Data Entry'!BA925</f>
        <v/>
      </c>
      <c r="S922" s="1">
        <f>IF('Data Entry'!AO925="g",'Data Entry'!AN925*0.001*X922,IF('Data Entry'!AO925="UI",'Data Entry'!AN925*0.000001*X922,IF('Data Entry'!AO925="mg",'Data Entry'!AN925*0.000001*X922,IF('Data Entry'!AO925="t",'Data Entry'!AN925*1000*X922,IF('Data Entry'!AO925="kg",'Data Entry'!AN925*1*X922,IF('Data Entry'!AO925="L",'Data Entry'!AN925*1*X922,IFERROR(,"")))))))</f>
        <v>0</v>
      </c>
      <c r="T922" s="1" t="s">
        <v>4</v>
      </c>
      <c r="U922" s="59" t="str">
        <f>IF('Data Entry'!AP925="No aplica","1",'Data Entry'!AP925)</f>
        <v/>
      </c>
      <c r="V922" s="59" t="str">
        <f>IF('Data Entry'!AS925="No aplica","1",'Data Entry'!AS925)</f>
        <v/>
      </c>
      <c r="W922" s="59" t="str">
        <f>IF('Data Entry'!AV925="No aplica","1",'Data Entry'!AV925)</f>
        <v/>
      </c>
      <c r="X922" s="59" t="str">
        <f>IF('Data Entry'!AY925="No aplica","1",'Data Entry'!AY925)</f>
        <v/>
      </c>
      <c r="Y922" s="151" t="str">
        <f t="shared" si="14"/>
        <v/>
      </c>
      <c r="Z922" s="152" t="str">
        <f>IF('Data Entry'!H925="Yes","1",IF(AND('Data Entry'!H925="",'Data Entry'!I925="",'Data Entry'!J925="",'Data Entry'!K925="",'Data Entry'!L925="",'Data Entry'!M925="",'Data Entry'!N925="",'Data Entry'!O925="",'Data Entry'!P925="",'Data Entry'!Q925=""),"","1"))</f>
        <v/>
      </c>
      <c r="AA922" s="152" t="str">
        <f>IF('Data Entry'!R925="Yes","1",IF(AND('Data Entry'!R925="",'Data Entry'!S925="",'Data Entry'!T925="",'Data Entry'!U925=""),"","1"))</f>
        <v/>
      </c>
      <c r="AB922" s="157" t="str">
        <f>IF('Data Entry'!V925="Yes","1",IF(AND('Data Entry'!V925="",'Data Entry'!W925=""),"","1"))</f>
        <v/>
      </c>
    </row>
    <row r="923" spans="1:28" ht="17">
      <c r="A923" s="59">
        <f>'Data Entry'!AB926</f>
        <v>0</v>
      </c>
      <c r="B923" s="59" t="str">
        <f>'Data Entry'!AR926</f>
        <v/>
      </c>
      <c r="C923" s="1">
        <f>IF('Data Entry'!AD926="g",'Data Entry'!AC926*0.001*U923,IF('Data Entry'!AD926="UI",'Data Entry'!AC926*0.000001*U923,IF('Data Entry'!AD926="mg",'Data Entry'!AC926*0.000001*U923,IF('Data Entry'!AD926="t",'Data Entry'!AC926*1000*U923,IF('Data Entry'!AD926="kg",'Data Entry'!AC926*1*U923,IF('Data Entry'!AD926="L",'Data Entry'!AC926*1*U923,IFERROR(,"")))))))</f>
        <v>0</v>
      </c>
      <c r="D923" s="1" t="s">
        <v>4</v>
      </c>
      <c r="E923" s="1">
        <f>IF('Data Entry'!AF926="g",'Data Entry'!AE926*0.001,IF('Data Entry'!AF926="mg",'Data Entry'!AE926*0.000001,IF('Data Entry'!AF926="t",'Data Entry'!AE926*1000,IF('Data Entry'!AF926="ml",'Data Entry'!AE926*0.001,IF('Data Entry'!AF926="kg",'Data Entry'!AE926*1,IF('Data Entry'!AF926="Pieza",'Data Entry'!AE926*1,IF('Data Entry'!AF926="L",'Data Entry'!AE926*1,IFERROR(,""))))))))</f>
        <v>0</v>
      </c>
      <c r="F923" s="1" t="s">
        <v>4</v>
      </c>
      <c r="G923" s="1">
        <f>IF('Data Entry'!AA926="g",'Data Entry'!Z926*0.001,IF('Data Entry'!AA926="mg",'Data Entry'!Z926*0.000001,IF('Data Entry'!AA926="t",'Data Entry'!Z926*1000,IF('Data Entry'!AA926="ml",'Data Entry'!Z926*0.001,IF('Data Entry'!AA926="kg",'Data Entry'!Z926*1,IF('Data Entry'!AA926="Piezas",'Data Entry'!Z926*1,IF('Data Entry'!AA926="L",'Data Entry'!Z926*1,IFERROR(,""))))))))</f>
        <v>0</v>
      </c>
      <c r="H923" s="1" t="s">
        <v>4</v>
      </c>
      <c r="I923" s="1">
        <f>IF('Data Entry'!AC926="g",'Data Entry'!AB926*0.001,IF('Data Entry'!AC926="mg",'Data Entry'!AB926*0.000001,IF('Data Entry'!AC926="t",'Data Entry'!AB926*1000,IF('Data Entry'!AC926="ml",'Data Entry'!AB926*0.001,IF('Data Entry'!AC926="kg",'Data Entry'!AB926*1,IF('Data Entry'!AC926="L",'Data Entry'!AB926*1,IFERROR(,"")))))))</f>
        <v>0</v>
      </c>
      <c r="J923" s="59" t="str">
        <f>'Data Entry'!AU926</f>
        <v/>
      </c>
      <c r="K923" s="1">
        <f>IF('Data Entry'!AI926="g",'Data Entry'!AH926*0.001*V923,IF('Data Entry'!AI926="UI",'Data Entry'!AH926*0.000001*V923,IF('Data Entry'!AI926="mg",'Data Entry'!AH926*0.000001*V923,IF('Data Entry'!AI926="t",'Data Entry'!AH926*1000*V923,IF('Data Entry'!AI926="kg",'Data Entry'!AH926*1*V923,IF('Data Entry'!AI926="L",'Data Entry'!AH926*1*V923,IFERROR(,"")))))))</f>
        <v>0</v>
      </c>
      <c r="L923" s="1" t="s">
        <v>4</v>
      </c>
      <c r="M923" s="59">
        <f>'Data Entry'!AJ926</f>
        <v>0</v>
      </c>
      <c r="N923" s="59" t="str">
        <f>'Data Entry'!AX926</f>
        <v/>
      </c>
      <c r="O923" s="1">
        <f>IF('Data Entry'!AL926="g",'Data Entry'!AK926*0.001*W923,IF('Data Entry'!AL926="UI",'Data Entry'!AK926*0.000001*W923,IF('Data Entry'!AL926="mg",'Data Entry'!AK926*0.000001*W923,IF('Data Entry'!AL926="t",'Data Entry'!AK926*1000*W923,IF('Data Entry'!AL926="kg",'Data Entry'!AK926*1*W923,IF('Data Entry'!AL926="L",'Data Entry'!AK926*1*W923,IFERROR(,"")))))))</f>
        <v>0</v>
      </c>
      <c r="P923" s="1" t="s">
        <v>4</v>
      </c>
      <c r="Q923" s="59">
        <f>'Data Entry'!AM926</f>
        <v>0</v>
      </c>
      <c r="R923" s="59" t="str">
        <f>'Data Entry'!BA926</f>
        <v/>
      </c>
      <c r="S923" s="1">
        <f>IF('Data Entry'!AO926="g",'Data Entry'!AN926*0.001*X923,IF('Data Entry'!AO926="UI",'Data Entry'!AN926*0.000001*X923,IF('Data Entry'!AO926="mg",'Data Entry'!AN926*0.000001*X923,IF('Data Entry'!AO926="t",'Data Entry'!AN926*1000*X923,IF('Data Entry'!AO926="kg",'Data Entry'!AN926*1*X923,IF('Data Entry'!AO926="L",'Data Entry'!AN926*1*X923,IFERROR(,"")))))))</f>
        <v>0</v>
      </c>
      <c r="T923" s="1" t="s">
        <v>4</v>
      </c>
      <c r="U923" s="59" t="str">
        <f>IF('Data Entry'!AP926="No aplica","1",'Data Entry'!AP926)</f>
        <v/>
      </c>
      <c r="V923" s="59" t="str">
        <f>IF('Data Entry'!AS926="No aplica","1",'Data Entry'!AS926)</f>
        <v/>
      </c>
      <c r="W923" s="59" t="str">
        <f>IF('Data Entry'!AV926="No aplica","1",'Data Entry'!AV926)</f>
        <v/>
      </c>
      <c r="X923" s="59" t="str">
        <f>IF('Data Entry'!AY926="No aplica","1",'Data Entry'!AY926)</f>
        <v/>
      </c>
      <c r="Y923" s="151" t="str">
        <f t="shared" si="14"/>
        <v/>
      </c>
      <c r="Z923" s="152" t="str">
        <f>IF('Data Entry'!H926="Yes","1",IF(AND('Data Entry'!H926="",'Data Entry'!I926="",'Data Entry'!J926="",'Data Entry'!K926="",'Data Entry'!L926="",'Data Entry'!M926="",'Data Entry'!N926="",'Data Entry'!O926="",'Data Entry'!P926="",'Data Entry'!Q926=""),"","1"))</f>
        <v/>
      </c>
      <c r="AA923" s="152" t="str">
        <f>IF('Data Entry'!R926="Yes","1",IF(AND('Data Entry'!R926="",'Data Entry'!S926="",'Data Entry'!T926="",'Data Entry'!U926=""),"","1"))</f>
        <v/>
      </c>
      <c r="AB923" s="157" t="str">
        <f>IF('Data Entry'!V926="Yes","1",IF(AND('Data Entry'!V926="",'Data Entry'!W926=""),"","1"))</f>
        <v/>
      </c>
    </row>
    <row r="924" spans="1:28" ht="17">
      <c r="A924" s="59">
        <f>'Data Entry'!AB927</f>
        <v>0</v>
      </c>
      <c r="B924" s="59" t="str">
        <f>'Data Entry'!AR927</f>
        <v/>
      </c>
      <c r="C924" s="1">
        <f>IF('Data Entry'!AD927="g",'Data Entry'!AC927*0.001*U924,IF('Data Entry'!AD927="UI",'Data Entry'!AC927*0.000001*U924,IF('Data Entry'!AD927="mg",'Data Entry'!AC927*0.000001*U924,IF('Data Entry'!AD927="t",'Data Entry'!AC927*1000*U924,IF('Data Entry'!AD927="kg",'Data Entry'!AC927*1*U924,IF('Data Entry'!AD927="L",'Data Entry'!AC927*1*U924,IFERROR(,"")))))))</f>
        <v>0</v>
      </c>
      <c r="D924" s="1" t="s">
        <v>4</v>
      </c>
      <c r="E924" s="1">
        <f>IF('Data Entry'!AF927="g",'Data Entry'!AE927*0.001,IF('Data Entry'!AF927="mg",'Data Entry'!AE927*0.000001,IF('Data Entry'!AF927="t",'Data Entry'!AE927*1000,IF('Data Entry'!AF927="ml",'Data Entry'!AE927*0.001,IF('Data Entry'!AF927="kg",'Data Entry'!AE927*1,IF('Data Entry'!AF927="Pieza",'Data Entry'!AE927*1,IF('Data Entry'!AF927="L",'Data Entry'!AE927*1,IFERROR(,""))))))))</f>
        <v>0</v>
      </c>
      <c r="F924" s="1" t="s">
        <v>4</v>
      </c>
      <c r="G924" s="1">
        <f>IF('Data Entry'!AA927="g",'Data Entry'!Z927*0.001,IF('Data Entry'!AA927="mg",'Data Entry'!Z927*0.000001,IF('Data Entry'!AA927="t",'Data Entry'!Z927*1000,IF('Data Entry'!AA927="ml",'Data Entry'!Z927*0.001,IF('Data Entry'!AA927="kg",'Data Entry'!Z927*1,IF('Data Entry'!AA927="Piezas",'Data Entry'!Z927*1,IF('Data Entry'!AA927="L",'Data Entry'!Z927*1,IFERROR(,""))))))))</f>
        <v>0</v>
      </c>
      <c r="H924" s="1" t="s">
        <v>4</v>
      </c>
      <c r="I924" s="1">
        <f>IF('Data Entry'!AC927="g",'Data Entry'!AB927*0.001,IF('Data Entry'!AC927="mg",'Data Entry'!AB927*0.000001,IF('Data Entry'!AC927="t",'Data Entry'!AB927*1000,IF('Data Entry'!AC927="ml",'Data Entry'!AB927*0.001,IF('Data Entry'!AC927="kg",'Data Entry'!AB927*1,IF('Data Entry'!AC927="L",'Data Entry'!AB927*1,IFERROR(,"")))))))</f>
        <v>0</v>
      </c>
      <c r="J924" s="59" t="str">
        <f>'Data Entry'!AU927</f>
        <v/>
      </c>
      <c r="K924" s="1">
        <f>IF('Data Entry'!AI927="g",'Data Entry'!AH927*0.001*V924,IF('Data Entry'!AI927="UI",'Data Entry'!AH927*0.000001*V924,IF('Data Entry'!AI927="mg",'Data Entry'!AH927*0.000001*V924,IF('Data Entry'!AI927="t",'Data Entry'!AH927*1000*V924,IF('Data Entry'!AI927="kg",'Data Entry'!AH927*1*V924,IF('Data Entry'!AI927="L",'Data Entry'!AH927*1*V924,IFERROR(,"")))))))</f>
        <v>0</v>
      </c>
      <c r="L924" s="1" t="s">
        <v>4</v>
      </c>
      <c r="M924" s="59">
        <f>'Data Entry'!AJ927</f>
        <v>0</v>
      </c>
      <c r="N924" s="59" t="str">
        <f>'Data Entry'!AX927</f>
        <v/>
      </c>
      <c r="O924" s="1">
        <f>IF('Data Entry'!AL927="g",'Data Entry'!AK927*0.001*W924,IF('Data Entry'!AL927="UI",'Data Entry'!AK927*0.000001*W924,IF('Data Entry'!AL927="mg",'Data Entry'!AK927*0.000001*W924,IF('Data Entry'!AL927="t",'Data Entry'!AK927*1000*W924,IF('Data Entry'!AL927="kg",'Data Entry'!AK927*1*W924,IF('Data Entry'!AL927="L",'Data Entry'!AK927*1*W924,IFERROR(,"")))))))</f>
        <v>0</v>
      </c>
      <c r="P924" s="1" t="s">
        <v>4</v>
      </c>
      <c r="Q924" s="59">
        <f>'Data Entry'!AM927</f>
        <v>0</v>
      </c>
      <c r="R924" s="59" t="str">
        <f>'Data Entry'!BA927</f>
        <v/>
      </c>
      <c r="S924" s="1">
        <f>IF('Data Entry'!AO927="g",'Data Entry'!AN927*0.001*X924,IF('Data Entry'!AO927="UI",'Data Entry'!AN927*0.000001*X924,IF('Data Entry'!AO927="mg",'Data Entry'!AN927*0.000001*X924,IF('Data Entry'!AO927="t",'Data Entry'!AN927*1000*X924,IF('Data Entry'!AO927="kg",'Data Entry'!AN927*1*X924,IF('Data Entry'!AO927="L",'Data Entry'!AN927*1*X924,IFERROR(,"")))))))</f>
        <v>0</v>
      </c>
      <c r="T924" s="1" t="s">
        <v>4</v>
      </c>
      <c r="U924" s="59" t="str">
        <f>IF('Data Entry'!AP927="No aplica","1",'Data Entry'!AP927)</f>
        <v/>
      </c>
      <c r="V924" s="59" t="str">
        <f>IF('Data Entry'!AS927="No aplica","1",'Data Entry'!AS927)</f>
        <v/>
      </c>
      <c r="W924" s="59" t="str">
        <f>IF('Data Entry'!AV927="No aplica","1",'Data Entry'!AV927)</f>
        <v/>
      </c>
      <c r="X924" s="59" t="str">
        <f>IF('Data Entry'!AY927="No aplica","1",'Data Entry'!AY927)</f>
        <v/>
      </c>
      <c r="Y924" s="151" t="str">
        <f t="shared" si="14"/>
        <v/>
      </c>
      <c r="Z924" s="152" t="str">
        <f>IF('Data Entry'!H927="Yes","1",IF(AND('Data Entry'!H927="",'Data Entry'!I927="",'Data Entry'!J927="",'Data Entry'!K927="",'Data Entry'!L927="",'Data Entry'!M927="",'Data Entry'!N927="",'Data Entry'!O927="",'Data Entry'!P927="",'Data Entry'!Q927=""),"","1"))</f>
        <v/>
      </c>
      <c r="AA924" s="152" t="str">
        <f>IF('Data Entry'!R927="Yes","1",IF(AND('Data Entry'!R927="",'Data Entry'!S927="",'Data Entry'!T927="",'Data Entry'!U927=""),"","1"))</f>
        <v/>
      </c>
      <c r="AB924" s="157" t="str">
        <f>IF('Data Entry'!V927="Yes","1",IF(AND('Data Entry'!V927="",'Data Entry'!W927=""),"","1"))</f>
        <v/>
      </c>
    </row>
    <row r="925" spans="1:28" ht="17">
      <c r="A925" s="59">
        <f>'Data Entry'!AB928</f>
        <v>0</v>
      </c>
      <c r="B925" s="59" t="str">
        <f>'Data Entry'!AR928</f>
        <v/>
      </c>
      <c r="C925" s="1">
        <f>IF('Data Entry'!AD928="g",'Data Entry'!AC928*0.001*U925,IF('Data Entry'!AD928="UI",'Data Entry'!AC928*0.000001*U925,IF('Data Entry'!AD928="mg",'Data Entry'!AC928*0.000001*U925,IF('Data Entry'!AD928="t",'Data Entry'!AC928*1000*U925,IF('Data Entry'!AD928="kg",'Data Entry'!AC928*1*U925,IF('Data Entry'!AD928="L",'Data Entry'!AC928*1*U925,IFERROR(,"")))))))</f>
        <v>0</v>
      </c>
      <c r="D925" s="1" t="s">
        <v>4</v>
      </c>
      <c r="E925" s="1">
        <f>IF('Data Entry'!AF928="g",'Data Entry'!AE928*0.001,IF('Data Entry'!AF928="mg",'Data Entry'!AE928*0.000001,IF('Data Entry'!AF928="t",'Data Entry'!AE928*1000,IF('Data Entry'!AF928="ml",'Data Entry'!AE928*0.001,IF('Data Entry'!AF928="kg",'Data Entry'!AE928*1,IF('Data Entry'!AF928="Pieza",'Data Entry'!AE928*1,IF('Data Entry'!AF928="L",'Data Entry'!AE928*1,IFERROR(,""))))))))</f>
        <v>0</v>
      </c>
      <c r="F925" s="1" t="s">
        <v>4</v>
      </c>
      <c r="G925" s="1">
        <f>IF('Data Entry'!AA928="g",'Data Entry'!Z928*0.001,IF('Data Entry'!AA928="mg",'Data Entry'!Z928*0.000001,IF('Data Entry'!AA928="t",'Data Entry'!Z928*1000,IF('Data Entry'!AA928="ml",'Data Entry'!Z928*0.001,IF('Data Entry'!AA928="kg",'Data Entry'!Z928*1,IF('Data Entry'!AA928="Piezas",'Data Entry'!Z928*1,IF('Data Entry'!AA928="L",'Data Entry'!Z928*1,IFERROR(,""))))))))</f>
        <v>0</v>
      </c>
      <c r="H925" s="1" t="s">
        <v>4</v>
      </c>
      <c r="I925" s="1">
        <f>IF('Data Entry'!AC928="g",'Data Entry'!AB928*0.001,IF('Data Entry'!AC928="mg",'Data Entry'!AB928*0.000001,IF('Data Entry'!AC928="t",'Data Entry'!AB928*1000,IF('Data Entry'!AC928="ml",'Data Entry'!AB928*0.001,IF('Data Entry'!AC928="kg",'Data Entry'!AB928*1,IF('Data Entry'!AC928="L",'Data Entry'!AB928*1,IFERROR(,"")))))))</f>
        <v>0</v>
      </c>
      <c r="J925" s="59" t="str">
        <f>'Data Entry'!AU928</f>
        <v/>
      </c>
      <c r="K925" s="1">
        <f>IF('Data Entry'!AI928="g",'Data Entry'!AH928*0.001*V925,IF('Data Entry'!AI928="UI",'Data Entry'!AH928*0.000001*V925,IF('Data Entry'!AI928="mg",'Data Entry'!AH928*0.000001*V925,IF('Data Entry'!AI928="t",'Data Entry'!AH928*1000*V925,IF('Data Entry'!AI928="kg",'Data Entry'!AH928*1*V925,IF('Data Entry'!AI928="L",'Data Entry'!AH928*1*V925,IFERROR(,"")))))))</f>
        <v>0</v>
      </c>
      <c r="L925" s="1" t="s">
        <v>4</v>
      </c>
      <c r="M925" s="59">
        <f>'Data Entry'!AJ928</f>
        <v>0</v>
      </c>
      <c r="N925" s="59" t="str">
        <f>'Data Entry'!AX928</f>
        <v/>
      </c>
      <c r="O925" s="1">
        <f>IF('Data Entry'!AL928="g",'Data Entry'!AK928*0.001*W925,IF('Data Entry'!AL928="UI",'Data Entry'!AK928*0.000001*W925,IF('Data Entry'!AL928="mg",'Data Entry'!AK928*0.000001*W925,IF('Data Entry'!AL928="t",'Data Entry'!AK928*1000*W925,IF('Data Entry'!AL928="kg",'Data Entry'!AK928*1*W925,IF('Data Entry'!AL928="L",'Data Entry'!AK928*1*W925,IFERROR(,"")))))))</f>
        <v>0</v>
      </c>
      <c r="P925" s="1" t="s">
        <v>4</v>
      </c>
      <c r="Q925" s="59">
        <f>'Data Entry'!AM928</f>
        <v>0</v>
      </c>
      <c r="R925" s="59" t="str">
        <f>'Data Entry'!BA928</f>
        <v/>
      </c>
      <c r="S925" s="1">
        <f>IF('Data Entry'!AO928="g",'Data Entry'!AN928*0.001*X925,IF('Data Entry'!AO928="UI",'Data Entry'!AN928*0.000001*X925,IF('Data Entry'!AO928="mg",'Data Entry'!AN928*0.000001*X925,IF('Data Entry'!AO928="t",'Data Entry'!AN928*1000*X925,IF('Data Entry'!AO928="kg",'Data Entry'!AN928*1*X925,IF('Data Entry'!AO928="L",'Data Entry'!AN928*1*X925,IFERROR(,"")))))))</f>
        <v>0</v>
      </c>
      <c r="T925" s="1" t="s">
        <v>4</v>
      </c>
      <c r="U925" s="59" t="str">
        <f>IF('Data Entry'!AP928="No aplica","1",'Data Entry'!AP928)</f>
        <v/>
      </c>
      <c r="V925" s="59" t="str">
        <f>IF('Data Entry'!AS928="No aplica","1",'Data Entry'!AS928)</f>
        <v/>
      </c>
      <c r="W925" s="59" t="str">
        <f>IF('Data Entry'!AV928="No aplica","1",'Data Entry'!AV928)</f>
        <v/>
      </c>
      <c r="X925" s="59" t="str">
        <f>IF('Data Entry'!AY928="No aplica","1",'Data Entry'!AY928)</f>
        <v/>
      </c>
      <c r="Y925" s="151" t="str">
        <f t="shared" si="14"/>
        <v/>
      </c>
      <c r="Z925" s="152" t="str">
        <f>IF('Data Entry'!H928="Yes","1",IF(AND('Data Entry'!H928="",'Data Entry'!I928="",'Data Entry'!J928="",'Data Entry'!K928="",'Data Entry'!L928="",'Data Entry'!M928="",'Data Entry'!N928="",'Data Entry'!O928="",'Data Entry'!P928="",'Data Entry'!Q928=""),"","1"))</f>
        <v/>
      </c>
      <c r="AA925" s="152" t="str">
        <f>IF('Data Entry'!R928="Yes","1",IF(AND('Data Entry'!R928="",'Data Entry'!S928="",'Data Entry'!T928="",'Data Entry'!U928=""),"","1"))</f>
        <v/>
      </c>
      <c r="AB925" s="157" t="str">
        <f>IF('Data Entry'!V928="Yes","1",IF(AND('Data Entry'!V928="",'Data Entry'!W928=""),"","1"))</f>
        <v/>
      </c>
    </row>
    <row r="926" spans="1:28" ht="17">
      <c r="A926" s="59">
        <f>'Data Entry'!AB929</f>
        <v>0</v>
      </c>
      <c r="B926" s="59" t="str">
        <f>'Data Entry'!AR929</f>
        <v/>
      </c>
      <c r="C926" s="1">
        <f>IF('Data Entry'!AD929="g",'Data Entry'!AC929*0.001*U926,IF('Data Entry'!AD929="UI",'Data Entry'!AC929*0.000001*U926,IF('Data Entry'!AD929="mg",'Data Entry'!AC929*0.000001*U926,IF('Data Entry'!AD929="t",'Data Entry'!AC929*1000*U926,IF('Data Entry'!AD929="kg",'Data Entry'!AC929*1*U926,IF('Data Entry'!AD929="L",'Data Entry'!AC929*1*U926,IFERROR(,"")))))))</f>
        <v>0</v>
      </c>
      <c r="D926" s="1" t="s">
        <v>4</v>
      </c>
      <c r="E926" s="1">
        <f>IF('Data Entry'!AF929="g",'Data Entry'!AE929*0.001,IF('Data Entry'!AF929="mg",'Data Entry'!AE929*0.000001,IF('Data Entry'!AF929="t",'Data Entry'!AE929*1000,IF('Data Entry'!AF929="ml",'Data Entry'!AE929*0.001,IF('Data Entry'!AF929="kg",'Data Entry'!AE929*1,IF('Data Entry'!AF929="Pieza",'Data Entry'!AE929*1,IF('Data Entry'!AF929="L",'Data Entry'!AE929*1,IFERROR(,""))))))))</f>
        <v>0</v>
      </c>
      <c r="F926" s="1" t="s">
        <v>4</v>
      </c>
      <c r="G926" s="1">
        <f>IF('Data Entry'!AA929="g",'Data Entry'!Z929*0.001,IF('Data Entry'!AA929="mg",'Data Entry'!Z929*0.000001,IF('Data Entry'!AA929="t",'Data Entry'!Z929*1000,IF('Data Entry'!AA929="ml",'Data Entry'!Z929*0.001,IF('Data Entry'!AA929="kg",'Data Entry'!Z929*1,IF('Data Entry'!AA929="Piezas",'Data Entry'!Z929*1,IF('Data Entry'!AA929="L",'Data Entry'!Z929*1,IFERROR(,""))))))))</f>
        <v>0</v>
      </c>
      <c r="H926" s="1" t="s">
        <v>4</v>
      </c>
      <c r="I926" s="1">
        <f>IF('Data Entry'!AC929="g",'Data Entry'!AB929*0.001,IF('Data Entry'!AC929="mg",'Data Entry'!AB929*0.000001,IF('Data Entry'!AC929="t",'Data Entry'!AB929*1000,IF('Data Entry'!AC929="ml",'Data Entry'!AB929*0.001,IF('Data Entry'!AC929="kg",'Data Entry'!AB929*1,IF('Data Entry'!AC929="L",'Data Entry'!AB929*1,IFERROR(,"")))))))</f>
        <v>0</v>
      </c>
      <c r="J926" s="59" t="str">
        <f>'Data Entry'!AU929</f>
        <v/>
      </c>
      <c r="K926" s="1">
        <f>IF('Data Entry'!AI929="g",'Data Entry'!AH929*0.001*V926,IF('Data Entry'!AI929="UI",'Data Entry'!AH929*0.000001*V926,IF('Data Entry'!AI929="mg",'Data Entry'!AH929*0.000001*V926,IF('Data Entry'!AI929="t",'Data Entry'!AH929*1000*V926,IF('Data Entry'!AI929="kg",'Data Entry'!AH929*1*V926,IF('Data Entry'!AI929="L",'Data Entry'!AH929*1*V926,IFERROR(,"")))))))</f>
        <v>0</v>
      </c>
      <c r="L926" s="1" t="s">
        <v>4</v>
      </c>
      <c r="M926" s="59">
        <f>'Data Entry'!AJ929</f>
        <v>0</v>
      </c>
      <c r="N926" s="59" t="str">
        <f>'Data Entry'!AX929</f>
        <v/>
      </c>
      <c r="O926" s="1">
        <f>IF('Data Entry'!AL929="g",'Data Entry'!AK929*0.001*W926,IF('Data Entry'!AL929="UI",'Data Entry'!AK929*0.000001*W926,IF('Data Entry'!AL929="mg",'Data Entry'!AK929*0.000001*W926,IF('Data Entry'!AL929="t",'Data Entry'!AK929*1000*W926,IF('Data Entry'!AL929="kg",'Data Entry'!AK929*1*W926,IF('Data Entry'!AL929="L",'Data Entry'!AK929*1*W926,IFERROR(,"")))))))</f>
        <v>0</v>
      </c>
      <c r="P926" s="1" t="s">
        <v>4</v>
      </c>
      <c r="Q926" s="59">
        <f>'Data Entry'!AM929</f>
        <v>0</v>
      </c>
      <c r="R926" s="59" t="str">
        <f>'Data Entry'!BA929</f>
        <v/>
      </c>
      <c r="S926" s="1">
        <f>IF('Data Entry'!AO929="g",'Data Entry'!AN929*0.001*X926,IF('Data Entry'!AO929="UI",'Data Entry'!AN929*0.000001*X926,IF('Data Entry'!AO929="mg",'Data Entry'!AN929*0.000001*X926,IF('Data Entry'!AO929="t",'Data Entry'!AN929*1000*X926,IF('Data Entry'!AO929="kg",'Data Entry'!AN929*1*X926,IF('Data Entry'!AO929="L",'Data Entry'!AN929*1*X926,IFERROR(,"")))))))</f>
        <v>0</v>
      </c>
      <c r="T926" s="1" t="s">
        <v>4</v>
      </c>
      <c r="U926" s="59" t="str">
        <f>IF('Data Entry'!AP929="No aplica","1",'Data Entry'!AP929)</f>
        <v/>
      </c>
      <c r="V926" s="59" t="str">
        <f>IF('Data Entry'!AS929="No aplica","1",'Data Entry'!AS929)</f>
        <v/>
      </c>
      <c r="W926" s="59" t="str">
        <f>IF('Data Entry'!AV929="No aplica","1",'Data Entry'!AV929)</f>
        <v/>
      </c>
      <c r="X926" s="59" t="str">
        <f>IF('Data Entry'!AY929="No aplica","1",'Data Entry'!AY929)</f>
        <v/>
      </c>
      <c r="Y926" s="151" t="str">
        <f t="shared" si="14"/>
        <v/>
      </c>
      <c r="Z926" s="152" t="str">
        <f>IF('Data Entry'!H929="Yes","1",IF(AND('Data Entry'!H929="",'Data Entry'!I929="",'Data Entry'!J929="",'Data Entry'!K929="",'Data Entry'!L929="",'Data Entry'!M929="",'Data Entry'!N929="",'Data Entry'!O929="",'Data Entry'!P929="",'Data Entry'!Q929=""),"","1"))</f>
        <v/>
      </c>
      <c r="AA926" s="152" t="str">
        <f>IF('Data Entry'!R929="Yes","1",IF(AND('Data Entry'!R929="",'Data Entry'!S929="",'Data Entry'!T929="",'Data Entry'!U929=""),"","1"))</f>
        <v/>
      </c>
      <c r="AB926" s="157" t="str">
        <f>IF('Data Entry'!V929="Yes","1",IF(AND('Data Entry'!V929="",'Data Entry'!W929=""),"","1"))</f>
        <v/>
      </c>
    </row>
    <row r="927" spans="1:28" ht="17">
      <c r="A927" s="59">
        <f>'Data Entry'!AB930</f>
        <v>0</v>
      </c>
      <c r="B927" s="59" t="str">
        <f>'Data Entry'!AR930</f>
        <v/>
      </c>
      <c r="C927" s="1">
        <f>IF('Data Entry'!AD930="g",'Data Entry'!AC930*0.001*U927,IF('Data Entry'!AD930="UI",'Data Entry'!AC930*0.000001*U927,IF('Data Entry'!AD930="mg",'Data Entry'!AC930*0.000001*U927,IF('Data Entry'!AD930="t",'Data Entry'!AC930*1000*U927,IF('Data Entry'!AD930="kg",'Data Entry'!AC930*1*U927,IF('Data Entry'!AD930="L",'Data Entry'!AC930*1*U927,IFERROR(,"")))))))</f>
        <v>0</v>
      </c>
      <c r="D927" s="1" t="s">
        <v>4</v>
      </c>
      <c r="E927" s="1">
        <f>IF('Data Entry'!AF930="g",'Data Entry'!AE930*0.001,IF('Data Entry'!AF930="mg",'Data Entry'!AE930*0.000001,IF('Data Entry'!AF930="t",'Data Entry'!AE930*1000,IF('Data Entry'!AF930="ml",'Data Entry'!AE930*0.001,IF('Data Entry'!AF930="kg",'Data Entry'!AE930*1,IF('Data Entry'!AF930="Pieza",'Data Entry'!AE930*1,IF('Data Entry'!AF930="L",'Data Entry'!AE930*1,IFERROR(,""))))))))</f>
        <v>0</v>
      </c>
      <c r="F927" s="1" t="s">
        <v>4</v>
      </c>
      <c r="G927" s="1">
        <f>IF('Data Entry'!AA930="g",'Data Entry'!Z930*0.001,IF('Data Entry'!AA930="mg",'Data Entry'!Z930*0.000001,IF('Data Entry'!AA930="t",'Data Entry'!Z930*1000,IF('Data Entry'!AA930="ml",'Data Entry'!Z930*0.001,IF('Data Entry'!AA930="kg",'Data Entry'!Z930*1,IF('Data Entry'!AA930="Piezas",'Data Entry'!Z930*1,IF('Data Entry'!AA930="L",'Data Entry'!Z930*1,IFERROR(,""))))))))</f>
        <v>0</v>
      </c>
      <c r="H927" s="1" t="s">
        <v>4</v>
      </c>
      <c r="I927" s="1">
        <f>IF('Data Entry'!AC930="g",'Data Entry'!AB930*0.001,IF('Data Entry'!AC930="mg",'Data Entry'!AB930*0.000001,IF('Data Entry'!AC930="t",'Data Entry'!AB930*1000,IF('Data Entry'!AC930="ml",'Data Entry'!AB930*0.001,IF('Data Entry'!AC930="kg",'Data Entry'!AB930*1,IF('Data Entry'!AC930="L",'Data Entry'!AB930*1,IFERROR(,"")))))))</f>
        <v>0</v>
      </c>
      <c r="J927" s="59" t="str">
        <f>'Data Entry'!AU930</f>
        <v/>
      </c>
      <c r="K927" s="1">
        <f>IF('Data Entry'!AI930="g",'Data Entry'!AH930*0.001*V927,IF('Data Entry'!AI930="UI",'Data Entry'!AH930*0.000001*V927,IF('Data Entry'!AI930="mg",'Data Entry'!AH930*0.000001*V927,IF('Data Entry'!AI930="t",'Data Entry'!AH930*1000*V927,IF('Data Entry'!AI930="kg",'Data Entry'!AH930*1*V927,IF('Data Entry'!AI930="L",'Data Entry'!AH930*1*V927,IFERROR(,"")))))))</f>
        <v>0</v>
      </c>
      <c r="L927" s="1" t="s">
        <v>4</v>
      </c>
      <c r="M927" s="59">
        <f>'Data Entry'!AJ930</f>
        <v>0</v>
      </c>
      <c r="N927" s="59" t="str">
        <f>'Data Entry'!AX930</f>
        <v/>
      </c>
      <c r="O927" s="1">
        <f>IF('Data Entry'!AL930="g",'Data Entry'!AK930*0.001*W927,IF('Data Entry'!AL930="UI",'Data Entry'!AK930*0.000001*W927,IF('Data Entry'!AL930="mg",'Data Entry'!AK930*0.000001*W927,IF('Data Entry'!AL930="t",'Data Entry'!AK930*1000*W927,IF('Data Entry'!AL930="kg",'Data Entry'!AK930*1*W927,IF('Data Entry'!AL930="L",'Data Entry'!AK930*1*W927,IFERROR(,"")))))))</f>
        <v>0</v>
      </c>
      <c r="P927" s="1" t="s">
        <v>4</v>
      </c>
      <c r="Q927" s="59">
        <f>'Data Entry'!AM930</f>
        <v>0</v>
      </c>
      <c r="R927" s="59" t="str">
        <f>'Data Entry'!BA930</f>
        <v/>
      </c>
      <c r="S927" s="1">
        <f>IF('Data Entry'!AO930="g",'Data Entry'!AN930*0.001*X927,IF('Data Entry'!AO930="UI",'Data Entry'!AN930*0.000001*X927,IF('Data Entry'!AO930="mg",'Data Entry'!AN930*0.000001*X927,IF('Data Entry'!AO930="t",'Data Entry'!AN930*1000*X927,IF('Data Entry'!AO930="kg",'Data Entry'!AN930*1*X927,IF('Data Entry'!AO930="L",'Data Entry'!AN930*1*X927,IFERROR(,"")))))))</f>
        <v>0</v>
      </c>
      <c r="T927" s="1" t="s">
        <v>4</v>
      </c>
      <c r="U927" s="59" t="str">
        <f>IF('Data Entry'!AP930="No aplica","1",'Data Entry'!AP930)</f>
        <v/>
      </c>
      <c r="V927" s="59" t="str">
        <f>IF('Data Entry'!AS930="No aplica","1",'Data Entry'!AS930)</f>
        <v/>
      </c>
      <c r="W927" s="59" t="str">
        <f>IF('Data Entry'!AV930="No aplica","1",'Data Entry'!AV930)</f>
        <v/>
      </c>
      <c r="X927" s="59" t="str">
        <f>IF('Data Entry'!AY930="No aplica","1",'Data Entry'!AY930)</f>
        <v/>
      </c>
      <c r="Y927" s="151" t="str">
        <f t="shared" si="14"/>
        <v/>
      </c>
      <c r="Z927" s="152" t="str">
        <f>IF('Data Entry'!H930="Yes","1",IF(AND('Data Entry'!H930="",'Data Entry'!I930="",'Data Entry'!J930="",'Data Entry'!K930="",'Data Entry'!L930="",'Data Entry'!M930="",'Data Entry'!N930="",'Data Entry'!O930="",'Data Entry'!P930="",'Data Entry'!Q930=""),"","1"))</f>
        <v/>
      </c>
      <c r="AA927" s="152" t="str">
        <f>IF('Data Entry'!R930="Yes","1",IF(AND('Data Entry'!R930="",'Data Entry'!S930="",'Data Entry'!T930="",'Data Entry'!U930=""),"","1"))</f>
        <v/>
      </c>
      <c r="AB927" s="157" t="str">
        <f>IF('Data Entry'!V930="Yes","1",IF(AND('Data Entry'!V930="",'Data Entry'!W930=""),"","1"))</f>
        <v/>
      </c>
    </row>
    <row r="928" spans="1:28" ht="17">
      <c r="A928" s="59">
        <f>'Data Entry'!AB931</f>
        <v>0</v>
      </c>
      <c r="B928" s="59" t="str">
        <f>'Data Entry'!AR931</f>
        <v/>
      </c>
      <c r="C928" s="1">
        <f>IF('Data Entry'!AD931="g",'Data Entry'!AC931*0.001*U928,IF('Data Entry'!AD931="UI",'Data Entry'!AC931*0.000001*U928,IF('Data Entry'!AD931="mg",'Data Entry'!AC931*0.000001*U928,IF('Data Entry'!AD931="t",'Data Entry'!AC931*1000*U928,IF('Data Entry'!AD931="kg",'Data Entry'!AC931*1*U928,IF('Data Entry'!AD931="L",'Data Entry'!AC931*1*U928,IFERROR(,"")))))))</f>
        <v>0</v>
      </c>
      <c r="D928" s="1" t="s">
        <v>4</v>
      </c>
      <c r="E928" s="1">
        <f>IF('Data Entry'!AF931="g",'Data Entry'!AE931*0.001,IF('Data Entry'!AF931="mg",'Data Entry'!AE931*0.000001,IF('Data Entry'!AF931="t",'Data Entry'!AE931*1000,IF('Data Entry'!AF931="ml",'Data Entry'!AE931*0.001,IF('Data Entry'!AF931="kg",'Data Entry'!AE931*1,IF('Data Entry'!AF931="Pieza",'Data Entry'!AE931*1,IF('Data Entry'!AF931="L",'Data Entry'!AE931*1,IFERROR(,""))))))))</f>
        <v>0</v>
      </c>
      <c r="F928" s="1" t="s">
        <v>4</v>
      </c>
      <c r="G928" s="1">
        <f>IF('Data Entry'!AA931="g",'Data Entry'!Z931*0.001,IF('Data Entry'!AA931="mg",'Data Entry'!Z931*0.000001,IF('Data Entry'!AA931="t",'Data Entry'!Z931*1000,IF('Data Entry'!AA931="ml",'Data Entry'!Z931*0.001,IF('Data Entry'!AA931="kg",'Data Entry'!Z931*1,IF('Data Entry'!AA931="Piezas",'Data Entry'!Z931*1,IF('Data Entry'!AA931="L",'Data Entry'!Z931*1,IFERROR(,""))))))))</f>
        <v>0</v>
      </c>
      <c r="H928" s="1" t="s">
        <v>4</v>
      </c>
      <c r="I928" s="1">
        <f>IF('Data Entry'!AC931="g",'Data Entry'!AB931*0.001,IF('Data Entry'!AC931="mg",'Data Entry'!AB931*0.000001,IF('Data Entry'!AC931="t",'Data Entry'!AB931*1000,IF('Data Entry'!AC931="ml",'Data Entry'!AB931*0.001,IF('Data Entry'!AC931="kg",'Data Entry'!AB931*1,IF('Data Entry'!AC931="L",'Data Entry'!AB931*1,IFERROR(,"")))))))</f>
        <v>0</v>
      </c>
      <c r="J928" s="59" t="str">
        <f>'Data Entry'!AU931</f>
        <v/>
      </c>
      <c r="K928" s="1">
        <f>IF('Data Entry'!AI931="g",'Data Entry'!AH931*0.001*V928,IF('Data Entry'!AI931="UI",'Data Entry'!AH931*0.000001*V928,IF('Data Entry'!AI931="mg",'Data Entry'!AH931*0.000001*V928,IF('Data Entry'!AI931="t",'Data Entry'!AH931*1000*V928,IF('Data Entry'!AI931="kg",'Data Entry'!AH931*1*V928,IF('Data Entry'!AI931="L",'Data Entry'!AH931*1*V928,IFERROR(,"")))))))</f>
        <v>0</v>
      </c>
      <c r="L928" s="1" t="s">
        <v>4</v>
      </c>
      <c r="M928" s="59">
        <f>'Data Entry'!AJ931</f>
        <v>0</v>
      </c>
      <c r="N928" s="59" t="str">
        <f>'Data Entry'!AX931</f>
        <v/>
      </c>
      <c r="O928" s="1">
        <f>IF('Data Entry'!AL931="g",'Data Entry'!AK931*0.001*W928,IF('Data Entry'!AL931="UI",'Data Entry'!AK931*0.000001*W928,IF('Data Entry'!AL931="mg",'Data Entry'!AK931*0.000001*W928,IF('Data Entry'!AL931="t",'Data Entry'!AK931*1000*W928,IF('Data Entry'!AL931="kg",'Data Entry'!AK931*1*W928,IF('Data Entry'!AL931="L",'Data Entry'!AK931*1*W928,IFERROR(,"")))))))</f>
        <v>0</v>
      </c>
      <c r="P928" s="1" t="s">
        <v>4</v>
      </c>
      <c r="Q928" s="59">
        <f>'Data Entry'!AM931</f>
        <v>0</v>
      </c>
      <c r="R928" s="59" t="str">
        <f>'Data Entry'!BA931</f>
        <v/>
      </c>
      <c r="S928" s="1">
        <f>IF('Data Entry'!AO931="g",'Data Entry'!AN931*0.001*X928,IF('Data Entry'!AO931="UI",'Data Entry'!AN931*0.000001*X928,IF('Data Entry'!AO931="mg",'Data Entry'!AN931*0.000001*X928,IF('Data Entry'!AO931="t",'Data Entry'!AN931*1000*X928,IF('Data Entry'!AO931="kg",'Data Entry'!AN931*1*X928,IF('Data Entry'!AO931="L",'Data Entry'!AN931*1*X928,IFERROR(,"")))))))</f>
        <v>0</v>
      </c>
      <c r="T928" s="1" t="s">
        <v>4</v>
      </c>
      <c r="U928" s="59" t="str">
        <f>IF('Data Entry'!AP931="No aplica","1",'Data Entry'!AP931)</f>
        <v/>
      </c>
      <c r="V928" s="59" t="str">
        <f>IF('Data Entry'!AS931="No aplica","1",'Data Entry'!AS931)</f>
        <v/>
      </c>
      <c r="W928" s="59" t="str">
        <f>IF('Data Entry'!AV931="No aplica","1",'Data Entry'!AV931)</f>
        <v/>
      </c>
      <c r="X928" s="59" t="str">
        <f>IF('Data Entry'!AY931="No aplica","1",'Data Entry'!AY931)</f>
        <v/>
      </c>
      <c r="Y928" s="151" t="str">
        <f t="shared" si="14"/>
        <v/>
      </c>
      <c r="Z928" s="152" t="str">
        <f>IF('Data Entry'!H931="Yes","1",IF(AND('Data Entry'!H931="",'Data Entry'!I931="",'Data Entry'!J931="",'Data Entry'!K931="",'Data Entry'!L931="",'Data Entry'!M931="",'Data Entry'!N931="",'Data Entry'!O931="",'Data Entry'!P931="",'Data Entry'!Q931=""),"","1"))</f>
        <v/>
      </c>
      <c r="AA928" s="152" t="str">
        <f>IF('Data Entry'!R931="Yes","1",IF(AND('Data Entry'!R931="",'Data Entry'!S931="",'Data Entry'!T931="",'Data Entry'!U931=""),"","1"))</f>
        <v/>
      </c>
      <c r="AB928" s="157" t="str">
        <f>IF('Data Entry'!V931="Yes","1",IF(AND('Data Entry'!V931="",'Data Entry'!W931=""),"","1"))</f>
        <v/>
      </c>
    </row>
    <row r="929" spans="1:28" ht="17">
      <c r="A929" s="59">
        <f>'Data Entry'!AB932</f>
        <v>0</v>
      </c>
      <c r="B929" s="59" t="str">
        <f>'Data Entry'!AR932</f>
        <v/>
      </c>
      <c r="C929" s="1">
        <f>IF('Data Entry'!AD932="g",'Data Entry'!AC932*0.001*U929,IF('Data Entry'!AD932="UI",'Data Entry'!AC932*0.000001*U929,IF('Data Entry'!AD932="mg",'Data Entry'!AC932*0.000001*U929,IF('Data Entry'!AD932="t",'Data Entry'!AC932*1000*U929,IF('Data Entry'!AD932="kg",'Data Entry'!AC932*1*U929,IF('Data Entry'!AD932="L",'Data Entry'!AC932*1*U929,IFERROR(,"")))))))</f>
        <v>0</v>
      </c>
      <c r="D929" s="1" t="s">
        <v>4</v>
      </c>
      <c r="E929" s="1">
        <f>IF('Data Entry'!AF932="g",'Data Entry'!AE932*0.001,IF('Data Entry'!AF932="mg",'Data Entry'!AE932*0.000001,IF('Data Entry'!AF932="t",'Data Entry'!AE932*1000,IF('Data Entry'!AF932="ml",'Data Entry'!AE932*0.001,IF('Data Entry'!AF932="kg",'Data Entry'!AE932*1,IF('Data Entry'!AF932="Pieza",'Data Entry'!AE932*1,IF('Data Entry'!AF932="L",'Data Entry'!AE932*1,IFERROR(,""))))))))</f>
        <v>0</v>
      </c>
      <c r="F929" s="1" t="s">
        <v>4</v>
      </c>
      <c r="G929" s="1">
        <f>IF('Data Entry'!AA932="g",'Data Entry'!Z932*0.001,IF('Data Entry'!AA932="mg",'Data Entry'!Z932*0.000001,IF('Data Entry'!AA932="t",'Data Entry'!Z932*1000,IF('Data Entry'!AA932="ml",'Data Entry'!Z932*0.001,IF('Data Entry'!AA932="kg",'Data Entry'!Z932*1,IF('Data Entry'!AA932="Piezas",'Data Entry'!Z932*1,IF('Data Entry'!AA932="L",'Data Entry'!Z932*1,IFERROR(,""))))))))</f>
        <v>0</v>
      </c>
      <c r="H929" s="1" t="s">
        <v>4</v>
      </c>
      <c r="I929" s="1">
        <f>IF('Data Entry'!AC932="g",'Data Entry'!AB932*0.001,IF('Data Entry'!AC932="mg",'Data Entry'!AB932*0.000001,IF('Data Entry'!AC932="t",'Data Entry'!AB932*1000,IF('Data Entry'!AC932="ml",'Data Entry'!AB932*0.001,IF('Data Entry'!AC932="kg",'Data Entry'!AB932*1,IF('Data Entry'!AC932="L",'Data Entry'!AB932*1,IFERROR(,"")))))))</f>
        <v>0</v>
      </c>
      <c r="J929" s="59" t="str">
        <f>'Data Entry'!AU932</f>
        <v/>
      </c>
      <c r="K929" s="1">
        <f>IF('Data Entry'!AI932="g",'Data Entry'!AH932*0.001*V929,IF('Data Entry'!AI932="UI",'Data Entry'!AH932*0.000001*V929,IF('Data Entry'!AI932="mg",'Data Entry'!AH932*0.000001*V929,IF('Data Entry'!AI932="t",'Data Entry'!AH932*1000*V929,IF('Data Entry'!AI932="kg",'Data Entry'!AH932*1*V929,IF('Data Entry'!AI932="L",'Data Entry'!AH932*1*V929,IFERROR(,"")))))))</f>
        <v>0</v>
      </c>
      <c r="L929" s="1" t="s">
        <v>4</v>
      </c>
      <c r="M929" s="59">
        <f>'Data Entry'!AJ932</f>
        <v>0</v>
      </c>
      <c r="N929" s="59" t="str">
        <f>'Data Entry'!AX932</f>
        <v/>
      </c>
      <c r="O929" s="1">
        <f>IF('Data Entry'!AL932="g",'Data Entry'!AK932*0.001*W929,IF('Data Entry'!AL932="UI",'Data Entry'!AK932*0.000001*W929,IF('Data Entry'!AL932="mg",'Data Entry'!AK932*0.000001*W929,IF('Data Entry'!AL932="t",'Data Entry'!AK932*1000*W929,IF('Data Entry'!AL932="kg",'Data Entry'!AK932*1*W929,IF('Data Entry'!AL932="L",'Data Entry'!AK932*1*W929,IFERROR(,"")))))))</f>
        <v>0</v>
      </c>
      <c r="P929" s="1" t="s">
        <v>4</v>
      </c>
      <c r="Q929" s="59">
        <f>'Data Entry'!AM932</f>
        <v>0</v>
      </c>
      <c r="R929" s="59" t="str">
        <f>'Data Entry'!BA932</f>
        <v/>
      </c>
      <c r="S929" s="1">
        <f>IF('Data Entry'!AO932="g",'Data Entry'!AN932*0.001*X929,IF('Data Entry'!AO932="UI",'Data Entry'!AN932*0.000001*X929,IF('Data Entry'!AO932="mg",'Data Entry'!AN932*0.000001*X929,IF('Data Entry'!AO932="t",'Data Entry'!AN932*1000*X929,IF('Data Entry'!AO932="kg",'Data Entry'!AN932*1*X929,IF('Data Entry'!AO932="L",'Data Entry'!AN932*1*X929,IFERROR(,"")))))))</f>
        <v>0</v>
      </c>
      <c r="T929" s="1" t="s">
        <v>4</v>
      </c>
      <c r="U929" s="59" t="str">
        <f>IF('Data Entry'!AP932="No aplica","1",'Data Entry'!AP932)</f>
        <v/>
      </c>
      <c r="V929" s="59" t="str">
        <f>IF('Data Entry'!AS932="No aplica","1",'Data Entry'!AS932)</f>
        <v/>
      </c>
      <c r="W929" s="59" t="str">
        <f>IF('Data Entry'!AV932="No aplica","1",'Data Entry'!AV932)</f>
        <v/>
      </c>
      <c r="X929" s="59" t="str">
        <f>IF('Data Entry'!AY932="No aplica","1",'Data Entry'!AY932)</f>
        <v/>
      </c>
      <c r="Y929" s="151" t="str">
        <f t="shared" si="14"/>
        <v/>
      </c>
      <c r="Z929" s="152" t="str">
        <f>IF('Data Entry'!H932="Yes","1",IF(AND('Data Entry'!H932="",'Data Entry'!I932="",'Data Entry'!J932="",'Data Entry'!K932="",'Data Entry'!L932="",'Data Entry'!M932="",'Data Entry'!N932="",'Data Entry'!O932="",'Data Entry'!P932="",'Data Entry'!Q932=""),"","1"))</f>
        <v/>
      </c>
      <c r="AA929" s="152" t="str">
        <f>IF('Data Entry'!R932="Yes","1",IF(AND('Data Entry'!R932="",'Data Entry'!S932="",'Data Entry'!T932="",'Data Entry'!U932=""),"","1"))</f>
        <v/>
      </c>
      <c r="AB929" s="157" t="str">
        <f>IF('Data Entry'!V932="Yes","1",IF(AND('Data Entry'!V932="",'Data Entry'!W932=""),"","1"))</f>
        <v/>
      </c>
    </row>
    <row r="930" spans="1:28" ht="17">
      <c r="A930" s="59">
        <f>'Data Entry'!AB933</f>
        <v>0</v>
      </c>
      <c r="B930" s="59" t="str">
        <f>'Data Entry'!AR933</f>
        <v/>
      </c>
      <c r="C930" s="1">
        <f>IF('Data Entry'!AD933="g",'Data Entry'!AC933*0.001*U930,IF('Data Entry'!AD933="UI",'Data Entry'!AC933*0.000001*U930,IF('Data Entry'!AD933="mg",'Data Entry'!AC933*0.000001*U930,IF('Data Entry'!AD933="t",'Data Entry'!AC933*1000*U930,IF('Data Entry'!AD933="kg",'Data Entry'!AC933*1*U930,IF('Data Entry'!AD933="L",'Data Entry'!AC933*1*U930,IFERROR(,"")))))))</f>
        <v>0</v>
      </c>
      <c r="D930" s="1" t="s">
        <v>4</v>
      </c>
      <c r="E930" s="1">
        <f>IF('Data Entry'!AF933="g",'Data Entry'!AE933*0.001,IF('Data Entry'!AF933="mg",'Data Entry'!AE933*0.000001,IF('Data Entry'!AF933="t",'Data Entry'!AE933*1000,IF('Data Entry'!AF933="ml",'Data Entry'!AE933*0.001,IF('Data Entry'!AF933="kg",'Data Entry'!AE933*1,IF('Data Entry'!AF933="Pieza",'Data Entry'!AE933*1,IF('Data Entry'!AF933="L",'Data Entry'!AE933*1,IFERROR(,""))))))))</f>
        <v>0</v>
      </c>
      <c r="F930" s="1" t="s">
        <v>4</v>
      </c>
      <c r="G930" s="1">
        <f>IF('Data Entry'!AA933="g",'Data Entry'!Z933*0.001,IF('Data Entry'!AA933="mg",'Data Entry'!Z933*0.000001,IF('Data Entry'!AA933="t",'Data Entry'!Z933*1000,IF('Data Entry'!AA933="ml",'Data Entry'!Z933*0.001,IF('Data Entry'!AA933="kg",'Data Entry'!Z933*1,IF('Data Entry'!AA933="Piezas",'Data Entry'!Z933*1,IF('Data Entry'!AA933="L",'Data Entry'!Z933*1,IFERROR(,""))))))))</f>
        <v>0</v>
      </c>
      <c r="H930" s="1" t="s">
        <v>4</v>
      </c>
      <c r="I930" s="1">
        <f>IF('Data Entry'!AC933="g",'Data Entry'!AB933*0.001,IF('Data Entry'!AC933="mg",'Data Entry'!AB933*0.000001,IF('Data Entry'!AC933="t",'Data Entry'!AB933*1000,IF('Data Entry'!AC933="ml",'Data Entry'!AB933*0.001,IF('Data Entry'!AC933="kg",'Data Entry'!AB933*1,IF('Data Entry'!AC933="L",'Data Entry'!AB933*1,IFERROR(,"")))))))</f>
        <v>0</v>
      </c>
      <c r="J930" s="59" t="str">
        <f>'Data Entry'!AU933</f>
        <v/>
      </c>
      <c r="K930" s="1">
        <f>IF('Data Entry'!AI933="g",'Data Entry'!AH933*0.001*V930,IF('Data Entry'!AI933="UI",'Data Entry'!AH933*0.000001*V930,IF('Data Entry'!AI933="mg",'Data Entry'!AH933*0.000001*V930,IF('Data Entry'!AI933="t",'Data Entry'!AH933*1000*V930,IF('Data Entry'!AI933="kg",'Data Entry'!AH933*1*V930,IF('Data Entry'!AI933="L",'Data Entry'!AH933*1*V930,IFERROR(,"")))))))</f>
        <v>0</v>
      </c>
      <c r="L930" s="1" t="s">
        <v>4</v>
      </c>
      <c r="M930" s="59">
        <f>'Data Entry'!AJ933</f>
        <v>0</v>
      </c>
      <c r="N930" s="59" t="str">
        <f>'Data Entry'!AX933</f>
        <v/>
      </c>
      <c r="O930" s="1">
        <f>IF('Data Entry'!AL933="g",'Data Entry'!AK933*0.001*W930,IF('Data Entry'!AL933="UI",'Data Entry'!AK933*0.000001*W930,IF('Data Entry'!AL933="mg",'Data Entry'!AK933*0.000001*W930,IF('Data Entry'!AL933="t",'Data Entry'!AK933*1000*W930,IF('Data Entry'!AL933="kg",'Data Entry'!AK933*1*W930,IF('Data Entry'!AL933="L",'Data Entry'!AK933*1*W930,IFERROR(,"")))))))</f>
        <v>0</v>
      </c>
      <c r="P930" s="1" t="s">
        <v>4</v>
      </c>
      <c r="Q930" s="59">
        <f>'Data Entry'!AM933</f>
        <v>0</v>
      </c>
      <c r="R930" s="59" t="str">
        <f>'Data Entry'!BA933</f>
        <v/>
      </c>
      <c r="S930" s="1">
        <f>IF('Data Entry'!AO933="g",'Data Entry'!AN933*0.001*X930,IF('Data Entry'!AO933="UI",'Data Entry'!AN933*0.000001*X930,IF('Data Entry'!AO933="mg",'Data Entry'!AN933*0.000001*X930,IF('Data Entry'!AO933="t",'Data Entry'!AN933*1000*X930,IF('Data Entry'!AO933="kg",'Data Entry'!AN933*1*X930,IF('Data Entry'!AO933="L",'Data Entry'!AN933*1*X930,IFERROR(,"")))))))</f>
        <v>0</v>
      </c>
      <c r="T930" s="1" t="s">
        <v>4</v>
      </c>
      <c r="U930" s="59" t="str">
        <f>IF('Data Entry'!AP933="No aplica","1",'Data Entry'!AP933)</f>
        <v/>
      </c>
      <c r="V930" s="59" t="str">
        <f>IF('Data Entry'!AS933="No aplica","1",'Data Entry'!AS933)</f>
        <v/>
      </c>
      <c r="W930" s="59" t="str">
        <f>IF('Data Entry'!AV933="No aplica","1",'Data Entry'!AV933)</f>
        <v/>
      </c>
      <c r="X930" s="59" t="str">
        <f>IF('Data Entry'!AY933="No aplica","1",'Data Entry'!AY933)</f>
        <v/>
      </c>
      <c r="Y930" s="151" t="str">
        <f t="shared" si="14"/>
        <v/>
      </c>
      <c r="Z930" s="152" t="str">
        <f>IF('Data Entry'!H933="Yes","1",IF(AND('Data Entry'!H933="",'Data Entry'!I933="",'Data Entry'!J933="",'Data Entry'!K933="",'Data Entry'!L933="",'Data Entry'!M933="",'Data Entry'!N933="",'Data Entry'!O933="",'Data Entry'!P933="",'Data Entry'!Q933=""),"","1"))</f>
        <v/>
      </c>
      <c r="AA930" s="152" t="str">
        <f>IF('Data Entry'!R933="Yes","1",IF(AND('Data Entry'!R933="",'Data Entry'!S933="",'Data Entry'!T933="",'Data Entry'!U933=""),"","1"))</f>
        <v/>
      </c>
      <c r="AB930" s="157" t="str">
        <f>IF('Data Entry'!V933="Yes","1",IF(AND('Data Entry'!V933="",'Data Entry'!W933=""),"","1"))</f>
        <v/>
      </c>
    </row>
    <row r="931" spans="1:28" ht="17">
      <c r="A931" s="59">
        <f>'Data Entry'!AB934</f>
        <v>0</v>
      </c>
      <c r="B931" s="59" t="str">
        <f>'Data Entry'!AR934</f>
        <v/>
      </c>
      <c r="C931" s="1">
        <f>IF('Data Entry'!AD934="g",'Data Entry'!AC934*0.001*U931,IF('Data Entry'!AD934="UI",'Data Entry'!AC934*0.000001*U931,IF('Data Entry'!AD934="mg",'Data Entry'!AC934*0.000001*U931,IF('Data Entry'!AD934="t",'Data Entry'!AC934*1000*U931,IF('Data Entry'!AD934="kg",'Data Entry'!AC934*1*U931,IF('Data Entry'!AD934="L",'Data Entry'!AC934*1*U931,IFERROR(,"")))))))</f>
        <v>0</v>
      </c>
      <c r="D931" s="1" t="s">
        <v>4</v>
      </c>
      <c r="E931" s="1">
        <f>IF('Data Entry'!AF934="g",'Data Entry'!AE934*0.001,IF('Data Entry'!AF934="mg",'Data Entry'!AE934*0.000001,IF('Data Entry'!AF934="t",'Data Entry'!AE934*1000,IF('Data Entry'!AF934="ml",'Data Entry'!AE934*0.001,IF('Data Entry'!AF934="kg",'Data Entry'!AE934*1,IF('Data Entry'!AF934="Pieza",'Data Entry'!AE934*1,IF('Data Entry'!AF934="L",'Data Entry'!AE934*1,IFERROR(,""))))))))</f>
        <v>0</v>
      </c>
      <c r="F931" s="1" t="s">
        <v>4</v>
      </c>
      <c r="G931" s="1">
        <f>IF('Data Entry'!AA934="g",'Data Entry'!Z934*0.001,IF('Data Entry'!AA934="mg",'Data Entry'!Z934*0.000001,IF('Data Entry'!AA934="t",'Data Entry'!Z934*1000,IF('Data Entry'!AA934="ml",'Data Entry'!Z934*0.001,IF('Data Entry'!AA934="kg",'Data Entry'!Z934*1,IF('Data Entry'!AA934="Piezas",'Data Entry'!Z934*1,IF('Data Entry'!AA934="L",'Data Entry'!Z934*1,IFERROR(,""))))))))</f>
        <v>0</v>
      </c>
      <c r="H931" s="1" t="s">
        <v>4</v>
      </c>
      <c r="I931" s="1">
        <f>IF('Data Entry'!AC934="g",'Data Entry'!AB934*0.001,IF('Data Entry'!AC934="mg",'Data Entry'!AB934*0.000001,IF('Data Entry'!AC934="t",'Data Entry'!AB934*1000,IF('Data Entry'!AC934="ml",'Data Entry'!AB934*0.001,IF('Data Entry'!AC934="kg",'Data Entry'!AB934*1,IF('Data Entry'!AC934="L",'Data Entry'!AB934*1,IFERROR(,"")))))))</f>
        <v>0</v>
      </c>
      <c r="J931" s="59" t="str">
        <f>'Data Entry'!AU934</f>
        <v/>
      </c>
      <c r="K931" s="1">
        <f>IF('Data Entry'!AI934="g",'Data Entry'!AH934*0.001*V931,IF('Data Entry'!AI934="UI",'Data Entry'!AH934*0.000001*V931,IF('Data Entry'!AI934="mg",'Data Entry'!AH934*0.000001*V931,IF('Data Entry'!AI934="t",'Data Entry'!AH934*1000*V931,IF('Data Entry'!AI934="kg",'Data Entry'!AH934*1*V931,IF('Data Entry'!AI934="L",'Data Entry'!AH934*1*V931,IFERROR(,"")))))))</f>
        <v>0</v>
      </c>
      <c r="L931" s="1" t="s">
        <v>4</v>
      </c>
      <c r="M931" s="59">
        <f>'Data Entry'!AJ934</f>
        <v>0</v>
      </c>
      <c r="N931" s="59" t="str">
        <f>'Data Entry'!AX934</f>
        <v/>
      </c>
      <c r="O931" s="1">
        <f>IF('Data Entry'!AL934="g",'Data Entry'!AK934*0.001*W931,IF('Data Entry'!AL934="UI",'Data Entry'!AK934*0.000001*W931,IF('Data Entry'!AL934="mg",'Data Entry'!AK934*0.000001*W931,IF('Data Entry'!AL934="t",'Data Entry'!AK934*1000*W931,IF('Data Entry'!AL934="kg",'Data Entry'!AK934*1*W931,IF('Data Entry'!AL934="L",'Data Entry'!AK934*1*W931,IFERROR(,"")))))))</f>
        <v>0</v>
      </c>
      <c r="P931" s="1" t="s">
        <v>4</v>
      </c>
      <c r="Q931" s="59">
        <f>'Data Entry'!AM934</f>
        <v>0</v>
      </c>
      <c r="R931" s="59" t="str">
        <f>'Data Entry'!BA934</f>
        <v/>
      </c>
      <c r="S931" s="1">
        <f>IF('Data Entry'!AO934="g",'Data Entry'!AN934*0.001*X931,IF('Data Entry'!AO934="UI",'Data Entry'!AN934*0.000001*X931,IF('Data Entry'!AO934="mg",'Data Entry'!AN934*0.000001*X931,IF('Data Entry'!AO934="t",'Data Entry'!AN934*1000*X931,IF('Data Entry'!AO934="kg",'Data Entry'!AN934*1*X931,IF('Data Entry'!AO934="L",'Data Entry'!AN934*1*X931,IFERROR(,"")))))))</f>
        <v>0</v>
      </c>
      <c r="T931" s="1" t="s">
        <v>4</v>
      </c>
      <c r="U931" s="59" t="str">
        <f>IF('Data Entry'!AP934="No aplica","1",'Data Entry'!AP934)</f>
        <v/>
      </c>
      <c r="V931" s="59" t="str">
        <f>IF('Data Entry'!AS934="No aplica","1",'Data Entry'!AS934)</f>
        <v/>
      </c>
      <c r="W931" s="59" t="str">
        <f>IF('Data Entry'!AV934="No aplica","1",'Data Entry'!AV934)</f>
        <v/>
      </c>
      <c r="X931" s="59" t="str">
        <f>IF('Data Entry'!AY934="No aplica","1",'Data Entry'!AY934)</f>
        <v/>
      </c>
      <c r="Y931" s="151" t="str">
        <f t="shared" si="14"/>
        <v/>
      </c>
      <c r="Z931" s="152" t="str">
        <f>IF('Data Entry'!H934="Yes","1",IF(AND('Data Entry'!H934="",'Data Entry'!I934="",'Data Entry'!J934="",'Data Entry'!K934="",'Data Entry'!L934="",'Data Entry'!M934="",'Data Entry'!N934="",'Data Entry'!O934="",'Data Entry'!P934="",'Data Entry'!Q934=""),"","1"))</f>
        <v/>
      </c>
      <c r="AA931" s="152" t="str">
        <f>IF('Data Entry'!R934="Yes","1",IF(AND('Data Entry'!R934="",'Data Entry'!S934="",'Data Entry'!T934="",'Data Entry'!U934=""),"","1"))</f>
        <v/>
      </c>
      <c r="AB931" s="157" t="str">
        <f>IF('Data Entry'!V934="Yes","1",IF(AND('Data Entry'!V934="",'Data Entry'!W934=""),"","1"))</f>
        <v/>
      </c>
    </row>
    <row r="932" spans="1:28" ht="17">
      <c r="A932" s="59">
        <f>'Data Entry'!AB935</f>
        <v>0</v>
      </c>
      <c r="B932" s="59" t="str">
        <f>'Data Entry'!AR935</f>
        <v/>
      </c>
      <c r="C932" s="1">
        <f>IF('Data Entry'!AD935="g",'Data Entry'!AC935*0.001*U932,IF('Data Entry'!AD935="UI",'Data Entry'!AC935*0.000001*U932,IF('Data Entry'!AD935="mg",'Data Entry'!AC935*0.000001*U932,IF('Data Entry'!AD935="t",'Data Entry'!AC935*1000*U932,IF('Data Entry'!AD935="kg",'Data Entry'!AC935*1*U932,IF('Data Entry'!AD935="L",'Data Entry'!AC935*1*U932,IFERROR(,"")))))))</f>
        <v>0</v>
      </c>
      <c r="D932" s="1" t="s">
        <v>4</v>
      </c>
      <c r="E932" s="1">
        <f>IF('Data Entry'!AF935="g",'Data Entry'!AE935*0.001,IF('Data Entry'!AF935="mg",'Data Entry'!AE935*0.000001,IF('Data Entry'!AF935="t",'Data Entry'!AE935*1000,IF('Data Entry'!AF935="ml",'Data Entry'!AE935*0.001,IF('Data Entry'!AF935="kg",'Data Entry'!AE935*1,IF('Data Entry'!AF935="Pieza",'Data Entry'!AE935*1,IF('Data Entry'!AF935="L",'Data Entry'!AE935*1,IFERROR(,""))))))))</f>
        <v>0</v>
      </c>
      <c r="F932" s="1" t="s">
        <v>4</v>
      </c>
      <c r="G932" s="1">
        <f>IF('Data Entry'!AA935="g",'Data Entry'!Z935*0.001,IF('Data Entry'!AA935="mg",'Data Entry'!Z935*0.000001,IF('Data Entry'!AA935="t",'Data Entry'!Z935*1000,IF('Data Entry'!AA935="ml",'Data Entry'!Z935*0.001,IF('Data Entry'!AA935="kg",'Data Entry'!Z935*1,IF('Data Entry'!AA935="Piezas",'Data Entry'!Z935*1,IF('Data Entry'!AA935="L",'Data Entry'!Z935*1,IFERROR(,""))))))))</f>
        <v>0</v>
      </c>
      <c r="H932" s="1" t="s">
        <v>4</v>
      </c>
      <c r="I932" s="1">
        <f>IF('Data Entry'!AC935="g",'Data Entry'!AB935*0.001,IF('Data Entry'!AC935="mg",'Data Entry'!AB935*0.000001,IF('Data Entry'!AC935="t",'Data Entry'!AB935*1000,IF('Data Entry'!AC935="ml",'Data Entry'!AB935*0.001,IF('Data Entry'!AC935="kg",'Data Entry'!AB935*1,IF('Data Entry'!AC935="L",'Data Entry'!AB935*1,IFERROR(,"")))))))</f>
        <v>0</v>
      </c>
      <c r="J932" s="59" t="str">
        <f>'Data Entry'!AU935</f>
        <v/>
      </c>
      <c r="K932" s="1">
        <f>IF('Data Entry'!AI935="g",'Data Entry'!AH935*0.001*V932,IF('Data Entry'!AI935="UI",'Data Entry'!AH935*0.000001*V932,IF('Data Entry'!AI935="mg",'Data Entry'!AH935*0.000001*V932,IF('Data Entry'!AI935="t",'Data Entry'!AH935*1000*V932,IF('Data Entry'!AI935="kg",'Data Entry'!AH935*1*V932,IF('Data Entry'!AI935="L",'Data Entry'!AH935*1*V932,IFERROR(,"")))))))</f>
        <v>0</v>
      </c>
      <c r="L932" s="1" t="s">
        <v>4</v>
      </c>
      <c r="M932" s="59">
        <f>'Data Entry'!AJ935</f>
        <v>0</v>
      </c>
      <c r="N932" s="59" t="str">
        <f>'Data Entry'!AX935</f>
        <v/>
      </c>
      <c r="O932" s="1">
        <f>IF('Data Entry'!AL935="g",'Data Entry'!AK935*0.001*W932,IF('Data Entry'!AL935="UI",'Data Entry'!AK935*0.000001*W932,IF('Data Entry'!AL935="mg",'Data Entry'!AK935*0.000001*W932,IF('Data Entry'!AL935="t",'Data Entry'!AK935*1000*W932,IF('Data Entry'!AL935="kg",'Data Entry'!AK935*1*W932,IF('Data Entry'!AL935="L",'Data Entry'!AK935*1*W932,IFERROR(,"")))))))</f>
        <v>0</v>
      </c>
      <c r="P932" s="1" t="s">
        <v>4</v>
      </c>
      <c r="Q932" s="59">
        <f>'Data Entry'!AM935</f>
        <v>0</v>
      </c>
      <c r="R932" s="59" t="str">
        <f>'Data Entry'!BA935</f>
        <v/>
      </c>
      <c r="S932" s="1">
        <f>IF('Data Entry'!AO935="g",'Data Entry'!AN935*0.001*X932,IF('Data Entry'!AO935="UI",'Data Entry'!AN935*0.000001*X932,IF('Data Entry'!AO935="mg",'Data Entry'!AN935*0.000001*X932,IF('Data Entry'!AO935="t",'Data Entry'!AN935*1000*X932,IF('Data Entry'!AO935="kg",'Data Entry'!AN935*1*X932,IF('Data Entry'!AO935="L",'Data Entry'!AN935*1*X932,IFERROR(,"")))))))</f>
        <v>0</v>
      </c>
      <c r="T932" s="1" t="s">
        <v>4</v>
      </c>
      <c r="U932" s="59" t="str">
        <f>IF('Data Entry'!AP935="No aplica","1",'Data Entry'!AP935)</f>
        <v/>
      </c>
      <c r="V932" s="59" t="str">
        <f>IF('Data Entry'!AS935="No aplica","1",'Data Entry'!AS935)</f>
        <v/>
      </c>
      <c r="W932" s="59" t="str">
        <f>IF('Data Entry'!AV935="No aplica","1",'Data Entry'!AV935)</f>
        <v/>
      </c>
      <c r="X932" s="59" t="str">
        <f>IF('Data Entry'!AY935="No aplica","1",'Data Entry'!AY935)</f>
        <v/>
      </c>
      <c r="Y932" s="151" t="str">
        <f t="shared" si="14"/>
        <v/>
      </c>
      <c r="Z932" s="152" t="str">
        <f>IF('Data Entry'!H935="Yes","1",IF(AND('Data Entry'!H935="",'Data Entry'!I935="",'Data Entry'!J935="",'Data Entry'!K935="",'Data Entry'!L935="",'Data Entry'!M935="",'Data Entry'!N935="",'Data Entry'!O935="",'Data Entry'!P935="",'Data Entry'!Q935=""),"","1"))</f>
        <v/>
      </c>
      <c r="AA932" s="152" t="str">
        <f>IF('Data Entry'!R935="Yes","1",IF(AND('Data Entry'!R935="",'Data Entry'!S935="",'Data Entry'!T935="",'Data Entry'!U935=""),"","1"))</f>
        <v/>
      </c>
      <c r="AB932" s="157" t="str">
        <f>IF('Data Entry'!V935="Yes","1",IF(AND('Data Entry'!V935="",'Data Entry'!W935=""),"","1"))</f>
        <v/>
      </c>
    </row>
    <row r="933" spans="1:28" ht="17">
      <c r="A933" s="59">
        <f>'Data Entry'!AB936</f>
        <v>0</v>
      </c>
      <c r="B933" s="59" t="str">
        <f>'Data Entry'!AR936</f>
        <v/>
      </c>
      <c r="C933" s="1">
        <f>IF('Data Entry'!AD936="g",'Data Entry'!AC936*0.001*U933,IF('Data Entry'!AD936="UI",'Data Entry'!AC936*0.000001*U933,IF('Data Entry'!AD936="mg",'Data Entry'!AC936*0.000001*U933,IF('Data Entry'!AD936="t",'Data Entry'!AC936*1000*U933,IF('Data Entry'!AD936="kg",'Data Entry'!AC936*1*U933,IF('Data Entry'!AD936="L",'Data Entry'!AC936*1*U933,IFERROR(,"")))))))</f>
        <v>0</v>
      </c>
      <c r="D933" s="1" t="s">
        <v>4</v>
      </c>
      <c r="E933" s="1">
        <f>IF('Data Entry'!AF936="g",'Data Entry'!AE936*0.001,IF('Data Entry'!AF936="mg",'Data Entry'!AE936*0.000001,IF('Data Entry'!AF936="t",'Data Entry'!AE936*1000,IF('Data Entry'!AF936="ml",'Data Entry'!AE936*0.001,IF('Data Entry'!AF936="kg",'Data Entry'!AE936*1,IF('Data Entry'!AF936="Pieza",'Data Entry'!AE936*1,IF('Data Entry'!AF936="L",'Data Entry'!AE936*1,IFERROR(,""))))))))</f>
        <v>0</v>
      </c>
      <c r="F933" s="1" t="s">
        <v>4</v>
      </c>
      <c r="G933" s="1">
        <f>IF('Data Entry'!AA936="g",'Data Entry'!Z936*0.001,IF('Data Entry'!AA936="mg",'Data Entry'!Z936*0.000001,IF('Data Entry'!AA936="t",'Data Entry'!Z936*1000,IF('Data Entry'!AA936="ml",'Data Entry'!Z936*0.001,IF('Data Entry'!AA936="kg",'Data Entry'!Z936*1,IF('Data Entry'!AA936="Piezas",'Data Entry'!Z936*1,IF('Data Entry'!AA936="L",'Data Entry'!Z936*1,IFERROR(,""))))))))</f>
        <v>0</v>
      </c>
      <c r="H933" s="1" t="s">
        <v>4</v>
      </c>
      <c r="I933" s="1">
        <f>IF('Data Entry'!AC936="g",'Data Entry'!AB936*0.001,IF('Data Entry'!AC936="mg",'Data Entry'!AB936*0.000001,IF('Data Entry'!AC936="t",'Data Entry'!AB936*1000,IF('Data Entry'!AC936="ml",'Data Entry'!AB936*0.001,IF('Data Entry'!AC936="kg",'Data Entry'!AB936*1,IF('Data Entry'!AC936="L",'Data Entry'!AB936*1,IFERROR(,"")))))))</f>
        <v>0</v>
      </c>
      <c r="J933" s="59" t="str">
        <f>'Data Entry'!AU936</f>
        <v/>
      </c>
      <c r="K933" s="1">
        <f>IF('Data Entry'!AI936="g",'Data Entry'!AH936*0.001*V933,IF('Data Entry'!AI936="UI",'Data Entry'!AH936*0.000001*V933,IF('Data Entry'!AI936="mg",'Data Entry'!AH936*0.000001*V933,IF('Data Entry'!AI936="t",'Data Entry'!AH936*1000*V933,IF('Data Entry'!AI936="kg",'Data Entry'!AH936*1*V933,IF('Data Entry'!AI936="L",'Data Entry'!AH936*1*V933,IFERROR(,"")))))))</f>
        <v>0</v>
      </c>
      <c r="L933" s="1" t="s">
        <v>4</v>
      </c>
      <c r="M933" s="59">
        <f>'Data Entry'!AJ936</f>
        <v>0</v>
      </c>
      <c r="N933" s="59" t="str">
        <f>'Data Entry'!AX936</f>
        <v/>
      </c>
      <c r="O933" s="1">
        <f>IF('Data Entry'!AL936="g",'Data Entry'!AK936*0.001*W933,IF('Data Entry'!AL936="UI",'Data Entry'!AK936*0.000001*W933,IF('Data Entry'!AL936="mg",'Data Entry'!AK936*0.000001*W933,IF('Data Entry'!AL936="t",'Data Entry'!AK936*1000*W933,IF('Data Entry'!AL936="kg",'Data Entry'!AK936*1*W933,IF('Data Entry'!AL936="L",'Data Entry'!AK936*1*W933,IFERROR(,"")))))))</f>
        <v>0</v>
      </c>
      <c r="P933" s="1" t="s">
        <v>4</v>
      </c>
      <c r="Q933" s="59">
        <f>'Data Entry'!AM936</f>
        <v>0</v>
      </c>
      <c r="R933" s="59" t="str">
        <f>'Data Entry'!BA936</f>
        <v/>
      </c>
      <c r="S933" s="1">
        <f>IF('Data Entry'!AO936="g",'Data Entry'!AN936*0.001*X933,IF('Data Entry'!AO936="UI",'Data Entry'!AN936*0.000001*X933,IF('Data Entry'!AO936="mg",'Data Entry'!AN936*0.000001*X933,IF('Data Entry'!AO936="t",'Data Entry'!AN936*1000*X933,IF('Data Entry'!AO936="kg",'Data Entry'!AN936*1*X933,IF('Data Entry'!AO936="L",'Data Entry'!AN936*1*X933,IFERROR(,"")))))))</f>
        <v>0</v>
      </c>
      <c r="T933" s="1" t="s">
        <v>4</v>
      </c>
      <c r="U933" s="59" t="str">
        <f>IF('Data Entry'!AP936="No aplica","1",'Data Entry'!AP936)</f>
        <v/>
      </c>
      <c r="V933" s="59" t="str">
        <f>IF('Data Entry'!AS936="No aplica","1",'Data Entry'!AS936)</f>
        <v/>
      </c>
      <c r="W933" s="59" t="str">
        <f>IF('Data Entry'!AV936="No aplica","1",'Data Entry'!AV936)</f>
        <v/>
      </c>
      <c r="X933" s="59" t="str">
        <f>IF('Data Entry'!AY936="No aplica","1",'Data Entry'!AY936)</f>
        <v/>
      </c>
      <c r="Y933" s="151" t="str">
        <f t="shared" si="14"/>
        <v/>
      </c>
      <c r="Z933" s="152" t="str">
        <f>IF('Data Entry'!H936="Yes","1",IF(AND('Data Entry'!H936="",'Data Entry'!I936="",'Data Entry'!J936="",'Data Entry'!K936="",'Data Entry'!L936="",'Data Entry'!M936="",'Data Entry'!N936="",'Data Entry'!O936="",'Data Entry'!P936="",'Data Entry'!Q936=""),"","1"))</f>
        <v/>
      </c>
      <c r="AA933" s="152" t="str">
        <f>IF('Data Entry'!R936="Yes","1",IF(AND('Data Entry'!R936="",'Data Entry'!S936="",'Data Entry'!T936="",'Data Entry'!U936=""),"","1"))</f>
        <v/>
      </c>
      <c r="AB933" s="157" t="str">
        <f>IF('Data Entry'!V936="Yes","1",IF(AND('Data Entry'!V936="",'Data Entry'!W936=""),"","1"))</f>
        <v/>
      </c>
    </row>
    <row r="934" spans="1:28" ht="17">
      <c r="A934" s="59">
        <f>'Data Entry'!AB937</f>
        <v>0</v>
      </c>
      <c r="B934" s="59" t="str">
        <f>'Data Entry'!AR937</f>
        <v/>
      </c>
      <c r="C934" s="1">
        <f>IF('Data Entry'!AD937="g",'Data Entry'!AC937*0.001*U934,IF('Data Entry'!AD937="UI",'Data Entry'!AC937*0.000001*U934,IF('Data Entry'!AD937="mg",'Data Entry'!AC937*0.000001*U934,IF('Data Entry'!AD937="t",'Data Entry'!AC937*1000*U934,IF('Data Entry'!AD937="kg",'Data Entry'!AC937*1*U934,IF('Data Entry'!AD937="L",'Data Entry'!AC937*1*U934,IFERROR(,"")))))))</f>
        <v>0</v>
      </c>
      <c r="D934" s="1" t="s">
        <v>4</v>
      </c>
      <c r="E934" s="1">
        <f>IF('Data Entry'!AF937="g",'Data Entry'!AE937*0.001,IF('Data Entry'!AF937="mg",'Data Entry'!AE937*0.000001,IF('Data Entry'!AF937="t",'Data Entry'!AE937*1000,IF('Data Entry'!AF937="ml",'Data Entry'!AE937*0.001,IF('Data Entry'!AF937="kg",'Data Entry'!AE937*1,IF('Data Entry'!AF937="Pieza",'Data Entry'!AE937*1,IF('Data Entry'!AF937="L",'Data Entry'!AE937*1,IFERROR(,""))))))))</f>
        <v>0</v>
      </c>
      <c r="F934" s="1" t="s">
        <v>4</v>
      </c>
      <c r="G934" s="1">
        <f>IF('Data Entry'!AA937="g",'Data Entry'!Z937*0.001,IF('Data Entry'!AA937="mg",'Data Entry'!Z937*0.000001,IF('Data Entry'!AA937="t",'Data Entry'!Z937*1000,IF('Data Entry'!AA937="ml",'Data Entry'!Z937*0.001,IF('Data Entry'!AA937="kg",'Data Entry'!Z937*1,IF('Data Entry'!AA937="Piezas",'Data Entry'!Z937*1,IF('Data Entry'!AA937="L",'Data Entry'!Z937*1,IFERROR(,""))))))))</f>
        <v>0</v>
      </c>
      <c r="H934" s="1" t="s">
        <v>4</v>
      </c>
      <c r="I934" s="1">
        <f>IF('Data Entry'!AC937="g",'Data Entry'!AB937*0.001,IF('Data Entry'!AC937="mg",'Data Entry'!AB937*0.000001,IF('Data Entry'!AC937="t",'Data Entry'!AB937*1000,IF('Data Entry'!AC937="ml",'Data Entry'!AB937*0.001,IF('Data Entry'!AC937="kg",'Data Entry'!AB937*1,IF('Data Entry'!AC937="L",'Data Entry'!AB937*1,IFERROR(,"")))))))</f>
        <v>0</v>
      </c>
      <c r="J934" s="59" t="str">
        <f>'Data Entry'!AU937</f>
        <v/>
      </c>
      <c r="K934" s="1">
        <f>IF('Data Entry'!AI937="g",'Data Entry'!AH937*0.001*V934,IF('Data Entry'!AI937="UI",'Data Entry'!AH937*0.000001*V934,IF('Data Entry'!AI937="mg",'Data Entry'!AH937*0.000001*V934,IF('Data Entry'!AI937="t",'Data Entry'!AH937*1000*V934,IF('Data Entry'!AI937="kg",'Data Entry'!AH937*1*V934,IF('Data Entry'!AI937="L",'Data Entry'!AH937*1*V934,IFERROR(,"")))))))</f>
        <v>0</v>
      </c>
      <c r="L934" s="1" t="s">
        <v>4</v>
      </c>
      <c r="M934" s="59">
        <f>'Data Entry'!AJ937</f>
        <v>0</v>
      </c>
      <c r="N934" s="59" t="str">
        <f>'Data Entry'!AX937</f>
        <v/>
      </c>
      <c r="O934" s="1">
        <f>IF('Data Entry'!AL937="g",'Data Entry'!AK937*0.001*W934,IF('Data Entry'!AL937="UI",'Data Entry'!AK937*0.000001*W934,IF('Data Entry'!AL937="mg",'Data Entry'!AK937*0.000001*W934,IF('Data Entry'!AL937="t",'Data Entry'!AK937*1000*W934,IF('Data Entry'!AL937="kg",'Data Entry'!AK937*1*W934,IF('Data Entry'!AL937="L",'Data Entry'!AK937*1*W934,IFERROR(,"")))))))</f>
        <v>0</v>
      </c>
      <c r="P934" s="1" t="s">
        <v>4</v>
      </c>
      <c r="Q934" s="59">
        <f>'Data Entry'!AM937</f>
        <v>0</v>
      </c>
      <c r="R934" s="59" t="str">
        <f>'Data Entry'!BA937</f>
        <v/>
      </c>
      <c r="S934" s="1">
        <f>IF('Data Entry'!AO937="g",'Data Entry'!AN937*0.001*X934,IF('Data Entry'!AO937="UI",'Data Entry'!AN937*0.000001*X934,IF('Data Entry'!AO937="mg",'Data Entry'!AN937*0.000001*X934,IF('Data Entry'!AO937="t",'Data Entry'!AN937*1000*X934,IF('Data Entry'!AO937="kg",'Data Entry'!AN937*1*X934,IF('Data Entry'!AO937="L",'Data Entry'!AN937*1*X934,IFERROR(,"")))))))</f>
        <v>0</v>
      </c>
      <c r="T934" s="1" t="s">
        <v>4</v>
      </c>
      <c r="U934" s="59" t="str">
        <f>IF('Data Entry'!AP937="No aplica","1",'Data Entry'!AP937)</f>
        <v/>
      </c>
      <c r="V934" s="59" t="str">
        <f>IF('Data Entry'!AS937="No aplica","1",'Data Entry'!AS937)</f>
        <v/>
      </c>
      <c r="W934" s="59" t="str">
        <f>IF('Data Entry'!AV937="No aplica","1",'Data Entry'!AV937)</f>
        <v/>
      </c>
      <c r="X934" s="59" t="str">
        <f>IF('Data Entry'!AY937="No aplica","1",'Data Entry'!AY937)</f>
        <v/>
      </c>
      <c r="Y934" s="151" t="str">
        <f t="shared" si="14"/>
        <v/>
      </c>
      <c r="Z934" s="152" t="str">
        <f>IF('Data Entry'!H937="Yes","1",IF(AND('Data Entry'!H937="",'Data Entry'!I937="",'Data Entry'!J937="",'Data Entry'!K937="",'Data Entry'!L937="",'Data Entry'!M937="",'Data Entry'!N937="",'Data Entry'!O937="",'Data Entry'!P937="",'Data Entry'!Q937=""),"","1"))</f>
        <v/>
      </c>
      <c r="AA934" s="152" t="str">
        <f>IF('Data Entry'!R937="Yes","1",IF(AND('Data Entry'!R937="",'Data Entry'!S937="",'Data Entry'!T937="",'Data Entry'!U937=""),"","1"))</f>
        <v/>
      </c>
      <c r="AB934" s="157" t="str">
        <f>IF('Data Entry'!V937="Yes","1",IF(AND('Data Entry'!V937="",'Data Entry'!W937=""),"","1"))</f>
        <v/>
      </c>
    </row>
    <row r="935" spans="1:28" ht="17">
      <c r="A935" s="59">
        <f>'Data Entry'!AB938</f>
        <v>0</v>
      </c>
      <c r="B935" s="59" t="str">
        <f>'Data Entry'!AR938</f>
        <v/>
      </c>
      <c r="C935" s="1">
        <f>IF('Data Entry'!AD938="g",'Data Entry'!AC938*0.001*U935,IF('Data Entry'!AD938="UI",'Data Entry'!AC938*0.000001*U935,IF('Data Entry'!AD938="mg",'Data Entry'!AC938*0.000001*U935,IF('Data Entry'!AD938="t",'Data Entry'!AC938*1000*U935,IF('Data Entry'!AD938="kg",'Data Entry'!AC938*1*U935,IF('Data Entry'!AD938="L",'Data Entry'!AC938*1*U935,IFERROR(,"")))))))</f>
        <v>0</v>
      </c>
      <c r="D935" s="1" t="s">
        <v>4</v>
      </c>
      <c r="E935" s="1">
        <f>IF('Data Entry'!AF938="g",'Data Entry'!AE938*0.001,IF('Data Entry'!AF938="mg",'Data Entry'!AE938*0.000001,IF('Data Entry'!AF938="t",'Data Entry'!AE938*1000,IF('Data Entry'!AF938="ml",'Data Entry'!AE938*0.001,IF('Data Entry'!AF938="kg",'Data Entry'!AE938*1,IF('Data Entry'!AF938="Pieza",'Data Entry'!AE938*1,IF('Data Entry'!AF938="L",'Data Entry'!AE938*1,IFERROR(,""))))))))</f>
        <v>0</v>
      </c>
      <c r="F935" s="1" t="s">
        <v>4</v>
      </c>
      <c r="G935" s="1">
        <f>IF('Data Entry'!AA938="g",'Data Entry'!Z938*0.001,IF('Data Entry'!AA938="mg",'Data Entry'!Z938*0.000001,IF('Data Entry'!AA938="t",'Data Entry'!Z938*1000,IF('Data Entry'!AA938="ml",'Data Entry'!Z938*0.001,IF('Data Entry'!AA938="kg",'Data Entry'!Z938*1,IF('Data Entry'!AA938="Piezas",'Data Entry'!Z938*1,IF('Data Entry'!AA938="L",'Data Entry'!Z938*1,IFERROR(,""))))))))</f>
        <v>0</v>
      </c>
      <c r="H935" s="1" t="s">
        <v>4</v>
      </c>
      <c r="I935" s="1">
        <f>IF('Data Entry'!AC938="g",'Data Entry'!AB938*0.001,IF('Data Entry'!AC938="mg",'Data Entry'!AB938*0.000001,IF('Data Entry'!AC938="t",'Data Entry'!AB938*1000,IF('Data Entry'!AC938="ml",'Data Entry'!AB938*0.001,IF('Data Entry'!AC938="kg",'Data Entry'!AB938*1,IF('Data Entry'!AC938="L",'Data Entry'!AB938*1,IFERROR(,"")))))))</f>
        <v>0</v>
      </c>
      <c r="J935" s="59" t="str">
        <f>'Data Entry'!AU938</f>
        <v/>
      </c>
      <c r="K935" s="1">
        <f>IF('Data Entry'!AI938="g",'Data Entry'!AH938*0.001*V935,IF('Data Entry'!AI938="UI",'Data Entry'!AH938*0.000001*V935,IF('Data Entry'!AI938="mg",'Data Entry'!AH938*0.000001*V935,IF('Data Entry'!AI938="t",'Data Entry'!AH938*1000*V935,IF('Data Entry'!AI938="kg",'Data Entry'!AH938*1*V935,IF('Data Entry'!AI938="L",'Data Entry'!AH938*1*V935,IFERROR(,"")))))))</f>
        <v>0</v>
      </c>
      <c r="L935" s="1" t="s">
        <v>4</v>
      </c>
      <c r="M935" s="59">
        <f>'Data Entry'!AJ938</f>
        <v>0</v>
      </c>
      <c r="N935" s="59" t="str">
        <f>'Data Entry'!AX938</f>
        <v/>
      </c>
      <c r="O935" s="1">
        <f>IF('Data Entry'!AL938="g",'Data Entry'!AK938*0.001*W935,IF('Data Entry'!AL938="UI",'Data Entry'!AK938*0.000001*W935,IF('Data Entry'!AL938="mg",'Data Entry'!AK938*0.000001*W935,IF('Data Entry'!AL938="t",'Data Entry'!AK938*1000*W935,IF('Data Entry'!AL938="kg",'Data Entry'!AK938*1*W935,IF('Data Entry'!AL938="L",'Data Entry'!AK938*1*W935,IFERROR(,"")))))))</f>
        <v>0</v>
      </c>
      <c r="P935" s="1" t="s">
        <v>4</v>
      </c>
      <c r="Q935" s="59">
        <f>'Data Entry'!AM938</f>
        <v>0</v>
      </c>
      <c r="R935" s="59" t="str">
        <f>'Data Entry'!BA938</f>
        <v/>
      </c>
      <c r="S935" s="1">
        <f>IF('Data Entry'!AO938="g",'Data Entry'!AN938*0.001*X935,IF('Data Entry'!AO938="UI",'Data Entry'!AN938*0.000001*X935,IF('Data Entry'!AO938="mg",'Data Entry'!AN938*0.000001*X935,IF('Data Entry'!AO938="t",'Data Entry'!AN938*1000*X935,IF('Data Entry'!AO938="kg",'Data Entry'!AN938*1*X935,IF('Data Entry'!AO938="L",'Data Entry'!AN938*1*X935,IFERROR(,"")))))))</f>
        <v>0</v>
      </c>
      <c r="T935" s="1" t="s">
        <v>4</v>
      </c>
      <c r="U935" s="59" t="str">
        <f>IF('Data Entry'!AP938="No aplica","1",'Data Entry'!AP938)</f>
        <v/>
      </c>
      <c r="V935" s="59" t="str">
        <f>IF('Data Entry'!AS938="No aplica","1",'Data Entry'!AS938)</f>
        <v/>
      </c>
      <c r="W935" s="59" t="str">
        <f>IF('Data Entry'!AV938="No aplica","1",'Data Entry'!AV938)</f>
        <v/>
      </c>
      <c r="X935" s="59" t="str">
        <f>IF('Data Entry'!AY938="No aplica","1",'Data Entry'!AY938)</f>
        <v/>
      </c>
      <c r="Y935" s="151" t="str">
        <f t="shared" si="14"/>
        <v/>
      </c>
      <c r="Z935" s="152" t="str">
        <f>IF('Data Entry'!H938="Yes","1",IF(AND('Data Entry'!H938="",'Data Entry'!I938="",'Data Entry'!J938="",'Data Entry'!K938="",'Data Entry'!L938="",'Data Entry'!M938="",'Data Entry'!N938="",'Data Entry'!O938="",'Data Entry'!P938="",'Data Entry'!Q938=""),"","1"))</f>
        <v/>
      </c>
      <c r="AA935" s="152" t="str">
        <f>IF('Data Entry'!R938="Yes","1",IF(AND('Data Entry'!R938="",'Data Entry'!S938="",'Data Entry'!T938="",'Data Entry'!U938=""),"","1"))</f>
        <v/>
      </c>
      <c r="AB935" s="157" t="str">
        <f>IF('Data Entry'!V938="Yes","1",IF(AND('Data Entry'!V938="",'Data Entry'!W938=""),"","1"))</f>
        <v/>
      </c>
    </row>
    <row r="936" spans="1:28" ht="17">
      <c r="A936" s="59">
        <f>'Data Entry'!AB939</f>
        <v>0</v>
      </c>
      <c r="B936" s="59" t="str">
        <f>'Data Entry'!AR939</f>
        <v/>
      </c>
      <c r="C936" s="1">
        <f>IF('Data Entry'!AD939="g",'Data Entry'!AC939*0.001*U936,IF('Data Entry'!AD939="UI",'Data Entry'!AC939*0.000001*U936,IF('Data Entry'!AD939="mg",'Data Entry'!AC939*0.000001*U936,IF('Data Entry'!AD939="t",'Data Entry'!AC939*1000*U936,IF('Data Entry'!AD939="kg",'Data Entry'!AC939*1*U936,IF('Data Entry'!AD939="L",'Data Entry'!AC939*1*U936,IFERROR(,"")))))))</f>
        <v>0</v>
      </c>
      <c r="D936" s="1" t="s">
        <v>4</v>
      </c>
      <c r="E936" s="1">
        <f>IF('Data Entry'!AF939="g",'Data Entry'!AE939*0.001,IF('Data Entry'!AF939="mg",'Data Entry'!AE939*0.000001,IF('Data Entry'!AF939="t",'Data Entry'!AE939*1000,IF('Data Entry'!AF939="ml",'Data Entry'!AE939*0.001,IF('Data Entry'!AF939="kg",'Data Entry'!AE939*1,IF('Data Entry'!AF939="Pieza",'Data Entry'!AE939*1,IF('Data Entry'!AF939="L",'Data Entry'!AE939*1,IFERROR(,""))))))))</f>
        <v>0</v>
      </c>
      <c r="F936" s="1" t="s">
        <v>4</v>
      </c>
      <c r="G936" s="1">
        <f>IF('Data Entry'!AA939="g",'Data Entry'!Z939*0.001,IF('Data Entry'!AA939="mg",'Data Entry'!Z939*0.000001,IF('Data Entry'!AA939="t",'Data Entry'!Z939*1000,IF('Data Entry'!AA939="ml",'Data Entry'!Z939*0.001,IF('Data Entry'!AA939="kg",'Data Entry'!Z939*1,IF('Data Entry'!AA939="Piezas",'Data Entry'!Z939*1,IF('Data Entry'!AA939="L",'Data Entry'!Z939*1,IFERROR(,""))))))))</f>
        <v>0</v>
      </c>
      <c r="H936" s="1" t="s">
        <v>4</v>
      </c>
      <c r="I936" s="1">
        <f>IF('Data Entry'!AC939="g",'Data Entry'!AB939*0.001,IF('Data Entry'!AC939="mg",'Data Entry'!AB939*0.000001,IF('Data Entry'!AC939="t",'Data Entry'!AB939*1000,IF('Data Entry'!AC939="ml",'Data Entry'!AB939*0.001,IF('Data Entry'!AC939="kg",'Data Entry'!AB939*1,IF('Data Entry'!AC939="L",'Data Entry'!AB939*1,IFERROR(,"")))))))</f>
        <v>0</v>
      </c>
      <c r="J936" s="59" t="str">
        <f>'Data Entry'!AU939</f>
        <v/>
      </c>
      <c r="K936" s="1">
        <f>IF('Data Entry'!AI939="g",'Data Entry'!AH939*0.001*V936,IF('Data Entry'!AI939="UI",'Data Entry'!AH939*0.000001*V936,IF('Data Entry'!AI939="mg",'Data Entry'!AH939*0.000001*V936,IF('Data Entry'!AI939="t",'Data Entry'!AH939*1000*V936,IF('Data Entry'!AI939="kg",'Data Entry'!AH939*1*V936,IF('Data Entry'!AI939="L",'Data Entry'!AH939*1*V936,IFERROR(,"")))))))</f>
        <v>0</v>
      </c>
      <c r="L936" s="1" t="s">
        <v>4</v>
      </c>
      <c r="M936" s="59">
        <f>'Data Entry'!AJ939</f>
        <v>0</v>
      </c>
      <c r="N936" s="59" t="str">
        <f>'Data Entry'!AX939</f>
        <v/>
      </c>
      <c r="O936" s="1">
        <f>IF('Data Entry'!AL939="g",'Data Entry'!AK939*0.001*W936,IF('Data Entry'!AL939="UI",'Data Entry'!AK939*0.000001*W936,IF('Data Entry'!AL939="mg",'Data Entry'!AK939*0.000001*W936,IF('Data Entry'!AL939="t",'Data Entry'!AK939*1000*W936,IF('Data Entry'!AL939="kg",'Data Entry'!AK939*1*W936,IF('Data Entry'!AL939="L",'Data Entry'!AK939*1*W936,IFERROR(,"")))))))</f>
        <v>0</v>
      </c>
      <c r="P936" s="1" t="s">
        <v>4</v>
      </c>
      <c r="Q936" s="59">
        <f>'Data Entry'!AM939</f>
        <v>0</v>
      </c>
      <c r="R936" s="59" t="str">
        <f>'Data Entry'!BA939</f>
        <v/>
      </c>
      <c r="S936" s="1">
        <f>IF('Data Entry'!AO939="g",'Data Entry'!AN939*0.001*X936,IF('Data Entry'!AO939="UI",'Data Entry'!AN939*0.000001*X936,IF('Data Entry'!AO939="mg",'Data Entry'!AN939*0.000001*X936,IF('Data Entry'!AO939="t",'Data Entry'!AN939*1000*X936,IF('Data Entry'!AO939="kg",'Data Entry'!AN939*1*X936,IF('Data Entry'!AO939="L",'Data Entry'!AN939*1*X936,IFERROR(,"")))))))</f>
        <v>0</v>
      </c>
      <c r="T936" s="1" t="s">
        <v>4</v>
      </c>
      <c r="U936" s="59" t="str">
        <f>IF('Data Entry'!AP939="No aplica","1",'Data Entry'!AP939)</f>
        <v/>
      </c>
      <c r="V936" s="59" t="str">
        <f>IF('Data Entry'!AS939="No aplica","1",'Data Entry'!AS939)</f>
        <v/>
      </c>
      <c r="W936" s="59" t="str">
        <f>IF('Data Entry'!AV939="No aplica","1",'Data Entry'!AV939)</f>
        <v/>
      </c>
      <c r="X936" s="59" t="str">
        <f>IF('Data Entry'!AY939="No aplica","1",'Data Entry'!AY939)</f>
        <v/>
      </c>
      <c r="Y936" s="151" t="str">
        <f t="shared" si="14"/>
        <v/>
      </c>
      <c r="Z936" s="152" t="str">
        <f>IF('Data Entry'!H939="Yes","1",IF(AND('Data Entry'!H939="",'Data Entry'!I939="",'Data Entry'!J939="",'Data Entry'!K939="",'Data Entry'!L939="",'Data Entry'!M939="",'Data Entry'!N939="",'Data Entry'!O939="",'Data Entry'!P939="",'Data Entry'!Q939=""),"","1"))</f>
        <v/>
      </c>
      <c r="AA936" s="152" t="str">
        <f>IF('Data Entry'!R939="Yes","1",IF(AND('Data Entry'!R939="",'Data Entry'!S939="",'Data Entry'!T939="",'Data Entry'!U939=""),"","1"))</f>
        <v/>
      </c>
      <c r="AB936" s="157" t="str">
        <f>IF('Data Entry'!V939="Yes","1",IF(AND('Data Entry'!V939="",'Data Entry'!W939=""),"","1"))</f>
        <v/>
      </c>
    </row>
    <row r="937" spans="1:28" ht="17">
      <c r="A937" s="59">
        <f>'Data Entry'!AB940</f>
        <v>0</v>
      </c>
      <c r="B937" s="59" t="str">
        <f>'Data Entry'!AR940</f>
        <v/>
      </c>
      <c r="C937" s="1">
        <f>IF('Data Entry'!AD940="g",'Data Entry'!AC940*0.001*U937,IF('Data Entry'!AD940="UI",'Data Entry'!AC940*0.000001*U937,IF('Data Entry'!AD940="mg",'Data Entry'!AC940*0.000001*U937,IF('Data Entry'!AD940="t",'Data Entry'!AC940*1000*U937,IF('Data Entry'!AD940="kg",'Data Entry'!AC940*1*U937,IF('Data Entry'!AD940="L",'Data Entry'!AC940*1*U937,IFERROR(,"")))))))</f>
        <v>0</v>
      </c>
      <c r="D937" s="1" t="s">
        <v>4</v>
      </c>
      <c r="E937" s="1">
        <f>IF('Data Entry'!AF940="g",'Data Entry'!AE940*0.001,IF('Data Entry'!AF940="mg",'Data Entry'!AE940*0.000001,IF('Data Entry'!AF940="t",'Data Entry'!AE940*1000,IF('Data Entry'!AF940="ml",'Data Entry'!AE940*0.001,IF('Data Entry'!AF940="kg",'Data Entry'!AE940*1,IF('Data Entry'!AF940="Pieza",'Data Entry'!AE940*1,IF('Data Entry'!AF940="L",'Data Entry'!AE940*1,IFERROR(,""))))))))</f>
        <v>0</v>
      </c>
      <c r="F937" s="1" t="s">
        <v>4</v>
      </c>
      <c r="G937" s="1">
        <f>IF('Data Entry'!AA940="g",'Data Entry'!Z940*0.001,IF('Data Entry'!AA940="mg",'Data Entry'!Z940*0.000001,IF('Data Entry'!AA940="t",'Data Entry'!Z940*1000,IF('Data Entry'!AA940="ml",'Data Entry'!Z940*0.001,IF('Data Entry'!AA940="kg",'Data Entry'!Z940*1,IF('Data Entry'!AA940="Piezas",'Data Entry'!Z940*1,IF('Data Entry'!AA940="L",'Data Entry'!Z940*1,IFERROR(,""))))))))</f>
        <v>0</v>
      </c>
      <c r="H937" s="1" t="s">
        <v>4</v>
      </c>
      <c r="I937" s="1">
        <f>IF('Data Entry'!AC940="g",'Data Entry'!AB940*0.001,IF('Data Entry'!AC940="mg",'Data Entry'!AB940*0.000001,IF('Data Entry'!AC940="t",'Data Entry'!AB940*1000,IF('Data Entry'!AC940="ml",'Data Entry'!AB940*0.001,IF('Data Entry'!AC940="kg",'Data Entry'!AB940*1,IF('Data Entry'!AC940="L",'Data Entry'!AB940*1,IFERROR(,"")))))))</f>
        <v>0</v>
      </c>
      <c r="J937" s="59" t="str">
        <f>'Data Entry'!AU940</f>
        <v/>
      </c>
      <c r="K937" s="1">
        <f>IF('Data Entry'!AI940="g",'Data Entry'!AH940*0.001*V937,IF('Data Entry'!AI940="UI",'Data Entry'!AH940*0.000001*V937,IF('Data Entry'!AI940="mg",'Data Entry'!AH940*0.000001*V937,IF('Data Entry'!AI940="t",'Data Entry'!AH940*1000*V937,IF('Data Entry'!AI940="kg",'Data Entry'!AH940*1*V937,IF('Data Entry'!AI940="L",'Data Entry'!AH940*1*V937,IFERROR(,"")))))))</f>
        <v>0</v>
      </c>
      <c r="L937" s="1" t="s">
        <v>4</v>
      </c>
      <c r="M937" s="59">
        <f>'Data Entry'!AJ940</f>
        <v>0</v>
      </c>
      <c r="N937" s="59" t="str">
        <f>'Data Entry'!AX940</f>
        <v/>
      </c>
      <c r="O937" s="1">
        <f>IF('Data Entry'!AL940="g",'Data Entry'!AK940*0.001*W937,IF('Data Entry'!AL940="UI",'Data Entry'!AK940*0.000001*W937,IF('Data Entry'!AL940="mg",'Data Entry'!AK940*0.000001*W937,IF('Data Entry'!AL940="t",'Data Entry'!AK940*1000*W937,IF('Data Entry'!AL940="kg",'Data Entry'!AK940*1*W937,IF('Data Entry'!AL940="L",'Data Entry'!AK940*1*W937,IFERROR(,"")))))))</f>
        <v>0</v>
      </c>
      <c r="P937" s="1" t="s">
        <v>4</v>
      </c>
      <c r="Q937" s="59">
        <f>'Data Entry'!AM940</f>
        <v>0</v>
      </c>
      <c r="R937" s="59" t="str">
        <f>'Data Entry'!BA940</f>
        <v/>
      </c>
      <c r="S937" s="1">
        <f>IF('Data Entry'!AO940="g",'Data Entry'!AN940*0.001*X937,IF('Data Entry'!AO940="UI",'Data Entry'!AN940*0.000001*X937,IF('Data Entry'!AO940="mg",'Data Entry'!AN940*0.000001*X937,IF('Data Entry'!AO940="t",'Data Entry'!AN940*1000*X937,IF('Data Entry'!AO940="kg",'Data Entry'!AN940*1*X937,IF('Data Entry'!AO940="L",'Data Entry'!AN940*1*X937,IFERROR(,"")))))))</f>
        <v>0</v>
      </c>
      <c r="T937" s="1" t="s">
        <v>4</v>
      </c>
      <c r="U937" s="59" t="str">
        <f>IF('Data Entry'!AP940="No aplica","1",'Data Entry'!AP940)</f>
        <v/>
      </c>
      <c r="V937" s="59" t="str">
        <f>IF('Data Entry'!AS940="No aplica","1",'Data Entry'!AS940)</f>
        <v/>
      </c>
      <c r="W937" s="59" t="str">
        <f>IF('Data Entry'!AV940="No aplica","1",'Data Entry'!AV940)</f>
        <v/>
      </c>
      <c r="X937" s="59" t="str">
        <f>IF('Data Entry'!AY940="No aplica","1",'Data Entry'!AY940)</f>
        <v/>
      </c>
      <c r="Y937" s="151" t="str">
        <f t="shared" si="14"/>
        <v/>
      </c>
      <c r="Z937" s="152" t="str">
        <f>IF('Data Entry'!H940="Yes","1",IF(AND('Data Entry'!H940="",'Data Entry'!I940="",'Data Entry'!J940="",'Data Entry'!K940="",'Data Entry'!L940="",'Data Entry'!M940="",'Data Entry'!N940="",'Data Entry'!O940="",'Data Entry'!P940="",'Data Entry'!Q940=""),"","1"))</f>
        <v/>
      </c>
      <c r="AA937" s="152" t="str">
        <f>IF('Data Entry'!R940="Yes","1",IF(AND('Data Entry'!R940="",'Data Entry'!S940="",'Data Entry'!T940="",'Data Entry'!U940=""),"","1"))</f>
        <v/>
      </c>
      <c r="AB937" s="157" t="str">
        <f>IF('Data Entry'!V940="Yes","1",IF(AND('Data Entry'!V940="",'Data Entry'!W940=""),"","1"))</f>
        <v/>
      </c>
    </row>
    <row r="938" spans="1:28" ht="17">
      <c r="A938" s="59">
        <f>'Data Entry'!AB941</f>
        <v>0</v>
      </c>
      <c r="B938" s="59" t="str">
        <f>'Data Entry'!AR941</f>
        <v/>
      </c>
      <c r="C938" s="1">
        <f>IF('Data Entry'!AD941="g",'Data Entry'!AC941*0.001*U938,IF('Data Entry'!AD941="UI",'Data Entry'!AC941*0.000001*U938,IF('Data Entry'!AD941="mg",'Data Entry'!AC941*0.000001*U938,IF('Data Entry'!AD941="t",'Data Entry'!AC941*1000*U938,IF('Data Entry'!AD941="kg",'Data Entry'!AC941*1*U938,IF('Data Entry'!AD941="L",'Data Entry'!AC941*1*U938,IFERROR(,"")))))))</f>
        <v>0</v>
      </c>
      <c r="D938" s="1" t="s">
        <v>4</v>
      </c>
      <c r="E938" s="1">
        <f>IF('Data Entry'!AF941="g",'Data Entry'!AE941*0.001,IF('Data Entry'!AF941="mg",'Data Entry'!AE941*0.000001,IF('Data Entry'!AF941="t",'Data Entry'!AE941*1000,IF('Data Entry'!AF941="ml",'Data Entry'!AE941*0.001,IF('Data Entry'!AF941="kg",'Data Entry'!AE941*1,IF('Data Entry'!AF941="Pieza",'Data Entry'!AE941*1,IF('Data Entry'!AF941="L",'Data Entry'!AE941*1,IFERROR(,""))))))))</f>
        <v>0</v>
      </c>
      <c r="F938" s="1" t="s">
        <v>4</v>
      </c>
      <c r="G938" s="1">
        <f>IF('Data Entry'!AA941="g",'Data Entry'!Z941*0.001,IF('Data Entry'!AA941="mg",'Data Entry'!Z941*0.000001,IF('Data Entry'!AA941="t",'Data Entry'!Z941*1000,IF('Data Entry'!AA941="ml",'Data Entry'!Z941*0.001,IF('Data Entry'!AA941="kg",'Data Entry'!Z941*1,IF('Data Entry'!AA941="Piezas",'Data Entry'!Z941*1,IF('Data Entry'!AA941="L",'Data Entry'!Z941*1,IFERROR(,""))))))))</f>
        <v>0</v>
      </c>
      <c r="H938" s="1" t="s">
        <v>4</v>
      </c>
      <c r="I938" s="1">
        <f>IF('Data Entry'!AC941="g",'Data Entry'!AB941*0.001,IF('Data Entry'!AC941="mg",'Data Entry'!AB941*0.000001,IF('Data Entry'!AC941="t",'Data Entry'!AB941*1000,IF('Data Entry'!AC941="ml",'Data Entry'!AB941*0.001,IF('Data Entry'!AC941="kg",'Data Entry'!AB941*1,IF('Data Entry'!AC941="L",'Data Entry'!AB941*1,IFERROR(,"")))))))</f>
        <v>0</v>
      </c>
      <c r="J938" s="59" t="str">
        <f>'Data Entry'!AU941</f>
        <v/>
      </c>
      <c r="K938" s="1">
        <f>IF('Data Entry'!AI941="g",'Data Entry'!AH941*0.001*V938,IF('Data Entry'!AI941="UI",'Data Entry'!AH941*0.000001*V938,IF('Data Entry'!AI941="mg",'Data Entry'!AH941*0.000001*V938,IF('Data Entry'!AI941="t",'Data Entry'!AH941*1000*V938,IF('Data Entry'!AI941="kg",'Data Entry'!AH941*1*V938,IF('Data Entry'!AI941="L",'Data Entry'!AH941*1*V938,IFERROR(,"")))))))</f>
        <v>0</v>
      </c>
      <c r="L938" s="1" t="s">
        <v>4</v>
      </c>
      <c r="M938" s="59">
        <f>'Data Entry'!AJ941</f>
        <v>0</v>
      </c>
      <c r="N938" s="59" t="str">
        <f>'Data Entry'!AX941</f>
        <v/>
      </c>
      <c r="O938" s="1">
        <f>IF('Data Entry'!AL941="g",'Data Entry'!AK941*0.001*W938,IF('Data Entry'!AL941="UI",'Data Entry'!AK941*0.000001*W938,IF('Data Entry'!AL941="mg",'Data Entry'!AK941*0.000001*W938,IF('Data Entry'!AL941="t",'Data Entry'!AK941*1000*W938,IF('Data Entry'!AL941="kg",'Data Entry'!AK941*1*W938,IF('Data Entry'!AL941="L",'Data Entry'!AK941*1*W938,IFERROR(,"")))))))</f>
        <v>0</v>
      </c>
      <c r="P938" s="1" t="s">
        <v>4</v>
      </c>
      <c r="Q938" s="59">
        <f>'Data Entry'!AM941</f>
        <v>0</v>
      </c>
      <c r="R938" s="59" t="str">
        <f>'Data Entry'!BA941</f>
        <v/>
      </c>
      <c r="S938" s="1">
        <f>IF('Data Entry'!AO941="g",'Data Entry'!AN941*0.001*X938,IF('Data Entry'!AO941="UI",'Data Entry'!AN941*0.000001*X938,IF('Data Entry'!AO941="mg",'Data Entry'!AN941*0.000001*X938,IF('Data Entry'!AO941="t",'Data Entry'!AN941*1000*X938,IF('Data Entry'!AO941="kg",'Data Entry'!AN941*1*X938,IF('Data Entry'!AO941="L",'Data Entry'!AN941*1*X938,IFERROR(,"")))))))</f>
        <v>0</v>
      </c>
      <c r="T938" s="1" t="s">
        <v>4</v>
      </c>
      <c r="U938" s="59" t="str">
        <f>IF('Data Entry'!AP941="No aplica","1",'Data Entry'!AP941)</f>
        <v/>
      </c>
      <c r="V938" s="59" t="str">
        <f>IF('Data Entry'!AS941="No aplica","1",'Data Entry'!AS941)</f>
        <v/>
      </c>
      <c r="W938" s="59" t="str">
        <f>IF('Data Entry'!AV941="No aplica","1",'Data Entry'!AV941)</f>
        <v/>
      </c>
      <c r="X938" s="59" t="str">
        <f>IF('Data Entry'!AY941="No aplica","1",'Data Entry'!AY941)</f>
        <v/>
      </c>
      <c r="Y938" s="151" t="str">
        <f t="shared" si="14"/>
        <v/>
      </c>
      <c r="Z938" s="152" t="str">
        <f>IF('Data Entry'!H941="Yes","1",IF(AND('Data Entry'!H941="",'Data Entry'!I941="",'Data Entry'!J941="",'Data Entry'!K941="",'Data Entry'!L941="",'Data Entry'!M941="",'Data Entry'!N941="",'Data Entry'!O941="",'Data Entry'!P941="",'Data Entry'!Q941=""),"","1"))</f>
        <v/>
      </c>
      <c r="AA938" s="152" t="str">
        <f>IF('Data Entry'!R941="Yes","1",IF(AND('Data Entry'!R941="",'Data Entry'!S941="",'Data Entry'!T941="",'Data Entry'!U941=""),"","1"))</f>
        <v/>
      </c>
      <c r="AB938" s="157" t="str">
        <f>IF('Data Entry'!V941="Yes","1",IF(AND('Data Entry'!V941="",'Data Entry'!W941=""),"","1"))</f>
        <v/>
      </c>
    </row>
    <row r="939" spans="1:28" ht="17">
      <c r="A939" s="59">
        <f>'Data Entry'!AB942</f>
        <v>0</v>
      </c>
      <c r="B939" s="59" t="str">
        <f>'Data Entry'!AR942</f>
        <v/>
      </c>
      <c r="C939" s="1">
        <f>IF('Data Entry'!AD942="g",'Data Entry'!AC942*0.001*U939,IF('Data Entry'!AD942="UI",'Data Entry'!AC942*0.000001*U939,IF('Data Entry'!AD942="mg",'Data Entry'!AC942*0.000001*U939,IF('Data Entry'!AD942="t",'Data Entry'!AC942*1000*U939,IF('Data Entry'!AD942="kg",'Data Entry'!AC942*1*U939,IF('Data Entry'!AD942="L",'Data Entry'!AC942*1*U939,IFERROR(,"")))))))</f>
        <v>0</v>
      </c>
      <c r="D939" s="1" t="s">
        <v>4</v>
      </c>
      <c r="E939" s="1">
        <f>IF('Data Entry'!AF942="g",'Data Entry'!AE942*0.001,IF('Data Entry'!AF942="mg",'Data Entry'!AE942*0.000001,IF('Data Entry'!AF942="t",'Data Entry'!AE942*1000,IF('Data Entry'!AF942="ml",'Data Entry'!AE942*0.001,IF('Data Entry'!AF942="kg",'Data Entry'!AE942*1,IF('Data Entry'!AF942="Pieza",'Data Entry'!AE942*1,IF('Data Entry'!AF942="L",'Data Entry'!AE942*1,IFERROR(,""))))))))</f>
        <v>0</v>
      </c>
      <c r="F939" s="1" t="s">
        <v>4</v>
      </c>
      <c r="G939" s="1">
        <f>IF('Data Entry'!AA942="g",'Data Entry'!Z942*0.001,IF('Data Entry'!AA942="mg",'Data Entry'!Z942*0.000001,IF('Data Entry'!AA942="t",'Data Entry'!Z942*1000,IF('Data Entry'!AA942="ml",'Data Entry'!Z942*0.001,IF('Data Entry'!AA942="kg",'Data Entry'!Z942*1,IF('Data Entry'!AA942="Piezas",'Data Entry'!Z942*1,IF('Data Entry'!AA942="L",'Data Entry'!Z942*1,IFERROR(,""))))))))</f>
        <v>0</v>
      </c>
      <c r="H939" s="1" t="s">
        <v>4</v>
      </c>
      <c r="I939" s="1">
        <f>IF('Data Entry'!AC942="g",'Data Entry'!AB942*0.001,IF('Data Entry'!AC942="mg",'Data Entry'!AB942*0.000001,IF('Data Entry'!AC942="t",'Data Entry'!AB942*1000,IF('Data Entry'!AC942="ml",'Data Entry'!AB942*0.001,IF('Data Entry'!AC942="kg",'Data Entry'!AB942*1,IF('Data Entry'!AC942="L",'Data Entry'!AB942*1,IFERROR(,"")))))))</f>
        <v>0</v>
      </c>
      <c r="J939" s="59" t="str">
        <f>'Data Entry'!AU942</f>
        <v/>
      </c>
      <c r="K939" s="1">
        <f>IF('Data Entry'!AI942="g",'Data Entry'!AH942*0.001*V939,IF('Data Entry'!AI942="UI",'Data Entry'!AH942*0.000001*V939,IF('Data Entry'!AI942="mg",'Data Entry'!AH942*0.000001*V939,IF('Data Entry'!AI942="t",'Data Entry'!AH942*1000*V939,IF('Data Entry'!AI942="kg",'Data Entry'!AH942*1*V939,IF('Data Entry'!AI942="L",'Data Entry'!AH942*1*V939,IFERROR(,"")))))))</f>
        <v>0</v>
      </c>
      <c r="L939" s="1" t="s">
        <v>4</v>
      </c>
      <c r="M939" s="59">
        <f>'Data Entry'!AJ942</f>
        <v>0</v>
      </c>
      <c r="N939" s="59" t="str">
        <f>'Data Entry'!AX942</f>
        <v/>
      </c>
      <c r="O939" s="1">
        <f>IF('Data Entry'!AL942="g",'Data Entry'!AK942*0.001*W939,IF('Data Entry'!AL942="UI",'Data Entry'!AK942*0.000001*W939,IF('Data Entry'!AL942="mg",'Data Entry'!AK942*0.000001*W939,IF('Data Entry'!AL942="t",'Data Entry'!AK942*1000*W939,IF('Data Entry'!AL942="kg",'Data Entry'!AK942*1*W939,IF('Data Entry'!AL942="L",'Data Entry'!AK942*1*W939,IFERROR(,"")))))))</f>
        <v>0</v>
      </c>
      <c r="P939" s="1" t="s">
        <v>4</v>
      </c>
      <c r="Q939" s="59">
        <f>'Data Entry'!AM942</f>
        <v>0</v>
      </c>
      <c r="R939" s="59" t="str">
        <f>'Data Entry'!BA942</f>
        <v/>
      </c>
      <c r="S939" s="1">
        <f>IF('Data Entry'!AO942="g",'Data Entry'!AN942*0.001*X939,IF('Data Entry'!AO942="UI",'Data Entry'!AN942*0.000001*X939,IF('Data Entry'!AO942="mg",'Data Entry'!AN942*0.000001*X939,IF('Data Entry'!AO942="t",'Data Entry'!AN942*1000*X939,IF('Data Entry'!AO942="kg",'Data Entry'!AN942*1*X939,IF('Data Entry'!AO942="L",'Data Entry'!AN942*1*X939,IFERROR(,"")))))))</f>
        <v>0</v>
      </c>
      <c r="T939" s="1" t="s">
        <v>4</v>
      </c>
      <c r="U939" s="59" t="str">
        <f>IF('Data Entry'!AP942="No aplica","1",'Data Entry'!AP942)</f>
        <v/>
      </c>
      <c r="V939" s="59" t="str">
        <f>IF('Data Entry'!AS942="No aplica","1",'Data Entry'!AS942)</f>
        <v/>
      </c>
      <c r="W939" s="59" t="str">
        <f>IF('Data Entry'!AV942="No aplica","1",'Data Entry'!AV942)</f>
        <v/>
      </c>
      <c r="X939" s="59" t="str">
        <f>IF('Data Entry'!AY942="No aplica","1",'Data Entry'!AY942)</f>
        <v/>
      </c>
      <c r="Y939" s="151" t="str">
        <f t="shared" si="14"/>
        <v/>
      </c>
      <c r="Z939" s="152" t="str">
        <f>IF('Data Entry'!H942="Yes","1",IF(AND('Data Entry'!H942="",'Data Entry'!I942="",'Data Entry'!J942="",'Data Entry'!K942="",'Data Entry'!L942="",'Data Entry'!M942="",'Data Entry'!N942="",'Data Entry'!O942="",'Data Entry'!P942="",'Data Entry'!Q942=""),"","1"))</f>
        <v/>
      </c>
      <c r="AA939" s="152" t="str">
        <f>IF('Data Entry'!R942="Yes","1",IF(AND('Data Entry'!R942="",'Data Entry'!S942="",'Data Entry'!T942="",'Data Entry'!U942=""),"","1"))</f>
        <v/>
      </c>
      <c r="AB939" s="157" t="str">
        <f>IF('Data Entry'!V942="Yes","1",IF(AND('Data Entry'!V942="",'Data Entry'!W942=""),"","1"))</f>
        <v/>
      </c>
    </row>
    <row r="940" spans="1:28" ht="17">
      <c r="A940" s="59">
        <f>'Data Entry'!AB943</f>
        <v>0</v>
      </c>
      <c r="B940" s="59" t="str">
        <f>'Data Entry'!AR943</f>
        <v/>
      </c>
      <c r="C940" s="1">
        <f>IF('Data Entry'!AD943="g",'Data Entry'!AC943*0.001*U940,IF('Data Entry'!AD943="UI",'Data Entry'!AC943*0.000001*U940,IF('Data Entry'!AD943="mg",'Data Entry'!AC943*0.000001*U940,IF('Data Entry'!AD943="t",'Data Entry'!AC943*1000*U940,IF('Data Entry'!AD943="kg",'Data Entry'!AC943*1*U940,IF('Data Entry'!AD943="L",'Data Entry'!AC943*1*U940,IFERROR(,"")))))))</f>
        <v>0</v>
      </c>
      <c r="D940" s="1" t="s">
        <v>4</v>
      </c>
      <c r="E940" s="1">
        <f>IF('Data Entry'!AF943="g",'Data Entry'!AE943*0.001,IF('Data Entry'!AF943="mg",'Data Entry'!AE943*0.000001,IF('Data Entry'!AF943="t",'Data Entry'!AE943*1000,IF('Data Entry'!AF943="ml",'Data Entry'!AE943*0.001,IF('Data Entry'!AF943="kg",'Data Entry'!AE943*1,IF('Data Entry'!AF943="Pieza",'Data Entry'!AE943*1,IF('Data Entry'!AF943="L",'Data Entry'!AE943*1,IFERROR(,""))))))))</f>
        <v>0</v>
      </c>
      <c r="F940" s="1" t="s">
        <v>4</v>
      </c>
      <c r="G940" s="1">
        <f>IF('Data Entry'!AA943="g",'Data Entry'!Z943*0.001,IF('Data Entry'!AA943="mg",'Data Entry'!Z943*0.000001,IF('Data Entry'!AA943="t",'Data Entry'!Z943*1000,IF('Data Entry'!AA943="ml",'Data Entry'!Z943*0.001,IF('Data Entry'!AA943="kg",'Data Entry'!Z943*1,IF('Data Entry'!AA943="Piezas",'Data Entry'!Z943*1,IF('Data Entry'!AA943="L",'Data Entry'!Z943*1,IFERROR(,""))))))))</f>
        <v>0</v>
      </c>
      <c r="H940" s="1" t="s">
        <v>4</v>
      </c>
      <c r="I940" s="1">
        <f>IF('Data Entry'!AC943="g",'Data Entry'!AB943*0.001,IF('Data Entry'!AC943="mg",'Data Entry'!AB943*0.000001,IF('Data Entry'!AC943="t",'Data Entry'!AB943*1000,IF('Data Entry'!AC943="ml",'Data Entry'!AB943*0.001,IF('Data Entry'!AC943="kg",'Data Entry'!AB943*1,IF('Data Entry'!AC943="L",'Data Entry'!AB943*1,IFERROR(,"")))))))</f>
        <v>0</v>
      </c>
      <c r="J940" s="59" t="str">
        <f>'Data Entry'!AU943</f>
        <v/>
      </c>
      <c r="K940" s="1">
        <f>IF('Data Entry'!AI943="g",'Data Entry'!AH943*0.001*V940,IF('Data Entry'!AI943="UI",'Data Entry'!AH943*0.000001*V940,IF('Data Entry'!AI943="mg",'Data Entry'!AH943*0.000001*V940,IF('Data Entry'!AI943="t",'Data Entry'!AH943*1000*V940,IF('Data Entry'!AI943="kg",'Data Entry'!AH943*1*V940,IF('Data Entry'!AI943="L",'Data Entry'!AH943*1*V940,IFERROR(,"")))))))</f>
        <v>0</v>
      </c>
      <c r="L940" s="1" t="s">
        <v>4</v>
      </c>
      <c r="M940" s="59">
        <f>'Data Entry'!AJ943</f>
        <v>0</v>
      </c>
      <c r="N940" s="59" t="str">
        <f>'Data Entry'!AX943</f>
        <v/>
      </c>
      <c r="O940" s="1">
        <f>IF('Data Entry'!AL943="g",'Data Entry'!AK943*0.001*W940,IF('Data Entry'!AL943="UI",'Data Entry'!AK943*0.000001*W940,IF('Data Entry'!AL943="mg",'Data Entry'!AK943*0.000001*W940,IF('Data Entry'!AL943="t",'Data Entry'!AK943*1000*W940,IF('Data Entry'!AL943="kg",'Data Entry'!AK943*1*W940,IF('Data Entry'!AL943="L",'Data Entry'!AK943*1*W940,IFERROR(,"")))))))</f>
        <v>0</v>
      </c>
      <c r="P940" s="1" t="s">
        <v>4</v>
      </c>
      <c r="Q940" s="59">
        <f>'Data Entry'!AM943</f>
        <v>0</v>
      </c>
      <c r="R940" s="59" t="str">
        <f>'Data Entry'!BA943</f>
        <v/>
      </c>
      <c r="S940" s="1">
        <f>IF('Data Entry'!AO943="g",'Data Entry'!AN943*0.001*X940,IF('Data Entry'!AO943="UI",'Data Entry'!AN943*0.000001*X940,IF('Data Entry'!AO943="mg",'Data Entry'!AN943*0.000001*X940,IF('Data Entry'!AO943="t",'Data Entry'!AN943*1000*X940,IF('Data Entry'!AO943="kg",'Data Entry'!AN943*1*X940,IF('Data Entry'!AO943="L",'Data Entry'!AN943*1*X940,IFERROR(,"")))))))</f>
        <v>0</v>
      </c>
      <c r="T940" s="1" t="s">
        <v>4</v>
      </c>
      <c r="U940" s="59" t="str">
        <f>IF('Data Entry'!AP943="No aplica","1",'Data Entry'!AP943)</f>
        <v/>
      </c>
      <c r="V940" s="59" t="str">
        <f>IF('Data Entry'!AS943="No aplica","1",'Data Entry'!AS943)</f>
        <v/>
      </c>
      <c r="W940" s="59" t="str">
        <f>IF('Data Entry'!AV943="No aplica","1",'Data Entry'!AV943)</f>
        <v/>
      </c>
      <c r="X940" s="59" t="str">
        <f>IF('Data Entry'!AY943="No aplica","1",'Data Entry'!AY943)</f>
        <v/>
      </c>
      <c r="Y940" s="151" t="str">
        <f t="shared" si="14"/>
        <v/>
      </c>
      <c r="Z940" s="152" t="str">
        <f>IF('Data Entry'!H943="Yes","1",IF(AND('Data Entry'!H943="",'Data Entry'!I943="",'Data Entry'!J943="",'Data Entry'!K943="",'Data Entry'!L943="",'Data Entry'!M943="",'Data Entry'!N943="",'Data Entry'!O943="",'Data Entry'!P943="",'Data Entry'!Q943=""),"","1"))</f>
        <v/>
      </c>
      <c r="AA940" s="152" t="str">
        <f>IF('Data Entry'!R943="Yes","1",IF(AND('Data Entry'!R943="",'Data Entry'!S943="",'Data Entry'!T943="",'Data Entry'!U943=""),"","1"))</f>
        <v/>
      </c>
      <c r="AB940" s="157" t="str">
        <f>IF('Data Entry'!V943="Yes","1",IF(AND('Data Entry'!V943="",'Data Entry'!W943=""),"","1"))</f>
        <v/>
      </c>
    </row>
    <row r="941" spans="1:28" ht="17">
      <c r="A941" s="59">
        <f>'Data Entry'!AB944</f>
        <v>0</v>
      </c>
      <c r="B941" s="59" t="str">
        <f>'Data Entry'!AR944</f>
        <v/>
      </c>
      <c r="C941" s="1">
        <f>IF('Data Entry'!AD944="g",'Data Entry'!AC944*0.001*U941,IF('Data Entry'!AD944="UI",'Data Entry'!AC944*0.000001*U941,IF('Data Entry'!AD944="mg",'Data Entry'!AC944*0.000001*U941,IF('Data Entry'!AD944="t",'Data Entry'!AC944*1000*U941,IF('Data Entry'!AD944="kg",'Data Entry'!AC944*1*U941,IF('Data Entry'!AD944="L",'Data Entry'!AC944*1*U941,IFERROR(,"")))))))</f>
        <v>0</v>
      </c>
      <c r="D941" s="1" t="s">
        <v>4</v>
      </c>
      <c r="E941" s="1">
        <f>IF('Data Entry'!AF944="g",'Data Entry'!AE944*0.001,IF('Data Entry'!AF944="mg",'Data Entry'!AE944*0.000001,IF('Data Entry'!AF944="t",'Data Entry'!AE944*1000,IF('Data Entry'!AF944="ml",'Data Entry'!AE944*0.001,IF('Data Entry'!AF944="kg",'Data Entry'!AE944*1,IF('Data Entry'!AF944="Pieza",'Data Entry'!AE944*1,IF('Data Entry'!AF944="L",'Data Entry'!AE944*1,IFERROR(,""))))))))</f>
        <v>0</v>
      </c>
      <c r="F941" s="1" t="s">
        <v>4</v>
      </c>
      <c r="G941" s="1">
        <f>IF('Data Entry'!AA944="g",'Data Entry'!Z944*0.001,IF('Data Entry'!AA944="mg",'Data Entry'!Z944*0.000001,IF('Data Entry'!AA944="t",'Data Entry'!Z944*1000,IF('Data Entry'!AA944="ml",'Data Entry'!Z944*0.001,IF('Data Entry'!AA944="kg",'Data Entry'!Z944*1,IF('Data Entry'!AA944="Piezas",'Data Entry'!Z944*1,IF('Data Entry'!AA944="L",'Data Entry'!Z944*1,IFERROR(,""))))))))</f>
        <v>0</v>
      </c>
      <c r="H941" s="1" t="s">
        <v>4</v>
      </c>
      <c r="I941" s="1">
        <f>IF('Data Entry'!AC944="g",'Data Entry'!AB944*0.001,IF('Data Entry'!AC944="mg",'Data Entry'!AB944*0.000001,IF('Data Entry'!AC944="t",'Data Entry'!AB944*1000,IF('Data Entry'!AC944="ml",'Data Entry'!AB944*0.001,IF('Data Entry'!AC944="kg",'Data Entry'!AB944*1,IF('Data Entry'!AC944="L",'Data Entry'!AB944*1,IFERROR(,"")))))))</f>
        <v>0</v>
      </c>
      <c r="J941" s="59" t="str">
        <f>'Data Entry'!AU944</f>
        <v/>
      </c>
      <c r="K941" s="1">
        <f>IF('Data Entry'!AI944="g",'Data Entry'!AH944*0.001*V941,IF('Data Entry'!AI944="UI",'Data Entry'!AH944*0.000001*V941,IF('Data Entry'!AI944="mg",'Data Entry'!AH944*0.000001*V941,IF('Data Entry'!AI944="t",'Data Entry'!AH944*1000*V941,IF('Data Entry'!AI944="kg",'Data Entry'!AH944*1*V941,IF('Data Entry'!AI944="L",'Data Entry'!AH944*1*V941,IFERROR(,"")))))))</f>
        <v>0</v>
      </c>
      <c r="L941" s="1" t="s">
        <v>4</v>
      </c>
      <c r="M941" s="59">
        <f>'Data Entry'!AJ944</f>
        <v>0</v>
      </c>
      <c r="N941" s="59" t="str">
        <f>'Data Entry'!AX944</f>
        <v/>
      </c>
      <c r="O941" s="1">
        <f>IF('Data Entry'!AL944="g",'Data Entry'!AK944*0.001*W941,IF('Data Entry'!AL944="UI",'Data Entry'!AK944*0.000001*W941,IF('Data Entry'!AL944="mg",'Data Entry'!AK944*0.000001*W941,IF('Data Entry'!AL944="t",'Data Entry'!AK944*1000*W941,IF('Data Entry'!AL944="kg",'Data Entry'!AK944*1*W941,IF('Data Entry'!AL944="L",'Data Entry'!AK944*1*W941,IFERROR(,"")))))))</f>
        <v>0</v>
      </c>
      <c r="P941" s="1" t="s">
        <v>4</v>
      </c>
      <c r="Q941" s="59">
        <f>'Data Entry'!AM944</f>
        <v>0</v>
      </c>
      <c r="R941" s="59" t="str">
        <f>'Data Entry'!BA944</f>
        <v/>
      </c>
      <c r="S941" s="1">
        <f>IF('Data Entry'!AO944="g",'Data Entry'!AN944*0.001*X941,IF('Data Entry'!AO944="UI",'Data Entry'!AN944*0.000001*X941,IF('Data Entry'!AO944="mg",'Data Entry'!AN944*0.000001*X941,IF('Data Entry'!AO944="t",'Data Entry'!AN944*1000*X941,IF('Data Entry'!AO944="kg",'Data Entry'!AN944*1*X941,IF('Data Entry'!AO944="L",'Data Entry'!AN944*1*X941,IFERROR(,"")))))))</f>
        <v>0</v>
      </c>
      <c r="T941" s="1" t="s">
        <v>4</v>
      </c>
      <c r="U941" s="59" t="str">
        <f>IF('Data Entry'!AP944="No aplica","1",'Data Entry'!AP944)</f>
        <v/>
      </c>
      <c r="V941" s="59" t="str">
        <f>IF('Data Entry'!AS944="No aplica","1",'Data Entry'!AS944)</f>
        <v/>
      </c>
      <c r="W941" s="59" t="str">
        <f>IF('Data Entry'!AV944="No aplica","1",'Data Entry'!AV944)</f>
        <v/>
      </c>
      <c r="X941" s="59" t="str">
        <f>IF('Data Entry'!AY944="No aplica","1",'Data Entry'!AY944)</f>
        <v/>
      </c>
      <c r="Y941" s="151" t="str">
        <f t="shared" si="14"/>
        <v/>
      </c>
      <c r="Z941" s="152" t="str">
        <f>IF('Data Entry'!H944="Yes","1",IF(AND('Data Entry'!H944="",'Data Entry'!I944="",'Data Entry'!J944="",'Data Entry'!K944="",'Data Entry'!L944="",'Data Entry'!M944="",'Data Entry'!N944="",'Data Entry'!O944="",'Data Entry'!P944="",'Data Entry'!Q944=""),"","1"))</f>
        <v/>
      </c>
      <c r="AA941" s="152" t="str">
        <f>IF('Data Entry'!R944="Yes","1",IF(AND('Data Entry'!R944="",'Data Entry'!S944="",'Data Entry'!T944="",'Data Entry'!U944=""),"","1"))</f>
        <v/>
      </c>
      <c r="AB941" s="157" t="str">
        <f>IF('Data Entry'!V944="Yes","1",IF(AND('Data Entry'!V944="",'Data Entry'!W944=""),"","1"))</f>
        <v/>
      </c>
    </row>
    <row r="942" spans="1:28" ht="17">
      <c r="A942" s="59">
        <f>'Data Entry'!AB945</f>
        <v>0</v>
      </c>
      <c r="B942" s="59" t="str">
        <f>'Data Entry'!AR945</f>
        <v/>
      </c>
      <c r="C942" s="1">
        <f>IF('Data Entry'!AD945="g",'Data Entry'!AC945*0.001*U942,IF('Data Entry'!AD945="UI",'Data Entry'!AC945*0.000001*U942,IF('Data Entry'!AD945="mg",'Data Entry'!AC945*0.000001*U942,IF('Data Entry'!AD945="t",'Data Entry'!AC945*1000*U942,IF('Data Entry'!AD945="kg",'Data Entry'!AC945*1*U942,IF('Data Entry'!AD945="L",'Data Entry'!AC945*1*U942,IFERROR(,"")))))))</f>
        <v>0</v>
      </c>
      <c r="D942" s="1" t="s">
        <v>4</v>
      </c>
      <c r="E942" s="1">
        <f>IF('Data Entry'!AF945="g",'Data Entry'!AE945*0.001,IF('Data Entry'!AF945="mg",'Data Entry'!AE945*0.000001,IF('Data Entry'!AF945="t",'Data Entry'!AE945*1000,IF('Data Entry'!AF945="ml",'Data Entry'!AE945*0.001,IF('Data Entry'!AF945="kg",'Data Entry'!AE945*1,IF('Data Entry'!AF945="Pieza",'Data Entry'!AE945*1,IF('Data Entry'!AF945="L",'Data Entry'!AE945*1,IFERROR(,""))))))))</f>
        <v>0</v>
      </c>
      <c r="F942" s="1" t="s">
        <v>4</v>
      </c>
      <c r="G942" s="1">
        <f>IF('Data Entry'!AA945="g",'Data Entry'!Z945*0.001,IF('Data Entry'!AA945="mg",'Data Entry'!Z945*0.000001,IF('Data Entry'!AA945="t",'Data Entry'!Z945*1000,IF('Data Entry'!AA945="ml",'Data Entry'!Z945*0.001,IF('Data Entry'!AA945="kg",'Data Entry'!Z945*1,IF('Data Entry'!AA945="Piezas",'Data Entry'!Z945*1,IF('Data Entry'!AA945="L",'Data Entry'!Z945*1,IFERROR(,""))))))))</f>
        <v>0</v>
      </c>
      <c r="H942" s="1" t="s">
        <v>4</v>
      </c>
      <c r="I942" s="1">
        <f>IF('Data Entry'!AC945="g",'Data Entry'!AB945*0.001,IF('Data Entry'!AC945="mg",'Data Entry'!AB945*0.000001,IF('Data Entry'!AC945="t",'Data Entry'!AB945*1000,IF('Data Entry'!AC945="ml",'Data Entry'!AB945*0.001,IF('Data Entry'!AC945="kg",'Data Entry'!AB945*1,IF('Data Entry'!AC945="L",'Data Entry'!AB945*1,IFERROR(,"")))))))</f>
        <v>0</v>
      </c>
      <c r="J942" s="59" t="str">
        <f>'Data Entry'!AU945</f>
        <v/>
      </c>
      <c r="K942" s="1">
        <f>IF('Data Entry'!AI945="g",'Data Entry'!AH945*0.001*V942,IF('Data Entry'!AI945="UI",'Data Entry'!AH945*0.000001*V942,IF('Data Entry'!AI945="mg",'Data Entry'!AH945*0.000001*V942,IF('Data Entry'!AI945="t",'Data Entry'!AH945*1000*V942,IF('Data Entry'!AI945="kg",'Data Entry'!AH945*1*V942,IF('Data Entry'!AI945="L",'Data Entry'!AH945*1*V942,IFERROR(,"")))))))</f>
        <v>0</v>
      </c>
      <c r="L942" s="1" t="s">
        <v>4</v>
      </c>
      <c r="M942" s="59">
        <f>'Data Entry'!AJ945</f>
        <v>0</v>
      </c>
      <c r="N942" s="59" t="str">
        <f>'Data Entry'!AX945</f>
        <v/>
      </c>
      <c r="O942" s="1">
        <f>IF('Data Entry'!AL945="g",'Data Entry'!AK945*0.001*W942,IF('Data Entry'!AL945="UI",'Data Entry'!AK945*0.000001*W942,IF('Data Entry'!AL945="mg",'Data Entry'!AK945*0.000001*W942,IF('Data Entry'!AL945="t",'Data Entry'!AK945*1000*W942,IF('Data Entry'!AL945="kg",'Data Entry'!AK945*1*W942,IF('Data Entry'!AL945="L",'Data Entry'!AK945*1*W942,IFERROR(,"")))))))</f>
        <v>0</v>
      </c>
      <c r="P942" s="1" t="s">
        <v>4</v>
      </c>
      <c r="Q942" s="59">
        <f>'Data Entry'!AM945</f>
        <v>0</v>
      </c>
      <c r="R942" s="59" t="str">
        <f>'Data Entry'!BA945</f>
        <v/>
      </c>
      <c r="S942" s="1">
        <f>IF('Data Entry'!AO945="g",'Data Entry'!AN945*0.001*X942,IF('Data Entry'!AO945="UI",'Data Entry'!AN945*0.000001*X942,IF('Data Entry'!AO945="mg",'Data Entry'!AN945*0.000001*X942,IF('Data Entry'!AO945="t",'Data Entry'!AN945*1000*X942,IF('Data Entry'!AO945="kg",'Data Entry'!AN945*1*X942,IF('Data Entry'!AO945="L",'Data Entry'!AN945*1*X942,IFERROR(,"")))))))</f>
        <v>0</v>
      </c>
      <c r="T942" s="1" t="s">
        <v>4</v>
      </c>
      <c r="U942" s="59" t="str">
        <f>IF('Data Entry'!AP945="No aplica","1",'Data Entry'!AP945)</f>
        <v/>
      </c>
      <c r="V942" s="59" t="str">
        <f>IF('Data Entry'!AS945="No aplica","1",'Data Entry'!AS945)</f>
        <v/>
      </c>
      <c r="W942" s="59" t="str">
        <f>IF('Data Entry'!AV945="No aplica","1",'Data Entry'!AV945)</f>
        <v/>
      </c>
      <c r="X942" s="59" t="str">
        <f>IF('Data Entry'!AY945="No aplica","1",'Data Entry'!AY945)</f>
        <v/>
      </c>
      <c r="Y942" s="151" t="str">
        <f t="shared" si="14"/>
        <v/>
      </c>
      <c r="Z942" s="152" t="str">
        <f>IF('Data Entry'!H945="Yes","1",IF(AND('Data Entry'!H945="",'Data Entry'!I945="",'Data Entry'!J945="",'Data Entry'!K945="",'Data Entry'!L945="",'Data Entry'!M945="",'Data Entry'!N945="",'Data Entry'!O945="",'Data Entry'!P945="",'Data Entry'!Q945=""),"","1"))</f>
        <v/>
      </c>
      <c r="AA942" s="152" t="str">
        <f>IF('Data Entry'!R945="Yes","1",IF(AND('Data Entry'!R945="",'Data Entry'!S945="",'Data Entry'!T945="",'Data Entry'!U945=""),"","1"))</f>
        <v/>
      </c>
      <c r="AB942" s="157" t="str">
        <f>IF('Data Entry'!V945="Yes","1",IF(AND('Data Entry'!V945="",'Data Entry'!W945=""),"","1"))</f>
        <v/>
      </c>
    </row>
    <row r="943" spans="1:28" ht="17">
      <c r="A943" s="59">
        <f>'Data Entry'!AB946</f>
        <v>0</v>
      </c>
      <c r="B943" s="59" t="str">
        <f>'Data Entry'!AR946</f>
        <v/>
      </c>
      <c r="C943" s="1">
        <f>IF('Data Entry'!AD946="g",'Data Entry'!AC946*0.001*U943,IF('Data Entry'!AD946="UI",'Data Entry'!AC946*0.000001*U943,IF('Data Entry'!AD946="mg",'Data Entry'!AC946*0.000001*U943,IF('Data Entry'!AD946="t",'Data Entry'!AC946*1000*U943,IF('Data Entry'!AD946="kg",'Data Entry'!AC946*1*U943,IF('Data Entry'!AD946="L",'Data Entry'!AC946*1*U943,IFERROR(,"")))))))</f>
        <v>0</v>
      </c>
      <c r="D943" s="1" t="s">
        <v>4</v>
      </c>
      <c r="E943" s="1">
        <f>IF('Data Entry'!AF946="g",'Data Entry'!AE946*0.001,IF('Data Entry'!AF946="mg",'Data Entry'!AE946*0.000001,IF('Data Entry'!AF946="t",'Data Entry'!AE946*1000,IF('Data Entry'!AF946="ml",'Data Entry'!AE946*0.001,IF('Data Entry'!AF946="kg",'Data Entry'!AE946*1,IF('Data Entry'!AF946="Pieza",'Data Entry'!AE946*1,IF('Data Entry'!AF946="L",'Data Entry'!AE946*1,IFERROR(,""))))))))</f>
        <v>0</v>
      </c>
      <c r="F943" s="1" t="s">
        <v>4</v>
      </c>
      <c r="G943" s="1">
        <f>IF('Data Entry'!AA946="g",'Data Entry'!Z946*0.001,IF('Data Entry'!AA946="mg",'Data Entry'!Z946*0.000001,IF('Data Entry'!AA946="t",'Data Entry'!Z946*1000,IF('Data Entry'!AA946="ml",'Data Entry'!Z946*0.001,IF('Data Entry'!AA946="kg",'Data Entry'!Z946*1,IF('Data Entry'!AA946="Piezas",'Data Entry'!Z946*1,IF('Data Entry'!AA946="L",'Data Entry'!Z946*1,IFERROR(,""))))))))</f>
        <v>0</v>
      </c>
      <c r="H943" s="1" t="s">
        <v>4</v>
      </c>
      <c r="I943" s="1">
        <f>IF('Data Entry'!AC946="g",'Data Entry'!AB946*0.001,IF('Data Entry'!AC946="mg",'Data Entry'!AB946*0.000001,IF('Data Entry'!AC946="t",'Data Entry'!AB946*1000,IF('Data Entry'!AC946="ml",'Data Entry'!AB946*0.001,IF('Data Entry'!AC946="kg",'Data Entry'!AB946*1,IF('Data Entry'!AC946="L",'Data Entry'!AB946*1,IFERROR(,"")))))))</f>
        <v>0</v>
      </c>
      <c r="J943" s="59" t="str">
        <f>'Data Entry'!AU946</f>
        <v/>
      </c>
      <c r="K943" s="1">
        <f>IF('Data Entry'!AI946="g",'Data Entry'!AH946*0.001*V943,IF('Data Entry'!AI946="UI",'Data Entry'!AH946*0.000001*V943,IF('Data Entry'!AI946="mg",'Data Entry'!AH946*0.000001*V943,IF('Data Entry'!AI946="t",'Data Entry'!AH946*1000*V943,IF('Data Entry'!AI946="kg",'Data Entry'!AH946*1*V943,IF('Data Entry'!AI946="L",'Data Entry'!AH946*1*V943,IFERROR(,"")))))))</f>
        <v>0</v>
      </c>
      <c r="L943" s="1" t="s">
        <v>4</v>
      </c>
      <c r="M943" s="59">
        <f>'Data Entry'!AJ946</f>
        <v>0</v>
      </c>
      <c r="N943" s="59" t="str">
        <f>'Data Entry'!AX946</f>
        <v/>
      </c>
      <c r="O943" s="1">
        <f>IF('Data Entry'!AL946="g",'Data Entry'!AK946*0.001*W943,IF('Data Entry'!AL946="UI",'Data Entry'!AK946*0.000001*W943,IF('Data Entry'!AL946="mg",'Data Entry'!AK946*0.000001*W943,IF('Data Entry'!AL946="t",'Data Entry'!AK946*1000*W943,IF('Data Entry'!AL946="kg",'Data Entry'!AK946*1*W943,IF('Data Entry'!AL946="L",'Data Entry'!AK946*1*W943,IFERROR(,"")))))))</f>
        <v>0</v>
      </c>
      <c r="P943" s="1" t="s">
        <v>4</v>
      </c>
      <c r="Q943" s="59">
        <f>'Data Entry'!AM946</f>
        <v>0</v>
      </c>
      <c r="R943" s="59" t="str">
        <f>'Data Entry'!BA946</f>
        <v/>
      </c>
      <c r="S943" s="1">
        <f>IF('Data Entry'!AO946="g",'Data Entry'!AN946*0.001*X943,IF('Data Entry'!AO946="UI",'Data Entry'!AN946*0.000001*X943,IF('Data Entry'!AO946="mg",'Data Entry'!AN946*0.000001*X943,IF('Data Entry'!AO946="t",'Data Entry'!AN946*1000*X943,IF('Data Entry'!AO946="kg",'Data Entry'!AN946*1*X943,IF('Data Entry'!AO946="L",'Data Entry'!AN946*1*X943,IFERROR(,"")))))))</f>
        <v>0</v>
      </c>
      <c r="T943" s="1" t="s">
        <v>4</v>
      </c>
      <c r="U943" s="59" t="str">
        <f>IF('Data Entry'!AP946="No aplica","1",'Data Entry'!AP946)</f>
        <v/>
      </c>
      <c r="V943" s="59" t="str">
        <f>IF('Data Entry'!AS946="No aplica","1",'Data Entry'!AS946)</f>
        <v/>
      </c>
      <c r="W943" s="59" t="str">
        <f>IF('Data Entry'!AV946="No aplica","1",'Data Entry'!AV946)</f>
        <v/>
      </c>
      <c r="X943" s="59" t="str">
        <f>IF('Data Entry'!AY946="No aplica","1",'Data Entry'!AY946)</f>
        <v/>
      </c>
      <c r="Y943" s="151" t="str">
        <f t="shared" si="14"/>
        <v/>
      </c>
      <c r="Z943" s="152" t="str">
        <f>IF('Data Entry'!H946="Yes","1",IF(AND('Data Entry'!H946="",'Data Entry'!I946="",'Data Entry'!J946="",'Data Entry'!K946="",'Data Entry'!L946="",'Data Entry'!M946="",'Data Entry'!N946="",'Data Entry'!O946="",'Data Entry'!P946="",'Data Entry'!Q946=""),"","1"))</f>
        <v/>
      </c>
      <c r="AA943" s="152" t="str">
        <f>IF('Data Entry'!R946="Yes","1",IF(AND('Data Entry'!R946="",'Data Entry'!S946="",'Data Entry'!T946="",'Data Entry'!U946=""),"","1"))</f>
        <v/>
      </c>
      <c r="AB943" s="157" t="str">
        <f>IF('Data Entry'!V946="Yes","1",IF(AND('Data Entry'!V946="",'Data Entry'!W946=""),"","1"))</f>
        <v/>
      </c>
    </row>
    <row r="944" spans="1:28" ht="17">
      <c r="A944" s="59">
        <f>'Data Entry'!AB947</f>
        <v>0</v>
      </c>
      <c r="B944" s="59" t="str">
        <f>'Data Entry'!AR947</f>
        <v/>
      </c>
      <c r="C944" s="1">
        <f>IF('Data Entry'!AD947="g",'Data Entry'!AC947*0.001*U944,IF('Data Entry'!AD947="UI",'Data Entry'!AC947*0.000001*U944,IF('Data Entry'!AD947="mg",'Data Entry'!AC947*0.000001*U944,IF('Data Entry'!AD947="t",'Data Entry'!AC947*1000*U944,IF('Data Entry'!AD947="kg",'Data Entry'!AC947*1*U944,IF('Data Entry'!AD947="L",'Data Entry'!AC947*1*U944,IFERROR(,"")))))))</f>
        <v>0</v>
      </c>
      <c r="D944" s="1" t="s">
        <v>4</v>
      </c>
      <c r="E944" s="1">
        <f>IF('Data Entry'!AF947="g",'Data Entry'!AE947*0.001,IF('Data Entry'!AF947="mg",'Data Entry'!AE947*0.000001,IF('Data Entry'!AF947="t",'Data Entry'!AE947*1000,IF('Data Entry'!AF947="ml",'Data Entry'!AE947*0.001,IF('Data Entry'!AF947="kg",'Data Entry'!AE947*1,IF('Data Entry'!AF947="Pieza",'Data Entry'!AE947*1,IF('Data Entry'!AF947="L",'Data Entry'!AE947*1,IFERROR(,""))))))))</f>
        <v>0</v>
      </c>
      <c r="F944" s="1" t="s">
        <v>4</v>
      </c>
      <c r="G944" s="1">
        <f>IF('Data Entry'!AA947="g",'Data Entry'!Z947*0.001,IF('Data Entry'!AA947="mg",'Data Entry'!Z947*0.000001,IF('Data Entry'!AA947="t",'Data Entry'!Z947*1000,IF('Data Entry'!AA947="ml",'Data Entry'!Z947*0.001,IF('Data Entry'!AA947="kg",'Data Entry'!Z947*1,IF('Data Entry'!AA947="Piezas",'Data Entry'!Z947*1,IF('Data Entry'!AA947="L",'Data Entry'!Z947*1,IFERROR(,""))))))))</f>
        <v>0</v>
      </c>
      <c r="H944" s="1" t="s">
        <v>4</v>
      </c>
      <c r="I944" s="1">
        <f>IF('Data Entry'!AC947="g",'Data Entry'!AB947*0.001,IF('Data Entry'!AC947="mg",'Data Entry'!AB947*0.000001,IF('Data Entry'!AC947="t",'Data Entry'!AB947*1000,IF('Data Entry'!AC947="ml",'Data Entry'!AB947*0.001,IF('Data Entry'!AC947="kg",'Data Entry'!AB947*1,IF('Data Entry'!AC947="L",'Data Entry'!AB947*1,IFERROR(,"")))))))</f>
        <v>0</v>
      </c>
      <c r="J944" s="59" t="str">
        <f>'Data Entry'!AU947</f>
        <v/>
      </c>
      <c r="K944" s="1">
        <f>IF('Data Entry'!AI947="g",'Data Entry'!AH947*0.001*V944,IF('Data Entry'!AI947="UI",'Data Entry'!AH947*0.000001*V944,IF('Data Entry'!AI947="mg",'Data Entry'!AH947*0.000001*V944,IF('Data Entry'!AI947="t",'Data Entry'!AH947*1000*V944,IF('Data Entry'!AI947="kg",'Data Entry'!AH947*1*V944,IF('Data Entry'!AI947="L",'Data Entry'!AH947*1*V944,IFERROR(,"")))))))</f>
        <v>0</v>
      </c>
      <c r="L944" s="1" t="s">
        <v>4</v>
      </c>
      <c r="M944" s="59">
        <f>'Data Entry'!AJ947</f>
        <v>0</v>
      </c>
      <c r="N944" s="59" t="str">
        <f>'Data Entry'!AX947</f>
        <v/>
      </c>
      <c r="O944" s="1">
        <f>IF('Data Entry'!AL947="g",'Data Entry'!AK947*0.001*W944,IF('Data Entry'!AL947="UI",'Data Entry'!AK947*0.000001*W944,IF('Data Entry'!AL947="mg",'Data Entry'!AK947*0.000001*W944,IF('Data Entry'!AL947="t",'Data Entry'!AK947*1000*W944,IF('Data Entry'!AL947="kg",'Data Entry'!AK947*1*W944,IF('Data Entry'!AL947="L",'Data Entry'!AK947*1*W944,IFERROR(,"")))))))</f>
        <v>0</v>
      </c>
      <c r="P944" s="1" t="s">
        <v>4</v>
      </c>
      <c r="Q944" s="59">
        <f>'Data Entry'!AM947</f>
        <v>0</v>
      </c>
      <c r="R944" s="59" t="str">
        <f>'Data Entry'!BA947</f>
        <v/>
      </c>
      <c r="S944" s="1">
        <f>IF('Data Entry'!AO947="g",'Data Entry'!AN947*0.001*X944,IF('Data Entry'!AO947="UI",'Data Entry'!AN947*0.000001*X944,IF('Data Entry'!AO947="mg",'Data Entry'!AN947*0.000001*X944,IF('Data Entry'!AO947="t",'Data Entry'!AN947*1000*X944,IF('Data Entry'!AO947="kg",'Data Entry'!AN947*1*X944,IF('Data Entry'!AO947="L",'Data Entry'!AN947*1*X944,IFERROR(,"")))))))</f>
        <v>0</v>
      </c>
      <c r="T944" s="1" t="s">
        <v>4</v>
      </c>
      <c r="U944" s="59" t="str">
        <f>IF('Data Entry'!AP947="No aplica","1",'Data Entry'!AP947)</f>
        <v/>
      </c>
      <c r="V944" s="59" t="str">
        <f>IF('Data Entry'!AS947="No aplica","1",'Data Entry'!AS947)</f>
        <v/>
      </c>
      <c r="W944" s="59" t="str">
        <f>IF('Data Entry'!AV947="No aplica","1",'Data Entry'!AV947)</f>
        <v/>
      </c>
      <c r="X944" s="59" t="str">
        <f>IF('Data Entry'!AY947="No aplica","1",'Data Entry'!AY947)</f>
        <v/>
      </c>
      <c r="Y944" s="151" t="str">
        <f t="shared" si="14"/>
        <v/>
      </c>
      <c r="Z944" s="152" t="str">
        <f>IF('Data Entry'!H947="Yes","1",IF(AND('Data Entry'!H947="",'Data Entry'!I947="",'Data Entry'!J947="",'Data Entry'!K947="",'Data Entry'!L947="",'Data Entry'!M947="",'Data Entry'!N947="",'Data Entry'!O947="",'Data Entry'!P947="",'Data Entry'!Q947=""),"","1"))</f>
        <v/>
      </c>
      <c r="AA944" s="152" t="str">
        <f>IF('Data Entry'!R947="Yes","1",IF(AND('Data Entry'!R947="",'Data Entry'!S947="",'Data Entry'!T947="",'Data Entry'!U947=""),"","1"))</f>
        <v/>
      </c>
      <c r="AB944" s="157" t="str">
        <f>IF('Data Entry'!V947="Yes","1",IF(AND('Data Entry'!V947="",'Data Entry'!W947=""),"","1"))</f>
        <v/>
      </c>
    </row>
    <row r="945" spans="1:28" ht="17">
      <c r="A945" s="59">
        <f>'Data Entry'!AB948</f>
        <v>0</v>
      </c>
      <c r="B945" s="59" t="str">
        <f>'Data Entry'!AR948</f>
        <v/>
      </c>
      <c r="C945" s="1">
        <f>IF('Data Entry'!AD948="g",'Data Entry'!AC948*0.001*U945,IF('Data Entry'!AD948="UI",'Data Entry'!AC948*0.000001*U945,IF('Data Entry'!AD948="mg",'Data Entry'!AC948*0.000001*U945,IF('Data Entry'!AD948="t",'Data Entry'!AC948*1000*U945,IF('Data Entry'!AD948="kg",'Data Entry'!AC948*1*U945,IF('Data Entry'!AD948="L",'Data Entry'!AC948*1*U945,IFERROR(,"")))))))</f>
        <v>0</v>
      </c>
      <c r="D945" s="1" t="s">
        <v>4</v>
      </c>
      <c r="E945" s="1">
        <f>IF('Data Entry'!AF948="g",'Data Entry'!AE948*0.001,IF('Data Entry'!AF948="mg",'Data Entry'!AE948*0.000001,IF('Data Entry'!AF948="t",'Data Entry'!AE948*1000,IF('Data Entry'!AF948="ml",'Data Entry'!AE948*0.001,IF('Data Entry'!AF948="kg",'Data Entry'!AE948*1,IF('Data Entry'!AF948="Pieza",'Data Entry'!AE948*1,IF('Data Entry'!AF948="L",'Data Entry'!AE948*1,IFERROR(,""))))))))</f>
        <v>0</v>
      </c>
      <c r="F945" s="1" t="s">
        <v>4</v>
      </c>
      <c r="G945" s="1">
        <f>IF('Data Entry'!AA948="g",'Data Entry'!Z948*0.001,IF('Data Entry'!AA948="mg",'Data Entry'!Z948*0.000001,IF('Data Entry'!AA948="t",'Data Entry'!Z948*1000,IF('Data Entry'!AA948="ml",'Data Entry'!Z948*0.001,IF('Data Entry'!AA948="kg",'Data Entry'!Z948*1,IF('Data Entry'!AA948="Piezas",'Data Entry'!Z948*1,IF('Data Entry'!AA948="L",'Data Entry'!Z948*1,IFERROR(,""))))))))</f>
        <v>0</v>
      </c>
      <c r="H945" s="1" t="s">
        <v>4</v>
      </c>
      <c r="I945" s="1">
        <f>IF('Data Entry'!AC948="g",'Data Entry'!AB948*0.001,IF('Data Entry'!AC948="mg",'Data Entry'!AB948*0.000001,IF('Data Entry'!AC948="t",'Data Entry'!AB948*1000,IF('Data Entry'!AC948="ml",'Data Entry'!AB948*0.001,IF('Data Entry'!AC948="kg",'Data Entry'!AB948*1,IF('Data Entry'!AC948="L",'Data Entry'!AB948*1,IFERROR(,"")))))))</f>
        <v>0</v>
      </c>
      <c r="J945" s="59" t="str">
        <f>'Data Entry'!AU948</f>
        <v/>
      </c>
      <c r="K945" s="1">
        <f>IF('Data Entry'!AI948="g",'Data Entry'!AH948*0.001*V945,IF('Data Entry'!AI948="UI",'Data Entry'!AH948*0.000001*V945,IF('Data Entry'!AI948="mg",'Data Entry'!AH948*0.000001*V945,IF('Data Entry'!AI948="t",'Data Entry'!AH948*1000*V945,IF('Data Entry'!AI948="kg",'Data Entry'!AH948*1*V945,IF('Data Entry'!AI948="L",'Data Entry'!AH948*1*V945,IFERROR(,"")))))))</f>
        <v>0</v>
      </c>
      <c r="L945" s="1" t="s">
        <v>4</v>
      </c>
      <c r="M945" s="59">
        <f>'Data Entry'!AJ948</f>
        <v>0</v>
      </c>
      <c r="N945" s="59" t="str">
        <f>'Data Entry'!AX948</f>
        <v/>
      </c>
      <c r="O945" s="1">
        <f>IF('Data Entry'!AL948="g",'Data Entry'!AK948*0.001*W945,IF('Data Entry'!AL948="UI",'Data Entry'!AK948*0.000001*W945,IF('Data Entry'!AL948="mg",'Data Entry'!AK948*0.000001*W945,IF('Data Entry'!AL948="t",'Data Entry'!AK948*1000*W945,IF('Data Entry'!AL948="kg",'Data Entry'!AK948*1*W945,IF('Data Entry'!AL948="L",'Data Entry'!AK948*1*W945,IFERROR(,"")))))))</f>
        <v>0</v>
      </c>
      <c r="P945" s="1" t="s">
        <v>4</v>
      </c>
      <c r="Q945" s="59">
        <f>'Data Entry'!AM948</f>
        <v>0</v>
      </c>
      <c r="R945" s="59" t="str">
        <f>'Data Entry'!BA948</f>
        <v/>
      </c>
      <c r="S945" s="1">
        <f>IF('Data Entry'!AO948="g",'Data Entry'!AN948*0.001*X945,IF('Data Entry'!AO948="UI",'Data Entry'!AN948*0.000001*X945,IF('Data Entry'!AO948="mg",'Data Entry'!AN948*0.000001*X945,IF('Data Entry'!AO948="t",'Data Entry'!AN948*1000*X945,IF('Data Entry'!AO948="kg",'Data Entry'!AN948*1*X945,IF('Data Entry'!AO948="L",'Data Entry'!AN948*1*X945,IFERROR(,"")))))))</f>
        <v>0</v>
      </c>
      <c r="T945" s="1" t="s">
        <v>4</v>
      </c>
      <c r="U945" s="59" t="str">
        <f>IF('Data Entry'!AP948="No aplica","1",'Data Entry'!AP948)</f>
        <v/>
      </c>
      <c r="V945" s="59" t="str">
        <f>IF('Data Entry'!AS948="No aplica","1",'Data Entry'!AS948)</f>
        <v/>
      </c>
      <c r="W945" s="59" t="str">
        <f>IF('Data Entry'!AV948="No aplica","1",'Data Entry'!AV948)</f>
        <v/>
      </c>
      <c r="X945" s="59" t="str">
        <f>IF('Data Entry'!AY948="No aplica","1",'Data Entry'!AY948)</f>
        <v/>
      </c>
      <c r="Y945" s="151" t="str">
        <f t="shared" si="14"/>
        <v/>
      </c>
      <c r="Z945" s="152" t="str">
        <f>IF('Data Entry'!H948="Yes","1",IF(AND('Data Entry'!H948="",'Data Entry'!I948="",'Data Entry'!J948="",'Data Entry'!K948="",'Data Entry'!L948="",'Data Entry'!M948="",'Data Entry'!N948="",'Data Entry'!O948="",'Data Entry'!P948="",'Data Entry'!Q948=""),"","1"))</f>
        <v/>
      </c>
      <c r="AA945" s="152" t="str">
        <f>IF('Data Entry'!R948="Yes","1",IF(AND('Data Entry'!R948="",'Data Entry'!S948="",'Data Entry'!T948="",'Data Entry'!U948=""),"","1"))</f>
        <v/>
      </c>
      <c r="AB945" s="157" t="str">
        <f>IF('Data Entry'!V948="Yes","1",IF(AND('Data Entry'!V948="",'Data Entry'!W948=""),"","1"))</f>
        <v/>
      </c>
    </row>
    <row r="946" spans="1:28" ht="17">
      <c r="A946" s="59">
        <f>'Data Entry'!AB949</f>
        <v>0</v>
      </c>
      <c r="B946" s="59" t="str">
        <f>'Data Entry'!AR949</f>
        <v/>
      </c>
      <c r="C946" s="1">
        <f>IF('Data Entry'!AD949="g",'Data Entry'!AC949*0.001*U946,IF('Data Entry'!AD949="UI",'Data Entry'!AC949*0.000001*U946,IF('Data Entry'!AD949="mg",'Data Entry'!AC949*0.000001*U946,IF('Data Entry'!AD949="t",'Data Entry'!AC949*1000*U946,IF('Data Entry'!AD949="kg",'Data Entry'!AC949*1*U946,IF('Data Entry'!AD949="L",'Data Entry'!AC949*1*U946,IFERROR(,"")))))))</f>
        <v>0</v>
      </c>
      <c r="D946" s="1" t="s">
        <v>4</v>
      </c>
      <c r="E946" s="1">
        <f>IF('Data Entry'!AF949="g",'Data Entry'!AE949*0.001,IF('Data Entry'!AF949="mg",'Data Entry'!AE949*0.000001,IF('Data Entry'!AF949="t",'Data Entry'!AE949*1000,IF('Data Entry'!AF949="ml",'Data Entry'!AE949*0.001,IF('Data Entry'!AF949="kg",'Data Entry'!AE949*1,IF('Data Entry'!AF949="Pieza",'Data Entry'!AE949*1,IF('Data Entry'!AF949="L",'Data Entry'!AE949*1,IFERROR(,""))))))))</f>
        <v>0</v>
      </c>
      <c r="F946" s="1" t="s">
        <v>4</v>
      </c>
      <c r="G946" s="1">
        <f>IF('Data Entry'!AA949="g",'Data Entry'!Z949*0.001,IF('Data Entry'!AA949="mg",'Data Entry'!Z949*0.000001,IF('Data Entry'!AA949="t",'Data Entry'!Z949*1000,IF('Data Entry'!AA949="ml",'Data Entry'!Z949*0.001,IF('Data Entry'!AA949="kg",'Data Entry'!Z949*1,IF('Data Entry'!AA949="Piezas",'Data Entry'!Z949*1,IF('Data Entry'!AA949="L",'Data Entry'!Z949*1,IFERROR(,""))))))))</f>
        <v>0</v>
      </c>
      <c r="H946" s="1" t="s">
        <v>4</v>
      </c>
      <c r="I946" s="1">
        <f>IF('Data Entry'!AC949="g",'Data Entry'!AB949*0.001,IF('Data Entry'!AC949="mg",'Data Entry'!AB949*0.000001,IF('Data Entry'!AC949="t",'Data Entry'!AB949*1000,IF('Data Entry'!AC949="ml",'Data Entry'!AB949*0.001,IF('Data Entry'!AC949="kg",'Data Entry'!AB949*1,IF('Data Entry'!AC949="L",'Data Entry'!AB949*1,IFERROR(,"")))))))</f>
        <v>0</v>
      </c>
      <c r="J946" s="59" t="str">
        <f>'Data Entry'!AU949</f>
        <v/>
      </c>
      <c r="K946" s="1">
        <f>IF('Data Entry'!AI949="g",'Data Entry'!AH949*0.001*V946,IF('Data Entry'!AI949="UI",'Data Entry'!AH949*0.000001*V946,IF('Data Entry'!AI949="mg",'Data Entry'!AH949*0.000001*V946,IF('Data Entry'!AI949="t",'Data Entry'!AH949*1000*V946,IF('Data Entry'!AI949="kg",'Data Entry'!AH949*1*V946,IF('Data Entry'!AI949="L",'Data Entry'!AH949*1*V946,IFERROR(,"")))))))</f>
        <v>0</v>
      </c>
      <c r="L946" s="1" t="s">
        <v>4</v>
      </c>
      <c r="M946" s="59">
        <f>'Data Entry'!AJ949</f>
        <v>0</v>
      </c>
      <c r="N946" s="59" t="str">
        <f>'Data Entry'!AX949</f>
        <v/>
      </c>
      <c r="O946" s="1">
        <f>IF('Data Entry'!AL949="g",'Data Entry'!AK949*0.001*W946,IF('Data Entry'!AL949="UI",'Data Entry'!AK949*0.000001*W946,IF('Data Entry'!AL949="mg",'Data Entry'!AK949*0.000001*W946,IF('Data Entry'!AL949="t",'Data Entry'!AK949*1000*W946,IF('Data Entry'!AL949="kg",'Data Entry'!AK949*1*W946,IF('Data Entry'!AL949="L",'Data Entry'!AK949*1*W946,IFERROR(,"")))))))</f>
        <v>0</v>
      </c>
      <c r="P946" s="1" t="s">
        <v>4</v>
      </c>
      <c r="Q946" s="59">
        <f>'Data Entry'!AM949</f>
        <v>0</v>
      </c>
      <c r="R946" s="59" t="str">
        <f>'Data Entry'!BA949</f>
        <v/>
      </c>
      <c r="S946" s="1">
        <f>IF('Data Entry'!AO949="g",'Data Entry'!AN949*0.001*X946,IF('Data Entry'!AO949="UI",'Data Entry'!AN949*0.000001*X946,IF('Data Entry'!AO949="mg",'Data Entry'!AN949*0.000001*X946,IF('Data Entry'!AO949="t",'Data Entry'!AN949*1000*X946,IF('Data Entry'!AO949="kg",'Data Entry'!AN949*1*X946,IF('Data Entry'!AO949="L",'Data Entry'!AN949*1*X946,IFERROR(,"")))))))</f>
        <v>0</v>
      </c>
      <c r="T946" s="1" t="s">
        <v>4</v>
      </c>
      <c r="U946" s="59" t="str">
        <f>IF('Data Entry'!AP949="No aplica","1",'Data Entry'!AP949)</f>
        <v/>
      </c>
      <c r="V946" s="59" t="str">
        <f>IF('Data Entry'!AS949="No aplica","1",'Data Entry'!AS949)</f>
        <v/>
      </c>
      <c r="W946" s="59" t="str">
        <f>IF('Data Entry'!AV949="No aplica","1",'Data Entry'!AV949)</f>
        <v/>
      </c>
      <c r="X946" s="59" t="str">
        <f>IF('Data Entry'!AY949="No aplica","1",'Data Entry'!AY949)</f>
        <v/>
      </c>
      <c r="Y946" s="151" t="str">
        <f t="shared" si="14"/>
        <v/>
      </c>
      <c r="Z946" s="152" t="str">
        <f>IF('Data Entry'!H949="Yes","1",IF(AND('Data Entry'!H949="",'Data Entry'!I949="",'Data Entry'!J949="",'Data Entry'!K949="",'Data Entry'!L949="",'Data Entry'!M949="",'Data Entry'!N949="",'Data Entry'!O949="",'Data Entry'!P949="",'Data Entry'!Q949=""),"","1"))</f>
        <v/>
      </c>
      <c r="AA946" s="152" t="str">
        <f>IF('Data Entry'!R949="Yes","1",IF(AND('Data Entry'!R949="",'Data Entry'!S949="",'Data Entry'!T949="",'Data Entry'!U949=""),"","1"))</f>
        <v/>
      </c>
      <c r="AB946" s="157" t="str">
        <f>IF('Data Entry'!V949="Yes","1",IF(AND('Data Entry'!V949="",'Data Entry'!W949=""),"","1"))</f>
        <v/>
      </c>
    </row>
    <row r="947" spans="1:28" ht="17">
      <c r="A947" s="59">
        <f>'Data Entry'!AB950</f>
        <v>0</v>
      </c>
      <c r="B947" s="59" t="str">
        <f>'Data Entry'!AR950</f>
        <v/>
      </c>
      <c r="C947" s="1">
        <f>IF('Data Entry'!AD950="g",'Data Entry'!AC950*0.001*U947,IF('Data Entry'!AD950="UI",'Data Entry'!AC950*0.000001*U947,IF('Data Entry'!AD950="mg",'Data Entry'!AC950*0.000001*U947,IF('Data Entry'!AD950="t",'Data Entry'!AC950*1000*U947,IF('Data Entry'!AD950="kg",'Data Entry'!AC950*1*U947,IF('Data Entry'!AD950="L",'Data Entry'!AC950*1*U947,IFERROR(,"")))))))</f>
        <v>0</v>
      </c>
      <c r="D947" s="1" t="s">
        <v>4</v>
      </c>
      <c r="E947" s="1">
        <f>IF('Data Entry'!AF950="g",'Data Entry'!AE950*0.001,IF('Data Entry'!AF950="mg",'Data Entry'!AE950*0.000001,IF('Data Entry'!AF950="t",'Data Entry'!AE950*1000,IF('Data Entry'!AF950="ml",'Data Entry'!AE950*0.001,IF('Data Entry'!AF950="kg",'Data Entry'!AE950*1,IF('Data Entry'!AF950="Pieza",'Data Entry'!AE950*1,IF('Data Entry'!AF950="L",'Data Entry'!AE950*1,IFERROR(,""))))))))</f>
        <v>0</v>
      </c>
      <c r="F947" s="1" t="s">
        <v>4</v>
      </c>
      <c r="G947" s="1">
        <f>IF('Data Entry'!AA950="g",'Data Entry'!Z950*0.001,IF('Data Entry'!AA950="mg",'Data Entry'!Z950*0.000001,IF('Data Entry'!AA950="t",'Data Entry'!Z950*1000,IF('Data Entry'!AA950="ml",'Data Entry'!Z950*0.001,IF('Data Entry'!AA950="kg",'Data Entry'!Z950*1,IF('Data Entry'!AA950="Piezas",'Data Entry'!Z950*1,IF('Data Entry'!AA950="L",'Data Entry'!Z950*1,IFERROR(,""))))))))</f>
        <v>0</v>
      </c>
      <c r="H947" s="1" t="s">
        <v>4</v>
      </c>
      <c r="I947" s="1">
        <f>IF('Data Entry'!AC950="g",'Data Entry'!AB950*0.001,IF('Data Entry'!AC950="mg",'Data Entry'!AB950*0.000001,IF('Data Entry'!AC950="t",'Data Entry'!AB950*1000,IF('Data Entry'!AC950="ml",'Data Entry'!AB950*0.001,IF('Data Entry'!AC950="kg",'Data Entry'!AB950*1,IF('Data Entry'!AC950="L",'Data Entry'!AB950*1,IFERROR(,"")))))))</f>
        <v>0</v>
      </c>
      <c r="J947" s="59" t="str">
        <f>'Data Entry'!AU950</f>
        <v/>
      </c>
      <c r="K947" s="1">
        <f>IF('Data Entry'!AI950="g",'Data Entry'!AH950*0.001*V947,IF('Data Entry'!AI950="UI",'Data Entry'!AH950*0.000001*V947,IF('Data Entry'!AI950="mg",'Data Entry'!AH950*0.000001*V947,IF('Data Entry'!AI950="t",'Data Entry'!AH950*1000*V947,IF('Data Entry'!AI950="kg",'Data Entry'!AH950*1*V947,IF('Data Entry'!AI950="L",'Data Entry'!AH950*1*V947,IFERROR(,"")))))))</f>
        <v>0</v>
      </c>
      <c r="L947" s="1" t="s">
        <v>4</v>
      </c>
      <c r="M947" s="59">
        <f>'Data Entry'!AJ950</f>
        <v>0</v>
      </c>
      <c r="N947" s="59" t="str">
        <f>'Data Entry'!AX950</f>
        <v/>
      </c>
      <c r="O947" s="1">
        <f>IF('Data Entry'!AL950="g",'Data Entry'!AK950*0.001*W947,IF('Data Entry'!AL950="UI",'Data Entry'!AK950*0.000001*W947,IF('Data Entry'!AL950="mg",'Data Entry'!AK950*0.000001*W947,IF('Data Entry'!AL950="t",'Data Entry'!AK950*1000*W947,IF('Data Entry'!AL950="kg",'Data Entry'!AK950*1*W947,IF('Data Entry'!AL950="L",'Data Entry'!AK950*1*W947,IFERROR(,"")))))))</f>
        <v>0</v>
      </c>
      <c r="P947" s="1" t="s">
        <v>4</v>
      </c>
      <c r="Q947" s="59">
        <f>'Data Entry'!AM950</f>
        <v>0</v>
      </c>
      <c r="R947" s="59" t="str">
        <f>'Data Entry'!BA950</f>
        <v/>
      </c>
      <c r="S947" s="1">
        <f>IF('Data Entry'!AO950="g",'Data Entry'!AN950*0.001*X947,IF('Data Entry'!AO950="UI",'Data Entry'!AN950*0.000001*X947,IF('Data Entry'!AO950="mg",'Data Entry'!AN950*0.000001*X947,IF('Data Entry'!AO950="t",'Data Entry'!AN950*1000*X947,IF('Data Entry'!AO950="kg",'Data Entry'!AN950*1*X947,IF('Data Entry'!AO950="L",'Data Entry'!AN950*1*X947,IFERROR(,"")))))))</f>
        <v>0</v>
      </c>
      <c r="T947" s="1" t="s">
        <v>4</v>
      </c>
      <c r="U947" s="59" t="str">
        <f>IF('Data Entry'!AP950="No aplica","1",'Data Entry'!AP950)</f>
        <v/>
      </c>
      <c r="V947" s="59" t="str">
        <f>IF('Data Entry'!AS950="No aplica","1",'Data Entry'!AS950)</f>
        <v/>
      </c>
      <c r="W947" s="59" t="str">
        <f>IF('Data Entry'!AV950="No aplica","1",'Data Entry'!AV950)</f>
        <v/>
      </c>
      <c r="X947" s="59" t="str">
        <f>IF('Data Entry'!AY950="No aplica","1",'Data Entry'!AY950)</f>
        <v/>
      </c>
      <c r="Y947" s="151" t="str">
        <f t="shared" si="14"/>
        <v/>
      </c>
      <c r="Z947" s="152" t="str">
        <f>IF('Data Entry'!H950="Yes","1",IF(AND('Data Entry'!H950="",'Data Entry'!I950="",'Data Entry'!J950="",'Data Entry'!K950="",'Data Entry'!L950="",'Data Entry'!M950="",'Data Entry'!N950="",'Data Entry'!O950="",'Data Entry'!P950="",'Data Entry'!Q950=""),"","1"))</f>
        <v/>
      </c>
      <c r="AA947" s="152" t="str">
        <f>IF('Data Entry'!R950="Yes","1",IF(AND('Data Entry'!R950="",'Data Entry'!S950="",'Data Entry'!T950="",'Data Entry'!U950=""),"","1"))</f>
        <v/>
      </c>
      <c r="AB947" s="157" t="str">
        <f>IF('Data Entry'!V950="Yes","1",IF(AND('Data Entry'!V950="",'Data Entry'!W950=""),"","1"))</f>
        <v/>
      </c>
    </row>
    <row r="948" spans="1:28" ht="17">
      <c r="A948" s="59">
        <f>'Data Entry'!AB951</f>
        <v>0</v>
      </c>
      <c r="B948" s="59" t="str">
        <f>'Data Entry'!AR951</f>
        <v/>
      </c>
      <c r="C948" s="1">
        <f>IF('Data Entry'!AD951="g",'Data Entry'!AC951*0.001*U948,IF('Data Entry'!AD951="UI",'Data Entry'!AC951*0.000001*U948,IF('Data Entry'!AD951="mg",'Data Entry'!AC951*0.000001*U948,IF('Data Entry'!AD951="t",'Data Entry'!AC951*1000*U948,IF('Data Entry'!AD951="kg",'Data Entry'!AC951*1*U948,IF('Data Entry'!AD951="L",'Data Entry'!AC951*1*U948,IFERROR(,"")))))))</f>
        <v>0</v>
      </c>
      <c r="D948" s="1" t="s">
        <v>4</v>
      </c>
      <c r="E948" s="1">
        <f>IF('Data Entry'!AF951="g",'Data Entry'!AE951*0.001,IF('Data Entry'!AF951="mg",'Data Entry'!AE951*0.000001,IF('Data Entry'!AF951="t",'Data Entry'!AE951*1000,IF('Data Entry'!AF951="ml",'Data Entry'!AE951*0.001,IF('Data Entry'!AF951="kg",'Data Entry'!AE951*1,IF('Data Entry'!AF951="Pieza",'Data Entry'!AE951*1,IF('Data Entry'!AF951="L",'Data Entry'!AE951*1,IFERROR(,""))))))))</f>
        <v>0</v>
      </c>
      <c r="F948" s="1" t="s">
        <v>4</v>
      </c>
      <c r="G948" s="1">
        <f>IF('Data Entry'!AA951="g",'Data Entry'!Z951*0.001,IF('Data Entry'!AA951="mg",'Data Entry'!Z951*0.000001,IF('Data Entry'!AA951="t",'Data Entry'!Z951*1000,IF('Data Entry'!AA951="ml",'Data Entry'!Z951*0.001,IF('Data Entry'!AA951="kg",'Data Entry'!Z951*1,IF('Data Entry'!AA951="Piezas",'Data Entry'!Z951*1,IF('Data Entry'!AA951="L",'Data Entry'!Z951*1,IFERROR(,""))))))))</f>
        <v>0</v>
      </c>
      <c r="H948" s="1" t="s">
        <v>4</v>
      </c>
      <c r="I948" s="1">
        <f>IF('Data Entry'!AC951="g",'Data Entry'!AB951*0.001,IF('Data Entry'!AC951="mg",'Data Entry'!AB951*0.000001,IF('Data Entry'!AC951="t",'Data Entry'!AB951*1000,IF('Data Entry'!AC951="ml",'Data Entry'!AB951*0.001,IF('Data Entry'!AC951="kg",'Data Entry'!AB951*1,IF('Data Entry'!AC951="L",'Data Entry'!AB951*1,IFERROR(,"")))))))</f>
        <v>0</v>
      </c>
      <c r="J948" s="59" t="str">
        <f>'Data Entry'!AU951</f>
        <v/>
      </c>
      <c r="K948" s="1">
        <f>IF('Data Entry'!AI951="g",'Data Entry'!AH951*0.001*V948,IF('Data Entry'!AI951="UI",'Data Entry'!AH951*0.000001*V948,IF('Data Entry'!AI951="mg",'Data Entry'!AH951*0.000001*V948,IF('Data Entry'!AI951="t",'Data Entry'!AH951*1000*V948,IF('Data Entry'!AI951="kg",'Data Entry'!AH951*1*V948,IF('Data Entry'!AI951="L",'Data Entry'!AH951*1*V948,IFERROR(,"")))))))</f>
        <v>0</v>
      </c>
      <c r="L948" s="1" t="s">
        <v>4</v>
      </c>
      <c r="M948" s="59">
        <f>'Data Entry'!AJ951</f>
        <v>0</v>
      </c>
      <c r="N948" s="59" t="str">
        <f>'Data Entry'!AX951</f>
        <v/>
      </c>
      <c r="O948" s="1">
        <f>IF('Data Entry'!AL951="g",'Data Entry'!AK951*0.001*W948,IF('Data Entry'!AL951="UI",'Data Entry'!AK951*0.000001*W948,IF('Data Entry'!AL951="mg",'Data Entry'!AK951*0.000001*W948,IF('Data Entry'!AL951="t",'Data Entry'!AK951*1000*W948,IF('Data Entry'!AL951="kg",'Data Entry'!AK951*1*W948,IF('Data Entry'!AL951="L",'Data Entry'!AK951*1*W948,IFERROR(,"")))))))</f>
        <v>0</v>
      </c>
      <c r="P948" s="1" t="s">
        <v>4</v>
      </c>
      <c r="Q948" s="59">
        <f>'Data Entry'!AM951</f>
        <v>0</v>
      </c>
      <c r="R948" s="59" t="str">
        <f>'Data Entry'!BA951</f>
        <v/>
      </c>
      <c r="S948" s="1">
        <f>IF('Data Entry'!AO951="g",'Data Entry'!AN951*0.001*X948,IF('Data Entry'!AO951="UI",'Data Entry'!AN951*0.000001*X948,IF('Data Entry'!AO951="mg",'Data Entry'!AN951*0.000001*X948,IF('Data Entry'!AO951="t",'Data Entry'!AN951*1000*X948,IF('Data Entry'!AO951="kg",'Data Entry'!AN951*1*X948,IF('Data Entry'!AO951="L",'Data Entry'!AN951*1*X948,IFERROR(,"")))))))</f>
        <v>0</v>
      </c>
      <c r="T948" s="1" t="s">
        <v>4</v>
      </c>
      <c r="U948" s="59" t="str">
        <f>IF('Data Entry'!AP951="No aplica","1",'Data Entry'!AP951)</f>
        <v/>
      </c>
      <c r="V948" s="59" t="str">
        <f>IF('Data Entry'!AS951="No aplica","1",'Data Entry'!AS951)</f>
        <v/>
      </c>
      <c r="W948" s="59" t="str">
        <f>IF('Data Entry'!AV951="No aplica","1",'Data Entry'!AV951)</f>
        <v/>
      </c>
      <c r="X948" s="59" t="str">
        <f>IF('Data Entry'!AY951="No aplica","1",'Data Entry'!AY951)</f>
        <v/>
      </c>
      <c r="Y948" s="151" t="str">
        <f t="shared" si="14"/>
        <v/>
      </c>
      <c r="Z948" s="152" t="str">
        <f>IF('Data Entry'!H951="Yes","1",IF(AND('Data Entry'!H951="",'Data Entry'!I951="",'Data Entry'!J951="",'Data Entry'!K951="",'Data Entry'!L951="",'Data Entry'!M951="",'Data Entry'!N951="",'Data Entry'!O951="",'Data Entry'!P951="",'Data Entry'!Q951=""),"","1"))</f>
        <v/>
      </c>
      <c r="AA948" s="152" t="str">
        <f>IF('Data Entry'!R951="Yes","1",IF(AND('Data Entry'!R951="",'Data Entry'!S951="",'Data Entry'!T951="",'Data Entry'!U951=""),"","1"))</f>
        <v/>
      </c>
      <c r="AB948" s="157" t="str">
        <f>IF('Data Entry'!V951="Yes","1",IF(AND('Data Entry'!V951="",'Data Entry'!W951=""),"","1"))</f>
        <v/>
      </c>
    </row>
    <row r="949" spans="1:28" ht="17">
      <c r="A949" s="59">
        <f>'Data Entry'!AB952</f>
        <v>0</v>
      </c>
      <c r="B949" s="59" t="str">
        <f>'Data Entry'!AR952</f>
        <v/>
      </c>
      <c r="C949" s="1">
        <f>IF('Data Entry'!AD952="g",'Data Entry'!AC952*0.001*U949,IF('Data Entry'!AD952="UI",'Data Entry'!AC952*0.000001*U949,IF('Data Entry'!AD952="mg",'Data Entry'!AC952*0.000001*U949,IF('Data Entry'!AD952="t",'Data Entry'!AC952*1000*U949,IF('Data Entry'!AD952="kg",'Data Entry'!AC952*1*U949,IF('Data Entry'!AD952="L",'Data Entry'!AC952*1*U949,IFERROR(,"")))))))</f>
        <v>0</v>
      </c>
      <c r="D949" s="1" t="s">
        <v>4</v>
      </c>
      <c r="E949" s="1">
        <f>IF('Data Entry'!AF952="g",'Data Entry'!AE952*0.001,IF('Data Entry'!AF952="mg",'Data Entry'!AE952*0.000001,IF('Data Entry'!AF952="t",'Data Entry'!AE952*1000,IF('Data Entry'!AF952="ml",'Data Entry'!AE952*0.001,IF('Data Entry'!AF952="kg",'Data Entry'!AE952*1,IF('Data Entry'!AF952="Pieza",'Data Entry'!AE952*1,IF('Data Entry'!AF952="L",'Data Entry'!AE952*1,IFERROR(,""))))))))</f>
        <v>0</v>
      </c>
      <c r="F949" s="1" t="s">
        <v>4</v>
      </c>
      <c r="G949" s="1">
        <f>IF('Data Entry'!AA952="g",'Data Entry'!Z952*0.001,IF('Data Entry'!AA952="mg",'Data Entry'!Z952*0.000001,IF('Data Entry'!AA952="t",'Data Entry'!Z952*1000,IF('Data Entry'!AA952="ml",'Data Entry'!Z952*0.001,IF('Data Entry'!AA952="kg",'Data Entry'!Z952*1,IF('Data Entry'!AA952="Piezas",'Data Entry'!Z952*1,IF('Data Entry'!AA952="L",'Data Entry'!Z952*1,IFERROR(,""))))))))</f>
        <v>0</v>
      </c>
      <c r="H949" s="1" t="s">
        <v>4</v>
      </c>
      <c r="I949" s="1">
        <f>IF('Data Entry'!AC952="g",'Data Entry'!AB952*0.001,IF('Data Entry'!AC952="mg",'Data Entry'!AB952*0.000001,IF('Data Entry'!AC952="t",'Data Entry'!AB952*1000,IF('Data Entry'!AC952="ml",'Data Entry'!AB952*0.001,IF('Data Entry'!AC952="kg",'Data Entry'!AB952*1,IF('Data Entry'!AC952="L",'Data Entry'!AB952*1,IFERROR(,"")))))))</f>
        <v>0</v>
      </c>
      <c r="J949" s="59" t="str">
        <f>'Data Entry'!AU952</f>
        <v/>
      </c>
      <c r="K949" s="1">
        <f>IF('Data Entry'!AI952="g",'Data Entry'!AH952*0.001*V949,IF('Data Entry'!AI952="UI",'Data Entry'!AH952*0.000001*V949,IF('Data Entry'!AI952="mg",'Data Entry'!AH952*0.000001*V949,IF('Data Entry'!AI952="t",'Data Entry'!AH952*1000*V949,IF('Data Entry'!AI952="kg",'Data Entry'!AH952*1*V949,IF('Data Entry'!AI952="L",'Data Entry'!AH952*1*V949,IFERROR(,"")))))))</f>
        <v>0</v>
      </c>
      <c r="L949" s="1" t="s">
        <v>4</v>
      </c>
      <c r="M949" s="59">
        <f>'Data Entry'!AJ952</f>
        <v>0</v>
      </c>
      <c r="N949" s="59" t="str">
        <f>'Data Entry'!AX952</f>
        <v/>
      </c>
      <c r="O949" s="1">
        <f>IF('Data Entry'!AL952="g",'Data Entry'!AK952*0.001*W949,IF('Data Entry'!AL952="UI",'Data Entry'!AK952*0.000001*W949,IF('Data Entry'!AL952="mg",'Data Entry'!AK952*0.000001*W949,IF('Data Entry'!AL952="t",'Data Entry'!AK952*1000*W949,IF('Data Entry'!AL952="kg",'Data Entry'!AK952*1*W949,IF('Data Entry'!AL952="L",'Data Entry'!AK952*1*W949,IFERROR(,"")))))))</f>
        <v>0</v>
      </c>
      <c r="P949" s="1" t="s">
        <v>4</v>
      </c>
      <c r="Q949" s="59">
        <f>'Data Entry'!AM952</f>
        <v>0</v>
      </c>
      <c r="R949" s="59" t="str">
        <f>'Data Entry'!BA952</f>
        <v/>
      </c>
      <c r="S949" s="1">
        <f>IF('Data Entry'!AO952="g",'Data Entry'!AN952*0.001*X949,IF('Data Entry'!AO952="UI",'Data Entry'!AN952*0.000001*X949,IF('Data Entry'!AO952="mg",'Data Entry'!AN952*0.000001*X949,IF('Data Entry'!AO952="t",'Data Entry'!AN952*1000*X949,IF('Data Entry'!AO952="kg",'Data Entry'!AN952*1*X949,IF('Data Entry'!AO952="L",'Data Entry'!AN952*1*X949,IFERROR(,"")))))))</f>
        <v>0</v>
      </c>
      <c r="T949" s="1" t="s">
        <v>4</v>
      </c>
      <c r="U949" s="59" t="str">
        <f>IF('Data Entry'!AP952="No aplica","1",'Data Entry'!AP952)</f>
        <v/>
      </c>
      <c r="V949" s="59" t="str">
        <f>IF('Data Entry'!AS952="No aplica","1",'Data Entry'!AS952)</f>
        <v/>
      </c>
      <c r="W949" s="59" t="str">
        <f>IF('Data Entry'!AV952="No aplica","1",'Data Entry'!AV952)</f>
        <v/>
      </c>
      <c r="X949" s="59" t="str">
        <f>IF('Data Entry'!AY952="No aplica","1",'Data Entry'!AY952)</f>
        <v/>
      </c>
      <c r="Y949" s="151" t="str">
        <f t="shared" si="14"/>
        <v/>
      </c>
      <c r="Z949" s="152" t="str">
        <f>IF('Data Entry'!H952="Yes","1",IF(AND('Data Entry'!H952="",'Data Entry'!I952="",'Data Entry'!J952="",'Data Entry'!K952="",'Data Entry'!L952="",'Data Entry'!M952="",'Data Entry'!N952="",'Data Entry'!O952="",'Data Entry'!P952="",'Data Entry'!Q952=""),"","1"))</f>
        <v/>
      </c>
      <c r="AA949" s="152" t="str">
        <f>IF('Data Entry'!R952="Yes","1",IF(AND('Data Entry'!R952="",'Data Entry'!S952="",'Data Entry'!T952="",'Data Entry'!U952=""),"","1"))</f>
        <v/>
      </c>
      <c r="AB949" s="157" t="str">
        <f>IF('Data Entry'!V952="Yes","1",IF(AND('Data Entry'!V952="",'Data Entry'!W952=""),"","1"))</f>
        <v/>
      </c>
    </row>
    <row r="950" spans="1:28" ht="17">
      <c r="A950" s="59">
        <f>'Data Entry'!AB953</f>
        <v>0</v>
      </c>
      <c r="B950" s="59" t="str">
        <f>'Data Entry'!AR953</f>
        <v/>
      </c>
      <c r="C950" s="1">
        <f>IF('Data Entry'!AD953="g",'Data Entry'!AC953*0.001*U950,IF('Data Entry'!AD953="UI",'Data Entry'!AC953*0.000001*U950,IF('Data Entry'!AD953="mg",'Data Entry'!AC953*0.000001*U950,IF('Data Entry'!AD953="t",'Data Entry'!AC953*1000*U950,IF('Data Entry'!AD953="kg",'Data Entry'!AC953*1*U950,IF('Data Entry'!AD953="L",'Data Entry'!AC953*1*U950,IFERROR(,"")))))))</f>
        <v>0</v>
      </c>
      <c r="D950" s="1" t="s">
        <v>4</v>
      </c>
      <c r="E950" s="1">
        <f>IF('Data Entry'!AF953="g",'Data Entry'!AE953*0.001,IF('Data Entry'!AF953="mg",'Data Entry'!AE953*0.000001,IF('Data Entry'!AF953="t",'Data Entry'!AE953*1000,IF('Data Entry'!AF953="ml",'Data Entry'!AE953*0.001,IF('Data Entry'!AF953="kg",'Data Entry'!AE953*1,IF('Data Entry'!AF953="Pieza",'Data Entry'!AE953*1,IF('Data Entry'!AF953="L",'Data Entry'!AE953*1,IFERROR(,""))))))))</f>
        <v>0</v>
      </c>
      <c r="F950" s="1" t="s">
        <v>4</v>
      </c>
      <c r="G950" s="1">
        <f>IF('Data Entry'!AA953="g",'Data Entry'!Z953*0.001,IF('Data Entry'!AA953="mg",'Data Entry'!Z953*0.000001,IF('Data Entry'!AA953="t",'Data Entry'!Z953*1000,IF('Data Entry'!AA953="ml",'Data Entry'!Z953*0.001,IF('Data Entry'!AA953="kg",'Data Entry'!Z953*1,IF('Data Entry'!AA953="Piezas",'Data Entry'!Z953*1,IF('Data Entry'!AA953="L",'Data Entry'!Z953*1,IFERROR(,""))))))))</f>
        <v>0</v>
      </c>
      <c r="H950" s="1" t="s">
        <v>4</v>
      </c>
      <c r="I950" s="1">
        <f>IF('Data Entry'!AC953="g",'Data Entry'!AB953*0.001,IF('Data Entry'!AC953="mg",'Data Entry'!AB953*0.000001,IF('Data Entry'!AC953="t",'Data Entry'!AB953*1000,IF('Data Entry'!AC953="ml",'Data Entry'!AB953*0.001,IF('Data Entry'!AC953="kg",'Data Entry'!AB953*1,IF('Data Entry'!AC953="L",'Data Entry'!AB953*1,IFERROR(,"")))))))</f>
        <v>0</v>
      </c>
      <c r="J950" s="59" t="str">
        <f>'Data Entry'!AU953</f>
        <v/>
      </c>
      <c r="K950" s="1">
        <f>IF('Data Entry'!AI953="g",'Data Entry'!AH953*0.001*V950,IF('Data Entry'!AI953="UI",'Data Entry'!AH953*0.000001*V950,IF('Data Entry'!AI953="mg",'Data Entry'!AH953*0.000001*V950,IF('Data Entry'!AI953="t",'Data Entry'!AH953*1000*V950,IF('Data Entry'!AI953="kg",'Data Entry'!AH953*1*V950,IF('Data Entry'!AI953="L",'Data Entry'!AH953*1*V950,IFERROR(,"")))))))</f>
        <v>0</v>
      </c>
      <c r="L950" s="1" t="s">
        <v>4</v>
      </c>
      <c r="M950" s="59">
        <f>'Data Entry'!AJ953</f>
        <v>0</v>
      </c>
      <c r="N950" s="59" t="str">
        <f>'Data Entry'!AX953</f>
        <v/>
      </c>
      <c r="O950" s="1">
        <f>IF('Data Entry'!AL953="g",'Data Entry'!AK953*0.001*W950,IF('Data Entry'!AL953="UI",'Data Entry'!AK953*0.000001*W950,IF('Data Entry'!AL953="mg",'Data Entry'!AK953*0.000001*W950,IF('Data Entry'!AL953="t",'Data Entry'!AK953*1000*W950,IF('Data Entry'!AL953="kg",'Data Entry'!AK953*1*W950,IF('Data Entry'!AL953="L",'Data Entry'!AK953*1*W950,IFERROR(,"")))))))</f>
        <v>0</v>
      </c>
      <c r="P950" s="1" t="s">
        <v>4</v>
      </c>
      <c r="Q950" s="59">
        <f>'Data Entry'!AM953</f>
        <v>0</v>
      </c>
      <c r="R950" s="59" t="str">
        <f>'Data Entry'!BA953</f>
        <v/>
      </c>
      <c r="S950" s="1">
        <f>IF('Data Entry'!AO953="g",'Data Entry'!AN953*0.001*X950,IF('Data Entry'!AO953="UI",'Data Entry'!AN953*0.000001*X950,IF('Data Entry'!AO953="mg",'Data Entry'!AN953*0.000001*X950,IF('Data Entry'!AO953="t",'Data Entry'!AN953*1000*X950,IF('Data Entry'!AO953="kg",'Data Entry'!AN953*1*X950,IF('Data Entry'!AO953="L",'Data Entry'!AN953*1*X950,IFERROR(,"")))))))</f>
        <v>0</v>
      </c>
      <c r="T950" s="1" t="s">
        <v>4</v>
      </c>
      <c r="U950" s="59" t="str">
        <f>IF('Data Entry'!AP953="No aplica","1",'Data Entry'!AP953)</f>
        <v/>
      </c>
      <c r="V950" s="59" t="str">
        <f>IF('Data Entry'!AS953="No aplica","1",'Data Entry'!AS953)</f>
        <v/>
      </c>
      <c r="W950" s="59" t="str">
        <f>IF('Data Entry'!AV953="No aplica","1",'Data Entry'!AV953)</f>
        <v/>
      </c>
      <c r="X950" s="59" t="str">
        <f>IF('Data Entry'!AY953="No aplica","1",'Data Entry'!AY953)</f>
        <v/>
      </c>
      <c r="Y950" s="151" t="str">
        <f t="shared" si="14"/>
        <v/>
      </c>
      <c r="Z950" s="152" t="str">
        <f>IF('Data Entry'!H953="Yes","1",IF(AND('Data Entry'!H953="",'Data Entry'!I953="",'Data Entry'!J953="",'Data Entry'!K953="",'Data Entry'!L953="",'Data Entry'!M953="",'Data Entry'!N953="",'Data Entry'!O953="",'Data Entry'!P953="",'Data Entry'!Q953=""),"","1"))</f>
        <v/>
      </c>
      <c r="AA950" s="152" t="str">
        <f>IF('Data Entry'!R953="Yes","1",IF(AND('Data Entry'!R953="",'Data Entry'!S953="",'Data Entry'!T953="",'Data Entry'!U953=""),"","1"))</f>
        <v/>
      </c>
      <c r="AB950" s="157" t="str">
        <f>IF('Data Entry'!V953="Yes","1",IF(AND('Data Entry'!V953="",'Data Entry'!W953=""),"","1"))</f>
        <v/>
      </c>
    </row>
    <row r="951" spans="1:28" ht="17">
      <c r="A951" s="59">
        <f>'Data Entry'!AB954</f>
        <v>0</v>
      </c>
      <c r="B951" s="59" t="str">
        <f>'Data Entry'!AR954</f>
        <v/>
      </c>
      <c r="C951" s="1">
        <f>IF('Data Entry'!AD954="g",'Data Entry'!AC954*0.001*U951,IF('Data Entry'!AD954="UI",'Data Entry'!AC954*0.000001*U951,IF('Data Entry'!AD954="mg",'Data Entry'!AC954*0.000001*U951,IF('Data Entry'!AD954="t",'Data Entry'!AC954*1000*U951,IF('Data Entry'!AD954="kg",'Data Entry'!AC954*1*U951,IF('Data Entry'!AD954="L",'Data Entry'!AC954*1*U951,IFERROR(,"")))))))</f>
        <v>0</v>
      </c>
      <c r="D951" s="1" t="s">
        <v>4</v>
      </c>
      <c r="E951" s="1">
        <f>IF('Data Entry'!AF954="g",'Data Entry'!AE954*0.001,IF('Data Entry'!AF954="mg",'Data Entry'!AE954*0.000001,IF('Data Entry'!AF954="t",'Data Entry'!AE954*1000,IF('Data Entry'!AF954="ml",'Data Entry'!AE954*0.001,IF('Data Entry'!AF954="kg",'Data Entry'!AE954*1,IF('Data Entry'!AF954="Pieza",'Data Entry'!AE954*1,IF('Data Entry'!AF954="L",'Data Entry'!AE954*1,IFERROR(,""))))))))</f>
        <v>0</v>
      </c>
      <c r="F951" s="1" t="s">
        <v>4</v>
      </c>
      <c r="G951" s="1">
        <f>IF('Data Entry'!AA954="g",'Data Entry'!Z954*0.001,IF('Data Entry'!AA954="mg",'Data Entry'!Z954*0.000001,IF('Data Entry'!AA954="t",'Data Entry'!Z954*1000,IF('Data Entry'!AA954="ml",'Data Entry'!Z954*0.001,IF('Data Entry'!AA954="kg",'Data Entry'!Z954*1,IF('Data Entry'!AA954="Piezas",'Data Entry'!Z954*1,IF('Data Entry'!AA954="L",'Data Entry'!Z954*1,IFERROR(,""))))))))</f>
        <v>0</v>
      </c>
      <c r="H951" s="1" t="s">
        <v>4</v>
      </c>
      <c r="I951" s="1">
        <f>IF('Data Entry'!AC954="g",'Data Entry'!AB954*0.001,IF('Data Entry'!AC954="mg",'Data Entry'!AB954*0.000001,IF('Data Entry'!AC954="t",'Data Entry'!AB954*1000,IF('Data Entry'!AC954="ml",'Data Entry'!AB954*0.001,IF('Data Entry'!AC954="kg",'Data Entry'!AB954*1,IF('Data Entry'!AC954="L",'Data Entry'!AB954*1,IFERROR(,"")))))))</f>
        <v>0</v>
      </c>
      <c r="J951" s="59" t="str">
        <f>'Data Entry'!AU954</f>
        <v/>
      </c>
      <c r="K951" s="1">
        <f>IF('Data Entry'!AI954="g",'Data Entry'!AH954*0.001*V951,IF('Data Entry'!AI954="UI",'Data Entry'!AH954*0.000001*V951,IF('Data Entry'!AI954="mg",'Data Entry'!AH954*0.000001*V951,IF('Data Entry'!AI954="t",'Data Entry'!AH954*1000*V951,IF('Data Entry'!AI954="kg",'Data Entry'!AH954*1*V951,IF('Data Entry'!AI954="L",'Data Entry'!AH954*1*V951,IFERROR(,"")))))))</f>
        <v>0</v>
      </c>
      <c r="L951" s="1" t="s">
        <v>4</v>
      </c>
      <c r="M951" s="59">
        <f>'Data Entry'!AJ954</f>
        <v>0</v>
      </c>
      <c r="N951" s="59" t="str">
        <f>'Data Entry'!AX954</f>
        <v/>
      </c>
      <c r="O951" s="1">
        <f>IF('Data Entry'!AL954="g",'Data Entry'!AK954*0.001*W951,IF('Data Entry'!AL954="UI",'Data Entry'!AK954*0.000001*W951,IF('Data Entry'!AL954="mg",'Data Entry'!AK954*0.000001*W951,IF('Data Entry'!AL954="t",'Data Entry'!AK954*1000*W951,IF('Data Entry'!AL954="kg",'Data Entry'!AK954*1*W951,IF('Data Entry'!AL954="L",'Data Entry'!AK954*1*W951,IFERROR(,"")))))))</f>
        <v>0</v>
      </c>
      <c r="P951" s="1" t="s">
        <v>4</v>
      </c>
      <c r="Q951" s="59">
        <f>'Data Entry'!AM954</f>
        <v>0</v>
      </c>
      <c r="R951" s="59" t="str">
        <f>'Data Entry'!BA954</f>
        <v/>
      </c>
      <c r="S951" s="1">
        <f>IF('Data Entry'!AO954="g",'Data Entry'!AN954*0.001*X951,IF('Data Entry'!AO954="UI",'Data Entry'!AN954*0.000001*X951,IF('Data Entry'!AO954="mg",'Data Entry'!AN954*0.000001*X951,IF('Data Entry'!AO954="t",'Data Entry'!AN954*1000*X951,IF('Data Entry'!AO954="kg",'Data Entry'!AN954*1*X951,IF('Data Entry'!AO954="L",'Data Entry'!AN954*1*X951,IFERROR(,"")))))))</f>
        <v>0</v>
      </c>
      <c r="T951" s="1" t="s">
        <v>4</v>
      </c>
      <c r="U951" s="59" t="str">
        <f>IF('Data Entry'!AP954="No aplica","1",'Data Entry'!AP954)</f>
        <v/>
      </c>
      <c r="V951" s="59" t="str">
        <f>IF('Data Entry'!AS954="No aplica","1",'Data Entry'!AS954)</f>
        <v/>
      </c>
      <c r="W951" s="59" t="str">
        <f>IF('Data Entry'!AV954="No aplica","1",'Data Entry'!AV954)</f>
        <v/>
      </c>
      <c r="X951" s="59" t="str">
        <f>IF('Data Entry'!AY954="No aplica","1",'Data Entry'!AY954)</f>
        <v/>
      </c>
      <c r="Y951" s="151" t="str">
        <f t="shared" si="14"/>
        <v/>
      </c>
      <c r="Z951" s="152" t="str">
        <f>IF('Data Entry'!H954="Yes","1",IF(AND('Data Entry'!H954="",'Data Entry'!I954="",'Data Entry'!J954="",'Data Entry'!K954="",'Data Entry'!L954="",'Data Entry'!M954="",'Data Entry'!N954="",'Data Entry'!O954="",'Data Entry'!P954="",'Data Entry'!Q954=""),"","1"))</f>
        <v/>
      </c>
      <c r="AA951" s="152" t="str">
        <f>IF('Data Entry'!R954="Yes","1",IF(AND('Data Entry'!R954="",'Data Entry'!S954="",'Data Entry'!T954="",'Data Entry'!U954=""),"","1"))</f>
        <v/>
      </c>
      <c r="AB951" s="157" t="str">
        <f>IF('Data Entry'!V954="Yes","1",IF(AND('Data Entry'!V954="",'Data Entry'!W954=""),"","1"))</f>
        <v/>
      </c>
    </row>
    <row r="952" spans="1:28" ht="17">
      <c r="A952" s="59">
        <f>'Data Entry'!AB955</f>
        <v>0</v>
      </c>
      <c r="B952" s="59" t="str">
        <f>'Data Entry'!AR955</f>
        <v/>
      </c>
      <c r="C952" s="1">
        <f>IF('Data Entry'!AD955="g",'Data Entry'!AC955*0.001*U952,IF('Data Entry'!AD955="UI",'Data Entry'!AC955*0.000001*U952,IF('Data Entry'!AD955="mg",'Data Entry'!AC955*0.000001*U952,IF('Data Entry'!AD955="t",'Data Entry'!AC955*1000*U952,IF('Data Entry'!AD955="kg",'Data Entry'!AC955*1*U952,IF('Data Entry'!AD955="L",'Data Entry'!AC955*1*U952,IFERROR(,"")))))))</f>
        <v>0</v>
      </c>
      <c r="D952" s="1" t="s">
        <v>4</v>
      </c>
      <c r="E952" s="1">
        <f>IF('Data Entry'!AF955="g",'Data Entry'!AE955*0.001,IF('Data Entry'!AF955="mg",'Data Entry'!AE955*0.000001,IF('Data Entry'!AF955="t",'Data Entry'!AE955*1000,IF('Data Entry'!AF955="ml",'Data Entry'!AE955*0.001,IF('Data Entry'!AF955="kg",'Data Entry'!AE955*1,IF('Data Entry'!AF955="Pieza",'Data Entry'!AE955*1,IF('Data Entry'!AF955="L",'Data Entry'!AE955*1,IFERROR(,""))))))))</f>
        <v>0</v>
      </c>
      <c r="F952" s="1" t="s">
        <v>4</v>
      </c>
      <c r="G952" s="1">
        <f>IF('Data Entry'!AA955="g",'Data Entry'!Z955*0.001,IF('Data Entry'!AA955="mg",'Data Entry'!Z955*0.000001,IF('Data Entry'!AA955="t",'Data Entry'!Z955*1000,IF('Data Entry'!AA955="ml",'Data Entry'!Z955*0.001,IF('Data Entry'!AA955="kg",'Data Entry'!Z955*1,IF('Data Entry'!AA955="Piezas",'Data Entry'!Z955*1,IF('Data Entry'!AA955="L",'Data Entry'!Z955*1,IFERROR(,""))))))))</f>
        <v>0</v>
      </c>
      <c r="H952" s="1" t="s">
        <v>4</v>
      </c>
      <c r="I952" s="1">
        <f>IF('Data Entry'!AC955="g",'Data Entry'!AB955*0.001,IF('Data Entry'!AC955="mg",'Data Entry'!AB955*0.000001,IF('Data Entry'!AC955="t",'Data Entry'!AB955*1000,IF('Data Entry'!AC955="ml",'Data Entry'!AB955*0.001,IF('Data Entry'!AC955="kg",'Data Entry'!AB955*1,IF('Data Entry'!AC955="L",'Data Entry'!AB955*1,IFERROR(,"")))))))</f>
        <v>0</v>
      </c>
      <c r="J952" s="59" t="str">
        <f>'Data Entry'!AU955</f>
        <v/>
      </c>
      <c r="K952" s="1">
        <f>IF('Data Entry'!AI955="g",'Data Entry'!AH955*0.001*V952,IF('Data Entry'!AI955="UI",'Data Entry'!AH955*0.000001*V952,IF('Data Entry'!AI955="mg",'Data Entry'!AH955*0.000001*V952,IF('Data Entry'!AI955="t",'Data Entry'!AH955*1000*V952,IF('Data Entry'!AI955="kg",'Data Entry'!AH955*1*V952,IF('Data Entry'!AI955="L",'Data Entry'!AH955*1*V952,IFERROR(,"")))))))</f>
        <v>0</v>
      </c>
      <c r="L952" s="1" t="s">
        <v>4</v>
      </c>
      <c r="M952" s="59">
        <f>'Data Entry'!AJ955</f>
        <v>0</v>
      </c>
      <c r="N952" s="59" t="str">
        <f>'Data Entry'!AX955</f>
        <v/>
      </c>
      <c r="O952" s="1">
        <f>IF('Data Entry'!AL955="g",'Data Entry'!AK955*0.001*W952,IF('Data Entry'!AL955="UI",'Data Entry'!AK955*0.000001*W952,IF('Data Entry'!AL955="mg",'Data Entry'!AK955*0.000001*W952,IF('Data Entry'!AL955="t",'Data Entry'!AK955*1000*W952,IF('Data Entry'!AL955="kg",'Data Entry'!AK955*1*W952,IF('Data Entry'!AL955="L",'Data Entry'!AK955*1*W952,IFERROR(,"")))))))</f>
        <v>0</v>
      </c>
      <c r="P952" s="1" t="s">
        <v>4</v>
      </c>
      <c r="Q952" s="59">
        <f>'Data Entry'!AM955</f>
        <v>0</v>
      </c>
      <c r="R952" s="59" t="str">
        <f>'Data Entry'!BA955</f>
        <v/>
      </c>
      <c r="S952" s="1">
        <f>IF('Data Entry'!AO955="g",'Data Entry'!AN955*0.001*X952,IF('Data Entry'!AO955="UI",'Data Entry'!AN955*0.000001*X952,IF('Data Entry'!AO955="mg",'Data Entry'!AN955*0.000001*X952,IF('Data Entry'!AO955="t",'Data Entry'!AN955*1000*X952,IF('Data Entry'!AO955="kg",'Data Entry'!AN955*1*X952,IF('Data Entry'!AO955="L",'Data Entry'!AN955*1*X952,IFERROR(,"")))))))</f>
        <v>0</v>
      </c>
      <c r="T952" s="1" t="s">
        <v>4</v>
      </c>
      <c r="U952" s="59" t="str">
        <f>IF('Data Entry'!AP955="No aplica","1",'Data Entry'!AP955)</f>
        <v/>
      </c>
      <c r="V952" s="59" t="str">
        <f>IF('Data Entry'!AS955="No aplica","1",'Data Entry'!AS955)</f>
        <v/>
      </c>
      <c r="W952" s="59" t="str">
        <f>IF('Data Entry'!AV955="No aplica","1",'Data Entry'!AV955)</f>
        <v/>
      </c>
      <c r="X952" s="59" t="str">
        <f>IF('Data Entry'!AY955="No aplica","1",'Data Entry'!AY955)</f>
        <v/>
      </c>
      <c r="Y952" s="151" t="str">
        <f t="shared" si="14"/>
        <v/>
      </c>
      <c r="Z952" s="152" t="str">
        <f>IF('Data Entry'!H955="Yes","1",IF(AND('Data Entry'!H955="",'Data Entry'!I955="",'Data Entry'!J955="",'Data Entry'!K955="",'Data Entry'!L955="",'Data Entry'!M955="",'Data Entry'!N955="",'Data Entry'!O955="",'Data Entry'!P955="",'Data Entry'!Q955=""),"","1"))</f>
        <v/>
      </c>
      <c r="AA952" s="152" t="str">
        <f>IF('Data Entry'!R955="Yes","1",IF(AND('Data Entry'!R955="",'Data Entry'!S955="",'Data Entry'!T955="",'Data Entry'!U955=""),"","1"))</f>
        <v/>
      </c>
      <c r="AB952" s="157" t="str">
        <f>IF('Data Entry'!V955="Yes","1",IF(AND('Data Entry'!V955="",'Data Entry'!W955=""),"","1"))</f>
        <v/>
      </c>
    </row>
    <row r="953" spans="1:28" ht="17">
      <c r="A953" s="59">
        <f>'Data Entry'!AB956</f>
        <v>0</v>
      </c>
      <c r="B953" s="59" t="str">
        <f>'Data Entry'!AR956</f>
        <v/>
      </c>
      <c r="C953" s="1">
        <f>IF('Data Entry'!AD956="g",'Data Entry'!AC956*0.001*U953,IF('Data Entry'!AD956="UI",'Data Entry'!AC956*0.000001*U953,IF('Data Entry'!AD956="mg",'Data Entry'!AC956*0.000001*U953,IF('Data Entry'!AD956="t",'Data Entry'!AC956*1000*U953,IF('Data Entry'!AD956="kg",'Data Entry'!AC956*1*U953,IF('Data Entry'!AD956="L",'Data Entry'!AC956*1*U953,IFERROR(,"")))))))</f>
        <v>0</v>
      </c>
      <c r="D953" s="1" t="s">
        <v>4</v>
      </c>
      <c r="E953" s="1">
        <f>IF('Data Entry'!AF956="g",'Data Entry'!AE956*0.001,IF('Data Entry'!AF956="mg",'Data Entry'!AE956*0.000001,IF('Data Entry'!AF956="t",'Data Entry'!AE956*1000,IF('Data Entry'!AF956="ml",'Data Entry'!AE956*0.001,IF('Data Entry'!AF956="kg",'Data Entry'!AE956*1,IF('Data Entry'!AF956="Pieza",'Data Entry'!AE956*1,IF('Data Entry'!AF956="L",'Data Entry'!AE956*1,IFERROR(,""))))))))</f>
        <v>0</v>
      </c>
      <c r="F953" s="1" t="s">
        <v>4</v>
      </c>
      <c r="G953" s="1">
        <f>IF('Data Entry'!AA956="g",'Data Entry'!Z956*0.001,IF('Data Entry'!AA956="mg",'Data Entry'!Z956*0.000001,IF('Data Entry'!AA956="t",'Data Entry'!Z956*1000,IF('Data Entry'!AA956="ml",'Data Entry'!Z956*0.001,IF('Data Entry'!AA956="kg",'Data Entry'!Z956*1,IF('Data Entry'!AA956="Piezas",'Data Entry'!Z956*1,IF('Data Entry'!AA956="L",'Data Entry'!Z956*1,IFERROR(,""))))))))</f>
        <v>0</v>
      </c>
      <c r="H953" s="1" t="s">
        <v>4</v>
      </c>
      <c r="I953" s="1">
        <f>IF('Data Entry'!AC956="g",'Data Entry'!AB956*0.001,IF('Data Entry'!AC956="mg",'Data Entry'!AB956*0.000001,IF('Data Entry'!AC956="t",'Data Entry'!AB956*1000,IF('Data Entry'!AC956="ml",'Data Entry'!AB956*0.001,IF('Data Entry'!AC956="kg",'Data Entry'!AB956*1,IF('Data Entry'!AC956="L",'Data Entry'!AB956*1,IFERROR(,"")))))))</f>
        <v>0</v>
      </c>
      <c r="J953" s="59" t="str">
        <f>'Data Entry'!AU956</f>
        <v/>
      </c>
      <c r="K953" s="1">
        <f>IF('Data Entry'!AI956="g",'Data Entry'!AH956*0.001*V953,IF('Data Entry'!AI956="UI",'Data Entry'!AH956*0.000001*V953,IF('Data Entry'!AI956="mg",'Data Entry'!AH956*0.000001*V953,IF('Data Entry'!AI956="t",'Data Entry'!AH956*1000*V953,IF('Data Entry'!AI956="kg",'Data Entry'!AH956*1*V953,IF('Data Entry'!AI956="L",'Data Entry'!AH956*1*V953,IFERROR(,"")))))))</f>
        <v>0</v>
      </c>
      <c r="L953" s="1" t="s">
        <v>4</v>
      </c>
      <c r="M953" s="59">
        <f>'Data Entry'!AJ956</f>
        <v>0</v>
      </c>
      <c r="N953" s="59" t="str">
        <f>'Data Entry'!AX956</f>
        <v/>
      </c>
      <c r="O953" s="1">
        <f>IF('Data Entry'!AL956="g",'Data Entry'!AK956*0.001*W953,IF('Data Entry'!AL956="UI",'Data Entry'!AK956*0.000001*W953,IF('Data Entry'!AL956="mg",'Data Entry'!AK956*0.000001*W953,IF('Data Entry'!AL956="t",'Data Entry'!AK956*1000*W953,IF('Data Entry'!AL956="kg",'Data Entry'!AK956*1*W953,IF('Data Entry'!AL956="L",'Data Entry'!AK956*1*W953,IFERROR(,"")))))))</f>
        <v>0</v>
      </c>
      <c r="P953" s="1" t="s">
        <v>4</v>
      </c>
      <c r="Q953" s="59">
        <f>'Data Entry'!AM956</f>
        <v>0</v>
      </c>
      <c r="R953" s="59" t="str">
        <f>'Data Entry'!BA956</f>
        <v/>
      </c>
      <c r="S953" s="1">
        <f>IF('Data Entry'!AO956="g",'Data Entry'!AN956*0.001*X953,IF('Data Entry'!AO956="UI",'Data Entry'!AN956*0.000001*X953,IF('Data Entry'!AO956="mg",'Data Entry'!AN956*0.000001*X953,IF('Data Entry'!AO956="t",'Data Entry'!AN956*1000*X953,IF('Data Entry'!AO956="kg",'Data Entry'!AN956*1*X953,IF('Data Entry'!AO956="L",'Data Entry'!AN956*1*X953,IFERROR(,"")))))))</f>
        <v>0</v>
      </c>
      <c r="T953" s="1" t="s">
        <v>4</v>
      </c>
      <c r="U953" s="59" t="str">
        <f>IF('Data Entry'!AP956="No aplica","1",'Data Entry'!AP956)</f>
        <v/>
      </c>
      <c r="V953" s="59" t="str">
        <f>IF('Data Entry'!AS956="No aplica","1",'Data Entry'!AS956)</f>
        <v/>
      </c>
      <c r="W953" s="59" t="str">
        <f>IF('Data Entry'!AV956="No aplica","1",'Data Entry'!AV956)</f>
        <v/>
      </c>
      <c r="X953" s="59" t="str">
        <f>IF('Data Entry'!AY956="No aplica","1",'Data Entry'!AY956)</f>
        <v/>
      </c>
      <c r="Y953" s="151" t="str">
        <f t="shared" si="14"/>
        <v/>
      </c>
      <c r="Z953" s="152" t="str">
        <f>IF('Data Entry'!H956="Yes","1",IF(AND('Data Entry'!H956="",'Data Entry'!I956="",'Data Entry'!J956="",'Data Entry'!K956="",'Data Entry'!L956="",'Data Entry'!M956="",'Data Entry'!N956="",'Data Entry'!O956="",'Data Entry'!P956="",'Data Entry'!Q956=""),"","1"))</f>
        <v/>
      </c>
      <c r="AA953" s="152" t="str">
        <f>IF('Data Entry'!R956="Yes","1",IF(AND('Data Entry'!R956="",'Data Entry'!S956="",'Data Entry'!T956="",'Data Entry'!U956=""),"","1"))</f>
        <v/>
      </c>
      <c r="AB953" s="157" t="str">
        <f>IF('Data Entry'!V956="Yes","1",IF(AND('Data Entry'!V956="",'Data Entry'!W956=""),"","1"))</f>
        <v/>
      </c>
    </row>
    <row r="954" spans="1:28" ht="17">
      <c r="A954" s="59">
        <f>'Data Entry'!AB957</f>
        <v>0</v>
      </c>
      <c r="B954" s="59" t="str">
        <f>'Data Entry'!AR957</f>
        <v/>
      </c>
      <c r="C954" s="1">
        <f>IF('Data Entry'!AD957="g",'Data Entry'!AC957*0.001*U954,IF('Data Entry'!AD957="UI",'Data Entry'!AC957*0.000001*U954,IF('Data Entry'!AD957="mg",'Data Entry'!AC957*0.000001*U954,IF('Data Entry'!AD957="t",'Data Entry'!AC957*1000*U954,IF('Data Entry'!AD957="kg",'Data Entry'!AC957*1*U954,IF('Data Entry'!AD957="L",'Data Entry'!AC957*1*U954,IFERROR(,"")))))))</f>
        <v>0</v>
      </c>
      <c r="D954" s="1" t="s">
        <v>4</v>
      </c>
      <c r="E954" s="1">
        <f>IF('Data Entry'!AF957="g",'Data Entry'!AE957*0.001,IF('Data Entry'!AF957="mg",'Data Entry'!AE957*0.000001,IF('Data Entry'!AF957="t",'Data Entry'!AE957*1000,IF('Data Entry'!AF957="ml",'Data Entry'!AE957*0.001,IF('Data Entry'!AF957="kg",'Data Entry'!AE957*1,IF('Data Entry'!AF957="Pieza",'Data Entry'!AE957*1,IF('Data Entry'!AF957="L",'Data Entry'!AE957*1,IFERROR(,""))))))))</f>
        <v>0</v>
      </c>
      <c r="F954" s="1" t="s">
        <v>4</v>
      </c>
      <c r="G954" s="1">
        <f>IF('Data Entry'!AA957="g",'Data Entry'!Z957*0.001,IF('Data Entry'!AA957="mg",'Data Entry'!Z957*0.000001,IF('Data Entry'!AA957="t",'Data Entry'!Z957*1000,IF('Data Entry'!AA957="ml",'Data Entry'!Z957*0.001,IF('Data Entry'!AA957="kg",'Data Entry'!Z957*1,IF('Data Entry'!AA957="Piezas",'Data Entry'!Z957*1,IF('Data Entry'!AA957="L",'Data Entry'!Z957*1,IFERROR(,""))))))))</f>
        <v>0</v>
      </c>
      <c r="H954" s="1" t="s">
        <v>4</v>
      </c>
      <c r="I954" s="1">
        <f>IF('Data Entry'!AC957="g",'Data Entry'!AB957*0.001,IF('Data Entry'!AC957="mg",'Data Entry'!AB957*0.000001,IF('Data Entry'!AC957="t",'Data Entry'!AB957*1000,IF('Data Entry'!AC957="ml",'Data Entry'!AB957*0.001,IF('Data Entry'!AC957="kg",'Data Entry'!AB957*1,IF('Data Entry'!AC957="L",'Data Entry'!AB957*1,IFERROR(,"")))))))</f>
        <v>0</v>
      </c>
      <c r="J954" s="59" t="str">
        <f>'Data Entry'!AU957</f>
        <v/>
      </c>
      <c r="K954" s="1">
        <f>IF('Data Entry'!AI957="g",'Data Entry'!AH957*0.001*V954,IF('Data Entry'!AI957="UI",'Data Entry'!AH957*0.000001*V954,IF('Data Entry'!AI957="mg",'Data Entry'!AH957*0.000001*V954,IF('Data Entry'!AI957="t",'Data Entry'!AH957*1000*V954,IF('Data Entry'!AI957="kg",'Data Entry'!AH957*1*V954,IF('Data Entry'!AI957="L",'Data Entry'!AH957*1*V954,IFERROR(,"")))))))</f>
        <v>0</v>
      </c>
      <c r="L954" s="1" t="s">
        <v>4</v>
      </c>
      <c r="M954" s="59">
        <f>'Data Entry'!AJ957</f>
        <v>0</v>
      </c>
      <c r="N954" s="59" t="str">
        <f>'Data Entry'!AX957</f>
        <v/>
      </c>
      <c r="O954" s="1">
        <f>IF('Data Entry'!AL957="g",'Data Entry'!AK957*0.001*W954,IF('Data Entry'!AL957="UI",'Data Entry'!AK957*0.000001*W954,IF('Data Entry'!AL957="mg",'Data Entry'!AK957*0.000001*W954,IF('Data Entry'!AL957="t",'Data Entry'!AK957*1000*W954,IF('Data Entry'!AL957="kg",'Data Entry'!AK957*1*W954,IF('Data Entry'!AL957="L",'Data Entry'!AK957*1*W954,IFERROR(,"")))))))</f>
        <v>0</v>
      </c>
      <c r="P954" s="1" t="s">
        <v>4</v>
      </c>
      <c r="Q954" s="59">
        <f>'Data Entry'!AM957</f>
        <v>0</v>
      </c>
      <c r="R954" s="59" t="str">
        <f>'Data Entry'!BA957</f>
        <v/>
      </c>
      <c r="S954" s="1">
        <f>IF('Data Entry'!AO957="g",'Data Entry'!AN957*0.001*X954,IF('Data Entry'!AO957="UI",'Data Entry'!AN957*0.000001*X954,IF('Data Entry'!AO957="mg",'Data Entry'!AN957*0.000001*X954,IF('Data Entry'!AO957="t",'Data Entry'!AN957*1000*X954,IF('Data Entry'!AO957="kg",'Data Entry'!AN957*1*X954,IF('Data Entry'!AO957="L",'Data Entry'!AN957*1*X954,IFERROR(,"")))))))</f>
        <v>0</v>
      </c>
      <c r="T954" s="1" t="s">
        <v>4</v>
      </c>
      <c r="U954" s="59" t="str">
        <f>IF('Data Entry'!AP957="No aplica","1",'Data Entry'!AP957)</f>
        <v/>
      </c>
      <c r="V954" s="59" t="str">
        <f>IF('Data Entry'!AS957="No aplica","1",'Data Entry'!AS957)</f>
        <v/>
      </c>
      <c r="W954" s="59" t="str">
        <f>IF('Data Entry'!AV957="No aplica","1",'Data Entry'!AV957)</f>
        <v/>
      </c>
      <c r="X954" s="59" t="str">
        <f>IF('Data Entry'!AY957="No aplica","1",'Data Entry'!AY957)</f>
        <v/>
      </c>
      <c r="Y954" s="151" t="str">
        <f t="shared" si="14"/>
        <v/>
      </c>
      <c r="Z954" s="152" t="str">
        <f>IF('Data Entry'!H957="Yes","1",IF(AND('Data Entry'!H957="",'Data Entry'!I957="",'Data Entry'!J957="",'Data Entry'!K957="",'Data Entry'!L957="",'Data Entry'!M957="",'Data Entry'!N957="",'Data Entry'!O957="",'Data Entry'!P957="",'Data Entry'!Q957=""),"","1"))</f>
        <v/>
      </c>
      <c r="AA954" s="152" t="str">
        <f>IF('Data Entry'!R957="Yes","1",IF(AND('Data Entry'!R957="",'Data Entry'!S957="",'Data Entry'!T957="",'Data Entry'!U957=""),"","1"))</f>
        <v/>
      </c>
      <c r="AB954" s="157" t="str">
        <f>IF('Data Entry'!V957="Yes","1",IF(AND('Data Entry'!V957="",'Data Entry'!W957=""),"","1"))</f>
        <v/>
      </c>
    </row>
    <row r="955" spans="1:28" ht="17">
      <c r="A955" s="59">
        <f>'Data Entry'!AB958</f>
        <v>0</v>
      </c>
      <c r="B955" s="59" t="str">
        <f>'Data Entry'!AR958</f>
        <v/>
      </c>
      <c r="C955" s="1">
        <f>IF('Data Entry'!AD958="g",'Data Entry'!AC958*0.001*U955,IF('Data Entry'!AD958="UI",'Data Entry'!AC958*0.000001*U955,IF('Data Entry'!AD958="mg",'Data Entry'!AC958*0.000001*U955,IF('Data Entry'!AD958="t",'Data Entry'!AC958*1000*U955,IF('Data Entry'!AD958="kg",'Data Entry'!AC958*1*U955,IF('Data Entry'!AD958="L",'Data Entry'!AC958*1*U955,IFERROR(,"")))))))</f>
        <v>0</v>
      </c>
      <c r="D955" s="1" t="s">
        <v>4</v>
      </c>
      <c r="E955" s="1">
        <f>IF('Data Entry'!AF958="g",'Data Entry'!AE958*0.001,IF('Data Entry'!AF958="mg",'Data Entry'!AE958*0.000001,IF('Data Entry'!AF958="t",'Data Entry'!AE958*1000,IF('Data Entry'!AF958="ml",'Data Entry'!AE958*0.001,IF('Data Entry'!AF958="kg",'Data Entry'!AE958*1,IF('Data Entry'!AF958="Pieza",'Data Entry'!AE958*1,IF('Data Entry'!AF958="L",'Data Entry'!AE958*1,IFERROR(,""))))))))</f>
        <v>0</v>
      </c>
      <c r="F955" s="1" t="s">
        <v>4</v>
      </c>
      <c r="G955" s="1">
        <f>IF('Data Entry'!AA958="g",'Data Entry'!Z958*0.001,IF('Data Entry'!AA958="mg",'Data Entry'!Z958*0.000001,IF('Data Entry'!AA958="t",'Data Entry'!Z958*1000,IF('Data Entry'!AA958="ml",'Data Entry'!Z958*0.001,IF('Data Entry'!AA958="kg",'Data Entry'!Z958*1,IF('Data Entry'!AA958="Piezas",'Data Entry'!Z958*1,IF('Data Entry'!AA958="L",'Data Entry'!Z958*1,IFERROR(,""))))))))</f>
        <v>0</v>
      </c>
      <c r="H955" s="1" t="s">
        <v>4</v>
      </c>
      <c r="I955" s="1">
        <f>IF('Data Entry'!AC958="g",'Data Entry'!AB958*0.001,IF('Data Entry'!AC958="mg",'Data Entry'!AB958*0.000001,IF('Data Entry'!AC958="t",'Data Entry'!AB958*1000,IF('Data Entry'!AC958="ml",'Data Entry'!AB958*0.001,IF('Data Entry'!AC958="kg",'Data Entry'!AB958*1,IF('Data Entry'!AC958="L",'Data Entry'!AB958*1,IFERROR(,"")))))))</f>
        <v>0</v>
      </c>
      <c r="J955" s="59" t="str">
        <f>'Data Entry'!AU958</f>
        <v/>
      </c>
      <c r="K955" s="1">
        <f>IF('Data Entry'!AI958="g",'Data Entry'!AH958*0.001*V955,IF('Data Entry'!AI958="UI",'Data Entry'!AH958*0.000001*V955,IF('Data Entry'!AI958="mg",'Data Entry'!AH958*0.000001*V955,IF('Data Entry'!AI958="t",'Data Entry'!AH958*1000*V955,IF('Data Entry'!AI958="kg",'Data Entry'!AH958*1*V955,IF('Data Entry'!AI958="L",'Data Entry'!AH958*1*V955,IFERROR(,"")))))))</f>
        <v>0</v>
      </c>
      <c r="L955" s="1" t="s">
        <v>4</v>
      </c>
      <c r="M955" s="59">
        <f>'Data Entry'!AJ958</f>
        <v>0</v>
      </c>
      <c r="N955" s="59" t="str">
        <f>'Data Entry'!AX958</f>
        <v/>
      </c>
      <c r="O955" s="1">
        <f>IF('Data Entry'!AL958="g",'Data Entry'!AK958*0.001*W955,IF('Data Entry'!AL958="UI",'Data Entry'!AK958*0.000001*W955,IF('Data Entry'!AL958="mg",'Data Entry'!AK958*0.000001*W955,IF('Data Entry'!AL958="t",'Data Entry'!AK958*1000*W955,IF('Data Entry'!AL958="kg",'Data Entry'!AK958*1*W955,IF('Data Entry'!AL958="L",'Data Entry'!AK958*1*W955,IFERROR(,"")))))))</f>
        <v>0</v>
      </c>
      <c r="P955" s="1" t="s">
        <v>4</v>
      </c>
      <c r="Q955" s="59">
        <f>'Data Entry'!AM958</f>
        <v>0</v>
      </c>
      <c r="R955" s="59" t="str">
        <f>'Data Entry'!BA958</f>
        <v/>
      </c>
      <c r="S955" s="1">
        <f>IF('Data Entry'!AO958="g",'Data Entry'!AN958*0.001*X955,IF('Data Entry'!AO958="UI",'Data Entry'!AN958*0.000001*X955,IF('Data Entry'!AO958="mg",'Data Entry'!AN958*0.000001*X955,IF('Data Entry'!AO958="t",'Data Entry'!AN958*1000*X955,IF('Data Entry'!AO958="kg",'Data Entry'!AN958*1*X955,IF('Data Entry'!AO958="L",'Data Entry'!AN958*1*X955,IFERROR(,"")))))))</f>
        <v>0</v>
      </c>
      <c r="T955" s="1" t="s">
        <v>4</v>
      </c>
      <c r="U955" s="59" t="str">
        <f>IF('Data Entry'!AP958="No aplica","1",'Data Entry'!AP958)</f>
        <v/>
      </c>
      <c r="V955" s="59" t="str">
        <f>IF('Data Entry'!AS958="No aplica","1",'Data Entry'!AS958)</f>
        <v/>
      </c>
      <c r="W955" s="59" t="str">
        <f>IF('Data Entry'!AV958="No aplica","1",'Data Entry'!AV958)</f>
        <v/>
      </c>
      <c r="X955" s="59" t="str">
        <f>IF('Data Entry'!AY958="No aplica","1",'Data Entry'!AY958)</f>
        <v/>
      </c>
      <c r="Y955" s="151" t="str">
        <f t="shared" si="14"/>
        <v/>
      </c>
      <c r="Z955" s="152" t="str">
        <f>IF('Data Entry'!H958="Yes","1",IF(AND('Data Entry'!H958="",'Data Entry'!I958="",'Data Entry'!J958="",'Data Entry'!K958="",'Data Entry'!L958="",'Data Entry'!M958="",'Data Entry'!N958="",'Data Entry'!O958="",'Data Entry'!P958="",'Data Entry'!Q958=""),"","1"))</f>
        <v/>
      </c>
      <c r="AA955" s="152" t="str">
        <f>IF('Data Entry'!R958="Yes","1",IF(AND('Data Entry'!R958="",'Data Entry'!S958="",'Data Entry'!T958="",'Data Entry'!U958=""),"","1"))</f>
        <v/>
      </c>
      <c r="AB955" s="157" t="str">
        <f>IF('Data Entry'!V958="Yes","1",IF(AND('Data Entry'!V958="",'Data Entry'!W958=""),"","1"))</f>
        <v/>
      </c>
    </row>
    <row r="956" spans="1:28" ht="17">
      <c r="A956" s="59">
        <f>'Data Entry'!AB959</f>
        <v>0</v>
      </c>
      <c r="B956" s="59" t="str">
        <f>'Data Entry'!AR959</f>
        <v/>
      </c>
      <c r="C956" s="1">
        <f>IF('Data Entry'!AD959="g",'Data Entry'!AC959*0.001*U956,IF('Data Entry'!AD959="UI",'Data Entry'!AC959*0.000001*U956,IF('Data Entry'!AD959="mg",'Data Entry'!AC959*0.000001*U956,IF('Data Entry'!AD959="t",'Data Entry'!AC959*1000*U956,IF('Data Entry'!AD959="kg",'Data Entry'!AC959*1*U956,IF('Data Entry'!AD959="L",'Data Entry'!AC959*1*U956,IFERROR(,"")))))))</f>
        <v>0</v>
      </c>
      <c r="D956" s="1" t="s">
        <v>4</v>
      </c>
      <c r="E956" s="1">
        <f>IF('Data Entry'!AF959="g",'Data Entry'!AE959*0.001,IF('Data Entry'!AF959="mg",'Data Entry'!AE959*0.000001,IF('Data Entry'!AF959="t",'Data Entry'!AE959*1000,IF('Data Entry'!AF959="ml",'Data Entry'!AE959*0.001,IF('Data Entry'!AF959="kg",'Data Entry'!AE959*1,IF('Data Entry'!AF959="Pieza",'Data Entry'!AE959*1,IF('Data Entry'!AF959="L",'Data Entry'!AE959*1,IFERROR(,""))))))))</f>
        <v>0</v>
      </c>
      <c r="F956" s="1" t="s">
        <v>4</v>
      </c>
      <c r="G956" s="1">
        <f>IF('Data Entry'!AA959="g",'Data Entry'!Z959*0.001,IF('Data Entry'!AA959="mg",'Data Entry'!Z959*0.000001,IF('Data Entry'!AA959="t",'Data Entry'!Z959*1000,IF('Data Entry'!AA959="ml",'Data Entry'!Z959*0.001,IF('Data Entry'!AA959="kg",'Data Entry'!Z959*1,IF('Data Entry'!AA959="Piezas",'Data Entry'!Z959*1,IF('Data Entry'!AA959="L",'Data Entry'!Z959*1,IFERROR(,""))))))))</f>
        <v>0</v>
      </c>
      <c r="H956" s="1" t="s">
        <v>4</v>
      </c>
      <c r="I956" s="1">
        <f>IF('Data Entry'!AC959="g",'Data Entry'!AB959*0.001,IF('Data Entry'!AC959="mg",'Data Entry'!AB959*0.000001,IF('Data Entry'!AC959="t",'Data Entry'!AB959*1000,IF('Data Entry'!AC959="ml",'Data Entry'!AB959*0.001,IF('Data Entry'!AC959="kg",'Data Entry'!AB959*1,IF('Data Entry'!AC959="L",'Data Entry'!AB959*1,IFERROR(,"")))))))</f>
        <v>0</v>
      </c>
      <c r="J956" s="59" t="str">
        <f>'Data Entry'!AU959</f>
        <v/>
      </c>
      <c r="K956" s="1">
        <f>IF('Data Entry'!AI959="g",'Data Entry'!AH959*0.001*V956,IF('Data Entry'!AI959="UI",'Data Entry'!AH959*0.000001*V956,IF('Data Entry'!AI959="mg",'Data Entry'!AH959*0.000001*V956,IF('Data Entry'!AI959="t",'Data Entry'!AH959*1000*V956,IF('Data Entry'!AI959="kg",'Data Entry'!AH959*1*V956,IF('Data Entry'!AI959="L",'Data Entry'!AH959*1*V956,IFERROR(,"")))))))</f>
        <v>0</v>
      </c>
      <c r="L956" s="1" t="s">
        <v>4</v>
      </c>
      <c r="M956" s="59">
        <f>'Data Entry'!AJ959</f>
        <v>0</v>
      </c>
      <c r="N956" s="59" t="str">
        <f>'Data Entry'!AX959</f>
        <v/>
      </c>
      <c r="O956" s="1">
        <f>IF('Data Entry'!AL959="g",'Data Entry'!AK959*0.001*W956,IF('Data Entry'!AL959="UI",'Data Entry'!AK959*0.000001*W956,IF('Data Entry'!AL959="mg",'Data Entry'!AK959*0.000001*W956,IF('Data Entry'!AL959="t",'Data Entry'!AK959*1000*W956,IF('Data Entry'!AL959="kg",'Data Entry'!AK959*1*W956,IF('Data Entry'!AL959="L",'Data Entry'!AK959*1*W956,IFERROR(,"")))))))</f>
        <v>0</v>
      </c>
      <c r="P956" s="1" t="s">
        <v>4</v>
      </c>
      <c r="Q956" s="59">
        <f>'Data Entry'!AM959</f>
        <v>0</v>
      </c>
      <c r="R956" s="59" t="str">
        <f>'Data Entry'!BA959</f>
        <v/>
      </c>
      <c r="S956" s="1">
        <f>IF('Data Entry'!AO959="g",'Data Entry'!AN959*0.001*X956,IF('Data Entry'!AO959="UI",'Data Entry'!AN959*0.000001*X956,IF('Data Entry'!AO959="mg",'Data Entry'!AN959*0.000001*X956,IF('Data Entry'!AO959="t",'Data Entry'!AN959*1000*X956,IF('Data Entry'!AO959="kg",'Data Entry'!AN959*1*X956,IF('Data Entry'!AO959="L",'Data Entry'!AN959*1*X956,IFERROR(,"")))))))</f>
        <v>0</v>
      </c>
      <c r="T956" s="1" t="s">
        <v>4</v>
      </c>
      <c r="U956" s="59" t="str">
        <f>IF('Data Entry'!AP959="No aplica","1",'Data Entry'!AP959)</f>
        <v/>
      </c>
      <c r="V956" s="59" t="str">
        <f>IF('Data Entry'!AS959="No aplica","1",'Data Entry'!AS959)</f>
        <v/>
      </c>
      <c r="W956" s="59" t="str">
        <f>IF('Data Entry'!AV959="No aplica","1",'Data Entry'!AV959)</f>
        <v/>
      </c>
      <c r="X956" s="59" t="str">
        <f>IF('Data Entry'!AY959="No aplica","1",'Data Entry'!AY959)</f>
        <v/>
      </c>
      <c r="Y956" s="151" t="str">
        <f t="shared" si="14"/>
        <v/>
      </c>
      <c r="Z956" s="152" t="str">
        <f>IF('Data Entry'!H959="Yes","1",IF(AND('Data Entry'!H959="",'Data Entry'!I959="",'Data Entry'!J959="",'Data Entry'!K959="",'Data Entry'!L959="",'Data Entry'!M959="",'Data Entry'!N959="",'Data Entry'!O959="",'Data Entry'!P959="",'Data Entry'!Q959=""),"","1"))</f>
        <v/>
      </c>
      <c r="AA956" s="152" t="str">
        <f>IF('Data Entry'!R959="Yes","1",IF(AND('Data Entry'!R959="",'Data Entry'!S959="",'Data Entry'!T959="",'Data Entry'!U959=""),"","1"))</f>
        <v/>
      </c>
      <c r="AB956" s="157" t="str">
        <f>IF('Data Entry'!V959="Yes","1",IF(AND('Data Entry'!V959="",'Data Entry'!W959=""),"","1"))</f>
        <v/>
      </c>
    </row>
    <row r="957" spans="1:28" ht="17">
      <c r="A957" s="59">
        <f>'Data Entry'!AB960</f>
        <v>0</v>
      </c>
      <c r="B957" s="59" t="str">
        <f>'Data Entry'!AR960</f>
        <v/>
      </c>
      <c r="C957" s="1">
        <f>IF('Data Entry'!AD960="g",'Data Entry'!AC960*0.001*U957,IF('Data Entry'!AD960="UI",'Data Entry'!AC960*0.000001*U957,IF('Data Entry'!AD960="mg",'Data Entry'!AC960*0.000001*U957,IF('Data Entry'!AD960="t",'Data Entry'!AC960*1000*U957,IF('Data Entry'!AD960="kg",'Data Entry'!AC960*1*U957,IF('Data Entry'!AD960="L",'Data Entry'!AC960*1*U957,IFERROR(,"")))))))</f>
        <v>0</v>
      </c>
      <c r="D957" s="1" t="s">
        <v>4</v>
      </c>
      <c r="E957" s="1">
        <f>IF('Data Entry'!AF960="g",'Data Entry'!AE960*0.001,IF('Data Entry'!AF960="mg",'Data Entry'!AE960*0.000001,IF('Data Entry'!AF960="t",'Data Entry'!AE960*1000,IF('Data Entry'!AF960="ml",'Data Entry'!AE960*0.001,IF('Data Entry'!AF960="kg",'Data Entry'!AE960*1,IF('Data Entry'!AF960="Pieza",'Data Entry'!AE960*1,IF('Data Entry'!AF960="L",'Data Entry'!AE960*1,IFERROR(,""))))))))</f>
        <v>0</v>
      </c>
      <c r="F957" s="1" t="s">
        <v>4</v>
      </c>
      <c r="G957" s="1">
        <f>IF('Data Entry'!AA960="g",'Data Entry'!Z960*0.001,IF('Data Entry'!AA960="mg",'Data Entry'!Z960*0.000001,IF('Data Entry'!AA960="t",'Data Entry'!Z960*1000,IF('Data Entry'!AA960="ml",'Data Entry'!Z960*0.001,IF('Data Entry'!AA960="kg",'Data Entry'!Z960*1,IF('Data Entry'!AA960="Piezas",'Data Entry'!Z960*1,IF('Data Entry'!AA960="L",'Data Entry'!Z960*1,IFERROR(,""))))))))</f>
        <v>0</v>
      </c>
      <c r="H957" s="1" t="s">
        <v>4</v>
      </c>
      <c r="I957" s="1">
        <f>IF('Data Entry'!AC960="g",'Data Entry'!AB960*0.001,IF('Data Entry'!AC960="mg",'Data Entry'!AB960*0.000001,IF('Data Entry'!AC960="t",'Data Entry'!AB960*1000,IF('Data Entry'!AC960="ml",'Data Entry'!AB960*0.001,IF('Data Entry'!AC960="kg",'Data Entry'!AB960*1,IF('Data Entry'!AC960="L",'Data Entry'!AB960*1,IFERROR(,"")))))))</f>
        <v>0</v>
      </c>
      <c r="J957" s="59" t="str">
        <f>'Data Entry'!AU960</f>
        <v/>
      </c>
      <c r="K957" s="1">
        <f>IF('Data Entry'!AI960="g",'Data Entry'!AH960*0.001*V957,IF('Data Entry'!AI960="UI",'Data Entry'!AH960*0.000001*V957,IF('Data Entry'!AI960="mg",'Data Entry'!AH960*0.000001*V957,IF('Data Entry'!AI960="t",'Data Entry'!AH960*1000*V957,IF('Data Entry'!AI960="kg",'Data Entry'!AH960*1*V957,IF('Data Entry'!AI960="L",'Data Entry'!AH960*1*V957,IFERROR(,"")))))))</f>
        <v>0</v>
      </c>
      <c r="L957" s="1" t="s">
        <v>4</v>
      </c>
      <c r="M957" s="59">
        <f>'Data Entry'!AJ960</f>
        <v>0</v>
      </c>
      <c r="N957" s="59" t="str">
        <f>'Data Entry'!AX960</f>
        <v/>
      </c>
      <c r="O957" s="1">
        <f>IF('Data Entry'!AL960="g",'Data Entry'!AK960*0.001*W957,IF('Data Entry'!AL960="UI",'Data Entry'!AK960*0.000001*W957,IF('Data Entry'!AL960="mg",'Data Entry'!AK960*0.000001*W957,IF('Data Entry'!AL960="t",'Data Entry'!AK960*1000*W957,IF('Data Entry'!AL960="kg",'Data Entry'!AK960*1*W957,IF('Data Entry'!AL960="L",'Data Entry'!AK960*1*W957,IFERROR(,"")))))))</f>
        <v>0</v>
      </c>
      <c r="P957" s="1" t="s">
        <v>4</v>
      </c>
      <c r="Q957" s="59">
        <f>'Data Entry'!AM960</f>
        <v>0</v>
      </c>
      <c r="R957" s="59" t="str">
        <f>'Data Entry'!BA960</f>
        <v/>
      </c>
      <c r="S957" s="1">
        <f>IF('Data Entry'!AO960="g",'Data Entry'!AN960*0.001*X957,IF('Data Entry'!AO960="UI",'Data Entry'!AN960*0.000001*X957,IF('Data Entry'!AO960="mg",'Data Entry'!AN960*0.000001*X957,IF('Data Entry'!AO960="t",'Data Entry'!AN960*1000*X957,IF('Data Entry'!AO960="kg",'Data Entry'!AN960*1*X957,IF('Data Entry'!AO960="L",'Data Entry'!AN960*1*X957,IFERROR(,"")))))))</f>
        <v>0</v>
      </c>
      <c r="T957" s="1" t="s">
        <v>4</v>
      </c>
      <c r="U957" s="59" t="str">
        <f>IF('Data Entry'!AP960="No aplica","1",'Data Entry'!AP960)</f>
        <v/>
      </c>
      <c r="V957" s="59" t="str">
        <f>IF('Data Entry'!AS960="No aplica","1",'Data Entry'!AS960)</f>
        <v/>
      </c>
      <c r="W957" s="59" t="str">
        <f>IF('Data Entry'!AV960="No aplica","1",'Data Entry'!AV960)</f>
        <v/>
      </c>
      <c r="X957" s="59" t="str">
        <f>IF('Data Entry'!AY960="No aplica","1",'Data Entry'!AY960)</f>
        <v/>
      </c>
      <c r="Y957" s="151" t="str">
        <f t="shared" si="14"/>
        <v/>
      </c>
      <c r="Z957" s="152" t="str">
        <f>IF('Data Entry'!H960="Yes","1",IF(AND('Data Entry'!H960="",'Data Entry'!I960="",'Data Entry'!J960="",'Data Entry'!K960="",'Data Entry'!L960="",'Data Entry'!M960="",'Data Entry'!N960="",'Data Entry'!O960="",'Data Entry'!P960="",'Data Entry'!Q960=""),"","1"))</f>
        <v/>
      </c>
      <c r="AA957" s="152" t="str">
        <f>IF('Data Entry'!R960="Yes","1",IF(AND('Data Entry'!R960="",'Data Entry'!S960="",'Data Entry'!T960="",'Data Entry'!U960=""),"","1"))</f>
        <v/>
      </c>
      <c r="AB957" s="157" t="str">
        <f>IF('Data Entry'!V960="Yes","1",IF(AND('Data Entry'!V960="",'Data Entry'!W960=""),"","1"))</f>
        <v/>
      </c>
    </row>
    <row r="958" spans="1:28" ht="17">
      <c r="A958" s="59">
        <f>'Data Entry'!AB961</f>
        <v>0</v>
      </c>
      <c r="B958" s="59" t="str">
        <f>'Data Entry'!AR961</f>
        <v/>
      </c>
      <c r="C958" s="1">
        <f>IF('Data Entry'!AD961="g",'Data Entry'!AC961*0.001*U958,IF('Data Entry'!AD961="UI",'Data Entry'!AC961*0.000001*U958,IF('Data Entry'!AD961="mg",'Data Entry'!AC961*0.000001*U958,IF('Data Entry'!AD961="t",'Data Entry'!AC961*1000*U958,IF('Data Entry'!AD961="kg",'Data Entry'!AC961*1*U958,IF('Data Entry'!AD961="L",'Data Entry'!AC961*1*U958,IFERROR(,"")))))))</f>
        <v>0</v>
      </c>
      <c r="D958" s="1" t="s">
        <v>4</v>
      </c>
      <c r="E958" s="1">
        <f>IF('Data Entry'!AF961="g",'Data Entry'!AE961*0.001,IF('Data Entry'!AF961="mg",'Data Entry'!AE961*0.000001,IF('Data Entry'!AF961="t",'Data Entry'!AE961*1000,IF('Data Entry'!AF961="ml",'Data Entry'!AE961*0.001,IF('Data Entry'!AF961="kg",'Data Entry'!AE961*1,IF('Data Entry'!AF961="Pieza",'Data Entry'!AE961*1,IF('Data Entry'!AF961="L",'Data Entry'!AE961*1,IFERROR(,""))))))))</f>
        <v>0</v>
      </c>
      <c r="F958" s="1" t="s">
        <v>4</v>
      </c>
      <c r="G958" s="1">
        <f>IF('Data Entry'!AA961="g",'Data Entry'!Z961*0.001,IF('Data Entry'!AA961="mg",'Data Entry'!Z961*0.000001,IF('Data Entry'!AA961="t",'Data Entry'!Z961*1000,IF('Data Entry'!AA961="ml",'Data Entry'!Z961*0.001,IF('Data Entry'!AA961="kg",'Data Entry'!Z961*1,IF('Data Entry'!AA961="Piezas",'Data Entry'!Z961*1,IF('Data Entry'!AA961="L",'Data Entry'!Z961*1,IFERROR(,""))))))))</f>
        <v>0</v>
      </c>
      <c r="H958" s="1" t="s">
        <v>4</v>
      </c>
      <c r="I958" s="1">
        <f>IF('Data Entry'!AC961="g",'Data Entry'!AB961*0.001,IF('Data Entry'!AC961="mg",'Data Entry'!AB961*0.000001,IF('Data Entry'!AC961="t",'Data Entry'!AB961*1000,IF('Data Entry'!AC961="ml",'Data Entry'!AB961*0.001,IF('Data Entry'!AC961="kg",'Data Entry'!AB961*1,IF('Data Entry'!AC961="L",'Data Entry'!AB961*1,IFERROR(,"")))))))</f>
        <v>0</v>
      </c>
      <c r="J958" s="59" t="str">
        <f>'Data Entry'!AU961</f>
        <v/>
      </c>
      <c r="K958" s="1">
        <f>IF('Data Entry'!AI961="g",'Data Entry'!AH961*0.001*V958,IF('Data Entry'!AI961="UI",'Data Entry'!AH961*0.000001*V958,IF('Data Entry'!AI961="mg",'Data Entry'!AH961*0.000001*V958,IF('Data Entry'!AI961="t",'Data Entry'!AH961*1000*V958,IF('Data Entry'!AI961="kg",'Data Entry'!AH961*1*V958,IF('Data Entry'!AI961="L",'Data Entry'!AH961*1*V958,IFERROR(,"")))))))</f>
        <v>0</v>
      </c>
      <c r="L958" s="1" t="s">
        <v>4</v>
      </c>
      <c r="M958" s="59">
        <f>'Data Entry'!AJ961</f>
        <v>0</v>
      </c>
      <c r="N958" s="59" t="str">
        <f>'Data Entry'!AX961</f>
        <v/>
      </c>
      <c r="O958" s="1">
        <f>IF('Data Entry'!AL961="g",'Data Entry'!AK961*0.001*W958,IF('Data Entry'!AL961="UI",'Data Entry'!AK961*0.000001*W958,IF('Data Entry'!AL961="mg",'Data Entry'!AK961*0.000001*W958,IF('Data Entry'!AL961="t",'Data Entry'!AK961*1000*W958,IF('Data Entry'!AL961="kg",'Data Entry'!AK961*1*W958,IF('Data Entry'!AL961="L",'Data Entry'!AK961*1*W958,IFERROR(,"")))))))</f>
        <v>0</v>
      </c>
      <c r="P958" s="1" t="s">
        <v>4</v>
      </c>
      <c r="Q958" s="59">
        <f>'Data Entry'!AM961</f>
        <v>0</v>
      </c>
      <c r="R958" s="59" t="str">
        <f>'Data Entry'!BA961</f>
        <v/>
      </c>
      <c r="S958" s="1">
        <f>IF('Data Entry'!AO961="g",'Data Entry'!AN961*0.001*X958,IF('Data Entry'!AO961="UI",'Data Entry'!AN961*0.000001*X958,IF('Data Entry'!AO961="mg",'Data Entry'!AN961*0.000001*X958,IF('Data Entry'!AO961="t",'Data Entry'!AN961*1000*X958,IF('Data Entry'!AO961="kg",'Data Entry'!AN961*1*X958,IF('Data Entry'!AO961="L",'Data Entry'!AN961*1*X958,IFERROR(,"")))))))</f>
        <v>0</v>
      </c>
      <c r="T958" s="1" t="s">
        <v>4</v>
      </c>
      <c r="U958" s="59" t="str">
        <f>IF('Data Entry'!AP961="No aplica","1",'Data Entry'!AP961)</f>
        <v/>
      </c>
      <c r="V958" s="59" t="str">
        <f>IF('Data Entry'!AS961="No aplica","1",'Data Entry'!AS961)</f>
        <v/>
      </c>
      <c r="W958" s="59" t="str">
        <f>IF('Data Entry'!AV961="No aplica","1",'Data Entry'!AV961)</f>
        <v/>
      </c>
      <c r="X958" s="59" t="str">
        <f>IF('Data Entry'!AY961="No aplica","1",'Data Entry'!AY961)</f>
        <v/>
      </c>
      <c r="Y958" s="151" t="str">
        <f t="shared" si="14"/>
        <v/>
      </c>
      <c r="Z958" s="152" t="str">
        <f>IF('Data Entry'!H961="Yes","1",IF(AND('Data Entry'!H961="",'Data Entry'!I961="",'Data Entry'!J961="",'Data Entry'!K961="",'Data Entry'!L961="",'Data Entry'!M961="",'Data Entry'!N961="",'Data Entry'!O961="",'Data Entry'!P961="",'Data Entry'!Q961=""),"","1"))</f>
        <v/>
      </c>
      <c r="AA958" s="152" t="str">
        <f>IF('Data Entry'!R961="Yes","1",IF(AND('Data Entry'!R961="",'Data Entry'!S961="",'Data Entry'!T961="",'Data Entry'!U961=""),"","1"))</f>
        <v/>
      </c>
      <c r="AB958" s="157" t="str">
        <f>IF('Data Entry'!V961="Yes","1",IF(AND('Data Entry'!V961="",'Data Entry'!W961=""),"","1"))</f>
        <v/>
      </c>
    </row>
    <row r="959" spans="1:28" ht="17">
      <c r="A959" s="59">
        <f>'Data Entry'!AB962</f>
        <v>0</v>
      </c>
      <c r="B959" s="59" t="str">
        <f>'Data Entry'!AR962</f>
        <v/>
      </c>
      <c r="C959" s="1">
        <f>IF('Data Entry'!AD962="g",'Data Entry'!AC962*0.001*U959,IF('Data Entry'!AD962="UI",'Data Entry'!AC962*0.000001*U959,IF('Data Entry'!AD962="mg",'Data Entry'!AC962*0.000001*U959,IF('Data Entry'!AD962="t",'Data Entry'!AC962*1000*U959,IF('Data Entry'!AD962="kg",'Data Entry'!AC962*1*U959,IF('Data Entry'!AD962="L",'Data Entry'!AC962*1*U959,IFERROR(,"")))))))</f>
        <v>0</v>
      </c>
      <c r="D959" s="1" t="s">
        <v>4</v>
      </c>
      <c r="E959" s="1">
        <f>IF('Data Entry'!AF962="g",'Data Entry'!AE962*0.001,IF('Data Entry'!AF962="mg",'Data Entry'!AE962*0.000001,IF('Data Entry'!AF962="t",'Data Entry'!AE962*1000,IF('Data Entry'!AF962="ml",'Data Entry'!AE962*0.001,IF('Data Entry'!AF962="kg",'Data Entry'!AE962*1,IF('Data Entry'!AF962="Pieza",'Data Entry'!AE962*1,IF('Data Entry'!AF962="L",'Data Entry'!AE962*1,IFERROR(,""))))))))</f>
        <v>0</v>
      </c>
      <c r="F959" s="1" t="s">
        <v>4</v>
      </c>
      <c r="G959" s="1">
        <f>IF('Data Entry'!AA962="g",'Data Entry'!Z962*0.001,IF('Data Entry'!AA962="mg",'Data Entry'!Z962*0.000001,IF('Data Entry'!AA962="t",'Data Entry'!Z962*1000,IF('Data Entry'!AA962="ml",'Data Entry'!Z962*0.001,IF('Data Entry'!AA962="kg",'Data Entry'!Z962*1,IF('Data Entry'!AA962="Piezas",'Data Entry'!Z962*1,IF('Data Entry'!AA962="L",'Data Entry'!Z962*1,IFERROR(,""))))))))</f>
        <v>0</v>
      </c>
      <c r="H959" s="1" t="s">
        <v>4</v>
      </c>
      <c r="I959" s="1">
        <f>IF('Data Entry'!AC962="g",'Data Entry'!AB962*0.001,IF('Data Entry'!AC962="mg",'Data Entry'!AB962*0.000001,IF('Data Entry'!AC962="t",'Data Entry'!AB962*1000,IF('Data Entry'!AC962="ml",'Data Entry'!AB962*0.001,IF('Data Entry'!AC962="kg",'Data Entry'!AB962*1,IF('Data Entry'!AC962="L",'Data Entry'!AB962*1,IFERROR(,"")))))))</f>
        <v>0</v>
      </c>
      <c r="J959" s="59" t="str">
        <f>'Data Entry'!AU962</f>
        <v/>
      </c>
      <c r="K959" s="1">
        <f>IF('Data Entry'!AI962="g",'Data Entry'!AH962*0.001*V959,IF('Data Entry'!AI962="UI",'Data Entry'!AH962*0.000001*V959,IF('Data Entry'!AI962="mg",'Data Entry'!AH962*0.000001*V959,IF('Data Entry'!AI962="t",'Data Entry'!AH962*1000*V959,IF('Data Entry'!AI962="kg",'Data Entry'!AH962*1*V959,IF('Data Entry'!AI962="L",'Data Entry'!AH962*1*V959,IFERROR(,"")))))))</f>
        <v>0</v>
      </c>
      <c r="L959" s="1" t="s">
        <v>4</v>
      </c>
      <c r="M959" s="59">
        <f>'Data Entry'!AJ962</f>
        <v>0</v>
      </c>
      <c r="N959" s="59" t="str">
        <f>'Data Entry'!AX962</f>
        <v/>
      </c>
      <c r="O959" s="1">
        <f>IF('Data Entry'!AL962="g",'Data Entry'!AK962*0.001*W959,IF('Data Entry'!AL962="UI",'Data Entry'!AK962*0.000001*W959,IF('Data Entry'!AL962="mg",'Data Entry'!AK962*0.000001*W959,IF('Data Entry'!AL962="t",'Data Entry'!AK962*1000*W959,IF('Data Entry'!AL962="kg",'Data Entry'!AK962*1*W959,IF('Data Entry'!AL962="L",'Data Entry'!AK962*1*W959,IFERROR(,"")))))))</f>
        <v>0</v>
      </c>
      <c r="P959" s="1" t="s">
        <v>4</v>
      </c>
      <c r="Q959" s="59">
        <f>'Data Entry'!AM962</f>
        <v>0</v>
      </c>
      <c r="R959" s="59" t="str">
        <f>'Data Entry'!BA962</f>
        <v/>
      </c>
      <c r="S959" s="1">
        <f>IF('Data Entry'!AO962="g",'Data Entry'!AN962*0.001*X959,IF('Data Entry'!AO962="UI",'Data Entry'!AN962*0.000001*X959,IF('Data Entry'!AO962="mg",'Data Entry'!AN962*0.000001*X959,IF('Data Entry'!AO962="t",'Data Entry'!AN962*1000*X959,IF('Data Entry'!AO962="kg",'Data Entry'!AN962*1*X959,IF('Data Entry'!AO962="L",'Data Entry'!AN962*1*X959,IFERROR(,"")))))))</f>
        <v>0</v>
      </c>
      <c r="T959" s="1" t="s">
        <v>4</v>
      </c>
      <c r="U959" s="59" t="str">
        <f>IF('Data Entry'!AP962="No aplica","1",'Data Entry'!AP962)</f>
        <v/>
      </c>
      <c r="V959" s="59" t="str">
        <f>IF('Data Entry'!AS962="No aplica","1",'Data Entry'!AS962)</f>
        <v/>
      </c>
      <c r="W959" s="59" t="str">
        <f>IF('Data Entry'!AV962="No aplica","1",'Data Entry'!AV962)</f>
        <v/>
      </c>
      <c r="X959" s="59" t="str">
        <f>IF('Data Entry'!AY962="No aplica","1",'Data Entry'!AY962)</f>
        <v/>
      </c>
      <c r="Y959" s="151" t="str">
        <f t="shared" si="14"/>
        <v/>
      </c>
      <c r="Z959" s="152" t="str">
        <f>IF('Data Entry'!H962="Yes","1",IF(AND('Data Entry'!H962="",'Data Entry'!I962="",'Data Entry'!J962="",'Data Entry'!K962="",'Data Entry'!L962="",'Data Entry'!M962="",'Data Entry'!N962="",'Data Entry'!O962="",'Data Entry'!P962="",'Data Entry'!Q962=""),"","1"))</f>
        <v/>
      </c>
      <c r="AA959" s="152" t="str">
        <f>IF('Data Entry'!R962="Yes","1",IF(AND('Data Entry'!R962="",'Data Entry'!S962="",'Data Entry'!T962="",'Data Entry'!U962=""),"","1"))</f>
        <v/>
      </c>
      <c r="AB959" s="157" t="str">
        <f>IF('Data Entry'!V962="Yes","1",IF(AND('Data Entry'!V962="",'Data Entry'!W962=""),"","1"))</f>
        <v/>
      </c>
    </row>
    <row r="960" spans="1:28" ht="17">
      <c r="A960" s="59">
        <f>'Data Entry'!AB963</f>
        <v>0</v>
      </c>
      <c r="B960" s="59" t="str">
        <f>'Data Entry'!AR963</f>
        <v/>
      </c>
      <c r="C960" s="1">
        <f>IF('Data Entry'!AD963="g",'Data Entry'!AC963*0.001*U960,IF('Data Entry'!AD963="UI",'Data Entry'!AC963*0.000001*U960,IF('Data Entry'!AD963="mg",'Data Entry'!AC963*0.000001*U960,IF('Data Entry'!AD963="t",'Data Entry'!AC963*1000*U960,IF('Data Entry'!AD963="kg",'Data Entry'!AC963*1*U960,IF('Data Entry'!AD963="L",'Data Entry'!AC963*1*U960,IFERROR(,"")))))))</f>
        <v>0</v>
      </c>
      <c r="D960" s="1" t="s">
        <v>4</v>
      </c>
      <c r="E960" s="1">
        <f>IF('Data Entry'!AF963="g",'Data Entry'!AE963*0.001,IF('Data Entry'!AF963="mg",'Data Entry'!AE963*0.000001,IF('Data Entry'!AF963="t",'Data Entry'!AE963*1000,IF('Data Entry'!AF963="ml",'Data Entry'!AE963*0.001,IF('Data Entry'!AF963="kg",'Data Entry'!AE963*1,IF('Data Entry'!AF963="Pieza",'Data Entry'!AE963*1,IF('Data Entry'!AF963="L",'Data Entry'!AE963*1,IFERROR(,""))))))))</f>
        <v>0</v>
      </c>
      <c r="F960" s="1" t="s">
        <v>4</v>
      </c>
      <c r="G960" s="1">
        <f>IF('Data Entry'!AA963="g",'Data Entry'!Z963*0.001,IF('Data Entry'!AA963="mg",'Data Entry'!Z963*0.000001,IF('Data Entry'!AA963="t",'Data Entry'!Z963*1000,IF('Data Entry'!AA963="ml",'Data Entry'!Z963*0.001,IF('Data Entry'!AA963="kg",'Data Entry'!Z963*1,IF('Data Entry'!AA963="Piezas",'Data Entry'!Z963*1,IF('Data Entry'!AA963="L",'Data Entry'!Z963*1,IFERROR(,""))))))))</f>
        <v>0</v>
      </c>
      <c r="H960" s="1" t="s">
        <v>4</v>
      </c>
      <c r="I960" s="1">
        <f>IF('Data Entry'!AC963="g",'Data Entry'!AB963*0.001,IF('Data Entry'!AC963="mg",'Data Entry'!AB963*0.000001,IF('Data Entry'!AC963="t",'Data Entry'!AB963*1000,IF('Data Entry'!AC963="ml",'Data Entry'!AB963*0.001,IF('Data Entry'!AC963="kg",'Data Entry'!AB963*1,IF('Data Entry'!AC963="L",'Data Entry'!AB963*1,IFERROR(,"")))))))</f>
        <v>0</v>
      </c>
      <c r="J960" s="59" t="str">
        <f>'Data Entry'!AU963</f>
        <v/>
      </c>
      <c r="K960" s="1">
        <f>IF('Data Entry'!AI963="g",'Data Entry'!AH963*0.001*V960,IF('Data Entry'!AI963="UI",'Data Entry'!AH963*0.000001*V960,IF('Data Entry'!AI963="mg",'Data Entry'!AH963*0.000001*V960,IF('Data Entry'!AI963="t",'Data Entry'!AH963*1000*V960,IF('Data Entry'!AI963="kg",'Data Entry'!AH963*1*V960,IF('Data Entry'!AI963="L",'Data Entry'!AH963*1*V960,IFERROR(,"")))))))</f>
        <v>0</v>
      </c>
      <c r="L960" s="1" t="s">
        <v>4</v>
      </c>
      <c r="M960" s="59">
        <f>'Data Entry'!AJ963</f>
        <v>0</v>
      </c>
      <c r="N960" s="59" t="str">
        <f>'Data Entry'!AX963</f>
        <v/>
      </c>
      <c r="O960" s="1">
        <f>IF('Data Entry'!AL963="g",'Data Entry'!AK963*0.001*W960,IF('Data Entry'!AL963="UI",'Data Entry'!AK963*0.000001*W960,IF('Data Entry'!AL963="mg",'Data Entry'!AK963*0.000001*W960,IF('Data Entry'!AL963="t",'Data Entry'!AK963*1000*W960,IF('Data Entry'!AL963="kg",'Data Entry'!AK963*1*W960,IF('Data Entry'!AL963="L",'Data Entry'!AK963*1*W960,IFERROR(,"")))))))</f>
        <v>0</v>
      </c>
      <c r="P960" s="1" t="s">
        <v>4</v>
      </c>
      <c r="Q960" s="59">
        <f>'Data Entry'!AM963</f>
        <v>0</v>
      </c>
      <c r="R960" s="59" t="str">
        <f>'Data Entry'!BA963</f>
        <v/>
      </c>
      <c r="S960" s="1">
        <f>IF('Data Entry'!AO963="g",'Data Entry'!AN963*0.001*X960,IF('Data Entry'!AO963="UI",'Data Entry'!AN963*0.000001*X960,IF('Data Entry'!AO963="mg",'Data Entry'!AN963*0.000001*X960,IF('Data Entry'!AO963="t",'Data Entry'!AN963*1000*X960,IF('Data Entry'!AO963="kg",'Data Entry'!AN963*1*X960,IF('Data Entry'!AO963="L",'Data Entry'!AN963*1*X960,IFERROR(,"")))))))</f>
        <v>0</v>
      </c>
      <c r="T960" s="1" t="s">
        <v>4</v>
      </c>
      <c r="U960" s="59" t="str">
        <f>IF('Data Entry'!AP963="No aplica","1",'Data Entry'!AP963)</f>
        <v/>
      </c>
      <c r="V960" s="59" t="str">
        <f>IF('Data Entry'!AS963="No aplica","1",'Data Entry'!AS963)</f>
        <v/>
      </c>
      <c r="W960" s="59" t="str">
        <f>IF('Data Entry'!AV963="No aplica","1",'Data Entry'!AV963)</f>
        <v/>
      </c>
      <c r="X960" s="59" t="str">
        <f>IF('Data Entry'!AY963="No aplica","1",'Data Entry'!AY963)</f>
        <v/>
      </c>
      <c r="Y960" s="151" t="str">
        <f t="shared" si="14"/>
        <v/>
      </c>
      <c r="Z960" s="152" t="str">
        <f>IF('Data Entry'!H963="Yes","1",IF(AND('Data Entry'!H963="",'Data Entry'!I963="",'Data Entry'!J963="",'Data Entry'!K963="",'Data Entry'!L963="",'Data Entry'!M963="",'Data Entry'!N963="",'Data Entry'!O963="",'Data Entry'!P963="",'Data Entry'!Q963=""),"","1"))</f>
        <v/>
      </c>
      <c r="AA960" s="152" t="str">
        <f>IF('Data Entry'!R963="Yes","1",IF(AND('Data Entry'!R963="",'Data Entry'!S963="",'Data Entry'!T963="",'Data Entry'!U963=""),"","1"))</f>
        <v/>
      </c>
      <c r="AB960" s="157" t="str">
        <f>IF('Data Entry'!V963="Yes","1",IF(AND('Data Entry'!V963="",'Data Entry'!W963=""),"","1"))</f>
        <v/>
      </c>
    </row>
    <row r="961" spans="1:28" ht="17">
      <c r="A961" s="59">
        <f>'Data Entry'!AB964</f>
        <v>0</v>
      </c>
      <c r="B961" s="59" t="str">
        <f>'Data Entry'!AR964</f>
        <v/>
      </c>
      <c r="C961" s="1">
        <f>IF('Data Entry'!AD964="g",'Data Entry'!AC964*0.001*U961,IF('Data Entry'!AD964="UI",'Data Entry'!AC964*0.000001*U961,IF('Data Entry'!AD964="mg",'Data Entry'!AC964*0.000001*U961,IF('Data Entry'!AD964="t",'Data Entry'!AC964*1000*U961,IF('Data Entry'!AD964="kg",'Data Entry'!AC964*1*U961,IF('Data Entry'!AD964="L",'Data Entry'!AC964*1*U961,IFERROR(,"")))))))</f>
        <v>0</v>
      </c>
      <c r="D961" s="1" t="s">
        <v>4</v>
      </c>
      <c r="E961" s="1">
        <f>IF('Data Entry'!AF964="g",'Data Entry'!AE964*0.001,IF('Data Entry'!AF964="mg",'Data Entry'!AE964*0.000001,IF('Data Entry'!AF964="t",'Data Entry'!AE964*1000,IF('Data Entry'!AF964="ml",'Data Entry'!AE964*0.001,IF('Data Entry'!AF964="kg",'Data Entry'!AE964*1,IF('Data Entry'!AF964="Pieza",'Data Entry'!AE964*1,IF('Data Entry'!AF964="L",'Data Entry'!AE964*1,IFERROR(,""))))))))</f>
        <v>0</v>
      </c>
      <c r="F961" s="1" t="s">
        <v>4</v>
      </c>
      <c r="G961" s="1">
        <f>IF('Data Entry'!AA964="g",'Data Entry'!Z964*0.001,IF('Data Entry'!AA964="mg",'Data Entry'!Z964*0.000001,IF('Data Entry'!AA964="t",'Data Entry'!Z964*1000,IF('Data Entry'!AA964="ml",'Data Entry'!Z964*0.001,IF('Data Entry'!AA964="kg",'Data Entry'!Z964*1,IF('Data Entry'!AA964="Piezas",'Data Entry'!Z964*1,IF('Data Entry'!AA964="L",'Data Entry'!Z964*1,IFERROR(,""))))))))</f>
        <v>0</v>
      </c>
      <c r="H961" s="1" t="s">
        <v>4</v>
      </c>
      <c r="I961" s="1">
        <f>IF('Data Entry'!AC964="g",'Data Entry'!AB964*0.001,IF('Data Entry'!AC964="mg",'Data Entry'!AB964*0.000001,IF('Data Entry'!AC964="t",'Data Entry'!AB964*1000,IF('Data Entry'!AC964="ml",'Data Entry'!AB964*0.001,IF('Data Entry'!AC964="kg",'Data Entry'!AB964*1,IF('Data Entry'!AC964="L",'Data Entry'!AB964*1,IFERROR(,"")))))))</f>
        <v>0</v>
      </c>
      <c r="J961" s="59" t="str">
        <f>'Data Entry'!AU964</f>
        <v/>
      </c>
      <c r="K961" s="1">
        <f>IF('Data Entry'!AI964="g",'Data Entry'!AH964*0.001*V961,IF('Data Entry'!AI964="UI",'Data Entry'!AH964*0.000001*V961,IF('Data Entry'!AI964="mg",'Data Entry'!AH964*0.000001*V961,IF('Data Entry'!AI964="t",'Data Entry'!AH964*1000*V961,IF('Data Entry'!AI964="kg",'Data Entry'!AH964*1*V961,IF('Data Entry'!AI964="L",'Data Entry'!AH964*1*V961,IFERROR(,"")))))))</f>
        <v>0</v>
      </c>
      <c r="L961" s="1" t="s">
        <v>4</v>
      </c>
      <c r="M961" s="59">
        <f>'Data Entry'!AJ964</f>
        <v>0</v>
      </c>
      <c r="N961" s="59" t="str">
        <f>'Data Entry'!AX964</f>
        <v/>
      </c>
      <c r="O961" s="1">
        <f>IF('Data Entry'!AL964="g",'Data Entry'!AK964*0.001*W961,IF('Data Entry'!AL964="UI",'Data Entry'!AK964*0.000001*W961,IF('Data Entry'!AL964="mg",'Data Entry'!AK964*0.000001*W961,IF('Data Entry'!AL964="t",'Data Entry'!AK964*1000*W961,IF('Data Entry'!AL964="kg",'Data Entry'!AK964*1*W961,IF('Data Entry'!AL964="L",'Data Entry'!AK964*1*W961,IFERROR(,"")))))))</f>
        <v>0</v>
      </c>
      <c r="P961" s="1" t="s">
        <v>4</v>
      </c>
      <c r="Q961" s="59">
        <f>'Data Entry'!AM964</f>
        <v>0</v>
      </c>
      <c r="R961" s="59" t="str">
        <f>'Data Entry'!BA964</f>
        <v/>
      </c>
      <c r="S961" s="1">
        <f>IF('Data Entry'!AO964="g",'Data Entry'!AN964*0.001*X961,IF('Data Entry'!AO964="UI",'Data Entry'!AN964*0.000001*X961,IF('Data Entry'!AO964="mg",'Data Entry'!AN964*0.000001*X961,IF('Data Entry'!AO964="t",'Data Entry'!AN964*1000*X961,IF('Data Entry'!AO964="kg",'Data Entry'!AN964*1*X961,IF('Data Entry'!AO964="L",'Data Entry'!AN964*1*X961,IFERROR(,"")))))))</f>
        <v>0</v>
      </c>
      <c r="T961" s="1" t="s">
        <v>4</v>
      </c>
      <c r="U961" s="59" t="str">
        <f>IF('Data Entry'!AP964="No aplica","1",'Data Entry'!AP964)</f>
        <v/>
      </c>
      <c r="V961" s="59" t="str">
        <f>IF('Data Entry'!AS964="No aplica","1",'Data Entry'!AS964)</f>
        <v/>
      </c>
      <c r="W961" s="59" t="str">
        <f>IF('Data Entry'!AV964="No aplica","1",'Data Entry'!AV964)</f>
        <v/>
      </c>
      <c r="X961" s="59" t="str">
        <f>IF('Data Entry'!AY964="No aplica","1",'Data Entry'!AY964)</f>
        <v/>
      </c>
      <c r="Y961" s="151" t="str">
        <f t="shared" si="14"/>
        <v/>
      </c>
      <c r="Z961" s="152" t="str">
        <f>IF('Data Entry'!H964="Yes","1",IF(AND('Data Entry'!H964="",'Data Entry'!I964="",'Data Entry'!J964="",'Data Entry'!K964="",'Data Entry'!L964="",'Data Entry'!M964="",'Data Entry'!N964="",'Data Entry'!O964="",'Data Entry'!P964="",'Data Entry'!Q964=""),"","1"))</f>
        <v/>
      </c>
      <c r="AA961" s="152" t="str">
        <f>IF('Data Entry'!R964="Yes","1",IF(AND('Data Entry'!R964="",'Data Entry'!S964="",'Data Entry'!T964="",'Data Entry'!U964=""),"","1"))</f>
        <v/>
      </c>
      <c r="AB961" s="157" t="str">
        <f>IF('Data Entry'!V964="Yes","1",IF(AND('Data Entry'!V964="",'Data Entry'!W964=""),"","1"))</f>
        <v/>
      </c>
    </row>
    <row r="962" spans="1:28" ht="17">
      <c r="A962" s="59">
        <f>'Data Entry'!AB965</f>
        <v>0</v>
      </c>
      <c r="B962" s="59" t="str">
        <f>'Data Entry'!AR965</f>
        <v/>
      </c>
      <c r="C962" s="1">
        <f>IF('Data Entry'!AD965="g",'Data Entry'!AC965*0.001*U962,IF('Data Entry'!AD965="UI",'Data Entry'!AC965*0.000001*U962,IF('Data Entry'!AD965="mg",'Data Entry'!AC965*0.000001*U962,IF('Data Entry'!AD965="t",'Data Entry'!AC965*1000*U962,IF('Data Entry'!AD965="kg",'Data Entry'!AC965*1*U962,IF('Data Entry'!AD965="L",'Data Entry'!AC965*1*U962,IFERROR(,"")))))))</f>
        <v>0</v>
      </c>
      <c r="D962" s="1" t="s">
        <v>4</v>
      </c>
      <c r="E962" s="1">
        <f>IF('Data Entry'!AF965="g",'Data Entry'!AE965*0.001,IF('Data Entry'!AF965="mg",'Data Entry'!AE965*0.000001,IF('Data Entry'!AF965="t",'Data Entry'!AE965*1000,IF('Data Entry'!AF965="ml",'Data Entry'!AE965*0.001,IF('Data Entry'!AF965="kg",'Data Entry'!AE965*1,IF('Data Entry'!AF965="Pieza",'Data Entry'!AE965*1,IF('Data Entry'!AF965="L",'Data Entry'!AE965*1,IFERROR(,""))))))))</f>
        <v>0</v>
      </c>
      <c r="F962" s="1" t="s">
        <v>4</v>
      </c>
      <c r="G962" s="1">
        <f>IF('Data Entry'!AA965="g",'Data Entry'!Z965*0.001,IF('Data Entry'!AA965="mg",'Data Entry'!Z965*0.000001,IF('Data Entry'!AA965="t",'Data Entry'!Z965*1000,IF('Data Entry'!AA965="ml",'Data Entry'!Z965*0.001,IF('Data Entry'!AA965="kg",'Data Entry'!Z965*1,IF('Data Entry'!AA965="Piezas",'Data Entry'!Z965*1,IF('Data Entry'!AA965="L",'Data Entry'!Z965*1,IFERROR(,""))))))))</f>
        <v>0</v>
      </c>
      <c r="H962" s="1" t="s">
        <v>4</v>
      </c>
      <c r="I962" s="1">
        <f>IF('Data Entry'!AC965="g",'Data Entry'!AB965*0.001,IF('Data Entry'!AC965="mg",'Data Entry'!AB965*0.000001,IF('Data Entry'!AC965="t",'Data Entry'!AB965*1000,IF('Data Entry'!AC965="ml",'Data Entry'!AB965*0.001,IF('Data Entry'!AC965="kg",'Data Entry'!AB965*1,IF('Data Entry'!AC965="L",'Data Entry'!AB965*1,IFERROR(,"")))))))</f>
        <v>0</v>
      </c>
      <c r="J962" s="59" t="str">
        <f>'Data Entry'!AU965</f>
        <v/>
      </c>
      <c r="K962" s="1">
        <f>IF('Data Entry'!AI965="g",'Data Entry'!AH965*0.001*V962,IF('Data Entry'!AI965="UI",'Data Entry'!AH965*0.000001*V962,IF('Data Entry'!AI965="mg",'Data Entry'!AH965*0.000001*V962,IF('Data Entry'!AI965="t",'Data Entry'!AH965*1000*V962,IF('Data Entry'!AI965="kg",'Data Entry'!AH965*1*V962,IF('Data Entry'!AI965="L",'Data Entry'!AH965*1*V962,IFERROR(,"")))))))</f>
        <v>0</v>
      </c>
      <c r="L962" s="1" t="s">
        <v>4</v>
      </c>
      <c r="M962" s="59">
        <f>'Data Entry'!AJ965</f>
        <v>0</v>
      </c>
      <c r="N962" s="59" t="str">
        <f>'Data Entry'!AX965</f>
        <v/>
      </c>
      <c r="O962" s="1">
        <f>IF('Data Entry'!AL965="g",'Data Entry'!AK965*0.001*W962,IF('Data Entry'!AL965="UI",'Data Entry'!AK965*0.000001*W962,IF('Data Entry'!AL965="mg",'Data Entry'!AK965*0.000001*W962,IF('Data Entry'!AL965="t",'Data Entry'!AK965*1000*W962,IF('Data Entry'!AL965="kg",'Data Entry'!AK965*1*W962,IF('Data Entry'!AL965="L",'Data Entry'!AK965*1*W962,IFERROR(,"")))))))</f>
        <v>0</v>
      </c>
      <c r="P962" s="1" t="s">
        <v>4</v>
      </c>
      <c r="Q962" s="59">
        <f>'Data Entry'!AM965</f>
        <v>0</v>
      </c>
      <c r="R962" s="59" t="str">
        <f>'Data Entry'!BA965</f>
        <v/>
      </c>
      <c r="S962" s="1">
        <f>IF('Data Entry'!AO965="g",'Data Entry'!AN965*0.001*X962,IF('Data Entry'!AO965="UI",'Data Entry'!AN965*0.000001*X962,IF('Data Entry'!AO965="mg",'Data Entry'!AN965*0.000001*X962,IF('Data Entry'!AO965="t",'Data Entry'!AN965*1000*X962,IF('Data Entry'!AO965="kg",'Data Entry'!AN965*1*X962,IF('Data Entry'!AO965="L",'Data Entry'!AN965*1*X962,IFERROR(,"")))))))</f>
        <v>0</v>
      </c>
      <c r="T962" s="1" t="s">
        <v>4</v>
      </c>
      <c r="U962" s="59" t="str">
        <f>IF('Data Entry'!AP965="No aplica","1",'Data Entry'!AP965)</f>
        <v/>
      </c>
      <c r="V962" s="59" t="str">
        <f>IF('Data Entry'!AS965="No aplica","1",'Data Entry'!AS965)</f>
        <v/>
      </c>
      <c r="W962" s="59" t="str">
        <f>IF('Data Entry'!AV965="No aplica","1",'Data Entry'!AV965)</f>
        <v/>
      </c>
      <c r="X962" s="59" t="str">
        <f>IF('Data Entry'!AY965="No aplica","1",'Data Entry'!AY965)</f>
        <v/>
      </c>
      <c r="Y962" s="151" t="str">
        <f t="shared" si="14"/>
        <v/>
      </c>
      <c r="Z962" s="152" t="str">
        <f>IF('Data Entry'!H965="Yes","1",IF(AND('Data Entry'!H965="",'Data Entry'!I965="",'Data Entry'!J965="",'Data Entry'!K965="",'Data Entry'!L965="",'Data Entry'!M965="",'Data Entry'!N965="",'Data Entry'!O965="",'Data Entry'!P965="",'Data Entry'!Q965=""),"","1"))</f>
        <v/>
      </c>
      <c r="AA962" s="152" t="str">
        <f>IF('Data Entry'!R965="Yes","1",IF(AND('Data Entry'!R965="",'Data Entry'!S965="",'Data Entry'!T965="",'Data Entry'!U965=""),"","1"))</f>
        <v/>
      </c>
      <c r="AB962" s="157" t="str">
        <f>IF('Data Entry'!V965="Yes","1",IF(AND('Data Entry'!V965="",'Data Entry'!W965=""),"","1"))</f>
        <v/>
      </c>
    </row>
    <row r="963" spans="1:28" ht="17">
      <c r="A963" s="59">
        <f>'Data Entry'!AB966</f>
        <v>0</v>
      </c>
      <c r="B963" s="59" t="str">
        <f>'Data Entry'!AR966</f>
        <v/>
      </c>
      <c r="C963" s="1">
        <f>IF('Data Entry'!AD966="g",'Data Entry'!AC966*0.001*U963,IF('Data Entry'!AD966="UI",'Data Entry'!AC966*0.000001*U963,IF('Data Entry'!AD966="mg",'Data Entry'!AC966*0.000001*U963,IF('Data Entry'!AD966="t",'Data Entry'!AC966*1000*U963,IF('Data Entry'!AD966="kg",'Data Entry'!AC966*1*U963,IF('Data Entry'!AD966="L",'Data Entry'!AC966*1*U963,IFERROR(,"")))))))</f>
        <v>0</v>
      </c>
      <c r="D963" s="1" t="s">
        <v>4</v>
      </c>
      <c r="E963" s="1">
        <f>IF('Data Entry'!AF966="g",'Data Entry'!AE966*0.001,IF('Data Entry'!AF966="mg",'Data Entry'!AE966*0.000001,IF('Data Entry'!AF966="t",'Data Entry'!AE966*1000,IF('Data Entry'!AF966="ml",'Data Entry'!AE966*0.001,IF('Data Entry'!AF966="kg",'Data Entry'!AE966*1,IF('Data Entry'!AF966="Pieza",'Data Entry'!AE966*1,IF('Data Entry'!AF966="L",'Data Entry'!AE966*1,IFERROR(,""))))))))</f>
        <v>0</v>
      </c>
      <c r="F963" s="1" t="s">
        <v>4</v>
      </c>
      <c r="G963" s="1">
        <f>IF('Data Entry'!AA966="g",'Data Entry'!Z966*0.001,IF('Data Entry'!AA966="mg",'Data Entry'!Z966*0.000001,IF('Data Entry'!AA966="t",'Data Entry'!Z966*1000,IF('Data Entry'!AA966="ml",'Data Entry'!Z966*0.001,IF('Data Entry'!AA966="kg",'Data Entry'!Z966*1,IF('Data Entry'!AA966="Piezas",'Data Entry'!Z966*1,IF('Data Entry'!AA966="L",'Data Entry'!Z966*1,IFERROR(,""))))))))</f>
        <v>0</v>
      </c>
      <c r="H963" s="1" t="s">
        <v>4</v>
      </c>
      <c r="I963" s="1">
        <f>IF('Data Entry'!AC966="g",'Data Entry'!AB966*0.001,IF('Data Entry'!AC966="mg",'Data Entry'!AB966*0.000001,IF('Data Entry'!AC966="t",'Data Entry'!AB966*1000,IF('Data Entry'!AC966="ml",'Data Entry'!AB966*0.001,IF('Data Entry'!AC966="kg",'Data Entry'!AB966*1,IF('Data Entry'!AC966="L",'Data Entry'!AB966*1,IFERROR(,"")))))))</f>
        <v>0</v>
      </c>
      <c r="J963" s="59" t="str">
        <f>'Data Entry'!AU966</f>
        <v/>
      </c>
      <c r="K963" s="1">
        <f>IF('Data Entry'!AI966="g",'Data Entry'!AH966*0.001*V963,IF('Data Entry'!AI966="UI",'Data Entry'!AH966*0.000001*V963,IF('Data Entry'!AI966="mg",'Data Entry'!AH966*0.000001*V963,IF('Data Entry'!AI966="t",'Data Entry'!AH966*1000*V963,IF('Data Entry'!AI966="kg",'Data Entry'!AH966*1*V963,IF('Data Entry'!AI966="L",'Data Entry'!AH966*1*V963,IFERROR(,"")))))))</f>
        <v>0</v>
      </c>
      <c r="L963" s="1" t="s">
        <v>4</v>
      </c>
      <c r="M963" s="59">
        <f>'Data Entry'!AJ966</f>
        <v>0</v>
      </c>
      <c r="N963" s="59" t="str">
        <f>'Data Entry'!AX966</f>
        <v/>
      </c>
      <c r="O963" s="1">
        <f>IF('Data Entry'!AL966="g",'Data Entry'!AK966*0.001*W963,IF('Data Entry'!AL966="UI",'Data Entry'!AK966*0.000001*W963,IF('Data Entry'!AL966="mg",'Data Entry'!AK966*0.000001*W963,IF('Data Entry'!AL966="t",'Data Entry'!AK966*1000*W963,IF('Data Entry'!AL966="kg",'Data Entry'!AK966*1*W963,IF('Data Entry'!AL966="L",'Data Entry'!AK966*1*W963,IFERROR(,"")))))))</f>
        <v>0</v>
      </c>
      <c r="P963" s="1" t="s">
        <v>4</v>
      </c>
      <c r="Q963" s="59">
        <f>'Data Entry'!AM966</f>
        <v>0</v>
      </c>
      <c r="R963" s="59" t="str">
        <f>'Data Entry'!BA966</f>
        <v/>
      </c>
      <c r="S963" s="1">
        <f>IF('Data Entry'!AO966="g",'Data Entry'!AN966*0.001*X963,IF('Data Entry'!AO966="UI",'Data Entry'!AN966*0.000001*X963,IF('Data Entry'!AO966="mg",'Data Entry'!AN966*0.000001*X963,IF('Data Entry'!AO966="t",'Data Entry'!AN966*1000*X963,IF('Data Entry'!AO966="kg",'Data Entry'!AN966*1*X963,IF('Data Entry'!AO966="L",'Data Entry'!AN966*1*X963,IFERROR(,"")))))))</f>
        <v>0</v>
      </c>
      <c r="T963" s="1" t="s">
        <v>4</v>
      </c>
      <c r="U963" s="59" t="str">
        <f>IF('Data Entry'!AP966="No aplica","1",'Data Entry'!AP966)</f>
        <v/>
      </c>
      <c r="V963" s="59" t="str">
        <f>IF('Data Entry'!AS966="No aplica","1",'Data Entry'!AS966)</f>
        <v/>
      </c>
      <c r="W963" s="59" t="str">
        <f>IF('Data Entry'!AV966="No aplica","1",'Data Entry'!AV966)</f>
        <v/>
      </c>
      <c r="X963" s="59" t="str">
        <f>IF('Data Entry'!AY966="No aplica","1",'Data Entry'!AY966)</f>
        <v/>
      </c>
      <c r="Y963" s="151" t="str">
        <f t="shared" ref="Y963:Y1026" si="15">IF(OR(AND(Z963="1",AA963="1"),AND(Z963="1",AB963="1")),"1","")</f>
        <v/>
      </c>
      <c r="Z963" s="152" t="str">
        <f>IF('Data Entry'!H966="Yes","1",IF(AND('Data Entry'!H966="",'Data Entry'!I966="",'Data Entry'!J966="",'Data Entry'!K966="",'Data Entry'!L966="",'Data Entry'!M966="",'Data Entry'!N966="",'Data Entry'!O966="",'Data Entry'!P966="",'Data Entry'!Q966=""),"","1"))</f>
        <v/>
      </c>
      <c r="AA963" s="152" t="str">
        <f>IF('Data Entry'!R966="Yes","1",IF(AND('Data Entry'!R966="",'Data Entry'!S966="",'Data Entry'!T966="",'Data Entry'!U966=""),"","1"))</f>
        <v/>
      </c>
      <c r="AB963" s="157" t="str">
        <f>IF('Data Entry'!V966="Yes","1",IF(AND('Data Entry'!V966="",'Data Entry'!W966=""),"","1"))</f>
        <v/>
      </c>
    </row>
    <row r="964" spans="1:28" ht="17">
      <c r="A964" s="59">
        <f>'Data Entry'!AB967</f>
        <v>0</v>
      </c>
      <c r="B964" s="59" t="str">
        <f>'Data Entry'!AR967</f>
        <v/>
      </c>
      <c r="C964" s="1">
        <f>IF('Data Entry'!AD967="g",'Data Entry'!AC967*0.001*U964,IF('Data Entry'!AD967="UI",'Data Entry'!AC967*0.000001*U964,IF('Data Entry'!AD967="mg",'Data Entry'!AC967*0.000001*U964,IF('Data Entry'!AD967="t",'Data Entry'!AC967*1000*U964,IF('Data Entry'!AD967="kg",'Data Entry'!AC967*1*U964,IF('Data Entry'!AD967="L",'Data Entry'!AC967*1*U964,IFERROR(,"")))))))</f>
        <v>0</v>
      </c>
      <c r="D964" s="1" t="s">
        <v>4</v>
      </c>
      <c r="E964" s="1">
        <f>IF('Data Entry'!AF967="g",'Data Entry'!AE967*0.001,IF('Data Entry'!AF967="mg",'Data Entry'!AE967*0.000001,IF('Data Entry'!AF967="t",'Data Entry'!AE967*1000,IF('Data Entry'!AF967="ml",'Data Entry'!AE967*0.001,IF('Data Entry'!AF967="kg",'Data Entry'!AE967*1,IF('Data Entry'!AF967="Pieza",'Data Entry'!AE967*1,IF('Data Entry'!AF967="L",'Data Entry'!AE967*1,IFERROR(,""))))))))</f>
        <v>0</v>
      </c>
      <c r="F964" s="1" t="s">
        <v>4</v>
      </c>
      <c r="G964" s="1">
        <f>IF('Data Entry'!AA967="g",'Data Entry'!Z967*0.001,IF('Data Entry'!AA967="mg",'Data Entry'!Z967*0.000001,IF('Data Entry'!AA967="t",'Data Entry'!Z967*1000,IF('Data Entry'!AA967="ml",'Data Entry'!Z967*0.001,IF('Data Entry'!AA967="kg",'Data Entry'!Z967*1,IF('Data Entry'!AA967="Piezas",'Data Entry'!Z967*1,IF('Data Entry'!AA967="L",'Data Entry'!Z967*1,IFERROR(,""))))))))</f>
        <v>0</v>
      </c>
      <c r="H964" s="1" t="s">
        <v>4</v>
      </c>
      <c r="I964" s="1">
        <f>IF('Data Entry'!AC967="g",'Data Entry'!AB967*0.001,IF('Data Entry'!AC967="mg",'Data Entry'!AB967*0.000001,IF('Data Entry'!AC967="t",'Data Entry'!AB967*1000,IF('Data Entry'!AC967="ml",'Data Entry'!AB967*0.001,IF('Data Entry'!AC967="kg",'Data Entry'!AB967*1,IF('Data Entry'!AC967="L",'Data Entry'!AB967*1,IFERROR(,"")))))))</f>
        <v>0</v>
      </c>
      <c r="J964" s="59" t="str">
        <f>'Data Entry'!AU967</f>
        <v/>
      </c>
      <c r="K964" s="1">
        <f>IF('Data Entry'!AI967="g",'Data Entry'!AH967*0.001*V964,IF('Data Entry'!AI967="UI",'Data Entry'!AH967*0.000001*V964,IF('Data Entry'!AI967="mg",'Data Entry'!AH967*0.000001*V964,IF('Data Entry'!AI967="t",'Data Entry'!AH967*1000*V964,IF('Data Entry'!AI967="kg",'Data Entry'!AH967*1*V964,IF('Data Entry'!AI967="L",'Data Entry'!AH967*1*V964,IFERROR(,"")))))))</f>
        <v>0</v>
      </c>
      <c r="L964" s="1" t="s">
        <v>4</v>
      </c>
      <c r="M964" s="59">
        <f>'Data Entry'!AJ967</f>
        <v>0</v>
      </c>
      <c r="N964" s="59" t="str">
        <f>'Data Entry'!AX967</f>
        <v/>
      </c>
      <c r="O964" s="1">
        <f>IF('Data Entry'!AL967="g",'Data Entry'!AK967*0.001*W964,IF('Data Entry'!AL967="UI",'Data Entry'!AK967*0.000001*W964,IF('Data Entry'!AL967="mg",'Data Entry'!AK967*0.000001*W964,IF('Data Entry'!AL967="t",'Data Entry'!AK967*1000*W964,IF('Data Entry'!AL967="kg",'Data Entry'!AK967*1*W964,IF('Data Entry'!AL967="L",'Data Entry'!AK967*1*W964,IFERROR(,"")))))))</f>
        <v>0</v>
      </c>
      <c r="P964" s="1" t="s">
        <v>4</v>
      </c>
      <c r="Q964" s="59">
        <f>'Data Entry'!AM967</f>
        <v>0</v>
      </c>
      <c r="R964" s="59" t="str">
        <f>'Data Entry'!BA967</f>
        <v/>
      </c>
      <c r="S964" s="1">
        <f>IF('Data Entry'!AO967="g",'Data Entry'!AN967*0.001*X964,IF('Data Entry'!AO967="UI",'Data Entry'!AN967*0.000001*X964,IF('Data Entry'!AO967="mg",'Data Entry'!AN967*0.000001*X964,IF('Data Entry'!AO967="t",'Data Entry'!AN967*1000*X964,IF('Data Entry'!AO967="kg",'Data Entry'!AN967*1*X964,IF('Data Entry'!AO967="L",'Data Entry'!AN967*1*X964,IFERROR(,"")))))))</f>
        <v>0</v>
      </c>
      <c r="T964" s="1" t="s">
        <v>4</v>
      </c>
      <c r="U964" s="59" t="str">
        <f>IF('Data Entry'!AP967="No aplica","1",'Data Entry'!AP967)</f>
        <v/>
      </c>
      <c r="V964" s="59" t="str">
        <f>IF('Data Entry'!AS967="No aplica","1",'Data Entry'!AS967)</f>
        <v/>
      </c>
      <c r="W964" s="59" t="str">
        <f>IF('Data Entry'!AV967="No aplica","1",'Data Entry'!AV967)</f>
        <v/>
      </c>
      <c r="X964" s="59" t="str">
        <f>IF('Data Entry'!AY967="No aplica","1",'Data Entry'!AY967)</f>
        <v/>
      </c>
      <c r="Y964" s="151" t="str">
        <f t="shared" si="15"/>
        <v/>
      </c>
      <c r="Z964" s="152" t="str">
        <f>IF('Data Entry'!H967="Yes","1",IF(AND('Data Entry'!H967="",'Data Entry'!I967="",'Data Entry'!J967="",'Data Entry'!K967="",'Data Entry'!L967="",'Data Entry'!M967="",'Data Entry'!N967="",'Data Entry'!O967="",'Data Entry'!P967="",'Data Entry'!Q967=""),"","1"))</f>
        <v/>
      </c>
      <c r="AA964" s="152" t="str">
        <f>IF('Data Entry'!R967="Yes","1",IF(AND('Data Entry'!R967="",'Data Entry'!S967="",'Data Entry'!T967="",'Data Entry'!U967=""),"","1"))</f>
        <v/>
      </c>
      <c r="AB964" s="157" t="str">
        <f>IF('Data Entry'!V967="Yes","1",IF(AND('Data Entry'!V967="",'Data Entry'!W967=""),"","1"))</f>
        <v/>
      </c>
    </row>
    <row r="965" spans="1:28" ht="17">
      <c r="A965" s="59">
        <f>'Data Entry'!AB968</f>
        <v>0</v>
      </c>
      <c r="B965" s="59" t="str">
        <f>'Data Entry'!AR968</f>
        <v/>
      </c>
      <c r="C965" s="1">
        <f>IF('Data Entry'!AD968="g",'Data Entry'!AC968*0.001*U965,IF('Data Entry'!AD968="UI",'Data Entry'!AC968*0.000001*U965,IF('Data Entry'!AD968="mg",'Data Entry'!AC968*0.000001*U965,IF('Data Entry'!AD968="t",'Data Entry'!AC968*1000*U965,IF('Data Entry'!AD968="kg",'Data Entry'!AC968*1*U965,IF('Data Entry'!AD968="L",'Data Entry'!AC968*1*U965,IFERROR(,"")))))))</f>
        <v>0</v>
      </c>
      <c r="D965" s="1" t="s">
        <v>4</v>
      </c>
      <c r="E965" s="1">
        <f>IF('Data Entry'!AF968="g",'Data Entry'!AE968*0.001,IF('Data Entry'!AF968="mg",'Data Entry'!AE968*0.000001,IF('Data Entry'!AF968="t",'Data Entry'!AE968*1000,IF('Data Entry'!AF968="ml",'Data Entry'!AE968*0.001,IF('Data Entry'!AF968="kg",'Data Entry'!AE968*1,IF('Data Entry'!AF968="Pieza",'Data Entry'!AE968*1,IF('Data Entry'!AF968="L",'Data Entry'!AE968*1,IFERROR(,""))))))))</f>
        <v>0</v>
      </c>
      <c r="F965" s="1" t="s">
        <v>4</v>
      </c>
      <c r="G965" s="1">
        <f>IF('Data Entry'!AA968="g",'Data Entry'!Z968*0.001,IF('Data Entry'!AA968="mg",'Data Entry'!Z968*0.000001,IF('Data Entry'!AA968="t",'Data Entry'!Z968*1000,IF('Data Entry'!AA968="ml",'Data Entry'!Z968*0.001,IF('Data Entry'!AA968="kg",'Data Entry'!Z968*1,IF('Data Entry'!AA968="Piezas",'Data Entry'!Z968*1,IF('Data Entry'!AA968="L",'Data Entry'!Z968*1,IFERROR(,""))))))))</f>
        <v>0</v>
      </c>
      <c r="H965" s="1" t="s">
        <v>4</v>
      </c>
      <c r="I965" s="1">
        <f>IF('Data Entry'!AC968="g",'Data Entry'!AB968*0.001,IF('Data Entry'!AC968="mg",'Data Entry'!AB968*0.000001,IF('Data Entry'!AC968="t",'Data Entry'!AB968*1000,IF('Data Entry'!AC968="ml",'Data Entry'!AB968*0.001,IF('Data Entry'!AC968="kg",'Data Entry'!AB968*1,IF('Data Entry'!AC968="L",'Data Entry'!AB968*1,IFERROR(,"")))))))</f>
        <v>0</v>
      </c>
      <c r="J965" s="59" t="str">
        <f>'Data Entry'!AU968</f>
        <v/>
      </c>
      <c r="K965" s="1">
        <f>IF('Data Entry'!AI968="g",'Data Entry'!AH968*0.001*V965,IF('Data Entry'!AI968="UI",'Data Entry'!AH968*0.000001*V965,IF('Data Entry'!AI968="mg",'Data Entry'!AH968*0.000001*V965,IF('Data Entry'!AI968="t",'Data Entry'!AH968*1000*V965,IF('Data Entry'!AI968="kg",'Data Entry'!AH968*1*V965,IF('Data Entry'!AI968="L",'Data Entry'!AH968*1*V965,IFERROR(,"")))))))</f>
        <v>0</v>
      </c>
      <c r="L965" s="1" t="s">
        <v>4</v>
      </c>
      <c r="M965" s="59">
        <f>'Data Entry'!AJ968</f>
        <v>0</v>
      </c>
      <c r="N965" s="59" t="str">
        <f>'Data Entry'!AX968</f>
        <v/>
      </c>
      <c r="O965" s="1">
        <f>IF('Data Entry'!AL968="g",'Data Entry'!AK968*0.001*W965,IF('Data Entry'!AL968="UI",'Data Entry'!AK968*0.000001*W965,IF('Data Entry'!AL968="mg",'Data Entry'!AK968*0.000001*W965,IF('Data Entry'!AL968="t",'Data Entry'!AK968*1000*W965,IF('Data Entry'!AL968="kg",'Data Entry'!AK968*1*W965,IF('Data Entry'!AL968="L",'Data Entry'!AK968*1*W965,IFERROR(,"")))))))</f>
        <v>0</v>
      </c>
      <c r="P965" s="1" t="s">
        <v>4</v>
      </c>
      <c r="Q965" s="59">
        <f>'Data Entry'!AM968</f>
        <v>0</v>
      </c>
      <c r="R965" s="59" t="str">
        <f>'Data Entry'!BA968</f>
        <v/>
      </c>
      <c r="S965" s="1">
        <f>IF('Data Entry'!AO968="g",'Data Entry'!AN968*0.001*X965,IF('Data Entry'!AO968="UI",'Data Entry'!AN968*0.000001*X965,IF('Data Entry'!AO968="mg",'Data Entry'!AN968*0.000001*X965,IF('Data Entry'!AO968="t",'Data Entry'!AN968*1000*X965,IF('Data Entry'!AO968="kg",'Data Entry'!AN968*1*X965,IF('Data Entry'!AO968="L",'Data Entry'!AN968*1*X965,IFERROR(,"")))))))</f>
        <v>0</v>
      </c>
      <c r="T965" s="1" t="s">
        <v>4</v>
      </c>
      <c r="U965" s="59" t="str">
        <f>IF('Data Entry'!AP968="No aplica","1",'Data Entry'!AP968)</f>
        <v/>
      </c>
      <c r="V965" s="59" t="str">
        <f>IF('Data Entry'!AS968="No aplica","1",'Data Entry'!AS968)</f>
        <v/>
      </c>
      <c r="W965" s="59" t="str">
        <f>IF('Data Entry'!AV968="No aplica","1",'Data Entry'!AV968)</f>
        <v/>
      </c>
      <c r="X965" s="59" t="str">
        <f>IF('Data Entry'!AY968="No aplica","1",'Data Entry'!AY968)</f>
        <v/>
      </c>
      <c r="Y965" s="151" t="str">
        <f t="shared" si="15"/>
        <v/>
      </c>
      <c r="Z965" s="152" t="str">
        <f>IF('Data Entry'!H968="Yes","1",IF(AND('Data Entry'!H968="",'Data Entry'!I968="",'Data Entry'!J968="",'Data Entry'!K968="",'Data Entry'!L968="",'Data Entry'!M968="",'Data Entry'!N968="",'Data Entry'!O968="",'Data Entry'!P968="",'Data Entry'!Q968=""),"","1"))</f>
        <v/>
      </c>
      <c r="AA965" s="152" t="str">
        <f>IF('Data Entry'!R968="Yes","1",IF(AND('Data Entry'!R968="",'Data Entry'!S968="",'Data Entry'!T968="",'Data Entry'!U968=""),"","1"))</f>
        <v/>
      </c>
      <c r="AB965" s="157" t="str">
        <f>IF('Data Entry'!V968="Yes","1",IF(AND('Data Entry'!V968="",'Data Entry'!W968=""),"","1"))</f>
        <v/>
      </c>
    </row>
    <row r="966" spans="1:28" ht="17">
      <c r="A966" s="59">
        <f>'Data Entry'!AB969</f>
        <v>0</v>
      </c>
      <c r="B966" s="59" t="str">
        <f>'Data Entry'!AR969</f>
        <v/>
      </c>
      <c r="C966" s="1">
        <f>IF('Data Entry'!AD969="g",'Data Entry'!AC969*0.001*U966,IF('Data Entry'!AD969="UI",'Data Entry'!AC969*0.000001*U966,IF('Data Entry'!AD969="mg",'Data Entry'!AC969*0.000001*U966,IF('Data Entry'!AD969="t",'Data Entry'!AC969*1000*U966,IF('Data Entry'!AD969="kg",'Data Entry'!AC969*1*U966,IF('Data Entry'!AD969="L",'Data Entry'!AC969*1*U966,IFERROR(,"")))))))</f>
        <v>0</v>
      </c>
      <c r="D966" s="1" t="s">
        <v>4</v>
      </c>
      <c r="E966" s="1">
        <f>IF('Data Entry'!AF969="g",'Data Entry'!AE969*0.001,IF('Data Entry'!AF969="mg",'Data Entry'!AE969*0.000001,IF('Data Entry'!AF969="t",'Data Entry'!AE969*1000,IF('Data Entry'!AF969="ml",'Data Entry'!AE969*0.001,IF('Data Entry'!AF969="kg",'Data Entry'!AE969*1,IF('Data Entry'!AF969="Pieza",'Data Entry'!AE969*1,IF('Data Entry'!AF969="L",'Data Entry'!AE969*1,IFERROR(,""))))))))</f>
        <v>0</v>
      </c>
      <c r="F966" s="1" t="s">
        <v>4</v>
      </c>
      <c r="G966" s="1">
        <f>IF('Data Entry'!AA969="g",'Data Entry'!Z969*0.001,IF('Data Entry'!AA969="mg",'Data Entry'!Z969*0.000001,IF('Data Entry'!AA969="t",'Data Entry'!Z969*1000,IF('Data Entry'!AA969="ml",'Data Entry'!Z969*0.001,IF('Data Entry'!AA969="kg",'Data Entry'!Z969*1,IF('Data Entry'!AA969="Piezas",'Data Entry'!Z969*1,IF('Data Entry'!AA969="L",'Data Entry'!Z969*1,IFERROR(,""))))))))</f>
        <v>0</v>
      </c>
      <c r="H966" s="1" t="s">
        <v>4</v>
      </c>
      <c r="I966" s="1">
        <f>IF('Data Entry'!AC969="g",'Data Entry'!AB969*0.001,IF('Data Entry'!AC969="mg",'Data Entry'!AB969*0.000001,IF('Data Entry'!AC969="t",'Data Entry'!AB969*1000,IF('Data Entry'!AC969="ml",'Data Entry'!AB969*0.001,IF('Data Entry'!AC969="kg",'Data Entry'!AB969*1,IF('Data Entry'!AC969="L",'Data Entry'!AB969*1,IFERROR(,"")))))))</f>
        <v>0</v>
      </c>
      <c r="J966" s="59" t="str">
        <f>'Data Entry'!AU969</f>
        <v/>
      </c>
      <c r="K966" s="1">
        <f>IF('Data Entry'!AI969="g",'Data Entry'!AH969*0.001*V966,IF('Data Entry'!AI969="UI",'Data Entry'!AH969*0.000001*V966,IF('Data Entry'!AI969="mg",'Data Entry'!AH969*0.000001*V966,IF('Data Entry'!AI969="t",'Data Entry'!AH969*1000*V966,IF('Data Entry'!AI969="kg",'Data Entry'!AH969*1*V966,IF('Data Entry'!AI969="L",'Data Entry'!AH969*1*V966,IFERROR(,"")))))))</f>
        <v>0</v>
      </c>
      <c r="L966" s="1" t="s">
        <v>4</v>
      </c>
      <c r="M966" s="59">
        <f>'Data Entry'!AJ969</f>
        <v>0</v>
      </c>
      <c r="N966" s="59" t="str">
        <f>'Data Entry'!AX969</f>
        <v/>
      </c>
      <c r="O966" s="1">
        <f>IF('Data Entry'!AL969="g",'Data Entry'!AK969*0.001*W966,IF('Data Entry'!AL969="UI",'Data Entry'!AK969*0.000001*W966,IF('Data Entry'!AL969="mg",'Data Entry'!AK969*0.000001*W966,IF('Data Entry'!AL969="t",'Data Entry'!AK969*1000*W966,IF('Data Entry'!AL969="kg",'Data Entry'!AK969*1*W966,IF('Data Entry'!AL969="L",'Data Entry'!AK969*1*W966,IFERROR(,"")))))))</f>
        <v>0</v>
      </c>
      <c r="P966" s="1" t="s">
        <v>4</v>
      </c>
      <c r="Q966" s="59">
        <f>'Data Entry'!AM969</f>
        <v>0</v>
      </c>
      <c r="R966" s="59" t="str">
        <f>'Data Entry'!BA969</f>
        <v/>
      </c>
      <c r="S966" s="1">
        <f>IF('Data Entry'!AO969="g",'Data Entry'!AN969*0.001*X966,IF('Data Entry'!AO969="UI",'Data Entry'!AN969*0.000001*X966,IF('Data Entry'!AO969="mg",'Data Entry'!AN969*0.000001*X966,IF('Data Entry'!AO969="t",'Data Entry'!AN969*1000*X966,IF('Data Entry'!AO969="kg",'Data Entry'!AN969*1*X966,IF('Data Entry'!AO969="L",'Data Entry'!AN969*1*X966,IFERROR(,"")))))))</f>
        <v>0</v>
      </c>
      <c r="T966" s="1" t="s">
        <v>4</v>
      </c>
      <c r="U966" s="59" t="str">
        <f>IF('Data Entry'!AP969="No aplica","1",'Data Entry'!AP969)</f>
        <v/>
      </c>
      <c r="V966" s="59" t="str">
        <f>IF('Data Entry'!AS969="No aplica","1",'Data Entry'!AS969)</f>
        <v/>
      </c>
      <c r="W966" s="59" t="str">
        <f>IF('Data Entry'!AV969="No aplica","1",'Data Entry'!AV969)</f>
        <v/>
      </c>
      <c r="X966" s="59" t="str">
        <f>IF('Data Entry'!AY969="No aplica","1",'Data Entry'!AY969)</f>
        <v/>
      </c>
      <c r="Y966" s="151" t="str">
        <f t="shared" si="15"/>
        <v/>
      </c>
      <c r="Z966" s="152" t="str">
        <f>IF('Data Entry'!H969="Yes","1",IF(AND('Data Entry'!H969="",'Data Entry'!I969="",'Data Entry'!J969="",'Data Entry'!K969="",'Data Entry'!L969="",'Data Entry'!M969="",'Data Entry'!N969="",'Data Entry'!O969="",'Data Entry'!P969="",'Data Entry'!Q969=""),"","1"))</f>
        <v/>
      </c>
      <c r="AA966" s="152" t="str">
        <f>IF('Data Entry'!R969="Yes","1",IF(AND('Data Entry'!R969="",'Data Entry'!S969="",'Data Entry'!T969="",'Data Entry'!U969=""),"","1"))</f>
        <v/>
      </c>
      <c r="AB966" s="157" t="str">
        <f>IF('Data Entry'!V969="Yes","1",IF(AND('Data Entry'!V969="",'Data Entry'!W969=""),"","1"))</f>
        <v/>
      </c>
    </row>
    <row r="967" spans="1:28" ht="17">
      <c r="A967" s="59">
        <f>'Data Entry'!AB970</f>
        <v>0</v>
      </c>
      <c r="B967" s="59" t="str">
        <f>'Data Entry'!AR970</f>
        <v/>
      </c>
      <c r="C967" s="1">
        <f>IF('Data Entry'!AD970="g",'Data Entry'!AC970*0.001*U967,IF('Data Entry'!AD970="UI",'Data Entry'!AC970*0.000001*U967,IF('Data Entry'!AD970="mg",'Data Entry'!AC970*0.000001*U967,IF('Data Entry'!AD970="t",'Data Entry'!AC970*1000*U967,IF('Data Entry'!AD970="kg",'Data Entry'!AC970*1*U967,IF('Data Entry'!AD970="L",'Data Entry'!AC970*1*U967,IFERROR(,"")))))))</f>
        <v>0</v>
      </c>
      <c r="D967" s="1" t="s">
        <v>4</v>
      </c>
      <c r="E967" s="1">
        <f>IF('Data Entry'!AF970="g",'Data Entry'!AE970*0.001,IF('Data Entry'!AF970="mg",'Data Entry'!AE970*0.000001,IF('Data Entry'!AF970="t",'Data Entry'!AE970*1000,IF('Data Entry'!AF970="ml",'Data Entry'!AE970*0.001,IF('Data Entry'!AF970="kg",'Data Entry'!AE970*1,IF('Data Entry'!AF970="Pieza",'Data Entry'!AE970*1,IF('Data Entry'!AF970="L",'Data Entry'!AE970*1,IFERROR(,""))))))))</f>
        <v>0</v>
      </c>
      <c r="F967" s="1" t="s">
        <v>4</v>
      </c>
      <c r="G967" s="1">
        <f>IF('Data Entry'!AA970="g",'Data Entry'!Z970*0.001,IF('Data Entry'!AA970="mg",'Data Entry'!Z970*0.000001,IF('Data Entry'!AA970="t",'Data Entry'!Z970*1000,IF('Data Entry'!AA970="ml",'Data Entry'!Z970*0.001,IF('Data Entry'!AA970="kg",'Data Entry'!Z970*1,IF('Data Entry'!AA970="Piezas",'Data Entry'!Z970*1,IF('Data Entry'!AA970="L",'Data Entry'!Z970*1,IFERROR(,""))))))))</f>
        <v>0</v>
      </c>
      <c r="H967" s="1" t="s">
        <v>4</v>
      </c>
      <c r="I967" s="1">
        <f>IF('Data Entry'!AC970="g",'Data Entry'!AB970*0.001,IF('Data Entry'!AC970="mg",'Data Entry'!AB970*0.000001,IF('Data Entry'!AC970="t",'Data Entry'!AB970*1000,IF('Data Entry'!AC970="ml",'Data Entry'!AB970*0.001,IF('Data Entry'!AC970="kg",'Data Entry'!AB970*1,IF('Data Entry'!AC970="L",'Data Entry'!AB970*1,IFERROR(,"")))))))</f>
        <v>0</v>
      </c>
      <c r="J967" s="59" t="str">
        <f>'Data Entry'!AU970</f>
        <v/>
      </c>
      <c r="K967" s="1">
        <f>IF('Data Entry'!AI970="g",'Data Entry'!AH970*0.001*V967,IF('Data Entry'!AI970="UI",'Data Entry'!AH970*0.000001*V967,IF('Data Entry'!AI970="mg",'Data Entry'!AH970*0.000001*V967,IF('Data Entry'!AI970="t",'Data Entry'!AH970*1000*V967,IF('Data Entry'!AI970="kg",'Data Entry'!AH970*1*V967,IF('Data Entry'!AI970="L",'Data Entry'!AH970*1*V967,IFERROR(,"")))))))</f>
        <v>0</v>
      </c>
      <c r="L967" s="1" t="s">
        <v>4</v>
      </c>
      <c r="M967" s="59">
        <f>'Data Entry'!AJ970</f>
        <v>0</v>
      </c>
      <c r="N967" s="59" t="str">
        <f>'Data Entry'!AX970</f>
        <v/>
      </c>
      <c r="O967" s="1">
        <f>IF('Data Entry'!AL970="g",'Data Entry'!AK970*0.001*W967,IF('Data Entry'!AL970="UI",'Data Entry'!AK970*0.000001*W967,IF('Data Entry'!AL970="mg",'Data Entry'!AK970*0.000001*W967,IF('Data Entry'!AL970="t",'Data Entry'!AK970*1000*W967,IF('Data Entry'!AL970="kg",'Data Entry'!AK970*1*W967,IF('Data Entry'!AL970="L",'Data Entry'!AK970*1*W967,IFERROR(,"")))))))</f>
        <v>0</v>
      </c>
      <c r="P967" s="1" t="s">
        <v>4</v>
      </c>
      <c r="Q967" s="59">
        <f>'Data Entry'!AM970</f>
        <v>0</v>
      </c>
      <c r="R967" s="59" t="str">
        <f>'Data Entry'!BA970</f>
        <v/>
      </c>
      <c r="S967" s="1">
        <f>IF('Data Entry'!AO970="g",'Data Entry'!AN970*0.001*X967,IF('Data Entry'!AO970="UI",'Data Entry'!AN970*0.000001*X967,IF('Data Entry'!AO970="mg",'Data Entry'!AN970*0.000001*X967,IF('Data Entry'!AO970="t",'Data Entry'!AN970*1000*X967,IF('Data Entry'!AO970="kg",'Data Entry'!AN970*1*X967,IF('Data Entry'!AO970="L",'Data Entry'!AN970*1*X967,IFERROR(,"")))))))</f>
        <v>0</v>
      </c>
      <c r="T967" s="1" t="s">
        <v>4</v>
      </c>
      <c r="U967" s="59" t="str">
        <f>IF('Data Entry'!AP970="No aplica","1",'Data Entry'!AP970)</f>
        <v/>
      </c>
      <c r="V967" s="59" t="str">
        <f>IF('Data Entry'!AS970="No aplica","1",'Data Entry'!AS970)</f>
        <v/>
      </c>
      <c r="W967" s="59" t="str">
        <f>IF('Data Entry'!AV970="No aplica","1",'Data Entry'!AV970)</f>
        <v/>
      </c>
      <c r="X967" s="59" t="str">
        <f>IF('Data Entry'!AY970="No aplica","1",'Data Entry'!AY970)</f>
        <v/>
      </c>
      <c r="Y967" s="151" t="str">
        <f t="shared" si="15"/>
        <v/>
      </c>
      <c r="Z967" s="152" t="str">
        <f>IF('Data Entry'!H970="Yes","1",IF(AND('Data Entry'!H970="",'Data Entry'!I970="",'Data Entry'!J970="",'Data Entry'!K970="",'Data Entry'!L970="",'Data Entry'!M970="",'Data Entry'!N970="",'Data Entry'!O970="",'Data Entry'!P970="",'Data Entry'!Q970=""),"","1"))</f>
        <v/>
      </c>
      <c r="AA967" s="152" t="str">
        <f>IF('Data Entry'!R970="Yes","1",IF(AND('Data Entry'!R970="",'Data Entry'!S970="",'Data Entry'!T970="",'Data Entry'!U970=""),"","1"))</f>
        <v/>
      </c>
      <c r="AB967" s="157" t="str">
        <f>IF('Data Entry'!V970="Yes","1",IF(AND('Data Entry'!V970="",'Data Entry'!W970=""),"","1"))</f>
        <v/>
      </c>
    </row>
    <row r="968" spans="1:28" ht="17">
      <c r="A968" s="59">
        <f>'Data Entry'!AB971</f>
        <v>0</v>
      </c>
      <c r="B968" s="59" t="str">
        <f>'Data Entry'!AR971</f>
        <v/>
      </c>
      <c r="C968" s="1">
        <f>IF('Data Entry'!AD971="g",'Data Entry'!AC971*0.001*U968,IF('Data Entry'!AD971="UI",'Data Entry'!AC971*0.000001*U968,IF('Data Entry'!AD971="mg",'Data Entry'!AC971*0.000001*U968,IF('Data Entry'!AD971="t",'Data Entry'!AC971*1000*U968,IF('Data Entry'!AD971="kg",'Data Entry'!AC971*1*U968,IF('Data Entry'!AD971="L",'Data Entry'!AC971*1*U968,IFERROR(,"")))))))</f>
        <v>0</v>
      </c>
      <c r="D968" s="1" t="s">
        <v>4</v>
      </c>
      <c r="E968" s="1">
        <f>IF('Data Entry'!AF971="g",'Data Entry'!AE971*0.001,IF('Data Entry'!AF971="mg",'Data Entry'!AE971*0.000001,IF('Data Entry'!AF971="t",'Data Entry'!AE971*1000,IF('Data Entry'!AF971="ml",'Data Entry'!AE971*0.001,IF('Data Entry'!AF971="kg",'Data Entry'!AE971*1,IF('Data Entry'!AF971="Pieza",'Data Entry'!AE971*1,IF('Data Entry'!AF971="L",'Data Entry'!AE971*1,IFERROR(,""))))))))</f>
        <v>0</v>
      </c>
      <c r="F968" s="1" t="s">
        <v>4</v>
      </c>
      <c r="G968" s="1">
        <f>IF('Data Entry'!AA971="g",'Data Entry'!Z971*0.001,IF('Data Entry'!AA971="mg",'Data Entry'!Z971*0.000001,IF('Data Entry'!AA971="t",'Data Entry'!Z971*1000,IF('Data Entry'!AA971="ml",'Data Entry'!Z971*0.001,IF('Data Entry'!AA971="kg",'Data Entry'!Z971*1,IF('Data Entry'!AA971="Piezas",'Data Entry'!Z971*1,IF('Data Entry'!AA971="L",'Data Entry'!Z971*1,IFERROR(,""))))))))</f>
        <v>0</v>
      </c>
      <c r="H968" s="1" t="s">
        <v>4</v>
      </c>
      <c r="I968" s="1">
        <f>IF('Data Entry'!AC971="g",'Data Entry'!AB971*0.001,IF('Data Entry'!AC971="mg",'Data Entry'!AB971*0.000001,IF('Data Entry'!AC971="t",'Data Entry'!AB971*1000,IF('Data Entry'!AC971="ml",'Data Entry'!AB971*0.001,IF('Data Entry'!AC971="kg",'Data Entry'!AB971*1,IF('Data Entry'!AC971="L",'Data Entry'!AB971*1,IFERROR(,"")))))))</f>
        <v>0</v>
      </c>
      <c r="J968" s="59" t="str">
        <f>'Data Entry'!AU971</f>
        <v/>
      </c>
      <c r="K968" s="1">
        <f>IF('Data Entry'!AI971="g",'Data Entry'!AH971*0.001*V968,IF('Data Entry'!AI971="UI",'Data Entry'!AH971*0.000001*V968,IF('Data Entry'!AI971="mg",'Data Entry'!AH971*0.000001*V968,IF('Data Entry'!AI971="t",'Data Entry'!AH971*1000*V968,IF('Data Entry'!AI971="kg",'Data Entry'!AH971*1*V968,IF('Data Entry'!AI971="L",'Data Entry'!AH971*1*V968,IFERROR(,"")))))))</f>
        <v>0</v>
      </c>
      <c r="L968" s="1" t="s">
        <v>4</v>
      </c>
      <c r="M968" s="59">
        <f>'Data Entry'!AJ971</f>
        <v>0</v>
      </c>
      <c r="N968" s="59" t="str">
        <f>'Data Entry'!AX971</f>
        <v/>
      </c>
      <c r="O968" s="1">
        <f>IF('Data Entry'!AL971="g",'Data Entry'!AK971*0.001*W968,IF('Data Entry'!AL971="UI",'Data Entry'!AK971*0.000001*W968,IF('Data Entry'!AL971="mg",'Data Entry'!AK971*0.000001*W968,IF('Data Entry'!AL971="t",'Data Entry'!AK971*1000*W968,IF('Data Entry'!AL971="kg",'Data Entry'!AK971*1*W968,IF('Data Entry'!AL971="L",'Data Entry'!AK971*1*W968,IFERROR(,"")))))))</f>
        <v>0</v>
      </c>
      <c r="P968" s="1" t="s">
        <v>4</v>
      </c>
      <c r="Q968" s="59">
        <f>'Data Entry'!AM971</f>
        <v>0</v>
      </c>
      <c r="R968" s="59" t="str">
        <f>'Data Entry'!BA971</f>
        <v/>
      </c>
      <c r="S968" s="1">
        <f>IF('Data Entry'!AO971="g",'Data Entry'!AN971*0.001*X968,IF('Data Entry'!AO971="UI",'Data Entry'!AN971*0.000001*X968,IF('Data Entry'!AO971="mg",'Data Entry'!AN971*0.000001*X968,IF('Data Entry'!AO971="t",'Data Entry'!AN971*1000*X968,IF('Data Entry'!AO971="kg",'Data Entry'!AN971*1*X968,IF('Data Entry'!AO971="L",'Data Entry'!AN971*1*X968,IFERROR(,"")))))))</f>
        <v>0</v>
      </c>
      <c r="T968" s="1" t="s">
        <v>4</v>
      </c>
      <c r="U968" s="59" t="str">
        <f>IF('Data Entry'!AP971="No aplica","1",'Data Entry'!AP971)</f>
        <v/>
      </c>
      <c r="V968" s="59" t="str">
        <f>IF('Data Entry'!AS971="No aplica","1",'Data Entry'!AS971)</f>
        <v/>
      </c>
      <c r="W968" s="59" t="str">
        <f>IF('Data Entry'!AV971="No aplica","1",'Data Entry'!AV971)</f>
        <v/>
      </c>
      <c r="X968" s="59" t="str">
        <f>IF('Data Entry'!AY971="No aplica","1",'Data Entry'!AY971)</f>
        <v/>
      </c>
      <c r="Y968" s="151" t="str">
        <f t="shared" si="15"/>
        <v/>
      </c>
      <c r="Z968" s="152" t="str">
        <f>IF('Data Entry'!H971="Yes","1",IF(AND('Data Entry'!H971="",'Data Entry'!I971="",'Data Entry'!J971="",'Data Entry'!K971="",'Data Entry'!L971="",'Data Entry'!M971="",'Data Entry'!N971="",'Data Entry'!O971="",'Data Entry'!P971="",'Data Entry'!Q971=""),"","1"))</f>
        <v/>
      </c>
      <c r="AA968" s="152" t="str">
        <f>IF('Data Entry'!R971="Yes","1",IF(AND('Data Entry'!R971="",'Data Entry'!S971="",'Data Entry'!T971="",'Data Entry'!U971=""),"","1"))</f>
        <v/>
      </c>
      <c r="AB968" s="157" t="str">
        <f>IF('Data Entry'!V971="Yes","1",IF(AND('Data Entry'!V971="",'Data Entry'!W971=""),"","1"))</f>
        <v/>
      </c>
    </row>
    <row r="969" spans="1:28" ht="17">
      <c r="A969" s="59">
        <f>'Data Entry'!AB972</f>
        <v>0</v>
      </c>
      <c r="B969" s="59" t="str">
        <f>'Data Entry'!AR972</f>
        <v/>
      </c>
      <c r="C969" s="1">
        <f>IF('Data Entry'!AD972="g",'Data Entry'!AC972*0.001*U969,IF('Data Entry'!AD972="UI",'Data Entry'!AC972*0.000001*U969,IF('Data Entry'!AD972="mg",'Data Entry'!AC972*0.000001*U969,IF('Data Entry'!AD972="t",'Data Entry'!AC972*1000*U969,IF('Data Entry'!AD972="kg",'Data Entry'!AC972*1*U969,IF('Data Entry'!AD972="L",'Data Entry'!AC972*1*U969,IFERROR(,"")))))))</f>
        <v>0</v>
      </c>
      <c r="D969" s="1" t="s">
        <v>4</v>
      </c>
      <c r="E969" s="1">
        <f>IF('Data Entry'!AF972="g",'Data Entry'!AE972*0.001,IF('Data Entry'!AF972="mg",'Data Entry'!AE972*0.000001,IF('Data Entry'!AF972="t",'Data Entry'!AE972*1000,IF('Data Entry'!AF972="ml",'Data Entry'!AE972*0.001,IF('Data Entry'!AF972="kg",'Data Entry'!AE972*1,IF('Data Entry'!AF972="Pieza",'Data Entry'!AE972*1,IF('Data Entry'!AF972="L",'Data Entry'!AE972*1,IFERROR(,""))))))))</f>
        <v>0</v>
      </c>
      <c r="F969" s="1" t="s">
        <v>4</v>
      </c>
      <c r="G969" s="1">
        <f>IF('Data Entry'!AA972="g",'Data Entry'!Z972*0.001,IF('Data Entry'!AA972="mg",'Data Entry'!Z972*0.000001,IF('Data Entry'!AA972="t",'Data Entry'!Z972*1000,IF('Data Entry'!AA972="ml",'Data Entry'!Z972*0.001,IF('Data Entry'!AA972="kg",'Data Entry'!Z972*1,IF('Data Entry'!AA972="Piezas",'Data Entry'!Z972*1,IF('Data Entry'!AA972="L",'Data Entry'!Z972*1,IFERROR(,""))))))))</f>
        <v>0</v>
      </c>
      <c r="H969" s="1" t="s">
        <v>4</v>
      </c>
      <c r="I969" s="1">
        <f>IF('Data Entry'!AC972="g",'Data Entry'!AB972*0.001,IF('Data Entry'!AC972="mg",'Data Entry'!AB972*0.000001,IF('Data Entry'!AC972="t",'Data Entry'!AB972*1000,IF('Data Entry'!AC972="ml",'Data Entry'!AB972*0.001,IF('Data Entry'!AC972="kg",'Data Entry'!AB972*1,IF('Data Entry'!AC972="L",'Data Entry'!AB972*1,IFERROR(,"")))))))</f>
        <v>0</v>
      </c>
      <c r="J969" s="59" t="str">
        <f>'Data Entry'!AU972</f>
        <v/>
      </c>
      <c r="K969" s="1">
        <f>IF('Data Entry'!AI972="g",'Data Entry'!AH972*0.001*V969,IF('Data Entry'!AI972="UI",'Data Entry'!AH972*0.000001*V969,IF('Data Entry'!AI972="mg",'Data Entry'!AH972*0.000001*V969,IF('Data Entry'!AI972="t",'Data Entry'!AH972*1000*V969,IF('Data Entry'!AI972="kg",'Data Entry'!AH972*1*V969,IF('Data Entry'!AI972="L",'Data Entry'!AH972*1*V969,IFERROR(,"")))))))</f>
        <v>0</v>
      </c>
      <c r="L969" s="1" t="s">
        <v>4</v>
      </c>
      <c r="M969" s="59">
        <f>'Data Entry'!AJ972</f>
        <v>0</v>
      </c>
      <c r="N969" s="59" t="str">
        <f>'Data Entry'!AX972</f>
        <v/>
      </c>
      <c r="O969" s="1">
        <f>IF('Data Entry'!AL972="g",'Data Entry'!AK972*0.001*W969,IF('Data Entry'!AL972="UI",'Data Entry'!AK972*0.000001*W969,IF('Data Entry'!AL972="mg",'Data Entry'!AK972*0.000001*W969,IF('Data Entry'!AL972="t",'Data Entry'!AK972*1000*W969,IF('Data Entry'!AL972="kg",'Data Entry'!AK972*1*W969,IF('Data Entry'!AL972="L",'Data Entry'!AK972*1*W969,IFERROR(,"")))))))</f>
        <v>0</v>
      </c>
      <c r="P969" s="1" t="s">
        <v>4</v>
      </c>
      <c r="Q969" s="59">
        <f>'Data Entry'!AM972</f>
        <v>0</v>
      </c>
      <c r="R969" s="59" t="str">
        <f>'Data Entry'!BA972</f>
        <v/>
      </c>
      <c r="S969" s="1">
        <f>IF('Data Entry'!AO972="g",'Data Entry'!AN972*0.001*X969,IF('Data Entry'!AO972="UI",'Data Entry'!AN972*0.000001*X969,IF('Data Entry'!AO972="mg",'Data Entry'!AN972*0.000001*X969,IF('Data Entry'!AO972="t",'Data Entry'!AN972*1000*X969,IF('Data Entry'!AO972="kg",'Data Entry'!AN972*1*X969,IF('Data Entry'!AO972="L",'Data Entry'!AN972*1*X969,IFERROR(,"")))))))</f>
        <v>0</v>
      </c>
      <c r="T969" s="1" t="s">
        <v>4</v>
      </c>
      <c r="U969" s="59" t="str">
        <f>IF('Data Entry'!AP972="No aplica","1",'Data Entry'!AP972)</f>
        <v/>
      </c>
      <c r="V969" s="59" t="str">
        <f>IF('Data Entry'!AS972="No aplica","1",'Data Entry'!AS972)</f>
        <v/>
      </c>
      <c r="W969" s="59" t="str">
        <f>IF('Data Entry'!AV972="No aplica","1",'Data Entry'!AV972)</f>
        <v/>
      </c>
      <c r="X969" s="59" t="str">
        <f>IF('Data Entry'!AY972="No aplica","1",'Data Entry'!AY972)</f>
        <v/>
      </c>
      <c r="Y969" s="151" t="str">
        <f t="shared" si="15"/>
        <v/>
      </c>
      <c r="Z969" s="152" t="str">
        <f>IF('Data Entry'!H972="Yes","1",IF(AND('Data Entry'!H972="",'Data Entry'!I972="",'Data Entry'!J972="",'Data Entry'!K972="",'Data Entry'!L972="",'Data Entry'!M972="",'Data Entry'!N972="",'Data Entry'!O972="",'Data Entry'!P972="",'Data Entry'!Q972=""),"","1"))</f>
        <v/>
      </c>
      <c r="AA969" s="152" t="str">
        <f>IF('Data Entry'!R972="Yes","1",IF(AND('Data Entry'!R972="",'Data Entry'!S972="",'Data Entry'!T972="",'Data Entry'!U972=""),"","1"))</f>
        <v/>
      </c>
      <c r="AB969" s="157" t="str">
        <f>IF('Data Entry'!V972="Yes","1",IF(AND('Data Entry'!V972="",'Data Entry'!W972=""),"","1"))</f>
        <v/>
      </c>
    </row>
    <row r="970" spans="1:28" ht="17">
      <c r="A970" s="59">
        <f>'Data Entry'!AB973</f>
        <v>0</v>
      </c>
      <c r="B970" s="59" t="str">
        <f>'Data Entry'!AR973</f>
        <v/>
      </c>
      <c r="C970" s="1">
        <f>IF('Data Entry'!AD973="g",'Data Entry'!AC973*0.001*U970,IF('Data Entry'!AD973="UI",'Data Entry'!AC973*0.000001*U970,IF('Data Entry'!AD973="mg",'Data Entry'!AC973*0.000001*U970,IF('Data Entry'!AD973="t",'Data Entry'!AC973*1000*U970,IF('Data Entry'!AD973="kg",'Data Entry'!AC973*1*U970,IF('Data Entry'!AD973="L",'Data Entry'!AC973*1*U970,IFERROR(,"")))))))</f>
        <v>0</v>
      </c>
      <c r="D970" s="1" t="s">
        <v>4</v>
      </c>
      <c r="E970" s="1">
        <f>IF('Data Entry'!AF973="g",'Data Entry'!AE973*0.001,IF('Data Entry'!AF973="mg",'Data Entry'!AE973*0.000001,IF('Data Entry'!AF973="t",'Data Entry'!AE973*1000,IF('Data Entry'!AF973="ml",'Data Entry'!AE973*0.001,IF('Data Entry'!AF973="kg",'Data Entry'!AE973*1,IF('Data Entry'!AF973="Pieza",'Data Entry'!AE973*1,IF('Data Entry'!AF973="L",'Data Entry'!AE973*1,IFERROR(,""))))))))</f>
        <v>0</v>
      </c>
      <c r="F970" s="1" t="s">
        <v>4</v>
      </c>
      <c r="G970" s="1">
        <f>IF('Data Entry'!AA973="g",'Data Entry'!Z973*0.001,IF('Data Entry'!AA973="mg",'Data Entry'!Z973*0.000001,IF('Data Entry'!AA973="t",'Data Entry'!Z973*1000,IF('Data Entry'!AA973="ml",'Data Entry'!Z973*0.001,IF('Data Entry'!AA973="kg",'Data Entry'!Z973*1,IF('Data Entry'!AA973="Piezas",'Data Entry'!Z973*1,IF('Data Entry'!AA973="L",'Data Entry'!Z973*1,IFERROR(,""))))))))</f>
        <v>0</v>
      </c>
      <c r="H970" s="1" t="s">
        <v>4</v>
      </c>
      <c r="I970" s="1">
        <f>IF('Data Entry'!AC973="g",'Data Entry'!AB973*0.001,IF('Data Entry'!AC973="mg",'Data Entry'!AB973*0.000001,IF('Data Entry'!AC973="t",'Data Entry'!AB973*1000,IF('Data Entry'!AC973="ml",'Data Entry'!AB973*0.001,IF('Data Entry'!AC973="kg",'Data Entry'!AB973*1,IF('Data Entry'!AC973="L",'Data Entry'!AB973*1,IFERROR(,"")))))))</f>
        <v>0</v>
      </c>
      <c r="J970" s="59" t="str">
        <f>'Data Entry'!AU973</f>
        <v/>
      </c>
      <c r="K970" s="1">
        <f>IF('Data Entry'!AI973="g",'Data Entry'!AH973*0.001*V970,IF('Data Entry'!AI973="UI",'Data Entry'!AH973*0.000001*V970,IF('Data Entry'!AI973="mg",'Data Entry'!AH973*0.000001*V970,IF('Data Entry'!AI973="t",'Data Entry'!AH973*1000*V970,IF('Data Entry'!AI973="kg",'Data Entry'!AH973*1*V970,IF('Data Entry'!AI973="L",'Data Entry'!AH973*1*V970,IFERROR(,"")))))))</f>
        <v>0</v>
      </c>
      <c r="L970" s="1" t="s">
        <v>4</v>
      </c>
      <c r="M970" s="59">
        <f>'Data Entry'!AJ973</f>
        <v>0</v>
      </c>
      <c r="N970" s="59" t="str">
        <f>'Data Entry'!AX973</f>
        <v/>
      </c>
      <c r="O970" s="1">
        <f>IF('Data Entry'!AL973="g",'Data Entry'!AK973*0.001*W970,IF('Data Entry'!AL973="UI",'Data Entry'!AK973*0.000001*W970,IF('Data Entry'!AL973="mg",'Data Entry'!AK973*0.000001*W970,IF('Data Entry'!AL973="t",'Data Entry'!AK973*1000*W970,IF('Data Entry'!AL973="kg",'Data Entry'!AK973*1*W970,IF('Data Entry'!AL973="L",'Data Entry'!AK973*1*W970,IFERROR(,"")))))))</f>
        <v>0</v>
      </c>
      <c r="P970" s="1" t="s">
        <v>4</v>
      </c>
      <c r="Q970" s="59">
        <f>'Data Entry'!AM973</f>
        <v>0</v>
      </c>
      <c r="R970" s="59" t="str">
        <f>'Data Entry'!BA973</f>
        <v/>
      </c>
      <c r="S970" s="1">
        <f>IF('Data Entry'!AO973="g",'Data Entry'!AN973*0.001*X970,IF('Data Entry'!AO973="UI",'Data Entry'!AN973*0.000001*X970,IF('Data Entry'!AO973="mg",'Data Entry'!AN973*0.000001*X970,IF('Data Entry'!AO973="t",'Data Entry'!AN973*1000*X970,IF('Data Entry'!AO973="kg",'Data Entry'!AN973*1*X970,IF('Data Entry'!AO973="L",'Data Entry'!AN973*1*X970,IFERROR(,"")))))))</f>
        <v>0</v>
      </c>
      <c r="T970" s="1" t="s">
        <v>4</v>
      </c>
      <c r="U970" s="59" t="str">
        <f>IF('Data Entry'!AP973="No aplica","1",'Data Entry'!AP973)</f>
        <v/>
      </c>
      <c r="V970" s="59" t="str">
        <f>IF('Data Entry'!AS973="No aplica","1",'Data Entry'!AS973)</f>
        <v/>
      </c>
      <c r="W970" s="59" t="str">
        <f>IF('Data Entry'!AV973="No aplica","1",'Data Entry'!AV973)</f>
        <v/>
      </c>
      <c r="X970" s="59" t="str">
        <f>IF('Data Entry'!AY973="No aplica","1",'Data Entry'!AY973)</f>
        <v/>
      </c>
      <c r="Y970" s="151" t="str">
        <f t="shared" si="15"/>
        <v/>
      </c>
      <c r="Z970" s="152" t="str">
        <f>IF('Data Entry'!H973="Yes","1",IF(AND('Data Entry'!H973="",'Data Entry'!I973="",'Data Entry'!J973="",'Data Entry'!K973="",'Data Entry'!L973="",'Data Entry'!M973="",'Data Entry'!N973="",'Data Entry'!O973="",'Data Entry'!P973="",'Data Entry'!Q973=""),"","1"))</f>
        <v/>
      </c>
      <c r="AA970" s="152" t="str">
        <f>IF('Data Entry'!R973="Yes","1",IF(AND('Data Entry'!R973="",'Data Entry'!S973="",'Data Entry'!T973="",'Data Entry'!U973=""),"","1"))</f>
        <v/>
      </c>
      <c r="AB970" s="157" t="str">
        <f>IF('Data Entry'!V973="Yes","1",IF(AND('Data Entry'!V973="",'Data Entry'!W973=""),"","1"))</f>
        <v/>
      </c>
    </row>
    <row r="971" spans="1:28" ht="17">
      <c r="A971" s="59">
        <f>'Data Entry'!AB974</f>
        <v>0</v>
      </c>
      <c r="B971" s="59" t="str">
        <f>'Data Entry'!AR974</f>
        <v/>
      </c>
      <c r="C971" s="1">
        <f>IF('Data Entry'!AD974="g",'Data Entry'!AC974*0.001*U971,IF('Data Entry'!AD974="UI",'Data Entry'!AC974*0.000001*U971,IF('Data Entry'!AD974="mg",'Data Entry'!AC974*0.000001*U971,IF('Data Entry'!AD974="t",'Data Entry'!AC974*1000*U971,IF('Data Entry'!AD974="kg",'Data Entry'!AC974*1*U971,IF('Data Entry'!AD974="L",'Data Entry'!AC974*1*U971,IFERROR(,"")))))))</f>
        <v>0</v>
      </c>
      <c r="D971" s="1" t="s">
        <v>4</v>
      </c>
      <c r="E971" s="1">
        <f>IF('Data Entry'!AF974="g",'Data Entry'!AE974*0.001,IF('Data Entry'!AF974="mg",'Data Entry'!AE974*0.000001,IF('Data Entry'!AF974="t",'Data Entry'!AE974*1000,IF('Data Entry'!AF974="ml",'Data Entry'!AE974*0.001,IF('Data Entry'!AF974="kg",'Data Entry'!AE974*1,IF('Data Entry'!AF974="Pieza",'Data Entry'!AE974*1,IF('Data Entry'!AF974="L",'Data Entry'!AE974*1,IFERROR(,""))))))))</f>
        <v>0</v>
      </c>
      <c r="F971" s="1" t="s">
        <v>4</v>
      </c>
      <c r="G971" s="1">
        <f>IF('Data Entry'!AA974="g",'Data Entry'!Z974*0.001,IF('Data Entry'!AA974="mg",'Data Entry'!Z974*0.000001,IF('Data Entry'!AA974="t",'Data Entry'!Z974*1000,IF('Data Entry'!AA974="ml",'Data Entry'!Z974*0.001,IF('Data Entry'!AA974="kg",'Data Entry'!Z974*1,IF('Data Entry'!AA974="Piezas",'Data Entry'!Z974*1,IF('Data Entry'!AA974="L",'Data Entry'!Z974*1,IFERROR(,""))))))))</f>
        <v>0</v>
      </c>
      <c r="H971" s="1" t="s">
        <v>4</v>
      </c>
      <c r="I971" s="1">
        <f>IF('Data Entry'!AC974="g",'Data Entry'!AB974*0.001,IF('Data Entry'!AC974="mg",'Data Entry'!AB974*0.000001,IF('Data Entry'!AC974="t",'Data Entry'!AB974*1000,IF('Data Entry'!AC974="ml",'Data Entry'!AB974*0.001,IF('Data Entry'!AC974="kg",'Data Entry'!AB974*1,IF('Data Entry'!AC974="L",'Data Entry'!AB974*1,IFERROR(,"")))))))</f>
        <v>0</v>
      </c>
      <c r="J971" s="59" t="str">
        <f>'Data Entry'!AU974</f>
        <v/>
      </c>
      <c r="K971" s="1">
        <f>IF('Data Entry'!AI974="g",'Data Entry'!AH974*0.001*V971,IF('Data Entry'!AI974="UI",'Data Entry'!AH974*0.000001*V971,IF('Data Entry'!AI974="mg",'Data Entry'!AH974*0.000001*V971,IF('Data Entry'!AI974="t",'Data Entry'!AH974*1000*V971,IF('Data Entry'!AI974="kg",'Data Entry'!AH974*1*V971,IF('Data Entry'!AI974="L",'Data Entry'!AH974*1*V971,IFERROR(,"")))))))</f>
        <v>0</v>
      </c>
      <c r="L971" s="1" t="s">
        <v>4</v>
      </c>
      <c r="M971" s="59">
        <f>'Data Entry'!AJ974</f>
        <v>0</v>
      </c>
      <c r="N971" s="59" t="str">
        <f>'Data Entry'!AX974</f>
        <v/>
      </c>
      <c r="O971" s="1">
        <f>IF('Data Entry'!AL974="g",'Data Entry'!AK974*0.001*W971,IF('Data Entry'!AL974="UI",'Data Entry'!AK974*0.000001*W971,IF('Data Entry'!AL974="mg",'Data Entry'!AK974*0.000001*W971,IF('Data Entry'!AL974="t",'Data Entry'!AK974*1000*W971,IF('Data Entry'!AL974="kg",'Data Entry'!AK974*1*W971,IF('Data Entry'!AL974="L",'Data Entry'!AK974*1*W971,IFERROR(,"")))))))</f>
        <v>0</v>
      </c>
      <c r="P971" s="1" t="s">
        <v>4</v>
      </c>
      <c r="Q971" s="59">
        <f>'Data Entry'!AM974</f>
        <v>0</v>
      </c>
      <c r="R971" s="59" t="str">
        <f>'Data Entry'!BA974</f>
        <v/>
      </c>
      <c r="S971" s="1">
        <f>IF('Data Entry'!AO974="g",'Data Entry'!AN974*0.001*X971,IF('Data Entry'!AO974="UI",'Data Entry'!AN974*0.000001*X971,IF('Data Entry'!AO974="mg",'Data Entry'!AN974*0.000001*X971,IF('Data Entry'!AO974="t",'Data Entry'!AN974*1000*X971,IF('Data Entry'!AO974="kg",'Data Entry'!AN974*1*X971,IF('Data Entry'!AO974="L",'Data Entry'!AN974*1*X971,IFERROR(,"")))))))</f>
        <v>0</v>
      </c>
      <c r="T971" s="1" t="s">
        <v>4</v>
      </c>
      <c r="U971" s="59" t="str">
        <f>IF('Data Entry'!AP974="No aplica","1",'Data Entry'!AP974)</f>
        <v/>
      </c>
      <c r="V971" s="59" t="str">
        <f>IF('Data Entry'!AS974="No aplica","1",'Data Entry'!AS974)</f>
        <v/>
      </c>
      <c r="W971" s="59" t="str">
        <f>IF('Data Entry'!AV974="No aplica","1",'Data Entry'!AV974)</f>
        <v/>
      </c>
      <c r="X971" s="59" t="str">
        <f>IF('Data Entry'!AY974="No aplica","1",'Data Entry'!AY974)</f>
        <v/>
      </c>
      <c r="Y971" s="151" t="str">
        <f t="shared" si="15"/>
        <v/>
      </c>
      <c r="Z971" s="152" t="str">
        <f>IF('Data Entry'!H974="Yes","1",IF(AND('Data Entry'!H974="",'Data Entry'!I974="",'Data Entry'!J974="",'Data Entry'!K974="",'Data Entry'!L974="",'Data Entry'!M974="",'Data Entry'!N974="",'Data Entry'!O974="",'Data Entry'!P974="",'Data Entry'!Q974=""),"","1"))</f>
        <v/>
      </c>
      <c r="AA971" s="152" t="str">
        <f>IF('Data Entry'!R974="Yes","1",IF(AND('Data Entry'!R974="",'Data Entry'!S974="",'Data Entry'!T974="",'Data Entry'!U974=""),"","1"))</f>
        <v/>
      </c>
      <c r="AB971" s="157" t="str">
        <f>IF('Data Entry'!V974="Yes","1",IF(AND('Data Entry'!V974="",'Data Entry'!W974=""),"","1"))</f>
        <v/>
      </c>
    </row>
    <row r="972" spans="1:28" ht="17">
      <c r="A972" s="59">
        <f>'Data Entry'!AB975</f>
        <v>0</v>
      </c>
      <c r="B972" s="59" t="str">
        <f>'Data Entry'!AR975</f>
        <v/>
      </c>
      <c r="C972" s="1">
        <f>IF('Data Entry'!AD975="g",'Data Entry'!AC975*0.001*U972,IF('Data Entry'!AD975="UI",'Data Entry'!AC975*0.000001*U972,IF('Data Entry'!AD975="mg",'Data Entry'!AC975*0.000001*U972,IF('Data Entry'!AD975="t",'Data Entry'!AC975*1000*U972,IF('Data Entry'!AD975="kg",'Data Entry'!AC975*1*U972,IF('Data Entry'!AD975="L",'Data Entry'!AC975*1*U972,IFERROR(,"")))))))</f>
        <v>0</v>
      </c>
      <c r="D972" s="1" t="s">
        <v>4</v>
      </c>
      <c r="E972" s="1">
        <f>IF('Data Entry'!AF975="g",'Data Entry'!AE975*0.001,IF('Data Entry'!AF975="mg",'Data Entry'!AE975*0.000001,IF('Data Entry'!AF975="t",'Data Entry'!AE975*1000,IF('Data Entry'!AF975="ml",'Data Entry'!AE975*0.001,IF('Data Entry'!AF975="kg",'Data Entry'!AE975*1,IF('Data Entry'!AF975="Pieza",'Data Entry'!AE975*1,IF('Data Entry'!AF975="L",'Data Entry'!AE975*1,IFERROR(,""))))))))</f>
        <v>0</v>
      </c>
      <c r="F972" s="1" t="s">
        <v>4</v>
      </c>
      <c r="G972" s="1">
        <f>IF('Data Entry'!AA975="g",'Data Entry'!Z975*0.001,IF('Data Entry'!AA975="mg",'Data Entry'!Z975*0.000001,IF('Data Entry'!AA975="t",'Data Entry'!Z975*1000,IF('Data Entry'!AA975="ml",'Data Entry'!Z975*0.001,IF('Data Entry'!AA975="kg",'Data Entry'!Z975*1,IF('Data Entry'!AA975="Piezas",'Data Entry'!Z975*1,IF('Data Entry'!AA975="L",'Data Entry'!Z975*1,IFERROR(,""))))))))</f>
        <v>0</v>
      </c>
      <c r="H972" s="1" t="s">
        <v>4</v>
      </c>
      <c r="I972" s="1">
        <f>IF('Data Entry'!AC975="g",'Data Entry'!AB975*0.001,IF('Data Entry'!AC975="mg",'Data Entry'!AB975*0.000001,IF('Data Entry'!AC975="t",'Data Entry'!AB975*1000,IF('Data Entry'!AC975="ml",'Data Entry'!AB975*0.001,IF('Data Entry'!AC975="kg",'Data Entry'!AB975*1,IF('Data Entry'!AC975="L",'Data Entry'!AB975*1,IFERROR(,"")))))))</f>
        <v>0</v>
      </c>
      <c r="J972" s="59" t="str">
        <f>'Data Entry'!AU975</f>
        <v/>
      </c>
      <c r="K972" s="1">
        <f>IF('Data Entry'!AI975="g",'Data Entry'!AH975*0.001*V972,IF('Data Entry'!AI975="UI",'Data Entry'!AH975*0.000001*V972,IF('Data Entry'!AI975="mg",'Data Entry'!AH975*0.000001*V972,IF('Data Entry'!AI975="t",'Data Entry'!AH975*1000*V972,IF('Data Entry'!AI975="kg",'Data Entry'!AH975*1*V972,IF('Data Entry'!AI975="L",'Data Entry'!AH975*1*V972,IFERROR(,"")))))))</f>
        <v>0</v>
      </c>
      <c r="L972" s="1" t="s">
        <v>4</v>
      </c>
      <c r="M972" s="59">
        <f>'Data Entry'!AJ975</f>
        <v>0</v>
      </c>
      <c r="N972" s="59" t="str">
        <f>'Data Entry'!AX975</f>
        <v/>
      </c>
      <c r="O972" s="1">
        <f>IF('Data Entry'!AL975="g",'Data Entry'!AK975*0.001*W972,IF('Data Entry'!AL975="UI",'Data Entry'!AK975*0.000001*W972,IF('Data Entry'!AL975="mg",'Data Entry'!AK975*0.000001*W972,IF('Data Entry'!AL975="t",'Data Entry'!AK975*1000*W972,IF('Data Entry'!AL975="kg",'Data Entry'!AK975*1*W972,IF('Data Entry'!AL975="L",'Data Entry'!AK975*1*W972,IFERROR(,"")))))))</f>
        <v>0</v>
      </c>
      <c r="P972" s="1" t="s">
        <v>4</v>
      </c>
      <c r="Q972" s="59">
        <f>'Data Entry'!AM975</f>
        <v>0</v>
      </c>
      <c r="R972" s="59" t="str">
        <f>'Data Entry'!BA975</f>
        <v/>
      </c>
      <c r="S972" s="1">
        <f>IF('Data Entry'!AO975="g",'Data Entry'!AN975*0.001*X972,IF('Data Entry'!AO975="UI",'Data Entry'!AN975*0.000001*X972,IF('Data Entry'!AO975="mg",'Data Entry'!AN975*0.000001*X972,IF('Data Entry'!AO975="t",'Data Entry'!AN975*1000*X972,IF('Data Entry'!AO975="kg",'Data Entry'!AN975*1*X972,IF('Data Entry'!AO975="L",'Data Entry'!AN975*1*X972,IFERROR(,"")))))))</f>
        <v>0</v>
      </c>
      <c r="T972" s="1" t="s">
        <v>4</v>
      </c>
      <c r="U972" s="59" t="str">
        <f>IF('Data Entry'!AP975="No aplica","1",'Data Entry'!AP975)</f>
        <v/>
      </c>
      <c r="V972" s="59" t="str">
        <f>IF('Data Entry'!AS975="No aplica","1",'Data Entry'!AS975)</f>
        <v/>
      </c>
      <c r="W972" s="59" t="str">
        <f>IF('Data Entry'!AV975="No aplica","1",'Data Entry'!AV975)</f>
        <v/>
      </c>
      <c r="X972" s="59" t="str">
        <f>IF('Data Entry'!AY975="No aplica","1",'Data Entry'!AY975)</f>
        <v/>
      </c>
      <c r="Y972" s="151" t="str">
        <f t="shared" si="15"/>
        <v/>
      </c>
      <c r="Z972" s="152" t="str">
        <f>IF('Data Entry'!H975="Yes","1",IF(AND('Data Entry'!H975="",'Data Entry'!I975="",'Data Entry'!J975="",'Data Entry'!K975="",'Data Entry'!L975="",'Data Entry'!M975="",'Data Entry'!N975="",'Data Entry'!O975="",'Data Entry'!P975="",'Data Entry'!Q975=""),"","1"))</f>
        <v/>
      </c>
      <c r="AA972" s="152" t="str">
        <f>IF('Data Entry'!R975="Yes","1",IF(AND('Data Entry'!R975="",'Data Entry'!S975="",'Data Entry'!T975="",'Data Entry'!U975=""),"","1"))</f>
        <v/>
      </c>
      <c r="AB972" s="157" t="str">
        <f>IF('Data Entry'!V975="Yes","1",IF(AND('Data Entry'!V975="",'Data Entry'!W975=""),"","1"))</f>
        <v/>
      </c>
    </row>
    <row r="973" spans="1:28" ht="17">
      <c r="A973" s="59">
        <f>'Data Entry'!AB976</f>
        <v>0</v>
      </c>
      <c r="B973" s="59" t="str">
        <f>'Data Entry'!AR976</f>
        <v/>
      </c>
      <c r="C973" s="1">
        <f>IF('Data Entry'!AD976="g",'Data Entry'!AC976*0.001*U973,IF('Data Entry'!AD976="UI",'Data Entry'!AC976*0.000001*U973,IF('Data Entry'!AD976="mg",'Data Entry'!AC976*0.000001*U973,IF('Data Entry'!AD976="t",'Data Entry'!AC976*1000*U973,IF('Data Entry'!AD976="kg",'Data Entry'!AC976*1*U973,IF('Data Entry'!AD976="L",'Data Entry'!AC976*1*U973,IFERROR(,"")))))))</f>
        <v>0</v>
      </c>
      <c r="D973" s="1" t="s">
        <v>4</v>
      </c>
      <c r="E973" s="1">
        <f>IF('Data Entry'!AF976="g",'Data Entry'!AE976*0.001,IF('Data Entry'!AF976="mg",'Data Entry'!AE976*0.000001,IF('Data Entry'!AF976="t",'Data Entry'!AE976*1000,IF('Data Entry'!AF976="ml",'Data Entry'!AE976*0.001,IF('Data Entry'!AF976="kg",'Data Entry'!AE976*1,IF('Data Entry'!AF976="Pieza",'Data Entry'!AE976*1,IF('Data Entry'!AF976="L",'Data Entry'!AE976*1,IFERROR(,""))))))))</f>
        <v>0</v>
      </c>
      <c r="F973" s="1" t="s">
        <v>4</v>
      </c>
      <c r="G973" s="1">
        <f>IF('Data Entry'!AA976="g",'Data Entry'!Z976*0.001,IF('Data Entry'!AA976="mg",'Data Entry'!Z976*0.000001,IF('Data Entry'!AA976="t",'Data Entry'!Z976*1000,IF('Data Entry'!AA976="ml",'Data Entry'!Z976*0.001,IF('Data Entry'!AA976="kg",'Data Entry'!Z976*1,IF('Data Entry'!AA976="Piezas",'Data Entry'!Z976*1,IF('Data Entry'!AA976="L",'Data Entry'!Z976*1,IFERROR(,""))))))))</f>
        <v>0</v>
      </c>
      <c r="H973" s="1" t="s">
        <v>4</v>
      </c>
      <c r="I973" s="1">
        <f>IF('Data Entry'!AC976="g",'Data Entry'!AB976*0.001,IF('Data Entry'!AC976="mg",'Data Entry'!AB976*0.000001,IF('Data Entry'!AC976="t",'Data Entry'!AB976*1000,IF('Data Entry'!AC976="ml",'Data Entry'!AB976*0.001,IF('Data Entry'!AC976="kg",'Data Entry'!AB976*1,IF('Data Entry'!AC976="L",'Data Entry'!AB976*1,IFERROR(,"")))))))</f>
        <v>0</v>
      </c>
      <c r="J973" s="59" t="str">
        <f>'Data Entry'!AU976</f>
        <v/>
      </c>
      <c r="K973" s="1">
        <f>IF('Data Entry'!AI976="g",'Data Entry'!AH976*0.001*V973,IF('Data Entry'!AI976="UI",'Data Entry'!AH976*0.000001*V973,IF('Data Entry'!AI976="mg",'Data Entry'!AH976*0.000001*V973,IF('Data Entry'!AI976="t",'Data Entry'!AH976*1000*V973,IF('Data Entry'!AI976="kg",'Data Entry'!AH976*1*V973,IF('Data Entry'!AI976="L",'Data Entry'!AH976*1*V973,IFERROR(,"")))))))</f>
        <v>0</v>
      </c>
      <c r="L973" s="1" t="s">
        <v>4</v>
      </c>
      <c r="M973" s="59">
        <f>'Data Entry'!AJ976</f>
        <v>0</v>
      </c>
      <c r="N973" s="59" t="str">
        <f>'Data Entry'!AX976</f>
        <v/>
      </c>
      <c r="O973" s="1">
        <f>IF('Data Entry'!AL976="g",'Data Entry'!AK976*0.001*W973,IF('Data Entry'!AL976="UI",'Data Entry'!AK976*0.000001*W973,IF('Data Entry'!AL976="mg",'Data Entry'!AK976*0.000001*W973,IF('Data Entry'!AL976="t",'Data Entry'!AK976*1000*W973,IF('Data Entry'!AL976="kg",'Data Entry'!AK976*1*W973,IF('Data Entry'!AL976="L",'Data Entry'!AK976*1*W973,IFERROR(,"")))))))</f>
        <v>0</v>
      </c>
      <c r="P973" s="1" t="s">
        <v>4</v>
      </c>
      <c r="Q973" s="59">
        <f>'Data Entry'!AM976</f>
        <v>0</v>
      </c>
      <c r="R973" s="59" t="str">
        <f>'Data Entry'!BA976</f>
        <v/>
      </c>
      <c r="S973" s="1">
        <f>IF('Data Entry'!AO976="g",'Data Entry'!AN976*0.001*X973,IF('Data Entry'!AO976="UI",'Data Entry'!AN976*0.000001*X973,IF('Data Entry'!AO976="mg",'Data Entry'!AN976*0.000001*X973,IF('Data Entry'!AO976="t",'Data Entry'!AN976*1000*X973,IF('Data Entry'!AO976="kg",'Data Entry'!AN976*1*X973,IF('Data Entry'!AO976="L",'Data Entry'!AN976*1*X973,IFERROR(,"")))))))</f>
        <v>0</v>
      </c>
      <c r="T973" s="1" t="s">
        <v>4</v>
      </c>
      <c r="U973" s="59" t="str">
        <f>IF('Data Entry'!AP976="No aplica","1",'Data Entry'!AP976)</f>
        <v/>
      </c>
      <c r="V973" s="59" t="str">
        <f>IF('Data Entry'!AS976="No aplica","1",'Data Entry'!AS976)</f>
        <v/>
      </c>
      <c r="W973" s="59" t="str">
        <f>IF('Data Entry'!AV976="No aplica","1",'Data Entry'!AV976)</f>
        <v/>
      </c>
      <c r="X973" s="59" t="str">
        <f>IF('Data Entry'!AY976="No aplica","1",'Data Entry'!AY976)</f>
        <v/>
      </c>
      <c r="Y973" s="151" t="str">
        <f t="shared" si="15"/>
        <v/>
      </c>
      <c r="Z973" s="152" t="str">
        <f>IF('Data Entry'!H976="Yes","1",IF(AND('Data Entry'!H976="",'Data Entry'!I976="",'Data Entry'!J976="",'Data Entry'!K976="",'Data Entry'!L976="",'Data Entry'!M976="",'Data Entry'!N976="",'Data Entry'!O976="",'Data Entry'!P976="",'Data Entry'!Q976=""),"","1"))</f>
        <v/>
      </c>
      <c r="AA973" s="152" t="str">
        <f>IF('Data Entry'!R976="Yes","1",IF(AND('Data Entry'!R976="",'Data Entry'!S976="",'Data Entry'!T976="",'Data Entry'!U976=""),"","1"))</f>
        <v/>
      </c>
      <c r="AB973" s="157" t="str">
        <f>IF('Data Entry'!V976="Yes","1",IF(AND('Data Entry'!V976="",'Data Entry'!W976=""),"","1"))</f>
        <v/>
      </c>
    </row>
    <row r="974" spans="1:28" ht="17">
      <c r="A974" s="59">
        <f>'Data Entry'!AB977</f>
        <v>0</v>
      </c>
      <c r="B974" s="59" t="str">
        <f>'Data Entry'!AR977</f>
        <v/>
      </c>
      <c r="C974" s="1">
        <f>IF('Data Entry'!AD977="g",'Data Entry'!AC977*0.001*U974,IF('Data Entry'!AD977="UI",'Data Entry'!AC977*0.000001*U974,IF('Data Entry'!AD977="mg",'Data Entry'!AC977*0.000001*U974,IF('Data Entry'!AD977="t",'Data Entry'!AC977*1000*U974,IF('Data Entry'!AD977="kg",'Data Entry'!AC977*1*U974,IF('Data Entry'!AD977="L",'Data Entry'!AC977*1*U974,IFERROR(,"")))))))</f>
        <v>0</v>
      </c>
      <c r="D974" s="1" t="s">
        <v>4</v>
      </c>
      <c r="E974" s="1">
        <f>IF('Data Entry'!AF977="g",'Data Entry'!AE977*0.001,IF('Data Entry'!AF977="mg",'Data Entry'!AE977*0.000001,IF('Data Entry'!AF977="t",'Data Entry'!AE977*1000,IF('Data Entry'!AF977="ml",'Data Entry'!AE977*0.001,IF('Data Entry'!AF977="kg",'Data Entry'!AE977*1,IF('Data Entry'!AF977="Pieza",'Data Entry'!AE977*1,IF('Data Entry'!AF977="L",'Data Entry'!AE977*1,IFERROR(,""))))))))</f>
        <v>0</v>
      </c>
      <c r="F974" s="1" t="s">
        <v>4</v>
      </c>
      <c r="G974" s="1">
        <f>IF('Data Entry'!AA977="g",'Data Entry'!Z977*0.001,IF('Data Entry'!AA977="mg",'Data Entry'!Z977*0.000001,IF('Data Entry'!AA977="t",'Data Entry'!Z977*1000,IF('Data Entry'!AA977="ml",'Data Entry'!Z977*0.001,IF('Data Entry'!AA977="kg",'Data Entry'!Z977*1,IF('Data Entry'!AA977="Piezas",'Data Entry'!Z977*1,IF('Data Entry'!AA977="L",'Data Entry'!Z977*1,IFERROR(,""))))))))</f>
        <v>0</v>
      </c>
      <c r="H974" s="1" t="s">
        <v>4</v>
      </c>
      <c r="I974" s="1">
        <f>IF('Data Entry'!AC977="g",'Data Entry'!AB977*0.001,IF('Data Entry'!AC977="mg",'Data Entry'!AB977*0.000001,IF('Data Entry'!AC977="t",'Data Entry'!AB977*1000,IF('Data Entry'!AC977="ml",'Data Entry'!AB977*0.001,IF('Data Entry'!AC977="kg",'Data Entry'!AB977*1,IF('Data Entry'!AC977="L",'Data Entry'!AB977*1,IFERROR(,"")))))))</f>
        <v>0</v>
      </c>
      <c r="J974" s="59" t="str">
        <f>'Data Entry'!AU977</f>
        <v/>
      </c>
      <c r="K974" s="1">
        <f>IF('Data Entry'!AI977="g",'Data Entry'!AH977*0.001*V974,IF('Data Entry'!AI977="UI",'Data Entry'!AH977*0.000001*V974,IF('Data Entry'!AI977="mg",'Data Entry'!AH977*0.000001*V974,IF('Data Entry'!AI977="t",'Data Entry'!AH977*1000*V974,IF('Data Entry'!AI977="kg",'Data Entry'!AH977*1*V974,IF('Data Entry'!AI977="L",'Data Entry'!AH977*1*V974,IFERROR(,"")))))))</f>
        <v>0</v>
      </c>
      <c r="L974" s="1" t="s">
        <v>4</v>
      </c>
      <c r="M974" s="59">
        <f>'Data Entry'!AJ977</f>
        <v>0</v>
      </c>
      <c r="N974" s="59" t="str">
        <f>'Data Entry'!AX977</f>
        <v/>
      </c>
      <c r="O974" s="1">
        <f>IF('Data Entry'!AL977="g",'Data Entry'!AK977*0.001*W974,IF('Data Entry'!AL977="UI",'Data Entry'!AK977*0.000001*W974,IF('Data Entry'!AL977="mg",'Data Entry'!AK977*0.000001*W974,IF('Data Entry'!AL977="t",'Data Entry'!AK977*1000*W974,IF('Data Entry'!AL977="kg",'Data Entry'!AK977*1*W974,IF('Data Entry'!AL977="L",'Data Entry'!AK977*1*W974,IFERROR(,"")))))))</f>
        <v>0</v>
      </c>
      <c r="P974" s="1" t="s">
        <v>4</v>
      </c>
      <c r="Q974" s="59">
        <f>'Data Entry'!AM977</f>
        <v>0</v>
      </c>
      <c r="R974" s="59" t="str">
        <f>'Data Entry'!BA977</f>
        <v/>
      </c>
      <c r="S974" s="1">
        <f>IF('Data Entry'!AO977="g",'Data Entry'!AN977*0.001*X974,IF('Data Entry'!AO977="UI",'Data Entry'!AN977*0.000001*X974,IF('Data Entry'!AO977="mg",'Data Entry'!AN977*0.000001*X974,IF('Data Entry'!AO977="t",'Data Entry'!AN977*1000*X974,IF('Data Entry'!AO977="kg",'Data Entry'!AN977*1*X974,IF('Data Entry'!AO977="L",'Data Entry'!AN977*1*X974,IFERROR(,"")))))))</f>
        <v>0</v>
      </c>
      <c r="T974" s="1" t="s">
        <v>4</v>
      </c>
      <c r="U974" s="59" t="str">
        <f>IF('Data Entry'!AP977="No aplica","1",'Data Entry'!AP977)</f>
        <v/>
      </c>
      <c r="V974" s="59" t="str">
        <f>IF('Data Entry'!AS977="No aplica","1",'Data Entry'!AS977)</f>
        <v/>
      </c>
      <c r="W974" s="59" t="str">
        <f>IF('Data Entry'!AV977="No aplica","1",'Data Entry'!AV977)</f>
        <v/>
      </c>
      <c r="X974" s="59" t="str">
        <f>IF('Data Entry'!AY977="No aplica","1",'Data Entry'!AY977)</f>
        <v/>
      </c>
      <c r="Y974" s="151" t="str">
        <f t="shared" si="15"/>
        <v/>
      </c>
      <c r="Z974" s="152" t="str">
        <f>IF('Data Entry'!H977="Yes","1",IF(AND('Data Entry'!H977="",'Data Entry'!I977="",'Data Entry'!J977="",'Data Entry'!K977="",'Data Entry'!L977="",'Data Entry'!M977="",'Data Entry'!N977="",'Data Entry'!O977="",'Data Entry'!P977="",'Data Entry'!Q977=""),"","1"))</f>
        <v/>
      </c>
      <c r="AA974" s="152" t="str">
        <f>IF('Data Entry'!R977="Yes","1",IF(AND('Data Entry'!R977="",'Data Entry'!S977="",'Data Entry'!T977="",'Data Entry'!U977=""),"","1"))</f>
        <v/>
      </c>
      <c r="AB974" s="157" t="str">
        <f>IF('Data Entry'!V977="Yes","1",IF(AND('Data Entry'!V977="",'Data Entry'!W977=""),"","1"))</f>
        <v/>
      </c>
    </row>
    <row r="975" spans="1:28" ht="17">
      <c r="A975" s="59">
        <f>'Data Entry'!AB978</f>
        <v>0</v>
      </c>
      <c r="B975" s="59" t="str">
        <f>'Data Entry'!AR978</f>
        <v/>
      </c>
      <c r="C975" s="1">
        <f>IF('Data Entry'!AD978="g",'Data Entry'!AC978*0.001*U975,IF('Data Entry'!AD978="UI",'Data Entry'!AC978*0.000001*U975,IF('Data Entry'!AD978="mg",'Data Entry'!AC978*0.000001*U975,IF('Data Entry'!AD978="t",'Data Entry'!AC978*1000*U975,IF('Data Entry'!AD978="kg",'Data Entry'!AC978*1*U975,IF('Data Entry'!AD978="L",'Data Entry'!AC978*1*U975,IFERROR(,"")))))))</f>
        <v>0</v>
      </c>
      <c r="D975" s="1" t="s">
        <v>4</v>
      </c>
      <c r="E975" s="1">
        <f>IF('Data Entry'!AF978="g",'Data Entry'!AE978*0.001,IF('Data Entry'!AF978="mg",'Data Entry'!AE978*0.000001,IF('Data Entry'!AF978="t",'Data Entry'!AE978*1000,IF('Data Entry'!AF978="ml",'Data Entry'!AE978*0.001,IF('Data Entry'!AF978="kg",'Data Entry'!AE978*1,IF('Data Entry'!AF978="Pieza",'Data Entry'!AE978*1,IF('Data Entry'!AF978="L",'Data Entry'!AE978*1,IFERROR(,""))))))))</f>
        <v>0</v>
      </c>
      <c r="F975" s="1" t="s">
        <v>4</v>
      </c>
      <c r="G975" s="1">
        <f>IF('Data Entry'!AA978="g",'Data Entry'!Z978*0.001,IF('Data Entry'!AA978="mg",'Data Entry'!Z978*0.000001,IF('Data Entry'!AA978="t",'Data Entry'!Z978*1000,IF('Data Entry'!AA978="ml",'Data Entry'!Z978*0.001,IF('Data Entry'!AA978="kg",'Data Entry'!Z978*1,IF('Data Entry'!AA978="Piezas",'Data Entry'!Z978*1,IF('Data Entry'!AA978="L",'Data Entry'!Z978*1,IFERROR(,""))))))))</f>
        <v>0</v>
      </c>
      <c r="H975" s="1" t="s">
        <v>4</v>
      </c>
      <c r="I975" s="1">
        <f>IF('Data Entry'!AC978="g",'Data Entry'!AB978*0.001,IF('Data Entry'!AC978="mg",'Data Entry'!AB978*0.000001,IF('Data Entry'!AC978="t",'Data Entry'!AB978*1000,IF('Data Entry'!AC978="ml",'Data Entry'!AB978*0.001,IF('Data Entry'!AC978="kg",'Data Entry'!AB978*1,IF('Data Entry'!AC978="L",'Data Entry'!AB978*1,IFERROR(,"")))))))</f>
        <v>0</v>
      </c>
      <c r="J975" s="59" t="str">
        <f>'Data Entry'!AU978</f>
        <v/>
      </c>
      <c r="K975" s="1">
        <f>IF('Data Entry'!AI978="g",'Data Entry'!AH978*0.001*V975,IF('Data Entry'!AI978="UI",'Data Entry'!AH978*0.000001*V975,IF('Data Entry'!AI978="mg",'Data Entry'!AH978*0.000001*V975,IF('Data Entry'!AI978="t",'Data Entry'!AH978*1000*V975,IF('Data Entry'!AI978="kg",'Data Entry'!AH978*1*V975,IF('Data Entry'!AI978="L",'Data Entry'!AH978*1*V975,IFERROR(,"")))))))</f>
        <v>0</v>
      </c>
      <c r="L975" s="1" t="s">
        <v>4</v>
      </c>
      <c r="M975" s="59">
        <f>'Data Entry'!AJ978</f>
        <v>0</v>
      </c>
      <c r="N975" s="59" t="str">
        <f>'Data Entry'!AX978</f>
        <v/>
      </c>
      <c r="O975" s="1">
        <f>IF('Data Entry'!AL978="g",'Data Entry'!AK978*0.001*W975,IF('Data Entry'!AL978="UI",'Data Entry'!AK978*0.000001*W975,IF('Data Entry'!AL978="mg",'Data Entry'!AK978*0.000001*W975,IF('Data Entry'!AL978="t",'Data Entry'!AK978*1000*W975,IF('Data Entry'!AL978="kg",'Data Entry'!AK978*1*W975,IF('Data Entry'!AL978="L",'Data Entry'!AK978*1*W975,IFERROR(,"")))))))</f>
        <v>0</v>
      </c>
      <c r="P975" s="1" t="s">
        <v>4</v>
      </c>
      <c r="Q975" s="59">
        <f>'Data Entry'!AM978</f>
        <v>0</v>
      </c>
      <c r="R975" s="59" t="str">
        <f>'Data Entry'!BA978</f>
        <v/>
      </c>
      <c r="S975" s="1">
        <f>IF('Data Entry'!AO978="g",'Data Entry'!AN978*0.001*X975,IF('Data Entry'!AO978="UI",'Data Entry'!AN978*0.000001*X975,IF('Data Entry'!AO978="mg",'Data Entry'!AN978*0.000001*X975,IF('Data Entry'!AO978="t",'Data Entry'!AN978*1000*X975,IF('Data Entry'!AO978="kg",'Data Entry'!AN978*1*X975,IF('Data Entry'!AO978="L",'Data Entry'!AN978*1*X975,IFERROR(,"")))))))</f>
        <v>0</v>
      </c>
      <c r="T975" s="1" t="s">
        <v>4</v>
      </c>
      <c r="U975" s="59" t="str">
        <f>IF('Data Entry'!AP978="No aplica","1",'Data Entry'!AP978)</f>
        <v/>
      </c>
      <c r="V975" s="59" t="str">
        <f>IF('Data Entry'!AS978="No aplica","1",'Data Entry'!AS978)</f>
        <v/>
      </c>
      <c r="W975" s="59" t="str">
        <f>IF('Data Entry'!AV978="No aplica","1",'Data Entry'!AV978)</f>
        <v/>
      </c>
      <c r="X975" s="59" t="str">
        <f>IF('Data Entry'!AY978="No aplica","1",'Data Entry'!AY978)</f>
        <v/>
      </c>
      <c r="Y975" s="151" t="str">
        <f t="shared" si="15"/>
        <v/>
      </c>
      <c r="Z975" s="152" t="str">
        <f>IF('Data Entry'!H978="Yes","1",IF(AND('Data Entry'!H978="",'Data Entry'!I978="",'Data Entry'!J978="",'Data Entry'!K978="",'Data Entry'!L978="",'Data Entry'!M978="",'Data Entry'!N978="",'Data Entry'!O978="",'Data Entry'!P978="",'Data Entry'!Q978=""),"","1"))</f>
        <v/>
      </c>
      <c r="AA975" s="152" t="str">
        <f>IF('Data Entry'!R978="Yes","1",IF(AND('Data Entry'!R978="",'Data Entry'!S978="",'Data Entry'!T978="",'Data Entry'!U978=""),"","1"))</f>
        <v/>
      </c>
      <c r="AB975" s="157" t="str">
        <f>IF('Data Entry'!V978="Yes","1",IF(AND('Data Entry'!V978="",'Data Entry'!W978=""),"","1"))</f>
        <v/>
      </c>
    </row>
    <row r="976" spans="1:28" ht="17">
      <c r="A976" s="59">
        <f>'Data Entry'!AB979</f>
        <v>0</v>
      </c>
      <c r="B976" s="59" t="str">
        <f>'Data Entry'!AR979</f>
        <v/>
      </c>
      <c r="C976" s="1">
        <f>IF('Data Entry'!AD979="g",'Data Entry'!AC979*0.001*U976,IF('Data Entry'!AD979="UI",'Data Entry'!AC979*0.000001*U976,IF('Data Entry'!AD979="mg",'Data Entry'!AC979*0.000001*U976,IF('Data Entry'!AD979="t",'Data Entry'!AC979*1000*U976,IF('Data Entry'!AD979="kg",'Data Entry'!AC979*1*U976,IF('Data Entry'!AD979="L",'Data Entry'!AC979*1*U976,IFERROR(,"")))))))</f>
        <v>0</v>
      </c>
      <c r="D976" s="1" t="s">
        <v>4</v>
      </c>
      <c r="E976" s="1">
        <f>IF('Data Entry'!AF979="g",'Data Entry'!AE979*0.001,IF('Data Entry'!AF979="mg",'Data Entry'!AE979*0.000001,IF('Data Entry'!AF979="t",'Data Entry'!AE979*1000,IF('Data Entry'!AF979="ml",'Data Entry'!AE979*0.001,IF('Data Entry'!AF979="kg",'Data Entry'!AE979*1,IF('Data Entry'!AF979="Pieza",'Data Entry'!AE979*1,IF('Data Entry'!AF979="L",'Data Entry'!AE979*1,IFERROR(,""))))))))</f>
        <v>0</v>
      </c>
      <c r="F976" s="1" t="s">
        <v>4</v>
      </c>
      <c r="G976" s="1">
        <f>IF('Data Entry'!AA979="g",'Data Entry'!Z979*0.001,IF('Data Entry'!AA979="mg",'Data Entry'!Z979*0.000001,IF('Data Entry'!AA979="t",'Data Entry'!Z979*1000,IF('Data Entry'!AA979="ml",'Data Entry'!Z979*0.001,IF('Data Entry'!AA979="kg",'Data Entry'!Z979*1,IF('Data Entry'!AA979="Piezas",'Data Entry'!Z979*1,IF('Data Entry'!AA979="L",'Data Entry'!Z979*1,IFERROR(,""))))))))</f>
        <v>0</v>
      </c>
      <c r="H976" s="1" t="s">
        <v>4</v>
      </c>
      <c r="I976" s="1">
        <f>IF('Data Entry'!AC979="g",'Data Entry'!AB979*0.001,IF('Data Entry'!AC979="mg",'Data Entry'!AB979*0.000001,IF('Data Entry'!AC979="t",'Data Entry'!AB979*1000,IF('Data Entry'!AC979="ml",'Data Entry'!AB979*0.001,IF('Data Entry'!AC979="kg",'Data Entry'!AB979*1,IF('Data Entry'!AC979="L",'Data Entry'!AB979*1,IFERROR(,"")))))))</f>
        <v>0</v>
      </c>
      <c r="J976" s="59" t="str">
        <f>'Data Entry'!AU979</f>
        <v/>
      </c>
      <c r="K976" s="1">
        <f>IF('Data Entry'!AI979="g",'Data Entry'!AH979*0.001*V976,IF('Data Entry'!AI979="UI",'Data Entry'!AH979*0.000001*V976,IF('Data Entry'!AI979="mg",'Data Entry'!AH979*0.000001*V976,IF('Data Entry'!AI979="t",'Data Entry'!AH979*1000*V976,IF('Data Entry'!AI979="kg",'Data Entry'!AH979*1*V976,IF('Data Entry'!AI979="L",'Data Entry'!AH979*1*V976,IFERROR(,"")))))))</f>
        <v>0</v>
      </c>
      <c r="L976" s="1" t="s">
        <v>4</v>
      </c>
      <c r="M976" s="59">
        <f>'Data Entry'!AJ979</f>
        <v>0</v>
      </c>
      <c r="N976" s="59" t="str">
        <f>'Data Entry'!AX979</f>
        <v/>
      </c>
      <c r="O976" s="1">
        <f>IF('Data Entry'!AL979="g",'Data Entry'!AK979*0.001*W976,IF('Data Entry'!AL979="UI",'Data Entry'!AK979*0.000001*W976,IF('Data Entry'!AL979="mg",'Data Entry'!AK979*0.000001*W976,IF('Data Entry'!AL979="t",'Data Entry'!AK979*1000*W976,IF('Data Entry'!AL979="kg",'Data Entry'!AK979*1*W976,IF('Data Entry'!AL979="L",'Data Entry'!AK979*1*W976,IFERROR(,"")))))))</f>
        <v>0</v>
      </c>
      <c r="P976" s="1" t="s">
        <v>4</v>
      </c>
      <c r="Q976" s="59">
        <f>'Data Entry'!AM979</f>
        <v>0</v>
      </c>
      <c r="R976" s="59" t="str">
        <f>'Data Entry'!BA979</f>
        <v/>
      </c>
      <c r="S976" s="1">
        <f>IF('Data Entry'!AO979="g",'Data Entry'!AN979*0.001*X976,IF('Data Entry'!AO979="UI",'Data Entry'!AN979*0.000001*X976,IF('Data Entry'!AO979="mg",'Data Entry'!AN979*0.000001*X976,IF('Data Entry'!AO979="t",'Data Entry'!AN979*1000*X976,IF('Data Entry'!AO979="kg",'Data Entry'!AN979*1*X976,IF('Data Entry'!AO979="L",'Data Entry'!AN979*1*X976,IFERROR(,"")))))))</f>
        <v>0</v>
      </c>
      <c r="T976" s="1" t="s">
        <v>4</v>
      </c>
      <c r="U976" s="59" t="str">
        <f>IF('Data Entry'!AP979="No aplica","1",'Data Entry'!AP979)</f>
        <v/>
      </c>
      <c r="V976" s="59" t="str">
        <f>IF('Data Entry'!AS979="No aplica","1",'Data Entry'!AS979)</f>
        <v/>
      </c>
      <c r="W976" s="59" t="str">
        <f>IF('Data Entry'!AV979="No aplica","1",'Data Entry'!AV979)</f>
        <v/>
      </c>
      <c r="X976" s="59" t="str">
        <f>IF('Data Entry'!AY979="No aplica","1",'Data Entry'!AY979)</f>
        <v/>
      </c>
      <c r="Y976" s="151" t="str">
        <f t="shared" si="15"/>
        <v/>
      </c>
      <c r="Z976" s="152" t="str">
        <f>IF('Data Entry'!H979="Yes","1",IF(AND('Data Entry'!H979="",'Data Entry'!I979="",'Data Entry'!J979="",'Data Entry'!K979="",'Data Entry'!L979="",'Data Entry'!M979="",'Data Entry'!N979="",'Data Entry'!O979="",'Data Entry'!P979="",'Data Entry'!Q979=""),"","1"))</f>
        <v/>
      </c>
      <c r="AA976" s="152" t="str">
        <f>IF('Data Entry'!R979="Yes","1",IF(AND('Data Entry'!R979="",'Data Entry'!S979="",'Data Entry'!T979="",'Data Entry'!U979=""),"","1"))</f>
        <v/>
      </c>
      <c r="AB976" s="157" t="str">
        <f>IF('Data Entry'!V979="Yes","1",IF(AND('Data Entry'!V979="",'Data Entry'!W979=""),"","1"))</f>
        <v/>
      </c>
    </row>
    <row r="977" spans="1:28" ht="17">
      <c r="A977" s="59">
        <f>'Data Entry'!AB980</f>
        <v>0</v>
      </c>
      <c r="B977" s="59" t="str">
        <f>'Data Entry'!AR980</f>
        <v/>
      </c>
      <c r="C977" s="1">
        <f>IF('Data Entry'!AD980="g",'Data Entry'!AC980*0.001*U977,IF('Data Entry'!AD980="UI",'Data Entry'!AC980*0.000001*U977,IF('Data Entry'!AD980="mg",'Data Entry'!AC980*0.000001*U977,IF('Data Entry'!AD980="t",'Data Entry'!AC980*1000*U977,IF('Data Entry'!AD980="kg",'Data Entry'!AC980*1*U977,IF('Data Entry'!AD980="L",'Data Entry'!AC980*1*U977,IFERROR(,"")))))))</f>
        <v>0</v>
      </c>
      <c r="D977" s="1" t="s">
        <v>4</v>
      </c>
      <c r="E977" s="1">
        <f>IF('Data Entry'!AF980="g",'Data Entry'!AE980*0.001,IF('Data Entry'!AF980="mg",'Data Entry'!AE980*0.000001,IF('Data Entry'!AF980="t",'Data Entry'!AE980*1000,IF('Data Entry'!AF980="ml",'Data Entry'!AE980*0.001,IF('Data Entry'!AF980="kg",'Data Entry'!AE980*1,IF('Data Entry'!AF980="Pieza",'Data Entry'!AE980*1,IF('Data Entry'!AF980="L",'Data Entry'!AE980*1,IFERROR(,""))))))))</f>
        <v>0</v>
      </c>
      <c r="F977" s="1" t="s">
        <v>4</v>
      </c>
      <c r="G977" s="1">
        <f>IF('Data Entry'!AA980="g",'Data Entry'!Z980*0.001,IF('Data Entry'!AA980="mg",'Data Entry'!Z980*0.000001,IF('Data Entry'!AA980="t",'Data Entry'!Z980*1000,IF('Data Entry'!AA980="ml",'Data Entry'!Z980*0.001,IF('Data Entry'!AA980="kg",'Data Entry'!Z980*1,IF('Data Entry'!AA980="Piezas",'Data Entry'!Z980*1,IF('Data Entry'!AA980="L",'Data Entry'!Z980*1,IFERROR(,""))))))))</f>
        <v>0</v>
      </c>
      <c r="H977" s="1" t="s">
        <v>4</v>
      </c>
      <c r="I977" s="1">
        <f>IF('Data Entry'!AC980="g",'Data Entry'!AB980*0.001,IF('Data Entry'!AC980="mg",'Data Entry'!AB980*0.000001,IF('Data Entry'!AC980="t",'Data Entry'!AB980*1000,IF('Data Entry'!AC980="ml",'Data Entry'!AB980*0.001,IF('Data Entry'!AC980="kg",'Data Entry'!AB980*1,IF('Data Entry'!AC980="L",'Data Entry'!AB980*1,IFERROR(,"")))))))</f>
        <v>0</v>
      </c>
      <c r="J977" s="59" t="str">
        <f>'Data Entry'!AU980</f>
        <v/>
      </c>
      <c r="K977" s="1">
        <f>IF('Data Entry'!AI980="g",'Data Entry'!AH980*0.001*V977,IF('Data Entry'!AI980="UI",'Data Entry'!AH980*0.000001*V977,IF('Data Entry'!AI980="mg",'Data Entry'!AH980*0.000001*V977,IF('Data Entry'!AI980="t",'Data Entry'!AH980*1000*V977,IF('Data Entry'!AI980="kg",'Data Entry'!AH980*1*V977,IF('Data Entry'!AI980="L",'Data Entry'!AH980*1*V977,IFERROR(,"")))))))</f>
        <v>0</v>
      </c>
      <c r="L977" s="1" t="s">
        <v>4</v>
      </c>
      <c r="M977" s="59">
        <f>'Data Entry'!AJ980</f>
        <v>0</v>
      </c>
      <c r="N977" s="59" t="str">
        <f>'Data Entry'!AX980</f>
        <v/>
      </c>
      <c r="O977" s="1">
        <f>IF('Data Entry'!AL980="g",'Data Entry'!AK980*0.001*W977,IF('Data Entry'!AL980="UI",'Data Entry'!AK980*0.000001*W977,IF('Data Entry'!AL980="mg",'Data Entry'!AK980*0.000001*W977,IF('Data Entry'!AL980="t",'Data Entry'!AK980*1000*W977,IF('Data Entry'!AL980="kg",'Data Entry'!AK980*1*W977,IF('Data Entry'!AL980="L",'Data Entry'!AK980*1*W977,IFERROR(,"")))))))</f>
        <v>0</v>
      </c>
      <c r="P977" s="1" t="s">
        <v>4</v>
      </c>
      <c r="Q977" s="59">
        <f>'Data Entry'!AM980</f>
        <v>0</v>
      </c>
      <c r="R977" s="59" t="str">
        <f>'Data Entry'!BA980</f>
        <v/>
      </c>
      <c r="S977" s="1">
        <f>IF('Data Entry'!AO980="g",'Data Entry'!AN980*0.001*X977,IF('Data Entry'!AO980="UI",'Data Entry'!AN980*0.000001*X977,IF('Data Entry'!AO980="mg",'Data Entry'!AN980*0.000001*X977,IF('Data Entry'!AO980="t",'Data Entry'!AN980*1000*X977,IF('Data Entry'!AO980="kg",'Data Entry'!AN980*1*X977,IF('Data Entry'!AO980="L",'Data Entry'!AN980*1*X977,IFERROR(,"")))))))</f>
        <v>0</v>
      </c>
      <c r="T977" s="1" t="s">
        <v>4</v>
      </c>
      <c r="U977" s="59" t="str">
        <f>IF('Data Entry'!AP980="No aplica","1",'Data Entry'!AP980)</f>
        <v/>
      </c>
      <c r="V977" s="59" t="str">
        <f>IF('Data Entry'!AS980="No aplica","1",'Data Entry'!AS980)</f>
        <v/>
      </c>
      <c r="W977" s="59" t="str">
        <f>IF('Data Entry'!AV980="No aplica","1",'Data Entry'!AV980)</f>
        <v/>
      </c>
      <c r="X977" s="59" t="str">
        <f>IF('Data Entry'!AY980="No aplica","1",'Data Entry'!AY980)</f>
        <v/>
      </c>
      <c r="Y977" s="151" t="str">
        <f t="shared" si="15"/>
        <v/>
      </c>
      <c r="Z977" s="152" t="str">
        <f>IF('Data Entry'!H980="Yes","1",IF(AND('Data Entry'!H980="",'Data Entry'!I980="",'Data Entry'!J980="",'Data Entry'!K980="",'Data Entry'!L980="",'Data Entry'!M980="",'Data Entry'!N980="",'Data Entry'!O980="",'Data Entry'!P980="",'Data Entry'!Q980=""),"","1"))</f>
        <v/>
      </c>
      <c r="AA977" s="152" t="str">
        <f>IF('Data Entry'!R980="Yes","1",IF(AND('Data Entry'!R980="",'Data Entry'!S980="",'Data Entry'!T980="",'Data Entry'!U980=""),"","1"))</f>
        <v/>
      </c>
      <c r="AB977" s="157" t="str">
        <f>IF('Data Entry'!V980="Yes","1",IF(AND('Data Entry'!V980="",'Data Entry'!W980=""),"","1"))</f>
        <v/>
      </c>
    </row>
    <row r="978" spans="1:28" ht="17">
      <c r="A978" s="59">
        <f>'Data Entry'!AB981</f>
        <v>0</v>
      </c>
      <c r="B978" s="59" t="str">
        <f>'Data Entry'!AR981</f>
        <v/>
      </c>
      <c r="C978" s="1">
        <f>IF('Data Entry'!AD981="g",'Data Entry'!AC981*0.001*U978,IF('Data Entry'!AD981="UI",'Data Entry'!AC981*0.000001*U978,IF('Data Entry'!AD981="mg",'Data Entry'!AC981*0.000001*U978,IF('Data Entry'!AD981="t",'Data Entry'!AC981*1000*U978,IF('Data Entry'!AD981="kg",'Data Entry'!AC981*1*U978,IF('Data Entry'!AD981="L",'Data Entry'!AC981*1*U978,IFERROR(,"")))))))</f>
        <v>0</v>
      </c>
      <c r="D978" s="1" t="s">
        <v>4</v>
      </c>
      <c r="E978" s="1">
        <f>IF('Data Entry'!AF981="g",'Data Entry'!AE981*0.001,IF('Data Entry'!AF981="mg",'Data Entry'!AE981*0.000001,IF('Data Entry'!AF981="t",'Data Entry'!AE981*1000,IF('Data Entry'!AF981="ml",'Data Entry'!AE981*0.001,IF('Data Entry'!AF981="kg",'Data Entry'!AE981*1,IF('Data Entry'!AF981="Pieza",'Data Entry'!AE981*1,IF('Data Entry'!AF981="L",'Data Entry'!AE981*1,IFERROR(,""))))))))</f>
        <v>0</v>
      </c>
      <c r="F978" s="1" t="s">
        <v>4</v>
      </c>
      <c r="G978" s="1">
        <f>IF('Data Entry'!AA981="g",'Data Entry'!Z981*0.001,IF('Data Entry'!AA981="mg",'Data Entry'!Z981*0.000001,IF('Data Entry'!AA981="t",'Data Entry'!Z981*1000,IF('Data Entry'!AA981="ml",'Data Entry'!Z981*0.001,IF('Data Entry'!AA981="kg",'Data Entry'!Z981*1,IF('Data Entry'!AA981="Piezas",'Data Entry'!Z981*1,IF('Data Entry'!AA981="L",'Data Entry'!Z981*1,IFERROR(,""))))))))</f>
        <v>0</v>
      </c>
      <c r="H978" s="1" t="s">
        <v>4</v>
      </c>
      <c r="I978" s="1">
        <f>IF('Data Entry'!AC981="g",'Data Entry'!AB981*0.001,IF('Data Entry'!AC981="mg",'Data Entry'!AB981*0.000001,IF('Data Entry'!AC981="t",'Data Entry'!AB981*1000,IF('Data Entry'!AC981="ml",'Data Entry'!AB981*0.001,IF('Data Entry'!AC981="kg",'Data Entry'!AB981*1,IF('Data Entry'!AC981="L",'Data Entry'!AB981*1,IFERROR(,"")))))))</f>
        <v>0</v>
      </c>
      <c r="J978" s="59" t="str">
        <f>'Data Entry'!AU981</f>
        <v/>
      </c>
      <c r="K978" s="1">
        <f>IF('Data Entry'!AI981="g",'Data Entry'!AH981*0.001*V978,IF('Data Entry'!AI981="UI",'Data Entry'!AH981*0.000001*V978,IF('Data Entry'!AI981="mg",'Data Entry'!AH981*0.000001*V978,IF('Data Entry'!AI981="t",'Data Entry'!AH981*1000*V978,IF('Data Entry'!AI981="kg",'Data Entry'!AH981*1*V978,IF('Data Entry'!AI981="L",'Data Entry'!AH981*1*V978,IFERROR(,"")))))))</f>
        <v>0</v>
      </c>
      <c r="L978" s="1" t="s">
        <v>4</v>
      </c>
      <c r="M978" s="59">
        <f>'Data Entry'!AJ981</f>
        <v>0</v>
      </c>
      <c r="N978" s="59" t="str">
        <f>'Data Entry'!AX981</f>
        <v/>
      </c>
      <c r="O978" s="1">
        <f>IF('Data Entry'!AL981="g",'Data Entry'!AK981*0.001*W978,IF('Data Entry'!AL981="UI",'Data Entry'!AK981*0.000001*W978,IF('Data Entry'!AL981="mg",'Data Entry'!AK981*0.000001*W978,IF('Data Entry'!AL981="t",'Data Entry'!AK981*1000*W978,IF('Data Entry'!AL981="kg",'Data Entry'!AK981*1*W978,IF('Data Entry'!AL981="L",'Data Entry'!AK981*1*W978,IFERROR(,"")))))))</f>
        <v>0</v>
      </c>
      <c r="P978" s="1" t="s">
        <v>4</v>
      </c>
      <c r="Q978" s="59">
        <f>'Data Entry'!AM981</f>
        <v>0</v>
      </c>
      <c r="R978" s="59" t="str">
        <f>'Data Entry'!BA981</f>
        <v/>
      </c>
      <c r="S978" s="1">
        <f>IF('Data Entry'!AO981="g",'Data Entry'!AN981*0.001*X978,IF('Data Entry'!AO981="UI",'Data Entry'!AN981*0.000001*X978,IF('Data Entry'!AO981="mg",'Data Entry'!AN981*0.000001*X978,IF('Data Entry'!AO981="t",'Data Entry'!AN981*1000*X978,IF('Data Entry'!AO981="kg",'Data Entry'!AN981*1*X978,IF('Data Entry'!AO981="L",'Data Entry'!AN981*1*X978,IFERROR(,"")))))))</f>
        <v>0</v>
      </c>
      <c r="T978" s="1" t="s">
        <v>4</v>
      </c>
      <c r="U978" s="59" t="str">
        <f>IF('Data Entry'!AP981="No aplica","1",'Data Entry'!AP981)</f>
        <v/>
      </c>
      <c r="V978" s="59" t="str">
        <f>IF('Data Entry'!AS981="No aplica","1",'Data Entry'!AS981)</f>
        <v/>
      </c>
      <c r="W978" s="59" t="str">
        <f>IF('Data Entry'!AV981="No aplica","1",'Data Entry'!AV981)</f>
        <v/>
      </c>
      <c r="X978" s="59" t="str">
        <f>IF('Data Entry'!AY981="No aplica","1",'Data Entry'!AY981)</f>
        <v/>
      </c>
      <c r="Y978" s="151" t="str">
        <f t="shared" si="15"/>
        <v/>
      </c>
      <c r="Z978" s="152" t="str">
        <f>IF('Data Entry'!H981="Yes","1",IF(AND('Data Entry'!H981="",'Data Entry'!I981="",'Data Entry'!J981="",'Data Entry'!K981="",'Data Entry'!L981="",'Data Entry'!M981="",'Data Entry'!N981="",'Data Entry'!O981="",'Data Entry'!P981="",'Data Entry'!Q981=""),"","1"))</f>
        <v/>
      </c>
      <c r="AA978" s="152" t="str">
        <f>IF('Data Entry'!R981="Yes","1",IF(AND('Data Entry'!R981="",'Data Entry'!S981="",'Data Entry'!T981="",'Data Entry'!U981=""),"","1"))</f>
        <v/>
      </c>
      <c r="AB978" s="157" t="str">
        <f>IF('Data Entry'!V981="Yes","1",IF(AND('Data Entry'!V981="",'Data Entry'!W981=""),"","1"))</f>
        <v/>
      </c>
    </row>
    <row r="979" spans="1:28" ht="17">
      <c r="A979" s="59">
        <f>'Data Entry'!AB982</f>
        <v>0</v>
      </c>
      <c r="B979" s="59" t="str">
        <f>'Data Entry'!AR982</f>
        <v/>
      </c>
      <c r="C979" s="1">
        <f>IF('Data Entry'!AD982="g",'Data Entry'!AC982*0.001*U979,IF('Data Entry'!AD982="UI",'Data Entry'!AC982*0.000001*U979,IF('Data Entry'!AD982="mg",'Data Entry'!AC982*0.000001*U979,IF('Data Entry'!AD982="t",'Data Entry'!AC982*1000*U979,IF('Data Entry'!AD982="kg",'Data Entry'!AC982*1*U979,IF('Data Entry'!AD982="L",'Data Entry'!AC982*1*U979,IFERROR(,"")))))))</f>
        <v>0</v>
      </c>
      <c r="D979" s="1" t="s">
        <v>4</v>
      </c>
      <c r="E979" s="1">
        <f>IF('Data Entry'!AF982="g",'Data Entry'!AE982*0.001,IF('Data Entry'!AF982="mg",'Data Entry'!AE982*0.000001,IF('Data Entry'!AF982="t",'Data Entry'!AE982*1000,IF('Data Entry'!AF982="ml",'Data Entry'!AE982*0.001,IF('Data Entry'!AF982="kg",'Data Entry'!AE982*1,IF('Data Entry'!AF982="Pieza",'Data Entry'!AE982*1,IF('Data Entry'!AF982="L",'Data Entry'!AE982*1,IFERROR(,""))))))))</f>
        <v>0</v>
      </c>
      <c r="F979" s="1" t="s">
        <v>4</v>
      </c>
      <c r="G979" s="1">
        <f>IF('Data Entry'!AA982="g",'Data Entry'!Z982*0.001,IF('Data Entry'!AA982="mg",'Data Entry'!Z982*0.000001,IF('Data Entry'!AA982="t",'Data Entry'!Z982*1000,IF('Data Entry'!AA982="ml",'Data Entry'!Z982*0.001,IF('Data Entry'!AA982="kg",'Data Entry'!Z982*1,IF('Data Entry'!AA982="Piezas",'Data Entry'!Z982*1,IF('Data Entry'!AA982="L",'Data Entry'!Z982*1,IFERROR(,""))))))))</f>
        <v>0</v>
      </c>
      <c r="H979" s="1" t="s">
        <v>4</v>
      </c>
      <c r="I979" s="1">
        <f>IF('Data Entry'!AC982="g",'Data Entry'!AB982*0.001,IF('Data Entry'!AC982="mg",'Data Entry'!AB982*0.000001,IF('Data Entry'!AC982="t",'Data Entry'!AB982*1000,IF('Data Entry'!AC982="ml",'Data Entry'!AB982*0.001,IF('Data Entry'!AC982="kg",'Data Entry'!AB982*1,IF('Data Entry'!AC982="L",'Data Entry'!AB982*1,IFERROR(,"")))))))</f>
        <v>0</v>
      </c>
      <c r="J979" s="59" t="str">
        <f>'Data Entry'!AU982</f>
        <v/>
      </c>
      <c r="K979" s="1">
        <f>IF('Data Entry'!AI982="g",'Data Entry'!AH982*0.001*V979,IF('Data Entry'!AI982="UI",'Data Entry'!AH982*0.000001*V979,IF('Data Entry'!AI982="mg",'Data Entry'!AH982*0.000001*V979,IF('Data Entry'!AI982="t",'Data Entry'!AH982*1000*V979,IF('Data Entry'!AI982="kg",'Data Entry'!AH982*1*V979,IF('Data Entry'!AI982="L",'Data Entry'!AH982*1*V979,IFERROR(,"")))))))</f>
        <v>0</v>
      </c>
      <c r="L979" s="1" t="s">
        <v>4</v>
      </c>
      <c r="M979" s="59">
        <f>'Data Entry'!AJ982</f>
        <v>0</v>
      </c>
      <c r="N979" s="59" t="str">
        <f>'Data Entry'!AX982</f>
        <v/>
      </c>
      <c r="O979" s="1">
        <f>IF('Data Entry'!AL982="g",'Data Entry'!AK982*0.001*W979,IF('Data Entry'!AL982="UI",'Data Entry'!AK982*0.000001*W979,IF('Data Entry'!AL982="mg",'Data Entry'!AK982*0.000001*W979,IF('Data Entry'!AL982="t",'Data Entry'!AK982*1000*W979,IF('Data Entry'!AL982="kg",'Data Entry'!AK982*1*W979,IF('Data Entry'!AL982="L",'Data Entry'!AK982*1*W979,IFERROR(,"")))))))</f>
        <v>0</v>
      </c>
      <c r="P979" s="1" t="s">
        <v>4</v>
      </c>
      <c r="Q979" s="59">
        <f>'Data Entry'!AM982</f>
        <v>0</v>
      </c>
      <c r="R979" s="59" t="str">
        <f>'Data Entry'!BA982</f>
        <v/>
      </c>
      <c r="S979" s="1">
        <f>IF('Data Entry'!AO982="g",'Data Entry'!AN982*0.001*X979,IF('Data Entry'!AO982="UI",'Data Entry'!AN982*0.000001*X979,IF('Data Entry'!AO982="mg",'Data Entry'!AN982*0.000001*X979,IF('Data Entry'!AO982="t",'Data Entry'!AN982*1000*X979,IF('Data Entry'!AO982="kg",'Data Entry'!AN982*1*X979,IF('Data Entry'!AO982="L",'Data Entry'!AN982*1*X979,IFERROR(,"")))))))</f>
        <v>0</v>
      </c>
      <c r="T979" s="1" t="s">
        <v>4</v>
      </c>
      <c r="U979" s="59" t="str">
        <f>IF('Data Entry'!AP982="No aplica","1",'Data Entry'!AP982)</f>
        <v/>
      </c>
      <c r="V979" s="59" t="str">
        <f>IF('Data Entry'!AS982="No aplica","1",'Data Entry'!AS982)</f>
        <v/>
      </c>
      <c r="W979" s="59" t="str">
        <f>IF('Data Entry'!AV982="No aplica","1",'Data Entry'!AV982)</f>
        <v/>
      </c>
      <c r="X979" s="59" t="str">
        <f>IF('Data Entry'!AY982="No aplica","1",'Data Entry'!AY982)</f>
        <v/>
      </c>
      <c r="Y979" s="151" t="str">
        <f t="shared" si="15"/>
        <v/>
      </c>
      <c r="Z979" s="152" t="str">
        <f>IF('Data Entry'!H982="Yes","1",IF(AND('Data Entry'!H982="",'Data Entry'!I982="",'Data Entry'!J982="",'Data Entry'!K982="",'Data Entry'!L982="",'Data Entry'!M982="",'Data Entry'!N982="",'Data Entry'!O982="",'Data Entry'!P982="",'Data Entry'!Q982=""),"","1"))</f>
        <v/>
      </c>
      <c r="AA979" s="152" t="str">
        <f>IF('Data Entry'!R982="Yes","1",IF(AND('Data Entry'!R982="",'Data Entry'!S982="",'Data Entry'!T982="",'Data Entry'!U982=""),"","1"))</f>
        <v/>
      </c>
      <c r="AB979" s="157" t="str">
        <f>IF('Data Entry'!V982="Yes","1",IF(AND('Data Entry'!V982="",'Data Entry'!W982=""),"","1"))</f>
        <v/>
      </c>
    </row>
    <row r="980" spans="1:28" ht="17">
      <c r="A980" s="59">
        <f>'Data Entry'!AB983</f>
        <v>0</v>
      </c>
      <c r="B980" s="59" t="str">
        <f>'Data Entry'!AR983</f>
        <v/>
      </c>
      <c r="C980" s="1">
        <f>IF('Data Entry'!AD983="g",'Data Entry'!AC983*0.001*U980,IF('Data Entry'!AD983="UI",'Data Entry'!AC983*0.000001*U980,IF('Data Entry'!AD983="mg",'Data Entry'!AC983*0.000001*U980,IF('Data Entry'!AD983="t",'Data Entry'!AC983*1000*U980,IF('Data Entry'!AD983="kg",'Data Entry'!AC983*1*U980,IF('Data Entry'!AD983="L",'Data Entry'!AC983*1*U980,IFERROR(,"")))))))</f>
        <v>0</v>
      </c>
      <c r="D980" s="1" t="s">
        <v>4</v>
      </c>
      <c r="E980" s="1">
        <f>IF('Data Entry'!AF983="g",'Data Entry'!AE983*0.001,IF('Data Entry'!AF983="mg",'Data Entry'!AE983*0.000001,IF('Data Entry'!AF983="t",'Data Entry'!AE983*1000,IF('Data Entry'!AF983="ml",'Data Entry'!AE983*0.001,IF('Data Entry'!AF983="kg",'Data Entry'!AE983*1,IF('Data Entry'!AF983="Pieza",'Data Entry'!AE983*1,IF('Data Entry'!AF983="L",'Data Entry'!AE983*1,IFERROR(,""))))))))</f>
        <v>0</v>
      </c>
      <c r="F980" s="1" t="s">
        <v>4</v>
      </c>
      <c r="G980" s="1">
        <f>IF('Data Entry'!AA983="g",'Data Entry'!Z983*0.001,IF('Data Entry'!AA983="mg",'Data Entry'!Z983*0.000001,IF('Data Entry'!AA983="t",'Data Entry'!Z983*1000,IF('Data Entry'!AA983="ml",'Data Entry'!Z983*0.001,IF('Data Entry'!AA983="kg",'Data Entry'!Z983*1,IF('Data Entry'!AA983="Piezas",'Data Entry'!Z983*1,IF('Data Entry'!AA983="L",'Data Entry'!Z983*1,IFERROR(,""))))))))</f>
        <v>0</v>
      </c>
      <c r="H980" s="1" t="s">
        <v>4</v>
      </c>
      <c r="I980" s="1">
        <f>IF('Data Entry'!AC983="g",'Data Entry'!AB983*0.001,IF('Data Entry'!AC983="mg",'Data Entry'!AB983*0.000001,IF('Data Entry'!AC983="t",'Data Entry'!AB983*1000,IF('Data Entry'!AC983="ml",'Data Entry'!AB983*0.001,IF('Data Entry'!AC983="kg",'Data Entry'!AB983*1,IF('Data Entry'!AC983="L",'Data Entry'!AB983*1,IFERROR(,"")))))))</f>
        <v>0</v>
      </c>
      <c r="J980" s="59" t="str">
        <f>'Data Entry'!AU983</f>
        <v/>
      </c>
      <c r="K980" s="1">
        <f>IF('Data Entry'!AI983="g",'Data Entry'!AH983*0.001*V980,IF('Data Entry'!AI983="UI",'Data Entry'!AH983*0.000001*V980,IF('Data Entry'!AI983="mg",'Data Entry'!AH983*0.000001*V980,IF('Data Entry'!AI983="t",'Data Entry'!AH983*1000*V980,IF('Data Entry'!AI983="kg",'Data Entry'!AH983*1*V980,IF('Data Entry'!AI983="L",'Data Entry'!AH983*1*V980,IFERROR(,"")))))))</f>
        <v>0</v>
      </c>
      <c r="L980" s="1" t="s">
        <v>4</v>
      </c>
      <c r="M980" s="59">
        <f>'Data Entry'!AJ983</f>
        <v>0</v>
      </c>
      <c r="N980" s="59" t="str">
        <f>'Data Entry'!AX983</f>
        <v/>
      </c>
      <c r="O980" s="1">
        <f>IF('Data Entry'!AL983="g",'Data Entry'!AK983*0.001*W980,IF('Data Entry'!AL983="UI",'Data Entry'!AK983*0.000001*W980,IF('Data Entry'!AL983="mg",'Data Entry'!AK983*0.000001*W980,IF('Data Entry'!AL983="t",'Data Entry'!AK983*1000*W980,IF('Data Entry'!AL983="kg",'Data Entry'!AK983*1*W980,IF('Data Entry'!AL983="L",'Data Entry'!AK983*1*W980,IFERROR(,"")))))))</f>
        <v>0</v>
      </c>
      <c r="P980" s="1" t="s">
        <v>4</v>
      </c>
      <c r="Q980" s="59">
        <f>'Data Entry'!AM983</f>
        <v>0</v>
      </c>
      <c r="R980" s="59" t="str">
        <f>'Data Entry'!BA983</f>
        <v/>
      </c>
      <c r="S980" s="1">
        <f>IF('Data Entry'!AO983="g",'Data Entry'!AN983*0.001*X980,IF('Data Entry'!AO983="UI",'Data Entry'!AN983*0.000001*X980,IF('Data Entry'!AO983="mg",'Data Entry'!AN983*0.000001*X980,IF('Data Entry'!AO983="t",'Data Entry'!AN983*1000*X980,IF('Data Entry'!AO983="kg",'Data Entry'!AN983*1*X980,IF('Data Entry'!AO983="L",'Data Entry'!AN983*1*X980,IFERROR(,"")))))))</f>
        <v>0</v>
      </c>
      <c r="T980" s="1" t="s">
        <v>4</v>
      </c>
      <c r="U980" s="59" t="str">
        <f>IF('Data Entry'!AP983="No aplica","1",'Data Entry'!AP983)</f>
        <v/>
      </c>
      <c r="V980" s="59" t="str">
        <f>IF('Data Entry'!AS983="No aplica","1",'Data Entry'!AS983)</f>
        <v/>
      </c>
      <c r="W980" s="59" t="str">
        <f>IF('Data Entry'!AV983="No aplica","1",'Data Entry'!AV983)</f>
        <v/>
      </c>
      <c r="X980" s="59" t="str">
        <f>IF('Data Entry'!AY983="No aplica","1",'Data Entry'!AY983)</f>
        <v/>
      </c>
      <c r="Y980" s="151" t="str">
        <f t="shared" si="15"/>
        <v/>
      </c>
      <c r="Z980" s="152" t="str">
        <f>IF('Data Entry'!H983="Yes","1",IF(AND('Data Entry'!H983="",'Data Entry'!I983="",'Data Entry'!J983="",'Data Entry'!K983="",'Data Entry'!L983="",'Data Entry'!M983="",'Data Entry'!N983="",'Data Entry'!O983="",'Data Entry'!P983="",'Data Entry'!Q983=""),"","1"))</f>
        <v/>
      </c>
      <c r="AA980" s="152" t="str">
        <f>IF('Data Entry'!R983="Yes","1",IF(AND('Data Entry'!R983="",'Data Entry'!S983="",'Data Entry'!T983="",'Data Entry'!U983=""),"","1"))</f>
        <v/>
      </c>
      <c r="AB980" s="157" t="str">
        <f>IF('Data Entry'!V983="Yes","1",IF(AND('Data Entry'!V983="",'Data Entry'!W983=""),"","1"))</f>
        <v/>
      </c>
    </row>
    <row r="981" spans="1:28" ht="17">
      <c r="A981" s="59">
        <f>'Data Entry'!AB984</f>
        <v>0</v>
      </c>
      <c r="B981" s="59" t="str">
        <f>'Data Entry'!AR984</f>
        <v/>
      </c>
      <c r="C981" s="1">
        <f>IF('Data Entry'!AD984="g",'Data Entry'!AC984*0.001*U981,IF('Data Entry'!AD984="UI",'Data Entry'!AC984*0.000001*U981,IF('Data Entry'!AD984="mg",'Data Entry'!AC984*0.000001*U981,IF('Data Entry'!AD984="t",'Data Entry'!AC984*1000*U981,IF('Data Entry'!AD984="kg",'Data Entry'!AC984*1*U981,IF('Data Entry'!AD984="L",'Data Entry'!AC984*1*U981,IFERROR(,"")))))))</f>
        <v>0</v>
      </c>
      <c r="D981" s="1" t="s">
        <v>4</v>
      </c>
      <c r="E981" s="1">
        <f>IF('Data Entry'!AF984="g",'Data Entry'!AE984*0.001,IF('Data Entry'!AF984="mg",'Data Entry'!AE984*0.000001,IF('Data Entry'!AF984="t",'Data Entry'!AE984*1000,IF('Data Entry'!AF984="ml",'Data Entry'!AE984*0.001,IF('Data Entry'!AF984="kg",'Data Entry'!AE984*1,IF('Data Entry'!AF984="Pieza",'Data Entry'!AE984*1,IF('Data Entry'!AF984="L",'Data Entry'!AE984*1,IFERROR(,""))))))))</f>
        <v>0</v>
      </c>
      <c r="F981" s="1" t="s">
        <v>4</v>
      </c>
      <c r="G981" s="1">
        <f>IF('Data Entry'!AA984="g",'Data Entry'!Z984*0.001,IF('Data Entry'!AA984="mg",'Data Entry'!Z984*0.000001,IF('Data Entry'!AA984="t",'Data Entry'!Z984*1000,IF('Data Entry'!AA984="ml",'Data Entry'!Z984*0.001,IF('Data Entry'!AA984="kg",'Data Entry'!Z984*1,IF('Data Entry'!AA984="Piezas",'Data Entry'!Z984*1,IF('Data Entry'!AA984="L",'Data Entry'!Z984*1,IFERROR(,""))))))))</f>
        <v>0</v>
      </c>
      <c r="H981" s="1" t="s">
        <v>4</v>
      </c>
      <c r="I981" s="1">
        <f>IF('Data Entry'!AC984="g",'Data Entry'!AB984*0.001,IF('Data Entry'!AC984="mg",'Data Entry'!AB984*0.000001,IF('Data Entry'!AC984="t",'Data Entry'!AB984*1000,IF('Data Entry'!AC984="ml",'Data Entry'!AB984*0.001,IF('Data Entry'!AC984="kg",'Data Entry'!AB984*1,IF('Data Entry'!AC984="L",'Data Entry'!AB984*1,IFERROR(,"")))))))</f>
        <v>0</v>
      </c>
      <c r="J981" s="59" t="str">
        <f>'Data Entry'!AU984</f>
        <v/>
      </c>
      <c r="K981" s="1">
        <f>IF('Data Entry'!AI984="g",'Data Entry'!AH984*0.001*V981,IF('Data Entry'!AI984="UI",'Data Entry'!AH984*0.000001*V981,IF('Data Entry'!AI984="mg",'Data Entry'!AH984*0.000001*V981,IF('Data Entry'!AI984="t",'Data Entry'!AH984*1000*V981,IF('Data Entry'!AI984="kg",'Data Entry'!AH984*1*V981,IF('Data Entry'!AI984="L",'Data Entry'!AH984*1*V981,IFERROR(,"")))))))</f>
        <v>0</v>
      </c>
      <c r="L981" s="1" t="s">
        <v>4</v>
      </c>
      <c r="M981" s="59">
        <f>'Data Entry'!AJ984</f>
        <v>0</v>
      </c>
      <c r="N981" s="59" t="str">
        <f>'Data Entry'!AX984</f>
        <v/>
      </c>
      <c r="O981" s="1">
        <f>IF('Data Entry'!AL984="g",'Data Entry'!AK984*0.001*W981,IF('Data Entry'!AL984="UI",'Data Entry'!AK984*0.000001*W981,IF('Data Entry'!AL984="mg",'Data Entry'!AK984*0.000001*W981,IF('Data Entry'!AL984="t",'Data Entry'!AK984*1000*W981,IF('Data Entry'!AL984="kg",'Data Entry'!AK984*1*W981,IF('Data Entry'!AL984="L",'Data Entry'!AK984*1*W981,IFERROR(,"")))))))</f>
        <v>0</v>
      </c>
      <c r="P981" s="1" t="s">
        <v>4</v>
      </c>
      <c r="Q981" s="59">
        <f>'Data Entry'!AM984</f>
        <v>0</v>
      </c>
      <c r="R981" s="59" t="str">
        <f>'Data Entry'!BA984</f>
        <v/>
      </c>
      <c r="S981" s="1">
        <f>IF('Data Entry'!AO984="g",'Data Entry'!AN984*0.001*X981,IF('Data Entry'!AO984="UI",'Data Entry'!AN984*0.000001*X981,IF('Data Entry'!AO984="mg",'Data Entry'!AN984*0.000001*X981,IF('Data Entry'!AO984="t",'Data Entry'!AN984*1000*X981,IF('Data Entry'!AO984="kg",'Data Entry'!AN984*1*X981,IF('Data Entry'!AO984="L",'Data Entry'!AN984*1*X981,IFERROR(,"")))))))</f>
        <v>0</v>
      </c>
      <c r="T981" s="1" t="s">
        <v>4</v>
      </c>
      <c r="U981" s="59" t="str">
        <f>IF('Data Entry'!AP984="No aplica","1",'Data Entry'!AP984)</f>
        <v/>
      </c>
      <c r="V981" s="59" t="str">
        <f>IF('Data Entry'!AS984="No aplica","1",'Data Entry'!AS984)</f>
        <v/>
      </c>
      <c r="W981" s="59" t="str">
        <f>IF('Data Entry'!AV984="No aplica","1",'Data Entry'!AV984)</f>
        <v/>
      </c>
      <c r="X981" s="59" t="str">
        <f>IF('Data Entry'!AY984="No aplica","1",'Data Entry'!AY984)</f>
        <v/>
      </c>
      <c r="Y981" s="151" t="str">
        <f t="shared" si="15"/>
        <v/>
      </c>
      <c r="Z981" s="152" t="str">
        <f>IF('Data Entry'!H984="Yes","1",IF(AND('Data Entry'!H984="",'Data Entry'!I984="",'Data Entry'!J984="",'Data Entry'!K984="",'Data Entry'!L984="",'Data Entry'!M984="",'Data Entry'!N984="",'Data Entry'!O984="",'Data Entry'!P984="",'Data Entry'!Q984=""),"","1"))</f>
        <v/>
      </c>
      <c r="AA981" s="152" t="str">
        <f>IF('Data Entry'!R984="Yes","1",IF(AND('Data Entry'!R984="",'Data Entry'!S984="",'Data Entry'!T984="",'Data Entry'!U984=""),"","1"))</f>
        <v/>
      </c>
      <c r="AB981" s="157" t="str">
        <f>IF('Data Entry'!V984="Yes","1",IF(AND('Data Entry'!V984="",'Data Entry'!W984=""),"","1"))</f>
        <v/>
      </c>
    </row>
    <row r="982" spans="1:28" ht="17">
      <c r="A982" s="59">
        <f>'Data Entry'!AB985</f>
        <v>0</v>
      </c>
      <c r="B982" s="59" t="str">
        <f>'Data Entry'!AR985</f>
        <v/>
      </c>
      <c r="C982" s="1">
        <f>IF('Data Entry'!AD985="g",'Data Entry'!AC985*0.001*U982,IF('Data Entry'!AD985="UI",'Data Entry'!AC985*0.000001*U982,IF('Data Entry'!AD985="mg",'Data Entry'!AC985*0.000001*U982,IF('Data Entry'!AD985="t",'Data Entry'!AC985*1000*U982,IF('Data Entry'!AD985="kg",'Data Entry'!AC985*1*U982,IF('Data Entry'!AD985="L",'Data Entry'!AC985*1*U982,IFERROR(,"")))))))</f>
        <v>0</v>
      </c>
      <c r="D982" s="1" t="s">
        <v>4</v>
      </c>
      <c r="E982" s="1">
        <f>IF('Data Entry'!AF985="g",'Data Entry'!AE985*0.001,IF('Data Entry'!AF985="mg",'Data Entry'!AE985*0.000001,IF('Data Entry'!AF985="t",'Data Entry'!AE985*1000,IF('Data Entry'!AF985="ml",'Data Entry'!AE985*0.001,IF('Data Entry'!AF985="kg",'Data Entry'!AE985*1,IF('Data Entry'!AF985="Pieza",'Data Entry'!AE985*1,IF('Data Entry'!AF985="L",'Data Entry'!AE985*1,IFERROR(,""))))))))</f>
        <v>0</v>
      </c>
      <c r="F982" s="1" t="s">
        <v>4</v>
      </c>
      <c r="G982" s="1">
        <f>IF('Data Entry'!AA985="g",'Data Entry'!Z985*0.001,IF('Data Entry'!AA985="mg",'Data Entry'!Z985*0.000001,IF('Data Entry'!AA985="t",'Data Entry'!Z985*1000,IF('Data Entry'!AA985="ml",'Data Entry'!Z985*0.001,IF('Data Entry'!AA985="kg",'Data Entry'!Z985*1,IF('Data Entry'!AA985="Piezas",'Data Entry'!Z985*1,IF('Data Entry'!AA985="L",'Data Entry'!Z985*1,IFERROR(,""))))))))</f>
        <v>0</v>
      </c>
      <c r="H982" s="1" t="s">
        <v>4</v>
      </c>
      <c r="I982" s="1">
        <f>IF('Data Entry'!AC985="g",'Data Entry'!AB985*0.001,IF('Data Entry'!AC985="mg",'Data Entry'!AB985*0.000001,IF('Data Entry'!AC985="t",'Data Entry'!AB985*1000,IF('Data Entry'!AC985="ml",'Data Entry'!AB985*0.001,IF('Data Entry'!AC985="kg",'Data Entry'!AB985*1,IF('Data Entry'!AC985="L",'Data Entry'!AB985*1,IFERROR(,"")))))))</f>
        <v>0</v>
      </c>
      <c r="J982" s="59" t="str">
        <f>'Data Entry'!AU985</f>
        <v/>
      </c>
      <c r="K982" s="1">
        <f>IF('Data Entry'!AI985="g",'Data Entry'!AH985*0.001*V982,IF('Data Entry'!AI985="UI",'Data Entry'!AH985*0.000001*V982,IF('Data Entry'!AI985="mg",'Data Entry'!AH985*0.000001*V982,IF('Data Entry'!AI985="t",'Data Entry'!AH985*1000*V982,IF('Data Entry'!AI985="kg",'Data Entry'!AH985*1*V982,IF('Data Entry'!AI985="L",'Data Entry'!AH985*1*V982,IFERROR(,"")))))))</f>
        <v>0</v>
      </c>
      <c r="L982" s="1" t="s">
        <v>4</v>
      </c>
      <c r="M982" s="59">
        <f>'Data Entry'!AJ985</f>
        <v>0</v>
      </c>
      <c r="N982" s="59" t="str">
        <f>'Data Entry'!AX985</f>
        <v/>
      </c>
      <c r="O982" s="1">
        <f>IF('Data Entry'!AL985="g",'Data Entry'!AK985*0.001*W982,IF('Data Entry'!AL985="UI",'Data Entry'!AK985*0.000001*W982,IF('Data Entry'!AL985="mg",'Data Entry'!AK985*0.000001*W982,IF('Data Entry'!AL985="t",'Data Entry'!AK985*1000*W982,IF('Data Entry'!AL985="kg",'Data Entry'!AK985*1*W982,IF('Data Entry'!AL985="L",'Data Entry'!AK985*1*W982,IFERROR(,"")))))))</f>
        <v>0</v>
      </c>
      <c r="P982" s="1" t="s">
        <v>4</v>
      </c>
      <c r="Q982" s="59">
        <f>'Data Entry'!AM985</f>
        <v>0</v>
      </c>
      <c r="R982" s="59" t="str">
        <f>'Data Entry'!BA985</f>
        <v/>
      </c>
      <c r="S982" s="1">
        <f>IF('Data Entry'!AO985="g",'Data Entry'!AN985*0.001*X982,IF('Data Entry'!AO985="UI",'Data Entry'!AN985*0.000001*X982,IF('Data Entry'!AO985="mg",'Data Entry'!AN985*0.000001*X982,IF('Data Entry'!AO985="t",'Data Entry'!AN985*1000*X982,IF('Data Entry'!AO985="kg",'Data Entry'!AN985*1*X982,IF('Data Entry'!AO985="L",'Data Entry'!AN985*1*X982,IFERROR(,"")))))))</f>
        <v>0</v>
      </c>
      <c r="T982" s="1" t="s">
        <v>4</v>
      </c>
      <c r="U982" s="59" t="str">
        <f>IF('Data Entry'!AP985="No aplica","1",'Data Entry'!AP985)</f>
        <v/>
      </c>
      <c r="V982" s="59" t="str">
        <f>IF('Data Entry'!AS985="No aplica","1",'Data Entry'!AS985)</f>
        <v/>
      </c>
      <c r="W982" s="59" t="str">
        <f>IF('Data Entry'!AV985="No aplica","1",'Data Entry'!AV985)</f>
        <v/>
      </c>
      <c r="X982" s="59" t="str">
        <f>IF('Data Entry'!AY985="No aplica","1",'Data Entry'!AY985)</f>
        <v/>
      </c>
      <c r="Y982" s="151" t="str">
        <f t="shared" si="15"/>
        <v/>
      </c>
      <c r="Z982" s="152" t="str">
        <f>IF('Data Entry'!H985="Yes","1",IF(AND('Data Entry'!H985="",'Data Entry'!I985="",'Data Entry'!J985="",'Data Entry'!K985="",'Data Entry'!L985="",'Data Entry'!M985="",'Data Entry'!N985="",'Data Entry'!O985="",'Data Entry'!P985="",'Data Entry'!Q985=""),"","1"))</f>
        <v/>
      </c>
      <c r="AA982" s="152" t="str">
        <f>IF('Data Entry'!R985="Yes","1",IF(AND('Data Entry'!R985="",'Data Entry'!S985="",'Data Entry'!T985="",'Data Entry'!U985=""),"","1"))</f>
        <v/>
      </c>
      <c r="AB982" s="157" t="str">
        <f>IF('Data Entry'!V985="Yes","1",IF(AND('Data Entry'!V985="",'Data Entry'!W985=""),"","1"))</f>
        <v/>
      </c>
    </row>
    <row r="983" spans="1:28" ht="17">
      <c r="A983" s="59">
        <f>'Data Entry'!AB986</f>
        <v>0</v>
      </c>
      <c r="B983" s="59" t="str">
        <f>'Data Entry'!AR986</f>
        <v/>
      </c>
      <c r="C983" s="1">
        <f>IF('Data Entry'!AD986="g",'Data Entry'!AC986*0.001*U983,IF('Data Entry'!AD986="UI",'Data Entry'!AC986*0.000001*U983,IF('Data Entry'!AD986="mg",'Data Entry'!AC986*0.000001*U983,IF('Data Entry'!AD986="t",'Data Entry'!AC986*1000*U983,IF('Data Entry'!AD986="kg",'Data Entry'!AC986*1*U983,IF('Data Entry'!AD986="L",'Data Entry'!AC986*1*U983,IFERROR(,"")))))))</f>
        <v>0</v>
      </c>
      <c r="D983" s="1" t="s">
        <v>4</v>
      </c>
      <c r="E983" s="1">
        <f>IF('Data Entry'!AF986="g",'Data Entry'!AE986*0.001,IF('Data Entry'!AF986="mg",'Data Entry'!AE986*0.000001,IF('Data Entry'!AF986="t",'Data Entry'!AE986*1000,IF('Data Entry'!AF986="ml",'Data Entry'!AE986*0.001,IF('Data Entry'!AF986="kg",'Data Entry'!AE986*1,IF('Data Entry'!AF986="Pieza",'Data Entry'!AE986*1,IF('Data Entry'!AF986="L",'Data Entry'!AE986*1,IFERROR(,""))))))))</f>
        <v>0</v>
      </c>
      <c r="F983" s="1" t="s">
        <v>4</v>
      </c>
      <c r="G983" s="1">
        <f>IF('Data Entry'!AA986="g",'Data Entry'!Z986*0.001,IF('Data Entry'!AA986="mg",'Data Entry'!Z986*0.000001,IF('Data Entry'!AA986="t",'Data Entry'!Z986*1000,IF('Data Entry'!AA986="ml",'Data Entry'!Z986*0.001,IF('Data Entry'!AA986="kg",'Data Entry'!Z986*1,IF('Data Entry'!AA986="Piezas",'Data Entry'!Z986*1,IF('Data Entry'!AA986="L",'Data Entry'!Z986*1,IFERROR(,""))))))))</f>
        <v>0</v>
      </c>
      <c r="H983" s="1" t="s">
        <v>4</v>
      </c>
      <c r="I983" s="1">
        <f>IF('Data Entry'!AC986="g",'Data Entry'!AB986*0.001,IF('Data Entry'!AC986="mg",'Data Entry'!AB986*0.000001,IF('Data Entry'!AC986="t",'Data Entry'!AB986*1000,IF('Data Entry'!AC986="ml",'Data Entry'!AB986*0.001,IF('Data Entry'!AC986="kg",'Data Entry'!AB986*1,IF('Data Entry'!AC986="L",'Data Entry'!AB986*1,IFERROR(,"")))))))</f>
        <v>0</v>
      </c>
      <c r="J983" s="59" t="str">
        <f>'Data Entry'!AU986</f>
        <v/>
      </c>
      <c r="K983" s="1">
        <f>IF('Data Entry'!AI986="g",'Data Entry'!AH986*0.001*V983,IF('Data Entry'!AI986="UI",'Data Entry'!AH986*0.000001*V983,IF('Data Entry'!AI986="mg",'Data Entry'!AH986*0.000001*V983,IF('Data Entry'!AI986="t",'Data Entry'!AH986*1000*V983,IF('Data Entry'!AI986="kg",'Data Entry'!AH986*1*V983,IF('Data Entry'!AI986="L",'Data Entry'!AH986*1*V983,IFERROR(,"")))))))</f>
        <v>0</v>
      </c>
      <c r="L983" s="1" t="s">
        <v>4</v>
      </c>
      <c r="M983" s="59">
        <f>'Data Entry'!AJ986</f>
        <v>0</v>
      </c>
      <c r="N983" s="59" t="str">
        <f>'Data Entry'!AX986</f>
        <v/>
      </c>
      <c r="O983" s="1">
        <f>IF('Data Entry'!AL986="g",'Data Entry'!AK986*0.001*W983,IF('Data Entry'!AL986="UI",'Data Entry'!AK986*0.000001*W983,IF('Data Entry'!AL986="mg",'Data Entry'!AK986*0.000001*W983,IF('Data Entry'!AL986="t",'Data Entry'!AK986*1000*W983,IF('Data Entry'!AL986="kg",'Data Entry'!AK986*1*W983,IF('Data Entry'!AL986="L",'Data Entry'!AK986*1*W983,IFERROR(,"")))))))</f>
        <v>0</v>
      </c>
      <c r="P983" s="1" t="s">
        <v>4</v>
      </c>
      <c r="Q983" s="59">
        <f>'Data Entry'!AM986</f>
        <v>0</v>
      </c>
      <c r="R983" s="59" t="str">
        <f>'Data Entry'!BA986</f>
        <v/>
      </c>
      <c r="S983" s="1">
        <f>IF('Data Entry'!AO986="g",'Data Entry'!AN986*0.001*X983,IF('Data Entry'!AO986="UI",'Data Entry'!AN986*0.000001*X983,IF('Data Entry'!AO986="mg",'Data Entry'!AN986*0.000001*X983,IF('Data Entry'!AO986="t",'Data Entry'!AN986*1000*X983,IF('Data Entry'!AO986="kg",'Data Entry'!AN986*1*X983,IF('Data Entry'!AO986="L",'Data Entry'!AN986*1*X983,IFERROR(,"")))))))</f>
        <v>0</v>
      </c>
      <c r="T983" s="1" t="s">
        <v>4</v>
      </c>
      <c r="U983" s="59" t="str">
        <f>IF('Data Entry'!AP986="No aplica","1",'Data Entry'!AP986)</f>
        <v/>
      </c>
      <c r="V983" s="59" t="str">
        <f>IF('Data Entry'!AS986="No aplica","1",'Data Entry'!AS986)</f>
        <v/>
      </c>
      <c r="W983" s="59" t="str">
        <f>IF('Data Entry'!AV986="No aplica","1",'Data Entry'!AV986)</f>
        <v/>
      </c>
      <c r="X983" s="59" t="str">
        <f>IF('Data Entry'!AY986="No aplica","1",'Data Entry'!AY986)</f>
        <v/>
      </c>
      <c r="Y983" s="151" t="str">
        <f t="shared" si="15"/>
        <v/>
      </c>
      <c r="Z983" s="152" t="str">
        <f>IF('Data Entry'!H986="Yes","1",IF(AND('Data Entry'!H986="",'Data Entry'!I986="",'Data Entry'!J986="",'Data Entry'!K986="",'Data Entry'!L986="",'Data Entry'!M986="",'Data Entry'!N986="",'Data Entry'!O986="",'Data Entry'!P986="",'Data Entry'!Q986=""),"","1"))</f>
        <v/>
      </c>
      <c r="AA983" s="152" t="str">
        <f>IF('Data Entry'!R986="Yes","1",IF(AND('Data Entry'!R986="",'Data Entry'!S986="",'Data Entry'!T986="",'Data Entry'!U986=""),"","1"))</f>
        <v/>
      </c>
      <c r="AB983" s="157" t="str">
        <f>IF('Data Entry'!V986="Yes","1",IF(AND('Data Entry'!V986="",'Data Entry'!W986=""),"","1"))</f>
        <v/>
      </c>
    </row>
    <row r="984" spans="1:28" ht="17">
      <c r="A984" s="59">
        <f>'Data Entry'!AB987</f>
        <v>0</v>
      </c>
      <c r="B984" s="59" t="str">
        <f>'Data Entry'!AR987</f>
        <v/>
      </c>
      <c r="C984" s="1">
        <f>IF('Data Entry'!AD987="g",'Data Entry'!AC987*0.001*U984,IF('Data Entry'!AD987="UI",'Data Entry'!AC987*0.000001*U984,IF('Data Entry'!AD987="mg",'Data Entry'!AC987*0.000001*U984,IF('Data Entry'!AD987="t",'Data Entry'!AC987*1000*U984,IF('Data Entry'!AD987="kg",'Data Entry'!AC987*1*U984,IF('Data Entry'!AD987="L",'Data Entry'!AC987*1*U984,IFERROR(,"")))))))</f>
        <v>0</v>
      </c>
      <c r="D984" s="1" t="s">
        <v>4</v>
      </c>
      <c r="E984" s="1">
        <f>IF('Data Entry'!AF987="g",'Data Entry'!AE987*0.001,IF('Data Entry'!AF987="mg",'Data Entry'!AE987*0.000001,IF('Data Entry'!AF987="t",'Data Entry'!AE987*1000,IF('Data Entry'!AF987="ml",'Data Entry'!AE987*0.001,IF('Data Entry'!AF987="kg",'Data Entry'!AE987*1,IF('Data Entry'!AF987="Pieza",'Data Entry'!AE987*1,IF('Data Entry'!AF987="L",'Data Entry'!AE987*1,IFERROR(,""))))))))</f>
        <v>0</v>
      </c>
      <c r="F984" s="1" t="s">
        <v>4</v>
      </c>
      <c r="G984" s="1">
        <f>IF('Data Entry'!AA987="g",'Data Entry'!Z987*0.001,IF('Data Entry'!AA987="mg",'Data Entry'!Z987*0.000001,IF('Data Entry'!AA987="t",'Data Entry'!Z987*1000,IF('Data Entry'!AA987="ml",'Data Entry'!Z987*0.001,IF('Data Entry'!AA987="kg",'Data Entry'!Z987*1,IF('Data Entry'!AA987="Piezas",'Data Entry'!Z987*1,IF('Data Entry'!AA987="L",'Data Entry'!Z987*1,IFERROR(,""))))))))</f>
        <v>0</v>
      </c>
      <c r="H984" s="1" t="s">
        <v>4</v>
      </c>
      <c r="I984" s="1">
        <f>IF('Data Entry'!AC987="g",'Data Entry'!AB987*0.001,IF('Data Entry'!AC987="mg",'Data Entry'!AB987*0.000001,IF('Data Entry'!AC987="t",'Data Entry'!AB987*1000,IF('Data Entry'!AC987="ml",'Data Entry'!AB987*0.001,IF('Data Entry'!AC987="kg",'Data Entry'!AB987*1,IF('Data Entry'!AC987="L",'Data Entry'!AB987*1,IFERROR(,"")))))))</f>
        <v>0</v>
      </c>
      <c r="J984" s="59" t="str">
        <f>'Data Entry'!AU987</f>
        <v/>
      </c>
      <c r="K984" s="1">
        <f>IF('Data Entry'!AI987="g",'Data Entry'!AH987*0.001*V984,IF('Data Entry'!AI987="UI",'Data Entry'!AH987*0.000001*V984,IF('Data Entry'!AI987="mg",'Data Entry'!AH987*0.000001*V984,IF('Data Entry'!AI987="t",'Data Entry'!AH987*1000*V984,IF('Data Entry'!AI987="kg",'Data Entry'!AH987*1*V984,IF('Data Entry'!AI987="L",'Data Entry'!AH987*1*V984,IFERROR(,"")))))))</f>
        <v>0</v>
      </c>
      <c r="L984" s="1" t="s">
        <v>4</v>
      </c>
      <c r="M984" s="59">
        <f>'Data Entry'!AJ987</f>
        <v>0</v>
      </c>
      <c r="N984" s="59" t="str">
        <f>'Data Entry'!AX987</f>
        <v/>
      </c>
      <c r="O984" s="1">
        <f>IF('Data Entry'!AL987="g",'Data Entry'!AK987*0.001*W984,IF('Data Entry'!AL987="UI",'Data Entry'!AK987*0.000001*W984,IF('Data Entry'!AL987="mg",'Data Entry'!AK987*0.000001*W984,IF('Data Entry'!AL987="t",'Data Entry'!AK987*1000*W984,IF('Data Entry'!AL987="kg",'Data Entry'!AK987*1*W984,IF('Data Entry'!AL987="L",'Data Entry'!AK987*1*W984,IFERROR(,"")))))))</f>
        <v>0</v>
      </c>
      <c r="P984" s="1" t="s">
        <v>4</v>
      </c>
      <c r="Q984" s="59">
        <f>'Data Entry'!AM987</f>
        <v>0</v>
      </c>
      <c r="R984" s="59" t="str">
        <f>'Data Entry'!BA987</f>
        <v/>
      </c>
      <c r="S984" s="1">
        <f>IF('Data Entry'!AO987="g",'Data Entry'!AN987*0.001*X984,IF('Data Entry'!AO987="UI",'Data Entry'!AN987*0.000001*X984,IF('Data Entry'!AO987="mg",'Data Entry'!AN987*0.000001*X984,IF('Data Entry'!AO987="t",'Data Entry'!AN987*1000*X984,IF('Data Entry'!AO987="kg",'Data Entry'!AN987*1*X984,IF('Data Entry'!AO987="L",'Data Entry'!AN987*1*X984,IFERROR(,"")))))))</f>
        <v>0</v>
      </c>
      <c r="T984" s="1" t="s">
        <v>4</v>
      </c>
      <c r="U984" s="59" t="str">
        <f>IF('Data Entry'!AP987="No aplica","1",'Data Entry'!AP987)</f>
        <v/>
      </c>
      <c r="V984" s="59" t="str">
        <f>IF('Data Entry'!AS987="No aplica","1",'Data Entry'!AS987)</f>
        <v/>
      </c>
      <c r="W984" s="59" t="str">
        <f>IF('Data Entry'!AV987="No aplica","1",'Data Entry'!AV987)</f>
        <v/>
      </c>
      <c r="X984" s="59" t="str">
        <f>IF('Data Entry'!AY987="No aplica","1",'Data Entry'!AY987)</f>
        <v/>
      </c>
      <c r="Y984" s="151" t="str">
        <f t="shared" si="15"/>
        <v/>
      </c>
      <c r="Z984" s="152" t="str">
        <f>IF('Data Entry'!H987="Yes","1",IF(AND('Data Entry'!H987="",'Data Entry'!I987="",'Data Entry'!J987="",'Data Entry'!K987="",'Data Entry'!L987="",'Data Entry'!M987="",'Data Entry'!N987="",'Data Entry'!O987="",'Data Entry'!P987="",'Data Entry'!Q987=""),"","1"))</f>
        <v/>
      </c>
      <c r="AA984" s="152" t="str">
        <f>IF('Data Entry'!R987="Yes","1",IF(AND('Data Entry'!R987="",'Data Entry'!S987="",'Data Entry'!T987="",'Data Entry'!U987=""),"","1"))</f>
        <v/>
      </c>
      <c r="AB984" s="157" t="str">
        <f>IF('Data Entry'!V987="Yes","1",IF(AND('Data Entry'!V987="",'Data Entry'!W987=""),"","1"))</f>
        <v/>
      </c>
    </row>
    <row r="985" spans="1:28" ht="17">
      <c r="A985" s="59">
        <f>'Data Entry'!AB988</f>
        <v>0</v>
      </c>
      <c r="B985" s="59" t="str">
        <f>'Data Entry'!AR988</f>
        <v/>
      </c>
      <c r="C985" s="1">
        <f>IF('Data Entry'!AD988="g",'Data Entry'!AC988*0.001*U985,IF('Data Entry'!AD988="UI",'Data Entry'!AC988*0.000001*U985,IF('Data Entry'!AD988="mg",'Data Entry'!AC988*0.000001*U985,IF('Data Entry'!AD988="t",'Data Entry'!AC988*1000*U985,IF('Data Entry'!AD988="kg",'Data Entry'!AC988*1*U985,IF('Data Entry'!AD988="L",'Data Entry'!AC988*1*U985,IFERROR(,"")))))))</f>
        <v>0</v>
      </c>
      <c r="D985" s="1" t="s">
        <v>4</v>
      </c>
      <c r="E985" s="1">
        <f>IF('Data Entry'!AF988="g",'Data Entry'!AE988*0.001,IF('Data Entry'!AF988="mg",'Data Entry'!AE988*0.000001,IF('Data Entry'!AF988="t",'Data Entry'!AE988*1000,IF('Data Entry'!AF988="ml",'Data Entry'!AE988*0.001,IF('Data Entry'!AF988="kg",'Data Entry'!AE988*1,IF('Data Entry'!AF988="Pieza",'Data Entry'!AE988*1,IF('Data Entry'!AF988="L",'Data Entry'!AE988*1,IFERROR(,""))))))))</f>
        <v>0</v>
      </c>
      <c r="F985" s="1" t="s">
        <v>4</v>
      </c>
      <c r="G985" s="1">
        <f>IF('Data Entry'!AA988="g",'Data Entry'!Z988*0.001,IF('Data Entry'!AA988="mg",'Data Entry'!Z988*0.000001,IF('Data Entry'!AA988="t",'Data Entry'!Z988*1000,IF('Data Entry'!AA988="ml",'Data Entry'!Z988*0.001,IF('Data Entry'!AA988="kg",'Data Entry'!Z988*1,IF('Data Entry'!AA988="Piezas",'Data Entry'!Z988*1,IF('Data Entry'!AA988="L",'Data Entry'!Z988*1,IFERROR(,""))))))))</f>
        <v>0</v>
      </c>
      <c r="H985" s="1" t="s">
        <v>4</v>
      </c>
      <c r="I985" s="1">
        <f>IF('Data Entry'!AC988="g",'Data Entry'!AB988*0.001,IF('Data Entry'!AC988="mg",'Data Entry'!AB988*0.000001,IF('Data Entry'!AC988="t",'Data Entry'!AB988*1000,IF('Data Entry'!AC988="ml",'Data Entry'!AB988*0.001,IF('Data Entry'!AC988="kg",'Data Entry'!AB988*1,IF('Data Entry'!AC988="L",'Data Entry'!AB988*1,IFERROR(,"")))))))</f>
        <v>0</v>
      </c>
      <c r="J985" s="59" t="str">
        <f>'Data Entry'!AU988</f>
        <v/>
      </c>
      <c r="K985" s="1">
        <f>IF('Data Entry'!AI988="g",'Data Entry'!AH988*0.001*V985,IF('Data Entry'!AI988="UI",'Data Entry'!AH988*0.000001*V985,IF('Data Entry'!AI988="mg",'Data Entry'!AH988*0.000001*V985,IF('Data Entry'!AI988="t",'Data Entry'!AH988*1000*V985,IF('Data Entry'!AI988="kg",'Data Entry'!AH988*1*V985,IF('Data Entry'!AI988="L",'Data Entry'!AH988*1*V985,IFERROR(,"")))))))</f>
        <v>0</v>
      </c>
      <c r="L985" s="1" t="s">
        <v>4</v>
      </c>
      <c r="M985" s="59">
        <f>'Data Entry'!AJ988</f>
        <v>0</v>
      </c>
      <c r="N985" s="59" t="str">
        <f>'Data Entry'!AX988</f>
        <v/>
      </c>
      <c r="O985" s="1">
        <f>IF('Data Entry'!AL988="g",'Data Entry'!AK988*0.001*W985,IF('Data Entry'!AL988="UI",'Data Entry'!AK988*0.000001*W985,IF('Data Entry'!AL988="mg",'Data Entry'!AK988*0.000001*W985,IF('Data Entry'!AL988="t",'Data Entry'!AK988*1000*W985,IF('Data Entry'!AL988="kg",'Data Entry'!AK988*1*W985,IF('Data Entry'!AL988="L",'Data Entry'!AK988*1*W985,IFERROR(,"")))))))</f>
        <v>0</v>
      </c>
      <c r="P985" s="1" t="s">
        <v>4</v>
      </c>
      <c r="Q985" s="59">
        <f>'Data Entry'!AM988</f>
        <v>0</v>
      </c>
      <c r="R985" s="59" t="str">
        <f>'Data Entry'!BA988</f>
        <v/>
      </c>
      <c r="S985" s="1">
        <f>IF('Data Entry'!AO988="g",'Data Entry'!AN988*0.001*X985,IF('Data Entry'!AO988="UI",'Data Entry'!AN988*0.000001*X985,IF('Data Entry'!AO988="mg",'Data Entry'!AN988*0.000001*X985,IF('Data Entry'!AO988="t",'Data Entry'!AN988*1000*X985,IF('Data Entry'!AO988="kg",'Data Entry'!AN988*1*X985,IF('Data Entry'!AO988="L",'Data Entry'!AN988*1*X985,IFERROR(,"")))))))</f>
        <v>0</v>
      </c>
      <c r="T985" s="1" t="s">
        <v>4</v>
      </c>
      <c r="U985" s="59" t="str">
        <f>IF('Data Entry'!AP988="No aplica","1",'Data Entry'!AP988)</f>
        <v/>
      </c>
      <c r="V985" s="59" t="str">
        <f>IF('Data Entry'!AS988="No aplica","1",'Data Entry'!AS988)</f>
        <v/>
      </c>
      <c r="W985" s="59" t="str">
        <f>IF('Data Entry'!AV988="No aplica","1",'Data Entry'!AV988)</f>
        <v/>
      </c>
      <c r="X985" s="59" t="str">
        <f>IF('Data Entry'!AY988="No aplica","1",'Data Entry'!AY988)</f>
        <v/>
      </c>
      <c r="Y985" s="151" t="str">
        <f t="shared" si="15"/>
        <v/>
      </c>
      <c r="Z985" s="152" t="str">
        <f>IF('Data Entry'!H988="Yes","1",IF(AND('Data Entry'!H988="",'Data Entry'!I988="",'Data Entry'!J988="",'Data Entry'!K988="",'Data Entry'!L988="",'Data Entry'!M988="",'Data Entry'!N988="",'Data Entry'!O988="",'Data Entry'!P988="",'Data Entry'!Q988=""),"","1"))</f>
        <v/>
      </c>
      <c r="AA985" s="152" t="str">
        <f>IF('Data Entry'!R988="Yes","1",IF(AND('Data Entry'!R988="",'Data Entry'!S988="",'Data Entry'!T988="",'Data Entry'!U988=""),"","1"))</f>
        <v/>
      </c>
      <c r="AB985" s="157" t="str">
        <f>IF('Data Entry'!V988="Yes","1",IF(AND('Data Entry'!V988="",'Data Entry'!W988=""),"","1"))</f>
        <v/>
      </c>
    </row>
    <row r="986" spans="1:28" ht="17">
      <c r="A986" s="59">
        <f>'Data Entry'!AB989</f>
        <v>0</v>
      </c>
      <c r="B986" s="59" t="str">
        <f>'Data Entry'!AR989</f>
        <v/>
      </c>
      <c r="C986" s="1">
        <f>IF('Data Entry'!AD989="g",'Data Entry'!AC989*0.001*U986,IF('Data Entry'!AD989="UI",'Data Entry'!AC989*0.000001*U986,IF('Data Entry'!AD989="mg",'Data Entry'!AC989*0.000001*U986,IF('Data Entry'!AD989="t",'Data Entry'!AC989*1000*U986,IF('Data Entry'!AD989="kg",'Data Entry'!AC989*1*U986,IF('Data Entry'!AD989="L",'Data Entry'!AC989*1*U986,IFERROR(,"")))))))</f>
        <v>0</v>
      </c>
      <c r="D986" s="1" t="s">
        <v>4</v>
      </c>
      <c r="E986" s="1">
        <f>IF('Data Entry'!AF989="g",'Data Entry'!AE989*0.001,IF('Data Entry'!AF989="mg",'Data Entry'!AE989*0.000001,IF('Data Entry'!AF989="t",'Data Entry'!AE989*1000,IF('Data Entry'!AF989="ml",'Data Entry'!AE989*0.001,IF('Data Entry'!AF989="kg",'Data Entry'!AE989*1,IF('Data Entry'!AF989="Pieza",'Data Entry'!AE989*1,IF('Data Entry'!AF989="L",'Data Entry'!AE989*1,IFERROR(,""))))))))</f>
        <v>0</v>
      </c>
      <c r="F986" s="1" t="s">
        <v>4</v>
      </c>
      <c r="G986" s="1">
        <f>IF('Data Entry'!AA989="g",'Data Entry'!Z989*0.001,IF('Data Entry'!AA989="mg",'Data Entry'!Z989*0.000001,IF('Data Entry'!AA989="t",'Data Entry'!Z989*1000,IF('Data Entry'!AA989="ml",'Data Entry'!Z989*0.001,IF('Data Entry'!AA989="kg",'Data Entry'!Z989*1,IF('Data Entry'!AA989="Piezas",'Data Entry'!Z989*1,IF('Data Entry'!AA989="L",'Data Entry'!Z989*1,IFERROR(,""))))))))</f>
        <v>0</v>
      </c>
      <c r="H986" s="1" t="s">
        <v>4</v>
      </c>
      <c r="I986" s="1">
        <f>IF('Data Entry'!AC989="g",'Data Entry'!AB989*0.001,IF('Data Entry'!AC989="mg",'Data Entry'!AB989*0.000001,IF('Data Entry'!AC989="t",'Data Entry'!AB989*1000,IF('Data Entry'!AC989="ml",'Data Entry'!AB989*0.001,IF('Data Entry'!AC989="kg",'Data Entry'!AB989*1,IF('Data Entry'!AC989="L",'Data Entry'!AB989*1,IFERROR(,"")))))))</f>
        <v>0</v>
      </c>
      <c r="J986" s="59" t="str">
        <f>'Data Entry'!AU989</f>
        <v/>
      </c>
      <c r="K986" s="1">
        <f>IF('Data Entry'!AI989="g",'Data Entry'!AH989*0.001*V986,IF('Data Entry'!AI989="UI",'Data Entry'!AH989*0.000001*V986,IF('Data Entry'!AI989="mg",'Data Entry'!AH989*0.000001*V986,IF('Data Entry'!AI989="t",'Data Entry'!AH989*1000*V986,IF('Data Entry'!AI989="kg",'Data Entry'!AH989*1*V986,IF('Data Entry'!AI989="L",'Data Entry'!AH989*1*V986,IFERROR(,"")))))))</f>
        <v>0</v>
      </c>
      <c r="L986" s="1" t="s">
        <v>4</v>
      </c>
      <c r="M986" s="59">
        <f>'Data Entry'!AJ989</f>
        <v>0</v>
      </c>
      <c r="N986" s="59" t="str">
        <f>'Data Entry'!AX989</f>
        <v/>
      </c>
      <c r="O986" s="1">
        <f>IF('Data Entry'!AL989="g",'Data Entry'!AK989*0.001*W986,IF('Data Entry'!AL989="UI",'Data Entry'!AK989*0.000001*W986,IF('Data Entry'!AL989="mg",'Data Entry'!AK989*0.000001*W986,IF('Data Entry'!AL989="t",'Data Entry'!AK989*1000*W986,IF('Data Entry'!AL989="kg",'Data Entry'!AK989*1*W986,IF('Data Entry'!AL989="L",'Data Entry'!AK989*1*W986,IFERROR(,"")))))))</f>
        <v>0</v>
      </c>
      <c r="P986" s="1" t="s">
        <v>4</v>
      </c>
      <c r="Q986" s="59">
        <f>'Data Entry'!AM989</f>
        <v>0</v>
      </c>
      <c r="R986" s="59" t="str">
        <f>'Data Entry'!BA989</f>
        <v/>
      </c>
      <c r="S986" s="1">
        <f>IF('Data Entry'!AO989="g",'Data Entry'!AN989*0.001*X986,IF('Data Entry'!AO989="UI",'Data Entry'!AN989*0.000001*X986,IF('Data Entry'!AO989="mg",'Data Entry'!AN989*0.000001*X986,IF('Data Entry'!AO989="t",'Data Entry'!AN989*1000*X986,IF('Data Entry'!AO989="kg",'Data Entry'!AN989*1*X986,IF('Data Entry'!AO989="L",'Data Entry'!AN989*1*X986,IFERROR(,"")))))))</f>
        <v>0</v>
      </c>
      <c r="T986" s="1" t="s">
        <v>4</v>
      </c>
      <c r="U986" s="59" t="str">
        <f>IF('Data Entry'!AP989="No aplica","1",'Data Entry'!AP989)</f>
        <v/>
      </c>
      <c r="V986" s="59" t="str">
        <f>IF('Data Entry'!AS989="No aplica","1",'Data Entry'!AS989)</f>
        <v/>
      </c>
      <c r="W986" s="59" t="str">
        <f>IF('Data Entry'!AV989="No aplica","1",'Data Entry'!AV989)</f>
        <v/>
      </c>
      <c r="X986" s="59" t="str">
        <f>IF('Data Entry'!AY989="No aplica","1",'Data Entry'!AY989)</f>
        <v/>
      </c>
      <c r="Y986" s="151" t="str">
        <f t="shared" si="15"/>
        <v/>
      </c>
      <c r="Z986" s="152" t="str">
        <f>IF('Data Entry'!H989="Yes","1",IF(AND('Data Entry'!H989="",'Data Entry'!I989="",'Data Entry'!J989="",'Data Entry'!K989="",'Data Entry'!L989="",'Data Entry'!M989="",'Data Entry'!N989="",'Data Entry'!O989="",'Data Entry'!P989="",'Data Entry'!Q989=""),"","1"))</f>
        <v/>
      </c>
      <c r="AA986" s="152" t="str">
        <f>IF('Data Entry'!R989="Yes","1",IF(AND('Data Entry'!R989="",'Data Entry'!S989="",'Data Entry'!T989="",'Data Entry'!U989=""),"","1"))</f>
        <v/>
      </c>
      <c r="AB986" s="157" t="str">
        <f>IF('Data Entry'!V989="Yes","1",IF(AND('Data Entry'!V989="",'Data Entry'!W989=""),"","1"))</f>
        <v/>
      </c>
    </row>
    <row r="987" spans="1:28" ht="17">
      <c r="A987" s="59">
        <f>'Data Entry'!AB990</f>
        <v>0</v>
      </c>
      <c r="B987" s="59" t="str">
        <f>'Data Entry'!AR990</f>
        <v/>
      </c>
      <c r="C987" s="1">
        <f>IF('Data Entry'!AD990="g",'Data Entry'!AC990*0.001*U987,IF('Data Entry'!AD990="UI",'Data Entry'!AC990*0.000001*U987,IF('Data Entry'!AD990="mg",'Data Entry'!AC990*0.000001*U987,IF('Data Entry'!AD990="t",'Data Entry'!AC990*1000*U987,IF('Data Entry'!AD990="kg",'Data Entry'!AC990*1*U987,IF('Data Entry'!AD990="L",'Data Entry'!AC990*1*U987,IFERROR(,"")))))))</f>
        <v>0</v>
      </c>
      <c r="D987" s="1" t="s">
        <v>4</v>
      </c>
      <c r="E987" s="1">
        <f>IF('Data Entry'!AF990="g",'Data Entry'!AE990*0.001,IF('Data Entry'!AF990="mg",'Data Entry'!AE990*0.000001,IF('Data Entry'!AF990="t",'Data Entry'!AE990*1000,IF('Data Entry'!AF990="ml",'Data Entry'!AE990*0.001,IF('Data Entry'!AF990="kg",'Data Entry'!AE990*1,IF('Data Entry'!AF990="Pieza",'Data Entry'!AE990*1,IF('Data Entry'!AF990="L",'Data Entry'!AE990*1,IFERROR(,""))))))))</f>
        <v>0</v>
      </c>
      <c r="F987" s="1" t="s">
        <v>4</v>
      </c>
      <c r="G987" s="1">
        <f>IF('Data Entry'!AA990="g",'Data Entry'!Z990*0.001,IF('Data Entry'!AA990="mg",'Data Entry'!Z990*0.000001,IF('Data Entry'!AA990="t",'Data Entry'!Z990*1000,IF('Data Entry'!AA990="ml",'Data Entry'!Z990*0.001,IF('Data Entry'!AA990="kg",'Data Entry'!Z990*1,IF('Data Entry'!AA990="Piezas",'Data Entry'!Z990*1,IF('Data Entry'!AA990="L",'Data Entry'!Z990*1,IFERROR(,""))))))))</f>
        <v>0</v>
      </c>
      <c r="H987" s="1" t="s">
        <v>4</v>
      </c>
      <c r="I987" s="1">
        <f>IF('Data Entry'!AC990="g",'Data Entry'!AB990*0.001,IF('Data Entry'!AC990="mg",'Data Entry'!AB990*0.000001,IF('Data Entry'!AC990="t",'Data Entry'!AB990*1000,IF('Data Entry'!AC990="ml",'Data Entry'!AB990*0.001,IF('Data Entry'!AC990="kg",'Data Entry'!AB990*1,IF('Data Entry'!AC990="L",'Data Entry'!AB990*1,IFERROR(,"")))))))</f>
        <v>0</v>
      </c>
      <c r="J987" s="59" t="str">
        <f>'Data Entry'!AU990</f>
        <v/>
      </c>
      <c r="K987" s="1">
        <f>IF('Data Entry'!AI990="g",'Data Entry'!AH990*0.001*V987,IF('Data Entry'!AI990="UI",'Data Entry'!AH990*0.000001*V987,IF('Data Entry'!AI990="mg",'Data Entry'!AH990*0.000001*V987,IF('Data Entry'!AI990="t",'Data Entry'!AH990*1000*V987,IF('Data Entry'!AI990="kg",'Data Entry'!AH990*1*V987,IF('Data Entry'!AI990="L",'Data Entry'!AH990*1*V987,IFERROR(,"")))))))</f>
        <v>0</v>
      </c>
      <c r="L987" s="1" t="s">
        <v>4</v>
      </c>
      <c r="M987" s="59">
        <f>'Data Entry'!AJ990</f>
        <v>0</v>
      </c>
      <c r="N987" s="59" t="str">
        <f>'Data Entry'!AX990</f>
        <v/>
      </c>
      <c r="O987" s="1">
        <f>IF('Data Entry'!AL990="g",'Data Entry'!AK990*0.001*W987,IF('Data Entry'!AL990="UI",'Data Entry'!AK990*0.000001*W987,IF('Data Entry'!AL990="mg",'Data Entry'!AK990*0.000001*W987,IF('Data Entry'!AL990="t",'Data Entry'!AK990*1000*W987,IF('Data Entry'!AL990="kg",'Data Entry'!AK990*1*W987,IF('Data Entry'!AL990="L",'Data Entry'!AK990*1*W987,IFERROR(,"")))))))</f>
        <v>0</v>
      </c>
      <c r="P987" s="1" t="s">
        <v>4</v>
      </c>
      <c r="Q987" s="59">
        <f>'Data Entry'!AM990</f>
        <v>0</v>
      </c>
      <c r="R987" s="59" t="str">
        <f>'Data Entry'!BA990</f>
        <v/>
      </c>
      <c r="S987" s="1">
        <f>IF('Data Entry'!AO990="g",'Data Entry'!AN990*0.001*X987,IF('Data Entry'!AO990="UI",'Data Entry'!AN990*0.000001*X987,IF('Data Entry'!AO990="mg",'Data Entry'!AN990*0.000001*X987,IF('Data Entry'!AO990="t",'Data Entry'!AN990*1000*X987,IF('Data Entry'!AO990="kg",'Data Entry'!AN990*1*X987,IF('Data Entry'!AO990="L",'Data Entry'!AN990*1*X987,IFERROR(,"")))))))</f>
        <v>0</v>
      </c>
      <c r="T987" s="1" t="s">
        <v>4</v>
      </c>
      <c r="U987" s="59" t="str">
        <f>IF('Data Entry'!AP990="No aplica","1",'Data Entry'!AP990)</f>
        <v/>
      </c>
      <c r="V987" s="59" t="str">
        <f>IF('Data Entry'!AS990="No aplica","1",'Data Entry'!AS990)</f>
        <v/>
      </c>
      <c r="W987" s="59" t="str">
        <f>IF('Data Entry'!AV990="No aplica","1",'Data Entry'!AV990)</f>
        <v/>
      </c>
      <c r="X987" s="59" t="str">
        <f>IF('Data Entry'!AY990="No aplica","1",'Data Entry'!AY990)</f>
        <v/>
      </c>
      <c r="Y987" s="151" t="str">
        <f t="shared" si="15"/>
        <v/>
      </c>
      <c r="Z987" s="152" t="str">
        <f>IF('Data Entry'!H990="Yes","1",IF(AND('Data Entry'!H990="",'Data Entry'!I990="",'Data Entry'!J990="",'Data Entry'!K990="",'Data Entry'!L990="",'Data Entry'!M990="",'Data Entry'!N990="",'Data Entry'!O990="",'Data Entry'!P990="",'Data Entry'!Q990=""),"","1"))</f>
        <v/>
      </c>
      <c r="AA987" s="152" t="str">
        <f>IF('Data Entry'!R990="Yes","1",IF(AND('Data Entry'!R990="",'Data Entry'!S990="",'Data Entry'!T990="",'Data Entry'!U990=""),"","1"))</f>
        <v/>
      </c>
      <c r="AB987" s="157" t="str">
        <f>IF('Data Entry'!V990="Yes","1",IF(AND('Data Entry'!V990="",'Data Entry'!W990=""),"","1"))</f>
        <v/>
      </c>
    </row>
    <row r="988" spans="1:28" ht="17">
      <c r="A988" s="59">
        <f>'Data Entry'!AB991</f>
        <v>0</v>
      </c>
      <c r="B988" s="59" t="str">
        <f>'Data Entry'!AR991</f>
        <v/>
      </c>
      <c r="C988" s="1">
        <f>IF('Data Entry'!AD991="g",'Data Entry'!AC991*0.001*U988,IF('Data Entry'!AD991="UI",'Data Entry'!AC991*0.000001*U988,IF('Data Entry'!AD991="mg",'Data Entry'!AC991*0.000001*U988,IF('Data Entry'!AD991="t",'Data Entry'!AC991*1000*U988,IF('Data Entry'!AD991="kg",'Data Entry'!AC991*1*U988,IF('Data Entry'!AD991="L",'Data Entry'!AC991*1*U988,IFERROR(,"")))))))</f>
        <v>0</v>
      </c>
      <c r="D988" s="1" t="s">
        <v>4</v>
      </c>
      <c r="E988" s="1">
        <f>IF('Data Entry'!AF991="g",'Data Entry'!AE991*0.001,IF('Data Entry'!AF991="mg",'Data Entry'!AE991*0.000001,IF('Data Entry'!AF991="t",'Data Entry'!AE991*1000,IF('Data Entry'!AF991="ml",'Data Entry'!AE991*0.001,IF('Data Entry'!AF991="kg",'Data Entry'!AE991*1,IF('Data Entry'!AF991="Pieza",'Data Entry'!AE991*1,IF('Data Entry'!AF991="L",'Data Entry'!AE991*1,IFERROR(,""))))))))</f>
        <v>0</v>
      </c>
      <c r="F988" s="1" t="s">
        <v>4</v>
      </c>
      <c r="G988" s="1">
        <f>IF('Data Entry'!AA991="g",'Data Entry'!Z991*0.001,IF('Data Entry'!AA991="mg",'Data Entry'!Z991*0.000001,IF('Data Entry'!AA991="t",'Data Entry'!Z991*1000,IF('Data Entry'!AA991="ml",'Data Entry'!Z991*0.001,IF('Data Entry'!AA991="kg",'Data Entry'!Z991*1,IF('Data Entry'!AA991="Piezas",'Data Entry'!Z991*1,IF('Data Entry'!AA991="L",'Data Entry'!Z991*1,IFERROR(,""))))))))</f>
        <v>0</v>
      </c>
      <c r="H988" s="1" t="s">
        <v>4</v>
      </c>
      <c r="I988" s="1">
        <f>IF('Data Entry'!AC991="g",'Data Entry'!AB991*0.001,IF('Data Entry'!AC991="mg",'Data Entry'!AB991*0.000001,IF('Data Entry'!AC991="t",'Data Entry'!AB991*1000,IF('Data Entry'!AC991="ml",'Data Entry'!AB991*0.001,IF('Data Entry'!AC991="kg",'Data Entry'!AB991*1,IF('Data Entry'!AC991="L",'Data Entry'!AB991*1,IFERROR(,"")))))))</f>
        <v>0</v>
      </c>
      <c r="J988" s="59" t="str">
        <f>'Data Entry'!AU991</f>
        <v/>
      </c>
      <c r="K988" s="1">
        <f>IF('Data Entry'!AI991="g",'Data Entry'!AH991*0.001*V988,IF('Data Entry'!AI991="UI",'Data Entry'!AH991*0.000001*V988,IF('Data Entry'!AI991="mg",'Data Entry'!AH991*0.000001*V988,IF('Data Entry'!AI991="t",'Data Entry'!AH991*1000*V988,IF('Data Entry'!AI991="kg",'Data Entry'!AH991*1*V988,IF('Data Entry'!AI991="L",'Data Entry'!AH991*1*V988,IFERROR(,"")))))))</f>
        <v>0</v>
      </c>
      <c r="L988" s="1" t="s">
        <v>4</v>
      </c>
      <c r="M988" s="59">
        <f>'Data Entry'!AJ991</f>
        <v>0</v>
      </c>
      <c r="N988" s="59" t="str">
        <f>'Data Entry'!AX991</f>
        <v/>
      </c>
      <c r="O988" s="1">
        <f>IF('Data Entry'!AL991="g",'Data Entry'!AK991*0.001*W988,IF('Data Entry'!AL991="UI",'Data Entry'!AK991*0.000001*W988,IF('Data Entry'!AL991="mg",'Data Entry'!AK991*0.000001*W988,IF('Data Entry'!AL991="t",'Data Entry'!AK991*1000*W988,IF('Data Entry'!AL991="kg",'Data Entry'!AK991*1*W988,IF('Data Entry'!AL991="L",'Data Entry'!AK991*1*W988,IFERROR(,"")))))))</f>
        <v>0</v>
      </c>
      <c r="P988" s="1" t="s">
        <v>4</v>
      </c>
      <c r="Q988" s="59">
        <f>'Data Entry'!AM991</f>
        <v>0</v>
      </c>
      <c r="R988" s="59" t="str">
        <f>'Data Entry'!BA991</f>
        <v/>
      </c>
      <c r="S988" s="1">
        <f>IF('Data Entry'!AO991="g",'Data Entry'!AN991*0.001*X988,IF('Data Entry'!AO991="UI",'Data Entry'!AN991*0.000001*X988,IF('Data Entry'!AO991="mg",'Data Entry'!AN991*0.000001*X988,IF('Data Entry'!AO991="t",'Data Entry'!AN991*1000*X988,IF('Data Entry'!AO991="kg",'Data Entry'!AN991*1*X988,IF('Data Entry'!AO991="L",'Data Entry'!AN991*1*X988,IFERROR(,"")))))))</f>
        <v>0</v>
      </c>
      <c r="T988" s="1" t="s">
        <v>4</v>
      </c>
      <c r="U988" s="59" t="str">
        <f>IF('Data Entry'!AP991="No aplica","1",'Data Entry'!AP991)</f>
        <v/>
      </c>
      <c r="V988" s="59" t="str">
        <f>IF('Data Entry'!AS991="No aplica","1",'Data Entry'!AS991)</f>
        <v/>
      </c>
      <c r="W988" s="59" t="str">
        <f>IF('Data Entry'!AV991="No aplica","1",'Data Entry'!AV991)</f>
        <v/>
      </c>
      <c r="X988" s="59" t="str">
        <f>IF('Data Entry'!AY991="No aplica","1",'Data Entry'!AY991)</f>
        <v/>
      </c>
      <c r="Y988" s="151" t="str">
        <f t="shared" si="15"/>
        <v/>
      </c>
      <c r="Z988" s="152" t="str">
        <f>IF('Data Entry'!H991="Yes","1",IF(AND('Data Entry'!H991="",'Data Entry'!I991="",'Data Entry'!J991="",'Data Entry'!K991="",'Data Entry'!L991="",'Data Entry'!M991="",'Data Entry'!N991="",'Data Entry'!O991="",'Data Entry'!P991="",'Data Entry'!Q991=""),"","1"))</f>
        <v/>
      </c>
      <c r="AA988" s="152" t="str">
        <f>IF('Data Entry'!R991="Yes","1",IF(AND('Data Entry'!R991="",'Data Entry'!S991="",'Data Entry'!T991="",'Data Entry'!U991=""),"","1"))</f>
        <v/>
      </c>
      <c r="AB988" s="157" t="str">
        <f>IF('Data Entry'!V991="Yes","1",IF(AND('Data Entry'!V991="",'Data Entry'!W991=""),"","1"))</f>
        <v/>
      </c>
    </row>
    <row r="989" spans="1:28" ht="17">
      <c r="A989" s="59">
        <f>'Data Entry'!AB992</f>
        <v>0</v>
      </c>
      <c r="B989" s="59" t="str">
        <f>'Data Entry'!AR992</f>
        <v/>
      </c>
      <c r="C989" s="1">
        <f>IF('Data Entry'!AD992="g",'Data Entry'!AC992*0.001*U989,IF('Data Entry'!AD992="UI",'Data Entry'!AC992*0.000001*U989,IF('Data Entry'!AD992="mg",'Data Entry'!AC992*0.000001*U989,IF('Data Entry'!AD992="t",'Data Entry'!AC992*1000*U989,IF('Data Entry'!AD992="kg",'Data Entry'!AC992*1*U989,IF('Data Entry'!AD992="L",'Data Entry'!AC992*1*U989,IFERROR(,"")))))))</f>
        <v>0</v>
      </c>
      <c r="D989" s="1" t="s">
        <v>4</v>
      </c>
      <c r="E989" s="1">
        <f>IF('Data Entry'!AF992="g",'Data Entry'!AE992*0.001,IF('Data Entry'!AF992="mg",'Data Entry'!AE992*0.000001,IF('Data Entry'!AF992="t",'Data Entry'!AE992*1000,IF('Data Entry'!AF992="ml",'Data Entry'!AE992*0.001,IF('Data Entry'!AF992="kg",'Data Entry'!AE992*1,IF('Data Entry'!AF992="Pieza",'Data Entry'!AE992*1,IF('Data Entry'!AF992="L",'Data Entry'!AE992*1,IFERROR(,""))))))))</f>
        <v>0</v>
      </c>
      <c r="F989" s="1" t="s">
        <v>4</v>
      </c>
      <c r="G989" s="1">
        <f>IF('Data Entry'!AA992="g",'Data Entry'!Z992*0.001,IF('Data Entry'!AA992="mg",'Data Entry'!Z992*0.000001,IF('Data Entry'!AA992="t",'Data Entry'!Z992*1000,IF('Data Entry'!AA992="ml",'Data Entry'!Z992*0.001,IF('Data Entry'!AA992="kg",'Data Entry'!Z992*1,IF('Data Entry'!AA992="Piezas",'Data Entry'!Z992*1,IF('Data Entry'!AA992="L",'Data Entry'!Z992*1,IFERROR(,""))))))))</f>
        <v>0</v>
      </c>
      <c r="H989" s="1" t="s">
        <v>4</v>
      </c>
      <c r="I989" s="1">
        <f>IF('Data Entry'!AC992="g",'Data Entry'!AB992*0.001,IF('Data Entry'!AC992="mg",'Data Entry'!AB992*0.000001,IF('Data Entry'!AC992="t",'Data Entry'!AB992*1000,IF('Data Entry'!AC992="ml",'Data Entry'!AB992*0.001,IF('Data Entry'!AC992="kg",'Data Entry'!AB992*1,IF('Data Entry'!AC992="L",'Data Entry'!AB992*1,IFERROR(,"")))))))</f>
        <v>0</v>
      </c>
      <c r="J989" s="59" t="str">
        <f>'Data Entry'!AU992</f>
        <v/>
      </c>
      <c r="K989" s="1">
        <f>IF('Data Entry'!AI992="g",'Data Entry'!AH992*0.001*V989,IF('Data Entry'!AI992="UI",'Data Entry'!AH992*0.000001*V989,IF('Data Entry'!AI992="mg",'Data Entry'!AH992*0.000001*V989,IF('Data Entry'!AI992="t",'Data Entry'!AH992*1000*V989,IF('Data Entry'!AI992="kg",'Data Entry'!AH992*1*V989,IF('Data Entry'!AI992="L",'Data Entry'!AH992*1*V989,IFERROR(,"")))))))</f>
        <v>0</v>
      </c>
      <c r="L989" s="1" t="s">
        <v>4</v>
      </c>
      <c r="M989" s="59">
        <f>'Data Entry'!AJ992</f>
        <v>0</v>
      </c>
      <c r="N989" s="59" t="str">
        <f>'Data Entry'!AX992</f>
        <v/>
      </c>
      <c r="O989" s="1">
        <f>IF('Data Entry'!AL992="g",'Data Entry'!AK992*0.001*W989,IF('Data Entry'!AL992="UI",'Data Entry'!AK992*0.000001*W989,IF('Data Entry'!AL992="mg",'Data Entry'!AK992*0.000001*W989,IF('Data Entry'!AL992="t",'Data Entry'!AK992*1000*W989,IF('Data Entry'!AL992="kg",'Data Entry'!AK992*1*W989,IF('Data Entry'!AL992="L",'Data Entry'!AK992*1*W989,IFERROR(,"")))))))</f>
        <v>0</v>
      </c>
      <c r="P989" s="1" t="s">
        <v>4</v>
      </c>
      <c r="Q989" s="59">
        <f>'Data Entry'!AM992</f>
        <v>0</v>
      </c>
      <c r="R989" s="59" t="str">
        <f>'Data Entry'!BA992</f>
        <v/>
      </c>
      <c r="S989" s="1">
        <f>IF('Data Entry'!AO992="g",'Data Entry'!AN992*0.001*X989,IF('Data Entry'!AO992="UI",'Data Entry'!AN992*0.000001*X989,IF('Data Entry'!AO992="mg",'Data Entry'!AN992*0.000001*X989,IF('Data Entry'!AO992="t",'Data Entry'!AN992*1000*X989,IF('Data Entry'!AO992="kg",'Data Entry'!AN992*1*X989,IF('Data Entry'!AO992="L",'Data Entry'!AN992*1*X989,IFERROR(,"")))))))</f>
        <v>0</v>
      </c>
      <c r="T989" s="1" t="s">
        <v>4</v>
      </c>
      <c r="U989" s="59" t="str">
        <f>IF('Data Entry'!AP992="No aplica","1",'Data Entry'!AP992)</f>
        <v/>
      </c>
      <c r="V989" s="59" t="str">
        <f>IF('Data Entry'!AS992="No aplica","1",'Data Entry'!AS992)</f>
        <v/>
      </c>
      <c r="W989" s="59" t="str">
        <f>IF('Data Entry'!AV992="No aplica","1",'Data Entry'!AV992)</f>
        <v/>
      </c>
      <c r="X989" s="59" t="str">
        <f>IF('Data Entry'!AY992="No aplica","1",'Data Entry'!AY992)</f>
        <v/>
      </c>
      <c r="Y989" s="151" t="str">
        <f t="shared" si="15"/>
        <v/>
      </c>
      <c r="Z989" s="152" t="str">
        <f>IF('Data Entry'!H992="Yes","1",IF(AND('Data Entry'!H992="",'Data Entry'!I992="",'Data Entry'!J992="",'Data Entry'!K992="",'Data Entry'!L992="",'Data Entry'!M992="",'Data Entry'!N992="",'Data Entry'!O992="",'Data Entry'!P992="",'Data Entry'!Q992=""),"","1"))</f>
        <v/>
      </c>
      <c r="AA989" s="152" t="str">
        <f>IF('Data Entry'!R992="Yes","1",IF(AND('Data Entry'!R992="",'Data Entry'!S992="",'Data Entry'!T992="",'Data Entry'!U992=""),"","1"))</f>
        <v/>
      </c>
      <c r="AB989" s="157" t="str">
        <f>IF('Data Entry'!V992="Yes","1",IF(AND('Data Entry'!V992="",'Data Entry'!W992=""),"","1"))</f>
        <v/>
      </c>
    </row>
    <row r="990" spans="1:28" ht="17">
      <c r="A990" s="59">
        <f>'Data Entry'!AB993</f>
        <v>0</v>
      </c>
      <c r="B990" s="59" t="str">
        <f>'Data Entry'!AR993</f>
        <v/>
      </c>
      <c r="C990" s="1">
        <f>IF('Data Entry'!AD993="g",'Data Entry'!AC993*0.001*U990,IF('Data Entry'!AD993="UI",'Data Entry'!AC993*0.000001*U990,IF('Data Entry'!AD993="mg",'Data Entry'!AC993*0.000001*U990,IF('Data Entry'!AD993="t",'Data Entry'!AC993*1000*U990,IF('Data Entry'!AD993="kg",'Data Entry'!AC993*1*U990,IF('Data Entry'!AD993="L",'Data Entry'!AC993*1*U990,IFERROR(,"")))))))</f>
        <v>0</v>
      </c>
      <c r="D990" s="1" t="s">
        <v>4</v>
      </c>
      <c r="E990" s="1">
        <f>IF('Data Entry'!AF993="g",'Data Entry'!AE993*0.001,IF('Data Entry'!AF993="mg",'Data Entry'!AE993*0.000001,IF('Data Entry'!AF993="t",'Data Entry'!AE993*1000,IF('Data Entry'!AF993="ml",'Data Entry'!AE993*0.001,IF('Data Entry'!AF993="kg",'Data Entry'!AE993*1,IF('Data Entry'!AF993="Pieza",'Data Entry'!AE993*1,IF('Data Entry'!AF993="L",'Data Entry'!AE993*1,IFERROR(,""))))))))</f>
        <v>0</v>
      </c>
      <c r="F990" s="1" t="s">
        <v>4</v>
      </c>
      <c r="G990" s="1">
        <f>IF('Data Entry'!AA993="g",'Data Entry'!Z993*0.001,IF('Data Entry'!AA993="mg",'Data Entry'!Z993*0.000001,IF('Data Entry'!AA993="t",'Data Entry'!Z993*1000,IF('Data Entry'!AA993="ml",'Data Entry'!Z993*0.001,IF('Data Entry'!AA993="kg",'Data Entry'!Z993*1,IF('Data Entry'!AA993="Piezas",'Data Entry'!Z993*1,IF('Data Entry'!AA993="L",'Data Entry'!Z993*1,IFERROR(,""))))))))</f>
        <v>0</v>
      </c>
      <c r="H990" s="1" t="s">
        <v>4</v>
      </c>
      <c r="I990" s="1">
        <f>IF('Data Entry'!AC993="g",'Data Entry'!AB993*0.001,IF('Data Entry'!AC993="mg",'Data Entry'!AB993*0.000001,IF('Data Entry'!AC993="t",'Data Entry'!AB993*1000,IF('Data Entry'!AC993="ml",'Data Entry'!AB993*0.001,IF('Data Entry'!AC993="kg",'Data Entry'!AB993*1,IF('Data Entry'!AC993="L",'Data Entry'!AB993*1,IFERROR(,"")))))))</f>
        <v>0</v>
      </c>
      <c r="J990" s="59" t="str">
        <f>'Data Entry'!AU993</f>
        <v/>
      </c>
      <c r="K990" s="1">
        <f>IF('Data Entry'!AI993="g",'Data Entry'!AH993*0.001*V990,IF('Data Entry'!AI993="UI",'Data Entry'!AH993*0.000001*V990,IF('Data Entry'!AI993="mg",'Data Entry'!AH993*0.000001*V990,IF('Data Entry'!AI993="t",'Data Entry'!AH993*1000*V990,IF('Data Entry'!AI993="kg",'Data Entry'!AH993*1*V990,IF('Data Entry'!AI993="L",'Data Entry'!AH993*1*V990,IFERROR(,"")))))))</f>
        <v>0</v>
      </c>
      <c r="L990" s="1" t="s">
        <v>4</v>
      </c>
      <c r="M990" s="59">
        <f>'Data Entry'!AJ993</f>
        <v>0</v>
      </c>
      <c r="N990" s="59" t="str">
        <f>'Data Entry'!AX993</f>
        <v/>
      </c>
      <c r="O990" s="1">
        <f>IF('Data Entry'!AL993="g",'Data Entry'!AK993*0.001*W990,IF('Data Entry'!AL993="UI",'Data Entry'!AK993*0.000001*W990,IF('Data Entry'!AL993="mg",'Data Entry'!AK993*0.000001*W990,IF('Data Entry'!AL993="t",'Data Entry'!AK993*1000*W990,IF('Data Entry'!AL993="kg",'Data Entry'!AK993*1*W990,IF('Data Entry'!AL993="L",'Data Entry'!AK993*1*W990,IFERROR(,"")))))))</f>
        <v>0</v>
      </c>
      <c r="P990" s="1" t="s">
        <v>4</v>
      </c>
      <c r="Q990" s="59">
        <f>'Data Entry'!AM993</f>
        <v>0</v>
      </c>
      <c r="R990" s="59" t="str">
        <f>'Data Entry'!BA993</f>
        <v/>
      </c>
      <c r="S990" s="1">
        <f>IF('Data Entry'!AO993="g",'Data Entry'!AN993*0.001*X990,IF('Data Entry'!AO993="UI",'Data Entry'!AN993*0.000001*X990,IF('Data Entry'!AO993="mg",'Data Entry'!AN993*0.000001*X990,IF('Data Entry'!AO993="t",'Data Entry'!AN993*1000*X990,IF('Data Entry'!AO993="kg",'Data Entry'!AN993*1*X990,IF('Data Entry'!AO993="L",'Data Entry'!AN993*1*X990,IFERROR(,"")))))))</f>
        <v>0</v>
      </c>
      <c r="T990" s="1" t="s">
        <v>4</v>
      </c>
      <c r="U990" s="59" t="str">
        <f>IF('Data Entry'!AP993="No aplica","1",'Data Entry'!AP993)</f>
        <v/>
      </c>
      <c r="V990" s="59" t="str">
        <f>IF('Data Entry'!AS993="No aplica","1",'Data Entry'!AS993)</f>
        <v/>
      </c>
      <c r="W990" s="59" t="str">
        <f>IF('Data Entry'!AV993="No aplica","1",'Data Entry'!AV993)</f>
        <v/>
      </c>
      <c r="X990" s="59" t="str">
        <f>IF('Data Entry'!AY993="No aplica","1",'Data Entry'!AY993)</f>
        <v/>
      </c>
      <c r="Y990" s="151" t="str">
        <f t="shared" si="15"/>
        <v/>
      </c>
      <c r="Z990" s="152" t="str">
        <f>IF('Data Entry'!H993="Yes","1",IF(AND('Data Entry'!H993="",'Data Entry'!I993="",'Data Entry'!J993="",'Data Entry'!K993="",'Data Entry'!L993="",'Data Entry'!M993="",'Data Entry'!N993="",'Data Entry'!O993="",'Data Entry'!P993="",'Data Entry'!Q993=""),"","1"))</f>
        <v/>
      </c>
      <c r="AA990" s="152" t="str">
        <f>IF('Data Entry'!R993="Yes","1",IF(AND('Data Entry'!R993="",'Data Entry'!S993="",'Data Entry'!T993="",'Data Entry'!U993=""),"","1"))</f>
        <v/>
      </c>
      <c r="AB990" s="157" t="str">
        <f>IF('Data Entry'!V993="Yes","1",IF(AND('Data Entry'!V993="",'Data Entry'!W993=""),"","1"))</f>
        <v/>
      </c>
    </row>
    <row r="991" spans="1:28" ht="17">
      <c r="A991" s="59">
        <f>'Data Entry'!AB994</f>
        <v>0</v>
      </c>
      <c r="B991" s="59" t="str">
        <f>'Data Entry'!AR994</f>
        <v/>
      </c>
      <c r="C991" s="1">
        <f>IF('Data Entry'!AD994="g",'Data Entry'!AC994*0.001*U991,IF('Data Entry'!AD994="UI",'Data Entry'!AC994*0.000001*U991,IF('Data Entry'!AD994="mg",'Data Entry'!AC994*0.000001*U991,IF('Data Entry'!AD994="t",'Data Entry'!AC994*1000*U991,IF('Data Entry'!AD994="kg",'Data Entry'!AC994*1*U991,IF('Data Entry'!AD994="L",'Data Entry'!AC994*1*U991,IFERROR(,"")))))))</f>
        <v>0</v>
      </c>
      <c r="D991" s="1" t="s">
        <v>4</v>
      </c>
      <c r="E991" s="1">
        <f>IF('Data Entry'!AF994="g",'Data Entry'!AE994*0.001,IF('Data Entry'!AF994="mg",'Data Entry'!AE994*0.000001,IF('Data Entry'!AF994="t",'Data Entry'!AE994*1000,IF('Data Entry'!AF994="ml",'Data Entry'!AE994*0.001,IF('Data Entry'!AF994="kg",'Data Entry'!AE994*1,IF('Data Entry'!AF994="Pieza",'Data Entry'!AE994*1,IF('Data Entry'!AF994="L",'Data Entry'!AE994*1,IFERROR(,""))))))))</f>
        <v>0</v>
      </c>
      <c r="F991" s="1" t="s">
        <v>4</v>
      </c>
      <c r="G991" s="1">
        <f>IF('Data Entry'!AA994="g",'Data Entry'!Z994*0.001,IF('Data Entry'!AA994="mg",'Data Entry'!Z994*0.000001,IF('Data Entry'!AA994="t",'Data Entry'!Z994*1000,IF('Data Entry'!AA994="ml",'Data Entry'!Z994*0.001,IF('Data Entry'!AA994="kg",'Data Entry'!Z994*1,IF('Data Entry'!AA994="Piezas",'Data Entry'!Z994*1,IF('Data Entry'!AA994="L",'Data Entry'!Z994*1,IFERROR(,""))))))))</f>
        <v>0</v>
      </c>
      <c r="H991" s="1" t="s">
        <v>4</v>
      </c>
      <c r="I991" s="1">
        <f>IF('Data Entry'!AC994="g",'Data Entry'!AB994*0.001,IF('Data Entry'!AC994="mg",'Data Entry'!AB994*0.000001,IF('Data Entry'!AC994="t",'Data Entry'!AB994*1000,IF('Data Entry'!AC994="ml",'Data Entry'!AB994*0.001,IF('Data Entry'!AC994="kg",'Data Entry'!AB994*1,IF('Data Entry'!AC994="L",'Data Entry'!AB994*1,IFERROR(,"")))))))</f>
        <v>0</v>
      </c>
      <c r="J991" s="59" t="str">
        <f>'Data Entry'!AU994</f>
        <v/>
      </c>
      <c r="K991" s="1">
        <f>IF('Data Entry'!AI994="g",'Data Entry'!AH994*0.001*V991,IF('Data Entry'!AI994="UI",'Data Entry'!AH994*0.000001*V991,IF('Data Entry'!AI994="mg",'Data Entry'!AH994*0.000001*V991,IF('Data Entry'!AI994="t",'Data Entry'!AH994*1000*V991,IF('Data Entry'!AI994="kg",'Data Entry'!AH994*1*V991,IF('Data Entry'!AI994="L",'Data Entry'!AH994*1*V991,IFERROR(,"")))))))</f>
        <v>0</v>
      </c>
      <c r="L991" s="1" t="s">
        <v>4</v>
      </c>
      <c r="M991" s="59">
        <f>'Data Entry'!AJ994</f>
        <v>0</v>
      </c>
      <c r="N991" s="59" t="str">
        <f>'Data Entry'!AX994</f>
        <v/>
      </c>
      <c r="O991" s="1">
        <f>IF('Data Entry'!AL994="g",'Data Entry'!AK994*0.001*W991,IF('Data Entry'!AL994="UI",'Data Entry'!AK994*0.000001*W991,IF('Data Entry'!AL994="mg",'Data Entry'!AK994*0.000001*W991,IF('Data Entry'!AL994="t",'Data Entry'!AK994*1000*W991,IF('Data Entry'!AL994="kg",'Data Entry'!AK994*1*W991,IF('Data Entry'!AL994="L",'Data Entry'!AK994*1*W991,IFERROR(,"")))))))</f>
        <v>0</v>
      </c>
      <c r="P991" s="1" t="s">
        <v>4</v>
      </c>
      <c r="Q991" s="59">
        <f>'Data Entry'!AM994</f>
        <v>0</v>
      </c>
      <c r="R991" s="59" t="str">
        <f>'Data Entry'!BA994</f>
        <v/>
      </c>
      <c r="S991" s="1">
        <f>IF('Data Entry'!AO994="g",'Data Entry'!AN994*0.001*X991,IF('Data Entry'!AO994="UI",'Data Entry'!AN994*0.000001*X991,IF('Data Entry'!AO994="mg",'Data Entry'!AN994*0.000001*X991,IF('Data Entry'!AO994="t",'Data Entry'!AN994*1000*X991,IF('Data Entry'!AO994="kg",'Data Entry'!AN994*1*X991,IF('Data Entry'!AO994="L",'Data Entry'!AN994*1*X991,IFERROR(,"")))))))</f>
        <v>0</v>
      </c>
      <c r="T991" s="1" t="s">
        <v>4</v>
      </c>
      <c r="U991" s="59" t="str">
        <f>IF('Data Entry'!AP994="No aplica","1",'Data Entry'!AP994)</f>
        <v/>
      </c>
      <c r="V991" s="59" t="str">
        <f>IF('Data Entry'!AS994="No aplica","1",'Data Entry'!AS994)</f>
        <v/>
      </c>
      <c r="W991" s="59" t="str">
        <f>IF('Data Entry'!AV994="No aplica","1",'Data Entry'!AV994)</f>
        <v/>
      </c>
      <c r="X991" s="59" t="str">
        <f>IF('Data Entry'!AY994="No aplica","1",'Data Entry'!AY994)</f>
        <v/>
      </c>
      <c r="Y991" s="151" t="str">
        <f t="shared" si="15"/>
        <v/>
      </c>
      <c r="Z991" s="152" t="str">
        <f>IF('Data Entry'!H994="Yes","1",IF(AND('Data Entry'!H994="",'Data Entry'!I994="",'Data Entry'!J994="",'Data Entry'!K994="",'Data Entry'!L994="",'Data Entry'!M994="",'Data Entry'!N994="",'Data Entry'!O994="",'Data Entry'!P994="",'Data Entry'!Q994=""),"","1"))</f>
        <v/>
      </c>
      <c r="AA991" s="152" t="str">
        <f>IF('Data Entry'!R994="Yes","1",IF(AND('Data Entry'!R994="",'Data Entry'!S994="",'Data Entry'!T994="",'Data Entry'!U994=""),"","1"))</f>
        <v/>
      </c>
      <c r="AB991" s="157" t="str">
        <f>IF('Data Entry'!V994="Yes","1",IF(AND('Data Entry'!V994="",'Data Entry'!W994=""),"","1"))</f>
        <v/>
      </c>
    </row>
    <row r="992" spans="1:28" ht="17">
      <c r="A992" s="59">
        <f>'Data Entry'!AB995</f>
        <v>0</v>
      </c>
      <c r="B992" s="59" t="str">
        <f>'Data Entry'!AR995</f>
        <v/>
      </c>
      <c r="C992" s="1">
        <f>IF('Data Entry'!AD995="g",'Data Entry'!AC995*0.001*U992,IF('Data Entry'!AD995="UI",'Data Entry'!AC995*0.000001*U992,IF('Data Entry'!AD995="mg",'Data Entry'!AC995*0.000001*U992,IF('Data Entry'!AD995="t",'Data Entry'!AC995*1000*U992,IF('Data Entry'!AD995="kg",'Data Entry'!AC995*1*U992,IF('Data Entry'!AD995="L",'Data Entry'!AC995*1*U992,IFERROR(,"")))))))</f>
        <v>0</v>
      </c>
      <c r="D992" s="1" t="s">
        <v>4</v>
      </c>
      <c r="E992" s="1">
        <f>IF('Data Entry'!AF995="g",'Data Entry'!AE995*0.001,IF('Data Entry'!AF995="mg",'Data Entry'!AE995*0.000001,IF('Data Entry'!AF995="t",'Data Entry'!AE995*1000,IF('Data Entry'!AF995="ml",'Data Entry'!AE995*0.001,IF('Data Entry'!AF995="kg",'Data Entry'!AE995*1,IF('Data Entry'!AF995="Pieza",'Data Entry'!AE995*1,IF('Data Entry'!AF995="L",'Data Entry'!AE995*1,IFERROR(,""))))))))</f>
        <v>0</v>
      </c>
      <c r="F992" s="1" t="s">
        <v>4</v>
      </c>
      <c r="G992" s="1">
        <f>IF('Data Entry'!AA995="g",'Data Entry'!Z995*0.001,IF('Data Entry'!AA995="mg",'Data Entry'!Z995*0.000001,IF('Data Entry'!AA995="t",'Data Entry'!Z995*1000,IF('Data Entry'!AA995="ml",'Data Entry'!Z995*0.001,IF('Data Entry'!AA995="kg",'Data Entry'!Z995*1,IF('Data Entry'!AA995="Piezas",'Data Entry'!Z995*1,IF('Data Entry'!AA995="L",'Data Entry'!Z995*1,IFERROR(,""))))))))</f>
        <v>0</v>
      </c>
      <c r="H992" s="1" t="s">
        <v>4</v>
      </c>
      <c r="I992" s="1">
        <f>IF('Data Entry'!AC995="g",'Data Entry'!AB995*0.001,IF('Data Entry'!AC995="mg",'Data Entry'!AB995*0.000001,IF('Data Entry'!AC995="t",'Data Entry'!AB995*1000,IF('Data Entry'!AC995="ml",'Data Entry'!AB995*0.001,IF('Data Entry'!AC995="kg",'Data Entry'!AB995*1,IF('Data Entry'!AC995="L",'Data Entry'!AB995*1,IFERROR(,"")))))))</f>
        <v>0</v>
      </c>
      <c r="J992" s="59" t="str">
        <f>'Data Entry'!AU995</f>
        <v/>
      </c>
      <c r="K992" s="1">
        <f>IF('Data Entry'!AI995="g",'Data Entry'!AH995*0.001*V992,IF('Data Entry'!AI995="UI",'Data Entry'!AH995*0.000001*V992,IF('Data Entry'!AI995="mg",'Data Entry'!AH995*0.000001*V992,IF('Data Entry'!AI995="t",'Data Entry'!AH995*1000*V992,IF('Data Entry'!AI995="kg",'Data Entry'!AH995*1*V992,IF('Data Entry'!AI995="L",'Data Entry'!AH995*1*V992,IFERROR(,"")))))))</f>
        <v>0</v>
      </c>
      <c r="L992" s="1" t="s">
        <v>4</v>
      </c>
      <c r="M992" s="59">
        <f>'Data Entry'!AJ995</f>
        <v>0</v>
      </c>
      <c r="N992" s="59" t="str">
        <f>'Data Entry'!AX995</f>
        <v/>
      </c>
      <c r="O992" s="1">
        <f>IF('Data Entry'!AL995="g",'Data Entry'!AK995*0.001*W992,IF('Data Entry'!AL995="UI",'Data Entry'!AK995*0.000001*W992,IF('Data Entry'!AL995="mg",'Data Entry'!AK995*0.000001*W992,IF('Data Entry'!AL995="t",'Data Entry'!AK995*1000*W992,IF('Data Entry'!AL995="kg",'Data Entry'!AK995*1*W992,IF('Data Entry'!AL995="L",'Data Entry'!AK995*1*W992,IFERROR(,"")))))))</f>
        <v>0</v>
      </c>
      <c r="P992" s="1" t="s">
        <v>4</v>
      </c>
      <c r="Q992" s="59">
        <f>'Data Entry'!AM995</f>
        <v>0</v>
      </c>
      <c r="R992" s="59" t="str">
        <f>'Data Entry'!BA995</f>
        <v/>
      </c>
      <c r="S992" s="1">
        <f>IF('Data Entry'!AO995="g",'Data Entry'!AN995*0.001*X992,IF('Data Entry'!AO995="UI",'Data Entry'!AN995*0.000001*X992,IF('Data Entry'!AO995="mg",'Data Entry'!AN995*0.000001*X992,IF('Data Entry'!AO995="t",'Data Entry'!AN995*1000*X992,IF('Data Entry'!AO995="kg",'Data Entry'!AN995*1*X992,IF('Data Entry'!AO995="L",'Data Entry'!AN995*1*X992,IFERROR(,"")))))))</f>
        <v>0</v>
      </c>
      <c r="T992" s="1" t="s">
        <v>4</v>
      </c>
      <c r="U992" s="59" t="str">
        <f>IF('Data Entry'!AP995="No aplica","1",'Data Entry'!AP995)</f>
        <v/>
      </c>
      <c r="V992" s="59" t="str">
        <f>IF('Data Entry'!AS995="No aplica","1",'Data Entry'!AS995)</f>
        <v/>
      </c>
      <c r="W992" s="59" t="str">
        <f>IF('Data Entry'!AV995="No aplica","1",'Data Entry'!AV995)</f>
        <v/>
      </c>
      <c r="X992" s="59" t="str">
        <f>IF('Data Entry'!AY995="No aplica","1",'Data Entry'!AY995)</f>
        <v/>
      </c>
      <c r="Y992" s="151" t="str">
        <f t="shared" si="15"/>
        <v/>
      </c>
      <c r="Z992" s="152" t="str">
        <f>IF('Data Entry'!H995="Yes","1",IF(AND('Data Entry'!H995="",'Data Entry'!I995="",'Data Entry'!J995="",'Data Entry'!K995="",'Data Entry'!L995="",'Data Entry'!M995="",'Data Entry'!N995="",'Data Entry'!O995="",'Data Entry'!P995="",'Data Entry'!Q995=""),"","1"))</f>
        <v/>
      </c>
      <c r="AA992" s="152" t="str">
        <f>IF('Data Entry'!R995="Yes","1",IF(AND('Data Entry'!R995="",'Data Entry'!S995="",'Data Entry'!T995="",'Data Entry'!U995=""),"","1"))</f>
        <v/>
      </c>
      <c r="AB992" s="157" t="str">
        <f>IF('Data Entry'!V995="Yes","1",IF(AND('Data Entry'!V995="",'Data Entry'!W995=""),"","1"))</f>
        <v/>
      </c>
    </row>
    <row r="993" spans="1:28" ht="17">
      <c r="A993" s="59">
        <f>'Data Entry'!AB996</f>
        <v>0</v>
      </c>
      <c r="B993" s="59" t="str">
        <f>'Data Entry'!AR996</f>
        <v/>
      </c>
      <c r="C993" s="1">
        <f>IF('Data Entry'!AD996="g",'Data Entry'!AC996*0.001*U993,IF('Data Entry'!AD996="UI",'Data Entry'!AC996*0.000001*U993,IF('Data Entry'!AD996="mg",'Data Entry'!AC996*0.000001*U993,IF('Data Entry'!AD996="t",'Data Entry'!AC996*1000*U993,IF('Data Entry'!AD996="kg",'Data Entry'!AC996*1*U993,IF('Data Entry'!AD996="L",'Data Entry'!AC996*1*U993,IFERROR(,"")))))))</f>
        <v>0</v>
      </c>
      <c r="D993" s="1" t="s">
        <v>4</v>
      </c>
      <c r="E993" s="1">
        <f>IF('Data Entry'!AF996="g",'Data Entry'!AE996*0.001,IF('Data Entry'!AF996="mg",'Data Entry'!AE996*0.000001,IF('Data Entry'!AF996="t",'Data Entry'!AE996*1000,IF('Data Entry'!AF996="ml",'Data Entry'!AE996*0.001,IF('Data Entry'!AF996="kg",'Data Entry'!AE996*1,IF('Data Entry'!AF996="Pieza",'Data Entry'!AE996*1,IF('Data Entry'!AF996="L",'Data Entry'!AE996*1,IFERROR(,""))))))))</f>
        <v>0</v>
      </c>
      <c r="F993" s="1" t="s">
        <v>4</v>
      </c>
      <c r="G993" s="1">
        <f>IF('Data Entry'!AA996="g",'Data Entry'!Z996*0.001,IF('Data Entry'!AA996="mg",'Data Entry'!Z996*0.000001,IF('Data Entry'!AA996="t",'Data Entry'!Z996*1000,IF('Data Entry'!AA996="ml",'Data Entry'!Z996*0.001,IF('Data Entry'!AA996="kg",'Data Entry'!Z996*1,IF('Data Entry'!AA996="Piezas",'Data Entry'!Z996*1,IF('Data Entry'!AA996="L",'Data Entry'!Z996*1,IFERROR(,""))))))))</f>
        <v>0</v>
      </c>
      <c r="H993" s="1" t="s">
        <v>4</v>
      </c>
      <c r="I993" s="1">
        <f>IF('Data Entry'!AC996="g",'Data Entry'!AB996*0.001,IF('Data Entry'!AC996="mg",'Data Entry'!AB996*0.000001,IF('Data Entry'!AC996="t",'Data Entry'!AB996*1000,IF('Data Entry'!AC996="ml",'Data Entry'!AB996*0.001,IF('Data Entry'!AC996="kg",'Data Entry'!AB996*1,IF('Data Entry'!AC996="L",'Data Entry'!AB996*1,IFERROR(,"")))))))</f>
        <v>0</v>
      </c>
      <c r="J993" s="59" t="str">
        <f>'Data Entry'!AU996</f>
        <v/>
      </c>
      <c r="K993" s="1">
        <f>IF('Data Entry'!AI996="g",'Data Entry'!AH996*0.001*V993,IF('Data Entry'!AI996="UI",'Data Entry'!AH996*0.000001*V993,IF('Data Entry'!AI996="mg",'Data Entry'!AH996*0.000001*V993,IF('Data Entry'!AI996="t",'Data Entry'!AH996*1000*V993,IF('Data Entry'!AI996="kg",'Data Entry'!AH996*1*V993,IF('Data Entry'!AI996="L",'Data Entry'!AH996*1*V993,IFERROR(,"")))))))</f>
        <v>0</v>
      </c>
      <c r="L993" s="1" t="s">
        <v>4</v>
      </c>
      <c r="M993" s="59">
        <f>'Data Entry'!AJ996</f>
        <v>0</v>
      </c>
      <c r="N993" s="59" t="str">
        <f>'Data Entry'!AX996</f>
        <v/>
      </c>
      <c r="O993" s="1">
        <f>IF('Data Entry'!AL996="g",'Data Entry'!AK996*0.001*W993,IF('Data Entry'!AL996="UI",'Data Entry'!AK996*0.000001*W993,IF('Data Entry'!AL996="mg",'Data Entry'!AK996*0.000001*W993,IF('Data Entry'!AL996="t",'Data Entry'!AK996*1000*W993,IF('Data Entry'!AL996="kg",'Data Entry'!AK996*1*W993,IF('Data Entry'!AL996="L",'Data Entry'!AK996*1*W993,IFERROR(,"")))))))</f>
        <v>0</v>
      </c>
      <c r="P993" s="1" t="s">
        <v>4</v>
      </c>
      <c r="Q993" s="59">
        <f>'Data Entry'!AM996</f>
        <v>0</v>
      </c>
      <c r="R993" s="59" t="str">
        <f>'Data Entry'!BA996</f>
        <v/>
      </c>
      <c r="S993" s="1">
        <f>IF('Data Entry'!AO996="g",'Data Entry'!AN996*0.001*X993,IF('Data Entry'!AO996="UI",'Data Entry'!AN996*0.000001*X993,IF('Data Entry'!AO996="mg",'Data Entry'!AN996*0.000001*X993,IF('Data Entry'!AO996="t",'Data Entry'!AN996*1000*X993,IF('Data Entry'!AO996="kg",'Data Entry'!AN996*1*X993,IF('Data Entry'!AO996="L",'Data Entry'!AN996*1*X993,IFERROR(,"")))))))</f>
        <v>0</v>
      </c>
      <c r="T993" s="1" t="s">
        <v>4</v>
      </c>
      <c r="U993" s="59" t="str">
        <f>IF('Data Entry'!AP996="No aplica","1",'Data Entry'!AP996)</f>
        <v/>
      </c>
      <c r="V993" s="59" t="str">
        <f>IF('Data Entry'!AS996="No aplica","1",'Data Entry'!AS996)</f>
        <v/>
      </c>
      <c r="W993" s="59" t="str">
        <f>IF('Data Entry'!AV996="No aplica","1",'Data Entry'!AV996)</f>
        <v/>
      </c>
      <c r="X993" s="59" t="str">
        <f>IF('Data Entry'!AY996="No aplica","1",'Data Entry'!AY996)</f>
        <v/>
      </c>
      <c r="Y993" s="151" t="str">
        <f t="shared" si="15"/>
        <v/>
      </c>
      <c r="Z993" s="152" t="str">
        <f>IF('Data Entry'!H996="Yes","1",IF(AND('Data Entry'!H996="",'Data Entry'!I996="",'Data Entry'!J996="",'Data Entry'!K996="",'Data Entry'!L996="",'Data Entry'!M996="",'Data Entry'!N996="",'Data Entry'!O996="",'Data Entry'!P996="",'Data Entry'!Q996=""),"","1"))</f>
        <v/>
      </c>
      <c r="AA993" s="152" t="str">
        <f>IF('Data Entry'!R996="Yes","1",IF(AND('Data Entry'!R996="",'Data Entry'!S996="",'Data Entry'!T996="",'Data Entry'!U996=""),"","1"))</f>
        <v/>
      </c>
      <c r="AB993" s="157" t="str">
        <f>IF('Data Entry'!V996="Yes","1",IF(AND('Data Entry'!V996="",'Data Entry'!W996=""),"","1"))</f>
        <v/>
      </c>
    </row>
    <row r="994" spans="1:28" ht="17">
      <c r="A994" s="59">
        <f>'Data Entry'!AB997</f>
        <v>0</v>
      </c>
      <c r="B994" s="59" t="str">
        <f>'Data Entry'!AR997</f>
        <v/>
      </c>
      <c r="C994" s="1">
        <f>IF('Data Entry'!AD997="g",'Data Entry'!AC997*0.001*U994,IF('Data Entry'!AD997="UI",'Data Entry'!AC997*0.000001*U994,IF('Data Entry'!AD997="mg",'Data Entry'!AC997*0.000001*U994,IF('Data Entry'!AD997="t",'Data Entry'!AC997*1000*U994,IF('Data Entry'!AD997="kg",'Data Entry'!AC997*1*U994,IF('Data Entry'!AD997="L",'Data Entry'!AC997*1*U994,IFERROR(,"")))))))</f>
        <v>0</v>
      </c>
      <c r="D994" s="1" t="s">
        <v>4</v>
      </c>
      <c r="E994" s="1">
        <f>IF('Data Entry'!AF997="g",'Data Entry'!AE997*0.001,IF('Data Entry'!AF997="mg",'Data Entry'!AE997*0.000001,IF('Data Entry'!AF997="t",'Data Entry'!AE997*1000,IF('Data Entry'!AF997="ml",'Data Entry'!AE997*0.001,IF('Data Entry'!AF997="kg",'Data Entry'!AE997*1,IF('Data Entry'!AF997="Pieza",'Data Entry'!AE997*1,IF('Data Entry'!AF997="L",'Data Entry'!AE997*1,IFERROR(,""))))))))</f>
        <v>0</v>
      </c>
      <c r="F994" s="1" t="s">
        <v>4</v>
      </c>
      <c r="G994" s="1">
        <f>IF('Data Entry'!AA997="g",'Data Entry'!Z997*0.001,IF('Data Entry'!AA997="mg",'Data Entry'!Z997*0.000001,IF('Data Entry'!AA997="t",'Data Entry'!Z997*1000,IF('Data Entry'!AA997="ml",'Data Entry'!Z997*0.001,IF('Data Entry'!AA997="kg",'Data Entry'!Z997*1,IF('Data Entry'!AA997="Piezas",'Data Entry'!Z997*1,IF('Data Entry'!AA997="L",'Data Entry'!Z997*1,IFERROR(,""))))))))</f>
        <v>0</v>
      </c>
      <c r="H994" s="1" t="s">
        <v>4</v>
      </c>
      <c r="I994" s="1">
        <f>IF('Data Entry'!AC997="g",'Data Entry'!AB997*0.001,IF('Data Entry'!AC997="mg",'Data Entry'!AB997*0.000001,IF('Data Entry'!AC997="t",'Data Entry'!AB997*1000,IF('Data Entry'!AC997="ml",'Data Entry'!AB997*0.001,IF('Data Entry'!AC997="kg",'Data Entry'!AB997*1,IF('Data Entry'!AC997="L",'Data Entry'!AB997*1,IFERROR(,"")))))))</f>
        <v>0</v>
      </c>
      <c r="J994" s="59" t="str">
        <f>'Data Entry'!AU997</f>
        <v/>
      </c>
      <c r="K994" s="1">
        <f>IF('Data Entry'!AI997="g",'Data Entry'!AH997*0.001*V994,IF('Data Entry'!AI997="UI",'Data Entry'!AH997*0.000001*V994,IF('Data Entry'!AI997="mg",'Data Entry'!AH997*0.000001*V994,IF('Data Entry'!AI997="t",'Data Entry'!AH997*1000*V994,IF('Data Entry'!AI997="kg",'Data Entry'!AH997*1*V994,IF('Data Entry'!AI997="L",'Data Entry'!AH997*1*V994,IFERROR(,"")))))))</f>
        <v>0</v>
      </c>
      <c r="L994" s="1" t="s">
        <v>4</v>
      </c>
      <c r="M994" s="59">
        <f>'Data Entry'!AJ997</f>
        <v>0</v>
      </c>
      <c r="N994" s="59" t="str">
        <f>'Data Entry'!AX997</f>
        <v/>
      </c>
      <c r="O994" s="1">
        <f>IF('Data Entry'!AL997="g",'Data Entry'!AK997*0.001*W994,IF('Data Entry'!AL997="UI",'Data Entry'!AK997*0.000001*W994,IF('Data Entry'!AL997="mg",'Data Entry'!AK997*0.000001*W994,IF('Data Entry'!AL997="t",'Data Entry'!AK997*1000*W994,IF('Data Entry'!AL997="kg",'Data Entry'!AK997*1*W994,IF('Data Entry'!AL997="L",'Data Entry'!AK997*1*W994,IFERROR(,"")))))))</f>
        <v>0</v>
      </c>
      <c r="P994" s="1" t="s">
        <v>4</v>
      </c>
      <c r="Q994" s="59">
        <f>'Data Entry'!AM997</f>
        <v>0</v>
      </c>
      <c r="R994" s="59" t="str">
        <f>'Data Entry'!BA997</f>
        <v/>
      </c>
      <c r="S994" s="1">
        <f>IF('Data Entry'!AO997="g",'Data Entry'!AN997*0.001*X994,IF('Data Entry'!AO997="UI",'Data Entry'!AN997*0.000001*X994,IF('Data Entry'!AO997="mg",'Data Entry'!AN997*0.000001*X994,IF('Data Entry'!AO997="t",'Data Entry'!AN997*1000*X994,IF('Data Entry'!AO997="kg",'Data Entry'!AN997*1*X994,IF('Data Entry'!AO997="L",'Data Entry'!AN997*1*X994,IFERROR(,"")))))))</f>
        <v>0</v>
      </c>
      <c r="T994" s="1" t="s">
        <v>4</v>
      </c>
      <c r="U994" s="59" t="str">
        <f>IF('Data Entry'!AP997="No aplica","1",'Data Entry'!AP997)</f>
        <v/>
      </c>
      <c r="V994" s="59" t="str">
        <f>IF('Data Entry'!AS997="No aplica","1",'Data Entry'!AS997)</f>
        <v/>
      </c>
      <c r="W994" s="59" t="str">
        <f>IF('Data Entry'!AV997="No aplica","1",'Data Entry'!AV997)</f>
        <v/>
      </c>
      <c r="X994" s="59" t="str">
        <f>IF('Data Entry'!AY997="No aplica","1",'Data Entry'!AY997)</f>
        <v/>
      </c>
      <c r="Y994" s="151" t="str">
        <f t="shared" si="15"/>
        <v/>
      </c>
      <c r="Z994" s="152" t="str">
        <f>IF('Data Entry'!H997="Yes","1",IF(AND('Data Entry'!H997="",'Data Entry'!I997="",'Data Entry'!J997="",'Data Entry'!K997="",'Data Entry'!L997="",'Data Entry'!M997="",'Data Entry'!N997="",'Data Entry'!O997="",'Data Entry'!P997="",'Data Entry'!Q997=""),"","1"))</f>
        <v/>
      </c>
      <c r="AA994" s="152" t="str">
        <f>IF('Data Entry'!R997="Yes","1",IF(AND('Data Entry'!R997="",'Data Entry'!S997="",'Data Entry'!T997="",'Data Entry'!U997=""),"","1"))</f>
        <v/>
      </c>
      <c r="AB994" s="157" t="str">
        <f>IF('Data Entry'!V997="Yes","1",IF(AND('Data Entry'!V997="",'Data Entry'!W997=""),"","1"))</f>
        <v/>
      </c>
    </row>
    <row r="995" spans="1:28" ht="17">
      <c r="A995" s="59">
        <f>'Data Entry'!AB998</f>
        <v>0</v>
      </c>
      <c r="B995" s="59" t="str">
        <f>'Data Entry'!AR998</f>
        <v/>
      </c>
      <c r="C995" s="1">
        <f>IF('Data Entry'!AD998="g",'Data Entry'!AC998*0.001*U995,IF('Data Entry'!AD998="UI",'Data Entry'!AC998*0.000001*U995,IF('Data Entry'!AD998="mg",'Data Entry'!AC998*0.000001*U995,IF('Data Entry'!AD998="t",'Data Entry'!AC998*1000*U995,IF('Data Entry'!AD998="kg",'Data Entry'!AC998*1*U995,IF('Data Entry'!AD998="L",'Data Entry'!AC998*1*U995,IFERROR(,"")))))))</f>
        <v>0</v>
      </c>
      <c r="D995" s="1" t="s">
        <v>4</v>
      </c>
      <c r="E995" s="1">
        <f>IF('Data Entry'!AF998="g",'Data Entry'!AE998*0.001,IF('Data Entry'!AF998="mg",'Data Entry'!AE998*0.000001,IF('Data Entry'!AF998="t",'Data Entry'!AE998*1000,IF('Data Entry'!AF998="ml",'Data Entry'!AE998*0.001,IF('Data Entry'!AF998="kg",'Data Entry'!AE998*1,IF('Data Entry'!AF998="Pieza",'Data Entry'!AE998*1,IF('Data Entry'!AF998="L",'Data Entry'!AE998*1,IFERROR(,""))))))))</f>
        <v>0</v>
      </c>
      <c r="F995" s="1" t="s">
        <v>4</v>
      </c>
      <c r="G995" s="1">
        <f>IF('Data Entry'!AA998="g",'Data Entry'!Z998*0.001,IF('Data Entry'!AA998="mg",'Data Entry'!Z998*0.000001,IF('Data Entry'!AA998="t",'Data Entry'!Z998*1000,IF('Data Entry'!AA998="ml",'Data Entry'!Z998*0.001,IF('Data Entry'!AA998="kg",'Data Entry'!Z998*1,IF('Data Entry'!AA998="Piezas",'Data Entry'!Z998*1,IF('Data Entry'!AA998="L",'Data Entry'!Z998*1,IFERROR(,""))))))))</f>
        <v>0</v>
      </c>
      <c r="H995" s="1" t="s">
        <v>4</v>
      </c>
      <c r="I995" s="1">
        <f>IF('Data Entry'!AC998="g",'Data Entry'!AB998*0.001,IF('Data Entry'!AC998="mg",'Data Entry'!AB998*0.000001,IF('Data Entry'!AC998="t",'Data Entry'!AB998*1000,IF('Data Entry'!AC998="ml",'Data Entry'!AB998*0.001,IF('Data Entry'!AC998="kg",'Data Entry'!AB998*1,IF('Data Entry'!AC998="L",'Data Entry'!AB998*1,IFERROR(,"")))))))</f>
        <v>0</v>
      </c>
      <c r="J995" s="59" t="str">
        <f>'Data Entry'!AU998</f>
        <v/>
      </c>
      <c r="K995" s="1">
        <f>IF('Data Entry'!AI998="g",'Data Entry'!AH998*0.001*V995,IF('Data Entry'!AI998="UI",'Data Entry'!AH998*0.000001*V995,IF('Data Entry'!AI998="mg",'Data Entry'!AH998*0.000001*V995,IF('Data Entry'!AI998="t",'Data Entry'!AH998*1000*V995,IF('Data Entry'!AI998="kg",'Data Entry'!AH998*1*V995,IF('Data Entry'!AI998="L",'Data Entry'!AH998*1*V995,IFERROR(,"")))))))</f>
        <v>0</v>
      </c>
      <c r="L995" s="1" t="s">
        <v>4</v>
      </c>
      <c r="M995" s="59">
        <f>'Data Entry'!AJ998</f>
        <v>0</v>
      </c>
      <c r="N995" s="59" t="str">
        <f>'Data Entry'!AX998</f>
        <v/>
      </c>
      <c r="O995" s="1">
        <f>IF('Data Entry'!AL998="g",'Data Entry'!AK998*0.001*W995,IF('Data Entry'!AL998="UI",'Data Entry'!AK998*0.000001*W995,IF('Data Entry'!AL998="mg",'Data Entry'!AK998*0.000001*W995,IF('Data Entry'!AL998="t",'Data Entry'!AK998*1000*W995,IF('Data Entry'!AL998="kg",'Data Entry'!AK998*1*W995,IF('Data Entry'!AL998="L",'Data Entry'!AK998*1*W995,IFERROR(,"")))))))</f>
        <v>0</v>
      </c>
      <c r="P995" s="1" t="s">
        <v>4</v>
      </c>
      <c r="Q995" s="59">
        <f>'Data Entry'!AM998</f>
        <v>0</v>
      </c>
      <c r="R995" s="59" t="str">
        <f>'Data Entry'!BA998</f>
        <v/>
      </c>
      <c r="S995" s="1">
        <f>IF('Data Entry'!AO998="g",'Data Entry'!AN998*0.001*X995,IF('Data Entry'!AO998="UI",'Data Entry'!AN998*0.000001*X995,IF('Data Entry'!AO998="mg",'Data Entry'!AN998*0.000001*X995,IF('Data Entry'!AO998="t",'Data Entry'!AN998*1000*X995,IF('Data Entry'!AO998="kg",'Data Entry'!AN998*1*X995,IF('Data Entry'!AO998="L",'Data Entry'!AN998*1*X995,IFERROR(,"")))))))</f>
        <v>0</v>
      </c>
      <c r="T995" s="1" t="s">
        <v>4</v>
      </c>
      <c r="U995" s="59" t="str">
        <f>IF('Data Entry'!AP998="No aplica","1",'Data Entry'!AP998)</f>
        <v/>
      </c>
      <c r="V995" s="59" t="str">
        <f>IF('Data Entry'!AS998="No aplica","1",'Data Entry'!AS998)</f>
        <v/>
      </c>
      <c r="W995" s="59" t="str">
        <f>IF('Data Entry'!AV998="No aplica","1",'Data Entry'!AV998)</f>
        <v/>
      </c>
      <c r="X995" s="59" t="str">
        <f>IF('Data Entry'!AY998="No aplica","1",'Data Entry'!AY998)</f>
        <v/>
      </c>
      <c r="Y995" s="151" t="str">
        <f t="shared" si="15"/>
        <v/>
      </c>
      <c r="Z995" s="152" t="str">
        <f>IF('Data Entry'!H998="Yes","1",IF(AND('Data Entry'!H998="",'Data Entry'!I998="",'Data Entry'!J998="",'Data Entry'!K998="",'Data Entry'!L998="",'Data Entry'!M998="",'Data Entry'!N998="",'Data Entry'!O998="",'Data Entry'!P998="",'Data Entry'!Q998=""),"","1"))</f>
        <v/>
      </c>
      <c r="AA995" s="152" t="str">
        <f>IF('Data Entry'!R998="Yes","1",IF(AND('Data Entry'!R998="",'Data Entry'!S998="",'Data Entry'!T998="",'Data Entry'!U998=""),"","1"))</f>
        <v/>
      </c>
      <c r="AB995" s="157" t="str">
        <f>IF('Data Entry'!V998="Yes","1",IF(AND('Data Entry'!V998="",'Data Entry'!W998=""),"","1"))</f>
        <v/>
      </c>
    </row>
    <row r="996" spans="1:28" ht="17">
      <c r="A996" s="59">
        <f>'Data Entry'!AB999</f>
        <v>0</v>
      </c>
      <c r="B996" s="59" t="str">
        <f>'Data Entry'!AR999</f>
        <v/>
      </c>
      <c r="C996" s="1">
        <f>IF('Data Entry'!AD999="g",'Data Entry'!AC999*0.001*U996,IF('Data Entry'!AD999="UI",'Data Entry'!AC999*0.000001*U996,IF('Data Entry'!AD999="mg",'Data Entry'!AC999*0.000001*U996,IF('Data Entry'!AD999="t",'Data Entry'!AC999*1000*U996,IF('Data Entry'!AD999="kg",'Data Entry'!AC999*1*U996,IF('Data Entry'!AD999="L",'Data Entry'!AC999*1*U996,IFERROR(,"")))))))</f>
        <v>0</v>
      </c>
      <c r="D996" s="1" t="s">
        <v>4</v>
      </c>
      <c r="E996" s="1">
        <f>IF('Data Entry'!AF999="g",'Data Entry'!AE999*0.001,IF('Data Entry'!AF999="mg",'Data Entry'!AE999*0.000001,IF('Data Entry'!AF999="t",'Data Entry'!AE999*1000,IF('Data Entry'!AF999="ml",'Data Entry'!AE999*0.001,IF('Data Entry'!AF999="kg",'Data Entry'!AE999*1,IF('Data Entry'!AF999="Pieza",'Data Entry'!AE999*1,IF('Data Entry'!AF999="L",'Data Entry'!AE999*1,IFERROR(,""))))))))</f>
        <v>0</v>
      </c>
      <c r="F996" s="1" t="s">
        <v>4</v>
      </c>
      <c r="G996" s="1">
        <f>IF('Data Entry'!AA999="g",'Data Entry'!Z999*0.001,IF('Data Entry'!AA999="mg",'Data Entry'!Z999*0.000001,IF('Data Entry'!AA999="t",'Data Entry'!Z999*1000,IF('Data Entry'!AA999="ml",'Data Entry'!Z999*0.001,IF('Data Entry'!AA999="kg",'Data Entry'!Z999*1,IF('Data Entry'!AA999="Piezas",'Data Entry'!Z999*1,IF('Data Entry'!AA999="L",'Data Entry'!Z999*1,IFERROR(,""))))))))</f>
        <v>0</v>
      </c>
      <c r="H996" s="1" t="s">
        <v>4</v>
      </c>
      <c r="I996" s="1">
        <f>IF('Data Entry'!AC999="g",'Data Entry'!AB999*0.001,IF('Data Entry'!AC999="mg",'Data Entry'!AB999*0.000001,IF('Data Entry'!AC999="t",'Data Entry'!AB999*1000,IF('Data Entry'!AC999="ml",'Data Entry'!AB999*0.001,IF('Data Entry'!AC999="kg",'Data Entry'!AB999*1,IF('Data Entry'!AC999="L",'Data Entry'!AB999*1,IFERROR(,"")))))))</f>
        <v>0</v>
      </c>
      <c r="J996" s="59" t="str">
        <f>'Data Entry'!AU999</f>
        <v/>
      </c>
      <c r="K996" s="1">
        <f>IF('Data Entry'!AI999="g",'Data Entry'!AH999*0.001*V996,IF('Data Entry'!AI999="UI",'Data Entry'!AH999*0.000001*V996,IF('Data Entry'!AI999="mg",'Data Entry'!AH999*0.000001*V996,IF('Data Entry'!AI999="t",'Data Entry'!AH999*1000*V996,IF('Data Entry'!AI999="kg",'Data Entry'!AH999*1*V996,IF('Data Entry'!AI999="L",'Data Entry'!AH999*1*V996,IFERROR(,"")))))))</f>
        <v>0</v>
      </c>
      <c r="L996" s="1" t="s">
        <v>4</v>
      </c>
      <c r="M996" s="59">
        <f>'Data Entry'!AJ999</f>
        <v>0</v>
      </c>
      <c r="N996" s="59" t="str">
        <f>'Data Entry'!AX999</f>
        <v/>
      </c>
      <c r="O996" s="1">
        <f>IF('Data Entry'!AL999="g",'Data Entry'!AK999*0.001*W996,IF('Data Entry'!AL999="UI",'Data Entry'!AK999*0.000001*W996,IF('Data Entry'!AL999="mg",'Data Entry'!AK999*0.000001*W996,IF('Data Entry'!AL999="t",'Data Entry'!AK999*1000*W996,IF('Data Entry'!AL999="kg",'Data Entry'!AK999*1*W996,IF('Data Entry'!AL999="L",'Data Entry'!AK999*1*W996,IFERROR(,"")))))))</f>
        <v>0</v>
      </c>
      <c r="P996" s="1" t="s">
        <v>4</v>
      </c>
      <c r="Q996" s="59">
        <f>'Data Entry'!AM999</f>
        <v>0</v>
      </c>
      <c r="R996" s="59" t="str">
        <f>'Data Entry'!BA999</f>
        <v/>
      </c>
      <c r="S996" s="1">
        <f>IF('Data Entry'!AO999="g",'Data Entry'!AN999*0.001*X996,IF('Data Entry'!AO999="UI",'Data Entry'!AN999*0.000001*X996,IF('Data Entry'!AO999="mg",'Data Entry'!AN999*0.000001*X996,IF('Data Entry'!AO999="t",'Data Entry'!AN999*1000*X996,IF('Data Entry'!AO999="kg",'Data Entry'!AN999*1*X996,IF('Data Entry'!AO999="L",'Data Entry'!AN999*1*X996,IFERROR(,"")))))))</f>
        <v>0</v>
      </c>
      <c r="T996" s="1" t="s">
        <v>4</v>
      </c>
      <c r="U996" s="59" t="str">
        <f>IF('Data Entry'!AP999="No aplica","1",'Data Entry'!AP999)</f>
        <v/>
      </c>
      <c r="V996" s="59" t="str">
        <f>IF('Data Entry'!AS999="No aplica","1",'Data Entry'!AS999)</f>
        <v/>
      </c>
      <c r="W996" s="59" t="str">
        <f>IF('Data Entry'!AV999="No aplica","1",'Data Entry'!AV999)</f>
        <v/>
      </c>
      <c r="X996" s="59" t="str">
        <f>IF('Data Entry'!AY999="No aplica","1",'Data Entry'!AY999)</f>
        <v/>
      </c>
      <c r="Y996" s="151" t="str">
        <f t="shared" si="15"/>
        <v/>
      </c>
      <c r="Z996" s="152" t="str">
        <f>IF('Data Entry'!H999="Yes","1",IF(AND('Data Entry'!H999="",'Data Entry'!I999="",'Data Entry'!J999="",'Data Entry'!K999="",'Data Entry'!L999="",'Data Entry'!M999="",'Data Entry'!N999="",'Data Entry'!O999="",'Data Entry'!P999="",'Data Entry'!Q999=""),"","1"))</f>
        <v/>
      </c>
      <c r="AA996" s="152" t="str">
        <f>IF('Data Entry'!R999="Yes","1",IF(AND('Data Entry'!R999="",'Data Entry'!S999="",'Data Entry'!T999="",'Data Entry'!U999=""),"","1"))</f>
        <v/>
      </c>
      <c r="AB996" s="157" t="str">
        <f>IF('Data Entry'!V999="Yes","1",IF(AND('Data Entry'!V999="",'Data Entry'!W999=""),"","1"))</f>
        <v/>
      </c>
    </row>
    <row r="997" spans="1:28" ht="17">
      <c r="A997" s="59">
        <f>'Data Entry'!AB1000</f>
        <v>0</v>
      </c>
      <c r="B997" s="59" t="str">
        <f>'Data Entry'!AR1000</f>
        <v/>
      </c>
      <c r="C997" s="1">
        <f>IF('Data Entry'!AD1000="g",'Data Entry'!AC1000*0.001*U997,IF('Data Entry'!AD1000="UI",'Data Entry'!AC1000*0.000001*U997,IF('Data Entry'!AD1000="mg",'Data Entry'!AC1000*0.000001*U997,IF('Data Entry'!AD1000="t",'Data Entry'!AC1000*1000*U997,IF('Data Entry'!AD1000="kg",'Data Entry'!AC1000*1*U997,IF('Data Entry'!AD1000="L",'Data Entry'!AC1000*1*U997,IFERROR(,"")))))))</f>
        <v>0</v>
      </c>
      <c r="D997" s="1" t="s">
        <v>4</v>
      </c>
      <c r="E997" s="1">
        <f>IF('Data Entry'!AF1000="g",'Data Entry'!AE1000*0.001,IF('Data Entry'!AF1000="mg",'Data Entry'!AE1000*0.000001,IF('Data Entry'!AF1000="t",'Data Entry'!AE1000*1000,IF('Data Entry'!AF1000="ml",'Data Entry'!AE1000*0.001,IF('Data Entry'!AF1000="kg",'Data Entry'!AE1000*1,IF('Data Entry'!AF1000="Pieza",'Data Entry'!AE1000*1,IF('Data Entry'!AF1000="L",'Data Entry'!AE1000*1,IFERROR(,""))))))))</f>
        <v>0</v>
      </c>
      <c r="F997" s="1" t="s">
        <v>4</v>
      </c>
      <c r="G997" s="1">
        <f>IF('Data Entry'!AA1000="g",'Data Entry'!Z1000*0.001,IF('Data Entry'!AA1000="mg",'Data Entry'!Z1000*0.000001,IF('Data Entry'!AA1000="t",'Data Entry'!Z1000*1000,IF('Data Entry'!AA1000="ml",'Data Entry'!Z1000*0.001,IF('Data Entry'!AA1000="kg",'Data Entry'!Z1000*1,IF('Data Entry'!AA1000="Piezas",'Data Entry'!Z1000*1,IF('Data Entry'!AA1000="L",'Data Entry'!Z1000*1,IFERROR(,""))))))))</f>
        <v>0</v>
      </c>
      <c r="H997" s="1" t="s">
        <v>4</v>
      </c>
      <c r="I997" s="1">
        <f>IF('Data Entry'!AC1000="g",'Data Entry'!AB1000*0.001,IF('Data Entry'!AC1000="mg",'Data Entry'!AB1000*0.000001,IF('Data Entry'!AC1000="t",'Data Entry'!AB1000*1000,IF('Data Entry'!AC1000="ml",'Data Entry'!AB1000*0.001,IF('Data Entry'!AC1000="kg",'Data Entry'!AB1000*1,IF('Data Entry'!AC1000="L",'Data Entry'!AB1000*1,IFERROR(,"")))))))</f>
        <v>0</v>
      </c>
      <c r="J997" s="59" t="str">
        <f>'Data Entry'!AU1000</f>
        <v/>
      </c>
      <c r="K997" s="1">
        <f>IF('Data Entry'!AI1000="g",'Data Entry'!AH1000*0.001*V997,IF('Data Entry'!AI1000="UI",'Data Entry'!AH1000*0.000001*V997,IF('Data Entry'!AI1000="mg",'Data Entry'!AH1000*0.000001*V997,IF('Data Entry'!AI1000="t",'Data Entry'!AH1000*1000*V997,IF('Data Entry'!AI1000="kg",'Data Entry'!AH1000*1*V997,IF('Data Entry'!AI1000="L",'Data Entry'!AH1000*1*V997,IFERROR(,"")))))))</f>
        <v>0</v>
      </c>
      <c r="L997" s="1" t="s">
        <v>4</v>
      </c>
      <c r="M997" s="59">
        <f>'Data Entry'!AJ1000</f>
        <v>0</v>
      </c>
      <c r="N997" s="59" t="str">
        <f>'Data Entry'!AX1000</f>
        <v/>
      </c>
      <c r="O997" s="1">
        <f>IF('Data Entry'!AL1000="g",'Data Entry'!AK1000*0.001*W997,IF('Data Entry'!AL1000="UI",'Data Entry'!AK1000*0.000001*W997,IF('Data Entry'!AL1000="mg",'Data Entry'!AK1000*0.000001*W997,IF('Data Entry'!AL1000="t",'Data Entry'!AK1000*1000*W997,IF('Data Entry'!AL1000="kg",'Data Entry'!AK1000*1*W997,IF('Data Entry'!AL1000="L",'Data Entry'!AK1000*1*W997,IFERROR(,"")))))))</f>
        <v>0</v>
      </c>
      <c r="P997" s="1" t="s">
        <v>4</v>
      </c>
      <c r="Q997" s="59">
        <f>'Data Entry'!AM1000</f>
        <v>0</v>
      </c>
      <c r="R997" s="59" t="str">
        <f>'Data Entry'!BA1000</f>
        <v/>
      </c>
      <c r="S997" s="1">
        <f>IF('Data Entry'!AO1000="g",'Data Entry'!AN1000*0.001*X997,IF('Data Entry'!AO1000="UI",'Data Entry'!AN1000*0.000001*X997,IF('Data Entry'!AO1000="mg",'Data Entry'!AN1000*0.000001*X997,IF('Data Entry'!AO1000="t",'Data Entry'!AN1000*1000*X997,IF('Data Entry'!AO1000="kg",'Data Entry'!AN1000*1*X997,IF('Data Entry'!AO1000="L",'Data Entry'!AN1000*1*X997,IFERROR(,"")))))))</f>
        <v>0</v>
      </c>
      <c r="T997" s="1" t="s">
        <v>4</v>
      </c>
      <c r="U997" s="59" t="str">
        <f>IF('Data Entry'!AP1000="No aplica","1",'Data Entry'!AP1000)</f>
        <v/>
      </c>
      <c r="V997" s="59" t="str">
        <f>IF('Data Entry'!AS1000="No aplica","1",'Data Entry'!AS1000)</f>
        <v/>
      </c>
      <c r="W997" s="59" t="str">
        <f>IF('Data Entry'!AV1000="No aplica","1",'Data Entry'!AV1000)</f>
        <v/>
      </c>
      <c r="X997" s="59" t="str">
        <f>IF('Data Entry'!AY1000="No aplica","1",'Data Entry'!AY1000)</f>
        <v/>
      </c>
      <c r="Y997" s="151" t="str">
        <f t="shared" si="15"/>
        <v/>
      </c>
      <c r="Z997" s="152" t="str">
        <f>IF('Data Entry'!H1000="Yes","1",IF(AND('Data Entry'!H1000="",'Data Entry'!I1000="",'Data Entry'!J1000="",'Data Entry'!K1000="",'Data Entry'!L1000="",'Data Entry'!M1000="",'Data Entry'!N1000="",'Data Entry'!O1000="",'Data Entry'!P1000="",'Data Entry'!Q1000=""),"","1"))</f>
        <v/>
      </c>
      <c r="AA997" s="152" t="str">
        <f>IF('Data Entry'!R1000="Yes","1",IF(AND('Data Entry'!R1000="",'Data Entry'!S1000="",'Data Entry'!T1000="",'Data Entry'!U1000=""),"","1"))</f>
        <v/>
      </c>
      <c r="AB997" s="157" t="str">
        <f>IF('Data Entry'!V1000="Yes","1",IF(AND('Data Entry'!V1000="",'Data Entry'!W1000=""),"","1"))</f>
        <v/>
      </c>
    </row>
    <row r="998" spans="1:28" ht="17">
      <c r="A998" s="59">
        <f>'Data Entry'!AB1001</f>
        <v>0</v>
      </c>
      <c r="B998" s="59" t="str">
        <f>'Data Entry'!AR1001</f>
        <v/>
      </c>
      <c r="C998" s="1">
        <f>IF('Data Entry'!AD1001="g",'Data Entry'!AC1001*0.001*U998,IF('Data Entry'!AD1001="UI",'Data Entry'!AC1001*0.000001*U998,IF('Data Entry'!AD1001="mg",'Data Entry'!AC1001*0.000001*U998,IF('Data Entry'!AD1001="t",'Data Entry'!AC1001*1000*U998,IF('Data Entry'!AD1001="kg",'Data Entry'!AC1001*1*U998,IF('Data Entry'!AD1001="L",'Data Entry'!AC1001*1*U998,IFERROR(,"")))))))</f>
        <v>0</v>
      </c>
      <c r="D998" s="1" t="s">
        <v>4</v>
      </c>
      <c r="E998" s="1">
        <f>IF('Data Entry'!AF1001="g",'Data Entry'!AE1001*0.001,IF('Data Entry'!AF1001="mg",'Data Entry'!AE1001*0.000001,IF('Data Entry'!AF1001="t",'Data Entry'!AE1001*1000,IF('Data Entry'!AF1001="ml",'Data Entry'!AE1001*0.001,IF('Data Entry'!AF1001="kg",'Data Entry'!AE1001*1,IF('Data Entry'!AF1001="Pieza",'Data Entry'!AE1001*1,IF('Data Entry'!AF1001="L",'Data Entry'!AE1001*1,IFERROR(,""))))))))</f>
        <v>0</v>
      </c>
      <c r="F998" s="1" t="s">
        <v>4</v>
      </c>
      <c r="G998" s="1">
        <f>IF('Data Entry'!AA1001="g",'Data Entry'!Z1001*0.001,IF('Data Entry'!AA1001="mg",'Data Entry'!Z1001*0.000001,IF('Data Entry'!AA1001="t",'Data Entry'!Z1001*1000,IF('Data Entry'!AA1001="ml",'Data Entry'!Z1001*0.001,IF('Data Entry'!AA1001="kg",'Data Entry'!Z1001*1,IF('Data Entry'!AA1001="Piezas",'Data Entry'!Z1001*1,IF('Data Entry'!AA1001="L",'Data Entry'!Z1001*1,IFERROR(,""))))))))</f>
        <v>0</v>
      </c>
      <c r="H998" s="1" t="s">
        <v>4</v>
      </c>
      <c r="I998" s="1">
        <f>IF('Data Entry'!AC1001="g",'Data Entry'!AB1001*0.001,IF('Data Entry'!AC1001="mg",'Data Entry'!AB1001*0.000001,IF('Data Entry'!AC1001="t",'Data Entry'!AB1001*1000,IF('Data Entry'!AC1001="ml",'Data Entry'!AB1001*0.001,IF('Data Entry'!AC1001="kg",'Data Entry'!AB1001*1,IF('Data Entry'!AC1001="L",'Data Entry'!AB1001*1,IFERROR(,"")))))))</f>
        <v>0</v>
      </c>
      <c r="J998" s="59" t="str">
        <f>'Data Entry'!AU1001</f>
        <v/>
      </c>
      <c r="K998" s="1">
        <f>IF('Data Entry'!AI1001="g",'Data Entry'!AH1001*0.001*V998,IF('Data Entry'!AI1001="UI",'Data Entry'!AH1001*0.000001*V998,IF('Data Entry'!AI1001="mg",'Data Entry'!AH1001*0.000001*V998,IF('Data Entry'!AI1001="t",'Data Entry'!AH1001*1000*V998,IF('Data Entry'!AI1001="kg",'Data Entry'!AH1001*1*V998,IF('Data Entry'!AI1001="L",'Data Entry'!AH1001*1*V998,IFERROR(,"")))))))</f>
        <v>0</v>
      </c>
      <c r="L998" s="1" t="s">
        <v>4</v>
      </c>
      <c r="M998" s="59">
        <f>'Data Entry'!AJ1001</f>
        <v>0</v>
      </c>
      <c r="N998" s="59" t="str">
        <f>'Data Entry'!AX1001</f>
        <v/>
      </c>
      <c r="O998" s="1">
        <f>IF('Data Entry'!AL1001="g",'Data Entry'!AK1001*0.001*W998,IF('Data Entry'!AL1001="UI",'Data Entry'!AK1001*0.000001*W998,IF('Data Entry'!AL1001="mg",'Data Entry'!AK1001*0.000001*W998,IF('Data Entry'!AL1001="t",'Data Entry'!AK1001*1000*W998,IF('Data Entry'!AL1001="kg",'Data Entry'!AK1001*1*W998,IF('Data Entry'!AL1001="L",'Data Entry'!AK1001*1*W998,IFERROR(,"")))))))</f>
        <v>0</v>
      </c>
      <c r="P998" s="1" t="s">
        <v>4</v>
      </c>
      <c r="Q998" s="59">
        <f>'Data Entry'!AM1001</f>
        <v>0</v>
      </c>
      <c r="R998" s="59" t="str">
        <f>'Data Entry'!BA1001</f>
        <v/>
      </c>
      <c r="S998" s="1">
        <f>IF('Data Entry'!AO1001="g",'Data Entry'!AN1001*0.001*X998,IF('Data Entry'!AO1001="UI",'Data Entry'!AN1001*0.000001*X998,IF('Data Entry'!AO1001="mg",'Data Entry'!AN1001*0.000001*X998,IF('Data Entry'!AO1001="t",'Data Entry'!AN1001*1000*X998,IF('Data Entry'!AO1001="kg",'Data Entry'!AN1001*1*X998,IF('Data Entry'!AO1001="L",'Data Entry'!AN1001*1*X998,IFERROR(,"")))))))</f>
        <v>0</v>
      </c>
      <c r="T998" s="1" t="s">
        <v>4</v>
      </c>
      <c r="U998" s="59" t="str">
        <f>IF('Data Entry'!AP1001="No aplica","1",'Data Entry'!AP1001)</f>
        <v/>
      </c>
      <c r="V998" s="59" t="str">
        <f>IF('Data Entry'!AS1001="No aplica","1",'Data Entry'!AS1001)</f>
        <v/>
      </c>
      <c r="W998" s="59" t="str">
        <f>IF('Data Entry'!AV1001="No aplica","1",'Data Entry'!AV1001)</f>
        <v/>
      </c>
      <c r="X998" s="59" t="str">
        <f>IF('Data Entry'!AY1001="No aplica","1",'Data Entry'!AY1001)</f>
        <v/>
      </c>
      <c r="Y998" s="151" t="str">
        <f t="shared" si="15"/>
        <v/>
      </c>
      <c r="Z998" s="152" t="str">
        <f>IF('Data Entry'!H1001="Yes","1",IF(AND('Data Entry'!H1001="",'Data Entry'!I1001="",'Data Entry'!J1001="",'Data Entry'!K1001="",'Data Entry'!L1001="",'Data Entry'!M1001="",'Data Entry'!N1001="",'Data Entry'!O1001="",'Data Entry'!P1001="",'Data Entry'!Q1001=""),"","1"))</f>
        <v/>
      </c>
      <c r="AA998" s="152" t="str">
        <f>IF('Data Entry'!R1001="Yes","1",IF(AND('Data Entry'!R1001="",'Data Entry'!S1001="",'Data Entry'!T1001="",'Data Entry'!U1001=""),"","1"))</f>
        <v/>
      </c>
      <c r="AB998" s="157" t="str">
        <f>IF('Data Entry'!V1001="Yes","1",IF(AND('Data Entry'!V1001="",'Data Entry'!W1001=""),"","1"))</f>
        <v/>
      </c>
    </row>
    <row r="999" spans="1:28" ht="17">
      <c r="A999" s="59">
        <f>'Data Entry'!AB1002</f>
        <v>0</v>
      </c>
      <c r="B999" s="59" t="str">
        <f>'Data Entry'!AR1002</f>
        <v/>
      </c>
      <c r="C999" s="1">
        <f>IF('Data Entry'!AD1002="g",'Data Entry'!AC1002*0.001*U999,IF('Data Entry'!AD1002="UI",'Data Entry'!AC1002*0.000001*U999,IF('Data Entry'!AD1002="mg",'Data Entry'!AC1002*0.000001*U999,IF('Data Entry'!AD1002="t",'Data Entry'!AC1002*1000*U999,IF('Data Entry'!AD1002="kg",'Data Entry'!AC1002*1*U999,IF('Data Entry'!AD1002="L",'Data Entry'!AC1002*1*U999,IFERROR(,"")))))))</f>
        <v>0</v>
      </c>
      <c r="D999" s="1" t="s">
        <v>4</v>
      </c>
      <c r="E999" s="1">
        <f>IF('Data Entry'!AF1002="g",'Data Entry'!AE1002*0.001,IF('Data Entry'!AF1002="mg",'Data Entry'!AE1002*0.000001,IF('Data Entry'!AF1002="t",'Data Entry'!AE1002*1000,IF('Data Entry'!AF1002="ml",'Data Entry'!AE1002*0.001,IF('Data Entry'!AF1002="kg",'Data Entry'!AE1002*1,IF('Data Entry'!AF1002="Pieza",'Data Entry'!AE1002*1,IF('Data Entry'!AF1002="L",'Data Entry'!AE1002*1,IFERROR(,""))))))))</f>
        <v>0</v>
      </c>
      <c r="F999" s="1" t="s">
        <v>4</v>
      </c>
      <c r="G999" s="1">
        <f>IF('Data Entry'!AA1002="g",'Data Entry'!Z1002*0.001,IF('Data Entry'!AA1002="mg",'Data Entry'!Z1002*0.000001,IF('Data Entry'!AA1002="t",'Data Entry'!Z1002*1000,IF('Data Entry'!AA1002="ml",'Data Entry'!Z1002*0.001,IF('Data Entry'!AA1002="kg",'Data Entry'!Z1002*1,IF('Data Entry'!AA1002="Piezas",'Data Entry'!Z1002*1,IF('Data Entry'!AA1002="L",'Data Entry'!Z1002*1,IFERROR(,""))))))))</f>
        <v>0</v>
      </c>
      <c r="H999" s="1" t="s">
        <v>4</v>
      </c>
      <c r="I999" s="1">
        <f>IF('Data Entry'!AC1002="g",'Data Entry'!AB1002*0.001,IF('Data Entry'!AC1002="mg",'Data Entry'!AB1002*0.000001,IF('Data Entry'!AC1002="t",'Data Entry'!AB1002*1000,IF('Data Entry'!AC1002="ml",'Data Entry'!AB1002*0.001,IF('Data Entry'!AC1002="kg",'Data Entry'!AB1002*1,IF('Data Entry'!AC1002="L",'Data Entry'!AB1002*1,IFERROR(,"")))))))</f>
        <v>0</v>
      </c>
      <c r="J999" s="59" t="str">
        <f>'Data Entry'!AU1002</f>
        <v/>
      </c>
      <c r="K999" s="1">
        <f>IF('Data Entry'!AI1002="g",'Data Entry'!AH1002*0.001*V999,IF('Data Entry'!AI1002="UI",'Data Entry'!AH1002*0.000001*V999,IF('Data Entry'!AI1002="mg",'Data Entry'!AH1002*0.000001*V999,IF('Data Entry'!AI1002="t",'Data Entry'!AH1002*1000*V999,IF('Data Entry'!AI1002="kg",'Data Entry'!AH1002*1*V999,IF('Data Entry'!AI1002="L",'Data Entry'!AH1002*1*V999,IFERROR(,"")))))))</f>
        <v>0</v>
      </c>
      <c r="L999" s="1" t="s">
        <v>4</v>
      </c>
      <c r="M999" s="59">
        <f>'Data Entry'!AJ1002</f>
        <v>0</v>
      </c>
      <c r="N999" s="59" t="str">
        <f>'Data Entry'!AX1002</f>
        <v/>
      </c>
      <c r="O999" s="1">
        <f>IF('Data Entry'!AL1002="g",'Data Entry'!AK1002*0.001*W999,IF('Data Entry'!AL1002="UI",'Data Entry'!AK1002*0.000001*W999,IF('Data Entry'!AL1002="mg",'Data Entry'!AK1002*0.000001*W999,IF('Data Entry'!AL1002="t",'Data Entry'!AK1002*1000*W999,IF('Data Entry'!AL1002="kg",'Data Entry'!AK1002*1*W999,IF('Data Entry'!AL1002="L",'Data Entry'!AK1002*1*W999,IFERROR(,"")))))))</f>
        <v>0</v>
      </c>
      <c r="P999" s="1" t="s">
        <v>4</v>
      </c>
      <c r="Q999" s="59">
        <f>'Data Entry'!AM1002</f>
        <v>0</v>
      </c>
      <c r="R999" s="59" t="str">
        <f>'Data Entry'!BA1002</f>
        <v/>
      </c>
      <c r="S999" s="1">
        <f>IF('Data Entry'!AO1002="g",'Data Entry'!AN1002*0.001*X999,IF('Data Entry'!AO1002="UI",'Data Entry'!AN1002*0.000001*X999,IF('Data Entry'!AO1002="mg",'Data Entry'!AN1002*0.000001*X999,IF('Data Entry'!AO1002="t",'Data Entry'!AN1002*1000*X999,IF('Data Entry'!AO1002="kg",'Data Entry'!AN1002*1*X999,IF('Data Entry'!AO1002="L",'Data Entry'!AN1002*1*X999,IFERROR(,"")))))))</f>
        <v>0</v>
      </c>
      <c r="T999" s="1" t="s">
        <v>4</v>
      </c>
      <c r="U999" s="59" t="str">
        <f>IF('Data Entry'!AP1002="No aplica","1",'Data Entry'!AP1002)</f>
        <v/>
      </c>
      <c r="V999" s="59" t="str">
        <f>IF('Data Entry'!AS1002="No aplica","1",'Data Entry'!AS1002)</f>
        <v/>
      </c>
      <c r="W999" s="59" t="str">
        <f>IF('Data Entry'!AV1002="No aplica","1",'Data Entry'!AV1002)</f>
        <v/>
      </c>
      <c r="X999" s="59" t="str">
        <f>IF('Data Entry'!AY1002="No aplica","1",'Data Entry'!AY1002)</f>
        <v/>
      </c>
      <c r="Y999" s="151" t="str">
        <f t="shared" si="15"/>
        <v/>
      </c>
      <c r="Z999" s="152" t="str">
        <f>IF('Data Entry'!H1002="Yes","1",IF(AND('Data Entry'!H1002="",'Data Entry'!I1002="",'Data Entry'!J1002="",'Data Entry'!K1002="",'Data Entry'!L1002="",'Data Entry'!M1002="",'Data Entry'!N1002="",'Data Entry'!O1002="",'Data Entry'!P1002="",'Data Entry'!Q1002=""),"","1"))</f>
        <v/>
      </c>
      <c r="AA999" s="152" t="str">
        <f>IF('Data Entry'!R1002="Yes","1",IF(AND('Data Entry'!R1002="",'Data Entry'!S1002="",'Data Entry'!T1002="",'Data Entry'!U1002=""),"","1"))</f>
        <v/>
      </c>
      <c r="AB999" s="157" t="str">
        <f>IF('Data Entry'!V1002="Yes","1",IF(AND('Data Entry'!V1002="",'Data Entry'!W1002=""),"","1"))</f>
        <v/>
      </c>
    </row>
    <row r="1000" spans="1:28" ht="17">
      <c r="A1000" s="59">
        <f>'Data Entry'!AB1003</f>
        <v>0</v>
      </c>
      <c r="B1000" s="59" t="str">
        <f>'Data Entry'!AR1003</f>
        <v/>
      </c>
      <c r="C1000" s="1">
        <f>IF('Data Entry'!AD1003="g",'Data Entry'!AC1003*0.001*U1000,IF('Data Entry'!AD1003="UI",'Data Entry'!AC1003*0.000001*U1000,IF('Data Entry'!AD1003="mg",'Data Entry'!AC1003*0.000001*U1000,IF('Data Entry'!AD1003="t",'Data Entry'!AC1003*1000*U1000,IF('Data Entry'!AD1003="kg",'Data Entry'!AC1003*1*U1000,IF('Data Entry'!AD1003="L",'Data Entry'!AC1003*1*U1000,IFERROR(,"")))))))</f>
        <v>0</v>
      </c>
      <c r="D1000" s="1" t="s">
        <v>4</v>
      </c>
      <c r="E1000" s="1">
        <f>IF('Data Entry'!AF1003="g",'Data Entry'!AE1003*0.001,IF('Data Entry'!AF1003="mg",'Data Entry'!AE1003*0.000001,IF('Data Entry'!AF1003="t",'Data Entry'!AE1003*1000,IF('Data Entry'!AF1003="ml",'Data Entry'!AE1003*0.001,IF('Data Entry'!AF1003="kg",'Data Entry'!AE1003*1,IF('Data Entry'!AF1003="Pieza",'Data Entry'!AE1003*1,IF('Data Entry'!AF1003="L",'Data Entry'!AE1003*1,IFERROR(,""))))))))</f>
        <v>0</v>
      </c>
      <c r="F1000" s="1" t="s">
        <v>4</v>
      </c>
      <c r="G1000" s="1">
        <f>IF('Data Entry'!AA1003="g",'Data Entry'!Z1003*0.001,IF('Data Entry'!AA1003="mg",'Data Entry'!Z1003*0.000001,IF('Data Entry'!AA1003="t",'Data Entry'!Z1003*1000,IF('Data Entry'!AA1003="ml",'Data Entry'!Z1003*0.001,IF('Data Entry'!AA1003="kg",'Data Entry'!Z1003*1,IF('Data Entry'!AA1003="Piezas",'Data Entry'!Z1003*1,IF('Data Entry'!AA1003="L",'Data Entry'!Z1003*1,IFERROR(,""))))))))</f>
        <v>0</v>
      </c>
      <c r="H1000" s="1" t="s">
        <v>4</v>
      </c>
      <c r="I1000" s="1">
        <f>IF('Data Entry'!AC1003="g",'Data Entry'!AB1003*0.001,IF('Data Entry'!AC1003="mg",'Data Entry'!AB1003*0.000001,IF('Data Entry'!AC1003="t",'Data Entry'!AB1003*1000,IF('Data Entry'!AC1003="ml",'Data Entry'!AB1003*0.001,IF('Data Entry'!AC1003="kg",'Data Entry'!AB1003*1,IF('Data Entry'!AC1003="L",'Data Entry'!AB1003*1,IFERROR(,"")))))))</f>
        <v>0</v>
      </c>
      <c r="J1000" s="59" t="str">
        <f>'Data Entry'!AU1003</f>
        <v/>
      </c>
      <c r="K1000" s="1">
        <f>IF('Data Entry'!AI1003="g",'Data Entry'!AH1003*0.001*V1000,IF('Data Entry'!AI1003="UI",'Data Entry'!AH1003*0.000001*V1000,IF('Data Entry'!AI1003="mg",'Data Entry'!AH1003*0.000001*V1000,IF('Data Entry'!AI1003="t",'Data Entry'!AH1003*1000*V1000,IF('Data Entry'!AI1003="kg",'Data Entry'!AH1003*1*V1000,IF('Data Entry'!AI1003="L",'Data Entry'!AH1003*1*V1000,IFERROR(,"")))))))</f>
        <v>0</v>
      </c>
      <c r="L1000" s="1" t="s">
        <v>4</v>
      </c>
      <c r="M1000" s="59">
        <f>'Data Entry'!AJ1003</f>
        <v>0</v>
      </c>
      <c r="N1000" s="59" t="str">
        <f>'Data Entry'!AX1003</f>
        <v/>
      </c>
      <c r="O1000" s="1">
        <f>IF('Data Entry'!AL1003="g",'Data Entry'!AK1003*0.001*W1000,IF('Data Entry'!AL1003="UI",'Data Entry'!AK1003*0.000001*W1000,IF('Data Entry'!AL1003="mg",'Data Entry'!AK1003*0.000001*W1000,IF('Data Entry'!AL1003="t",'Data Entry'!AK1003*1000*W1000,IF('Data Entry'!AL1003="kg",'Data Entry'!AK1003*1*W1000,IF('Data Entry'!AL1003="L",'Data Entry'!AK1003*1*W1000,IFERROR(,"")))))))</f>
        <v>0</v>
      </c>
      <c r="P1000" s="1" t="s">
        <v>4</v>
      </c>
      <c r="Q1000" s="59">
        <f>'Data Entry'!AM1003</f>
        <v>0</v>
      </c>
      <c r="R1000" s="59" t="str">
        <f>'Data Entry'!BA1003</f>
        <v/>
      </c>
      <c r="S1000" s="1">
        <f>IF('Data Entry'!AO1003="g",'Data Entry'!AN1003*0.001*X1000,IF('Data Entry'!AO1003="UI",'Data Entry'!AN1003*0.000001*X1000,IF('Data Entry'!AO1003="mg",'Data Entry'!AN1003*0.000001*X1000,IF('Data Entry'!AO1003="t",'Data Entry'!AN1003*1000*X1000,IF('Data Entry'!AO1003="kg",'Data Entry'!AN1003*1*X1000,IF('Data Entry'!AO1003="L",'Data Entry'!AN1003*1*X1000,IFERROR(,"")))))))</f>
        <v>0</v>
      </c>
      <c r="T1000" s="1" t="s">
        <v>4</v>
      </c>
      <c r="U1000" s="59" t="str">
        <f>IF('Data Entry'!AP1003="No aplica","1",'Data Entry'!AP1003)</f>
        <v/>
      </c>
      <c r="V1000" s="59" t="str">
        <f>IF('Data Entry'!AS1003="No aplica","1",'Data Entry'!AS1003)</f>
        <v/>
      </c>
      <c r="W1000" s="59" t="str">
        <f>IF('Data Entry'!AV1003="No aplica","1",'Data Entry'!AV1003)</f>
        <v/>
      </c>
      <c r="X1000" s="59" t="str">
        <f>IF('Data Entry'!AY1003="No aplica","1",'Data Entry'!AY1003)</f>
        <v/>
      </c>
      <c r="Y1000" s="151" t="str">
        <f t="shared" si="15"/>
        <v/>
      </c>
      <c r="Z1000" s="152" t="str">
        <f>IF('Data Entry'!H1003="Yes","1",IF(AND('Data Entry'!H1003="",'Data Entry'!I1003="",'Data Entry'!J1003="",'Data Entry'!K1003="",'Data Entry'!L1003="",'Data Entry'!M1003="",'Data Entry'!N1003="",'Data Entry'!O1003="",'Data Entry'!P1003="",'Data Entry'!Q1003=""),"","1"))</f>
        <v/>
      </c>
      <c r="AA1000" s="152" t="str">
        <f>IF('Data Entry'!R1003="Yes","1",IF(AND('Data Entry'!R1003="",'Data Entry'!S1003="",'Data Entry'!T1003="",'Data Entry'!U1003=""),"","1"))</f>
        <v/>
      </c>
      <c r="AB1000" s="157" t="str">
        <f>IF('Data Entry'!V1003="Yes","1",IF(AND('Data Entry'!V1003="",'Data Entry'!W1003=""),"","1"))</f>
        <v/>
      </c>
    </row>
    <row r="1001" spans="1:28" ht="17">
      <c r="A1001" s="59">
        <f>'Data Entry'!AB1004</f>
        <v>0</v>
      </c>
      <c r="B1001" s="59" t="str">
        <f>'Data Entry'!AR1004</f>
        <v/>
      </c>
      <c r="C1001" s="1">
        <f>IF('Data Entry'!AD1004="g",'Data Entry'!AC1004*0.001*U1001,IF('Data Entry'!AD1004="UI",'Data Entry'!AC1004*0.000001*U1001,IF('Data Entry'!AD1004="mg",'Data Entry'!AC1004*0.000001*U1001,IF('Data Entry'!AD1004="t",'Data Entry'!AC1004*1000*U1001,IF('Data Entry'!AD1004="kg",'Data Entry'!AC1004*1*U1001,IF('Data Entry'!AD1004="L",'Data Entry'!AC1004*1*U1001,IFERROR(,"")))))))</f>
        <v>0</v>
      </c>
      <c r="D1001" s="1" t="s">
        <v>4</v>
      </c>
      <c r="E1001" s="1">
        <f>IF('Data Entry'!AF1004="g",'Data Entry'!AE1004*0.001,IF('Data Entry'!AF1004="mg",'Data Entry'!AE1004*0.000001,IF('Data Entry'!AF1004="t",'Data Entry'!AE1004*1000,IF('Data Entry'!AF1004="ml",'Data Entry'!AE1004*0.001,IF('Data Entry'!AF1004="kg",'Data Entry'!AE1004*1,IF('Data Entry'!AF1004="Pieza",'Data Entry'!AE1004*1,IF('Data Entry'!AF1004="L",'Data Entry'!AE1004*1,IFERROR(,""))))))))</f>
        <v>0</v>
      </c>
      <c r="F1001" s="1" t="s">
        <v>4</v>
      </c>
      <c r="G1001" s="1">
        <f>IF('Data Entry'!AA1004="g",'Data Entry'!Z1004*0.001,IF('Data Entry'!AA1004="mg",'Data Entry'!Z1004*0.000001,IF('Data Entry'!AA1004="t",'Data Entry'!Z1004*1000,IF('Data Entry'!AA1004="ml",'Data Entry'!Z1004*0.001,IF('Data Entry'!AA1004="kg",'Data Entry'!Z1004*1,IF('Data Entry'!AA1004="Piezas",'Data Entry'!Z1004*1,IF('Data Entry'!AA1004="L",'Data Entry'!Z1004*1,IFERROR(,""))))))))</f>
        <v>0</v>
      </c>
      <c r="H1001" s="1" t="s">
        <v>4</v>
      </c>
      <c r="I1001" s="1">
        <f>IF('Data Entry'!AC1004="g",'Data Entry'!AB1004*0.001,IF('Data Entry'!AC1004="mg",'Data Entry'!AB1004*0.000001,IF('Data Entry'!AC1004="t",'Data Entry'!AB1004*1000,IF('Data Entry'!AC1004="ml",'Data Entry'!AB1004*0.001,IF('Data Entry'!AC1004="kg",'Data Entry'!AB1004*1,IF('Data Entry'!AC1004="L",'Data Entry'!AB1004*1,IFERROR(,"")))))))</f>
        <v>0</v>
      </c>
      <c r="J1001" s="59" t="str">
        <f>'Data Entry'!AU1004</f>
        <v/>
      </c>
      <c r="K1001" s="1">
        <f>IF('Data Entry'!AI1004="g",'Data Entry'!AH1004*0.001*V1001,IF('Data Entry'!AI1004="UI",'Data Entry'!AH1004*0.000001*V1001,IF('Data Entry'!AI1004="mg",'Data Entry'!AH1004*0.000001*V1001,IF('Data Entry'!AI1004="t",'Data Entry'!AH1004*1000*V1001,IF('Data Entry'!AI1004="kg",'Data Entry'!AH1004*1*V1001,IF('Data Entry'!AI1004="L",'Data Entry'!AH1004*1*V1001,IFERROR(,"")))))))</f>
        <v>0</v>
      </c>
      <c r="L1001" s="1" t="s">
        <v>4</v>
      </c>
      <c r="M1001" s="59">
        <f>'Data Entry'!AJ1004</f>
        <v>0</v>
      </c>
      <c r="N1001" s="59" t="str">
        <f>'Data Entry'!AX1004</f>
        <v/>
      </c>
      <c r="O1001" s="1">
        <f>IF('Data Entry'!AL1004="g",'Data Entry'!AK1004*0.001*W1001,IF('Data Entry'!AL1004="UI",'Data Entry'!AK1004*0.000001*W1001,IF('Data Entry'!AL1004="mg",'Data Entry'!AK1004*0.000001*W1001,IF('Data Entry'!AL1004="t",'Data Entry'!AK1004*1000*W1001,IF('Data Entry'!AL1004="kg",'Data Entry'!AK1004*1*W1001,IF('Data Entry'!AL1004="L",'Data Entry'!AK1004*1*W1001,IFERROR(,"")))))))</f>
        <v>0</v>
      </c>
      <c r="P1001" s="1" t="s">
        <v>4</v>
      </c>
      <c r="Q1001" s="59">
        <f>'Data Entry'!AM1004</f>
        <v>0</v>
      </c>
      <c r="R1001" s="59" t="str">
        <f>'Data Entry'!BA1004</f>
        <v/>
      </c>
      <c r="S1001" s="1">
        <f>IF('Data Entry'!AO1004="g",'Data Entry'!AN1004*0.001*X1001,IF('Data Entry'!AO1004="UI",'Data Entry'!AN1004*0.000001*X1001,IF('Data Entry'!AO1004="mg",'Data Entry'!AN1004*0.000001*X1001,IF('Data Entry'!AO1004="t",'Data Entry'!AN1004*1000*X1001,IF('Data Entry'!AO1004="kg",'Data Entry'!AN1004*1*X1001,IF('Data Entry'!AO1004="L",'Data Entry'!AN1004*1*X1001,IFERROR(,"")))))))</f>
        <v>0</v>
      </c>
      <c r="T1001" s="1" t="s">
        <v>4</v>
      </c>
      <c r="U1001" s="59" t="str">
        <f>IF('Data Entry'!AP1004="No aplica","1",'Data Entry'!AP1004)</f>
        <v/>
      </c>
      <c r="V1001" s="59" t="str">
        <f>IF('Data Entry'!AS1004="No aplica","1",'Data Entry'!AS1004)</f>
        <v/>
      </c>
      <c r="W1001" s="59" t="str">
        <f>IF('Data Entry'!AV1004="No aplica","1",'Data Entry'!AV1004)</f>
        <v/>
      </c>
      <c r="X1001" s="59" t="str">
        <f>IF('Data Entry'!AY1004="No aplica","1",'Data Entry'!AY1004)</f>
        <v/>
      </c>
      <c r="Y1001" s="151" t="str">
        <f t="shared" si="15"/>
        <v/>
      </c>
      <c r="Z1001" s="152" t="str">
        <f>IF('Data Entry'!H1004="Yes","1",IF(AND('Data Entry'!H1004="",'Data Entry'!I1004="",'Data Entry'!J1004="",'Data Entry'!K1004="",'Data Entry'!L1004="",'Data Entry'!M1004="",'Data Entry'!N1004="",'Data Entry'!O1004="",'Data Entry'!P1004="",'Data Entry'!Q1004=""),"","1"))</f>
        <v/>
      </c>
      <c r="AA1001" s="152" t="str">
        <f>IF('Data Entry'!R1004="Yes","1",IF(AND('Data Entry'!R1004="",'Data Entry'!S1004="",'Data Entry'!T1004="",'Data Entry'!U1004=""),"","1"))</f>
        <v/>
      </c>
      <c r="AB1001" s="157" t="str">
        <f>IF('Data Entry'!V1004="Yes","1",IF(AND('Data Entry'!V1004="",'Data Entry'!W1004=""),"","1"))</f>
        <v/>
      </c>
    </row>
    <row r="1002" spans="1:28" ht="17">
      <c r="A1002" s="59">
        <f>'Data Entry'!AB1005</f>
        <v>0</v>
      </c>
      <c r="B1002" s="59" t="str">
        <f>'Data Entry'!AR1005</f>
        <v/>
      </c>
      <c r="C1002" s="1">
        <f>IF('Data Entry'!AD1005="g",'Data Entry'!AC1005*0.001*U1002,IF('Data Entry'!AD1005="UI",'Data Entry'!AC1005*0.000001*U1002,IF('Data Entry'!AD1005="mg",'Data Entry'!AC1005*0.000001*U1002,IF('Data Entry'!AD1005="t",'Data Entry'!AC1005*1000*U1002,IF('Data Entry'!AD1005="kg",'Data Entry'!AC1005*1*U1002,IF('Data Entry'!AD1005="L",'Data Entry'!AC1005*1*U1002,IFERROR(,"")))))))</f>
        <v>0</v>
      </c>
      <c r="D1002" s="1" t="s">
        <v>4</v>
      </c>
      <c r="E1002" s="1">
        <f>IF('Data Entry'!AF1005="g",'Data Entry'!AE1005*0.001,IF('Data Entry'!AF1005="mg",'Data Entry'!AE1005*0.000001,IF('Data Entry'!AF1005="t",'Data Entry'!AE1005*1000,IF('Data Entry'!AF1005="ml",'Data Entry'!AE1005*0.001,IF('Data Entry'!AF1005="kg",'Data Entry'!AE1005*1,IF('Data Entry'!AF1005="Pieza",'Data Entry'!AE1005*1,IF('Data Entry'!AF1005="L",'Data Entry'!AE1005*1,IFERROR(,""))))))))</f>
        <v>0</v>
      </c>
      <c r="F1002" s="1" t="s">
        <v>4</v>
      </c>
      <c r="G1002" s="1">
        <f>IF('Data Entry'!AA1005="g",'Data Entry'!Z1005*0.001,IF('Data Entry'!AA1005="mg",'Data Entry'!Z1005*0.000001,IF('Data Entry'!AA1005="t",'Data Entry'!Z1005*1000,IF('Data Entry'!AA1005="ml",'Data Entry'!Z1005*0.001,IF('Data Entry'!AA1005="kg",'Data Entry'!Z1005*1,IF('Data Entry'!AA1005="Piezas",'Data Entry'!Z1005*1,IF('Data Entry'!AA1005="L",'Data Entry'!Z1005*1,IFERROR(,""))))))))</f>
        <v>0</v>
      </c>
      <c r="H1002" s="1" t="s">
        <v>4</v>
      </c>
      <c r="I1002" s="1">
        <f>IF('Data Entry'!AC1005="g",'Data Entry'!AB1005*0.001,IF('Data Entry'!AC1005="mg",'Data Entry'!AB1005*0.000001,IF('Data Entry'!AC1005="t",'Data Entry'!AB1005*1000,IF('Data Entry'!AC1005="ml",'Data Entry'!AB1005*0.001,IF('Data Entry'!AC1005="kg",'Data Entry'!AB1005*1,IF('Data Entry'!AC1005="L",'Data Entry'!AB1005*1,IFERROR(,"")))))))</f>
        <v>0</v>
      </c>
      <c r="J1002" s="59" t="str">
        <f>'Data Entry'!AU1005</f>
        <v/>
      </c>
      <c r="K1002" s="1">
        <f>IF('Data Entry'!AI1005="g",'Data Entry'!AH1005*0.001*V1002,IF('Data Entry'!AI1005="UI",'Data Entry'!AH1005*0.000001*V1002,IF('Data Entry'!AI1005="mg",'Data Entry'!AH1005*0.000001*V1002,IF('Data Entry'!AI1005="t",'Data Entry'!AH1005*1000*V1002,IF('Data Entry'!AI1005="kg",'Data Entry'!AH1005*1*V1002,IF('Data Entry'!AI1005="L",'Data Entry'!AH1005*1*V1002,IFERROR(,"")))))))</f>
        <v>0</v>
      </c>
      <c r="L1002" s="1" t="s">
        <v>4</v>
      </c>
      <c r="M1002" s="59">
        <f>'Data Entry'!AJ1005</f>
        <v>0</v>
      </c>
      <c r="N1002" s="59" t="str">
        <f>'Data Entry'!AX1005</f>
        <v/>
      </c>
      <c r="O1002" s="1">
        <f>IF('Data Entry'!AL1005="g",'Data Entry'!AK1005*0.001*W1002,IF('Data Entry'!AL1005="UI",'Data Entry'!AK1005*0.000001*W1002,IF('Data Entry'!AL1005="mg",'Data Entry'!AK1005*0.000001*W1002,IF('Data Entry'!AL1005="t",'Data Entry'!AK1005*1000*W1002,IF('Data Entry'!AL1005="kg",'Data Entry'!AK1005*1*W1002,IF('Data Entry'!AL1005="L",'Data Entry'!AK1005*1*W1002,IFERROR(,"")))))))</f>
        <v>0</v>
      </c>
      <c r="P1002" s="1" t="s">
        <v>4</v>
      </c>
      <c r="Q1002" s="59">
        <f>'Data Entry'!AM1005</f>
        <v>0</v>
      </c>
      <c r="R1002" s="59" t="str">
        <f>'Data Entry'!BA1005</f>
        <v/>
      </c>
      <c r="S1002" s="1">
        <f>IF('Data Entry'!AO1005="g",'Data Entry'!AN1005*0.001*X1002,IF('Data Entry'!AO1005="UI",'Data Entry'!AN1005*0.000001*X1002,IF('Data Entry'!AO1005="mg",'Data Entry'!AN1005*0.000001*X1002,IF('Data Entry'!AO1005="t",'Data Entry'!AN1005*1000*X1002,IF('Data Entry'!AO1005="kg",'Data Entry'!AN1005*1*X1002,IF('Data Entry'!AO1005="L",'Data Entry'!AN1005*1*X1002,IFERROR(,"")))))))</f>
        <v>0</v>
      </c>
      <c r="T1002" s="1" t="s">
        <v>4</v>
      </c>
      <c r="U1002" s="59" t="str">
        <f>IF('Data Entry'!AP1005="No aplica","1",'Data Entry'!AP1005)</f>
        <v/>
      </c>
      <c r="V1002" s="59" t="str">
        <f>IF('Data Entry'!AS1005="No aplica","1",'Data Entry'!AS1005)</f>
        <v/>
      </c>
      <c r="W1002" s="59" t="str">
        <f>IF('Data Entry'!AV1005="No aplica","1",'Data Entry'!AV1005)</f>
        <v/>
      </c>
      <c r="X1002" s="59" t="str">
        <f>IF('Data Entry'!AY1005="No aplica","1",'Data Entry'!AY1005)</f>
        <v/>
      </c>
      <c r="Y1002" s="151" t="str">
        <f t="shared" si="15"/>
        <v/>
      </c>
      <c r="Z1002" s="152" t="str">
        <f>IF('Data Entry'!H1005="Yes","1",IF(AND('Data Entry'!H1005="",'Data Entry'!I1005="",'Data Entry'!J1005="",'Data Entry'!K1005="",'Data Entry'!L1005="",'Data Entry'!M1005="",'Data Entry'!N1005="",'Data Entry'!O1005="",'Data Entry'!P1005="",'Data Entry'!Q1005=""),"","1"))</f>
        <v/>
      </c>
      <c r="AA1002" s="152" t="str">
        <f>IF('Data Entry'!R1005="Yes","1",IF(AND('Data Entry'!R1005="",'Data Entry'!S1005="",'Data Entry'!T1005="",'Data Entry'!U1005=""),"","1"))</f>
        <v/>
      </c>
      <c r="AB1002" s="157" t="str">
        <f>IF('Data Entry'!V1005="Yes","1",IF(AND('Data Entry'!V1005="",'Data Entry'!W1005=""),"","1"))</f>
        <v/>
      </c>
    </row>
    <row r="1003" spans="1:28" ht="17">
      <c r="A1003" s="59">
        <f>'Data Entry'!AB1006</f>
        <v>0</v>
      </c>
      <c r="B1003" s="59" t="str">
        <f>'Data Entry'!AR1006</f>
        <v/>
      </c>
      <c r="C1003" s="1">
        <f>IF('Data Entry'!AD1006="g",'Data Entry'!AC1006*0.001*U1003,IF('Data Entry'!AD1006="UI",'Data Entry'!AC1006*0.000001*U1003,IF('Data Entry'!AD1006="mg",'Data Entry'!AC1006*0.000001*U1003,IF('Data Entry'!AD1006="t",'Data Entry'!AC1006*1000*U1003,IF('Data Entry'!AD1006="kg",'Data Entry'!AC1006*1*U1003,IF('Data Entry'!AD1006="L",'Data Entry'!AC1006*1*U1003,IFERROR(,"")))))))</f>
        <v>0</v>
      </c>
      <c r="D1003" s="1" t="s">
        <v>4</v>
      </c>
      <c r="E1003" s="1">
        <f>IF('Data Entry'!AF1006="g",'Data Entry'!AE1006*0.001,IF('Data Entry'!AF1006="mg",'Data Entry'!AE1006*0.000001,IF('Data Entry'!AF1006="t",'Data Entry'!AE1006*1000,IF('Data Entry'!AF1006="ml",'Data Entry'!AE1006*0.001,IF('Data Entry'!AF1006="kg",'Data Entry'!AE1006*1,IF('Data Entry'!AF1006="Pieza",'Data Entry'!AE1006*1,IF('Data Entry'!AF1006="L",'Data Entry'!AE1006*1,IFERROR(,""))))))))</f>
        <v>0</v>
      </c>
      <c r="F1003" s="1" t="s">
        <v>4</v>
      </c>
      <c r="G1003" s="1">
        <f>IF('Data Entry'!AA1006="g",'Data Entry'!Z1006*0.001,IF('Data Entry'!AA1006="mg",'Data Entry'!Z1006*0.000001,IF('Data Entry'!AA1006="t",'Data Entry'!Z1006*1000,IF('Data Entry'!AA1006="ml",'Data Entry'!Z1006*0.001,IF('Data Entry'!AA1006="kg",'Data Entry'!Z1006*1,IF('Data Entry'!AA1006="Piezas",'Data Entry'!Z1006*1,IF('Data Entry'!AA1006="L",'Data Entry'!Z1006*1,IFERROR(,""))))))))</f>
        <v>0</v>
      </c>
      <c r="H1003" s="1" t="s">
        <v>4</v>
      </c>
      <c r="I1003" s="1">
        <f>IF('Data Entry'!AC1006="g",'Data Entry'!AB1006*0.001,IF('Data Entry'!AC1006="mg",'Data Entry'!AB1006*0.000001,IF('Data Entry'!AC1006="t",'Data Entry'!AB1006*1000,IF('Data Entry'!AC1006="ml",'Data Entry'!AB1006*0.001,IF('Data Entry'!AC1006="kg",'Data Entry'!AB1006*1,IF('Data Entry'!AC1006="L",'Data Entry'!AB1006*1,IFERROR(,"")))))))</f>
        <v>0</v>
      </c>
      <c r="J1003" s="59" t="str">
        <f>'Data Entry'!AU1006</f>
        <v/>
      </c>
      <c r="K1003" s="1">
        <f>IF('Data Entry'!AI1006="g",'Data Entry'!AH1006*0.001*V1003,IF('Data Entry'!AI1006="UI",'Data Entry'!AH1006*0.000001*V1003,IF('Data Entry'!AI1006="mg",'Data Entry'!AH1006*0.000001*V1003,IF('Data Entry'!AI1006="t",'Data Entry'!AH1006*1000*V1003,IF('Data Entry'!AI1006="kg",'Data Entry'!AH1006*1*V1003,IF('Data Entry'!AI1006="L",'Data Entry'!AH1006*1*V1003,IFERROR(,"")))))))</f>
        <v>0</v>
      </c>
      <c r="L1003" s="1" t="s">
        <v>4</v>
      </c>
      <c r="M1003" s="59">
        <f>'Data Entry'!AJ1006</f>
        <v>0</v>
      </c>
      <c r="N1003" s="59" t="str">
        <f>'Data Entry'!AX1006</f>
        <v/>
      </c>
      <c r="O1003" s="1">
        <f>IF('Data Entry'!AL1006="g",'Data Entry'!AK1006*0.001*W1003,IF('Data Entry'!AL1006="UI",'Data Entry'!AK1006*0.000001*W1003,IF('Data Entry'!AL1006="mg",'Data Entry'!AK1006*0.000001*W1003,IF('Data Entry'!AL1006="t",'Data Entry'!AK1006*1000*W1003,IF('Data Entry'!AL1006="kg",'Data Entry'!AK1006*1*W1003,IF('Data Entry'!AL1006="L",'Data Entry'!AK1006*1*W1003,IFERROR(,"")))))))</f>
        <v>0</v>
      </c>
      <c r="P1003" s="1" t="s">
        <v>4</v>
      </c>
      <c r="Q1003" s="59">
        <f>'Data Entry'!AM1006</f>
        <v>0</v>
      </c>
      <c r="R1003" s="59" t="str">
        <f>'Data Entry'!BA1006</f>
        <v/>
      </c>
      <c r="S1003" s="1">
        <f>IF('Data Entry'!AO1006="g",'Data Entry'!AN1006*0.001*X1003,IF('Data Entry'!AO1006="UI",'Data Entry'!AN1006*0.000001*X1003,IF('Data Entry'!AO1006="mg",'Data Entry'!AN1006*0.000001*X1003,IF('Data Entry'!AO1006="t",'Data Entry'!AN1006*1000*X1003,IF('Data Entry'!AO1006="kg",'Data Entry'!AN1006*1*X1003,IF('Data Entry'!AO1006="L",'Data Entry'!AN1006*1*X1003,IFERROR(,"")))))))</f>
        <v>0</v>
      </c>
      <c r="T1003" s="1" t="s">
        <v>4</v>
      </c>
      <c r="U1003" s="59" t="str">
        <f>IF('Data Entry'!AP1006="No aplica","1",'Data Entry'!AP1006)</f>
        <v/>
      </c>
      <c r="V1003" s="59" t="str">
        <f>IF('Data Entry'!AS1006="No aplica","1",'Data Entry'!AS1006)</f>
        <v/>
      </c>
      <c r="W1003" s="59" t="str">
        <f>IF('Data Entry'!AV1006="No aplica","1",'Data Entry'!AV1006)</f>
        <v/>
      </c>
      <c r="X1003" s="59" t="str">
        <f>IF('Data Entry'!AY1006="No aplica","1",'Data Entry'!AY1006)</f>
        <v/>
      </c>
      <c r="Y1003" s="151" t="str">
        <f t="shared" si="15"/>
        <v/>
      </c>
      <c r="Z1003" s="152" t="str">
        <f>IF('Data Entry'!H1006="Yes","1",IF(AND('Data Entry'!H1006="",'Data Entry'!I1006="",'Data Entry'!J1006="",'Data Entry'!K1006="",'Data Entry'!L1006="",'Data Entry'!M1006="",'Data Entry'!N1006="",'Data Entry'!O1006="",'Data Entry'!P1006="",'Data Entry'!Q1006=""),"","1"))</f>
        <v/>
      </c>
      <c r="AA1003" s="152" t="str">
        <f>IF('Data Entry'!R1006="Yes","1",IF(AND('Data Entry'!R1006="",'Data Entry'!S1006="",'Data Entry'!T1006="",'Data Entry'!U1006=""),"","1"))</f>
        <v/>
      </c>
      <c r="AB1003" s="157" t="str">
        <f>IF('Data Entry'!V1006="Yes","1",IF(AND('Data Entry'!V1006="",'Data Entry'!W1006=""),"","1"))</f>
        <v/>
      </c>
    </row>
    <row r="1004" spans="1:28" ht="17">
      <c r="A1004" s="59">
        <f>'Data Entry'!AB1007</f>
        <v>0</v>
      </c>
      <c r="B1004" s="59" t="str">
        <f>'Data Entry'!AR1007</f>
        <v/>
      </c>
      <c r="C1004" s="1">
        <f>IF('Data Entry'!AD1007="g",'Data Entry'!AC1007*0.001*U1004,IF('Data Entry'!AD1007="UI",'Data Entry'!AC1007*0.000001*U1004,IF('Data Entry'!AD1007="mg",'Data Entry'!AC1007*0.000001*U1004,IF('Data Entry'!AD1007="t",'Data Entry'!AC1007*1000*U1004,IF('Data Entry'!AD1007="kg",'Data Entry'!AC1007*1*U1004,IF('Data Entry'!AD1007="L",'Data Entry'!AC1007*1*U1004,IFERROR(,"")))))))</f>
        <v>0</v>
      </c>
      <c r="D1004" s="1" t="s">
        <v>4</v>
      </c>
      <c r="E1004" s="1">
        <f>IF('Data Entry'!AF1007="g",'Data Entry'!AE1007*0.001,IF('Data Entry'!AF1007="mg",'Data Entry'!AE1007*0.000001,IF('Data Entry'!AF1007="t",'Data Entry'!AE1007*1000,IF('Data Entry'!AF1007="ml",'Data Entry'!AE1007*0.001,IF('Data Entry'!AF1007="kg",'Data Entry'!AE1007*1,IF('Data Entry'!AF1007="Pieza",'Data Entry'!AE1007*1,IF('Data Entry'!AF1007="L",'Data Entry'!AE1007*1,IFERROR(,""))))))))</f>
        <v>0</v>
      </c>
      <c r="F1004" s="1" t="s">
        <v>4</v>
      </c>
      <c r="G1004" s="1">
        <f>IF('Data Entry'!AA1007="g",'Data Entry'!Z1007*0.001,IF('Data Entry'!AA1007="mg",'Data Entry'!Z1007*0.000001,IF('Data Entry'!AA1007="t",'Data Entry'!Z1007*1000,IF('Data Entry'!AA1007="ml",'Data Entry'!Z1007*0.001,IF('Data Entry'!AA1007="kg",'Data Entry'!Z1007*1,IF('Data Entry'!AA1007="Piezas",'Data Entry'!Z1007*1,IF('Data Entry'!AA1007="L",'Data Entry'!Z1007*1,IFERROR(,""))))))))</f>
        <v>0</v>
      </c>
      <c r="H1004" s="1" t="s">
        <v>4</v>
      </c>
      <c r="I1004" s="1">
        <f>IF('Data Entry'!AC1007="g",'Data Entry'!AB1007*0.001,IF('Data Entry'!AC1007="mg",'Data Entry'!AB1007*0.000001,IF('Data Entry'!AC1007="t",'Data Entry'!AB1007*1000,IF('Data Entry'!AC1007="ml",'Data Entry'!AB1007*0.001,IF('Data Entry'!AC1007="kg",'Data Entry'!AB1007*1,IF('Data Entry'!AC1007="L",'Data Entry'!AB1007*1,IFERROR(,"")))))))</f>
        <v>0</v>
      </c>
      <c r="J1004" s="59" t="str">
        <f>'Data Entry'!AU1007</f>
        <v/>
      </c>
      <c r="K1004" s="1">
        <f>IF('Data Entry'!AI1007="g",'Data Entry'!AH1007*0.001*V1004,IF('Data Entry'!AI1007="UI",'Data Entry'!AH1007*0.000001*V1004,IF('Data Entry'!AI1007="mg",'Data Entry'!AH1007*0.000001*V1004,IF('Data Entry'!AI1007="t",'Data Entry'!AH1007*1000*V1004,IF('Data Entry'!AI1007="kg",'Data Entry'!AH1007*1*V1004,IF('Data Entry'!AI1007="L",'Data Entry'!AH1007*1*V1004,IFERROR(,"")))))))</f>
        <v>0</v>
      </c>
      <c r="L1004" s="1" t="s">
        <v>4</v>
      </c>
      <c r="M1004" s="59">
        <f>'Data Entry'!AJ1007</f>
        <v>0</v>
      </c>
      <c r="N1004" s="59" t="str">
        <f>'Data Entry'!AX1007</f>
        <v/>
      </c>
      <c r="O1004" s="1">
        <f>IF('Data Entry'!AL1007="g",'Data Entry'!AK1007*0.001*W1004,IF('Data Entry'!AL1007="UI",'Data Entry'!AK1007*0.000001*W1004,IF('Data Entry'!AL1007="mg",'Data Entry'!AK1007*0.000001*W1004,IF('Data Entry'!AL1007="t",'Data Entry'!AK1007*1000*W1004,IF('Data Entry'!AL1007="kg",'Data Entry'!AK1007*1*W1004,IF('Data Entry'!AL1007="L",'Data Entry'!AK1007*1*W1004,IFERROR(,"")))))))</f>
        <v>0</v>
      </c>
      <c r="P1004" s="1" t="s">
        <v>4</v>
      </c>
      <c r="Q1004" s="59">
        <f>'Data Entry'!AM1007</f>
        <v>0</v>
      </c>
      <c r="R1004" s="59" t="str">
        <f>'Data Entry'!BA1007</f>
        <v/>
      </c>
      <c r="S1004" s="1">
        <f>IF('Data Entry'!AO1007="g",'Data Entry'!AN1007*0.001*X1004,IF('Data Entry'!AO1007="UI",'Data Entry'!AN1007*0.000001*X1004,IF('Data Entry'!AO1007="mg",'Data Entry'!AN1007*0.000001*X1004,IF('Data Entry'!AO1007="t",'Data Entry'!AN1007*1000*X1004,IF('Data Entry'!AO1007="kg",'Data Entry'!AN1007*1*X1004,IF('Data Entry'!AO1007="L",'Data Entry'!AN1007*1*X1004,IFERROR(,"")))))))</f>
        <v>0</v>
      </c>
      <c r="T1004" s="1" t="s">
        <v>4</v>
      </c>
      <c r="U1004" s="59" t="str">
        <f>IF('Data Entry'!AP1007="No aplica","1",'Data Entry'!AP1007)</f>
        <v/>
      </c>
      <c r="V1004" s="59" t="str">
        <f>IF('Data Entry'!AS1007="No aplica","1",'Data Entry'!AS1007)</f>
        <v/>
      </c>
      <c r="W1004" s="59" t="str">
        <f>IF('Data Entry'!AV1007="No aplica","1",'Data Entry'!AV1007)</f>
        <v/>
      </c>
      <c r="X1004" s="59" t="str">
        <f>IF('Data Entry'!AY1007="No aplica","1",'Data Entry'!AY1007)</f>
        <v/>
      </c>
      <c r="Y1004" s="151" t="str">
        <f t="shared" si="15"/>
        <v/>
      </c>
      <c r="Z1004" s="152" t="str">
        <f>IF('Data Entry'!H1007="Yes","1",IF(AND('Data Entry'!H1007="",'Data Entry'!I1007="",'Data Entry'!J1007="",'Data Entry'!K1007="",'Data Entry'!L1007="",'Data Entry'!M1007="",'Data Entry'!N1007="",'Data Entry'!O1007="",'Data Entry'!P1007="",'Data Entry'!Q1007=""),"","1"))</f>
        <v/>
      </c>
      <c r="AA1004" s="152" t="str">
        <f>IF('Data Entry'!R1007="Yes","1",IF(AND('Data Entry'!R1007="",'Data Entry'!S1007="",'Data Entry'!T1007="",'Data Entry'!U1007=""),"","1"))</f>
        <v/>
      </c>
      <c r="AB1004" s="157" t="str">
        <f>IF('Data Entry'!V1007="Yes","1",IF(AND('Data Entry'!V1007="",'Data Entry'!W1007=""),"","1"))</f>
        <v/>
      </c>
    </row>
    <row r="1005" spans="1:28" ht="17">
      <c r="A1005" s="59">
        <f>'Data Entry'!AB1008</f>
        <v>0</v>
      </c>
      <c r="B1005" s="59" t="str">
        <f>'Data Entry'!AR1008</f>
        <v/>
      </c>
      <c r="C1005" s="1">
        <f>IF('Data Entry'!AD1008="g",'Data Entry'!AC1008*0.001*U1005,IF('Data Entry'!AD1008="UI",'Data Entry'!AC1008*0.000001*U1005,IF('Data Entry'!AD1008="mg",'Data Entry'!AC1008*0.000001*U1005,IF('Data Entry'!AD1008="t",'Data Entry'!AC1008*1000*U1005,IF('Data Entry'!AD1008="kg",'Data Entry'!AC1008*1*U1005,IF('Data Entry'!AD1008="L",'Data Entry'!AC1008*1*U1005,IFERROR(,"")))))))</f>
        <v>0</v>
      </c>
      <c r="D1005" s="1" t="s">
        <v>4</v>
      </c>
      <c r="E1005" s="1">
        <f>IF('Data Entry'!AF1008="g",'Data Entry'!AE1008*0.001,IF('Data Entry'!AF1008="mg",'Data Entry'!AE1008*0.000001,IF('Data Entry'!AF1008="t",'Data Entry'!AE1008*1000,IF('Data Entry'!AF1008="ml",'Data Entry'!AE1008*0.001,IF('Data Entry'!AF1008="kg",'Data Entry'!AE1008*1,IF('Data Entry'!AF1008="Pieza",'Data Entry'!AE1008*1,IF('Data Entry'!AF1008="L",'Data Entry'!AE1008*1,IFERROR(,""))))))))</f>
        <v>0</v>
      </c>
      <c r="F1005" s="1" t="s">
        <v>4</v>
      </c>
      <c r="G1005" s="1">
        <f>IF('Data Entry'!AA1008="g",'Data Entry'!Z1008*0.001,IF('Data Entry'!AA1008="mg",'Data Entry'!Z1008*0.000001,IF('Data Entry'!AA1008="t",'Data Entry'!Z1008*1000,IF('Data Entry'!AA1008="ml",'Data Entry'!Z1008*0.001,IF('Data Entry'!AA1008="kg",'Data Entry'!Z1008*1,IF('Data Entry'!AA1008="Piezas",'Data Entry'!Z1008*1,IF('Data Entry'!AA1008="L",'Data Entry'!Z1008*1,IFERROR(,""))))))))</f>
        <v>0</v>
      </c>
      <c r="H1005" s="1" t="s">
        <v>4</v>
      </c>
      <c r="I1005" s="1">
        <f>IF('Data Entry'!AC1008="g",'Data Entry'!AB1008*0.001,IF('Data Entry'!AC1008="mg",'Data Entry'!AB1008*0.000001,IF('Data Entry'!AC1008="t",'Data Entry'!AB1008*1000,IF('Data Entry'!AC1008="ml",'Data Entry'!AB1008*0.001,IF('Data Entry'!AC1008="kg",'Data Entry'!AB1008*1,IF('Data Entry'!AC1008="L",'Data Entry'!AB1008*1,IFERROR(,"")))))))</f>
        <v>0</v>
      </c>
      <c r="J1005" s="59" t="str">
        <f>'Data Entry'!AU1008</f>
        <v/>
      </c>
      <c r="K1005" s="1">
        <f>IF('Data Entry'!AI1008="g",'Data Entry'!AH1008*0.001*V1005,IF('Data Entry'!AI1008="UI",'Data Entry'!AH1008*0.000001*V1005,IF('Data Entry'!AI1008="mg",'Data Entry'!AH1008*0.000001*V1005,IF('Data Entry'!AI1008="t",'Data Entry'!AH1008*1000*V1005,IF('Data Entry'!AI1008="kg",'Data Entry'!AH1008*1*V1005,IF('Data Entry'!AI1008="L",'Data Entry'!AH1008*1*V1005,IFERROR(,"")))))))</f>
        <v>0</v>
      </c>
      <c r="L1005" s="1" t="s">
        <v>4</v>
      </c>
      <c r="M1005" s="59">
        <f>'Data Entry'!AJ1008</f>
        <v>0</v>
      </c>
      <c r="N1005" s="59" t="str">
        <f>'Data Entry'!AX1008</f>
        <v/>
      </c>
      <c r="O1005" s="1">
        <f>IF('Data Entry'!AL1008="g",'Data Entry'!AK1008*0.001*W1005,IF('Data Entry'!AL1008="UI",'Data Entry'!AK1008*0.000001*W1005,IF('Data Entry'!AL1008="mg",'Data Entry'!AK1008*0.000001*W1005,IF('Data Entry'!AL1008="t",'Data Entry'!AK1008*1000*W1005,IF('Data Entry'!AL1008="kg",'Data Entry'!AK1008*1*W1005,IF('Data Entry'!AL1008="L",'Data Entry'!AK1008*1*W1005,IFERROR(,"")))))))</f>
        <v>0</v>
      </c>
      <c r="P1005" s="1" t="s">
        <v>4</v>
      </c>
      <c r="Q1005" s="59">
        <f>'Data Entry'!AM1008</f>
        <v>0</v>
      </c>
      <c r="R1005" s="59" t="str">
        <f>'Data Entry'!BA1008</f>
        <v/>
      </c>
      <c r="S1005" s="1">
        <f>IF('Data Entry'!AO1008="g",'Data Entry'!AN1008*0.001*X1005,IF('Data Entry'!AO1008="UI",'Data Entry'!AN1008*0.000001*X1005,IF('Data Entry'!AO1008="mg",'Data Entry'!AN1008*0.000001*X1005,IF('Data Entry'!AO1008="t",'Data Entry'!AN1008*1000*X1005,IF('Data Entry'!AO1008="kg",'Data Entry'!AN1008*1*X1005,IF('Data Entry'!AO1008="L",'Data Entry'!AN1008*1*X1005,IFERROR(,"")))))))</f>
        <v>0</v>
      </c>
      <c r="T1005" s="1" t="s">
        <v>4</v>
      </c>
      <c r="U1005" s="59" t="str">
        <f>IF('Data Entry'!AP1008="No aplica","1",'Data Entry'!AP1008)</f>
        <v/>
      </c>
      <c r="V1005" s="59" t="str">
        <f>IF('Data Entry'!AS1008="No aplica","1",'Data Entry'!AS1008)</f>
        <v/>
      </c>
      <c r="W1005" s="59" t="str">
        <f>IF('Data Entry'!AV1008="No aplica","1",'Data Entry'!AV1008)</f>
        <v/>
      </c>
      <c r="X1005" s="59" t="str">
        <f>IF('Data Entry'!AY1008="No aplica","1",'Data Entry'!AY1008)</f>
        <v/>
      </c>
      <c r="Y1005" s="151" t="str">
        <f t="shared" si="15"/>
        <v/>
      </c>
      <c r="Z1005" s="152" t="str">
        <f>IF('Data Entry'!H1008="Yes","1",IF(AND('Data Entry'!H1008="",'Data Entry'!I1008="",'Data Entry'!J1008="",'Data Entry'!K1008="",'Data Entry'!L1008="",'Data Entry'!M1008="",'Data Entry'!N1008="",'Data Entry'!O1008="",'Data Entry'!P1008="",'Data Entry'!Q1008=""),"","1"))</f>
        <v/>
      </c>
      <c r="AA1005" s="152" t="str">
        <f>IF('Data Entry'!R1008="Yes","1",IF(AND('Data Entry'!R1008="",'Data Entry'!S1008="",'Data Entry'!T1008="",'Data Entry'!U1008=""),"","1"))</f>
        <v/>
      </c>
      <c r="AB1005" s="157" t="str">
        <f>IF('Data Entry'!V1008="Yes","1",IF(AND('Data Entry'!V1008="",'Data Entry'!W1008=""),"","1"))</f>
        <v/>
      </c>
    </row>
    <row r="1006" spans="1:28" ht="17">
      <c r="A1006" s="59">
        <f>'Data Entry'!AB1009</f>
        <v>0</v>
      </c>
      <c r="B1006" s="59" t="str">
        <f>'Data Entry'!AR1009</f>
        <v/>
      </c>
      <c r="C1006" s="1">
        <f>IF('Data Entry'!AD1009="g",'Data Entry'!AC1009*0.001*U1006,IF('Data Entry'!AD1009="UI",'Data Entry'!AC1009*0.000001*U1006,IF('Data Entry'!AD1009="mg",'Data Entry'!AC1009*0.000001*U1006,IF('Data Entry'!AD1009="t",'Data Entry'!AC1009*1000*U1006,IF('Data Entry'!AD1009="kg",'Data Entry'!AC1009*1*U1006,IF('Data Entry'!AD1009="L",'Data Entry'!AC1009*1*U1006,IFERROR(,"")))))))</f>
        <v>0</v>
      </c>
      <c r="D1006" s="1" t="s">
        <v>4</v>
      </c>
      <c r="E1006" s="1">
        <f>IF('Data Entry'!AF1009="g",'Data Entry'!AE1009*0.001,IF('Data Entry'!AF1009="mg",'Data Entry'!AE1009*0.000001,IF('Data Entry'!AF1009="t",'Data Entry'!AE1009*1000,IF('Data Entry'!AF1009="ml",'Data Entry'!AE1009*0.001,IF('Data Entry'!AF1009="kg",'Data Entry'!AE1009*1,IF('Data Entry'!AF1009="Pieza",'Data Entry'!AE1009*1,IF('Data Entry'!AF1009="L",'Data Entry'!AE1009*1,IFERROR(,""))))))))</f>
        <v>0</v>
      </c>
      <c r="F1006" s="1" t="s">
        <v>4</v>
      </c>
      <c r="G1006" s="1">
        <f>IF('Data Entry'!AA1009="g",'Data Entry'!Z1009*0.001,IF('Data Entry'!AA1009="mg",'Data Entry'!Z1009*0.000001,IF('Data Entry'!AA1009="t",'Data Entry'!Z1009*1000,IF('Data Entry'!AA1009="ml",'Data Entry'!Z1009*0.001,IF('Data Entry'!AA1009="kg",'Data Entry'!Z1009*1,IF('Data Entry'!AA1009="Piezas",'Data Entry'!Z1009*1,IF('Data Entry'!AA1009="L",'Data Entry'!Z1009*1,IFERROR(,""))))))))</f>
        <v>0</v>
      </c>
      <c r="H1006" s="1" t="s">
        <v>4</v>
      </c>
      <c r="I1006" s="1">
        <f>IF('Data Entry'!AC1009="g",'Data Entry'!AB1009*0.001,IF('Data Entry'!AC1009="mg",'Data Entry'!AB1009*0.000001,IF('Data Entry'!AC1009="t",'Data Entry'!AB1009*1000,IF('Data Entry'!AC1009="ml",'Data Entry'!AB1009*0.001,IF('Data Entry'!AC1009="kg",'Data Entry'!AB1009*1,IF('Data Entry'!AC1009="L",'Data Entry'!AB1009*1,IFERROR(,"")))))))</f>
        <v>0</v>
      </c>
      <c r="J1006" s="59" t="str">
        <f>'Data Entry'!AU1009</f>
        <v/>
      </c>
      <c r="K1006" s="1">
        <f>IF('Data Entry'!AI1009="g",'Data Entry'!AH1009*0.001*V1006,IF('Data Entry'!AI1009="UI",'Data Entry'!AH1009*0.000001*V1006,IF('Data Entry'!AI1009="mg",'Data Entry'!AH1009*0.000001*V1006,IF('Data Entry'!AI1009="t",'Data Entry'!AH1009*1000*V1006,IF('Data Entry'!AI1009="kg",'Data Entry'!AH1009*1*V1006,IF('Data Entry'!AI1009="L",'Data Entry'!AH1009*1*V1006,IFERROR(,"")))))))</f>
        <v>0</v>
      </c>
      <c r="L1006" s="1" t="s">
        <v>4</v>
      </c>
      <c r="M1006" s="59">
        <f>'Data Entry'!AJ1009</f>
        <v>0</v>
      </c>
      <c r="N1006" s="59" t="str">
        <f>'Data Entry'!AX1009</f>
        <v/>
      </c>
      <c r="O1006" s="1">
        <f>IF('Data Entry'!AL1009="g",'Data Entry'!AK1009*0.001*W1006,IF('Data Entry'!AL1009="UI",'Data Entry'!AK1009*0.000001*W1006,IF('Data Entry'!AL1009="mg",'Data Entry'!AK1009*0.000001*W1006,IF('Data Entry'!AL1009="t",'Data Entry'!AK1009*1000*W1006,IF('Data Entry'!AL1009="kg",'Data Entry'!AK1009*1*W1006,IF('Data Entry'!AL1009="L",'Data Entry'!AK1009*1*W1006,IFERROR(,"")))))))</f>
        <v>0</v>
      </c>
      <c r="P1006" s="1" t="s">
        <v>4</v>
      </c>
      <c r="Q1006" s="59">
        <f>'Data Entry'!AM1009</f>
        <v>0</v>
      </c>
      <c r="R1006" s="59" t="str">
        <f>'Data Entry'!BA1009</f>
        <v/>
      </c>
      <c r="S1006" s="1">
        <f>IF('Data Entry'!AO1009="g",'Data Entry'!AN1009*0.001*X1006,IF('Data Entry'!AO1009="UI",'Data Entry'!AN1009*0.000001*X1006,IF('Data Entry'!AO1009="mg",'Data Entry'!AN1009*0.000001*X1006,IF('Data Entry'!AO1009="t",'Data Entry'!AN1009*1000*X1006,IF('Data Entry'!AO1009="kg",'Data Entry'!AN1009*1*X1006,IF('Data Entry'!AO1009="L",'Data Entry'!AN1009*1*X1006,IFERROR(,"")))))))</f>
        <v>0</v>
      </c>
      <c r="T1006" s="1" t="s">
        <v>4</v>
      </c>
      <c r="U1006" s="59" t="str">
        <f>IF('Data Entry'!AP1009="No aplica","1",'Data Entry'!AP1009)</f>
        <v/>
      </c>
      <c r="V1006" s="59" t="str">
        <f>IF('Data Entry'!AS1009="No aplica","1",'Data Entry'!AS1009)</f>
        <v/>
      </c>
      <c r="W1006" s="59" t="str">
        <f>IF('Data Entry'!AV1009="No aplica","1",'Data Entry'!AV1009)</f>
        <v/>
      </c>
      <c r="X1006" s="59" t="str">
        <f>IF('Data Entry'!AY1009="No aplica","1",'Data Entry'!AY1009)</f>
        <v/>
      </c>
      <c r="Y1006" s="151" t="str">
        <f t="shared" si="15"/>
        <v/>
      </c>
      <c r="Z1006" s="152" t="str">
        <f>IF('Data Entry'!H1009="Yes","1",IF(AND('Data Entry'!H1009="",'Data Entry'!I1009="",'Data Entry'!J1009="",'Data Entry'!K1009="",'Data Entry'!L1009="",'Data Entry'!M1009="",'Data Entry'!N1009="",'Data Entry'!O1009="",'Data Entry'!P1009="",'Data Entry'!Q1009=""),"","1"))</f>
        <v/>
      </c>
      <c r="AA1006" s="152" t="str">
        <f>IF('Data Entry'!R1009="Yes","1",IF(AND('Data Entry'!R1009="",'Data Entry'!S1009="",'Data Entry'!T1009="",'Data Entry'!U1009=""),"","1"))</f>
        <v/>
      </c>
      <c r="AB1006" s="157" t="str">
        <f>IF('Data Entry'!V1009="Yes","1",IF(AND('Data Entry'!V1009="",'Data Entry'!W1009=""),"","1"))</f>
        <v/>
      </c>
    </row>
    <row r="1007" spans="1:28" ht="17">
      <c r="A1007" s="59">
        <f>'Data Entry'!AB1010</f>
        <v>0</v>
      </c>
      <c r="B1007" s="59" t="str">
        <f>'Data Entry'!AR1010</f>
        <v/>
      </c>
      <c r="C1007" s="1">
        <f>IF('Data Entry'!AD1010="g",'Data Entry'!AC1010*0.001*U1007,IF('Data Entry'!AD1010="UI",'Data Entry'!AC1010*0.000001*U1007,IF('Data Entry'!AD1010="mg",'Data Entry'!AC1010*0.000001*U1007,IF('Data Entry'!AD1010="t",'Data Entry'!AC1010*1000*U1007,IF('Data Entry'!AD1010="kg",'Data Entry'!AC1010*1*U1007,IF('Data Entry'!AD1010="L",'Data Entry'!AC1010*1*U1007,IFERROR(,"")))))))</f>
        <v>0</v>
      </c>
      <c r="D1007" s="1" t="s">
        <v>4</v>
      </c>
      <c r="E1007" s="1">
        <f>IF('Data Entry'!AF1010="g",'Data Entry'!AE1010*0.001,IF('Data Entry'!AF1010="mg",'Data Entry'!AE1010*0.000001,IF('Data Entry'!AF1010="t",'Data Entry'!AE1010*1000,IF('Data Entry'!AF1010="ml",'Data Entry'!AE1010*0.001,IF('Data Entry'!AF1010="kg",'Data Entry'!AE1010*1,IF('Data Entry'!AF1010="Pieza",'Data Entry'!AE1010*1,IF('Data Entry'!AF1010="L",'Data Entry'!AE1010*1,IFERROR(,""))))))))</f>
        <v>0</v>
      </c>
      <c r="F1007" s="1" t="s">
        <v>4</v>
      </c>
      <c r="G1007" s="1">
        <f>IF('Data Entry'!AA1010="g",'Data Entry'!Z1010*0.001,IF('Data Entry'!AA1010="mg",'Data Entry'!Z1010*0.000001,IF('Data Entry'!AA1010="t",'Data Entry'!Z1010*1000,IF('Data Entry'!AA1010="ml",'Data Entry'!Z1010*0.001,IF('Data Entry'!AA1010="kg",'Data Entry'!Z1010*1,IF('Data Entry'!AA1010="Piezas",'Data Entry'!Z1010*1,IF('Data Entry'!AA1010="L",'Data Entry'!Z1010*1,IFERROR(,""))))))))</f>
        <v>0</v>
      </c>
      <c r="H1007" s="1" t="s">
        <v>4</v>
      </c>
      <c r="I1007" s="1">
        <f>IF('Data Entry'!AC1010="g",'Data Entry'!AB1010*0.001,IF('Data Entry'!AC1010="mg",'Data Entry'!AB1010*0.000001,IF('Data Entry'!AC1010="t",'Data Entry'!AB1010*1000,IF('Data Entry'!AC1010="ml",'Data Entry'!AB1010*0.001,IF('Data Entry'!AC1010="kg",'Data Entry'!AB1010*1,IF('Data Entry'!AC1010="L",'Data Entry'!AB1010*1,IFERROR(,"")))))))</f>
        <v>0</v>
      </c>
      <c r="J1007" s="59" t="str">
        <f>'Data Entry'!AU1010</f>
        <v/>
      </c>
      <c r="K1007" s="1">
        <f>IF('Data Entry'!AI1010="g",'Data Entry'!AH1010*0.001*V1007,IF('Data Entry'!AI1010="UI",'Data Entry'!AH1010*0.000001*V1007,IF('Data Entry'!AI1010="mg",'Data Entry'!AH1010*0.000001*V1007,IF('Data Entry'!AI1010="t",'Data Entry'!AH1010*1000*V1007,IF('Data Entry'!AI1010="kg",'Data Entry'!AH1010*1*V1007,IF('Data Entry'!AI1010="L",'Data Entry'!AH1010*1*V1007,IFERROR(,"")))))))</f>
        <v>0</v>
      </c>
      <c r="L1007" s="1" t="s">
        <v>4</v>
      </c>
      <c r="M1007" s="59">
        <f>'Data Entry'!AJ1010</f>
        <v>0</v>
      </c>
      <c r="N1007" s="59" t="str">
        <f>'Data Entry'!AX1010</f>
        <v/>
      </c>
      <c r="O1007" s="1">
        <f>IF('Data Entry'!AL1010="g",'Data Entry'!AK1010*0.001*W1007,IF('Data Entry'!AL1010="UI",'Data Entry'!AK1010*0.000001*W1007,IF('Data Entry'!AL1010="mg",'Data Entry'!AK1010*0.000001*W1007,IF('Data Entry'!AL1010="t",'Data Entry'!AK1010*1000*W1007,IF('Data Entry'!AL1010="kg",'Data Entry'!AK1010*1*W1007,IF('Data Entry'!AL1010="L",'Data Entry'!AK1010*1*W1007,IFERROR(,"")))))))</f>
        <v>0</v>
      </c>
      <c r="P1007" s="1" t="s">
        <v>4</v>
      </c>
      <c r="Q1007" s="59">
        <f>'Data Entry'!AM1010</f>
        <v>0</v>
      </c>
      <c r="R1007" s="59" t="str">
        <f>'Data Entry'!BA1010</f>
        <v/>
      </c>
      <c r="S1007" s="1">
        <f>IF('Data Entry'!AO1010="g",'Data Entry'!AN1010*0.001*X1007,IF('Data Entry'!AO1010="UI",'Data Entry'!AN1010*0.000001*X1007,IF('Data Entry'!AO1010="mg",'Data Entry'!AN1010*0.000001*X1007,IF('Data Entry'!AO1010="t",'Data Entry'!AN1010*1000*X1007,IF('Data Entry'!AO1010="kg",'Data Entry'!AN1010*1*X1007,IF('Data Entry'!AO1010="L",'Data Entry'!AN1010*1*X1007,IFERROR(,"")))))))</f>
        <v>0</v>
      </c>
      <c r="T1007" s="1" t="s">
        <v>4</v>
      </c>
      <c r="U1007" s="59" t="str">
        <f>IF('Data Entry'!AP1010="No aplica","1",'Data Entry'!AP1010)</f>
        <v/>
      </c>
      <c r="V1007" s="59" t="str">
        <f>IF('Data Entry'!AS1010="No aplica","1",'Data Entry'!AS1010)</f>
        <v/>
      </c>
      <c r="W1007" s="59" t="str">
        <f>IF('Data Entry'!AV1010="No aplica","1",'Data Entry'!AV1010)</f>
        <v/>
      </c>
      <c r="X1007" s="59" t="str">
        <f>IF('Data Entry'!AY1010="No aplica","1",'Data Entry'!AY1010)</f>
        <v/>
      </c>
      <c r="Y1007" s="151" t="str">
        <f t="shared" si="15"/>
        <v/>
      </c>
      <c r="Z1007" s="152" t="str">
        <f>IF('Data Entry'!H1010="Yes","1",IF(AND('Data Entry'!H1010="",'Data Entry'!I1010="",'Data Entry'!J1010="",'Data Entry'!K1010="",'Data Entry'!L1010="",'Data Entry'!M1010="",'Data Entry'!N1010="",'Data Entry'!O1010="",'Data Entry'!P1010="",'Data Entry'!Q1010=""),"","1"))</f>
        <v/>
      </c>
      <c r="AA1007" s="152" t="str">
        <f>IF('Data Entry'!R1010="Yes","1",IF(AND('Data Entry'!R1010="",'Data Entry'!S1010="",'Data Entry'!T1010="",'Data Entry'!U1010=""),"","1"))</f>
        <v/>
      </c>
      <c r="AB1007" s="157" t="str">
        <f>IF('Data Entry'!V1010="Yes","1",IF(AND('Data Entry'!V1010="",'Data Entry'!W1010=""),"","1"))</f>
        <v/>
      </c>
    </row>
    <row r="1008" spans="1:28" ht="17">
      <c r="A1008" s="59">
        <f>'Data Entry'!AB1011</f>
        <v>0</v>
      </c>
      <c r="B1008" s="59" t="str">
        <f>'Data Entry'!AR1011</f>
        <v/>
      </c>
      <c r="C1008" s="1">
        <f>IF('Data Entry'!AD1011="g",'Data Entry'!AC1011*0.001*U1008,IF('Data Entry'!AD1011="UI",'Data Entry'!AC1011*0.000001*U1008,IF('Data Entry'!AD1011="mg",'Data Entry'!AC1011*0.000001*U1008,IF('Data Entry'!AD1011="t",'Data Entry'!AC1011*1000*U1008,IF('Data Entry'!AD1011="kg",'Data Entry'!AC1011*1*U1008,IF('Data Entry'!AD1011="L",'Data Entry'!AC1011*1*U1008,IFERROR(,"")))))))</f>
        <v>0</v>
      </c>
      <c r="D1008" s="1" t="s">
        <v>4</v>
      </c>
      <c r="E1008" s="1">
        <f>IF('Data Entry'!AF1011="g",'Data Entry'!AE1011*0.001,IF('Data Entry'!AF1011="mg",'Data Entry'!AE1011*0.000001,IF('Data Entry'!AF1011="t",'Data Entry'!AE1011*1000,IF('Data Entry'!AF1011="ml",'Data Entry'!AE1011*0.001,IF('Data Entry'!AF1011="kg",'Data Entry'!AE1011*1,IF('Data Entry'!AF1011="Pieza",'Data Entry'!AE1011*1,IF('Data Entry'!AF1011="L",'Data Entry'!AE1011*1,IFERROR(,""))))))))</f>
        <v>0</v>
      </c>
      <c r="F1008" s="1" t="s">
        <v>4</v>
      </c>
      <c r="G1008" s="1">
        <f>IF('Data Entry'!AA1011="g",'Data Entry'!Z1011*0.001,IF('Data Entry'!AA1011="mg",'Data Entry'!Z1011*0.000001,IF('Data Entry'!AA1011="t",'Data Entry'!Z1011*1000,IF('Data Entry'!AA1011="ml",'Data Entry'!Z1011*0.001,IF('Data Entry'!AA1011="kg",'Data Entry'!Z1011*1,IF('Data Entry'!AA1011="Piezas",'Data Entry'!Z1011*1,IF('Data Entry'!AA1011="L",'Data Entry'!Z1011*1,IFERROR(,""))))))))</f>
        <v>0</v>
      </c>
      <c r="H1008" s="1" t="s">
        <v>4</v>
      </c>
      <c r="I1008" s="1">
        <f>IF('Data Entry'!AC1011="g",'Data Entry'!AB1011*0.001,IF('Data Entry'!AC1011="mg",'Data Entry'!AB1011*0.000001,IF('Data Entry'!AC1011="t",'Data Entry'!AB1011*1000,IF('Data Entry'!AC1011="ml",'Data Entry'!AB1011*0.001,IF('Data Entry'!AC1011="kg",'Data Entry'!AB1011*1,IF('Data Entry'!AC1011="L",'Data Entry'!AB1011*1,IFERROR(,"")))))))</f>
        <v>0</v>
      </c>
      <c r="J1008" s="59" t="str">
        <f>'Data Entry'!AU1011</f>
        <v/>
      </c>
      <c r="K1008" s="1">
        <f>IF('Data Entry'!AI1011="g",'Data Entry'!AH1011*0.001*V1008,IF('Data Entry'!AI1011="UI",'Data Entry'!AH1011*0.000001*V1008,IF('Data Entry'!AI1011="mg",'Data Entry'!AH1011*0.000001*V1008,IF('Data Entry'!AI1011="t",'Data Entry'!AH1011*1000*V1008,IF('Data Entry'!AI1011="kg",'Data Entry'!AH1011*1*V1008,IF('Data Entry'!AI1011="L",'Data Entry'!AH1011*1*V1008,IFERROR(,"")))))))</f>
        <v>0</v>
      </c>
      <c r="L1008" s="1" t="s">
        <v>4</v>
      </c>
      <c r="M1008" s="59">
        <f>'Data Entry'!AJ1011</f>
        <v>0</v>
      </c>
      <c r="N1008" s="59" t="str">
        <f>'Data Entry'!AX1011</f>
        <v/>
      </c>
      <c r="O1008" s="1">
        <f>IF('Data Entry'!AL1011="g",'Data Entry'!AK1011*0.001*W1008,IF('Data Entry'!AL1011="UI",'Data Entry'!AK1011*0.000001*W1008,IF('Data Entry'!AL1011="mg",'Data Entry'!AK1011*0.000001*W1008,IF('Data Entry'!AL1011="t",'Data Entry'!AK1011*1000*W1008,IF('Data Entry'!AL1011="kg",'Data Entry'!AK1011*1*W1008,IF('Data Entry'!AL1011="L",'Data Entry'!AK1011*1*W1008,IFERROR(,"")))))))</f>
        <v>0</v>
      </c>
      <c r="P1008" s="1" t="s">
        <v>4</v>
      </c>
      <c r="Q1008" s="59">
        <f>'Data Entry'!AM1011</f>
        <v>0</v>
      </c>
      <c r="R1008" s="59" t="str">
        <f>'Data Entry'!BA1011</f>
        <v/>
      </c>
      <c r="S1008" s="1">
        <f>IF('Data Entry'!AO1011="g",'Data Entry'!AN1011*0.001*X1008,IF('Data Entry'!AO1011="UI",'Data Entry'!AN1011*0.000001*X1008,IF('Data Entry'!AO1011="mg",'Data Entry'!AN1011*0.000001*X1008,IF('Data Entry'!AO1011="t",'Data Entry'!AN1011*1000*X1008,IF('Data Entry'!AO1011="kg",'Data Entry'!AN1011*1*X1008,IF('Data Entry'!AO1011="L",'Data Entry'!AN1011*1*X1008,IFERROR(,"")))))))</f>
        <v>0</v>
      </c>
      <c r="T1008" s="1" t="s">
        <v>4</v>
      </c>
      <c r="U1008" s="59" t="str">
        <f>IF('Data Entry'!AP1011="No aplica","1",'Data Entry'!AP1011)</f>
        <v/>
      </c>
      <c r="V1008" s="59" t="str">
        <f>IF('Data Entry'!AS1011="No aplica","1",'Data Entry'!AS1011)</f>
        <v/>
      </c>
      <c r="W1008" s="59" t="str">
        <f>IF('Data Entry'!AV1011="No aplica","1",'Data Entry'!AV1011)</f>
        <v/>
      </c>
      <c r="X1008" s="59" t="str">
        <f>IF('Data Entry'!AY1011="No aplica","1",'Data Entry'!AY1011)</f>
        <v/>
      </c>
      <c r="Y1008" s="151" t="str">
        <f t="shared" si="15"/>
        <v/>
      </c>
      <c r="Z1008" s="152" t="str">
        <f>IF('Data Entry'!H1011="Yes","1",IF(AND('Data Entry'!H1011="",'Data Entry'!I1011="",'Data Entry'!J1011="",'Data Entry'!K1011="",'Data Entry'!L1011="",'Data Entry'!M1011="",'Data Entry'!N1011="",'Data Entry'!O1011="",'Data Entry'!P1011="",'Data Entry'!Q1011=""),"","1"))</f>
        <v/>
      </c>
      <c r="AA1008" s="152" t="str">
        <f>IF('Data Entry'!R1011="Yes","1",IF(AND('Data Entry'!R1011="",'Data Entry'!S1011="",'Data Entry'!T1011="",'Data Entry'!U1011=""),"","1"))</f>
        <v/>
      </c>
      <c r="AB1008" s="157" t="str">
        <f>IF('Data Entry'!V1011="Yes","1",IF(AND('Data Entry'!V1011="",'Data Entry'!W1011=""),"","1"))</f>
        <v/>
      </c>
    </row>
    <row r="1009" spans="1:28" ht="17">
      <c r="A1009" s="59">
        <f>'Data Entry'!AB1012</f>
        <v>0</v>
      </c>
      <c r="B1009" s="59" t="str">
        <f>'Data Entry'!AR1012</f>
        <v/>
      </c>
      <c r="C1009" s="1">
        <f>IF('Data Entry'!AD1012="g",'Data Entry'!AC1012*0.001*U1009,IF('Data Entry'!AD1012="UI",'Data Entry'!AC1012*0.000001*U1009,IF('Data Entry'!AD1012="mg",'Data Entry'!AC1012*0.000001*U1009,IF('Data Entry'!AD1012="t",'Data Entry'!AC1012*1000*U1009,IF('Data Entry'!AD1012="kg",'Data Entry'!AC1012*1*U1009,IF('Data Entry'!AD1012="L",'Data Entry'!AC1012*1*U1009,IFERROR(,"")))))))</f>
        <v>0</v>
      </c>
      <c r="D1009" s="1" t="s">
        <v>4</v>
      </c>
      <c r="E1009" s="1">
        <f>IF('Data Entry'!AF1012="g",'Data Entry'!AE1012*0.001,IF('Data Entry'!AF1012="mg",'Data Entry'!AE1012*0.000001,IF('Data Entry'!AF1012="t",'Data Entry'!AE1012*1000,IF('Data Entry'!AF1012="ml",'Data Entry'!AE1012*0.001,IF('Data Entry'!AF1012="kg",'Data Entry'!AE1012*1,IF('Data Entry'!AF1012="Pieza",'Data Entry'!AE1012*1,IF('Data Entry'!AF1012="L",'Data Entry'!AE1012*1,IFERROR(,""))))))))</f>
        <v>0</v>
      </c>
      <c r="F1009" s="1" t="s">
        <v>4</v>
      </c>
      <c r="G1009" s="1">
        <f>IF('Data Entry'!AA1012="g",'Data Entry'!Z1012*0.001,IF('Data Entry'!AA1012="mg",'Data Entry'!Z1012*0.000001,IF('Data Entry'!AA1012="t",'Data Entry'!Z1012*1000,IF('Data Entry'!AA1012="ml",'Data Entry'!Z1012*0.001,IF('Data Entry'!AA1012="kg",'Data Entry'!Z1012*1,IF('Data Entry'!AA1012="Piezas",'Data Entry'!Z1012*1,IF('Data Entry'!AA1012="L",'Data Entry'!Z1012*1,IFERROR(,""))))))))</f>
        <v>0</v>
      </c>
      <c r="H1009" s="1" t="s">
        <v>4</v>
      </c>
      <c r="I1009" s="1">
        <f>IF('Data Entry'!AC1012="g",'Data Entry'!AB1012*0.001,IF('Data Entry'!AC1012="mg",'Data Entry'!AB1012*0.000001,IF('Data Entry'!AC1012="t",'Data Entry'!AB1012*1000,IF('Data Entry'!AC1012="ml",'Data Entry'!AB1012*0.001,IF('Data Entry'!AC1012="kg",'Data Entry'!AB1012*1,IF('Data Entry'!AC1012="L",'Data Entry'!AB1012*1,IFERROR(,"")))))))</f>
        <v>0</v>
      </c>
      <c r="J1009" s="59" t="str">
        <f>'Data Entry'!AU1012</f>
        <v/>
      </c>
      <c r="K1009" s="1">
        <f>IF('Data Entry'!AI1012="g",'Data Entry'!AH1012*0.001*V1009,IF('Data Entry'!AI1012="UI",'Data Entry'!AH1012*0.000001*V1009,IF('Data Entry'!AI1012="mg",'Data Entry'!AH1012*0.000001*V1009,IF('Data Entry'!AI1012="t",'Data Entry'!AH1012*1000*V1009,IF('Data Entry'!AI1012="kg",'Data Entry'!AH1012*1*V1009,IF('Data Entry'!AI1012="L",'Data Entry'!AH1012*1*V1009,IFERROR(,"")))))))</f>
        <v>0</v>
      </c>
      <c r="L1009" s="1" t="s">
        <v>4</v>
      </c>
      <c r="M1009" s="59">
        <f>'Data Entry'!AJ1012</f>
        <v>0</v>
      </c>
      <c r="N1009" s="59" t="str">
        <f>'Data Entry'!AX1012</f>
        <v/>
      </c>
      <c r="O1009" s="1">
        <f>IF('Data Entry'!AL1012="g",'Data Entry'!AK1012*0.001*W1009,IF('Data Entry'!AL1012="UI",'Data Entry'!AK1012*0.000001*W1009,IF('Data Entry'!AL1012="mg",'Data Entry'!AK1012*0.000001*W1009,IF('Data Entry'!AL1012="t",'Data Entry'!AK1012*1000*W1009,IF('Data Entry'!AL1012="kg",'Data Entry'!AK1012*1*W1009,IF('Data Entry'!AL1012="L",'Data Entry'!AK1012*1*W1009,IFERROR(,"")))))))</f>
        <v>0</v>
      </c>
      <c r="P1009" s="1" t="s">
        <v>4</v>
      </c>
      <c r="Q1009" s="59">
        <f>'Data Entry'!AM1012</f>
        <v>0</v>
      </c>
      <c r="R1009" s="59" t="str">
        <f>'Data Entry'!BA1012</f>
        <v/>
      </c>
      <c r="S1009" s="1">
        <f>IF('Data Entry'!AO1012="g",'Data Entry'!AN1012*0.001*X1009,IF('Data Entry'!AO1012="UI",'Data Entry'!AN1012*0.000001*X1009,IF('Data Entry'!AO1012="mg",'Data Entry'!AN1012*0.000001*X1009,IF('Data Entry'!AO1012="t",'Data Entry'!AN1012*1000*X1009,IF('Data Entry'!AO1012="kg",'Data Entry'!AN1012*1*X1009,IF('Data Entry'!AO1012="L",'Data Entry'!AN1012*1*X1009,IFERROR(,"")))))))</f>
        <v>0</v>
      </c>
      <c r="T1009" s="1" t="s">
        <v>4</v>
      </c>
      <c r="U1009" s="59" t="str">
        <f>IF('Data Entry'!AP1012="No aplica","1",'Data Entry'!AP1012)</f>
        <v/>
      </c>
      <c r="V1009" s="59" t="str">
        <f>IF('Data Entry'!AS1012="No aplica","1",'Data Entry'!AS1012)</f>
        <v/>
      </c>
      <c r="W1009" s="59" t="str">
        <f>IF('Data Entry'!AV1012="No aplica","1",'Data Entry'!AV1012)</f>
        <v/>
      </c>
      <c r="X1009" s="59" t="str">
        <f>IF('Data Entry'!AY1012="No aplica","1",'Data Entry'!AY1012)</f>
        <v/>
      </c>
      <c r="Y1009" s="151" t="str">
        <f t="shared" si="15"/>
        <v/>
      </c>
      <c r="Z1009" s="152" t="str">
        <f>IF('Data Entry'!H1012="Yes","1",IF(AND('Data Entry'!H1012="",'Data Entry'!I1012="",'Data Entry'!J1012="",'Data Entry'!K1012="",'Data Entry'!L1012="",'Data Entry'!M1012="",'Data Entry'!N1012="",'Data Entry'!O1012="",'Data Entry'!P1012="",'Data Entry'!Q1012=""),"","1"))</f>
        <v/>
      </c>
      <c r="AA1009" s="152" t="str">
        <f>IF('Data Entry'!R1012="Yes","1",IF(AND('Data Entry'!R1012="",'Data Entry'!S1012="",'Data Entry'!T1012="",'Data Entry'!U1012=""),"","1"))</f>
        <v/>
      </c>
      <c r="AB1009" s="157" t="str">
        <f>IF('Data Entry'!V1012="Yes","1",IF(AND('Data Entry'!V1012="",'Data Entry'!W1012=""),"","1"))</f>
        <v/>
      </c>
    </row>
    <row r="1010" spans="1:28" ht="17">
      <c r="A1010" s="59">
        <f>'Data Entry'!AB1013</f>
        <v>0</v>
      </c>
      <c r="B1010" s="59" t="str">
        <f>'Data Entry'!AR1013</f>
        <v/>
      </c>
      <c r="C1010" s="1">
        <f>IF('Data Entry'!AD1013="g",'Data Entry'!AC1013*0.001*U1010,IF('Data Entry'!AD1013="UI",'Data Entry'!AC1013*0.000001*U1010,IF('Data Entry'!AD1013="mg",'Data Entry'!AC1013*0.000001*U1010,IF('Data Entry'!AD1013="t",'Data Entry'!AC1013*1000*U1010,IF('Data Entry'!AD1013="kg",'Data Entry'!AC1013*1*U1010,IF('Data Entry'!AD1013="L",'Data Entry'!AC1013*1*U1010,IFERROR(,"")))))))</f>
        <v>0</v>
      </c>
      <c r="D1010" s="1" t="s">
        <v>4</v>
      </c>
      <c r="E1010" s="1">
        <f>IF('Data Entry'!AF1013="g",'Data Entry'!AE1013*0.001,IF('Data Entry'!AF1013="mg",'Data Entry'!AE1013*0.000001,IF('Data Entry'!AF1013="t",'Data Entry'!AE1013*1000,IF('Data Entry'!AF1013="ml",'Data Entry'!AE1013*0.001,IF('Data Entry'!AF1013="kg",'Data Entry'!AE1013*1,IF('Data Entry'!AF1013="Pieza",'Data Entry'!AE1013*1,IF('Data Entry'!AF1013="L",'Data Entry'!AE1013*1,IFERROR(,""))))))))</f>
        <v>0</v>
      </c>
      <c r="F1010" s="1" t="s">
        <v>4</v>
      </c>
      <c r="G1010" s="1">
        <f>IF('Data Entry'!AA1013="g",'Data Entry'!Z1013*0.001,IF('Data Entry'!AA1013="mg",'Data Entry'!Z1013*0.000001,IF('Data Entry'!AA1013="t",'Data Entry'!Z1013*1000,IF('Data Entry'!AA1013="ml",'Data Entry'!Z1013*0.001,IF('Data Entry'!AA1013="kg",'Data Entry'!Z1013*1,IF('Data Entry'!AA1013="Piezas",'Data Entry'!Z1013*1,IF('Data Entry'!AA1013="L",'Data Entry'!Z1013*1,IFERROR(,""))))))))</f>
        <v>0</v>
      </c>
      <c r="H1010" s="1" t="s">
        <v>4</v>
      </c>
      <c r="I1010" s="1">
        <f>IF('Data Entry'!AC1013="g",'Data Entry'!AB1013*0.001,IF('Data Entry'!AC1013="mg",'Data Entry'!AB1013*0.000001,IF('Data Entry'!AC1013="t",'Data Entry'!AB1013*1000,IF('Data Entry'!AC1013="ml",'Data Entry'!AB1013*0.001,IF('Data Entry'!AC1013="kg",'Data Entry'!AB1013*1,IF('Data Entry'!AC1013="L",'Data Entry'!AB1013*1,IFERROR(,"")))))))</f>
        <v>0</v>
      </c>
      <c r="J1010" s="59" t="str">
        <f>'Data Entry'!AU1013</f>
        <v/>
      </c>
      <c r="K1010" s="1">
        <f>IF('Data Entry'!AI1013="g",'Data Entry'!AH1013*0.001*V1010,IF('Data Entry'!AI1013="UI",'Data Entry'!AH1013*0.000001*V1010,IF('Data Entry'!AI1013="mg",'Data Entry'!AH1013*0.000001*V1010,IF('Data Entry'!AI1013="t",'Data Entry'!AH1013*1000*V1010,IF('Data Entry'!AI1013="kg",'Data Entry'!AH1013*1*V1010,IF('Data Entry'!AI1013="L",'Data Entry'!AH1013*1*V1010,IFERROR(,"")))))))</f>
        <v>0</v>
      </c>
      <c r="L1010" s="1" t="s">
        <v>4</v>
      </c>
      <c r="M1010" s="59">
        <f>'Data Entry'!AJ1013</f>
        <v>0</v>
      </c>
      <c r="N1010" s="59" t="str">
        <f>'Data Entry'!AX1013</f>
        <v/>
      </c>
      <c r="O1010" s="1">
        <f>IF('Data Entry'!AL1013="g",'Data Entry'!AK1013*0.001*W1010,IF('Data Entry'!AL1013="UI",'Data Entry'!AK1013*0.000001*W1010,IF('Data Entry'!AL1013="mg",'Data Entry'!AK1013*0.000001*W1010,IF('Data Entry'!AL1013="t",'Data Entry'!AK1013*1000*W1010,IF('Data Entry'!AL1013="kg",'Data Entry'!AK1013*1*W1010,IF('Data Entry'!AL1013="L",'Data Entry'!AK1013*1*W1010,IFERROR(,"")))))))</f>
        <v>0</v>
      </c>
      <c r="P1010" s="1" t="s">
        <v>4</v>
      </c>
      <c r="Q1010" s="59">
        <f>'Data Entry'!AM1013</f>
        <v>0</v>
      </c>
      <c r="R1010" s="59" t="str">
        <f>'Data Entry'!BA1013</f>
        <v/>
      </c>
      <c r="S1010" s="1">
        <f>IF('Data Entry'!AO1013="g",'Data Entry'!AN1013*0.001*X1010,IF('Data Entry'!AO1013="UI",'Data Entry'!AN1013*0.000001*X1010,IF('Data Entry'!AO1013="mg",'Data Entry'!AN1013*0.000001*X1010,IF('Data Entry'!AO1013="t",'Data Entry'!AN1013*1000*X1010,IF('Data Entry'!AO1013="kg",'Data Entry'!AN1013*1*X1010,IF('Data Entry'!AO1013="L",'Data Entry'!AN1013*1*X1010,IFERROR(,"")))))))</f>
        <v>0</v>
      </c>
      <c r="T1010" s="1" t="s">
        <v>4</v>
      </c>
      <c r="U1010" s="59" t="str">
        <f>IF('Data Entry'!AP1013="No aplica","1",'Data Entry'!AP1013)</f>
        <v/>
      </c>
      <c r="V1010" s="59" t="str">
        <f>IF('Data Entry'!AS1013="No aplica","1",'Data Entry'!AS1013)</f>
        <v/>
      </c>
      <c r="W1010" s="59" t="str">
        <f>IF('Data Entry'!AV1013="No aplica","1",'Data Entry'!AV1013)</f>
        <v/>
      </c>
      <c r="X1010" s="59" t="str">
        <f>IF('Data Entry'!AY1013="No aplica","1",'Data Entry'!AY1013)</f>
        <v/>
      </c>
      <c r="Y1010" s="151" t="str">
        <f t="shared" si="15"/>
        <v/>
      </c>
      <c r="Z1010" s="152" t="str">
        <f>IF('Data Entry'!H1013="Yes","1",IF(AND('Data Entry'!H1013="",'Data Entry'!I1013="",'Data Entry'!J1013="",'Data Entry'!K1013="",'Data Entry'!L1013="",'Data Entry'!M1013="",'Data Entry'!N1013="",'Data Entry'!O1013="",'Data Entry'!P1013="",'Data Entry'!Q1013=""),"","1"))</f>
        <v/>
      </c>
      <c r="AA1010" s="152" t="str">
        <f>IF('Data Entry'!R1013="Yes","1",IF(AND('Data Entry'!R1013="",'Data Entry'!S1013="",'Data Entry'!T1013="",'Data Entry'!U1013=""),"","1"))</f>
        <v/>
      </c>
      <c r="AB1010" s="157" t="str">
        <f>IF('Data Entry'!V1013="Yes","1",IF(AND('Data Entry'!V1013="",'Data Entry'!W1013=""),"","1"))</f>
        <v/>
      </c>
    </row>
    <row r="1011" spans="1:28" ht="17">
      <c r="A1011" s="59">
        <f>'Data Entry'!AB1014</f>
        <v>0</v>
      </c>
      <c r="B1011" s="59" t="str">
        <f>'Data Entry'!AR1014</f>
        <v/>
      </c>
      <c r="C1011" s="1">
        <f>IF('Data Entry'!AD1014="g",'Data Entry'!AC1014*0.001*U1011,IF('Data Entry'!AD1014="UI",'Data Entry'!AC1014*0.000001*U1011,IF('Data Entry'!AD1014="mg",'Data Entry'!AC1014*0.000001*U1011,IF('Data Entry'!AD1014="t",'Data Entry'!AC1014*1000*U1011,IF('Data Entry'!AD1014="kg",'Data Entry'!AC1014*1*U1011,IF('Data Entry'!AD1014="L",'Data Entry'!AC1014*1*U1011,IFERROR(,"")))))))</f>
        <v>0</v>
      </c>
      <c r="D1011" s="1" t="s">
        <v>4</v>
      </c>
      <c r="E1011" s="1">
        <f>IF('Data Entry'!AF1014="g",'Data Entry'!AE1014*0.001,IF('Data Entry'!AF1014="mg",'Data Entry'!AE1014*0.000001,IF('Data Entry'!AF1014="t",'Data Entry'!AE1014*1000,IF('Data Entry'!AF1014="ml",'Data Entry'!AE1014*0.001,IF('Data Entry'!AF1014="kg",'Data Entry'!AE1014*1,IF('Data Entry'!AF1014="Pieza",'Data Entry'!AE1014*1,IF('Data Entry'!AF1014="L",'Data Entry'!AE1014*1,IFERROR(,""))))))))</f>
        <v>0</v>
      </c>
      <c r="F1011" s="1" t="s">
        <v>4</v>
      </c>
      <c r="G1011" s="1">
        <f>IF('Data Entry'!AA1014="g",'Data Entry'!Z1014*0.001,IF('Data Entry'!AA1014="mg",'Data Entry'!Z1014*0.000001,IF('Data Entry'!AA1014="t",'Data Entry'!Z1014*1000,IF('Data Entry'!AA1014="ml",'Data Entry'!Z1014*0.001,IF('Data Entry'!AA1014="kg",'Data Entry'!Z1014*1,IF('Data Entry'!AA1014="Piezas",'Data Entry'!Z1014*1,IF('Data Entry'!AA1014="L",'Data Entry'!Z1014*1,IFERROR(,""))))))))</f>
        <v>0</v>
      </c>
      <c r="H1011" s="1" t="s">
        <v>4</v>
      </c>
      <c r="I1011" s="1">
        <f>IF('Data Entry'!AC1014="g",'Data Entry'!AB1014*0.001,IF('Data Entry'!AC1014="mg",'Data Entry'!AB1014*0.000001,IF('Data Entry'!AC1014="t",'Data Entry'!AB1014*1000,IF('Data Entry'!AC1014="ml",'Data Entry'!AB1014*0.001,IF('Data Entry'!AC1014="kg",'Data Entry'!AB1014*1,IF('Data Entry'!AC1014="L",'Data Entry'!AB1014*1,IFERROR(,"")))))))</f>
        <v>0</v>
      </c>
      <c r="J1011" s="59" t="str">
        <f>'Data Entry'!AU1014</f>
        <v/>
      </c>
      <c r="K1011" s="1">
        <f>IF('Data Entry'!AI1014="g",'Data Entry'!AH1014*0.001*V1011,IF('Data Entry'!AI1014="UI",'Data Entry'!AH1014*0.000001*V1011,IF('Data Entry'!AI1014="mg",'Data Entry'!AH1014*0.000001*V1011,IF('Data Entry'!AI1014="t",'Data Entry'!AH1014*1000*V1011,IF('Data Entry'!AI1014="kg",'Data Entry'!AH1014*1*V1011,IF('Data Entry'!AI1014="L",'Data Entry'!AH1014*1*V1011,IFERROR(,"")))))))</f>
        <v>0</v>
      </c>
      <c r="L1011" s="1" t="s">
        <v>4</v>
      </c>
      <c r="M1011" s="59">
        <f>'Data Entry'!AJ1014</f>
        <v>0</v>
      </c>
      <c r="N1011" s="59" t="str">
        <f>'Data Entry'!AX1014</f>
        <v/>
      </c>
      <c r="O1011" s="1">
        <f>IF('Data Entry'!AL1014="g",'Data Entry'!AK1014*0.001*W1011,IF('Data Entry'!AL1014="UI",'Data Entry'!AK1014*0.000001*W1011,IF('Data Entry'!AL1014="mg",'Data Entry'!AK1014*0.000001*W1011,IF('Data Entry'!AL1014="t",'Data Entry'!AK1014*1000*W1011,IF('Data Entry'!AL1014="kg",'Data Entry'!AK1014*1*W1011,IF('Data Entry'!AL1014="L",'Data Entry'!AK1014*1*W1011,IFERROR(,"")))))))</f>
        <v>0</v>
      </c>
      <c r="P1011" s="1" t="s">
        <v>4</v>
      </c>
      <c r="Q1011" s="59">
        <f>'Data Entry'!AM1014</f>
        <v>0</v>
      </c>
      <c r="R1011" s="59" t="str">
        <f>'Data Entry'!BA1014</f>
        <v/>
      </c>
      <c r="S1011" s="1">
        <f>IF('Data Entry'!AO1014="g",'Data Entry'!AN1014*0.001*X1011,IF('Data Entry'!AO1014="UI",'Data Entry'!AN1014*0.000001*X1011,IF('Data Entry'!AO1014="mg",'Data Entry'!AN1014*0.000001*X1011,IF('Data Entry'!AO1014="t",'Data Entry'!AN1014*1000*X1011,IF('Data Entry'!AO1014="kg",'Data Entry'!AN1014*1*X1011,IF('Data Entry'!AO1014="L",'Data Entry'!AN1014*1*X1011,IFERROR(,"")))))))</f>
        <v>0</v>
      </c>
      <c r="T1011" s="1" t="s">
        <v>4</v>
      </c>
      <c r="U1011" s="59" t="str">
        <f>IF('Data Entry'!AP1014="No aplica","1",'Data Entry'!AP1014)</f>
        <v/>
      </c>
      <c r="V1011" s="59" t="str">
        <f>IF('Data Entry'!AS1014="No aplica","1",'Data Entry'!AS1014)</f>
        <v/>
      </c>
      <c r="W1011" s="59" t="str">
        <f>IF('Data Entry'!AV1014="No aplica","1",'Data Entry'!AV1014)</f>
        <v/>
      </c>
      <c r="X1011" s="59" t="str">
        <f>IF('Data Entry'!AY1014="No aplica","1",'Data Entry'!AY1014)</f>
        <v/>
      </c>
      <c r="Y1011" s="151" t="str">
        <f t="shared" si="15"/>
        <v/>
      </c>
      <c r="Z1011" s="152" t="str">
        <f>IF('Data Entry'!H1014="Yes","1",IF(AND('Data Entry'!H1014="",'Data Entry'!I1014="",'Data Entry'!J1014="",'Data Entry'!K1014="",'Data Entry'!L1014="",'Data Entry'!M1014="",'Data Entry'!N1014="",'Data Entry'!O1014="",'Data Entry'!P1014="",'Data Entry'!Q1014=""),"","1"))</f>
        <v/>
      </c>
      <c r="AA1011" s="152" t="str">
        <f>IF('Data Entry'!R1014="Yes","1",IF(AND('Data Entry'!R1014="",'Data Entry'!S1014="",'Data Entry'!T1014="",'Data Entry'!U1014=""),"","1"))</f>
        <v/>
      </c>
      <c r="AB1011" s="157" t="str">
        <f>IF('Data Entry'!V1014="Yes","1",IF(AND('Data Entry'!V1014="",'Data Entry'!W1014=""),"","1"))</f>
        <v/>
      </c>
    </row>
    <row r="1012" spans="1:28" ht="17">
      <c r="A1012" s="59">
        <f>'Data Entry'!AB1015</f>
        <v>0</v>
      </c>
      <c r="B1012" s="59" t="str">
        <f>'Data Entry'!AR1015</f>
        <v/>
      </c>
      <c r="C1012" s="1">
        <f>IF('Data Entry'!AD1015="g",'Data Entry'!AC1015*0.001*U1012,IF('Data Entry'!AD1015="UI",'Data Entry'!AC1015*0.000001*U1012,IF('Data Entry'!AD1015="mg",'Data Entry'!AC1015*0.000001*U1012,IF('Data Entry'!AD1015="t",'Data Entry'!AC1015*1000*U1012,IF('Data Entry'!AD1015="kg",'Data Entry'!AC1015*1*U1012,IF('Data Entry'!AD1015="L",'Data Entry'!AC1015*1*U1012,IFERROR(,"")))))))</f>
        <v>0</v>
      </c>
      <c r="D1012" s="1" t="s">
        <v>4</v>
      </c>
      <c r="E1012" s="1">
        <f>IF('Data Entry'!AF1015="g",'Data Entry'!AE1015*0.001,IF('Data Entry'!AF1015="mg",'Data Entry'!AE1015*0.000001,IF('Data Entry'!AF1015="t",'Data Entry'!AE1015*1000,IF('Data Entry'!AF1015="ml",'Data Entry'!AE1015*0.001,IF('Data Entry'!AF1015="kg",'Data Entry'!AE1015*1,IF('Data Entry'!AF1015="Pieza",'Data Entry'!AE1015*1,IF('Data Entry'!AF1015="L",'Data Entry'!AE1015*1,IFERROR(,""))))))))</f>
        <v>0</v>
      </c>
      <c r="F1012" s="1" t="s">
        <v>4</v>
      </c>
      <c r="G1012" s="1">
        <f>IF('Data Entry'!AA1015="g",'Data Entry'!Z1015*0.001,IF('Data Entry'!AA1015="mg",'Data Entry'!Z1015*0.000001,IF('Data Entry'!AA1015="t",'Data Entry'!Z1015*1000,IF('Data Entry'!AA1015="ml",'Data Entry'!Z1015*0.001,IF('Data Entry'!AA1015="kg",'Data Entry'!Z1015*1,IF('Data Entry'!AA1015="Piezas",'Data Entry'!Z1015*1,IF('Data Entry'!AA1015="L",'Data Entry'!Z1015*1,IFERROR(,""))))))))</f>
        <v>0</v>
      </c>
      <c r="H1012" s="1" t="s">
        <v>4</v>
      </c>
      <c r="I1012" s="1">
        <f>IF('Data Entry'!AC1015="g",'Data Entry'!AB1015*0.001,IF('Data Entry'!AC1015="mg",'Data Entry'!AB1015*0.000001,IF('Data Entry'!AC1015="t",'Data Entry'!AB1015*1000,IF('Data Entry'!AC1015="ml",'Data Entry'!AB1015*0.001,IF('Data Entry'!AC1015="kg",'Data Entry'!AB1015*1,IF('Data Entry'!AC1015="L",'Data Entry'!AB1015*1,IFERROR(,"")))))))</f>
        <v>0</v>
      </c>
      <c r="J1012" s="59" t="str">
        <f>'Data Entry'!AU1015</f>
        <v/>
      </c>
      <c r="K1012" s="1">
        <f>IF('Data Entry'!AI1015="g",'Data Entry'!AH1015*0.001*V1012,IF('Data Entry'!AI1015="UI",'Data Entry'!AH1015*0.000001*V1012,IF('Data Entry'!AI1015="mg",'Data Entry'!AH1015*0.000001*V1012,IF('Data Entry'!AI1015="t",'Data Entry'!AH1015*1000*V1012,IF('Data Entry'!AI1015="kg",'Data Entry'!AH1015*1*V1012,IF('Data Entry'!AI1015="L",'Data Entry'!AH1015*1*V1012,IFERROR(,"")))))))</f>
        <v>0</v>
      </c>
      <c r="L1012" s="1" t="s">
        <v>4</v>
      </c>
      <c r="M1012" s="59">
        <f>'Data Entry'!AJ1015</f>
        <v>0</v>
      </c>
      <c r="N1012" s="59" t="str">
        <f>'Data Entry'!AX1015</f>
        <v/>
      </c>
      <c r="O1012" s="1">
        <f>IF('Data Entry'!AL1015="g",'Data Entry'!AK1015*0.001*W1012,IF('Data Entry'!AL1015="UI",'Data Entry'!AK1015*0.000001*W1012,IF('Data Entry'!AL1015="mg",'Data Entry'!AK1015*0.000001*W1012,IF('Data Entry'!AL1015="t",'Data Entry'!AK1015*1000*W1012,IF('Data Entry'!AL1015="kg",'Data Entry'!AK1015*1*W1012,IF('Data Entry'!AL1015="L",'Data Entry'!AK1015*1*W1012,IFERROR(,"")))))))</f>
        <v>0</v>
      </c>
      <c r="P1012" s="1" t="s">
        <v>4</v>
      </c>
      <c r="Q1012" s="59">
        <f>'Data Entry'!AM1015</f>
        <v>0</v>
      </c>
      <c r="R1012" s="59" t="str">
        <f>'Data Entry'!BA1015</f>
        <v/>
      </c>
      <c r="S1012" s="1">
        <f>IF('Data Entry'!AO1015="g",'Data Entry'!AN1015*0.001*X1012,IF('Data Entry'!AO1015="UI",'Data Entry'!AN1015*0.000001*X1012,IF('Data Entry'!AO1015="mg",'Data Entry'!AN1015*0.000001*X1012,IF('Data Entry'!AO1015="t",'Data Entry'!AN1015*1000*X1012,IF('Data Entry'!AO1015="kg",'Data Entry'!AN1015*1*X1012,IF('Data Entry'!AO1015="L",'Data Entry'!AN1015*1*X1012,IFERROR(,"")))))))</f>
        <v>0</v>
      </c>
      <c r="T1012" s="1" t="s">
        <v>4</v>
      </c>
      <c r="U1012" s="59" t="str">
        <f>IF('Data Entry'!AP1015="No aplica","1",'Data Entry'!AP1015)</f>
        <v/>
      </c>
      <c r="V1012" s="59" t="str">
        <f>IF('Data Entry'!AS1015="No aplica","1",'Data Entry'!AS1015)</f>
        <v/>
      </c>
      <c r="W1012" s="59" t="str">
        <f>IF('Data Entry'!AV1015="No aplica","1",'Data Entry'!AV1015)</f>
        <v/>
      </c>
      <c r="X1012" s="59" t="str">
        <f>IF('Data Entry'!AY1015="No aplica","1",'Data Entry'!AY1015)</f>
        <v/>
      </c>
      <c r="Y1012" s="151" t="str">
        <f t="shared" si="15"/>
        <v/>
      </c>
      <c r="Z1012" s="152" t="str">
        <f>IF('Data Entry'!H1015="Yes","1",IF(AND('Data Entry'!H1015="",'Data Entry'!I1015="",'Data Entry'!J1015="",'Data Entry'!K1015="",'Data Entry'!L1015="",'Data Entry'!M1015="",'Data Entry'!N1015="",'Data Entry'!O1015="",'Data Entry'!P1015="",'Data Entry'!Q1015=""),"","1"))</f>
        <v/>
      </c>
      <c r="AA1012" s="152" t="str">
        <f>IF('Data Entry'!R1015="Yes","1",IF(AND('Data Entry'!R1015="",'Data Entry'!S1015="",'Data Entry'!T1015="",'Data Entry'!U1015=""),"","1"))</f>
        <v/>
      </c>
      <c r="AB1012" s="157" t="str">
        <f>IF('Data Entry'!V1015="Yes","1",IF(AND('Data Entry'!V1015="",'Data Entry'!W1015=""),"","1"))</f>
        <v/>
      </c>
    </row>
    <row r="1013" spans="1:28" ht="17">
      <c r="A1013" s="59">
        <f>'Data Entry'!AB1016</f>
        <v>0</v>
      </c>
      <c r="B1013" s="59" t="str">
        <f>'Data Entry'!AR1016</f>
        <v/>
      </c>
      <c r="C1013" s="1">
        <f>IF('Data Entry'!AD1016="g",'Data Entry'!AC1016*0.001*U1013,IF('Data Entry'!AD1016="UI",'Data Entry'!AC1016*0.000001*U1013,IF('Data Entry'!AD1016="mg",'Data Entry'!AC1016*0.000001*U1013,IF('Data Entry'!AD1016="t",'Data Entry'!AC1016*1000*U1013,IF('Data Entry'!AD1016="kg",'Data Entry'!AC1016*1*U1013,IF('Data Entry'!AD1016="L",'Data Entry'!AC1016*1*U1013,IFERROR(,"")))))))</f>
        <v>0</v>
      </c>
      <c r="D1013" s="1" t="s">
        <v>4</v>
      </c>
      <c r="E1013" s="1">
        <f>IF('Data Entry'!AF1016="g",'Data Entry'!AE1016*0.001,IF('Data Entry'!AF1016="mg",'Data Entry'!AE1016*0.000001,IF('Data Entry'!AF1016="t",'Data Entry'!AE1016*1000,IF('Data Entry'!AF1016="ml",'Data Entry'!AE1016*0.001,IF('Data Entry'!AF1016="kg",'Data Entry'!AE1016*1,IF('Data Entry'!AF1016="Pieza",'Data Entry'!AE1016*1,IF('Data Entry'!AF1016="L",'Data Entry'!AE1016*1,IFERROR(,""))))))))</f>
        <v>0</v>
      </c>
      <c r="F1013" s="1" t="s">
        <v>4</v>
      </c>
      <c r="G1013" s="1">
        <f>IF('Data Entry'!AA1016="g",'Data Entry'!Z1016*0.001,IF('Data Entry'!AA1016="mg",'Data Entry'!Z1016*0.000001,IF('Data Entry'!AA1016="t",'Data Entry'!Z1016*1000,IF('Data Entry'!AA1016="ml",'Data Entry'!Z1016*0.001,IF('Data Entry'!AA1016="kg",'Data Entry'!Z1016*1,IF('Data Entry'!AA1016="Piezas",'Data Entry'!Z1016*1,IF('Data Entry'!AA1016="L",'Data Entry'!Z1016*1,IFERROR(,""))))))))</f>
        <v>0</v>
      </c>
      <c r="H1013" s="1" t="s">
        <v>4</v>
      </c>
      <c r="I1013" s="1">
        <f>IF('Data Entry'!AC1016="g",'Data Entry'!AB1016*0.001,IF('Data Entry'!AC1016="mg",'Data Entry'!AB1016*0.000001,IF('Data Entry'!AC1016="t",'Data Entry'!AB1016*1000,IF('Data Entry'!AC1016="ml",'Data Entry'!AB1016*0.001,IF('Data Entry'!AC1016="kg",'Data Entry'!AB1016*1,IF('Data Entry'!AC1016="L",'Data Entry'!AB1016*1,IFERROR(,"")))))))</f>
        <v>0</v>
      </c>
      <c r="J1013" s="59" t="str">
        <f>'Data Entry'!AU1016</f>
        <v/>
      </c>
      <c r="K1013" s="1">
        <f>IF('Data Entry'!AI1016="g",'Data Entry'!AH1016*0.001*V1013,IF('Data Entry'!AI1016="UI",'Data Entry'!AH1016*0.000001*V1013,IF('Data Entry'!AI1016="mg",'Data Entry'!AH1016*0.000001*V1013,IF('Data Entry'!AI1016="t",'Data Entry'!AH1016*1000*V1013,IF('Data Entry'!AI1016="kg",'Data Entry'!AH1016*1*V1013,IF('Data Entry'!AI1016="L",'Data Entry'!AH1016*1*V1013,IFERROR(,"")))))))</f>
        <v>0</v>
      </c>
      <c r="L1013" s="1" t="s">
        <v>4</v>
      </c>
      <c r="M1013" s="59">
        <f>'Data Entry'!AJ1016</f>
        <v>0</v>
      </c>
      <c r="N1013" s="59" t="str">
        <f>'Data Entry'!AX1016</f>
        <v/>
      </c>
      <c r="O1013" s="1">
        <f>IF('Data Entry'!AL1016="g",'Data Entry'!AK1016*0.001*W1013,IF('Data Entry'!AL1016="UI",'Data Entry'!AK1016*0.000001*W1013,IF('Data Entry'!AL1016="mg",'Data Entry'!AK1016*0.000001*W1013,IF('Data Entry'!AL1016="t",'Data Entry'!AK1016*1000*W1013,IF('Data Entry'!AL1016="kg",'Data Entry'!AK1016*1*W1013,IF('Data Entry'!AL1016="L",'Data Entry'!AK1016*1*W1013,IFERROR(,"")))))))</f>
        <v>0</v>
      </c>
      <c r="P1013" s="1" t="s">
        <v>4</v>
      </c>
      <c r="Q1013" s="59">
        <f>'Data Entry'!AM1016</f>
        <v>0</v>
      </c>
      <c r="R1013" s="59" t="str">
        <f>'Data Entry'!BA1016</f>
        <v/>
      </c>
      <c r="S1013" s="1">
        <f>IF('Data Entry'!AO1016="g",'Data Entry'!AN1016*0.001*X1013,IF('Data Entry'!AO1016="UI",'Data Entry'!AN1016*0.000001*X1013,IF('Data Entry'!AO1016="mg",'Data Entry'!AN1016*0.000001*X1013,IF('Data Entry'!AO1016="t",'Data Entry'!AN1016*1000*X1013,IF('Data Entry'!AO1016="kg",'Data Entry'!AN1016*1*X1013,IF('Data Entry'!AO1016="L",'Data Entry'!AN1016*1*X1013,IFERROR(,"")))))))</f>
        <v>0</v>
      </c>
      <c r="T1013" s="1" t="s">
        <v>4</v>
      </c>
      <c r="U1013" s="59" t="str">
        <f>IF('Data Entry'!AP1016="No aplica","1",'Data Entry'!AP1016)</f>
        <v/>
      </c>
      <c r="V1013" s="59" t="str">
        <f>IF('Data Entry'!AS1016="No aplica","1",'Data Entry'!AS1016)</f>
        <v/>
      </c>
      <c r="W1013" s="59" t="str">
        <f>IF('Data Entry'!AV1016="No aplica","1",'Data Entry'!AV1016)</f>
        <v/>
      </c>
      <c r="X1013" s="59" t="str">
        <f>IF('Data Entry'!AY1016="No aplica","1",'Data Entry'!AY1016)</f>
        <v/>
      </c>
      <c r="Y1013" s="151" t="str">
        <f t="shared" si="15"/>
        <v/>
      </c>
      <c r="Z1013" s="152" t="str">
        <f>IF('Data Entry'!H1016="Yes","1",IF(AND('Data Entry'!H1016="",'Data Entry'!I1016="",'Data Entry'!J1016="",'Data Entry'!K1016="",'Data Entry'!L1016="",'Data Entry'!M1016="",'Data Entry'!N1016="",'Data Entry'!O1016="",'Data Entry'!P1016="",'Data Entry'!Q1016=""),"","1"))</f>
        <v/>
      </c>
      <c r="AA1013" s="152" t="str">
        <f>IF('Data Entry'!R1016="Yes","1",IF(AND('Data Entry'!R1016="",'Data Entry'!S1016="",'Data Entry'!T1016="",'Data Entry'!U1016=""),"","1"))</f>
        <v/>
      </c>
      <c r="AB1013" s="157" t="str">
        <f>IF('Data Entry'!V1016="Yes","1",IF(AND('Data Entry'!V1016="",'Data Entry'!W1016=""),"","1"))</f>
        <v/>
      </c>
    </row>
    <row r="1014" spans="1:28" ht="17">
      <c r="A1014" s="59">
        <f>'Data Entry'!AB1017</f>
        <v>0</v>
      </c>
      <c r="B1014" s="59" t="str">
        <f>'Data Entry'!AR1017</f>
        <v/>
      </c>
      <c r="C1014" s="1">
        <f>IF('Data Entry'!AD1017="g",'Data Entry'!AC1017*0.001*U1014,IF('Data Entry'!AD1017="UI",'Data Entry'!AC1017*0.000001*U1014,IF('Data Entry'!AD1017="mg",'Data Entry'!AC1017*0.000001*U1014,IF('Data Entry'!AD1017="t",'Data Entry'!AC1017*1000*U1014,IF('Data Entry'!AD1017="kg",'Data Entry'!AC1017*1*U1014,IF('Data Entry'!AD1017="L",'Data Entry'!AC1017*1*U1014,IFERROR(,"")))))))</f>
        <v>0</v>
      </c>
      <c r="D1014" s="1" t="s">
        <v>4</v>
      </c>
      <c r="E1014" s="1">
        <f>IF('Data Entry'!AF1017="g",'Data Entry'!AE1017*0.001,IF('Data Entry'!AF1017="mg",'Data Entry'!AE1017*0.000001,IF('Data Entry'!AF1017="t",'Data Entry'!AE1017*1000,IF('Data Entry'!AF1017="ml",'Data Entry'!AE1017*0.001,IF('Data Entry'!AF1017="kg",'Data Entry'!AE1017*1,IF('Data Entry'!AF1017="Pieza",'Data Entry'!AE1017*1,IF('Data Entry'!AF1017="L",'Data Entry'!AE1017*1,IFERROR(,""))))))))</f>
        <v>0</v>
      </c>
      <c r="F1014" s="1" t="s">
        <v>4</v>
      </c>
      <c r="G1014" s="1">
        <f>IF('Data Entry'!AA1017="g",'Data Entry'!Z1017*0.001,IF('Data Entry'!AA1017="mg",'Data Entry'!Z1017*0.000001,IF('Data Entry'!AA1017="t",'Data Entry'!Z1017*1000,IF('Data Entry'!AA1017="ml",'Data Entry'!Z1017*0.001,IF('Data Entry'!AA1017="kg",'Data Entry'!Z1017*1,IF('Data Entry'!AA1017="Piezas",'Data Entry'!Z1017*1,IF('Data Entry'!AA1017="L",'Data Entry'!Z1017*1,IFERROR(,""))))))))</f>
        <v>0</v>
      </c>
      <c r="H1014" s="1" t="s">
        <v>4</v>
      </c>
      <c r="I1014" s="1">
        <f>IF('Data Entry'!AC1017="g",'Data Entry'!AB1017*0.001,IF('Data Entry'!AC1017="mg",'Data Entry'!AB1017*0.000001,IF('Data Entry'!AC1017="t",'Data Entry'!AB1017*1000,IF('Data Entry'!AC1017="ml",'Data Entry'!AB1017*0.001,IF('Data Entry'!AC1017="kg",'Data Entry'!AB1017*1,IF('Data Entry'!AC1017="L",'Data Entry'!AB1017*1,IFERROR(,"")))))))</f>
        <v>0</v>
      </c>
      <c r="J1014" s="59" t="str">
        <f>'Data Entry'!AU1017</f>
        <v/>
      </c>
      <c r="K1014" s="1">
        <f>IF('Data Entry'!AI1017="g",'Data Entry'!AH1017*0.001*V1014,IF('Data Entry'!AI1017="UI",'Data Entry'!AH1017*0.000001*V1014,IF('Data Entry'!AI1017="mg",'Data Entry'!AH1017*0.000001*V1014,IF('Data Entry'!AI1017="t",'Data Entry'!AH1017*1000*V1014,IF('Data Entry'!AI1017="kg",'Data Entry'!AH1017*1*V1014,IF('Data Entry'!AI1017="L",'Data Entry'!AH1017*1*V1014,IFERROR(,"")))))))</f>
        <v>0</v>
      </c>
      <c r="L1014" s="1" t="s">
        <v>4</v>
      </c>
      <c r="M1014" s="59">
        <f>'Data Entry'!AJ1017</f>
        <v>0</v>
      </c>
      <c r="N1014" s="59" t="str">
        <f>'Data Entry'!AX1017</f>
        <v/>
      </c>
      <c r="O1014" s="1">
        <f>IF('Data Entry'!AL1017="g",'Data Entry'!AK1017*0.001*W1014,IF('Data Entry'!AL1017="UI",'Data Entry'!AK1017*0.000001*W1014,IF('Data Entry'!AL1017="mg",'Data Entry'!AK1017*0.000001*W1014,IF('Data Entry'!AL1017="t",'Data Entry'!AK1017*1000*W1014,IF('Data Entry'!AL1017="kg",'Data Entry'!AK1017*1*W1014,IF('Data Entry'!AL1017="L",'Data Entry'!AK1017*1*W1014,IFERROR(,"")))))))</f>
        <v>0</v>
      </c>
      <c r="P1014" s="1" t="s">
        <v>4</v>
      </c>
      <c r="Q1014" s="59">
        <f>'Data Entry'!AM1017</f>
        <v>0</v>
      </c>
      <c r="R1014" s="59" t="str">
        <f>'Data Entry'!BA1017</f>
        <v/>
      </c>
      <c r="S1014" s="1">
        <f>IF('Data Entry'!AO1017="g",'Data Entry'!AN1017*0.001*X1014,IF('Data Entry'!AO1017="UI",'Data Entry'!AN1017*0.000001*X1014,IF('Data Entry'!AO1017="mg",'Data Entry'!AN1017*0.000001*X1014,IF('Data Entry'!AO1017="t",'Data Entry'!AN1017*1000*X1014,IF('Data Entry'!AO1017="kg",'Data Entry'!AN1017*1*X1014,IF('Data Entry'!AO1017="L",'Data Entry'!AN1017*1*X1014,IFERROR(,"")))))))</f>
        <v>0</v>
      </c>
      <c r="T1014" s="1" t="s">
        <v>4</v>
      </c>
      <c r="U1014" s="59" t="str">
        <f>IF('Data Entry'!AP1017="No aplica","1",'Data Entry'!AP1017)</f>
        <v/>
      </c>
      <c r="V1014" s="59" t="str">
        <f>IF('Data Entry'!AS1017="No aplica","1",'Data Entry'!AS1017)</f>
        <v/>
      </c>
      <c r="W1014" s="59" t="str">
        <f>IF('Data Entry'!AV1017="No aplica","1",'Data Entry'!AV1017)</f>
        <v/>
      </c>
      <c r="X1014" s="59" t="str">
        <f>IF('Data Entry'!AY1017="No aplica","1",'Data Entry'!AY1017)</f>
        <v/>
      </c>
      <c r="Y1014" s="151" t="str">
        <f t="shared" si="15"/>
        <v/>
      </c>
      <c r="Z1014" s="152" t="str">
        <f>IF('Data Entry'!H1017="Yes","1",IF(AND('Data Entry'!H1017="",'Data Entry'!I1017="",'Data Entry'!J1017="",'Data Entry'!K1017="",'Data Entry'!L1017="",'Data Entry'!M1017="",'Data Entry'!N1017="",'Data Entry'!O1017="",'Data Entry'!P1017="",'Data Entry'!Q1017=""),"","1"))</f>
        <v/>
      </c>
      <c r="AA1014" s="152" t="str">
        <f>IF('Data Entry'!R1017="Yes","1",IF(AND('Data Entry'!R1017="",'Data Entry'!S1017="",'Data Entry'!T1017="",'Data Entry'!U1017=""),"","1"))</f>
        <v/>
      </c>
      <c r="AB1014" s="157" t="str">
        <f>IF('Data Entry'!V1017="Yes","1",IF(AND('Data Entry'!V1017="",'Data Entry'!W1017=""),"","1"))</f>
        <v/>
      </c>
    </row>
    <row r="1015" spans="1:28" ht="17">
      <c r="A1015" s="59">
        <f>'Data Entry'!AB1018</f>
        <v>0</v>
      </c>
      <c r="B1015" s="59" t="str">
        <f>'Data Entry'!AR1018</f>
        <v/>
      </c>
      <c r="C1015" s="1">
        <f>IF('Data Entry'!AD1018="g",'Data Entry'!AC1018*0.001*U1015,IF('Data Entry'!AD1018="UI",'Data Entry'!AC1018*0.000001*U1015,IF('Data Entry'!AD1018="mg",'Data Entry'!AC1018*0.000001*U1015,IF('Data Entry'!AD1018="t",'Data Entry'!AC1018*1000*U1015,IF('Data Entry'!AD1018="kg",'Data Entry'!AC1018*1*U1015,IF('Data Entry'!AD1018="L",'Data Entry'!AC1018*1*U1015,IFERROR(,"")))))))</f>
        <v>0</v>
      </c>
      <c r="D1015" s="1" t="s">
        <v>4</v>
      </c>
      <c r="E1015" s="1">
        <f>IF('Data Entry'!AF1018="g",'Data Entry'!AE1018*0.001,IF('Data Entry'!AF1018="mg",'Data Entry'!AE1018*0.000001,IF('Data Entry'!AF1018="t",'Data Entry'!AE1018*1000,IF('Data Entry'!AF1018="ml",'Data Entry'!AE1018*0.001,IF('Data Entry'!AF1018="kg",'Data Entry'!AE1018*1,IF('Data Entry'!AF1018="Pieza",'Data Entry'!AE1018*1,IF('Data Entry'!AF1018="L",'Data Entry'!AE1018*1,IFERROR(,""))))))))</f>
        <v>0</v>
      </c>
      <c r="F1015" s="1" t="s">
        <v>4</v>
      </c>
      <c r="G1015" s="1">
        <f>IF('Data Entry'!AA1018="g",'Data Entry'!Z1018*0.001,IF('Data Entry'!AA1018="mg",'Data Entry'!Z1018*0.000001,IF('Data Entry'!AA1018="t",'Data Entry'!Z1018*1000,IF('Data Entry'!AA1018="ml",'Data Entry'!Z1018*0.001,IF('Data Entry'!AA1018="kg",'Data Entry'!Z1018*1,IF('Data Entry'!AA1018="Piezas",'Data Entry'!Z1018*1,IF('Data Entry'!AA1018="L",'Data Entry'!Z1018*1,IFERROR(,""))))))))</f>
        <v>0</v>
      </c>
      <c r="H1015" s="1" t="s">
        <v>4</v>
      </c>
      <c r="I1015" s="1">
        <f>IF('Data Entry'!AC1018="g",'Data Entry'!AB1018*0.001,IF('Data Entry'!AC1018="mg",'Data Entry'!AB1018*0.000001,IF('Data Entry'!AC1018="t",'Data Entry'!AB1018*1000,IF('Data Entry'!AC1018="ml",'Data Entry'!AB1018*0.001,IF('Data Entry'!AC1018="kg",'Data Entry'!AB1018*1,IF('Data Entry'!AC1018="L",'Data Entry'!AB1018*1,IFERROR(,"")))))))</f>
        <v>0</v>
      </c>
      <c r="J1015" s="59" t="str">
        <f>'Data Entry'!AU1018</f>
        <v/>
      </c>
      <c r="K1015" s="1">
        <f>IF('Data Entry'!AI1018="g",'Data Entry'!AH1018*0.001*V1015,IF('Data Entry'!AI1018="UI",'Data Entry'!AH1018*0.000001*V1015,IF('Data Entry'!AI1018="mg",'Data Entry'!AH1018*0.000001*V1015,IF('Data Entry'!AI1018="t",'Data Entry'!AH1018*1000*V1015,IF('Data Entry'!AI1018="kg",'Data Entry'!AH1018*1*V1015,IF('Data Entry'!AI1018="L",'Data Entry'!AH1018*1*V1015,IFERROR(,"")))))))</f>
        <v>0</v>
      </c>
      <c r="L1015" s="1" t="s">
        <v>4</v>
      </c>
      <c r="M1015" s="59">
        <f>'Data Entry'!AJ1018</f>
        <v>0</v>
      </c>
      <c r="N1015" s="59" t="str">
        <f>'Data Entry'!AX1018</f>
        <v/>
      </c>
      <c r="O1015" s="1">
        <f>IF('Data Entry'!AL1018="g",'Data Entry'!AK1018*0.001*W1015,IF('Data Entry'!AL1018="UI",'Data Entry'!AK1018*0.000001*W1015,IF('Data Entry'!AL1018="mg",'Data Entry'!AK1018*0.000001*W1015,IF('Data Entry'!AL1018="t",'Data Entry'!AK1018*1000*W1015,IF('Data Entry'!AL1018="kg",'Data Entry'!AK1018*1*W1015,IF('Data Entry'!AL1018="L",'Data Entry'!AK1018*1*W1015,IFERROR(,"")))))))</f>
        <v>0</v>
      </c>
      <c r="P1015" s="1" t="s">
        <v>4</v>
      </c>
      <c r="Q1015" s="59">
        <f>'Data Entry'!AM1018</f>
        <v>0</v>
      </c>
      <c r="R1015" s="59" t="str">
        <f>'Data Entry'!BA1018</f>
        <v/>
      </c>
      <c r="S1015" s="1">
        <f>IF('Data Entry'!AO1018="g",'Data Entry'!AN1018*0.001*X1015,IF('Data Entry'!AO1018="UI",'Data Entry'!AN1018*0.000001*X1015,IF('Data Entry'!AO1018="mg",'Data Entry'!AN1018*0.000001*X1015,IF('Data Entry'!AO1018="t",'Data Entry'!AN1018*1000*X1015,IF('Data Entry'!AO1018="kg",'Data Entry'!AN1018*1*X1015,IF('Data Entry'!AO1018="L",'Data Entry'!AN1018*1*X1015,IFERROR(,"")))))))</f>
        <v>0</v>
      </c>
      <c r="T1015" s="1" t="s">
        <v>4</v>
      </c>
      <c r="U1015" s="59" t="str">
        <f>IF('Data Entry'!AP1018="No aplica","1",'Data Entry'!AP1018)</f>
        <v/>
      </c>
      <c r="V1015" s="59" t="str">
        <f>IF('Data Entry'!AS1018="No aplica","1",'Data Entry'!AS1018)</f>
        <v/>
      </c>
      <c r="W1015" s="59" t="str">
        <f>IF('Data Entry'!AV1018="No aplica","1",'Data Entry'!AV1018)</f>
        <v/>
      </c>
      <c r="X1015" s="59" t="str">
        <f>IF('Data Entry'!AY1018="No aplica","1",'Data Entry'!AY1018)</f>
        <v/>
      </c>
      <c r="Y1015" s="151" t="str">
        <f t="shared" si="15"/>
        <v/>
      </c>
      <c r="Z1015" s="152" t="str">
        <f>IF('Data Entry'!H1018="Yes","1",IF(AND('Data Entry'!H1018="",'Data Entry'!I1018="",'Data Entry'!J1018="",'Data Entry'!K1018="",'Data Entry'!L1018="",'Data Entry'!M1018="",'Data Entry'!N1018="",'Data Entry'!O1018="",'Data Entry'!P1018="",'Data Entry'!Q1018=""),"","1"))</f>
        <v/>
      </c>
      <c r="AA1015" s="152" t="str">
        <f>IF('Data Entry'!R1018="Yes","1",IF(AND('Data Entry'!R1018="",'Data Entry'!S1018="",'Data Entry'!T1018="",'Data Entry'!U1018=""),"","1"))</f>
        <v/>
      </c>
      <c r="AB1015" s="157" t="str">
        <f>IF('Data Entry'!V1018="Yes","1",IF(AND('Data Entry'!V1018="",'Data Entry'!W1018=""),"","1"))</f>
        <v/>
      </c>
    </row>
    <row r="1016" spans="1:28" ht="17">
      <c r="A1016" s="59">
        <f>'Data Entry'!AB1019</f>
        <v>0</v>
      </c>
      <c r="B1016" s="59" t="str">
        <f>'Data Entry'!AR1019</f>
        <v/>
      </c>
      <c r="C1016" s="1">
        <f>IF('Data Entry'!AD1019="g",'Data Entry'!AC1019*0.001*U1016,IF('Data Entry'!AD1019="UI",'Data Entry'!AC1019*0.000001*U1016,IF('Data Entry'!AD1019="mg",'Data Entry'!AC1019*0.000001*U1016,IF('Data Entry'!AD1019="t",'Data Entry'!AC1019*1000*U1016,IF('Data Entry'!AD1019="kg",'Data Entry'!AC1019*1*U1016,IF('Data Entry'!AD1019="L",'Data Entry'!AC1019*1*U1016,IFERROR(,"")))))))</f>
        <v>0</v>
      </c>
      <c r="D1016" s="1" t="s">
        <v>4</v>
      </c>
      <c r="E1016" s="1">
        <f>IF('Data Entry'!AF1019="g",'Data Entry'!AE1019*0.001,IF('Data Entry'!AF1019="mg",'Data Entry'!AE1019*0.000001,IF('Data Entry'!AF1019="t",'Data Entry'!AE1019*1000,IF('Data Entry'!AF1019="ml",'Data Entry'!AE1019*0.001,IF('Data Entry'!AF1019="kg",'Data Entry'!AE1019*1,IF('Data Entry'!AF1019="Pieza",'Data Entry'!AE1019*1,IF('Data Entry'!AF1019="L",'Data Entry'!AE1019*1,IFERROR(,""))))))))</f>
        <v>0</v>
      </c>
      <c r="F1016" s="1" t="s">
        <v>4</v>
      </c>
      <c r="G1016" s="1">
        <f>IF('Data Entry'!AA1019="g",'Data Entry'!Z1019*0.001,IF('Data Entry'!AA1019="mg",'Data Entry'!Z1019*0.000001,IF('Data Entry'!AA1019="t",'Data Entry'!Z1019*1000,IF('Data Entry'!AA1019="ml",'Data Entry'!Z1019*0.001,IF('Data Entry'!AA1019="kg",'Data Entry'!Z1019*1,IF('Data Entry'!AA1019="Piezas",'Data Entry'!Z1019*1,IF('Data Entry'!AA1019="L",'Data Entry'!Z1019*1,IFERROR(,""))))))))</f>
        <v>0</v>
      </c>
      <c r="H1016" s="1" t="s">
        <v>4</v>
      </c>
      <c r="I1016" s="1">
        <f>IF('Data Entry'!AC1019="g",'Data Entry'!AB1019*0.001,IF('Data Entry'!AC1019="mg",'Data Entry'!AB1019*0.000001,IF('Data Entry'!AC1019="t",'Data Entry'!AB1019*1000,IF('Data Entry'!AC1019="ml",'Data Entry'!AB1019*0.001,IF('Data Entry'!AC1019="kg",'Data Entry'!AB1019*1,IF('Data Entry'!AC1019="L",'Data Entry'!AB1019*1,IFERROR(,"")))))))</f>
        <v>0</v>
      </c>
      <c r="J1016" s="59" t="str">
        <f>'Data Entry'!AU1019</f>
        <v/>
      </c>
      <c r="K1016" s="1">
        <f>IF('Data Entry'!AI1019="g",'Data Entry'!AH1019*0.001*V1016,IF('Data Entry'!AI1019="UI",'Data Entry'!AH1019*0.000001*V1016,IF('Data Entry'!AI1019="mg",'Data Entry'!AH1019*0.000001*V1016,IF('Data Entry'!AI1019="t",'Data Entry'!AH1019*1000*V1016,IF('Data Entry'!AI1019="kg",'Data Entry'!AH1019*1*V1016,IF('Data Entry'!AI1019="L",'Data Entry'!AH1019*1*V1016,IFERROR(,"")))))))</f>
        <v>0</v>
      </c>
      <c r="L1016" s="1" t="s">
        <v>4</v>
      </c>
      <c r="M1016" s="59">
        <f>'Data Entry'!AJ1019</f>
        <v>0</v>
      </c>
      <c r="N1016" s="59" t="str">
        <f>'Data Entry'!AX1019</f>
        <v/>
      </c>
      <c r="O1016" s="1">
        <f>IF('Data Entry'!AL1019="g",'Data Entry'!AK1019*0.001*W1016,IF('Data Entry'!AL1019="UI",'Data Entry'!AK1019*0.000001*W1016,IF('Data Entry'!AL1019="mg",'Data Entry'!AK1019*0.000001*W1016,IF('Data Entry'!AL1019="t",'Data Entry'!AK1019*1000*W1016,IF('Data Entry'!AL1019="kg",'Data Entry'!AK1019*1*W1016,IF('Data Entry'!AL1019="L",'Data Entry'!AK1019*1*W1016,IFERROR(,"")))))))</f>
        <v>0</v>
      </c>
      <c r="P1016" s="1" t="s">
        <v>4</v>
      </c>
      <c r="Q1016" s="59">
        <f>'Data Entry'!AM1019</f>
        <v>0</v>
      </c>
      <c r="R1016" s="59" t="str">
        <f>'Data Entry'!BA1019</f>
        <v/>
      </c>
      <c r="S1016" s="1">
        <f>IF('Data Entry'!AO1019="g",'Data Entry'!AN1019*0.001*X1016,IF('Data Entry'!AO1019="UI",'Data Entry'!AN1019*0.000001*X1016,IF('Data Entry'!AO1019="mg",'Data Entry'!AN1019*0.000001*X1016,IF('Data Entry'!AO1019="t",'Data Entry'!AN1019*1000*X1016,IF('Data Entry'!AO1019="kg",'Data Entry'!AN1019*1*X1016,IF('Data Entry'!AO1019="L",'Data Entry'!AN1019*1*X1016,IFERROR(,"")))))))</f>
        <v>0</v>
      </c>
      <c r="T1016" s="1" t="s">
        <v>4</v>
      </c>
      <c r="U1016" s="59" t="str">
        <f>IF('Data Entry'!AP1019="No aplica","1",'Data Entry'!AP1019)</f>
        <v/>
      </c>
      <c r="V1016" s="59" t="str">
        <f>IF('Data Entry'!AS1019="No aplica","1",'Data Entry'!AS1019)</f>
        <v/>
      </c>
      <c r="W1016" s="59" t="str">
        <f>IF('Data Entry'!AV1019="No aplica","1",'Data Entry'!AV1019)</f>
        <v/>
      </c>
      <c r="X1016" s="59" t="str">
        <f>IF('Data Entry'!AY1019="No aplica","1",'Data Entry'!AY1019)</f>
        <v/>
      </c>
      <c r="Y1016" s="151" t="str">
        <f t="shared" si="15"/>
        <v/>
      </c>
      <c r="Z1016" s="152" t="str">
        <f>IF('Data Entry'!H1019="Yes","1",IF(AND('Data Entry'!H1019="",'Data Entry'!I1019="",'Data Entry'!J1019="",'Data Entry'!K1019="",'Data Entry'!L1019="",'Data Entry'!M1019="",'Data Entry'!N1019="",'Data Entry'!O1019="",'Data Entry'!P1019="",'Data Entry'!Q1019=""),"","1"))</f>
        <v/>
      </c>
      <c r="AA1016" s="152" t="str">
        <f>IF('Data Entry'!R1019="Yes","1",IF(AND('Data Entry'!R1019="",'Data Entry'!S1019="",'Data Entry'!T1019="",'Data Entry'!U1019=""),"","1"))</f>
        <v/>
      </c>
      <c r="AB1016" s="157" t="str">
        <f>IF('Data Entry'!V1019="Yes","1",IF(AND('Data Entry'!V1019="",'Data Entry'!W1019=""),"","1"))</f>
        <v/>
      </c>
    </row>
    <row r="1017" spans="1:28" ht="17">
      <c r="A1017" s="59">
        <f>'Data Entry'!AB1020</f>
        <v>0</v>
      </c>
      <c r="B1017" s="59" t="str">
        <f>'Data Entry'!AR1020</f>
        <v/>
      </c>
      <c r="C1017" s="1">
        <f>IF('Data Entry'!AD1020="g",'Data Entry'!AC1020*0.001*U1017,IF('Data Entry'!AD1020="UI",'Data Entry'!AC1020*0.000001*U1017,IF('Data Entry'!AD1020="mg",'Data Entry'!AC1020*0.000001*U1017,IF('Data Entry'!AD1020="t",'Data Entry'!AC1020*1000*U1017,IF('Data Entry'!AD1020="kg",'Data Entry'!AC1020*1*U1017,IF('Data Entry'!AD1020="L",'Data Entry'!AC1020*1*U1017,IFERROR(,"")))))))</f>
        <v>0</v>
      </c>
      <c r="D1017" s="1" t="s">
        <v>4</v>
      </c>
      <c r="E1017" s="1">
        <f>IF('Data Entry'!AF1020="g",'Data Entry'!AE1020*0.001,IF('Data Entry'!AF1020="mg",'Data Entry'!AE1020*0.000001,IF('Data Entry'!AF1020="t",'Data Entry'!AE1020*1000,IF('Data Entry'!AF1020="ml",'Data Entry'!AE1020*0.001,IF('Data Entry'!AF1020="kg",'Data Entry'!AE1020*1,IF('Data Entry'!AF1020="Pieza",'Data Entry'!AE1020*1,IF('Data Entry'!AF1020="L",'Data Entry'!AE1020*1,IFERROR(,""))))))))</f>
        <v>0</v>
      </c>
      <c r="F1017" s="1" t="s">
        <v>4</v>
      </c>
      <c r="G1017" s="1">
        <f>IF('Data Entry'!AA1020="g",'Data Entry'!Z1020*0.001,IF('Data Entry'!AA1020="mg",'Data Entry'!Z1020*0.000001,IF('Data Entry'!AA1020="t",'Data Entry'!Z1020*1000,IF('Data Entry'!AA1020="ml",'Data Entry'!Z1020*0.001,IF('Data Entry'!AA1020="kg",'Data Entry'!Z1020*1,IF('Data Entry'!AA1020="Piezas",'Data Entry'!Z1020*1,IF('Data Entry'!AA1020="L",'Data Entry'!Z1020*1,IFERROR(,""))))))))</f>
        <v>0</v>
      </c>
      <c r="H1017" s="1" t="s">
        <v>4</v>
      </c>
      <c r="I1017" s="1">
        <f>IF('Data Entry'!AC1020="g",'Data Entry'!AB1020*0.001,IF('Data Entry'!AC1020="mg",'Data Entry'!AB1020*0.000001,IF('Data Entry'!AC1020="t",'Data Entry'!AB1020*1000,IF('Data Entry'!AC1020="ml",'Data Entry'!AB1020*0.001,IF('Data Entry'!AC1020="kg",'Data Entry'!AB1020*1,IF('Data Entry'!AC1020="L",'Data Entry'!AB1020*1,IFERROR(,"")))))))</f>
        <v>0</v>
      </c>
      <c r="J1017" s="59" t="str">
        <f>'Data Entry'!AU1020</f>
        <v/>
      </c>
      <c r="K1017" s="1">
        <f>IF('Data Entry'!AI1020="g",'Data Entry'!AH1020*0.001*V1017,IF('Data Entry'!AI1020="UI",'Data Entry'!AH1020*0.000001*V1017,IF('Data Entry'!AI1020="mg",'Data Entry'!AH1020*0.000001*V1017,IF('Data Entry'!AI1020="t",'Data Entry'!AH1020*1000*V1017,IF('Data Entry'!AI1020="kg",'Data Entry'!AH1020*1*V1017,IF('Data Entry'!AI1020="L",'Data Entry'!AH1020*1*V1017,IFERROR(,"")))))))</f>
        <v>0</v>
      </c>
      <c r="L1017" s="1" t="s">
        <v>4</v>
      </c>
      <c r="M1017" s="59">
        <f>'Data Entry'!AJ1020</f>
        <v>0</v>
      </c>
      <c r="N1017" s="59" t="str">
        <f>'Data Entry'!AX1020</f>
        <v/>
      </c>
      <c r="O1017" s="1">
        <f>IF('Data Entry'!AL1020="g",'Data Entry'!AK1020*0.001*W1017,IF('Data Entry'!AL1020="UI",'Data Entry'!AK1020*0.000001*W1017,IF('Data Entry'!AL1020="mg",'Data Entry'!AK1020*0.000001*W1017,IF('Data Entry'!AL1020="t",'Data Entry'!AK1020*1000*W1017,IF('Data Entry'!AL1020="kg",'Data Entry'!AK1020*1*W1017,IF('Data Entry'!AL1020="L",'Data Entry'!AK1020*1*W1017,IFERROR(,"")))))))</f>
        <v>0</v>
      </c>
      <c r="P1017" s="1" t="s">
        <v>4</v>
      </c>
      <c r="Q1017" s="59">
        <f>'Data Entry'!AM1020</f>
        <v>0</v>
      </c>
      <c r="R1017" s="59" t="str">
        <f>'Data Entry'!BA1020</f>
        <v/>
      </c>
      <c r="S1017" s="1">
        <f>IF('Data Entry'!AO1020="g",'Data Entry'!AN1020*0.001*X1017,IF('Data Entry'!AO1020="UI",'Data Entry'!AN1020*0.000001*X1017,IF('Data Entry'!AO1020="mg",'Data Entry'!AN1020*0.000001*X1017,IF('Data Entry'!AO1020="t",'Data Entry'!AN1020*1000*X1017,IF('Data Entry'!AO1020="kg",'Data Entry'!AN1020*1*X1017,IF('Data Entry'!AO1020="L",'Data Entry'!AN1020*1*X1017,IFERROR(,"")))))))</f>
        <v>0</v>
      </c>
      <c r="T1017" s="1" t="s">
        <v>4</v>
      </c>
      <c r="U1017" s="59" t="str">
        <f>IF('Data Entry'!AP1020="No aplica","1",'Data Entry'!AP1020)</f>
        <v/>
      </c>
      <c r="V1017" s="59" t="str">
        <f>IF('Data Entry'!AS1020="No aplica","1",'Data Entry'!AS1020)</f>
        <v/>
      </c>
      <c r="W1017" s="59" t="str">
        <f>IF('Data Entry'!AV1020="No aplica","1",'Data Entry'!AV1020)</f>
        <v/>
      </c>
      <c r="X1017" s="59" t="str">
        <f>IF('Data Entry'!AY1020="No aplica","1",'Data Entry'!AY1020)</f>
        <v/>
      </c>
      <c r="Y1017" s="151" t="str">
        <f t="shared" si="15"/>
        <v/>
      </c>
      <c r="Z1017" s="152" t="str">
        <f>IF('Data Entry'!H1020="Yes","1",IF(AND('Data Entry'!H1020="",'Data Entry'!I1020="",'Data Entry'!J1020="",'Data Entry'!K1020="",'Data Entry'!L1020="",'Data Entry'!M1020="",'Data Entry'!N1020="",'Data Entry'!O1020="",'Data Entry'!P1020="",'Data Entry'!Q1020=""),"","1"))</f>
        <v/>
      </c>
      <c r="AA1017" s="152" t="str">
        <f>IF('Data Entry'!R1020="Yes","1",IF(AND('Data Entry'!R1020="",'Data Entry'!S1020="",'Data Entry'!T1020="",'Data Entry'!U1020=""),"","1"))</f>
        <v/>
      </c>
      <c r="AB1017" s="157" t="str">
        <f>IF('Data Entry'!V1020="Yes","1",IF(AND('Data Entry'!V1020="",'Data Entry'!W1020=""),"","1"))</f>
        <v/>
      </c>
    </row>
    <row r="1018" spans="1:28" ht="17">
      <c r="A1018" s="59">
        <f>'Data Entry'!AB1021</f>
        <v>0</v>
      </c>
      <c r="B1018" s="59" t="str">
        <f>'Data Entry'!AR1021</f>
        <v/>
      </c>
      <c r="C1018" s="1">
        <f>IF('Data Entry'!AD1021="g",'Data Entry'!AC1021*0.001*U1018,IF('Data Entry'!AD1021="UI",'Data Entry'!AC1021*0.000001*U1018,IF('Data Entry'!AD1021="mg",'Data Entry'!AC1021*0.000001*U1018,IF('Data Entry'!AD1021="t",'Data Entry'!AC1021*1000*U1018,IF('Data Entry'!AD1021="kg",'Data Entry'!AC1021*1*U1018,IF('Data Entry'!AD1021="L",'Data Entry'!AC1021*1*U1018,IFERROR(,"")))))))</f>
        <v>0</v>
      </c>
      <c r="D1018" s="1" t="s">
        <v>4</v>
      </c>
      <c r="E1018" s="1">
        <f>IF('Data Entry'!AF1021="g",'Data Entry'!AE1021*0.001,IF('Data Entry'!AF1021="mg",'Data Entry'!AE1021*0.000001,IF('Data Entry'!AF1021="t",'Data Entry'!AE1021*1000,IF('Data Entry'!AF1021="ml",'Data Entry'!AE1021*0.001,IF('Data Entry'!AF1021="kg",'Data Entry'!AE1021*1,IF('Data Entry'!AF1021="Pieza",'Data Entry'!AE1021*1,IF('Data Entry'!AF1021="L",'Data Entry'!AE1021*1,IFERROR(,""))))))))</f>
        <v>0</v>
      </c>
      <c r="F1018" s="1" t="s">
        <v>4</v>
      </c>
      <c r="G1018" s="1">
        <f>IF('Data Entry'!AA1021="g",'Data Entry'!Z1021*0.001,IF('Data Entry'!AA1021="mg",'Data Entry'!Z1021*0.000001,IF('Data Entry'!AA1021="t",'Data Entry'!Z1021*1000,IF('Data Entry'!AA1021="ml",'Data Entry'!Z1021*0.001,IF('Data Entry'!AA1021="kg",'Data Entry'!Z1021*1,IF('Data Entry'!AA1021="Piezas",'Data Entry'!Z1021*1,IF('Data Entry'!AA1021="L",'Data Entry'!Z1021*1,IFERROR(,""))))))))</f>
        <v>0</v>
      </c>
      <c r="H1018" s="1" t="s">
        <v>4</v>
      </c>
      <c r="I1018" s="1">
        <f>IF('Data Entry'!AC1021="g",'Data Entry'!AB1021*0.001,IF('Data Entry'!AC1021="mg",'Data Entry'!AB1021*0.000001,IF('Data Entry'!AC1021="t",'Data Entry'!AB1021*1000,IF('Data Entry'!AC1021="ml",'Data Entry'!AB1021*0.001,IF('Data Entry'!AC1021="kg",'Data Entry'!AB1021*1,IF('Data Entry'!AC1021="L",'Data Entry'!AB1021*1,IFERROR(,"")))))))</f>
        <v>0</v>
      </c>
      <c r="J1018" s="59" t="str">
        <f>'Data Entry'!AU1021</f>
        <v/>
      </c>
      <c r="K1018" s="1">
        <f>IF('Data Entry'!AI1021="g",'Data Entry'!AH1021*0.001*V1018,IF('Data Entry'!AI1021="UI",'Data Entry'!AH1021*0.000001*V1018,IF('Data Entry'!AI1021="mg",'Data Entry'!AH1021*0.000001*V1018,IF('Data Entry'!AI1021="t",'Data Entry'!AH1021*1000*V1018,IF('Data Entry'!AI1021="kg",'Data Entry'!AH1021*1*V1018,IF('Data Entry'!AI1021="L",'Data Entry'!AH1021*1*V1018,IFERROR(,"")))))))</f>
        <v>0</v>
      </c>
      <c r="L1018" s="1" t="s">
        <v>4</v>
      </c>
      <c r="M1018" s="59">
        <f>'Data Entry'!AJ1021</f>
        <v>0</v>
      </c>
      <c r="N1018" s="59" t="str">
        <f>'Data Entry'!AX1021</f>
        <v/>
      </c>
      <c r="O1018" s="1">
        <f>IF('Data Entry'!AL1021="g",'Data Entry'!AK1021*0.001*W1018,IF('Data Entry'!AL1021="UI",'Data Entry'!AK1021*0.000001*W1018,IF('Data Entry'!AL1021="mg",'Data Entry'!AK1021*0.000001*W1018,IF('Data Entry'!AL1021="t",'Data Entry'!AK1021*1000*W1018,IF('Data Entry'!AL1021="kg",'Data Entry'!AK1021*1*W1018,IF('Data Entry'!AL1021="L",'Data Entry'!AK1021*1*W1018,IFERROR(,"")))))))</f>
        <v>0</v>
      </c>
      <c r="P1018" s="1" t="s">
        <v>4</v>
      </c>
      <c r="Q1018" s="59">
        <f>'Data Entry'!AM1021</f>
        <v>0</v>
      </c>
      <c r="R1018" s="59" t="str">
        <f>'Data Entry'!BA1021</f>
        <v/>
      </c>
      <c r="S1018" s="1">
        <f>IF('Data Entry'!AO1021="g",'Data Entry'!AN1021*0.001*X1018,IF('Data Entry'!AO1021="UI",'Data Entry'!AN1021*0.000001*X1018,IF('Data Entry'!AO1021="mg",'Data Entry'!AN1021*0.000001*X1018,IF('Data Entry'!AO1021="t",'Data Entry'!AN1021*1000*X1018,IF('Data Entry'!AO1021="kg",'Data Entry'!AN1021*1*X1018,IF('Data Entry'!AO1021="L",'Data Entry'!AN1021*1*X1018,IFERROR(,"")))))))</f>
        <v>0</v>
      </c>
      <c r="T1018" s="1" t="s">
        <v>4</v>
      </c>
      <c r="U1018" s="59" t="str">
        <f>IF('Data Entry'!AP1021="No aplica","1",'Data Entry'!AP1021)</f>
        <v/>
      </c>
      <c r="V1018" s="59" t="str">
        <f>IF('Data Entry'!AS1021="No aplica","1",'Data Entry'!AS1021)</f>
        <v/>
      </c>
      <c r="W1018" s="59" t="str">
        <f>IF('Data Entry'!AV1021="No aplica","1",'Data Entry'!AV1021)</f>
        <v/>
      </c>
      <c r="X1018" s="59" t="str">
        <f>IF('Data Entry'!AY1021="No aplica","1",'Data Entry'!AY1021)</f>
        <v/>
      </c>
      <c r="Y1018" s="151" t="str">
        <f t="shared" si="15"/>
        <v/>
      </c>
      <c r="Z1018" s="152" t="str">
        <f>IF('Data Entry'!H1021="Yes","1",IF(AND('Data Entry'!H1021="",'Data Entry'!I1021="",'Data Entry'!J1021="",'Data Entry'!K1021="",'Data Entry'!L1021="",'Data Entry'!M1021="",'Data Entry'!N1021="",'Data Entry'!O1021="",'Data Entry'!P1021="",'Data Entry'!Q1021=""),"","1"))</f>
        <v/>
      </c>
      <c r="AA1018" s="152" t="str">
        <f>IF('Data Entry'!R1021="Yes","1",IF(AND('Data Entry'!R1021="",'Data Entry'!S1021="",'Data Entry'!T1021="",'Data Entry'!U1021=""),"","1"))</f>
        <v/>
      </c>
      <c r="AB1018" s="157" t="str">
        <f>IF('Data Entry'!V1021="Yes","1",IF(AND('Data Entry'!V1021="",'Data Entry'!W1021=""),"","1"))</f>
        <v/>
      </c>
    </row>
    <row r="1019" spans="1:28" ht="17">
      <c r="A1019" s="59">
        <f>'Data Entry'!AB1022</f>
        <v>0</v>
      </c>
      <c r="B1019" s="59" t="str">
        <f>'Data Entry'!AR1022</f>
        <v/>
      </c>
      <c r="C1019" s="1">
        <f>IF('Data Entry'!AD1022="g",'Data Entry'!AC1022*0.001*U1019,IF('Data Entry'!AD1022="UI",'Data Entry'!AC1022*0.000001*U1019,IF('Data Entry'!AD1022="mg",'Data Entry'!AC1022*0.000001*U1019,IF('Data Entry'!AD1022="t",'Data Entry'!AC1022*1000*U1019,IF('Data Entry'!AD1022="kg",'Data Entry'!AC1022*1*U1019,IF('Data Entry'!AD1022="L",'Data Entry'!AC1022*1*U1019,IFERROR(,"")))))))</f>
        <v>0</v>
      </c>
      <c r="D1019" s="1" t="s">
        <v>4</v>
      </c>
      <c r="E1019" s="1">
        <f>IF('Data Entry'!AF1022="g",'Data Entry'!AE1022*0.001,IF('Data Entry'!AF1022="mg",'Data Entry'!AE1022*0.000001,IF('Data Entry'!AF1022="t",'Data Entry'!AE1022*1000,IF('Data Entry'!AF1022="ml",'Data Entry'!AE1022*0.001,IF('Data Entry'!AF1022="kg",'Data Entry'!AE1022*1,IF('Data Entry'!AF1022="Pieza",'Data Entry'!AE1022*1,IF('Data Entry'!AF1022="L",'Data Entry'!AE1022*1,IFERROR(,""))))))))</f>
        <v>0</v>
      </c>
      <c r="F1019" s="1" t="s">
        <v>4</v>
      </c>
      <c r="G1019" s="1">
        <f>IF('Data Entry'!AA1022="g",'Data Entry'!Z1022*0.001,IF('Data Entry'!AA1022="mg",'Data Entry'!Z1022*0.000001,IF('Data Entry'!AA1022="t",'Data Entry'!Z1022*1000,IF('Data Entry'!AA1022="ml",'Data Entry'!Z1022*0.001,IF('Data Entry'!AA1022="kg",'Data Entry'!Z1022*1,IF('Data Entry'!AA1022="Piezas",'Data Entry'!Z1022*1,IF('Data Entry'!AA1022="L",'Data Entry'!Z1022*1,IFERROR(,""))))))))</f>
        <v>0</v>
      </c>
      <c r="H1019" s="1" t="s">
        <v>4</v>
      </c>
      <c r="I1019" s="1">
        <f>IF('Data Entry'!AC1022="g",'Data Entry'!AB1022*0.001,IF('Data Entry'!AC1022="mg",'Data Entry'!AB1022*0.000001,IF('Data Entry'!AC1022="t",'Data Entry'!AB1022*1000,IF('Data Entry'!AC1022="ml",'Data Entry'!AB1022*0.001,IF('Data Entry'!AC1022="kg",'Data Entry'!AB1022*1,IF('Data Entry'!AC1022="L",'Data Entry'!AB1022*1,IFERROR(,"")))))))</f>
        <v>0</v>
      </c>
      <c r="J1019" s="59" t="str">
        <f>'Data Entry'!AU1022</f>
        <v/>
      </c>
      <c r="K1019" s="1">
        <f>IF('Data Entry'!AI1022="g",'Data Entry'!AH1022*0.001*V1019,IF('Data Entry'!AI1022="UI",'Data Entry'!AH1022*0.000001*V1019,IF('Data Entry'!AI1022="mg",'Data Entry'!AH1022*0.000001*V1019,IF('Data Entry'!AI1022="t",'Data Entry'!AH1022*1000*V1019,IF('Data Entry'!AI1022="kg",'Data Entry'!AH1022*1*V1019,IF('Data Entry'!AI1022="L",'Data Entry'!AH1022*1*V1019,IFERROR(,"")))))))</f>
        <v>0</v>
      </c>
      <c r="L1019" s="1" t="s">
        <v>4</v>
      </c>
      <c r="M1019" s="59">
        <f>'Data Entry'!AJ1022</f>
        <v>0</v>
      </c>
      <c r="N1019" s="59" t="str">
        <f>'Data Entry'!AX1022</f>
        <v/>
      </c>
      <c r="O1019" s="1">
        <f>IF('Data Entry'!AL1022="g",'Data Entry'!AK1022*0.001*W1019,IF('Data Entry'!AL1022="UI",'Data Entry'!AK1022*0.000001*W1019,IF('Data Entry'!AL1022="mg",'Data Entry'!AK1022*0.000001*W1019,IF('Data Entry'!AL1022="t",'Data Entry'!AK1022*1000*W1019,IF('Data Entry'!AL1022="kg",'Data Entry'!AK1022*1*W1019,IF('Data Entry'!AL1022="L",'Data Entry'!AK1022*1*W1019,IFERROR(,"")))))))</f>
        <v>0</v>
      </c>
      <c r="P1019" s="1" t="s">
        <v>4</v>
      </c>
      <c r="Q1019" s="59">
        <f>'Data Entry'!AM1022</f>
        <v>0</v>
      </c>
      <c r="R1019" s="59" t="str">
        <f>'Data Entry'!BA1022</f>
        <v/>
      </c>
      <c r="S1019" s="1">
        <f>IF('Data Entry'!AO1022="g",'Data Entry'!AN1022*0.001*X1019,IF('Data Entry'!AO1022="UI",'Data Entry'!AN1022*0.000001*X1019,IF('Data Entry'!AO1022="mg",'Data Entry'!AN1022*0.000001*X1019,IF('Data Entry'!AO1022="t",'Data Entry'!AN1022*1000*X1019,IF('Data Entry'!AO1022="kg",'Data Entry'!AN1022*1*X1019,IF('Data Entry'!AO1022="L",'Data Entry'!AN1022*1*X1019,IFERROR(,"")))))))</f>
        <v>0</v>
      </c>
      <c r="T1019" s="1" t="s">
        <v>4</v>
      </c>
      <c r="U1019" s="59" t="str">
        <f>IF('Data Entry'!AP1022="No aplica","1",'Data Entry'!AP1022)</f>
        <v/>
      </c>
      <c r="V1019" s="59" t="str">
        <f>IF('Data Entry'!AS1022="No aplica","1",'Data Entry'!AS1022)</f>
        <v/>
      </c>
      <c r="W1019" s="59" t="str">
        <f>IF('Data Entry'!AV1022="No aplica","1",'Data Entry'!AV1022)</f>
        <v/>
      </c>
      <c r="X1019" s="59" t="str">
        <f>IF('Data Entry'!AY1022="No aplica","1",'Data Entry'!AY1022)</f>
        <v/>
      </c>
      <c r="Y1019" s="151" t="str">
        <f t="shared" si="15"/>
        <v/>
      </c>
      <c r="Z1019" s="152" t="str">
        <f>IF('Data Entry'!H1022="Yes","1",IF(AND('Data Entry'!H1022="",'Data Entry'!I1022="",'Data Entry'!J1022="",'Data Entry'!K1022="",'Data Entry'!L1022="",'Data Entry'!M1022="",'Data Entry'!N1022="",'Data Entry'!O1022="",'Data Entry'!P1022="",'Data Entry'!Q1022=""),"","1"))</f>
        <v/>
      </c>
      <c r="AA1019" s="152" t="str">
        <f>IF('Data Entry'!R1022="Yes","1",IF(AND('Data Entry'!R1022="",'Data Entry'!S1022="",'Data Entry'!T1022="",'Data Entry'!U1022=""),"","1"))</f>
        <v/>
      </c>
      <c r="AB1019" s="157" t="str">
        <f>IF('Data Entry'!V1022="Yes","1",IF(AND('Data Entry'!V1022="",'Data Entry'!W1022=""),"","1"))</f>
        <v/>
      </c>
    </row>
    <row r="1020" spans="1:28" ht="17">
      <c r="A1020" s="59">
        <f>'Data Entry'!AB1023</f>
        <v>0</v>
      </c>
      <c r="B1020" s="59" t="str">
        <f>'Data Entry'!AR1023</f>
        <v/>
      </c>
      <c r="C1020" s="1">
        <f>IF('Data Entry'!AD1023="g",'Data Entry'!AC1023*0.001*U1020,IF('Data Entry'!AD1023="UI",'Data Entry'!AC1023*0.000001*U1020,IF('Data Entry'!AD1023="mg",'Data Entry'!AC1023*0.000001*U1020,IF('Data Entry'!AD1023="t",'Data Entry'!AC1023*1000*U1020,IF('Data Entry'!AD1023="kg",'Data Entry'!AC1023*1*U1020,IF('Data Entry'!AD1023="L",'Data Entry'!AC1023*1*U1020,IFERROR(,"")))))))</f>
        <v>0</v>
      </c>
      <c r="D1020" s="1" t="s">
        <v>4</v>
      </c>
      <c r="E1020" s="1">
        <f>IF('Data Entry'!AF1023="g",'Data Entry'!AE1023*0.001,IF('Data Entry'!AF1023="mg",'Data Entry'!AE1023*0.000001,IF('Data Entry'!AF1023="t",'Data Entry'!AE1023*1000,IF('Data Entry'!AF1023="ml",'Data Entry'!AE1023*0.001,IF('Data Entry'!AF1023="kg",'Data Entry'!AE1023*1,IF('Data Entry'!AF1023="Pieza",'Data Entry'!AE1023*1,IF('Data Entry'!AF1023="L",'Data Entry'!AE1023*1,IFERROR(,""))))))))</f>
        <v>0</v>
      </c>
      <c r="F1020" s="1" t="s">
        <v>4</v>
      </c>
      <c r="G1020" s="1">
        <f>IF('Data Entry'!AA1023="g",'Data Entry'!Z1023*0.001,IF('Data Entry'!AA1023="mg",'Data Entry'!Z1023*0.000001,IF('Data Entry'!AA1023="t",'Data Entry'!Z1023*1000,IF('Data Entry'!AA1023="ml",'Data Entry'!Z1023*0.001,IF('Data Entry'!AA1023="kg",'Data Entry'!Z1023*1,IF('Data Entry'!AA1023="Piezas",'Data Entry'!Z1023*1,IF('Data Entry'!AA1023="L",'Data Entry'!Z1023*1,IFERROR(,""))))))))</f>
        <v>0</v>
      </c>
      <c r="H1020" s="1" t="s">
        <v>4</v>
      </c>
      <c r="I1020" s="1">
        <f>IF('Data Entry'!AC1023="g",'Data Entry'!AB1023*0.001,IF('Data Entry'!AC1023="mg",'Data Entry'!AB1023*0.000001,IF('Data Entry'!AC1023="t",'Data Entry'!AB1023*1000,IF('Data Entry'!AC1023="ml",'Data Entry'!AB1023*0.001,IF('Data Entry'!AC1023="kg",'Data Entry'!AB1023*1,IF('Data Entry'!AC1023="L",'Data Entry'!AB1023*1,IFERROR(,"")))))))</f>
        <v>0</v>
      </c>
      <c r="J1020" s="59" t="str">
        <f>'Data Entry'!AU1023</f>
        <v/>
      </c>
      <c r="K1020" s="1">
        <f>IF('Data Entry'!AI1023="g",'Data Entry'!AH1023*0.001*V1020,IF('Data Entry'!AI1023="UI",'Data Entry'!AH1023*0.000001*V1020,IF('Data Entry'!AI1023="mg",'Data Entry'!AH1023*0.000001*V1020,IF('Data Entry'!AI1023="t",'Data Entry'!AH1023*1000*V1020,IF('Data Entry'!AI1023="kg",'Data Entry'!AH1023*1*V1020,IF('Data Entry'!AI1023="L",'Data Entry'!AH1023*1*V1020,IFERROR(,"")))))))</f>
        <v>0</v>
      </c>
      <c r="L1020" s="1" t="s">
        <v>4</v>
      </c>
      <c r="M1020" s="59">
        <f>'Data Entry'!AJ1023</f>
        <v>0</v>
      </c>
      <c r="N1020" s="59" t="str">
        <f>'Data Entry'!AX1023</f>
        <v/>
      </c>
      <c r="O1020" s="1">
        <f>IF('Data Entry'!AL1023="g",'Data Entry'!AK1023*0.001*W1020,IF('Data Entry'!AL1023="UI",'Data Entry'!AK1023*0.000001*W1020,IF('Data Entry'!AL1023="mg",'Data Entry'!AK1023*0.000001*W1020,IF('Data Entry'!AL1023="t",'Data Entry'!AK1023*1000*W1020,IF('Data Entry'!AL1023="kg",'Data Entry'!AK1023*1*W1020,IF('Data Entry'!AL1023="L",'Data Entry'!AK1023*1*W1020,IFERROR(,"")))))))</f>
        <v>0</v>
      </c>
      <c r="P1020" s="1" t="s">
        <v>4</v>
      </c>
      <c r="Q1020" s="59">
        <f>'Data Entry'!AM1023</f>
        <v>0</v>
      </c>
      <c r="R1020" s="59" t="str">
        <f>'Data Entry'!BA1023</f>
        <v/>
      </c>
      <c r="S1020" s="1">
        <f>IF('Data Entry'!AO1023="g",'Data Entry'!AN1023*0.001*X1020,IF('Data Entry'!AO1023="UI",'Data Entry'!AN1023*0.000001*X1020,IF('Data Entry'!AO1023="mg",'Data Entry'!AN1023*0.000001*X1020,IF('Data Entry'!AO1023="t",'Data Entry'!AN1023*1000*X1020,IF('Data Entry'!AO1023="kg",'Data Entry'!AN1023*1*X1020,IF('Data Entry'!AO1023="L",'Data Entry'!AN1023*1*X1020,IFERROR(,"")))))))</f>
        <v>0</v>
      </c>
      <c r="T1020" s="1" t="s">
        <v>4</v>
      </c>
      <c r="U1020" s="59" t="str">
        <f>IF('Data Entry'!AP1023="No aplica","1",'Data Entry'!AP1023)</f>
        <v/>
      </c>
      <c r="V1020" s="59" t="str">
        <f>IF('Data Entry'!AS1023="No aplica","1",'Data Entry'!AS1023)</f>
        <v/>
      </c>
      <c r="W1020" s="59" t="str">
        <f>IF('Data Entry'!AV1023="No aplica","1",'Data Entry'!AV1023)</f>
        <v/>
      </c>
      <c r="X1020" s="59" t="str">
        <f>IF('Data Entry'!AY1023="No aplica","1",'Data Entry'!AY1023)</f>
        <v/>
      </c>
      <c r="Y1020" s="151" t="str">
        <f t="shared" si="15"/>
        <v/>
      </c>
      <c r="Z1020" s="152" t="str">
        <f>IF('Data Entry'!H1023="Yes","1",IF(AND('Data Entry'!H1023="",'Data Entry'!I1023="",'Data Entry'!J1023="",'Data Entry'!K1023="",'Data Entry'!L1023="",'Data Entry'!M1023="",'Data Entry'!N1023="",'Data Entry'!O1023="",'Data Entry'!P1023="",'Data Entry'!Q1023=""),"","1"))</f>
        <v/>
      </c>
      <c r="AA1020" s="152" t="str">
        <f>IF('Data Entry'!R1023="Yes","1",IF(AND('Data Entry'!R1023="",'Data Entry'!S1023="",'Data Entry'!T1023="",'Data Entry'!U1023=""),"","1"))</f>
        <v/>
      </c>
      <c r="AB1020" s="157" t="str">
        <f>IF('Data Entry'!V1023="Yes","1",IF(AND('Data Entry'!V1023="",'Data Entry'!W1023=""),"","1"))</f>
        <v/>
      </c>
    </row>
    <row r="1021" spans="1:28" ht="17">
      <c r="A1021" s="59">
        <f>'Data Entry'!AB1024</f>
        <v>0</v>
      </c>
      <c r="B1021" s="59" t="str">
        <f>'Data Entry'!AR1024</f>
        <v/>
      </c>
      <c r="C1021" s="1">
        <f>IF('Data Entry'!AD1024="g",'Data Entry'!AC1024*0.001*U1021,IF('Data Entry'!AD1024="UI",'Data Entry'!AC1024*0.000001*U1021,IF('Data Entry'!AD1024="mg",'Data Entry'!AC1024*0.000001*U1021,IF('Data Entry'!AD1024="t",'Data Entry'!AC1024*1000*U1021,IF('Data Entry'!AD1024="kg",'Data Entry'!AC1024*1*U1021,IF('Data Entry'!AD1024="L",'Data Entry'!AC1024*1*U1021,IFERROR(,"")))))))</f>
        <v>0</v>
      </c>
      <c r="D1021" s="1" t="s">
        <v>4</v>
      </c>
      <c r="E1021" s="1">
        <f>IF('Data Entry'!AF1024="g",'Data Entry'!AE1024*0.001,IF('Data Entry'!AF1024="mg",'Data Entry'!AE1024*0.000001,IF('Data Entry'!AF1024="t",'Data Entry'!AE1024*1000,IF('Data Entry'!AF1024="ml",'Data Entry'!AE1024*0.001,IF('Data Entry'!AF1024="kg",'Data Entry'!AE1024*1,IF('Data Entry'!AF1024="Pieza",'Data Entry'!AE1024*1,IF('Data Entry'!AF1024="L",'Data Entry'!AE1024*1,IFERROR(,""))))))))</f>
        <v>0</v>
      </c>
      <c r="F1021" s="1" t="s">
        <v>4</v>
      </c>
      <c r="G1021" s="1">
        <f>IF('Data Entry'!AA1024="g",'Data Entry'!Z1024*0.001,IF('Data Entry'!AA1024="mg",'Data Entry'!Z1024*0.000001,IF('Data Entry'!AA1024="t",'Data Entry'!Z1024*1000,IF('Data Entry'!AA1024="ml",'Data Entry'!Z1024*0.001,IF('Data Entry'!AA1024="kg",'Data Entry'!Z1024*1,IF('Data Entry'!AA1024="Piezas",'Data Entry'!Z1024*1,IF('Data Entry'!AA1024="L",'Data Entry'!Z1024*1,IFERROR(,""))))))))</f>
        <v>0</v>
      </c>
      <c r="H1021" s="1" t="s">
        <v>4</v>
      </c>
      <c r="I1021" s="1">
        <f>IF('Data Entry'!AC1024="g",'Data Entry'!AB1024*0.001,IF('Data Entry'!AC1024="mg",'Data Entry'!AB1024*0.000001,IF('Data Entry'!AC1024="t",'Data Entry'!AB1024*1000,IF('Data Entry'!AC1024="ml",'Data Entry'!AB1024*0.001,IF('Data Entry'!AC1024="kg",'Data Entry'!AB1024*1,IF('Data Entry'!AC1024="L",'Data Entry'!AB1024*1,IFERROR(,"")))))))</f>
        <v>0</v>
      </c>
      <c r="J1021" s="59" t="str">
        <f>'Data Entry'!AU1024</f>
        <v/>
      </c>
      <c r="K1021" s="1">
        <f>IF('Data Entry'!AI1024="g",'Data Entry'!AH1024*0.001*V1021,IF('Data Entry'!AI1024="UI",'Data Entry'!AH1024*0.000001*V1021,IF('Data Entry'!AI1024="mg",'Data Entry'!AH1024*0.000001*V1021,IF('Data Entry'!AI1024="t",'Data Entry'!AH1024*1000*V1021,IF('Data Entry'!AI1024="kg",'Data Entry'!AH1024*1*V1021,IF('Data Entry'!AI1024="L",'Data Entry'!AH1024*1*V1021,IFERROR(,"")))))))</f>
        <v>0</v>
      </c>
      <c r="L1021" s="1" t="s">
        <v>4</v>
      </c>
      <c r="M1021" s="59">
        <f>'Data Entry'!AJ1024</f>
        <v>0</v>
      </c>
      <c r="N1021" s="59" t="str">
        <f>'Data Entry'!AX1024</f>
        <v/>
      </c>
      <c r="O1021" s="1">
        <f>IF('Data Entry'!AL1024="g",'Data Entry'!AK1024*0.001*W1021,IF('Data Entry'!AL1024="UI",'Data Entry'!AK1024*0.000001*W1021,IF('Data Entry'!AL1024="mg",'Data Entry'!AK1024*0.000001*W1021,IF('Data Entry'!AL1024="t",'Data Entry'!AK1024*1000*W1021,IF('Data Entry'!AL1024="kg",'Data Entry'!AK1024*1*W1021,IF('Data Entry'!AL1024="L",'Data Entry'!AK1024*1*W1021,IFERROR(,"")))))))</f>
        <v>0</v>
      </c>
      <c r="P1021" s="1" t="s">
        <v>4</v>
      </c>
      <c r="Q1021" s="59">
        <f>'Data Entry'!AM1024</f>
        <v>0</v>
      </c>
      <c r="R1021" s="59" t="str">
        <f>'Data Entry'!BA1024</f>
        <v/>
      </c>
      <c r="S1021" s="1">
        <f>IF('Data Entry'!AO1024="g",'Data Entry'!AN1024*0.001*X1021,IF('Data Entry'!AO1024="UI",'Data Entry'!AN1024*0.000001*X1021,IF('Data Entry'!AO1024="mg",'Data Entry'!AN1024*0.000001*X1021,IF('Data Entry'!AO1024="t",'Data Entry'!AN1024*1000*X1021,IF('Data Entry'!AO1024="kg",'Data Entry'!AN1024*1*X1021,IF('Data Entry'!AO1024="L",'Data Entry'!AN1024*1*X1021,IFERROR(,"")))))))</f>
        <v>0</v>
      </c>
      <c r="T1021" s="1" t="s">
        <v>4</v>
      </c>
      <c r="U1021" s="59" t="str">
        <f>IF('Data Entry'!AP1024="No aplica","1",'Data Entry'!AP1024)</f>
        <v/>
      </c>
      <c r="V1021" s="59" t="str">
        <f>IF('Data Entry'!AS1024="No aplica","1",'Data Entry'!AS1024)</f>
        <v/>
      </c>
      <c r="W1021" s="59" t="str">
        <f>IF('Data Entry'!AV1024="No aplica","1",'Data Entry'!AV1024)</f>
        <v/>
      </c>
      <c r="X1021" s="59" t="str">
        <f>IF('Data Entry'!AY1024="No aplica","1",'Data Entry'!AY1024)</f>
        <v/>
      </c>
      <c r="Y1021" s="151" t="str">
        <f t="shared" si="15"/>
        <v/>
      </c>
      <c r="Z1021" s="152" t="str">
        <f>IF('Data Entry'!H1024="Yes","1",IF(AND('Data Entry'!H1024="",'Data Entry'!I1024="",'Data Entry'!J1024="",'Data Entry'!K1024="",'Data Entry'!L1024="",'Data Entry'!M1024="",'Data Entry'!N1024="",'Data Entry'!O1024="",'Data Entry'!P1024="",'Data Entry'!Q1024=""),"","1"))</f>
        <v/>
      </c>
      <c r="AA1021" s="152" t="str">
        <f>IF('Data Entry'!R1024="Yes","1",IF(AND('Data Entry'!R1024="",'Data Entry'!S1024="",'Data Entry'!T1024="",'Data Entry'!U1024=""),"","1"))</f>
        <v/>
      </c>
      <c r="AB1021" s="157" t="str">
        <f>IF('Data Entry'!V1024="Yes","1",IF(AND('Data Entry'!V1024="",'Data Entry'!W1024=""),"","1"))</f>
        <v/>
      </c>
    </row>
    <row r="1022" spans="1:28" ht="17">
      <c r="A1022" s="59">
        <f>'Data Entry'!AB1025</f>
        <v>0</v>
      </c>
      <c r="B1022" s="59" t="str">
        <f>'Data Entry'!AR1025</f>
        <v/>
      </c>
      <c r="C1022" s="1">
        <f>IF('Data Entry'!AD1025="g",'Data Entry'!AC1025*0.001*U1022,IF('Data Entry'!AD1025="UI",'Data Entry'!AC1025*0.000001*U1022,IF('Data Entry'!AD1025="mg",'Data Entry'!AC1025*0.000001*U1022,IF('Data Entry'!AD1025="t",'Data Entry'!AC1025*1000*U1022,IF('Data Entry'!AD1025="kg",'Data Entry'!AC1025*1*U1022,IF('Data Entry'!AD1025="L",'Data Entry'!AC1025*1*U1022,IFERROR(,"")))))))</f>
        <v>0</v>
      </c>
      <c r="D1022" s="1" t="s">
        <v>4</v>
      </c>
      <c r="E1022" s="1">
        <f>IF('Data Entry'!AF1025="g",'Data Entry'!AE1025*0.001,IF('Data Entry'!AF1025="mg",'Data Entry'!AE1025*0.000001,IF('Data Entry'!AF1025="t",'Data Entry'!AE1025*1000,IF('Data Entry'!AF1025="ml",'Data Entry'!AE1025*0.001,IF('Data Entry'!AF1025="kg",'Data Entry'!AE1025*1,IF('Data Entry'!AF1025="Pieza",'Data Entry'!AE1025*1,IF('Data Entry'!AF1025="L",'Data Entry'!AE1025*1,IFERROR(,""))))))))</f>
        <v>0</v>
      </c>
      <c r="F1022" s="1" t="s">
        <v>4</v>
      </c>
      <c r="G1022" s="1">
        <f>IF('Data Entry'!AA1025="g",'Data Entry'!Z1025*0.001,IF('Data Entry'!AA1025="mg",'Data Entry'!Z1025*0.000001,IF('Data Entry'!AA1025="t",'Data Entry'!Z1025*1000,IF('Data Entry'!AA1025="ml",'Data Entry'!Z1025*0.001,IF('Data Entry'!AA1025="kg",'Data Entry'!Z1025*1,IF('Data Entry'!AA1025="Piezas",'Data Entry'!Z1025*1,IF('Data Entry'!AA1025="L",'Data Entry'!Z1025*1,IFERROR(,""))))))))</f>
        <v>0</v>
      </c>
      <c r="H1022" s="1" t="s">
        <v>4</v>
      </c>
      <c r="I1022" s="1">
        <f>IF('Data Entry'!AC1025="g",'Data Entry'!AB1025*0.001,IF('Data Entry'!AC1025="mg",'Data Entry'!AB1025*0.000001,IF('Data Entry'!AC1025="t",'Data Entry'!AB1025*1000,IF('Data Entry'!AC1025="ml",'Data Entry'!AB1025*0.001,IF('Data Entry'!AC1025="kg",'Data Entry'!AB1025*1,IF('Data Entry'!AC1025="L",'Data Entry'!AB1025*1,IFERROR(,"")))))))</f>
        <v>0</v>
      </c>
      <c r="J1022" s="59" t="str">
        <f>'Data Entry'!AU1025</f>
        <v/>
      </c>
      <c r="K1022" s="1">
        <f>IF('Data Entry'!AI1025="g",'Data Entry'!AH1025*0.001*V1022,IF('Data Entry'!AI1025="UI",'Data Entry'!AH1025*0.000001*V1022,IF('Data Entry'!AI1025="mg",'Data Entry'!AH1025*0.000001*V1022,IF('Data Entry'!AI1025="t",'Data Entry'!AH1025*1000*V1022,IF('Data Entry'!AI1025="kg",'Data Entry'!AH1025*1*V1022,IF('Data Entry'!AI1025="L",'Data Entry'!AH1025*1*V1022,IFERROR(,"")))))))</f>
        <v>0</v>
      </c>
      <c r="L1022" s="1" t="s">
        <v>4</v>
      </c>
      <c r="M1022" s="59">
        <f>'Data Entry'!AJ1025</f>
        <v>0</v>
      </c>
      <c r="N1022" s="59" t="str">
        <f>'Data Entry'!AX1025</f>
        <v/>
      </c>
      <c r="O1022" s="1">
        <f>IF('Data Entry'!AL1025="g",'Data Entry'!AK1025*0.001*W1022,IF('Data Entry'!AL1025="UI",'Data Entry'!AK1025*0.000001*W1022,IF('Data Entry'!AL1025="mg",'Data Entry'!AK1025*0.000001*W1022,IF('Data Entry'!AL1025="t",'Data Entry'!AK1025*1000*W1022,IF('Data Entry'!AL1025="kg",'Data Entry'!AK1025*1*W1022,IF('Data Entry'!AL1025="L",'Data Entry'!AK1025*1*W1022,IFERROR(,"")))))))</f>
        <v>0</v>
      </c>
      <c r="P1022" s="1" t="s">
        <v>4</v>
      </c>
      <c r="Q1022" s="59">
        <f>'Data Entry'!AM1025</f>
        <v>0</v>
      </c>
      <c r="R1022" s="59" t="str">
        <f>'Data Entry'!BA1025</f>
        <v/>
      </c>
      <c r="S1022" s="1">
        <f>IF('Data Entry'!AO1025="g",'Data Entry'!AN1025*0.001*X1022,IF('Data Entry'!AO1025="UI",'Data Entry'!AN1025*0.000001*X1022,IF('Data Entry'!AO1025="mg",'Data Entry'!AN1025*0.000001*X1022,IF('Data Entry'!AO1025="t",'Data Entry'!AN1025*1000*X1022,IF('Data Entry'!AO1025="kg",'Data Entry'!AN1025*1*X1022,IF('Data Entry'!AO1025="L",'Data Entry'!AN1025*1*X1022,IFERROR(,"")))))))</f>
        <v>0</v>
      </c>
      <c r="T1022" s="1" t="s">
        <v>4</v>
      </c>
      <c r="U1022" s="59" t="str">
        <f>IF('Data Entry'!AP1025="No aplica","1",'Data Entry'!AP1025)</f>
        <v/>
      </c>
      <c r="V1022" s="59" t="str">
        <f>IF('Data Entry'!AS1025="No aplica","1",'Data Entry'!AS1025)</f>
        <v/>
      </c>
      <c r="W1022" s="59" t="str">
        <f>IF('Data Entry'!AV1025="No aplica","1",'Data Entry'!AV1025)</f>
        <v/>
      </c>
      <c r="X1022" s="59" t="str">
        <f>IF('Data Entry'!AY1025="No aplica","1",'Data Entry'!AY1025)</f>
        <v/>
      </c>
      <c r="Y1022" s="151" t="str">
        <f t="shared" si="15"/>
        <v/>
      </c>
      <c r="Z1022" s="152" t="str">
        <f>IF('Data Entry'!H1025="Yes","1",IF(AND('Data Entry'!H1025="",'Data Entry'!I1025="",'Data Entry'!J1025="",'Data Entry'!K1025="",'Data Entry'!L1025="",'Data Entry'!M1025="",'Data Entry'!N1025="",'Data Entry'!O1025="",'Data Entry'!P1025="",'Data Entry'!Q1025=""),"","1"))</f>
        <v/>
      </c>
      <c r="AA1022" s="152" t="str">
        <f>IF('Data Entry'!R1025="Yes","1",IF(AND('Data Entry'!R1025="",'Data Entry'!S1025="",'Data Entry'!T1025="",'Data Entry'!U1025=""),"","1"))</f>
        <v/>
      </c>
      <c r="AB1022" s="157" t="str">
        <f>IF('Data Entry'!V1025="Yes","1",IF(AND('Data Entry'!V1025="",'Data Entry'!W1025=""),"","1"))</f>
        <v/>
      </c>
    </row>
    <row r="1023" spans="1:28" ht="17">
      <c r="A1023" s="59">
        <f>'Data Entry'!AB1026</f>
        <v>0</v>
      </c>
      <c r="B1023" s="59" t="str">
        <f>'Data Entry'!AR1026</f>
        <v/>
      </c>
      <c r="C1023" s="1">
        <f>IF('Data Entry'!AD1026="g",'Data Entry'!AC1026*0.001*U1023,IF('Data Entry'!AD1026="UI",'Data Entry'!AC1026*0.000001*U1023,IF('Data Entry'!AD1026="mg",'Data Entry'!AC1026*0.000001*U1023,IF('Data Entry'!AD1026="t",'Data Entry'!AC1026*1000*U1023,IF('Data Entry'!AD1026="kg",'Data Entry'!AC1026*1*U1023,IF('Data Entry'!AD1026="L",'Data Entry'!AC1026*1*U1023,IFERROR(,"")))))))</f>
        <v>0</v>
      </c>
      <c r="D1023" s="1" t="s">
        <v>4</v>
      </c>
      <c r="E1023" s="1">
        <f>IF('Data Entry'!AF1026="g",'Data Entry'!AE1026*0.001,IF('Data Entry'!AF1026="mg",'Data Entry'!AE1026*0.000001,IF('Data Entry'!AF1026="t",'Data Entry'!AE1026*1000,IF('Data Entry'!AF1026="ml",'Data Entry'!AE1026*0.001,IF('Data Entry'!AF1026="kg",'Data Entry'!AE1026*1,IF('Data Entry'!AF1026="Pieza",'Data Entry'!AE1026*1,IF('Data Entry'!AF1026="L",'Data Entry'!AE1026*1,IFERROR(,""))))))))</f>
        <v>0</v>
      </c>
      <c r="F1023" s="1" t="s">
        <v>4</v>
      </c>
      <c r="G1023" s="1">
        <f>IF('Data Entry'!AA1026="g",'Data Entry'!Z1026*0.001,IF('Data Entry'!AA1026="mg",'Data Entry'!Z1026*0.000001,IF('Data Entry'!AA1026="t",'Data Entry'!Z1026*1000,IF('Data Entry'!AA1026="ml",'Data Entry'!Z1026*0.001,IF('Data Entry'!AA1026="kg",'Data Entry'!Z1026*1,IF('Data Entry'!AA1026="Piezas",'Data Entry'!Z1026*1,IF('Data Entry'!AA1026="L",'Data Entry'!Z1026*1,IFERROR(,""))))))))</f>
        <v>0</v>
      </c>
      <c r="H1023" s="1" t="s">
        <v>4</v>
      </c>
      <c r="I1023" s="1">
        <f>IF('Data Entry'!AC1026="g",'Data Entry'!AB1026*0.001,IF('Data Entry'!AC1026="mg",'Data Entry'!AB1026*0.000001,IF('Data Entry'!AC1026="t",'Data Entry'!AB1026*1000,IF('Data Entry'!AC1026="ml",'Data Entry'!AB1026*0.001,IF('Data Entry'!AC1026="kg",'Data Entry'!AB1026*1,IF('Data Entry'!AC1026="L",'Data Entry'!AB1026*1,IFERROR(,"")))))))</f>
        <v>0</v>
      </c>
      <c r="J1023" s="59" t="str">
        <f>'Data Entry'!AU1026</f>
        <v/>
      </c>
      <c r="K1023" s="1">
        <f>IF('Data Entry'!AI1026="g",'Data Entry'!AH1026*0.001*V1023,IF('Data Entry'!AI1026="UI",'Data Entry'!AH1026*0.000001*V1023,IF('Data Entry'!AI1026="mg",'Data Entry'!AH1026*0.000001*V1023,IF('Data Entry'!AI1026="t",'Data Entry'!AH1026*1000*V1023,IF('Data Entry'!AI1026="kg",'Data Entry'!AH1026*1*V1023,IF('Data Entry'!AI1026="L",'Data Entry'!AH1026*1*V1023,IFERROR(,"")))))))</f>
        <v>0</v>
      </c>
      <c r="L1023" s="1" t="s">
        <v>4</v>
      </c>
      <c r="M1023" s="59">
        <f>'Data Entry'!AJ1026</f>
        <v>0</v>
      </c>
      <c r="N1023" s="59" t="str">
        <f>'Data Entry'!AX1026</f>
        <v/>
      </c>
      <c r="O1023" s="1">
        <f>IF('Data Entry'!AL1026="g",'Data Entry'!AK1026*0.001*W1023,IF('Data Entry'!AL1026="UI",'Data Entry'!AK1026*0.000001*W1023,IF('Data Entry'!AL1026="mg",'Data Entry'!AK1026*0.000001*W1023,IF('Data Entry'!AL1026="t",'Data Entry'!AK1026*1000*W1023,IF('Data Entry'!AL1026="kg",'Data Entry'!AK1026*1*W1023,IF('Data Entry'!AL1026="L",'Data Entry'!AK1026*1*W1023,IFERROR(,"")))))))</f>
        <v>0</v>
      </c>
      <c r="P1023" s="1" t="s">
        <v>4</v>
      </c>
      <c r="Q1023" s="59">
        <f>'Data Entry'!AM1026</f>
        <v>0</v>
      </c>
      <c r="R1023" s="59" t="str">
        <f>'Data Entry'!BA1026</f>
        <v/>
      </c>
      <c r="S1023" s="1">
        <f>IF('Data Entry'!AO1026="g",'Data Entry'!AN1026*0.001*X1023,IF('Data Entry'!AO1026="UI",'Data Entry'!AN1026*0.000001*X1023,IF('Data Entry'!AO1026="mg",'Data Entry'!AN1026*0.000001*X1023,IF('Data Entry'!AO1026="t",'Data Entry'!AN1026*1000*X1023,IF('Data Entry'!AO1026="kg",'Data Entry'!AN1026*1*X1023,IF('Data Entry'!AO1026="L",'Data Entry'!AN1026*1*X1023,IFERROR(,"")))))))</f>
        <v>0</v>
      </c>
      <c r="T1023" s="1" t="s">
        <v>4</v>
      </c>
      <c r="U1023" s="59" t="str">
        <f>IF('Data Entry'!AP1026="No aplica","1",'Data Entry'!AP1026)</f>
        <v/>
      </c>
      <c r="V1023" s="59" t="str">
        <f>IF('Data Entry'!AS1026="No aplica","1",'Data Entry'!AS1026)</f>
        <v/>
      </c>
      <c r="W1023" s="59" t="str">
        <f>IF('Data Entry'!AV1026="No aplica","1",'Data Entry'!AV1026)</f>
        <v/>
      </c>
      <c r="X1023" s="59" t="str">
        <f>IF('Data Entry'!AY1026="No aplica","1",'Data Entry'!AY1026)</f>
        <v/>
      </c>
      <c r="Y1023" s="151" t="str">
        <f t="shared" si="15"/>
        <v/>
      </c>
      <c r="Z1023" s="152" t="str">
        <f>IF('Data Entry'!H1026="Yes","1",IF(AND('Data Entry'!H1026="",'Data Entry'!I1026="",'Data Entry'!J1026="",'Data Entry'!K1026="",'Data Entry'!L1026="",'Data Entry'!M1026="",'Data Entry'!N1026="",'Data Entry'!O1026="",'Data Entry'!P1026="",'Data Entry'!Q1026=""),"","1"))</f>
        <v/>
      </c>
      <c r="AA1023" s="152" t="str">
        <f>IF('Data Entry'!R1026="Yes","1",IF(AND('Data Entry'!R1026="",'Data Entry'!S1026="",'Data Entry'!T1026="",'Data Entry'!U1026=""),"","1"))</f>
        <v/>
      </c>
      <c r="AB1023" s="157" t="str">
        <f>IF('Data Entry'!V1026="Yes","1",IF(AND('Data Entry'!V1026="",'Data Entry'!W1026=""),"","1"))</f>
        <v/>
      </c>
    </row>
    <row r="1024" spans="1:28" ht="17">
      <c r="A1024" s="59">
        <f>'Data Entry'!AB1027</f>
        <v>0</v>
      </c>
      <c r="B1024" s="59" t="str">
        <f>'Data Entry'!AR1027</f>
        <v/>
      </c>
      <c r="C1024" s="1">
        <f>IF('Data Entry'!AD1027="g",'Data Entry'!AC1027*0.001*U1024,IF('Data Entry'!AD1027="UI",'Data Entry'!AC1027*0.000001*U1024,IF('Data Entry'!AD1027="mg",'Data Entry'!AC1027*0.000001*U1024,IF('Data Entry'!AD1027="t",'Data Entry'!AC1027*1000*U1024,IF('Data Entry'!AD1027="kg",'Data Entry'!AC1027*1*U1024,IF('Data Entry'!AD1027="L",'Data Entry'!AC1027*1*U1024,IFERROR(,"")))))))</f>
        <v>0</v>
      </c>
      <c r="D1024" s="1" t="s">
        <v>4</v>
      </c>
      <c r="E1024" s="1">
        <f>IF('Data Entry'!AF1027="g",'Data Entry'!AE1027*0.001,IF('Data Entry'!AF1027="mg",'Data Entry'!AE1027*0.000001,IF('Data Entry'!AF1027="t",'Data Entry'!AE1027*1000,IF('Data Entry'!AF1027="ml",'Data Entry'!AE1027*0.001,IF('Data Entry'!AF1027="kg",'Data Entry'!AE1027*1,IF('Data Entry'!AF1027="Pieza",'Data Entry'!AE1027*1,IF('Data Entry'!AF1027="L",'Data Entry'!AE1027*1,IFERROR(,""))))))))</f>
        <v>0</v>
      </c>
      <c r="F1024" s="1" t="s">
        <v>4</v>
      </c>
      <c r="G1024" s="1">
        <f>IF('Data Entry'!AA1027="g",'Data Entry'!Z1027*0.001,IF('Data Entry'!AA1027="mg",'Data Entry'!Z1027*0.000001,IF('Data Entry'!AA1027="t",'Data Entry'!Z1027*1000,IF('Data Entry'!AA1027="ml",'Data Entry'!Z1027*0.001,IF('Data Entry'!AA1027="kg",'Data Entry'!Z1027*1,IF('Data Entry'!AA1027="Piezas",'Data Entry'!Z1027*1,IF('Data Entry'!AA1027="L",'Data Entry'!Z1027*1,IFERROR(,""))))))))</f>
        <v>0</v>
      </c>
      <c r="H1024" s="1" t="s">
        <v>4</v>
      </c>
      <c r="I1024" s="1">
        <f>IF('Data Entry'!AC1027="g",'Data Entry'!AB1027*0.001,IF('Data Entry'!AC1027="mg",'Data Entry'!AB1027*0.000001,IF('Data Entry'!AC1027="t",'Data Entry'!AB1027*1000,IF('Data Entry'!AC1027="ml",'Data Entry'!AB1027*0.001,IF('Data Entry'!AC1027="kg",'Data Entry'!AB1027*1,IF('Data Entry'!AC1027="L",'Data Entry'!AB1027*1,IFERROR(,"")))))))</f>
        <v>0</v>
      </c>
      <c r="J1024" s="59" t="str">
        <f>'Data Entry'!AU1027</f>
        <v/>
      </c>
      <c r="K1024" s="1">
        <f>IF('Data Entry'!AI1027="g",'Data Entry'!AH1027*0.001*V1024,IF('Data Entry'!AI1027="UI",'Data Entry'!AH1027*0.000001*V1024,IF('Data Entry'!AI1027="mg",'Data Entry'!AH1027*0.000001*V1024,IF('Data Entry'!AI1027="t",'Data Entry'!AH1027*1000*V1024,IF('Data Entry'!AI1027="kg",'Data Entry'!AH1027*1*V1024,IF('Data Entry'!AI1027="L",'Data Entry'!AH1027*1*V1024,IFERROR(,"")))))))</f>
        <v>0</v>
      </c>
      <c r="L1024" s="1" t="s">
        <v>4</v>
      </c>
      <c r="M1024" s="59">
        <f>'Data Entry'!AJ1027</f>
        <v>0</v>
      </c>
      <c r="N1024" s="59" t="str">
        <f>'Data Entry'!AX1027</f>
        <v/>
      </c>
      <c r="O1024" s="1">
        <f>IF('Data Entry'!AL1027="g",'Data Entry'!AK1027*0.001*W1024,IF('Data Entry'!AL1027="UI",'Data Entry'!AK1027*0.000001*W1024,IF('Data Entry'!AL1027="mg",'Data Entry'!AK1027*0.000001*W1024,IF('Data Entry'!AL1027="t",'Data Entry'!AK1027*1000*W1024,IF('Data Entry'!AL1027="kg",'Data Entry'!AK1027*1*W1024,IF('Data Entry'!AL1027="L",'Data Entry'!AK1027*1*W1024,IFERROR(,"")))))))</f>
        <v>0</v>
      </c>
      <c r="P1024" s="1" t="s">
        <v>4</v>
      </c>
      <c r="Q1024" s="59">
        <f>'Data Entry'!AM1027</f>
        <v>0</v>
      </c>
      <c r="R1024" s="59" t="str">
        <f>'Data Entry'!BA1027</f>
        <v/>
      </c>
      <c r="S1024" s="1">
        <f>IF('Data Entry'!AO1027="g",'Data Entry'!AN1027*0.001*X1024,IF('Data Entry'!AO1027="UI",'Data Entry'!AN1027*0.000001*X1024,IF('Data Entry'!AO1027="mg",'Data Entry'!AN1027*0.000001*X1024,IF('Data Entry'!AO1027="t",'Data Entry'!AN1027*1000*X1024,IF('Data Entry'!AO1027="kg",'Data Entry'!AN1027*1*X1024,IF('Data Entry'!AO1027="L",'Data Entry'!AN1027*1*X1024,IFERROR(,"")))))))</f>
        <v>0</v>
      </c>
      <c r="T1024" s="1" t="s">
        <v>4</v>
      </c>
      <c r="U1024" s="59" t="str">
        <f>IF('Data Entry'!AP1027="No aplica","1",'Data Entry'!AP1027)</f>
        <v/>
      </c>
      <c r="V1024" s="59" t="str">
        <f>IF('Data Entry'!AS1027="No aplica","1",'Data Entry'!AS1027)</f>
        <v/>
      </c>
      <c r="W1024" s="59" t="str">
        <f>IF('Data Entry'!AV1027="No aplica","1",'Data Entry'!AV1027)</f>
        <v/>
      </c>
      <c r="X1024" s="59" t="str">
        <f>IF('Data Entry'!AY1027="No aplica","1",'Data Entry'!AY1027)</f>
        <v/>
      </c>
      <c r="Y1024" s="151" t="str">
        <f t="shared" si="15"/>
        <v/>
      </c>
      <c r="Z1024" s="152" t="str">
        <f>IF('Data Entry'!H1027="Yes","1",IF(AND('Data Entry'!H1027="",'Data Entry'!I1027="",'Data Entry'!J1027="",'Data Entry'!K1027="",'Data Entry'!L1027="",'Data Entry'!M1027="",'Data Entry'!N1027="",'Data Entry'!O1027="",'Data Entry'!P1027="",'Data Entry'!Q1027=""),"","1"))</f>
        <v/>
      </c>
      <c r="AA1024" s="152" t="str">
        <f>IF('Data Entry'!R1027="Yes","1",IF(AND('Data Entry'!R1027="",'Data Entry'!S1027="",'Data Entry'!T1027="",'Data Entry'!U1027=""),"","1"))</f>
        <v/>
      </c>
      <c r="AB1024" s="157" t="str">
        <f>IF('Data Entry'!V1027="Yes","1",IF(AND('Data Entry'!V1027="",'Data Entry'!W1027=""),"","1"))</f>
        <v/>
      </c>
    </row>
    <row r="1025" spans="1:28" ht="17">
      <c r="A1025" s="59">
        <f>'Data Entry'!AB1028</f>
        <v>0</v>
      </c>
      <c r="B1025" s="59" t="str">
        <f>'Data Entry'!AR1028</f>
        <v/>
      </c>
      <c r="C1025" s="1">
        <f>IF('Data Entry'!AD1028="g",'Data Entry'!AC1028*0.001*U1025,IF('Data Entry'!AD1028="UI",'Data Entry'!AC1028*0.000001*U1025,IF('Data Entry'!AD1028="mg",'Data Entry'!AC1028*0.000001*U1025,IF('Data Entry'!AD1028="t",'Data Entry'!AC1028*1000*U1025,IF('Data Entry'!AD1028="kg",'Data Entry'!AC1028*1*U1025,IF('Data Entry'!AD1028="L",'Data Entry'!AC1028*1*U1025,IFERROR(,"")))))))</f>
        <v>0</v>
      </c>
      <c r="D1025" s="1" t="s">
        <v>4</v>
      </c>
      <c r="E1025" s="1">
        <f>IF('Data Entry'!AF1028="g",'Data Entry'!AE1028*0.001,IF('Data Entry'!AF1028="mg",'Data Entry'!AE1028*0.000001,IF('Data Entry'!AF1028="t",'Data Entry'!AE1028*1000,IF('Data Entry'!AF1028="ml",'Data Entry'!AE1028*0.001,IF('Data Entry'!AF1028="kg",'Data Entry'!AE1028*1,IF('Data Entry'!AF1028="Pieza",'Data Entry'!AE1028*1,IF('Data Entry'!AF1028="L",'Data Entry'!AE1028*1,IFERROR(,""))))))))</f>
        <v>0</v>
      </c>
      <c r="F1025" s="1" t="s">
        <v>4</v>
      </c>
      <c r="G1025" s="1">
        <f>IF('Data Entry'!AA1028="g",'Data Entry'!Z1028*0.001,IF('Data Entry'!AA1028="mg",'Data Entry'!Z1028*0.000001,IF('Data Entry'!AA1028="t",'Data Entry'!Z1028*1000,IF('Data Entry'!AA1028="ml",'Data Entry'!Z1028*0.001,IF('Data Entry'!AA1028="kg",'Data Entry'!Z1028*1,IF('Data Entry'!AA1028="Piezas",'Data Entry'!Z1028*1,IF('Data Entry'!AA1028="L",'Data Entry'!Z1028*1,IFERROR(,""))))))))</f>
        <v>0</v>
      </c>
      <c r="H1025" s="1" t="s">
        <v>4</v>
      </c>
      <c r="I1025" s="1">
        <f>IF('Data Entry'!AC1028="g",'Data Entry'!AB1028*0.001,IF('Data Entry'!AC1028="mg",'Data Entry'!AB1028*0.000001,IF('Data Entry'!AC1028="t",'Data Entry'!AB1028*1000,IF('Data Entry'!AC1028="ml",'Data Entry'!AB1028*0.001,IF('Data Entry'!AC1028="kg",'Data Entry'!AB1028*1,IF('Data Entry'!AC1028="L",'Data Entry'!AB1028*1,IFERROR(,"")))))))</f>
        <v>0</v>
      </c>
      <c r="J1025" s="59" t="str">
        <f>'Data Entry'!AU1028</f>
        <v/>
      </c>
      <c r="K1025" s="1">
        <f>IF('Data Entry'!AI1028="g",'Data Entry'!AH1028*0.001*V1025,IF('Data Entry'!AI1028="UI",'Data Entry'!AH1028*0.000001*V1025,IF('Data Entry'!AI1028="mg",'Data Entry'!AH1028*0.000001*V1025,IF('Data Entry'!AI1028="t",'Data Entry'!AH1028*1000*V1025,IF('Data Entry'!AI1028="kg",'Data Entry'!AH1028*1*V1025,IF('Data Entry'!AI1028="L",'Data Entry'!AH1028*1*V1025,IFERROR(,"")))))))</f>
        <v>0</v>
      </c>
      <c r="L1025" s="1" t="s">
        <v>4</v>
      </c>
      <c r="M1025" s="59">
        <f>'Data Entry'!AJ1028</f>
        <v>0</v>
      </c>
      <c r="N1025" s="59" t="str">
        <f>'Data Entry'!AX1028</f>
        <v/>
      </c>
      <c r="O1025" s="1">
        <f>IF('Data Entry'!AL1028="g",'Data Entry'!AK1028*0.001*W1025,IF('Data Entry'!AL1028="UI",'Data Entry'!AK1028*0.000001*W1025,IF('Data Entry'!AL1028="mg",'Data Entry'!AK1028*0.000001*W1025,IF('Data Entry'!AL1028="t",'Data Entry'!AK1028*1000*W1025,IF('Data Entry'!AL1028="kg",'Data Entry'!AK1028*1*W1025,IF('Data Entry'!AL1028="L",'Data Entry'!AK1028*1*W1025,IFERROR(,"")))))))</f>
        <v>0</v>
      </c>
      <c r="P1025" s="1" t="s">
        <v>4</v>
      </c>
      <c r="Q1025" s="59">
        <f>'Data Entry'!AM1028</f>
        <v>0</v>
      </c>
      <c r="R1025" s="59" t="str">
        <f>'Data Entry'!BA1028</f>
        <v/>
      </c>
      <c r="S1025" s="1">
        <f>IF('Data Entry'!AO1028="g",'Data Entry'!AN1028*0.001*X1025,IF('Data Entry'!AO1028="UI",'Data Entry'!AN1028*0.000001*X1025,IF('Data Entry'!AO1028="mg",'Data Entry'!AN1028*0.000001*X1025,IF('Data Entry'!AO1028="t",'Data Entry'!AN1028*1000*X1025,IF('Data Entry'!AO1028="kg",'Data Entry'!AN1028*1*X1025,IF('Data Entry'!AO1028="L",'Data Entry'!AN1028*1*X1025,IFERROR(,"")))))))</f>
        <v>0</v>
      </c>
      <c r="T1025" s="1" t="s">
        <v>4</v>
      </c>
      <c r="U1025" s="59" t="str">
        <f>IF('Data Entry'!AP1028="No aplica","1",'Data Entry'!AP1028)</f>
        <v/>
      </c>
      <c r="V1025" s="59" t="str">
        <f>IF('Data Entry'!AS1028="No aplica","1",'Data Entry'!AS1028)</f>
        <v/>
      </c>
      <c r="W1025" s="59" t="str">
        <f>IF('Data Entry'!AV1028="No aplica","1",'Data Entry'!AV1028)</f>
        <v/>
      </c>
      <c r="X1025" s="59" t="str">
        <f>IF('Data Entry'!AY1028="No aplica","1",'Data Entry'!AY1028)</f>
        <v/>
      </c>
      <c r="Y1025" s="151" t="str">
        <f t="shared" si="15"/>
        <v/>
      </c>
      <c r="Z1025" s="152" t="str">
        <f>IF('Data Entry'!H1028="Yes","1",IF(AND('Data Entry'!H1028="",'Data Entry'!I1028="",'Data Entry'!J1028="",'Data Entry'!K1028="",'Data Entry'!L1028="",'Data Entry'!M1028="",'Data Entry'!N1028="",'Data Entry'!O1028="",'Data Entry'!P1028="",'Data Entry'!Q1028=""),"","1"))</f>
        <v/>
      </c>
      <c r="AA1025" s="152" t="str">
        <f>IF('Data Entry'!R1028="Yes","1",IF(AND('Data Entry'!R1028="",'Data Entry'!S1028="",'Data Entry'!T1028="",'Data Entry'!U1028=""),"","1"))</f>
        <v/>
      </c>
      <c r="AB1025" s="157" t="str">
        <f>IF('Data Entry'!V1028="Yes","1",IF(AND('Data Entry'!V1028="",'Data Entry'!W1028=""),"","1"))</f>
        <v/>
      </c>
    </row>
    <row r="1026" spans="1:28" ht="17">
      <c r="A1026" s="59">
        <f>'Data Entry'!AB1029</f>
        <v>0</v>
      </c>
      <c r="B1026" s="59" t="str">
        <f>'Data Entry'!AR1029</f>
        <v/>
      </c>
      <c r="C1026" s="1">
        <f>IF('Data Entry'!AD1029="g",'Data Entry'!AC1029*0.001*U1026,IF('Data Entry'!AD1029="UI",'Data Entry'!AC1029*0.000001*U1026,IF('Data Entry'!AD1029="mg",'Data Entry'!AC1029*0.000001*U1026,IF('Data Entry'!AD1029="t",'Data Entry'!AC1029*1000*U1026,IF('Data Entry'!AD1029="kg",'Data Entry'!AC1029*1*U1026,IF('Data Entry'!AD1029="L",'Data Entry'!AC1029*1*U1026,IFERROR(,"")))))))</f>
        <v>0</v>
      </c>
      <c r="D1026" s="1" t="s">
        <v>4</v>
      </c>
      <c r="E1026" s="1">
        <f>IF('Data Entry'!AF1029="g",'Data Entry'!AE1029*0.001,IF('Data Entry'!AF1029="mg",'Data Entry'!AE1029*0.000001,IF('Data Entry'!AF1029="t",'Data Entry'!AE1029*1000,IF('Data Entry'!AF1029="ml",'Data Entry'!AE1029*0.001,IF('Data Entry'!AF1029="kg",'Data Entry'!AE1029*1,IF('Data Entry'!AF1029="Pieza",'Data Entry'!AE1029*1,IF('Data Entry'!AF1029="L",'Data Entry'!AE1029*1,IFERROR(,""))))))))</f>
        <v>0</v>
      </c>
      <c r="F1026" s="1" t="s">
        <v>4</v>
      </c>
      <c r="G1026" s="1">
        <f>IF('Data Entry'!AA1029="g",'Data Entry'!Z1029*0.001,IF('Data Entry'!AA1029="mg",'Data Entry'!Z1029*0.000001,IF('Data Entry'!AA1029="t",'Data Entry'!Z1029*1000,IF('Data Entry'!AA1029="ml",'Data Entry'!Z1029*0.001,IF('Data Entry'!AA1029="kg",'Data Entry'!Z1029*1,IF('Data Entry'!AA1029="Piezas",'Data Entry'!Z1029*1,IF('Data Entry'!AA1029="L",'Data Entry'!Z1029*1,IFERROR(,""))))))))</f>
        <v>0</v>
      </c>
      <c r="H1026" s="1" t="s">
        <v>4</v>
      </c>
      <c r="I1026" s="1">
        <f>IF('Data Entry'!AC1029="g",'Data Entry'!AB1029*0.001,IF('Data Entry'!AC1029="mg",'Data Entry'!AB1029*0.000001,IF('Data Entry'!AC1029="t",'Data Entry'!AB1029*1000,IF('Data Entry'!AC1029="ml",'Data Entry'!AB1029*0.001,IF('Data Entry'!AC1029="kg",'Data Entry'!AB1029*1,IF('Data Entry'!AC1029="L",'Data Entry'!AB1029*1,IFERROR(,"")))))))</f>
        <v>0</v>
      </c>
      <c r="J1026" s="59" t="str">
        <f>'Data Entry'!AU1029</f>
        <v/>
      </c>
      <c r="K1026" s="1">
        <f>IF('Data Entry'!AI1029="g",'Data Entry'!AH1029*0.001*V1026,IF('Data Entry'!AI1029="UI",'Data Entry'!AH1029*0.000001*V1026,IF('Data Entry'!AI1029="mg",'Data Entry'!AH1029*0.000001*V1026,IF('Data Entry'!AI1029="t",'Data Entry'!AH1029*1000*V1026,IF('Data Entry'!AI1029="kg",'Data Entry'!AH1029*1*V1026,IF('Data Entry'!AI1029="L",'Data Entry'!AH1029*1*V1026,IFERROR(,"")))))))</f>
        <v>0</v>
      </c>
      <c r="L1026" s="1" t="s">
        <v>4</v>
      </c>
      <c r="M1026" s="59">
        <f>'Data Entry'!AJ1029</f>
        <v>0</v>
      </c>
      <c r="N1026" s="59" t="str">
        <f>'Data Entry'!AX1029</f>
        <v/>
      </c>
      <c r="O1026" s="1">
        <f>IF('Data Entry'!AL1029="g",'Data Entry'!AK1029*0.001*W1026,IF('Data Entry'!AL1029="UI",'Data Entry'!AK1029*0.000001*W1026,IF('Data Entry'!AL1029="mg",'Data Entry'!AK1029*0.000001*W1026,IF('Data Entry'!AL1029="t",'Data Entry'!AK1029*1000*W1026,IF('Data Entry'!AL1029="kg",'Data Entry'!AK1029*1*W1026,IF('Data Entry'!AL1029="L",'Data Entry'!AK1029*1*W1026,IFERROR(,"")))))))</f>
        <v>0</v>
      </c>
      <c r="P1026" s="1" t="s">
        <v>4</v>
      </c>
      <c r="Q1026" s="59">
        <f>'Data Entry'!AM1029</f>
        <v>0</v>
      </c>
      <c r="R1026" s="59" t="str">
        <f>'Data Entry'!BA1029</f>
        <v/>
      </c>
      <c r="S1026" s="1">
        <f>IF('Data Entry'!AO1029="g",'Data Entry'!AN1029*0.001*X1026,IF('Data Entry'!AO1029="UI",'Data Entry'!AN1029*0.000001*X1026,IF('Data Entry'!AO1029="mg",'Data Entry'!AN1029*0.000001*X1026,IF('Data Entry'!AO1029="t",'Data Entry'!AN1029*1000*X1026,IF('Data Entry'!AO1029="kg",'Data Entry'!AN1029*1*X1026,IF('Data Entry'!AO1029="L",'Data Entry'!AN1029*1*X1026,IFERROR(,"")))))))</f>
        <v>0</v>
      </c>
      <c r="T1026" s="1" t="s">
        <v>4</v>
      </c>
      <c r="U1026" s="59" t="str">
        <f>IF('Data Entry'!AP1029="No aplica","1",'Data Entry'!AP1029)</f>
        <v/>
      </c>
      <c r="V1026" s="59" t="str">
        <f>IF('Data Entry'!AS1029="No aplica","1",'Data Entry'!AS1029)</f>
        <v/>
      </c>
      <c r="W1026" s="59" t="str">
        <f>IF('Data Entry'!AV1029="No aplica","1",'Data Entry'!AV1029)</f>
        <v/>
      </c>
      <c r="X1026" s="59" t="str">
        <f>IF('Data Entry'!AY1029="No aplica","1",'Data Entry'!AY1029)</f>
        <v/>
      </c>
      <c r="Y1026" s="151" t="str">
        <f t="shared" si="15"/>
        <v/>
      </c>
      <c r="Z1026" s="152" t="str">
        <f>IF('Data Entry'!H1029="Yes","1",IF(AND('Data Entry'!H1029="",'Data Entry'!I1029="",'Data Entry'!J1029="",'Data Entry'!K1029="",'Data Entry'!L1029="",'Data Entry'!M1029="",'Data Entry'!N1029="",'Data Entry'!O1029="",'Data Entry'!P1029="",'Data Entry'!Q1029=""),"","1"))</f>
        <v/>
      </c>
      <c r="AA1026" s="152" t="str">
        <f>IF('Data Entry'!R1029="Yes","1",IF(AND('Data Entry'!R1029="",'Data Entry'!S1029="",'Data Entry'!T1029="",'Data Entry'!U1029=""),"","1"))</f>
        <v/>
      </c>
      <c r="AB1026" s="157" t="str">
        <f>IF('Data Entry'!V1029="Yes","1",IF(AND('Data Entry'!V1029="",'Data Entry'!W1029=""),"","1"))</f>
        <v/>
      </c>
    </row>
    <row r="1027" spans="1:28" ht="17">
      <c r="A1027" s="59">
        <f>'Data Entry'!AB1030</f>
        <v>0</v>
      </c>
      <c r="B1027" s="59" t="str">
        <f>'Data Entry'!AR1030</f>
        <v/>
      </c>
      <c r="C1027" s="1">
        <f>IF('Data Entry'!AD1030="g",'Data Entry'!AC1030*0.001*U1027,IF('Data Entry'!AD1030="UI",'Data Entry'!AC1030*0.000001*U1027,IF('Data Entry'!AD1030="mg",'Data Entry'!AC1030*0.000001*U1027,IF('Data Entry'!AD1030="t",'Data Entry'!AC1030*1000*U1027,IF('Data Entry'!AD1030="kg",'Data Entry'!AC1030*1*U1027,IF('Data Entry'!AD1030="L",'Data Entry'!AC1030*1*U1027,IFERROR(,"")))))))</f>
        <v>0</v>
      </c>
      <c r="D1027" s="1" t="s">
        <v>4</v>
      </c>
      <c r="E1027" s="1">
        <f>IF('Data Entry'!AF1030="g",'Data Entry'!AE1030*0.001,IF('Data Entry'!AF1030="mg",'Data Entry'!AE1030*0.000001,IF('Data Entry'!AF1030="t",'Data Entry'!AE1030*1000,IF('Data Entry'!AF1030="ml",'Data Entry'!AE1030*0.001,IF('Data Entry'!AF1030="kg",'Data Entry'!AE1030*1,IF('Data Entry'!AF1030="Pieza",'Data Entry'!AE1030*1,IF('Data Entry'!AF1030="L",'Data Entry'!AE1030*1,IFERROR(,""))))))))</f>
        <v>0</v>
      </c>
      <c r="F1027" s="1" t="s">
        <v>4</v>
      </c>
      <c r="G1027" s="1">
        <f>IF('Data Entry'!AA1030="g",'Data Entry'!Z1030*0.001,IF('Data Entry'!AA1030="mg",'Data Entry'!Z1030*0.000001,IF('Data Entry'!AA1030="t",'Data Entry'!Z1030*1000,IF('Data Entry'!AA1030="ml",'Data Entry'!Z1030*0.001,IF('Data Entry'!AA1030="kg",'Data Entry'!Z1030*1,IF('Data Entry'!AA1030="Piezas",'Data Entry'!Z1030*1,IF('Data Entry'!AA1030="L",'Data Entry'!Z1030*1,IFERROR(,""))))))))</f>
        <v>0</v>
      </c>
      <c r="H1027" s="1" t="s">
        <v>4</v>
      </c>
      <c r="I1027" s="1">
        <f>IF('Data Entry'!AC1030="g",'Data Entry'!AB1030*0.001,IF('Data Entry'!AC1030="mg",'Data Entry'!AB1030*0.000001,IF('Data Entry'!AC1030="t",'Data Entry'!AB1030*1000,IF('Data Entry'!AC1030="ml",'Data Entry'!AB1030*0.001,IF('Data Entry'!AC1030="kg",'Data Entry'!AB1030*1,IF('Data Entry'!AC1030="L",'Data Entry'!AB1030*1,IFERROR(,"")))))))</f>
        <v>0</v>
      </c>
      <c r="J1027" s="59" t="str">
        <f>'Data Entry'!AU1030</f>
        <v/>
      </c>
      <c r="K1027" s="1">
        <f>IF('Data Entry'!AI1030="g",'Data Entry'!AH1030*0.001*V1027,IF('Data Entry'!AI1030="UI",'Data Entry'!AH1030*0.000001*V1027,IF('Data Entry'!AI1030="mg",'Data Entry'!AH1030*0.000001*V1027,IF('Data Entry'!AI1030="t",'Data Entry'!AH1030*1000*V1027,IF('Data Entry'!AI1030="kg",'Data Entry'!AH1030*1*V1027,IF('Data Entry'!AI1030="L",'Data Entry'!AH1030*1*V1027,IFERROR(,"")))))))</f>
        <v>0</v>
      </c>
      <c r="L1027" s="1" t="s">
        <v>4</v>
      </c>
      <c r="M1027" s="59">
        <f>'Data Entry'!AJ1030</f>
        <v>0</v>
      </c>
      <c r="N1027" s="59" t="str">
        <f>'Data Entry'!AX1030</f>
        <v/>
      </c>
      <c r="O1027" s="1">
        <f>IF('Data Entry'!AL1030="g",'Data Entry'!AK1030*0.001*W1027,IF('Data Entry'!AL1030="UI",'Data Entry'!AK1030*0.000001*W1027,IF('Data Entry'!AL1030="mg",'Data Entry'!AK1030*0.000001*W1027,IF('Data Entry'!AL1030="t",'Data Entry'!AK1030*1000*W1027,IF('Data Entry'!AL1030="kg",'Data Entry'!AK1030*1*W1027,IF('Data Entry'!AL1030="L",'Data Entry'!AK1030*1*W1027,IFERROR(,"")))))))</f>
        <v>0</v>
      </c>
      <c r="P1027" s="1" t="s">
        <v>4</v>
      </c>
      <c r="Q1027" s="59">
        <f>'Data Entry'!AM1030</f>
        <v>0</v>
      </c>
      <c r="R1027" s="59" t="str">
        <f>'Data Entry'!BA1030</f>
        <v/>
      </c>
      <c r="S1027" s="1">
        <f>IF('Data Entry'!AO1030="g",'Data Entry'!AN1030*0.001*X1027,IF('Data Entry'!AO1030="UI",'Data Entry'!AN1030*0.000001*X1027,IF('Data Entry'!AO1030="mg",'Data Entry'!AN1030*0.000001*X1027,IF('Data Entry'!AO1030="t",'Data Entry'!AN1030*1000*X1027,IF('Data Entry'!AO1030="kg",'Data Entry'!AN1030*1*X1027,IF('Data Entry'!AO1030="L",'Data Entry'!AN1030*1*X1027,IFERROR(,"")))))))</f>
        <v>0</v>
      </c>
      <c r="T1027" s="1" t="s">
        <v>4</v>
      </c>
      <c r="U1027" s="59" t="str">
        <f>IF('Data Entry'!AP1030="No aplica","1",'Data Entry'!AP1030)</f>
        <v/>
      </c>
      <c r="V1027" s="59" t="str">
        <f>IF('Data Entry'!AS1030="No aplica","1",'Data Entry'!AS1030)</f>
        <v/>
      </c>
      <c r="W1027" s="59" t="str">
        <f>IF('Data Entry'!AV1030="No aplica","1",'Data Entry'!AV1030)</f>
        <v/>
      </c>
      <c r="X1027" s="59" t="str">
        <f>IF('Data Entry'!AY1030="No aplica","1",'Data Entry'!AY1030)</f>
        <v/>
      </c>
      <c r="Y1027" s="151" t="str">
        <f t="shared" ref="Y1027:Y1090" si="16">IF(OR(AND(Z1027="1",AA1027="1"),AND(Z1027="1",AB1027="1")),"1","")</f>
        <v/>
      </c>
      <c r="Z1027" s="152" t="str">
        <f>IF('Data Entry'!H1030="Yes","1",IF(AND('Data Entry'!H1030="",'Data Entry'!I1030="",'Data Entry'!J1030="",'Data Entry'!K1030="",'Data Entry'!L1030="",'Data Entry'!M1030="",'Data Entry'!N1030="",'Data Entry'!O1030="",'Data Entry'!P1030="",'Data Entry'!Q1030=""),"","1"))</f>
        <v/>
      </c>
      <c r="AA1027" s="152" t="str">
        <f>IF('Data Entry'!R1030="Yes","1",IF(AND('Data Entry'!R1030="",'Data Entry'!S1030="",'Data Entry'!T1030="",'Data Entry'!U1030=""),"","1"))</f>
        <v/>
      </c>
      <c r="AB1027" s="157" t="str">
        <f>IF('Data Entry'!V1030="Yes","1",IF(AND('Data Entry'!V1030="",'Data Entry'!W1030=""),"","1"))</f>
        <v/>
      </c>
    </row>
    <row r="1028" spans="1:28" ht="17">
      <c r="A1028" s="59">
        <f>'Data Entry'!AB1031</f>
        <v>0</v>
      </c>
      <c r="B1028" s="59" t="str">
        <f>'Data Entry'!AR1031</f>
        <v/>
      </c>
      <c r="C1028" s="1">
        <f>IF('Data Entry'!AD1031="g",'Data Entry'!AC1031*0.001*U1028,IF('Data Entry'!AD1031="UI",'Data Entry'!AC1031*0.000001*U1028,IF('Data Entry'!AD1031="mg",'Data Entry'!AC1031*0.000001*U1028,IF('Data Entry'!AD1031="t",'Data Entry'!AC1031*1000*U1028,IF('Data Entry'!AD1031="kg",'Data Entry'!AC1031*1*U1028,IF('Data Entry'!AD1031="L",'Data Entry'!AC1031*1*U1028,IFERROR(,"")))))))</f>
        <v>0</v>
      </c>
      <c r="D1028" s="1" t="s">
        <v>4</v>
      </c>
      <c r="E1028" s="1">
        <f>IF('Data Entry'!AF1031="g",'Data Entry'!AE1031*0.001,IF('Data Entry'!AF1031="mg",'Data Entry'!AE1031*0.000001,IF('Data Entry'!AF1031="t",'Data Entry'!AE1031*1000,IF('Data Entry'!AF1031="ml",'Data Entry'!AE1031*0.001,IF('Data Entry'!AF1031="kg",'Data Entry'!AE1031*1,IF('Data Entry'!AF1031="Pieza",'Data Entry'!AE1031*1,IF('Data Entry'!AF1031="L",'Data Entry'!AE1031*1,IFERROR(,""))))))))</f>
        <v>0</v>
      </c>
      <c r="F1028" s="1" t="s">
        <v>4</v>
      </c>
      <c r="G1028" s="1">
        <f>IF('Data Entry'!AA1031="g",'Data Entry'!Z1031*0.001,IF('Data Entry'!AA1031="mg",'Data Entry'!Z1031*0.000001,IF('Data Entry'!AA1031="t",'Data Entry'!Z1031*1000,IF('Data Entry'!AA1031="ml",'Data Entry'!Z1031*0.001,IF('Data Entry'!AA1031="kg",'Data Entry'!Z1031*1,IF('Data Entry'!AA1031="Piezas",'Data Entry'!Z1031*1,IF('Data Entry'!AA1031="L",'Data Entry'!Z1031*1,IFERROR(,""))))))))</f>
        <v>0</v>
      </c>
      <c r="H1028" s="1" t="s">
        <v>4</v>
      </c>
      <c r="I1028" s="1">
        <f>IF('Data Entry'!AC1031="g",'Data Entry'!AB1031*0.001,IF('Data Entry'!AC1031="mg",'Data Entry'!AB1031*0.000001,IF('Data Entry'!AC1031="t",'Data Entry'!AB1031*1000,IF('Data Entry'!AC1031="ml",'Data Entry'!AB1031*0.001,IF('Data Entry'!AC1031="kg",'Data Entry'!AB1031*1,IF('Data Entry'!AC1031="L",'Data Entry'!AB1031*1,IFERROR(,"")))))))</f>
        <v>0</v>
      </c>
      <c r="J1028" s="59" t="str">
        <f>'Data Entry'!AU1031</f>
        <v/>
      </c>
      <c r="K1028" s="1">
        <f>IF('Data Entry'!AI1031="g",'Data Entry'!AH1031*0.001*V1028,IF('Data Entry'!AI1031="UI",'Data Entry'!AH1031*0.000001*V1028,IF('Data Entry'!AI1031="mg",'Data Entry'!AH1031*0.000001*V1028,IF('Data Entry'!AI1031="t",'Data Entry'!AH1031*1000*V1028,IF('Data Entry'!AI1031="kg",'Data Entry'!AH1031*1*V1028,IF('Data Entry'!AI1031="L",'Data Entry'!AH1031*1*V1028,IFERROR(,"")))))))</f>
        <v>0</v>
      </c>
      <c r="L1028" s="1" t="s">
        <v>4</v>
      </c>
      <c r="M1028" s="59">
        <f>'Data Entry'!AJ1031</f>
        <v>0</v>
      </c>
      <c r="N1028" s="59" t="str">
        <f>'Data Entry'!AX1031</f>
        <v/>
      </c>
      <c r="O1028" s="1">
        <f>IF('Data Entry'!AL1031="g",'Data Entry'!AK1031*0.001*W1028,IF('Data Entry'!AL1031="UI",'Data Entry'!AK1031*0.000001*W1028,IF('Data Entry'!AL1031="mg",'Data Entry'!AK1031*0.000001*W1028,IF('Data Entry'!AL1031="t",'Data Entry'!AK1031*1000*W1028,IF('Data Entry'!AL1031="kg",'Data Entry'!AK1031*1*W1028,IF('Data Entry'!AL1031="L",'Data Entry'!AK1031*1*W1028,IFERROR(,"")))))))</f>
        <v>0</v>
      </c>
      <c r="P1028" s="1" t="s">
        <v>4</v>
      </c>
      <c r="Q1028" s="59">
        <f>'Data Entry'!AM1031</f>
        <v>0</v>
      </c>
      <c r="R1028" s="59" t="str">
        <f>'Data Entry'!BA1031</f>
        <v/>
      </c>
      <c r="S1028" s="1">
        <f>IF('Data Entry'!AO1031="g",'Data Entry'!AN1031*0.001*X1028,IF('Data Entry'!AO1031="UI",'Data Entry'!AN1031*0.000001*X1028,IF('Data Entry'!AO1031="mg",'Data Entry'!AN1031*0.000001*X1028,IF('Data Entry'!AO1031="t",'Data Entry'!AN1031*1000*X1028,IF('Data Entry'!AO1031="kg",'Data Entry'!AN1031*1*X1028,IF('Data Entry'!AO1031="L",'Data Entry'!AN1031*1*X1028,IFERROR(,"")))))))</f>
        <v>0</v>
      </c>
      <c r="T1028" s="1" t="s">
        <v>4</v>
      </c>
      <c r="U1028" s="59" t="str">
        <f>IF('Data Entry'!AP1031="No aplica","1",'Data Entry'!AP1031)</f>
        <v/>
      </c>
      <c r="V1028" s="59" t="str">
        <f>IF('Data Entry'!AS1031="No aplica","1",'Data Entry'!AS1031)</f>
        <v/>
      </c>
      <c r="W1028" s="59" t="str">
        <f>IF('Data Entry'!AV1031="No aplica","1",'Data Entry'!AV1031)</f>
        <v/>
      </c>
      <c r="X1028" s="59" t="str">
        <f>IF('Data Entry'!AY1031="No aplica","1",'Data Entry'!AY1031)</f>
        <v/>
      </c>
      <c r="Y1028" s="151" t="str">
        <f t="shared" si="16"/>
        <v/>
      </c>
      <c r="Z1028" s="152" t="str">
        <f>IF('Data Entry'!H1031="Yes","1",IF(AND('Data Entry'!H1031="",'Data Entry'!I1031="",'Data Entry'!J1031="",'Data Entry'!K1031="",'Data Entry'!L1031="",'Data Entry'!M1031="",'Data Entry'!N1031="",'Data Entry'!O1031="",'Data Entry'!P1031="",'Data Entry'!Q1031=""),"","1"))</f>
        <v/>
      </c>
      <c r="AA1028" s="152" t="str">
        <f>IF('Data Entry'!R1031="Yes","1",IF(AND('Data Entry'!R1031="",'Data Entry'!S1031="",'Data Entry'!T1031="",'Data Entry'!U1031=""),"","1"))</f>
        <v/>
      </c>
      <c r="AB1028" s="157" t="str">
        <f>IF('Data Entry'!V1031="Yes","1",IF(AND('Data Entry'!V1031="",'Data Entry'!W1031=""),"","1"))</f>
        <v/>
      </c>
    </row>
    <row r="1029" spans="1:28" ht="17">
      <c r="A1029" s="59">
        <f>'Data Entry'!AB1032</f>
        <v>0</v>
      </c>
      <c r="B1029" s="59" t="str">
        <f>'Data Entry'!AR1032</f>
        <v/>
      </c>
      <c r="C1029" s="1">
        <f>IF('Data Entry'!AD1032="g",'Data Entry'!AC1032*0.001*U1029,IF('Data Entry'!AD1032="UI",'Data Entry'!AC1032*0.000001*U1029,IF('Data Entry'!AD1032="mg",'Data Entry'!AC1032*0.000001*U1029,IF('Data Entry'!AD1032="t",'Data Entry'!AC1032*1000*U1029,IF('Data Entry'!AD1032="kg",'Data Entry'!AC1032*1*U1029,IF('Data Entry'!AD1032="L",'Data Entry'!AC1032*1*U1029,IFERROR(,"")))))))</f>
        <v>0</v>
      </c>
      <c r="D1029" s="1" t="s">
        <v>4</v>
      </c>
      <c r="E1029" s="1">
        <f>IF('Data Entry'!AF1032="g",'Data Entry'!AE1032*0.001,IF('Data Entry'!AF1032="mg",'Data Entry'!AE1032*0.000001,IF('Data Entry'!AF1032="t",'Data Entry'!AE1032*1000,IF('Data Entry'!AF1032="ml",'Data Entry'!AE1032*0.001,IF('Data Entry'!AF1032="kg",'Data Entry'!AE1032*1,IF('Data Entry'!AF1032="Pieza",'Data Entry'!AE1032*1,IF('Data Entry'!AF1032="L",'Data Entry'!AE1032*1,IFERROR(,""))))))))</f>
        <v>0</v>
      </c>
      <c r="F1029" s="1" t="s">
        <v>4</v>
      </c>
      <c r="G1029" s="1">
        <f>IF('Data Entry'!AA1032="g",'Data Entry'!Z1032*0.001,IF('Data Entry'!AA1032="mg",'Data Entry'!Z1032*0.000001,IF('Data Entry'!AA1032="t",'Data Entry'!Z1032*1000,IF('Data Entry'!AA1032="ml",'Data Entry'!Z1032*0.001,IF('Data Entry'!AA1032="kg",'Data Entry'!Z1032*1,IF('Data Entry'!AA1032="Piezas",'Data Entry'!Z1032*1,IF('Data Entry'!AA1032="L",'Data Entry'!Z1032*1,IFERROR(,""))))))))</f>
        <v>0</v>
      </c>
      <c r="H1029" s="1" t="s">
        <v>4</v>
      </c>
      <c r="I1029" s="1">
        <f>IF('Data Entry'!AC1032="g",'Data Entry'!AB1032*0.001,IF('Data Entry'!AC1032="mg",'Data Entry'!AB1032*0.000001,IF('Data Entry'!AC1032="t",'Data Entry'!AB1032*1000,IF('Data Entry'!AC1032="ml",'Data Entry'!AB1032*0.001,IF('Data Entry'!AC1032="kg",'Data Entry'!AB1032*1,IF('Data Entry'!AC1032="L",'Data Entry'!AB1032*1,IFERROR(,"")))))))</f>
        <v>0</v>
      </c>
      <c r="J1029" s="59" t="str">
        <f>'Data Entry'!AU1032</f>
        <v/>
      </c>
      <c r="K1029" s="1">
        <f>IF('Data Entry'!AI1032="g",'Data Entry'!AH1032*0.001*V1029,IF('Data Entry'!AI1032="UI",'Data Entry'!AH1032*0.000001*V1029,IF('Data Entry'!AI1032="mg",'Data Entry'!AH1032*0.000001*V1029,IF('Data Entry'!AI1032="t",'Data Entry'!AH1032*1000*V1029,IF('Data Entry'!AI1032="kg",'Data Entry'!AH1032*1*V1029,IF('Data Entry'!AI1032="L",'Data Entry'!AH1032*1*V1029,IFERROR(,"")))))))</f>
        <v>0</v>
      </c>
      <c r="L1029" s="1" t="s">
        <v>4</v>
      </c>
      <c r="M1029" s="59">
        <f>'Data Entry'!AJ1032</f>
        <v>0</v>
      </c>
      <c r="N1029" s="59" t="str">
        <f>'Data Entry'!AX1032</f>
        <v/>
      </c>
      <c r="O1029" s="1">
        <f>IF('Data Entry'!AL1032="g",'Data Entry'!AK1032*0.001*W1029,IF('Data Entry'!AL1032="UI",'Data Entry'!AK1032*0.000001*W1029,IF('Data Entry'!AL1032="mg",'Data Entry'!AK1032*0.000001*W1029,IF('Data Entry'!AL1032="t",'Data Entry'!AK1032*1000*W1029,IF('Data Entry'!AL1032="kg",'Data Entry'!AK1032*1*W1029,IF('Data Entry'!AL1032="L",'Data Entry'!AK1032*1*W1029,IFERROR(,"")))))))</f>
        <v>0</v>
      </c>
      <c r="P1029" s="1" t="s">
        <v>4</v>
      </c>
      <c r="Q1029" s="59">
        <f>'Data Entry'!AM1032</f>
        <v>0</v>
      </c>
      <c r="R1029" s="59" t="str">
        <f>'Data Entry'!BA1032</f>
        <v/>
      </c>
      <c r="S1029" s="1">
        <f>IF('Data Entry'!AO1032="g",'Data Entry'!AN1032*0.001*X1029,IF('Data Entry'!AO1032="UI",'Data Entry'!AN1032*0.000001*X1029,IF('Data Entry'!AO1032="mg",'Data Entry'!AN1032*0.000001*X1029,IF('Data Entry'!AO1032="t",'Data Entry'!AN1032*1000*X1029,IF('Data Entry'!AO1032="kg",'Data Entry'!AN1032*1*X1029,IF('Data Entry'!AO1032="L",'Data Entry'!AN1032*1*X1029,IFERROR(,"")))))))</f>
        <v>0</v>
      </c>
      <c r="T1029" s="1" t="s">
        <v>4</v>
      </c>
      <c r="U1029" s="59" t="str">
        <f>IF('Data Entry'!AP1032="No aplica","1",'Data Entry'!AP1032)</f>
        <v/>
      </c>
      <c r="V1029" s="59" t="str">
        <f>IF('Data Entry'!AS1032="No aplica","1",'Data Entry'!AS1032)</f>
        <v/>
      </c>
      <c r="W1029" s="59" t="str">
        <f>IF('Data Entry'!AV1032="No aplica","1",'Data Entry'!AV1032)</f>
        <v/>
      </c>
      <c r="X1029" s="59" t="str">
        <f>IF('Data Entry'!AY1032="No aplica","1",'Data Entry'!AY1032)</f>
        <v/>
      </c>
      <c r="Y1029" s="151" t="str">
        <f t="shared" si="16"/>
        <v/>
      </c>
      <c r="Z1029" s="152" t="str">
        <f>IF('Data Entry'!H1032="Yes","1",IF(AND('Data Entry'!H1032="",'Data Entry'!I1032="",'Data Entry'!J1032="",'Data Entry'!K1032="",'Data Entry'!L1032="",'Data Entry'!M1032="",'Data Entry'!N1032="",'Data Entry'!O1032="",'Data Entry'!P1032="",'Data Entry'!Q1032=""),"","1"))</f>
        <v/>
      </c>
      <c r="AA1029" s="152" t="str">
        <f>IF('Data Entry'!R1032="Yes","1",IF(AND('Data Entry'!R1032="",'Data Entry'!S1032="",'Data Entry'!T1032="",'Data Entry'!U1032=""),"","1"))</f>
        <v/>
      </c>
      <c r="AB1029" s="157" t="str">
        <f>IF('Data Entry'!V1032="Yes","1",IF(AND('Data Entry'!V1032="",'Data Entry'!W1032=""),"","1"))</f>
        <v/>
      </c>
    </row>
    <row r="1030" spans="1:28" ht="17">
      <c r="A1030" s="59">
        <f>'Data Entry'!AB1033</f>
        <v>0</v>
      </c>
      <c r="B1030" s="59" t="str">
        <f>'Data Entry'!AR1033</f>
        <v/>
      </c>
      <c r="C1030" s="1">
        <f>IF('Data Entry'!AD1033="g",'Data Entry'!AC1033*0.001*U1030,IF('Data Entry'!AD1033="UI",'Data Entry'!AC1033*0.000001*U1030,IF('Data Entry'!AD1033="mg",'Data Entry'!AC1033*0.000001*U1030,IF('Data Entry'!AD1033="t",'Data Entry'!AC1033*1000*U1030,IF('Data Entry'!AD1033="kg",'Data Entry'!AC1033*1*U1030,IF('Data Entry'!AD1033="L",'Data Entry'!AC1033*1*U1030,IFERROR(,"")))))))</f>
        <v>0</v>
      </c>
      <c r="D1030" s="1" t="s">
        <v>4</v>
      </c>
      <c r="E1030" s="1">
        <f>IF('Data Entry'!AF1033="g",'Data Entry'!AE1033*0.001,IF('Data Entry'!AF1033="mg",'Data Entry'!AE1033*0.000001,IF('Data Entry'!AF1033="t",'Data Entry'!AE1033*1000,IF('Data Entry'!AF1033="ml",'Data Entry'!AE1033*0.001,IF('Data Entry'!AF1033="kg",'Data Entry'!AE1033*1,IF('Data Entry'!AF1033="Pieza",'Data Entry'!AE1033*1,IF('Data Entry'!AF1033="L",'Data Entry'!AE1033*1,IFERROR(,""))))))))</f>
        <v>0</v>
      </c>
      <c r="F1030" s="1" t="s">
        <v>4</v>
      </c>
      <c r="G1030" s="1">
        <f>IF('Data Entry'!AA1033="g",'Data Entry'!Z1033*0.001,IF('Data Entry'!AA1033="mg",'Data Entry'!Z1033*0.000001,IF('Data Entry'!AA1033="t",'Data Entry'!Z1033*1000,IF('Data Entry'!AA1033="ml",'Data Entry'!Z1033*0.001,IF('Data Entry'!AA1033="kg",'Data Entry'!Z1033*1,IF('Data Entry'!AA1033="Piezas",'Data Entry'!Z1033*1,IF('Data Entry'!AA1033="L",'Data Entry'!Z1033*1,IFERROR(,""))))))))</f>
        <v>0</v>
      </c>
      <c r="H1030" s="1" t="s">
        <v>4</v>
      </c>
      <c r="I1030" s="1">
        <f>IF('Data Entry'!AC1033="g",'Data Entry'!AB1033*0.001,IF('Data Entry'!AC1033="mg",'Data Entry'!AB1033*0.000001,IF('Data Entry'!AC1033="t",'Data Entry'!AB1033*1000,IF('Data Entry'!AC1033="ml",'Data Entry'!AB1033*0.001,IF('Data Entry'!AC1033="kg",'Data Entry'!AB1033*1,IF('Data Entry'!AC1033="L",'Data Entry'!AB1033*1,IFERROR(,"")))))))</f>
        <v>0</v>
      </c>
      <c r="J1030" s="59" t="str">
        <f>'Data Entry'!AU1033</f>
        <v/>
      </c>
      <c r="K1030" s="1">
        <f>IF('Data Entry'!AI1033="g",'Data Entry'!AH1033*0.001*V1030,IF('Data Entry'!AI1033="UI",'Data Entry'!AH1033*0.000001*V1030,IF('Data Entry'!AI1033="mg",'Data Entry'!AH1033*0.000001*V1030,IF('Data Entry'!AI1033="t",'Data Entry'!AH1033*1000*V1030,IF('Data Entry'!AI1033="kg",'Data Entry'!AH1033*1*V1030,IF('Data Entry'!AI1033="L",'Data Entry'!AH1033*1*V1030,IFERROR(,"")))))))</f>
        <v>0</v>
      </c>
      <c r="L1030" s="1" t="s">
        <v>4</v>
      </c>
      <c r="M1030" s="59">
        <f>'Data Entry'!AJ1033</f>
        <v>0</v>
      </c>
      <c r="N1030" s="59" t="str">
        <f>'Data Entry'!AX1033</f>
        <v/>
      </c>
      <c r="O1030" s="1">
        <f>IF('Data Entry'!AL1033="g",'Data Entry'!AK1033*0.001*W1030,IF('Data Entry'!AL1033="UI",'Data Entry'!AK1033*0.000001*W1030,IF('Data Entry'!AL1033="mg",'Data Entry'!AK1033*0.000001*W1030,IF('Data Entry'!AL1033="t",'Data Entry'!AK1033*1000*W1030,IF('Data Entry'!AL1033="kg",'Data Entry'!AK1033*1*W1030,IF('Data Entry'!AL1033="L",'Data Entry'!AK1033*1*W1030,IFERROR(,"")))))))</f>
        <v>0</v>
      </c>
      <c r="P1030" s="1" t="s">
        <v>4</v>
      </c>
      <c r="Q1030" s="59">
        <f>'Data Entry'!AM1033</f>
        <v>0</v>
      </c>
      <c r="R1030" s="59" t="str">
        <f>'Data Entry'!BA1033</f>
        <v/>
      </c>
      <c r="S1030" s="1">
        <f>IF('Data Entry'!AO1033="g",'Data Entry'!AN1033*0.001*X1030,IF('Data Entry'!AO1033="UI",'Data Entry'!AN1033*0.000001*X1030,IF('Data Entry'!AO1033="mg",'Data Entry'!AN1033*0.000001*X1030,IF('Data Entry'!AO1033="t",'Data Entry'!AN1033*1000*X1030,IF('Data Entry'!AO1033="kg",'Data Entry'!AN1033*1*X1030,IF('Data Entry'!AO1033="L",'Data Entry'!AN1033*1*X1030,IFERROR(,"")))))))</f>
        <v>0</v>
      </c>
      <c r="T1030" s="1" t="s">
        <v>4</v>
      </c>
      <c r="U1030" s="59" t="str">
        <f>IF('Data Entry'!AP1033="No aplica","1",'Data Entry'!AP1033)</f>
        <v/>
      </c>
      <c r="V1030" s="59" t="str">
        <f>IF('Data Entry'!AS1033="No aplica","1",'Data Entry'!AS1033)</f>
        <v/>
      </c>
      <c r="W1030" s="59" t="str">
        <f>IF('Data Entry'!AV1033="No aplica","1",'Data Entry'!AV1033)</f>
        <v/>
      </c>
      <c r="X1030" s="59" t="str">
        <f>IF('Data Entry'!AY1033="No aplica","1",'Data Entry'!AY1033)</f>
        <v/>
      </c>
      <c r="Y1030" s="151" t="str">
        <f t="shared" si="16"/>
        <v/>
      </c>
      <c r="Z1030" s="152" t="str">
        <f>IF('Data Entry'!H1033="Yes","1",IF(AND('Data Entry'!H1033="",'Data Entry'!I1033="",'Data Entry'!J1033="",'Data Entry'!K1033="",'Data Entry'!L1033="",'Data Entry'!M1033="",'Data Entry'!N1033="",'Data Entry'!O1033="",'Data Entry'!P1033="",'Data Entry'!Q1033=""),"","1"))</f>
        <v/>
      </c>
      <c r="AA1030" s="152" t="str">
        <f>IF('Data Entry'!R1033="Yes","1",IF(AND('Data Entry'!R1033="",'Data Entry'!S1033="",'Data Entry'!T1033="",'Data Entry'!U1033=""),"","1"))</f>
        <v/>
      </c>
      <c r="AB1030" s="157" t="str">
        <f>IF('Data Entry'!V1033="Yes","1",IF(AND('Data Entry'!V1033="",'Data Entry'!W1033=""),"","1"))</f>
        <v/>
      </c>
    </row>
    <row r="1031" spans="1:28" ht="17">
      <c r="A1031" s="59">
        <f>'Data Entry'!AB1034</f>
        <v>0</v>
      </c>
      <c r="B1031" s="59" t="str">
        <f>'Data Entry'!AR1034</f>
        <v/>
      </c>
      <c r="C1031" s="1">
        <f>IF('Data Entry'!AD1034="g",'Data Entry'!AC1034*0.001*U1031,IF('Data Entry'!AD1034="UI",'Data Entry'!AC1034*0.000001*U1031,IF('Data Entry'!AD1034="mg",'Data Entry'!AC1034*0.000001*U1031,IF('Data Entry'!AD1034="t",'Data Entry'!AC1034*1000*U1031,IF('Data Entry'!AD1034="kg",'Data Entry'!AC1034*1*U1031,IF('Data Entry'!AD1034="L",'Data Entry'!AC1034*1*U1031,IFERROR(,"")))))))</f>
        <v>0</v>
      </c>
      <c r="D1031" s="1" t="s">
        <v>4</v>
      </c>
      <c r="E1031" s="1">
        <f>IF('Data Entry'!AF1034="g",'Data Entry'!AE1034*0.001,IF('Data Entry'!AF1034="mg",'Data Entry'!AE1034*0.000001,IF('Data Entry'!AF1034="t",'Data Entry'!AE1034*1000,IF('Data Entry'!AF1034="ml",'Data Entry'!AE1034*0.001,IF('Data Entry'!AF1034="kg",'Data Entry'!AE1034*1,IF('Data Entry'!AF1034="Pieza",'Data Entry'!AE1034*1,IF('Data Entry'!AF1034="L",'Data Entry'!AE1034*1,IFERROR(,""))))))))</f>
        <v>0</v>
      </c>
      <c r="F1031" s="1" t="s">
        <v>4</v>
      </c>
      <c r="G1031" s="1">
        <f>IF('Data Entry'!AA1034="g",'Data Entry'!Z1034*0.001,IF('Data Entry'!AA1034="mg",'Data Entry'!Z1034*0.000001,IF('Data Entry'!AA1034="t",'Data Entry'!Z1034*1000,IF('Data Entry'!AA1034="ml",'Data Entry'!Z1034*0.001,IF('Data Entry'!AA1034="kg",'Data Entry'!Z1034*1,IF('Data Entry'!AA1034="Piezas",'Data Entry'!Z1034*1,IF('Data Entry'!AA1034="L",'Data Entry'!Z1034*1,IFERROR(,""))))))))</f>
        <v>0</v>
      </c>
      <c r="H1031" s="1" t="s">
        <v>4</v>
      </c>
      <c r="I1031" s="1">
        <f>IF('Data Entry'!AC1034="g",'Data Entry'!AB1034*0.001,IF('Data Entry'!AC1034="mg",'Data Entry'!AB1034*0.000001,IF('Data Entry'!AC1034="t",'Data Entry'!AB1034*1000,IF('Data Entry'!AC1034="ml",'Data Entry'!AB1034*0.001,IF('Data Entry'!AC1034="kg",'Data Entry'!AB1034*1,IF('Data Entry'!AC1034="L",'Data Entry'!AB1034*1,IFERROR(,"")))))))</f>
        <v>0</v>
      </c>
      <c r="J1031" s="59" t="str">
        <f>'Data Entry'!AU1034</f>
        <v/>
      </c>
      <c r="K1031" s="1">
        <f>IF('Data Entry'!AI1034="g",'Data Entry'!AH1034*0.001*V1031,IF('Data Entry'!AI1034="UI",'Data Entry'!AH1034*0.000001*V1031,IF('Data Entry'!AI1034="mg",'Data Entry'!AH1034*0.000001*V1031,IF('Data Entry'!AI1034="t",'Data Entry'!AH1034*1000*V1031,IF('Data Entry'!AI1034="kg",'Data Entry'!AH1034*1*V1031,IF('Data Entry'!AI1034="L",'Data Entry'!AH1034*1*V1031,IFERROR(,"")))))))</f>
        <v>0</v>
      </c>
      <c r="L1031" s="1" t="s">
        <v>4</v>
      </c>
      <c r="M1031" s="59">
        <f>'Data Entry'!AJ1034</f>
        <v>0</v>
      </c>
      <c r="N1031" s="59" t="str">
        <f>'Data Entry'!AX1034</f>
        <v/>
      </c>
      <c r="O1031" s="1">
        <f>IF('Data Entry'!AL1034="g",'Data Entry'!AK1034*0.001*W1031,IF('Data Entry'!AL1034="UI",'Data Entry'!AK1034*0.000001*W1031,IF('Data Entry'!AL1034="mg",'Data Entry'!AK1034*0.000001*W1031,IF('Data Entry'!AL1034="t",'Data Entry'!AK1034*1000*W1031,IF('Data Entry'!AL1034="kg",'Data Entry'!AK1034*1*W1031,IF('Data Entry'!AL1034="L",'Data Entry'!AK1034*1*W1031,IFERROR(,"")))))))</f>
        <v>0</v>
      </c>
      <c r="P1031" s="1" t="s">
        <v>4</v>
      </c>
      <c r="Q1031" s="59">
        <f>'Data Entry'!AM1034</f>
        <v>0</v>
      </c>
      <c r="R1031" s="59" t="str">
        <f>'Data Entry'!BA1034</f>
        <v/>
      </c>
      <c r="S1031" s="1">
        <f>IF('Data Entry'!AO1034="g",'Data Entry'!AN1034*0.001*X1031,IF('Data Entry'!AO1034="UI",'Data Entry'!AN1034*0.000001*X1031,IF('Data Entry'!AO1034="mg",'Data Entry'!AN1034*0.000001*X1031,IF('Data Entry'!AO1034="t",'Data Entry'!AN1034*1000*X1031,IF('Data Entry'!AO1034="kg",'Data Entry'!AN1034*1*X1031,IF('Data Entry'!AO1034="L",'Data Entry'!AN1034*1*X1031,IFERROR(,"")))))))</f>
        <v>0</v>
      </c>
      <c r="T1031" s="1" t="s">
        <v>4</v>
      </c>
      <c r="U1031" s="59" t="str">
        <f>IF('Data Entry'!AP1034="No aplica","1",'Data Entry'!AP1034)</f>
        <v/>
      </c>
      <c r="V1031" s="59" t="str">
        <f>IF('Data Entry'!AS1034="No aplica","1",'Data Entry'!AS1034)</f>
        <v/>
      </c>
      <c r="W1031" s="59" t="str">
        <f>IF('Data Entry'!AV1034="No aplica","1",'Data Entry'!AV1034)</f>
        <v/>
      </c>
      <c r="X1031" s="59" t="str">
        <f>IF('Data Entry'!AY1034="No aplica","1",'Data Entry'!AY1034)</f>
        <v/>
      </c>
      <c r="Y1031" s="151" t="str">
        <f t="shared" si="16"/>
        <v/>
      </c>
      <c r="Z1031" s="152" t="str">
        <f>IF('Data Entry'!H1034="Yes","1",IF(AND('Data Entry'!H1034="",'Data Entry'!I1034="",'Data Entry'!J1034="",'Data Entry'!K1034="",'Data Entry'!L1034="",'Data Entry'!M1034="",'Data Entry'!N1034="",'Data Entry'!O1034="",'Data Entry'!P1034="",'Data Entry'!Q1034=""),"","1"))</f>
        <v/>
      </c>
      <c r="AA1031" s="152" t="str">
        <f>IF('Data Entry'!R1034="Yes","1",IF(AND('Data Entry'!R1034="",'Data Entry'!S1034="",'Data Entry'!T1034="",'Data Entry'!U1034=""),"","1"))</f>
        <v/>
      </c>
      <c r="AB1031" s="157" t="str">
        <f>IF('Data Entry'!V1034="Yes","1",IF(AND('Data Entry'!V1034="",'Data Entry'!W1034=""),"","1"))</f>
        <v/>
      </c>
    </row>
    <row r="1032" spans="1:28" ht="17">
      <c r="A1032" s="59">
        <f>'Data Entry'!AB1035</f>
        <v>0</v>
      </c>
      <c r="B1032" s="59" t="str">
        <f>'Data Entry'!AR1035</f>
        <v/>
      </c>
      <c r="C1032" s="1">
        <f>IF('Data Entry'!AD1035="g",'Data Entry'!AC1035*0.001*U1032,IF('Data Entry'!AD1035="UI",'Data Entry'!AC1035*0.000001*U1032,IF('Data Entry'!AD1035="mg",'Data Entry'!AC1035*0.000001*U1032,IF('Data Entry'!AD1035="t",'Data Entry'!AC1035*1000*U1032,IF('Data Entry'!AD1035="kg",'Data Entry'!AC1035*1*U1032,IF('Data Entry'!AD1035="L",'Data Entry'!AC1035*1*U1032,IFERROR(,"")))))))</f>
        <v>0</v>
      </c>
      <c r="D1032" s="1" t="s">
        <v>4</v>
      </c>
      <c r="E1032" s="1">
        <f>IF('Data Entry'!AF1035="g",'Data Entry'!AE1035*0.001,IF('Data Entry'!AF1035="mg",'Data Entry'!AE1035*0.000001,IF('Data Entry'!AF1035="t",'Data Entry'!AE1035*1000,IF('Data Entry'!AF1035="ml",'Data Entry'!AE1035*0.001,IF('Data Entry'!AF1035="kg",'Data Entry'!AE1035*1,IF('Data Entry'!AF1035="Pieza",'Data Entry'!AE1035*1,IF('Data Entry'!AF1035="L",'Data Entry'!AE1035*1,IFERROR(,""))))))))</f>
        <v>0</v>
      </c>
      <c r="F1032" s="1" t="s">
        <v>4</v>
      </c>
      <c r="G1032" s="1">
        <f>IF('Data Entry'!AA1035="g",'Data Entry'!Z1035*0.001,IF('Data Entry'!AA1035="mg",'Data Entry'!Z1035*0.000001,IF('Data Entry'!AA1035="t",'Data Entry'!Z1035*1000,IF('Data Entry'!AA1035="ml",'Data Entry'!Z1035*0.001,IF('Data Entry'!AA1035="kg",'Data Entry'!Z1035*1,IF('Data Entry'!AA1035="Piezas",'Data Entry'!Z1035*1,IF('Data Entry'!AA1035="L",'Data Entry'!Z1035*1,IFERROR(,""))))))))</f>
        <v>0</v>
      </c>
      <c r="H1032" s="1" t="s">
        <v>4</v>
      </c>
      <c r="I1032" s="1">
        <f>IF('Data Entry'!AC1035="g",'Data Entry'!AB1035*0.001,IF('Data Entry'!AC1035="mg",'Data Entry'!AB1035*0.000001,IF('Data Entry'!AC1035="t",'Data Entry'!AB1035*1000,IF('Data Entry'!AC1035="ml",'Data Entry'!AB1035*0.001,IF('Data Entry'!AC1035="kg",'Data Entry'!AB1035*1,IF('Data Entry'!AC1035="L",'Data Entry'!AB1035*1,IFERROR(,"")))))))</f>
        <v>0</v>
      </c>
      <c r="J1032" s="59" t="str">
        <f>'Data Entry'!AU1035</f>
        <v/>
      </c>
      <c r="K1032" s="1">
        <f>IF('Data Entry'!AI1035="g",'Data Entry'!AH1035*0.001*V1032,IF('Data Entry'!AI1035="UI",'Data Entry'!AH1035*0.000001*V1032,IF('Data Entry'!AI1035="mg",'Data Entry'!AH1035*0.000001*V1032,IF('Data Entry'!AI1035="t",'Data Entry'!AH1035*1000*V1032,IF('Data Entry'!AI1035="kg",'Data Entry'!AH1035*1*V1032,IF('Data Entry'!AI1035="L",'Data Entry'!AH1035*1*V1032,IFERROR(,"")))))))</f>
        <v>0</v>
      </c>
      <c r="L1032" s="1" t="s">
        <v>4</v>
      </c>
      <c r="M1032" s="59">
        <f>'Data Entry'!AJ1035</f>
        <v>0</v>
      </c>
      <c r="N1032" s="59" t="str">
        <f>'Data Entry'!AX1035</f>
        <v/>
      </c>
      <c r="O1032" s="1">
        <f>IF('Data Entry'!AL1035="g",'Data Entry'!AK1035*0.001*W1032,IF('Data Entry'!AL1035="UI",'Data Entry'!AK1035*0.000001*W1032,IF('Data Entry'!AL1035="mg",'Data Entry'!AK1035*0.000001*W1032,IF('Data Entry'!AL1035="t",'Data Entry'!AK1035*1000*W1032,IF('Data Entry'!AL1035="kg",'Data Entry'!AK1035*1*W1032,IF('Data Entry'!AL1035="L",'Data Entry'!AK1035*1*W1032,IFERROR(,"")))))))</f>
        <v>0</v>
      </c>
      <c r="P1032" s="1" t="s">
        <v>4</v>
      </c>
      <c r="Q1032" s="59">
        <f>'Data Entry'!AM1035</f>
        <v>0</v>
      </c>
      <c r="R1032" s="59" t="str">
        <f>'Data Entry'!BA1035</f>
        <v/>
      </c>
      <c r="S1032" s="1">
        <f>IF('Data Entry'!AO1035="g",'Data Entry'!AN1035*0.001*X1032,IF('Data Entry'!AO1035="UI",'Data Entry'!AN1035*0.000001*X1032,IF('Data Entry'!AO1035="mg",'Data Entry'!AN1035*0.000001*X1032,IF('Data Entry'!AO1035="t",'Data Entry'!AN1035*1000*X1032,IF('Data Entry'!AO1035="kg",'Data Entry'!AN1035*1*X1032,IF('Data Entry'!AO1035="L",'Data Entry'!AN1035*1*X1032,IFERROR(,"")))))))</f>
        <v>0</v>
      </c>
      <c r="T1032" s="1" t="s">
        <v>4</v>
      </c>
      <c r="U1032" s="59" t="str">
        <f>IF('Data Entry'!AP1035="No aplica","1",'Data Entry'!AP1035)</f>
        <v/>
      </c>
      <c r="V1032" s="59" t="str">
        <f>IF('Data Entry'!AS1035="No aplica","1",'Data Entry'!AS1035)</f>
        <v/>
      </c>
      <c r="W1032" s="59" t="str">
        <f>IF('Data Entry'!AV1035="No aplica","1",'Data Entry'!AV1035)</f>
        <v/>
      </c>
      <c r="X1032" s="59" t="str">
        <f>IF('Data Entry'!AY1035="No aplica","1",'Data Entry'!AY1035)</f>
        <v/>
      </c>
      <c r="Y1032" s="151" t="str">
        <f t="shared" si="16"/>
        <v/>
      </c>
      <c r="Z1032" s="152" t="str">
        <f>IF('Data Entry'!H1035="Yes","1",IF(AND('Data Entry'!H1035="",'Data Entry'!I1035="",'Data Entry'!J1035="",'Data Entry'!K1035="",'Data Entry'!L1035="",'Data Entry'!M1035="",'Data Entry'!N1035="",'Data Entry'!O1035="",'Data Entry'!P1035="",'Data Entry'!Q1035=""),"","1"))</f>
        <v/>
      </c>
      <c r="AA1032" s="152" t="str">
        <f>IF('Data Entry'!R1035="Yes","1",IF(AND('Data Entry'!R1035="",'Data Entry'!S1035="",'Data Entry'!T1035="",'Data Entry'!U1035=""),"","1"))</f>
        <v/>
      </c>
      <c r="AB1032" s="157" t="str">
        <f>IF('Data Entry'!V1035="Yes","1",IF(AND('Data Entry'!V1035="",'Data Entry'!W1035=""),"","1"))</f>
        <v/>
      </c>
    </row>
    <row r="1033" spans="1:28" ht="17">
      <c r="A1033" s="59">
        <f>'Data Entry'!AB1036</f>
        <v>0</v>
      </c>
      <c r="B1033" s="59" t="str">
        <f>'Data Entry'!AR1036</f>
        <v/>
      </c>
      <c r="C1033" s="1">
        <f>IF('Data Entry'!AD1036="g",'Data Entry'!AC1036*0.001*U1033,IF('Data Entry'!AD1036="UI",'Data Entry'!AC1036*0.000001*U1033,IF('Data Entry'!AD1036="mg",'Data Entry'!AC1036*0.000001*U1033,IF('Data Entry'!AD1036="t",'Data Entry'!AC1036*1000*U1033,IF('Data Entry'!AD1036="kg",'Data Entry'!AC1036*1*U1033,IF('Data Entry'!AD1036="L",'Data Entry'!AC1036*1*U1033,IFERROR(,"")))))))</f>
        <v>0</v>
      </c>
      <c r="D1033" s="1" t="s">
        <v>4</v>
      </c>
      <c r="E1033" s="1">
        <f>IF('Data Entry'!AF1036="g",'Data Entry'!AE1036*0.001,IF('Data Entry'!AF1036="mg",'Data Entry'!AE1036*0.000001,IF('Data Entry'!AF1036="t",'Data Entry'!AE1036*1000,IF('Data Entry'!AF1036="ml",'Data Entry'!AE1036*0.001,IF('Data Entry'!AF1036="kg",'Data Entry'!AE1036*1,IF('Data Entry'!AF1036="Pieza",'Data Entry'!AE1036*1,IF('Data Entry'!AF1036="L",'Data Entry'!AE1036*1,IFERROR(,""))))))))</f>
        <v>0</v>
      </c>
      <c r="F1033" s="1" t="s">
        <v>4</v>
      </c>
      <c r="G1033" s="1">
        <f>IF('Data Entry'!AA1036="g",'Data Entry'!Z1036*0.001,IF('Data Entry'!AA1036="mg",'Data Entry'!Z1036*0.000001,IF('Data Entry'!AA1036="t",'Data Entry'!Z1036*1000,IF('Data Entry'!AA1036="ml",'Data Entry'!Z1036*0.001,IF('Data Entry'!AA1036="kg",'Data Entry'!Z1036*1,IF('Data Entry'!AA1036="Piezas",'Data Entry'!Z1036*1,IF('Data Entry'!AA1036="L",'Data Entry'!Z1036*1,IFERROR(,""))))))))</f>
        <v>0</v>
      </c>
      <c r="H1033" s="1" t="s">
        <v>4</v>
      </c>
      <c r="I1033" s="1">
        <f>IF('Data Entry'!AC1036="g",'Data Entry'!AB1036*0.001,IF('Data Entry'!AC1036="mg",'Data Entry'!AB1036*0.000001,IF('Data Entry'!AC1036="t",'Data Entry'!AB1036*1000,IF('Data Entry'!AC1036="ml",'Data Entry'!AB1036*0.001,IF('Data Entry'!AC1036="kg",'Data Entry'!AB1036*1,IF('Data Entry'!AC1036="L",'Data Entry'!AB1036*1,IFERROR(,"")))))))</f>
        <v>0</v>
      </c>
      <c r="J1033" s="59" t="str">
        <f>'Data Entry'!AU1036</f>
        <v/>
      </c>
      <c r="K1033" s="1">
        <f>IF('Data Entry'!AI1036="g",'Data Entry'!AH1036*0.001*V1033,IF('Data Entry'!AI1036="UI",'Data Entry'!AH1036*0.000001*V1033,IF('Data Entry'!AI1036="mg",'Data Entry'!AH1036*0.000001*V1033,IF('Data Entry'!AI1036="t",'Data Entry'!AH1036*1000*V1033,IF('Data Entry'!AI1036="kg",'Data Entry'!AH1036*1*V1033,IF('Data Entry'!AI1036="L",'Data Entry'!AH1036*1*V1033,IFERROR(,"")))))))</f>
        <v>0</v>
      </c>
      <c r="L1033" s="1" t="s">
        <v>4</v>
      </c>
      <c r="M1033" s="59">
        <f>'Data Entry'!AJ1036</f>
        <v>0</v>
      </c>
      <c r="N1033" s="59" t="str">
        <f>'Data Entry'!AX1036</f>
        <v/>
      </c>
      <c r="O1033" s="1">
        <f>IF('Data Entry'!AL1036="g",'Data Entry'!AK1036*0.001*W1033,IF('Data Entry'!AL1036="UI",'Data Entry'!AK1036*0.000001*W1033,IF('Data Entry'!AL1036="mg",'Data Entry'!AK1036*0.000001*W1033,IF('Data Entry'!AL1036="t",'Data Entry'!AK1036*1000*W1033,IF('Data Entry'!AL1036="kg",'Data Entry'!AK1036*1*W1033,IF('Data Entry'!AL1036="L",'Data Entry'!AK1036*1*W1033,IFERROR(,"")))))))</f>
        <v>0</v>
      </c>
      <c r="P1033" s="1" t="s">
        <v>4</v>
      </c>
      <c r="Q1033" s="59">
        <f>'Data Entry'!AM1036</f>
        <v>0</v>
      </c>
      <c r="R1033" s="59" t="str">
        <f>'Data Entry'!BA1036</f>
        <v/>
      </c>
      <c r="S1033" s="1">
        <f>IF('Data Entry'!AO1036="g",'Data Entry'!AN1036*0.001*X1033,IF('Data Entry'!AO1036="UI",'Data Entry'!AN1036*0.000001*X1033,IF('Data Entry'!AO1036="mg",'Data Entry'!AN1036*0.000001*X1033,IF('Data Entry'!AO1036="t",'Data Entry'!AN1036*1000*X1033,IF('Data Entry'!AO1036="kg",'Data Entry'!AN1036*1*X1033,IF('Data Entry'!AO1036="L",'Data Entry'!AN1036*1*X1033,IFERROR(,"")))))))</f>
        <v>0</v>
      </c>
      <c r="T1033" s="1" t="s">
        <v>4</v>
      </c>
      <c r="U1033" s="59" t="str">
        <f>IF('Data Entry'!AP1036="No aplica","1",'Data Entry'!AP1036)</f>
        <v/>
      </c>
      <c r="V1033" s="59" t="str">
        <f>IF('Data Entry'!AS1036="No aplica","1",'Data Entry'!AS1036)</f>
        <v/>
      </c>
      <c r="W1033" s="59" t="str">
        <f>IF('Data Entry'!AV1036="No aplica","1",'Data Entry'!AV1036)</f>
        <v/>
      </c>
      <c r="X1033" s="59" t="str">
        <f>IF('Data Entry'!AY1036="No aplica","1",'Data Entry'!AY1036)</f>
        <v/>
      </c>
      <c r="Y1033" s="151" t="str">
        <f t="shared" si="16"/>
        <v/>
      </c>
      <c r="Z1033" s="152" t="str">
        <f>IF('Data Entry'!H1036="Yes","1",IF(AND('Data Entry'!H1036="",'Data Entry'!I1036="",'Data Entry'!J1036="",'Data Entry'!K1036="",'Data Entry'!L1036="",'Data Entry'!M1036="",'Data Entry'!N1036="",'Data Entry'!O1036="",'Data Entry'!P1036="",'Data Entry'!Q1036=""),"","1"))</f>
        <v/>
      </c>
      <c r="AA1033" s="152" t="str">
        <f>IF('Data Entry'!R1036="Yes","1",IF(AND('Data Entry'!R1036="",'Data Entry'!S1036="",'Data Entry'!T1036="",'Data Entry'!U1036=""),"","1"))</f>
        <v/>
      </c>
      <c r="AB1033" s="157" t="str">
        <f>IF('Data Entry'!V1036="Yes","1",IF(AND('Data Entry'!V1036="",'Data Entry'!W1036=""),"","1"))</f>
        <v/>
      </c>
    </row>
    <row r="1034" spans="1:28" ht="17">
      <c r="A1034" s="59">
        <f>'Data Entry'!AB1037</f>
        <v>0</v>
      </c>
      <c r="B1034" s="59" t="str">
        <f>'Data Entry'!AR1037</f>
        <v/>
      </c>
      <c r="C1034" s="1">
        <f>IF('Data Entry'!AD1037="g",'Data Entry'!AC1037*0.001*U1034,IF('Data Entry'!AD1037="UI",'Data Entry'!AC1037*0.000001*U1034,IF('Data Entry'!AD1037="mg",'Data Entry'!AC1037*0.000001*U1034,IF('Data Entry'!AD1037="t",'Data Entry'!AC1037*1000*U1034,IF('Data Entry'!AD1037="kg",'Data Entry'!AC1037*1*U1034,IF('Data Entry'!AD1037="L",'Data Entry'!AC1037*1*U1034,IFERROR(,"")))))))</f>
        <v>0</v>
      </c>
      <c r="D1034" s="1" t="s">
        <v>4</v>
      </c>
      <c r="E1034" s="1">
        <f>IF('Data Entry'!AF1037="g",'Data Entry'!AE1037*0.001,IF('Data Entry'!AF1037="mg",'Data Entry'!AE1037*0.000001,IF('Data Entry'!AF1037="t",'Data Entry'!AE1037*1000,IF('Data Entry'!AF1037="ml",'Data Entry'!AE1037*0.001,IF('Data Entry'!AF1037="kg",'Data Entry'!AE1037*1,IF('Data Entry'!AF1037="Pieza",'Data Entry'!AE1037*1,IF('Data Entry'!AF1037="L",'Data Entry'!AE1037*1,IFERROR(,""))))))))</f>
        <v>0</v>
      </c>
      <c r="F1034" s="1" t="s">
        <v>4</v>
      </c>
      <c r="G1034" s="1">
        <f>IF('Data Entry'!AA1037="g",'Data Entry'!Z1037*0.001,IF('Data Entry'!AA1037="mg",'Data Entry'!Z1037*0.000001,IF('Data Entry'!AA1037="t",'Data Entry'!Z1037*1000,IF('Data Entry'!AA1037="ml",'Data Entry'!Z1037*0.001,IF('Data Entry'!AA1037="kg",'Data Entry'!Z1037*1,IF('Data Entry'!AA1037="Piezas",'Data Entry'!Z1037*1,IF('Data Entry'!AA1037="L",'Data Entry'!Z1037*1,IFERROR(,""))))))))</f>
        <v>0</v>
      </c>
      <c r="H1034" s="1" t="s">
        <v>4</v>
      </c>
      <c r="I1034" s="1">
        <f>IF('Data Entry'!AC1037="g",'Data Entry'!AB1037*0.001,IF('Data Entry'!AC1037="mg",'Data Entry'!AB1037*0.000001,IF('Data Entry'!AC1037="t",'Data Entry'!AB1037*1000,IF('Data Entry'!AC1037="ml",'Data Entry'!AB1037*0.001,IF('Data Entry'!AC1037="kg",'Data Entry'!AB1037*1,IF('Data Entry'!AC1037="L",'Data Entry'!AB1037*1,IFERROR(,"")))))))</f>
        <v>0</v>
      </c>
      <c r="J1034" s="59" t="str">
        <f>'Data Entry'!AU1037</f>
        <v/>
      </c>
      <c r="K1034" s="1">
        <f>IF('Data Entry'!AI1037="g",'Data Entry'!AH1037*0.001*V1034,IF('Data Entry'!AI1037="UI",'Data Entry'!AH1037*0.000001*V1034,IF('Data Entry'!AI1037="mg",'Data Entry'!AH1037*0.000001*V1034,IF('Data Entry'!AI1037="t",'Data Entry'!AH1037*1000*V1034,IF('Data Entry'!AI1037="kg",'Data Entry'!AH1037*1*V1034,IF('Data Entry'!AI1037="L",'Data Entry'!AH1037*1*V1034,IFERROR(,"")))))))</f>
        <v>0</v>
      </c>
      <c r="L1034" s="1" t="s">
        <v>4</v>
      </c>
      <c r="M1034" s="59">
        <f>'Data Entry'!AJ1037</f>
        <v>0</v>
      </c>
      <c r="N1034" s="59" t="str">
        <f>'Data Entry'!AX1037</f>
        <v/>
      </c>
      <c r="O1034" s="1">
        <f>IF('Data Entry'!AL1037="g",'Data Entry'!AK1037*0.001*W1034,IF('Data Entry'!AL1037="UI",'Data Entry'!AK1037*0.000001*W1034,IF('Data Entry'!AL1037="mg",'Data Entry'!AK1037*0.000001*W1034,IF('Data Entry'!AL1037="t",'Data Entry'!AK1037*1000*W1034,IF('Data Entry'!AL1037="kg",'Data Entry'!AK1037*1*W1034,IF('Data Entry'!AL1037="L",'Data Entry'!AK1037*1*W1034,IFERROR(,"")))))))</f>
        <v>0</v>
      </c>
      <c r="P1034" s="1" t="s">
        <v>4</v>
      </c>
      <c r="Q1034" s="59">
        <f>'Data Entry'!AM1037</f>
        <v>0</v>
      </c>
      <c r="R1034" s="59" t="str">
        <f>'Data Entry'!BA1037</f>
        <v/>
      </c>
      <c r="S1034" s="1">
        <f>IF('Data Entry'!AO1037="g",'Data Entry'!AN1037*0.001*X1034,IF('Data Entry'!AO1037="UI",'Data Entry'!AN1037*0.000001*X1034,IF('Data Entry'!AO1037="mg",'Data Entry'!AN1037*0.000001*X1034,IF('Data Entry'!AO1037="t",'Data Entry'!AN1037*1000*X1034,IF('Data Entry'!AO1037="kg",'Data Entry'!AN1037*1*X1034,IF('Data Entry'!AO1037="L",'Data Entry'!AN1037*1*X1034,IFERROR(,"")))))))</f>
        <v>0</v>
      </c>
      <c r="T1034" s="1" t="s">
        <v>4</v>
      </c>
      <c r="U1034" s="59" t="str">
        <f>IF('Data Entry'!AP1037="No aplica","1",'Data Entry'!AP1037)</f>
        <v/>
      </c>
      <c r="V1034" s="59" t="str">
        <f>IF('Data Entry'!AS1037="No aplica","1",'Data Entry'!AS1037)</f>
        <v/>
      </c>
      <c r="W1034" s="59" t="str">
        <f>IF('Data Entry'!AV1037="No aplica","1",'Data Entry'!AV1037)</f>
        <v/>
      </c>
      <c r="X1034" s="59" t="str">
        <f>IF('Data Entry'!AY1037="No aplica","1",'Data Entry'!AY1037)</f>
        <v/>
      </c>
      <c r="Y1034" s="151" t="str">
        <f t="shared" si="16"/>
        <v/>
      </c>
      <c r="Z1034" s="152" t="str">
        <f>IF('Data Entry'!H1037="Yes","1",IF(AND('Data Entry'!H1037="",'Data Entry'!I1037="",'Data Entry'!J1037="",'Data Entry'!K1037="",'Data Entry'!L1037="",'Data Entry'!M1037="",'Data Entry'!N1037="",'Data Entry'!O1037="",'Data Entry'!P1037="",'Data Entry'!Q1037=""),"","1"))</f>
        <v/>
      </c>
      <c r="AA1034" s="152" t="str">
        <f>IF('Data Entry'!R1037="Yes","1",IF(AND('Data Entry'!R1037="",'Data Entry'!S1037="",'Data Entry'!T1037="",'Data Entry'!U1037=""),"","1"))</f>
        <v/>
      </c>
      <c r="AB1034" s="157" t="str">
        <f>IF('Data Entry'!V1037="Yes","1",IF(AND('Data Entry'!V1037="",'Data Entry'!W1037=""),"","1"))</f>
        <v/>
      </c>
    </row>
    <row r="1035" spans="1:28" ht="17">
      <c r="A1035" s="59">
        <f>'Data Entry'!AB1038</f>
        <v>0</v>
      </c>
      <c r="B1035" s="59" t="str">
        <f>'Data Entry'!AR1038</f>
        <v/>
      </c>
      <c r="C1035" s="1">
        <f>IF('Data Entry'!AD1038="g",'Data Entry'!AC1038*0.001*U1035,IF('Data Entry'!AD1038="UI",'Data Entry'!AC1038*0.000001*U1035,IF('Data Entry'!AD1038="mg",'Data Entry'!AC1038*0.000001*U1035,IF('Data Entry'!AD1038="t",'Data Entry'!AC1038*1000*U1035,IF('Data Entry'!AD1038="kg",'Data Entry'!AC1038*1*U1035,IF('Data Entry'!AD1038="L",'Data Entry'!AC1038*1*U1035,IFERROR(,"")))))))</f>
        <v>0</v>
      </c>
      <c r="D1035" s="1" t="s">
        <v>4</v>
      </c>
      <c r="E1035" s="1">
        <f>IF('Data Entry'!AF1038="g",'Data Entry'!AE1038*0.001,IF('Data Entry'!AF1038="mg",'Data Entry'!AE1038*0.000001,IF('Data Entry'!AF1038="t",'Data Entry'!AE1038*1000,IF('Data Entry'!AF1038="ml",'Data Entry'!AE1038*0.001,IF('Data Entry'!AF1038="kg",'Data Entry'!AE1038*1,IF('Data Entry'!AF1038="Pieza",'Data Entry'!AE1038*1,IF('Data Entry'!AF1038="L",'Data Entry'!AE1038*1,IFERROR(,""))))))))</f>
        <v>0</v>
      </c>
      <c r="F1035" s="1" t="s">
        <v>4</v>
      </c>
      <c r="G1035" s="1">
        <f>IF('Data Entry'!AA1038="g",'Data Entry'!Z1038*0.001,IF('Data Entry'!AA1038="mg",'Data Entry'!Z1038*0.000001,IF('Data Entry'!AA1038="t",'Data Entry'!Z1038*1000,IF('Data Entry'!AA1038="ml",'Data Entry'!Z1038*0.001,IF('Data Entry'!AA1038="kg",'Data Entry'!Z1038*1,IF('Data Entry'!AA1038="Piezas",'Data Entry'!Z1038*1,IF('Data Entry'!AA1038="L",'Data Entry'!Z1038*1,IFERROR(,""))))))))</f>
        <v>0</v>
      </c>
      <c r="H1035" s="1" t="s">
        <v>4</v>
      </c>
      <c r="I1035" s="1">
        <f>IF('Data Entry'!AC1038="g",'Data Entry'!AB1038*0.001,IF('Data Entry'!AC1038="mg",'Data Entry'!AB1038*0.000001,IF('Data Entry'!AC1038="t",'Data Entry'!AB1038*1000,IF('Data Entry'!AC1038="ml",'Data Entry'!AB1038*0.001,IF('Data Entry'!AC1038="kg",'Data Entry'!AB1038*1,IF('Data Entry'!AC1038="L",'Data Entry'!AB1038*1,IFERROR(,"")))))))</f>
        <v>0</v>
      </c>
      <c r="J1035" s="59" t="str">
        <f>'Data Entry'!AU1038</f>
        <v/>
      </c>
      <c r="K1035" s="1">
        <f>IF('Data Entry'!AI1038="g",'Data Entry'!AH1038*0.001*V1035,IF('Data Entry'!AI1038="UI",'Data Entry'!AH1038*0.000001*V1035,IF('Data Entry'!AI1038="mg",'Data Entry'!AH1038*0.000001*V1035,IF('Data Entry'!AI1038="t",'Data Entry'!AH1038*1000*V1035,IF('Data Entry'!AI1038="kg",'Data Entry'!AH1038*1*V1035,IF('Data Entry'!AI1038="L",'Data Entry'!AH1038*1*V1035,IFERROR(,"")))))))</f>
        <v>0</v>
      </c>
      <c r="L1035" s="1" t="s">
        <v>4</v>
      </c>
      <c r="M1035" s="59">
        <f>'Data Entry'!AJ1038</f>
        <v>0</v>
      </c>
      <c r="N1035" s="59" t="str">
        <f>'Data Entry'!AX1038</f>
        <v/>
      </c>
      <c r="O1035" s="1">
        <f>IF('Data Entry'!AL1038="g",'Data Entry'!AK1038*0.001*W1035,IF('Data Entry'!AL1038="UI",'Data Entry'!AK1038*0.000001*W1035,IF('Data Entry'!AL1038="mg",'Data Entry'!AK1038*0.000001*W1035,IF('Data Entry'!AL1038="t",'Data Entry'!AK1038*1000*W1035,IF('Data Entry'!AL1038="kg",'Data Entry'!AK1038*1*W1035,IF('Data Entry'!AL1038="L",'Data Entry'!AK1038*1*W1035,IFERROR(,"")))))))</f>
        <v>0</v>
      </c>
      <c r="P1035" s="1" t="s">
        <v>4</v>
      </c>
      <c r="Q1035" s="59">
        <f>'Data Entry'!AM1038</f>
        <v>0</v>
      </c>
      <c r="R1035" s="59" t="str">
        <f>'Data Entry'!BA1038</f>
        <v/>
      </c>
      <c r="S1035" s="1">
        <f>IF('Data Entry'!AO1038="g",'Data Entry'!AN1038*0.001*X1035,IF('Data Entry'!AO1038="UI",'Data Entry'!AN1038*0.000001*X1035,IF('Data Entry'!AO1038="mg",'Data Entry'!AN1038*0.000001*X1035,IF('Data Entry'!AO1038="t",'Data Entry'!AN1038*1000*X1035,IF('Data Entry'!AO1038="kg",'Data Entry'!AN1038*1*X1035,IF('Data Entry'!AO1038="L",'Data Entry'!AN1038*1*X1035,IFERROR(,"")))))))</f>
        <v>0</v>
      </c>
      <c r="T1035" s="1" t="s">
        <v>4</v>
      </c>
      <c r="U1035" s="59" t="str">
        <f>IF('Data Entry'!AP1038="No aplica","1",'Data Entry'!AP1038)</f>
        <v/>
      </c>
      <c r="V1035" s="59" t="str">
        <f>IF('Data Entry'!AS1038="No aplica","1",'Data Entry'!AS1038)</f>
        <v/>
      </c>
      <c r="W1035" s="59" t="str">
        <f>IF('Data Entry'!AV1038="No aplica","1",'Data Entry'!AV1038)</f>
        <v/>
      </c>
      <c r="X1035" s="59" t="str">
        <f>IF('Data Entry'!AY1038="No aplica","1",'Data Entry'!AY1038)</f>
        <v/>
      </c>
      <c r="Y1035" s="151" t="str">
        <f t="shared" si="16"/>
        <v/>
      </c>
      <c r="Z1035" s="152" t="str">
        <f>IF('Data Entry'!H1038="Yes","1",IF(AND('Data Entry'!H1038="",'Data Entry'!I1038="",'Data Entry'!J1038="",'Data Entry'!K1038="",'Data Entry'!L1038="",'Data Entry'!M1038="",'Data Entry'!N1038="",'Data Entry'!O1038="",'Data Entry'!P1038="",'Data Entry'!Q1038=""),"","1"))</f>
        <v/>
      </c>
      <c r="AA1035" s="152" t="str">
        <f>IF('Data Entry'!R1038="Yes","1",IF(AND('Data Entry'!R1038="",'Data Entry'!S1038="",'Data Entry'!T1038="",'Data Entry'!U1038=""),"","1"))</f>
        <v/>
      </c>
      <c r="AB1035" s="157" t="str">
        <f>IF('Data Entry'!V1038="Yes","1",IF(AND('Data Entry'!V1038="",'Data Entry'!W1038=""),"","1"))</f>
        <v/>
      </c>
    </row>
    <row r="1036" spans="1:28" ht="17">
      <c r="A1036" s="59">
        <f>'Data Entry'!AB1039</f>
        <v>0</v>
      </c>
      <c r="B1036" s="59" t="str">
        <f>'Data Entry'!AR1039</f>
        <v/>
      </c>
      <c r="C1036" s="1">
        <f>IF('Data Entry'!AD1039="g",'Data Entry'!AC1039*0.001*U1036,IF('Data Entry'!AD1039="UI",'Data Entry'!AC1039*0.000001*U1036,IF('Data Entry'!AD1039="mg",'Data Entry'!AC1039*0.000001*U1036,IF('Data Entry'!AD1039="t",'Data Entry'!AC1039*1000*U1036,IF('Data Entry'!AD1039="kg",'Data Entry'!AC1039*1*U1036,IF('Data Entry'!AD1039="L",'Data Entry'!AC1039*1*U1036,IFERROR(,"")))))))</f>
        <v>0</v>
      </c>
      <c r="D1036" s="1" t="s">
        <v>4</v>
      </c>
      <c r="E1036" s="1">
        <f>IF('Data Entry'!AF1039="g",'Data Entry'!AE1039*0.001,IF('Data Entry'!AF1039="mg",'Data Entry'!AE1039*0.000001,IF('Data Entry'!AF1039="t",'Data Entry'!AE1039*1000,IF('Data Entry'!AF1039="ml",'Data Entry'!AE1039*0.001,IF('Data Entry'!AF1039="kg",'Data Entry'!AE1039*1,IF('Data Entry'!AF1039="Pieza",'Data Entry'!AE1039*1,IF('Data Entry'!AF1039="L",'Data Entry'!AE1039*1,IFERROR(,""))))))))</f>
        <v>0</v>
      </c>
      <c r="F1036" s="1" t="s">
        <v>4</v>
      </c>
      <c r="G1036" s="1">
        <f>IF('Data Entry'!AA1039="g",'Data Entry'!Z1039*0.001,IF('Data Entry'!AA1039="mg",'Data Entry'!Z1039*0.000001,IF('Data Entry'!AA1039="t",'Data Entry'!Z1039*1000,IF('Data Entry'!AA1039="ml",'Data Entry'!Z1039*0.001,IF('Data Entry'!AA1039="kg",'Data Entry'!Z1039*1,IF('Data Entry'!AA1039="Piezas",'Data Entry'!Z1039*1,IF('Data Entry'!AA1039="L",'Data Entry'!Z1039*1,IFERROR(,""))))))))</f>
        <v>0</v>
      </c>
      <c r="H1036" s="1" t="s">
        <v>4</v>
      </c>
      <c r="I1036" s="1">
        <f>IF('Data Entry'!AC1039="g",'Data Entry'!AB1039*0.001,IF('Data Entry'!AC1039="mg",'Data Entry'!AB1039*0.000001,IF('Data Entry'!AC1039="t",'Data Entry'!AB1039*1000,IF('Data Entry'!AC1039="ml",'Data Entry'!AB1039*0.001,IF('Data Entry'!AC1039="kg",'Data Entry'!AB1039*1,IF('Data Entry'!AC1039="L",'Data Entry'!AB1039*1,IFERROR(,"")))))))</f>
        <v>0</v>
      </c>
      <c r="J1036" s="59" t="str">
        <f>'Data Entry'!AU1039</f>
        <v/>
      </c>
      <c r="K1036" s="1">
        <f>IF('Data Entry'!AI1039="g",'Data Entry'!AH1039*0.001*V1036,IF('Data Entry'!AI1039="UI",'Data Entry'!AH1039*0.000001*V1036,IF('Data Entry'!AI1039="mg",'Data Entry'!AH1039*0.000001*V1036,IF('Data Entry'!AI1039="t",'Data Entry'!AH1039*1000*V1036,IF('Data Entry'!AI1039="kg",'Data Entry'!AH1039*1*V1036,IF('Data Entry'!AI1039="L",'Data Entry'!AH1039*1*V1036,IFERROR(,"")))))))</f>
        <v>0</v>
      </c>
      <c r="L1036" s="1" t="s">
        <v>4</v>
      </c>
      <c r="M1036" s="59">
        <f>'Data Entry'!AJ1039</f>
        <v>0</v>
      </c>
      <c r="N1036" s="59" t="str">
        <f>'Data Entry'!AX1039</f>
        <v/>
      </c>
      <c r="O1036" s="1">
        <f>IF('Data Entry'!AL1039="g",'Data Entry'!AK1039*0.001*W1036,IF('Data Entry'!AL1039="UI",'Data Entry'!AK1039*0.000001*W1036,IF('Data Entry'!AL1039="mg",'Data Entry'!AK1039*0.000001*W1036,IF('Data Entry'!AL1039="t",'Data Entry'!AK1039*1000*W1036,IF('Data Entry'!AL1039="kg",'Data Entry'!AK1039*1*W1036,IF('Data Entry'!AL1039="L",'Data Entry'!AK1039*1*W1036,IFERROR(,"")))))))</f>
        <v>0</v>
      </c>
      <c r="P1036" s="1" t="s">
        <v>4</v>
      </c>
      <c r="Q1036" s="59">
        <f>'Data Entry'!AM1039</f>
        <v>0</v>
      </c>
      <c r="R1036" s="59" t="str">
        <f>'Data Entry'!BA1039</f>
        <v/>
      </c>
      <c r="S1036" s="1">
        <f>IF('Data Entry'!AO1039="g",'Data Entry'!AN1039*0.001*X1036,IF('Data Entry'!AO1039="UI",'Data Entry'!AN1039*0.000001*X1036,IF('Data Entry'!AO1039="mg",'Data Entry'!AN1039*0.000001*X1036,IF('Data Entry'!AO1039="t",'Data Entry'!AN1039*1000*X1036,IF('Data Entry'!AO1039="kg",'Data Entry'!AN1039*1*X1036,IF('Data Entry'!AO1039="L",'Data Entry'!AN1039*1*X1036,IFERROR(,"")))))))</f>
        <v>0</v>
      </c>
      <c r="T1036" s="1" t="s">
        <v>4</v>
      </c>
      <c r="U1036" s="59" t="str">
        <f>IF('Data Entry'!AP1039="No aplica","1",'Data Entry'!AP1039)</f>
        <v/>
      </c>
      <c r="V1036" s="59" t="str">
        <f>IF('Data Entry'!AS1039="No aplica","1",'Data Entry'!AS1039)</f>
        <v/>
      </c>
      <c r="W1036" s="59" t="str">
        <f>IF('Data Entry'!AV1039="No aplica","1",'Data Entry'!AV1039)</f>
        <v/>
      </c>
      <c r="X1036" s="59" t="str">
        <f>IF('Data Entry'!AY1039="No aplica","1",'Data Entry'!AY1039)</f>
        <v/>
      </c>
      <c r="Y1036" s="151" t="str">
        <f t="shared" si="16"/>
        <v/>
      </c>
      <c r="Z1036" s="152" t="str">
        <f>IF('Data Entry'!H1039="Yes","1",IF(AND('Data Entry'!H1039="",'Data Entry'!I1039="",'Data Entry'!J1039="",'Data Entry'!K1039="",'Data Entry'!L1039="",'Data Entry'!M1039="",'Data Entry'!N1039="",'Data Entry'!O1039="",'Data Entry'!P1039="",'Data Entry'!Q1039=""),"","1"))</f>
        <v/>
      </c>
      <c r="AA1036" s="152" t="str">
        <f>IF('Data Entry'!R1039="Yes","1",IF(AND('Data Entry'!R1039="",'Data Entry'!S1039="",'Data Entry'!T1039="",'Data Entry'!U1039=""),"","1"))</f>
        <v/>
      </c>
      <c r="AB1036" s="157" t="str">
        <f>IF('Data Entry'!V1039="Yes","1",IF(AND('Data Entry'!V1039="",'Data Entry'!W1039=""),"","1"))</f>
        <v/>
      </c>
    </row>
    <row r="1037" spans="1:28" ht="17">
      <c r="A1037" s="59">
        <f>'Data Entry'!AB1040</f>
        <v>0</v>
      </c>
      <c r="B1037" s="59" t="str">
        <f>'Data Entry'!AR1040</f>
        <v/>
      </c>
      <c r="C1037" s="1">
        <f>IF('Data Entry'!AD1040="g",'Data Entry'!AC1040*0.001*U1037,IF('Data Entry'!AD1040="UI",'Data Entry'!AC1040*0.000001*U1037,IF('Data Entry'!AD1040="mg",'Data Entry'!AC1040*0.000001*U1037,IF('Data Entry'!AD1040="t",'Data Entry'!AC1040*1000*U1037,IF('Data Entry'!AD1040="kg",'Data Entry'!AC1040*1*U1037,IF('Data Entry'!AD1040="L",'Data Entry'!AC1040*1*U1037,IFERROR(,"")))))))</f>
        <v>0</v>
      </c>
      <c r="D1037" s="1" t="s">
        <v>4</v>
      </c>
      <c r="E1037" s="1">
        <f>IF('Data Entry'!AF1040="g",'Data Entry'!AE1040*0.001,IF('Data Entry'!AF1040="mg",'Data Entry'!AE1040*0.000001,IF('Data Entry'!AF1040="t",'Data Entry'!AE1040*1000,IF('Data Entry'!AF1040="ml",'Data Entry'!AE1040*0.001,IF('Data Entry'!AF1040="kg",'Data Entry'!AE1040*1,IF('Data Entry'!AF1040="Pieza",'Data Entry'!AE1040*1,IF('Data Entry'!AF1040="L",'Data Entry'!AE1040*1,IFERROR(,""))))))))</f>
        <v>0</v>
      </c>
      <c r="F1037" s="1" t="s">
        <v>4</v>
      </c>
      <c r="G1037" s="1">
        <f>IF('Data Entry'!AA1040="g",'Data Entry'!Z1040*0.001,IF('Data Entry'!AA1040="mg",'Data Entry'!Z1040*0.000001,IF('Data Entry'!AA1040="t",'Data Entry'!Z1040*1000,IF('Data Entry'!AA1040="ml",'Data Entry'!Z1040*0.001,IF('Data Entry'!AA1040="kg",'Data Entry'!Z1040*1,IF('Data Entry'!AA1040="Piezas",'Data Entry'!Z1040*1,IF('Data Entry'!AA1040="L",'Data Entry'!Z1040*1,IFERROR(,""))))))))</f>
        <v>0</v>
      </c>
      <c r="H1037" s="1" t="s">
        <v>4</v>
      </c>
      <c r="I1037" s="1">
        <f>IF('Data Entry'!AC1040="g",'Data Entry'!AB1040*0.001,IF('Data Entry'!AC1040="mg",'Data Entry'!AB1040*0.000001,IF('Data Entry'!AC1040="t",'Data Entry'!AB1040*1000,IF('Data Entry'!AC1040="ml",'Data Entry'!AB1040*0.001,IF('Data Entry'!AC1040="kg",'Data Entry'!AB1040*1,IF('Data Entry'!AC1040="L",'Data Entry'!AB1040*1,IFERROR(,"")))))))</f>
        <v>0</v>
      </c>
      <c r="J1037" s="59" t="str">
        <f>'Data Entry'!AU1040</f>
        <v/>
      </c>
      <c r="K1037" s="1">
        <f>IF('Data Entry'!AI1040="g",'Data Entry'!AH1040*0.001*V1037,IF('Data Entry'!AI1040="UI",'Data Entry'!AH1040*0.000001*V1037,IF('Data Entry'!AI1040="mg",'Data Entry'!AH1040*0.000001*V1037,IF('Data Entry'!AI1040="t",'Data Entry'!AH1040*1000*V1037,IF('Data Entry'!AI1040="kg",'Data Entry'!AH1040*1*V1037,IF('Data Entry'!AI1040="L",'Data Entry'!AH1040*1*V1037,IFERROR(,"")))))))</f>
        <v>0</v>
      </c>
      <c r="L1037" s="1" t="s">
        <v>4</v>
      </c>
      <c r="M1037" s="59">
        <f>'Data Entry'!AJ1040</f>
        <v>0</v>
      </c>
      <c r="N1037" s="59" t="str">
        <f>'Data Entry'!AX1040</f>
        <v/>
      </c>
      <c r="O1037" s="1">
        <f>IF('Data Entry'!AL1040="g",'Data Entry'!AK1040*0.001*W1037,IF('Data Entry'!AL1040="UI",'Data Entry'!AK1040*0.000001*W1037,IF('Data Entry'!AL1040="mg",'Data Entry'!AK1040*0.000001*W1037,IF('Data Entry'!AL1040="t",'Data Entry'!AK1040*1000*W1037,IF('Data Entry'!AL1040="kg",'Data Entry'!AK1040*1*W1037,IF('Data Entry'!AL1040="L",'Data Entry'!AK1040*1*W1037,IFERROR(,"")))))))</f>
        <v>0</v>
      </c>
      <c r="P1037" s="1" t="s">
        <v>4</v>
      </c>
      <c r="Q1037" s="59">
        <f>'Data Entry'!AM1040</f>
        <v>0</v>
      </c>
      <c r="R1037" s="59" t="str">
        <f>'Data Entry'!BA1040</f>
        <v/>
      </c>
      <c r="S1037" s="1">
        <f>IF('Data Entry'!AO1040="g",'Data Entry'!AN1040*0.001*X1037,IF('Data Entry'!AO1040="UI",'Data Entry'!AN1040*0.000001*X1037,IF('Data Entry'!AO1040="mg",'Data Entry'!AN1040*0.000001*X1037,IF('Data Entry'!AO1040="t",'Data Entry'!AN1040*1000*X1037,IF('Data Entry'!AO1040="kg",'Data Entry'!AN1040*1*X1037,IF('Data Entry'!AO1040="L",'Data Entry'!AN1040*1*X1037,IFERROR(,"")))))))</f>
        <v>0</v>
      </c>
      <c r="T1037" s="1" t="s">
        <v>4</v>
      </c>
      <c r="U1037" s="59" t="str">
        <f>IF('Data Entry'!AP1040="No aplica","1",'Data Entry'!AP1040)</f>
        <v/>
      </c>
      <c r="V1037" s="59" t="str">
        <f>IF('Data Entry'!AS1040="No aplica","1",'Data Entry'!AS1040)</f>
        <v/>
      </c>
      <c r="W1037" s="59" t="str">
        <f>IF('Data Entry'!AV1040="No aplica","1",'Data Entry'!AV1040)</f>
        <v/>
      </c>
      <c r="X1037" s="59" t="str">
        <f>IF('Data Entry'!AY1040="No aplica","1",'Data Entry'!AY1040)</f>
        <v/>
      </c>
      <c r="Y1037" s="151" t="str">
        <f t="shared" si="16"/>
        <v/>
      </c>
      <c r="Z1037" s="152" t="str">
        <f>IF('Data Entry'!H1040="Yes","1",IF(AND('Data Entry'!H1040="",'Data Entry'!I1040="",'Data Entry'!J1040="",'Data Entry'!K1040="",'Data Entry'!L1040="",'Data Entry'!M1040="",'Data Entry'!N1040="",'Data Entry'!O1040="",'Data Entry'!P1040="",'Data Entry'!Q1040=""),"","1"))</f>
        <v/>
      </c>
      <c r="AA1037" s="152" t="str">
        <f>IF('Data Entry'!R1040="Yes","1",IF(AND('Data Entry'!R1040="",'Data Entry'!S1040="",'Data Entry'!T1040="",'Data Entry'!U1040=""),"","1"))</f>
        <v/>
      </c>
      <c r="AB1037" s="157" t="str">
        <f>IF('Data Entry'!V1040="Yes","1",IF(AND('Data Entry'!V1040="",'Data Entry'!W1040=""),"","1"))</f>
        <v/>
      </c>
    </row>
    <row r="1038" spans="1:28" ht="17">
      <c r="A1038" s="59">
        <f>'Data Entry'!AB1041</f>
        <v>0</v>
      </c>
      <c r="B1038" s="59" t="str">
        <f>'Data Entry'!AR1041</f>
        <v/>
      </c>
      <c r="C1038" s="1">
        <f>IF('Data Entry'!AD1041="g",'Data Entry'!AC1041*0.001*U1038,IF('Data Entry'!AD1041="UI",'Data Entry'!AC1041*0.000001*U1038,IF('Data Entry'!AD1041="mg",'Data Entry'!AC1041*0.000001*U1038,IF('Data Entry'!AD1041="t",'Data Entry'!AC1041*1000*U1038,IF('Data Entry'!AD1041="kg",'Data Entry'!AC1041*1*U1038,IF('Data Entry'!AD1041="L",'Data Entry'!AC1041*1*U1038,IFERROR(,"")))))))</f>
        <v>0</v>
      </c>
      <c r="D1038" s="1" t="s">
        <v>4</v>
      </c>
      <c r="E1038" s="1">
        <f>IF('Data Entry'!AF1041="g",'Data Entry'!AE1041*0.001,IF('Data Entry'!AF1041="mg",'Data Entry'!AE1041*0.000001,IF('Data Entry'!AF1041="t",'Data Entry'!AE1041*1000,IF('Data Entry'!AF1041="ml",'Data Entry'!AE1041*0.001,IF('Data Entry'!AF1041="kg",'Data Entry'!AE1041*1,IF('Data Entry'!AF1041="Pieza",'Data Entry'!AE1041*1,IF('Data Entry'!AF1041="L",'Data Entry'!AE1041*1,IFERROR(,""))))))))</f>
        <v>0</v>
      </c>
      <c r="F1038" s="1" t="s">
        <v>4</v>
      </c>
      <c r="G1038" s="1">
        <f>IF('Data Entry'!AA1041="g",'Data Entry'!Z1041*0.001,IF('Data Entry'!AA1041="mg",'Data Entry'!Z1041*0.000001,IF('Data Entry'!AA1041="t",'Data Entry'!Z1041*1000,IF('Data Entry'!AA1041="ml",'Data Entry'!Z1041*0.001,IF('Data Entry'!AA1041="kg",'Data Entry'!Z1041*1,IF('Data Entry'!AA1041="Piezas",'Data Entry'!Z1041*1,IF('Data Entry'!AA1041="L",'Data Entry'!Z1041*1,IFERROR(,""))))))))</f>
        <v>0</v>
      </c>
      <c r="H1038" s="1" t="s">
        <v>4</v>
      </c>
      <c r="I1038" s="1">
        <f>IF('Data Entry'!AC1041="g",'Data Entry'!AB1041*0.001,IF('Data Entry'!AC1041="mg",'Data Entry'!AB1041*0.000001,IF('Data Entry'!AC1041="t",'Data Entry'!AB1041*1000,IF('Data Entry'!AC1041="ml",'Data Entry'!AB1041*0.001,IF('Data Entry'!AC1041="kg",'Data Entry'!AB1041*1,IF('Data Entry'!AC1041="L",'Data Entry'!AB1041*1,IFERROR(,"")))))))</f>
        <v>0</v>
      </c>
      <c r="J1038" s="59" t="str">
        <f>'Data Entry'!AU1041</f>
        <v/>
      </c>
      <c r="K1038" s="1">
        <f>IF('Data Entry'!AI1041="g",'Data Entry'!AH1041*0.001*V1038,IF('Data Entry'!AI1041="UI",'Data Entry'!AH1041*0.000001*V1038,IF('Data Entry'!AI1041="mg",'Data Entry'!AH1041*0.000001*V1038,IF('Data Entry'!AI1041="t",'Data Entry'!AH1041*1000*V1038,IF('Data Entry'!AI1041="kg",'Data Entry'!AH1041*1*V1038,IF('Data Entry'!AI1041="L",'Data Entry'!AH1041*1*V1038,IFERROR(,"")))))))</f>
        <v>0</v>
      </c>
      <c r="L1038" s="1" t="s">
        <v>4</v>
      </c>
      <c r="M1038" s="59">
        <f>'Data Entry'!AJ1041</f>
        <v>0</v>
      </c>
      <c r="N1038" s="59" t="str">
        <f>'Data Entry'!AX1041</f>
        <v/>
      </c>
      <c r="O1038" s="1">
        <f>IF('Data Entry'!AL1041="g",'Data Entry'!AK1041*0.001*W1038,IF('Data Entry'!AL1041="UI",'Data Entry'!AK1041*0.000001*W1038,IF('Data Entry'!AL1041="mg",'Data Entry'!AK1041*0.000001*W1038,IF('Data Entry'!AL1041="t",'Data Entry'!AK1041*1000*W1038,IF('Data Entry'!AL1041="kg",'Data Entry'!AK1041*1*W1038,IF('Data Entry'!AL1041="L",'Data Entry'!AK1041*1*W1038,IFERROR(,"")))))))</f>
        <v>0</v>
      </c>
      <c r="P1038" s="1" t="s">
        <v>4</v>
      </c>
      <c r="Q1038" s="59">
        <f>'Data Entry'!AM1041</f>
        <v>0</v>
      </c>
      <c r="R1038" s="59" t="str">
        <f>'Data Entry'!BA1041</f>
        <v/>
      </c>
      <c r="S1038" s="1">
        <f>IF('Data Entry'!AO1041="g",'Data Entry'!AN1041*0.001*X1038,IF('Data Entry'!AO1041="UI",'Data Entry'!AN1041*0.000001*X1038,IF('Data Entry'!AO1041="mg",'Data Entry'!AN1041*0.000001*X1038,IF('Data Entry'!AO1041="t",'Data Entry'!AN1041*1000*X1038,IF('Data Entry'!AO1041="kg",'Data Entry'!AN1041*1*X1038,IF('Data Entry'!AO1041="L",'Data Entry'!AN1041*1*X1038,IFERROR(,"")))))))</f>
        <v>0</v>
      </c>
      <c r="T1038" s="1" t="s">
        <v>4</v>
      </c>
      <c r="U1038" s="59" t="str">
        <f>IF('Data Entry'!AP1041="No aplica","1",'Data Entry'!AP1041)</f>
        <v/>
      </c>
      <c r="V1038" s="59" t="str">
        <f>IF('Data Entry'!AS1041="No aplica","1",'Data Entry'!AS1041)</f>
        <v/>
      </c>
      <c r="W1038" s="59" t="str">
        <f>IF('Data Entry'!AV1041="No aplica","1",'Data Entry'!AV1041)</f>
        <v/>
      </c>
      <c r="X1038" s="59" t="str">
        <f>IF('Data Entry'!AY1041="No aplica","1",'Data Entry'!AY1041)</f>
        <v/>
      </c>
      <c r="Y1038" s="151" t="str">
        <f t="shared" si="16"/>
        <v/>
      </c>
      <c r="Z1038" s="152" t="str">
        <f>IF('Data Entry'!H1041="Yes","1",IF(AND('Data Entry'!H1041="",'Data Entry'!I1041="",'Data Entry'!J1041="",'Data Entry'!K1041="",'Data Entry'!L1041="",'Data Entry'!M1041="",'Data Entry'!N1041="",'Data Entry'!O1041="",'Data Entry'!P1041="",'Data Entry'!Q1041=""),"","1"))</f>
        <v/>
      </c>
      <c r="AA1038" s="152" t="str">
        <f>IF('Data Entry'!R1041="Yes","1",IF(AND('Data Entry'!R1041="",'Data Entry'!S1041="",'Data Entry'!T1041="",'Data Entry'!U1041=""),"","1"))</f>
        <v/>
      </c>
      <c r="AB1038" s="157" t="str">
        <f>IF('Data Entry'!V1041="Yes","1",IF(AND('Data Entry'!V1041="",'Data Entry'!W1041=""),"","1"))</f>
        <v/>
      </c>
    </row>
    <row r="1039" spans="1:28" ht="17">
      <c r="A1039" s="59">
        <f>'Data Entry'!AB1042</f>
        <v>0</v>
      </c>
      <c r="B1039" s="59" t="str">
        <f>'Data Entry'!AR1042</f>
        <v/>
      </c>
      <c r="C1039" s="1">
        <f>IF('Data Entry'!AD1042="g",'Data Entry'!AC1042*0.001*U1039,IF('Data Entry'!AD1042="UI",'Data Entry'!AC1042*0.000001*U1039,IF('Data Entry'!AD1042="mg",'Data Entry'!AC1042*0.000001*U1039,IF('Data Entry'!AD1042="t",'Data Entry'!AC1042*1000*U1039,IF('Data Entry'!AD1042="kg",'Data Entry'!AC1042*1*U1039,IF('Data Entry'!AD1042="L",'Data Entry'!AC1042*1*U1039,IFERROR(,"")))))))</f>
        <v>0</v>
      </c>
      <c r="D1039" s="1" t="s">
        <v>4</v>
      </c>
      <c r="E1039" s="1">
        <f>IF('Data Entry'!AF1042="g",'Data Entry'!AE1042*0.001,IF('Data Entry'!AF1042="mg",'Data Entry'!AE1042*0.000001,IF('Data Entry'!AF1042="t",'Data Entry'!AE1042*1000,IF('Data Entry'!AF1042="ml",'Data Entry'!AE1042*0.001,IF('Data Entry'!AF1042="kg",'Data Entry'!AE1042*1,IF('Data Entry'!AF1042="Pieza",'Data Entry'!AE1042*1,IF('Data Entry'!AF1042="L",'Data Entry'!AE1042*1,IFERROR(,""))))))))</f>
        <v>0</v>
      </c>
      <c r="F1039" s="1" t="s">
        <v>4</v>
      </c>
      <c r="G1039" s="1">
        <f>IF('Data Entry'!AA1042="g",'Data Entry'!Z1042*0.001,IF('Data Entry'!AA1042="mg",'Data Entry'!Z1042*0.000001,IF('Data Entry'!AA1042="t",'Data Entry'!Z1042*1000,IF('Data Entry'!AA1042="ml",'Data Entry'!Z1042*0.001,IF('Data Entry'!AA1042="kg",'Data Entry'!Z1042*1,IF('Data Entry'!AA1042="Piezas",'Data Entry'!Z1042*1,IF('Data Entry'!AA1042="L",'Data Entry'!Z1042*1,IFERROR(,""))))))))</f>
        <v>0</v>
      </c>
      <c r="H1039" s="1" t="s">
        <v>4</v>
      </c>
      <c r="I1039" s="1">
        <f>IF('Data Entry'!AC1042="g",'Data Entry'!AB1042*0.001,IF('Data Entry'!AC1042="mg",'Data Entry'!AB1042*0.000001,IF('Data Entry'!AC1042="t",'Data Entry'!AB1042*1000,IF('Data Entry'!AC1042="ml",'Data Entry'!AB1042*0.001,IF('Data Entry'!AC1042="kg",'Data Entry'!AB1042*1,IF('Data Entry'!AC1042="L",'Data Entry'!AB1042*1,IFERROR(,"")))))))</f>
        <v>0</v>
      </c>
      <c r="J1039" s="59" t="str">
        <f>'Data Entry'!AU1042</f>
        <v/>
      </c>
      <c r="K1039" s="1">
        <f>IF('Data Entry'!AI1042="g",'Data Entry'!AH1042*0.001*V1039,IF('Data Entry'!AI1042="UI",'Data Entry'!AH1042*0.000001*V1039,IF('Data Entry'!AI1042="mg",'Data Entry'!AH1042*0.000001*V1039,IF('Data Entry'!AI1042="t",'Data Entry'!AH1042*1000*V1039,IF('Data Entry'!AI1042="kg",'Data Entry'!AH1042*1*V1039,IF('Data Entry'!AI1042="L",'Data Entry'!AH1042*1*V1039,IFERROR(,"")))))))</f>
        <v>0</v>
      </c>
      <c r="L1039" s="1" t="s">
        <v>4</v>
      </c>
      <c r="M1039" s="59">
        <f>'Data Entry'!AJ1042</f>
        <v>0</v>
      </c>
      <c r="N1039" s="59" t="str">
        <f>'Data Entry'!AX1042</f>
        <v/>
      </c>
      <c r="O1039" s="1">
        <f>IF('Data Entry'!AL1042="g",'Data Entry'!AK1042*0.001*W1039,IF('Data Entry'!AL1042="UI",'Data Entry'!AK1042*0.000001*W1039,IF('Data Entry'!AL1042="mg",'Data Entry'!AK1042*0.000001*W1039,IF('Data Entry'!AL1042="t",'Data Entry'!AK1042*1000*W1039,IF('Data Entry'!AL1042="kg",'Data Entry'!AK1042*1*W1039,IF('Data Entry'!AL1042="L",'Data Entry'!AK1042*1*W1039,IFERROR(,"")))))))</f>
        <v>0</v>
      </c>
      <c r="P1039" s="1" t="s">
        <v>4</v>
      </c>
      <c r="Q1039" s="59">
        <f>'Data Entry'!AM1042</f>
        <v>0</v>
      </c>
      <c r="R1039" s="59" t="str">
        <f>'Data Entry'!BA1042</f>
        <v/>
      </c>
      <c r="S1039" s="1">
        <f>IF('Data Entry'!AO1042="g",'Data Entry'!AN1042*0.001*X1039,IF('Data Entry'!AO1042="UI",'Data Entry'!AN1042*0.000001*X1039,IF('Data Entry'!AO1042="mg",'Data Entry'!AN1042*0.000001*X1039,IF('Data Entry'!AO1042="t",'Data Entry'!AN1042*1000*X1039,IF('Data Entry'!AO1042="kg",'Data Entry'!AN1042*1*X1039,IF('Data Entry'!AO1042="L",'Data Entry'!AN1042*1*X1039,IFERROR(,"")))))))</f>
        <v>0</v>
      </c>
      <c r="T1039" s="1" t="s">
        <v>4</v>
      </c>
      <c r="U1039" s="59" t="str">
        <f>IF('Data Entry'!AP1042="No aplica","1",'Data Entry'!AP1042)</f>
        <v/>
      </c>
      <c r="V1039" s="59" t="str">
        <f>IF('Data Entry'!AS1042="No aplica","1",'Data Entry'!AS1042)</f>
        <v/>
      </c>
      <c r="W1039" s="59" t="str">
        <f>IF('Data Entry'!AV1042="No aplica","1",'Data Entry'!AV1042)</f>
        <v/>
      </c>
      <c r="X1039" s="59" t="str">
        <f>IF('Data Entry'!AY1042="No aplica","1",'Data Entry'!AY1042)</f>
        <v/>
      </c>
      <c r="Y1039" s="151" t="str">
        <f t="shared" si="16"/>
        <v/>
      </c>
      <c r="Z1039" s="152" t="str">
        <f>IF('Data Entry'!H1042="Yes","1",IF(AND('Data Entry'!H1042="",'Data Entry'!I1042="",'Data Entry'!J1042="",'Data Entry'!K1042="",'Data Entry'!L1042="",'Data Entry'!M1042="",'Data Entry'!N1042="",'Data Entry'!O1042="",'Data Entry'!P1042="",'Data Entry'!Q1042=""),"","1"))</f>
        <v/>
      </c>
      <c r="AA1039" s="152" t="str">
        <f>IF('Data Entry'!R1042="Yes","1",IF(AND('Data Entry'!R1042="",'Data Entry'!S1042="",'Data Entry'!T1042="",'Data Entry'!U1042=""),"","1"))</f>
        <v/>
      </c>
      <c r="AB1039" s="157" t="str">
        <f>IF('Data Entry'!V1042="Yes","1",IF(AND('Data Entry'!V1042="",'Data Entry'!W1042=""),"","1"))</f>
        <v/>
      </c>
    </row>
    <row r="1040" spans="1:28" ht="17">
      <c r="A1040" s="59">
        <f>'Data Entry'!AB1043</f>
        <v>0</v>
      </c>
      <c r="B1040" s="59" t="str">
        <f>'Data Entry'!AR1043</f>
        <v/>
      </c>
      <c r="C1040" s="1">
        <f>IF('Data Entry'!AD1043="g",'Data Entry'!AC1043*0.001*U1040,IF('Data Entry'!AD1043="UI",'Data Entry'!AC1043*0.000001*U1040,IF('Data Entry'!AD1043="mg",'Data Entry'!AC1043*0.000001*U1040,IF('Data Entry'!AD1043="t",'Data Entry'!AC1043*1000*U1040,IF('Data Entry'!AD1043="kg",'Data Entry'!AC1043*1*U1040,IF('Data Entry'!AD1043="L",'Data Entry'!AC1043*1*U1040,IFERROR(,"")))))))</f>
        <v>0</v>
      </c>
      <c r="D1040" s="1" t="s">
        <v>4</v>
      </c>
      <c r="E1040" s="1">
        <f>IF('Data Entry'!AF1043="g",'Data Entry'!AE1043*0.001,IF('Data Entry'!AF1043="mg",'Data Entry'!AE1043*0.000001,IF('Data Entry'!AF1043="t",'Data Entry'!AE1043*1000,IF('Data Entry'!AF1043="ml",'Data Entry'!AE1043*0.001,IF('Data Entry'!AF1043="kg",'Data Entry'!AE1043*1,IF('Data Entry'!AF1043="Pieza",'Data Entry'!AE1043*1,IF('Data Entry'!AF1043="L",'Data Entry'!AE1043*1,IFERROR(,""))))))))</f>
        <v>0</v>
      </c>
      <c r="F1040" s="1" t="s">
        <v>4</v>
      </c>
      <c r="G1040" s="1">
        <f>IF('Data Entry'!AA1043="g",'Data Entry'!Z1043*0.001,IF('Data Entry'!AA1043="mg",'Data Entry'!Z1043*0.000001,IF('Data Entry'!AA1043="t",'Data Entry'!Z1043*1000,IF('Data Entry'!AA1043="ml",'Data Entry'!Z1043*0.001,IF('Data Entry'!AA1043="kg",'Data Entry'!Z1043*1,IF('Data Entry'!AA1043="Piezas",'Data Entry'!Z1043*1,IF('Data Entry'!AA1043="L",'Data Entry'!Z1043*1,IFERROR(,""))))))))</f>
        <v>0</v>
      </c>
      <c r="H1040" s="1" t="s">
        <v>4</v>
      </c>
      <c r="I1040" s="1">
        <f>IF('Data Entry'!AC1043="g",'Data Entry'!AB1043*0.001,IF('Data Entry'!AC1043="mg",'Data Entry'!AB1043*0.000001,IF('Data Entry'!AC1043="t",'Data Entry'!AB1043*1000,IF('Data Entry'!AC1043="ml",'Data Entry'!AB1043*0.001,IF('Data Entry'!AC1043="kg",'Data Entry'!AB1043*1,IF('Data Entry'!AC1043="L",'Data Entry'!AB1043*1,IFERROR(,"")))))))</f>
        <v>0</v>
      </c>
      <c r="J1040" s="59" t="str">
        <f>'Data Entry'!AU1043</f>
        <v/>
      </c>
      <c r="K1040" s="1">
        <f>IF('Data Entry'!AI1043="g",'Data Entry'!AH1043*0.001*V1040,IF('Data Entry'!AI1043="UI",'Data Entry'!AH1043*0.000001*V1040,IF('Data Entry'!AI1043="mg",'Data Entry'!AH1043*0.000001*V1040,IF('Data Entry'!AI1043="t",'Data Entry'!AH1043*1000*V1040,IF('Data Entry'!AI1043="kg",'Data Entry'!AH1043*1*V1040,IF('Data Entry'!AI1043="L",'Data Entry'!AH1043*1*V1040,IFERROR(,"")))))))</f>
        <v>0</v>
      </c>
      <c r="L1040" s="1" t="s">
        <v>4</v>
      </c>
      <c r="M1040" s="59">
        <f>'Data Entry'!AJ1043</f>
        <v>0</v>
      </c>
      <c r="N1040" s="59" t="str">
        <f>'Data Entry'!AX1043</f>
        <v/>
      </c>
      <c r="O1040" s="1">
        <f>IF('Data Entry'!AL1043="g",'Data Entry'!AK1043*0.001*W1040,IF('Data Entry'!AL1043="UI",'Data Entry'!AK1043*0.000001*W1040,IF('Data Entry'!AL1043="mg",'Data Entry'!AK1043*0.000001*W1040,IF('Data Entry'!AL1043="t",'Data Entry'!AK1043*1000*W1040,IF('Data Entry'!AL1043="kg",'Data Entry'!AK1043*1*W1040,IF('Data Entry'!AL1043="L",'Data Entry'!AK1043*1*W1040,IFERROR(,"")))))))</f>
        <v>0</v>
      </c>
      <c r="P1040" s="1" t="s">
        <v>4</v>
      </c>
      <c r="Q1040" s="59">
        <f>'Data Entry'!AM1043</f>
        <v>0</v>
      </c>
      <c r="R1040" s="59" t="str">
        <f>'Data Entry'!BA1043</f>
        <v/>
      </c>
      <c r="S1040" s="1">
        <f>IF('Data Entry'!AO1043="g",'Data Entry'!AN1043*0.001*X1040,IF('Data Entry'!AO1043="UI",'Data Entry'!AN1043*0.000001*X1040,IF('Data Entry'!AO1043="mg",'Data Entry'!AN1043*0.000001*X1040,IF('Data Entry'!AO1043="t",'Data Entry'!AN1043*1000*X1040,IF('Data Entry'!AO1043="kg",'Data Entry'!AN1043*1*X1040,IF('Data Entry'!AO1043="L",'Data Entry'!AN1043*1*X1040,IFERROR(,"")))))))</f>
        <v>0</v>
      </c>
      <c r="T1040" s="1" t="s">
        <v>4</v>
      </c>
      <c r="U1040" s="59" t="str">
        <f>IF('Data Entry'!AP1043="No aplica","1",'Data Entry'!AP1043)</f>
        <v/>
      </c>
      <c r="V1040" s="59" t="str">
        <f>IF('Data Entry'!AS1043="No aplica","1",'Data Entry'!AS1043)</f>
        <v/>
      </c>
      <c r="W1040" s="59" t="str">
        <f>IF('Data Entry'!AV1043="No aplica","1",'Data Entry'!AV1043)</f>
        <v/>
      </c>
      <c r="X1040" s="59" t="str">
        <f>IF('Data Entry'!AY1043="No aplica","1",'Data Entry'!AY1043)</f>
        <v/>
      </c>
      <c r="Y1040" s="151" t="str">
        <f t="shared" si="16"/>
        <v/>
      </c>
      <c r="Z1040" s="152" t="str">
        <f>IF('Data Entry'!H1043="Yes","1",IF(AND('Data Entry'!H1043="",'Data Entry'!I1043="",'Data Entry'!J1043="",'Data Entry'!K1043="",'Data Entry'!L1043="",'Data Entry'!M1043="",'Data Entry'!N1043="",'Data Entry'!O1043="",'Data Entry'!P1043="",'Data Entry'!Q1043=""),"","1"))</f>
        <v/>
      </c>
      <c r="AA1040" s="152" t="str">
        <f>IF('Data Entry'!R1043="Yes","1",IF(AND('Data Entry'!R1043="",'Data Entry'!S1043="",'Data Entry'!T1043="",'Data Entry'!U1043=""),"","1"))</f>
        <v/>
      </c>
      <c r="AB1040" s="157" t="str">
        <f>IF('Data Entry'!V1043="Yes","1",IF(AND('Data Entry'!V1043="",'Data Entry'!W1043=""),"","1"))</f>
        <v/>
      </c>
    </row>
    <row r="1041" spans="1:28" ht="17">
      <c r="A1041" s="59">
        <f>'Data Entry'!AB1044</f>
        <v>0</v>
      </c>
      <c r="B1041" s="59" t="str">
        <f>'Data Entry'!AR1044</f>
        <v/>
      </c>
      <c r="C1041" s="1">
        <f>IF('Data Entry'!AD1044="g",'Data Entry'!AC1044*0.001*U1041,IF('Data Entry'!AD1044="UI",'Data Entry'!AC1044*0.000001*U1041,IF('Data Entry'!AD1044="mg",'Data Entry'!AC1044*0.000001*U1041,IF('Data Entry'!AD1044="t",'Data Entry'!AC1044*1000*U1041,IF('Data Entry'!AD1044="kg",'Data Entry'!AC1044*1*U1041,IF('Data Entry'!AD1044="L",'Data Entry'!AC1044*1*U1041,IFERROR(,"")))))))</f>
        <v>0</v>
      </c>
      <c r="D1041" s="1" t="s">
        <v>4</v>
      </c>
      <c r="E1041" s="1">
        <f>IF('Data Entry'!AF1044="g",'Data Entry'!AE1044*0.001,IF('Data Entry'!AF1044="mg",'Data Entry'!AE1044*0.000001,IF('Data Entry'!AF1044="t",'Data Entry'!AE1044*1000,IF('Data Entry'!AF1044="ml",'Data Entry'!AE1044*0.001,IF('Data Entry'!AF1044="kg",'Data Entry'!AE1044*1,IF('Data Entry'!AF1044="Pieza",'Data Entry'!AE1044*1,IF('Data Entry'!AF1044="L",'Data Entry'!AE1044*1,IFERROR(,""))))))))</f>
        <v>0</v>
      </c>
      <c r="F1041" s="1" t="s">
        <v>4</v>
      </c>
      <c r="G1041" s="1">
        <f>IF('Data Entry'!AA1044="g",'Data Entry'!Z1044*0.001,IF('Data Entry'!AA1044="mg",'Data Entry'!Z1044*0.000001,IF('Data Entry'!AA1044="t",'Data Entry'!Z1044*1000,IF('Data Entry'!AA1044="ml",'Data Entry'!Z1044*0.001,IF('Data Entry'!AA1044="kg",'Data Entry'!Z1044*1,IF('Data Entry'!AA1044="Piezas",'Data Entry'!Z1044*1,IF('Data Entry'!AA1044="L",'Data Entry'!Z1044*1,IFERROR(,""))))))))</f>
        <v>0</v>
      </c>
      <c r="H1041" s="1" t="s">
        <v>4</v>
      </c>
      <c r="I1041" s="1">
        <f>IF('Data Entry'!AC1044="g",'Data Entry'!AB1044*0.001,IF('Data Entry'!AC1044="mg",'Data Entry'!AB1044*0.000001,IF('Data Entry'!AC1044="t",'Data Entry'!AB1044*1000,IF('Data Entry'!AC1044="ml",'Data Entry'!AB1044*0.001,IF('Data Entry'!AC1044="kg",'Data Entry'!AB1044*1,IF('Data Entry'!AC1044="L",'Data Entry'!AB1044*1,IFERROR(,"")))))))</f>
        <v>0</v>
      </c>
      <c r="J1041" s="59" t="str">
        <f>'Data Entry'!AU1044</f>
        <v/>
      </c>
      <c r="K1041" s="1">
        <f>IF('Data Entry'!AI1044="g",'Data Entry'!AH1044*0.001*V1041,IF('Data Entry'!AI1044="UI",'Data Entry'!AH1044*0.000001*V1041,IF('Data Entry'!AI1044="mg",'Data Entry'!AH1044*0.000001*V1041,IF('Data Entry'!AI1044="t",'Data Entry'!AH1044*1000*V1041,IF('Data Entry'!AI1044="kg",'Data Entry'!AH1044*1*V1041,IF('Data Entry'!AI1044="L",'Data Entry'!AH1044*1*V1041,IFERROR(,"")))))))</f>
        <v>0</v>
      </c>
      <c r="L1041" s="1" t="s">
        <v>4</v>
      </c>
      <c r="M1041" s="59">
        <f>'Data Entry'!AJ1044</f>
        <v>0</v>
      </c>
      <c r="N1041" s="59" t="str">
        <f>'Data Entry'!AX1044</f>
        <v/>
      </c>
      <c r="O1041" s="1">
        <f>IF('Data Entry'!AL1044="g",'Data Entry'!AK1044*0.001*W1041,IF('Data Entry'!AL1044="UI",'Data Entry'!AK1044*0.000001*W1041,IF('Data Entry'!AL1044="mg",'Data Entry'!AK1044*0.000001*W1041,IF('Data Entry'!AL1044="t",'Data Entry'!AK1044*1000*W1041,IF('Data Entry'!AL1044="kg",'Data Entry'!AK1044*1*W1041,IF('Data Entry'!AL1044="L",'Data Entry'!AK1044*1*W1041,IFERROR(,"")))))))</f>
        <v>0</v>
      </c>
      <c r="P1041" s="1" t="s">
        <v>4</v>
      </c>
      <c r="Q1041" s="59">
        <f>'Data Entry'!AM1044</f>
        <v>0</v>
      </c>
      <c r="R1041" s="59" t="str">
        <f>'Data Entry'!BA1044</f>
        <v/>
      </c>
      <c r="S1041" s="1">
        <f>IF('Data Entry'!AO1044="g",'Data Entry'!AN1044*0.001*X1041,IF('Data Entry'!AO1044="UI",'Data Entry'!AN1044*0.000001*X1041,IF('Data Entry'!AO1044="mg",'Data Entry'!AN1044*0.000001*X1041,IF('Data Entry'!AO1044="t",'Data Entry'!AN1044*1000*X1041,IF('Data Entry'!AO1044="kg",'Data Entry'!AN1044*1*X1041,IF('Data Entry'!AO1044="L",'Data Entry'!AN1044*1*X1041,IFERROR(,"")))))))</f>
        <v>0</v>
      </c>
      <c r="T1041" s="1" t="s">
        <v>4</v>
      </c>
      <c r="U1041" s="59" t="str">
        <f>IF('Data Entry'!AP1044="No aplica","1",'Data Entry'!AP1044)</f>
        <v/>
      </c>
      <c r="V1041" s="59" t="str">
        <f>IF('Data Entry'!AS1044="No aplica","1",'Data Entry'!AS1044)</f>
        <v/>
      </c>
      <c r="W1041" s="59" t="str">
        <f>IF('Data Entry'!AV1044="No aplica","1",'Data Entry'!AV1044)</f>
        <v/>
      </c>
      <c r="X1041" s="59" t="str">
        <f>IF('Data Entry'!AY1044="No aplica","1",'Data Entry'!AY1044)</f>
        <v/>
      </c>
      <c r="Y1041" s="151" t="str">
        <f t="shared" si="16"/>
        <v/>
      </c>
      <c r="Z1041" s="152" t="str">
        <f>IF('Data Entry'!H1044="Yes","1",IF(AND('Data Entry'!H1044="",'Data Entry'!I1044="",'Data Entry'!J1044="",'Data Entry'!K1044="",'Data Entry'!L1044="",'Data Entry'!M1044="",'Data Entry'!N1044="",'Data Entry'!O1044="",'Data Entry'!P1044="",'Data Entry'!Q1044=""),"","1"))</f>
        <v/>
      </c>
      <c r="AA1041" s="152" t="str">
        <f>IF('Data Entry'!R1044="Yes","1",IF(AND('Data Entry'!R1044="",'Data Entry'!S1044="",'Data Entry'!T1044="",'Data Entry'!U1044=""),"","1"))</f>
        <v/>
      </c>
      <c r="AB1041" s="157" t="str">
        <f>IF('Data Entry'!V1044="Yes","1",IF(AND('Data Entry'!V1044="",'Data Entry'!W1044=""),"","1"))</f>
        <v/>
      </c>
    </row>
    <row r="1042" spans="1:28" ht="17">
      <c r="A1042" s="59">
        <f>'Data Entry'!AB1045</f>
        <v>0</v>
      </c>
      <c r="B1042" s="59" t="str">
        <f>'Data Entry'!AR1045</f>
        <v/>
      </c>
      <c r="C1042" s="1">
        <f>IF('Data Entry'!AD1045="g",'Data Entry'!AC1045*0.001*U1042,IF('Data Entry'!AD1045="UI",'Data Entry'!AC1045*0.000001*U1042,IF('Data Entry'!AD1045="mg",'Data Entry'!AC1045*0.000001*U1042,IF('Data Entry'!AD1045="t",'Data Entry'!AC1045*1000*U1042,IF('Data Entry'!AD1045="kg",'Data Entry'!AC1045*1*U1042,IF('Data Entry'!AD1045="L",'Data Entry'!AC1045*1*U1042,IFERROR(,"")))))))</f>
        <v>0</v>
      </c>
      <c r="D1042" s="1" t="s">
        <v>4</v>
      </c>
      <c r="E1042" s="1">
        <f>IF('Data Entry'!AF1045="g",'Data Entry'!AE1045*0.001,IF('Data Entry'!AF1045="mg",'Data Entry'!AE1045*0.000001,IF('Data Entry'!AF1045="t",'Data Entry'!AE1045*1000,IF('Data Entry'!AF1045="ml",'Data Entry'!AE1045*0.001,IF('Data Entry'!AF1045="kg",'Data Entry'!AE1045*1,IF('Data Entry'!AF1045="Pieza",'Data Entry'!AE1045*1,IF('Data Entry'!AF1045="L",'Data Entry'!AE1045*1,IFERROR(,""))))))))</f>
        <v>0</v>
      </c>
      <c r="F1042" s="1" t="s">
        <v>4</v>
      </c>
      <c r="G1042" s="1">
        <f>IF('Data Entry'!AA1045="g",'Data Entry'!Z1045*0.001,IF('Data Entry'!AA1045="mg",'Data Entry'!Z1045*0.000001,IF('Data Entry'!AA1045="t",'Data Entry'!Z1045*1000,IF('Data Entry'!AA1045="ml",'Data Entry'!Z1045*0.001,IF('Data Entry'!AA1045="kg",'Data Entry'!Z1045*1,IF('Data Entry'!AA1045="Piezas",'Data Entry'!Z1045*1,IF('Data Entry'!AA1045="L",'Data Entry'!Z1045*1,IFERROR(,""))))))))</f>
        <v>0</v>
      </c>
      <c r="H1042" s="1" t="s">
        <v>4</v>
      </c>
      <c r="I1042" s="1">
        <f>IF('Data Entry'!AC1045="g",'Data Entry'!AB1045*0.001,IF('Data Entry'!AC1045="mg",'Data Entry'!AB1045*0.000001,IF('Data Entry'!AC1045="t",'Data Entry'!AB1045*1000,IF('Data Entry'!AC1045="ml",'Data Entry'!AB1045*0.001,IF('Data Entry'!AC1045="kg",'Data Entry'!AB1045*1,IF('Data Entry'!AC1045="L",'Data Entry'!AB1045*1,IFERROR(,"")))))))</f>
        <v>0</v>
      </c>
      <c r="J1042" s="59" t="str">
        <f>'Data Entry'!AU1045</f>
        <v/>
      </c>
      <c r="K1042" s="1">
        <f>IF('Data Entry'!AI1045="g",'Data Entry'!AH1045*0.001*V1042,IF('Data Entry'!AI1045="UI",'Data Entry'!AH1045*0.000001*V1042,IF('Data Entry'!AI1045="mg",'Data Entry'!AH1045*0.000001*V1042,IF('Data Entry'!AI1045="t",'Data Entry'!AH1045*1000*V1042,IF('Data Entry'!AI1045="kg",'Data Entry'!AH1045*1*V1042,IF('Data Entry'!AI1045="L",'Data Entry'!AH1045*1*V1042,IFERROR(,"")))))))</f>
        <v>0</v>
      </c>
      <c r="L1042" s="1" t="s">
        <v>4</v>
      </c>
      <c r="M1042" s="59">
        <f>'Data Entry'!AJ1045</f>
        <v>0</v>
      </c>
      <c r="N1042" s="59" t="str">
        <f>'Data Entry'!AX1045</f>
        <v/>
      </c>
      <c r="O1042" s="1">
        <f>IF('Data Entry'!AL1045="g",'Data Entry'!AK1045*0.001*W1042,IF('Data Entry'!AL1045="UI",'Data Entry'!AK1045*0.000001*W1042,IF('Data Entry'!AL1045="mg",'Data Entry'!AK1045*0.000001*W1042,IF('Data Entry'!AL1045="t",'Data Entry'!AK1045*1000*W1042,IF('Data Entry'!AL1045="kg",'Data Entry'!AK1045*1*W1042,IF('Data Entry'!AL1045="L",'Data Entry'!AK1045*1*W1042,IFERROR(,"")))))))</f>
        <v>0</v>
      </c>
      <c r="P1042" s="1" t="s">
        <v>4</v>
      </c>
      <c r="Q1042" s="59">
        <f>'Data Entry'!AM1045</f>
        <v>0</v>
      </c>
      <c r="R1042" s="59" t="str">
        <f>'Data Entry'!BA1045</f>
        <v/>
      </c>
      <c r="S1042" s="1">
        <f>IF('Data Entry'!AO1045="g",'Data Entry'!AN1045*0.001*X1042,IF('Data Entry'!AO1045="UI",'Data Entry'!AN1045*0.000001*X1042,IF('Data Entry'!AO1045="mg",'Data Entry'!AN1045*0.000001*X1042,IF('Data Entry'!AO1045="t",'Data Entry'!AN1045*1000*X1042,IF('Data Entry'!AO1045="kg",'Data Entry'!AN1045*1*X1042,IF('Data Entry'!AO1045="L",'Data Entry'!AN1045*1*X1042,IFERROR(,"")))))))</f>
        <v>0</v>
      </c>
      <c r="T1042" s="1" t="s">
        <v>4</v>
      </c>
      <c r="U1042" s="59" t="str">
        <f>IF('Data Entry'!AP1045="No aplica","1",'Data Entry'!AP1045)</f>
        <v/>
      </c>
      <c r="V1042" s="59" t="str">
        <f>IF('Data Entry'!AS1045="No aplica","1",'Data Entry'!AS1045)</f>
        <v/>
      </c>
      <c r="W1042" s="59" t="str">
        <f>IF('Data Entry'!AV1045="No aplica","1",'Data Entry'!AV1045)</f>
        <v/>
      </c>
      <c r="X1042" s="59" t="str">
        <f>IF('Data Entry'!AY1045="No aplica","1",'Data Entry'!AY1045)</f>
        <v/>
      </c>
      <c r="Y1042" s="151" t="str">
        <f t="shared" si="16"/>
        <v/>
      </c>
      <c r="Z1042" s="152" t="str">
        <f>IF('Data Entry'!H1045="Yes","1",IF(AND('Data Entry'!H1045="",'Data Entry'!I1045="",'Data Entry'!J1045="",'Data Entry'!K1045="",'Data Entry'!L1045="",'Data Entry'!M1045="",'Data Entry'!N1045="",'Data Entry'!O1045="",'Data Entry'!P1045="",'Data Entry'!Q1045=""),"","1"))</f>
        <v/>
      </c>
      <c r="AA1042" s="152" t="str">
        <f>IF('Data Entry'!R1045="Yes","1",IF(AND('Data Entry'!R1045="",'Data Entry'!S1045="",'Data Entry'!T1045="",'Data Entry'!U1045=""),"","1"))</f>
        <v/>
      </c>
      <c r="AB1042" s="157" t="str">
        <f>IF('Data Entry'!V1045="Yes","1",IF(AND('Data Entry'!V1045="",'Data Entry'!W1045=""),"","1"))</f>
        <v/>
      </c>
    </row>
    <row r="1043" spans="1:28" ht="17">
      <c r="A1043" s="59">
        <f>'Data Entry'!AB1046</f>
        <v>0</v>
      </c>
      <c r="B1043" s="59" t="str">
        <f>'Data Entry'!AR1046</f>
        <v/>
      </c>
      <c r="C1043" s="1">
        <f>IF('Data Entry'!AD1046="g",'Data Entry'!AC1046*0.001*U1043,IF('Data Entry'!AD1046="UI",'Data Entry'!AC1046*0.000001*U1043,IF('Data Entry'!AD1046="mg",'Data Entry'!AC1046*0.000001*U1043,IF('Data Entry'!AD1046="t",'Data Entry'!AC1046*1000*U1043,IF('Data Entry'!AD1046="kg",'Data Entry'!AC1046*1*U1043,IF('Data Entry'!AD1046="L",'Data Entry'!AC1046*1*U1043,IFERROR(,"")))))))</f>
        <v>0</v>
      </c>
      <c r="D1043" s="1" t="s">
        <v>4</v>
      </c>
      <c r="E1043" s="1">
        <f>IF('Data Entry'!AF1046="g",'Data Entry'!AE1046*0.001,IF('Data Entry'!AF1046="mg",'Data Entry'!AE1046*0.000001,IF('Data Entry'!AF1046="t",'Data Entry'!AE1046*1000,IF('Data Entry'!AF1046="ml",'Data Entry'!AE1046*0.001,IF('Data Entry'!AF1046="kg",'Data Entry'!AE1046*1,IF('Data Entry'!AF1046="Pieza",'Data Entry'!AE1046*1,IF('Data Entry'!AF1046="L",'Data Entry'!AE1046*1,IFERROR(,""))))))))</f>
        <v>0</v>
      </c>
      <c r="F1043" s="1" t="s">
        <v>4</v>
      </c>
      <c r="G1043" s="1">
        <f>IF('Data Entry'!AA1046="g",'Data Entry'!Z1046*0.001,IF('Data Entry'!AA1046="mg",'Data Entry'!Z1046*0.000001,IF('Data Entry'!AA1046="t",'Data Entry'!Z1046*1000,IF('Data Entry'!AA1046="ml",'Data Entry'!Z1046*0.001,IF('Data Entry'!AA1046="kg",'Data Entry'!Z1046*1,IF('Data Entry'!AA1046="Piezas",'Data Entry'!Z1046*1,IF('Data Entry'!AA1046="L",'Data Entry'!Z1046*1,IFERROR(,""))))))))</f>
        <v>0</v>
      </c>
      <c r="H1043" s="1" t="s">
        <v>4</v>
      </c>
      <c r="I1043" s="1">
        <f>IF('Data Entry'!AC1046="g",'Data Entry'!AB1046*0.001,IF('Data Entry'!AC1046="mg",'Data Entry'!AB1046*0.000001,IF('Data Entry'!AC1046="t",'Data Entry'!AB1046*1000,IF('Data Entry'!AC1046="ml",'Data Entry'!AB1046*0.001,IF('Data Entry'!AC1046="kg",'Data Entry'!AB1046*1,IF('Data Entry'!AC1046="L",'Data Entry'!AB1046*1,IFERROR(,"")))))))</f>
        <v>0</v>
      </c>
      <c r="J1043" s="59" t="str">
        <f>'Data Entry'!AU1046</f>
        <v/>
      </c>
      <c r="K1043" s="1">
        <f>IF('Data Entry'!AI1046="g",'Data Entry'!AH1046*0.001*V1043,IF('Data Entry'!AI1046="UI",'Data Entry'!AH1046*0.000001*V1043,IF('Data Entry'!AI1046="mg",'Data Entry'!AH1046*0.000001*V1043,IF('Data Entry'!AI1046="t",'Data Entry'!AH1046*1000*V1043,IF('Data Entry'!AI1046="kg",'Data Entry'!AH1046*1*V1043,IF('Data Entry'!AI1046="L",'Data Entry'!AH1046*1*V1043,IFERROR(,"")))))))</f>
        <v>0</v>
      </c>
      <c r="L1043" s="1" t="s">
        <v>4</v>
      </c>
      <c r="M1043" s="59">
        <f>'Data Entry'!AJ1046</f>
        <v>0</v>
      </c>
      <c r="N1043" s="59" t="str">
        <f>'Data Entry'!AX1046</f>
        <v/>
      </c>
      <c r="O1043" s="1">
        <f>IF('Data Entry'!AL1046="g",'Data Entry'!AK1046*0.001*W1043,IF('Data Entry'!AL1046="UI",'Data Entry'!AK1046*0.000001*W1043,IF('Data Entry'!AL1046="mg",'Data Entry'!AK1046*0.000001*W1043,IF('Data Entry'!AL1046="t",'Data Entry'!AK1046*1000*W1043,IF('Data Entry'!AL1046="kg",'Data Entry'!AK1046*1*W1043,IF('Data Entry'!AL1046="L",'Data Entry'!AK1046*1*W1043,IFERROR(,"")))))))</f>
        <v>0</v>
      </c>
      <c r="P1043" s="1" t="s">
        <v>4</v>
      </c>
      <c r="Q1043" s="59">
        <f>'Data Entry'!AM1046</f>
        <v>0</v>
      </c>
      <c r="R1043" s="59" t="str">
        <f>'Data Entry'!BA1046</f>
        <v/>
      </c>
      <c r="S1043" s="1">
        <f>IF('Data Entry'!AO1046="g",'Data Entry'!AN1046*0.001*X1043,IF('Data Entry'!AO1046="UI",'Data Entry'!AN1046*0.000001*X1043,IF('Data Entry'!AO1046="mg",'Data Entry'!AN1046*0.000001*X1043,IF('Data Entry'!AO1046="t",'Data Entry'!AN1046*1000*X1043,IF('Data Entry'!AO1046="kg",'Data Entry'!AN1046*1*X1043,IF('Data Entry'!AO1046="L",'Data Entry'!AN1046*1*X1043,IFERROR(,"")))))))</f>
        <v>0</v>
      </c>
      <c r="T1043" s="1" t="s">
        <v>4</v>
      </c>
      <c r="U1043" s="59" t="str">
        <f>IF('Data Entry'!AP1046="No aplica","1",'Data Entry'!AP1046)</f>
        <v/>
      </c>
      <c r="V1043" s="59" t="str">
        <f>IF('Data Entry'!AS1046="No aplica","1",'Data Entry'!AS1046)</f>
        <v/>
      </c>
      <c r="W1043" s="59" t="str">
        <f>IF('Data Entry'!AV1046="No aplica","1",'Data Entry'!AV1046)</f>
        <v/>
      </c>
      <c r="X1043" s="59" t="str">
        <f>IF('Data Entry'!AY1046="No aplica","1",'Data Entry'!AY1046)</f>
        <v/>
      </c>
      <c r="Y1043" s="151" t="str">
        <f t="shared" si="16"/>
        <v/>
      </c>
      <c r="Z1043" s="152" t="str">
        <f>IF('Data Entry'!H1046="Yes","1",IF(AND('Data Entry'!H1046="",'Data Entry'!I1046="",'Data Entry'!J1046="",'Data Entry'!K1046="",'Data Entry'!L1046="",'Data Entry'!M1046="",'Data Entry'!N1046="",'Data Entry'!O1046="",'Data Entry'!P1046="",'Data Entry'!Q1046=""),"","1"))</f>
        <v/>
      </c>
      <c r="AA1043" s="152" t="str">
        <f>IF('Data Entry'!R1046="Yes","1",IF(AND('Data Entry'!R1046="",'Data Entry'!S1046="",'Data Entry'!T1046="",'Data Entry'!U1046=""),"","1"))</f>
        <v/>
      </c>
      <c r="AB1043" s="157" t="str">
        <f>IF('Data Entry'!V1046="Yes","1",IF(AND('Data Entry'!V1046="",'Data Entry'!W1046=""),"","1"))</f>
        <v/>
      </c>
    </row>
    <row r="1044" spans="1:28" ht="17">
      <c r="A1044" s="59">
        <f>'Data Entry'!AB1047</f>
        <v>0</v>
      </c>
      <c r="B1044" s="59" t="str">
        <f>'Data Entry'!AR1047</f>
        <v/>
      </c>
      <c r="C1044" s="1">
        <f>IF('Data Entry'!AD1047="g",'Data Entry'!AC1047*0.001*U1044,IF('Data Entry'!AD1047="UI",'Data Entry'!AC1047*0.000001*U1044,IF('Data Entry'!AD1047="mg",'Data Entry'!AC1047*0.000001*U1044,IF('Data Entry'!AD1047="t",'Data Entry'!AC1047*1000*U1044,IF('Data Entry'!AD1047="kg",'Data Entry'!AC1047*1*U1044,IF('Data Entry'!AD1047="L",'Data Entry'!AC1047*1*U1044,IFERROR(,"")))))))</f>
        <v>0</v>
      </c>
      <c r="D1044" s="1" t="s">
        <v>4</v>
      </c>
      <c r="E1044" s="1">
        <f>IF('Data Entry'!AF1047="g",'Data Entry'!AE1047*0.001,IF('Data Entry'!AF1047="mg",'Data Entry'!AE1047*0.000001,IF('Data Entry'!AF1047="t",'Data Entry'!AE1047*1000,IF('Data Entry'!AF1047="ml",'Data Entry'!AE1047*0.001,IF('Data Entry'!AF1047="kg",'Data Entry'!AE1047*1,IF('Data Entry'!AF1047="Pieza",'Data Entry'!AE1047*1,IF('Data Entry'!AF1047="L",'Data Entry'!AE1047*1,IFERROR(,""))))))))</f>
        <v>0</v>
      </c>
      <c r="F1044" s="1" t="s">
        <v>4</v>
      </c>
      <c r="G1044" s="1">
        <f>IF('Data Entry'!AA1047="g",'Data Entry'!Z1047*0.001,IF('Data Entry'!AA1047="mg",'Data Entry'!Z1047*0.000001,IF('Data Entry'!AA1047="t",'Data Entry'!Z1047*1000,IF('Data Entry'!AA1047="ml",'Data Entry'!Z1047*0.001,IF('Data Entry'!AA1047="kg",'Data Entry'!Z1047*1,IF('Data Entry'!AA1047="Piezas",'Data Entry'!Z1047*1,IF('Data Entry'!AA1047="L",'Data Entry'!Z1047*1,IFERROR(,""))))))))</f>
        <v>0</v>
      </c>
      <c r="H1044" s="1" t="s">
        <v>4</v>
      </c>
      <c r="I1044" s="1">
        <f>IF('Data Entry'!AC1047="g",'Data Entry'!AB1047*0.001,IF('Data Entry'!AC1047="mg",'Data Entry'!AB1047*0.000001,IF('Data Entry'!AC1047="t",'Data Entry'!AB1047*1000,IF('Data Entry'!AC1047="ml",'Data Entry'!AB1047*0.001,IF('Data Entry'!AC1047="kg",'Data Entry'!AB1047*1,IF('Data Entry'!AC1047="L",'Data Entry'!AB1047*1,IFERROR(,"")))))))</f>
        <v>0</v>
      </c>
      <c r="J1044" s="59" t="str">
        <f>'Data Entry'!AU1047</f>
        <v/>
      </c>
      <c r="K1044" s="1">
        <f>IF('Data Entry'!AI1047="g",'Data Entry'!AH1047*0.001*V1044,IF('Data Entry'!AI1047="UI",'Data Entry'!AH1047*0.000001*V1044,IF('Data Entry'!AI1047="mg",'Data Entry'!AH1047*0.000001*V1044,IF('Data Entry'!AI1047="t",'Data Entry'!AH1047*1000*V1044,IF('Data Entry'!AI1047="kg",'Data Entry'!AH1047*1*V1044,IF('Data Entry'!AI1047="L",'Data Entry'!AH1047*1*V1044,IFERROR(,"")))))))</f>
        <v>0</v>
      </c>
      <c r="L1044" s="1" t="s">
        <v>4</v>
      </c>
      <c r="M1044" s="59">
        <f>'Data Entry'!AJ1047</f>
        <v>0</v>
      </c>
      <c r="N1044" s="59" t="str">
        <f>'Data Entry'!AX1047</f>
        <v/>
      </c>
      <c r="O1044" s="1">
        <f>IF('Data Entry'!AL1047="g",'Data Entry'!AK1047*0.001*W1044,IF('Data Entry'!AL1047="UI",'Data Entry'!AK1047*0.000001*W1044,IF('Data Entry'!AL1047="mg",'Data Entry'!AK1047*0.000001*W1044,IF('Data Entry'!AL1047="t",'Data Entry'!AK1047*1000*W1044,IF('Data Entry'!AL1047="kg",'Data Entry'!AK1047*1*W1044,IF('Data Entry'!AL1047="L",'Data Entry'!AK1047*1*W1044,IFERROR(,"")))))))</f>
        <v>0</v>
      </c>
      <c r="P1044" s="1" t="s">
        <v>4</v>
      </c>
      <c r="Q1044" s="59">
        <f>'Data Entry'!AM1047</f>
        <v>0</v>
      </c>
      <c r="R1044" s="59" t="str">
        <f>'Data Entry'!BA1047</f>
        <v/>
      </c>
      <c r="S1044" s="1">
        <f>IF('Data Entry'!AO1047="g",'Data Entry'!AN1047*0.001*X1044,IF('Data Entry'!AO1047="UI",'Data Entry'!AN1047*0.000001*X1044,IF('Data Entry'!AO1047="mg",'Data Entry'!AN1047*0.000001*X1044,IF('Data Entry'!AO1047="t",'Data Entry'!AN1047*1000*X1044,IF('Data Entry'!AO1047="kg",'Data Entry'!AN1047*1*X1044,IF('Data Entry'!AO1047="L",'Data Entry'!AN1047*1*X1044,IFERROR(,"")))))))</f>
        <v>0</v>
      </c>
      <c r="T1044" s="1" t="s">
        <v>4</v>
      </c>
      <c r="U1044" s="59" t="str">
        <f>IF('Data Entry'!AP1047="No aplica","1",'Data Entry'!AP1047)</f>
        <v/>
      </c>
      <c r="V1044" s="59" t="str">
        <f>IF('Data Entry'!AS1047="No aplica","1",'Data Entry'!AS1047)</f>
        <v/>
      </c>
      <c r="W1044" s="59" t="str">
        <f>IF('Data Entry'!AV1047="No aplica","1",'Data Entry'!AV1047)</f>
        <v/>
      </c>
      <c r="X1044" s="59" t="str">
        <f>IF('Data Entry'!AY1047="No aplica","1",'Data Entry'!AY1047)</f>
        <v/>
      </c>
      <c r="Y1044" s="151" t="str">
        <f t="shared" si="16"/>
        <v/>
      </c>
      <c r="Z1044" s="152" t="str">
        <f>IF('Data Entry'!H1047="Yes","1",IF(AND('Data Entry'!H1047="",'Data Entry'!I1047="",'Data Entry'!J1047="",'Data Entry'!K1047="",'Data Entry'!L1047="",'Data Entry'!M1047="",'Data Entry'!N1047="",'Data Entry'!O1047="",'Data Entry'!P1047="",'Data Entry'!Q1047=""),"","1"))</f>
        <v/>
      </c>
      <c r="AA1044" s="152" t="str">
        <f>IF('Data Entry'!R1047="Yes","1",IF(AND('Data Entry'!R1047="",'Data Entry'!S1047="",'Data Entry'!T1047="",'Data Entry'!U1047=""),"","1"))</f>
        <v/>
      </c>
      <c r="AB1044" s="157" t="str">
        <f>IF('Data Entry'!V1047="Yes","1",IF(AND('Data Entry'!V1047="",'Data Entry'!W1047=""),"","1"))</f>
        <v/>
      </c>
    </row>
    <row r="1045" spans="1:28" ht="17">
      <c r="A1045" s="59">
        <f>'Data Entry'!AB1048</f>
        <v>0</v>
      </c>
      <c r="B1045" s="59" t="str">
        <f>'Data Entry'!AR1048</f>
        <v/>
      </c>
      <c r="C1045" s="1">
        <f>IF('Data Entry'!AD1048="g",'Data Entry'!AC1048*0.001*U1045,IF('Data Entry'!AD1048="UI",'Data Entry'!AC1048*0.000001*U1045,IF('Data Entry'!AD1048="mg",'Data Entry'!AC1048*0.000001*U1045,IF('Data Entry'!AD1048="t",'Data Entry'!AC1048*1000*U1045,IF('Data Entry'!AD1048="kg",'Data Entry'!AC1048*1*U1045,IF('Data Entry'!AD1048="L",'Data Entry'!AC1048*1*U1045,IFERROR(,"")))))))</f>
        <v>0</v>
      </c>
      <c r="D1045" s="1" t="s">
        <v>4</v>
      </c>
      <c r="E1045" s="1">
        <f>IF('Data Entry'!AF1048="g",'Data Entry'!AE1048*0.001,IF('Data Entry'!AF1048="mg",'Data Entry'!AE1048*0.000001,IF('Data Entry'!AF1048="t",'Data Entry'!AE1048*1000,IF('Data Entry'!AF1048="ml",'Data Entry'!AE1048*0.001,IF('Data Entry'!AF1048="kg",'Data Entry'!AE1048*1,IF('Data Entry'!AF1048="Pieza",'Data Entry'!AE1048*1,IF('Data Entry'!AF1048="L",'Data Entry'!AE1048*1,IFERROR(,""))))))))</f>
        <v>0</v>
      </c>
      <c r="F1045" s="1" t="s">
        <v>4</v>
      </c>
      <c r="G1045" s="1">
        <f>IF('Data Entry'!AA1048="g",'Data Entry'!Z1048*0.001,IF('Data Entry'!AA1048="mg",'Data Entry'!Z1048*0.000001,IF('Data Entry'!AA1048="t",'Data Entry'!Z1048*1000,IF('Data Entry'!AA1048="ml",'Data Entry'!Z1048*0.001,IF('Data Entry'!AA1048="kg",'Data Entry'!Z1048*1,IF('Data Entry'!AA1048="Piezas",'Data Entry'!Z1048*1,IF('Data Entry'!AA1048="L",'Data Entry'!Z1048*1,IFERROR(,""))))))))</f>
        <v>0</v>
      </c>
      <c r="H1045" s="1" t="s">
        <v>4</v>
      </c>
      <c r="I1045" s="1">
        <f>IF('Data Entry'!AC1048="g",'Data Entry'!AB1048*0.001,IF('Data Entry'!AC1048="mg",'Data Entry'!AB1048*0.000001,IF('Data Entry'!AC1048="t",'Data Entry'!AB1048*1000,IF('Data Entry'!AC1048="ml",'Data Entry'!AB1048*0.001,IF('Data Entry'!AC1048="kg",'Data Entry'!AB1048*1,IF('Data Entry'!AC1048="L",'Data Entry'!AB1048*1,IFERROR(,"")))))))</f>
        <v>0</v>
      </c>
      <c r="J1045" s="59" t="str">
        <f>'Data Entry'!AU1048</f>
        <v/>
      </c>
      <c r="K1045" s="1">
        <f>IF('Data Entry'!AI1048="g",'Data Entry'!AH1048*0.001*V1045,IF('Data Entry'!AI1048="UI",'Data Entry'!AH1048*0.000001*V1045,IF('Data Entry'!AI1048="mg",'Data Entry'!AH1048*0.000001*V1045,IF('Data Entry'!AI1048="t",'Data Entry'!AH1048*1000*V1045,IF('Data Entry'!AI1048="kg",'Data Entry'!AH1048*1*V1045,IF('Data Entry'!AI1048="L",'Data Entry'!AH1048*1*V1045,IFERROR(,"")))))))</f>
        <v>0</v>
      </c>
      <c r="L1045" s="1" t="s">
        <v>4</v>
      </c>
      <c r="M1045" s="59">
        <f>'Data Entry'!AJ1048</f>
        <v>0</v>
      </c>
      <c r="N1045" s="59" t="str">
        <f>'Data Entry'!AX1048</f>
        <v/>
      </c>
      <c r="O1045" s="1">
        <f>IF('Data Entry'!AL1048="g",'Data Entry'!AK1048*0.001*W1045,IF('Data Entry'!AL1048="UI",'Data Entry'!AK1048*0.000001*W1045,IF('Data Entry'!AL1048="mg",'Data Entry'!AK1048*0.000001*W1045,IF('Data Entry'!AL1048="t",'Data Entry'!AK1048*1000*W1045,IF('Data Entry'!AL1048="kg",'Data Entry'!AK1048*1*W1045,IF('Data Entry'!AL1048="L",'Data Entry'!AK1048*1*W1045,IFERROR(,"")))))))</f>
        <v>0</v>
      </c>
      <c r="P1045" s="1" t="s">
        <v>4</v>
      </c>
      <c r="Q1045" s="59">
        <f>'Data Entry'!AM1048</f>
        <v>0</v>
      </c>
      <c r="R1045" s="59" t="str">
        <f>'Data Entry'!BA1048</f>
        <v/>
      </c>
      <c r="S1045" s="1">
        <f>IF('Data Entry'!AO1048="g",'Data Entry'!AN1048*0.001*X1045,IF('Data Entry'!AO1048="UI",'Data Entry'!AN1048*0.000001*X1045,IF('Data Entry'!AO1048="mg",'Data Entry'!AN1048*0.000001*X1045,IF('Data Entry'!AO1048="t",'Data Entry'!AN1048*1000*X1045,IF('Data Entry'!AO1048="kg",'Data Entry'!AN1048*1*X1045,IF('Data Entry'!AO1048="L",'Data Entry'!AN1048*1*X1045,IFERROR(,"")))))))</f>
        <v>0</v>
      </c>
      <c r="T1045" s="1" t="s">
        <v>4</v>
      </c>
      <c r="U1045" s="59" t="str">
        <f>IF('Data Entry'!AP1048="No aplica","1",'Data Entry'!AP1048)</f>
        <v/>
      </c>
      <c r="V1045" s="59" t="str">
        <f>IF('Data Entry'!AS1048="No aplica","1",'Data Entry'!AS1048)</f>
        <v/>
      </c>
      <c r="W1045" s="59" t="str">
        <f>IF('Data Entry'!AV1048="No aplica","1",'Data Entry'!AV1048)</f>
        <v/>
      </c>
      <c r="X1045" s="59" t="str">
        <f>IF('Data Entry'!AY1048="No aplica","1",'Data Entry'!AY1048)</f>
        <v/>
      </c>
      <c r="Y1045" s="151" t="str">
        <f t="shared" si="16"/>
        <v/>
      </c>
      <c r="Z1045" s="152" t="str">
        <f>IF('Data Entry'!H1048="Yes","1",IF(AND('Data Entry'!H1048="",'Data Entry'!I1048="",'Data Entry'!J1048="",'Data Entry'!K1048="",'Data Entry'!L1048="",'Data Entry'!M1048="",'Data Entry'!N1048="",'Data Entry'!O1048="",'Data Entry'!P1048="",'Data Entry'!Q1048=""),"","1"))</f>
        <v/>
      </c>
      <c r="AA1045" s="152" t="str">
        <f>IF('Data Entry'!R1048="Yes","1",IF(AND('Data Entry'!R1048="",'Data Entry'!S1048="",'Data Entry'!T1048="",'Data Entry'!U1048=""),"","1"))</f>
        <v/>
      </c>
      <c r="AB1045" s="157" t="str">
        <f>IF('Data Entry'!V1048="Yes","1",IF(AND('Data Entry'!V1048="",'Data Entry'!W1048=""),"","1"))</f>
        <v/>
      </c>
    </row>
    <row r="1046" spans="1:28" ht="17">
      <c r="A1046" s="59">
        <f>'Data Entry'!AB1049</f>
        <v>0</v>
      </c>
      <c r="B1046" s="59" t="str">
        <f>'Data Entry'!AR1049</f>
        <v/>
      </c>
      <c r="C1046" s="1">
        <f>IF('Data Entry'!AD1049="g",'Data Entry'!AC1049*0.001*U1046,IF('Data Entry'!AD1049="UI",'Data Entry'!AC1049*0.000001*U1046,IF('Data Entry'!AD1049="mg",'Data Entry'!AC1049*0.000001*U1046,IF('Data Entry'!AD1049="t",'Data Entry'!AC1049*1000*U1046,IF('Data Entry'!AD1049="kg",'Data Entry'!AC1049*1*U1046,IF('Data Entry'!AD1049="L",'Data Entry'!AC1049*1*U1046,IFERROR(,"")))))))</f>
        <v>0</v>
      </c>
      <c r="D1046" s="1" t="s">
        <v>4</v>
      </c>
      <c r="E1046" s="1">
        <f>IF('Data Entry'!AF1049="g",'Data Entry'!AE1049*0.001,IF('Data Entry'!AF1049="mg",'Data Entry'!AE1049*0.000001,IF('Data Entry'!AF1049="t",'Data Entry'!AE1049*1000,IF('Data Entry'!AF1049="ml",'Data Entry'!AE1049*0.001,IF('Data Entry'!AF1049="kg",'Data Entry'!AE1049*1,IF('Data Entry'!AF1049="Pieza",'Data Entry'!AE1049*1,IF('Data Entry'!AF1049="L",'Data Entry'!AE1049*1,IFERROR(,""))))))))</f>
        <v>0</v>
      </c>
      <c r="F1046" s="1" t="s">
        <v>4</v>
      </c>
      <c r="G1046" s="1">
        <f>IF('Data Entry'!AA1049="g",'Data Entry'!Z1049*0.001,IF('Data Entry'!AA1049="mg",'Data Entry'!Z1049*0.000001,IF('Data Entry'!AA1049="t",'Data Entry'!Z1049*1000,IF('Data Entry'!AA1049="ml",'Data Entry'!Z1049*0.001,IF('Data Entry'!AA1049="kg",'Data Entry'!Z1049*1,IF('Data Entry'!AA1049="Piezas",'Data Entry'!Z1049*1,IF('Data Entry'!AA1049="L",'Data Entry'!Z1049*1,IFERROR(,""))))))))</f>
        <v>0</v>
      </c>
      <c r="H1046" s="1" t="s">
        <v>4</v>
      </c>
      <c r="I1046" s="1">
        <f>IF('Data Entry'!AC1049="g",'Data Entry'!AB1049*0.001,IF('Data Entry'!AC1049="mg",'Data Entry'!AB1049*0.000001,IF('Data Entry'!AC1049="t",'Data Entry'!AB1049*1000,IF('Data Entry'!AC1049="ml",'Data Entry'!AB1049*0.001,IF('Data Entry'!AC1049="kg",'Data Entry'!AB1049*1,IF('Data Entry'!AC1049="L",'Data Entry'!AB1049*1,IFERROR(,"")))))))</f>
        <v>0</v>
      </c>
      <c r="J1046" s="59" t="str">
        <f>'Data Entry'!AU1049</f>
        <v/>
      </c>
      <c r="K1046" s="1">
        <f>IF('Data Entry'!AI1049="g",'Data Entry'!AH1049*0.001*V1046,IF('Data Entry'!AI1049="UI",'Data Entry'!AH1049*0.000001*V1046,IF('Data Entry'!AI1049="mg",'Data Entry'!AH1049*0.000001*V1046,IF('Data Entry'!AI1049="t",'Data Entry'!AH1049*1000*V1046,IF('Data Entry'!AI1049="kg",'Data Entry'!AH1049*1*V1046,IF('Data Entry'!AI1049="L",'Data Entry'!AH1049*1*V1046,IFERROR(,"")))))))</f>
        <v>0</v>
      </c>
      <c r="L1046" s="1" t="s">
        <v>4</v>
      </c>
      <c r="M1046" s="59">
        <f>'Data Entry'!AJ1049</f>
        <v>0</v>
      </c>
      <c r="N1046" s="59" t="str">
        <f>'Data Entry'!AX1049</f>
        <v/>
      </c>
      <c r="O1046" s="1">
        <f>IF('Data Entry'!AL1049="g",'Data Entry'!AK1049*0.001*W1046,IF('Data Entry'!AL1049="UI",'Data Entry'!AK1049*0.000001*W1046,IF('Data Entry'!AL1049="mg",'Data Entry'!AK1049*0.000001*W1046,IF('Data Entry'!AL1049="t",'Data Entry'!AK1049*1000*W1046,IF('Data Entry'!AL1049="kg",'Data Entry'!AK1049*1*W1046,IF('Data Entry'!AL1049="L",'Data Entry'!AK1049*1*W1046,IFERROR(,"")))))))</f>
        <v>0</v>
      </c>
      <c r="P1046" s="1" t="s">
        <v>4</v>
      </c>
      <c r="Q1046" s="59">
        <f>'Data Entry'!AM1049</f>
        <v>0</v>
      </c>
      <c r="R1046" s="59" t="str">
        <f>'Data Entry'!BA1049</f>
        <v/>
      </c>
      <c r="S1046" s="1">
        <f>IF('Data Entry'!AO1049="g",'Data Entry'!AN1049*0.001*X1046,IF('Data Entry'!AO1049="UI",'Data Entry'!AN1049*0.000001*X1046,IF('Data Entry'!AO1049="mg",'Data Entry'!AN1049*0.000001*X1046,IF('Data Entry'!AO1049="t",'Data Entry'!AN1049*1000*X1046,IF('Data Entry'!AO1049="kg",'Data Entry'!AN1049*1*X1046,IF('Data Entry'!AO1049="L",'Data Entry'!AN1049*1*X1046,IFERROR(,"")))))))</f>
        <v>0</v>
      </c>
      <c r="T1046" s="1" t="s">
        <v>4</v>
      </c>
      <c r="U1046" s="59" t="str">
        <f>IF('Data Entry'!AP1049="No aplica","1",'Data Entry'!AP1049)</f>
        <v/>
      </c>
      <c r="V1046" s="59" t="str">
        <f>IF('Data Entry'!AS1049="No aplica","1",'Data Entry'!AS1049)</f>
        <v/>
      </c>
      <c r="W1046" s="59" t="str">
        <f>IF('Data Entry'!AV1049="No aplica","1",'Data Entry'!AV1049)</f>
        <v/>
      </c>
      <c r="X1046" s="59" t="str">
        <f>IF('Data Entry'!AY1049="No aplica","1",'Data Entry'!AY1049)</f>
        <v/>
      </c>
      <c r="Y1046" s="151" t="str">
        <f t="shared" si="16"/>
        <v/>
      </c>
      <c r="Z1046" s="152" t="str">
        <f>IF('Data Entry'!H1049="Yes","1",IF(AND('Data Entry'!H1049="",'Data Entry'!I1049="",'Data Entry'!J1049="",'Data Entry'!K1049="",'Data Entry'!L1049="",'Data Entry'!M1049="",'Data Entry'!N1049="",'Data Entry'!O1049="",'Data Entry'!P1049="",'Data Entry'!Q1049=""),"","1"))</f>
        <v/>
      </c>
      <c r="AA1046" s="152" t="str">
        <f>IF('Data Entry'!R1049="Yes","1",IF(AND('Data Entry'!R1049="",'Data Entry'!S1049="",'Data Entry'!T1049="",'Data Entry'!U1049=""),"","1"))</f>
        <v/>
      </c>
      <c r="AB1046" s="157" t="str">
        <f>IF('Data Entry'!V1049="Yes","1",IF(AND('Data Entry'!V1049="",'Data Entry'!W1049=""),"","1"))</f>
        <v/>
      </c>
    </row>
    <row r="1047" spans="1:28" ht="17">
      <c r="A1047" s="59">
        <f>'Data Entry'!AB1050</f>
        <v>0</v>
      </c>
      <c r="B1047" s="59" t="str">
        <f>'Data Entry'!AR1050</f>
        <v/>
      </c>
      <c r="C1047" s="1">
        <f>IF('Data Entry'!AD1050="g",'Data Entry'!AC1050*0.001*U1047,IF('Data Entry'!AD1050="UI",'Data Entry'!AC1050*0.000001*U1047,IF('Data Entry'!AD1050="mg",'Data Entry'!AC1050*0.000001*U1047,IF('Data Entry'!AD1050="t",'Data Entry'!AC1050*1000*U1047,IF('Data Entry'!AD1050="kg",'Data Entry'!AC1050*1*U1047,IF('Data Entry'!AD1050="L",'Data Entry'!AC1050*1*U1047,IFERROR(,"")))))))</f>
        <v>0</v>
      </c>
      <c r="D1047" s="1" t="s">
        <v>4</v>
      </c>
      <c r="E1047" s="1">
        <f>IF('Data Entry'!AF1050="g",'Data Entry'!AE1050*0.001,IF('Data Entry'!AF1050="mg",'Data Entry'!AE1050*0.000001,IF('Data Entry'!AF1050="t",'Data Entry'!AE1050*1000,IF('Data Entry'!AF1050="ml",'Data Entry'!AE1050*0.001,IF('Data Entry'!AF1050="kg",'Data Entry'!AE1050*1,IF('Data Entry'!AF1050="Pieza",'Data Entry'!AE1050*1,IF('Data Entry'!AF1050="L",'Data Entry'!AE1050*1,IFERROR(,""))))))))</f>
        <v>0</v>
      </c>
      <c r="F1047" s="1" t="s">
        <v>4</v>
      </c>
      <c r="G1047" s="1">
        <f>IF('Data Entry'!AA1050="g",'Data Entry'!Z1050*0.001,IF('Data Entry'!AA1050="mg",'Data Entry'!Z1050*0.000001,IF('Data Entry'!AA1050="t",'Data Entry'!Z1050*1000,IF('Data Entry'!AA1050="ml",'Data Entry'!Z1050*0.001,IF('Data Entry'!AA1050="kg",'Data Entry'!Z1050*1,IF('Data Entry'!AA1050="Piezas",'Data Entry'!Z1050*1,IF('Data Entry'!AA1050="L",'Data Entry'!Z1050*1,IFERROR(,""))))))))</f>
        <v>0</v>
      </c>
      <c r="H1047" s="1" t="s">
        <v>4</v>
      </c>
      <c r="I1047" s="1">
        <f>IF('Data Entry'!AC1050="g",'Data Entry'!AB1050*0.001,IF('Data Entry'!AC1050="mg",'Data Entry'!AB1050*0.000001,IF('Data Entry'!AC1050="t",'Data Entry'!AB1050*1000,IF('Data Entry'!AC1050="ml",'Data Entry'!AB1050*0.001,IF('Data Entry'!AC1050="kg",'Data Entry'!AB1050*1,IF('Data Entry'!AC1050="L",'Data Entry'!AB1050*1,IFERROR(,"")))))))</f>
        <v>0</v>
      </c>
      <c r="J1047" s="59" t="str">
        <f>'Data Entry'!AU1050</f>
        <v/>
      </c>
      <c r="K1047" s="1">
        <f>IF('Data Entry'!AI1050="g",'Data Entry'!AH1050*0.001*V1047,IF('Data Entry'!AI1050="UI",'Data Entry'!AH1050*0.000001*V1047,IF('Data Entry'!AI1050="mg",'Data Entry'!AH1050*0.000001*V1047,IF('Data Entry'!AI1050="t",'Data Entry'!AH1050*1000*V1047,IF('Data Entry'!AI1050="kg",'Data Entry'!AH1050*1*V1047,IF('Data Entry'!AI1050="L",'Data Entry'!AH1050*1*V1047,IFERROR(,"")))))))</f>
        <v>0</v>
      </c>
      <c r="L1047" s="1" t="s">
        <v>4</v>
      </c>
      <c r="M1047" s="59">
        <f>'Data Entry'!AJ1050</f>
        <v>0</v>
      </c>
      <c r="N1047" s="59" t="str">
        <f>'Data Entry'!AX1050</f>
        <v/>
      </c>
      <c r="O1047" s="1">
        <f>IF('Data Entry'!AL1050="g",'Data Entry'!AK1050*0.001*W1047,IF('Data Entry'!AL1050="UI",'Data Entry'!AK1050*0.000001*W1047,IF('Data Entry'!AL1050="mg",'Data Entry'!AK1050*0.000001*W1047,IF('Data Entry'!AL1050="t",'Data Entry'!AK1050*1000*W1047,IF('Data Entry'!AL1050="kg",'Data Entry'!AK1050*1*W1047,IF('Data Entry'!AL1050="L",'Data Entry'!AK1050*1*W1047,IFERROR(,"")))))))</f>
        <v>0</v>
      </c>
      <c r="P1047" s="1" t="s">
        <v>4</v>
      </c>
      <c r="Q1047" s="59">
        <f>'Data Entry'!AM1050</f>
        <v>0</v>
      </c>
      <c r="R1047" s="59" t="str">
        <f>'Data Entry'!BA1050</f>
        <v/>
      </c>
      <c r="S1047" s="1">
        <f>IF('Data Entry'!AO1050="g",'Data Entry'!AN1050*0.001*X1047,IF('Data Entry'!AO1050="UI",'Data Entry'!AN1050*0.000001*X1047,IF('Data Entry'!AO1050="mg",'Data Entry'!AN1050*0.000001*X1047,IF('Data Entry'!AO1050="t",'Data Entry'!AN1050*1000*X1047,IF('Data Entry'!AO1050="kg",'Data Entry'!AN1050*1*X1047,IF('Data Entry'!AO1050="L",'Data Entry'!AN1050*1*X1047,IFERROR(,"")))))))</f>
        <v>0</v>
      </c>
      <c r="T1047" s="1" t="s">
        <v>4</v>
      </c>
      <c r="U1047" s="59" t="str">
        <f>IF('Data Entry'!AP1050="No aplica","1",'Data Entry'!AP1050)</f>
        <v/>
      </c>
      <c r="V1047" s="59" t="str">
        <f>IF('Data Entry'!AS1050="No aplica","1",'Data Entry'!AS1050)</f>
        <v/>
      </c>
      <c r="W1047" s="59" t="str">
        <f>IF('Data Entry'!AV1050="No aplica","1",'Data Entry'!AV1050)</f>
        <v/>
      </c>
      <c r="X1047" s="59" t="str">
        <f>IF('Data Entry'!AY1050="No aplica","1",'Data Entry'!AY1050)</f>
        <v/>
      </c>
      <c r="Y1047" s="151" t="str">
        <f t="shared" si="16"/>
        <v/>
      </c>
      <c r="Z1047" s="152" t="str">
        <f>IF('Data Entry'!H1050="Yes","1",IF(AND('Data Entry'!H1050="",'Data Entry'!I1050="",'Data Entry'!J1050="",'Data Entry'!K1050="",'Data Entry'!L1050="",'Data Entry'!M1050="",'Data Entry'!N1050="",'Data Entry'!O1050="",'Data Entry'!P1050="",'Data Entry'!Q1050=""),"","1"))</f>
        <v/>
      </c>
      <c r="AA1047" s="152" t="str">
        <f>IF('Data Entry'!R1050="Yes","1",IF(AND('Data Entry'!R1050="",'Data Entry'!S1050="",'Data Entry'!T1050="",'Data Entry'!U1050=""),"","1"))</f>
        <v/>
      </c>
      <c r="AB1047" s="157" t="str">
        <f>IF('Data Entry'!V1050="Yes","1",IF(AND('Data Entry'!V1050="",'Data Entry'!W1050=""),"","1"))</f>
        <v/>
      </c>
    </row>
    <row r="1048" spans="1:28" ht="17">
      <c r="A1048" s="59">
        <f>'Data Entry'!AB1051</f>
        <v>0</v>
      </c>
      <c r="B1048" s="59" t="str">
        <f>'Data Entry'!AR1051</f>
        <v/>
      </c>
      <c r="C1048" s="1">
        <f>IF('Data Entry'!AD1051="g",'Data Entry'!AC1051*0.001*U1048,IF('Data Entry'!AD1051="UI",'Data Entry'!AC1051*0.000001*U1048,IF('Data Entry'!AD1051="mg",'Data Entry'!AC1051*0.000001*U1048,IF('Data Entry'!AD1051="t",'Data Entry'!AC1051*1000*U1048,IF('Data Entry'!AD1051="kg",'Data Entry'!AC1051*1*U1048,IF('Data Entry'!AD1051="L",'Data Entry'!AC1051*1*U1048,IFERROR(,"")))))))</f>
        <v>0</v>
      </c>
      <c r="D1048" s="1" t="s">
        <v>4</v>
      </c>
      <c r="E1048" s="1">
        <f>IF('Data Entry'!AF1051="g",'Data Entry'!AE1051*0.001,IF('Data Entry'!AF1051="mg",'Data Entry'!AE1051*0.000001,IF('Data Entry'!AF1051="t",'Data Entry'!AE1051*1000,IF('Data Entry'!AF1051="ml",'Data Entry'!AE1051*0.001,IF('Data Entry'!AF1051="kg",'Data Entry'!AE1051*1,IF('Data Entry'!AF1051="Pieza",'Data Entry'!AE1051*1,IF('Data Entry'!AF1051="L",'Data Entry'!AE1051*1,IFERROR(,""))))))))</f>
        <v>0</v>
      </c>
      <c r="F1048" s="1" t="s">
        <v>4</v>
      </c>
      <c r="G1048" s="1">
        <f>IF('Data Entry'!AA1051="g",'Data Entry'!Z1051*0.001,IF('Data Entry'!AA1051="mg",'Data Entry'!Z1051*0.000001,IF('Data Entry'!AA1051="t",'Data Entry'!Z1051*1000,IF('Data Entry'!AA1051="ml",'Data Entry'!Z1051*0.001,IF('Data Entry'!AA1051="kg",'Data Entry'!Z1051*1,IF('Data Entry'!AA1051="Piezas",'Data Entry'!Z1051*1,IF('Data Entry'!AA1051="L",'Data Entry'!Z1051*1,IFERROR(,""))))))))</f>
        <v>0</v>
      </c>
      <c r="H1048" s="1" t="s">
        <v>4</v>
      </c>
      <c r="I1048" s="1">
        <f>IF('Data Entry'!AC1051="g",'Data Entry'!AB1051*0.001,IF('Data Entry'!AC1051="mg",'Data Entry'!AB1051*0.000001,IF('Data Entry'!AC1051="t",'Data Entry'!AB1051*1000,IF('Data Entry'!AC1051="ml",'Data Entry'!AB1051*0.001,IF('Data Entry'!AC1051="kg",'Data Entry'!AB1051*1,IF('Data Entry'!AC1051="L",'Data Entry'!AB1051*1,IFERROR(,"")))))))</f>
        <v>0</v>
      </c>
      <c r="J1048" s="59" t="str">
        <f>'Data Entry'!AU1051</f>
        <v/>
      </c>
      <c r="K1048" s="1">
        <f>IF('Data Entry'!AI1051="g",'Data Entry'!AH1051*0.001*V1048,IF('Data Entry'!AI1051="UI",'Data Entry'!AH1051*0.000001*V1048,IF('Data Entry'!AI1051="mg",'Data Entry'!AH1051*0.000001*V1048,IF('Data Entry'!AI1051="t",'Data Entry'!AH1051*1000*V1048,IF('Data Entry'!AI1051="kg",'Data Entry'!AH1051*1*V1048,IF('Data Entry'!AI1051="L",'Data Entry'!AH1051*1*V1048,IFERROR(,"")))))))</f>
        <v>0</v>
      </c>
      <c r="L1048" s="1" t="s">
        <v>4</v>
      </c>
      <c r="M1048" s="59">
        <f>'Data Entry'!AJ1051</f>
        <v>0</v>
      </c>
      <c r="N1048" s="59" t="str">
        <f>'Data Entry'!AX1051</f>
        <v/>
      </c>
      <c r="O1048" s="1">
        <f>IF('Data Entry'!AL1051="g",'Data Entry'!AK1051*0.001*W1048,IF('Data Entry'!AL1051="UI",'Data Entry'!AK1051*0.000001*W1048,IF('Data Entry'!AL1051="mg",'Data Entry'!AK1051*0.000001*W1048,IF('Data Entry'!AL1051="t",'Data Entry'!AK1051*1000*W1048,IF('Data Entry'!AL1051="kg",'Data Entry'!AK1051*1*W1048,IF('Data Entry'!AL1051="L",'Data Entry'!AK1051*1*W1048,IFERROR(,"")))))))</f>
        <v>0</v>
      </c>
      <c r="P1048" s="1" t="s">
        <v>4</v>
      </c>
      <c r="Q1048" s="59">
        <f>'Data Entry'!AM1051</f>
        <v>0</v>
      </c>
      <c r="R1048" s="59" t="str">
        <f>'Data Entry'!BA1051</f>
        <v/>
      </c>
      <c r="S1048" s="1">
        <f>IF('Data Entry'!AO1051="g",'Data Entry'!AN1051*0.001*X1048,IF('Data Entry'!AO1051="UI",'Data Entry'!AN1051*0.000001*X1048,IF('Data Entry'!AO1051="mg",'Data Entry'!AN1051*0.000001*X1048,IF('Data Entry'!AO1051="t",'Data Entry'!AN1051*1000*X1048,IF('Data Entry'!AO1051="kg",'Data Entry'!AN1051*1*X1048,IF('Data Entry'!AO1051="L",'Data Entry'!AN1051*1*X1048,IFERROR(,"")))))))</f>
        <v>0</v>
      </c>
      <c r="T1048" s="1" t="s">
        <v>4</v>
      </c>
      <c r="U1048" s="59" t="str">
        <f>IF('Data Entry'!AP1051="No aplica","1",'Data Entry'!AP1051)</f>
        <v/>
      </c>
      <c r="V1048" s="59" t="str">
        <f>IF('Data Entry'!AS1051="No aplica","1",'Data Entry'!AS1051)</f>
        <v/>
      </c>
      <c r="W1048" s="59" t="str">
        <f>IF('Data Entry'!AV1051="No aplica","1",'Data Entry'!AV1051)</f>
        <v/>
      </c>
      <c r="X1048" s="59" t="str">
        <f>IF('Data Entry'!AY1051="No aplica","1",'Data Entry'!AY1051)</f>
        <v/>
      </c>
      <c r="Y1048" s="151" t="str">
        <f t="shared" si="16"/>
        <v/>
      </c>
      <c r="Z1048" s="152" t="str">
        <f>IF('Data Entry'!H1051="Yes","1",IF(AND('Data Entry'!H1051="",'Data Entry'!I1051="",'Data Entry'!J1051="",'Data Entry'!K1051="",'Data Entry'!L1051="",'Data Entry'!M1051="",'Data Entry'!N1051="",'Data Entry'!O1051="",'Data Entry'!P1051="",'Data Entry'!Q1051=""),"","1"))</f>
        <v/>
      </c>
      <c r="AA1048" s="152" t="str">
        <f>IF('Data Entry'!R1051="Yes","1",IF(AND('Data Entry'!R1051="",'Data Entry'!S1051="",'Data Entry'!T1051="",'Data Entry'!U1051=""),"","1"))</f>
        <v/>
      </c>
      <c r="AB1048" s="157" t="str">
        <f>IF('Data Entry'!V1051="Yes","1",IF(AND('Data Entry'!V1051="",'Data Entry'!W1051=""),"","1"))</f>
        <v/>
      </c>
    </row>
    <row r="1049" spans="1:28" ht="17">
      <c r="A1049" s="59">
        <f>'Data Entry'!AB1052</f>
        <v>0</v>
      </c>
      <c r="B1049" s="59" t="str">
        <f>'Data Entry'!AR1052</f>
        <v/>
      </c>
      <c r="C1049" s="1">
        <f>IF('Data Entry'!AD1052="g",'Data Entry'!AC1052*0.001*U1049,IF('Data Entry'!AD1052="UI",'Data Entry'!AC1052*0.000001*U1049,IF('Data Entry'!AD1052="mg",'Data Entry'!AC1052*0.000001*U1049,IF('Data Entry'!AD1052="t",'Data Entry'!AC1052*1000*U1049,IF('Data Entry'!AD1052="kg",'Data Entry'!AC1052*1*U1049,IF('Data Entry'!AD1052="L",'Data Entry'!AC1052*1*U1049,IFERROR(,"")))))))</f>
        <v>0</v>
      </c>
      <c r="D1049" s="1" t="s">
        <v>4</v>
      </c>
      <c r="E1049" s="1">
        <f>IF('Data Entry'!AF1052="g",'Data Entry'!AE1052*0.001,IF('Data Entry'!AF1052="mg",'Data Entry'!AE1052*0.000001,IF('Data Entry'!AF1052="t",'Data Entry'!AE1052*1000,IF('Data Entry'!AF1052="ml",'Data Entry'!AE1052*0.001,IF('Data Entry'!AF1052="kg",'Data Entry'!AE1052*1,IF('Data Entry'!AF1052="Pieza",'Data Entry'!AE1052*1,IF('Data Entry'!AF1052="L",'Data Entry'!AE1052*1,IFERROR(,""))))))))</f>
        <v>0</v>
      </c>
      <c r="F1049" s="1" t="s">
        <v>4</v>
      </c>
      <c r="G1049" s="1">
        <f>IF('Data Entry'!AA1052="g",'Data Entry'!Z1052*0.001,IF('Data Entry'!AA1052="mg",'Data Entry'!Z1052*0.000001,IF('Data Entry'!AA1052="t",'Data Entry'!Z1052*1000,IF('Data Entry'!AA1052="ml",'Data Entry'!Z1052*0.001,IF('Data Entry'!AA1052="kg",'Data Entry'!Z1052*1,IF('Data Entry'!AA1052="Piezas",'Data Entry'!Z1052*1,IF('Data Entry'!AA1052="L",'Data Entry'!Z1052*1,IFERROR(,""))))))))</f>
        <v>0</v>
      </c>
      <c r="H1049" s="1" t="s">
        <v>4</v>
      </c>
      <c r="I1049" s="1">
        <f>IF('Data Entry'!AC1052="g",'Data Entry'!AB1052*0.001,IF('Data Entry'!AC1052="mg",'Data Entry'!AB1052*0.000001,IF('Data Entry'!AC1052="t",'Data Entry'!AB1052*1000,IF('Data Entry'!AC1052="ml",'Data Entry'!AB1052*0.001,IF('Data Entry'!AC1052="kg",'Data Entry'!AB1052*1,IF('Data Entry'!AC1052="L",'Data Entry'!AB1052*1,IFERROR(,"")))))))</f>
        <v>0</v>
      </c>
      <c r="J1049" s="59" t="str">
        <f>'Data Entry'!AU1052</f>
        <v/>
      </c>
      <c r="K1049" s="1">
        <f>IF('Data Entry'!AI1052="g",'Data Entry'!AH1052*0.001*V1049,IF('Data Entry'!AI1052="UI",'Data Entry'!AH1052*0.000001*V1049,IF('Data Entry'!AI1052="mg",'Data Entry'!AH1052*0.000001*V1049,IF('Data Entry'!AI1052="t",'Data Entry'!AH1052*1000*V1049,IF('Data Entry'!AI1052="kg",'Data Entry'!AH1052*1*V1049,IF('Data Entry'!AI1052="L",'Data Entry'!AH1052*1*V1049,IFERROR(,"")))))))</f>
        <v>0</v>
      </c>
      <c r="L1049" s="1" t="s">
        <v>4</v>
      </c>
      <c r="M1049" s="59">
        <f>'Data Entry'!AJ1052</f>
        <v>0</v>
      </c>
      <c r="N1049" s="59" t="str">
        <f>'Data Entry'!AX1052</f>
        <v/>
      </c>
      <c r="O1049" s="1">
        <f>IF('Data Entry'!AL1052="g",'Data Entry'!AK1052*0.001*W1049,IF('Data Entry'!AL1052="UI",'Data Entry'!AK1052*0.000001*W1049,IF('Data Entry'!AL1052="mg",'Data Entry'!AK1052*0.000001*W1049,IF('Data Entry'!AL1052="t",'Data Entry'!AK1052*1000*W1049,IF('Data Entry'!AL1052="kg",'Data Entry'!AK1052*1*W1049,IF('Data Entry'!AL1052="L",'Data Entry'!AK1052*1*W1049,IFERROR(,"")))))))</f>
        <v>0</v>
      </c>
      <c r="P1049" s="1" t="s">
        <v>4</v>
      </c>
      <c r="Q1049" s="59">
        <f>'Data Entry'!AM1052</f>
        <v>0</v>
      </c>
      <c r="R1049" s="59" t="str">
        <f>'Data Entry'!BA1052</f>
        <v/>
      </c>
      <c r="S1049" s="1">
        <f>IF('Data Entry'!AO1052="g",'Data Entry'!AN1052*0.001*X1049,IF('Data Entry'!AO1052="UI",'Data Entry'!AN1052*0.000001*X1049,IF('Data Entry'!AO1052="mg",'Data Entry'!AN1052*0.000001*X1049,IF('Data Entry'!AO1052="t",'Data Entry'!AN1052*1000*X1049,IF('Data Entry'!AO1052="kg",'Data Entry'!AN1052*1*X1049,IF('Data Entry'!AO1052="L",'Data Entry'!AN1052*1*X1049,IFERROR(,"")))))))</f>
        <v>0</v>
      </c>
      <c r="T1049" s="1" t="s">
        <v>4</v>
      </c>
      <c r="U1049" s="59" t="str">
        <f>IF('Data Entry'!AP1052="No aplica","1",'Data Entry'!AP1052)</f>
        <v/>
      </c>
      <c r="V1049" s="59" t="str">
        <f>IF('Data Entry'!AS1052="No aplica","1",'Data Entry'!AS1052)</f>
        <v/>
      </c>
      <c r="W1049" s="59" t="str">
        <f>IF('Data Entry'!AV1052="No aplica","1",'Data Entry'!AV1052)</f>
        <v/>
      </c>
      <c r="X1049" s="59" t="str">
        <f>IF('Data Entry'!AY1052="No aplica","1",'Data Entry'!AY1052)</f>
        <v/>
      </c>
      <c r="Y1049" s="151" t="str">
        <f t="shared" si="16"/>
        <v/>
      </c>
      <c r="Z1049" s="152" t="str">
        <f>IF('Data Entry'!H1052="Yes","1",IF(AND('Data Entry'!H1052="",'Data Entry'!I1052="",'Data Entry'!J1052="",'Data Entry'!K1052="",'Data Entry'!L1052="",'Data Entry'!M1052="",'Data Entry'!N1052="",'Data Entry'!O1052="",'Data Entry'!P1052="",'Data Entry'!Q1052=""),"","1"))</f>
        <v/>
      </c>
      <c r="AA1049" s="152" t="str">
        <f>IF('Data Entry'!R1052="Yes","1",IF(AND('Data Entry'!R1052="",'Data Entry'!S1052="",'Data Entry'!T1052="",'Data Entry'!U1052=""),"","1"))</f>
        <v/>
      </c>
      <c r="AB1049" s="157" t="str">
        <f>IF('Data Entry'!V1052="Yes","1",IF(AND('Data Entry'!V1052="",'Data Entry'!W1052=""),"","1"))</f>
        <v/>
      </c>
    </row>
    <row r="1050" spans="1:28" ht="17">
      <c r="A1050" s="59">
        <f>'Data Entry'!AB1053</f>
        <v>0</v>
      </c>
      <c r="B1050" s="59" t="str">
        <f>'Data Entry'!AR1053</f>
        <v/>
      </c>
      <c r="C1050" s="1">
        <f>IF('Data Entry'!AD1053="g",'Data Entry'!AC1053*0.001*U1050,IF('Data Entry'!AD1053="UI",'Data Entry'!AC1053*0.000001*U1050,IF('Data Entry'!AD1053="mg",'Data Entry'!AC1053*0.000001*U1050,IF('Data Entry'!AD1053="t",'Data Entry'!AC1053*1000*U1050,IF('Data Entry'!AD1053="kg",'Data Entry'!AC1053*1*U1050,IF('Data Entry'!AD1053="L",'Data Entry'!AC1053*1*U1050,IFERROR(,"")))))))</f>
        <v>0</v>
      </c>
      <c r="D1050" s="1" t="s">
        <v>4</v>
      </c>
      <c r="E1050" s="1">
        <f>IF('Data Entry'!AF1053="g",'Data Entry'!AE1053*0.001,IF('Data Entry'!AF1053="mg",'Data Entry'!AE1053*0.000001,IF('Data Entry'!AF1053="t",'Data Entry'!AE1053*1000,IF('Data Entry'!AF1053="ml",'Data Entry'!AE1053*0.001,IF('Data Entry'!AF1053="kg",'Data Entry'!AE1053*1,IF('Data Entry'!AF1053="Pieza",'Data Entry'!AE1053*1,IF('Data Entry'!AF1053="L",'Data Entry'!AE1053*1,IFERROR(,""))))))))</f>
        <v>0</v>
      </c>
      <c r="F1050" s="1" t="s">
        <v>4</v>
      </c>
      <c r="G1050" s="1">
        <f>IF('Data Entry'!AA1053="g",'Data Entry'!Z1053*0.001,IF('Data Entry'!AA1053="mg",'Data Entry'!Z1053*0.000001,IF('Data Entry'!AA1053="t",'Data Entry'!Z1053*1000,IF('Data Entry'!AA1053="ml",'Data Entry'!Z1053*0.001,IF('Data Entry'!AA1053="kg",'Data Entry'!Z1053*1,IF('Data Entry'!AA1053="Piezas",'Data Entry'!Z1053*1,IF('Data Entry'!AA1053="L",'Data Entry'!Z1053*1,IFERROR(,""))))))))</f>
        <v>0</v>
      </c>
      <c r="H1050" s="1" t="s">
        <v>4</v>
      </c>
      <c r="I1050" s="1">
        <f>IF('Data Entry'!AC1053="g",'Data Entry'!AB1053*0.001,IF('Data Entry'!AC1053="mg",'Data Entry'!AB1053*0.000001,IF('Data Entry'!AC1053="t",'Data Entry'!AB1053*1000,IF('Data Entry'!AC1053="ml",'Data Entry'!AB1053*0.001,IF('Data Entry'!AC1053="kg",'Data Entry'!AB1053*1,IF('Data Entry'!AC1053="L",'Data Entry'!AB1053*1,IFERROR(,"")))))))</f>
        <v>0</v>
      </c>
      <c r="J1050" s="59" t="str">
        <f>'Data Entry'!AU1053</f>
        <v/>
      </c>
      <c r="K1050" s="1">
        <f>IF('Data Entry'!AI1053="g",'Data Entry'!AH1053*0.001*V1050,IF('Data Entry'!AI1053="UI",'Data Entry'!AH1053*0.000001*V1050,IF('Data Entry'!AI1053="mg",'Data Entry'!AH1053*0.000001*V1050,IF('Data Entry'!AI1053="t",'Data Entry'!AH1053*1000*V1050,IF('Data Entry'!AI1053="kg",'Data Entry'!AH1053*1*V1050,IF('Data Entry'!AI1053="L",'Data Entry'!AH1053*1*V1050,IFERROR(,"")))))))</f>
        <v>0</v>
      </c>
      <c r="L1050" s="1" t="s">
        <v>4</v>
      </c>
      <c r="M1050" s="59">
        <f>'Data Entry'!AJ1053</f>
        <v>0</v>
      </c>
      <c r="N1050" s="59" t="str">
        <f>'Data Entry'!AX1053</f>
        <v/>
      </c>
      <c r="O1050" s="1">
        <f>IF('Data Entry'!AL1053="g",'Data Entry'!AK1053*0.001*W1050,IF('Data Entry'!AL1053="UI",'Data Entry'!AK1053*0.000001*W1050,IF('Data Entry'!AL1053="mg",'Data Entry'!AK1053*0.000001*W1050,IF('Data Entry'!AL1053="t",'Data Entry'!AK1053*1000*W1050,IF('Data Entry'!AL1053="kg",'Data Entry'!AK1053*1*W1050,IF('Data Entry'!AL1053="L",'Data Entry'!AK1053*1*W1050,IFERROR(,"")))))))</f>
        <v>0</v>
      </c>
      <c r="P1050" s="1" t="s">
        <v>4</v>
      </c>
      <c r="Q1050" s="59">
        <f>'Data Entry'!AM1053</f>
        <v>0</v>
      </c>
      <c r="R1050" s="59" t="str">
        <f>'Data Entry'!BA1053</f>
        <v/>
      </c>
      <c r="S1050" s="1">
        <f>IF('Data Entry'!AO1053="g",'Data Entry'!AN1053*0.001*X1050,IF('Data Entry'!AO1053="UI",'Data Entry'!AN1053*0.000001*X1050,IF('Data Entry'!AO1053="mg",'Data Entry'!AN1053*0.000001*X1050,IF('Data Entry'!AO1053="t",'Data Entry'!AN1053*1000*X1050,IF('Data Entry'!AO1053="kg",'Data Entry'!AN1053*1*X1050,IF('Data Entry'!AO1053="L",'Data Entry'!AN1053*1*X1050,IFERROR(,"")))))))</f>
        <v>0</v>
      </c>
      <c r="T1050" s="1" t="s">
        <v>4</v>
      </c>
      <c r="U1050" s="59" t="str">
        <f>IF('Data Entry'!AP1053="No aplica","1",'Data Entry'!AP1053)</f>
        <v/>
      </c>
      <c r="V1050" s="59" t="str">
        <f>IF('Data Entry'!AS1053="No aplica","1",'Data Entry'!AS1053)</f>
        <v/>
      </c>
      <c r="W1050" s="59" t="str">
        <f>IF('Data Entry'!AV1053="No aplica","1",'Data Entry'!AV1053)</f>
        <v/>
      </c>
      <c r="X1050" s="59" t="str">
        <f>IF('Data Entry'!AY1053="No aplica","1",'Data Entry'!AY1053)</f>
        <v/>
      </c>
      <c r="Y1050" s="151" t="str">
        <f t="shared" si="16"/>
        <v/>
      </c>
      <c r="Z1050" s="152" t="str">
        <f>IF('Data Entry'!H1053="Yes","1",IF(AND('Data Entry'!H1053="",'Data Entry'!I1053="",'Data Entry'!J1053="",'Data Entry'!K1053="",'Data Entry'!L1053="",'Data Entry'!M1053="",'Data Entry'!N1053="",'Data Entry'!O1053="",'Data Entry'!P1053="",'Data Entry'!Q1053=""),"","1"))</f>
        <v/>
      </c>
      <c r="AA1050" s="152" t="str">
        <f>IF('Data Entry'!R1053="Yes","1",IF(AND('Data Entry'!R1053="",'Data Entry'!S1053="",'Data Entry'!T1053="",'Data Entry'!U1053=""),"","1"))</f>
        <v/>
      </c>
      <c r="AB1050" s="157" t="str">
        <f>IF('Data Entry'!V1053="Yes","1",IF(AND('Data Entry'!V1053="",'Data Entry'!W1053=""),"","1"))</f>
        <v/>
      </c>
    </row>
    <row r="1051" spans="1:28" ht="17">
      <c r="A1051" s="59">
        <f>'Data Entry'!AB1054</f>
        <v>0</v>
      </c>
      <c r="B1051" s="59" t="str">
        <f>'Data Entry'!AR1054</f>
        <v/>
      </c>
      <c r="C1051" s="1">
        <f>IF('Data Entry'!AD1054="g",'Data Entry'!AC1054*0.001*U1051,IF('Data Entry'!AD1054="UI",'Data Entry'!AC1054*0.000001*U1051,IF('Data Entry'!AD1054="mg",'Data Entry'!AC1054*0.000001*U1051,IF('Data Entry'!AD1054="t",'Data Entry'!AC1054*1000*U1051,IF('Data Entry'!AD1054="kg",'Data Entry'!AC1054*1*U1051,IF('Data Entry'!AD1054="L",'Data Entry'!AC1054*1*U1051,IFERROR(,"")))))))</f>
        <v>0</v>
      </c>
      <c r="D1051" s="1" t="s">
        <v>4</v>
      </c>
      <c r="E1051" s="1">
        <f>IF('Data Entry'!AF1054="g",'Data Entry'!AE1054*0.001,IF('Data Entry'!AF1054="mg",'Data Entry'!AE1054*0.000001,IF('Data Entry'!AF1054="t",'Data Entry'!AE1054*1000,IF('Data Entry'!AF1054="ml",'Data Entry'!AE1054*0.001,IF('Data Entry'!AF1054="kg",'Data Entry'!AE1054*1,IF('Data Entry'!AF1054="Pieza",'Data Entry'!AE1054*1,IF('Data Entry'!AF1054="L",'Data Entry'!AE1054*1,IFERROR(,""))))))))</f>
        <v>0</v>
      </c>
      <c r="F1051" s="1" t="s">
        <v>4</v>
      </c>
      <c r="G1051" s="1">
        <f>IF('Data Entry'!AA1054="g",'Data Entry'!Z1054*0.001,IF('Data Entry'!AA1054="mg",'Data Entry'!Z1054*0.000001,IF('Data Entry'!AA1054="t",'Data Entry'!Z1054*1000,IF('Data Entry'!AA1054="ml",'Data Entry'!Z1054*0.001,IF('Data Entry'!AA1054="kg",'Data Entry'!Z1054*1,IF('Data Entry'!AA1054="Piezas",'Data Entry'!Z1054*1,IF('Data Entry'!AA1054="L",'Data Entry'!Z1054*1,IFERROR(,""))))))))</f>
        <v>0</v>
      </c>
      <c r="H1051" s="1" t="s">
        <v>4</v>
      </c>
      <c r="I1051" s="1">
        <f>IF('Data Entry'!AC1054="g",'Data Entry'!AB1054*0.001,IF('Data Entry'!AC1054="mg",'Data Entry'!AB1054*0.000001,IF('Data Entry'!AC1054="t",'Data Entry'!AB1054*1000,IF('Data Entry'!AC1054="ml",'Data Entry'!AB1054*0.001,IF('Data Entry'!AC1054="kg",'Data Entry'!AB1054*1,IF('Data Entry'!AC1054="L",'Data Entry'!AB1054*1,IFERROR(,"")))))))</f>
        <v>0</v>
      </c>
      <c r="J1051" s="59" t="str">
        <f>'Data Entry'!AU1054</f>
        <v/>
      </c>
      <c r="K1051" s="1">
        <f>IF('Data Entry'!AI1054="g",'Data Entry'!AH1054*0.001*V1051,IF('Data Entry'!AI1054="UI",'Data Entry'!AH1054*0.000001*V1051,IF('Data Entry'!AI1054="mg",'Data Entry'!AH1054*0.000001*V1051,IF('Data Entry'!AI1054="t",'Data Entry'!AH1054*1000*V1051,IF('Data Entry'!AI1054="kg",'Data Entry'!AH1054*1*V1051,IF('Data Entry'!AI1054="L",'Data Entry'!AH1054*1*V1051,IFERROR(,"")))))))</f>
        <v>0</v>
      </c>
      <c r="L1051" s="1" t="s">
        <v>4</v>
      </c>
      <c r="M1051" s="59">
        <f>'Data Entry'!AJ1054</f>
        <v>0</v>
      </c>
      <c r="N1051" s="59" t="str">
        <f>'Data Entry'!AX1054</f>
        <v/>
      </c>
      <c r="O1051" s="1">
        <f>IF('Data Entry'!AL1054="g",'Data Entry'!AK1054*0.001*W1051,IF('Data Entry'!AL1054="UI",'Data Entry'!AK1054*0.000001*W1051,IF('Data Entry'!AL1054="mg",'Data Entry'!AK1054*0.000001*W1051,IF('Data Entry'!AL1054="t",'Data Entry'!AK1054*1000*W1051,IF('Data Entry'!AL1054="kg",'Data Entry'!AK1054*1*W1051,IF('Data Entry'!AL1054="L",'Data Entry'!AK1054*1*W1051,IFERROR(,"")))))))</f>
        <v>0</v>
      </c>
      <c r="P1051" s="1" t="s">
        <v>4</v>
      </c>
      <c r="Q1051" s="59">
        <f>'Data Entry'!AM1054</f>
        <v>0</v>
      </c>
      <c r="R1051" s="59" t="str">
        <f>'Data Entry'!BA1054</f>
        <v/>
      </c>
      <c r="S1051" s="1">
        <f>IF('Data Entry'!AO1054="g",'Data Entry'!AN1054*0.001*X1051,IF('Data Entry'!AO1054="UI",'Data Entry'!AN1054*0.000001*X1051,IF('Data Entry'!AO1054="mg",'Data Entry'!AN1054*0.000001*X1051,IF('Data Entry'!AO1054="t",'Data Entry'!AN1054*1000*X1051,IF('Data Entry'!AO1054="kg",'Data Entry'!AN1054*1*X1051,IF('Data Entry'!AO1054="L",'Data Entry'!AN1054*1*X1051,IFERROR(,"")))))))</f>
        <v>0</v>
      </c>
      <c r="T1051" s="1" t="s">
        <v>4</v>
      </c>
      <c r="U1051" s="59" t="str">
        <f>IF('Data Entry'!AP1054="No aplica","1",'Data Entry'!AP1054)</f>
        <v/>
      </c>
      <c r="V1051" s="59" t="str">
        <f>IF('Data Entry'!AS1054="No aplica","1",'Data Entry'!AS1054)</f>
        <v/>
      </c>
      <c r="W1051" s="59" t="str">
        <f>IF('Data Entry'!AV1054="No aplica","1",'Data Entry'!AV1054)</f>
        <v/>
      </c>
      <c r="X1051" s="59" t="str">
        <f>IF('Data Entry'!AY1054="No aplica","1",'Data Entry'!AY1054)</f>
        <v/>
      </c>
      <c r="Y1051" s="151" t="str">
        <f t="shared" si="16"/>
        <v/>
      </c>
      <c r="Z1051" s="152" t="str">
        <f>IF('Data Entry'!H1054="Yes","1",IF(AND('Data Entry'!H1054="",'Data Entry'!I1054="",'Data Entry'!J1054="",'Data Entry'!K1054="",'Data Entry'!L1054="",'Data Entry'!M1054="",'Data Entry'!N1054="",'Data Entry'!O1054="",'Data Entry'!P1054="",'Data Entry'!Q1054=""),"","1"))</f>
        <v/>
      </c>
      <c r="AA1051" s="152" t="str">
        <f>IF('Data Entry'!R1054="Yes","1",IF(AND('Data Entry'!R1054="",'Data Entry'!S1054="",'Data Entry'!T1054="",'Data Entry'!U1054=""),"","1"))</f>
        <v/>
      </c>
      <c r="AB1051" s="157" t="str">
        <f>IF('Data Entry'!V1054="Yes","1",IF(AND('Data Entry'!V1054="",'Data Entry'!W1054=""),"","1"))</f>
        <v/>
      </c>
    </row>
    <row r="1052" spans="1:28" ht="17">
      <c r="A1052" s="59">
        <f>'Data Entry'!AB1055</f>
        <v>0</v>
      </c>
      <c r="B1052" s="59" t="str">
        <f>'Data Entry'!AR1055</f>
        <v/>
      </c>
      <c r="C1052" s="1">
        <f>IF('Data Entry'!AD1055="g",'Data Entry'!AC1055*0.001*U1052,IF('Data Entry'!AD1055="UI",'Data Entry'!AC1055*0.000001*U1052,IF('Data Entry'!AD1055="mg",'Data Entry'!AC1055*0.000001*U1052,IF('Data Entry'!AD1055="t",'Data Entry'!AC1055*1000*U1052,IF('Data Entry'!AD1055="kg",'Data Entry'!AC1055*1*U1052,IF('Data Entry'!AD1055="L",'Data Entry'!AC1055*1*U1052,IFERROR(,"")))))))</f>
        <v>0</v>
      </c>
      <c r="D1052" s="1" t="s">
        <v>4</v>
      </c>
      <c r="E1052" s="1">
        <f>IF('Data Entry'!AF1055="g",'Data Entry'!AE1055*0.001,IF('Data Entry'!AF1055="mg",'Data Entry'!AE1055*0.000001,IF('Data Entry'!AF1055="t",'Data Entry'!AE1055*1000,IF('Data Entry'!AF1055="ml",'Data Entry'!AE1055*0.001,IF('Data Entry'!AF1055="kg",'Data Entry'!AE1055*1,IF('Data Entry'!AF1055="Pieza",'Data Entry'!AE1055*1,IF('Data Entry'!AF1055="L",'Data Entry'!AE1055*1,IFERROR(,""))))))))</f>
        <v>0</v>
      </c>
      <c r="F1052" s="1" t="s">
        <v>4</v>
      </c>
      <c r="G1052" s="1">
        <f>IF('Data Entry'!AA1055="g",'Data Entry'!Z1055*0.001,IF('Data Entry'!AA1055="mg",'Data Entry'!Z1055*0.000001,IF('Data Entry'!AA1055="t",'Data Entry'!Z1055*1000,IF('Data Entry'!AA1055="ml",'Data Entry'!Z1055*0.001,IF('Data Entry'!AA1055="kg",'Data Entry'!Z1055*1,IF('Data Entry'!AA1055="Piezas",'Data Entry'!Z1055*1,IF('Data Entry'!AA1055="L",'Data Entry'!Z1055*1,IFERROR(,""))))))))</f>
        <v>0</v>
      </c>
      <c r="H1052" s="1" t="s">
        <v>4</v>
      </c>
      <c r="I1052" s="1">
        <f>IF('Data Entry'!AC1055="g",'Data Entry'!AB1055*0.001,IF('Data Entry'!AC1055="mg",'Data Entry'!AB1055*0.000001,IF('Data Entry'!AC1055="t",'Data Entry'!AB1055*1000,IF('Data Entry'!AC1055="ml",'Data Entry'!AB1055*0.001,IF('Data Entry'!AC1055="kg",'Data Entry'!AB1055*1,IF('Data Entry'!AC1055="L",'Data Entry'!AB1055*1,IFERROR(,"")))))))</f>
        <v>0</v>
      </c>
      <c r="J1052" s="59" t="str">
        <f>'Data Entry'!AU1055</f>
        <v/>
      </c>
      <c r="K1052" s="1">
        <f>IF('Data Entry'!AI1055="g",'Data Entry'!AH1055*0.001*V1052,IF('Data Entry'!AI1055="UI",'Data Entry'!AH1055*0.000001*V1052,IF('Data Entry'!AI1055="mg",'Data Entry'!AH1055*0.000001*V1052,IF('Data Entry'!AI1055="t",'Data Entry'!AH1055*1000*V1052,IF('Data Entry'!AI1055="kg",'Data Entry'!AH1055*1*V1052,IF('Data Entry'!AI1055="L",'Data Entry'!AH1055*1*V1052,IFERROR(,"")))))))</f>
        <v>0</v>
      </c>
      <c r="L1052" s="1" t="s">
        <v>4</v>
      </c>
      <c r="M1052" s="59">
        <f>'Data Entry'!AJ1055</f>
        <v>0</v>
      </c>
      <c r="N1052" s="59" t="str">
        <f>'Data Entry'!AX1055</f>
        <v/>
      </c>
      <c r="O1052" s="1">
        <f>IF('Data Entry'!AL1055="g",'Data Entry'!AK1055*0.001*W1052,IF('Data Entry'!AL1055="UI",'Data Entry'!AK1055*0.000001*W1052,IF('Data Entry'!AL1055="mg",'Data Entry'!AK1055*0.000001*W1052,IF('Data Entry'!AL1055="t",'Data Entry'!AK1055*1000*W1052,IF('Data Entry'!AL1055="kg",'Data Entry'!AK1055*1*W1052,IF('Data Entry'!AL1055="L",'Data Entry'!AK1055*1*W1052,IFERROR(,"")))))))</f>
        <v>0</v>
      </c>
      <c r="P1052" s="1" t="s">
        <v>4</v>
      </c>
      <c r="Q1052" s="59">
        <f>'Data Entry'!AM1055</f>
        <v>0</v>
      </c>
      <c r="R1052" s="59" t="str">
        <f>'Data Entry'!BA1055</f>
        <v/>
      </c>
      <c r="S1052" s="1">
        <f>IF('Data Entry'!AO1055="g",'Data Entry'!AN1055*0.001*X1052,IF('Data Entry'!AO1055="UI",'Data Entry'!AN1055*0.000001*X1052,IF('Data Entry'!AO1055="mg",'Data Entry'!AN1055*0.000001*X1052,IF('Data Entry'!AO1055="t",'Data Entry'!AN1055*1000*X1052,IF('Data Entry'!AO1055="kg",'Data Entry'!AN1055*1*X1052,IF('Data Entry'!AO1055="L",'Data Entry'!AN1055*1*X1052,IFERROR(,"")))))))</f>
        <v>0</v>
      </c>
      <c r="T1052" s="1" t="s">
        <v>4</v>
      </c>
      <c r="U1052" s="59" t="str">
        <f>IF('Data Entry'!AP1055="No aplica","1",'Data Entry'!AP1055)</f>
        <v/>
      </c>
      <c r="V1052" s="59" t="str">
        <f>IF('Data Entry'!AS1055="No aplica","1",'Data Entry'!AS1055)</f>
        <v/>
      </c>
      <c r="W1052" s="59" t="str">
        <f>IF('Data Entry'!AV1055="No aplica","1",'Data Entry'!AV1055)</f>
        <v/>
      </c>
      <c r="X1052" s="59" t="str">
        <f>IF('Data Entry'!AY1055="No aplica","1",'Data Entry'!AY1055)</f>
        <v/>
      </c>
      <c r="Y1052" s="151" t="str">
        <f t="shared" si="16"/>
        <v/>
      </c>
      <c r="Z1052" s="152" t="str">
        <f>IF('Data Entry'!H1055="Yes","1",IF(AND('Data Entry'!H1055="",'Data Entry'!I1055="",'Data Entry'!J1055="",'Data Entry'!K1055="",'Data Entry'!L1055="",'Data Entry'!M1055="",'Data Entry'!N1055="",'Data Entry'!O1055="",'Data Entry'!P1055="",'Data Entry'!Q1055=""),"","1"))</f>
        <v/>
      </c>
      <c r="AA1052" s="152" t="str">
        <f>IF('Data Entry'!R1055="Yes","1",IF(AND('Data Entry'!R1055="",'Data Entry'!S1055="",'Data Entry'!T1055="",'Data Entry'!U1055=""),"","1"))</f>
        <v/>
      </c>
      <c r="AB1052" s="157" t="str">
        <f>IF('Data Entry'!V1055="Yes","1",IF(AND('Data Entry'!V1055="",'Data Entry'!W1055=""),"","1"))</f>
        <v/>
      </c>
    </row>
    <row r="1053" spans="1:28" ht="17">
      <c r="A1053" s="59">
        <f>'Data Entry'!AB1056</f>
        <v>0</v>
      </c>
      <c r="B1053" s="59" t="str">
        <f>'Data Entry'!AR1056</f>
        <v/>
      </c>
      <c r="C1053" s="1">
        <f>IF('Data Entry'!AD1056="g",'Data Entry'!AC1056*0.001*U1053,IF('Data Entry'!AD1056="UI",'Data Entry'!AC1056*0.000001*U1053,IF('Data Entry'!AD1056="mg",'Data Entry'!AC1056*0.000001*U1053,IF('Data Entry'!AD1056="t",'Data Entry'!AC1056*1000*U1053,IF('Data Entry'!AD1056="kg",'Data Entry'!AC1056*1*U1053,IF('Data Entry'!AD1056="L",'Data Entry'!AC1056*1*U1053,IFERROR(,"")))))))</f>
        <v>0</v>
      </c>
      <c r="D1053" s="1" t="s">
        <v>4</v>
      </c>
      <c r="E1053" s="1">
        <f>IF('Data Entry'!AF1056="g",'Data Entry'!AE1056*0.001,IF('Data Entry'!AF1056="mg",'Data Entry'!AE1056*0.000001,IF('Data Entry'!AF1056="t",'Data Entry'!AE1056*1000,IF('Data Entry'!AF1056="ml",'Data Entry'!AE1056*0.001,IF('Data Entry'!AF1056="kg",'Data Entry'!AE1056*1,IF('Data Entry'!AF1056="Pieza",'Data Entry'!AE1056*1,IF('Data Entry'!AF1056="L",'Data Entry'!AE1056*1,IFERROR(,""))))))))</f>
        <v>0</v>
      </c>
      <c r="F1053" s="1" t="s">
        <v>4</v>
      </c>
      <c r="G1053" s="1">
        <f>IF('Data Entry'!AA1056="g",'Data Entry'!Z1056*0.001,IF('Data Entry'!AA1056="mg",'Data Entry'!Z1056*0.000001,IF('Data Entry'!AA1056="t",'Data Entry'!Z1056*1000,IF('Data Entry'!AA1056="ml",'Data Entry'!Z1056*0.001,IF('Data Entry'!AA1056="kg",'Data Entry'!Z1056*1,IF('Data Entry'!AA1056="Piezas",'Data Entry'!Z1056*1,IF('Data Entry'!AA1056="L",'Data Entry'!Z1056*1,IFERROR(,""))))))))</f>
        <v>0</v>
      </c>
      <c r="H1053" s="1" t="s">
        <v>4</v>
      </c>
      <c r="I1053" s="1">
        <f>IF('Data Entry'!AC1056="g",'Data Entry'!AB1056*0.001,IF('Data Entry'!AC1056="mg",'Data Entry'!AB1056*0.000001,IF('Data Entry'!AC1056="t",'Data Entry'!AB1056*1000,IF('Data Entry'!AC1056="ml",'Data Entry'!AB1056*0.001,IF('Data Entry'!AC1056="kg",'Data Entry'!AB1056*1,IF('Data Entry'!AC1056="L",'Data Entry'!AB1056*1,IFERROR(,"")))))))</f>
        <v>0</v>
      </c>
      <c r="J1053" s="59" t="str">
        <f>'Data Entry'!AU1056</f>
        <v/>
      </c>
      <c r="K1053" s="1">
        <f>IF('Data Entry'!AI1056="g",'Data Entry'!AH1056*0.001*V1053,IF('Data Entry'!AI1056="UI",'Data Entry'!AH1056*0.000001*V1053,IF('Data Entry'!AI1056="mg",'Data Entry'!AH1056*0.000001*V1053,IF('Data Entry'!AI1056="t",'Data Entry'!AH1056*1000*V1053,IF('Data Entry'!AI1056="kg",'Data Entry'!AH1056*1*V1053,IF('Data Entry'!AI1056="L",'Data Entry'!AH1056*1*V1053,IFERROR(,"")))))))</f>
        <v>0</v>
      </c>
      <c r="L1053" s="1" t="s">
        <v>4</v>
      </c>
      <c r="M1053" s="59">
        <f>'Data Entry'!AJ1056</f>
        <v>0</v>
      </c>
      <c r="N1053" s="59" t="str">
        <f>'Data Entry'!AX1056</f>
        <v/>
      </c>
      <c r="O1053" s="1">
        <f>IF('Data Entry'!AL1056="g",'Data Entry'!AK1056*0.001*W1053,IF('Data Entry'!AL1056="UI",'Data Entry'!AK1056*0.000001*W1053,IF('Data Entry'!AL1056="mg",'Data Entry'!AK1056*0.000001*W1053,IF('Data Entry'!AL1056="t",'Data Entry'!AK1056*1000*W1053,IF('Data Entry'!AL1056="kg",'Data Entry'!AK1056*1*W1053,IF('Data Entry'!AL1056="L",'Data Entry'!AK1056*1*W1053,IFERROR(,"")))))))</f>
        <v>0</v>
      </c>
      <c r="P1053" s="1" t="s">
        <v>4</v>
      </c>
      <c r="Q1053" s="59">
        <f>'Data Entry'!AM1056</f>
        <v>0</v>
      </c>
      <c r="R1053" s="59" t="str">
        <f>'Data Entry'!BA1056</f>
        <v/>
      </c>
      <c r="S1053" s="1">
        <f>IF('Data Entry'!AO1056="g",'Data Entry'!AN1056*0.001*X1053,IF('Data Entry'!AO1056="UI",'Data Entry'!AN1056*0.000001*X1053,IF('Data Entry'!AO1056="mg",'Data Entry'!AN1056*0.000001*X1053,IF('Data Entry'!AO1056="t",'Data Entry'!AN1056*1000*X1053,IF('Data Entry'!AO1056="kg",'Data Entry'!AN1056*1*X1053,IF('Data Entry'!AO1056="L",'Data Entry'!AN1056*1*X1053,IFERROR(,"")))))))</f>
        <v>0</v>
      </c>
      <c r="T1053" s="1" t="s">
        <v>4</v>
      </c>
      <c r="U1053" s="59" t="str">
        <f>IF('Data Entry'!AP1056="No aplica","1",'Data Entry'!AP1056)</f>
        <v/>
      </c>
      <c r="V1053" s="59" t="str">
        <f>IF('Data Entry'!AS1056="No aplica","1",'Data Entry'!AS1056)</f>
        <v/>
      </c>
      <c r="W1053" s="59" t="str">
        <f>IF('Data Entry'!AV1056="No aplica","1",'Data Entry'!AV1056)</f>
        <v/>
      </c>
      <c r="X1053" s="59" t="str">
        <f>IF('Data Entry'!AY1056="No aplica","1",'Data Entry'!AY1056)</f>
        <v/>
      </c>
      <c r="Y1053" s="151" t="str">
        <f t="shared" si="16"/>
        <v/>
      </c>
      <c r="Z1053" s="152" t="str">
        <f>IF('Data Entry'!H1056="Yes","1",IF(AND('Data Entry'!H1056="",'Data Entry'!I1056="",'Data Entry'!J1056="",'Data Entry'!K1056="",'Data Entry'!L1056="",'Data Entry'!M1056="",'Data Entry'!N1056="",'Data Entry'!O1056="",'Data Entry'!P1056="",'Data Entry'!Q1056=""),"","1"))</f>
        <v/>
      </c>
      <c r="AA1053" s="152" t="str">
        <f>IF('Data Entry'!R1056="Yes","1",IF(AND('Data Entry'!R1056="",'Data Entry'!S1056="",'Data Entry'!T1056="",'Data Entry'!U1056=""),"","1"))</f>
        <v/>
      </c>
      <c r="AB1053" s="157" t="str">
        <f>IF('Data Entry'!V1056="Yes","1",IF(AND('Data Entry'!V1056="",'Data Entry'!W1056=""),"","1"))</f>
        <v/>
      </c>
    </row>
    <row r="1054" spans="1:28" ht="17">
      <c r="A1054" s="59">
        <f>'Data Entry'!AB1057</f>
        <v>0</v>
      </c>
      <c r="B1054" s="59" t="str">
        <f>'Data Entry'!AR1057</f>
        <v/>
      </c>
      <c r="C1054" s="1">
        <f>IF('Data Entry'!AD1057="g",'Data Entry'!AC1057*0.001*U1054,IF('Data Entry'!AD1057="UI",'Data Entry'!AC1057*0.000001*U1054,IF('Data Entry'!AD1057="mg",'Data Entry'!AC1057*0.000001*U1054,IF('Data Entry'!AD1057="t",'Data Entry'!AC1057*1000*U1054,IF('Data Entry'!AD1057="kg",'Data Entry'!AC1057*1*U1054,IF('Data Entry'!AD1057="L",'Data Entry'!AC1057*1*U1054,IFERROR(,"")))))))</f>
        <v>0</v>
      </c>
      <c r="D1054" s="1" t="s">
        <v>4</v>
      </c>
      <c r="E1054" s="1">
        <f>IF('Data Entry'!AF1057="g",'Data Entry'!AE1057*0.001,IF('Data Entry'!AF1057="mg",'Data Entry'!AE1057*0.000001,IF('Data Entry'!AF1057="t",'Data Entry'!AE1057*1000,IF('Data Entry'!AF1057="ml",'Data Entry'!AE1057*0.001,IF('Data Entry'!AF1057="kg",'Data Entry'!AE1057*1,IF('Data Entry'!AF1057="Pieza",'Data Entry'!AE1057*1,IF('Data Entry'!AF1057="L",'Data Entry'!AE1057*1,IFERROR(,""))))))))</f>
        <v>0</v>
      </c>
      <c r="F1054" s="1" t="s">
        <v>4</v>
      </c>
      <c r="G1054" s="1">
        <f>IF('Data Entry'!AA1057="g",'Data Entry'!Z1057*0.001,IF('Data Entry'!AA1057="mg",'Data Entry'!Z1057*0.000001,IF('Data Entry'!AA1057="t",'Data Entry'!Z1057*1000,IF('Data Entry'!AA1057="ml",'Data Entry'!Z1057*0.001,IF('Data Entry'!AA1057="kg",'Data Entry'!Z1057*1,IF('Data Entry'!AA1057="Piezas",'Data Entry'!Z1057*1,IF('Data Entry'!AA1057="L",'Data Entry'!Z1057*1,IFERROR(,""))))))))</f>
        <v>0</v>
      </c>
      <c r="H1054" s="1" t="s">
        <v>4</v>
      </c>
      <c r="I1054" s="1">
        <f>IF('Data Entry'!AC1057="g",'Data Entry'!AB1057*0.001,IF('Data Entry'!AC1057="mg",'Data Entry'!AB1057*0.000001,IF('Data Entry'!AC1057="t",'Data Entry'!AB1057*1000,IF('Data Entry'!AC1057="ml",'Data Entry'!AB1057*0.001,IF('Data Entry'!AC1057="kg",'Data Entry'!AB1057*1,IF('Data Entry'!AC1057="L",'Data Entry'!AB1057*1,IFERROR(,"")))))))</f>
        <v>0</v>
      </c>
      <c r="J1054" s="59" t="str">
        <f>'Data Entry'!AU1057</f>
        <v/>
      </c>
      <c r="K1054" s="1">
        <f>IF('Data Entry'!AI1057="g",'Data Entry'!AH1057*0.001*V1054,IF('Data Entry'!AI1057="UI",'Data Entry'!AH1057*0.000001*V1054,IF('Data Entry'!AI1057="mg",'Data Entry'!AH1057*0.000001*V1054,IF('Data Entry'!AI1057="t",'Data Entry'!AH1057*1000*V1054,IF('Data Entry'!AI1057="kg",'Data Entry'!AH1057*1*V1054,IF('Data Entry'!AI1057="L",'Data Entry'!AH1057*1*V1054,IFERROR(,"")))))))</f>
        <v>0</v>
      </c>
      <c r="L1054" s="1" t="s">
        <v>4</v>
      </c>
      <c r="M1054" s="59">
        <f>'Data Entry'!AJ1057</f>
        <v>0</v>
      </c>
      <c r="N1054" s="59" t="str">
        <f>'Data Entry'!AX1057</f>
        <v/>
      </c>
      <c r="O1054" s="1">
        <f>IF('Data Entry'!AL1057="g",'Data Entry'!AK1057*0.001*W1054,IF('Data Entry'!AL1057="UI",'Data Entry'!AK1057*0.000001*W1054,IF('Data Entry'!AL1057="mg",'Data Entry'!AK1057*0.000001*W1054,IF('Data Entry'!AL1057="t",'Data Entry'!AK1057*1000*W1054,IF('Data Entry'!AL1057="kg",'Data Entry'!AK1057*1*W1054,IF('Data Entry'!AL1057="L",'Data Entry'!AK1057*1*W1054,IFERROR(,"")))))))</f>
        <v>0</v>
      </c>
      <c r="P1054" s="1" t="s">
        <v>4</v>
      </c>
      <c r="Q1054" s="59">
        <f>'Data Entry'!AM1057</f>
        <v>0</v>
      </c>
      <c r="R1054" s="59" t="str">
        <f>'Data Entry'!BA1057</f>
        <v/>
      </c>
      <c r="S1054" s="1">
        <f>IF('Data Entry'!AO1057="g",'Data Entry'!AN1057*0.001*X1054,IF('Data Entry'!AO1057="UI",'Data Entry'!AN1057*0.000001*X1054,IF('Data Entry'!AO1057="mg",'Data Entry'!AN1057*0.000001*X1054,IF('Data Entry'!AO1057="t",'Data Entry'!AN1057*1000*X1054,IF('Data Entry'!AO1057="kg",'Data Entry'!AN1057*1*X1054,IF('Data Entry'!AO1057="L",'Data Entry'!AN1057*1*X1054,IFERROR(,"")))))))</f>
        <v>0</v>
      </c>
      <c r="T1054" s="1" t="s">
        <v>4</v>
      </c>
      <c r="U1054" s="59" t="str">
        <f>IF('Data Entry'!AP1057="No aplica","1",'Data Entry'!AP1057)</f>
        <v/>
      </c>
      <c r="V1054" s="59" t="str">
        <f>IF('Data Entry'!AS1057="No aplica","1",'Data Entry'!AS1057)</f>
        <v/>
      </c>
      <c r="W1054" s="59" t="str">
        <f>IF('Data Entry'!AV1057="No aplica","1",'Data Entry'!AV1057)</f>
        <v/>
      </c>
      <c r="X1054" s="59" t="str">
        <f>IF('Data Entry'!AY1057="No aplica","1",'Data Entry'!AY1057)</f>
        <v/>
      </c>
      <c r="Y1054" s="151" t="str">
        <f t="shared" si="16"/>
        <v/>
      </c>
      <c r="Z1054" s="152" t="str">
        <f>IF('Data Entry'!H1057="Yes","1",IF(AND('Data Entry'!H1057="",'Data Entry'!I1057="",'Data Entry'!J1057="",'Data Entry'!K1057="",'Data Entry'!L1057="",'Data Entry'!M1057="",'Data Entry'!N1057="",'Data Entry'!O1057="",'Data Entry'!P1057="",'Data Entry'!Q1057=""),"","1"))</f>
        <v/>
      </c>
      <c r="AA1054" s="152" t="str">
        <f>IF('Data Entry'!R1057="Yes","1",IF(AND('Data Entry'!R1057="",'Data Entry'!S1057="",'Data Entry'!T1057="",'Data Entry'!U1057=""),"","1"))</f>
        <v/>
      </c>
      <c r="AB1054" s="157" t="str">
        <f>IF('Data Entry'!V1057="Yes","1",IF(AND('Data Entry'!V1057="",'Data Entry'!W1057=""),"","1"))</f>
        <v/>
      </c>
    </row>
    <row r="1055" spans="1:28" ht="17">
      <c r="A1055" s="59">
        <f>'Data Entry'!AB1058</f>
        <v>0</v>
      </c>
      <c r="B1055" s="59" t="str">
        <f>'Data Entry'!AR1058</f>
        <v/>
      </c>
      <c r="C1055" s="1">
        <f>IF('Data Entry'!AD1058="g",'Data Entry'!AC1058*0.001*U1055,IF('Data Entry'!AD1058="UI",'Data Entry'!AC1058*0.000001*U1055,IF('Data Entry'!AD1058="mg",'Data Entry'!AC1058*0.000001*U1055,IF('Data Entry'!AD1058="t",'Data Entry'!AC1058*1000*U1055,IF('Data Entry'!AD1058="kg",'Data Entry'!AC1058*1*U1055,IF('Data Entry'!AD1058="L",'Data Entry'!AC1058*1*U1055,IFERROR(,"")))))))</f>
        <v>0</v>
      </c>
      <c r="D1055" s="1" t="s">
        <v>4</v>
      </c>
      <c r="E1055" s="1">
        <f>IF('Data Entry'!AF1058="g",'Data Entry'!AE1058*0.001,IF('Data Entry'!AF1058="mg",'Data Entry'!AE1058*0.000001,IF('Data Entry'!AF1058="t",'Data Entry'!AE1058*1000,IF('Data Entry'!AF1058="ml",'Data Entry'!AE1058*0.001,IF('Data Entry'!AF1058="kg",'Data Entry'!AE1058*1,IF('Data Entry'!AF1058="Pieza",'Data Entry'!AE1058*1,IF('Data Entry'!AF1058="L",'Data Entry'!AE1058*1,IFERROR(,""))))))))</f>
        <v>0</v>
      </c>
      <c r="F1055" s="1" t="s">
        <v>4</v>
      </c>
      <c r="G1055" s="1">
        <f>IF('Data Entry'!AA1058="g",'Data Entry'!Z1058*0.001,IF('Data Entry'!AA1058="mg",'Data Entry'!Z1058*0.000001,IF('Data Entry'!AA1058="t",'Data Entry'!Z1058*1000,IF('Data Entry'!AA1058="ml",'Data Entry'!Z1058*0.001,IF('Data Entry'!AA1058="kg",'Data Entry'!Z1058*1,IF('Data Entry'!AA1058="Piezas",'Data Entry'!Z1058*1,IF('Data Entry'!AA1058="L",'Data Entry'!Z1058*1,IFERROR(,""))))))))</f>
        <v>0</v>
      </c>
      <c r="H1055" s="1" t="s">
        <v>4</v>
      </c>
      <c r="I1055" s="1">
        <f>IF('Data Entry'!AC1058="g",'Data Entry'!AB1058*0.001,IF('Data Entry'!AC1058="mg",'Data Entry'!AB1058*0.000001,IF('Data Entry'!AC1058="t",'Data Entry'!AB1058*1000,IF('Data Entry'!AC1058="ml",'Data Entry'!AB1058*0.001,IF('Data Entry'!AC1058="kg",'Data Entry'!AB1058*1,IF('Data Entry'!AC1058="L",'Data Entry'!AB1058*1,IFERROR(,"")))))))</f>
        <v>0</v>
      </c>
      <c r="J1055" s="59" t="str">
        <f>'Data Entry'!AU1058</f>
        <v/>
      </c>
      <c r="K1055" s="1">
        <f>IF('Data Entry'!AI1058="g",'Data Entry'!AH1058*0.001*V1055,IF('Data Entry'!AI1058="UI",'Data Entry'!AH1058*0.000001*V1055,IF('Data Entry'!AI1058="mg",'Data Entry'!AH1058*0.000001*V1055,IF('Data Entry'!AI1058="t",'Data Entry'!AH1058*1000*V1055,IF('Data Entry'!AI1058="kg",'Data Entry'!AH1058*1*V1055,IF('Data Entry'!AI1058="L",'Data Entry'!AH1058*1*V1055,IFERROR(,"")))))))</f>
        <v>0</v>
      </c>
      <c r="L1055" s="1" t="s">
        <v>4</v>
      </c>
      <c r="M1055" s="59">
        <f>'Data Entry'!AJ1058</f>
        <v>0</v>
      </c>
      <c r="N1055" s="59" t="str">
        <f>'Data Entry'!AX1058</f>
        <v/>
      </c>
      <c r="O1055" s="1">
        <f>IF('Data Entry'!AL1058="g",'Data Entry'!AK1058*0.001*W1055,IF('Data Entry'!AL1058="UI",'Data Entry'!AK1058*0.000001*W1055,IF('Data Entry'!AL1058="mg",'Data Entry'!AK1058*0.000001*W1055,IF('Data Entry'!AL1058="t",'Data Entry'!AK1058*1000*W1055,IF('Data Entry'!AL1058="kg",'Data Entry'!AK1058*1*W1055,IF('Data Entry'!AL1058="L",'Data Entry'!AK1058*1*W1055,IFERROR(,"")))))))</f>
        <v>0</v>
      </c>
      <c r="P1055" s="1" t="s">
        <v>4</v>
      </c>
      <c r="Q1055" s="59">
        <f>'Data Entry'!AM1058</f>
        <v>0</v>
      </c>
      <c r="R1055" s="59" t="str">
        <f>'Data Entry'!BA1058</f>
        <v/>
      </c>
      <c r="S1055" s="1">
        <f>IF('Data Entry'!AO1058="g",'Data Entry'!AN1058*0.001*X1055,IF('Data Entry'!AO1058="UI",'Data Entry'!AN1058*0.000001*X1055,IF('Data Entry'!AO1058="mg",'Data Entry'!AN1058*0.000001*X1055,IF('Data Entry'!AO1058="t",'Data Entry'!AN1058*1000*X1055,IF('Data Entry'!AO1058="kg",'Data Entry'!AN1058*1*X1055,IF('Data Entry'!AO1058="L",'Data Entry'!AN1058*1*X1055,IFERROR(,"")))))))</f>
        <v>0</v>
      </c>
      <c r="T1055" s="1" t="s">
        <v>4</v>
      </c>
      <c r="U1055" s="59" t="str">
        <f>IF('Data Entry'!AP1058="No aplica","1",'Data Entry'!AP1058)</f>
        <v/>
      </c>
      <c r="V1055" s="59" t="str">
        <f>IF('Data Entry'!AS1058="No aplica","1",'Data Entry'!AS1058)</f>
        <v/>
      </c>
      <c r="W1055" s="59" t="str">
        <f>IF('Data Entry'!AV1058="No aplica","1",'Data Entry'!AV1058)</f>
        <v/>
      </c>
      <c r="X1055" s="59" t="str">
        <f>IF('Data Entry'!AY1058="No aplica","1",'Data Entry'!AY1058)</f>
        <v/>
      </c>
      <c r="Y1055" s="151" t="str">
        <f t="shared" si="16"/>
        <v/>
      </c>
      <c r="Z1055" s="152" t="str">
        <f>IF('Data Entry'!H1058="Yes","1",IF(AND('Data Entry'!H1058="",'Data Entry'!I1058="",'Data Entry'!J1058="",'Data Entry'!K1058="",'Data Entry'!L1058="",'Data Entry'!M1058="",'Data Entry'!N1058="",'Data Entry'!O1058="",'Data Entry'!P1058="",'Data Entry'!Q1058=""),"","1"))</f>
        <v/>
      </c>
      <c r="AA1055" s="152" t="str">
        <f>IF('Data Entry'!R1058="Yes","1",IF(AND('Data Entry'!R1058="",'Data Entry'!S1058="",'Data Entry'!T1058="",'Data Entry'!U1058=""),"","1"))</f>
        <v/>
      </c>
      <c r="AB1055" s="157" t="str">
        <f>IF('Data Entry'!V1058="Yes","1",IF(AND('Data Entry'!V1058="",'Data Entry'!W1058=""),"","1"))</f>
        <v/>
      </c>
    </row>
    <row r="1056" spans="1:28" ht="17">
      <c r="A1056" s="59">
        <f>'Data Entry'!AB1059</f>
        <v>0</v>
      </c>
      <c r="B1056" s="59" t="str">
        <f>'Data Entry'!AR1059</f>
        <v/>
      </c>
      <c r="C1056" s="1">
        <f>IF('Data Entry'!AD1059="g",'Data Entry'!AC1059*0.001*U1056,IF('Data Entry'!AD1059="UI",'Data Entry'!AC1059*0.000001*U1056,IF('Data Entry'!AD1059="mg",'Data Entry'!AC1059*0.000001*U1056,IF('Data Entry'!AD1059="t",'Data Entry'!AC1059*1000*U1056,IF('Data Entry'!AD1059="kg",'Data Entry'!AC1059*1*U1056,IF('Data Entry'!AD1059="L",'Data Entry'!AC1059*1*U1056,IFERROR(,"")))))))</f>
        <v>0</v>
      </c>
      <c r="D1056" s="1" t="s">
        <v>4</v>
      </c>
      <c r="E1056" s="1">
        <f>IF('Data Entry'!AF1059="g",'Data Entry'!AE1059*0.001,IF('Data Entry'!AF1059="mg",'Data Entry'!AE1059*0.000001,IF('Data Entry'!AF1059="t",'Data Entry'!AE1059*1000,IF('Data Entry'!AF1059="ml",'Data Entry'!AE1059*0.001,IF('Data Entry'!AF1059="kg",'Data Entry'!AE1059*1,IF('Data Entry'!AF1059="Pieza",'Data Entry'!AE1059*1,IF('Data Entry'!AF1059="L",'Data Entry'!AE1059*1,IFERROR(,""))))))))</f>
        <v>0</v>
      </c>
      <c r="F1056" s="1" t="s">
        <v>4</v>
      </c>
      <c r="G1056" s="1">
        <f>IF('Data Entry'!AA1059="g",'Data Entry'!Z1059*0.001,IF('Data Entry'!AA1059="mg",'Data Entry'!Z1059*0.000001,IF('Data Entry'!AA1059="t",'Data Entry'!Z1059*1000,IF('Data Entry'!AA1059="ml",'Data Entry'!Z1059*0.001,IF('Data Entry'!AA1059="kg",'Data Entry'!Z1059*1,IF('Data Entry'!AA1059="Piezas",'Data Entry'!Z1059*1,IF('Data Entry'!AA1059="L",'Data Entry'!Z1059*1,IFERROR(,""))))))))</f>
        <v>0</v>
      </c>
      <c r="H1056" s="1" t="s">
        <v>4</v>
      </c>
      <c r="I1056" s="1">
        <f>IF('Data Entry'!AC1059="g",'Data Entry'!AB1059*0.001,IF('Data Entry'!AC1059="mg",'Data Entry'!AB1059*0.000001,IF('Data Entry'!AC1059="t",'Data Entry'!AB1059*1000,IF('Data Entry'!AC1059="ml",'Data Entry'!AB1059*0.001,IF('Data Entry'!AC1059="kg",'Data Entry'!AB1059*1,IF('Data Entry'!AC1059="L",'Data Entry'!AB1059*1,IFERROR(,"")))))))</f>
        <v>0</v>
      </c>
      <c r="J1056" s="59" t="str">
        <f>'Data Entry'!AU1059</f>
        <v/>
      </c>
      <c r="K1056" s="1">
        <f>IF('Data Entry'!AI1059="g",'Data Entry'!AH1059*0.001*V1056,IF('Data Entry'!AI1059="UI",'Data Entry'!AH1059*0.000001*V1056,IF('Data Entry'!AI1059="mg",'Data Entry'!AH1059*0.000001*V1056,IF('Data Entry'!AI1059="t",'Data Entry'!AH1059*1000*V1056,IF('Data Entry'!AI1059="kg",'Data Entry'!AH1059*1*V1056,IF('Data Entry'!AI1059="L",'Data Entry'!AH1059*1*V1056,IFERROR(,"")))))))</f>
        <v>0</v>
      </c>
      <c r="L1056" s="1" t="s">
        <v>4</v>
      </c>
      <c r="M1056" s="59">
        <f>'Data Entry'!AJ1059</f>
        <v>0</v>
      </c>
      <c r="N1056" s="59" t="str">
        <f>'Data Entry'!AX1059</f>
        <v/>
      </c>
      <c r="O1056" s="1">
        <f>IF('Data Entry'!AL1059="g",'Data Entry'!AK1059*0.001*W1056,IF('Data Entry'!AL1059="UI",'Data Entry'!AK1059*0.000001*W1056,IF('Data Entry'!AL1059="mg",'Data Entry'!AK1059*0.000001*W1056,IF('Data Entry'!AL1059="t",'Data Entry'!AK1059*1000*W1056,IF('Data Entry'!AL1059="kg",'Data Entry'!AK1059*1*W1056,IF('Data Entry'!AL1059="L",'Data Entry'!AK1059*1*W1056,IFERROR(,"")))))))</f>
        <v>0</v>
      </c>
      <c r="P1056" s="1" t="s">
        <v>4</v>
      </c>
      <c r="Q1056" s="59">
        <f>'Data Entry'!AM1059</f>
        <v>0</v>
      </c>
      <c r="R1056" s="59" t="str">
        <f>'Data Entry'!BA1059</f>
        <v/>
      </c>
      <c r="S1056" s="1">
        <f>IF('Data Entry'!AO1059="g",'Data Entry'!AN1059*0.001*X1056,IF('Data Entry'!AO1059="UI",'Data Entry'!AN1059*0.000001*X1056,IF('Data Entry'!AO1059="mg",'Data Entry'!AN1059*0.000001*X1056,IF('Data Entry'!AO1059="t",'Data Entry'!AN1059*1000*X1056,IF('Data Entry'!AO1059="kg",'Data Entry'!AN1059*1*X1056,IF('Data Entry'!AO1059="L",'Data Entry'!AN1059*1*X1056,IFERROR(,"")))))))</f>
        <v>0</v>
      </c>
      <c r="T1056" s="1" t="s">
        <v>4</v>
      </c>
      <c r="U1056" s="59" t="str">
        <f>IF('Data Entry'!AP1059="No aplica","1",'Data Entry'!AP1059)</f>
        <v/>
      </c>
      <c r="V1056" s="59" t="str">
        <f>IF('Data Entry'!AS1059="No aplica","1",'Data Entry'!AS1059)</f>
        <v/>
      </c>
      <c r="W1056" s="59" t="str">
        <f>IF('Data Entry'!AV1059="No aplica","1",'Data Entry'!AV1059)</f>
        <v/>
      </c>
      <c r="X1056" s="59" t="str">
        <f>IF('Data Entry'!AY1059="No aplica","1",'Data Entry'!AY1059)</f>
        <v/>
      </c>
      <c r="Y1056" s="151" t="str">
        <f t="shared" si="16"/>
        <v/>
      </c>
      <c r="Z1056" s="152" t="str">
        <f>IF('Data Entry'!H1059="Yes","1",IF(AND('Data Entry'!H1059="",'Data Entry'!I1059="",'Data Entry'!J1059="",'Data Entry'!K1059="",'Data Entry'!L1059="",'Data Entry'!M1059="",'Data Entry'!N1059="",'Data Entry'!O1059="",'Data Entry'!P1059="",'Data Entry'!Q1059=""),"","1"))</f>
        <v/>
      </c>
      <c r="AA1056" s="152" t="str">
        <f>IF('Data Entry'!R1059="Yes","1",IF(AND('Data Entry'!R1059="",'Data Entry'!S1059="",'Data Entry'!T1059="",'Data Entry'!U1059=""),"","1"))</f>
        <v/>
      </c>
      <c r="AB1056" s="157" t="str">
        <f>IF('Data Entry'!V1059="Yes","1",IF(AND('Data Entry'!V1059="",'Data Entry'!W1059=""),"","1"))</f>
        <v/>
      </c>
    </row>
    <row r="1057" spans="1:28" ht="17">
      <c r="A1057" s="59">
        <f>'Data Entry'!AB1060</f>
        <v>0</v>
      </c>
      <c r="B1057" s="59" t="str">
        <f>'Data Entry'!AR1060</f>
        <v/>
      </c>
      <c r="C1057" s="1">
        <f>IF('Data Entry'!AD1060="g",'Data Entry'!AC1060*0.001*U1057,IF('Data Entry'!AD1060="UI",'Data Entry'!AC1060*0.000001*U1057,IF('Data Entry'!AD1060="mg",'Data Entry'!AC1060*0.000001*U1057,IF('Data Entry'!AD1060="t",'Data Entry'!AC1060*1000*U1057,IF('Data Entry'!AD1060="kg",'Data Entry'!AC1060*1*U1057,IF('Data Entry'!AD1060="L",'Data Entry'!AC1060*1*U1057,IFERROR(,"")))))))</f>
        <v>0</v>
      </c>
      <c r="D1057" s="1" t="s">
        <v>4</v>
      </c>
      <c r="E1057" s="1">
        <f>IF('Data Entry'!AF1060="g",'Data Entry'!AE1060*0.001,IF('Data Entry'!AF1060="mg",'Data Entry'!AE1060*0.000001,IF('Data Entry'!AF1060="t",'Data Entry'!AE1060*1000,IF('Data Entry'!AF1060="ml",'Data Entry'!AE1060*0.001,IF('Data Entry'!AF1060="kg",'Data Entry'!AE1060*1,IF('Data Entry'!AF1060="Pieza",'Data Entry'!AE1060*1,IF('Data Entry'!AF1060="L",'Data Entry'!AE1060*1,IFERROR(,""))))))))</f>
        <v>0</v>
      </c>
      <c r="F1057" s="1" t="s">
        <v>4</v>
      </c>
      <c r="G1057" s="1">
        <f>IF('Data Entry'!AA1060="g",'Data Entry'!Z1060*0.001,IF('Data Entry'!AA1060="mg",'Data Entry'!Z1060*0.000001,IF('Data Entry'!AA1060="t",'Data Entry'!Z1060*1000,IF('Data Entry'!AA1060="ml",'Data Entry'!Z1060*0.001,IF('Data Entry'!AA1060="kg",'Data Entry'!Z1060*1,IF('Data Entry'!AA1060="Piezas",'Data Entry'!Z1060*1,IF('Data Entry'!AA1060="L",'Data Entry'!Z1060*1,IFERROR(,""))))))))</f>
        <v>0</v>
      </c>
      <c r="H1057" s="1" t="s">
        <v>4</v>
      </c>
      <c r="I1057" s="1">
        <f>IF('Data Entry'!AC1060="g",'Data Entry'!AB1060*0.001,IF('Data Entry'!AC1060="mg",'Data Entry'!AB1060*0.000001,IF('Data Entry'!AC1060="t",'Data Entry'!AB1060*1000,IF('Data Entry'!AC1060="ml",'Data Entry'!AB1060*0.001,IF('Data Entry'!AC1060="kg",'Data Entry'!AB1060*1,IF('Data Entry'!AC1060="L",'Data Entry'!AB1060*1,IFERROR(,"")))))))</f>
        <v>0</v>
      </c>
      <c r="J1057" s="59" t="str">
        <f>'Data Entry'!AU1060</f>
        <v/>
      </c>
      <c r="K1057" s="1">
        <f>IF('Data Entry'!AI1060="g",'Data Entry'!AH1060*0.001*V1057,IF('Data Entry'!AI1060="UI",'Data Entry'!AH1060*0.000001*V1057,IF('Data Entry'!AI1060="mg",'Data Entry'!AH1060*0.000001*V1057,IF('Data Entry'!AI1060="t",'Data Entry'!AH1060*1000*V1057,IF('Data Entry'!AI1060="kg",'Data Entry'!AH1060*1*V1057,IF('Data Entry'!AI1060="L",'Data Entry'!AH1060*1*V1057,IFERROR(,"")))))))</f>
        <v>0</v>
      </c>
      <c r="L1057" s="1" t="s">
        <v>4</v>
      </c>
      <c r="M1057" s="59">
        <f>'Data Entry'!AJ1060</f>
        <v>0</v>
      </c>
      <c r="N1057" s="59" t="str">
        <f>'Data Entry'!AX1060</f>
        <v/>
      </c>
      <c r="O1057" s="1">
        <f>IF('Data Entry'!AL1060="g",'Data Entry'!AK1060*0.001*W1057,IF('Data Entry'!AL1060="UI",'Data Entry'!AK1060*0.000001*W1057,IF('Data Entry'!AL1060="mg",'Data Entry'!AK1060*0.000001*W1057,IF('Data Entry'!AL1060="t",'Data Entry'!AK1060*1000*W1057,IF('Data Entry'!AL1060="kg",'Data Entry'!AK1060*1*W1057,IF('Data Entry'!AL1060="L",'Data Entry'!AK1060*1*W1057,IFERROR(,"")))))))</f>
        <v>0</v>
      </c>
      <c r="P1057" s="1" t="s">
        <v>4</v>
      </c>
      <c r="Q1057" s="59">
        <f>'Data Entry'!AM1060</f>
        <v>0</v>
      </c>
      <c r="R1057" s="59" t="str">
        <f>'Data Entry'!BA1060</f>
        <v/>
      </c>
      <c r="S1057" s="1">
        <f>IF('Data Entry'!AO1060="g",'Data Entry'!AN1060*0.001*X1057,IF('Data Entry'!AO1060="UI",'Data Entry'!AN1060*0.000001*X1057,IF('Data Entry'!AO1060="mg",'Data Entry'!AN1060*0.000001*X1057,IF('Data Entry'!AO1060="t",'Data Entry'!AN1060*1000*X1057,IF('Data Entry'!AO1060="kg",'Data Entry'!AN1060*1*X1057,IF('Data Entry'!AO1060="L",'Data Entry'!AN1060*1*X1057,IFERROR(,"")))))))</f>
        <v>0</v>
      </c>
      <c r="T1057" s="1" t="s">
        <v>4</v>
      </c>
      <c r="U1057" s="59" t="str">
        <f>IF('Data Entry'!AP1060="No aplica","1",'Data Entry'!AP1060)</f>
        <v/>
      </c>
      <c r="V1057" s="59" t="str">
        <f>IF('Data Entry'!AS1060="No aplica","1",'Data Entry'!AS1060)</f>
        <v/>
      </c>
      <c r="W1057" s="59" t="str">
        <f>IF('Data Entry'!AV1060="No aplica","1",'Data Entry'!AV1060)</f>
        <v/>
      </c>
      <c r="X1057" s="59" t="str">
        <f>IF('Data Entry'!AY1060="No aplica","1",'Data Entry'!AY1060)</f>
        <v/>
      </c>
      <c r="Y1057" s="151" t="str">
        <f t="shared" si="16"/>
        <v/>
      </c>
      <c r="Z1057" s="152" t="str">
        <f>IF('Data Entry'!H1060="Yes","1",IF(AND('Data Entry'!H1060="",'Data Entry'!I1060="",'Data Entry'!J1060="",'Data Entry'!K1060="",'Data Entry'!L1060="",'Data Entry'!M1060="",'Data Entry'!N1060="",'Data Entry'!O1060="",'Data Entry'!P1060="",'Data Entry'!Q1060=""),"","1"))</f>
        <v/>
      </c>
      <c r="AA1057" s="152" t="str">
        <f>IF('Data Entry'!R1060="Yes","1",IF(AND('Data Entry'!R1060="",'Data Entry'!S1060="",'Data Entry'!T1060="",'Data Entry'!U1060=""),"","1"))</f>
        <v/>
      </c>
      <c r="AB1057" s="157" t="str">
        <f>IF('Data Entry'!V1060="Yes","1",IF(AND('Data Entry'!V1060="",'Data Entry'!W1060=""),"","1"))</f>
        <v/>
      </c>
    </row>
    <row r="1058" spans="1:28" ht="17">
      <c r="A1058" s="59">
        <f>'Data Entry'!AB1061</f>
        <v>0</v>
      </c>
      <c r="B1058" s="59" t="str">
        <f>'Data Entry'!AR1061</f>
        <v/>
      </c>
      <c r="C1058" s="1">
        <f>IF('Data Entry'!AD1061="g",'Data Entry'!AC1061*0.001*U1058,IF('Data Entry'!AD1061="UI",'Data Entry'!AC1061*0.000001*U1058,IF('Data Entry'!AD1061="mg",'Data Entry'!AC1061*0.000001*U1058,IF('Data Entry'!AD1061="t",'Data Entry'!AC1061*1000*U1058,IF('Data Entry'!AD1061="kg",'Data Entry'!AC1061*1*U1058,IF('Data Entry'!AD1061="L",'Data Entry'!AC1061*1*U1058,IFERROR(,"")))))))</f>
        <v>0</v>
      </c>
      <c r="D1058" s="1" t="s">
        <v>4</v>
      </c>
      <c r="E1058" s="1">
        <f>IF('Data Entry'!AF1061="g",'Data Entry'!AE1061*0.001,IF('Data Entry'!AF1061="mg",'Data Entry'!AE1061*0.000001,IF('Data Entry'!AF1061="t",'Data Entry'!AE1061*1000,IF('Data Entry'!AF1061="ml",'Data Entry'!AE1061*0.001,IF('Data Entry'!AF1061="kg",'Data Entry'!AE1061*1,IF('Data Entry'!AF1061="Pieza",'Data Entry'!AE1061*1,IF('Data Entry'!AF1061="L",'Data Entry'!AE1061*1,IFERROR(,""))))))))</f>
        <v>0</v>
      </c>
      <c r="F1058" s="1" t="s">
        <v>4</v>
      </c>
      <c r="G1058" s="1">
        <f>IF('Data Entry'!AA1061="g",'Data Entry'!Z1061*0.001,IF('Data Entry'!AA1061="mg",'Data Entry'!Z1061*0.000001,IF('Data Entry'!AA1061="t",'Data Entry'!Z1061*1000,IF('Data Entry'!AA1061="ml",'Data Entry'!Z1061*0.001,IF('Data Entry'!AA1061="kg",'Data Entry'!Z1061*1,IF('Data Entry'!AA1061="Piezas",'Data Entry'!Z1061*1,IF('Data Entry'!AA1061="L",'Data Entry'!Z1061*1,IFERROR(,""))))))))</f>
        <v>0</v>
      </c>
      <c r="H1058" s="1" t="s">
        <v>4</v>
      </c>
      <c r="I1058" s="1">
        <f>IF('Data Entry'!AC1061="g",'Data Entry'!AB1061*0.001,IF('Data Entry'!AC1061="mg",'Data Entry'!AB1061*0.000001,IF('Data Entry'!AC1061="t",'Data Entry'!AB1061*1000,IF('Data Entry'!AC1061="ml",'Data Entry'!AB1061*0.001,IF('Data Entry'!AC1061="kg",'Data Entry'!AB1061*1,IF('Data Entry'!AC1061="L",'Data Entry'!AB1061*1,IFERROR(,"")))))))</f>
        <v>0</v>
      </c>
      <c r="J1058" s="59" t="str">
        <f>'Data Entry'!AU1061</f>
        <v/>
      </c>
      <c r="K1058" s="1">
        <f>IF('Data Entry'!AI1061="g",'Data Entry'!AH1061*0.001*V1058,IF('Data Entry'!AI1061="UI",'Data Entry'!AH1061*0.000001*V1058,IF('Data Entry'!AI1061="mg",'Data Entry'!AH1061*0.000001*V1058,IF('Data Entry'!AI1061="t",'Data Entry'!AH1061*1000*V1058,IF('Data Entry'!AI1061="kg",'Data Entry'!AH1061*1*V1058,IF('Data Entry'!AI1061="L",'Data Entry'!AH1061*1*V1058,IFERROR(,"")))))))</f>
        <v>0</v>
      </c>
      <c r="L1058" s="1" t="s">
        <v>4</v>
      </c>
      <c r="M1058" s="59">
        <f>'Data Entry'!AJ1061</f>
        <v>0</v>
      </c>
      <c r="N1058" s="59" t="str">
        <f>'Data Entry'!AX1061</f>
        <v/>
      </c>
      <c r="O1058" s="1">
        <f>IF('Data Entry'!AL1061="g",'Data Entry'!AK1061*0.001*W1058,IF('Data Entry'!AL1061="UI",'Data Entry'!AK1061*0.000001*W1058,IF('Data Entry'!AL1061="mg",'Data Entry'!AK1061*0.000001*W1058,IF('Data Entry'!AL1061="t",'Data Entry'!AK1061*1000*W1058,IF('Data Entry'!AL1061="kg",'Data Entry'!AK1061*1*W1058,IF('Data Entry'!AL1061="L",'Data Entry'!AK1061*1*W1058,IFERROR(,"")))))))</f>
        <v>0</v>
      </c>
      <c r="P1058" s="1" t="s">
        <v>4</v>
      </c>
      <c r="Q1058" s="59">
        <f>'Data Entry'!AM1061</f>
        <v>0</v>
      </c>
      <c r="R1058" s="59" t="str">
        <f>'Data Entry'!BA1061</f>
        <v/>
      </c>
      <c r="S1058" s="1">
        <f>IF('Data Entry'!AO1061="g",'Data Entry'!AN1061*0.001*X1058,IF('Data Entry'!AO1061="UI",'Data Entry'!AN1061*0.000001*X1058,IF('Data Entry'!AO1061="mg",'Data Entry'!AN1061*0.000001*X1058,IF('Data Entry'!AO1061="t",'Data Entry'!AN1061*1000*X1058,IF('Data Entry'!AO1061="kg",'Data Entry'!AN1061*1*X1058,IF('Data Entry'!AO1061="L",'Data Entry'!AN1061*1*X1058,IFERROR(,"")))))))</f>
        <v>0</v>
      </c>
      <c r="T1058" s="1" t="s">
        <v>4</v>
      </c>
      <c r="U1058" s="59" t="str">
        <f>IF('Data Entry'!AP1061="No aplica","1",'Data Entry'!AP1061)</f>
        <v/>
      </c>
      <c r="V1058" s="59" t="str">
        <f>IF('Data Entry'!AS1061="No aplica","1",'Data Entry'!AS1061)</f>
        <v/>
      </c>
      <c r="W1058" s="59" t="str">
        <f>IF('Data Entry'!AV1061="No aplica","1",'Data Entry'!AV1061)</f>
        <v/>
      </c>
      <c r="X1058" s="59" t="str">
        <f>IF('Data Entry'!AY1061="No aplica","1",'Data Entry'!AY1061)</f>
        <v/>
      </c>
      <c r="Y1058" s="151" t="str">
        <f t="shared" si="16"/>
        <v/>
      </c>
      <c r="Z1058" s="152" t="str">
        <f>IF('Data Entry'!H1061="Yes","1",IF(AND('Data Entry'!H1061="",'Data Entry'!I1061="",'Data Entry'!J1061="",'Data Entry'!K1061="",'Data Entry'!L1061="",'Data Entry'!M1061="",'Data Entry'!N1061="",'Data Entry'!O1061="",'Data Entry'!P1061="",'Data Entry'!Q1061=""),"","1"))</f>
        <v/>
      </c>
      <c r="AA1058" s="152" t="str">
        <f>IF('Data Entry'!R1061="Yes","1",IF(AND('Data Entry'!R1061="",'Data Entry'!S1061="",'Data Entry'!T1061="",'Data Entry'!U1061=""),"","1"))</f>
        <v/>
      </c>
      <c r="AB1058" s="157" t="str">
        <f>IF('Data Entry'!V1061="Yes","1",IF(AND('Data Entry'!V1061="",'Data Entry'!W1061=""),"","1"))</f>
        <v/>
      </c>
    </row>
    <row r="1059" spans="1:28" ht="17">
      <c r="A1059" s="59">
        <f>'Data Entry'!AB1062</f>
        <v>0</v>
      </c>
      <c r="B1059" s="59" t="str">
        <f>'Data Entry'!AR1062</f>
        <v/>
      </c>
      <c r="C1059" s="1">
        <f>IF('Data Entry'!AD1062="g",'Data Entry'!AC1062*0.001*U1059,IF('Data Entry'!AD1062="UI",'Data Entry'!AC1062*0.000001*U1059,IF('Data Entry'!AD1062="mg",'Data Entry'!AC1062*0.000001*U1059,IF('Data Entry'!AD1062="t",'Data Entry'!AC1062*1000*U1059,IF('Data Entry'!AD1062="kg",'Data Entry'!AC1062*1*U1059,IF('Data Entry'!AD1062="L",'Data Entry'!AC1062*1*U1059,IFERROR(,"")))))))</f>
        <v>0</v>
      </c>
      <c r="D1059" s="1" t="s">
        <v>4</v>
      </c>
      <c r="E1059" s="1">
        <f>IF('Data Entry'!AF1062="g",'Data Entry'!AE1062*0.001,IF('Data Entry'!AF1062="mg",'Data Entry'!AE1062*0.000001,IF('Data Entry'!AF1062="t",'Data Entry'!AE1062*1000,IF('Data Entry'!AF1062="ml",'Data Entry'!AE1062*0.001,IF('Data Entry'!AF1062="kg",'Data Entry'!AE1062*1,IF('Data Entry'!AF1062="Pieza",'Data Entry'!AE1062*1,IF('Data Entry'!AF1062="L",'Data Entry'!AE1062*1,IFERROR(,""))))))))</f>
        <v>0</v>
      </c>
      <c r="F1059" s="1" t="s">
        <v>4</v>
      </c>
      <c r="G1059" s="1">
        <f>IF('Data Entry'!AA1062="g",'Data Entry'!Z1062*0.001,IF('Data Entry'!AA1062="mg",'Data Entry'!Z1062*0.000001,IF('Data Entry'!AA1062="t",'Data Entry'!Z1062*1000,IF('Data Entry'!AA1062="ml",'Data Entry'!Z1062*0.001,IF('Data Entry'!AA1062="kg",'Data Entry'!Z1062*1,IF('Data Entry'!AA1062="Piezas",'Data Entry'!Z1062*1,IF('Data Entry'!AA1062="L",'Data Entry'!Z1062*1,IFERROR(,""))))))))</f>
        <v>0</v>
      </c>
      <c r="H1059" s="1" t="s">
        <v>4</v>
      </c>
      <c r="I1059" s="1">
        <f>IF('Data Entry'!AC1062="g",'Data Entry'!AB1062*0.001,IF('Data Entry'!AC1062="mg",'Data Entry'!AB1062*0.000001,IF('Data Entry'!AC1062="t",'Data Entry'!AB1062*1000,IF('Data Entry'!AC1062="ml",'Data Entry'!AB1062*0.001,IF('Data Entry'!AC1062="kg",'Data Entry'!AB1062*1,IF('Data Entry'!AC1062="L",'Data Entry'!AB1062*1,IFERROR(,"")))))))</f>
        <v>0</v>
      </c>
      <c r="J1059" s="59" t="str">
        <f>'Data Entry'!AU1062</f>
        <v/>
      </c>
      <c r="K1059" s="1">
        <f>IF('Data Entry'!AI1062="g",'Data Entry'!AH1062*0.001*V1059,IF('Data Entry'!AI1062="UI",'Data Entry'!AH1062*0.000001*V1059,IF('Data Entry'!AI1062="mg",'Data Entry'!AH1062*0.000001*V1059,IF('Data Entry'!AI1062="t",'Data Entry'!AH1062*1000*V1059,IF('Data Entry'!AI1062="kg",'Data Entry'!AH1062*1*V1059,IF('Data Entry'!AI1062="L",'Data Entry'!AH1062*1*V1059,IFERROR(,"")))))))</f>
        <v>0</v>
      </c>
      <c r="L1059" s="1" t="s">
        <v>4</v>
      </c>
      <c r="M1059" s="59">
        <f>'Data Entry'!AJ1062</f>
        <v>0</v>
      </c>
      <c r="N1059" s="59" t="str">
        <f>'Data Entry'!AX1062</f>
        <v/>
      </c>
      <c r="O1059" s="1">
        <f>IF('Data Entry'!AL1062="g",'Data Entry'!AK1062*0.001*W1059,IF('Data Entry'!AL1062="UI",'Data Entry'!AK1062*0.000001*W1059,IF('Data Entry'!AL1062="mg",'Data Entry'!AK1062*0.000001*W1059,IF('Data Entry'!AL1062="t",'Data Entry'!AK1062*1000*W1059,IF('Data Entry'!AL1062="kg",'Data Entry'!AK1062*1*W1059,IF('Data Entry'!AL1062="L",'Data Entry'!AK1062*1*W1059,IFERROR(,"")))))))</f>
        <v>0</v>
      </c>
      <c r="P1059" s="1" t="s">
        <v>4</v>
      </c>
      <c r="Q1059" s="59">
        <f>'Data Entry'!AM1062</f>
        <v>0</v>
      </c>
      <c r="R1059" s="59" t="str">
        <f>'Data Entry'!BA1062</f>
        <v/>
      </c>
      <c r="S1059" s="1">
        <f>IF('Data Entry'!AO1062="g",'Data Entry'!AN1062*0.001*X1059,IF('Data Entry'!AO1062="UI",'Data Entry'!AN1062*0.000001*X1059,IF('Data Entry'!AO1062="mg",'Data Entry'!AN1062*0.000001*X1059,IF('Data Entry'!AO1062="t",'Data Entry'!AN1062*1000*X1059,IF('Data Entry'!AO1062="kg",'Data Entry'!AN1062*1*X1059,IF('Data Entry'!AO1062="L",'Data Entry'!AN1062*1*X1059,IFERROR(,"")))))))</f>
        <v>0</v>
      </c>
      <c r="T1059" s="1" t="s">
        <v>4</v>
      </c>
      <c r="U1059" s="59" t="str">
        <f>IF('Data Entry'!AP1062="No aplica","1",'Data Entry'!AP1062)</f>
        <v/>
      </c>
      <c r="V1059" s="59" t="str">
        <f>IF('Data Entry'!AS1062="No aplica","1",'Data Entry'!AS1062)</f>
        <v/>
      </c>
      <c r="W1059" s="59" t="str">
        <f>IF('Data Entry'!AV1062="No aplica","1",'Data Entry'!AV1062)</f>
        <v/>
      </c>
      <c r="X1059" s="59" t="str">
        <f>IF('Data Entry'!AY1062="No aplica","1",'Data Entry'!AY1062)</f>
        <v/>
      </c>
      <c r="Y1059" s="151" t="str">
        <f t="shared" si="16"/>
        <v/>
      </c>
      <c r="Z1059" s="152" t="str">
        <f>IF('Data Entry'!H1062="Yes","1",IF(AND('Data Entry'!H1062="",'Data Entry'!I1062="",'Data Entry'!J1062="",'Data Entry'!K1062="",'Data Entry'!L1062="",'Data Entry'!M1062="",'Data Entry'!N1062="",'Data Entry'!O1062="",'Data Entry'!P1062="",'Data Entry'!Q1062=""),"","1"))</f>
        <v/>
      </c>
      <c r="AA1059" s="152" t="str">
        <f>IF('Data Entry'!R1062="Yes","1",IF(AND('Data Entry'!R1062="",'Data Entry'!S1062="",'Data Entry'!T1062="",'Data Entry'!U1062=""),"","1"))</f>
        <v/>
      </c>
      <c r="AB1059" s="157" t="str">
        <f>IF('Data Entry'!V1062="Yes","1",IF(AND('Data Entry'!V1062="",'Data Entry'!W1062=""),"","1"))</f>
        <v/>
      </c>
    </row>
    <row r="1060" spans="1:28" ht="17">
      <c r="A1060" s="59">
        <f>'Data Entry'!AB1063</f>
        <v>0</v>
      </c>
      <c r="B1060" s="59" t="str">
        <f>'Data Entry'!AR1063</f>
        <v/>
      </c>
      <c r="C1060" s="1">
        <f>IF('Data Entry'!AD1063="g",'Data Entry'!AC1063*0.001*U1060,IF('Data Entry'!AD1063="UI",'Data Entry'!AC1063*0.000001*U1060,IF('Data Entry'!AD1063="mg",'Data Entry'!AC1063*0.000001*U1060,IF('Data Entry'!AD1063="t",'Data Entry'!AC1063*1000*U1060,IF('Data Entry'!AD1063="kg",'Data Entry'!AC1063*1*U1060,IF('Data Entry'!AD1063="L",'Data Entry'!AC1063*1*U1060,IFERROR(,"")))))))</f>
        <v>0</v>
      </c>
      <c r="D1060" s="1" t="s">
        <v>4</v>
      </c>
      <c r="E1060" s="1">
        <f>IF('Data Entry'!AF1063="g",'Data Entry'!AE1063*0.001,IF('Data Entry'!AF1063="mg",'Data Entry'!AE1063*0.000001,IF('Data Entry'!AF1063="t",'Data Entry'!AE1063*1000,IF('Data Entry'!AF1063="ml",'Data Entry'!AE1063*0.001,IF('Data Entry'!AF1063="kg",'Data Entry'!AE1063*1,IF('Data Entry'!AF1063="Pieza",'Data Entry'!AE1063*1,IF('Data Entry'!AF1063="L",'Data Entry'!AE1063*1,IFERROR(,""))))))))</f>
        <v>0</v>
      </c>
      <c r="F1060" s="1" t="s">
        <v>4</v>
      </c>
      <c r="G1060" s="1">
        <f>IF('Data Entry'!AA1063="g",'Data Entry'!Z1063*0.001,IF('Data Entry'!AA1063="mg",'Data Entry'!Z1063*0.000001,IF('Data Entry'!AA1063="t",'Data Entry'!Z1063*1000,IF('Data Entry'!AA1063="ml",'Data Entry'!Z1063*0.001,IF('Data Entry'!AA1063="kg",'Data Entry'!Z1063*1,IF('Data Entry'!AA1063="Piezas",'Data Entry'!Z1063*1,IF('Data Entry'!AA1063="L",'Data Entry'!Z1063*1,IFERROR(,""))))))))</f>
        <v>0</v>
      </c>
      <c r="H1060" s="1" t="s">
        <v>4</v>
      </c>
      <c r="I1060" s="1">
        <f>IF('Data Entry'!AC1063="g",'Data Entry'!AB1063*0.001,IF('Data Entry'!AC1063="mg",'Data Entry'!AB1063*0.000001,IF('Data Entry'!AC1063="t",'Data Entry'!AB1063*1000,IF('Data Entry'!AC1063="ml",'Data Entry'!AB1063*0.001,IF('Data Entry'!AC1063="kg",'Data Entry'!AB1063*1,IF('Data Entry'!AC1063="L",'Data Entry'!AB1063*1,IFERROR(,"")))))))</f>
        <v>0</v>
      </c>
      <c r="J1060" s="59" t="str">
        <f>'Data Entry'!AU1063</f>
        <v/>
      </c>
      <c r="K1060" s="1">
        <f>IF('Data Entry'!AI1063="g",'Data Entry'!AH1063*0.001*V1060,IF('Data Entry'!AI1063="UI",'Data Entry'!AH1063*0.000001*V1060,IF('Data Entry'!AI1063="mg",'Data Entry'!AH1063*0.000001*V1060,IF('Data Entry'!AI1063="t",'Data Entry'!AH1063*1000*V1060,IF('Data Entry'!AI1063="kg",'Data Entry'!AH1063*1*V1060,IF('Data Entry'!AI1063="L",'Data Entry'!AH1063*1*V1060,IFERROR(,"")))))))</f>
        <v>0</v>
      </c>
      <c r="L1060" s="1" t="s">
        <v>4</v>
      </c>
      <c r="M1060" s="59">
        <f>'Data Entry'!AJ1063</f>
        <v>0</v>
      </c>
      <c r="N1060" s="59" t="str">
        <f>'Data Entry'!AX1063</f>
        <v/>
      </c>
      <c r="O1060" s="1">
        <f>IF('Data Entry'!AL1063="g",'Data Entry'!AK1063*0.001*W1060,IF('Data Entry'!AL1063="UI",'Data Entry'!AK1063*0.000001*W1060,IF('Data Entry'!AL1063="mg",'Data Entry'!AK1063*0.000001*W1060,IF('Data Entry'!AL1063="t",'Data Entry'!AK1063*1000*W1060,IF('Data Entry'!AL1063="kg",'Data Entry'!AK1063*1*W1060,IF('Data Entry'!AL1063="L",'Data Entry'!AK1063*1*W1060,IFERROR(,"")))))))</f>
        <v>0</v>
      </c>
      <c r="P1060" s="1" t="s">
        <v>4</v>
      </c>
      <c r="Q1060" s="59">
        <f>'Data Entry'!AM1063</f>
        <v>0</v>
      </c>
      <c r="R1060" s="59" t="str">
        <f>'Data Entry'!BA1063</f>
        <v/>
      </c>
      <c r="S1060" s="1">
        <f>IF('Data Entry'!AO1063="g",'Data Entry'!AN1063*0.001*X1060,IF('Data Entry'!AO1063="UI",'Data Entry'!AN1063*0.000001*X1060,IF('Data Entry'!AO1063="mg",'Data Entry'!AN1063*0.000001*X1060,IF('Data Entry'!AO1063="t",'Data Entry'!AN1063*1000*X1060,IF('Data Entry'!AO1063="kg",'Data Entry'!AN1063*1*X1060,IF('Data Entry'!AO1063="L",'Data Entry'!AN1063*1*X1060,IFERROR(,"")))))))</f>
        <v>0</v>
      </c>
      <c r="T1060" s="1" t="s">
        <v>4</v>
      </c>
      <c r="U1060" s="59" t="str">
        <f>IF('Data Entry'!AP1063="No aplica","1",'Data Entry'!AP1063)</f>
        <v/>
      </c>
      <c r="V1060" s="59" t="str">
        <f>IF('Data Entry'!AS1063="No aplica","1",'Data Entry'!AS1063)</f>
        <v/>
      </c>
      <c r="W1060" s="59" t="str">
        <f>IF('Data Entry'!AV1063="No aplica","1",'Data Entry'!AV1063)</f>
        <v/>
      </c>
      <c r="X1060" s="59" t="str">
        <f>IF('Data Entry'!AY1063="No aplica","1",'Data Entry'!AY1063)</f>
        <v/>
      </c>
      <c r="Y1060" s="151" t="str">
        <f t="shared" si="16"/>
        <v/>
      </c>
      <c r="Z1060" s="152" t="str">
        <f>IF('Data Entry'!H1063="Yes","1",IF(AND('Data Entry'!H1063="",'Data Entry'!I1063="",'Data Entry'!J1063="",'Data Entry'!K1063="",'Data Entry'!L1063="",'Data Entry'!M1063="",'Data Entry'!N1063="",'Data Entry'!O1063="",'Data Entry'!P1063="",'Data Entry'!Q1063=""),"","1"))</f>
        <v/>
      </c>
      <c r="AA1060" s="152" t="str">
        <f>IF('Data Entry'!R1063="Yes","1",IF(AND('Data Entry'!R1063="",'Data Entry'!S1063="",'Data Entry'!T1063="",'Data Entry'!U1063=""),"","1"))</f>
        <v/>
      </c>
      <c r="AB1060" s="157" t="str">
        <f>IF('Data Entry'!V1063="Yes","1",IF(AND('Data Entry'!V1063="",'Data Entry'!W1063=""),"","1"))</f>
        <v/>
      </c>
    </row>
    <row r="1061" spans="1:28" ht="17">
      <c r="A1061" s="59">
        <f>'Data Entry'!AB1064</f>
        <v>0</v>
      </c>
      <c r="B1061" s="59" t="str">
        <f>'Data Entry'!AR1064</f>
        <v/>
      </c>
      <c r="C1061" s="1">
        <f>IF('Data Entry'!AD1064="g",'Data Entry'!AC1064*0.001*U1061,IF('Data Entry'!AD1064="UI",'Data Entry'!AC1064*0.000001*U1061,IF('Data Entry'!AD1064="mg",'Data Entry'!AC1064*0.000001*U1061,IF('Data Entry'!AD1064="t",'Data Entry'!AC1064*1000*U1061,IF('Data Entry'!AD1064="kg",'Data Entry'!AC1064*1*U1061,IF('Data Entry'!AD1064="L",'Data Entry'!AC1064*1*U1061,IFERROR(,"")))))))</f>
        <v>0</v>
      </c>
      <c r="D1061" s="1" t="s">
        <v>4</v>
      </c>
      <c r="E1061" s="1">
        <f>IF('Data Entry'!AF1064="g",'Data Entry'!AE1064*0.001,IF('Data Entry'!AF1064="mg",'Data Entry'!AE1064*0.000001,IF('Data Entry'!AF1064="t",'Data Entry'!AE1064*1000,IF('Data Entry'!AF1064="ml",'Data Entry'!AE1064*0.001,IF('Data Entry'!AF1064="kg",'Data Entry'!AE1064*1,IF('Data Entry'!AF1064="Pieza",'Data Entry'!AE1064*1,IF('Data Entry'!AF1064="L",'Data Entry'!AE1064*1,IFERROR(,""))))))))</f>
        <v>0</v>
      </c>
      <c r="F1061" s="1" t="s">
        <v>4</v>
      </c>
      <c r="G1061" s="1">
        <f>IF('Data Entry'!AA1064="g",'Data Entry'!Z1064*0.001,IF('Data Entry'!AA1064="mg",'Data Entry'!Z1064*0.000001,IF('Data Entry'!AA1064="t",'Data Entry'!Z1064*1000,IF('Data Entry'!AA1064="ml",'Data Entry'!Z1064*0.001,IF('Data Entry'!AA1064="kg",'Data Entry'!Z1064*1,IF('Data Entry'!AA1064="Piezas",'Data Entry'!Z1064*1,IF('Data Entry'!AA1064="L",'Data Entry'!Z1064*1,IFERROR(,""))))))))</f>
        <v>0</v>
      </c>
      <c r="H1061" s="1" t="s">
        <v>4</v>
      </c>
      <c r="I1061" s="1">
        <f>IF('Data Entry'!AC1064="g",'Data Entry'!AB1064*0.001,IF('Data Entry'!AC1064="mg",'Data Entry'!AB1064*0.000001,IF('Data Entry'!AC1064="t",'Data Entry'!AB1064*1000,IF('Data Entry'!AC1064="ml",'Data Entry'!AB1064*0.001,IF('Data Entry'!AC1064="kg",'Data Entry'!AB1064*1,IF('Data Entry'!AC1064="L",'Data Entry'!AB1064*1,IFERROR(,"")))))))</f>
        <v>0</v>
      </c>
      <c r="J1061" s="59" t="str">
        <f>'Data Entry'!AU1064</f>
        <v/>
      </c>
      <c r="K1061" s="1">
        <f>IF('Data Entry'!AI1064="g",'Data Entry'!AH1064*0.001*V1061,IF('Data Entry'!AI1064="UI",'Data Entry'!AH1064*0.000001*V1061,IF('Data Entry'!AI1064="mg",'Data Entry'!AH1064*0.000001*V1061,IF('Data Entry'!AI1064="t",'Data Entry'!AH1064*1000*V1061,IF('Data Entry'!AI1064="kg",'Data Entry'!AH1064*1*V1061,IF('Data Entry'!AI1064="L",'Data Entry'!AH1064*1*V1061,IFERROR(,"")))))))</f>
        <v>0</v>
      </c>
      <c r="L1061" s="1" t="s">
        <v>4</v>
      </c>
      <c r="M1061" s="59">
        <f>'Data Entry'!AJ1064</f>
        <v>0</v>
      </c>
      <c r="N1061" s="59" t="str">
        <f>'Data Entry'!AX1064</f>
        <v/>
      </c>
      <c r="O1061" s="1">
        <f>IF('Data Entry'!AL1064="g",'Data Entry'!AK1064*0.001*W1061,IF('Data Entry'!AL1064="UI",'Data Entry'!AK1064*0.000001*W1061,IF('Data Entry'!AL1064="mg",'Data Entry'!AK1064*0.000001*W1061,IF('Data Entry'!AL1064="t",'Data Entry'!AK1064*1000*W1061,IF('Data Entry'!AL1064="kg",'Data Entry'!AK1064*1*W1061,IF('Data Entry'!AL1064="L",'Data Entry'!AK1064*1*W1061,IFERROR(,"")))))))</f>
        <v>0</v>
      </c>
      <c r="P1061" s="1" t="s">
        <v>4</v>
      </c>
      <c r="Q1061" s="59">
        <f>'Data Entry'!AM1064</f>
        <v>0</v>
      </c>
      <c r="R1061" s="59" t="str">
        <f>'Data Entry'!BA1064</f>
        <v/>
      </c>
      <c r="S1061" s="1">
        <f>IF('Data Entry'!AO1064="g",'Data Entry'!AN1064*0.001*X1061,IF('Data Entry'!AO1064="UI",'Data Entry'!AN1064*0.000001*X1061,IF('Data Entry'!AO1064="mg",'Data Entry'!AN1064*0.000001*X1061,IF('Data Entry'!AO1064="t",'Data Entry'!AN1064*1000*X1061,IF('Data Entry'!AO1064="kg",'Data Entry'!AN1064*1*X1061,IF('Data Entry'!AO1064="L",'Data Entry'!AN1064*1*X1061,IFERROR(,"")))))))</f>
        <v>0</v>
      </c>
      <c r="T1061" s="1" t="s">
        <v>4</v>
      </c>
      <c r="U1061" s="59" t="str">
        <f>IF('Data Entry'!AP1064="No aplica","1",'Data Entry'!AP1064)</f>
        <v/>
      </c>
      <c r="V1061" s="59" t="str">
        <f>IF('Data Entry'!AS1064="No aplica","1",'Data Entry'!AS1064)</f>
        <v/>
      </c>
      <c r="W1061" s="59" t="str">
        <f>IF('Data Entry'!AV1064="No aplica","1",'Data Entry'!AV1064)</f>
        <v/>
      </c>
      <c r="X1061" s="59" t="str">
        <f>IF('Data Entry'!AY1064="No aplica","1",'Data Entry'!AY1064)</f>
        <v/>
      </c>
      <c r="Y1061" s="151" t="str">
        <f t="shared" si="16"/>
        <v/>
      </c>
      <c r="Z1061" s="152" t="str">
        <f>IF('Data Entry'!H1064="Yes","1",IF(AND('Data Entry'!H1064="",'Data Entry'!I1064="",'Data Entry'!J1064="",'Data Entry'!K1064="",'Data Entry'!L1064="",'Data Entry'!M1064="",'Data Entry'!N1064="",'Data Entry'!O1064="",'Data Entry'!P1064="",'Data Entry'!Q1064=""),"","1"))</f>
        <v/>
      </c>
      <c r="AA1061" s="152" t="str">
        <f>IF('Data Entry'!R1064="Yes","1",IF(AND('Data Entry'!R1064="",'Data Entry'!S1064="",'Data Entry'!T1064="",'Data Entry'!U1064=""),"","1"))</f>
        <v/>
      </c>
      <c r="AB1061" s="157" t="str">
        <f>IF('Data Entry'!V1064="Yes","1",IF(AND('Data Entry'!V1064="",'Data Entry'!W1064=""),"","1"))</f>
        <v/>
      </c>
    </row>
    <row r="1062" spans="1:28" ht="17">
      <c r="A1062" s="59">
        <f>'Data Entry'!AB1065</f>
        <v>0</v>
      </c>
      <c r="B1062" s="59" t="str">
        <f>'Data Entry'!AR1065</f>
        <v/>
      </c>
      <c r="C1062" s="1">
        <f>IF('Data Entry'!AD1065="g",'Data Entry'!AC1065*0.001*U1062,IF('Data Entry'!AD1065="UI",'Data Entry'!AC1065*0.000001*U1062,IF('Data Entry'!AD1065="mg",'Data Entry'!AC1065*0.000001*U1062,IF('Data Entry'!AD1065="t",'Data Entry'!AC1065*1000*U1062,IF('Data Entry'!AD1065="kg",'Data Entry'!AC1065*1*U1062,IF('Data Entry'!AD1065="L",'Data Entry'!AC1065*1*U1062,IFERROR(,"")))))))</f>
        <v>0</v>
      </c>
      <c r="D1062" s="1" t="s">
        <v>4</v>
      </c>
      <c r="E1062" s="1">
        <f>IF('Data Entry'!AF1065="g",'Data Entry'!AE1065*0.001,IF('Data Entry'!AF1065="mg",'Data Entry'!AE1065*0.000001,IF('Data Entry'!AF1065="t",'Data Entry'!AE1065*1000,IF('Data Entry'!AF1065="ml",'Data Entry'!AE1065*0.001,IF('Data Entry'!AF1065="kg",'Data Entry'!AE1065*1,IF('Data Entry'!AF1065="Pieza",'Data Entry'!AE1065*1,IF('Data Entry'!AF1065="L",'Data Entry'!AE1065*1,IFERROR(,""))))))))</f>
        <v>0</v>
      </c>
      <c r="F1062" s="1" t="s">
        <v>4</v>
      </c>
      <c r="G1062" s="1">
        <f>IF('Data Entry'!AA1065="g",'Data Entry'!Z1065*0.001,IF('Data Entry'!AA1065="mg",'Data Entry'!Z1065*0.000001,IF('Data Entry'!AA1065="t",'Data Entry'!Z1065*1000,IF('Data Entry'!AA1065="ml",'Data Entry'!Z1065*0.001,IF('Data Entry'!AA1065="kg",'Data Entry'!Z1065*1,IF('Data Entry'!AA1065="Piezas",'Data Entry'!Z1065*1,IF('Data Entry'!AA1065="L",'Data Entry'!Z1065*1,IFERROR(,""))))))))</f>
        <v>0</v>
      </c>
      <c r="H1062" s="1" t="s">
        <v>4</v>
      </c>
      <c r="I1062" s="1">
        <f>IF('Data Entry'!AC1065="g",'Data Entry'!AB1065*0.001,IF('Data Entry'!AC1065="mg",'Data Entry'!AB1065*0.000001,IF('Data Entry'!AC1065="t",'Data Entry'!AB1065*1000,IF('Data Entry'!AC1065="ml",'Data Entry'!AB1065*0.001,IF('Data Entry'!AC1065="kg",'Data Entry'!AB1065*1,IF('Data Entry'!AC1065="L",'Data Entry'!AB1065*1,IFERROR(,"")))))))</f>
        <v>0</v>
      </c>
      <c r="J1062" s="59" t="str">
        <f>'Data Entry'!AU1065</f>
        <v/>
      </c>
      <c r="K1062" s="1">
        <f>IF('Data Entry'!AI1065="g",'Data Entry'!AH1065*0.001*V1062,IF('Data Entry'!AI1065="UI",'Data Entry'!AH1065*0.000001*V1062,IF('Data Entry'!AI1065="mg",'Data Entry'!AH1065*0.000001*V1062,IF('Data Entry'!AI1065="t",'Data Entry'!AH1065*1000*V1062,IF('Data Entry'!AI1065="kg",'Data Entry'!AH1065*1*V1062,IF('Data Entry'!AI1065="L",'Data Entry'!AH1065*1*V1062,IFERROR(,"")))))))</f>
        <v>0</v>
      </c>
      <c r="L1062" s="1" t="s">
        <v>4</v>
      </c>
      <c r="M1062" s="59">
        <f>'Data Entry'!AJ1065</f>
        <v>0</v>
      </c>
      <c r="N1062" s="59" t="str">
        <f>'Data Entry'!AX1065</f>
        <v/>
      </c>
      <c r="O1062" s="1">
        <f>IF('Data Entry'!AL1065="g",'Data Entry'!AK1065*0.001*W1062,IF('Data Entry'!AL1065="UI",'Data Entry'!AK1065*0.000001*W1062,IF('Data Entry'!AL1065="mg",'Data Entry'!AK1065*0.000001*W1062,IF('Data Entry'!AL1065="t",'Data Entry'!AK1065*1000*W1062,IF('Data Entry'!AL1065="kg",'Data Entry'!AK1065*1*W1062,IF('Data Entry'!AL1065="L",'Data Entry'!AK1065*1*W1062,IFERROR(,"")))))))</f>
        <v>0</v>
      </c>
      <c r="P1062" s="1" t="s">
        <v>4</v>
      </c>
      <c r="Q1062" s="59">
        <f>'Data Entry'!AM1065</f>
        <v>0</v>
      </c>
      <c r="R1062" s="59" t="str">
        <f>'Data Entry'!BA1065</f>
        <v/>
      </c>
      <c r="S1062" s="1">
        <f>IF('Data Entry'!AO1065="g",'Data Entry'!AN1065*0.001*X1062,IF('Data Entry'!AO1065="UI",'Data Entry'!AN1065*0.000001*X1062,IF('Data Entry'!AO1065="mg",'Data Entry'!AN1065*0.000001*X1062,IF('Data Entry'!AO1065="t",'Data Entry'!AN1065*1000*X1062,IF('Data Entry'!AO1065="kg",'Data Entry'!AN1065*1*X1062,IF('Data Entry'!AO1065="L",'Data Entry'!AN1065*1*X1062,IFERROR(,"")))))))</f>
        <v>0</v>
      </c>
      <c r="T1062" s="1" t="s">
        <v>4</v>
      </c>
      <c r="U1062" s="59" t="str">
        <f>IF('Data Entry'!AP1065="No aplica","1",'Data Entry'!AP1065)</f>
        <v/>
      </c>
      <c r="V1062" s="59" t="str">
        <f>IF('Data Entry'!AS1065="No aplica","1",'Data Entry'!AS1065)</f>
        <v/>
      </c>
      <c r="W1062" s="59" t="str">
        <f>IF('Data Entry'!AV1065="No aplica","1",'Data Entry'!AV1065)</f>
        <v/>
      </c>
      <c r="X1062" s="59" t="str">
        <f>IF('Data Entry'!AY1065="No aplica","1",'Data Entry'!AY1065)</f>
        <v/>
      </c>
      <c r="Y1062" s="151" t="str">
        <f t="shared" si="16"/>
        <v/>
      </c>
      <c r="Z1062" s="152" t="str">
        <f>IF('Data Entry'!H1065="Yes","1",IF(AND('Data Entry'!H1065="",'Data Entry'!I1065="",'Data Entry'!J1065="",'Data Entry'!K1065="",'Data Entry'!L1065="",'Data Entry'!M1065="",'Data Entry'!N1065="",'Data Entry'!O1065="",'Data Entry'!P1065="",'Data Entry'!Q1065=""),"","1"))</f>
        <v/>
      </c>
      <c r="AA1062" s="152" t="str">
        <f>IF('Data Entry'!R1065="Yes","1",IF(AND('Data Entry'!R1065="",'Data Entry'!S1065="",'Data Entry'!T1065="",'Data Entry'!U1065=""),"","1"))</f>
        <v/>
      </c>
      <c r="AB1062" s="157" t="str">
        <f>IF('Data Entry'!V1065="Yes","1",IF(AND('Data Entry'!V1065="",'Data Entry'!W1065=""),"","1"))</f>
        <v/>
      </c>
    </row>
    <row r="1063" spans="1:28" ht="17">
      <c r="A1063" s="59">
        <f>'Data Entry'!AB1066</f>
        <v>0</v>
      </c>
      <c r="B1063" s="59" t="str">
        <f>'Data Entry'!AR1066</f>
        <v/>
      </c>
      <c r="C1063" s="1">
        <f>IF('Data Entry'!AD1066="g",'Data Entry'!AC1066*0.001*U1063,IF('Data Entry'!AD1066="UI",'Data Entry'!AC1066*0.000001*U1063,IF('Data Entry'!AD1066="mg",'Data Entry'!AC1066*0.000001*U1063,IF('Data Entry'!AD1066="t",'Data Entry'!AC1066*1000*U1063,IF('Data Entry'!AD1066="kg",'Data Entry'!AC1066*1*U1063,IF('Data Entry'!AD1066="L",'Data Entry'!AC1066*1*U1063,IFERROR(,"")))))))</f>
        <v>0</v>
      </c>
      <c r="D1063" s="1" t="s">
        <v>4</v>
      </c>
      <c r="E1063" s="1">
        <f>IF('Data Entry'!AF1066="g",'Data Entry'!AE1066*0.001,IF('Data Entry'!AF1066="mg",'Data Entry'!AE1066*0.000001,IF('Data Entry'!AF1066="t",'Data Entry'!AE1066*1000,IF('Data Entry'!AF1066="ml",'Data Entry'!AE1066*0.001,IF('Data Entry'!AF1066="kg",'Data Entry'!AE1066*1,IF('Data Entry'!AF1066="Pieza",'Data Entry'!AE1066*1,IF('Data Entry'!AF1066="L",'Data Entry'!AE1066*1,IFERROR(,""))))))))</f>
        <v>0</v>
      </c>
      <c r="F1063" s="1" t="s">
        <v>4</v>
      </c>
      <c r="G1063" s="1">
        <f>IF('Data Entry'!AA1066="g",'Data Entry'!Z1066*0.001,IF('Data Entry'!AA1066="mg",'Data Entry'!Z1066*0.000001,IF('Data Entry'!AA1066="t",'Data Entry'!Z1066*1000,IF('Data Entry'!AA1066="ml",'Data Entry'!Z1066*0.001,IF('Data Entry'!AA1066="kg",'Data Entry'!Z1066*1,IF('Data Entry'!AA1066="Piezas",'Data Entry'!Z1066*1,IF('Data Entry'!AA1066="L",'Data Entry'!Z1066*1,IFERROR(,""))))))))</f>
        <v>0</v>
      </c>
      <c r="H1063" s="1" t="s">
        <v>4</v>
      </c>
      <c r="I1063" s="1">
        <f>IF('Data Entry'!AC1066="g",'Data Entry'!AB1066*0.001,IF('Data Entry'!AC1066="mg",'Data Entry'!AB1066*0.000001,IF('Data Entry'!AC1066="t",'Data Entry'!AB1066*1000,IF('Data Entry'!AC1066="ml",'Data Entry'!AB1066*0.001,IF('Data Entry'!AC1066="kg",'Data Entry'!AB1066*1,IF('Data Entry'!AC1066="L",'Data Entry'!AB1066*1,IFERROR(,"")))))))</f>
        <v>0</v>
      </c>
      <c r="J1063" s="59" t="str">
        <f>'Data Entry'!AU1066</f>
        <v/>
      </c>
      <c r="K1063" s="1">
        <f>IF('Data Entry'!AI1066="g",'Data Entry'!AH1066*0.001*V1063,IF('Data Entry'!AI1066="UI",'Data Entry'!AH1066*0.000001*V1063,IF('Data Entry'!AI1066="mg",'Data Entry'!AH1066*0.000001*V1063,IF('Data Entry'!AI1066="t",'Data Entry'!AH1066*1000*V1063,IF('Data Entry'!AI1066="kg",'Data Entry'!AH1066*1*V1063,IF('Data Entry'!AI1066="L",'Data Entry'!AH1066*1*V1063,IFERROR(,"")))))))</f>
        <v>0</v>
      </c>
      <c r="L1063" s="1" t="s">
        <v>4</v>
      </c>
      <c r="M1063" s="59">
        <f>'Data Entry'!AJ1066</f>
        <v>0</v>
      </c>
      <c r="N1063" s="59" t="str">
        <f>'Data Entry'!AX1066</f>
        <v/>
      </c>
      <c r="O1063" s="1">
        <f>IF('Data Entry'!AL1066="g",'Data Entry'!AK1066*0.001*W1063,IF('Data Entry'!AL1066="UI",'Data Entry'!AK1066*0.000001*W1063,IF('Data Entry'!AL1066="mg",'Data Entry'!AK1066*0.000001*W1063,IF('Data Entry'!AL1066="t",'Data Entry'!AK1066*1000*W1063,IF('Data Entry'!AL1066="kg",'Data Entry'!AK1066*1*W1063,IF('Data Entry'!AL1066="L",'Data Entry'!AK1066*1*W1063,IFERROR(,"")))))))</f>
        <v>0</v>
      </c>
      <c r="P1063" s="1" t="s">
        <v>4</v>
      </c>
      <c r="Q1063" s="59">
        <f>'Data Entry'!AM1066</f>
        <v>0</v>
      </c>
      <c r="R1063" s="59" t="str">
        <f>'Data Entry'!BA1066</f>
        <v/>
      </c>
      <c r="S1063" s="1">
        <f>IF('Data Entry'!AO1066="g",'Data Entry'!AN1066*0.001*X1063,IF('Data Entry'!AO1066="UI",'Data Entry'!AN1066*0.000001*X1063,IF('Data Entry'!AO1066="mg",'Data Entry'!AN1066*0.000001*X1063,IF('Data Entry'!AO1066="t",'Data Entry'!AN1066*1000*X1063,IF('Data Entry'!AO1066="kg",'Data Entry'!AN1066*1*X1063,IF('Data Entry'!AO1066="L",'Data Entry'!AN1066*1*X1063,IFERROR(,"")))))))</f>
        <v>0</v>
      </c>
      <c r="T1063" s="1" t="s">
        <v>4</v>
      </c>
      <c r="U1063" s="59" t="str">
        <f>IF('Data Entry'!AP1066="No aplica","1",'Data Entry'!AP1066)</f>
        <v/>
      </c>
      <c r="V1063" s="59" t="str">
        <f>IF('Data Entry'!AS1066="No aplica","1",'Data Entry'!AS1066)</f>
        <v/>
      </c>
      <c r="W1063" s="59" t="str">
        <f>IF('Data Entry'!AV1066="No aplica","1",'Data Entry'!AV1066)</f>
        <v/>
      </c>
      <c r="X1063" s="59" t="str">
        <f>IF('Data Entry'!AY1066="No aplica","1",'Data Entry'!AY1066)</f>
        <v/>
      </c>
      <c r="Y1063" s="151" t="str">
        <f t="shared" si="16"/>
        <v/>
      </c>
      <c r="Z1063" s="152" t="str">
        <f>IF('Data Entry'!H1066="Yes","1",IF(AND('Data Entry'!H1066="",'Data Entry'!I1066="",'Data Entry'!J1066="",'Data Entry'!K1066="",'Data Entry'!L1066="",'Data Entry'!M1066="",'Data Entry'!N1066="",'Data Entry'!O1066="",'Data Entry'!P1066="",'Data Entry'!Q1066=""),"","1"))</f>
        <v/>
      </c>
      <c r="AA1063" s="152" t="str">
        <f>IF('Data Entry'!R1066="Yes","1",IF(AND('Data Entry'!R1066="",'Data Entry'!S1066="",'Data Entry'!T1066="",'Data Entry'!U1066=""),"","1"))</f>
        <v/>
      </c>
      <c r="AB1063" s="157" t="str">
        <f>IF('Data Entry'!V1066="Yes","1",IF(AND('Data Entry'!V1066="",'Data Entry'!W1066=""),"","1"))</f>
        <v/>
      </c>
    </row>
    <row r="1064" spans="1:28" ht="17">
      <c r="A1064" s="59">
        <f>'Data Entry'!AB1067</f>
        <v>0</v>
      </c>
      <c r="B1064" s="59" t="str">
        <f>'Data Entry'!AR1067</f>
        <v/>
      </c>
      <c r="C1064" s="1">
        <f>IF('Data Entry'!AD1067="g",'Data Entry'!AC1067*0.001*U1064,IF('Data Entry'!AD1067="UI",'Data Entry'!AC1067*0.000001*U1064,IF('Data Entry'!AD1067="mg",'Data Entry'!AC1067*0.000001*U1064,IF('Data Entry'!AD1067="t",'Data Entry'!AC1067*1000*U1064,IF('Data Entry'!AD1067="kg",'Data Entry'!AC1067*1*U1064,IF('Data Entry'!AD1067="L",'Data Entry'!AC1067*1*U1064,IFERROR(,"")))))))</f>
        <v>0</v>
      </c>
      <c r="D1064" s="1" t="s">
        <v>4</v>
      </c>
      <c r="E1064" s="1">
        <f>IF('Data Entry'!AF1067="g",'Data Entry'!AE1067*0.001,IF('Data Entry'!AF1067="mg",'Data Entry'!AE1067*0.000001,IF('Data Entry'!AF1067="t",'Data Entry'!AE1067*1000,IF('Data Entry'!AF1067="ml",'Data Entry'!AE1067*0.001,IF('Data Entry'!AF1067="kg",'Data Entry'!AE1067*1,IF('Data Entry'!AF1067="Pieza",'Data Entry'!AE1067*1,IF('Data Entry'!AF1067="L",'Data Entry'!AE1067*1,IFERROR(,""))))))))</f>
        <v>0</v>
      </c>
      <c r="F1064" s="1" t="s">
        <v>4</v>
      </c>
      <c r="G1064" s="1">
        <f>IF('Data Entry'!AA1067="g",'Data Entry'!Z1067*0.001,IF('Data Entry'!AA1067="mg",'Data Entry'!Z1067*0.000001,IF('Data Entry'!AA1067="t",'Data Entry'!Z1067*1000,IF('Data Entry'!AA1067="ml",'Data Entry'!Z1067*0.001,IF('Data Entry'!AA1067="kg",'Data Entry'!Z1067*1,IF('Data Entry'!AA1067="Piezas",'Data Entry'!Z1067*1,IF('Data Entry'!AA1067="L",'Data Entry'!Z1067*1,IFERROR(,""))))))))</f>
        <v>0</v>
      </c>
      <c r="H1064" s="1" t="s">
        <v>4</v>
      </c>
      <c r="I1064" s="1">
        <f>IF('Data Entry'!AC1067="g",'Data Entry'!AB1067*0.001,IF('Data Entry'!AC1067="mg",'Data Entry'!AB1067*0.000001,IF('Data Entry'!AC1067="t",'Data Entry'!AB1067*1000,IF('Data Entry'!AC1067="ml",'Data Entry'!AB1067*0.001,IF('Data Entry'!AC1067="kg",'Data Entry'!AB1067*1,IF('Data Entry'!AC1067="L",'Data Entry'!AB1067*1,IFERROR(,"")))))))</f>
        <v>0</v>
      </c>
      <c r="J1064" s="59" t="str">
        <f>'Data Entry'!AU1067</f>
        <v/>
      </c>
      <c r="K1064" s="1">
        <f>IF('Data Entry'!AI1067="g",'Data Entry'!AH1067*0.001*V1064,IF('Data Entry'!AI1067="UI",'Data Entry'!AH1067*0.000001*V1064,IF('Data Entry'!AI1067="mg",'Data Entry'!AH1067*0.000001*V1064,IF('Data Entry'!AI1067="t",'Data Entry'!AH1067*1000*V1064,IF('Data Entry'!AI1067="kg",'Data Entry'!AH1067*1*V1064,IF('Data Entry'!AI1067="L",'Data Entry'!AH1067*1*V1064,IFERROR(,"")))))))</f>
        <v>0</v>
      </c>
      <c r="L1064" s="1" t="s">
        <v>4</v>
      </c>
      <c r="M1064" s="59">
        <f>'Data Entry'!AJ1067</f>
        <v>0</v>
      </c>
      <c r="N1064" s="59" t="str">
        <f>'Data Entry'!AX1067</f>
        <v/>
      </c>
      <c r="O1064" s="1">
        <f>IF('Data Entry'!AL1067="g",'Data Entry'!AK1067*0.001*W1064,IF('Data Entry'!AL1067="UI",'Data Entry'!AK1067*0.000001*W1064,IF('Data Entry'!AL1067="mg",'Data Entry'!AK1067*0.000001*W1064,IF('Data Entry'!AL1067="t",'Data Entry'!AK1067*1000*W1064,IF('Data Entry'!AL1067="kg",'Data Entry'!AK1067*1*W1064,IF('Data Entry'!AL1067="L",'Data Entry'!AK1067*1*W1064,IFERROR(,"")))))))</f>
        <v>0</v>
      </c>
      <c r="P1064" s="1" t="s">
        <v>4</v>
      </c>
      <c r="Q1064" s="59">
        <f>'Data Entry'!AM1067</f>
        <v>0</v>
      </c>
      <c r="R1064" s="59" t="str">
        <f>'Data Entry'!BA1067</f>
        <v/>
      </c>
      <c r="S1064" s="1">
        <f>IF('Data Entry'!AO1067="g",'Data Entry'!AN1067*0.001*X1064,IF('Data Entry'!AO1067="UI",'Data Entry'!AN1067*0.000001*X1064,IF('Data Entry'!AO1067="mg",'Data Entry'!AN1067*0.000001*X1064,IF('Data Entry'!AO1067="t",'Data Entry'!AN1067*1000*X1064,IF('Data Entry'!AO1067="kg",'Data Entry'!AN1067*1*X1064,IF('Data Entry'!AO1067="L",'Data Entry'!AN1067*1*X1064,IFERROR(,"")))))))</f>
        <v>0</v>
      </c>
      <c r="T1064" s="1" t="s">
        <v>4</v>
      </c>
      <c r="U1064" s="59" t="str">
        <f>IF('Data Entry'!AP1067="No aplica","1",'Data Entry'!AP1067)</f>
        <v/>
      </c>
      <c r="V1064" s="59" t="str">
        <f>IF('Data Entry'!AS1067="No aplica","1",'Data Entry'!AS1067)</f>
        <v/>
      </c>
      <c r="W1064" s="59" t="str">
        <f>IF('Data Entry'!AV1067="No aplica","1",'Data Entry'!AV1067)</f>
        <v/>
      </c>
      <c r="X1064" s="59" t="str">
        <f>IF('Data Entry'!AY1067="No aplica","1",'Data Entry'!AY1067)</f>
        <v/>
      </c>
      <c r="Y1064" s="151" t="str">
        <f t="shared" si="16"/>
        <v/>
      </c>
      <c r="Z1064" s="152" t="str">
        <f>IF('Data Entry'!H1067="Yes","1",IF(AND('Data Entry'!H1067="",'Data Entry'!I1067="",'Data Entry'!J1067="",'Data Entry'!K1067="",'Data Entry'!L1067="",'Data Entry'!M1067="",'Data Entry'!N1067="",'Data Entry'!O1067="",'Data Entry'!P1067="",'Data Entry'!Q1067=""),"","1"))</f>
        <v/>
      </c>
      <c r="AA1064" s="152" t="str">
        <f>IF('Data Entry'!R1067="Yes","1",IF(AND('Data Entry'!R1067="",'Data Entry'!S1067="",'Data Entry'!T1067="",'Data Entry'!U1067=""),"","1"))</f>
        <v/>
      </c>
      <c r="AB1064" s="157" t="str">
        <f>IF('Data Entry'!V1067="Yes","1",IF(AND('Data Entry'!V1067="",'Data Entry'!W1067=""),"","1"))</f>
        <v/>
      </c>
    </row>
    <row r="1065" spans="1:28" ht="17">
      <c r="A1065" s="59">
        <f>'Data Entry'!AB1068</f>
        <v>0</v>
      </c>
      <c r="B1065" s="59" t="str">
        <f>'Data Entry'!AR1068</f>
        <v/>
      </c>
      <c r="C1065" s="1">
        <f>IF('Data Entry'!AD1068="g",'Data Entry'!AC1068*0.001*U1065,IF('Data Entry'!AD1068="UI",'Data Entry'!AC1068*0.000001*U1065,IF('Data Entry'!AD1068="mg",'Data Entry'!AC1068*0.000001*U1065,IF('Data Entry'!AD1068="t",'Data Entry'!AC1068*1000*U1065,IF('Data Entry'!AD1068="kg",'Data Entry'!AC1068*1*U1065,IF('Data Entry'!AD1068="L",'Data Entry'!AC1068*1*U1065,IFERROR(,"")))))))</f>
        <v>0</v>
      </c>
      <c r="D1065" s="1" t="s">
        <v>4</v>
      </c>
      <c r="E1065" s="1">
        <f>IF('Data Entry'!AF1068="g",'Data Entry'!AE1068*0.001,IF('Data Entry'!AF1068="mg",'Data Entry'!AE1068*0.000001,IF('Data Entry'!AF1068="t",'Data Entry'!AE1068*1000,IF('Data Entry'!AF1068="ml",'Data Entry'!AE1068*0.001,IF('Data Entry'!AF1068="kg",'Data Entry'!AE1068*1,IF('Data Entry'!AF1068="Pieza",'Data Entry'!AE1068*1,IF('Data Entry'!AF1068="L",'Data Entry'!AE1068*1,IFERROR(,""))))))))</f>
        <v>0</v>
      </c>
      <c r="F1065" s="1" t="s">
        <v>4</v>
      </c>
      <c r="G1065" s="1">
        <f>IF('Data Entry'!AA1068="g",'Data Entry'!Z1068*0.001,IF('Data Entry'!AA1068="mg",'Data Entry'!Z1068*0.000001,IF('Data Entry'!AA1068="t",'Data Entry'!Z1068*1000,IF('Data Entry'!AA1068="ml",'Data Entry'!Z1068*0.001,IF('Data Entry'!AA1068="kg",'Data Entry'!Z1068*1,IF('Data Entry'!AA1068="Piezas",'Data Entry'!Z1068*1,IF('Data Entry'!AA1068="L",'Data Entry'!Z1068*1,IFERROR(,""))))))))</f>
        <v>0</v>
      </c>
      <c r="H1065" s="1" t="s">
        <v>4</v>
      </c>
      <c r="I1065" s="1">
        <f>IF('Data Entry'!AC1068="g",'Data Entry'!AB1068*0.001,IF('Data Entry'!AC1068="mg",'Data Entry'!AB1068*0.000001,IF('Data Entry'!AC1068="t",'Data Entry'!AB1068*1000,IF('Data Entry'!AC1068="ml",'Data Entry'!AB1068*0.001,IF('Data Entry'!AC1068="kg",'Data Entry'!AB1068*1,IF('Data Entry'!AC1068="L",'Data Entry'!AB1068*1,IFERROR(,"")))))))</f>
        <v>0</v>
      </c>
      <c r="J1065" s="59" t="str">
        <f>'Data Entry'!AU1068</f>
        <v/>
      </c>
      <c r="K1065" s="1">
        <f>IF('Data Entry'!AI1068="g",'Data Entry'!AH1068*0.001*V1065,IF('Data Entry'!AI1068="UI",'Data Entry'!AH1068*0.000001*V1065,IF('Data Entry'!AI1068="mg",'Data Entry'!AH1068*0.000001*V1065,IF('Data Entry'!AI1068="t",'Data Entry'!AH1068*1000*V1065,IF('Data Entry'!AI1068="kg",'Data Entry'!AH1068*1*V1065,IF('Data Entry'!AI1068="L",'Data Entry'!AH1068*1*V1065,IFERROR(,"")))))))</f>
        <v>0</v>
      </c>
      <c r="L1065" s="1" t="s">
        <v>4</v>
      </c>
      <c r="M1065" s="59">
        <f>'Data Entry'!AJ1068</f>
        <v>0</v>
      </c>
      <c r="N1065" s="59" t="str">
        <f>'Data Entry'!AX1068</f>
        <v/>
      </c>
      <c r="O1065" s="1">
        <f>IF('Data Entry'!AL1068="g",'Data Entry'!AK1068*0.001*W1065,IF('Data Entry'!AL1068="UI",'Data Entry'!AK1068*0.000001*W1065,IF('Data Entry'!AL1068="mg",'Data Entry'!AK1068*0.000001*W1065,IF('Data Entry'!AL1068="t",'Data Entry'!AK1068*1000*W1065,IF('Data Entry'!AL1068="kg",'Data Entry'!AK1068*1*W1065,IF('Data Entry'!AL1068="L",'Data Entry'!AK1068*1*W1065,IFERROR(,"")))))))</f>
        <v>0</v>
      </c>
      <c r="P1065" s="1" t="s">
        <v>4</v>
      </c>
      <c r="Q1065" s="59">
        <f>'Data Entry'!AM1068</f>
        <v>0</v>
      </c>
      <c r="R1065" s="59" t="str">
        <f>'Data Entry'!BA1068</f>
        <v/>
      </c>
      <c r="S1065" s="1">
        <f>IF('Data Entry'!AO1068="g",'Data Entry'!AN1068*0.001*X1065,IF('Data Entry'!AO1068="UI",'Data Entry'!AN1068*0.000001*X1065,IF('Data Entry'!AO1068="mg",'Data Entry'!AN1068*0.000001*X1065,IF('Data Entry'!AO1068="t",'Data Entry'!AN1068*1000*X1065,IF('Data Entry'!AO1068="kg",'Data Entry'!AN1068*1*X1065,IF('Data Entry'!AO1068="L",'Data Entry'!AN1068*1*X1065,IFERROR(,"")))))))</f>
        <v>0</v>
      </c>
      <c r="T1065" s="1" t="s">
        <v>4</v>
      </c>
      <c r="U1065" s="59" t="str">
        <f>IF('Data Entry'!AP1068="No aplica","1",'Data Entry'!AP1068)</f>
        <v/>
      </c>
      <c r="V1065" s="59" t="str">
        <f>IF('Data Entry'!AS1068="No aplica","1",'Data Entry'!AS1068)</f>
        <v/>
      </c>
      <c r="W1065" s="59" t="str">
        <f>IF('Data Entry'!AV1068="No aplica","1",'Data Entry'!AV1068)</f>
        <v/>
      </c>
      <c r="X1065" s="59" t="str">
        <f>IF('Data Entry'!AY1068="No aplica","1",'Data Entry'!AY1068)</f>
        <v/>
      </c>
      <c r="Y1065" s="151" t="str">
        <f t="shared" si="16"/>
        <v/>
      </c>
      <c r="Z1065" s="152" t="str">
        <f>IF('Data Entry'!H1068="Yes","1",IF(AND('Data Entry'!H1068="",'Data Entry'!I1068="",'Data Entry'!J1068="",'Data Entry'!K1068="",'Data Entry'!L1068="",'Data Entry'!M1068="",'Data Entry'!N1068="",'Data Entry'!O1068="",'Data Entry'!P1068="",'Data Entry'!Q1068=""),"","1"))</f>
        <v/>
      </c>
      <c r="AA1065" s="152" t="str">
        <f>IF('Data Entry'!R1068="Yes","1",IF(AND('Data Entry'!R1068="",'Data Entry'!S1068="",'Data Entry'!T1068="",'Data Entry'!U1068=""),"","1"))</f>
        <v/>
      </c>
      <c r="AB1065" s="157" t="str">
        <f>IF('Data Entry'!V1068="Yes","1",IF(AND('Data Entry'!V1068="",'Data Entry'!W1068=""),"","1"))</f>
        <v/>
      </c>
    </row>
    <row r="1066" spans="1:28" ht="17">
      <c r="A1066" s="59">
        <f>'Data Entry'!AB1069</f>
        <v>0</v>
      </c>
      <c r="B1066" s="59" t="str">
        <f>'Data Entry'!AR1069</f>
        <v/>
      </c>
      <c r="C1066" s="1">
        <f>IF('Data Entry'!AD1069="g",'Data Entry'!AC1069*0.001*U1066,IF('Data Entry'!AD1069="UI",'Data Entry'!AC1069*0.000001*U1066,IF('Data Entry'!AD1069="mg",'Data Entry'!AC1069*0.000001*U1066,IF('Data Entry'!AD1069="t",'Data Entry'!AC1069*1000*U1066,IF('Data Entry'!AD1069="kg",'Data Entry'!AC1069*1*U1066,IF('Data Entry'!AD1069="L",'Data Entry'!AC1069*1*U1066,IFERROR(,"")))))))</f>
        <v>0</v>
      </c>
      <c r="D1066" s="1" t="s">
        <v>4</v>
      </c>
      <c r="E1066" s="1">
        <f>IF('Data Entry'!AF1069="g",'Data Entry'!AE1069*0.001,IF('Data Entry'!AF1069="mg",'Data Entry'!AE1069*0.000001,IF('Data Entry'!AF1069="t",'Data Entry'!AE1069*1000,IF('Data Entry'!AF1069="ml",'Data Entry'!AE1069*0.001,IF('Data Entry'!AF1069="kg",'Data Entry'!AE1069*1,IF('Data Entry'!AF1069="Pieza",'Data Entry'!AE1069*1,IF('Data Entry'!AF1069="L",'Data Entry'!AE1069*1,IFERROR(,""))))))))</f>
        <v>0</v>
      </c>
      <c r="F1066" s="1" t="s">
        <v>4</v>
      </c>
      <c r="G1066" s="1">
        <f>IF('Data Entry'!AA1069="g",'Data Entry'!Z1069*0.001,IF('Data Entry'!AA1069="mg",'Data Entry'!Z1069*0.000001,IF('Data Entry'!AA1069="t",'Data Entry'!Z1069*1000,IF('Data Entry'!AA1069="ml",'Data Entry'!Z1069*0.001,IF('Data Entry'!AA1069="kg",'Data Entry'!Z1069*1,IF('Data Entry'!AA1069="Piezas",'Data Entry'!Z1069*1,IF('Data Entry'!AA1069="L",'Data Entry'!Z1069*1,IFERROR(,""))))))))</f>
        <v>0</v>
      </c>
      <c r="H1066" s="1" t="s">
        <v>4</v>
      </c>
      <c r="I1066" s="1">
        <f>IF('Data Entry'!AC1069="g",'Data Entry'!AB1069*0.001,IF('Data Entry'!AC1069="mg",'Data Entry'!AB1069*0.000001,IF('Data Entry'!AC1069="t",'Data Entry'!AB1069*1000,IF('Data Entry'!AC1069="ml",'Data Entry'!AB1069*0.001,IF('Data Entry'!AC1069="kg",'Data Entry'!AB1069*1,IF('Data Entry'!AC1069="L",'Data Entry'!AB1069*1,IFERROR(,"")))))))</f>
        <v>0</v>
      </c>
      <c r="J1066" s="59" t="str">
        <f>'Data Entry'!AU1069</f>
        <v/>
      </c>
      <c r="K1066" s="1">
        <f>IF('Data Entry'!AI1069="g",'Data Entry'!AH1069*0.001*V1066,IF('Data Entry'!AI1069="UI",'Data Entry'!AH1069*0.000001*V1066,IF('Data Entry'!AI1069="mg",'Data Entry'!AH1069*0.000001*V1066,IF('Data Entry'!AI1069="t",'Data Entry'!AH1069*1000*V1066,IF('Data Entry'!AI1069="kg",'Data Entry'!AH1069*1*V1066,IF('Data Entry'!AI1069="L",'Data Entry'!AH1069*1*V1066,IFERROR(,"")))))))</f>
        <v>0</v>
      </c>
      <c r="L1066" s="1" t="s">
        <v>4</v>
      </c>
      <c r="M1066" s="59">
        <f>'Data Entry'!AJ1069</f>
        <v>0</v>
      </c>
      <c r="N1066" s="59" t="str">
        <f>'Data Entry'!AX1069</f>
        <v/>
      </c>
      <c r="O1066" s="1">
        <f>IF('Data Entry'!AL1069="g",'Data Entry'!AK1069*0.001*W1066,IF('Data Entry'!AL1069="UI",'Data Entry'!AK1069*0.000001*W1066,IF('Data Entry'!AL1069="mg",'Data Entry'!AK1069*0.000001*W1066,IF('Data Entry'!AL1069="t",'Data Entry'!AK1069*1000*W1066,IF('Data Entry'!AL1069="kg",'Data Entry'!AK1069*1*W1066,IF('Data Entry'!AL1069="L",'Data Entry'!AK1069*1*W1066,IFERROR(,"")))))))</f>
        <v>0</v>
      </c>
      <c r="P1066" s="1" t="s">
        <v>4</v>
      </c>
      <c r="Q1066" s="59">
        <f>'Data Entry'!AM1069</f>
        <v>0</v>
      </c>
      <c r="R1066" s="59" t="str">
        <f>'Data Entry'!BA1069</f>
        <v/>
      </c>
      <c r="S1066" s="1">
        <f>IF('Data Entry'!AO1069="g",'Data Entry'!AN1069*0.001*X1066,IF('Data Entry'!AO1069="UI",'Data Entry'!AN1069*0.000001*X1066,IF('Data Entry'!AO1069="mg",'Data Entry'!AN1069*0.000001*X1066,IF('Data Entry'!AO1069="t",'Data Entry'!AN1069*1000*X1066,IF('Data Entry'!AO1069="kg",'Data Entry'!AN1069*1*X1066,IF('Data Entry'!AO1069="L",'Data Entry'!AN1069*1*X1066,IFERROR(,"")))))))</f>
        <v>0</v>
      </c>
      <c r="T1066" s="1" t="s">
        <v>4</v>
      </c>
      <c r="U1066" s="59" t="str">
        <f>IF('Data Entry'!AP1069="No aplica","1",'Data Entry'!AP1069)</f>
        <v/>
      </c>
      <c r="V1066" s="59" t="str">
        <f>IF('Data Entry'!AS1069="No aplica","1",'Data Entry'!AS1069)</f>
        <v/>
      </c>
      <c r="W1066" s="59" t="str">
        <f>IF('Data Entry'!AV1069="No aplica","1",'Data Entry'!AV1069)</f>
        <v/>
      </c>
      <c r="X1066" s="59" t="str">
        <f>IF('Data Entry'!AY1069="No aplica","1",'Data Entry'!AY1069)</f>
        <v/>
      </c>
      <c r="Y1066" s="151" t="str">
        <f t="shared" si="16"/>
        <v/>
      </c>
      <c r="Z1066" s="152" t="str">
        <f>IF('Data Entry'!H1069="Yes","1",IF(AND('Data Entry'!H1069="",'Data Entry'!I1069="",'Data Entry'!J1069="",'Data Entry'!K1069="",'Data Entry'!L1069="",'Data Entry'!M1069="",'Data Entry'!N1069="",'Data Entry'!O1069="",'Data Entry'!P1069="",'Data Entry'!Q1069=""),"","1"))</f>
        <v/>
      </c>
      <c r="AA1066" s="152" t="str">
        <f>IF('Data Entry'!R1069="Yes","1",IF(AND('Data Entry'!R1069="",'Data Entry'!S1069="",'Data Entry'!T1069="",'Data Entry'!U1069=""),"","1"))</f>
        <v/>
      </c>
      <c r="AB1066" s="157" t="str">
        <f>IF('Data Entry'!V1069="Yes","1",IF(AND('Data Entry'!V1069="",'Data Entry'!W1069=""),"","1"))</f>
        <v/>
      </c>
    </row>
    <row r="1067" spans="1:28" ht="17">
      <c r="A1067" s="59">
        <f>'Data Entry'!AB1070</f>
        <v>0</v>
      </c>
      <c r="B1067" s="59" t="str">
        <f>'Data Entry'!AR1070</f>
        <v/>
      </c>
      <c r="C1067" s="1">
        <f>IF('Data Entry'!AD1070="g",'Data Entry'!AC1070*0.001*U1067,IF('Data Entry'!AD1070="UI",'Data Entry'!AC1070*0.000001*U1067,IF('Data Entry'!AD1070="mg",'Data Entry'!AC1070*0.000001*U1067,IF('Data Entry'!AD1070="t",'Data Entry'!AC1070*1000*U1067,IF('Data Entry'!AD1070="kg",'Data Entry'!AC1070*1*U1067,IF('Data Entry'!AD1070="L",'Data Entry'!AC1070*1*U1067,IFERROR(,"")))))))</f>
        <v>0</v>
      </c>
      <c r="D1067" s="1" t="s">
        <v>4</v>
      </c>
      <c r="E1067" s="1">
        <f>IF('Data Entry'!AF1070="g",'Data Entry'!AE1070*0.001,IF('Data Entry'!AF1070="mg",'Data Entry'!AE1070*0.000001,IF('Data Entry'!AF1070="t",'Data Entry'!AE1070*1000,IF('Data Entry'!AF1070="ml",'Data Entry'!AE1070*0.001,IF('Data Entry'!AF1070="kg",'Data Entry'!AE1070*1,IF('Data Entry'!AF1070="Pieza",'Data Entry'!AE1070*1,IF('Data Entry'!AF1070="L",'Data Entry'!AE1070*1,IFERROR(,""))))))))</f>
        <v>0</v>
      </c>
      <c r="F1067" s="1" t="s">
        <v>4</v>
      </c>
      <c r="G1067" s="1">
        <f>IF('Data Entry'!AA1070="g",'Data Entry'!Z1070*0.001,IF('Data Entry'!AA1070="mg",'Data Entry'!Z1070*0.000001,IF('Data Entry'!AA1070="t",'Data Entry'!Z1070*1000,IF('Data Entry'!AA1070="ml",'Data Entry'!Z1070*0.001,IF('Data Entry'!AA1070="kg",'Data Entry'!Z1070*1,IF('Data Entry'!AA1070="Piezas",'Data Entry'!Z1070*1,IF('Data Entry'!AA1070="L",'Data Entry'!Z1070*1,IFERROR(,""))))))))</f>
        <v>0</v>
      </c>
      <c r="H1067" s="1" t="s">
        <v>4</v>
      </c>
      <c r="I1067" s="1">
        <f>IF('Data Entry'!AC1070="g",'Data Entry'!AB1070*0.001,IF('Data Entry'!AC1070="mg",'Data Entry'!AB1070*0.000001,IF('Data Entry'!AC1070="t",'Data Entry'!AB1070*1000,IF('Data Entry'!AC1070="ml",'Data Entry'!AB1070*0.001,IF('Data Entry'!AC1070="kg",'Data Entry'!AB1070*1,IF('Data Entry'!AC1070="L",'Data Entry'!AB1070*1,IFERROR(,"")))))))</f>
        <v>0</v>
      </c>
      <c r="J1067" s="59" t="str">
        <f>'Data Entry'!AU1070</f>
        <v/>
      </c>
      <c r="K1067" s="1">
        <f>IF('Data Entry'!AI1070="g",'Data Entry'!AH1070*0.001*V1067,IF('Data Entry'!AI1070="UI",'Data Entry'!AH1070*0.000001*V1067,IF('Data Entry'!AI1070="mg",'Data Entry'!AH1070*0.000001*V1067,IF('Data Entry'!AI1070="t",'Data Entry'!AH1070*1000*V1067,IF('Data Entry'!AI1070="kg",'Data Entry'!AH1070*1*V1067,IF('Data Entry'!AI1070="L",'Data Entry'!AH1070*1*V1067,IFERROR(,"")))))))</f>
        <v>0</v>
      </c>
      <c r="L1067" s="1" t="s">
        <v>4</v>
      </c>
      <c r="M1067" s="59">
        <f>'Data Entry'!AJ1070</f>
        <v>0</v>
      </c>
      <c r="N1067" s="59" t="str">
        <f>'Data Entry'!AX1070</f>
        <v/>
      </c>
      <c r="O1067" s="1">
        <f>IF('Data Entry'!AL1070="g",'Data Entry'!AK1070*0.001*W1067,IF('Data Entry'!AL1070="UI",'Data Entry'!AK1070*0.000001*W1067,IF('Data Entry'!AL1070="mg",'Data Entry'!AK1070*0.000001*W1067,IF('Data Entry'!AL1070="t",'Data Entry'!AK1070*1000*W1067,IF('Data Entry'!AL1070="kg",'Data Entry'!AK1070*1*W1067,IF('Data Entry'!AL1070="L",'Data Entry'!AK1070*1*W1067,IFERROR(,"")))))))</f>
        <v>0</v>
      </c>
      <c r="P1067" s="1" t="s">
        <v>4</v>
      </c>
      <c r="Q1067" s="59">
        <f>'Data Entry'!AM1070</f>
        <v>0</v>
      </c>
      <c r="R1067" s="59" t="str">
        <f>'Data Entry'!BA1070</f>
        <v/>
      </c>
      <c r="S1067" s="1">
        <f>IF('Data Entry'!AO1070="g",'Data Entry'!AN1070*0.001*X1067,IF('Data Entry'!AO1070="UI",'Data Entry'!AN1070*0.000001*X1067,IF('Data Entry'!AO1070="mg",'Data Entry'!AN1070*0.000001*X1067,IF('Data Entry'!AO1070="t",'Data Entry'!AN1070*1000*X1067,IF('Data Entry'!AO1070="kg",'Data Entry'!AN1070*1*X1067,IF('Data Entry'!AO1070="L",'Data Entry'!AN1070*1*X1067,IFERROR(,"")))))))</f>
        <v>0</v>
      </c>
      <c r="T1067" s="1" t="s">
        <v>4</v>
      </c>
      <c r="U1067" s="59" t="str">
        <f>IF('Data Entry'!AP1070="No aplica","1",'Data Entry'!AP1070)</f>
        <v/>
      </c>
      <c r="V1067" s="59" t="str">
        <f>IF('Data Entry'!AS1070="No aplica","1",'Data Entry'!AS1070)</f>
        <v/>
      </c>
      <c r="W1067" s="59" t="str">
        <f>IF('Data Entry'!AV1070="No aplica","1",'Data Entry'!AV1070)</f>
        <v/>
      </c>
      <c r="X1067" s="59" t="str">
        <f>IF('Data Entry'!AY1070="No aplica","1",'Data Entry'!AY1070)</f>
        <v/>
      </c>
      <c r="Y1067" s="151" t="str">
        <f t="shared" si="16"/>
        <v/>
      </c>
      <c r="Z1067" s="152" t="str">
        <f>IF('Data Entry'!H1070="Yes","1",IF(AND('Data Entry'!H1070="",'Data Entry'!I1070="",'Data Entry'!J1070="",'Data Entry'!K1070="",'Data Entry'!L1070="",'Data Entry'!M1070="",'Data Entry'!N1070="",'Data Entry'!O1070="",'Data Entry'!P1070="",'Data Entry'!Q1070=""),"","1"))</f>
        <v/>
      </c>
      <c r="AA1067" s="152" t="str">
        <f>IF('Data Entry'!R1070="Yes","1",IF(AND('Data Entry'!R1070="",'Data Entry'!S1070="",'Data Entry'!T1070="",'Data Entry'!U1070=""),"","1"))</f>
        <v/>
      </c>
      <c r="AB1067" s="157" t="str">
        <f>IF('Data Entry'!V1070="Yes","1",IF(AND('Data Entry'!V1070="",'Data Entry'!W1070=""),"","1"))</f>
        <v/>
      </c>
    </row>
    <row r="1068" spans="1:28" ht="17">
      <c r="A1068" s="59">
        <f>'Data Entry'!AB1071</f>
        <v>0</v>
      </c>
      <c r="B1068" s="59" t="str">
        <f>'Data Entry'!AR1071</f>
        <v/>
      </c>
      <c r="C1068" s="1">
        <f>IF('Data Entry'!AD1071="g",'Data Entry'!AC1071*0.001*U1068,IF('Data Entry'!AD1071="UI",'Data Entry'!AC1071*0.000001*U1068,IF('Data Entry'!AD1071="mg",'Data Entry'!AC1071*0.000001*U1068,IF('Data Entry'!AD1071="t",'Data Entry'!AC1071*1000*U1068,IF('Data Entry'!AD1071="kg",'Data Entry'!AC1071*1*U1068,IF('Data Entry'!AD1071="L",'Data Entry'!AC1071*1*U1068,IFERROR(,"")))))))</f>
        <v>0</v>
      </c>
      <c r="D1068" s="1" t="s">
        <v>4</v>
      </c>
      <c r="E1068" s="1">
        <f>IF('Data Entry'!AF1071="g",'Data Entry'!AE1071*0.001,IF('Data Entry'!AF1071="mg",'Data Entry'!AE1071*0.000001,IF('Data Entry'!AF1071="t",'Data Entry'!AE1071*1000,IF('Data Entry'!AF1071="ml",'Data Entry'!AE1071*0.001,IF('Data Entry'!AF1071="kg",'Data Entry'!AE1071*1,IF('Data Entry'!AF1071="Pieza",'Data Entry'!AE1071*1,IF('Data Entry'!AF1071="L",'Data Entry'!AE1071*1,IFERROR(,""))))))))</f>
        <v>0</v>
      </c>
      <c r="F1068" s="1" t="s">
        <v>4</v>
      </c>
      <c r="G1068" s="1">
        <f>IF('Data Entry'!AA1071="g",'Data Entry'!Z1071*0.001,IF('Data Entry'!AA1071="mg",'Data Entry'!Z1071*0.000001,IF('Data Entry'!AA1071="t",'Data Entry'!Z1071*1000,IF('Data Entry'!AA1071="ml",'Data Entry'!Z1071*0.001,IF('Data Entry'!AA1071="kg",'Data Entry'!Z1071*1,IF('Data Entry'!AA1071="Piezas",'Data Entry'!Z1071*1,IF('Data Entry'!AA1071="L",'Data Entry'!Z1071*1,IFERROR(,""))))))))</f>
        <v>0</v>
      </c>
      <c r="H1068" s="1" t="s">
        <v>4</v>
      </c>
      <c r="I1068" s="1">
        <f>IF('Data Entry'!AC1071="g",'Data Entry'!AB1071*0.001,IF('Data Entry'!AC1071="mg",'Data Entry'!AB1071*0.000001,IF('Data Entry'!AC1071="t",'Data Entry'!AB1071*1000,IF('Data Entry'!AC1071="ml",'Data Entry'!AB1071*0.001,IF('Data Entry'!AC1071="kg",'Data Entry'!AB1071*1,IF('Data Entry'!AC1071="L",'Data Entry'!AB1071*1,IFERROR(,"")))))))</f>
        <v>0</v>
      </c>
      <c r="J1068" s="59" t="str">
        <f>'Data Entry'!AU1071</f>
        <v/>
      </c>
      <c r="K1068" s="1">
        <f>IF('Data Entry'!AI1071="g",'Data Entry'!AH1071*0.001*V1068,IF('Data Entry'!AI1071="UI",'Data Entry'!AH1071*0.000001*V1068,IF('Data Entry'!AI1071="mg",'Data Entry'!AH1071*0.000001*V1068,IF('Data Entry'!AI1071="t",'Data Entry'!AH1071*1000*V1068,IF('Data Entry'!AI1071="kg",'Data Entry'!AH1071*1*V1068,IF('Data Entry'!AI1071="L",'Data Entry'!AH1071*1*V1068,IFERROR(,"")))))))</f>
        <v>0</v>
      </c>
      <c r="L1068" s="1" t="s">
        <v>4</v>
      </c>
      <c r="M1068" s="59">
        <f>'Data Entry'!AJ1071</f>
        <v>0</v>
      </c>
      <c r="N1068" s="59" t="str">
        <f>'Data Entry'!AX1071</f>
        <v/>
      </c>
      <c r="O1068" s="1">
        <f>IF('Data Entry'!AL1071="g",'Data Entry'!AK1071*0.001*W1068,IF('Data Entry'!AL1071="UI",'Data Entry'!AK1071*0.000001*W1068,IF('Data Entry'!AL1071="mg",'Data Entry'!AK1071*0.000001*W1068,IF('Data Entry'!AL1071="t",'Data Entry'!AK1071*1000*W1068,IF('Data Entry'!AL1071="kg",'Data Entry'!AK1071*1*W1068,IF('Data Entry'!AL1071="L",'Data Entry'!AK1071*1*W1068,IFERROR(,"")))))))</f>
        <v>0</v>
      </c>
      <c r="P1068" s="1" t="s">
        <v>4</v>
      </c>
      <c r="Q1068" s="59">
        <f>'Data Entry'!AM1071</f>
        <v>0</v>
      </c>
      <c r="R1068" s="59" t="str">
        <f>'Data Entry'!BA1071</f>
        <v/>
      </c>
      <c r="S1068" s="1">
        <f>IF('Data Entry'!AO1071="g",'Data Entry'!AN1071*0.001*X1068,IF('Data Entry'!AO1071="UI",'Data Entry'!AN1071*0.000001*X1068,IF('Data Entry'!AO1071="mg",'Data Entry'!AN1071*0.000001*X1068,IF('Data Entry'!AO1071="t",'Data Entry'!AN1071*1000*X1068,IF('Data Entry'!AO1071="kg",'Data Entry'!AN1071*1*X1068,IF('Data Entry'!AO1071="L",'Data Entry'!AN1071*1*X1068,IFERROR(,"")))))))</f>
        <v>0</v>
      </c>
      <c r="T1068" s="1" t="s">
        <v>4</v>
      </c>
      <c r="U1068" s="59" t="str">
        <f>IF('Data Entry'!AP1071="No aplica","1",'Data Entry'!AP1071)</f>
        <v/>
      </c>
      <c r="V1068" s="59" t="str">
        <f>IF('Data Entry'!AS1071="No aplica","1",'Data Entry'!AS1071)</f>
        <v/>
      </c>
      <c r="W1068" s="59" t="str">
        <f>IF('Data Entry'!AV1071="No aplica","1",'Data Entry'!AV1071)</f>
        <v/>
      </c>
      <c r="X1068" s="59" t="str">
        <f>IF('Data Entry'!AY1071="No aplica","1",'Data Entry'!AY1071)</f>
        <v/>
      </c>
      <c r="Y1068" s="151" t="str">
        <f t="shared" si="16"/>
        <v/>
      </c>
      <c r="Z1068" s="152" t="str">
        <f>IF('Data Entry'!H1071="Yes","1",IF(AND('Data Entry'!H1071="",'Data Entry'!I1071="",'Data Entry'!J1071="",'Data Entry'!K1071="",'Data Entry'!L1071="",'Data Entry'!M1071="",'Data Entry'!N1071="",'Data Entry'!O1071="",'Data Entry'!P1071="",'Data Entry'!Q1071=""),"","1"))</f>
        <v/>
      </c>
      <c r="AA1068" s="152" t="str">
        <f>IF('Data Entry'!R1071="Yes","1",IF(AND('Data Entry'!R1071="",'Data Entry'!S1071="",'Data Entry'!T1071="",'Data Entry'!U1071=""),"","1"))</f>
        <v/>
      </c>
      <c r="AB1068" s="157" t="str">
        <f>IF('Data Entry'!V1071="Yes","1",IF(AND('Data Entry'!V1071="",'Data Entry'!W1071=""),"","1"))</f>
        <v/>
      </c>
    </row>
    <row r="1069" spans="1:28" ht="17">
      <c r="A1069" s="59">
        <f>'Data Entry'!AB1072</f>
        <v>0</v>
      </c>
      <c r="B1069" s="59" t="str">
        <f>'Data Entry'!AR1072</f>
        <v/>
      </c>
      <c r="C1069" s="1">
        <f>IF('Data Entry'!AD1072="g",'Data Entry'!AC1072*0.001*U1069,IF('Data Entry'!AD1072="UI",'Data Entry'!AC1072*0.000001*U1069,IF('Data Entry'!AD1072="mg",'Data Entry'!AC1072*0.000001*U1069,IF('Data Entry'!AD1072="t",'Data Entry'!AC1072*1000*U1069,IF('Data Entry'!AD1072="kg",'Data Entry'!AC1072*1*U1069,IF('Data Entry'!AD1072="L",'Data Entry'!AC1072*1*U1069,IFERROR(,"")))))))</f>
        <v>0</v>
      </c>
      <c r="D1069" s="1" t="s">
        <v>4</v>
      </c>
      <c r="E1069" s="1">
        <f>IF('Data Entry'!AF1072="g",'Data Entry'!AE1072*0.001,IF('Data Entry'!AF1072="mg",'Data Entry'!AE1072*0.000001,IF('Data Entry'!AF1072="t",'Data Entry'!AE1072*1000,IF('Data Entry'!AF1072="ml",'Data Entry'!AE1072*0.001,IF('Data Entry'!AF1072="kg",'Data Entry'!AE1072*1,IF('Data Entry'!AF1072="Pieza",'Data Entry'!AE1072*1,IF('Data Entry'!AF1072="L",'Data Entry'!AE1072*1,IFERROR(,""))))))))</f>
        <v>0</v>
      </c>
      <c r="F1069" s="1" t="s">
        <v>4</v>
      </c>
      <c r="G1069" s="1">
        <f>IF('Data Entry'!AA1072="g",'Data Entry'!Z1072*0.001,IF('Data Entry'!AA1072="mg",'Data Entry'!Z1072*0.000001,IF('Data Entry'!AA1072="t",'Data Entry'!Z1072*1000,IF('Data Entry'!AA1072="ml",'Data Entry'!Z1072*0.001,IF('Data Entry'!AA1072="kg",'Data Entry'!Z1072*1,IF('Data Entry'!AA1072="Piezas",'Data Entry'!Z1072*1,IF('Data Entry'!AA1072="L",'Data Entry'!Z1072*1,IFERROR(,""))))))))</f>
        <v>0</v>
      </c>
      <c r="H1069" s="1" t="s">
        <v>4</v>
      </c>
      <c r="I1069" s="1">
        <f>IF('Data Entry'!AC1072="g",'Data Entry'!AB1072*0.001,IF('Data Entry'!AC1072="mg",'Data Entry'!AB1072*0.000001,IF('Data Entry'!AC1072="t",'Data Entry'!AB1072*1000,IF('Data Entry'!AC1072="ml",'Data Entry'!AB1072*0.001,IF('Data Entry'!AC1072="kg",'Data Entry'!AB1072*1,IF('Data Entry'!AC1072="L",'Data Entry'!AB1072*1,IFERROR(,"")))))))</f>
        <v>0</v>
      </c>
      <c r="J1069" s="59" t="str">
        <f>'Data Entry'!AU1072</f>
        <v/>
      </c>
      <c r="K1069" s="1">
        <f>IF('Data Entry'!AI1072="g",'Data Entry'!AH1072*0.001*V1069,IF('Data Entry'!AI1072="UI",'Data Entry'!AH1072*0.000001*V1069,IF('Data Entry'!AI1072="mg",'Data Entry'!AH1072*0.000001*V1069,IF('Data Entry'!AI1072="t",'Data Entry'!AH1072*1000*V1069,IF('Data Entry'!AI1072="kg",'Data Entry'!AH1072*1*V1069,IF('Data Entry'!AI1072="L",'Data Entry'!AH1072*1*V1069,IFERROR(,"")))))))</f>
        <v>0</v>
      </c>
      <c r="L1069" s="1" t="s">
        <v>4</v>
      </c>
      <c r="M1069" s="59">
        <f>'Data Entry'!AJ1072</f>
        <v>0</v>
      </c>
      <c r="N1069" s="59" t="str">
        <f>'Data Entry'!AX1072</f>
        <v/>
      </c>
      <c r="O1069" s="1">
        <f>IF('Data Entry'!AL1072="g",'Data Entry'!AK1072*0.001*W1069,IF('Data Entry'!AL1072="UI",'Data Entry'!AK1072*0.000001*W1069,IF('Data Entry'!AL1072="mg",'Data Entry'!AK1072*0.000001*W1069,IF('Data Entry'!AL1072="t",'Data Entry'!AK1072*1000*W1069,IF('Data Entry'!AL1072="kg",'Data Entry'!AK1072*1*W1069,IF('Data Entry'!AL1072="L",'Data Entry'!AK1072*1*W1069,IFERROR(,"")))))))</f>
        <v>0</v>
      </c>
      <c r="P1069" s="1" t="s">
        <v>4</v>
      </c>
      <c r="Q1069" s="59">
        <f>'Data Entry'!AM1072</f>
        <v>0</v>
      </c>
      <c r="R1069" s="59" t="str">
        <f>'Data Entry'!BA1072</f>
        <v/>
      </c>
      <c r="S1069" s="1">
        <f>IF('Data Entry'!AO1072="g",'Data Entry'!AN1072*0.001*X1069,IF('Data Entry'!AO1072="UI",'Data Entry'!AN1072*0.000001*X1069,IF('Data Entry'!AO1072="mg",'Data Entry'!AN1072*0.000001*X1069,IF('Data Entry'!AO1072="t",'Data Entry'!AN1072*1000*X1069,IF('Data Entry'!AO1072="kg",'Data Entry'!AN1072*1*X1069,IF('Data Entry'!AO1072="L",'Data Entry'!AN1072*1*X1069,IFERROR(,"")))))))</f>
        <v>0</v>
      </c>
      <c r="T1069" s="1" t="s">
        <v>4</v>
      </c>
      <c r="U1069" s="59" t="str">
        <f>IF('Data Entry'!AP1072="No aplica","1",'Data Entry'!AP1072)</f>
        <v/>
      </c>
      <c r="V1069" s="59" t="str">
        <f>IF('Data Entry'!AS1072="No aplica","1",'Data Entry'!AS1072)</f>
        <v/>
      </c>
      <c r="W1069" s="59" t="str">
        <f>IF('Data Entry'!AV1072="No aplica","1",'Data Entry'!AV1072)</f>
        <v/>
      </c>
      <c r="X1069" s="59" t="str">
        <f>IF('Data Entry'!AY1072="No aplica","1",'Data Entry'!AY1072)</f>
        <v/>
      </c>
      <c r="Y1069" s="151" t="str">
        <f t="shared" si="16"/>
        <v/>
      </c>
      <c r="Z1069" s="152" t="str">
        <f>IF('Data Entry'!H1072="Yes","1",IF(AND('Data Entry'!H1072="",'Data Entry'!I1072="",'Data Entry'!J1072="",'Data Entry'!K1072="",'Data Entry'!L1072="",'Data Entry'!M1072="",'Data Entry'!N1072="",'Data Entry'!O1072="",'Data Entry'!P1072="",'Data Entry'!Q1072=""),"","1"))</f>
        <v/>
      </c>
      <c r="AA1069" s="152" t="str">
        <f>IF('Data Entry'!R1072="Yes","1",IF(AND('Data Entry'!R1072="",'Data Entry'!S1072="",'Data Entry'!T1072="",'Data Entry'!U1072=""),"","1"))</f>
        <v/>
      </c>
      <c r="AB1069" s="157" t="str">
        <f>IF('Data Entry'!V1072="Yes","1",IF(AND('Data Entry'!V1072="",'Data Entry'!W1072=""),"","1"))</f>
        <v/>
      </c>
    </row>
    <row r="1070" spans="1:28" ht="17">
      <c r="A1070" s="59">
        <f>'Data Entry'!AB1073</f>
        <v>0</v>
      </c>
      <c r="B1070" s="59" t="str">
        <f>'Data Entry'!AR1073</f>
        <v/>
      </c>
      <c r="C1070" s="1">
        <f>IF('Data Entry'!AD1073="g",'Data Entry'!AC1073*0.001*U1070,IF('Data Entry'!AD1073="UI",'Data Entry'!AC1073*0.000001*U1070,IF('Data Entry'!AD1073="mg",'Data Entry'!AC1073*0.000001*U1070,IF('Data Entry'!AD1073="t",'Data Entry'!AC1073*1000*U1070,IF('Data Entry'!AD1073="kg",'Data Entry'!AC1073*1*U1070,IF('Data Entry'!AD1073="L",'Data Entry'!AC1073*1*U1070,IFERROR(,"")))))))</f>
        <v>0</v>
      </c>
      <c r="D1070" s="1" t="s">
        <v>4</v>
      </c>
      <c r="E1070" s="1">
        <f>IF('Data Entry'!AF1073="g",'Data Entry'!AE1073*0.001,IF('Data Entry'!AF1073="mg",'Data Entry'!AE1073*0.000001,IF('Data Entry'!AF1073="t",'Data Entry'!AE1073*1000,IF('Data Entry'!AF1073="ml",'Data Entry'!AE1073*0.001,IF('Data Entry'!AF1073="kg",'Data Entry'!AE1073*1,IF('Data Entry'!AF1073="Pieza",'Data Entry'!AE1073*1,IF('Data Entry'!AF1073="L",'Data Entry'!AE1073*1,IFERROR(,""))))))))</f>
        <v>0</v>
      </c>
      <c r="F1070" s="1" t="s">
        <v>4</v>
      </c>
      <c r="G1070" s="1">
        <f>IF('Data Entry'!AA1073="g",'Data Entry'!Z1073*0.001,IF('Data Entry'!AA1073="mg",'Data Entry'!Z1073*0.000001,IF('Data Entry'!AA1073="t",'Data Entry'!Z1073*1000,IF('Data Entry'!AA1073="ml",'Data Entry'!Z1073*0.001,IF('Data Entry'!AA1073="kg",'Data Entry'!Z1073*1,IF('Data Entry'!AA1073="Piezas",'Data Entry'!Z1073*1,IF('Data Entry'!AA1073="L",'Data Entry'!Z1073*1,IFERROR(,""))))))))</f>
        <v>0</v>
      </c>
      <c r="H1070" s="1" t="s">
        <v>4</v>
      </c>
      <c r="I1070" s="1">
        <f>IF('Data Entry'!AC1073="g",'Data Entry'!AB1073*0.001,IF('Data Entry'!AC1073="mg",'Data Entry'!AB1073*0.000001,IF('Data Entry'!AC1073="t",'Data Entry'!AB1073*1000,IF('Data Entry'!AC1073="ml",'Data Entry'!AB1073*0.001,IF('Data Entry'!AC1073="kg",'Data Entry'!AB1073*1,IF('Data Entry'!AC1073="L",'Data Entry'!AB1073*1,IFERROR(,"")))))))</f>
        <v>0</v>
      </c>
      <c r="J1070" s="59" t="str">
        <f>'Data Entry'!AU1073</f>
        <v/>
      </c>
      <c r="K1070" s="1">
        <f>IF('Data Entry'!AI1073="g",'Data Entry'!AH1073*0.001*V1070,IF('Data Entry'!AI1073="UI",'Data Entry'!AH1073*0.000001*V1070,IF('Data Entry'!AI1073="mg",'Data Entry'!AH1073*0.000001*V1070,IF('Data Entry'!AI1073="t",'Data Entry'!AH1073*1000*V1070,IF('Data Entry'!AI1073="kg",'Data Entry'!AH1073*1*V1070,IF('Data Entry'!AI1073="L",'Data Entry'!AH1073*1*V1070,IFERROR(,"")))))))</f>
        <v>0</v>
      </c>
      <c r="L1070" s="1" t="s">
        <v>4</v>
      </c>
      <c r="M1070" s="59">
        <f>'Data Entry'!AJ1073</f>
        <v>0</v>
      </c>
      <c r="N1070" s="59" t="str">
        <f>'Data Entry'!AX1073</f>
        <v/>
      </c>
      <c r="O1070" s="1">
        <f>IF('Data Entry'!AL1073="g",'Data Entry'!AK1073*0.001*W1070,IF('Data Entry'!AL1073="UI",'Data Entry'!AK1073*0.000001*W1070,IF('Data Entry'!AL1073="mg",'Data Entry'!AK1073*0.000001*W1070,IF('Data Entry'!AL1073="t",'Data Entry'!AK1073*1000*W1070,IF('Data Entry'!AL1073="kg",'Data Entry'!AK1073*1*W1070,IF('Data Entry'!AL1073="L",'Data Entry'!AK1073*1*W1070,IFERROR(,"")))))))</f>
        <v>0</v>
      </c>
      <c r="P1070" s="1" t="s">
        <v>4</v>
      </c>
      <c r="Q1070" s="59">
        <f>'Data Entry'!AM1073</f>
        <v>0</v>
      </c>
      <c r="R1070" s="59" t="str">
        <f>'Data Entry'!BA1073</f>
        <v/>
      </c>
      <c r="S1070" s="1">
        <f>IF('Data Entry'!AO1073="g",'Data Entry'!AN1073*0.001*X1070,IF('Data Entry'!AO1073="UI",'Data Entry'!AN1073*0.000001*X1070,IF('Data Entry'!AO1073="mg",'Data Entry'!AN1073*0.000001*X1070,IF('Data Entry'!AO1073="t",'Data Entry'!AN1073*1000*X1070,IF('Data Entry'!AO1073="kg",'Data Entry'!AN1073*1*X1070,IF('Data Entry'!AO1073="L",'Data Entry'!AN1073*1*X1070,IFERROR(,"")))))))</f>
        <v>0</v>
      </c>
      <c r="T1070" s="1" t="s">
        <v>4</v>
      </c>
      <c r="U1070" s="59" t="str">
        <f>IF('Data Entry'!AP1073="No aplica","1",'Data Entry'!AP1073)</f>
        <v/>
      </c>
      <c r="V1070" s="59" t="str">
        <f>IF('Data Entry'!AS1073="No aplica","1",'Data Entry'!AS1073)</f>
        <v/>
      </c>
      <c r="W1070" s="59" t="str">
        <f>IF('Data Entry'!AV1073="No aplica","1",'Data Entry'!AV1073)</f>
        <v/>
      </c>
      <c r="X1070" s="59" t="str">
        <f>IF('Data Entry'!AY1073="No aplica","1",'Data Entry'!AY1073)</f>
        <v/>
      </c>
      <c r="Y1070" s="151" t="str">
        <f t="shared" si="16"/>
        <v/>
      </c>
      <c r="Z1070" s="152" t="str">
        <f>IF('Data Entry'!H1073="Yes","1",IF(AND('Data Entry'!H1073="",'Data Entry'!I1073="",'Data Entry'!J1073="",'Data Entry'!K1073="",'Data Entry'!L1073="",'Data Entry'!M1073="",'Data Entry'!N1073="",'Data Entry'!O1073="",'Data Entry'!P1073="",'Data Entry'!Q1073=""),"","1"))</f>
        <v/>
      </c>
      <c r="AA1070" s="152" t="str">
        <f>IF('Data Entry'!R1073="Yes","1",IF(AND('Data Entry'!R1073="",'Data Entry'!S1073="",'Data Entry'!T1073="",'Data Entry'!U1073=""),"","1"))</f>
        <v/>
      </c>
      <c r="AB1070" s="157" t="str">
        <f>IF('Data Entry'!V1073="Yes","1",IF(AND('Data Entry'!V1073="",'Data Entry'!W1073=""),"","1"))</f>
        <v/>
      </c>
    </row>
    <row r="1071" spans="1:28" ht="17">
      <c r="A1071" s="59">
        <f>'Data Entry'!AB1074</f>
        <v>0</v>
      </c>
      <c r="B1071" s="59" t="str">
        <f>'Data Entry'!AR1074</f>
        <v/>
      </c>
      <c r="C1071" s="1">
        <f>IF('Data Entry'!AD1074="g",'Data Entry'!AC1074*0.001*U1071,IF('Data Entry'!AD1074="UI",'Data Entry'!AC1074*0.000001*U1071,IF('Data Entry'!AD1074="mg",'Data Entry'!AC1074*0.000001*U1071,IF('Data Entry'!AD1074="t",'Data Entry'!AC1074*1000*U1071,IF('Data Entry'!AD1074="kg",'Data Entry'!AC1074*1*U1071,IF('Data Entry'!AD1074="L",'Data Entry'!AC1074*1*U1071,IFERROR(,"")))))))</f>
        <v>0</v>
      </c>
      <c r="D1071" s="1" t="s">
        <v>4</v>
      </c>
      <c r="E1071" s="1">
        <f>IF('Data Entry'!AF1074="g",'Data Entry'!AE1074*0.001,IF('Data Entry'!AF1074="mg",'Data Entry'!AE1074*0.000001,IF('Data Entry'!AF1074="t",'Data Entry'!AE1074*1000,IF('Data Entry'!AF1074="ml",'Data Entry'!AE1074*0.001,IF('Data Entry'!AF1074="kg",'Data Entry'!AE1074*1,IF('Data Entry'!AF1074="Pieza",'Data Entry'!AE1074*1,IF('Data Entry'!AF1074="L",'Data Entry'!AE1074*1,IFERROR(,""))))))))</f>
        <v>0</v>
      </c>
      <c r="F1071" s="1" t="s">
        <v>4</v>
      </c>
      <c r="G1071" s="1">
        <f>IF('Data Entry'!AA1074="g",'Data Entry'!Z1074*0.001,IF('Data Entry'!AA1074="mg",'Data Entry'!Z1074*0.000001,IF('Data Entry'!AA1074="t",'Data Entry'!Z1074*1000,IF('Data Entry'!AA1074="ml",'Data Entry'!Z1074*0.001,IF('Data Entry'!AA1074="kg",'Data Entry'!Z1074*1,IF('Data Entry'!AA1074="Piezas",'Data Entry'!Z1074*1,IF('Data Entry'!AA1074="L",'Data Entry'!Z1074*1,IFERROR(,""))))))))</f>
        <v>0</v>
      </c>
      <c r="H1071" s="1" t="s">
        <v>4</v>
      </c>
      <c r="I1071" s="1">
        <f>IF('Data Entry'!AC1074="g",'Data Entry'!AB1074*0.001,IF('Data Entry'!AC1074="mg",'Data Entry'!AB1074*0.000001,IF('Data Entry'!AC1074="t",'Data Entry'!AB1074*1000,IF('Data Entry'!AC1074="ml",'Data Entry'!AB1074*0.001,IF('Data Entry'!AC1074="kg",'Data Entry'!AB1074*1,IF('Data Entry'!AC1074="L",'Data Entry'!AB1074*1,IFERROR(,"")))))))</f>
        <v>0</v>
      </c>
      <c r="J1071" s="59" t="str">
        <f>'Data Entry'!AU1074</f>
        <v/>
      </c>
      <c r="K1071" s="1">
        <f>IF('Data Entry'!AI1074="g",'Data Entry'!AH1074*0.001*V1071,IF('Data Entry'!AI1074="UI",'Data Entry'!AH1074*0.000001*V1071,IF('Data Entry'!AI1074="mg",'Data Entry'!AH1074*0.000001*V1071,IF('Data Entry'!AI1074="t",'Data Entry'!AH1074*1000*V1071,IF('Data Entry'!AI1074="kg",'Data Entry'!AH1074*1*V1071,IF('Data Entry'!AI1074="L",'Data Entry'!AH1074*1*V1071,IFERROR(,"")))))))</f>
        <v>0</v>
      </c>
      <c r="L1071" s="1" t="s">
        <v>4</v>
      </c>
      <c r="M1071" s="59">
        <f>'Data Entry'!AJ1074</f>
        <v>0</v>
      </c>
      <c r="N1071" s="59" t="str">
        <f>'Data Entry'!AX1074</f>
        <v/>
      </c>
      <c r="O1071" s="1">
        <f>IF('Data Entry'!AL1074="g",'Data Entry'!AK1074*0.001*W1071,IF('Data Entry'!AL1074="UI",'Data Entry'!AK1074*0.000001*W1071,IF('Data Entry'!AL1074="mg",'Data Entry'!AK1074*0.000001*W1071,IF('Data Entry'!AL1074="t",'Data Entry'!AK1074*1000*W1071,IF('Data Entry'!AL1074="kg",'Data Entry'!AK1074*1*W1071,IF('Data Entry'!AL1074="L",'Data Entry'!AK1074*1*W1071,IFERROR(,"")))))))</f>
        <v>0</v>
      </c>
      <c r="P1071" s="1" t="s">
        <v>4</v>
      </c>
      <c r="Q1071" s="59">
        <f>'Data Entry'!AM1074</f>
        <v>0</v>
      </c>
      <c r="R1071" s="59" t="str">
        <f>'Data Entry'!BA1074</f>
        <v/>
      </c>
      <c r="S1071" s="1">
        <f>IF('Data Entry'!AO1074="g",'Data Entry'!AN1074*0.001*X1071,IF('Data Entry'!AO1074="UI",'Data Entry'!AN1074*0.000001*X1071,IF('Data Entry'!AO1074="mg",'Data Entry'!AN1074*0.000001*X1071,IF('Data Entry'!AO1074="t",'Data Entry'!AN1074*1000*X1071,IF('Data Entry'!AO1074="kg",'Data Entry'!AN1074*1*X1071,IF('Data Entry'!AO1074="L",'Data Entry'!AN1074*1*X1071,IFERROR(,"")))))))</f>
        <v>0</v>
      </c>
      <c r="T1071" s="1" t="s">
        <v>4</v>
      </c>
      <c r="U1071" s="59" t="str">
        <f>IF('Data Entry'!AP1074="No aplica","1",'Data Entry'!AP1074)</f>
        <v/>
      </c>
      <c r="V1071" s="59" t="str">
        <f>IF('Data Entry'!AS1074="No aplica","1",'Data Entry'!AS1074)</f>
        <v/>
      </c>
      <c r="W1071" s="59" t="str">
        <f>IF('Data Entry'!AV1074="No aplica","1",'Data Entry'!AV1074)</f>
        <v/>
      </c>
      <c r="X1071" s="59" t="str">
        <f>IF('Data Entry'!AY1074="No aplica","1",'Data Entry'!AY1074)</f>
        <v/>
      </c>
      <c r="Y1071" s="151" t="str">
        <f t="shared" si="16"/>
        <v/>
      </c>
      <c r="Z1071" s="152" t="str">
        <f>IF('Data Entry'!H1074="Yes","1",IF(AND('Data Entry'!H1074="",'Data Entry'!I1074="",'Data Entry'!J1074="",'Data Entry'!K1074="",'Data Entry'!L1074="",'Data Entry'!M1074="",'Data Entry'!N1074="",'Data Entry'!O1074="",'Data Entry'!P1074="",'Data Entry'!Q1074=""),"","1"))</f>
        <v/>
      </c>
      <c r="AA1071" s="152" t="str">
        <f>IF('Data Entry'!R1074="Yes","1",IF(AND('Data Entry'!R1074="",'Data Entry'!S1074="",'Data Entry'!T1074="",'Data Entry'!U1074=""),"","1"))</f>
        <v/>
      </c>
      <c r="AB1071" s="157" t="str">
        <f>IF('Data Entry'!V1074="Yes","1",IF(AND('Data Entry'!V1074="",'Data Entry'!W1074=""),"","1"))</f>
        <v/>
      </c>
    </row>
    <row r="1072" spans="1:28" ht="17">
      <c r="A1072" s="59">
        <f>'Data Entry'!AB1075</f>
        <v>0</v>
      </c>
      <c r="B1072" s="59" t="str">
        <f>'Data Entry'!AR1075</f>
        <v/>
      </c>
      <c r="C1072" s="1">
        <f>IF('Data Entry'!AD1075="g",'Data Entry'!AC1075*0.001*U1072,IF('Data Entry'!AD1075="UI",'Data Entry'!AC1075*0.000001*U1072,IF('Data Entry'!AD1075="mg",'Data Entry'!AC1075*0.000001*U1072,IF('Data Entry'!AD1075="t",'Data Entry'!AC1075*1000*U1072,IF('Data Entry'!AD1075="kg",'Data Entry'!AC1075*1*U1072,IF('Data Entry'!AD1075="L",'Data Entry'!AC1075*1*U1072,IFERROR(,"")))))))</f>
        <v>0</v>
      </c>
      <c r="D1072" s="1" t="s">
        <v>4</v>
      </c>
      <c r="E1072" s="1">
        <f>IF('Data Entry'!AF1075="g",'Data Entry'!AE1075*0.001,IF('Data Entry'!AF1075="mg",'Data Entry'!AE1075*0.000001,IF('Data Entry'!AF1075="t",'Data Entry'!AE1075*1000,IF('Data Entry'!AF1075="ml",'Data Entry'!AE1075*0.001,IF('Data Entry'!AF1075="kg",'Data Entry'!AE1075*1,IF('Data Entry'!AF1075="Pieza",'Data Entry'!AE1075*1,IF('Data Entry'!AF1075="L",'Data Entry'!AE1075*1,IFERROR(,""))))))))</f>
        <v>0</v>
      </c>
      <c r="F1072" s="1" t="s">
        <v>4</v>
      </c>
      <c r="G1072" s="1">
        <f>IF('Data Entry'!AA1075="g",'Data Entry'!Z1075*0.001,IF('Data Entry'!AA1075="mg",'Data Entry'!Z1075*0.000001,IF('Data Entry'!AA1075="t",'Data Entry'!Z1075*1000,IF('Data Entry'!AA1075="ml",'Data Entry'!Z1075*0.001,IF('Data Entry'!AA1075="kg",'Data Entry'!Z1075*1,IF('Data Entry'!AA1075="Piezas",'Data Entry'!Z1075*1,IF('Data Entry'!AA1075="L",'Data Entry'!Z1075*1,IFERROR(,""))))))))</f>
        <v>0</v>
      </c>
      <c r="H1072" s="1" t="s">
        <v>4</v>
      </c>
      <c r="I1072" s="1">
        <f>IF('Data Entry'!AC1075="g",'Data Entry'!AB1075*0.001,IF('Data Entry'!AC1075="mg",'Data Entry'!AB1075*0.000001,IF('Data Entry'!AC1075="t",'Data Entry'!AB1075*1000,IF('Data Entry'!AC1075="ml",'Data Entry'!AB1075*0.001,IF('Data Entry'!AC1075="kg",'Data Entry'!AB1075*1,IF('Data Entry'!AC1075="L",'Data Entry'!AB1075*1,IFERROR(,"")))))))</f>
        <v>0</v>
      </c>
      <c r="J1072" s="59" t="str">
        <f>'Data Entry'!AU1075</f>
        <v/>
      </c>
      <c r="K1072" s="1">
        <f>IF('Data Entry'!AI1075="g",'Data Entry'!AH1075*0.001*V1072,IF('Data Entry'!AI1075="UI",'Data Entry'!AH1075*0.000001*V1072,IF('Data Entry'!AI1075="mg",'Data Entry'!AH1075*0.000001*V1072,IF('Data Entry'!AI1075="t",'Data Entry'!AH1075*1000*V1072,IF('Data Entry'!AI1075="kg",'Data Entry'!AH1075*1*V1072,IF('Data Entry'!AI1075="L",'Data Entry'!AH1075*1*V1072,IFERROR(,"")))))))</f>
        <v>0</v>
      </c>
      <c r="L1072" s="1" t="s">
        <v>4</v>
      </c>
      <c r="M1072" s="59">
        <f>'Data Entry'!AJ1075</f>
        <v>0</v>
      </c>
      <c r="N1072" s="59" t="str">
        <f>'Data Entry'!AX1075</f>
        <v/>
      </c>
      <c r="O1072" s="1">
        <f>IF('Data Entry'!AL1075="g",'Data Entry'!AK1075*0.001*W1072,IF('Data Entry'!AL1075="UI",'Data Entry'!AK1075*0.000001*W1072,IF('Data Entry'!AL1075="mg",'Data Entry'!AK1075*0.000001*W1072,IF('Data Entry'!AL1075="t",'Data Entry'!AK1075*1000*W1072,IF('Data Entry'!AL1075="kg",'Data Entry'!AK1075*1*W1072,IF('Data Entry'!AL1075="L",'Data Entry'!AK1075*1*W1072,IFERROR(,"")))))))</f>
        <v>0</v>
      </c>
      <c r="P1072" s="1" t="s">
        <v>4</v>
      </c>
      <c r="Q1072" s="59">
        <f>'Data Entry'!AM1075</f>
        <v>0</v>
      </c>
      <c r="R1072" s="59" t="str">
        <f>'Data Entry'!BA1075</f>
        <v/>
      </c>
      <c r="S1072" s="1">
        <f>IF('Data Entry'!AO1075="g",'Data Entry'!AN1075*0.001*X1072,IF('Data Entry'!AO1075="UI",'Data Entry'!AN1075*0.000001*X1072,IF('Data Entry'!AO1075="mg",'Data Entry'!AN1075*0.000001*X1072,IF('Data Entry'!AO1075="t",'Data Entry'!AN1075*1000*X1072,IF('Data Entry'!AO1075="kg",'Data Entry'!AN1075*1*X1072,IF('Data Entry'!AO1075="L",'Data Entry'!AN1075*1*X1072,IFERROR(,"")))))))</f>
        <v>0</v>
      </c>
      <c r="T1072" s="1" t="s">
        <v>4</v>
      </c>
      <c r="U1072" s="59" t="str">
        <f>IF('Data Entry'!AP1075="No aplica","1",'Data Entry'!AP1075)</f>
        <v/>
      </c>
      <c r="V1072" s="59" t="str">
        <f>IF('Data Entry'!AS1075="No aplica","1",'Data Entry'!AS1075)</f>
        <v/>
      </c>
      <c r="W1072" s="59" t="str">
        <f>IF('Data Entry'!AV1075="No aplica","1",'Data Entry'!AV1075)</f>
        <v/>
      </c>
      <c r="X1072" s="59" t="str">
        <f>IF('Data Entry'!AY1075="No aplica","1",'Data Entry'!AY1075)</f>
        <v/>
      </c>
      <c r="Y1072" s="151" t="str">
        <f t="shared" si="16"/>
        <v/>
      </c>
      <c r="Z1072" s="152" t="str">
        <f>IF('Data Entry'!H1075="Yes","1",IF(AND('Data Entry'!H1075="",'Data Entry'!I1075="",'Data Entry'!J1075="",'Data Entry'!K1075="",'Data Entry'!L1075="",'Data Entry'!M1075="",'Data Entry'!N1075="",'Data Entry'!O1075="",'Data Entry'!P1075="",'Data Entry'!Q1075=""),"","1"))</f>
        <v/>
      </c>
      <c r="AA1072" s="152" t="str">
        <f>IF('Data Entry'!R1075="Yes","1",IF(AND('Data Entry'!R1075="",'Data Entry'!S1075="",'Data Entry'!T1075="",'Data Entry'!U1075=""),"","1"))</f>
        <v/>
      </c>
      <c r="AB1072" s="157" t="str">
        <f>IF('Data Entry'!V1075="Yes","1",IF(AND('Data Entry'!V1075="",'Data Entry'!W1075=""),"","1"))</f>
        <v/>
      </c>
    </row>
    <row r="1073" spans="1:28" ht="17">
      <c r="A1073" s="59">
        <f>'Data Entry'!AB1076</f>
        <v>0</v>
      </c>
      <c r="B1073" s="59" t="str">
        <f>'Data Entry'!AR1076</f>
        <v/>
      </c>
      <c r="C1073" s="1">
        <f>IF('Data Entry'!AD1076="g",'Data Entry'!AC1076*0.001*U1073,IF('Data Entry'!AD1076="UI",'Data Entry'!AC1076*0.000001*U1073,IF('Data Entry'!AD1076="mg",'Data Entry'!AC1076*0.000001*U1073,IF('Data Entry'!AD1076="t",'Data Entry'!AC1076*1000*U1073,IF('Data Entry'!AD1076="kg",'Data Entry'!AC1076*1*U1073,IF('Data Entry'!AD1076="L",'Data Entry'!AC1076*1*U1073,IFERROR(,"")))))))</f>
        <v>0</v>
      </c>
      <c r="D1073" s="1" t="s">
        <v>4</v>
      </c>
      <c r="E1073" s="1">
        <f>IF('Data Entry'!AF1076="g",'Data Entry'!AE1076*0.001,IF('Data Entry'!AF1076="mg",'Data Entry'!AE1076*0.000001,IF('Data Entry'!AF1076="t",'Data Entry'!AE1076*1000,IF('Data Entry'!AF1076="ml",'Data Entry'!AE1076*0.001,IF('Data Entry'!AF1076="kg",'Data Entry'!AE1076*1,IF('Data Entry'!AF1076="Pieza",'Data Entry'!AE1076*1,IF('Data Entry'!AF1076="L",'Data Entry'!AE1076*1,IFERROR(,""))))))))</f>
        <v>0</v>
      </c>
      <c r="F1073" s="1" t="s">
        <v>4</v>
      </c>
      <c r="G1073" s="1">
        <f>IF('Data Entry'!AA1076="g",'Data Entry'!Z1076*0.001,IF('Data Entry'!AA1076="mg",'Data Entry'!Z1076*0.000001,IF('Data Entry'!AA1076="t",'Data Entry'!Z1076*1000,IF('Data Entry'!AA1076="ml",'Data Entry'!Z1076*0.001,IF('Data Entry'!AA1076="kg",'Data Entry'!Z1076*1,IF('Data Entry'!AA1076="Piezas",'Data Entry'!Z1076*1,IF('Data Entry'!AA1076="L",'Data Entry'!Z1076*1,IFERROR(,""))))))))</f>
        <v>0</v>
      </c>
      <c r="H1073" s="1" t="s">
        <v>4</v>
      </c>
      <c r="I1073" s="1">
        <f>IF('Data Entry'!AC1076="g",'Data Entry'!AB1076*0.001,IF('Data Entry'!AC1076="mg",'Data Entry'!AB1076*0.000001,IF('Data Entry'!AC1076="t",'Data Entry'!AB1076*1000,IF('Data Entry'!AC1076="ml",'Data Entry'!AB1076*0.001,IF('Data Entry'!AC1076="kg",'Data Entry'!AB1076*1,IF('Data Entry'!AC1076="L",'Data Entry'!AB1076*1,IFERROR(,"")))))))</f>
        <v>0</v>
      </c>
      <c r="J1073" s="59" t="str">
        <f>'Data Entry'!AU1076</f>
        <v/>
      </c>
      <c r="K1073" s="1">
        <f>IF('Data Entry'!AI1076="g",'Data Entry'!AH1076*0.001*V1073,IF('Data Entry'!AI1076="UI",'Data Entry'!AH1076*0.000001*V1073,IF('Data Entry'!AI1076="mg",'Data Entry'!AH1076*0.000001*V1073,IF('Data Entry'!AI1076="t",'Data Entry'!AH1076*1000*V1073,IF('Data Entry'!AI1076="kg",'Data Entry'!AH1076*1*V1073,IF('Data Entry'!AI1076="L",'Data Entry'!AH1076*1*V1073,IFERROR(,"")))))))</f>
        <v>0</v>
      </c>
      <c r="L1073" s="1" t="s">
        <v>4</v>
      </c>
      <c r="M1073" s="59">
        <f>'Data Entry'!AJ1076</f>
        <v>0</v>
      </c>
      <c r="N1073" s="59" t="str">
        <f>'Data Entry'!AX1076</f>
        <v/>
      </c>
      <c r="O1073" s="1">
        <f>IF('Data Entry'!AL1076="g",'Data Entry'!AK1076*0.001*W1073,IF('Data Entry'!AL1076="UI",'Data Entry'!AK1076*0.000001*W1073,IF('Data Entry'!AL1076="mg",'Data Entry'!AK1076*0.000001*W1073,IF('Data Entry'!AL1076="t",'Data Entry'!AK1076*1000*W1073,IF('Data Entry'!AL1076="kg",'Data Entry'!AK1076*1*W1073,IF('Data Entry'!AL1076="L",'Data Entry'!AK1076*1*W1073,IFERROR(,"")))))))</f>
        <v>0</v>
      </c>
      <c r="P1073" s="1" t="s">
        <v>4</v>
      </c>
      <c r="Q1073" s="59">
        <f>'Data Entry'!AM1076</f>
        <v>0</v>
      </c>
      <c r="R1073" s="59" t="str">
        <f>'Data Entry'!BA1076</f>
        <v/>
      </c>
      <c r="S1073" s="1">
        <f>IF('Data Entry'!AO1076="g",'Data Entry'!AN1076*0.001*X1073,IF('Data Entry'!AO1076="UI",'Data Entry'!AN1076*0.000001*X1073,IF('Data Entry'!AO1076="mg",'Data Entry'!AN1076*0.000001*X1073,IF('Data Entry'!AO1076="t",'Data Entry'!AN1076*1000*X1073,IF('Data Entry'!AO1076="kg",'Data Entry'!AN1076*1*X1073,IF('Data Entry'!AO1076="L",'Data Entry'!AN1076*1*X1073,IFERROR(,"")))))))</f>
        <v>0</v>
      </c>
      <c r="T1073" s="1" t="s">
        <v>4</v>
      </c>
      <c r="U1073" s="59" t="str">
        <f>IF('Data Entry'!AP1076="No aplica","1",'Data Entry'!AP1076)</f>
        <v/>
      </c>
      <c r="V1073" s="59" t="str">
        <f>IF('Data Entry'!AS1076="No aplica","1",'Data Entry'!AS1076)</f>
        <v/>
      </c>
      <c r="W1073" s="59" t="str">
        <f>IF('Data Entry'!AV1076="No aplica","1",'Data Entry'!AV1076)</f>
        <v/>
      </c>
      <c r="X1073" s="59" t="str">
        <f>IF('Data Entry'!AY1076="No aplica","1",'Data Entry'!AY1076)</f>
        <v/>
      </c>
      <c r="Y1073" s="151" t="str">
        <f t="shared" si="16"/>
        <v/>
      </c>
      <c r="Z1073" s="152" t="str">
        <f>IF('Data Entry'!H1076="Yes","1",IF(AND('Data Entry'!H1076="",'Data Entry'!I1076="",'Data Entry'!J1076="",'Data Entry'!K1076="",'Data Entry'!L1076="",'Data Entry'!M1076="",'Data Entry'!N1076="",'Data Entry'!O1076="",'Data Entry'!P1076="",'Data Entry'!Q1076=""),"","1"))</f>
        <v/>
      </c>
      <c r="AA1073" s="152" t="str">
        <f>IF('Data Entry'!R1076="Yes","1",IF(AND('Data Entry'!R1076="",'Data Entry'!S1076="",'Data Entry'!T1076="",'Data Entry'!U1076=""),"","1"))</f>
        <v/>
      </c>
      <c r="AB1073" s="157" t="str">
        <f>IF('Data Entry'!V1076="Yes","1",IF(AND('Data Entry'!V1076="",'Data Entry'!W1076=""),"","1"))</f>
        <v/>
      </c>
    </row>
    <row r="1074" spans="1:28" ht="17">
      <c r="A1074" s="59">
        <f>'Data Entry'!AB1077</f>
        <v>0</v>
      </c>
      <c r="B1074" s="59" t="str">
        <f>'Data Entry'!AR1077</f>
        <v/>
      </c>
      <c r="C1074" s="1">
        <f>IF('Data Entry'!AD1077="g",'Data Entry'!AC1077*0.001*U1074,IF('Data Entry'!AD1077="UI",'Data Entry'!AC1077*0.000001*U1074,IF('Data Entry'!AD1077="mg",'Data Entry'!AC1077*0.000001*U1074,IF('Data Entry'!AD1077="t",'Data Entry'!AC1077*1000*U1074,IF('Data Entry'!AD1077="kg",'Data Entry'!AC1077*1*U1074,IF('Data Entry'!AD1077="L",'Data Entry'!AC1077*1*U1074,IFERROR(,"")))))))</f>
        <v>0</v>
      </c>
      <c r="D1074" s="1" t="s">
        <v>4</v>
      </c>
      <c r="E1074" s="1">
        <f>IF('Data Entry'!AF1077="g",'Data Entry'!AE1077*0.001,IF('Data Entry'!AF1077="mg",'Data Entry'!AE1077*0.000001,IF('Data Entry'!AF1077="t",'Data Entry'!AE1077*1000,IF('Data Entry'!AF1077="ml",'Data Entry'!AE1077*0.001,IF('Data Entry'!AF1077="kg",'Data Entry'!AE1077*1,IF('Data Entry'!AF1077="Pieza",'Data Entry'!AE1077*1,IF('Data Entry'!AF1077="L",'Data Entry'!AE1077*1,IFERROR(,""))))))))</f>
        <v>0</v>
      </c>
      <c r="F1074" s="1" t="s">
        <v>4</v>
      </c>
      <c r="G1074" s="1">
        <f>IF('Data Entry'!AA1077="g",'Data Entry'!Z1077*0.001,IF('Data Entry'!AA1077="mg",'Data Entry'!Z1077*0.000001,IF('Data Entry'!AA1077="t",'Data Entry'!Z1077*1000,IF('Data Entry'!AA1077="ml",'Data Entry'!Z1077*0.001,IF('Data Entry'!AA1077="kg",'Data Entry'!Z1077*1,IF('Data Entry'!AA1077="Piezas",'Data Entry'!Z1077*1,IF('Data Entry'!AA1077="L",'Data Entry'!Z1077*1,IFERROR(,""))))))))</f>
        <v>0</v>
      </c>
      <c r="H1074" s="1" t="s">
        <v>4</v>
      </c>
      <c r="I1074" s="1">
        <f>IF('Data Entry'!AC1077="g",'Data Entry'!AB1077*0.001,IF('Data Entry'!AC1077="mg",'Data Entry'!AB1077*0.000001,IF('Data Entry'!AC1077="t",'Data Entry'!AB1077*1000,IF('Data Entry'!AC1077="ml",'Data Entry'!AB1077*0.001,IF('Data Entry'!AC1077="kg",'Data Entry'!AB1077*1,IF('Data Entry'!AC1077="L",'Data Entry'!AB1077*1,IFERROR(,"")))))))</f>
        <v>0</v>
      </c>
      <c r="J1074" s="59" t="str">
        <f>'Data Entry'!AU1077</f>
        <v/>
      </c>
      <c r="K1074" s="1">
        <f>IF('Data Entry'!AI1077="g",'Data Entry'!AH1077*0.001*V1074,IF('Data Entry'!AI1077="UI",'Data Entry'!AH1077*0.000001*V1074,IF('Data Entry'!AI1077="mg",'Data Entry'!AH1077*0.000001*V1074,IF('Data Entry'!AI1077="t",'Data Entry'!AH1077*1000*V1074,IF('Data Entry'!AI1077="kg",'Data Entry'!AH1077*1*V1074,IF('Data Entry'!AI1077="L",'Data Entry'!AH1077*1*V1074,IFERROR(,"")))))))</f>
        <v>0</v>
      </c>
      <c r="L1074" s="1" t="s">
        <v>4</v>
      </c>
      <c r="M1074" s="59">
        <f>'Data Entry'!AJ1077</f>
        <v>0</v>
      </c>
      <c r="N1074" s="59" t="str">
        <f>'Data Entry'!AX1077</f>
        <v/>
      </c>
      <c r="O1074" s="1">
        <f>IF('Data Entry'!AL1077="g",'Data Entry'!AK1077*0.001*W1074,IF('Data Entry'!AL1077="UI",'Data Entry'!AK1077*0.000001*W1074,IF('Data Entry'!AL1077="mg",'Data Entry'!AK1077*0.000001*W1074,IF('Data Entry'!AL1077="t",'Data Entry'!AK1077*1000*W1074,IF('Data Entry'!AL1077="kg",'Data Entry'!AK1077*1*W1074,IF('Data Entry'!AL1077="L",'Data Entry'!AK1077*1*W1074,IFERROR(,"")))))))</f>
        <v>0</v>
      </c>
      <c r="P1074" s="1" t="s">
        <v>4</v>
      </c>
      <c r="Q1074" s="59">
        <f>'Data Entry'!AM1077</f>
        <v>0</v>
      </c>
      <c r="R1074" s="59" t="str">
        <f>'Data Entry'!BA1077</f>
        <v/>
      </c>
      <c r="S1074" s="1">
        <f>IF('Data Entry'!AO1077="g",'Data Entry'!AN1077*0.001*X1074,IF('Data Entry'!AO1077="UI",'Data Entry'!AN1077*0.000001*X1074,IF('Data Entry'!AO1077="mg",'Data Entry'!AN1077*0.000001*X1074,IF('Data Entry'!AO1077="t",'Data Entry'!AN1077*1000*X1074,IF('Data Entry'!AO1077="kg",'Data Entry'!AN1077*1*X1074,IF('Data Entry'!AO1077="L",'Data Entry'!AN1077*1*X1074,IFERROR(,"")))))))</f>
        <v>0</v>
      </c>
      <c r="T1074" s="1" t="s">
        <v>4</v>
      </c>
      <c r="U1074" s="59" t="str">
        <f>IF('Data Entry'!AP1077="No aplica","1",'Data Entry'!AP1077)</f>
        <v/>
      </c>
      <c r="V1074" s="59" t="str">
        <f>IF('Data Entry'!AS1077="No aplica","1",'Data Entry'!AS1077)</f>
        <v/>
      </c>
      <c r="W1074" s="59" t="str">
        <f>IF('Data Entry'!AV1077="No aplica","1",'Data Entry'!AV1077)</f>
        <v/>
      </c>
      <c r="X1074" s="59" t="str">
        <f>IF('Data Entry'!AY1077="No aplica","1",'Data Entry'!AY1077)</f>
        <v/>
      </c>
      <c r="Y1074" s="151" t="str">
        <f t="shared" si="16"/>
        <v/>
      </c>
      <c r="Z1074" s="152" t="str">
        <f>IF('Data Entry'!H1077="Yes","1",IF(AND('Data Entry'!H1077="",'Data Entry'!I1077="",'Data Entry'!J1077="",'Data Entry'!K1077="",'Data Entry'!L1077="",'Data Entry'!M1077="",'Data Entry'!N1077="",'Data Entry'!O1077="",'Data Entry'!P1077="",'Data Entry'!Q1077=""),"","1"))</f>
        <v/>
      </c>
      <c r="AA1074" s="152" t="str">
        <f>IF('Data Entry'!R1077="Yes","1",IF(AND('Data Entry'!R1077="",'Data Entry'!S1077="",'Data Entry'!T1077="",'Data Entry'!U1077=""),"","1"))</f>
        <v/>
      </c>
      <c r="AB1074" s="157" t="str">
        <f>IF('Data Entry'!V1077="Yes","1",IF(AND('Data Entry'!V1077="",'Data Entry'!W1077=""),"","1"))</f>
        <v/>
      </c>
    </row>
    <row r="1075" spans="1:28" ht="17">
      <c r="A1075" s="59">
        <f>'Data Entry'!AB1078</f>
        <v>0</v>
      </c>
      <c r="B1075" s="59" t="str">
        <f>'Data Entry'!AR1078</f>
        <v/>
      </c>
      <c r="C1075" s="1">
        <f>IF('Data Entry'!AD1078="g",'Data Entry'!AC1078*0.001*U1075,IF('Data Entry'!AD1078="UI",'Data Entry'!AC1078*0.000001*U1075,IF('Data Entry'!AD1078="mg",'Data Entry'!AC1078*0.000001*U1075,IF('Data Entry'!AD1078="t",'Data Entry'!AC1078*1000*U1075,IF('Data Entry'!AD1078="kg",'Data Entry'!AC1078*1*U1075,IF('Data Entry'!AD1078="L",'Data Entry'!AC1078*1*U1075,IFERROR(,"")))))))</f>
        <v>0</v>
      </c>
      <c r="D1075" s="1" t="s">
        <v>4</v>
      </c>
      <c r="E1075" s="1">
        <f>IF('Data Entry'!AF1078="g",'Data Entry'!AE1078*0.001,IF('Data Entry'!AF1078="mg",'Data Entry'!AE1078*0.000001,IF('Data Entry'!AF1078="t",'Data Entry'!AE1078*1000,IF('Data Entry'!AF1078="ml",'Data Entry'!AE1078*0.001,IF('Data Entry'!AF1078="kg",'Data Entry'!AE1078*1,IF('Data Entry'!AF1078="Pieza",'Data Entry'!AE1078*1,IF('Data Entry'!AF1078="L",'Data Entry'!AE1078*1,IFERROR(,""))))))))</f>
        <v>0</v>
      </c>
      <c r="F1075" s="1" t="s">
        <v>4</v>
      </c>
      <c r="G1075" s="1">
        <f>IF('Data Entry'!AA1078="g",'Data Entry'!Z1078*0.001,IF('Data Entry'!AA1078="mg",'Data Entry'!Z1078*0.000001,IF('Data Entry'!AA1078="t",'Data Entry'!Z1078*1000,IF('Data Entry'!AA1078="ml",'Data Entry'!Z1078*0.001,IF('Data Entry'!AA1078="kg",'Data Entry'!Z1078*1,IF('Data Entry'!AA1078="Piezas",'Data Entry'!Z1078*1,IF('Data Entry'!AA1078="L",'Data Entry'!Z1078*1,IFERROR(,""))))))))</f>
        <v>0</v>
      </c>
      <c r="H1075" s="1" t="s">
        <v>4</v>
      </c>
      <c r="I1075" s="1">
        <f>IF('Data Entry'!AC1078="g",'Data Entry'!AB1078*0.001,IF('Data Entry'!AC1078="mg",'Data Entry'!AB1078*0.000001,IF('Data Entry'!AC1078="t",'Data Entry'!AB1078*1000,IF('Data Entry'!AC1078="ml",'Data Entry'!AB1078*0.001,IF('Data Entry'!AC1078="kg",'Data Entry'!AB1078*1,IF('Data Entry'!AC1078="L",'Data Entry'!AB1078*1,IFERROR(,"")))))))</f>
        <v>0</v>
      </c>
      <c r="J1075" s="59" t="str">
        <f>'Data Entry'!AU1078</f>
        <v/>
      </c>
      <c r="K1075" s="1">
        <f>IF('Data Entry'!AI1078="g",'Data Entry'!AH1078*0.001*V1075,IF('Data Entry'!AI1078="UI",'Data Entry'!AH1078*0.000001*V1075,IF('Data Entry'!AI1078="mg",'Data Entry'!AH1078*0.000001*V1075,IF('Data Entry'!AI1078="t",'Data Entry'!AH1078*1000*V1075,IF('Data Entry'!AI1078="kg",'Data Entry'!AH1078*1*V1075,IF('Data Entry'!AI1078="L",'Data Entry'!AH1078*1*V1075,IFERROR(,"")))))))</f>
        <v>0</v>
      </c>
      <c r="L1075" s="1" t="s">
        <v>4</v>
      </c>
      <c r="M1075" s="59">
        <f>'Data Entry'!AJ1078</f>
        <v>0</v>
      </c>
      <c r="N1075" s="59" t="str">
        <f>'Data Entry'!AX1078</f>
        <v/>
      </c>
      <c r="O1075" s="1">
        <f>IF('Data Entry'!AL1078="g",'Data Entry'!AK1078*0.001*W1075,IF('Data Entry'!AL1078="UI",'Data Entry'!AK1078*0.000001*W1075,IF('Data Entry'!AL1078="mg",'Data Entry'!AK1078*0.000001*W1075,IF('Data Entry'!AL1078="t",'Data Entry'!AK1078*1000*W1075,IF('Data Entry'!AL1078="kg",'Data Entry'!AK1078*1*W1075,IF('Data Entry'!AL1078="L",'Data Entry'!AK1078*1*W1075,IFERROR(,"")))))))</f>
        <v>0</v>
      </c>
      <c r="P1075" s="1" t="s">
        <v>4</v>
      </c>
      <c r="Q1075" s="59">
        <f>'Data Entry'!AM1078</f>
        <v>0</v>
      </c>
      <c r="R1075" s="59" t="str">
        <f>'Data Entry'!BA1078</f>
        <v/>
      </c>
      <c r="S1075" s="1">
        <f>IF('Data Entry'!AO1078="g",'Data Entry'!AN1078*0.001*X1075,IF('Data Entry'!AO1078="UI",'Data Entry'!AN1078*0.000001*X1075,IF('Data Entry'!AO1078="mg",'Data Entry'!AN1078*0.000001*X1075,IF('Data Entry'!AO1078="t",'Data Entry'!AN1078*1000*X1075,IF('Data Entry'!AO1078="kg",'Data Entry'!AN1078*1*X1075,IF('Data Entry'!AO1078="L",'Data Entry'!AN1078*1*X1075,IFERROR(,"")))))))</f>
        <v>0</v>
      </c>
      <c r="T1075" s="1" t="s">
        <v>4</v>
      </c>
      <c r="U1075" s="59" t="str">
        <f>IF('Data Entry'!AP1078="No aplica","1",'Data Entry'!AP1078)</f>
        <v/>
      </c>
      <c r="V1075" s="59" t="str">
        <f>IF('Data Entry'!AS1078="No aplica","1",'Data Entry'!AS1078)</f>
        <v/>
      </c>
      <c r="W1075" s="59" t="str">
        <f>IF('Data Entry'!AV1078="No aplica","1",'Data Entry'!AV1078)</f>
        <v/>
      </c>
      <c r="X1075" s="59" t="str">
        <f>IF('Data Entry'!AY1078="No aplica","1",'Data Entry'!AY1078)</f>
        <v/>
      </c>
      <c r="Y1075" s="151" t="str">
        <f t="shared" si="16"/>
        <v/>
      </c>
      <c r="Z1075" s="152" t="str">
        <f>IF('Data Entry'!H1078="Yes","1",IF(AND('Data Entry'!H1078="",'Data Entry'!I1078="",'Data Entry'!J1078="",'Data Entry'!K1078="",'Data Entry'!L1078="",'Data Entry'!M1078="",'Data Entry'!N1078="",'Data Entry'!O1078="",'Data Entry'!P1078="",'Data Entry'!Q1078=""),"","1"))</f>
        <v/>
      </c>
      <c r="AA1075" s="152" t="str">
        <f>IF('Data Entry'!R1078="Yes","1",IF(AND('Data Entry'!R1078="",'Data Entry'!S1078="",'Data Entry'!T1078="",'Data Entry'!U1078=""),"","1"))</f>
        <v/>
      </c>
      <c r="AB1075" s="157" t="str">
        <f>IF('Data Entry'!V1078="Yes","1",IF(AND('Data Entry'!V1078="",'Data Entry'!W1078=""),"","1"))</f>
        <v/>
      </c>
    </row>
    <row r="1076" spans="1:28" ht="17">
      <c r="A1076" s="59">
        <f>'Data Entry'!AB1079</f>
        <v>0</v>
      </c>
      <c r="B1076" s="59" t="str">
        <f>'Data Entry'!AR1079</f>
        <v/>
      </c>
      <c r="C1076" s="1">
        <f>IF('Data Entry'!AD1079="g",'Data Entry'!AC1079*0.001*U1076,IF('Data Entry'!AD1079="UI",'Data Entry'!AC1079*0.000001*U1076,IF('Data Entry'!AD1079="mg",'Data Entry'!AC1079*0.000001*U1076,IF('Data Entry'!AD1079="t",'Data Entry'!AC1079*1000*U1076,IF('Data Entry'!AD1079="kg",'Data Entry'!AC1079*1*U1076,IF('Data Entry'!AD1079="L",'Data Entry'!AC1079*1*U1076,IFERROR(,"")))))))</f>
        <v>0</v>
      </c>
      <c r="D1076" s="1" t="s">
        <v>4</v>
      </c>
      <c r="E1076" s="1">
        <f>IF('Data Entry'!AF1079="g",'Data Entry'!AE1079*0.001,IF('Data Entry'!AF1079="mg",'Data Entry'!AE1079*0.000001,IF('Data Entry'!AF1079="t",'Data Entry'!AE1079*1000,IF('Data Entry'!AF1079="ml",'Data Entry'!AE1079*0.001,IF('Data Entry'!AF1079="kg",'Data Entry'!AE1079*1,IF('Data Entry'!AF1079="Pieza",'Data Entry'!AE1079*1,IF('Data Entry'!AF1079="L",'Data Entry'!AE1079*1,IFERROR(,""))))))))</f>
        <v>0</v>
      </c>
      <c r="F1076" s="1" t="s">
        <v>4</v>
      </c>
      <c r="G1076" s="1">
        <f>IF('Data Entry'!AA1079="g",'Data Entry'!Z1079*0.001,IF('Data Entry'!AA1079="mg",'Data Entry'!Z1079*0.000001,IF('Data Entry'!AA1079="t",'Data Entry'!Z1079*1000,IF('Data Entry'!AA1079="ml",'Data Entry'!Z1079*0.001,IF('Data Entry'!AA1079="kg",'Data Entry'!Z1079*1,IF('Data Entry'!AA1079="Piezas",'Data Entry'!Z1079*1,IF('Data Entry'!AA1079="L",'Data Entry'!Z1079*1,IFERROR(,""))))))))</f>
        <v>0</v>
      </c>
      <c r="H1076" s="1" t="s">
        <v>4</v>
      </c>
      <c r="I1076" s="1">
        <f>IF('Data Entry'!AC1079="g",'Data Entry'!AB1079*0.001,IF('Data Entry'!AC1079="mg",'Data Entry'!AB1079*0.000001,IF('Data Entry'!AC1079="t",'Data Entry'!AB1079*1000,IF('Data Entry'!AC1079="ml",'Data Entry'!AB1079*0.001,IF('Data Entry'!AC1079="kg",'Data Entry'!AB1079*1,IF('Data Entry'!AC1079="L",'Data Entry'!AB1079*1,IFERROR(,"")))))))</f>
        <v>0</v>
      </c>
      <c r="J1076" s="59" t="str">
        <f>'Data Entry'!AU1079</f>
        <v/>
      </c>
      <c r="K1076" s="1">
        <f>IF('Data Entry'!AI1079="g",'Data Entry'!AH1079*0.001*V1076,IF('Data Entry'!AI1079="UI",'Data Entry'!AH1079*0.000001*V1076,IF('Data Entry'!AI1079="mg",'Data Entry'!AH1079*0.000001*V1076,IF('Data Entry'!AI1079="t",'Data Entry'!AH1079*1000*V1076,IF('Data Entry'!AI1079="kg",'Data Entry'!AH1079*1*V1076,IF('Data Entry'!AI1079="L",'Data Entry'!AH1079*1*V1076,IFERROR(,"")))))))</f>
        <v>0</v>
      </c>
      <c r="L1076" s="1" t="s">
        <v>4</v>
      </c>
      <c r="M1076" s="59">
        <f>'Data Entry'!AJ1079</f>
        <v>0</v>
      </c>
      <c r="N1076" s="59" t="str">
        <f>'Data Entry'!AX1079</f>
        <v/>
      </c>
      <c r="O1076" s="1">
        <f>IF('Data Entry'!AL1079="g",'Data Entry'!AK1079*0.001*W1076,IF('Data Entry'!AL1079="UI",'Data Entry'!AK1079*0.000001*W1076,IF('Data Entry'!AL1079="mg",'Data Entry'!AK1079*0.000001*W1076,IF('Data Entry'!AL1079="t",'Data Entry'!AK1079*1000*W1076,IF('Data Entry'!AL1079="kg",'Data Entry'!AK1079*1*W1076,IF('Data Entry'!AL1079="L",'Data Entry'!AK1079*1*W1076,IFERROR(,"")))))))</f>
        <v>0</v>
      </c>
      <c r="P1076" s="1" t="s">
        <v>4</v>
      </c>
      <c r="Q1076" s="59">
        <f>'Data Entry'!AM1079</f>
        <v>0</v>
      </c>
      <c r="R1076" s="59" t="str">
        <f>'Data Entry'!BA1079</f>
        <v/>
      </c>
      <c r="S1076" s="1">
        <f>IF('Data Entry'!AO1079="g",'Data Entry'!AN1079*0.001*X1076,IF('Data Entry'!AO1079="UI",'Data Entry'!AN1079*0.000001*X1076,IF('Data Entry'!AO1079="mg",'Data Entry'!AN1079*0.000001*X1076,IF('Data Entry'!AO1079="t",'Data Entry'!AN1079*1000*X1076,IF('Data Entry'!AO1079="kg",'Data Entry'!AN1079*1*X1076,IF('Data Entry'!AO1079="L",'Data Entry'!AN1079*1*X1076,IFERROR(,"")))))))</f>
        <v>0</v>
      </c>
      <c r="T1076" s="1" t="s">
        <v>4</v>
      </c>
      <c r="U1076" s="59" t="str">
        <f>IF('Data Entry'!AP1079="No aplica","1",'Data Entry'!AP1079)</f>
        <v/>
      </c>
      <c r="V1076" s="59" t="str">
        <f>IF('Data Entry'!AS1079="No aplica","1",'Data Entry'!AS1079)</f>
        <v/>
      </c>
      <c r="W1076" s="59" t="str">
        <f>IF('Data Entry'!AV1079="No aplica","1",'Data Entry'!AV1079)</f>
        <v/>
      </c>
      <c r="X1076" s="59" t="str">
        <f>IF('Data Entry'!AY1079="No aplica","1",'Data Entry'!AY1079)</f>
        <v/>
      </c>
      <c r="Y1076" s="151" t="str">
        <f t="shared" si="16"/>
        <v/>
      </c>
      <c r="Z1076" s="152" t="str">
        <f>IF('Data Entry'!H1079="Yes","1",IF(AND('Data Entry'!H1079="",'Data Entry'!I1079="",'Data Entry'!J1079="",'Data Entry'!K1079="",'Data Entry'!L1079="",'Data Entry'!M1079="",'Data Entry'!N1079="",'Data Entry'!O1079="",'Data Entry'!P1079="",'Data Entry'!Q1079=""),"","1"))</f>
        <v/>
      </c>
      <c r="AA1076" s="152" t="str">
        <f>IF('Data Entry'!R1079="Yes","1",IF(AND('Data Entry'!R1079="",'Data Entry'!S1079="",'Data Entry'!T1079="",'Data Entry'!U1079=""),"","1"))</f>
        <v/>
      </c>
      <c r="AB1076" s="157" t="str">
        <f>IF('Data Entry'!V1079="Yes","1",IF(AND('Data Entry'!V1079="",'Data Entry'!W1079=""),"","1"))</f>
        <v/>
      </c>
    </row>
    <row r="1077" spans="1:28" ht="17">
      <c r="A1077" s="59">
        <f>'Data Entry'!AB1080</f>
        <v>0</v>
      </c>
      <c r="B1077" s="59" t="str">
        <f>'Data Entry'!AR1080</f>
        <v/>
      </c>
      <c r="C1077" s="1">
        <f>IF('Data Entry'!AD1080="g",'Data Entry'!AC1080*0.001*U1077,IF('Data Entry'!AD1080="UI",'Data Entry'!AC1080*0.000001*U1077,IF('Data Entry'!AD1080="mg",'Data Entry'!AC1080*0.000001*U1077,IF('Data Entry'!AD1080="t",'Data Entry'!AC1080*1000*U1077,IF('Data Entry'!AD1080="kg",'Data Entry'!AC1080*1*U1077,IF('Data Entry'!AD1080="L",'Data Entry'!AC1080*1*U1077,IFERROR(,"")))))))</f>
        <v>0</v>
      </c>
      <c r="D1077" s="1" t="s">
        <v>4</v>
      </c>
      <c r="E1077" s="1">
        <f>IF('Data Entry'!AF1080="g",'Data Entry'!AE1080*0.001,IF('Data Entry'!AF1080="mg",'Data Entry'!AE1080*0.000001,IF('Data Entry'!AF1080="t",'Data Entry'!AE1080*1000,IF('Data Entry'!AF1080="ml",'Data Entry'!AE1080*0.001,IF('Data Entry'!AF1080="kg",'Data Entry'!AE1080*1,IF('Data Entry'!AF1080="Pieza",'Data Entry'!AE1080*1,IF('Data Entry'!AF1080="L",'Data Entry'!AE1080*1,IFERROR(,""))))))))</f>
        <v>0</v>
      </c>
      <c r="F1077" s="1" t="s">
        <v>4</v>
      </c>
      <c r="G1077" s="1">
        <f>IF('Data Entry'!AA1080="g",'Data Entry'!Z1080*0.001,IF('Data Entry'!AA1080="mg",'Data Entry'!Z1080*0.000001,IF('Data Entry'!AA1080="t",'Data Entry'!Z1080*1000,IF('Data Entry'!AA1080="ml",'Data Entry'!Z1080*0.001,IF('Data Entry'!AA1080="kg",'Data Entry'!Z1080*1,IF('Data Entry'!AA1080="Piezas",'Data Entry'!Z1080*1,IF('Data Entry'!AA1080="L",'Data Entry'!Z1080*1,IFERROR(,""))))))))</f>
        <v>0</v>
      </c>
      <c r="H1077" s="1" t="s">
        <v>4</v>
      </c>
      <c r="I1077" s="1">
        <f>IF('Data Entry'!AC1080="g",'Data Entry'!AB1080*0.001,IF('Data Entry'!AC1080="mg",'Data Entry'!AB1080*0.000001,IF('Data Entry'!AC1080="t",'Data Entry'!AB1080*1000,IF('Data Entry'!AC1080="ml",'Data Entry'!AB1080*0.001,IF('Data Entry'!AC1080="kg",'Data Entry'!AB1080*1,IF('Data Entry'!AC1080="L",'Data Entry'!AB1080*1,IFERROR(,"")))))))</f>
        <v>0</v>
      </c>
      <c r="J1077" s="59" t="str">
        <f>'Data Entry'!AU1080</f>
        <v/>
      </c>
      <c r="K1077" s="1">
        <f>IF('Data Entry'!AI1080="g",'Data Entry'!AH1080*0.001*V1077,IF('Data Entry'!AI1080="UI",'Data Entry'!AH1080*0.000001*V1077,IF('Data Entry'!AI1080="mg",'Data Entry'!AH1080*0.000001*V1077,IF('Data Entry'!AI1080="t",'Data Entry'!AH1080*1000*V1077,IF('Data Entry'!AI1080="kg",'Data Entry'!AH1080*1*V1077,IF('Data Entry'!AI1080="L",'Data Entry'!AH1080*1*V1077,IFERROR(,"")))))))</f>
        <v>0</v>
      </c>
      <c r="L1077" s="1" t="s">
        <v>4</v>
      </c>
      <c r="M1077" s="59">
        <f>'Data Entry'!AJ1080</f>
        <v>0</v>
      </c>
      <c r="N1077" s="59" t="str">
        <f>'Data Entry'!AX1080</f>
        <v/>
      </c>
      <c r="O1077" s="1">
        <f>IF('Data Entry'!AL1080="g",'Data Entry'!AK1080*0.001*W1077,IF('Data Entry'!AL1080="UI",'Data Entry'!AK1080*0.000001*W1077,IF('Data Entry'!AL1080="mg",'Data Entry'!AK1080*0.000001*W1077,IF('Data Entry'!AL1080="t",'Data Entry'!AK1080*1000*W1077,IF('Data Entry'!AL1080="kg",'Data Entry'!AK1080*1*W1077,IF('Data Entry'!AL1080="L",'Data Entry'!AK1080*1*W1077,IFERROR(,"")))))))</f>
        <v>0</v>
      </c>
      <c r="P1077" s="1" t="s">
        <v>4</v>
      </c>
      <c r="Q1077" s="59">
        <f>'Data Entry'!AM1080</f>
        <v>0</v>
      </c>
      <c r="R1077" s="59" t="str">
        <f>'Data Entry'!BA1080</f>
        <v/>
      </c>
      <c r="S1077" s="1">
        <f>IF('Data Entry'!AO1080="g",'Data Entry'!AN1080*0.001*X1077,IF('Data Entry'!AO1080="UI",'Data Entry'!AN1080*0.000001*X1077,IF('Data Entry'!AO1080="mg",'Data Entry'!AN1080*0.000001*X1077,IF('Data Entry'!AO1080="t",'Data Entry'!AN1080*1000*X1077,IF('Data Entry'!AO1080="kg",'Data Entry'!AN1080*1*X1077,IF('Data Entry'!AO1080="L",'Data Entry'!AN1080*1*X1077,IFERROR(,"")))))))</f>
        <v>0</v>
      </c>
      <c r="T1077" s="1" t="s">
        <v>4</v>
      </c>
      <c r="U1077" s="59" t="str">
        <f>IF('Data Entry'!AP1080="No aplica","1",'Data Entry'!AP1080)</f>
        <v/>
      </c>
      <c r="V1077" s="59" t="str">
        <f>IF('Data Entry'!AS1080="No aplica","1",'Data Entry'!AS1080)</f>
        <v/>
      </c>
      <c r="W1077" s="59" t="str">
        <f>IF('Data Entry'!AV1080="No aplica","1",'Data Entry'!AV1080)</f>
        <v/>
      </c>
      <c r="X1077" s="59" t="str">
        <f>IF('Data Entry'!AY1080="No aplica","1",'Data Entry'!AY1080)</f>
        <v/>
      </c>
      <c r="Y1077" s="151" t="str">
        <f t="shared" si="16"/>
        <v/>
      </c>
      <c r="Z1077" s="152" t="str">
        <f>IF('Data Entry'!H1080="Yes","1",IF(AND('Data Entry'!H1080="",'Data Entry'!I1080="",'Data Entry'!J1080="",'Data Entry'!K1080="",'Data Entry'!L1080="",'Data Entry'!M1080="",'Data Entry'!N1080="",'Data Entry'!O1080="",'Data Entry'!P1080="",'Data Entry'!Q1080=""),"","1"))</f>
        <v/>
      </c>
      <c r="AA1077" s="152" t="str">
        <f>IF('Data Entry'!R1080="Yes","1",IF(AND('Data Entry'!R1080="",'Data Entry'!S1080="",'Data Entry'!T1080="",'Data Entry'!U1080=""),"","1"))</f>
        <v/>
      </c>
      <c r="AB1077" s="157" t="str">
        <f>IF('Data Entry'!V1080="Yes","1",IF(AND('Data Entry'!V1080="",'Data Entry'!W1080=""),"","1"))</f>
        <v/>
      </c>
    </row>
    <row r="1078" spans="1:28" ht="17">
      <c r="A1078" s="59">
        <f>'Data Entry'!AB1081</f>
        <v>0</v>
      </c>
      <c r="B1078" s="59" t="str">
        <f>'Data Entry'!AR1081</f>
        <v/>
      </c>
      <c r="C1078" s="1">
        <f>IF('Data Entry'!AD1081="g",'Data Entry'!AC1081*0.001*U1078,IF('Data Entry'!AD1081="UI",'Data Entry'!AC1081*0.000001*U1078,IF('Data Entry'!AD1081="mg",'Data Entry'!AC1081*0.000001*U1078,IF('Data Entry'!AD1081="t",'Data Entry'!AC1081*1000*U1078,IF('Data Entry'!AD1081="kg",'Data Entry'!AC1081*1*U1078,IF('Data Entry'!AD1081="L",'Data Entry'!AC1081*1*U1078,IFERROR(,"")))))))</f>
        <v>0</v>
      </c>
      <c r="D1078" s="1" t="s">
        <v>4</v>
      </c>
      <c r="E1078" s="1">
        <f>IF('Data Entry'!AF1081="g",'Data Entry'!AE1081*0.001,IF('Data Entry'!AF1081="mg",'Data Entry'!AE1081*0.000001,IF('Data Entry'!AF1081="t",'Data Entry'!AE1081*1000,IF('Data Entry'!AF1081="ml",'Data Entry'!AE1081*0.001,IF('Data Entry'!AF1081="kg",'Data Entry'!AE1081*1,IF('Data Entry'!AF1081="Pieza",'Data Entry'!AE1081*1,IF('Data Entry'!AF1081="L",'Data Entry'!AE1081*1,IFERROR(,""))))))))</f>
        <v>0</v>
      </c>
      <c r="F1078" s="1" t="s">
        <v>4</v>
      </c>
      <c r="G1078" s="1">
        <f>IF('Data Entry'!AA1081="g",'Data Entry'!Z1081*0.001,IF('Data Entry'!AA1081="mg",'Data Entry'!Z1081*0.000001,IF('Data Entry'!AA1081="t",'Data Entry'!Z1081*1000,IF('Data Entry'!AA1081="ml",'Data Entry'!Z1081*0.001,IF('Data Entry'!AA1081="kg",'Data Entry'!Z1081*1,IF('Data Entry'!AA1081="Piezas",'Data Entry'!Z1081*1,IF('Data Entry'!AA1081="L",'Data Entry'!Z1081*1,IFERROR(,""))))))))</f>
        <v>0</v>
      </c>
      <c r="H1078" s="1" t="s">
        <v>4</v>
      </c>
      <c r="I1078" s="1">
        <f>IF('Data Entry'!AC1081="g",'Data Entry'!AB1081*0.001,IF('Data Entry'!AC1081="mg",'Data Entry'!AB1081*0.000001,IF('Data Entry'!AC1081="t",'Data Entry'!AB1081*1000,IF('Data Entry'!AC1081="ml",'Data Entry'!AB1081*0.001,IF('Data Entry'!AC1081="kg",'Data Entry'!AB1081*1,IF('Data Entry'!AC1081="L",'Data Entry'!AB1081*1,IFERROR(,"")))))))</f>
        <v>0</v>
      </c>
      <c r="J1078" s="59" t="str">
        <f>'Data Entry'!AU1081</f>
        <v/>
      </c>
      <c r="K1078" s="1">
        <f>IF('Data Entry'!AI1081="g",'Data Entry'!AH1081*0.001*V1078,IF('Data Entry'!AI1081="UI",'Data Entry'!AH1081*0.000001*V1078,IF('Data Entry'!AI1081="mg",'Data Entry'!AH1081*0.000001*V1078,IF('Data Entry'!AI1081="t",'Data Entry'!AH1081*1000*V1078,IF('Data Entry'!AI1081="kg",'Data Entry'!AH1081*1*V1078,IF('Data Entry'!AI1081="L",'Data Entry'!AH1081*1*V1078,IFERROR(,"")))))))</f>
        <v>0</v>
      </c>
      <c r="L1078" s="1" t="s">
        <v>4</v>
      </c>
      <c r="M1078" s="59">
        <f>'Data Entry'!AJ1081</f>
        <v>0</v>
      </c>
      <c r="N1078" s="59" t="str">
        <f>'Data Entry'!AX1081</f>
        <v/>
      </c>
      <c r="O1078" s="1">
        <f>IF('Data Entry'!AL1081="g",'Data Entry'!AK1081*0.001*W1078,IF('Data Entry'!AL1081="UI",'Data Entry'!AK1081*0.000001*W1078,IF('Data Entry'!AL1081="mg",'Data Entry'!AK1081*0.000001*W1078,IF('Data Entry'!AL1081="t",'Data Entry'!AK1081*1000*W1078,IF('Data Entry'!AL1081="kg",'Data Entry'!AK1081*1*W1078,IF('Data Entry'!AL1081="L",'Data Entry'!AK1081*1*W1078,IFERROR(,"")))))))</f>
        <v>0</v>
      </c>
      <c r="P1078" s="1" t="s">
        <v>4</v>
      </c>
      <c r="Q1078" s="59">
        <f>'Data Entry'!AM1081</f>
        <v>0</v>
      </c>
      <c r="R1078" s="59" t="str">
        <f>'Data Entry'!BA1081</f>
        <v/>
      </c>
      <c r="S1078" s="1">
        <f>IF('Data Entry'!AO1081="g",'Data Entry'!AN1081*0.001*X1078,IF('Data Entry'!AO1081="UI",'Data Entry'!AN1081*0.000001*X1078,IF('Data Entry'!AO1081="mg",'Data Entry'!AN1081*0.000001*X1078,IF('Data Entry'!AO1081="t",'Data Entry'!AN1081*1000*X1078,IF('Data Entry'!AO1081="kg",'Data Entry'!AN1081*1*X1078,IF('Data Entry'!AO1081="L",'Data Entry'!AN1081*1*X1078,IFERROR(,"")))))))</f>
        <v>0</v>
      </c>
      <c r="T1078" s="1" t="s">
        <v>4</v>
      </c>
      <c r="U1078" s="59" t="str">
        <f>IF('Data Entry'!AP1081="No aplica","1",'Data Entry'!AP1081)</f>
        <v/>
      </c>
      <c r="V1078" s="59" t="str">
        <f>IF('Data Entry'!AS1081="No aplica","1",'Data Entry'!AS1081)</f>
        <v/>
      </c>
      <c r="W1078" s="59" t="str">
        <f>IF('Data Entry'!AV1081="No aplica","1",'Data Entry'!AV1081)</f>
        <v/>
      </c>
      <c r="X1078" s="59" t="str">
        <f>IF('Data Entry'!AY1081="No aplica","1",'Data Entry'!AY1081)</f>
        <v/>
      </c>
      <c r="Y1078" s="151" t="str">
        <f t="shared" si="16"/>
        <v/>
      </c>
      <c r="Z1078" s="152" t="str">
        <f>IF('Data Entry'!H1081="Yes","1",IF(AND('Data Entry'!H1081="",'Data Entry'!I1081="",'Data Entry'!J1081="",'Data Entry'!K1081="",'Data Entry'!L1081="",'Data Entry'!M1081="",'Data Entry'!N1081="",'Data Entry'!O1081="",'Data Entry'!P1081="",'Data Entry'!Q1081=""),"","1"))</f>
        <v/>
      </c>
      <c r="AA1078" s="152" t="str">
        <f>IF('Data Entry'!R1081="Yes","1",IF(AND('Data Entry'!R1081="",'Data Entry'!S1081="",'Data Entry'!T1081="",'Data Entry'!U1081=""),"","1"))</f>
        <v/>
      </c>
      <c r="AB1078" s="157" t="str">
        <f>IF('Data Entry'!V1081="Yes","1",IF(AND('Data Entry'!V1081="",'Data Entry'!W1081=""),"","1"))</f>
        <v/>
      </c>
    </row>
    <row r="1079" spans="1:28" ht="17">
      <c r="A1079" s="59">
        <f>'Data Entry'!AB1082</f>
        <v>0</v>
      </c>
      <c r="B1079" s="59" t="str">
        <f>'Data Entry'!AR1082</f>
        <v/>
      </c>
      <c r="C1079" s="1">
        <f>IF('Data Entry'!AD1082="g",'Data Entry'!AC1082*0.001*U1079,IF('Data Entry'!AD1082="UI",'Data Entry'!AC1082*0.000001*U1079,IF('Data Entry'!AD1082="mg",'Data Entry'!AC1082*0.000001*U1079,IF('Data Entry'!AD1082="t",'Data Entry'!AC1082*1000*U1079,IF('Data Entry'!AD1082="kg",'Data Entry'!AC1082*1*U1079,IF('Data Entry'!AD1082="L",'Data Entry'!AC1082*1*U1079,IFERROR(,"")))))))</f>
        <v>0</v>
      </c>
      <c r="D1079" s="1" t="s">
        <v>4</v>
      </c>
      <c r="E1079" s="1">
        <f>IF('Data Entry'!AF1082="g",'Data Entry'!AE1082*0.001,IF('Data Entry'!AF1082="mg",'Data Entry'!AE1082*0.000001,IF('Data Entry'!AF1082="t",'Data Entry'!AE1082*1000,IF('Data Entry'!AF1082="ml",'Data Entry'!AE1082*0.001,IF('Data Entry'!AF1082="kg",'Data Entry'!AE1082*1,IF('Data Entry'!AF1082="Pieza",'Data Entry'!AE1082*1,IF('Data Entry'!AF1082="L",'Data Entry'!AE1082*1,IFERROR(,""))))))))</f>
        <v>0</v>
      </c>
      <c r="F1079" s="1" t="s">
        <v>4</v>
      </c>
      <c r="G1079" s="1">
        <f>IF('Data Entry'!AA1082="g",'Data Entry'!Z1082*0.001,IF('Data Entry'!AA1082="mg",'Data Entry'!Z1082*0.000001,IF('Data Entry'!AA1082="t",'Data Entry'!Z1082*1000,IF('Data Entry'!AA1082="ml",'Data Entry'!Z1082*0.001,IF('Data Entry'!AA1082="kg",'Data Entry'!Z1082*1,IF('Data Entry'!AA1082="Piezas",'Data Entry'!Z1082*1,IF('Data Entry'!AA1082="L",'Data Entry'!Z1082*1,IFERROR(,""))))))))</f>
        <v>0</v>
      </c>
      <c r="H1079" s="1" t="s">
        <v>4</v>
      </c>
      <c r="I1079" s="1">
        <f>IF('Data Entry'!AC1082="g",'Data Entry'!AB1082*0.001,IF('Data Entry'!AC1082="mg",'Data Entry'!AB1082*0.000001,IF('Data Entry'!AC1082="t",'Data Entry'!AB1082*1000,IF('Data Entry'!AC1082="ml",'Data Entry'!AB1082*0.001,IF('Data Entry'!AC1082="kg",'Data Entry'!AB1082*1,IF('Data Entry'!AC1082="L",'Data Entry'!AB1082*1,IFERROR(,"")))))))</f>
        <v>0</v>
      </c>
      <c r="J1079" s="59" t="str">
        <f>'Data Entry'!AU1082</f>
        <v/>
      </c>
      <c r="K1079" s="1">
        <f>IF('Data Entry'!AI1082="g",'Data Entry'!AH1082*0.001*V1079,IF('Data Entry'!AI1082="UI",'Data Entry'!AH1082*0.000001*V1079,IF('Data Entry'!AI1082="mg",'Data Entry'!AH1082*0.000001*V1079,IF('Data Entry'!AI1082="t",'Data Entry'!AH1082*1000*V1079,IF('Data Entry'!AI1082="kg",'Data Entry'!AH1082*1*V1079,IF('Data Entry'!AI1082="L",'Data Entry'!AH1082*1*V1079,IFERROR(,"")))))))</f>
        <v>0</v>
      </c>
      <c r="L1079" s="1" t="s">
        <v>4</v>
      </c>
      <c r="M1079" s="59">
        <f>'Data Entry'!AJ1082</f>
        <v>0</v>
      </c>
      <c r="N1079" s="59" t="str">
        <f>'Data Entry'!AX1082</f>
        <v/>
      </c>
      <c r="O1079" s="1">
        <f>IF('Data Entry'!AL1082="g",'Data Entry'!AK1082*0.001*W1079,IF('Data Entry'!AL1082="UI",'Data Entry'!AK1082*0.000001*W1079,IF('Data Entry'!AL1082="mg",'Data Entry'!AK1082*0.000001*W1079,IF('Data Entry'!AL1082="t",'Data Entry'!AK1082*1000*W1079,IF('Data Entry'!AL1082="kg",'Data Entry'!AK1082*1*W1079,IF('Data Entry'!AL1082="L",'Data Entry'!AK1082*1*W1079,IFERROR(,"")))))))</f>
        <v>0</v>
      </c>
      <c r="P1079" s="1" t="s">
        <v>4</v>
      </c>
      <c r="Q1079" s="59">
        <f>'Data Entry'!AM1082</f>
        <v>0</v>
      </c>
      <c r="R1079" s="59" t="str">
        <f>'Data Entry'!BA1082</f>
        <v/>
      </c>
      <c r="S1079" s="1">
        <f>IF('Data Entry'!AO1082="g",'Data Entry'!AN1082*0.001*X1079,IF('Data Entry'!AO1082="UI",'Data Entry'!AN1082*0.000001*X1079,IF('Data Entry'!AO1082="mg",'Data Entry'!AN1082*0.000001*X1079,IF('Data Entry'!AO1082="t",'Data Entry'!AN1082*1000*X1079,IF('Data Entry'!AO1082="kg",'Data Entry'!AN1082*1*X1079,IF('Data Entry'!AO1082="L",'Data Entry'!AN1082*1*X1079,IFERROR(,"")))))))</f>
        <v>0</v>
      </c>
      <c r="T1079" s="1" t="s">
        <v>4</v>
      </c>
      <c r="U1079" s="59" t="str">
        <f>IF('Data Entry'!AP1082="No aplica","1",'Data Entry'!AP1082)</f>
        <v/>
      </c>
      <c r="V1079" s="59" t="str">
        <f>IF('Data Entry'!AS1082="No aplica","1",'Data Entry'!AS1082)</f>
        <v/>
      </c>
      <c r="W1079" s="59" t="str">
        <f>IF('Data Entry'!AV1082="No aplica","1",'Data Entry'!AV1082)</f>
        <v/>
      </c>
      <c r="X1079" s="59" t="str">
        <f>IF('Data Entry'!AY1082="No aplica","1",'Data Entry'!AY1082)</f>
        <v/>
      </c>
      <c r="Y1079" s="151" t="str">
        <f t="shared" si="16"/>
        <v/>
      </c>
      <c r="Z1079" s="152" t="str">
        <f>IF('Data Entry'!H1082="Yes","1",IF(AND('Data Entry'!H1082="",'Data Entry'!I1082="",'Data Entry'!J1082="",'Data Entry'!K1082="",'Data Entry'!L1082="",'Data Entry'!M1082="",'Data Entry'!N1082="",'Data Entry'!O1082="",'Data Entry'!P1082="",'Data Entry'!Q1082=""),"","1"))</f>
        <v/>
      </c>
      <c r="AA1079" s="152" t="str">
        <f>IF('Data Entry'!R1082="Yes","1",IF(AND('Data Entry'!R1082="",'Data Entry'!S1082="",'Data Entry'!T1082="",'Data Entry'!U1082=""),"","1"))</f>
        <v/>
      </c>
      <c r="AB1079" s="157" t="str">
        <f>IF('Data Entry'!V1082="Yes","1",IF(AND('Data Entry'!V1082="",'Data Entry'!W1082=""),"","1"))</f>
        <v/>
      </c>
    </row>
    <row r="1080" spans="1:28" ht="17">
      <c r="A1080" s="59">
        <f>'Data Entry'!AB1083</f>
        <v>0</v>
      </c>
      <c r="B1080" s="59" t="str">
        <f>'Data Entry'!AR1083</f>
        <v/>
      </c>
      <c r="C1080" s="1">
        <f>IF('Data Entry'!AD1083="g",'Data Entry'!AC1083*0.001*U1080,IF('Data Entry'!AD1083="UI",'Data Entry'!AC1083*0.000001*U1080,IF('Data Entry'!AD1083="mg",'Data Entry'!AC1083*0.000001*U1080,IF('Data Entry'!AD1083="t",'Data Entry'!AC1083*1000*U1080,IF('Data Entry'!AD1083="kg",'Data Entry'!AC1083*1*U1080,IF('Data Entry'!AD1083="L",'Data Entry'!AC1083*1*U1080,IFERROR(,"")))))))</f>
        <v>0</v>
      </c>
      <c r="D1080" s="1" t="s">
        <v>4</v>
      </c>
      <c r="E1080" s="1">
        <f>IF('Data Entry'!AF1083="g",'Data Entry'!AE1083*0.001,IF('Data Entry'!AF1083="mg",'Data Entry'!AE1083*0.000001,IF('Data Entry'!AF1083="t",'Data Entry'!AE1083*1000,IF('Data Entry'!AF1083="ml",'Data Entry'!AE1083*0.001,IF('Data Entry'!AF1083="kg",'Data Entry'!AE1083*1,IF('Data Entry'!AF1083="Pieza",'Data Entry'!AE1083*1,IF('Data Entry'!AF1083="L",'Data Entry'!AE1083*1,IFERROR(,""))))))))</f>
        <v>0</v>
      </c>
      <c r="F1080" s="1" t="s">
        <v>4</v>
      </c>
      <c r="G1080" s="1">
        <f>IF('Data Entry'!AA1083="g",'Data Entry'!Z1083*0.001,IF('Data Entry'!AA1083="mg",'Data Entry'!Z1083*0.000001,IF('Data Entry'!AA1083="t",'Data Entry'!Z1083*1000,IF('Data Entry'!AA1083="ml",'Data Entry'!Z1083*0.001,IF('Data Entry'!AA1083="kg",'Data Entry'!Z1083*1,IF('Data Entry'!AA1083="Piezas",'Data Entry'!Z1083*1,IF('Data Entry'!AA1083="L",'Data Entry'!Z1083*1,IFERROR(,""))))))))</f>
        <v>0</v>
      </c>
      <c r="H1080" s="1" t="s">
        <v>4</v>
      </c>
      <c r="I1080" s="1">
        <f>IF('Data Entry'!AC1083="g",'Data Entry'!AB1083*0.001,IF('Data Entry'!AC1083="mg",'Data Entry'!AB1083*0.000001,IF('Data Entry'!AC1083="t",'Data Entry'!AB1083*1000,IF('Data Entry'!AC1083="ml",'Data Entry'!AB1083*0.001,IF('Data Entry'!AC1083="kg",'Data Entry'!AB1083*1,IF('Data Entry'!AC1083="L",'Data Entry'!AB1083*1,IFERROR(,"")))))))</f>
        <v>0</v>
      </c>
      <c r="J1080" s="59" t="str">
        <f>'Data Entry'!AU1083</f>
        <v/>
      </c>
      <c r="K1080" s="1">
        <f>IF('Data Entry'!AI1083="g",'Data Entry'!AH1083*0.001*V1080,IF('Data Entry'!AI1083="UI",'Data Entry'!AH1083*0.000001*V1080,IF('Data Entry'!AI1083="mg",'Data Entry'!AH1083*0.000001*V1080,IF('Data Entry'!AI1083="t",'Data Entry'!AH1083*1000*V1080,IF('Data Entry'!AI1083="kg",'Data Entry'!AH1083*1*V1080,IF('Data Entry'!AI1083="L",'Data Entry'!AH1083*1*V1080,IFERROR(,"")))))))</f>
        <v>0</v>
      </c>
      <c r="L1080" s="1" t="s">
        <v>4</v>
      </c>
      <c r="M1080" s="59">
        <f>'Data Entry'!AJ1083</f>
        <v>0</v>
      </c>
      <c r="N1080" s="59" t="str">
        <f>'Data Entry'!AX1083</f>
        <v/>
      </c>
      <c r="O1080" s="1">
        <f>IF('Data Entry'!AL1083="g",'Data Entry'!AK1083*0.001*W1080,IF('Data Entry'!AL1083="UI",'Data Entry'!AK1083*0.000001*W1080,IF('Data Entry'!AL1083="mg",'Data Entry'!AK1083*0.000001*W1080,IF('Data Entry'!AL1083="t",'Data Entry'!AK1083*1000*W1080,IF('Data Entry'!AL1083="kg",'Data Entry'!AK1083*1*W1080,IF('Data Entry'!AL1083="L",'Data Entry'!AK1083*1*W1080,IFERROR(,"")))))))</f>
        <v>0</v>
      </c>
      <c r="P1080" s="1" t="s">
        <v>4</v>
      </c>
      <c r="Q1080" s="59">
        <f>'Data Entry'!AM1083</f>
        <v>0</v>
      </c>
      <c r="R1080" s="59" t="str">
        <f>'Data Entry'!BA1083</f>
        <v/>
      </c>
      <c r="S1080" s="1">
        <f>IF('Data Entry'!AO1083="g",'Data Entry'!AN1083*0.001*X1080,IF('Data Entry'!AO1083="UI",'Data Entry'!AN1083*0.000001*X1080,IF('Data Entry'!AO1083="mg",'Data Entry'!AN1083*0.000001*X1080,IF('Data Entry'!AO1083="t",'Data Entry'!AN1083*1000*X1080,IF('Data Entry'!AO1083="kg",'Data Entry'!AN1083*1*X1080,IF('Data Entry'!AO1083="L",'Data Entry'!AN1083*1*X1080,IFERROR(,"")))))))</f>
        <v>0</v>
      </c>
      <c r="T1080" s="1" t="s">
        <v>4</v>
      </c>
      <c r="U1080" s="59" t="str">
        <f>IF('Data Entry'!AP1083="No aplica","1",'Data Entry'!AP1083)</f>
        <v/>
      </c>
      <c r="V1080" s="59" t="str">
        <f>IF('Data Entry'!AS1083="No aplica","1",'Data Entry'!AS1083)</f>
        <v/>
      </c>
      <c r="W1080" s="59" t="str">
        <f>IF('Data Entry'!AV1083="No aplica","1",'Data Entry'!AV1083)</f>
        <v/>
      </c>
      <c r="X1080" s="59" t="str">
        <f>IF('Data Entry'!AY1083="No aplica","1",'Data Entry'!AY1083)</f>
        <v/>
      </c>
      <c r="Y1080" s="151" t="str">
        <f t="shared" si="16"/>
        <v/>
      </c>
      <c r="Z1080" s="152" t="str">
        <f>IF('Data Entry'!H1083="Yes","1",IF(AND('Data Entry'!H1083="",'Data Entry'!I1083="",'Data Entry'!J1083="",'Data Entry'!K1083="",'Data Entry'!L1083="",'Data Entry'!M1083="",'Data Entry'!N1083="",'Data Entry'!O1083="",'Data Entry'!P1083="",'Data Entry'!Q1083=""),"","1"))</f>
        <v/>
      </c>
      <c r="AA1080" s="152" t="str">
        <f>IF('Data Entry'!R1083="Yes","1",IF(AND('Data Entry'!R1083="",'Data Entry'!S1083="",'Data Entry'!T1083="",'Data Entry'!U1083=""),"","1"))</f>
        <v/>
      </c>
      <c r="AB1080" s="157" t="str">
        <f>IF('Data Entry'!V1083="Yes","1",IF(AND('Data Entry'!V1083="",'Data Entry'!W1083=""),"","1"))</f>
        <v/>
      </c>
    </row>
    <row r="1081" spans="1:28" ht="17">
      <c r="A1081" s="59">
        <f>'Data Entry'!AB1084</f>
        <v>0</v>
      </c>
      <c r="B1081" s="59" t="str">
        <f>'Data Entry'!AR1084</f>
        <v/>
      </c>
      <c r="C1081" s="1">
        <f>IF('Data Entry'!AD1084="g",'Data Entry'!AC1084*0.001*U1081,IF('Data Entry'!AD1084="UI",'Data Entry'!AC1084*0.000001*U1081,IF('Data Entry'!AD1084="mg",'Data Entry'!AC1084*0.000001*U1081,IF('Data Entry'!AD1084="t",'Data Entry'!AC1084*1000*U1081,IF('Data Entry'!AD1084="kg",'Data Entry'!AC1084*1*U1081,IF('Data Entry'!AD1084="L",'Data Entry'!AC1084*1*U1081,IFERROR(,"")))))))</f>
        <v>0</v>
      </c>
      <c r="D1081" s="1" t="s">
        <v>4</v>
      </c>
      <c r="E1081" s="1">
        <f>IF('Data Entry'!AF1084="g",'Data Entry'!AE1084*0.001,IF('Data Entry'!AF1084="mg",'Data Entry'!AE1084*0.000001,IF('Data Entry'!AF1084="t",'Data Entry'!AE1084*1000,IF('Data Entry'!AF1084="ml",'Data Entry'!AE1084*0.001,IF('Data Entry'!AF1084="kg",'Data Entry'!AE1084*1,IF('Data Entry'!AF1084="Pieza",'Data Entry'!AE1084*1,IF('Data Entry'!AF1084="L",'Data Entry'!AE1084*1,IFERROR(,""))))))))</f>
        <v>0</v>
      </c>
      <c r="F1081" s="1" t="s">
        <v>4</v>
      </c>
      <c r="G1081" s="1">
        <f>IF('Data Entry'!AA1084="g",'Data Entry'!Z1084*0.001,IF('Data Entry'!AA1084="mg",'Data Entry'!Z1084*0.000001,IF('Data Entry'!AA1084="t",'Data Entry'!Z1084*1000,IF('Data Entry'!AA1084="ml",'Data Entry'!Z1084*0.001,IF('Data Entry'!AA1084="kg",'Data Entry'!Z1084*1,IF('Data Entry'!AA1084="Piezas",'Data Entry'!Z1084*1,IF('Data Entry'!AA1084="L",'Data Entry'!Z1084*1,IFERROR(,""))))))))</f>
        <v>0</v>
      </c>
      <c r="H1081" s="1" t="s">
        <v>4</v>
      </c>
      <c r="I1081" s="1">
        <f>IF('Data Entry'!AC1084="g",'Data Entry'!AB1084*0.001,IF('Data Entry'!AC1084="mg",'Data Entry'!AB1084*0.000001,IF('Data Entry'!AC1084="t",'Data Entry'!AB1084*1000,IF('Data Entry'!AC1084="ml",'Data Entry'!AB1084*0.001,IF('Data Entry'!AC1084="kg",'Data Entry'!AB1084*1,IF('Data Entry'!AC1084="L",'Data Entry'!AB1084*1,IFERROR(,"")))))))</f>
        <v>0</v>
      </c>
      <c r="J1081" s="59" t="str">
        <f>'Data Entry'!AU1084</f>
        <v/>
      </c>
      <c r="K1081" s="1">
        <f>IF('Data Entry'!AI1084="g",'Data Entry'!AH1084*0.001*V1081,IF('Data Entry'!AI1084="UI",'Data Entry'!AH1084*0.000001*V1081,IF('Data Entry'!AI1084="mg",'Data Entry'!AH1084*0.000001*V1081,IF('Data Entry'!AI1084="t",'Data Entry'!AH1084*1000*V1081,IF('Data Entry'!AI1084="kg",'Data Entry'!AH1084*1*V1081,IF('Data Entry'!AI1084="L",'Data Entry'!AH1084*1*V1081,IFERROR(,"")))))))</f>
        <v>0</v>
      </c>
      <c r="L1081" s="1" t="s">
        <v>4</v>
      </c>
      <c r="M1081" s="59">
        <f>'Data Entry'!AJ1084</f>
        <v>0</v>
      </c>
      <c r="N1081" s="59" t="str">
        <f>'Data Entry'!AX1084</f>
        <v/>
      </c>
      <c r="O1081" s="1">
        <f>IF('Data Entry'!AL1084="g",'Data Entry'!AK1084*0.001*W1081,IF('Data Entry'!AL1084="UI",'Data Entry'!AK1084*0.000001*W1081,IF('Data Entry'!AL1084="mg",'Data Entry'!AK1084*0.000001*W1081,IF('Data Entry'!AL1084="t",'Data Entry'!AK1084*1000*W1081,IF('Data Entry'!AL1084="kg",'Data Entry'!AK1084*1*W1081,IF('Data Entry'!AL1084="L",'Data Entry'!AK1084*1*W1081,IFERROR(,"")))))))</f>
        <v>0</v>
      </c>
      <c r="P1081" s="1" t="s">
        <v>4</v>
      </c>
      <c r="Q1081" s="59">
        <f>'Data Entry'!AM1084</f>
        <v>0</v>
      </c>
      <c r="R1081" s="59" t="str">
        <f>'Data Entry'!BA1084</f>
        <v/>
      </c>
      <c r="S1081" s="1">
        <f>IF('Data Entry'!AO1084="g",'Data Entry'!AN1084*0.001*X1081,IF('Data Entry'!AO1084="UI",'Data Entry'!AN1084*0.000001*X1081,IF('Data Entry'!AO1084="mg",'Data Entry'!AN1084*0.000001*X1081,IF('Data Entry'!AO1084="t",'Data Entry'!AN1084*1000*X1081,IF('Data Entry'!AO1084="kg",'Data Entry'!AN1084*1*X1081,IF('Data Entry'!AO1084="L",'Data Entry'!AN1084*1*X1081,IFERROR(,"")))))))</f>
        <v>0</v>
      </c>
      <c r="T1081" s="1" t="s">
        <v>4</v>
      </c>
      <c r="U1081" s="59" t="str">
        <f>IF('Data Entry'!AP1084="No aplica","1",'Data Entry'!AP1084)</f>
        <v/>
      </c>
      <c r="V1081" s="59" t="str">
        <f>IF('Data Entry'!AS1084="No aplica","1",'Data Entry'!AS1084)</f>
        <v/>
      </c>
      <c r="W1081" s="59" t="str">
        <f>IF('Data Entry'!AV1084="No aplica","1",'Data Entry'!AV1084)</f>
        <v/>
      </c>
      <c r="X1081" s="59" t="str">
        <f>IF('Data Entry'!AY1084="No aplica","1",'Data Entry'!AY1084)</f>
        <v/>
      </c>
      <c r="Y1081" s="151" t="str">
        <f t="shared" si="16"/>
        <v/>
      </c>
      <c r="Z1081" s="152" t="str">
        <f>IF('Data Entry'!H1084="Yes","1",IF(AND('Data Entry'!H1084="",'Data Entry'!I1084="",'Data Entry'!J1084="",'Data Entry'!K1084="",'Data Entry'!L1084="",'Data Entry'!M1084="",'Data Entry'!N1084="",'Data Entry'!O1084="",'Data Entry'!P1084="",'Data Entry'!Q1084=""),"","1"))</f>
        <v/>
      </c>
      <c r="AA1081" s="152" t="str">
        <f>IF('Data Entry'!R1084="Yes","1",IF(AND('Data Entry'!R1084="",'Data Entry'!S1084="",'Data Entry'!T1084="",'Data Entry'!U1084=""),"","1"))</f>
        <v/>
      </c>
      <c r="AB1081" s="157" t="str">
        <f>IF('Data Entry'!V1084="Yes","1",IF(AND('Data Entry'!V1084="",'Data Entry'!W1084=""),"","1"))</f>
        <v/>
      </c>
    </row>
    <row r="1082" spans="1:28" ht="17">
      <c r="A1082" s="59">
        <f>'Data Entry'!AB1085</f>
        <v>0</v>
      </c>
      <c r="B1082" s="59" t="str">
        <f>'Data Entry'!AR1085</f>
        <v/>
      </c>
      <c r="C1082" s="1">
        <f>IF('Data Entry'!AD1085="g",'Data Entry'!AC1085*0.001*U1082,IF('Data Entry'!AD1085="UI",'Data Entry'!AC1085*0.000001*U1082,IF('Data Entry'!AD1085="mg",'Data Entry'!AC1085*0.000001*U1082,IF('Data Entry'!AD1085="t",'Data Entry'!AC1085*1000*U1082,IF('Data Entry'!AD1085="kg",'Data Entry'!AC1085*1*U1082,IF('Data Entry'!AD1085="L",'Data Entry'!AC1085*1*U1082,IFERROR(,"")))))))</f>
        <v>0</v>
      </c>
      <c r="D1082" s="1" t="s">
        <v>4</v>
      </c>
      <c r="E1082" s="1">
        <f>IF('Data Entry'!AF1085="g",'Data Entry'!AE1085*0.001,IF('Data Entry'!AF1085="mg",'Data Entry'!AE1085*0.000001,IF('Data Entry'!AF1085="t",'Data Entry'!AE1085*1000,IF('Data Entry'!AF1085="ml",'Data Entry'!AE1085*0.001,IF('Data Entry'!AF1085="kg",'Data Entry'!AE1085*1,IF('Data Entry'!AF1085="Pieza",'Data Entry'!AE1085*1,IF('Data Entry'!AF1085="L",'Data Entry'!AE1085*1,IFERROR(,""))))))))</f>
        <v>0</v>
      </c>
      <c r="F1082" s="1" t="s">
        <v>4</v>
      </c>
      <c r="G1082" s="1">
        <f>IF('Data Entry'!AA1085="g",'Data Entry'!Z1085*0.001,IF('Data Entry'!AA1085="mg",'Data Entry'!Z1085*0.000001,IF('Data Entry'!AA1085="t",'Data Entry'!Z1085*1000,IF('Data Entry'!AA1085="ml",'Data Entry'!Z1085*0.001,IF('Data Entry'!AA1085="kg",'Data Entry'!Z1085*1,IF('Data Entry'!AA1085="Piezas",'Data Entry'!Z1085*1,IF('Data Entry'!AA1085="L",'Data Entry'!Z1085*1,IFERROR(,""))))))))</f>
        <v>0</v>
      </c>
      <c r="H1082" s="1" t="s">
        <v>4</v>
      </c>
      <c r="I1082" s="1">
        <f>IF('Data Entry'!AC1085="g",'Data Entry'!AB1085*0.001,IF('Data Entry'!AC1085="mg",'Data Entry'!AB1085*0.000001,IF('Data Entry'!AC1085="t",'Data Entry'!AB1085*1000,IF('Data Entry'!AC1085="ml",'Data Entry'!AB1085*0.001,IF('Data Entry'!AC1085="kg",'Data Entry'!AB1085*1,IF('Data Entry'!AC1085="L",'Data Entry'!AB1085*1,IFERROR(,"")))))))</f>
        <v>0</v>
      </c>
      <c r="J1082" s="59" t="str">
        <f>'Data Entry'!AU1085</f>
        <v/>
      </c>
      <c r="K1082" s="1">
        <f>IF('Data Entry'!AI1085="g",'Data Entry'!AH1085*0.001*V1082,IF('Data Entry'!AI1085="UI",'Data Entry'!AH1085*0.000001*V1082,IF('Data Entry'!AI1085="mg",'Data Entry'!AH1085*0.000001*V1082,IF('Data Entry'!AI1085="t",'Data Entry'!AH1085*1000*V1082,IF('Data Entry'!AI1085="kg",'Data Entry'!AH1085*1*V1082,IF('Data Entry'!AI1085="L",'Data Entry'!AH1085*1*V1082,IFERROR(,"")))))))</f>
        <v>0</v>
      </c>
      <c r="L1082" s="1" t="s">
        <v>4</v>
      </c>
      <c r="M1082" s="59">
        <f>'Data Entry'!AJ1085</f>
        <v>0</v>
      </c>
      <c r="N1082" s="59" t="str">
        <f>'Data Entry'!AX1085</f>
        <v/>
      </c>
      <c r="O1082" s="1">
        <f>IF('Data Entry'!AL1085="g",'Data Entry'!AK1085*0.001*W1082,IF('Data Entry'!AL1085="UI",'Data Entry'!AK1085*0.000001*W1082,IF('Data Entry'!AL1085="mg",'Data Entry'!AK1085*0.000001*W1082,IF('Data Entry'!AL1085="t",'Data Entry'!AK1085*1000*W1082,IF('Data Entry'!AL1085="kg",'Data Entry'!AK1085*1*W1082,IF('Data Entry'!AL1085="L",'Data Entry'!AK1085*1*W1082,IFERROR(,"")))))))</f>
        <v>0</v>
      </c>
      <c r="P1082" s="1" t="s">
        <v>4</v>
      </c>
      <c r="Q1082" s="59">
        <f>'Data Entry'!AM1085</f>
        <v>0</v>
      </c>
      <c r="R1082" s="59" t="str">
        <f>'Data Entry'!BA1085</f>
        <v/>
      </c>
      <c r="S1082" s="1">
        <f>IF('Data Entry'!AO1085="g",'Data Entry'!AN1085*0.001*X1082,IF('Data Entry'!AO1085="UI",'Data Entry'!AN1085*0.000001*X1082,IF('Data Entry'!AO1085="mg",'Data Entry'!AN1085*0.000001*X1082,IF('Data Entry'!AO1085="t",'Data Entry'!AN1085*1000*X1082,IF('Data Entry'!AO1085="kg",'Data Entry'!AN1085*1*X1082,IF('Data Entry'!AO1085="L",'Data Entry'!AN1085*1*X1082,IFERROR(,"")))))))</f>
        <v>0</v>
      </c>
      <c r="T1082" s="1" t="s">
        <v>4</v>
      </c>
      <c r="U1082" s="59" t="str">
        <f>IF('Data Entry'!AP1085="No aplica","1",'Data Entry'!AP1085)</f>
        <v/>
      </c>
      <c r="V1082" s="59" t="str">
        <f>IF('Data Entry'!AS1085="No aplica","1",'Data Entry'!AS1085)</f>
        <v/>
      </c>
      <c r="W1082" s="59" t="str">
        <f>IF('Data Entry'!AV1085="No aplica","1",'Data Entry'!AV1085)</f>
        <v/>
      </c>
      <c r="X1082" s="59" t="str">
        <f>IF('Data Entry'!AY1085="No aplica","1",'Data Entry'!AY1085)</f>
        <v/>
      </c>
      <c r="Y1082" s="151" t="str">
        <f t="shared" si="16"/>
        <v/>
      </c>
      <c r="Z1082" s="152" t="str">
        <f>IF('Data Entry'!H1085="Yes","1",IF(AND('Data Entry'!H1085="",'Data Entry'!I1085="",'Data Entry'!J1085="",'Data Entry'!K1085="",'Data Entry'!L1085="",'Data Entry'!M1085="",'Data Entry'!N1085="",'Data Entry'!O1085="",'Data Entry'!P1085="",'Data Entry'!Q1085=""),"","1"))</f>
        <v/>
      </c>
      <c r="AA1082" s="152" t="str">
        <f>IF('Data Entry'!R1085="Yes","1",IF(AND('Data Entry'!R1085="",'Data Entry'!S1085="",'Data Entry'!T1085="",'Data Entry'!U1085=""),"","1"))</f>
        <v/>
      </c>
      <c r="AB1082" s="157" t="str">
        <f>IF('Data Entry'!V1085="Yes","1",IF(AND('Data Entry'!V1085="",'Data Entry'!W1085=""),"","1"))</f>
        <v/>
      </c>
    </row>
    <row r="1083" spans="1:28" ht="17">
      <c r="A1083" s="59">
        <f>'Data Entry'!AB1086</f>
        <v>0</v>
      </c>
      <c r="B1083" s="59" t="str">
        <f>'Data Entry'!AR1086</f>
        <v/>
      </c>
      <c r="C1083" s="1">
        <f>IF('Data Entry'!AD1086="g",'Data Entry'!AC1086*0.001*U1083,IF('Data Entry'!AD1086="UI",'Data Entry'!AC1086*0.000001*U1083,IF('Data Entry'!AD1086="mg",'Data Entry'!AC1086*0.000001*U1083,IF('Data Entry'!AD1086="t",'Data Entry'!AC1086*1000*U1083,IF('Data Entry'!AD1086="kg",'Data Entry'!AC1086*1*U1083,IF('Data Entry'!AD1086="L",'Data Entry'!AC1086*1*U1083,IFERROR(,"")))))))</f>
        <v>0</v>
      </c>
      <c r="D1083" s="1" t="s">
        <v>4</v>
      </c>
      <c r="E1083" s="1">
        <f>IF('Data Entry'!AF1086="g",'Data Entry'!AE1086*0.001,IF('Data Entry'!AF1086="mg",'Data Entry'!AE1086*0.000001,IF('Data Entry'!AF1086="t",'Data Entry'!AE1086*1000,IF('Data Entry'!AF1086="ml",'Data Entry'!AE1086*0.001,IF('Data Entry'!AF1086="kg",'Data Entry'!AE1086*1,IF('Data Entry'!AF1086="Pieza",'Data Entry'!AE1086*1,IF('Data Entry'!AF1086="L",'Data Entry'!AE1086*1,IFERROR(,""))))))))</f>
        <v>0</v>
      </c>
      <c r="F1083" s="1" t="s">
        <v>4</v>
      </c>
      <c r="G1083" s="1">
        <f>IF('Data Entry'!AA1086="g",'Data Entry'!Z1086*0.001,IF('Data Entry'!AA1086="mg",'Data Entry'!Z1086*0.000001,IF('Data Entry'!AA1086="t",'Data Entry'!Z1086*1000,IF('Data Entry'!AA1086="ml",'Data Entry'!Z1086*0.001,IF('Data Entry'!AA1086="kg",'Data Entry'!Z1086*1,IF('Data Entry'!AA1086="Piezas",'Data Entry'!Z1086*1,IF('Data Entry'!AA1086="L",'Data Entry'!Z1086*1,IFERROR(,""))))))))</f>
        <v>0</v>
      </c>
      <c r="H1083" s="1" t="s">
        <v>4</v>
      </c>
      <c r="I1083" s="1">
        <f>IF('Data Entry'!AC1086="g",'Data Entry'!AB1086*0.001,IF('Data Entry'!AC1086="mg",'Data Entry'!AB1086*0.000001,IF('Data Entry'!AC1086="t",'Data Entry'!AB1086*1000,IF('Data Entry'!AC1086="ml",'Data Entry'!AB1086*0.001,IF('Data Entry'!AC1086="kg",'Data Entry'!AB1086*1,IF('Data Entry'!AC1086="L",'Data Entry'!AB1086*1,IFERROR(,"")))))))</f>
        <v>0</v>
      </c>
      <c r="J1083" s="59" t="str">
        <f>'Data Entry'!AU1086</f>
        <v/>
      </c>
      <c r="K1083" s="1">
        <f>IF('Data Entry'!AI1086="g",'Data Entry'!AH1086*0.001*V1083,IF('Data Entry'!AI1086="UI",'Data Entry'!AH1086*0.000001*V1083,IF('Data Entry'!AI1086="mg",'Data Entry'!AH1086*0.000001*V1083,IF('Data Entry'!AI1086="t",'Data Entry'!AH1086*1000*V1083,IF('Data Entry'!AI1086="kg",'Data Entry'!AH1086*1*V1083,IF('Data Entry'!AI1086="L",'Data Entry'!AH1086*1*V1083,IFERROR(,"")))))))</f>
        <v>0</v>
      </c>
      <c r="L1083" s="1" t="s">
        <v>4</v>
      </c>
      <c r="M1083" s="59">
        <f>'Data Entry'!AJ1086</f>
        <v>0</v>
      </c>
      <c r="N1083" s="59" t="str">
        <f>'Data Entry'!AX1086</f>
        <v/>
      </c>
      <c r="O1083" s="1">
        <f>IF('Data Entry'!AL1086="g",'Data Entry'!AK1086*0.001*W1083,IF('Data Entry'!AL1086="UI",'Data Entry'!AK1086*0.000001*W1083,IF('Data Entry'!AL1086="mg",'Data Entry'!AK1086*0.000001*W1083,IF('Data Entry'!AL1086="t",'Data Entry'!AK1086*1000*W1083,IF('Data Entry'!AL1086="kg",'Data Entry'!AK1086*1*W1083,IF('Data Entry'!AL1086="L",'Data Entry'!AK1086*1*W1083,IFERROR(,"")))))))</f>
        <v>0</v>
      </c>
      <c r="P1083" s="1" t="s">
        <v>4</v>
      </c>
      <c r="Q1083" s="59">
        <f>'Data Entry'!AM1086</f>
        <v>0</v>
      </c>
      <c r="R1083" s="59" t="str">
        <f>'Data Entry'!BA1086</f>
        <v/>
      </c>
      <c r="S1083" s="1">
        <f>IF('Data Entry'!AO1086="g",'Data Entry'!AN1086*0.001*X1083,IF('Data Entry'!AO1086="UI",'Data Entry'!AN1086*0.000001*X1083,IF('Data Entry'!AO1086="mg",'Data Entry'!AN1086*0.000001*X1083,IF('Data Entry'!AO1086="t",'Data Entry'!AN1086*1000*X1083,IF('Data Entry'!AO1086="kg",'Data Entry'!AN1086*1*X1083,IF('Data Entry'!AO1086="L",'Data Entry'!AN1086*1*X1083,IFERROR(,"")))))))</f>
        <v>0</v>
      </c>
      <c r="T1083" s="1" t="s">
        <v>4</v>
      </c>
      <c r="U1083" s="59" t="str">
        <f>IF('Data Entry'!AP1086="No aplica","1",'Data Entry'!AP1086)</f>
        <v/>
      </c>
      <c r="V1083" s="59" t="str">
        <f>IF('Data Entry'!AS1086="No aplica","1",'Data Entry'!AS1086)</f>
        <v/>
      </c>
      <c r="W1083" s="59" t="str">
        <f>IF('Data Entry'!AV1086="No aplica","1",'Data Entry'!AV1086)</f>
        <v/>
      </c>
      <c r="X1083" s="59" t="str">
        <f>IF('Data Entry'!AY1086="No aplica","1",'Data Entry'!AY1086)</f>
        <v/>
      </c>
      <c r="Y1083" s="151" t="str">
        <f t="shared" si="16"/>
        <v/>
      </c>
      <c r="Z1083" s="152" t="str">
        <f>IF('Data Entry'!H1086="Yes","1",IF(AND('Data Entry'!H1086="",'Data Entry'!I1086="",'Data Entry'!J1086="",'Data Entry'!K1086="",'Data Entry'!L1086="",'Data Entry'!M1086="",'Data Entry'!N1086="",'Data Entry'!O1086="",'Data Entry'!P1086="",'Data Entry'!Q1086=""),"","1"))</f>
        <v/>
      </c>
      <c r="AA1083" s="152" t="str">
        <f>IF('Data Entry'!R1086="Yes","1",IF(AND('Data Entry'!R1086="",'Data Entry'!S1086="",'Data Entry'!T1086="",'Data Entry'!U1086=""),"","1"))</f>
        <v/>
      </c>
      <c r="AB1083" s="157" t="str">
        <f>IF('Data Entry'!V1086="Yes","1",IF(AND('Data Entry'!V1086="",'Data Entry'!W1086=""),"","1"))</f>
        <v/>
      </c>
    </row>
    <row r="1084" spans="1:28" ht="17">
      <c r="A1084" s="59">
        <f>'Data Entry'!AB1087</f>
        <v>0</v>
      </c>
      <c r="B1084" s="59" t="str">
        <f>'Data Entry'!AR1087</f>
        <v/>
      </c>
      <c r="C1084" s="1">
        <f>IF('Data Entry'!AD1087="g",'Data Entry'!AC1087*0.001*U1084,IF('Data Entry'!AD1087="UI",'Data Entry'!AC1087*0.000001*U1084,IF('Data Entry'!AD1087="mg",'Data Entry'!AC1087*0.000001*U1084,IF('Data Entry'!AD1087="t",'Data Entry'!AC1087*1000*U1084,IF('Data Entry'!AD1087="kg",'Data Entry'!AC1087*1*U1084,IF('Data Entry'!AD1087="L",'Data Entry'!AC1087*1*U1084,IFERROR(,"")))))))</f>
        <v>0</v>
      </c>
      <c r="D1084" s="1" t="s">
        <v>4</v>
      </c>
      <c r="E1084" s="1">
        <f>IF('Data Entry'!AF1087="g",'Data Entry'!AE1087*0.001,IF('Data Entry'!AF1087="mg",'Data Entry'!AE1087*0.000001,IF('Data Entry'!AF1087="t",'Data Entry'!AE1087*1000,IF('Data Entry'!AF1087="ml",'Data Entry'!AE1087*0.001,IF('Data Entry'!AF1087="kg",'Data Entry'!AE1087*1,IF('Data Entry'!AF1087="Pieza",'Data Entry'!AE1087*1,IF('Data Entry'!AF1087="L",'Data Entry'!AE1087*1,IFERROR(,""))))))))</f>
        <v>0</v>
      </c>
      <c r="F1084" s="1" t="s">
        <v>4</v>
      </c>
      <c r="G1084" s="1">
        <f>IF('Data Entry'!AA1087="g",'Data Entry'!Z1087*0.001,IF('Data Entry'!AA1087="mg",'Data Entry'!Z1087*0.000001,IF('Data Entry'!AA1087="t",'Data Entry'!Z1087*1000,IF('Data Entry'!AA1087="ml",'Data Entry'!Z1087*0.001,IF('Data Entry'!AA1087="kg",'Data Entry'!Z1087*1,IF('Data Entry'!AA1087="Piezas",'Data Entry'!Z1087*1,IF('Data Entry'!AA1087="L",'Data Entry'!Z1087*1,IFERROR(,""))))))))</f>
        <v>0</v>
      </c>
      <c r="H1084" s="1" t="s">
        <v>4</v>
      </c>
      <c r="I1084" s="1">
        <f>IF('Data Entry'!AC1087="g",'Data Entry'!AB1087*0.001,IF('Data Entry'!AC1087="mg",'Data Entry'!AB1087*0.000001,IF('Data Entry'!AC1087="t",'Data Entry'!AB1087*1000,IF('Data Entry'!AC1087="ml",'Data Entry'!AB1087*0.001,IF('Data Entry'!AC1087="kg",'Data Entry'!AB1087*1,IF('Data Entry'!AC1087="L",'Data Entry'!AB1087*1,IFERROR(,"")))))))</f>
        <v>0</v>
      </c>
      <c r="J1084" s="59" t="str">
        <f>'Data Entry'!AU1087</f>
        <v/>
      </c>
      <c r="K1084" s="1">
        <f>IF('Data Entry'!AI1087="g",'Data Entry'!AH1087*0.001*V1084,IF('Data Entry'!AI1087="UI",'Data Entry'!AH1087*0.000001*V1084,IF('Data Entry'!AI1087="mg",'Data Entry'!AH1087*0.000001*V1084,IF('Data Entry'!AI1087="t",'Data Entry'!AH1087*1000*V1084,IF('Data Entry'!AI1087="kg",'Data Entry'!AH1087*1*V1084,IF('Data Entry'!AI1087="L",'Data Entry'!AH1087*1*V1084,IFERROR(,"")))))))</f>
        <v>0</v>
      </c>
      <c r="L1084" s="1" t="s">
        <v>4</v>
      </c>
      <c r="M1084" s="59">
        <f>'Data Entry'!AJ1087</f>
        <v>0</v>
      </c>
      <c r="N1084" s="59" t="str">
        <f>'Data Entry'!AX1087</f>
        <v/>
      </c>
      <c r="O1084" s="1">
        <f>IF('Data Entry'!AL1087="g",'Data Entry'!AK1087*0.001*W1084,IF('Data Entry'!AL1087="UI",'Data Entry'!AK1087*0.000001*W1084,IF('Data Entry'!AL1087="mg",'Data Entry'!AK1087*0.000001*W1084,IF('Data Entry'!AL1087="t",'Data Entry'!AK1087*1000*W1084,IF('Data Entry'!AL1087="kg",'Data Entry'!AK1087*1*W1084,IF('Data Entry'!AL1087="L",'Data Entry'!AK1087*1*W1084,IFERROR(,"")))))))</f>
        <v>0</v>
      </c>
      <c r="P1084" s="1" t="s">
        <v>4</v>
      </c>
      <c r="Q1084" s="59">
        <f>'Data Entry'!AM1087</f>
        <v>0</v>
      </c>
      <c r="R1084" s="59" t="str">
        <f>'Data Entry'!BA1087</f>
        <v/>
      </c>
      <c r="S1084" s="1">
        <f>IF('Data Entry'!AO1087="g",'Data Entry'!AN1087*0.001*X1084,IF('Data Entry'!AO1087="UI",'Data Entry'!AN1087*0.000001*X1084,IF('Data Entry'!AO1087="mg",'Data Entry'!AN1087*0.000001*X1084,IF('Data Entry'!AO1087="t",'Data Entry'!AN1087*1000*X1084,IF('Data Entry'!AO1087="kg",'Data Entry'!AN1087*1*X1084,IF('Data Entry'!AO1087="L",'Data Entry'!AN1087*1*X1084,IFERROR(,"")))))))</f>
        <v>0</v>
      </c>
      <c r="T1084" s="1" t="s">
        <v>4</v>
      </c>
      <c r="U1084" s="59" t="str">
        <f>IF('Data Entry'!AP1087="No aplica","1",'Data Entry'!AP1087)</f>
        <v/>
      </c>
      <c r="V1084" s="59" t="str">
        <f>IF('Data Entry'!AS1087="No aplica","1",'Data Entry'!AS1087)</f>
        <v/>
      </c>
      <c r="W1084" s="59" t="str">
        <f>IF('Data Entry'!AV1087="No aplica","1",'Data Entry'!AV1087)</f>
        <v/>
      </c>
      <c r="X1084" s="59" t="str">
        <f>IF('Data Entry'!AY1087="No aplica","1",'Data Entry'!AY1087)</f>
        <v/>
      </c>
      <c r="Y1084" s="151" t="str">
        <f t="shared" si="16"/>
        <v/>
      </c>
      <c r="Z1084" s="152" t="str">
        <f>IF('Data Entry'!H1087="Yes","1",IF(AND('Data Entry'!H1087="",'Data Entry'!I1087="",'Data Entry'!J1087="",'Data Entry'!K1087="",'Data Entry'!L1087="",'Data Entry'!M1087="",'Data Entry'!N1087="",'Data Entry'!O1087="",'Data Entry'!P1087="",'Data Entry'!Q1087=""),"","1"))</f>
        <v/>
      </c>
      <c r="AA1084" s="152" t="str">
        <f>IF('Data Entry'!R1087="Yes","1",IF(AND('Data Entry'!R1087="",'Data Entry'!S1087="",'Data Entry'!T1087="",'Data Entry'!U1087=""),"","1"))</f>
        <v/>
      </c>
      <c r="AB1084" s="157" t="str">
        <f>IF('Data Entry'!V1087="Yes","1",IF(AND('Data Entry'!V1087="",'Data Entry'!W1087=""),"","1"))</f>
        <v/>
      </c>
    </row>
    <row r="1085" spans="1:28" ht="17">
      <c r="A1085" s="59">
        <f>'Data Entry'!AB1088</f>
        <v>0</v>
      </c>
      <c r="B1085" s="59" t="str">
        <f>'Data Entry'!AR1088</f>
        <v/>
      </c>
      <c r="C1085" s="1">
        <f>IF('Data Entry'!AD1088="g",'Data Entry'!AC1088*0.001*U1085,IF('Data Entry'!AD1088="UI",'Data Entry'!AC1088*0.000001*U1085,IF('Data Entry'!AD1088="mg",'Data Entry'!AC1088*0.000001*U1085,IF('Data Entry'!AD1088="t",'Data Entry'!AC1088*1000*U1085,IF('Data Entry'!AD1088="kg",'Data Entry'!AC1088*1*U1085,IF('Data Entry'!AD1088="L",'Data Entry'!AC1088*1*U1085,IFERROR(,"")))))))</f>
        <v>0</v>
      </c>
      <c r="D1085" s="1" t="s">
        <v>4</v>
      </c>
      <c r="E1085" s="1">
        <f>IF('Data Entry'!AF1088="g",'Data Entry'!AE1088*0.001,IF('Data Entry'!AF1088="mg",'Data Entry'!AE1088*0.000001,IF('Data Entry'!AF1088="t",'Data Entry'!AE1088*1000,IF('Data Entry'!AF1088="ml",'Data Entry'!AE1088*0.001,IF('Data Entry'!AF1088="kg",'Data Entry'!AE1088*1,IF('Data Entry'!AF1088="Pieza",'Data Entry'!AE1088*1,IF('Data Entry'!AF1088="L",'Data Entry'!AE1088*1,IFERROR(,""))))))))</f>
        <v>0</v>
      </c>
      <c r="F1085" s="1" t="s">
        <v>4</v>
      </c>
      <c r="G1085" s="1">
        <f>IF('Data Entry'!AA1088="g",'Data Entry'!Z1088*0.001,IF('Data Entry'!AA1088="mg",'Data Entry'!Z1088*0.000001,IF('Data Entry'!AA1088="t",'Data Entry'!Z1088*1000,IF('Data Entry'!AA1088="ml",'Data Entry'!Z1088*0.001,IF('Data Entry'!AA1088="kg",'Data Entry'!Z1088*1,IF('Data Entry'!AA1088="Piezas",'Data Entry'!Z1088*1,IF('Data Entry'!AA1088="L",'Data Entry'!Z1088*1,IFERROR(,""))))))))</f>
        <v>0</v>
      </c>
      <c r="H1085" s="1" t="s">
        <v>4</v>
      </c>
      <c r="I1085" s="1">
        <f>IF('Data Entry'!AC1088="g",'Data Entry'!AB1088*0.001,IF('Data Entry'!AC1088="mg",'Data Entry'!AB1088*0.000001,IF('Data Entry'!AC1088="t",'Data Entry'!AB1088*1000,IF('Data Entry'!AC1088="ml",'Data Entry'!AB1088*0.001,IF('Data Entry'!AC1088="kg",'Data Entry'!AB1088*1,IF('Data Entry'!AC1088="L",'Data Entry'!AB1088*1,IFERROR(,"")))))))</f>
        <v>0</v>
      </c>
      <c r="J1085" s="59" t="str">
        <f>'Data Entry'!AU1088</f>
        <v/>
      </c>
      <c r="K1085" s="1">
        <f>IF('Data Entry'!AI1088="g",'Data Entry'!AH1088*0.001*V1085,IF('Data Entry'!AI1088="UI",'Data Entry'!AH1088*0.000001*V1085,IF('Data Entry'!AI1088="mg",'Data Entry'!AH1088*0.000001*V1085,IF('Data Entry'!AI1088="t",'Data Entry'!AH1088*1000*V1085,IF('Data Entry'!AI1088="kg",'Data Entry'!AH1088*1*V1085,IF('Data Entry'!AI1088="L",'Data Entry'!AH1088*1*V1085,IFERROR(,"")))))))</f>
        <v>0</v>
      </c>
      <c r="L1085" s="1" t="s">
        <v>4</v>
      </c>
      <c r="M1085" s="59">
        <f>'Data Entry'!AJ1088</f>
        <v>0</v>
      </c>
      <c r="N1085" s="59" t="str">
        <f>'Data Entry'!AX1088</f>
        <v/>
      </c>
      <c r="O1085" s="1">
        <f>IF('Data Entry'!AL1088="g",'Data Entry'!AK1088*0.001*W1085,IF('Data Entry'!AL1088="UI",'Data Entry'!AK1088*0.000001*W1085,IF('Data Entry'!AL1088="mg",'Data Entry'!AK1088*0.000001*W1085,IF('Data Entry'!AL1088="t",'Data Entry'!AK1088*1000*W1085,IF('Data Entry'!AL1088="kg",'Data Entry'!AK1088*1*W1085,IF('Data Entry'!AL1088="L",'Data Entry'!AK1088*1*W1085,IFERROR(,"")))))))</f>
        <v>0</v>
      </c>
      <c r="P1085" s="1" t="s">
        <v>4</v>
      </c>
      <c r="Q1085" s="59">
        <f>'Data Entry'!AM1088</f>
        <v>0</v>
      </c>
      <c r="R1085" s="59" t="str">
        <f>'Data Entry'!BA1088</f>
        <v/>
      </c>
      <c r="S1085" s="1">
        <f>IF('Data Entry'!AO1088="g",'Data Entry'!AN1088*0.001*X1085,IF('Data Entry'!AO1088="UI",'Data Entry'!AN1088*0.000001*X1085,IF('Data Entry'!AO1088="mg",'Data Entry'!AN1088*0.000001*X1085,IF('Data Entry'!AO1088="t",'Data Entry'!AN1088*1000*X1085,IF('Data Entry'!AO1088="kg",'Data Entry'!AN1088*1*X1085,IF('Data Entry'!AO1088="L",'Data Entry'!AN1088*1*X1085,IFERROR(,"")))))))</f>
        <v>0</v>
      </c>
      <c r="T1085" s="1" t="s">
        <v>4</v>
      </c>
      <c r="U1085" s="59" t="str">
        <f>IF('Data Entry'!AP1088="No aplica","1",'Data Entry'!AP1088)</f>
        <v/>
      </c>
      <c r="V1085" s="59" t="str">
        <f>IF('Data Entry'!AS1088="No aplica","1",'Data Entry'!AS1088)</f>
        <v/>
      </c>
      <c r="W1085" s="59" t="str">
        <f>IF('Data Entry'!AV1088="No aplica","1",'Data Entry'!AV1088)</f>
        <v/>
      </c>
      <c r="X1085" s="59" t="str">
        <f>IF('Data Entry'!AY1088="No aplica","1",'Data Entry'!AY1088)</f>
        <v/>
      </c>
      <c r="Y1085" s="151" t="str">
        <f t="shared" si="16"/>
        <v/>
      </c>
      <c r="Z1085" s="152" t="str">
        <f>IF('Data Entry'!H1088="Yes","1",IF(AND('Data Entry'!H1088="",'Data Entry'!I1088="",'Data Entry'!J1088="",'Data Entry'!K1088="",'Data Entry'!L1088="",'Data Entry'!M1088="",'Data Entry'!N1088="",'Data Entry'!O1088="",'Data Entry'!P1088="",'Data Entry'!Q1088=""),"","1"))</f>
        <v/>
      </c>
      <c r="AA1085" s="152" t="str">
        <f>IF('Data Entry'!R1088="Yes","1",IF(AND('Data Entry'!R1088="",'Data Entry'!S1088="",'Data Entry'!T1088="",'Data Entry'!U1088=""),"","1"))</f>
        <v/>
      </c>
      <c r="AB1085" s="157" t="str">
        <f>IF('Data Entry'!V1088="Yes","1",IF(AND('Data Entry'!V1088="",'Data Entry'!W1088=""),"","1"))</f>
        <v/>
      </c>
    </row>
    <row r="1086" spans="1:28" ht="17">
      <c r="A1086" s="59">
        <f>'Data Entry'!AB1089</f>
        <v>0</v>
      </c>
      <c r="B1086" s="59" t="str">
        <f>'Data Entry'!AR1089</f>
        <v/>
      </c>
      <c r="C1086" s="1">
        <f>IF('Data Entry'!AD1089="g",'Data Entry'!AC1089*0.001*U1086,IF('Data Entry'!AD1089="UI",'Data Entry'!AC1089*0.000001*U1086,IF('Data Entry'!AD1089="mg",'Data Entry'!AC1089*0.000001*U1086,IF('Data Entry'!AD1089="t",'Data Entry'!AC1089*1000*U1086,IF('Data Entry'!AD1089="kg",'Data Entry'!AC1089*1*U1086,IF('Data Entry'!AD1089="L",'Data Entry'!AC1089*1*U1086,IFERROR(,"")))))))</f>
        <v>0</v>
      </c>
      <c r="D1086" s="1" t="s">
        <v>4</v>
      </c>
      <c r="E1086" s="1">
        <f>IF('Data Entry'!AF1089="g",'Data Entry'!AE1089*0.001,IF('Data Entry'!AF1089="mg",'Data Entry'!AE1089*0.000001,IF('Data Entry'!AF1089="t",'Data Entry'!AE1089*1000,IF('Data Entry'!AF1089="ml",'Data Entry'!AE1089*0.001,IF('Data Entry'!AF1089="kg",'Data Entry'!AE1089*1,IF('Data Entry'!AF1089="Pieza",'Data Entry'!AE1089*1,IF('Data Entry'!AF1089="L",'Data Entry'!AE1089*1,IFERROR(,""))))))))</f>
        <v>0</v>
      </c>
      <c r="F1086" s="1" t="s">
        <v>4</v>
      </c>
      <c r="G1086" s="1">
        <f>IF('Data Entry'!AA1089="g",'Data Entry'!Z1089*0.001,IF('Data Entry'!AA1089="mg",'Data Entry'!Z1089*0.000001,IF('Data Entry'!AA1089="t",'Data Entry'!Z1089*1000,IF('Data Entry'!AA1089="ml",'Data Entry'!Z1089*0.001,IF('Data Entry'!AA1089="kg",'Data Entry'!Z1089*1,IF('Data Entry'!AA1089="Piezas",'Data Entry'!Z1089*1,IF('Data Entry'!AA1089="L",'Data Entry'!Z1089*1,IFERROR(,""))))))))</f>
        <v>0</v>
      </c>
      <c r="H1086" s="1" t="s">
        <v>4</v>
      </c>
      <c r="I1086" s="1">
        <f>IF('Data Entry'!AC1089="g",'Data Entry'!AB1089*0.001,IF('Data Entry'!AC1089="mg",'Data Entry'!AB1089*0.000001,IF('Data Entry'!AC1089="t",'Data Entry'!AB1089*1000,IF('Data Entry'!AC1089="ml",'Data Entry'!AB1089*0.001,IF('Data Entry'!AC1089="kg",'Data Entry'!AB1089*1,IF('Data Entry'!AC1089="L",'Data Entry'!AB1089*1,IFERROR(,"")))))))</f>
        <v>0</v>
      </c>
      <c r="J1086" s="59" t="str">
        <f>'Data Entry'!AU1089</f>
        <v/>
      </c>
      <c r="K1086" s="1">
        <f>IF('Data Entry'!AI1089="g",'Data Entry'!AH1089*0.001*V1086,IF('Data Entry'!AI1089="UI",'Data Entry'!AH1089*0.000001*V1086,IF('Data Entry'!AI1089="mg",'Data Entry'!AH1089*0.000001*V1086,IF('Data Entry'!AI1089="t",'Data Entry'!AH1089*1000*V1086,IF('Data Entry'!AI1089="kg",'Data Entry'!AH1089*1*V1086,IF('Data Entry'!AI1089="L",'Data Entry'!AH1089*1*V1086,IFERROR(,"")))))))</f>
        <v>0</v>
      </c>
      <c r="L1086" s="1" t="s">
        <v>4</v>
      </c>
      <c r="M1086" s="59">
        <f>'Data Entry'!AJ1089</f>
        <v>0</v>
      </c>
      <c r="N1086" s="59" t="str">
        <f>'Data Entry'!AX1089</f>
        <v/>
      </c>
      <c r="O1086" s="1">
        <f>IF('Data Entry'!AL1089="g",'Data Entry'!AK1089*0.001*W1086,IF('Data Entry'!AL1089="UI",'Data Entry'!AK1089*0.000001*W1086,IF('Data Entry'!AL1089="mg",'Data Entry'!AK1089*0.000001*W1086,IF('Data Entry'!AL1089="t",'Data Entry'!AK1089*1000*W1086,IF('Data Entry'!AL1089="kg",'Data Entry'!AK1089*1*W1086,IF('Data Entry'!AL1089="L",'Data Entry'!AK1089*1*W1086,IFERROR(,"")))))))</f>
        <v>0</v>
      </c>
      <c r="P1086" s="1" t="s">
        <v>4</v>
      </c>
      <c r="Q1086" s="59">
        <f>'Data Entry'!AM1089</f>
        <v>0</v>
      </c>
      <c r="R1086" s="59" t="str">
        <f>'Data Entry'!BA1089</f>
        <v/>
      </c>
      <c r="S1086" s="1">
        <f>IF('Data Entry'!AO1089="g",'Data Entry'!AN1089*0.001*X1086,IF('Data Entry'!AO1089="UI",'Data Entry'!AN1089*0.000001*X1086,IF('Data Entry'!AO1089="mg",'Data Entry'!AN1089*0.000001*X1086,IF('Data Entry'!AO1089="t",'Data Entry'!AN1089*1000*X1086,IF('Data Entry'!AO1089="kg",'Data Entry'!AN1089*1*X1086,IF('Data Entry'!AO1089="L",'Data Entry'!AN1089*1*X1086,IFERROR(,"")))))))</f>
        <v>0</v>
      </c>
      <c r="T1086" s="1" t="s">
        <v>4</v>
      </c>
      <c r="U1086" s="59" t="str">
        <f>IF('Data Entry'!AP1089="No aplica","1",'Data Entry'!AP1089)</f>
        <v/>
      </c>
      <c r="V1086" s="59" t="str">
        <f>IF('Data Entry'!AS1089="No aplica","1",'Data Entry'!AS1089)</f>
        <v/>
      </c>
      <c r="W1086" s="59" t="str">
        <f>IF('Data Entry'!AV1089="No aplica","1",'Data Entry'!AV1089)</f>
        <v/>
      </c>
      <c r="X1086" s="59" t="str">
        <f>IF('Data Entry'!AY1089="No aplica","1",'Data Entry'!AY1089)</f>
        <v/>
      </c>
      <c r="Y1086" s="151" t="str">
        <f t="shared" si="16"/>
        <v/>
      </c>
      <c r="Z1086" s="152" t="str">
        <f>IF('Data Entry'!H1089="Yes","1",IF(AND('Data Entry'!H1089="",'Data Entry'!I1089="",'Data Entry'!J1089="",'Data Entry'!K1089="",'Data Entry'!L1089="",'Data Entry'!M1089="",'Data Entry'!N1089="",'Data Entry'!O1089="",'Data Entry'!P1089="",'Data Entry'!Q1089=""),"","1"))</f>
        <v/>
      </c>
      <c r="AA1086" s="152" t="str">
        <f>IF('Data Entry'!R1089="Yes","1",IF(AND('Data Entry'!R1089="",'Data Entry'!S1089="",'Data Entry'!T1089="",'Data Entry'!U1089=""),"","1"))</f>
        <v/>
      </c>
      <c r="AB1086" s="157" t="str">
        <f>IF('Data Entry'!V1089="Yes","1",IF(AND('Data Entry'!V1089="",'Data Entry'!W1089=""),"","1"))</f>
        <v/>
      </c>
    </row>
    <row r="1087" spans="1:28" ht="17">
      <c r="A1087" s="59">
        <f>'Data Entry'!AB1090</f>
        <v>0</v>
      </c>
      <c r="B1087" s="59" t="str">
        <f>'Data Entry'!AR1090</f>
        <v/>
      </c>
      <c r="C1087" s="1">
        <f>IF('Data Entry'!AD1090="g",'Data Entry'!AC1090*0.001*U1087,IF('Data Entry'!AD1090="UI",'Data Entry'!AC1090*0.000001*U1087,IF('Data Entry'!AD1090="mg",'Data Entry'!AC1090*0.000001*U1087,IF('Data Entry'!AD1090="t",'Data Entry'!AC1090*1000*U1087,IF('Data Entry'!AD1090="kg",'Data Entry'!AC1090*1*U1087,IF('Data Entry'!AD1090="L",'Data Entry'!AC1090*1*U1087,IFERROR(,"")))))))</f>
        <v>0</v>
      </c>
      <c r="D1087" s="1" t="s">
        <v>4</v>
      </c>
      <c r="E1087" s="1">
        <f>IF('Data Entry'!AF1090="g",'Data Entry'!AE1090*0.001,IF('Data Entry'!AF1090="mg",'Data Entry'!AE1090*0.000001,IF('Data Entry'!AF1090="t",'Data Entry'!AE1090*1000,IF('Data Entry'!AF1090="ml",'Data Entry'!AE1090*0.001,IF('Data Entry'!AF1090="kg",'Data Entry'!AE1090*1,IF('Data Entry'!AF1090="Pieza",'Data Entry'!AE1090*1,IF('Data Entry'!AF1090="L",'Data Entry'!AE1090*1,IFERROR(,""))))))))</f>
        <v>0</v>
      </c>
      <c r="F1087" s="1" t="s">
        <v>4</v>
      </c>
      <c r="G1087" s="1">
        <f>IF('Data Entry'!AA1090="g",'Data Entry'!Z1090*0.001,IF('Data Entry'!AA1090="mg",'Data Entry'!Z1090*0.000001,IF('Data Entry'!AA1090="t",'Data Entry'!Z1090*1000,IF('Data Entry'!AA1090="ml",'Data Entry'!Z1090*0.001,IF('Data Entry'!AA1090="kg",'Data Entry'!Z1090*1,IF('Data Entry'!AA1090="Piezas",'Data Entry'!Z1090*1,IF('Data Entry'!AA1090="L",'Data Entry'!Z1090*1,IFERROR(,""))))))))</f>
        <v>0</v>
      </c>
      <c r="H1087" s="1" t="s">
        <v>4</v>
      </c>
      <c r="I1087" s="1">
        <f>IF('Data Entry'!AC1090="g",'Data Entry'!AB1090*0.001,IF('Data Entry'!AC1090="mg",'Data Entry'!AB1090*0.000001,IF('Data Entry'!AC1090="t",'Data Entry'!AB1090*1000,IF('Data Entry'!AC1090="ml",'Data Entry'!AB1090*0.001,IF('Data Entry'!AC1090="kg",'Data Entry'!AB1090*1,IF('Data Entry'!AC1090="L",'Data Entry'!AB1090*1,IFERROR(,"")))))))</f>
        <v>0</v>
      </c>
      <c r="J1087" s="59" t="str">
        <f>'Data Entry'!AU1090</f>
        <v/>
      </c>
      <c r="K1087" s="1">
        <f>IF('Data Entry'!AI1090="g",'Data Entry'!AH1090*0.001*V1087,IF('Data Entry'!AI1090="UI",'Data Entry'!AH1090*0.000001*V1087,IF('Data Entry'!AI1090="mg",'Data Entry'!AH1090*0.000001*V1087,IF('Data Entry'!AI1090="t",'Data Entry'!AH1090*1000*V1087,IF('Data Entry'!AI1090="kg",'Data Entry'!AH1090*1*V1087,IF('Data Entry'!AI1090="L",'Data Entry'!AH1090*1*V1087,IFERROR(,"")))))))</f>
        <v>0</v>
      </c>
      <c r="L1087" s="1" t="s">
        <v>4</v>
      </c>
      <c r="M1087" s="59">
        <f>'Data Entry'!AJ1090</f>
        <v>0</v>
      </c>
      <c r="N1087" s="59" t="str">
        <f>'Data Entry'!AX1090</f>
        <v/>
      </c>
      <c r="O1087" s="1">
        <f>IF('Data Entry'!AL1090="g",'Data Entry'!AK1090*0.001*W1087,IF('Data Entry'!AL1090="UI",'Data Entry'!AK1090*0.000001*W1087,IF('Data Entry'!AL1090="mg",'Data Entry'!AK1090*0.000001*W1087,IF('Data Entry'!AL1090="t",'Data Entry'!AK1090*1000*W1087,IF('Data Entry'!AL1090="kg",'Data Entry'!AK1090*1*W1087,IF('Data Entry'!AL1090="L",'Data Entry'!AK1090*1*W1087,IFERROR(,"")))))))</f>
        <v>0</v>
      </c>
      <c r="P1087" s="1" t="s">
        <v>4</v>
      </c>
      <c r="Q1087" s="59">
        <f>'Data Entry'!AM1090</f>
        <v>0</v>
      </c>
      <c r="R1087" s="59" t="str">
        <f>'Data Entry'!BA1090</f>
        <v/>
      </c>
      <c r="S1087" s="1">
        <f>IF('Data Entry'!AO1090="g",'Data Entry'!AN1090*0.001*X1087,IF('Data Entry'!AO1090="UI",'Data Entry'!AN1090*0.000001*X1087,IF('Data Entry'!AO1090="mg",'Data Entry'!AN1090*0.000001*X1087,IF('Data Entry'!AO1090="t",'Data Entry'!AN1090*1000*X1087,IF('Data Entry'!AO1090="kg",'Data Entry'!AN1090*1*X1087,IF('Data Entry'!AO1090="L",'Data Entry'!AN1090*1*X1087,IFERROR(,"")))))))</f>
        <v>0</v>
      </c>
      <c r="T1087" s="1" t="s">
        <v>4</v>
      </c>
      <c r="U1087" s="59" t="str">
        <f>IF('Data Entry'!AP1090="No aplica","1",'Data Entry'!AP1090)</f>
        <v/>
      </c>
      <c r="V1087" s="59" t="str">
        <f>IF('Data Entry'!AS1090="No aplica","1",'Data Entry'!AS1090)</f>
        <v/>
      </c>
      <c r="W1087" s="59" t="str">
        <f>IF('Data Entry'!AV1090="No aplica","1",'Data Entry'!AV1090)</f>
        <v/>
      </c>
      <c r="X1087" s="59" t="str">
        <f>IF('Data Entry'!AY1090="No aplica","1",'Data Entry'!AY1090)</f>
        <v/>
      </c>
      <c r="Y1087" s="151" t="str">
        <f t="shared" si="16"/>
        <v/>
      </c>
      <c r="Z1087" s="152" t="str">
        <f>IF('Data Entry'!H1090="Yes","1",IF(AND('Data Entry'!H1090="",'Data Entry'!I1090="",'Data Entry'!J1090="",'Data Entry'!K1090="",'Data Entry'!L1090="",'Data Entry'!M1090="",'Data Entry'!N1090="",'Data Entry'!O1090="",'Data Entry'!P1090="",'Data Entry'!Q1090=""),"","1"))</f>
        <v/>
      </c>
      <c r="AA1087" s="152" t="str">
        <f>IF('Data Entry'!R1090="Yes","1",IF(AND('Data Entry'!R1090="",'Data Entry'!S1090="",'Data Entry'!T1090="",'Data Entry'!U1090=""),"","1"))</f>
        <v/>
      </c>
      <c r="AB1087" s="157" t="str">
        <f>IF('Data Entry'!V1090="Yes","1",IF(AND('Data Entry'!V1090="",'Data Entry'!W1090=""),"","1"))</f>
        <v/>
      </c>
    </row>
    <row r="1088" spans="1:28" ht="17">
      <c r="A1088" s="59">
        <f>'Data Entry'!AB1091</f>
        <v>0</v>
      </c>
      <c r="B1088" s="59" t="str">
        <f>'Data Entry'!AR1091</f>
        <v/>
      </c>
      <c r="C1088" s="1">
        <f>IF('Data Entry'!AD1091="g",'Data Entry'!AC1091*0.001*U1088,IF('Data Entry'!AD1091="UI",'Data Entry'!AC1091*0.000001*U1088,IF('Data Entry'!AD1091="mg",'Data Entry'!AC1091*0.000001*U1088,IF('Data Entry'!AD1091="t",'Data Entry'!AC1091*1000*U1088,IF('Data Entry'!AD1091="kg",'Data Entry'!AC1091*1*U1088,IF('Data Entry'!AD1091="L",'Data Entry'!AC1091*1*U1088,IFERROR(,"")))))))</f>
        <v>0</v>
      </c>
      <c r="D1088" s="1" t="s">
        <v>4</v>
      </c>
      <c r="E1088" s="1">
        <f>IF('Data Entry'!AF1091="g",'Data Entry'!AE1091*0.001,IF('Data Entry'!AF1091="mg",'Data Entry'!AE1091*0.000001,IF('Data Entry'!AF1091="t",'Data Entry'!AE1091*1000,IF('Data Entry'!AF1091="ml",'Data Entry'!AE1091*0.001,IF('Data Entry'!AF1091="kg",'Data Entry'!AE1091*1,IF('Data Entry'!AF1091="Pieza",'Data Entry'!AE1091*1,IF('Data Entry'!AF1091="L",'Data Entry'!AE1091*1,IFERROR(,""))))))))</f>
        <v>0</v>
      </c>
      <c r="F1088" s="1" t="s">
        <v>4</v>
      </c>
      <c r="G1088" s="1">
        <f>IF('Data Entry'!AA1091="g",'Data Entry'!Z1091*0.001,IF('Data Entry'!AA1091="mg",'Data Entry'!Z1091*0.000001,IF('Data Entry'!AA1091="t",'Data Entry'!Z1091*1000,IF('Data Entry'!AA1091="ml",'Data Entry'!Z1091*0.001,IF('Data Entry'!AA1091="kg",'Data Entry'!Z1091*1,IF('Data Entry'!AA1091="Piezas",'Data Entry'!Z1091*1,IF('Data Entry'!AA1091="L",'Data Entry'!Z1091*1,IFERROR(,""))))))))</f>
        <v>0</v>
      </c>
      <c r="H1088" s="1" t="s">
        <v>4</v>
      </c>
      <c r="I1088" s="1">
        <f>IF('Data Entry'!AC1091="g",'Data Entry'!AB1091*0.001,IF('Data Entry'!AC1091="mg",'Data Entry'!AB1091*0.000001,IF('Data Entry'!AC1091="t",'Data Entry'!AB1091*1000,IF('Data Entry'!AC1091="ml",'Data Entry'!AB1091*0.001,IF('Data Entry'!AC1091="kg",'Data Entry'!AB1091*1,IF('Data Entry'!AC1091="L",'Data Entry'!AB1091*1,IFERROR(,"")))))))</f>
        <v>0</v>
      </c>
      <c r="J1088" s="59" t="str">
        <f>'Data Entry'!AU1091</f>
        <v/>
      </c>
      <c r="K1088" s="1">
        <f>IF('Data Entry'!AI1091="g",'Data Entry'!AH1091*0.001*V1088,IF('Data Entry'!AI1091="UI",'Data Entry'!AH1091*0.000001*V1088,IF('Data Entry'!AI1091="mg",'Data Entry'!AH1091*0.000001*V1088,IF('Data Entry'!AI1091="t",'Data Entry'!AH1091*1000*V1088,IF('Data Entry'!AI1091="kg",'Data Entry'!AH1091*1*V1088,IF('Data Entry'!AI1091="L",'Data Entry'!AH1091*1*V1088,IFERROR(,"")))))))</f>
        <v>0</v>
      </c>
      <c r="L1088" s="1" t="s">
        <v>4</v>
      </c>
      <c r="M1088" s="59">
        <f>'Data Entry'!AJ1091</f>
        <v>0</v>
      </c>
      <c r="N1088" s="59" t="str">
        <f>'Data Entry'!AX1091</f>
        <v/>
      </c>
      <c r="O1088" s="1">
        <f>IF('Data Entry'!AL1091="g",'Data Entry'!AK1091*0.001*W1088,IF('Data Entry'!AL1091="UI",'Data Entry'!AK1091*0.000001*W1088,IF('Data Entry'!AL1091="mg",'Data Entry'!AK1091*0.000001*W1088,IF('Data Entry'!AL1091="t",'Data Entry'!AK1091*1000*W1088,IF('Data Entry'!AL1091="kg",'Data Entry'!AK1091*1*W1088,IF('Data Entry'!AL1091="L",'Data Entry'!AK1091*1*W1088,IFERROR(,"")))))))</f>
        <v>0</v>
      </c>
      <c r="P1088" s="1" t="s">
        <v>4</v>
      </c>
      <c r="Q1088" s="59">
        <f>'Data Entry'!AM1091</f>
        <v>0</v>
      </c>
      <c r="R1088" s="59" t="str">
        <f>'Data Entry'!BA1091</f>
        <v/>
      </c>
      <c r="S1088" s="1">
        <f>IF('Data Entry'!AO1091="g",'Data Entry'!AN1091*0.001*X1088,IF('Data Entry'!AO1091="UI",'Data Entry'!AN1091*0.000001*X1088,IF('Data Entry'!AO1091="mg",'Data Entry'!AN1091*0.000001*X1088,IF('Data Entry'!AO1091="t",'Data Entry'!AN1091*1000*X1088,IF('Data Entry'!AO1091="kg",'Data Entry'!AN1091*1*X1088,IF('Data Entry'!AO1091="L",'Data Entry'!AN1091*1*X1088,IFERROR(,"")))))))</f>
        <v>0</v>
      </c>
      <c r="T1088" s="1" t="s">
        <v>4</v>
      </c>
      <c r="U1088" s="59" t="str">
        <f>IF('Data Entry'!AP1091="No aplica","1",'Data Entry'!AP1091)</f>
        <v/>
      </c>
      <c r="V1088" s="59" t="str">
        <f>IF('Data Entry'!AS1091="No aplica","1",'Data Entry'!AS1091)</f>
        <v/>
      </c>
      <c r="W1088" s="59" t="str">
        <f>IF('Data Entry'!AV1091="No aplica","1",'Data Entry'!AV1091)</f>
        <v/>
      </c>
      <c r="X1088" s="59" t="str">
        <f>IF('Data Entry'!AY1091="No aplica","1",'Data Entry'!AY1091)</f>
        <v/>
      </c>
      <c r="Y1088" s="151" t="str">
        <f t="shared" si="16"/>
        <v/>
      </c>
      <c r="Z1088" s="152" t="str">
        <f>IF('Data Entry'!H1091="Yes","1",IF(AND('Data Entry'!H1091="",'Data Entry'!I1091="",'Data Entry'!J1091="",'Data Entry'!K1091="",'Data Entry'!L1091="",'Data Entry'!M1091="",'Data Entry'!N1091="",'Data Entry'!O1091="",'Data Entry'!P1091="",'Data Entry'!Q1091=""),"","1"))</f>
        <v/>
      </c>
      <c r="AA1088" s="152" t="str">
        <f>IF('Data Entry'!R1091="Yes","1",IF(AND('Data Entry'!R1091="",'Data Entry'!S1091="",'Data Entry'!T1091="",'Data Entry'!U1091=""),"","1"))</f>
        <v/>
      </c>
      <c r="AB1088" s="157" t="str">
        <f>IF('Data Entry'!V1091="Yes","1",IF(AND('Data Entry'!V1091="",'Data Entry'!W1091=""),"","1"))</f>
        <v/>
      </c>
    </row>
    <row r="1089" spans="1:28" ht="17">
      <c r="A1089" s="59">
        <f>'Data Entry'!AB1092</f>
        <v>0</v>
      </c>
      <c r="B1089" s="59" t="str">
        <f>'Data Entry'!AR1092</f>
        <v/>
      </c>
      <c r="C1089" s="1">
        <f>IF('Data Entry'!AD1092="g",'Data Entry'!AC1092*0.001*U1089,IF('Data Entry'!AD1092="UI",'Data Entry'!AC1092*0.000001*U1089,IF('Data Entry'!AD1092="mg",'Data Entry'!AC1092*0.000001*U1089,IF('Data Entry'!AD1092="t",'Data Entry'!AC1092*1000*U1089,IF('Data Entry'!AD1092="kg",'Data Entry'!AC1092*1*U1089,IF('Data Entry'!AD1092="L",'Data Entry'!AC1092*1*U1089,IFERROR(,"")))))))</f>
        <v>0</v>
      </c>
      <c r="D1089" s="1" t="s">
        <v>4</v>
      </c>
      <c r="E1089" s="1">
        <f>IF('Data Entry'!AF1092="g",'Data Entry'!AE1092*0.001,IF('Data Entry'!AF1092="mg",'Data Entry'!AE1092*0.000001,IF('Data Entry'!AF1092="t",'Data Entry'!AE1092*1000,IF('Data Entry'!AF1092="ml",'Data Entry'!AE1092*0.001,IF('Data Entry'!AF1092="kg",'Data Entry'!AE1092*1,IF('Data Entry'!AF1092="Pieza",'Data Entry'!AE1092*1,IF('Data Entry'!AF1092="L",'Data Entry'!AE1092*1,IFERROR(,""))))))))</f>
        <v>0</v>
      </c>
      <c r="F1089" s="1" t="s">
        <v>4</v>
      </c>
      <c r="G1089" s="1">
        <f>IF('Data Entry'!AA1092="g",'Data Entry'!Z1092*0.001,IF('Data Entry'!AA1092="mg",'Data Entry'!Z1092*0.000001,IF('Data Entry'!AA1092="t",'Data Entry'!Z1092*1000,IF('Data Entry'!AA1092="ml",'Data Entry'!Z1092*0.001,IF('Data Entry'!AA1092="kg",'Data Entry'!Z1092*1,IF('Data Entry'!AA1092="Piezas",'Data Entry'!Z1092*1,IF('Data Entry'!AA1092="L",'Data Entry'!Z1092*1,IFERROR(,""))))))))</f>
        <v>0</v>
      </c>
      <c r="H1089" s="1" t="s">
        <v>4</v>
      </c>
      <c r="I1089" s="1">
        <f>IF('Data Entry'!AC1092="g",'Data Entry'!AB1092*0.001,IF('Data Entry'!AC1092="mg",'Data Entry'!AB1092*0.000001,IF('Data Entry'!AC1092="t",'Data Entry'!AB1092*1000,IF('Data Entry'!AC1092="ml",'Data Entry'!AB1092*0.001,IF('Data Entry'!AC1092="kg",'Data Entry'!AB1092*1,IF('Data Entry'!AC1092="L",'Data Entry'!AB1092*1,IFERROR(,"")))))))</f>
        <v>0</v>
      </c>
      <c r="J1089" s="59" t="str">
        <f>'Data Entry'!AU1092</f>
        <v/>
      </c>
      <c r="K1089" s="1">
        <f>IF('Data Entry'!AI1092="g",'Data Entry'!AH1092*0.001*V1089,IF('Data Entry'!AI1092="UI",'Data Entry'!AH1092*0.000001*V1089,IF('Data Entry'!AI1092="mg",'Data Entry'!AH1092*0.000001*V1089,IF('Data Entry'!AI1092="t",'Data Entry'!AH1092*1000*V1089,IF('Data Entry'!AI1092="kg",'Data Entry'!AH1092*1*V1089,IF('Data Entry'!AI1092="L",'Data Entry'!AH1092*1*V1089,IFERROR(,"")))))))</f>
        <v>0</v>
      </c>
      <c r="L1089" s="1" t="s">
        <v>4</v>
      </c>
      <c r="M1089" s="59">
        <f>'Data Entry'!AJ1092</f>
        <v>0</v>
      </c>
      <c r="N1089" s="59" t="str">
        <f>'Data Entry'!AX1092</f>
        <v/>
      </c>
      <c r="O1089" s="1">
        <f>IF('Data Entry'!AL1092="g",'Data Entry'!AK1092*0.001*W1089,IF('Data Entry'!AL1092="UI",'Data Entry'!AK1092*0.000001*W1089,IF('Data Entry'!AL1092="mg",'Data Entry'!AK1092*0.000001*W1089,IF('Data Entry'!AL1092="t",'Data Entry'!AK1092*1000*W1089,IF('Data Entry'!AL1092="kg",'Data Entry'!AK1092*1*W1089,IF('Data Entry'!AL1092="L",'Data Entry'!AK1092*1*W1089,IFERROR(,"")))))))</f>
        <v>0</v>
      </c>
      <c r="P1089" s="1" t="s">
        <v>4</v>
      </c>
      <c r="Q1089" s="59">
        <f>'Data Entry'!AM1092</f>
        <v>0</v>
      </c>
      <c r="R1089" s="59" t="str">
        <f>'Data Entry'!BA1092</f>
        <v/>
      </c>
      <c r="S1089" s="1">
        <f>IF('Data Entry'!AO1092="g",'Data Entry'!AN1092*0.001*X1089,IF('Data Entry'!AO1092="UI",'Data Entry'!AN1092*0.000001*X1089,IF('Data Entry'!AO1092="mg",'Data Entry'!AN1092*0.000001*X1089,IF('Data Entry'!AO1092="t",'Data Entry'!AN1092*1000*X1089,IF('Data Entry'!AO1092="kg",'Data Entry'!AN1092*1*X1089,IF('Data Entry'!AO1092="L",'Data Entry'!AN1092*1*X1089,IFERROR(,"")))))))</f>
        <v>0</v>
      </c>
      <c r="T1089" s="1" t="s">
        <v>4</v>
      </c>
      <c r="U1089" s="59" t="str">
        <f>IF('Data Entry'!AP1092="No aplica","1",'Data Entry'!AP1092)</f>
        <v/>
      </c>
      <c r="V1089" s="59" t="str">
        <f>IF('Data Entry'!AS1092="No aplica","1",'Data Entry'!AS1092)</f>
        <v/>
      </c>
      <c r="W1089" s="59" t="str">
        <f>IF('Data Entry'!AV1092="No aplica","1",'Data Entry'!AV1092)</f>
        <v/>
      </c>
      <c r="X1089" s="59" t="str">
        <f>IF('Data Entry'!AY1092="No aplica","1",'Data Entry'!AY1092)</f>
        <v/>
      </c>
      <c r="Y1089" s="151" t="str">
        <f t="shared" si="16"/>
        <v/>
      </c>
      <c r="Z1089" s="152" t="str">
        <f>IF('Data Entry'!H1092="Yes","1",IF(AND('Data Entry'!H1092="",'Data Entry'!I1092="",'Data Entry'!J1092="",'Data Entry'!K1092="",'Data Entry'!L1092="",'Data Entry'!M1092="",'Data Entry'!N1092="",'Data Entry'!O1092="",'Data Entry'!P1092="",'Data Entry'!Q1092=""),"","1"))</f>
        <v/>
      </c>
      <c r="AA1089" s="152" t="str">
        <f>IF('Data Entry'!R1092="Yes","1",IF(AND('Data Entry'!R1092="",'Data Entry'!S1092="",'Data Entry'!T1092="",'Data Entry'!U1092=""),"","1"))</f>
        <v/>
      </c>
      <c r="AB1089" s="157" t="str">
        <f>IF('Data Entry'!V1092="Yes","1",IF(AND('Data Entry'!V1092="",'Data Entry'!W1092=""),"","1"))</f>
        <v/>
      </c>
    </row>
    <row r="1090" spans="1:28" ht="17">
      <c r="A1090" s="59">
        <f>'Data Entry'!AB1093</f>
        <v>0</v>
      </c>
      <c r="B1090" s="59" t="str">
        <f>'Data Entry'!AR1093</f>
        <v/>
      </c>
      <c r="C1090" s="1">
        <f>IF('Data Entry'!AD1093="g",'Data Entry'!AC1093*0.001*U1090,IF('Data Entry'!AD1093="UI",'Data Entry'!AC1093*0.000001*U1090,IF('Data Entry'!AD1093="mg",'Data Entry'!AC1093*0.000001*U1090,IF('Data Entry'!AD1093="t",'Data Entry'!AC1093*1000*U1090,IF('Data Entry'!AD1093="kg",'Data Entry'!AC1093*1*U1090,IF('Data Entry'!AD1093="L",'Data Entry'!AC1093*1*U1090,IFERROR(,"")))))))</f>
        <v>0</v>
      </c>
      <c r="D1090" s="1" t="s">
        <v>4</v>
      </c>
      <c r="E1090" s="1">
        <f>IF('Data Entry'!AF1093="g",'Data Entry'!AE1093*0.001,IF('Data Entry'!AF1093="mg",'Data Entry'!AE1093*0.000001,IF('Data Entry'!AF1093="t",'Data Entry'!AE1093*1000,IF('Data Entry'!AF1093="ml",'Data Entry'!AE1093*0.001,IF('Data Entry'!AF1093="kg",'Data Entry'!AE1093*1,IF('Data Entry'!AF1093="Pieza",'Data Entry'!AE1093*1,IF('Data Entry'!AF1093="L",'Data Entry'!AE1093*1,IFERROR(,""))))))))</f>
        <v>0</v>
      </c>
      <c r="F1090" s="1" t="s">
        <v>4</v>
      </c>
      <c r="G1090" s="1">
        <f>IF('Data Entry'!AA1093="g",'Data Entry'!Z1093*0.001,IF('Data Entry'!AA1093="mg",'Data Entry'!Z1093*0.000001,IF('Data Entry'!AA1093="t",'Data Entry'!Z1093*1000,IF('Data Entry'!AA1093="ml",'Data Entry'!Z1093*0.001,IF('Data Entry'!AA1093="kg",'Data Entry'!Z1093*1,IF('Data Entry'!AA1093="Piezas",'Data Entry'!Z1093*1,IF('Data Entry'!AA1093="L",'Data Entry'!Z1093*1,IFERROR(,""))))))))</f>
        <v>0</v>
      </c>
      <c r="H1090" s="1" t="s">
        <v>4</v>
      </c>
      <c r="I1090" s="1">
        <f>IF('Data Entry'!AC1093="g",'Data Entry'!AB1093*0.001,IF('Data Entry'!AC1093="mg",'Data Entry'!AB1093*0.000001,IF('Data Entry'!AC1093="t",'Data Entry'!AB1093*1000,IF('Data Entry'!AC1093="ml",'Data Entry'!AB1093*0.001,IF('Data Entry'!AC1093="kg",'Data Entry'!AB1093*1,IF('Data Entry'!AC1093="L",'Data Entry'!AB1093*1,IFERROR(,"")))))))</f>
        <v>0</v>
      </c>
      <c r="J1090" s="59" t="str">
        <f>'Data Entry'!AU1093</f>
        <v/>
      </c>
      <c r="K1090" s="1">
        <f>IF('Data Entry'!AI1093="g",'Data Entry'!AH1093*0.001*V1090,IF('Data Entry'!AI1093="UI",'Data Entry'!AH1093*0.000001*V1090,IF('Data Entry'!AI1093="mg",'Data Entry'!AH1093*0.000001*V1090,IF('Data Entry'!AI1093="t",'Data Entry'!AH1093*1000*V1090,IF('Data Entry'!AI1093="kg",'Data Entry'!AH1093*1*V1090,IF('Data Entry'!AI1093="L",'Data Entry'!AH1093*1*V1090,IFERROR(,"")))))))</f>
        <v>0</v>
      </c>
      <c r="L1090" s="1" t="s">
        <v>4</v>
      </c>
      <c r="M1090" s="59">
        <f>'Data Entry'!AJ1093</f>
        <v>0</v>
      </c>
      <c r="N1090" s="59" t="str">
        <f>'Data Entry'!AX1093</f>
        <v/>
      </c>
      <c r="O1090" s="1">
        <f>IF('Data Entry'!AL1093="g",'Data Entry'!AK1093*0.001*W1090,IF('Data Entry'!AL1093="UI",'Data Entry'!AK1093*0.000001*W1090,IF('Data Entry'!AL1093="mg",'Data Entry'!AK1093*0.000001*W1090,IF('Data Entry'!AL1093="t",'Data Entry'!AK1093*1000*W1090,IF('Data Entry'!AL1093="kg",'Data Entry'!AK1093*1*W1090,IF('Data Entry'!AL1093="L",'Data Entry'!AK1093*1*W1090,IFERROR(,"")))))))</f>
        <v>0</v>
      </c>
      <c r="P1090" s="1" t="s">
        <v>4</v>
      </c>
      <c r="Q1090" s="59">
        <f>'Data Entry'!AM1093</f>
        <v>0</v>
      </c>
      <c r="R1090" s="59" t="str">
        <f>'Data Entry'!BA1093</f>
        <v/>
      </c>
      <c r="S1090" s="1">
        <f>IF('Data Entry'!AO1093="g",'Data Entry'!AN1093*0.001*X1090,IF('Data Entry'!AO1093="UI",'Data Entry'!AN1093*0.000001*X1090,IF('Data Entry'!AO1093="mg",'Data Entry'!AN1093*0.000001*X1090,IF('Data Entry'!AO1093="t",'Data Entry'!AN1093*1000*X1090,IF('Data Entry'!AO1093="kg",'Data Entry'!AN1093*1*X1090,IF('Data Entry'!AO1093="L",'Data Entry'!AN1093*1*X1090,IFERROR(,"")))))))</f>
        <v>0</v>
      </c>
      <c r="T1090" s="1" t="s">
        <v>4</v>
      </c>
      <c r="U1090" s="59" t="str">
        <f>IF('Data Entry'!AP1093="No aplica","1",'Data Entry'!AP1093)</f>
        <v/>
      </c>
      <c r="V1090" s="59" t="str">
        <f>IF('Data Entry'!AS1093="No aplica","1",'Data Entry'!AS1093)</f>
        <v/>
      </c>
      <c r="W1090" s="59" t="str">
        <f>IF('Data Entry'!AV1093="No aplica","1",'Data Entry'!AV1093)</f>
        <v/>
      </c>
      <c r="X1090" s="59" t="str">
        <f>IF('Data Entry'!AY1093="No aplica","1",'Data Entry'!AY1093)</f>
        <v/>
      </c>
      <c r="Y1090" s="151" t="str">
        <f t="shared" si="16"/>
        <v/>
      </c>
      <c r="Z1090" s="152" t="str">
        <f>IF('Data Entry'!H1093="Yes","1",IF(AND('Data Entry'!H1093="",'Data Entry'!I1093="",'Data Entry'!J1093="",'Data Entry'!K1093="",'Data Entry'!L1093="",'Data Entry'!M1093="",'Data Entry'!N1093="",'Data Entry'!O1093="",'Data Entry'!P1093="",'Data Entry'!Q1093=""),"","1"))</f>
        <v/>
      </c>
      <c r="AA1090" s="152" t="str">
        <f>IF('Data Entry'!R1093="Yes","1",IF(AND('Data Entry'!R1093="",'Data Entry'!S1093="",'Data Entry'!T1093="",'Data Entry'!U1093=""),"","1"))</f>
        <v/>
      </c>
      <c r="AB1090" s="157" t="str">
        <f>IF('Data Entry'!V1093="Yes","1",IF(AND('Data Entry'!V1093="",'Data Entry'!W1093=""),"","1"))</f>
        <v/>
      </c>
    </row>
    <row r="1091" spans="1:28" ht="17">
      <c r="A1091" s="59">
        <f>'Data Entry'!AB1094</f>
        <v>0</v>
      </c>
      <c r="B1091" s="59" t="str">
        <f>'Data Entry'!AR1094</f>
        <v/>
      </c>
      <c r="C1091" s="1">
        <f>IF('Data Entry'!AD1094="g",'Data Entry'!AC1094*0.001*U1091,IF('Data Entry'!AD1094="UI",'Data Entry'!AC1094*0.000001*U1091,IF('Data Entry'!AD1094="mg",'Data Entry'!AC1094*0.000001*U1091,IF('Data Entry'!AD1094="t",'Data Entry'!AC1094*1000*U1091,IF('Data Entry'!AD1094="kg",'Data Entry'!AC1094*1*U1091,IF('Data Entry'!AD1094="L",'Data Entry'!AC1094*1*U1091,IFERROR(,"")))))))</f>
        <v>0</v>
      </c>
      <c r="D1091" s="1" t="s">
        <v>4</v>
      </c>
      <c r="E1091" s="1">
        <f>IF('Data Entry'!AF1094="g",'Data Entry'!AE1094*0.001,IF('Data Entry'!AF1094="mg",'Data Entry'!AE1094*0.000001,IF('Data Entry'!AF1094="t",'Data Entry'!AE1094*1000,IF('Data Entry'!AF1094="ml",'Data Entry'!AE1094*0.001,IF('Data Entry'!AF1094="kg",'Data Entry'!AE1094*1,IF('Data Entry'!AF1094="Pieza",'Data Entry'!AE1094*1,IF('Data Entry'!AF1094="L",'Data Entry'!AE1094*1,IFERROR(,""))))))))</f>
        <v>0</v>
      </c>
      <c r="F1091" s="1" t="s">
        <v>4</v>
      </c>
      <c r="G1091" s="1">
        <f>IF('Data Entry'!AA1094="g",'Data Entry'!Z1094*0.001,IF('Data Entry'!AA1094="mg",'Data Entry'!Z1094*0.000001,IF('Data Entry'!AA1094="t",'Data Entry'!Z1094*1000,IF('Data Entry'!AA1094="ml",'Data Entry'!Z1094*0.001,IF('Data Entry'!AA1094="kg",'Data Entry'!Z1094*1,IF('Data Entry'!AA1094="Piezas",'Data Entry'!Z1094*1,IF('Data Entry'!AA1094="L",'Data Entry'!Z1094*1,IFERROR(,""))))))))</f>
        <v>0</v>
      </c>
      <c r="H1091" s="1" t="s">
        <v>4</v>
      </c>
      <c r="I1091" s="1">
        <f>IF('Data Entry'!AC1094="g",'Data Entry'!AB1094*0.001,IF('Data Entry'!AC1094="mg",'Data Entry'!AB1094*0.000001,IF('Data Entry'!AC1094="t",'Data Entry'!AB1094*1000,IF('Data Entry'!AC1094="ml",'Data Entry'!AB1094*0.001,IF('Data Entry'!AC1094="kg",'Data Entry'!AB1094*1,IF('Data Entry'!AC1094="L",'Data Entry'!AB1094*1,IFERROR(,"")))))))</f>
        <v>0</v>
      </c>
      <c r="J1091" s="59" t="str">
        <f>'Data Entry'!AU1094</f>
        <v/>
      </c>
      <c r="K1091" s="1">
        <f>IF('Data Entry'!AI1094="g",'Data Entry'!AH1094*0.001*V1091,IF('Data Entry'!AI1094="UI",'Data Entry'!AH1094*0.000001*V1091,IF('Data Entry'!AI1094="mg",'Data Entry'!AH1094*0.000001*V1091,IF('Data Entry'!AI1094="t",'Data Entry'!AH1094*1000*V1091,IF('Data Entry'!AI1094="kg",'Data Entry'!AH1094*1*V1091,IF('Data Entry'!AI1094="L",'Data Entry'!AH1094*1*V1091,IFERROR(,"")))))))</f>
        <v>0</v>
      </c>
      <c r="L1091" s="1" t="s">
        <v>4</v>
      </c>
      <c r="M1091" s="59">
        <f>'Data Entry'!AJ1094</f>
        <v>0</v>
      </c>
      <c r="N1091" s="59" t="str">
        <f>'Data Entry'!AX1094</f>
        <v/>
      </c>
      <c r="O1091" s="1">
        <f>IF('Data Entry'!AL1094="g",'Data Entry'!AK1094*0.001*W1091,IF('Data Entry'!AL1094="UI",'Data Entry'!AK1094*0.000001*W1091,IF('Data Entry'!AL1094="mg",'Data Entry'!AK1094*0.000001*W1091,IF('Data Entry'!AL1094="t",'Data Entry'!AK1094*1000*W1091,IF('Data Entry'!AL1094="kg",'Data Entry'!AK1094*1*W1091,IF('Data Entry'!AL1094="L",'Data Entry'!AK1094*1*W1091,IFERROR(,"")))))))</f>
        <v>0</v>
      </c>
      <c r="P1091" s="1" t="s">
        <v>4</v>
      </c>
      <c r="Q1091" s="59">
        <f>'Data Entry'!AM1094</f>
        <v>0</v>
      </c>
      <c r="R1091" s="59" t="str">
        <f>'Data Entry'!BA1094</f>
        <v/>
      </c>
      <c r="S1091" s="1">
        <f>IF('Data Entry'!AO1094="g",'Data Entry'!AN1094*0.001*X1091,IF('Data Entry'!AO1094="UI",'Data Entry'!AN1094*0.000001*X1091,IF('Data Entry'!AO1094="mg",'Data Entry'!AN1094*0.000001*X1091,IF('Data Entry'!AO1094="t",'Data Entry'!AN1094*1000*X1091,IF('Data Entry'!AO1094="kg",'Data Entry'!AN1094*1*X1091,IF('Data Entry'!AO1094="L",'Data Entry'!AN1094*1*X1091,IFERROR(,"")))))))</f>
        <v>0</v>
      </c>
      <c r="T1091" s="1" t="s">
        <v>4</v>
      </c>
      <c r="U1091" s="59" t="str">
        <f>IF('Data Entry'!AP1094="No aplica","1",'Data Entry'!AP1094)</f>
        <v/>
      </c>
      <c r="V1091" s="59" t="str">
        <f>IF('Data Entry'!AS1094="No aplica","1",'Data Entry'!AS1094)</f>
        <v/>
      </c>
      <c r="W1091" s="59" t="str">
        <f>IF('Data Entry'!AV1094="No aplica","1",'Data Entry'!AV1094)</f>
        <v/>
      </c>
      <c r="X1091" s="59" t="str">
        <f>IF('Data Entry'!AY1094="No aplica","1",'Data Entry'!AY1094)</f>
        <v/>
      </c>
      <c r="Y1091" s="151" t="str">
        <f t="shared" ref="Y1091:Y1154" si="17">IF(OR(AND(Z1091="1",AA1091="1"),AND(Z1091="1",AB1091="1")),"1","")</f>
        <v/>
      </c>
      <c r="Z1091" s="152" t="str">
        <f>IF('Data Entry'!H1094="Yes","1",IF(AND('Data Entry'!H1094="",'Data Entry'!I1094="",'Data Entry'!J1094="",'Data Entry'!K1094="",'Data Entry'!L1094="",'Data Entry'!M1094="",'Data Entry'!N1094="",'Data Entry'!O1094="",'Data Entry'!P1094="",'Data Entry'!Q1094=""),"","1"))</f>
        <v/>
      </c>
      <c r="AA1091" s="152" t="str">
        <f>IF('Data Entry'!R1094="Yes","1",IF(AND('Data Entry'!R1094="",'Data Entry'!S1094="",'Data Entry'!T1094="",'Data Entry'!U1094=""),"","1"))</f>
        <v/>
      </c>
      <c r="AB1091" s="157" t="str">
        <f>IF('Data Entry'!V1094="Yes","1",IF(AND('Data Entry'!V1094="",'Data Entry'!W1094=""),"","1"))</f>
        <v/>
      </c>
    </row>
    <row r="1092" spans="1:28" ht="17">
      <c r="A1092" s="59">
        <f>'Data Entry'!AB1095</f>
        <v>0</v>
      </c>
      <c r="B1092" s="59" t="str">
        <f>'Data Entry'!AR1095</f>
        <v/>
      </c>
      <c r="C1092" s="1">
        <f>IF('Data Entry'!AD1095="g",'Data Entry'!AC1095*0.001*U1092,IF('Data Entry'!AD1095="UI",'Data Entry'!AC1095*0.000001*U1092,IF('Data Entry'!AD1095="mg",'Data Entry'!AC1095*0.000001*U1092,IF('Data Entry'!AD1095="t",'Data Entry'!AC1095*1000*U1092,IF('Data Entry'!AD1095="kg",'Data Entry'!AC1095*1*U1092,IF('Data Entry'!AD1095="L",'Data Entry'!AC1095*1*U1092,IFERROR(,"")))))))</f>
        <v>0</v>
      </c>
      <c r="D1092" s="1" t="s">
        <v>4</v>
      </c>
      <c r="E1092" s="1">
        <f>IF('Data Entry'!AF1095="g",'Data Entry'!AE1095*0.001,IF('Data Entry'!AF1095="mg",'Data Entry'!AE1095*0.000001,IF('Data Entry'!AF1095="t",'Data Entry'!AE1095*1000,IF('Data Entry'!AF1095="ml",'Data Entry'!AE1095*0.001,IF('Data Entry'!AF1095="kg",'Data Entry'!AE1095*1,IF('Data Entry'!AF1095="Pieza",'Data Entry'!AE1095*1,IF('Data Entry'!AF1095="L",'Data Entry'!AE1095*1,IFERROR(,""))))))))</f>
        <v>0</v>
      </c>
      <c r="F1092" s="1" t="s">
        <v>4</v>
      </c>
      <c r="G1092" s="1">
        <f>IF('Data Entry'!AA1095="g",'Data Entry'!Z1095*0.001,IF('Data Entry'!AA1095="mg",'Data Entry'!Z1095*0.000001,IF('Data Entry'!AA1095="t",'Data Entry'!Z1095*1000,IF('Data Entry'!AA1095="ml",'Data Entry'!Z1095*0.001,IF('Data Entry'!AA1095="kg",'Data Entry'!Z1095*1,IF('Data Entry'!AA1095="Piezas",'Data Entry'!Z1095*1,IF('Data Entry'!AA1095="L",'Data Entry'!Z1095*1,IFERROR(,""))))))))</f>
        <v>0</v>
      </c>
      <c r="H1092" s="1" t="s">
        <v>4</v>
      </c>
      <c r="I1092" s="1">
        <f>IF('Data Entry'!AC1095="g",'Data Entry'!AB1095*0.001,IF('Data Entry'!AC1095="mg",'Data Entry'!AB1095*0.000001,IF('Data Entry'!AC1095="t",'Data Entry'!AB1095*1000,IF('Data Entry'!AC1095="ml",'Data Entry'!AB1095*0.001,IF('Data Entry'!AC1095="kg",'Data Entry'!AB1095*1,IF('Data Entry'!AC1095="L",'Data Entry'!AB1095*1,IFERROR(,"")))))))</f>
        <v>0</v>
      </c>
      <c r="J1092" s="59" t="str">
        <f>'Data Entry'!AU1095</f>
        <v/>
      </c>
      <c r="K1092" s="1">
        <f>IF('Data Entry'!AI1095="g",'Data Entry'!AH1095*0.001*V1092,IF('Data Entry'!AI1095="UI",'Data Entry'!AH1095*0.000001*V1092,IF('Data Entry'!AI1095="mg",'Data Entry'!AH1095*0.000001*V1092,IF('Data Entry'!AI1095="t",'Data Entry'!AH1095*1000*V1092,IF('Data Entry'!AI1095="kg",'Data Entry'!AH1095*1*V1092,IF('Data Entry'!AI1095="L",'Data Entry'!AH1095*1*V1092,IFERROR(,"")))))))</f>
        <v>0</v>
      </c>
      <c r="L1092" s="1" t="s">
        <v>4</v>
      </c>
      <c r="M1092" s="59">
        <f>'Data Entry'!AJ1095</f>
        <v>0</v>
      </c>
      <c r="N1092" s="59" t="str">
        <f>'Data Entry'!AX1095</f>
        <v/>
      </c>
      <c r="O1092" s="1">
        <f>IF('Data Entry'!AL1095="g",'Data Entry'!AK1095*0.001*W1092,IF('Data Entry'!AL1095="UI",'Data Entry'!AK1095*0.000001*W1092,IF('Data Entry'!AL1095="mg",'Data Entry'!AK1095*0.000001*W1092,IF('Data Entry'!AL1095="t",'Data Entry'!AK1095*1000*W1092,IF('Data Entry'!AL1095="kg",'Data Entry'!AK1095*1*W1092,IF('Data Entry'!AL1095="L",'Data Entry'!AK1095*1*W1092,IFERROR(,"")))))))</f>
        <v>0</v>
      </c>
      <c r="P1092" s="1" t="s">
        <v>4</v>
      </c>
      <c r="Q1092" s="59">
        <f>'Data Entry'!AM1095</f>
        <v>0</v>
      </c>
      <c r="R1092" s="59" t="str">
        <f>'Data Entry'!BA1095</f>
        <v/>
      </c>
      <c r="S1092" s="1">
        <f>IF('Data Entry'!AO1095="g",'Data Entry'!AN1095*0.001*X1092,IF('Data Entry'!AO1095="UI",'Data Entry'!AN1095*0.000001*X1092,IF('Data Entry'!AO1095="mg",'Data Entry'!AN1095*0.000001*X1092,IF('Data Entry'!AO1095="t",'Data Entry'!AN1095*1000*X1092,IF('Data Entry'!AO1095="kg",'Data Entry'!AN1095*1*X1092,IF('Data Entry'!AO1095="L",'Data Entry'!AN1095*1*X1092,IFERROR(,"")))))))</f>
        <v>0</v>
      </c>
      <c r="T1092" s="1" t="s">
        <v>4</v>
      </c>
      <c r="U1092" s="59" t="str">
        <f>IF('Data Entry'!AP1095="No aplica","1",'Data Entry'!AP1095)</f>
        <v/>
      </c>
      <c r="V1092" s="59" t="str">
        <f>IF('Data Entry'!AS1095="No aplica","1",'Data Entry'!AS1095)</f>
        <v/>
      </c>
      <c r="W1092" s="59" t="str">
        <f>IF('Data Entry'!AV1095="No aplica","1",'Data Entry'!AV1095)</f>
        <v/>
      </c>
      <c r="X1092" s="59" t="str">
        <f>IF('Data Entry'!AY1095="No aplica","1",'Data Entry'!AY1095)</f>
        <v/>
      </c>
      <c r="Y1092" s="151" t="str">
        <f t="shared" si="17"/>
        <v/>
      </c>
      <c r="Z1092" s="152" t="str">
        <f>IF('Data Entry'!H1095="Yes","1",IF(AND('Data Entry'!H1095="",'Data Entry'!I1095="",'Data Entry'!J1095="",'Data Entry'!K1095="",'Data Entry'!L1095="",'Data Entry'!M1095="",'Data Entry'!N1095="",'Data Entry'!O1095="",'Data Entry'!P1095="",'Data Entry'!Q1095=""),"","1"))</f>
        <v/>
      </c>
      <c r="AA1092" s="152" t="str">
        <f>IF('Data Entry'!R1095="Yes","1",IF(AND('Data Entry'!R1095="",'Data Entry'!S1095="",'Data Entry'!T1095="",'Data Entry'!U1095=""),"","1"))</f>
        <v/>
      </c>
      <c r="AB1092" s="157" t="str">
        <f>IF('Data Entry'!V1095="Yes","1",IF(AND('Data Entry'!V1095="",'Data Entry'!W1095=""),"","1"))</f>
        <v/>
      </c>
    </row>
    <row r="1093" spans="1:28" ht="17">
      <c r="A1093" s="59">
        <f>'Data Entry'!AB1096</f>
        <v>0</v>
      </c>
      <c r="B1093" s="59" t="str">
        <f>'Data Entry'!AR1096</f>
        <v/>
      </c>
      <c r="C1093" s="1">
        <f>IF('Data Entry'!AD1096="g",'Data Entry'!AC1096*0.001*U1093,IF('Data Entry'!AD1096="UI",'Data Entry'!AC1096*0.000001*U1093,IF('Data Entry'!AD1096="mg",'Data Entry'!AC1096*0.000001*U1093,IF('Data Entry'!AD1096="t",'Data Entry'!AC1096*1000*U1093,IF('Data Entry'!AD1096="kg",'Data Entry'!AC1096*1*U1093,IF('Data Entry'!AD1096="L",'Data Entry'!AC1096*1*U1093,IFERROR(,"")))))))</f>
        <v>0</v>
      </c>
      <c r="D1093" s="1" t="s">
        <v>4</v>
      </c>
      <c r="E1093" s="1">
        <f>IF('Data Entry'!AF1096="g",'Data Entry'!AE1096*0.001,IF('Data Entry'!AF1096="mg",'Data Entry'!AE1096*0.000001,IF('Data Entry'!AF1096="t",'Data Entry'!AE1096*1000,IF('Data Entry'!AF1096="ml",'Data Entry'!AE1096*0.001,IF('Data Entry'!AF1096="kg",'Data Entry'!AE1096*1,IF('Data Entry'!AF1096="Pieza",'Data Entry'!AE1096*1,IF('Data Entry'!AF1096="L",'Data Entry'!AE1096*1,IFERROR(,""))))))))</f>
        <v>0</v>
      </c>
      <c r="F1093" s="1" t="s">
        <v>4</v>
      </c>
      <c r="G1093" s="1">
        <f>IF('Data Entry'!AA1096="g",'Data Entry'!Z1096*0.001,IF('Data Entry'!AA1096="mg",'Data Entry'!Z1096*0.000001,IF('Data Entry'!AA1096="t",'Data Entry'!Z1096*1000,IF('Data Entry'!AA1096="ml",'Data Entry'!Z1096*0.001,IF('Data Entry'!AA1096="kg",'Data Entry'!Z1096*1,IF('Data Entry'!AA1096="Piezas",'Data Entry'!Z1096*1,IF('Data Entry'!AA1096="L",'Data Entry'!Z1096*1,IFERROR(,""))))))))</f>
        <v>0</v>
      </c>
      <c r="H1093" s="1" t="s">
        <v>4</v>
      </c>
      <c r="I1093" s="1">
        <f>IF('Data Entry'!AC1096="g",'Data Entry'!AB1096*0.001,IF('Data Entry'!AC1096="mg",'Data Entry'!AB1096*0.000001,IF('Data Entry'!AC1096="t",'Data Entry'!AB1096*1000,IF('Data Entry'!AC1096="ml",'Data Entry'!AB1096*0.001,IF('Data Entry'!AC1096="kg",'Data Entry'!AB1096*1,IF('Data Entry'!AC1096="L",'Data Entry'!AB1096*1,IFERROR(,"")))))))</f>
        <v>0</v>
      </c>
      <c r="J1093" s="59" t="str">
        <f>'Data Entry'!AU1096</f>
        <v/>
      </c>
      <c r="K1093" s="1">
        <f>IF('Data Entry'!AI1096="g",'Data Entry'!AH1096*0.001*V1093,IF('Data Entry'!AI1096="UI",'Data Entry'!AH1096*0.000001*V1093,IF('Data Entry'!AI1096="mg",'Data Entry'!AH1096*0.000001*V1093,IF('Data Entry'!AI1096="t",'Data Entry'!AH1096*1000*V1093,IF('Data Entry'!AI1096="kg",'Data Entry'!AH1096*1*V1093,IF('Data Entry'!AI1096="L",'Data Entry'!AH1096*1*V1093,IFERROR(,"")))))))</f>
        <v>0</v>
      </c>
      <c r="L1093" s="1" t="s">
        <v>4</v>
      </c>
      <c r="M1093" s="59">
        <f>'Data Entry'!AJ1096</f>
        <v>0</v>
      </c>
      <c r="N1093" s="59" t="str">
        <f>'Data Entry'!AX1096</f>
        <v/>
      </c>
      <c r="O1093" s="1">
        <f>IF('Data Entry'!AL1096="g",'Data Entry'!AK1096*0.001*W1093,IF('Data Entry'!AL1096="UI",'Data Entry'!AK1096*0.000001*W1093,IF('Data Entry'!AL1096="mg",'Data Entry'!AK1096*0.000001*W1093,IF('Data Entry'!AL1096="t",'Data Entry'!AK1096*1000*W1093,IF('Data Entry'!AL1096="kg",'Data Entry'!AK1096*1*W1093,IF('Data Entry'!AL1096="L",'Data Entry'!AK1096*1*W1093,IFERROR(,"")))))))</f>
        <v>0</v>
      </c>
      <c r="P1093" s="1" t="s">
        <v>4</v>
      </c>
      <c r="Q1093" s="59">
        <f>'Data Entry'!AM1096</f>
        <v>0</v>
      </c>
      <c r="R1093" s="59" t="str">
        <f>'Data Entry'!BA1096</f>
        <v/>
      </c>
      <c r="S1093" s="1">
        <f>IF('Data Entry'!AO1096="g",'Data Entry'!AN1096*0.001*X1093,IF('Data Entry'!AO1096="UI",'Data Entry'!AN1096*0.000001*X1093,IF('Data Entry'!AO1096="mg",'Data Entry'!AN1096*0.000001*X1093,IF('Data Entry'!AO1096="t",'Data Entry'!AN1096*1000*X1093,IF('Data Entry'!AO1096="kg",'Data Entry'!AN1096*1*X1093,IF('Data Entry'!AO1096="L",'Data Entry'!AN1096*1*X1093,IFERROR(,"")))))))</f>
        <v>0</v>
      </c>
      <c r="T1093" s="1" t="s">
        <v>4</v>
      </c>
      <c r="U1093" s="59" t="str">
        <f>IF('Data Entry'!AP1096="No aplica","1",'Data Entry'!AP1096)</f>
        <v/>
      </c>
      <c r="V1093" s="59" t="str">
        <f>IF('Data Entry'!AS1096="No aplica","1",'Data Entry'!AS1096)</f>
        <v/>
      </c>
      <c r="W1093" s="59" t="str">
        <f>IF('Data Entry'!AV1096="No aplica","1",'Data Entry'!AV1096)</f>
        <v/>
      </c>
      <c r="X1093" s="59" t="str">
        <f>IF('Data Entry'!AY1096="No aplica","1",'Data Entry'!AY1096)</f>
        <v/>
      </c>
      <c r="Y1093" s="151" t="str">
        <f t="shared" si="17"/>
        <v/>
      </c>
      <c r="Z1093" s="152" t="str">
        <f>IF('Data Entry'!H1096="Yes","1",IF(AND('Data Entry'!H1096="",'Data Entry'!I1096="",'Data Entry'!J1096="",'Data Entry'!K1096="",'Data Entry'!L1096="",'Data Entry'!M1096="",'Data Entry'!N1096="",'Data Entry'!O1096="",'Data Entry'!P1096="",'Data Entry'!Q1096=""),"","1"))</f>
        <v/>
      </c>
      <c r="AA1093" s="152" t="str">
        <f>IF('Data Entry'!R1096="Yes","1",IF(AND('Data Entry'!R1096="",'Data Entry'!S1096="",'Data Entry'!T1096="",'Data Entry'!U1096=""),"","1"))</f>
        <v/>
      </c>
      <c r="AB1093" s="157" t="str">
        <f>IF('Data Entry'!V1096="Yes","1",IF(AND('Data Entry'!V1096="",'Data Entry'!W1096=""),"","1"))</f>
        <v/>
      </c>
    </row>
    <row r="1094" spans="1:28" ht="17">
      <c r="A1094" s="59">
        <f>'Data Entry'!AB1097</f>
        <v>0</v>
      </c>
      <c r="B1094" s="59" t="str">
        <f>'Data Entry'!AR1097</f>
        <v/>
      </c>
      <c r="C1094" s="1">
        <f>IF('Data Entry'!AD1097="g",'Data Entry'!AC1097*0.001*U1094,IF('Data Entry'!AD1097="UI",'Data Entry'!AC1097*0.000001*U1094,IF('Data Entry'!AD1097="mg",'Data Entry'!AC1097*0.000001*U1094,IF('Data Entry'!AD1097="t",'Data Entry'!AC1097*1000*U1094,IF('Data Entry'!AD1097="kg",'Data Entry'!AC1097*1*U1094,IF('Data Entry'!AD1097="L",'Data Entry'!AC1097*1*U1094,IFERROR(,"")))))))</f>
        <v>0</v>
      </c>
      <c r="D1094" s="1" t="s">
        <v>4</v>
      </c>
      <c r="E1094" s="1">
        <f>IF('Data Entry'!AF1097="g",'Data Entry'!AE1097*0.001,IF('Data Entry'!AF1097="mg",'Data Entry'!AE1097*0.000001,IF('Data Entry'!AF1097="t",'Data Entry'!AE1097*1000,IF('Data Entry'!AF1097="ml",'Data Entry'!AE1097*0.001,IF('Data Entry'!AF1097="kg",'Data Entry'!AE1097*1,IF('Data Entry'!AF1097="Pieza",'Data Entry'!AE1097*1,IF('Data Entry'!AF1097="L",'Data Entry'!AE1097*1,IFERROR(,""))))))))</f>
        <v>0</v>
      </c>
      <c r="F1094" s="1" t="s">
        <v>4</v>
      </c>
      <c r="G1094" s="1">
        <f>IF('Data Entry'!AA1097="g",'Data Entry'!Z1097*0.001,IF('Data Entry'!AA1097="mg",'Data Entry'!Z1097*0.000001,IF('Data Entry'!AA1097="t",'Data Entry'!Z1097*1000,IF('Data Entry'!AA1097="ml",'Data Entry'!Z1097*0.001,IF('Data Entry'!AA1097="kg",'Data Entry'!Z1097*1,IF('Data Entry'!AA1097="Piezas",'Data Entry'!Z1097*1,IF('Data Entry'!AA1097="L",'Data Entry'!Z1097*1,IFERROR(,""))))))))</f>
        <v>0</v>
      </c>
      <c r="H1094" s="1" t="s">
        <v>4</v>
      </c>
      <c r="I1094" s="1">
        <f>IF('Data Entry'!AC1097="g",'Data Entry'!AB1097*0.001,IF('Data Entry'!AC1097="mg",'Data Entry'!AB1097*0.000001,IF('Data Entry'!AC1097="t",'Data Entry'!AB1097*1000,IF('Data Entry'!AC1097="ml",'Data Entry'!AB1097*0.001,IF('Data Entry'!AC1097="kg",'Data Entry'!AB1097*1,IF('Data Entry'!AC1097="L",'Data Entry'!AB1097*1,IFERROR(,"")))))))</f>
        <v>0</v>
      </c>
      <c r="J1094" s="59" t="str">
        <f>'Data Entry'!AU1097</f>
        <v/>
      </c>
      <c r="K1094" s="1">
        <f>IF('Data Entry'!AI1097="g",'Data Entry'!AH1097*0.001*V1094,IF('Data Entry'!AI1097="UI",'Data Entry'!AH1097*0.000001*V1094,IF('Data Entry'!AI1097="mg",'Data Entry'!AH1097*0.000001*V1094,IF('Data Entry'!AI1097="t",'Data Entry'!AH1097*1000*V1094,IF('Data Entry'!AI1097="kg",'Data Entry'!AH1097*1*V1094,IF('Data Entry'!AI1097="L",'Data Entry'!AH1097*1*V1094,IFERROR(,"")))))))</f>
        <v>0</v>
      </c>
      <c r="L1094" s="1" t="s">
        <v>4</v>
      </c>
      <c r="M1094" s="59">
        <f>'Data Entry'!AJ1097</f>
        <v>0</v>
      </c>
      <c r="N1094" s="59" t="str">
        <f>'Data Entry'!AX1097</f>
        <v/>
      </c>
      <c r="O1094" s="1">
        <f>IF('Data Entry'!AL1097="g",'Data Entry'!AK1097*0.001*W1094,IF('Data Entry'!AL1097="UI",'Data Entry'!AK1097*0.000001*W1094,IF('Data Entry'!AL1097="mg",'Data Entry'!AK1097*0.000001*W1094,IF('Data Entry'!AL1097="t",'Data Entry'!AK1097*1000*W1094,IF('Data Entry'!AL1097="kg",'Data Entry'!AK1097*1*W1094,IF('Data Entry'!AL1097="L",'Data Entry'!AK1097*1*W1094,IFERROR(,"")))))))</f>
        <v>0</v>
      </c>
      <c r="P1094" s="1" t="s">
        <v>4</v>
      </c>
      <c r="Q1094" s="59">
        <f>'Data Entry'!AM1097</f>
        <v>0</v>
      </c>
      <c r="R1094" s="59" t="str">
        <f>'Data Entry'!BA1097</f>
        <v/>
      </c>
      <c r="S1094" s="1">
        <f>IF('Data Entry'!AO1097="g",'Data Entry'!AN1097*0.001*X1094,IF('Data Entry'!AO1097="UI",'Data Entry'!AN1097*0.000001*X1094,IF('Data Entry'!AO1097="mg",'Data Entry'!AN1097*0.000001*X1094,IF('Data Entry'!AO1097="t",'Data Entry'!AN1097*1000*X1094,IF('Data Entry'!AO1097="kg",'Data Entry'!AN1097*1*X1094,IF('Data Entry'!AO1097="L",'Data Entry'!AN1097*1*X1094,IFERROR(,"")))))))</f>
        <v>0</v>
      </c>
      <c r="T1094" s="1" t="s">
        <v>4</v>
      </c>
      <c r="U1094" s="59" t="str">
        <f>IF('Data Entry'!AP1097="No aplica","1",'Data Entry'!AP1097)</f>
        <v/>
      </c>
      <c r="V1094" s="59" t="str">
        <f>IF('Data Entry'!AS1097="No aplica","1",'Data Entry'!AS1097)</f>
        <v/>
      </c>
      <c r="W1094" s="59" t="str">
        <f>IF('Data Entry'!AV1097="No aplica","1",'Data Entry'!AV1097)</f>
        <v/>
      </c>
      <c r="X1094" s="59" t="str">
        <f>IF('Data Entry'!AY1097="No aplica","1",'Data Entry'!AY1097)</f>
        <v/>
      </c>
      <c r="Y1094" s="151" t="str">
        <f t="shared" si="17"/>
        <v/>
      </c>
      <c r="Z1094" s="152" t="str">
        <f>IF('Data Entry'!H1097="Yes","1",IF(AND('Data Entry'!H1097="",'Data Entry'!I1097="",'Data Entry'!J1097="",'Data Entry'!K1097="",'Data Entry'!L1097="",'Data Entry'!M1097="",'Data Entry'!N1097="",'Data Entry'!O1097="",'Data Entry'!P1097="",'Data Entry'!Q1097=""),"","1"))</f>
        <v/>
      </c>
      <c r="AA1094" s="152" t="str">
        <f>IF('Data Entry'!R1097="Yes","1",IF(AND('Data Entry'!R1097="",'Data Entry'!S1097="",'Data Entry'!T1097="",'Data Entry'!U1097=""),"","1"))</f>
        <v/>
      </c>
      <c r="AB1094" s="157" t="str">
        <f>IF('Data Entry'!V1097="Yes","1",IF(AND('Data Entry'!V1097="",'Data Entry'!W1097=""),"","1"))</f>
        <v/>
      </c>
    </row>
    <row r="1095" spans="1:28" ht="17">
      <c r="A1095" s="59">
        <f>'Data Entry'!AB1098</f>
        <v>0</v>
      </c>
      <c r="B1095" s="59" t="str">
        <f>'Data Entry'!AR1098</f>
        <v/>
      </c>
      <c r="C1095" s="1">
        <f>IF('Data Entry'!AD1098="g",'Data Entry'!AC1098*0.001*U1095,IF('Data Entry'!AD1098="UI",'Data Entry'!AC1098*0.000001*U1095,IF('Data Entry'!AD1098="mg",'Data Entry'!AC1098*0.000001*U1095,IF('Data Entry'!AD1098="t",'Data Entry'!AC1098*1000*U1095,IF('Data Entry'!AD1098="kg",'Data Entry'!AC1098*1*U1095,IF('Data Entry'!AD1098="L",'Data Entry'!AC1098*1*U1095,IFERROR(,"")))))))</f>
        <v>0</v>
      </c>
      <c r="D1095" s="1" t="s">
        <v>4</v>
      </c>
      <c r="E1095" s="1">
        <f>IF('Data Entry'!AF1098="g",'Data Entry'!AE1098*0.001,IF('Data Entry'!AF1098="mg",'Data Entry'!AE1098*0.000001,IF('Data Entry'!AF1098="t",'Data Entry'!AE1098*1000,IF('Data Entry'!AF1098="ml",'Data Entry'!AE1098*0.001,IF('Data Entry'!AF1098="kg",'Data Entry'!AE1098*1,IF('Data Entry'!AF1098="Pieza",'Data Entry'!AE1098*1,IF('Data Entry'!AF1098="L",'Data Entry'!AE1098*1,IFERROR(,""))))))))</f>
        <v>0</v>
      </c>
      <c r="F1095" s="1" t="s">
        <v>4</v>
      </c>
      <c r="G1095" s="1">
        <f>IF('Data Entry'!AA1098="g",'Data Entry'!Z1098*0.001,IF('Data Entry'!AA1098="mg",'Data Entry'!Z1098*0.000001,IF('Data Entry'!AA1098="t",'Data Entry'!Z1098*1000,IF('Data Entry'!AA1098="ml",'Data Entry'!Z1098*0.001,IF('Data Entry'!AA1098="kg",'Data Entry'!Z1098*1,IF('Data Entry'!AA1098="Piezas",'Data Entry'!Z1098*1,IF('Data Entry'!AA1098="L",'Data Entry'!Z1098*1,IFERROR(,""))))))))</f>
        <v>0</v>
      </c>
      <c r="H1095" s="1" t="s">
        <v>4</v>
      </c>
      <c r="I1095" s="1">
        <f>IF('Data Entry'!AC1098="g",'Data Entry'!AB1098*0.001,IF('Data Entry'!AC1098="mg",'Data Entry'!AB1098*0.000001,IF('Data Entry'!AC1098="t",'Data Entry'!AB1098*1000,IF('Data Entry'!AC1098="ml",'Data Entry'!AB1098*0.001,IF('Data Entry'!AC1098="kg",'Data Entry'!AB1098*1,IF('Data Entry'!AC1098="L",'Data Entry'!AB1098*1,IFERROR(,"")))))))</f>
        <v>0</v>
      </c>
      <c r="J1095" s="59" t="str">
        <f>'Data Entry'!AU1098</f>
        <v/>
      </c>
      <c r="K1095" s="1">
        <f>IF('Data Entry'!AI1098="g",'Data Entry'!AH1098*0.001*V1095,IF('Data Entry'!AI1098="UI",'Data Entry'!AH1098*0.000001*V1095,IF('Data Entry'!AI1098="mg",'Data Entry'!AH1098*0.000001*V1095,IF('Data Entry'!AI1098="t",'Data Entry'!AH1098*1000*V1095,IF('Data Entry'!AI1098="kg",'Data Entry'!AH1098*1*V1095,IF('Data Entry'!AI1098="L",'Data Entry'!AH1098*1*V1095,IFERROR(,"")))))))</f>
        <v>0</v>
      </c>
      <c r="L1095" s="1" t="s">
        <v>4</v>
      </c>
      <c r="M1095" s="59">
        <f>'Data Entry'!AJ1098</f>
        <v>0</v>
      </c>
      <c r="N1095" s="59" t="str">
        <f>'Data Entry'!AX1098</f>
        <v/>
      </c>
      <c r="O1095" s="1">
        <f>IF('Data Entry'!AL1098="g",'Data Entry'!AK1098*0.001*W1095,IF('Data Entry'!AL1098="UI",'Data Entry'!AK1098*0.000001*W1095,IF('Data Entry'!AL1098="mg",'Data Entry'!AK1098*0.000001*W1095,IF('Data Entry'!AL1098="t",'Data Entry'!AK1098*1000*W1095,IF('Data Entry'!AL1098="kg",'Data Entry'!AK1098*1*W1095,IF('Data Entry'!AL1098="L",'Data Entry'!AK1098*1*W1095,IFERROR(,"")))))))</f>
        <v>0</v>
      </c>
      <c r="P1095" s="1" t="s">
        <v>4</v>
      </c>
      <c r="Q1095" s="59">
        <f>'Data Entry'!AM1098</f>
        <v>0</v>
      </c>
      <c r="R1095" s="59" t="str">
        <f>'Data Entry'!BA1098</f>
        <v/>
      </c>
      <c r="S1095" s="1">
        <f>IF('Data Entry'!AO1098="g",'Data Entry'!AN1098*0.001*X1095,IF('Data Entry'!AO1098="UI",'Data Entry'!AN1098*0.000001*X1095,IF('Data Entry'!AO1098="mg",'Data Entry'!AN1098*0.000001*X1095,IF('Data Entry'!AO1098="t",'Data Entry'!AN1098*1000*X1095,IF('Data Entry'!AO1098="kg",'Data Entry'!AN1098*1*X1095,IF('Data Entry'!AO1098="L",'Data Entry'!AN1098*1*X1095,IFERROR(,"")))))))</f>
        <v>0</v>
      </c>
      <c r="T1095" s="1" t="s">
        <v>4</v>
      </c>
      <c r="U1095" s="59" t="str">
        <f>IF('Data Entry'!AP1098="No aplica","1",'Data Entry'!AP1098)</f>
        <v/>
      </c>
      <c r="V1095" s="59" t="str">
        <f>IF('Data Entry'!AS1098="No aplica","1",'Data Entry'!AS1098)</f>
        <v/>
      </c>
      <c r="W1095" s="59" t="str">
        <f>IF('Data Entry'!AV1098="No aplica","1",'Data Entry'!AV1098)</f>
        <v/>
      </c>
      <c r="X1095" s="59" t="str">
        <f>IF('Data Entry'!AY1098="No aplica","1",'Data Entry'!AY1098)</f>
        <v/>
      </c>
      <c r="Y1095" s="151" t="str">
        <f t="shared" si="17"/>
        <v/>
      </c>
      <c r="Z1095" s="152" t="str">
        <f>IF('Data Entry'!H1098="Yes","1",IF(AND('Data Entry'!H1098="",'Data Entry'!I1098="",'Data Entry'!J1098="",'Data Entry'!K1098="",'Data Entry'!L1098="",'Data Entry'!M1098="",'Data Entry'!N1098="",'Data Entry'!O1098="",'Data Entry'!P1098="",'Data Entry'!Q1098=""),"","1"))</f>
        <v/>
      </c>
      <c r="AA1095" s="152" t="str">
        <f>IF('Data Entry'!R1098="Yes","1",IF(AND('Data Entry'!R1098="",'Data Entry'!S1098="",'Data Entry'!T1098="",'Data Entry'!U1098=""),"","1"))</f>
        <v/>
      </c>
      <c r="AB1095" s="157" t="str">
        <f>IF('Data Entry'!V1098="Yes","1",IF(AND('Data Entry'!V1098="",'Data Entry'!W1098=""),"","1"))</f>
        <v/>
      </c>
    </row>
    <row r="1096" spans="1:28" ht="17">
      <c r="A1096" s="59">
        <f>'Data Entry'!AB1099</f>
        <v>0</v>
      </c>
      <c r="B1096" s="59" t="str">
        <f>'Data Entry'!AR1099</f>
        <v/>
      </c>
      <c r="C1096" s="1">
        <f>IF('Data Entry'!AD1099="g",'Data Entry'!AC1099*0.001*U1096,IF('Data Entry'!AD1099="UI",'Data Entry'!AC1099*0.000001*U1096,IF('Data Entry'!AD1099="mg",'Data Entry'!AC1099*0.000001*U1096,IF('Data Entry'!AD1099="t",'Data Entry'!AC1099*1000*U1096,IF('Data Entry'!AD1099="kg",'Data Entry'!AC1099*1*U1096,IF('Data Entry'!AD1099="L",'Data Entry'!AC1099*1*U1096,IFERROR(,"")))))))</f>
        <v>0</v>
      </c>
      <c r="D1096" s="1" t="s">
        <v>4</v>
      </c>
      <c r="E1096" s="1">
        <f>IF('Data Entry'!AF1099="g",'Data Entry'!AE1099*0.001,IF('Data Entry'!AF1099="mg",'Data Entry'!AE1099*0.000001,IF('Data Entry'!AF1099="t",'Data Entry'!AE1099*1000,IF('Data Entry'!AF1099="ml",'Data Entry'!AE1099*0.001,IF('Data Entry'!AF1099="kg",'Data Entry'!AE1099*1,IF('Data Entry'!AF1099="Pieza",'Data Entry'!AE1099*1,IF('Data Entry'!AF1099="L",'Data Entry'!AE1099*1,IFERROR(,""))))))))</f>
        <v>0</v>
      </c>
      <c r="F1096" s="1" t="s">
        <v>4</v>
      </c>
      <c r="G1096" s="1">
        <f>IF('Data Entry'!AA1099="g",'Data Entry'!Z1099*0.001,IF('Data Entry'!AA1099="mg",'Data Entry'!Z1099*0.000001,IF('Data Entry'!AA1099="t",'Data Entry'!Z1099*1000,IF('Data Entry'!AA1099="ml",'Data Entry'!Z1099*0.001,IF('Data Entry'!AA1099="kg",'Data Entry'!Z1099*1,IF('Data Entry'!AA1099="Piezas",'Data Entry'!Z1099*1,IF('Data Entry'!AA1099="L",'Data Entry'!Z1099*1,IFERROR(,""))))))))</f>
        <v>0</v>
      </c>
      <c r="H1096" s="1" t="s">
        <v>4</v>
      </c>
      <c r="I1096" s="1">
        <f>IF('Data Entry'!AC1099="g",'Data Entry'!AB1099*0.001,IF('Data Entry'!AC1099="mg",'Data Entry'!AB1099*0.000001,IF('Data Entry'!AC1099="t",'Data Entry'!AB1099*1000,IF('Data Entry'!AC1099="ml",'Data Entry'!AB1099*0.001,IF('Data Entry'!AC1099="kg",'Data Entry'!AB1099*1,IF('Data Entry'!AC1099="L",'Data Entry'!AB1099*1,IFERROR(,"")))))))</f>
        <v>0</v>
      </c>
      <c r="J1096" s="59" t="str">
        <f>'Data Entry'!AU1099</f>
        <v/>
      </c>
      <c r="K1096" s="1">
        <f>IF('Data Entry'!AI1099="g",'Data Entry'!AH1099*0.001*V1096,IF('Data Entry'!AI1099="UI",'Data Entry'!AH1099*0.000001*V1096,IF('Data Entry'!AI1099="mg",'Data Entry'!AH1099*0.000001*V1096,IF('Data Entry'!AI1099="t",'Data Entry'!AH1099*1000*V1096,IF('Data Entry'!AI1099="kg",'Data Entry'!AH1099*1*V1096,IF('Data Entry'!AI1099="L",'Data Entry'!AH1099*1*V1096,IFERROR(,"")))))))</f>
        <v>0</v>
      </c>
      <c r="L1096" s="1" t="s">
        <v>4</v>
      </c>
      <c r="M1096" s="59">
        <f>'Data Entry'!AJ1099</f>
        <v>0</v>
      </c>
      <c r="N1096" s="59" t="str">
        <f>'Data Entry'!AX1099</f>
        <v/>
      </c>
      <c r="O1096" s="1">
        <f>IF('Data Entry'!AL1099="g",'Data Entry'!AK1099*0.001*W1096,IF('Data Entry'!AL1099="UI",'Data Entry'!AK1099*0.000001*W1096,IF('Data Entry'!AL1099="mg",'Data Entry'!AK1099*0.000001*W1096,IF('Data Entry'!AL1099="t",'Data Entry'!AK1099*1000*W1096,IF('Data Entry'!AL1099="kg",'Data Entry'!AK1099*1*W1096,IF('Data Entry'!AL1099="L",'Data Entry'!AK1099*1*W1096,IFERROR(,"")))))))</f>
        <v>0</v>
      </c>
      <c r="P1096" s="1" t="s">
        <v>4</v>
      </c>
      <c r="Q1096" s="59">
        <f>'Data Entry'!AM1099</f>
        <v>0</v>
      </c>
      <c r="R1096" s="59" t="str">
        <f>'Data Entry'!BA1099</f>
        <v/>
      </c>
      <c r="S1096" s="1">
        <f>IF('Data Entry'!AO1099="g",'Data Entry'!AN1099*0.001*X1096,IF('Data Entry'!AO1099="UI",'Data Entry'!AN1099*0.000001*X1096,IF('Data Entry'!AO1099="mg",'Data Entry'!AN1099*0.000001*X1096,IF('Data Entry'!AO1099="t",'Data Entry'!AN1099*1000*X1096,IF('Data Entry'!AO1099="kg",'Data Entry'!AN1099*1*X1096,IF('Data Entry'!AO1099="L",'Data Entry'!AN1099*1*X1096,IFERROR(,"")))))))</f>
        <v>0</v>
      </c>
      <c r="T1096" s="1" t="s">
        <v>4</v>
      </c>
      <c r="U1096" s="59" t="str">
        <f>IF('Data Entry'!AP1099="No aplica","1",'Data Entry'!AP1099)</f>
        <v/>
      </c>
      <c r="V1096" s="59" t="str">
        <f>IF('Data Entry'!AS1099="No aplica","1",'Data Entry'!AS1099)</f>
        <v/>
      </c>
      <c r="W1096" s="59" t="str">
        <f>IF('Data Entry'!AV1099="No aplica","1",'Data Entry'!AV1099)</f>
        <v/>
      </c>
      <c r="X1096" s="59" t="str">
        <f>IF('Data Entry'!AY1099="No aplica","1",'Data Entry'!AY1099)</f>
        <v/>
      </c>
      <c r="Y1096" s="151" t="str">
        <f t="shared" si="17"/>
        <v/>
      </c>
      <c r="Z1096" s="152" t="str">
        <f>IF('Data Entry'!H1099="Yes","1",IF(AND('Data Entry'!H1099="",'Data Entry'!I1099="",'Data Entry'!J1099="",'Data Entry'!K1099="",'Data Entry'!L1099="",'Data Entry'!M1099="",'Data Entry'!N1099="",'Data Entry'!O1099="",'Data Entry'!P1099="",'Data Entry'!Q1099=""),"","1"))</f>
        <v/>
      </c>
      <c r="AA1096" s="152" t="str">
        <f>IF('Data Entry'!R1099="Yes","1",IF(AND('Data Entry'!R1099="",'Data Entry'!S1099="",'Data Entry'!T1099="",'Data Entry'!U1099=""),"","1"))</f>
        <v/>
      </c>
      <c r="AB1096" s="157" t="str">
        <f>IF('Data Entry'!V1099="Yes","1",IF(AND('Data Entry'!V1099="",'Data Entry'!W1099=""),"","1"))</f>
        <v/>
      </c>
    </row>
    <row r="1097" spans="1:28" ht="17">
      <c r="A1097" s="59">
        <f>'Data Entry'!AB1100</f>
        <v>0</v>
      </c>
      <c r="B1097" s="59" t="str">
        <f>'Data Entry'!AR1100</f>
        <v/>
      </c>
      <c r="C1097" s="1">
        <f>IF('Data Entry'!AD1100="g",'Data Entry'!AC1100*0.001*U1097,IF('Data Entry'!AD1100="UI",'Data Entry'!AC1100*0.000001*U1097,IF('Data Entry'!AD1100="mg",'Data Entry'!AC1100*0.000001*U1097,IF('Data Entry'!AD1100="t",'Data Entry'!AC1100*1000*U1097,IF('Data Entry'!AD1100="kg",'Data Entry'!AC1100*1*U1097,IF('Data Entry'!AD1100="L",'Data Entry'!AC1100*1*U1097,IFERROR(,"")))))))</f>
        <v>0</v>
      </c>
      <c r="D1097" s="1" t="s">
        <v>4</v>
      </c>
      <c r="E1097" s="1">
        <f>IF('Data Entry'!AF1100="g",'Data Entry'!AE1100*0.001,IF('Data Entry'!AF1100="mg",'Data Entry'!AE1100*0.000001,IF('Data Entry'!AF1100="t",'Data Entry'!AE1100*1000,IF('Data Entry'!AF1100="ml",'Data Entry'!AE1100*0.001,IF('Data Entry'!AF1100="kg",'Data Entry'!AE1100*1,IF('Data Entry'!AF1100="Pieza",'Data Entry'!AE1100*1,IF('Data Entry'!AF1100="L",'Data Entry'!AE1100*1,IFERROR(,""))))))))</f>
        <v>0</v>
      </c>
      <c r="F1097" s="1" t="s">
        <v>4</v>
      </c>
      <c r="G1097" s="1">
        <f>IF('Data Entry'!AA1100="g",'Data Entry'!Z1100*0.001,IF('Data Entry'!AA1100="mg",'Data Entry'!Z1100*0.000001,IF('Data Entry'!AA1100="t",'Data Entry'!Z1100*1000,IF('Data Entry'!AA1100="ml",'Data Entry'!Z1100*0.001,IF('Data Entry'!AA1100="kg",'Data Entry'!Z1100*1,IF('Data Entry'!AA1100="Piezas",'Data Entry'!Z1100*1,IF('Data Entry'!AA1100="L",'Data Entry'!Z1100*1,IFERROR(,""))))))))</f>
        <v>0</v>
      </c>
      <c r="H1097" s="1" t="s">
        <v>4</v>
      </c>
      <c r="I1097" s="1">
        <f>IF('Data Entry'!AC1100="g",'Data Entry'!AB1100*0.001,IF('Data Entry'!AC1100="mg",'Data Entry'!AB1100*0.000001,IF('Data Entry'!AC1100="t",'Data Entry'!AB1100*1000,IF('Data Entry'!AC1100="ml",'Data Entry'!AB1100*0.001,IF('Data Entry'!AC1100="kg",'Data Entry'!AB1100*1,IF('Data Entry'!AC1100="L",'Data Entry'!AB1100*1,IFERROR(,"")))))))</f>
        <v>0</v>
      </c>
      <c r="J1097" s="59" t="str">
        <f>'Data Entry'!AU1100</f>
        <v/>
      </c>
      <c r="K1097" s="1">
        <f>IF('Data Entry'!AI1100="g",'Data Entry'!AH1100*0.001*V1097,IF('Data Entry'!AI1100="UI",'Data Entry'!AH1100*0.000001*V1097,IF('Data Entry'!AI1100="mg",'Data Entry'!AH1100*0.000001*V1097,IF('Data Entry'!AI1100="t",'Data Entry'!AH1100*1000*V1097,IF('Data Entry'!AI1100="kg",'Data Entry'!AH1100*1*V1097,IF('Data Entry'!AI1100="L",'Data Entry'!AH1100*1*V1097,IFERROR(,"")))))))</f>
        <v>0</v>
      </c>
      <c r="L1097" s="1" t="s">
        <v>4</v>
      </c>
      <c r="M1097" s="59">
        <f>'Data Entry'!AJ1100</f>
        <v>0</v>
      </c>
      <c r="N1097" s="59" t="str">
        <f>'Data Entry'!AX1100</f>
        <v/>
      </c>
      <c r="O1097" s="1">
        <f>IF('Data Entry'!AL1100="g",'Data Entry'!AK1100*0.001*W1097,IF('Data Entry'!AL1100="UI",'Data Entry'!AK1100*0.000001*W1097,IF('Data Entry'!AL1100="mg",'Data Entry'!AK1100*0.000001*W1097,IF('Data Entry'!AL1100="t",'Data Entry'!AK1100*1000*W1097,IF('Data Entry'!AL1100="kg",'Data Entry'!AK1100*1*W1097,IF('Data Entry'!AL1100="L",'Data Entry'!AK1100*1*W1097,IFERROR(,"")))))))</f>
        <v>0</v>
      </c>
      <c r="P1097" s="1" t="s">
        <v>4</v>
      </c>
      <c r="Q1097" s="59">
        <f>'Data Entry'!AM1100</f>
        <v>0</v>
      </c>
      <c r="R1097" s="59" t="str">
        <f>'Data Entry'!BA1100</f>
        <v/>
      </c>
      <c r="S1097" s="1">
        <f>IF('Data Entry'!AO1100="g",'Data Entry'!AN1100*0.001*X1097,IF('Data Entry'!AO1100="UI",'Data Entry'!AN1100*0.000001*X1097,IF('Data Entry'!AO1100="mg",'Data Entry'!AN1100*0.000001*X1097,IF('Data Entry'!AO1100="t",'Data Entry'!AN1100*1000*X1097,IF('Data Entry'!AO1100="kg",'Data Entry'!AN1100*1*X1097,IF('Data Entry'!AO1100="L",'Data Entry'!AN1100*1*X1097,IFERROR(,"")))))))</f>
        <v>0</v>
      </c>
      <c r="T1097" s="1" t="s">
        <v>4</v>
      </c>
      <c r="U1097" s="59" t="str">
        <f>IF('Data Entry'!AP1100="No aplica","1",'Data Entry'!AP1100)</f>
        <v/>
      </c>
      <c r="V1097" s="59" t="str">
        <f>IF('Data Entry'!AS1100="No aplica","1",'Data Entry'!AS1100)</f>
        <v/>
      </c>
      <c r="W1097" s="59" t="str">
        <f>IF('Data Entry'!AV1100="No aplica","1",'Data Entry'!AV1100)</f>
        <v/>
      </c>
      <c r="X1097" s="59" t="str">
        <f>IF('Data Entry'!AY1100="No aplica","1",'Data Entry'!AY1100)</f>
        <v/>
      </c>
      <c r="Y1097" s="151" t="str">
        <f t="shared" si="17"/>
        <v/>
      </c>
      <c r="Z1097" s="152" t="str">
        <f>IF('Data Entry'!H1100="Yes","1",IF(AND('Data Entry'!H1100="",'Data Entry'!I1100="",'Data Entry'!J1100="",'Data Entry'!K1100="",'Data Entry'!L1100="",'Data Entry'!M1100="",'Data Entry'!N1100="",'Data Entry'!O1100="",'Data Entry'!P1100="",'Data Entry'!Q1100=""),"","1"))</f>
        <v/>
      </c>
      <c r="AA1097" s="152" t="str">
        <f>IF('Data Entry'!R1100="Yes","1",IF(AND('Data Entry'!R1100="",'Data Entry'!S1100="",'Data Entry'!T1100="",'Data Entry'!U1100=""),"","1"))</f>
        <v/>
      </c>
      <c r="AB1097" s="157" t="str">
        <f>IF('Data Entry'!V1100="Yes","1",IF(AND('Data Entry'!V1100="",'Data Entry'!W1100=""),"","1"))</f>
        <v/>
      </c>
    </row>
    <row r="1098" spans="1:28" ht="17">
      <c r="A1098" s="59">
        <f>'Data Entry'!AB1101</f>
        <v>0</v>
      </c>
      <c r="B1098" s="59" t="str">
        <f>'Data Entry'!AR1101</f>
        <v/>
      </c>
      <c r="C1098" s="1">
        <f>IF('Data Entry'!AD1101="g",'Data Entry'!AC1101*0.001*U1098,IF('Data Entry'!AD1101="UI",'Data Entry'!AC1101*0.000001*U1098,IF('Data Entry'!AD1101="mg",'Data Entry'!AC1101*0.000001*U1098,IF('Data Entry'!AD1101="t",'Data Entry'!AC1101*1000*U1098,IF('Data Entry'!AD1101="kg",'Data Entry'!AC1101*1*U1098,IF('Data Entry'!AD1101="L",'Data Entry'!AC1101*1*U1098,IFERROR(,"")))))))</f>
        <v>0</v>
      </c>
      <c r="D1098" s="1" t="s">
        <v>4</v>
      </c>
      <c r="E1098" s="1">
        <f>IF('Data Entry'!AF1101="g",'Data Entry'!AE1101*0.001,IF('Data Entry'!AF1101="mg",'Data Entry'!AE1101*0.000001,IF('Data Entry'!AF1101="t",'Data Entry'!AE1101*1000,IF('Data Entry'!AF1101="ml",'Data Entry'!AE1101*0.001,IF('Data Entry'!AF1101="kg",'Data Entry'!AE1101*1,IF('Data Entry'!AF1101="Pieza",'Data Entry'!AE1101*1,IF('Data Entry'!AF1101="L",'Data Entry'!AE1101*1,IFERROR(,""))))))))</f>
        <v>0</v>
      </c>
      <c r="F1098" s="1" t="s">
        <v>4</v>
      </c>
      <c r="G1098" s="1">
        <f>IF('Data Entry'!AA1101="g",'Data Entry'!Z1101*0.001,IF('Data Entry'!AA1101="mg",'Data Entry'!Z1101*0.000001,IF('Data Entry'!AA1101="t",'Data Entry'!Z1101*1000,IF('Data Entry'!AA1101="ml",'Data Entry'!Z1101*0.001,IF('Data Entry'!AA1101="kg",'Data Entry'!Z1101*1,IF('Data Entry'!AA1101="Piezas",'Data Entry'!Z1101*1,IF('Data Entry'!AA1101="L",'Data Entry'!Z1101*1,IFERROR(,""))))))))</f>
        <v>0</v>
      </c>
      <c r="H1098" s="1" t="s">
        <v>4</v>
      </c>
      <c r="I1098" s="1">
        <f>IF('Data Entry'!AC1101="g",'Data Entry'!AB1101*0.001,IF('Data Entry'!AC1101="mg",'Data Entry'!AB1101*0.000001,IF('Data Entry'!AC1101="t",'Data Entry'!AB1101*1000,IF('Data Entry'!AC1101="ml",'Data Entry'!AB1101*0.001,IF('Data Entry'!AC1101="kg",'Data Entry'!AB1101*1,IF('Data Entry'!AC1101="L",'Data Entry'!AB1101*1,IFERROR(,"")))))))</f>
        <v>0</v>
      </c>
      <c r="J1098" s="59" t="str">
        <f>'Data Entry'!AU1101</f>
        <v/>
      </c>
      <c r="K1098" s="1">
        <f>IF('Data Entry'!AI1101="g",'Data Entry'!AH1101*0.001*V1098,IF('Data Entry'!AI1101="UI",'Data Entry'!AH1101*0.000001*V1098,IF('Data Entry'!AI1101="mg",'Data Entry'!AH1101*0.000001*V1098,IF('Data Entry'!AI1101="t",'Data Entry'!AH1101*1000*V1098,IF('Data Entry'!AI1101="kg",'Data Entry'!AH1101*1*V1098,IF('Data Entry'!AI1101="L",'Data Entry'!AH1101*1*V1098,IFERROR(,"")))))))</f>
        <v>0</v>
      </c>
      <c r="L1098" s="1" t="s">
        <v>4</v>
      </c>
      <c r="M1098" s="59">
        <f>'Data Entry'!AJ1101</f>
        <v>0</v>
      </c>
      <c r="N1098" s="59" t="str">
        <f>'Data Entry'!AX1101</f>
        <v/>
      </c>
      <c r="O1098" s="1">
        <f>IF('Data Entry'!AL1101="g",'Data Entry'!AK1101*0.001*W1098,IF('Data Entry'!AL1101="UI",'Data Entry'!AK1101*0.000001*W1098,IF('Data Entry'!AL1101="mg",'Data Entry'!AK1101*0.000001*W1098,IF('Data Entry'!AL1101="t",'Data Entry'!AK1101*1000*W1098,IF('Data Entry'!AL1101="kg",'Data Entry'!AK1101*1*W1098,IF('Data Entry'!AL1101="L",'Data Entry'!AK1101*1*W1098,IFERROR(,"")))))))</f>
        <v>0</v>
      </c>
      <c r="P1098" s="1" t="s">
        <v>4</v>
      </c>
      <c r="Q1098" s="59">
        <f>'Data Entry'!AM1101</f>
        <v>0</v>
      </c>
      <c r="R1098" s="59" t="str">
        <f>'Data Entry'!BA1101</f>
        <v/>
      </c>
      <c r="S1098" s="1">
        <f>IF('Data Entry'!AO1101="g",'Data Entry'!AN1101*0.001*X1098,IF('Data Entry'!AO1101="UI",'Data Entry'!AN1101*0.000001*X1098,IF('Data Entry'!AO1101="mg",'Data Entry'!AN1101*0.000001*X1098,IF('Data Entry'!AO1101="t",'Data Entry'!AN1101*1000*X1098,IF('Data Entry'!AO1101="kg",'Data Entry'!AN1101*1*X1098,IF('Data Entry'!AO1101="L",'Data Entry'!AN1101*1*X1098,IFERROR(,"")))))))</f>
        <v>0</v>
      </c>
      <c r="T1098" s="1" t="s">
        <v>4</v>
      </c>
      <c r="U1098" s="59" t="str">
        <f>IF('Data Entry'!AP1101="No aplica","1",'Data Entry'!AP1101)</f>
        <v/>
      </c>
      <c r="V1098" s="59" t="str">
        <f>IF('Data Entry'!AS1101="No aplica","1",'Data Entry'!AS1101)</f>
        <v/>
      </c>
      <c r="W1098" s="59" t="str">
        <f>IF('Data Entry'!AV1101="No aplica","1",'Data Entry'!AV1101)</f>
        <v/>
      </c>
      <c r="X1098" s="59" t="str">
        <f>IF('Data Entry'!AY1101="No aplica","1",'Data Entry'!AY1101)</f>
        <v/>
      </c>
      <c r="Y1098" s="151" t="str">
        <f t="shared" si="17"/>
        <v/>
      </c>
      <c r="Z1098" s="152" t="str">
        <f>IF('Data Entry'!H1101="Yes","1",IF(AND('Data Entry'!H1101="",'Data Entry'!I1101="",'Data Entry'!J1101="",'Data Entry'!K1101="",'Data Entry'!L1101="",'Data Entry'!M1101="",'Data Entry'!N1101="",'Data Entry'!O1101="",'Data Entry'!P1101="",'Data Entry'!Q1101=""),"","1"))</f>
        <v/>
      </c>
      <c r="AA1098" s="152" t="str">
        <f>IF('Data Entry'!R1101="Yes","1",IF(AND('Data Entry'!R1101="",'Data Entry'!S1101="",'Data Entry'!T1101="",'Data Entry'!U1101=""),"","1"))</f>
        <v/>
      </c>
      <c r="AB1098" s="157" t="str">
        <f>IF('Data Entry'!V1101="Yes","1",IF(AND('Data Entry'!V1101="",'Data Entry'!W1101=""),"","1"))</f>
        <v/>
      </c>
    </row>
    <row r="1099" spans="1:28" ht="17">
      <c r="A1099" s="59">
        <f>'Data Entry'!AB1102</f>
        <v>0</v>
      </c>
      <c r="B1099" s="59" t="str">
        <f>'Data Entry'!AR1102</f>
        <v/>
      </c>
      <c r="C1099" s="1">
        <f>IF('Data Entry'!AD1102="g",'Data Entry'!AC1102*0.001*U1099,IF('Data Entry'!AD1102="UI",'Data Entry'!AC1102*0.000001*U1099,IF('Data Entry'!AD1102="mg",'Data Entry'!AC1102*0.000001*U1099,IF('Data Entry'!AD1102="t",'Data Entry'!AC1102*1000*U1099,IF('Data Entry'!AD1102="kg",'Data Entry'!AC1102*1*U1099,IF('Data Entry'!AD1102="L",'Data Entry'!AC1102*1*U1099,IFERROR(,"")))))))</f>
        <v>0</v>
      </c>
      <c r="D1099" s="1" t="s">
        <v>4</v>
      </c>
      <c r="E1099" s="1">
        <f>IF('Data Entry'!AF1102="g",'Data Entry'!AE1102*0.001,IF('Data Entry'!AF1102="mg",'Data Entry'!AE1102*0.000001,IF('Data Entry'!AF1102="t",'Data Entry'!AE1102*1000,IF('Data Entry'!AF1102="ml",'Data Entry'!AE1102*0.001,IF('Data Entry'!AF1102="kg",'Data Entry'!AE1102*1,IF('Data Entry'!AF1102="Pieza",'Data Entry'!AE1102*1,IF('Data Entry'!AF1102="L",'Data Entry'!AE1102*1,IFERROR(,""))))))))</f>
        <v>0</v>
      </c>
      <c r="F1099" s="1" t="s">
        <v>4</v>
      </c>
      <c r="G1099" s="1">
        <f>IF('Data Entry'!AA1102="g",'Data Entry'!Z1102*0.001,IF('Data Entry'!AA1102="mg",'Data Entry'!Z1102*0.000001,IF('Data Entry'!AA1102="t",'Data Entry'!Z1102*1000,IF('Data Entry'!AA1102="ml",'Data Entry'!Z1102*0.001,IF('Data Entry'!AA1102="kg",'Data Entry'!Z1102*1,IF('Data Entry'!AA1102="Piezas",'Data Entry'!Z1102*1,IF('Data Entry'!AA1102="L",'Data Entry'!Z1102*1,IFERROR(,""))))))))</f>
        <v>0</v>
      </c>
      <c r="H1099" s="1" t="s">
        <v>4</v>
      </c>
      <c r="I1099" s="1">
        <f>IF('Data Entry'!AC1102="g",'Data Entry'!AB1102*0.001,IF('Data Entry'!AC1102="mg",'Data Entry'!AB1102*0.000001,IF('Data Entry'!AC1102="t",'Data Entry'!AB1102*1000,IF('Data Entry'!AC1102="ml",'Data Entry'!AB1102*0.001,IF('Data Entry'!AC1102="kg",'Data Entry'!AB1102*1,IF('Data Entry'!AC1102="L",'Data Entry'!AB1102*1,IFERROR(,"")))))))</f>
        <v>0</v>
      </c>
      <c r="J1099" s="59" t="str">
        <f>'Data Entry'!AU1102</f>
        <v/>
      </c>
      <c r="K1099" s="1">
        <f>IF('Data Entry'!AI1102="g",'Data Entry'!AH1102*0.001*V1099,IF('Data Entry'!AI1102="UI",'Data Entry'!AH1102*0.000001*V1099,IF('Data Entry'!AI1102="mg",'Data Entry'!AH1102*0.000001*V1099,IF('Data Entry'!AI1102="t",'Data Entry'!AH1102*1000*V1099,IF('Data Entry'!AI1102="kg",'Data Entry'!AH1102*1*V1099,IF('Data Entry'!AI1102="L",'Data Entry'!AH1102*1*V1099,IFERROR(,"")))))))</f>
        <v>0</v>
      </c>
      <c r="L1099" s="1" t="s">
        <v>4</v>
      </c>
      <c r="M1099" s="59">
        <f>'Data Entry'!AJ1102</f>
        <v>0</v>
      </c>
      <c r="N1099" s="59" t="str">
        <f>'Data Entry'!AX1102</f>
        <v/>
      </c>
      <c r="O1099" s="1">
        <f>IF('Data Entry'!AL1102="g",'Data Entry'!AK1102*0.001*W1099,IF('Data Entry'!AL1102="UI",'Data Entry'!AK1102*0.000001*W1099,IF('Data Entry'!AL1102="mg",'Data Entry'!AK1102*0.000001*W1099,IF('Data Entry'!AL1102="t",'Data Entry'!AK1102*1000*W1099,IF('Data Entry'!AL1102="kg",'Data Entry'!AK1102*1*W1099,IF('Data Entry'!AL1102="L",'Data Entry'!AK1102*1*W1099,IFERROR(,"")))))))</f>
        <v>0</v>
      </c>
      <c r="P1099" s="1" t="s">
        <v>4</v>
      </c>
      <c r="Q1099" s="59">
        <f>'Data Entry'!AM1102</f>
        <v>0</v>
      </c>
      <c r="R1099" s="59" t="str">
        <f>'Data Entry'!BA1102</f>
        <v/>
      </c>
      <c r="S1099" s="1">
        <f>IF('Data Entry'!AO1102="g",'Data Entry'!AN1102*0.001*X1099,IF('Data Entry'!AO1102="UI",'Data Entry'!AN1102*0.000001*X1099,IF('Data Entry'!AO1102="mg",'Data Entry'!AN1102*0.000001*X1099,IF('Data Entry'!AO1102="t",'Data Entry'!AN1102*1000*X1099,IF('Data Entry'!AO1102="kg",'Data Entry'!AN1102*1*X1099,IF('Data Entry'!AO1102="L",'Data Entry'!AN1102*1*X1099,IFERROR(,"")))))))</f>
        <v>0</v>
      </c>
      <c r="T1099" s="1" t="s">
        <v>4</v>
      </c>
      <c r="U1099" s="59" t="str">
        <f>IF('Data Entry'!AP1102="No aplica","1",'Data Entry'!AP1102)</f>
        <v/>
      </c>
      <c r="V1099" s="59" t="str">
        <f>IF('Data Entry'!AS1102="No aplica","1",'Data Entry'!AS1102)</f>
        <v/>
      </c>
      <c r="W1099" s="59" t="str">
        <f>IF('Data Entry'!AV1102="No aplica","1",'Data Entry'!AV1102)</f>
        <v/>
      </c>
      <c r="X1099" s="59" t="str">
        <f>IF('Data Entry'!AY1102="No aplica","1",'Data Entry'!AY1102)</f>
        <v/>
      </c>
      <c r="Y1099" s="151" t="str">
        <f t="shared" si="17"/>
        <v/>
      </c>
      <c r="Z1099" s="152" t="str">
        <f>IF('Data Entry'!H1102="Yes","1",IF(AND('Data Entry'!H1102="",'Data Entry'!I1102="",'Data Entry'!J1102="",'Data Entry'!K1102="",'Data Entry'!L1102="",'Data Entry'!M1102="",'Data Entry'!N1102="",'Data Entry'!O1102="",'Data Entry'!P1102="",'Data Entry'!Q1102=""),"","1"))</f>
        <v/>
      </c>
      <c r="AA1099" s="152" t="str">
        <f>IF('Data Entry'!R1102="Yes","1",IF(AND('Data Entry'!R1102="",'Data Entry'!S1102="",'Data Entry'!T1102="",'Data Entry'!U1102=""),"","1"))</f>
        <v/>
      </c>
      <c r="AB1099" s="157" t="str">
        <f>IF('Data Entry'!V1102="Yes","1",IF(AND('Data Entry'!V1102="",'Data Entry'!W1102=""),"","1"))</f>
        <v/>
      </c>
    </row>
    <row r="1100" spans="1:28" ht="17">
      <c r="A1100" s="59">
        <f>'Data Entry'!AB1103</f>
        <v>0</v>
      </c>
      <c r="B1100" s="59" t="str">
        <f>'Data Entry'!AR1103</f>
        <v/>
      </c>
      <c r="C1100" s="1">
        <f>IF('Data Entry'!AD1103="g",'Data Entry'!AC1103*0.001*U1100,IF('Data Entry'!AD1103="UI",'Data Entry'!AC1103*0.000001*U1100,IF('Data Entry'!AD1103="mg",'Data Entry'!AC1103*0.000001*U1100,IF('Data Entry'!AD1103="t",'Data Entry'!AC1103*1000*U1100,IF('Data Entry'!AD1103="kg",'Data Entry'!AC1103*1*U1100,IF('Data Entry'!AD1103="L",'Data Entry'!AC1103*1*U1100,IFERROR(,"")))))))</f>
        <v>0</v>
      </c>
      <c r="D1100" s="1" t="s">
        <v>4</v>
      </c>
      <c r="E1100" s="1">
        <f>IF('Data Entry'!AF1103="g",'Data Entry'!AE1103*0.001,IF('Data Entry'!AF1103="mg",'Data Entry'!AE1103*0.000001,IF('Data Entry'!AF1103="t",'Data Entry'!AE1103*1000,IF('Data Entry'!AF1103="ml",'Data Entry'!AE1103*0.001,IF('Data Entry'!AF1103="kg",'Data Entry'!AE1103*1,IF('Data Entry'!AF1103="Pieza",'Data Entry'!AE1103*1,IF('Data Entry'!AF1103="L",'Data Entry'!AE1103*1,IFERROR(,""))))))))</f>
        <v>0</v>
      </c>
      <c r="F1100" s="1" t="s">
        <v>4</v>
      </c>
      <c r="G1100" s="1">
        <f>IF('Data Entry'!AA1103="g",'Data Entry'!Z1103*0.001,IF('Data Entry'!AA1103="mg",'Data Entry'!Z1103*0.000001,IF('Data Entry'!AA1103="t",'Data Entry'!Z1103*1000,IF('Data Entry'!AA1103="ml",'Data Entry'!Z1103*0.001,IF('Data Entry'!AA1103="kg",'Data Entry'!Z1103*1,IF('Data Entry'!AA1103="Piezas",'Data Entry'!Z1103*1,IF('Data Entry'!AA1103="L",'Data Entry'!Z1103*1,IFERROR(,""))))))))</f>
        <v>0</v>
      </c>
      <c r="H1100" s="1" t="s">
        <v>4</v>
      </c>
      <c r="I1100" s="1">
        <f>IF('Data Entry'!AC1103="g",'Data Entry'!AB1103*0.001,IF('Data Entry'!AC1103="mg",'Data Entry'!AB1103*0.000001,IF('Data Entry'!AC1103="t",'Data Entry'!AB1103*1000,IF('Data Entry'!AC1103="ml",'Data Entry'!AB1103*0.001,IF('Data Entry'!AC1103="kg",'Data Entry'!AB1103*1,IF('Data Entry'!AC1103="L",'Data Entry'!AB1103*1,IFERROR(,"")))))))</f>
        <v>0</v>
      </c>
      <c r="J1100" s="59" t="str">
        <f>'Data Entry'!AU1103</f>
        <v/>
      </c>
      <c r="K1100" s="1">
        <f>IF('Data Entry'!AI1103="g",'Data Entry'!AH1103*0.001*V1100,IF('Data Entry'!AI1103="UI",'Data Entry'!AH1103*0.000001*V1100,IF('Data Entry'!AI1103="mg",'Data Entry'!AH1103*0.000001*V1100,IF('Data Entry'!AI1103="t",'Data Entry'!AH1103*1000*V1100,IF('Data Entry'!AI1103="kg",'Data Entry'!AH1103*1*V1100,IF('Data Entry'!AI1103="L",'Data Entry'!AH1103*1*V1100,IFERROR(,"")))))))</f>
        <v>0</v>
      </c>
      <c r="L1100" s="1" t="s">
        <v>4</v>
      </c>
      <c r="M1100" s="59">
        <f>'Data Entry'!AJ1103</f>
        <v>0</v>
      </c>
      <c r="N1100" s="59" t="str">
        <f>'Data Entry'!AX1103</f>
        <v/>
      </c>
      <c r="O1100" s="1">
        <f>IF('Data Entry'!AL1103="g",'Data Entry'!AK1103*0.001*W1100,IF('Data Entry'!AL1103="UI",'Data Entry'!AK1103*0.000001*W1100,IF('Data Entry'!AL1103="mg",'Data Entry'!AK1103*0.000001*W1100,IF('Data Entry'!AL1103="t",'Data Entry'!AK1103*1000*W1100,IF('Data Entry'!AL1103="kg",'Data Entry'!AK1103*1*W1100,IF('Data Entry'!AL1103="L",'Data Entry'!AK1103*1*W1100,IFERROR(,"")))))))</f>
        <v>0</v>
      </c>
      <c r="P1100" s="1" t="s">
        <v>4</v>
      </c>
      <c r="Q1100" s="59">
        <f>'Data Entry'!AM1103</f>
        <v>0</v>
      </c>
      <c r="R1100" s="59" t="str">
        <f>'Data Entry'!BA1103</f>
        <v/>
      </c>
      <c r="S1100" s="1">
        <f>IF('Data Entry'!AO1103="g",'Data Entry'!AN1103*0.001*X1100,IF('Data Entry'!AO1103="UI",'Data Entry'!AN1103*0.000001*X1100,IF('Data Entry'!AO1103="mg",'Data Entry'!AN1103*0.000001*X1100,IF('Data Entry'!AO1103="t",'Data Entry'!AN1103*1000*X1100,IF('Data Entry'!AO1103="kg",'Data Entry'!AN1103*1*X1100,IF('Data Entry'!AO1103="L",'Data Entry'!AN1103*1*X1100,IFERROR(,"")))))))</f>
        <v>0</v>
      </c>
      <c r="T1100" s="1" t="s">
        <v>4</v>
      </c>
      <c r="U1100" s="59" t="str">
        <f>IF('Data Entry'!AP1103="No aplica","1",'Data Entry'!AP1103)</f>
        <v/>
      </c>
      <c r="V1100" s="59" t="str">
        <f>IF('Data Entry'!AS1103="No aplica","1",'Data Entry'!AS1103)</f>
        <v/>
      </c>
      <c r="W1100" s="59" t="str">
        <f>IF('Data Entry'!AV1103="No aplica","1",'Data Entry'!AV1103)</f>
        <v/>
      </c>
      <c r="X1100" s="59" t="str">
        <f>IF('Data Entry'!AY1103="No aplica","1",'Data Entry'!AY1103)</f>
        <v/>
      </c>
      <c r="Y1100" s="151" t="str">
        <f t="shared" si="17"/>
        <v/>
      </c>
      <c r="Z1100" s="152" t="str">
        <f>IF('Data Entry'!H1103="Yes","1",IF(AND('Data Entry'!H1103="",'Data Entry'!I1103="",'Data Entry'!J1103="",'Data Entry'!K1103="",'Data Entry'!L1103="",'Data Entry'!M1103="",'Data Entry'!N1103="",'Data Entry'!O1103="",'Data Entry'!P1103="",'Data Entry'!Q1103=""),"","1"))</f>
        <v/>
      </c>
      <c r="AA1100" s="152" t="str">
        <f>IF('Data Entry'!R1103="Yes","1",IF(AND('Data Entry'!R1103="",'Data Entry'!S1103="",'Data Entry'!T1103="",'Data Entry'!U1103=""),"","1"))</f>
        <v/>
      </c>
      <c r="AB1100" s="157" t="str">
        <f>IF('Data Entry'!V1103="Yes","1",IF(AND('Data Entry'!V1103="",'Data Entry'!W1103=""),"","1"))</f>
        <v/>
      </c>
    </row>
    <row r="1101" spans="1:28" ht="17">
      <c r="A1101" s="59">
        <f>'Data Entry'!AB1104</f>
        <v>0</v>
      </c>
      <c r="B1101" s="59" t="str">
        <f>'Data Entry'!AR1104</f>
        <v/>
      </c>
      <c r="C1101" s="1">
        <f>IF('Data Entry'!AD1104="g",'Data Entry'!AC1104*0.001*U1101,IF('Data Entry'!AD1104="UI",'Data Entry'!AC1104*0.000001*U1101,IF('Data Entry'!AD1104="mg",'Data Entry'!AC1104*0.000001*U1101,IF('Data Entry'!AD1104="t",'Data Entry'!AC1104*1000*U1101,IF('Data Entry'!AD1104="kg",'Data Entry'!AC1104*1*U1101,IF('Data Entry'!AD1104="L",'Data Entry'!AC1104*1*U1101,IFERROR(,"")))))))</f>
        <v>0</v>
      </c>
      <c r="D1101" s="1" t="s">
        <v>4</v>
      </c>
      <c r="E1101" s="1">
        <f>IF('Data Entry'!AF1104="g",'Data Entry'!AE1104*0.001,IF('Data Entry'!AF1104="mg",'Data Entry'!AE1104*0.000001,IF('Data Entry'!AF1104="t",'Data Entry'!AE1104*1000,IF('Data Entry'!AF1104="ml",'Data Entry'!AE1104*0.001,IF('Data Entry'!AF1104="kg",'Data Entry'!AE1104*1,IF('Data Entry'!AF1104="Pieza",'Data Entry'!AE1104*1,IF('Data Entry'!AF1104="L",'Data Entry'!AE1104*1,IFERROR(,""))))))))</f>
        <v>0</v>
      </c>
      <c r="F1101" s="1" t="s">
        <v>4</v>
      </c>
      <c r="G1101" s="1">
        <f>IF('Data Entry'!AA1104="g",'Data Entry'!Z1104*0.001,IF('Data Entry'!AA1104="mg",'Data Entry'!Z1104*0.000001,IF('Data Entry'!AA1104="t",'Data Entry'!Z1104*1000,IF('Data Entry'!AA1104="ml",'Data Entry'!Z1104*0.001,IF('Data Entry'!AA1104="kg",'Data Entry'!Z1104*1,IF('Data Entry'!AA1104="Piezas",'Data Entry'!Z1104*1,IF('Data Entry'!AA1104="L",'Data Entry'!Z1104*1,IFERROR(,""))))))))</f>
        <v>0</v>
      </c>
      <c r="H1101" s="1" t="s">
        <v>4</v>
      </c>
      <c r="I1101" s="1">
        <f>IF('Data Entry'!AC1104="g",'Data Entry'!AB1104*0.001,IF('Data Entry'!AC1104="mg",'Data Entry'!AB1104*0.000001,IF('Data Entry'!AC1104="t",'Data Entry'!AB1104*1000,IF('Data Entry'!AC1104="ml",'Data Entry'!AB1104*0.001,IF('Data Entry'!AC1104="kg",'Data Entry'!AB1104*1,IF('Data Entry'!AC1104="L",'Data Entry'!AB1104*1,IFERROR(,"")))))))</f>
        <v>0</v>
      </c>
      <c r="J1101" s="59" t="str">
        <f>'Data Entry'!AU1104</f>
        <v/>
      </c>
      <c r="K1101" s="1">
        <f>IF('Data Entry'!AI1104="g",'Data Entry'!AH1104*0.001*V1101,IF('Data Entry'!AI1104="UI",'Data Entry'!AH1104*0.000001*V1101,IF('Data Entry'!AI1104="mg",'Data Entry'!AH1104*0.000001*V1101,IF('Data Entry'!AI1104="t",'Data Entry'!AH1104*1000*V1101,IF('Data Entry'!AI1104="kg",'Data Entry'!AH1104*1*V1101,IF('Data Entry'!AI1104="L",'Data Entry'!AH1104*1*V1101,IFERROR(,"")))))))</f>
        <v>0</v>
      </c>
      <c r="L1101" s="1" t="s">
        <v>4</v>
      </c>
      <c r="M1101" s="59">
        <f>'Data Entry'!AJ1104</f>
        <v>0</v>
      </c>
      <c r="N1101" s="59" t="str">
        <f>'Data Entry'!AX1104</f>
        <v/>
      </c>
      <c r="O1101" s="1">
        <f>IF('Data Entry'!AL1104="g",'Data Entry'!AK1104*0.001*W1101,IF('Data Entry'!AL1104="UI",'Data Entry'!AK1104*0.000001*W1101,IF('Data Entry'!AL1104="mg",'Data Entry'!AK1104*0.000001*W1101,IF('Data Entry'!AL1104="t",'Data Entry'!AK1104*1000*W1101,IF('Data Entry'!AL1104="kg",'Data Entry'!AK1104*1*W1101,IF('Data Entry'!AL1104="L",'Data Entry'!AK1104*1*W1101,IFERROR(,"")))))))</f>
        <v>0</v>
      </c>
      <c r="P1101" s="1" t="s">
        <v>4</v>
      </c>
      <c r="Q1101" s="59">
        <f>'Data Entry'!AM1104</f>
        <v>0</v>
      </c>
      <c r="R1101" s="59" t="str">
        <f>'Data Entry'!BA1104</f>
        <v/>
      </c>
      <c r="S1101" s="1">
        <f>IF('Data Entry'!AO1104="g",'Data Entry'!AN1104*0.001*X1101,IF('Data Entry'!AO1104="UI",'Data Entry'!AN1104*0.000001*X1101,IF('Data Entry'!AO1104="mg",'Data Entry'!AN1104*0.000001*X1101,IF('Data Entry'!AO1104="t",'Data Entry'!AN1104*1000*X1101,IF('Data Entry'!AO1104="kg",'Data Entry'!AN1104*1*X1101,IF('Data Entry'!AO1104="L",'Data Entry'!AN1104*1*X1101,IFERROR(,"")))))))</f>
        <v>0</v>
      </c>
      <c r="T1101" s="1" t="s">
        <v>4</v>
      </c>
      <c r="U1101" s="59" t="str">
        <f>IF('Data Entry'!AP1104="No aplica","1",'Data Entry'!AP1104)</f>
        <v/>
      </c>
      <c r="V1101" s="59" t="str">
        <f>IF('Data Entry'!AS1104="No aplica","1",'Data Entry'!AS1104)</f>
        <v/>
      </c>
      <c r="W1101" s="59" t="str">
        <f>IF('Data Entry'!AV1104="No aplica","1",'Data Entry'!AV1104)</f>
        <v/>
      </c>
      <c r="X1101" s="59" t="str">
        <f>IF('Data Entry'!AY1104="No aplica","1",'Data Entry'!AY1104)</f>
        <v/>
      </c>
      <c r="Y1101" s="151" t="str">
        <f t="shared" si="17"/>
        <v/>
      </c>
      <c r="Z1101" s="152" t="str">
        <f>IF('Data Entry'!H1104="Yes","1",IF(AND('Data Entry'!H1104="",'Data Entry'!I1104="",'Data Entry'!J1104="",'Data Entry'!K1104="",'Data Entry'!L1104="",'Data Entry'!M1104="",'Data Entry'!N1104="",'Data Entry'!O1104="",'Data Entry'!P1104="",'Data Entry'!Q1104=""),"","1"))</f>
        <v/>
      </c>
      <c r="AA1101" s="152" t="str">
        <f>IF('Data Entry'!R1104="Yes","1",IF(AND('Data Entry'!R1104="",'Data Entry'!S1104="",'Data Entry'!T1104="",'Data Entry'!U1104=""),"","1"))</f>
        <v/>
      </c>
      <c r="AB1101" s="157" t="str">
        <f>IF('Data Entry'!V1104="Yes","1",IF(AND('Data Entry'!V1104="",'Data Entry'!W1104=""),"","1"))</f>
        <v/>
      </c>
    </row>
    <row r="1102" spans="1:28" ht="17">
      <c r="A1102" s="59">
        <f>'Data Entry'!AB1105</f>
        <v>0</v>
      </c>
      <c r="B1102" s="59" t="str">
        <f>'Data Entry'!AR1105</f>
        <v/>
      </c>
      <c r="C1102" s="1">
        <f>IF('Data Entry'!AD1105="g",'Data Entry'!AC1105*0.001*U1102,IF('Data Entry'!AD1105="UI",'Data Entry'!AC1105*0.000001*U1102,IF('Data Entry'!AD1105="mg",'Data Entry'!AC1105*0.000001*U1102,IF('Data Entry'!AD1105="t",'Data Entry'!AC1105*1000*U1102,IF('Data Entry'!AD1105="kg",'Data Entry'!AC1105*1*U1102,IF('Data Entry'!AD1105="L",'Data Entry'!AC1105*1*U1102,IFERROR(,"")))))))</f>
        <v>0</v>
      </c>
      <c r="D1102" s="1" t="s">
        <v>4</v>
      </c>
      <c r="E1102" s="1">
        <f>IF('Data Entry'!AF1105="g",'Data Entry'!AE1105*0.001,IF('Data Entry'!AF1105="mg",'Data Entry'!AE1105*0.000001,IF('Data Entry'!AF1105="t",'Data Entry'!AE1105*1000,IF('Data Entry'!AF1105="ml",'Data Entry'!AE1105*0.001,IF('Data Entry'!AF1105="kg",'Data Entry'!AE1105*1,IF('Data Entry'!AF1105="Pieza",'Data Entry'!AE1105*1,IF('Data Entry'!AF1105="L",'Data Entry'!AE1105*1,IFERROR(,""))))))))</f>
        <v>0</v>
      </c>
      <c r="F1102" s="1" t="s">
        <v>4</v>
      </c>
      <c r="G1102" s="1">
        <f>IF('Data Entry'!AA1105="g",'Data Entry'!Z1105*0.001,IF('Data Entry'!AA1105="mg",'Data Entry'!Z1105*0.000001,IF('Data Entry'!AA1105="t",'Data Entry'!Z1105*1000,IF('Data Entry'!AA1105="ml",'Data Entry'!Z1105*0.001,IF('Data Entry'!AA1105="kg",'Data Entry'!Z1105*1,IF('Data Entry'!AA1105="Piezas",'Data Entry'!Z1105*1,IF('Data Entry'!AA1105="L",'Data Entry'!Z1105*1,IFERROR(,""))))))))</f>
        <v>0</v>
      </c>
      <c r="H1102" s="1" t="s">
        <v>4</v>
      </c>
      <c r="I1102" s="1">
        <f>IF('Data Entry'!AC1105="g",'Data Entry'!AB1105*0.001,IF('Data Entry'!AC1105="mg",'Data Entry'!AB1105*0.000001,IF('Data Entry'!AC1105="t",'Data Entry'!AB1105*1000,IF('Data Entry'!AC1105="ml",'Data Entry'!AB1105*0.001,IF('Data Entry'!AC1105="kg",'Data Entry'!AB1105*1,IF('Data Entry'!AC1105="L",'Data Entry'!AB1105*1,IFERROR(,"")))))))</f>
        <v>0</v>
      </c>
      <c r="J1102" s="59" t="str">
        <f>'Data Entry'!AU1105</f>
        <v/>
      </c>
      <c r="K1102" s="1">
        <f>IF('Data Entry'!AI1105="g",'Data Entry'!AH1105*0.001*V1102,IF('Data Entry'!AI1105="UI",'Data Entry'!AH1105*0.000001*V1102,IF('Data Entry'!AI1105="mg",'Data Entry'!AH1105*0.000001*V1102,IF('Data Entry'!AI1105="t",'Data Entry'!AH1105*1000*V1102,IF('Data Entry'!AI1105="kg",'Data Entry'!AH1105*1*V1102,IF('Data Entry'!AI1105="L",'Data Entry'!AH1105*1*V1102,IFERROR(,"")))))))</f>
        <v>0</v>
      </c>
      <c r="L1102" s="1" t="s">
        <v>4</v>
      </c>
      <c r="M1102" s="59">
        <f>'Data Entry'!AJ1105</f>
        <v>0</v>
      </c>
      <c r="N1102" s="59" t="str">
        <f>'Data Entry'!AX1105</f>
        <v/>
      </c>
      <c r="O1102" s="1">
        <f>IF('Data Entry'!AL1105="g",'Data Entry'!AK1105*0.001*W1102,IF('Data Entry'!AL1105="UI",'Data Entry'!AK1105*0.000001*W1102,IF('Data Entry'!AL1105="mg",'Data Entry'!AK1105*0.000001*W1102,IF('Data Entry'!AL1105="t",'Data Entry'!AK1105*1000*W1102,IF('Data Entry'!AL1105="kg",'Data Entry'!AK1105*1*W1102,IF('Data Entry'!AL1105="L",'Data Entry'!AK1105*1*W1102,IFERROR(,"")))))))</f>
        <v>0</v>
      </c>
      <c r="P1102" s="1" t="s">
        <v>4</v>
      </c>
      <c r="Q1102" s="59">
        <f>'Data Entry'!AM1105</f>
        <v>0</v>
      </c>
      <c r="R1102" s="59" t="str">
        <f>'Data Entry'!BA1105</f>
        <v/>
      </c>
      <c r="S1102" s="1">
        <f>IF('Data Entry'!AO1105="g",'Data Entry'!AN1105*0.001*X1102,IF('Data Entry'!AO1105="UI",'Data Entry'!AN1105*0.000001*X1102,IF('Data Entry'!AO1105="mg",'Data Entry'!AN1105*0.000001*X1102,IF('Data Entry'!AO1105="t",'Data Entry'!AN1105*1000*X1102,IF('Data Entry'!AO1105="kg",'Data Entry'!AN1105*1*X1102,IF('Data Entry'!AO1105="L",'Data Entry'!AN1105*1*X1102,IFERROR(,"")))))))</f>
        <v>0</v>
      </c>
      <c r="T1102" s="1" t="s">
        <v>4</v>
      </c>
      <c r="U1102" s="59" t="str">
        <f>IF('Data Entry'!AP1105="No aplica","1",'Data Entry'!AP1105)</f>
        <v/>
      </c>
      <c r="V1102" s="59" t="str">
        <f>IF('Data Entry'!AS1105="No aplica","1",'Data Entry'!AS1105)</f>
        <v/>
      </c>
      <c r="W1102" s="59" t="str">
        <f>IF('Data Entry'!AV1105="No aplica","1",'Data Entry'!AV1105)</f>
        <v/>
      </c>
      <c r="X1102" s="59" t="str">
        <f>IF('Data Entry'!AY1105="No aplica","1",'Data Entry'!AY1105)</f>
        <v/>
      </c>
      <c r="Y1102" s="151" t="str">
        <f t="shared" si="17"/>
        <v/>
      </c>
      <c r="Z1102" s="152" t="str">
        <f>IF('Data Entry'!H1105="Yes","1",IF(AND('Data Entry'!H1105="",'Data Entry'!I1105="",'Data Entry'!J1105="",'Data Entry'!K1105="",'Data Entry'!L1105="",'Data Entry'!M1105="",'Data Entry'!N1105="",'Data Entry'!O1105="",'Data Entry'!P1105="",'Data Entry'!Q1105=""),"","1"))</f>
        <v/>
      </c>
      <c r="AA1102" s="152" t="str">
        <f>IF('Data Entry'!R1105="Yes","1",IF(AND('Data Entry'!R1105="",'Data Entry'!S1105="",'Data Entry'!T1105="",'Data Entry'!U1105=""),"","1"))</f>
        <v/>
      </c>
      <c r="AB1102" s="157" t="str">
        <f>IF('Data Entry'!V1105="Yes","1",IF(AND('Data Entry'!V1105="",'Data Entry'!W1105=""),"","1"))</f>
        <v/>
      </c>
    </row>
    <row r="1103" spans="1:28" ht="17">
      <c r="A1103" s="59">
        <f>'Data Entry'!AB1106</f>
        <v>0</v>
      </c>
      <c r="B1103" s="59" t="str">
        <f>'Data Entry'!AR1106</f>
        <v/>
      </c>
      <c r="C1103" s="1">
        <f>IF('Data Entry'!AD1106="g",'Data Entry'!AC1106*0.001*U1103,IF('Data Entry'!AD1106="UI",'Data Entry'!AC1106*0.000001*U1103,IF('Data Entry'!AD1106="mg",'Data Entry'!AC1106*0.000001*U1103,IF('Data Entry'!AD1106="t",'Data Entry'!AC1106*1000*U1103,IF('Data Entry'!AD1106="kg",'Data Entry'!AC1106*1*U1103,IF('Data Entry'!AD1106="L",'Data Entry'!AC1106*1*U1103,IFERROR(,"")))))))</f>
        <v>0</v>
      </c>
      <c r="D1103" s="1" t="s">
        <v>4</v>
      </c>
      <c r="E1103" s="1">
        <f>IF('Data Entry'!AF1106="g",'Data Entry'!AE1106*0.001,IF('Data Entry'!AF1106="mg",'Data Entry'!AE1106*0.000001,IF('Data Entry'!AF1106="t",'Data Entry'!AE1106*1000,IF('Data Entry'!AF1106="ml",'Data Entry'!AE1106*0.001,IF('Data Entry'!AF1106="kg",'Data Entry'!AE1106*1,IF('Data Entry'!AF1106="Pieza",'Data Entry'!AE1106*1,IF('Data Entry'!AF1106="L",'Data Entry'!AE1106*1,IFERROR(,""))))))))</f>
        <v>0</v>
      </c>
      <c r="F1103" s="1" t="s">
        <v>4</v>
      </c>
      <c r="G1103" s="1">
        <f>IF('Data Entry'!AA1106="g",'Data Entry'!Z1106*0.001,IF('Data Entry'!AA1106="mg",'Data Entry'!Z1106*0.000001,IF('Data Entry'!AA1106="t",'Data Entry'!Z1106*1000,IF('Data Entry'!AA1106="ml",'Data Entry'!Z1106*0.001,IF('Data Entry'!AA1106="kg",'Data Entry'!Z1106*1,IF('Data Entry'!AA1106="Piezas",'Data Entry'!Z1106*1,IF('Data Entry'!AA1106="L",'Data Entry'!Z1106*1,IFERROR(,""))))))))</f>
        <v>0</v>
      </c>
      <c r="H1103" s="1" t="s">
        <v>4</v>
      </c>
      <c r="I1103" s="1">
        <f>IF('Data Entry'!AC1106="g",'Data Entry'!AB1106*0.001,IF('Data Entry'!AC1106="mg",'Data Entry'!AB1106*0.000001,IF('Data Entry'!AC1106="t",'Data Entry'!AB1106*1000,IF('Data Entry'!AC1106="ml",'Data Entry'!AB1106*0.001,IF('Data Entry'!AC1106="kg",'Data Entry'!AB1106*1,IF('Data Entry'!AC1106="L",'Data Entry'!AB1106*1,IFERROR(,"")))))))</f>
        <v>0</v>
      </c>
      <c r="J1103" s="59" t="str">
        <f>'Data Entry'!AU1106</f>
        <v/>
      </c>
      <c r="K1103" s="1">
        <f>IF('Data Entry'!AI1106="g",'Data Entry'!AH1106*0.001*V1103,IF('Data Entry'!AI1106="UI",'Data Entry'!AH1106*0.000001*V1103,IF('Data Entry'!AI1106="mg",'Data Entry'!AH1106*0.000001*V1103,IF('Data Entry'!AI1106="t",'Data Entry'!AH1106*1000*V1103,IF('Data Entry'!AI1106="kg",'Data Entry'!AH1106*1*V1103,IF('Data Entry'!AI1106="L",'Data Entry'!AH1106*1*V1103,IFERROR(,"")))))))</f>
        <v>0</v>
      </c>
      <c r="L1103" s="1" t="s">
        <v>4</v>
      </c>
      <c r="M1103" s="59">
        <f>'Data Entry'!AJ1106</f>
        <v>0</v>
      </c>
      <c r="N1103" s="59" t="str">
        <f>'Data Entry'!AX1106</f>
        <v/>
      </c>
      <c r="O1103" s="1">
        <f>IF('Data Entry'!AL1106="g",'Data Entry'!AK1106*0.001*W1103,IF('Data Entry'!AL1106="UI",'Data Entry'!AK1106*0.000001*W1103,IF('Data Entry'!AL1106="mg",'Data Entry'!AK1106*0.000001*W1103,IF('Data Entry'!AL1106="t",'Data Entry'!AK1106*1000*W1103,IF('Data Entry'!AL1106="kg",'Data Entry'!AK1106*1*W1103,IF('Data Entry'!AL1106="L",'Data Entry'!AK1106*1*W1103,IFERROR(,"")))))))</f>
        <v>0</v>
      </c>
      <c r="P1103" s="1" t="s">
        <v>4</v>
      </c>
      <c r="Q1103" s="59">
        <f>'Data Entry'!AM1106</f>
        <v>0</v>
      </c>
      <c r="R1103" s="59" t="str">
        <f>'Data Entry'!BA1106</f>
        <v/>
      </c>
      <c r="S1103" s="1">
        <f>IF('Data Entry'!AO1106="g",'Data Entry'!AN1106*0.001*X1103,IF('Data Entry'!AO1106="UI",'Data Entry'!AN1106*0.000001*X1103,IF('Data Entry'!AO1106="mg",'Data Entry'!AN1106*0.000001*X1103,IF('Data Entry'!AO1106="t",'Data Entry'!AN1106*1000*X1103,IF('Data Entry'!AO1106="kg",'Data Entry'!AN1106*1*X1103,IF('Data Entry'!AO1106="L",'Data Entry'!AN1106*1*X1103,IFERROR(,"")))))))</f>
        <v>0</v>
      </c>
      <c r="T1103" s="1" t="s">
        <v>4</v>
      </c>
      <c r="U1103" s="59" t="str">
        <f>IF('Data Entry'!AP1106="No aplica","1",'Data Entry'!AP1106)</f>
        <v/>
      </c>
      <c r="V1103" s="59" t="str">
        <f>IF('Data Entry'!AS1106="No aplica","1",'Data Entry'!AS1106)</f>
        <v/>
      </c>
      <c r="W1103" s="59" t="str">
        <f>IF('Data Entry'!AV1106="No aplica","1",'Data Entry'!AV1106)</f>
        <v/>
      </c>
      <c r="X1103" s="59" t="str">
        <f>IF('Data Entry'!AY1106="No aplica","1",'Data Entry'!AY1106)</f>
        <v/>
      </c>
      <c r="Y1103" s="151" t="str">
        <f t="shared" si="17"/>
        <v/>
      </c>
      <c r="Z1103" s="152" t="str">
        <f>IF('Data Entry'!H1106="Yes","1",IF(AND('Data Entry'!H1106="",'Data Entry'!I1106="",'Data Entry'!J1106="",'Data Entry'!K1106="",'Data Entry'!L1106="",'Data Entry'!M1106="",'Data Entry'!N1106="",'Data Entry'!O1106="",'Data Entry'!P1106="",'Data Entry'!Q1106=""),"","1"))</f>
        <v/>
      </c>
      <c r="AA1103" s="152" t="str">
        <f>IF('Data Entry'!R1106="Yes","1",IF(AND('Data Entry'!R1106="",'Data Entry'!S1106="",'Data Entry'!T1106="",'Data Entry'!U1106=""),"","1"))</f>
        <v/>
      </c>
      <c r="AB1103" s="157" t="str">
        <f>IF('Data Entry'!V1106="Yes","1",IF(AND('Data Entry'!V1106="",'Data Entry'!W1106=""),"","1"))</f>
        <v/>
      </c>
    </row>
    <row r="1104" spans="1:28" ht="17">
      <c r="A1104" s="59">
        <f>'Data Entry'!AB1107</f>
        <v>0</v>
      </c>
      <c r="B1104" s="59" t="str">
        <f>'Data Entry'!AR1107</f>
        <v/>
      </c>
      <c r="C1104" s="1">
        <f>IF('Data Entry'!AD1107="g",'Data Entry'!AC1107*0.001*U1104,IF('Data Entry'!AD1107="UI",'Data Entry'!AC1107*0.000001*U1104,IF('Data Entry'!AD1107="mg",'Data Entry'!AC1107*0.000001*U1104,IF('Data Entry'!AD1107="t",'Data Entry'!AC1107*1000*U1104,IF('Data Entry'!AD1107="kg",'Data Entry'!AC1107*1*U1104,IF('Data Entry'!AD1107="L",'Data Entry'!AC1107*1*U1104,IFERROR(,"")))))))</f>
        <v>0</v>
      </c>
      <c r="D1104" s="1" t="s">
        <v>4</v>
      </c>
      <c r="E1104" s="1">
        <f>IF('Data Entry'!AF1107="g",'Data Entry'!AE1107*0.001,IF('Data Entry'!AF1107="mg",'Data Entry'!AE1107*0.000001,IF('Data Entry'!AF1107="t",'Data Entry'!AE1107*1000,IF('Data Entry'!AF1107="ml",'Data Entry'!AE1107*0.001,IF('Data Entry'!AF1107="kg",'Data Entry'!AE1107*1,IF('Data Entry'!AF1107="Pieza",'Data Entry'!AE1107*1,IF('Data Entry'!AF1107="L",'Data Entry'!AE1107*1,IFERROR(,""))))))))</f>
        <v>0</v>
      </c>
      <c r="F1104" s="1" t="s">
        <v>4</v>
      </c>
      <c r="G1104" s="1">
        <f>IF('Data Entry'!AA1107="g",'Data Entry'!Z1107*0.001,IF('Data Entry'!AA1107="mg",'Data Entry'!Z1107*0.000001,IF('Data Entry'!AA1107="t",'Data Entry'!Z1107*1000,IF('Data Entry'!AA1107="ml",'Data Entry'!Z1107*0.001,IF('Data Entry'!AA1107="kg",'Data Entry'!Z1107*1,IF('Data Entry'!AA1107="Piezas",'Data Entry'!Z1107*1,IF('Data Entry'!AA1107="L",'Data Entry'!Z1107*1,IFERROR(,""))))))))</f>
        <v>0</v>
      </c>
      <c r="H1104" s="1" t="s">
        <v>4</v>
      </c>
      <c r="I1104" s="1">
        <f>IF('Data Entry'!AC1107="g",'Data Entry'!AB1107*0.001,IF('Data Entry'!AC1107="mg",'Data Entry'!AB1107*0.000001,IF('Data Entry'!AC1107="t",'Data Entry'!AB1107*1000,IF('Data Entry'!AC1107="ml",'Data Entry'!AB1107*0.001,IF('Data Entry'!AC1107="kg",'Data Entry'!AB1107*1,IF('Data Entry'!AC1107="L",'Data Entry'!AB1107*1,IFERROR(,"")))))))</f>
        <v>0</v>
      </c>
      <c r="J1104" s="59" t="str">
        <f>'Data Entry'!AU1107</f>
        <v/>
      </c>
      <c r="K1104" s="1">
        <f>IF('Data Entry'!AI1107="g",'Data Entry'!AH1107*0.001*V1104,IF('Data Entry'!AI1107="UI",'Data Entry'!AH1107*0.000001*V1104,IF('Data Entry'!AI1107="mg",'Data Entry'!AH1107*0.000001*V1104,IF('Data Entry'!AI1107="t",'Data Entry'!AH1107*1000*V1104,IF('Data Entry'!AI1107="kg",'Data Entry'!AH1107*1*V1104,IF('Data Entry'!AI1107="L",'Data Entry'!AH1107*1*V1104,IFERROR(,"")))))))</f>
        <v>0</v>
      </c>
      <c r="L1104" s="1" t="s">
        <v>4</v>
      </c>
      <c r="M1104" s="59">
        <f>'Data Entry'!AJ1107</f>
        <v>0</v>
      </c>
      <c r="N1104" s="59" t="str">
        <f>'Data Entry'!AX1107</f>
        <v/>
      </c>
      <c r="O1104" s="1">
        <f>IF('Data Entry'!AL1107="g",'Data Entry'!AK1107*0.001*W1104,IF('Data Entry'!AL1107="UI",'Data Entry'!AK1107*0.000001*W1104,IF('Data Entry'!AL1107="mg",'Data Entry'!AK1107*0.000001*W1104,IF('Data Entry'!AL1107="t",'Data Entry'!AK1107*1000*W1104,IF('Data Entry'!AL1107="kg",'Data Entry'!AK1107*1*W1104,IF('Data Entry'!AL1107="L",'Data Entry'!AK1107*1*W1104,IFERROR(,"")))))))</f>
        <v>0</v>
      </c>
      <c r="P1104" s="1" t="s">
        <v>4</v>
      </c>
      <c r="Q1104" s="59">
        <f>'Data Entry'!AM1107</f>
        <v>0</v>
      </c>
      <c r="R1104" s="59" t="str">
        <f>'Data Entry'!BA1107</f>
        <v/>
      </c>
      <c r="S1104" s="1">
        <f>IF('Data Entry'!AO1107="g",'Data Entry'!AN1107*0.001*X1104,IF('Data Entry'!AO1107="UI",'Data Entry'!AN1107*0.000001*X1104,IF('Data Entry'!AO1107="mg",'Data Entry'!AN1107*0.000001*X1104,IF('Data Entry'!AO1107="t",'Data Entry'!AN1107*1000*X1104,IF('Data Entry'!AO1107="kg",'Data Entry'!AN1107*1*X1104,IF('Data Entry'!AO1107="L",'Data Entry'!AN1107*1*X1104,IFERROR(,"")))))))</f>
        <v>0</v>
      </c>
      <c r="T1104" s="1" t="s">
        <v>4</v>
      </c>
      <c r="U1104" s="59" t="str">
        <f>IF('Data Entry'!AP1107="No aplica","1",'Data Entry'!AP1107)</f>
        <v/>
      </c>
      <c r="V1104" s="59" t="str">
        <f>IF('Data Entry'!AS1107="No aplica","1",'Data Entry'!AS1107)</f>
        <v/>
      </c>
      <c r="W1104" s="59" t="str">
        <f>IF('Data Entry'!AV1107="No aplica","1",'Data Entry'!AV1107)</f>
        <v/>
      </c>
      <c r="X1104" s="59" t="str">
        <f>IF('Data Entry'!AY1107="No aplica","1",'Data Entry'!AY1107)</f>
        <v/>
      </c>
      <c r="Y1104" s="151" t="str">
        <f t="shared" si="17"/>
        <v/>
      </c>
      <c r="Z1104" s="152" t="str">
        <f>IF('Data Entry'!H1107="Yes","1",IF(AND('Data Entry'!H1107="",'Data Entry'!I1107="",'Data Entry'!J1107="",'Data Entry'!K1107="",'Data Entry'!L1107="",'Data Entry'!M1107="",'Data Entry'!N1107="",'Data Entry'!O1107="",'Data Entry'!P1107="",'Data Entry'!Q1107=""),"","1"))</f>
        <v/>
      </c>
      <c r="AA1104" s="152" t="str">
        <f>IF('Data Entry'!R1107="Yes","1",IF(AND('Data Entry'!R1107="",'Data Entry'!S1107="",'Data Entry'!T1107="",'Data Entry'!U1107=""),"","1"))</f>
        <v/>
      </c>
      <c r="AB1104" s="157" t="str">
        <f>IF('Data Entry'!V1107="Yes","1",IF(AND('Data Entry'!V1107="",'Data Entry'!W1107=""),"","1"))</f>
        <v/>
      </c>
    </row>
    <row r="1105" spans="1:28" ht="17">
      <c r="A1105" s="59">
        <f>'Data Entry'!AB1108</f>
        <v>0</v>
      </c>
      <c r="B1105" s="59" t="str">
        <f>'Data Entry'!AR1108</f>
        <v/>
      </c>
      <c r="C1105" s="1">
        <f>IF('Data Entry'!AD1108="g",'Data Entry'!AC1108*0.001*U1105,IF('Data Entry'!AD1108="UI",'Data Entry'!AC1108*0.000001*U1105,IF('Data Entry'!AD1108="mg",'Data Entry'!AC1108*0.000001*U1105,IF('Data Entry'!AD1108="t",'Data Entry'!AC1108*1000*U1105,IF('Data Entry'!AD1108="kg",'Data Entry'!AC1108*1*U1105,IF('Data Entry'!AD1108="L",'Data Entry'!AC1108*1*U1105,IFERROR(,"")))))))</f>
        <v>0</v>
      </c>
      <c r="D1105" s="1" t="s">
        <v>4</v>
      </c>
      <c r="E1105" s="1">
        <f>IF('Data Entry'!AF1108="g",'Data Entry'!AE1108*0.001,IF('Data Entry'!AF1108="mg",'Data Entry'!AE1108*0.000001,IF('Data Entry'!AF1108="t",'Data Entry'!AE1108*1000,IF('Data Entry'!AF1108="ml",'Data Entry'!AE1108*0.001,IF('Data Entry'!AF1108="kg",'Data Entry'!AE1108*1,IF('Data Entry'!AF1108="Pieza",'Data Entry'!AE1108*1,IF('Data Entry'!AF1108="L",'Data Entry'!AE1108*1,IFERROR(,""))))))))</f>
        <v>0</v>
      </c>
      <c r="F1105" s="1" t="s">
        <v>4</v>
      </c>
      <c r="G1105" s="1">
        <f>IF('Data Entry'!AA1108="g",'Data Entry'!Z1108*0.001,IF('Data Entry'!AA1108="mg",'Data Entry'!Z1108*0.000001,IF('Data Entry'!AA1108="t",'Data Entry'!Z1108*1000,IF('Data Entry'!AA1108="ml",'Data Entry'!Z1108*0.001,IF('Data Entry'!AA1108="kg",'Data Entry'!Z1108*1,IF('Data Entry'!AA1108="Piezas",'Data Entry'!Z1108*1,IF('Data Entry'!AA1108="L",'Data Entry'!Z1108*1,IFERROR(,""))))))))</f>
        <v>0</v>
      </c>
      <c r="H1105" s="1" t="s">
        <v>4</v>
      </c>
      <c r="I1105" s="1">
        <f>IF('Data Entry'!AC1108="g",'Data Entry'!AB1108*0.001,IF('Data Entry'!AC1108="mg",'Data Entry'!AB1108*0.000001,IF('Data Entry'!AC1108="t",'Data Entry'!AB1108*1000,IF('Data Entry'!AC1108="ml",'Data Entry'!AB1108*0.001,IF('Data Entry'!AC1108="kg",'Data Entry'!AB1108*1,IF('Data Entry'!AC1108="L",'Data Entry'!AB1108*1,IFERROR(,"")))))))</f>
        <v>0</v>
      </c>
      <c r="J1105" s="59" t="str">
        <f>'Data Entry'!AU1108</f>
        <v/>
      </c>
      <c r="K1105" s="1">
        <f>IF('Data Entry'!AI1108="g",'Data Entry'!AH1108*0.001*V1105,IF('Data Entry'!AI1108="UI",'Data Entry'!AH1108*0.000001*V1105,IF('Data Entry'!AI1108="mg",'Data Entry'!AH1108*0.000001*V1105,IF('Data Entry'!AI1108="t",'Data Entry'!AH1108*1000*V1105,IF('Data Entry'!AI1108="kg",'Data Entry'!AH1108*1*V1105,IF('Data Entry'!AI1108="L",'Data Entry'!AH1108*1*V1105,IFERROR(,"")))))))</f>
        <v>0</v>
      </c>
      <c r="L1105" s="1" t="s">
        <v>4</v>
      </c>
      <c r="M1105" s="59">
        <f>'Data Entry'!AJ1108</f>
        <v>0</v>
      </c>
      <c r="N1105" s="59" t="str">
        <f>'Data Entry'!AX1108</f>
        <v/>
      </c>
      <c r="O1105" s="1">
        <f>IF('Data Entry'!AL1108="g",'Data Entry'!AK1108*0.001*W1105,IF('Data Entry'!AL1108="UI",'Data Entry'!AK1108*0.000001*W1105,IF('Data Entry'!AL1108="mg",'Data Entry'!AK1108*0.000001*W1105,IF('Data Entry'!AL1108="t",'Data Entry'!AK1108*1000*W1105,IF('Data Entry'!AL1108="kg",'Data Entry'!AK1108*1*W1105,IF('Data Entry'!AL1108="L",'Data Entry'!AK1108*1*W1105,IFERROR(,"")))))))</f>
        <v>0</v>
      </c>
      <c r="P1105" s="1" t="s">
        <v>4</v>
      </c>
      <c r="Q1105" s="59">
        <f>'Data Entry'!AM1108</f>
        <v>0</v>
      </c>
      <c r="R1105" s="59" t="str">
        <f>'Data Entry'!BA1108</f>
        <v/>
      </c>
      <c r="S1105" s="1">
        <f>IF('Data Entry'!AO1108="g",'Data Entry'!AN1108*0.001*X1105,IF('Data Entry'!AO1108="UI",'Data Entry'!AN1108*0.000001*X1105,IF('Data Entry'!AO1108="mg",'Data Entry'!AN1108*0.000001*X1105,IF('Data Entry'!AO1108="t",'Data Entry'!AN1108*1000*X1105,IF('Data Entry'!AO1108="kg",'Data Entry'!AN1108*1*X1105,IF('Data Entry'!AO1108="L",'Data Entry'!AN1108*1*X1105,IFERROR(,"")))))))</f>
        <v>0</v>
      </c>
      <c r="T1105" s="1" t="s">
        <v>4</v>
      </c>
      <c r="U1105" s="59" t="str">
        <f>IF('Data Entry'!AP1108="No aplica","1",'Data Entry'!AP1108)</f>
        <v/>
      </c>
      <c r="V1105" s="59" t="str">
        <f>IF('Data Entry'!AS1108="No aplica","1",'Data Entry'!AS1108)</f>
        <v/>
      </c>
      <c r="W1105" s="59" t="str">
        <f>IF('Data Entry'!AV1108="No aplica","1",'Data Entry'!AV1108)</f>
        <v/>
      </c>
      <c r="X1105" s="59" t="str">
        <f>IF('Data Entry'!AY1108="No aplica","1",'Data Entry'!AY1108)</f>
        <v/>
      </c>
      <c r="Y1105" s="151" t="str">
        <f t="shared" si="17"/>
        <v/>
      </c>
      <c r="Z1105" s="152" t="str">
        <f>IF('Data Entry'!H1108="Yes","1",IF(AND('Data Entry'!H1108="",'Data Entry'!I1108="",'Data Entry'!J1108="",'Data Entry'!K1108="",'Data Entry'!L1108="",'Data Entry'!M1108="",'Data Entry'!N1108="",'Data Entry'!O1108="",'Data Entry'!P1108="",'Data Entry'!Q1108=""),"","1"))</f>
        <v/>
      </c>
      <c r="AA1105" s="152" t="str">
        <f>IF('Data Entry'!R1108="Yes","1",IF(AND('Data Entry'!R1108="",'Data Entry'!S1108="",'Data Entry'!T1108="",'Data Entry'!U1108=""),"","1"))</f>
        <v/>
      </c>
      <c r="AB1105" s="157" t="str">
        <f>IF('Data Entry'!V1108="Yes","1",IF(AND('Data Entry'!V1108="",'Data Entry'!W1108=""),"","1"))</f>
        <v/>
      </c>
    </row>
    <row r="1106" spans="1:28" ht="17">
      <c r="A1106" s="59">
        <f>'Data Entry'!AB1109</f>
        <v>0</v>
      </c>
      <c r="B1106" s="59" t="str">
        <f>'Data Entry'!AR1109</f>
        <v/>
      </c>
      <c r="C1106" s="1">
        <f>IF('Data Entry'!AD1109="g",'Data Entry'!AC1109*0.001*U1106,IF('Data Entry'!AD1109="UI",'Data Entry'!AC1109*0.000001*U1106,IF('Data Entry'!AD1109="mg",'Data Entry'!AC1109*0.000001*U1106,IF('Data Entry'!AD1109="t",'Data Entry'!AC1109*1000*U1106,IF('Data Entry'!AD1109="kg",'Data Entry'!AC1109*1*U1106,IF('Data Entry'!AD1109="L",'Data Entry'!AC1109*1*U1106,IFERROR(,"")))))))</f>
        <v>0</v>
      </c>
      <c r="D1106" s="1" t="s">
        <v>4</v>
      </c>
      <c r="E1106" s="1">
        <f>IF('Data Entry'!AF1109="g",'Data Entry'!AE1109*0.001,IF('Data Entry'!AF1109="mg",'Data Entry'!AE1109*0.000001,IF('Data Entry'!AF1109="t",'Data Entry'!AE1109*1000,IF('Data Entry'!AF1109="ml",'Data Entry'!AE1109*0.001,IF('Data Entry'!AF1109="kg",'Data Entry'!AE1109*1,IF('Data Entry'!AF1109="Pieza",'Data Entry'!AE1109*1,IF('Data Entry'!AF1109="L",'Data Entry'!AE1109*1,IFERROR(,""))))))))</f>
        <v>0</v>
      </c>
      <c r="F1106" s="1" t="s">
        <v>4</v>
      </c>
      <c r="G1106" s="1">
        <f>IF('Data Entry'!AA1109="g",'Data Entry'!Z1109*0.001,IF('Data Entry'!AA1109="mg",'Data Entry'!Z1109*0.000001,IF('Data Entry'!AA1109="t",'Data Entry'!Z1109*1000,IF('Data Entry'!AA1109="ml",'Data Entry'!Z1109*0.001,IF('Data Entry'!AA1109="kg",'Data Entry'!Z1109*1,IF('Data Entry'!AA1109="Piezas",'Data Entry'!Z1109*1,IF('Data Entry'!AA1109="L",'Data Entry'!Z1109*1,IFERROR(,""))))))))</f>
        <v>0</v>
      </c>
      <c r="H1106" s="1" t="s">
        <v>4</v>
      </c>
      <c r="I1106" s="1">
        <f>IF('Data Entry'!AC1109="g",'Data Entry'!AB1109*0.001,IF('Data Entry'!AC1109="mg",'Data Entry'!AB1109*0.000001,IF('Data Entry'!AC1109="t",'Data Entry'!AB1109*1000,IF('Data Entry'!AC1109="ml",'Data Entry'!AB1109*0.001,IF('Data Entry'!AC1109="kg",'Data Entry'!AB1109*1,IF('Data Entry'!AC1109="L",'Data Entry'!AB1109*1,IFERROR(,"")))))))</f>
        <v>0</v>
      </c>
      <c r="J1106" s="59" t="str">
        <f>'Data Entry'!AU1109</f>
        <v/>
      </c>
      <c r="K1106" s="1">
        <f>IF('Data Entry'!AI1109="g",'Data Entry'!AH1109*0.001*V1106,IF('Data Entry'!AI1109="UI",'Data Entry'!AH1109*0.000001*V1106,IF('Data Entry'!AI1109="mg",'Data Entry'!AH1109*0.000001*V1106,IF('Data Entry'!AI1109="t",'Data Entry'!AH1109*1000*V1106,IF('Data Entry'!AI1109="kg",'Data Entry'!AH1109*1*V1106,IF('Data Entry'!AI1109="L",'Data Entry'!AH1109*1*V1106,IFERROR(,"")))))))</f>
        <v>0</v>
      </c>
      <c r="L1106" s="1" t="s">
        <v>4</v>
      </c>
      <c r="M1106" s="59">
        <f>'Data Entry'!AJ1109</f>
        <v>0</v>
      </c>
      <c r="N1106" s="59" t="str">
        <f>'Data Entry'!AX1109</f>
        <v/>
      </c>
      <c r="O1106" s="1">
        <f>IF('Data Entry'!AL1109="g",'Data Entry'!AK1109*0.001*W1106,IF('Data Entry'!AL1109="UI",'Data Entry'!AK1109*0.000001*W1106,IF('Data Entry'!AL1109="mg",'Data Entry'!AK1109*0.000001*W1106,IF('Data Entry'!AL1109="t",'Data Entry'!AK1109*1000*W1106,IF('Data Entry'!AL1109="kg",'Data Entry'!AK1109*1*W1106,IF('Data Entry'!AL1109="L",'Data Entry'!AK1109*1*W1106,IFERROR(,"")))))))</f>
        <v>0</v>
      </c>
      <c r="P1106" s="1" t="s">
        <v>4</v>
      </c>
      <c r="Q1106" s="59">
        <f>'Data Entry'!AM1109</f>
        <v>0</v>
      </c>
      <c r="R1106" s="59" t="str">
        <f>'Data Entry'!BA1109</f>
        <v/>
      </c>
      <c r="S1106" s="1">
        <f>IF('Data Entry'!AO1109="g",'Data Entry'!AN1109*0.001*X1106,IF('Data Entry'!AO1109="UI",'Data Entry'!AN1109*0.000001*X1106,IF('Data Entry'!AO1109="mg",'Data Entry'!AN1109*0.000001*X1106,IF('Data Entry'!AO1109="t",'Data Entry'!AN1109*1000*X1106,IF('Data Entry'!AO1109="kg",'Data Entry'!AN1109*1*X1106,IF('Data Entry'!AO1109="L",'Data Entry'!AN1109*1*X1106,IFERROR(,"")))))))</f>
        <v>0</v>
      </c>
      <c r="T1106" s="1" t="s">
        <v>4</v>
      </c>
      <c r="U1106" s="59" t="str">
        <f>IF('Data Entry'!AP1109="No aplica","1",'Data Entry'!AP1109)</f>
        <v/>
      </c>
      <c r="V1106" s="59" t="str">
        <f>IF('Data Entry'!AS1109="No aplica","1",'Data Entry'!AS1109)</f>
        <v/>
      </c>
      <c r="W1106" s="59" t="str">
        <f>IF('Data Entry'!AV1109="No aplica","1",'Data Entry'!AV1109)</f>
        <v/>
      </c>
      <c r="X1106" s="59" t="str">
        <f>IF('Data Entry'!AY1109="No aplica","1",'Data Entry'!AY1109)</f>
        <v/>
      </c>
      <c r="Y1106" s="151" t="str">
        <f t="shared" si="17"/>
        <v/>
      </c>
      <c r="Z1106" s="152" t="str">
        <f>IF('Data Entry'!H1109="Yes","1",IF(AND('Data Entry'!H1109="",'Data Entry'!I1109="",'Data Entry'!J1109="",'Data Entry'!K1109="",'Data Entry'!L1109="",'Data Entry'!M1109="",'Data Entry'!N1109="",'Data Entry'!O1109="",'Data Entry'!P1109="",'Data Entry'!Q1109=""),"","1"))</f>
        <v/>
      </c>
      <c r="AA1106" s="152" t="str">
        <f>IF('Data Entry'!R1109="Yes","1",IF(AND('Data Entry'!R1109="",'Data Entry'!S1109="",'Data Entry'!T1109="",'Data Entry'!U1109=""),"","1"))</f>
        <v/>
      </c>
      <c r="AB1106" s="157" t="str">
        <f>IF('Data Entry'!V1109="Yes","1",IF(AND('Data Entry'!V1109="",'Data Entry'!W1109=""),"","1"))</f>
        <v/>
      </c>
    </row>
    <row r="1107" spans="1:28" ht="17">
      <c r="A1107" s="59">
        <f>'Data Entry'!AB1110</f>
        <v>0</v>
      </c>
      <c r="B1107" s="59" t="str">
        <f>'Data Entry'!AR1110</f>
        <v/>
      </c>
      <c r="C1107" s="1">
        <f>IF('Data Entry'!AD1110="g",'Data Entry'!AC1110*0.001*U1107,IF('Data Entry'!AD1110="UI",'Data Entry'!AC1110*0.000001*U1107,IF('Data Entry'!AD1110="mg",'Data Entry'!AC1110*0.000001*U1107,IF('Data Entry'!AD1110="t",'Data Entry'!AC1110*1000*U1107,IF('Data Entry'!AD1110="kg",'Data Entry'!AC1110*1*U1107,IF('Data Entry'!AD1110="L",'Data Entry'!AC1110*1*U1107,IFERROR(,"")))))))</f>
        <v>0</v>
      </c>
      <c r="D1107" s="1" t="s">
        <v>4</v>
      </c>
      <c r="E1107" s="1">
        <f>IF('Data Entry'!AF1110="g",'Data Entry'!AE1110*0.001,IF('Data Entry'!AF1110="mg",'Data Entry'!AE1110*0.000001,IF('Data Entry'!AF1110="t",'Data Entry'!AE1110*1000,IF('Data Entry'!AF1110="ml",'Data Entry'!AE1110*0.001,IF('Data Entry'!AF1110="kg",'Data Entry'!AE1110*1,IF('Data Entry'!AF1110="Pieza",'Data Entry'!AE1110*1,IF('Data Entry'!AF1110="L",'Data Entry'!AE1110*1,IFERROR(,""))))))))</f>
        <v>0</v>
      </c>
      <c r="F1107" s="1" t="s">
        <v>4</v>
      </c>
      <c r="G1107" s="1">
        <f>IF('Data Entry'!AA1110="g",'Data Entry'!Z1110*0.001,IF('Data Entry'!AA1110="mg",'Data Entry'!Z1110*0.000001,IF('Data Entry'!AA1110="t",'Data Entry'!Z1110*1000,IF('Data Entry'!AA1110="ml",'Data Entry'!Z1110*0.001,IF('Data Entry'!AA1110="kg",'Data Entry'!Z1110*1,IF('Data Entry'!AA1110="Piezas",'Data Entry'!Z1110*1,IF('Data Entry'!AA1110="L",'Data Entry'!Z1110*1,IFERROR(,""))))))))</f>
        <v>0</v>
      </c>
      <c r="H1107" s="1" t="s">
        <v>4</v>
      </c>
      <c r="I1107" s="1">
        <f>IF('Data Entry'!AC1110="g",'Data Entry'!AB1110*0.001,IF('Data Entry'!AC1110="mg",'Data Entry'!AB1110*0.000001,IF('Data Entry'!AC1110="t",'Data Entry'!AB1110*1000,IF('Data Entry'!AC1110="ml",'Data Entry'!AB1110*0.001,IF('Data Entry'!AC1110="kg",'Data Entry'!AB1110*1,IF('Data Entry'!AC1110="L",'Data Entry'!AB1110*1,IFERROR(,"")))))))</f>
        <v>0</v>
      </c>
      <c r="J1107" s="59" t="str">
        <f>'Data Entry'!AU1110</f>
        <v/>
      </c>
      <c r="K1107" s="1">
        <f>IF('Data Entry'!AI1110="g",'Data Entry'!AH1110*0.001*V1107,IF('Data Entry'!AI1110="UI",'Data Entry'!AH1110*0.000001*V1107,IF('Data Entry'!AI1110="mg",'Data Entry'!AH1110*0.000001*V1107,IF('Data Entry'!AI1110="t",'Data Entry'!AH1110*1000*V1107,IF('Data Entry'!AI1110="kg",'Data Entry'!AH1110*1*V1107,IF('Data Entry'!AI1110="L",'Data Entry'!AH1110*1*V1107,IFERROR(,"")))))))</f>
        <v>0</v>
      </c>
      <c r="L1107" s="1" t="s">
        <v>4</v>
      </c>
      <c r="M1107" s="59">
        <f>'Data Entry'!AJ1110</f>
        <v>0</v>
      </c>
      <c r="N1107" s="59" t="str">
        <f>'Data Entry'!AX1110</f>
        <v/>
      </c>
      <c r="O1107" s="1">
        <f>IF('Data Entry'!AL1110="g",'Data Entry'!AK1110*0.001*W1107,IF('Data Entry'!AL1110="UI",'Data Entry'!AK1110*0.000001*W1107,IF('Data Entry'!AL1110="mg",'Data Entry'!AK1110*0.000001*W1107,IF('Data Entry'!AL1110="t",'Data Entry'!AK1110*1000*W1107,IF('Data Entry'!AL1110="kg",'Data Entry'!AK1110*1*W1107,IF('Data Entry'!AL1110="L",'Data Entry'!AK1110*1*W1107,IFERROR(,"")))))))</f>
        <v>0</v>
      </c>
      <c r="P1107" s="1" t="s">
        <v>4</v>
      </c>
      <c r="Q1107" s="59">
        <f>'Data Entry'!AM1110</f>
        <v>0</v>
      </c>
      <c r="R1107" s="59" t="str">
        <f>'Data Entry'!BA1110</f>
        <v/>
      </c>
      <c r="S1107" s="1">
        <f>IF('Data Entry'!AO1110="g",'Data Entry'!AN1110*0.001*X1107,IF('Data Entry'!AO1110="UI",'Data Entry'!AN1110*0.000001*X1107,IF('Data Entry'!AO1110="mg",'Data Entry'!AN1110*0.000001*X1107,IF('Data Entry'!AO1110="t",'Data Entry'!AN1110*1000*X1107,IF('Data Entry'!AO1110="kg",'Data Entry'!AN1110*1*X1107,IF('Data Entry'!AO1110="L",'Data Entry'!AN1110*1*X1107,IFERROR(,"")))))))</f>
        <v>0</v>
      </c>
      <c r="T1107" s="1" t="s">
        <v>4</v>
      </c>
      <c r="U1107" s="59" t="str">
        <f>IF('Data Entry'!AP1110="No aplica","1",'Data Entry'!AP1110)</f>
        <v/>
      </c>
      <c r="V1107" s="59" t="str">
        <f>IF('Data Entry'!AS1110="No aplica","1",'Data Entry'!AS1110)</f>
        <v/>
      </c>
      <c r="W1107" s="59" t="str">
        <f>IF('Data Entry'!AV1110="No aplica","1",'Data Entry'!AV1110)</f>
        <v/>
      </c>
      <c r="X1107" s="59" t="str">
        <f>IF('Data Entry'!AY1110="No aplica","1",'Data Entry'!AY1110)</f>
        <v/>
      </c>
      <c r="Y1107" s="151" t="str">
        <f t="shared" si="17"/>
        <v/>
      </c>
      <c r="Z1107" s="152" t="str">
        <f>IF('Data Entry'!H1110="Yes","1",IF(AND('Data Entry'!H1110="",'Data Entry'!I1110="",'Data Entry'!J1110="",'Data Entry'!K1110="",'Data Entry'!L1110="",'Data Entry'!M1110="",'Data Entry'!N1110="",'Data Entry'!O1110="",'Data Entry'!P1110="",'Data Entry'!Q1110=""),"","1"))</f>
        <v/>
      </c>
      <c r="AA1107" s="152" t="str">
        <f>IF('Data Entry'!R1110="Yes","1",IF(AND('Data Entry'!R1110="",'Data Entry'!S1110="",'Data Entry'!T1110="",'Data Entry'!U1110=""),"","1"))</f>
        <v/>
      </c>
      <c r="AB1107" s="157" t="str">
        <f>IF('Data Entry'!V1110="Yes","1",IF(AND('Data Entry'!V1110="",'Data Entry'!W1110=""),"","1"))</f>
        <v/>
      </c>
    </row>
    <row r="1108" spans="1:28" ht="17">
      <c r="A1108" s="59">
        <f>'Data Entry'!AB1111</f>
        <v>0</v>
      </c>
      <c r="B1108" s="59" t="str">
        <f>'Data Entry'!AR1111</f>
        <v/>
      </c>
      <c r="C1108" s="1">
        <f>IF('Data Entry'!AD1111="g",'Data Entry'!AC1111*0.001*U1108,IF('Data Entry'!AD1111="UI",'Data Entry'!AC1111*0.000001*U1108,IF('Data Entry'!AD1111="mg",'Data Entry'!AC1111*0.000001*U1108,IF('Data Entry'!AD1111="t",'Data Entry'!AC1111*1000*U1108,IF('Data Entry'!AD1111="kg",'Data Entry'!AC1111*1*U1108,IF('Data Entry'!AD1111="L",'Data Entry'!AC1111*1*U1108,IFERROR(,"")))))))</f>
        <v>0</v>
      </c>
      <c r="D1108" s="1" t="s">
        <v>4</v>
      </c>
      <c r="E1108" s="1">
        <f>IF('Data Entry'!AF1111="g",'Data Entry'!AE1111*0.001,IF('Data Entry'!AF1111="mg",'Data Entry'!AE1111*0.000001,IF('Data Entry'!AF1111="t",'Data Entry'!AE1111*1000,IF('Data Entry'!AF1111="ml",'Data Entry'!AE1111*0.001,IF('Data Entry'!AF1111="kg",'Data Entry'!AE1111*1,IF('Data Entry'!AF1111="Pieza",'Data Entry'!AE1111*1,IF('Data Entry'!AF1111="L",'Data Entry'!AE1111*1,IFERROR(,""))))))))</f>
        <v>0</v>
      </c>
      <c r="F1108" s="1" t="s">
        <v>4</v>
      </c>
      <c r="G1108" s="1">
        <f>IF('Data Entry'!AA1111="g",'Data Entry'!Z1111*0.001,IF('Data Entry'!AA1111="mg",'Data Entry'!Z1111*0.000001,IF('Data Entry'!AA1111="t",'Data Entry'!Z1111*1000,IF('Data Entry'!AA1111="ml",'Data Entry'!Z1111*0.001,IF('Data Entry'!AA1111="kg",'Data Entry'!Z1111*1,IF('Data Entry'!AA1111="Piezas",'Data Entry'!Z1111*1,IF('Data Entry'!AA1111="L",'Data Entry'!Z1111*1,IFERROR(,""))))))))</f>
        <v>0</v>
      </c>
      <c r="H1108" s="1" t="s">
        <v>4</v>
      </c>
      <c r="I1108" s="1">
        <f>IF('Data Entry'!AC1111="g",'Data Entry'!AB1111*0.001,IF('Data Entry'!AC1111="mg",'Data Entry'!AB1111*0.000001,IF('Data Entry'!AC1111="t",'Data Entry'!AB1111*1000,IF('Data Entry'!AC1111="ml",'Data Entry'!AB1111*0.001,IF('Data Entry'!AC1111="kg",'Data Entry'!AB1111*1,IF('Data Entry'!AC1111="L",'Data Entry'!AB1111*1,IFERROR(,"")))))))</f>
        <v>0</v>
      </c>
      <c r="J1108" s="59" t="str">
        <f>'Data Entry'!AU1111</f>
        <v/>
      </c>
      <c r="K1108" s="1">
        <f>IF('Data Entry'!AI1111="g",'Data Entry'!AH1111*0.001*V1108,IF('Data Entry'!AI1111="UI",'Data Entry'!AH1111*0.000001*V1108,IF('Data Entry'!AI1111="mg",'Data Entry'!AH1111*0.000001*V1108,IF('Data Entry'!AI1111="t",'Data Entry'!AH1111*1000*V1108,IF('Data Entry'!AI1111="kg",'Data Entry'!AH1111*1*V1108,IF('Data Entry'!AI1111="L",'Data Entry'!AH1111*1*V1108,IFERROR(,"")))))))</f>
        <v>0</v>
      </c>
      <c r="L1108" s="1" t="s">
        <v>4</v>
      </c>
      <c r="M1108" s="59">
        <f>'Data Entry'!AJ1111</f>
        <v>0</v>
      </c>
      <c r="N1108" s="59" t="str">
        <f>'Data Entry'!AX1111</f>
        <v/>
      </c>
      <c r="O1108" s="1">
        <f>IF('Data Entry'!AL1111="g",'Data Entry'!AK1111*0.001*W1108,IF('Data Entry'!AL1111="UI",'Data Entry'!AK1111*0.000001*W1108,IF('Data Entry'!AL1111="mg",'Data Entry'!AK1111*0.000001*W1108,IF('Data Entry'!AL1111="t",'Data Entry'!AK1111*1000*W1108,IF('Data Entry'!AL1111="kg",'Data Entry'!AK1111*1*W1108,IF('Data Entry'!AL1111="L",'Data Entry'!AK1111*1*W1108,IFERROR(,"")))))))</f>
        <v>0</v>
      </c>
      <c r="P1108" s="1" t="s">
        <v>4</v>
      </c>
      <c r="Q1108" s="59">
        <f>'Data Entry'!AM1111</f>
        <v>0</v>
      </c>
      <c r="R1108" s="59" t="str">
        <f>'Data Entry'!BA1111</f>
        <v/>
      </c>
      <c r="S1108" s="1">
        <f>IF('Data Entry'!AO1111="g",'Data Entry'!AN1111*0.001*X1108,IF('Data Entry'!AO1111="UI",'Data Entry'!AN1111*0.000001*X1108,IF('Data Entry'!AO1111="mg",'Data Entry'!AN1111*0.000001*X1108,IF('Data Entry'!AO1111="t",'Data Entry'!AN1111*1000*X1108,IF('Data Entry'!AO1111="kg",'Data Entry'!AN1111*1*X1108,IF('Data Entry'!AO1111="L",'Data Entry'!AN1111*1*X1108,IFERROR(,"")))))))</f>
        <v>0</v>
      </c>
      <c r="T1108" s="1" t="s">
        <v>4</v>
      </c>
      <c r="U1108" s="59" t="str">
        <f>IF('Data Entry'!AP1111="No aplica","1",'Data Entry'!AP1111)</f>
        <v/>
      </c>
      <c r="V1108" s="59" t="str">
        <f>IF('Data Entry'!AS1111="No aplica","1",'Data Entry'!AS1111)</f>
        <v/>
      </c>
      <c r="W1108" s="59" t="str">
        <f>IF('Data Entry'!AV1111="No aplica","1",'Data Entry'!AV1111)</f>
        <v/>
      </c>
      <c r="X1108" s="59" t="str">
        <f>IF('Data Entry'!AY1111="No aplica","1",'Data Entry'!AY1111)</f>
        <v/>
      </c>
      <c r="Y1108" s="151" t="str">
        <f t="shared" si="17"/>
        <v/>
      </c>
      <c r="Z1108" s="152" t="str">
        <f>IF('Data Entry'!H1111="Yes","1",IF(AND('Data Entry'!H1111="",'Data Entry'!I1111="",'Data Entry'!J1111="",'Data Entry'!K1111="",'Data Entry'!L1111="",'Data Entry'!M1111="",'Data Entry'!N1111="",'Data Entry'!O1111="",'Data Entry'!P1111="",'Data Entry'!Q1111=""),"","1"))</f>
        <v/>
      </c>
      <c r="AA1108" s="152" t="str">
        <f>IF('Data Entry'!R1111="Yes","1",IF(AND('Data Entry'!R1111="",'Data Entry'!S1111="",'Data Entry'!T1111="",'Data Entry'!U1111=""),"","1"))</f>
        <v/>
      </c>
      <c r="AB1108" s="157" t="str">
        <f>IF('Data Entry'!V1111="Yes","1",IF(AND('Data Entry'!V1111="",'Data Entry'!W1111=""),"","1"))</f>
        <v/>
      </c>
    </row>
    <row r="1109" spans="1:28" ht="17">
      <c r="A1109" s="59">
        <f>'Data Entry'!AB1112</f>
        <v>0</v>
      </c>
      <c r="B1109" s="59" t="str">
        <f>'Data Entry'!AR1112</f>
        <v/>
      </c>
      <c r="C1109" s="1">
        <f>IF('Data Entry'!AD1112="g",'Data Entry'!AC1112*0.001*U1109,IF('Data Entry'!AD1112="UI",'Data Entry'!AC1112*0.000001*U1109,IF('Data Entry'!AD1112="mg",'Data Entry'!AC1112*0.000001*U1109,IF('Data Entry'!AD1112="t",'Data Entry'!AC1112*1000*U1109,IF('Data Entry'!AD1112="kg",'Data Entry'!AC1112*1*U1109,IF('Data Entry'!AD1112="L",'Data Entry'!AC1112*1*U1109,IFERROR(,"")))))))</f>
        <v>0</v>
      </c>
      <c r="D1109" s="1" t="s">
        <v>4</v>
      </c>
      <c r="E1109" s="1">
        <f>IF('Data Entry'!AF1112="g",'Data Entry'!AE1112*0.001,IF('Data Entry'!AF1112="mg",'Data Entry'!AE1112*0.000001,IF('Data Entry'!AF1112="t",'Data Entry'!AE1112*1000,IF('Data Entry'!AF1112="ml",'Data Entry'!AE1112*0.001,IF('Data Entry'!AF1112="kg",'Data Entry'!AE1112*1,IF('Data Entry'!AF1112="Pieza",'Data Entry'!AE1112*1,IF('Data Entry'!AF1112="L",'Data Entry'!AE1112*1,IFERROR(,""))))))))</f>
        <v>0</v>
      </c>
      <c r="F1109" s="1" t="s">
        <v>4</v>
      </c>
      <c r="G1109" s="1">
        <f>IF('Data Entry'!AA1112="g",'Data Entry'!Z1112*0.001,IF('Data Entry'!AA1112="mg",'Data Entry'!Z1112*0.000001,IF('Data Entry'!AA1112="t",'Data Entry'!Z1112*1000,IF('Data Entry'!AA1112="ml",'Data Entry'!Z1112*0.001,IF('Data Entry'!AA1112="kg",'Data Entry'!Z1112*1,IF('Data Entry'!AA1112="Piezas",'Data Entry'!Z1112*1,IF('Data Entry'!AA1112="L",'Data Entry'!Z1112*1,IFERROR(,""))))))))</f>
        <v>0</v>
      </c>
      <c r="H1109" s="1" t="s">
        <v>4</v>
      </c>
      <c r="I1109" s="1">
        <f>IF('Data Entry'!AC1112="g",'Data Entry'!AB1112*0.001,IF('Data Entry'!AC1112="mg",'Data Entry'!AB1112*0.000001,IF('Data Entry'!AC1112="t",'Data Entry'!AB1112*1000,IF('Data Entry'!AC1112="ml",'Data Entry'!AB1112*0.001,IF('Data Entry'!AC1112="kg",'Data Entry'!AB1112*1,IF('Data Entry'!AC1112="L",'Data Entry'!AB1112*1,IFERROR(,"")))))))</f>
        <v>0</v>
      </c>
      <c r="J1109" s="59" t="str">
        <f>'Data Entry'!AU1112</f>
        <v/>
      </c>
      <c r="K1109" s="1">
        <f>IF('Data Entry'!AI1112="g",'Data Entry'!AH1112*0.001*V1109,IF('Data Entry'!AI1112="UI",'Data Entry'!AH1112*0.000001*V1109,IF('Data Entry'!AI1112="mg",'Data Entry'!AH1112*0.000001*V1109,IF('Data Entry'!AI1112="t",'Data Entry'!AH1112*1000*V1109,IF('Data Entry'!AI1112="kg",'Data Entry'!AH1112*1*V1109,IF('Data Entry'!AI1112="L",'Data Entry'!AH1112*1*V1109,IFERROR(,"")))))))</f>
        <v>0</v>
      </c>
      <c r="L1109" s="1" t="s">
        <v>4</v>
      </c>
      <c r="M1109" s="59">
        <f>'Data Entry'!AJ1112</f>
        <v>0</v>
      </c>
      <c r="N1109" s="59" t="str">
        <f>'Data Entry'!AX1112</f>
        <v/>
      </c>
      <c r="O1109" s="1">
        <f>IF('Data Entry'!AL1112="g",'Data Entry'!AK1112*0.001*W1109,IF('Data Entry'!AL1112="UI",'Data Entry'!AK1112*0.000001*W1109,IF('Data Entry'!AL1112="mg",'Data Entry'!AK1112*0.000001*W1109,IF('Data Entry'!AL1112="t",'Data Entry'!AK1112*1000*W1109,IF('Data Entry'!AL1112="kg",'Data Entry'!AK1112*1*W1109,IF('Data Entry'!AL1112="L",'Data Entry'!AK1112*1*W1109,IFERROR(,"")))))))</f>
        <v>0</v>
      </c>
      <c r="P1109" s="1" t="s">
        <v>4</v>
      </c>
      <c r="Q1109" s="59">
        <f>'Data Entry'!AM1112</f>
        <v>0</v>
      </c>
      <c r="R1109" s="59" t="str">
        <f>'Data Entry'!BA1112</f>
        <v/>
      </c>
      <c r="S1109" s="1">
        <f>IF('Data Entry'!AO1112="g",'Data Entry'!AN1112*0.001*X1109,IF('Data Entry'!AO1112="UI",'Data Entry'!AN1112*0.000001*X1109,IF('Data Entry'!AO1112="mg",'Data Entry'!AN1112*0.000001*X1109,IF('Data Entry'!AO1112="t",'Data Entry'!AN1112*1000*X1109,IF('Data Entry'!AO1112="kg",'Data Entry'!AN1112*1*X1109,IF('Data Entry'!AO1112="L",'Data Entry'!AN1112*1*X1109,IFERROR(,"")))))))</f>
        <v>0</v>
      </c>
      <c r="T1109" s="1" t="s">
        <v>4</v>
      </c>
      <c r="U1109" s="59" t="str">
        <f>IF('Data Entry'!AP1112="No aplica","1",'Data Entry'!AP1112)</f>
        <v/>
      </c>
      <c r="V1109" s="59" t="str">
        <f>IF('Data Entry'!AS1112="No aplica","1",'Data Entry'!AS1112)</f>
        <v/>
      </c>
      <c r="W1109" s="59" t="str">
        <f>IF('Data Entry'!AV1112="No aplica","1",'Data Entry'!AV1112)</f>
        <v/>
      </c>
      <c r="X1109" s="59" t="str">
        <f>IF('Data Entry'!AY1112="No aplica","1",'Data Entry'!AY1112)</f>
        <v/>
      </c>
      <c r="Y1109" s="151" t="str">
        <f t="shared" si="17"/>
        <v/>
      </c>
      <c r="Z1109" s="152" t="str">
        <f>IF('Data Entry'!H1112="Yes","1",IF(AND('Data Entry'!H1112="",'Data Entry'!I1112="",'Data Entry'!J1112="",'Data Entry'!K1112="",'Data Entry'!L1112="",'Data Entry'!M1112="",'Data Entry'!N1112="",'Data Entry'!O1112="",'Data Entry'!P1112="",'Data Entry'!Q1112=""),"","1"))</f>
        <v/>
      </c>
      <c r="AA1109" s="152" t="str">
        <f>IF('Data Entry'!R1112="Yes","1",IF(AND('Data Entry'!R1112="",'Data Entry'!S1112="",'Data Entry'!T1112="",'Data Entry'!U1112=""),"","1"))</f>
        <v/>
      </c>
      <c r="AB1109" s="157" t="str">
        <f>IF('Data Entry'!V1112="Yes","1",IF(AND('Data Entry'!V1112="",'Data Entry'!W1112=""),"","1"))</f>
        <v/>
      </c>
    </row>
    <row r="1110" spans="1:28" ht="17">
      <c r="A1110" s="59">
        <f>'Data Entry'!AB1113</f>
        <v>0</v>
      </c>
      <c r="B1110" s="59" t="str">
        <f>'Data Entry'!AR1113</f>
        <v/>
      </c>
      <c r="C1110" s="1">
        <f>IF('Data Entry'!AD1113="g",'Data Entry'!AC1113*0.001*U1110,IF('Data Entry'!AD1113="UI",'Data Entry'!AC1113*0.000001*U1110,IF('Data Entry'!AD1113="mg",'Data Entry'!AC1113*0.000001*U1110,IF('Data Entry'!AD1113="t",'Data Entry'!AC1113*1000*U1110,IF('Data Entry'!AD1113="kg",'Data Entry'!AC1113*1*U1110,IF('Data Entry'!AD1113="L",'Data Entry'!AC1113*1*U1110,IFERROR(,"")))))))</f>
        <v>0</v>
      </c>
      <c r="D1110" s="1" t="s">
        <v>4</v>
      </c>
      <c r="E1110" s="1">
        <f>IF('Data Entry'!AF1113="g",'Data Entry'!AE1113*0.001,IF('Data Entry'!AF1113="mg",'Data Entry'!AE1113*0.000001,IF('Data Entry'!AF1113="t",'Data Entry'!AE1113*1000,IF('Data Entry'!AF1113="ml",'Data Entry'!AE1113*0.001,IF('Data Entry'!AF1113="kg",'Data Entry'!AE1113*1,IF('Data Entry'!AF1113="Pieza",'Data Entry'!AE1113*1,IF('Data Entry'!AF1113="L",'Data Entry'!AE1113*1,IFERROR(,""))))))))</f>
        <v>0</v>
      </c>
      <c r="F1110" s="1" t="s">
        <v>4</v>
      </c>
      <c r="G1110" s="1">
        <f>IF('Data Entry'!AA1113="g",'Data Entry'!Z1113*0.001,IF('Data Entry'!AA1113="mg",'Data Entry'!Z1113*0.000001,IF('Data Entry'!AA1113="t",'Data Entry'!Z1113*1000,IF('Data Entry'!AA1113="ml",'Data Entry'!Z1113*0.001,IF('Data Entry'!AA1113="kg",'Data Entry'!Z1113*1,IF('Data Entry'!AA1113="Piezas",'Data Entry'!Z1113*1,IF('Data Entry'!AA1113="L",'Data Entry'!Z1113*1,IFERROR(,""))))))))</f>
        <v>0</v>
      </c>
      <c r="H1110" s="1" t="s">
        <v>4</v>
      </c>
      <c r="I1110" s="1">
        <f>IF('Data Entry'!AC1113="g",'Data Entry'!AB1113*0.001,IF('Data Entry'!AC1113="mg",'Data Entry'!AB1113*0.000001,IF('Data Entry'!AC1113="t",'Data Entry'!AB1113*1000,IF('Data Entry'!AC1113="ml",'Data Entry'!AB1113*0.001,IF('Data Entry'!AC1113="kg",'Data Entry'!AB1113*1,IF('Data Entry'!AC1113="L",'Data Entry'!AB1113*1,IFERROR(,"")))))))</f>
        <v>0</v>
      </c>
      <c r="J1110" s="59" t="str">
        <f>'Data Entry'!AU1113</f>
        <v/>
      </c>
      <c r="K1110" s="1">
        <f>IF('Data Entry'!AI1113="g",'Data Entry'!AH1113*0.001*V1110,IF('Data Entry'!AI1113="UI",'Data Entry'!AH1113*0.000001*V1110,IF('Data Entry'!AI1113="mg",'Data Entry'!AH1113*0.000001*V1110,IF('Data Entry'!AI1113="t",'Data Entry'!AH1113*1000*V1110,IF('Data Entry'!AI1113="kg",'Data Entry'!AH1113*1*V1110,IF('Data Entry'!AI1113="L",'Data Entry'!AH1113*1*V1110,IFERROR(,"")))))))</f>
        <v>0</v>
      </c>
      <c r="L1110" s="1" t="s">
        <v>4</v>
      </c>
      <c r="M1110" s="59">
        <f>'Data Entry'!AJ1113</f>
        <v>0</v>
      </c>
      <c r="N1110" s="59" t="str">
        <f>'Data Entry'!AX1113</f>
        <v/>
      </c>
      <c r="O1110" s="1">
        <f>IF('Data Entry'!AL1113="g",'Data Entry'!AK1113*0.001*W1110,IF('Data Entry'!AL1113="UI",'Data Entry'!AK1113*0.000001*W1110,IF('Data Entry'!AL1113="mg",'Data Entry'!AK1113*0.000001*W1110,IF('Data Entry'!AL1113="t",'Data Entry'!AK1113*1000*W1110,IF('Data Entry'!AL1113="kg",'Data Entry'!AK1113*1*W1110,IF('Data Entry'!AL1113="L",'Data Entry'!AK1113*1*W1110,IFERROR(,"")))))))</f>
        <v>0</v>
      </c>
      <c r="P1110" s="1" t="s">
        <v>4</v>
      </c>
      <c r="Q1110" s="59">
        <f>'Data Entry'!AM1113</f>
        <v>0</v>
      </c>
      <c r="R1110" s="59" t="str">
        <f>'Data Entry'!BA1113</f>
        <v/>
      </c>
      <c r="S1110" s="1">
        <f>IF('Data Entry'!AO1113="g",'Data Entry'!AN1113*0.001*X1110,IF('Data Entry'!AO1113="UI",'Data Entry'!AN1113*0.000001*X1110,IF('Data Entry'!AO1113="mg",'Data Entry'!AN1113*0.000001*X1110,IF('Data Entry'!AO1113="t",'Data Entry'!AN1113*1000*X1110,IF('Data Entry'!AO1113="kg",'Data Entry'!AN1113*1*X1110,IF('Data Entry'!AO1113="L",'Data Entry'!AN1113*1*X1110,IFERROR(,"")))))))</f>
        <v>0</v>
      </c>
      <c r="T1110" s="1" t="s">
        <v>4</v>
      </c>
      <c r="U1110" s="59" t="str">
        <f>IF('Data Entry'!AP1113="No aplica","1",'Data Entry'!AP1113)</f>
        <v/>
      </c>
      <c r="V1110" s="59" t="str">
        <f>IF('Data Entry'!AS1113="No aplica","1",'Data Entry'!AS1113)</f>
        <v/>
      </c>
      <c r="W1110" s="59" t="str">
        <f>IF('Data Entry'!AV1113="No aplica","1",'Data Entry'!AV1113)</f>
        <v/>
      </c>
      <c r="X1110" s="59" t="str">
        <f>IF('Data Entry'!AY1113="No aplica","1",'Data Entry'!AY1113)</f>
        <v/>
      </c>
      <c r="Y1110" s="151" t="str">
        <f t="shared" si="17"/>
        <v/>
      </c>
      <c r="Z1110" s="152" t="str">
        <f>IF('Data Entry'!H1113="Yes","1",IF(AND('Data Entry'!H1113="",'Data Entry'!I1113="",'Data Entry'!J1113="",'Data Entry'!K1113="",'Data Entry'!L1113="",'Data Entry'!M1113="",'Data Entry'!N1113="",'Data Entry'!O1113="",'Data Entry'!P1113="",'Data Entry'!Q1113=""),"","1"))</f>
        <v/>
      </c>
      <c r="AA1110" s="152" t="str">
        <f>IF('Data Entry'!R1113="Yes","1",IF(AND('Data Entry'!R1113="",'Data Entry'!S1113="",'Data Entry'!T1113="",'Data Entry'!U1113=""),"","1"))</f>
        <v/>
      </c>
      <c r="AB1110" s="157" t="str">
        <f>IF('Data Entry'!V1113="Yes","1",IF(AND('Data Entry'!V1113="",'Data Entry'!W1113=""),"","1"))</f>
        <v/>
      </c>
    </row>
    <row r="1111" spans="1:28" ht="17">
      <c r="A1111" s="59">
        <f>'Data Entry'!AB1114</f>
        <v>0</v>
      </c>
      <c r="B1111" s="59" t="str">
        <f>'Data Entry'!AR1114</f>
        <v/>
      </c>
      <c r="C1111" s="1">
        <f>IF('Data Entry'!AD1114="g",'Data Entry'!AC1114*0.001*U1111,IF('Data Entry'!AD1114="UI",'Data Entry'!AC1114*0.000001*U1111,IF('Data Entry'!AD1114="mg",'Data Entry'!AC1114*0.000001*U1111,IF('Data Entry'!AD1114="t",'Data Entry'!AC1114*1000*U1111,IF('Data Entry'!AD1114="kg",'Data Entry'!AC1114*1*U1111,IF('Data Entry'!AD1114="L",'Data Entry'!AC1114*1*U1111,IFERROR(,"")))))))</f>
        <v>0</v>
      </c>
      <c r="D1111" s="1" t="s">
        <v>4</v>
      </c>
      <c r="E1111" s="1">
        <f>IF('Data Entry'!AF1114="g",'Data Entry'!AE1114*0.001,IF('Data Entry'!AF1114="mg",'Data Entry'!AE1114*0.000001,IF('Data Entry'!AF1114="t",'Data Entry'!AE1114*1000,IF('Data Entry'!AF1114="ml",'Data Entry'!AE1114*0.001,IF('Data Entry'!AF1114="kg",'Data Entry'!AE1114*1,IF('Data Entry'!AF1114="Pieza",'Data Entry'!AE1114*1,IF('Data Entry'!AF1114="L",'Data Entry'!AE1114*1,IFERROR(,""))))))))</f>
        <v>0</v>
      </c>
      <c r="F1111" s="1" t="s">
        <v>4</v>
      </c>
      <c r="G1111" s="1">
        <f>IF('Data Entry'!AA1114="g",'Data Entry'!Z1114*0.001,IF('Data Entry'!AA1114="mg",'Data Entry'!Z1114*0.000001,IF('Data Entry'!AA1114="t",'Data Entry'!Z1114*1000,IF('Data Entry'!AA1114="ml",'Data Entry'!Z1114*0.001,IF('Data Entry'!AA1114="kg",'Data Entry'!Z1114*1,IF('Data Entry'!AA1114="Piezas",'Data Entry'!Z1114*1,IF('Data Entry'!AA1114="L",'Data Entry'!Z1114*1,IFERROR(,""))))))))</f>
        <v>0</v>
      </c>
      <c r="H1111" s="1" t="s">
        <v>4</v>
      </c>
      <c r="I1111" s="1">
        <f>IF('Data Entry'!AC1114="g",'Data Entry'!AB1114*0.001,IF('Data Entry'!AC1114="mg",'Data Entry'!AB1114*0.000001,IF('Data Entry'!AC1114="t",'Data Entry'!AB1114*1000,IF('Data Entry'!AC1114="ml",'Data Entry'!AB1114*0.001,IF('Data Entry'!AC1114="kg",'Data Entry'!AB1114*1,IF('Data Entry'!AC1114="L",'Data Entry'!AB1114*1,IFERROR(,"")))))))</f>
        <v>0</v>
      </c>
      <c r="J1111" s="59" t="str">
        <f>'Data Entry'!AU1114</f>
        <v/>
      </c>
      <c r="K1111" s="1">
        <f>IF('Data Entry'!AI1114="g",'Data Entry'!AH1114*0.001*V1111,IF('Data Entry'!AI1114="UI",'Data Entry'!AH1114*0.000001*V1111,IF('Data Entry'!AI1114="mg",'Data Entry'!AH1114*0.000001*V1111,IF('Data Entry'!AI1114="t",'Data Entry'!AH1114*1000*V1111,IF('Data Entry'!AI1114="kg",'Data Entry'!AH1114*1*V1111,IF('Data Entry'!AI1114="L",'Data Entry'!AH1114*1*V1111,IFERROR(,"")))))))</f>
        <v>0</v>
      </c>
      <c r="L1111" s="1" t="s">
        <v>4</v>
      </c>
      <c r="M1111" s="59">
        <f>'Data Entry'!AJ1114</f>
        <v>0</v>
      </c>
      <c r="N1111" s="59" t="str">
        <f>'Data Entry'!AX1114</f>
        <v/>
      </c>
      <c r="O1111" s="1">
        <f>IF('Data Entry'!AL1114="g",'Data Entry'!AK1114*0.001*W1111,IF('Data Entry'!AL1114="UI",'Data Entry'!AK1114*0.000001*W1111,IF('Data Entry'!AL1114="mg",'Data Entry'!AK1114*0.000001*W1111,IF('Data Entry'!AL1114="t",'Data Entry'!AK1114*1000*W1111,IF('Data Entry'!AL1114="kg",'Data Entry'!AK1114*1*W1111,IF('Data Entry'!AL1114="L",'Data Entry'!AK1114*1*W1111,IFERROR(,"")))))))</f>
        <v>0</v>
      </c>
      <c r="P1111" s="1" t="s">
        <v>4</v>
      </c>
      <c r="Q1111" s="59">
        <f>'Data Entry'!AM1114</f>
        <v>0</v>
      </c>
      <c r="R1111" s="59" t="str">
        <f>'Data Entry'!BA1114</f>
        <v/>
      </c>
      <c r="S1111" s="1">
        <f>IF('Data Entry'!AO1114="g",'Data Entry'!AN1114*0.001*X1111,IF('Data Entry'!AO1114="UI",'Data Entry'!AN1114*0.000001*X1111,IF('Data Entry'!AO1114="mg",'Data Entry'!AN1114*0.000001*X1111,IF('Data Entry'!AO1114="t",'Data Entry'!AN1114*1000*X1111,IF('Data Entry'!AO1114="kg",'Data Entry'!AN1114*1*X1111,IF('Data Entry'!AO1114="L",'Data Entry'!AN1114*1*X1111,IFERROR(,"")))))))</f>
        <v>0</v>
      </c>
      <c r="T1111" s="1" t="s">
        <v>4</v>
      </c>
      <c r="U1111" s="59" t="str">
        <f>IF('Data Entry'!AP1114="No aplica","1",'Data Entry'!AP1114)</f>
        <v/>
      </c>
      <c r="V1111" s="59" t="str">
        <f>IF('Data Entry'!AS1114="No aplica","1",'Data Entry'!AS1114)</f>
        <v/>
      </c>
      <c r="W1111" s="59" t="str">
        <f>IF('Data Entry'!AV1114="No aplica","1",'Data Entry'!AV1114)</f>
        <v/>
      </c>
      <c r="X1111" s="59" t="str">
        <f>IF('Data Entry'!AY1114="No aplica","1",'Data Entry'!AY1114)</f>
        <v/>
      </c>
      <c r="Y1111" s="151" t="str">
        <f t="shared" si="17"/>
        <v/>
      </c>
      <c r="Z1111" s="152" t="str">
        <f>IF('Data Entry'!H1114="Yes","1",IF(AND('Data Entry'!H1114="",'Data Entry'!I1114="",'Data Entry'!J1114="",'Data Entry'!K1114="",'Data Entry'!L1114="",'Data Entry'!M1114="",'Data Entry'!N1114="",'Data Entry'!O1114="",'Data Entry'!P1114="",'Data Entry'!Q1114=""),"","1"))</f>
        <v/>
      </c>
      <c r="AA1111" s="152" t="str">
        <f>IF('Data Entry'!R1114="Yes","1",IF(AND('Data Entry'!R1114="",'Data Entry'!S1114="",'Data Entry'!T1114="",'Data Entry'!U1114=""),"","1"))</f>
        <v/>
      </c>
      <c r="AB1111" s="157" t="str">
        <f>IF('Data Entry'!V1114="Yes","1",IF(AND('Data Entry'!V1114="",'Data Entry'!W1114=""),"","1"))</f>
        <v/>
      </c>
    </row>
    <row r="1112" spans="1:28" ht="17">
      <c r="A1112" s="59">
        <f>'Data Entry'!AB1115</f>
        <v>0</v>
      </c>
      <c r="B1112" s="59" t="str">
        <f>'Data Entry'!AR1115</f>
        <v/>
      </c>
      <c r="C1112" s="1">
        <f>IF('Data Entry'!AD1115="g",'Data Entry'!AC1115*0.001*U1112,IF('Data Entry'!AD1115="UI",'Data Entry'!AC1115*0.000001*U1112,IF('Data Entry'!AD1115="mg",'Data Entry'!AC1115*0.000001*U1112,IF('Data Entry'!AD1115="t",'Data Entry'!AC1115*1000*U1112,IF('Data Entry'!AD1115="kg",'Data Entry'!AC1115*1*U1112,IF('Data Entry'!AD1115="L",'Data Entry'!AC1115*1*U1112,IFERROR(,"")))))))</f>
        <v>0</v>
      </c>
      <c r="D1112" s="1" t="s">
        <v>4</v>
      </c>
      <c r="E1112" s="1">
        <f>IF('Data Entry'!AF1115="g",'Data Entry'!AE1115*0.001,IF('Data Entry'!AF1115="mg",'Data Entry'!AE1115*0.000001,IF('Data Entry'!AF1115="t",'Data Entry'!AE1115*1000,IF('Data Entry'!AF1115="ml",'Data Entry'!AE1115*0.001,IF('Data Entry'!AF1115="kg",'Data Entry'!AE1115*1,IF('Data Entry'!AF1115="Pieza",'Data Entry'!AE1115*1,IF('Data Entry'!AF1115="L",'Data Entry'!AE1115*1,IFERROR(,""))))))))</f>
        <v>0</v>
      </c>
      <c r="F1112" s="1" t="s">
        <v>4</v>
      </c>
      <c r="G1112" s="1">
        <f>IF('Data Entry'!AA1115="g",'Data Entry'!Z1115*0.001,IF('Data Entry'!AA1115="mg",'Data Entry'!Z1115*0.000001,IF('Data Entry'!AA1115="t",'Data Entry'!Z1115*1000,IF('Data Entry'!AA1115="ml",'Data Entry'!Z1115*0.001,IF('Data Entry'!AA1115="kg",'Data Entry'!Z1115*1,IF('Data Entry'!AA1115="Piezas",'Data Entry'!Z1115*1,IF('Data Entry'!AA1115="L",'Data Entry'!Z1115*1,IFERROR(,""))))))))</f>
        <v>0</v>
      </c>
      <c r="H1112" s="1" t="s">
        <v>4</v>
      </c>
      <c r="I1112" s="1">
        <f>IF('Data Entry'!AC1115="g",'Data Entry'!AB1115*0.001,IF('Data Entry'!AC1115="mg",'Data Entry'!AB1115*0.000001,IF('Data Entry'!AC1115="t",'Data Entry'!AB1115*1000,IF('Data Entry'!AC1115="ml",'Data Entry'!AB1115*0.001,IF('Data Entry'!AC1115="kg",'Data Entry'!AB1115*1,IF('Data Entry'!AC1115="L",'Data Entry'!AB1115*1,IFERROR(,"")))))))</f>
        <v>0</v>
      </c>
      <c r="J1112" s="59" t="str">
        <f>'Data Entry'!AU1115</f>
        <v/>
      </c>
      <c r="K1112" s="1">
        <f>IF('Data Entry'!AI1115="g",'Data Entry'!AH1115*0.001*V1112,IF('Data Entry'!AI1115="UI",'Data Entry'!AH1115*0.000001*V1112,IF('Data Entry'!AI1115="mg",'Data Entry'!AH1115*0.000001*V1112,IF('Data Entry'!AI1115="t",'Data Entry'!AH1115*1000*V1112,IF('Data Entry'!AI1115="kg",'Data Entry'!AH1115*1*V1112,IF('Data Entry'!AI1115="L",'Data Entry'!AH1115*1*V1112,IFERROR(,"")))))))</f>
        <v>0</v>
      </c>
      <c r="L1112" s="1" t="s">
        <v>4</v>
      </c>
      <c r="M1112" s="59">
        <f>'Data Entry'!AJ1115</f>
        <v>0</v>
      </c>
      <c r="N1112" s="59" t="str">
        <f>'Data Entry'!AX1115</f>
        <v/>
      </c>
      <c r="O1112" s="1">
        <f>IF('Data Entry'!AL1115="g",'Data Entry'!AK1115*0.001*W1112,IF('Data Entry'!AL1115="UI",'Data Entry'!AK1115*0.000001*W1112,IF('Data Entry'!AL1115="mg",'Data Entry'!AK1115*0.000001*W1112,IF('Data Entry'!AL1115="t",'Data Entry'!AK1115*1000*W1112,IF('Data Entry'!AL1115="kg",'Data Entry'!AK1115*1*W1112,IF('Data Entry'!AL1115="L",'Data Entry'!AK1115*1*W1112,IFERROR(,"")))))))</f>
        <v>0</v>
      </c>
      <c r="P1112" s="1" t="s">
        <v>4</v>
      </c>
      <c r="Q1112" s="59">
        <f>'Data Entry'!AM1115</f>
        <v>0</v>
      </c>
      <c r="R1112" s="59" t="str">
        <f>'Data Entry'!BA1115</f>
        <v/>
      </c>
      <c r="S1112" s="1">
        <f>IF('Data Entry'!AO1115="g",'Data Entry'!AN1115*0.001*X1112,IF('Data Entry'!AO1115="UI",'Data Entry'!AN1115*0.000001*X1112,IF('Data Entry'!AO1115="mg",'Data Entry'!AN1115*0.000001*X1112,IF('Data Entry'!AO1115="t",'Data Entry'!AN1115*1000*X1112,IF('Data Entry'!AO1115="kg",'Data Entry'!AN1115*1*X1112,IF('Data Entry'!AO1115="L",'Data Entry'!AN1115*1*X1112,IFERROR(,"")))))))</f>
        <v>0</v>
      </c>
      <c r="T1112" s="1" t="s">
        <v>4</v>
      </c>
      <c r="U1112" s="59" t="str">
        <f>IF('Data Entry'!AP1115="No aplica","1",'Data Entry'!AP1115)</f>
        <v/>
      </c>
      <c r="V1112" s="59" t="str">
        <f>IF('Data Entry'!AS1115="No aplica","1",'Data Entry'!AS1115)</f>
        <v/>
      </c>
      <c r="W1112" s="59" t="str">
        <f>IF('Data Entry'!AV1115="No aplica","1",'Data Entry'!AV1115)</f>
        <v/>
      </c>
      <c r="X1112" s="59" t="str">
        <f>IF('Data Entry'!AY1115="No aplica","1",'Data Entry'!AY1115)</f>
        <v/>
      </c>
      <c r="Y1112" s="151" t="str">
        <f t="shared" si="17"/>
        <v/>
      </c>
      <c r="Z1112" s="152" t="str">
        <f>IF('Data Entry'!H1115="Yes","1",IF(AND('Data Entry'!H1115="",'Data Entry'!I1115="",'Data Entry'!J1115="",'Data Entry'!K1115="",'Data Entry'!L1115="",'Data Entry'!M1115="",'Data Entry'!N1115="",'Data Entry'!O1115="",'Data Entry'!P1115="",'Data Entry'!Q1115=""),"","1"))</f>
        <v/>
      </c>
      <c r="AA1112" s="152" t="str">
        <f>IF('Data Entry'!R1115="Yes","1",IF(AND('Data Entry'!R1115="",'Data Entry'!S1115="",'Data Entry'!T1115="",'Data Entry'!U1115=""),"","1"))</f>
        <v/>
      </c>
      <c r="AB1112" s="157" t="str">
        <f>IF('Data Entry'!V1115="Yes","1",IF(AND('Data Entry'!V1115="",'Data Entry'!W1115=""),"","1"))</f>
        <v/>
      </c>
    </row>
    <row r="1113" spans="1:28" ht="17">
      <c r="A1113" s="59">
        <f>'Data Entry'!AB1116</f>
        <v>0</v>
      </c>
      <c r="B1113" s="59" t="str">
        <f>'Data Entry'!AR1116</f>
        <v/>
      </c>
      <c r="C1113" s="1">
        <f>IF('Data Entry'!AD1116="g",'Data Entry'!AC1116*0.001*U1113,IF('Data Entry'!AD1116="UI",'Data Entry'!AC1116*0.000001*U1113,IF('Data Entry'!AD1116="mg",'Data Entry'!AC1116*0.000001*U1113,IF('Data Entry'!AD1116="t",'Data Entry'!AC1116*1000*U1113,IF('Data Entry'!AD1116="kg",'Data Entry'!AC1116*1*U1113,IF('Data Entry'!AD1116="L",'Data Entry'!AC1116*1*U1113,IFERROR(,"")))))))</f>
        <v>0</v>
      </c>
      <c r="D1113" s="1" t="s">
        <v>4</v>
      </c>
      <c r="E1113" s="1">
        <f>IF('Data Entry'!AF1116="g",'Data Entry'!AE1116*0.001,IF('Data Entry'!AF1116="mg",'Data Entry'!AE1116*0.000001,IF('Data Entry'!AF1116="t",'Data Entry'!AE1116*1000,IF('Data Entry'!AF1116="ml",'Data Entry'!AE1116*0.001,IF('Data Entry'!AF1116="kg",'Data Entry'!AE1116*1,IF('Data Entry'!AF1116="Pieza",'Data Entry'!AE1116*1,IF('Data Entry'!AF1116="L",'Data Entry'!AE1116*1,IFERROR(,""))))))))</f>
        <v>0</v>
      </c>
      <c r="F1113" s="1" t="s">
        <v>4</v>
      </c>
      <c r="G1113" s="1">
        <f>IF('Data Entry'!AA1116="g",'Data Entry'!Z1116*0.001,IF('Data Entry'!AA1116="mg",'Data Entry'!Z1116*0.000001,IF('Data Entry'!AA1116="t",'Data Entry'!Z1116*1000,IF('Data Entry'!AA1116="ml",'Data Entry'!Z1116*0.001,IF('Data Entry'!AA1116="kg",'Data Entry'!Z1116*1,IF('Data Entry'!AA1116="Piezas",'Data Entry'!Z1116*1,IF('Data Entry'!AA1116="L",'Data Entry'!Z1116*1,IFERROR(,""))))))))</f>
        <v>0</v>
      </c>
      <c r="H1113" s="1" t="s">
        <v>4</v>
      </c>
      <c r="I1113" s="1">
        <f>IF('Data Entry'!AC1116="g",'Data Entry'!AB1116*0.001,IF('Data Entry'!AC1116="mg",'Data Entry'!AB1116*0.000001,IF('Data Entry'!AC1116="t",'Data Entry'!AB1116*1000,IF('Data Entry'!AC1116="ml",'Data Entry'!AB1116*0.001,IF('Data Entry'!AC1116="kg",'Data Entry'!AB1116*1,IF('Data Entry'!AC1116="L",'Data Entry'!AB1116*1,IFERROR(,"")))))))</f>
        <v>0</v>
      </c>
      <c r="J1113" s="59" t="str">
        <f>'Data Entry'!AU1116</f>
        <v/>
      </c>
      <c r="K1113" s="1">
        <f>IF('Data Entry'!AI1116="g",'Data Entry'!AH1116*0.001*V1113,IF('Data Entry'!AI1116="UI",'Data Entry'!AH1116*0.000001*V1113,IF('Data Entry'!AI1116="mg",'Data Entry'!AH1116*0.000001*V1113,IF('Data Entry'!AI1116="t",'Data Entry'!AH1116*1000*V1113,IF('Data Entry'!AI1116="kg",'Data Entry'!AH1116*1*V1113,IF('Data Entry'!AI1116="L",'Data Entry'!AH1116*1*V1113,IFERROR(,"")))))))</f>
        <v>0</v>
      </c>
      <c r="L1113" s="1" t="s">
        <v>4</v>
      </c>
      <c r="M1113" s="59">
        <f>'Data Entry'!AJ1116</f>
        <v>0</v>
      </c>
      <c r="N1113" s="59" t="str">
        <f>'Data Entry'!AX1116</f>
        <v/>
      </c>
      <c r="O1113" s="1">
        <f>IF('Data Entry'!AL1116="g",'Data Entry'!AK1116*0.001*W1113,IF('Data Entry'!AL1116="UI",'Data Entry'!AK1116*0.000001*W1113,IF('Data Entry'!AL1116="mg",'Data Entry'!AK1116*0.000001*W1113,IF('Data Entry'!AL1116="t",'Data Entry'!AK1116*1000*W1113,IF('Data Entry'!AL1116="kg",'Data Entry'!AK1116*1*W1113,IF('Data Entry'!AL1116="L",'Data Entry'!AK1116*1*W1113,IFERROR(,"")))))))</f>
        <v>0</v>
      </c>
      <c r="P1113" s="1" t="s">
        <v>4</v>
      </c>
      <c r="Q1113" s="59">
        <f>'Data Entry'!AM1116</f>
        <v>0</v>
      </c>
      <c r="R1113" s="59" t="str">
        <f>'Data Entry'!BA1116</f>
        <v/>
      </c>
      <c r="S1113" s="1">
        <f>IF('Data Entry'!AO1116="g",'Data Entry'!AN1116*0.001*X1113,IF('Data Entry'!AO1116="UI",'Data Entry'!AN1116*0.000001*X1113,IF('Data Entry'!AO1116="mg",'Data Entry'!AN1116*0.000001*X1113,IF('Data Entry'!AO1116="t",'Data Entry'!AN1116*1000*X1113,IF('Data Entry'!AO1116="kg",'Data Entry'!AN1116*1*X1113,IF('Data Entry'!AO1116="L",'Data Entry'!AN1116*1*X1113,IFERROR(,"")))))))</f>
        <v>0</v>
      </c>
      <c r="T1113" s="1" t="s">
        <v>4</v>
      </c>
      <c r="U1113" s="59" t="str">
        <f>IF('Data Entry'!AP1116="No aplica","1",'Data Entry'!AP1116)</f>
        <v/>
      </c>
      <c r="V1113" s="59" t="str">
        <f>IF('Data Entry'!AS1116="No aplica","1",'Data Entry'!AS1116)</f>
        <v/>
      </c>
      <c r="W1113" s="59" t="str">
        <f>IF('Data Entry'!AV1116="No aplica","1",'Data Entry'!AV1116)</f>
        <v/>
      </c>
      <c r="X1113" s="59" t="str">
        <f>IF('Data Entry'!AY1116="No aplica","1",'Data Entry'!AY1116)</f>
        <v/>
      </c>
      <c r="Y1113" s="151" t="str">
        <f t="shared" si="17"/>
        <v/>
      </c>
      <c r="Z1113" s="152" t="str">
        <f>IF('Data Entry'!H1116="Yes","1",IF(AND('Data Entry'!H1116="",'Data Entry'!I1116="",'Data Entry'!J1116="",'Data Entry'!K1116="",'Data Entry'!L1116="",'Data Entry'!M1116="",'Data Entry'!N1116="",'Data Entry'!O1116="",'Data Entry'!P1116="",'Data Entry'!Q1116=""),"","1"))</f>
        <v/>
      </c>
      <c r="AA1113" s="152" t="str">
        <f>IF('Data Entry'!R1116="Yes","1",IF(AND('Data Entry'!R1116="",'Data Entry'!S1116="",'Data Entry'!T1116="",'Data Entry'!U1116=""),"","1"))</f>
        <v/>
      </c>
      <c r="AB1113" s="157" t="str">
        <f>IF('Data Entry'!V1116="Yes","1",IF(AND('Data Entry'!V1116="",'Data Entry'!W1116=""),"","1"))</f>
        <v/>
      </c>
    </row>
    <row r="1114" spans="1:28" ht="17">
      <c r="A1114" s="59">
        <f>'Data Entry'!AB1117</f>
        <v>0</v>
      </c>
      <c r="B1114" s="59" t="str">
        <f>'Data Entry'!AR1117</f>
        <v/>
      </c>
      <c r="C1114" s="1">
        <f>IF('Data Entry'!AD1117="g",'Data Entry'!AC1117*0.001*U1114,IF('Data Entry'!AD1117="UI",'Data Entry'!AC1117*0.000001*U1114,IF('Data Entry'!AD1117="mg",'Data Entry'!AC1117*0.000001*U1114,IF('Data Entry'!AD1117="t",'Data Entry'!AC1117*1000*U1114,IF('Data Entry'!AD1117="kg",'Data Entry'!AC1117*1*U1114,IF('Data Entry'!AD1117="L",'Data Entry'!AC1117*1*U1114,IFERROR(,"")))))))</f>
        <v>0</v>
      </c>
      <c r="D1114" s="1" t="s">
        <v>4</v>
      </c>
      <c r="E1114" s="1">
        <f>IF('Data Entry'!AF1117="g",'Data Entry'!AE1117*0.001,IF('Data Entry'!AF1117="mg",'Data Entry'!AE1117*0.000001,IF('Data Entry'!AF1117="t",'Data Entry'!AE1117*1000,IF('Data Entry'!AF1117="ml",'Data Entry'!AE1117*0.001,IF('Data Entry'!AF1117="kg",'Data Entry'!AE1117*1,IF('Data Entry'!AF1117="Pieza",'Data Entry'!AE1117*1,IF('Data Entry'!AF1117="L",'Data Entry'!AE1117*1,IFERROR(,""))))))))</f>
        <v>0</v>
      </c>
      <c r="F1114" s="1" t="s">
        <v>4</v>
      </c>
      <c r="G1114" s="1">
        <f>IF('Data Entry'!AA1117="g",'Data Entry'!Z1117*0.001,IF('Data Entry'!AA1117="mg",'Data Entry'!Z1117*0.000001,IF('Data Entry'!AA1117="t",'Data Entry'!Z1117*1000,IF('Data Entry'!AA1117="ml",'Data Entry'!Z1117*0.001,IF('Data Entry'!AA1117="kg",'Data Entry'!Z1117*1,IF('Data Entry'!AA1117="Piezas",'Data Entry'!Z1117*1,IF('Data Entry'!AA1117="L",'Data Entry'!Z1117*1,IFERROR(,""))))))))</f>
        <v>0</v>
      </c>
      <c r="H1114" s="1" t="s">
        <v>4</v>
      </c>
      <c r="I1114" s="1">
        <f>IF('Data Entry'!AC1117="g",'Data Entry'!AB1117*0.001,IF('Data Entry'!AC1117="mg",'Data Entry'!AB1117*0.000001,IF('Data Entry'!AC1117="t",'Data Entry'!AB1117*1000,IF('Data Entry'!AC1117="ml",'Data Entry'!AB1117*0.001,IF('Data Entry'!AC1117="kg",'Data Entry'!AB1117*1,IF('Data Entry'!AC1117="L",'Data Entry'!AB1117*1,IFERROR(,"")))))))</f>
        <v>0</v>
      </c>
      <c r="J1114" s="59" t="str">
        <f>'Data Entry'!AU1117</f>
        <v/>
      </c>
      <c r="K1114" s="1">
        <f>IF('Data Entry'!AI1117="g",'Data Entry'!AH1117*0.001*V1114,IF('Data Entry'!AI1117="UI",'Data Entry'!AH1117*0.000001*V1114,IF('Data Entry'!AI1117="mg",'Data Entry'!AH1117*0.000001*V1114,IF('Data Entry'!AI1117="t",'Data Entry'!AH1117*1000*V1114,IF('Data Entry'!AI1117="kg",'Data Entry'!AH1117*1*V1114,IF('Data Entry'!AI1117="L",'Data Entry'!AH1117*1*V1114,IFERROR(,"")))))))</f>
        <v>0</v>
      </c>
      <c r="L1114" s="1" t="s">
        <v>4</v>
      </c>
      <c r="M1114" s="59">
        <f>'Data Entry'!AJ1117</f>
        <v>0</v>
      </c>
      <c r="N1114" s="59" t="str">
        <f>'Data Entry'!AX1117</f>
        <v/>
      </c>
      <c r="O1114" s="1">
        <f>IF('Data Entry'!AL1117="g",'Data Entry'!AK1117*0.001*W1114,IF('Data Entry'!AL1117="UI",'Data Entry'!AK1117*0.000001*W1114,IF('Data Entry'!AL1117="mg",'Data Entry'!AK1117*0.000001*W1114,IF('Data Entry'!AL1117="t",'Data Entry'!AK1117*1000*W1114,IF('Data Entry'!AL1117="kg",'Data Entry'!AK1117*1*W1114,IF('Data Entry'!AL1117="L",'Data Entry'!AK1117*1*W1114,IFERROR(,"")))))))</f>
        <v>0</v>
      </c>
      <c r="P1114" s="1" t="s">
        <v>4</v>
      </c>
      <c r="Q1114" s="59">
        <f>'Data Entry'!AM1117</f>
        <v>0</v>
      </c>
      <c r="R1114" s="59" t="str">
        <f>'Data Entry'!BA1117</f>
        <v/>
      </c>
      <c r="S1114" s="1">
        <f>IF('Data Entry'!AO1117="g",'Data Entry'!AN1117*0.001*X1114,IF('Data Entry'!AO1117="UI",'Data Entry'!AN1117*0.000001*X1114,IF('Data Entry'!AO1117="mg",'Data Entry'!AN1117*0.000001*X1114,IF('Data Entry'!AO1117="t",'Data Entry'!AN1117*1000*X1114,IF('Data Entry'!AO1117="kg",'Data Entry'!AN1117*1*X1114,IF('Data Entry'!AO1117="L",'Data Entry'!AN1117*1*X1114,IFERROR(,"")))))))</f>
        <v>0</v>
      </c>
      <c r="T1114" s="1" t="s">
        <v>4</v>
      </c>
      <c r="U1114" s="59" t="str">
        <f>IF('Data Entry'!AP1117="No aplica","1",'Data Entry'!AP1117)</f>
        <v/>
      </c>
      <c r="V1114" s="59" t="str">
        <f>IF('Data Entry'!AS1117="No aplica","1",'Data Entry'!AS1117)</f>
        <v/>
      </c>
      <c r="W1114" s="59" t="str">
        <f>IF('Data Entry'!AV1117="No aplica","1",'Data Entry'!AV1117)</f>
        <v/>
      </c>
      <c r="X1114" s="59" t="str">
        <f>IF('Data Entry'!AY1117="No aplica","1",'Data Entry'!AY1117)</f>
        <v/>
      </c>
      <c r="Y1114" s="151" t="str">
        <f t="shared" si="17"/>
        <v/>
      </c>
      <c r="Z1114" s="152" t="str">
        <f>IF('Data Entry'!H1117="Yes","1",IF(AND('Data Entry'!H1117="",'Data Entry'!I1117="",'Data Entry'!J1117="",'Data Entry'!K1117="",'Data Entry'!L1117="",'Data Entry'!M1117="",'Data Entry'!N1117="",'Data Entry'!O1117="",'Data Entry'!P1117="",'Data Entry'!Q1117=""),"","1"))</f>
        <v/>
      </c>
      <c r="AA1114" s="152" t="str">
        <f>IF('Data Entry'!R1117="Yes","1",IF(AND('Data Entry'!R1117="",'Data Entry'!S1117="",'Data Entry'!T1117="",'Data Entry'!U1117=""),"","1"))</f>
        <v/>
      </c>
      <c r="AB1114" s="157" t="str">
        <f>IF('Data Entry'!V1117="Yes","1",IF(AND('Data Entry'!V1117="",'Data Entry'!W1117=""),"","1"))</f>
        <v/>
      </c>
    </row>
    <row r="1115" spans="1:28" ht="17">
      <c r="A1115" s="59">
        <f>'Data Entry'!AB1118</f>
        <v>0</v>
      </c>
      <c r="B1115" s="59" t="str">
        <f>'Data Entry'!AR1118</f>
        <v/>
      </c>
      <c r="C1115" s="1">
        <f>IF('Data Entry'!AD1118="g",'Data Entry'!AC1118*0.001*U1115,IF('Data Entry'!AD1118="UI",'Data Entry'!AC1118*0.000001*U1115,IF('Data Entry'!AD1118="mg",'Data Entry'!AC1118*0.000001*U1115,IF('Data Entry'!AD1118="t",'Data Entry'!AC1118*1000*U1115,IF('Data Entry'!AD1118="kg",'Data Entry'!AC1118*1*U1115,IF('Data Entry'!AD1118="L",'Data Entry'!AC1118*1*U1115,IFERROR(,"")))))))</f>
        <v>0</v>
      </c>
      <c r="D1115" s="1" t="s">
        <v>4</v>
      </c>
      <c r="E1115" s="1">
        <f>IF('Data Entry'!AF1118="g",'Data Entry'!AE1118*0.001,IF('Data Entry'!AF1118="mg",'Data Entry'!AE1118*0.000001,IF('Data Entry'!AF1118="t",'Data Entry'!AE1118*1000,IF('Data Entry'!AF1118="ml",'Data Entry'!AE1118*0.001,IF('Data Entry'!AF1118="kg",'Data Entry'!AE1118*1,IF('Data Entry'!AF1118="Pieza",'Data Entry'!AE1118*1,IF('Data Entry'!AF1118="L",'Data Entry'!AE1118*1,IFERROR(,""))))))))</f>
        <v>0</v>
      </c>
      <c r="F1115" s="1" t="s">
        <v>4</v>
      </c>
      <c r="G1115" s="1">
        <f>IF('Data Entry'!AA1118="g",'Data Entry'!Z1118*0.001,IF('Data Entry'!AA1118="mg",'Data Entry'!Z1118*0.000001,IF('Data Entry'!AA1118="t",'Data Entry'!Z1118*1000,IF('Data Entry'!AA1118="ml",'Data Entry'!Z1118*0.001,IF('Data Entry'!AA1118="kg",'Data Entry'!Z1118*1,IF('Data Entry'!AA1118="Piezas",'Data Entry'!Z1118*1,IF('Data Entry'!AA1118="L",'Data Entry'!Z1118*1,IFERROR(,""))))))))</f>
        <v>0</v>
      </c>
      <c r="H1115" s="1" t="s">
        <v>4</v>
      </c>
      <c r="I1115" s="1">
        <f>IF('Data Entry'!AC1118="g",'Data Entry'!AB1118*0.001,IF('Data Entry'!AC1118="mg",'Data Entry'!AB1118*0.000001,IF('Data Entry'!AC1118="t",'Data Entry'!AB1118*1000,IF('Data Entry'!AC1118="ml",'Data Entry'!AB1118*0.001,IF('Data Entry'!AC1118="kg",'Data Entry'!AB1118*1,IF('Data Entry'!AC1118="L",'Data Entry'!AB1118*1,IFERROR(,"")))))))</f>
        <v>0</v>
      </c>
      <c r="J1115" s="59" t="str">
        <f>'Data Entry'!AU1118</f>
        <v/>
      </c>
      <c r="K1115" s="1">
        <f>IF('Data Entry'!AI1118="g",'Data Entry'!AH1118*0.001*V1115,IF('Data Entry'!AI1118="UI",'Data Entry'!AH1118*0.000001*V1115,IF('Data Entry'!AI1118="mg",'Data Entry'!AH1118*0.000001*V1115,IF('Data Entry'!AI1118="t",'Data Entry'!AH1118*1000*V1115,IF('Data Entry'!AI1118="kg",'Data Entry'!AH1118*1*V1115,IF('Data Entry'!AI1118="L",'Data Entry'!AH1118*1*V1115,IFERROR(,"")))))))</f>
        <v>0</v>
      </c>
      <c r="L1115" s="1" t="s">
        <v>4</v>
      </c>
      <c r="M1115" s="59">
        <f>'Data Entry'!AJ1118</f>
        <v>0</v>
      </c>
      <c r="N1115" s="59" t="str">
        <f>'Data Entry'!AX1118</f>
        <v/>
      </c>
      <c r="O1115" s="1">
        <f>IF('Data Entry'!AL1118="g",'Data Entry'!AK1118*0.001*W1115,IF('Data Entry'!AL1118="UI",'Data Entry'!AK1118*0.000001*W1115,IF('Data Entry'!AL1118="mg",'Data Entry'!AK1118*0.000001*W1115,IF('Data Entry'!AL1118="t",'Data Entry'!AK1118*1000*W1115,IF('Data Entry'!AL1118="kg",'Data Entry'!AK1118*1*W1115,IF('Data Entry'!AL1118="L",'Data Entry'!AK1118*1*W1115,IFERROR(,"")))))))</f>
        <v>0</v>
      </c>
      <c r="P1115" s="1" t="s">
        <v>4</v>
      </c>
      <c r="Q1115" s="59">
        <f>'Data Entry'!AM1118</f>
        <v>0</v>
      </c>
      <c r="R1115" s="59" t="str">
        <f>'Data Entry'!BA1118</f>
        <v/>
      </c>
      <c r="S1115" s="1">
        <f>IF('Data Entry'!AO1118="g",'Data Entry'!AN1118*0.001*X1115,IF('Data Entry'!AO1118="UI",'Data Entry'!AN1118*0.000001*X1115,IF('Data Entry'!AO1118="mg",'Data Entry'!AN1118*0.000001*X1115,IF('Data Entry'!AO1118="t",'Data Entry'!AN1118*1000*X1115,IF('Data Entry'!AO1118="kg",'Data Entry'!AN1118*1*X1115,IF('Data Entry'!AO1118="L",'Data Entry'!AN1118*1*X1115,IFERROR(,"")))))))</f>
        <v>0</v>
      </c>
      <c r="T1115" s="1" t="s">
        <v>4</v>
      </c>
      <c r="U1115" s="59" t="str">
        <f>IF('Data Entry'!AP1118="No aplica","1",'Data Entry'!AP1118)</f>
        <v/>
      </c>
      <c r="V1115" s="59" t="str">
        <f>IF('Data Entry'!AS1118="No aplica","1",'Data Entry'!AS1118)</f>
        <v/>
      </c>
      <c r="W1115" s="59" t="str">
        <f>IF('Data Entry'!AV1118="No aplica","1",'Data Entry'!AV1118)</f>
        <v/>
      </c>
      <c r="X1115" s="59" t="str">
        <f>IF('Data Entry'!AY1118="No aplica","1",'Data Entry'!AY1118)</f>
        <v/>
      </c>
      <c r="Y1115" s="151" t="str">
        <f t="shared" si="17"/>
        <v/>
      </c>
      <c r="Z1115" s="152" t="str">
        <f>IF('Data Entry'!H1118="Yes","1",IF(AND('Data Entry'!H1118="",'Data Entry'!I1118="",'Data Entry'!J1118="",'Data Entry'!K1118="",'Data Entry'!L1118="",'Data Entry'!M1118="",'Data Entry'!N1118="",'Data Entry'!O1118="",'Data Entry'!P1118="",'Data Entry'!Q1118=""),"","1"))</f>
        <v/>
      </c>
      <c r="AA1115" s="152" t="str">
        <f>IF('Data Entry'!R1118="Yes","1",IF(AND('Data Entry'!R1118="",'Data Entry'!S1118="",'Data Entry'!T1118="",'Data Entry'!U1118=""),"","1"))</f>
        <v/>
      </c>
      <c r="AB1115" s="157" t="str">
        <f>IF('Data Entry'!V1118="Yes","1",IF(AND('Data Entry'!V1118="",'Data Entry'!W1118=""),"","1"))</f>
        <v/>
      </c>
    </row>
    <row r="1116" spans="1:28" ht="17">
      <c r="A1116" s="59">
        <f>'Data Entry'!AB1119</f>
        <v>0</v>
      </c>
      <c r="B1116" s="59" t="str">
        <f>'Data Entry'!AR1119</f>
        <v/>
      </c>
      <c r="C1116" s="1">
        <f>IF('Data Entry'!AD1119="g",'Data Entry'!AC1119*0.001*U1116,IF('Data Entry'!AD1119="UI",'Data Entry'!AC1119*0.000001*U1116,IF('Data Entry'!AD1119="mg",'Data Entry'!AC1119*0.000001*U1116,IF('Data Entry'!AD1119="t",'Data Entry'!AC1119*1000*U1116,IF('Data Entry'!AD1119="kg",'Data Entry'!AC1119*1*U1116,IF('Data Entry'!AD1119="L",'Data Entry'!AC1119*1*U1116,IFERROR(,"")))))))</f>
        <v>0</v>
      </c>
      <c r="D1116" s="1" t="s">
        <v>4</v>
      </c>
      <c r="E1116" s="1">
        <f>IF('Data Entry'!AF1119="g",'Data Entry'!AE1119*0.001,IF('Data Entry'!AF1119="mg",'Data Entry'!AE1119*0.000001,IF('Data Entry'!AF1119="t",'Data Entry'!AE1119*1000,IF('Data Entry'!AF1119="ml",'Data Entry'!AE1119*0.001,IF('Data Entry'!AF1119="kg",'Data Entry'!AE1119*1,IF('Data Entry'!AF1119="Pieza",'Data Entry'!AE1119*1,IF('Data Entry'!AF1119="L",'Data Entry'!AE1119*1,IFERROR(,""))))))))</f>
        <v>0</v>
      </c>
      <c r="F1116" s="1" t="s">
        <v>4</v>
      </c>
      <c r="G1116" s="1">
        <f>IF('Data Entry'!AA1119="g",'Data Entry'!Z1119*0.001,IF('Data Entry'!AA1119="mg",'Data Entry'!Z1119*0.000001,IF('Data Entry'!AA1119="t",'Data Entry'!Z1119*1000,IF('Data Entry'!AA1119="ml",'Data Entry'!Z1119*0.001,IF('Data Entry'!AA1119="kg",'Data Entry'!Z1119*1,IF('Data Entry'!AA1119="Piezas",'Data Entry'!Z1119*1,IF('Data Entry'!AA1119="L",'Data Entry'!Z1119*1,IFERROR(,""))))))))</f>
        <v>0</v>
      </c>
      <c r="H1116" s="1" t="s">
        <v>4</v>
      </c>
      <c r="I1116" s="1">
        <f>IF('Data Entry'!AC1119="g",'Data Entry'!AB1119*0.001,IF('Data Entry'!AC1119="mg",'Data Entry'!AB1119*0.000001,IF('Data Entry'!AC1119="t",'Data Entry'!AB1119*1000,IF('Data Entry'!AC1119="ml",'Data Entry'!AB1119*0.001,IF('Data Entry'!AC1119="kg",'Data Entry'!AB1119*1,IF('Data Entry'!AC1119="L",'Data Entry'!AB1119*1,IFERROR(,"")))))))</f>
        <v>0</v>
      </c>
      <c r="J1116" s="59" t="str">
        <f>'Data Entry'!AU1119</f>
        <v/>
      </c>
      <c r="K1116" s="1">
        <f>IF('Data Entry'!AI1119="g",'Data Entry'!AH1119*0.001*V1116,IF('Data Entry'!AI1119="UI",'Data Entry'!AH1119*0.000001*V1116,IF('Data Entry'!AI1119="mg",'Data Entry'!AH1119*0.000001*V1116,IF('Data Entry'!AI1119="t",'Data Entry'!AH1119*1000*V1116,IF('Data Entry'!AI1119="kg",'Data Entry'!AH1119*1*V1116,IF('Data Entry'!AI1119="L",'Data Entry'!AH1119*1*V1116,IFERROR(,"")))))))</f>
        <v>0</v>
      </c>
      <c r="L1116" s="1" t="s">
        <v>4</v>
      </c>
      <c r="M1116" s="59">
        <f>'Data Entry'!AJ1119</f>
        <v>0</v>
      </c>
      <c r="N1116" s="59" t="str">
        <f>'Data Entry'!AX1119</f>
        <v/>
      </c>
      <c r="O1116" s="1">
        <f>IF('Data Entry'!AL1119="g",'Data Entry'!AK1119*0.001*W1116,IF('Data Entry'!AL1119="UI",'Data Entry'!AK1119*0.000001*W1116,IF('Data Entry'!AL1119="mg",'Data Entry'!AK1119*0.000001*W1116,IF('Data Entry'!AL1119="t",'Data Entry'!AK1119*1000*W1116,IF('Data Entry'!AL1119="kg",'Data Entry'!AK1119*1*W1116,IF('Data Entry'!AL1119="L",'Data Entry'!AK1119*1*W1116,IFERROR(,"")))))))</f>
        <v>0</v>
      </c>
      <c r="P1116" s="1" t="s">
        <v>4</v>
      </c>
      <c r="Q1116" s="59">
        <f>'Data Entry'!AM1119</f>
        <v>0</v>
      </c>
      <c r="R1116" s="59" t="str">
        <f>'Data Entry'!BA1119</f>
        <v/>
      </c>
      <c r="S1116" s="1">
        <f>IF('Data Entry'!AO1119="g",'Data Entry'!AN1119*0.001*X1116,IF('Data Entry'!AO1119="UI",'Data Entry'!AN1119*0.000001*X1116,IF('Data Entry'!AO1119="mg",'Data Entry'!AN1119*0.000001*X1116,IF('Data Entry'!AO1119="t",'Data Entry'!AN1119*1000*X1116,IF('Data Entry'!AO1119="kg",'Data Entry'!AN1119*1*X1116,IF('Data Entry'!AO1119="L",'Data Entry'!AN1119*1*X1116,IFERROR(,"")))))))</f>
        <v>0</v>
      </c>
      <c r="T1116" s="1" t="s">
        <v>4</v>
      </c>
      <c r="U1116" s="59" t="str">
        <f>IF('Data Entry'!AP1119="No aplica","1",'Data Entry'!AP1119)</f>
        <v/>
      </c>
      <c r="V1116" s="59" t="str">
        <f>IF('Data Entry'!AS1119="No aplica","1",'Data Entry'!AS1119)</f>
        <v/>
      </c>
      <c r="W1116" s="59" t="str">
        <f>IF('Data Entry'!AV1119="No aplica","1",'Data Entry'!AV1119)</f>
        <v/>
      </c>
      <c r="X1116" s="59" t="str">
        <f>IF('Data Entry'!AY1119="No aplica","1",'Data Entry'!AY1119)</f>
        <v/>
      </c>
      <c r="Y1116" s="151" t="str">
        <f t="shared" si="17"/>
        <v/>
      </c>
      <c r="Z1116" s="152" t="str">
        <f>IF('Data Entry'!H1119="Yes","1",IF(AND('Data Entry'!H1119="",'Data Entry'!I1119="",'Data Entry'!J1119="",'Data Entry'!K1119="",'Data Entry'!L1119="",'Data Entry'!M1119="",'Data Entry'!N1119="",'Data Entry'!O1119="",'Data Entry'!P1119="",'Data Entry'!Q1119=""),"","1"))</f>
        <v/>
      </c>
      <c r="AA1116" s="152" t="str">
        <f>IF('Data Entry'!R1119="Yes","1",IF(AND('Data Entry'!R1119="",'Data Entry'!S1119="",'Data Entry'!T1119="",'Data Entry'!U1119=""),"","1"))</f>
        <v/>
      </c>
      <c r="AB1116" s="157" t="str">
        <f>IF('Data Entry'!V1119="Yes","1",IF(AND('Data Entry'!V1119="",'Data Entry'!W1119=""),"","1"))</f>
        <v/>
      </c>
    </row>
    <row r="1117" spans="1:28" ht="17">
      <c r="A1117" s="59">
        <f>'Data Entry'!AB1120</f>
        <v>0</v>
      </c>
      <c r="B1117" s="59" t="str">
        <f>'Data Entry'!AR1120</f>
        <v/>
      </c>
      <c r="C1117" s="1">
        <f>IF('Data Entry'!AD1120="g",'Data Entry'!AC1120*0.001*U1117,IF('Data Entry'!AD1120="UI",'Data Entry'!AC1120*0.000001*U1117,IF('Data Entry'!AD1120="mg",'Data Entry'!AC1120*0.000001*U1117,IF('Data Entry'!AD1120="t",'Data Entry'!AC1120*1000*U1117,IF('Data Entry'!AD1120="kg",'Data Entry'!AC1120*1*U1117,IF('Data Entry'!AD1120="L",'Data Entry'!AC1120*1*U1117,IFERROR(,"")))))))</f>
        <v>0</v>
      </c>
      <c r="D1117" s="1" t="s">
        <v>4</v>
      </c>
      <c r="E1117" s="1">
        <f>IF('Data Entry'!AF1120="g",'Data Entry'!AE1120*0.001,IF('Data Entry'!AF1120="mg",'Data Entry'!AE1120*0.000001,IF('Data Entry'!AF1120="t",'Data Entry'!AE1120*1000,IF('Data Entry'!AF1120="ml",'Data Entry'!AE1120*0.001,IF('Data Entry'!AF1120="kg",'Data Entry'!AE1120*1,IF('Data Entry'!AF1120="Pieza",'Data Entry'!AE1120*1,IF('Data Entry'!AF1120="L",'Data Entry'!AE1120*1,IFERROR(,""))))))))</f>
        <v>0</v>
      </c>
      <c r="F1117" s="1" t="s">
        <v>4</v>
      </c>
      <c r="G1117" s="1">
        <f>IF('Data Entry'!AA1120="g",'Data Entry'!Z1120*0.001,IF('Data Entry'!AA1120="mg",'Data Entry'!Z1120*0.000001,IF('Data Entry'!AA1120="t",'Data Entry'!Z1120*1000,IF('Data Entry'!AA1120="ml",'Data Entry'!Z1120*0.001,IF('Data Entry'!AA1120="kg",'Data Entry'!Z1120*1,IF('Data Entry'!AA1120="Piezas",'Data Entry'!Z1120*1,IF('Data Entry'!AA1120="L",'Data Entry'!Z1120*1,IFERROR(,""))))))))</f>
        <v>0</v>
      </c>
      <c r="H1117" s="1" t="s">
        <v>4</v>
      </c>
      <c r="I1117" s="1">
        <f>IF('Data Entry'!AC1120="g",'Data Entry'!AB1120*0.001,IF('Data Entry'!AC1120="mg",'Data Entry'!AB1120*0.000001,IF('Data Entry'!AC1120="t",'Data Entry'!AB1120*1000,IF('Data Entry'!AC1120="ml",'Data Entry'!AB1120*0.001,IF('Data Entry'!AC1120="kg",'Data Entry'!AB1120*1,IF('Data Entry'!AC1120="L",'Data Entry'!AB1120*1,IFERROR(,"")))))))</f>
        <v>0</v>
      </c>
      <c r="J1117" s="59" t="str">
        <f>'Data Entry'!AU1120</f>
        <v/>
      </c>
      <c r="K1117" s="1">
        <f>IF('Data Entry'!AI1120="g",'Data Entry'!AH1120*0.001*V1117,IF('Data Entry'!AI1120="UI",'Data Entry'!AH1120*0.000001*V1117,IF('Data Entry'!AI1120="mg",'Data Entry'!AH1120*0.000001*V1117,IF('Data Entry'!AI1120="t",'Data Entry'!AH1120*1000*V1117,IF('Data Entry'!AI1120="kg",'Data Entry'!AH1120*1*V1117,IF('Data Entry'!AI1120="L",'Data Entry'!AH1120*1*V1117,IFERROR(,"")))))))</f>
        <v>0</v>
      </c>
      <c r="L1117" s="1" t="s">
        <v>4</v>
      </c>
      <c r="M1117" s="59">
        <f>'Data Entry'!AJ1120</f>
        <v>0</v>
      </c>
      <c r="N1117" s="59" t="str">
        <f>'Data Entry'!AX1120</f>
        <v/>
      </c>
      <c r="O1117" s="1">
        <f>IF('Data Entry'!AL1120="g",'Data Entry'!AK1120*0.001*W1117,IF('Data Entry'!AL1120="UI",'Data Entry'!AK1120*0.000001*W1117,IF('Data Entry'!AL1120="mg",'Data Entry'!AK1120*0.000001*W1117,IF('Data Entry'!AL1120="t",'Data Entry'!AK1120*1000*W1117,IF('Data Entry'!AL1120="kg",'Data Entry'!AK1120*1*W1117,IF('Data Entry'!AL1120="L",'Data Entry'!AK1120*1*W1117,IFERROR(,"")))))))</f>
        <v>0</v>
      </c>
      <c r="P1117" s="1" t="s">
        <v>4</v>
      </c>
      <c r="Q1117" s="59">
        <f>'Data Entry'!AM1120</f>
        <v>0</v>
      </c>
      <c r="R1117" s="59" t="str">
        <f>'Data Entry'!BA1120</f>
        <v/>
      </c>
      <c r="S1117" s="1">
        <f>IF('Data Entry'!AO1120="g",'Data Entry'!AN1120*0.001*X1117,IF('Data Entry'!AO1120="UI",'Data Entry'!AN1120*0.000001*X1117,IF('Data Entry'!AO1120="mg",'Data Entry'!AN1120*0.000001*X1117,IF('Data Entry'!AO1120="t",'Data Entry'!AN1120*1000*X1117,IF('Data Entry'!AO1120="kg",'Data Entry'!AN1120*1*X1117,IF('Data Entry'!AO1120="L",'Data Entry'!AN1120*1*X1117,IFERROR(,"")))))))</f>
        <v>0</v>
      </c>
      <c r="T1117" s="1" t="s">
        <v>4</v>
      </c>
      <c r="U1117" s="59" t="str">
        <f>IF('Data Entry'!AP1120="No aplica","1",'Data Entry'!AP1120)</f>
        <v/>
      </c>
      <c r="V1117" s="59" t="str">
        <f>IF('Data Entry'!AS1120="No aplica","1",'Data Entry'!AS1120)</f>
        <v/>
      </c>
      <c r="W1117" s="59" t="str">
        <f>IF('Data Entry'!AV1120="No aplica","1",'Data Entry'!AV1120)</f>
        <v/>
      </c>
      <c r="X1117" s="59" t="str">
        <f>IF('Data Entry'!AY1120="No aplica","1",'Data Entry'!AY1120)</f>
        <v/>
      </c>
      <c r="Y1117" s="151" t="str">
        <f t="shared" si="17"/>
        <v/>
      </c>
      <c r="Z1117" s="152" t="str">
        <f>IF('Data Entry'!H1120="Yes","1",IF(AND('Data Entry'!H1120="",'Data Entry'!I1120="",'Data Entry'!J1120="",'Data Entry'!K1120="",'Data Entry'!L1120="",'Data Entry'!M1120="",'Data Entry'!N1120="",'Data Entry'!O1120="",'Data Entry'!P1120="",'Data Entry'!Q1120=""),"","1"))</f>
        <v/>
      </c>
      <c r="AA1117" s="152" t="str">
        <f>IF('Data Entry'!R1120="Yes","1",IF(AND('Data Entry'!R1120="",'Data Entry'!S1120="",'Data Entry'!T1120="",'Data Entry'!U1120=""),"","1"))</f>
        <v/>
      </c>
      <c r="AB1117" s="157" t="str">
        <f>IF('Data Entry'!V1120="Yes","1",IF(AND('Data Entry'!V1120="",'Data Entry'!W1120=""),"","1"))</f>
        <v/>
      </c>
    </row>
    <row r="1118" spans="1:28" ht="17">
      <c r="A1118" s="59">
        <f>'Data Entry'!AB1121</f>
        <v>0</v>
      </c>
      <c r="B1118" s="59" t="str">
        <f>'Data Entry'!AR1121</f>
        <v/>
      </c>
      <c r="C1118" s="1">
        <f>IF('Data Entry'!AD1121="g",'Data Entry'!AC1121*0.001*U1118,IF('Data Entry'!AD1121="UI",'Data Entry'!AC1121*0.000001*U1118,IF('Data Entry'!AD1121="mg",'Data Entry'!AC1121*0.000001*U1118,IF('Data Entry'!AD1121="t",'Data Entry'!AC1121*1000*U1118,IF('Data Entry'!AD1121="kg",'Data Entry'!AC1121*1*U1118,IF('Data Entry'!AD1121="L",'Data Entry'!AC1121*1*U1118,IFERROR(,"")))))))</f>
        <v>0</v>
      </c>
      <c r="D1118" s="1" t="s">
        <v>4</v>
      </c>
      <c r="E1118" s="1">
        <f>IF('Data Entry'!AF1121="g",'Data Entry'!AE1121*0.001,IF('Data Entry'!AF1121="mg",'Data Entry'!AE1121*0.000001,IF('Data Entry'!AF1121="t",'Data Entry'!AE1121*1000,IF('Data Entry'!AF1121="ml",'Data Entry'!AE1121*0.001,IF('Data Entry'!AF1121="kg",'Data Entry'!AE1121*1,IF('Data Entry'!AF1121="Pieza",'Data Entry'!AE1121*1,IF('Data Entry'!AF1121="L",'Data Entry'!AE1121*1,IFERROR(,""))))))))</f>
        <v>0</v>
      </c>
      <c r="F1118" s="1" t="s">
        <v>4</v>
      </c>
      <c r="G1118" s="1">
        <f>IF('Data Entry'!AA1121="g",'Data Entry'!Z1121*0.001,IF('Data Entry'!AA1121="mg",'Data Entry'!Z1121*0.000001,IF('Data Entry'!AA1121="t",'Data Entry'!Z1121*1000,IF('Data Entry'!AA1121="ml",'Data Entry'!Z1121*0.001,IF('Data Entry'!AA1121="kg",'Data Entry'!Z1121*1,IF('Data Entry'!AA1121="Piezas",'Data Entry'!Z1121*1,IF('Data Entry'!AA1121="L",'Data Entry'!Z1121*1,IFERROR(,""))))))))</f>
        <v>0</v>
      </c>
      <c r="H1118" s="1" t="s">
        <v>4</v>
      </c>
      <c r="I1118" s="1">
        <f>IF('Data Entry'!AC1121="g",'Data Entry'!AB1121*0.001,IF('Data Entry'!AC1121="mg",'Data Entry'!AB1121*0.000001,IF('Data Entry'!AC1121="t",'Data Entry'!AB1121*1000,IF('Data Entry'!AC1121="ml",'Data Entry'!AB1121*0.001,IF('Data Entry'!AC1121="kg",'Data Entry'!AB1121*1,IF('Data Entry'!AC1121="L",'Data Entry'!AB1121*1,IFERROR(,"")))))))</f>
        <v>0</v>
      </c>
      <c r="J1118" s="59" t="str">
        <f>'Data Entry'!AU1121</f>
        <v/>
      </c>
      <c r="K1118" s="1">
        <f>IF('Data Entry'!AI1121="g",'Data Entry'!AH1121*0.001*V1118,IF('Data Entry'!AI1121="UI",'Data Entry'!AH1121*0.000001*V1118,IF('Data Entry'!AI1121="mg",'Data Entry'!AH1121*0.000001*V1118,IF('Data Entry'!AI1121="t",'Data Entry'!AH1121*1000*V1118,IF('Data Entry'!AI1121="kg",'Data Entry'!AH1121*1*V1118,IF('Data Entry'!AI1121="L",'Data Entry'!AH1121*1*V1118,IFERROR(,"")))))))</f>
        <v>0</v>
      </c>
      <c r="L1118" s="1" t="s">
        <v>4</v>
      </c>
      <c r="M1118" s="59">
        <f>'Data Entry'!AJ1121</f>
        <v>0</v>
      </c>
      <c r="N1118" s="59" t="str">
        <f>'Data Entry'!AX1121</f>
        <v/>
      </c>
      <c r="O1118" s="1">
        <f>IF('Data Entry'!AL1121="g",'Data Entry'!AK1121*0.001*W1118,IF('Data Entry'!AL1121="UI",'Data Entry'!AK1121*0.000001*W1118,IF('Data Entry'!AL1121="mg",'Data Entry'!AK1121*0.000001*W1118,IF('Data Entry'!AL1121="t",'Data Entry'!AK1121*1000*W1118,IF('Data Entry'!AL1121="kg",'Data Entry'!AK1121*1*W1118,IF('Data Entry'!AL1121="L",'Data Entry'!AK1121*1*W1118,IFERROR(,"")))))))</f>
        <v>0</v>
      </c>
      <c r="P1118" s="1" t="s">
        <v>4</v>
      </c>
      <c r="Q1118" s="59">
        <f>'Data Entry'!AM1121</f>
        <v>0</v>
      </c>
      <c r="R1118" s="59" t="str">
        <f>'Data Entry'!BA1121</f>
        <v/>
      </c>
      <c r="S1118" s="1">
        <f>IF('Data Entry'!AO1121="g",'Data Entry'!AN1121*0.001*X1118,IF('Data Entry'!AO1121="UI",'Data Entry'!AN1121*0.000001*X1118,IF('Data Entry'!AO1121="mg",'Data Entry'!AN1121*0.000001*X1118,IF('Data Entry'!AO1121="t",'Data Entry'!AN1121*1000*X1118,IF('Data Entry'!AO1121="kg",'Data Entry'!AN1121*1*X1118,IF('Data Entry'!AO1121="L",'Data Entry'!AN1121*1*X1118,IFERROR(,"")))))))</f>
        <v>0</v>
      </c>
      <c r="T1118" s="1" t="s">
        <v>4</v>
      </c>
      <c r="U1118" s="59" t="str">
        <f>IF('Data Entry'!AP1121="No aplica","1",'Data Entry'!AP1121)</f>
        <v/>
      </c>
      <c r="V1118" s="59" t="str">
        <f>IF('Data Entry'!AS1121="No aplica","1",'Data Entry'!AS1121)</f>
        <v/>
      </c>
      <c r="W1118" s="59" t="str">
        <f>IF('Data Entry'!AV1121="No aplica","1",'Data Entry'!AV1121)</f>
        <v/>
      </c>
      <c r="X1118" s="59" t="str">
        <f>IF('Data Entry'!AY1121="No aplica","1",'Data Entry'!AY1121)</f>
        <v/>
      </c>
      <c r="Y1118" s="151" t="str">
        <f t="shared" si="17"/>
        <v/>
      </c>
      <c r="Z1118" s="152" t="str">
        <f>IF('Data Entry'!H1121="Yes","1",IF(AND('Data Entry'!H1121="",'Data Entry'!I1121="",'Data Entry'!J1121="",'Data Entry'!K1121="",'Data Entry'!L1121="",'Data Entry'!M1121="",'Data Entry'!N1121="",'Data Entry'!O1121="",'Data Entry'!P1121="",'Data Entry'!Q1121=""),"","1"))</f>
        <v/>
      </c>
      <c r="AA1118" s="152" t="str">
        <f>IF('Data Entry'!R1121="Yes","1",IF(AND('Data Entry'!R1121="",'Data Entry'!S1121="",'Data Entry'!T1121="",'Data Entry'!U1121=""),"","1"))</f>
        <v/>
      </c>
      <c r="AB1118" s="157" t="str">
        <f>IF('Data Entry'!V1121="Yes","1",IF(AND('Data Entry'!V1121="",'Data Entry'!W1121=""),"","1"))</f>
        <v/>
      </c>
    </row>
    <row r="1119" spans="1:28" ht="17">
      <c r="A1119" s="59">
        <f>'Data Entry'!AB1122</f>
        <v>0</v>
      </c>
      <c r="B1119" s="59" t="str">
        <f>'Data Entry'!AR1122</f>
        <v/>
      </c>
      <c r="C1119" s="1">
        <f>IF('Data Entry'!AD1122="g",'Data Entry'!AC1122*0.001*U1119,IF('Data Entry'!AD1122="UI",'Data Entry'!AC1122*0.000001*U1119,IF('Data Entry'!AD1122="mg",'Data Entry'!AC1122*0.000001*U1119,IF('Data Entry'!AD1122="t",'Data Entry'!AC1122*1000*U1119,IF('Data Entry'!AD1122="kg",'Data Entry'!AC1122*1*U1119,IF('Data Entry'!AD1122="L",'Data Entry'!AC1122*1*U1119,IFERROR(,"")))))))</f>
        <v>0</v>
      </c>
      <c r="D1119" s="1" t="s">
        <v>4</v>
      </c>
      <c r="E1119" s="1">
        <f>IF('Data Entry'!AF1122="g",'Data Entry'!AE1122*0.001,IF('Data Entry'!AF1122="mg",'Data Entry'!AE1122*0.000001,IF('Data Entry'!AF1122="t",'Data Entry'!AE1122*1000,IF('Data Entry'!AF1122="ml",'Data Entry'!AE1122*0.001,IF('Data Entry'!AF1122="kg",'Data Entry'!AE1122*1,IF('Data Entry'!AF1122="Pieza",'Data Entry'!AE1122*1,IF('Data Entry'!AF1122="L",'Data Entry'!AE1122*1,IFERROR(,""))))))))</f>
        <v>0</v>
      </c>
      <c r="F1119" s="1" t="s">
        <v>4</v>
      </c>
      <c r="G1119" s="1">
        <f>IF('Data Entry'!AA1122="g",'Data Entry'!Z1122*0.001,IF('Data Entry'!AA1122="mg",'Data Entry'!Z1122*0.000001,IF('Data Entry'!AA1122="t",'Data Entry'!Z1122*1000,IF('Data Entry'!AA1122="ml",'Data Entry'!Z1122*0.001,IF('Data Entry'!AA1122="kg",'Data Entry'!Z1122*1,IF('Data Entry'!AA1122="Piezas",'Data Entry'!Z1122*1,IF('Data Entry'!AA1122="L",'Data Entry'!Z1122*1,IFERROR(,""))))))))</f>
        <v>0</v>
      </c>
      <c r="H1119" s="1" t="s">
        <v>4</v>
      </c>
      <c r="I1119" s="1">
        <f>IF('Data Entry'!AC1122="g",'Data Entry'!AB1122*0.001,IF('Data Entry'!AC1122="mg",'Data Entry'!AB1122*0.000001,IF('Data Entry'!AC1122="t",'Data Entry'!AB1122*1000,IF('Data Entry'!AC1122="ml",'Data Entry'!AB1122*0.001,IF('Data Entry'!AC1122="kg",'Data Entry'!AB1122*1,IF('Data Entry'!AC1122="L",'Data Entry'!AB1122*1,IFERROR(,"")))))))</f>
        <v>0</v>
      </c>
      <c r="J1119" s="59" t="str">
        <f>'Data Entry'!AU1122</f>
        <v/>
      </c>
      <c r="K1119" s="1">
        <f>IF('Data Entry'!AI1122="g",'Data Entry'!AH1122*0.001*V1119,IF('Data Entry'!AI1122="UI",'Data Entry'!AH1122*0.000001*V1119,IF('Data Entry'!AI1122="mg",'Data Entry'!AH1122*0.000001*V1119,IF('Data Entry'!AI1122="t",'Data Entry'!AH1122*1000*V1119,IF('Data Entry'!AI1122="kg",'Data Entry'!AH1122*1*V1119,IF('Data Entry'!AI1122="L",'Data Entry'!AH1122*1*V1119,IFERROR(,"")))))))</f>
        <v>0</v>
      </c>
      <c r="L1119" s="1" t="s">
        <v>4</v>
      </c>
      <c r="M1119" s="59">
        <f>'Data Entry'!AJ1122</f>
        <v>0</v>
      </c>
      <c r="N1119" s="59" t="str">
        <f>'Data Entry'!AX1122</f>
        <v/>
      </c>
      <c r="O1119" s="1">
        <f>IF('Data Entry'!AL1122="g",'Data Entry'!AK1122*0.001*W1119,IF('Data Entry'!AL1122="UI",'Data Entry'!AK1122*0.000001*W1119,IF('Data Entry'!AL1122="mg",'Data Entry'!AK1122*0.000001*W1119,IF('Data Entry'!AL1122="t",'Data Entry'!AK1122*1000*W1119,IF('Data Entry'!AL1122="kg",'Data Entry'!AK1122*1*W1119,IF('Data Entry'!AL1122="L",'Data Entry'!AK1122*1*W1119,IFERROR(,"")))))))</f>
        <v>0</v>
      </c>
      <c r="P1119" s="1" t="s">
        <v>4</v>
      </c>
      <c r="Q1119" s="59">
        <f>'Data Entry'!AM1122</f>
        <v>0</v>
      </c>
      <c r="R1119" s="59" t="str">
        <f>'Data Entry'!BA1122</f>
        <v/>
      </c>
      <c r="S1119" s="1">
        <f>IF('Data Entry'!AO1122="g",'Data Entry'!AN1122*0.001*X1119,IF('Data Entry'!AO1122="UI",'Data Entry'!AN1122*0.000001*X1119,IF('Data Entry'!AO1122="mg",'Data Entry'!AN1122*0.000001*X1119,IF('Data Entry'!AO1122="t",'Data Entry'!AN1122*1000*X1119,IF('Data Entry'!AO1122="kg",'Data Entry'!AN1122*1*X1119,IF('Data Entry'!AO1122="L",'Data Entry'!AN1122*1*X1119,IFERROR(,"")))))))</f>
        <v>0</v>
      </c>
      <c r="T1119" s="1" t="s">
        <v>4</v>
      </c>
      <c r="U1119" s="59" t="str">
        <f>IF('Data Entry'!AP1122="No aplica","1",'Data Entry'!AP1122)</f>
        <v/>
      </c>
      <c r="V1119" s="59" t="str">
        <f>IF('Data Entry'!AS1122="No aplica","1",'Data Entry'!AS1122)</f>
        <v/>
      </c>
      <c r="W1119" s="59" t="str">
        <f>IF('Data Entry'!AV1122="No aplica","1",'Data Entry'!AV1122)</f>
        <v/>
      </c>
      <c r="X1119" s="59" t="str">
        <f>IF('Data Entry'!AY1122="No aplica","1",'Data Entry'!AY1122)</f>
        <v/>
      </c>
      <c r="Y1119" s="151" t="str">
        <f t="shared" si="17"/>
        <v/>
      </c>
      <c r="Z1119" s="152" t="str">
        <f>IF('Data Entry'!H1122="Yes","1",IF(AND('Data Entry'!H1122="",'Data Entry'!I1122="",'Data Entry'!J1122="",'Data Entry'!K1122="",'Data Entry'!L1122="",'Data Entry'!M1122="",'Data Entry'!N1122="",'Data Entry'!O1122="",'Data Entry'!P1122="",'Data Entry'!Q1122=""),"","1"))</f>
        <v/>
      </c>
      <c r="AA1119" s="152" t="str">
        <f>IF('Data Entry'!R1122="Yes","1",IF(AND('Data Entry'!R1122="",'Data Entry'!S1122="",'Data Entry'!T1122="",'Data Entry'!U1122=""),"","1"))</f>
        <v/>
      </c>
      <c r="AB1119" s="157" t="str">
        <f>IF('Data Entry'!V1122="Yes","1",IF(AND('Data Entry'!V1122="",'Data Entry'!W1122=""),"","1"))</f>
        <v/>
      </c>
    </row>
    <row r="1120" spans="1:28" ht="17">
      <c r="A1120" s="59">
        <f>'Data Entry'!AB1123</f>
        <v>0</v>
      </c>
      <c r="B1120" s="59" t="str">
        <f>'Data Entry'!AR1123</f>
        <v/>
      </c>
      <c r="C1120" s="1">
        <f>IF('Data Entry'!AD1123="g",'Data Entry'!AC1123*0.001*U1120,IF('Data Entry'!AD1123="UI",'Data Entry'!AC1123*0.000001*U1120,IF('Data Entry'!AD1123="mg",'Data Entry'!AC1123*0.000001*U1120,IF('Data Entry'!AD1123="t",'Data Entry'!AC1123*1000*U1120,IF('Data Entry'!AD1123="kg",'Data Entry'!AC1123*1*U1120,IF('Data Entry'!AD1123="L",'Data Entry'!AC1123*1*U1120,IFERROR(,"")))))))</f>
        <v>0</v>
      </c>
      <c r="D1120" s="1" t="s">
        <v>4</v>
      </c>
      <c r="E1120" s="1">
        <f>IF('Data Entry'!AF1123="g",'Data Entry'!AE1123*0.001,IF('Data Entry'!AF1123="mg",'Data Entry'!AE1123*0.000001,IF('Data Entry'!AF1123="t",'Data Entry'!AE1123*1000,IF('Data Entry'!AF1123="ml",'Data Entry'!AE1123*0.001,IF('Data Entry'!AF1123="kg",'Data Entry'!AE1123*1,IF('Data Entry'!AF1123="Pieza",'Data Entry'!AE1123*1,IF('Data Entry'!AF1123="L",'Data Entry'!AE1123*1,IFERROR(,""))))))))</f>
        <v>0</v>
      </c>
      <c r="F1120" s="1" t="s">
        <v>4</v>
      </c>
      <c r="G1120" s="1">
        <f>IF('Data Entry'!AA1123="g",'Data Entry'!Z1123*0.001,IF('Data Entry'!AA1123="mg",'Data Entry'!Z1123*0.000001,IF('Data Entry'!AA1123="t",'Data Entry'!Z1123*1000,IF('Data Entry'!AA1123="ml",'Data Entry'!Z1123*0.001,IF('Data Entry'!AA1123="kg",'Data Entry'!Z1123*1,IF('Data Entry'!AA1123="Piezas",'Data Entry'!Z1123*1,IF('Data Entry'!AA1123="L",'Data Entry'!Z1123*1,IFERROR(,""))))))))</f>
        <v>0</v>
      </c>
      <c r="H1120" s="1" t="s">
        <v>4</v>
      </c>
      <c r="I1120" s="1">
        <f>IF('Data Entry'!AC1123="g",'Data Entry'!AB1123*0.001,IF('Data Entry'!AC1123="mg",'Data Entry'!AB1123*0.000001,IF('Data Entry'!AC1123="t",'Data Entry'!AB1123*1000,IF('Data Entry'!AC1123="ml",'Data Entry'!AB1123*0.001,IF('Data Entry'!AC1123="kg",'Data Entry'!AB1123*1,IF('Data Entry'!AC1123="L",'Data Entry'!AB1123*1,IFERROR(,"")))))))</f>
        <v>0</v>
      </c>
      <c r="J1120" s="59" t="str">
        <f>'Data Entry'!AU1123</f>
        <v/>
      </c>
      <c r="K1120" s="1">
        <f>IF('Data Entry'!AI1123="g",'Data Entry'!AH1123*0.001*V1120,IF('Data Entry'!AI1123="UI",'Data Entry'!AH1123*0.000001*V1120,IF('Data Entry'!AI1123="mg",'Data Entry'!AH1123*0.000001*V1120,IF('Data Entry'!AI1123="t",'Data Entry'!AH1123*1000*V1120,IF('Data Entry'!AI1123="kg",'Data Entry'!AH1123*1*V1120,IF('Data Entry'!AI1123="L",'Data Entry'!AH1123*1*V1120,IFERROR(,"")))))))</f>
        <v>0</v>
      </c>
      <c r="L1120" s="1" t="s">
        <v>4</v>
      </c>
      <c r="M1120" s="59">
        <f>'Data Entry'!AJ1123</f>
        <v>0</v>
      </c>
      <c r="N1120" s="59" t="str">
        <f>'Data Entry'!AX1123</f>
        <v/>
      </c>
      <c r="O1120" s="1">
        <f>IF('Data Entry'!AL1123="g",'Data Entry'!AK1123*0.001*W1120,IF('Data Entry'!AL1123="UI",'Data Entry'!AK1123*0.000001*W1120,IF('Data Entry'!AL1123="mg",'Data Entry'!AK1123*0.000001*W1120,IF('Data Entry'!AL1123="t",'Data Entry'!AK1123*1000*W1120,IF('Data Entry'!AL1123="kg",'Data Entry'!AK1123*1*W1120,IF('Data Entry'!AL1123="L",'Data Entry'!AK1123*1*W1120,IFERROR(,"")))))))</f>
        <v>0</v>
      </c>
      <c r="P1120" s="1" t="s">
        <v>4</v>
      </c>
      <c r="Q1120" s="59">
        <f>'Data Entry'!AM1123</f>
        <v>0</v>
      </c>
      <c r="R1120" s="59" t="str">
        <f>'Data Entry'!BA1123</f>
        <v/>
      </c>
      <c r="S1120" s="1">
        <f>IF('Data Entry'!AO1123="g",'Data Entry'!AN1123*0.001*X1120,IF('Data Entry'!AO1123="UI",'Data Entry'!AN1123*0.000001*X1120,IF('Data Entry'!AO1123="mg",'Data Entry'!AN1123*0.000001*X1120,IF('Data Entry'!AO1123="t",'Data Entry'!AN1123*1000*X1120,IF('Data Entry'!AO1123="kg",'Data Entry'!AN1123*1*X1120,IF('Data Entry'!AO1123="L",'Data Entry'!AN1123*1*X1120,IFERROR(,"")))))))</f>
        <v>0</v>
      </c>
      <c r="T1120" s="1" t="s">
        <v>4</v>
      </c>
      <c r="U1120" s="59" t="str">
        <f>IF('Data Entry'!AP1123="No aplica","1",'Data Entry'!AP1123)</f>
        <v/>
      </c>
      <c r="V1120" s="59" t="str">
        <f>IF('Data Entry'!AS1123="No aplica","1",'Data Entry'!AS1123)</f>
        <v/>
      </c>
      <c r="W1120" s="59" t="str">
        <f>IF('Data Entry'!AV1123="No aplica","1",'Data Entry'!AV1123)</f>
        <v/>
      </c>
      <c r="X1120" s="59" t="str">
        <f>IF('Data Entry'!AY1123="No aplica","1",'Data Entry'!AY1123)</f>
        <v/>
      </c>
      <c r="Y1120" s="151" t="str">
        <f t="shared" si="17"/>
        <v/>
      </c>
      <c r="Z1120" s="152" t="str">
        <f>IF('Data Entry'!H1123="Yes","1",IF(AND('Data Entry'!H1123="",'Data Entry'!I1123="",'Data Entry'!J1123="",'Data Entry'!K1123="",'Data Entry'!L1123="",'Data Entry'!M1123="",'Data Entry'!N1123="",'Data Entry'!O1123="",'Data Entry'!P1123="",'Data Entry'!Q1123=""),"","1"))</f>
        <v/>
      </c>
      <c r="AA1120" s="152" t="str">
        <f>IF('Data Entry'!R1123="Yes","1",IF(AND('Data Entry'!R1123="",'Data Entry'!S1123="",'Data Entry'!T1123="",'Data Entry'!U1123=""),"","1"))</f>
        <v/>
      </c>
      <c r="AB1120" s="157" t="str">
        <f>IF('Data Entry'!V1123="Yes","1",IF(AND('Data Entry'!V1123="",'Data Entry'!W1123=""),"","1"))</f>
        <v/>
      </c>
    </row>
    <row r="1121" spans="1:28" ht="17">
      <c r="A1121" s="59">
        <f>'Data Entry'!AB1124</f>
        <v>0</v>
      </c>
      <c r="B1121" s="59" t="str">
        <f>'Data Entry'!AR1124</f>
        <v/>
      </c>
      <c r="C1121" s="1">
        <f>IF('Data Entry'!AD1124="g",'Data Entry'!AC1124*0.001*U1121,IF('Data Entry'!AD1124="UI",'Data Entry'!AC1124*0.000001*U1121,IF('Data Entry'!AD1124="mg",'Data Entry'!AC1124*0.000001*U1121,IF('Data Entry'!AD1124="t",'Data Entry'!AC1124*1000*U1121,IF('Data Entry'!AD1124="kg",'Data Entry'!AC1124*1*U1121,IF('Data Entry'!AD1124="L",'Data Entry'!AC1124*1*U1121,IFERROR(,"")))))))</f>
        <v>0</v>
      </c>
      <c r="D1121" s="1" t="s">
        <v>4</v>
      </c>
      <c r="E1121" s="1">
        <f>IF('Data Entry'!AF1124="g",'Data Entry'!AE1124*0.001,IF('Data Entry'!AF1124="mg",'Data Entry'!AE1124*0.000001,IF('Data Entry'!AF1124="t",'Data Entry'!AE1124*1000,IF('Data Entry'!AF1124="ml",'Data Entry'!AE1124*0.001,IF('Data Entry'!AF1124="kg",'Data Entry'!AE1124*1,IF('Data Entry'!AF1124="Pieza",'Data Entry'!AE1124*1,IF('Data Entry'!AF1124="L",'Data Entry'!AE1124*1,IFERROR(,""))))))))</f>
        <v>0</v>
      </c>
      <c r="F1121" s="1" t="s">
        <v>4</v>
      </c>
      <c r="G1121" s="1">
        <f>IF('Data Entry'!AA1124="g",'Data Entry'!Z1124*0.001,IF('Data Entry'!AA1124="mg",'Data Entry'!Z1124*0.000001,IF('Data Entry'!AA1124="t",'Data Entry'!Z1124*1000,IF('Data Entry'!AA1124="ml",'Data Entry'!Z1124*0.001,IF('Data Entry'!AA1124="kg",'Data Entry'!Z1124*1,IF('Data Entry'!AA1124="Piezas",'Data Entry'!Z1124*1,IF('Data Entry'!AA1124="L",'Data Entry'!Z1124*1,IFERROR(,""))))))))</f>
        <v>0</v>
      </c>
      <c r="H1121" s="1" t="s">
        <v>4</v>
      </c>
      <c r="I1121" s="1">
        <f>IF('Data Entry'!AC1124="g",'Data Entry'!AB1124*0.001,IF('Data Entry'!AC1124="mg",'Data Entry'!AB1124*0.000001,IF('Data Entry'!AC1124="t",'Data Entry'!AB1124*1000,IF('Data Entry'!AC1124="ml",'Data Entry'!AB1124*0.001,IF('Data Entry'!AC1124="kg",'Data Entry'!AB1124*1,IF('Data Entry'!AC1124="L",'Data Entry'!AB1124*1,IFERROR(,"")))))))</f>
        <v>0</v>
      </c>
      <c r="J1121" s="59" t="str">
        <f>'Data Entry'!AU1124</f>
        <v/>
      </c>
      <c r="K1121" s="1">
        <f>IF('Data Entry'!AI1124="g",'Data Entry'!AH1124*0.001*V1121,IF('Data Entry'!AI1124="UI",'Data Entry'!AH1124*0.000001*V1121,IF('Data Entry'!AI1124="mg",'Data Entry'!AH1124*0.000001*V1121,IF('Data Entry'!AI1124="t",'Data Entry'!AH1124*1000*V1121,IF('Data Entry'!AI1124="kg",'Data Entry'!AH1124*1*V1121,IF('Data Entry'!AI1124="L",'Data Entry'!AH1124*1*V1121,IFERROR(,"")))))))</f>
        <v>0</v>
      </c>
      <c r="L1121" s="1" t="s">
        <v>4</v>
      </c>
      <c r="M1121" s="59">
        <f>'Data Entry'!AJ1124</f>
        <v>0</v>
      </c>
      <c r="N1121" s="59" t="str">
        <f>'Data Entry'!AX1124</f>
        <v/>
      </c>
      <c r="O1121" s="1">
        <f>IF('Data Entry'!AL1124="g",'Data Entry'!AK1124*0.001*W1121,IF('Data Entry'!AL1124="UI",'Data Entry'!AK1124*0.000001*W1121,IF('Data Entry'!AL1124="mg",'Data Entry'!AK1124*0.000001*W1121,IF('Data Entry'!AL1124="t",'Data Entry'!AK1124*1000*W1121,IF('Data Entry'!AL1124="kg",'Data Entry'!AK1124*1*W1121,IF('Data Entry'!AL1124="L",'Data Entry'!AK1124*1*W1121,IFERROR(,"")))))))</f>
        <v>0</v>
      </c>
      <c r="P1121" s="1" t="s">
        <v>4</v>
      </c>
      <c r="Q1121" s="59">
        <f>'Data Entry'!AM1124</f>
        <v>0</v>
      </c>
      <c r="R1121" s="59" t="str">
        <f>'Data Entry'!BA1124</f>
        <v/>
      </c>
      <c r="S1121" s="1">
        <f>IF('Data Entry'!AO1124="g",'Data Entry'!AN1124*0.001*X1121,IF('Data Entry'!AO1124="UI",'Data Entry'!AN1124*0.000001*X1121,IF('Data Entry'!AO1124="mg",'Data Entry'!AN1124*0.000001*X1121,IF('Data Entry'!AO1124="t",'Data Entry'!AN1124*1000*X1121,IF('Data Entry'!AO1124="kg",'Data Entry'!AN1124*1*X1121,IF('Data Entry'!AO1124="L",'Data Entry'!AN1124*1*X1121,IFERROR(,"")))))))</f>
        <v>0</v>
      </c>
      <c r="T1121" s="1" t="s">
        <v>4</v>
      </c>
      <c r="U1121" s="59" t="str">
        <f>IF('Data Entry'!AP1124="No aplica","1",'Data Entry'!AP1124)</f>
        <v/>
      </c>
      <c r="V1121" s="59" t="str">
        <f>IF('Data Entry'!AS1124="No aplica","1",'Data Entry'!AS1124)</f>
        <v/>
      </c>
      <c r="W1121" s="59" t="str">
        <f>IF('Data Entry'!AV1124="No aplica","1",'Data Entry'!AV1124)</f>
        <v/>
      </c>
      <c r="X1121" s="59" t="str">
        <f>IF('Data Entry'!AY1124="No aplica","1",'Data Entry'!AY1124)</f>
        <v/>
      </c>
      <c r="Y1121" s="151" t="str">
        <f t="shared" si="17"/>
        <v/>
      </c>
      <c r="Z1121" s="152" t="str">
        <f>IF('Data Entry'!H1124="Yes","1",IF(AND('Data Entry'!H1124="",'Data Entry'!I1124="",'Data Entry'!J1124="",'Data Entry'!K1124="",'Data Entry'!L1124="",'Data Entry'!M1124="",'Data Entry'!N1124="",'Data Entry'!O1124="",'Data Entry'!P1124="",'Data Entry'!Q1124=""),"","1"))</f>
        <v/>
      </c>
      <c r="AA1121" s="152" t="str">
        <f>IF('Data Entry'!R1124="Yes","1",IF(AND('Data Entry'!R1124="",'Data Entry'!S1124="",'Data Entry'!T1124="",'Data Entry'!U1124=""),"","1"))</f>
        <v/>
      </c>
      <c r="AB1121" s="157" t="str">
        <f>IF('Data Entry'!V1124="Yes","1",IF(AND('Data Entry'!V1124="",'Data Entry'!W1124=""),"","1"))</f>
        <v/>
      </c>
    </row>
    <row r="1122" spans="1:28" ht="17">
      <c r="A1122" s="59">
        <f>'Data Entry'!AB1125</f>
        <v>0</v>
      </c>
      <c r="B1122" s="59" t="str">
        <f>'Data Entry'!AR1125</f>
        <v/>
      </c>
      <c r="C1122" s="1">
        <f>IF('Data Entry'!AD1125="g",'Data Entry'!AC1125*0.001*U1122,IF('Data Entry'!AD1125="UI",'Data Entry'!AC1125*0.000001*U1122,IF('Data Entry'!AD1125="mg",'Data Entry'!AC1125*0.000001*U1122,IF('Data Entry'!AD1125="t",'Data Entry'!AC1125*1000*U1122,IF('Data Entry'!AD1125="kg",'Data Entry'!AC1125*1*U1122,IF('Data Entry'!AD1125="L",'Data Entry'!AC1125*1*U1122,IFERROR(,"")))))))</f>
        <v>0</v>
      </c>
      <c r="D1122" s="1" t="s">
        <v>4</v>
      </c>
      <c r="E1122" s="1">
        <f>IF('Data Entry'!AF1125="g",'Data Entry'!AE1125*0.001,IF('Data Entry'!AF1125="mg",'Data Entry'!AE1125*0.000001,IF('Data Entry'!AF1125="t",'Data Entry'!AE1125*1000,IF('Data Entry'!AF1125="ml",'Data Entry'!AE1125*0.001,IF('Data Entry'!AF1125="kg",'Data Entry'!AE1125*1,IF('Data Entry'!AF1125="Pieza",'Data Entry'!AE1125*1,IF('Data Entry'!AF1125="L",'Data Entry'!AE1125*1,IFERROR(,""))))))))</f>
        <v>0</v>
      </c>
      <c r="F1122" s="1" t="s">
        <v>4</v>
      </c>
      <c r="G1122" s="1">
        <f>IF('Data Entry'!AA1125="g",'Data Entry'!Z1125*0.001,IF('Data Entry'!AA1125="mg",'Data Entry'!Z1125*0.000001,IF('Data Entry'!AA1125="t",'Data Entry'!Z1125*1000,IF('Data Entry'!AA1125="ml",'Data Entry'!Z1125*0.001,IF('Data Entry'!AA1125="kg",'Data Entry'!Z1125*1,IF('Data Entry'!AA1125="Piezas",'Data Entry'!Z1125*1,IF('Data Entry'!AA1125="L",'Data Entry'!Z1125*1,IFERROR(,""))))))))</f>
        <v>0</v>
      </c>
      <c r="H1122" s="1" t="s">
        <v>4</v>
      </c>
      <c r="I1122" s="1">
        <f>IF('Data Entry'!AC1125="g",'Data Entry'!AB1125*0.001,IF('Data Entry'!AC1125="mg",'Data Entry'!AB1125*0.000001,IF('Data Entry'!AC1125="t",'Data Entry'!AB1125*1000,IF('Data Entry'!AC1125="ml",'Data Entry'!AB1125*0.001,IF('Data Entry'!AC1125="kg",'Data Entry'!AB1125*1,IF('Data Entry'!AC1125="L",'Data Entry'!AB1125*1,IFERROR(,"")))))))</f>
        <v>0</v>
      </c>
      <c r="J1122" s="59" t="str">
        <f>'Data Entry'!AU1125</f>
        <v/>
      </c>
      <c r="K1122" s="1">
        <f>IF('Data Entry'!AI1125="g",'Data Entry'!AH1125*0.001*V1122,IF('Data Entry'!AI1125="UI",'Data Entry'!AH1125*0.000001*V1122,IF('Data Entry'!AI1125="mg",'Data Entry'!AH1125*0.000001*V1122,IF('Data Entry'!AI1125="t",'Data Entry'!AH1125*1000*V1122,IF('Data Entry'!AI1125="kg",'Data Entry'!AH1125*1*V1122,IF('Data Entry'!AI1125="L",'Data Entry'!AH1125*1*V1122,IFERROR(,"")))))))</f>
        <v>0</v>
      </c>
      <c r="L1122" s="1" t="s">
        <v>4</v>
      </c>
      <c r="M1122" s="59">
        <f>'Data Entry'!AJ1125</f>
        <v>0</v>
      </c>
      <c r="N1122" s="59" t="str">
        <f>'Data Entry'!AX1125</f>
        <v/>
      </c>
      <c r="O1122" s="1">
        <f>IF('Data Entry'!AL1125="g",'Data Entry'!AK1125*0.001*W1122,IF('Data Entry'!AL1125="UI",'Data Entry'!AK1125*0.000001*W1122,IF('Data Entry'!AL1125="mg",'Data Entry'!AK1125*0.000001*W1122,IF('Data Entry'!AL1125="t",'Data Entry'!AK1125*1000*W1122,IF('Data Entry'!AL1125="kg",'Data Entry'!AK1125*1*W1122,IF('Data Entry'!AL1125="L",'Data Entry'!AK1125*1*W1122,IFERROR(,"")))))))</f>
        <v>0</v>
      </c>
      <c r="P1122" s="1" t="s">
        <v>4</v>
      </c>
      <c r="Q1122" s="59">
        <f>'Data Entry'!AM1125</f>
        <v>0</v>
      </c>
      <c r="R1122" s="59" t="str">
        <f>'Data Entry'!BA1125</f>
        <v/>
      </c>
      <c r="S1122" s="1">
        <f>IF('Data Entry'!AO1125="g",'Data Entry'!AN1125*0.001*X1122,IF('Data Entry'!AO1125="UI",'Data Entry'!AN1125*0.000001*X1122,IF('Data Entry'!AO1125="mg",'Data Entry'!AN1125*0.000001*X1122,IF('Data Entry'!AO1125="t",'Data Entry'!AN1125*1000*X1122,IF('Data Entry'!AO1125="kg",'Data Entry'!AN1125*1*X1122,IF('Data Entry'!AO1125="L",'Data Entry'!AN1125*1*X1122,IFERROR(,"")))))))</f>
        <v>0</v>
      </c>
      <c r="T1122" s="1" t="s">
        <v>4</v>
      </c>
      <c r="U1122" s="59" t="str">
        <f>IF('Data Entry'!AP1125="No aplica","1",'Data Entry'!AP1125)</f>
        <v/>
      </c>
      <c r="V1122" s="59" t="str">
        <f>IF('Data Entry'!AS1125="No aplica","1",'Data Entry'!AS1125)</f>
        <v/>
      </c>
      <c r="W1122" s="59" t="str">
        <f>IF('Data Entry'!AV1125="No aplica","1",'Data Entry'!AV1125)</f>
        <v/>
      </c>
      <c r="X1122" s="59" t="str">
        <f>IF('Data Entry'!AY1125="No aplica","1",'Data Entry'!AY1125)</f>
        <v/>
      </c>
      <c r="Y1122" s="151" t="str">
        <f t="shared" si="17"/>
        <v/>
      </c>
      <c r="Z1122" s="152" t="str">
        <f>IF('Data Entry'!H1125="Yes","1",IF(AND('Data Entry'!H1125="",'Data Entry'!I1125="",'Data Entry'!J1125="",'Data Entry'!K1125="",'Data Entry'!L1125="",'Data Entry'!M1125="",'Data Entry'!N1125="",'Data Entry'!O1125="",'Data Entry'!P1125="",'Data Entry'!Q1125=""),"","1"))</f>
        <v/>
      </c>
      <c r="AA1122" s="152" t="str">
        <f>IF('Data Entry'!R1125="Yes","1",IF(AND('Data Entry'!R1125="",'Data Entry'!S1125="",'Data Entry'!T1125="",'Data Entry'!U1125=""),"","1"))</f>
        <v/>
      </c>
      <c r="AB1122" s="157" t="str">
        <f>IF('Data Entry'!V1125="Yes","1",IF(AND('Data Entry'!V1125="",'Data Entry'!W1125=""),"","1"))</f>
        <v/>
      </c>
    </row>
    <row r="1123" spans="1:28" ht="17">
      <c r="A1123" s="59">
        <f>'Data Entry'!AB1126</f>
        <v>0</v>
      </c>
      <c r="B1123" s="59" t="str">
        <f>'Data Entry'!AR1126</f>
        <v/>
      </c>
      <c r="C1123" s="1">
        <f>IF('Data Entry'!AD1126="g",'Data Entry'!AC1126*0.001*U1123,IF('Data Entry'!AD1126="UI",'Data Entry'!AC1126*0.000001*U1123,IF('Data Entry'!AD1126="mg",'Data Entry'!AC1126*0.000001*U1123,IF('Data Entry'!AD1126="t",'Data Entry'!AC1126*1000*U1123,IF('Data Entry'!AD1126="kg",'Data Entry'!AC1126*1*U1123,IF('Data Entry'!AD1126="L",'Data Entry'!AC1126*1*U1123,IFERROR(,"")))))))</f>
        <v>0</v>
      </c>
      <c r="D1123" s="1" t="s">
        <v>4</v>
      </c>
      <c r="E1123" s="1">
        <f>IF('Data Entry'!AF1126="g",'Data Entry'!AE1126*0.001,IF('Data Entry'!AF1126="mg",'Data Entry'!AE1126*0.000001,IF('Data Entry'!AF1126="t",'Data Entry'!AE1126*1000,IF('Data Entry'!AF1126="ml",'Data Entry'!AE1126*0.001,IF('Data Entry'!AF1126="kg",'Data Entry'!AE1126*1,IF('Data Entry'!AF1126="Pieza",'Data Entry'!AE1126*1,IF('Data Entry'!AF1126="L",'Data Entry'!AE1126*1,IFERROR(,""))))))))</f>
        <v>0</v>
      </c>
      <c r="F1123" s="1" t="s">
        <v>4</v>
      </c>
      <c r="G1123" s="1">
        <f>IF('Data Entry'!AA1126="g",'Data Entry'!Z1126*0.001,IF('Data Entry'!AA1126="mg",'Data Entry'!Z1126*0.000001,IF('Data Entry'!AA1126="t",'Data Entry'!Z1126*1000,IF('Data Entry'!AA1126="ml",'Data Entry'!Z1126*0.001,IF('Data Entry'!AA1126="kg",'Data Entry'!Z1126*1,IF('Data Entry'!AA1126="Piezas",'Data Entry'!Z1126*1,IF('Data Entry'!AA1126="L",'Data Entry'!Z1126*1,IFERROR(,""))))))))</f>
        <v>0</v>
      </c>
      <c r="H1123" s="1" t="s">
        <v>4</v>
      </c>
      <c r="I1123" s="1">
        <f>IF('Data Entry'!AC1126="g",'Data Entry'!AB1126*0.001,IF('Data Entry'!AC1126="mg",'Data Entry'!AB1126*0.000001,IF('Data Entry'!AC1126="t",'Data Entry'!AB1126*1000,IF('Data Entry'!AC1126="ml",'Data Entry'!AB1126*0.001,IF('Data Entry'!AC1126="kg",'Data Entry'!AB1126*1,IF('Data Entry'!AC1126="L",'Data Entry'!AB1126*1,IFERROR(,"")))))))</f>
        <v>0</v>
      </c>
      <c r="J1123" s="59" t="str">
        <f>'Data Entry'!AU1126</f>
        <v/>
      </c>
      <c r="K1123" s="1">
        <f>IF('Data Entry'!AI1126="g",'Data Entry'!AH1126*0.001*V1123,IF('Data Entry'!AI1126="UI",'Data Entry'!AH1126*0.000001*V1123,IF('Data Entry'!AI1126="mg",'Data Entry'!AH1126*0.000001*V1123,IF('Data Entry'!AI1126="t",'Data Entry'!AH1126*1000*V1123,IF('Data Entry'!AI1126="kg",'Data Entry'!AH1126*1*V1123,IF('Data Entry'!AI1126="L",'Data Entry'!AH1126*1*V1123,IFERROR(,"")))))))</f>
        <v>0</v>
      </c>
      <c r="L1123" s="1" t="s">
        <v>4</v>
      </c>
      <c r="M1123" s="59">
        <f>'Data Entry'!AJ1126</f>
        <v>0</v>
      </c>
      <c r="N1123" s="59" t="str">
        <f>'Data Entry'!AX1126</f>
        <v/>
      </c>
      <c r="O1123" s="1">
        <f>IF('Data Entry'!AL1126="g",'Data Entry'!AK1126*0.001*W1123,IF('Data Entry'!AL1126="UI",'Data Entry'!AK1126*0.000001*W1123,IF('Data Entry'!AL1126="mg",'Data Entry'!AK1126*0.000001*W1123,IF('Data Entry'!AL1126="t",'Data Entry'!AK1126*1000*W1123,IF('Data Entry'!AL1126="kg",'Data Entry'!AK1126*1*W1123,IF('Data Entry'!AL1126="L",'Data Entry'!AK1126*1*W1123,IFERROR(,"")))))))</f>
        <v>0</v>
      </c>
      <c r="P1123" s="1" t="s">
        <v>4</v>
      </c>
      <c r="Q1123" s="59">
        <f>'Data Entry'!AM1126</f>
        <v>0</v>
      </c>
      <c r="R1123" s="59" t="str">
        <f>'Data Entry'!BA1126</f>
        <v/>
      </c>
      <c r="S1123" s="1">
        <f>IF('Data Entry'!AO1126="g",'Data Entry'!AN1126*0.001*X1123,IF('Data Entry'!AO1126="UI",'Data Entry'!AN1126*0.000001*X1123,IF('Data Entry'!AO1126="mg",'Data Entry'!AN1126*0.000001*X1123,IF('Data Entry'!AO1126="t",'Data Entry'!AN1126*1000*X1123,IF('Data Entry'!AO1126="kg",'Data Entry'!AN1126*1*X1123,IF('Data Entry'!AO1126="L",'Data Entry'!AN1126*1*X1123,IFERROR(,"")))))))</f>
        <v>0</v>
      </c>
      <c r="T1123" s="1" t="s">
        <v>4</v>
      </c>
      <c r="U1123" s="59" t="str">
        <f>IF('Data Entry'!AP1126="No aplica","1",'Data Entry'!AP1126)</f>
        <v/>
      </c>
      <c r="V1123" s="59" t="str">
        <f>IF('Data Entry'!AS1126="No aplica","1",'Data Entry'!AS1126)</f>
        <v/>
      </c>
      <c r="W1123" s="59" t="str">
        <f>IF('Data Entry'!AV1126="No aplica","1",'Data Entry'!AV1126)</f>
        <v/>
      </c>
      <c r="X1123" s="59" t="str">
        <f>IF('Data Entry'!AY1126="No aplica","1",'Data Entry'!AY1126)</f>
        <v/>
      </c>
      <c r="Y1123" s="151" t="str">
        <f t="shared" si="17"/>
        <v/>
      </c>
      <c r="Z1123" s="152" t="str">
        <f>IF('Data Entry'!H1126="Yes","1",IF(AND('Data Entry'!H1126="",'Data Entry'!I1126="",'Data Entry'!J1126="",'Data Entry'!K1126="",'Data Entry'!L1126="",'Data Entry'!M1126="",'Data Entry'!N1126="",'Data Entry'!O1126="",'Data Entry'!P1126="",'Data Entry'!Q1126=""),"","1"))</f>
        <v/>
      </c>
      <c r="AA1123" s="152" t="str">
        <f>IF('Data Entry'!R1126="Yes","1",IF(AND('Data Entry'!R1126="",'Data Entry'!S1126="",'Data Entry'!T1126="",'Data Entry'!U1126=""),"","1"))</f>
        <v/>
      </c>
      <c r="AB1123" s="157" t="str">
        <f>IF('Data Entry'!V1126="Yes","1",IF(AND('Data Entry'!V1126="",'Data Entry'!W1126=""),"","1"))</f>
        <v/>
      </c>
    </row>
    <row r="1124" spans="1:28" ht="17">
      <c r="A1124" s="59">
        <f>'Data Entry'!AB1127</f>
        <v>0</v>
      </c>
      <c r="B1124" s="59" t="str">
        <f>'Data Entry'!AR1127</f>
        <v/>
      </c>
      <c r="C1124" s="1">
        <f>IF('Data Entry'!AD1127="g",'Data Entry'!AC1127*0.001*U1124,IF('Data Entry'!AD1127="UI",'Data Entry'!AC1127*0.000001*U1124,IF('Data Entry'!AD1127="mg",'Data Entry'!AC1127*0.000001*U1124,IF('Data Entry'!AD1127="t",'Data Entry'!AC1127*1000*U1124,IF('Data Entry'!AD1127="kg",'Data Entry'!AC1127*1*U1124,IF('Data Entry'!AD1127="L",'Data Entry'!AC1127*1*U1124,IFERROR(,"")))))))</f>
        <v>0</v>
      </c>
      <c r="D1124" s="1" t="s">
        <v>4</v>
      </c>
      <c r="E1124" s="1">
        <f>IF('Data Entry'!AF1127="g",'Data Entry'!AE1127*0.001,IF('Data Entry'!AF1127="mg",'Data Entry'!AE1127*0.000001,IF('Data Entry'!AF1127="t",'Data Entry'!AE1127*1000,IF('Data Entry'!AF1127="ml",'Data Entry'!AE1127*0.001,IF('Data Entry'!AF1127="kg",'Data Entry'!AE1127*1,IF('Data Entry'!AF1127="Pieza",'Data Entry'!AE1127*1,IF('Data Entry'!AF1127="L",'Data Entry'!AE1127*1,IFERROR(,""))))))))</f>
        <v>0</v>
      </c>
      <c r="F1124" s="1" t="s">
        <v>4</v>
      </c>
      <c r="G1124" s="1">
        <f>IF('Data Entry'!AA1127="g",'Data Entry'!Z1127*0.001,IF('Data Entry'!AA1127="mg",'Data Entry'!Z1127*0.000001,IF('Data Entry'!AA1127="t",'Data Entry'!Z1127*1000,IF('Data Entry'!AA1127="ml",'Data Entry'!Z1127*0.001,IF('Data Entry'!AA1127="kg",'Data Entry'!Z1127*1,IF('Data Entry'!AA1127="Piezas",'Data Entry'!Z1127*1,IF('Data Entry'!AA1127="L",'Data Entry'!Z1127*1,IFERROR(,""))))))))</f>
        <v>0</v>
      </c>
      <c r="H1124" s="1" t="s">
        <v>4</v>
      </c>
      <c r="I1124" s="1">
        <f>IF('Data Entry'!AC1127="g",'Data Entry'!AB1127*0.001,IF('Data Entry'!AC1127="mg",'Data Entry'!AB1127*0.000001,IF('Data Entry'!AC1127="t",'Data Entry'!AB1127*1000,IF('Data Entry'!AC1127="ml",'Data Entry'!AB1127*0.001,IF('Data Entry'!AC1127="kg",'Data Entry'!AB1127*1,IF('Data Entry'!AC1127="L",'Data Entry'!AB1127*1,IFERROR(,"")))))))</f>
        <v>0</v>
      </c>
      <c r="J1124" s="59" t="str">
        <f>'Data Entry'!AU1127</f>
        <v/>
      </c>
      <c r="K1124" s="1">
        <f>IF('Data Entry'!AI1127="g",'Data Entry'!AH1127*0.001*V1124,IF('Data Entry'!AI1127="UI",'Data Entry'!AH1127*0.000001*V1124,IF('Data Entry'!AI1127="mg",'Data Entry'!AH1127*0.000001*V1124,IF('Data Entry'!AI1127="t",'Data Entry'!AH1127*1000*V1124,IF('Data Entry'!AI1127="kg",'Data Entry'!AH1127*1*V1124,IF('Data Entry'!AI1127="L",'Data Entry'!AH1127*1*V1124,IFERROR(,"")))))))</f>
        <v>0</v>
      </c>
      <c r="L1124" s="1" t="s">
        <v>4</v>
      </c>
      <c r="M1124" s="59">
        <f>'Data Entry'!AJ1127</f>
        <v>0</v>
      </c>
      <c r="N1124" s="59" t="str">
        <f>'Data Entry'!AX1127</f>
        <v/>
      </c>
      <c r="O1124" s="1">
        <f>IF('Data Entry'!AL1127="g",'Data Entry'!AK1127*0.001*W1124,IF('Data Entry'!AL1127="UI",'Data Entry'!AK1127*0.000001*W1124,IF('Data Entry'!AL1127="mg",'Data Entry'!AK1127*0.000001*W1124,IF('Data Entry'!AL1127="t",'Data Entry'!AK1127*1000*W1124,IF('Data Entry'!AL1127="kg",'Data Entry'!AK1127*1*W1124,IF('Data Entry'!AL1127="L",'Data Entry'!AK1127*1*W1124,IFERROR(,"")))))))</f>
        <v>0</v>
      </c>
      <c r="P1124" s="1" t="s">
        <v>4</v>
      </c>
      <c r="Q1124" s="59">
        <f>'Data Entry'!AM1127</f>
        <v>0</v>
      </c>
      <c r="R1124" s="59" t="str">
        <f>'Data Entry'!BA1127</f>
        <v/>
      </c>
      <c r="S1124" s="1">
        <f>IF('Data Entry'!AO1127="g",'Data Entry'!AN1127*0.001*X1124,IF('Data Entry'!AO1127="UI",'Data Entry'!AN1127*0.000001*X1124,IF('Data Entry'!AO1127="mg",'Data Entry'!AN1127*0.000001*X1124,IF('Data Entry'!AO1127="t",'Data Entry'!AN1127*1000*X1124,IF('Data Entry'!AO1127="kg",'Data Entry'!AN1127*1*X1124,IF('Data Entry'!AO1127="L",'Data Entry'!AN1127*1*X1124,IFERROR(,"")))))))</f>
        <v>0</v>
      </c>
      <c r="T1124" s="1" t="s">
        <v>4</v>
      </c>
      <c r="U1124" s="59" t="str">
        <f>IF('Data Entry'!AP1127="No aplica","1",'Data Entry'!AP1127)</f>
        <v/>
      </c>
      <c r="V1124" s="59" t="str">
        <f>IF('Data Entry'!AS1127="No aplica","1",'Data Entry'!AS1127)</f>
        <v/>
      </c>
      <c r="W1124" s="59" t="str">
        <f>IF('Data Entry'!AV1127="No aplica","1",'Data Entry'!AV1127)</f>
        <v/>
      </c>
      <c r="X1124" s="59" t="str">
        <f>IF('Data Entry'!AY1127="No aplica","1",'Data Entry'!AY1127)</f>
        <v/>
      </c>
      <c r="Y1124" s="151" t="str">
        <f t="shared" si="17"/>
        <v/>
      </c>
      <c r="Z1124" s="152" t="str">
        <f>IF('Data Entry'!H1127="Yes","1",IF(AND('Data Entry'!H1127="",'Data Entry'!I1127="",'Data Entry'!J1127="",'Data Entry'!K1127="",'Data Entry'!L1127="",'Data Entry'!M1127="",'Data Entry'!N1127="",'Data Entry'!O1127="",'Data Entry'!P1127="",'Data Entry'!Q1127=""),"","1"))</f>
        <v/>
      </c>
      <c r="AA1124" s="152" t="str">
        <f>IF('Data Entry'!R1127="Yes","1",IF(AND('Data Entry'!R1127="",'Data Entry'!S1127="",'Data Entry'!T1127="",'Data Entry'!U1127=""),"","1"))</f>
        <v/>
      </c>
      <c r="AB1124" s="157" t="str">
        <f>IF('Data Entry'!V1127="Yes","1",IF(AND('Data Entry'!V1127="",'Data Entry'!W1127=""),"","1"))</f>
        <v/>
      </c>
    </row>
    <row r="1125" spans="1:28" ht="17">
      <c r="A1125" s="59">
        <f>'Data Entry'!AB1128</f>
        <v>0</v>
      </c>
      <c r="B1125" s="59" t="str">
        <f>'Data Entry'!AR1128</f>
        <v/>
      </c>
      <c r="C1125" s="1">
        <f>IF('Data Entry'!AD1128="g",'Data Entry'!AC1128*0.001*U1125,IF('Data Entry'!AD1128="UI",'Data Entry'!AC1128*0.000001*U1125,IF('Data Entry'!AD1128="mg",'Data Entry'!AC1128*0.000001*U1125,IF('Data Entry'!AD1128="t",'Data Entry'!AC1128*1000*U1125,IF('Data Entry'!AD1128="kg",'Data Entry'!AC1128*1*U1125,IF('Data Entry'!AD1128="L",'Data Entry'!AC1128*1*U1125,IFERROR(,"")))))))</f>
        <v>0</v>
      </c>
      <c r="D1125" s="1" t="s">
        <v>4</v>
      </c>
      <c r="E1125" s="1">
        <f>IF('Data Entry'!AF1128="g",'Data Entry'!AE1128*0.001,IF('Data Entry'!AF1128="mg",'Data Entry'!AE1128*0.000001,IF('Data Entry'!AF1128="t",'Data Entry'!AE1128*1000,IF('Data Entry'!AF1128="ml",'Data Entry'!AE1128*0.001,IF('Data Entry'!AF1128="kg",'Data Entry'!AE1128*1,IF('Data Entry'!AF1128="Pieza",'Data Entry'!AE1128*1,IF('Data Entry'!AF1128="L",'Data Entry'!AE1128*1,IFERROR(,""))))))))</f>
        <v>0</v>
      </c>
      <c r="F1125" s="1" t="s">
        <v>4</v>
      </c>
      <c r="G1125" s="1">
        <f>IF('Data Entry'!AA1128="g",'Data Entry'!Z1128*0.001,IF('Data Entry'!AA1128="mg",'Data Entry'!Z1128*0.000001,IF('Data Entry'!AA1128="t",'Data Entry'!Z1128*1000,IF('Data Entry'!AA1128="ml",'Data Entry'!Z1128*0.001,IF('Data Entry'!AA1128="kg",'Data Entry'!Z1128*1,IF('Data Entry'!AA1128="Piezas",'Data Entry'!Z1128*1,IF('Data Entry'!AA1128="L",'Data Entry'!Z1128*1,IFERROR(,""))))))))</f>
        <v>0</v>
      </c>
      <c r="H1125" s="1" t="s">
        <v>4</v>
      </c>
      <c r="I1125" s="1">
        <f>IF('Data Entry'!AC1128="g",'Data Entry'!AB1128*0.001,IF('Data Entry'!AC1128="mg",'Data Entry'!AB1128*0.000001,IF('Data Entry'!AC1128="t",'Data Entry'!AB1128*1000,IF('Data Entry'!AC1128="ml",'Data Entry'!AB1128*0.001,IF('Data Entry'!AC1128="kg",'Data Entry'!AB1128*1,IF('Data Entry'!AC1128="L",'Data Entry'!AB1128*1,IFERROR(,"")))))))</f>
        <v>0</v>
      </c>
      <c r="J1125" s="59" t="str">
        <f>'Data Entry'!AU1128</f>
        <v/>
      </c>
      <c r="K1125" s="1">
        <f>IF('Data Entry'!AI1128="g",'Data Entry'!AH1128*0.001*V1125,IF('Data Entry'!AI1128="UI",'Data Entry'!AH1128*0.000001*V1125,IF('Data Entry'!AI1128="mg",'Data Entry'!AH1128*0.000001*V1125,IF('Data Entry'!AI1128="t",'Data Entry'!AH1128*1000*V1125,IF('Data Entry'!AI1128="kg",'Data Entry'!AH1128*1*V1125,IF('Data Entry'!AI1128="L",'Data Entry'!AH1128*1*V1125,IFERROR(,"")))))))</f>
        <v>0</v>
      </c>
      <c r="L1125" s="1" t="s">
        <v>4</v>
      </c>
      <c r="M1125" s="59">
        <f>'Data Entry'!AJ1128</f>
        <v>0</v>
      </c>
      <c r="N1125" s="59" t="str">
        <f>'Data Entry'!AX1128</f>
        <v/>
      </c>
      <c r="O1125" s="1">
        <f>IF('Data Entry'!AL1128="g",'Data Entry'!AK1128*0.001*W1125,IF('Data Entry'!AL1128="UI",'Data Entry'!AK1128*0.000001*W1125,IF('Data Entry'!AL1128="mg",'Data Entry'!AK1128*0.000001*W1125,IF('Data Entry'!AL1128="t",'Data Entry'!AK1128*1000*W1125,IF('Data Entry'!AL1128="kg",'Data Entry'!AK1128*1*W1125,IF('Data Entry'!AL1128="L",'Data Entry'!AK1128*1*W1125,IFERROR(,"")))))))</f>
        <v>0</v>
      </c>
      <c r="P1125" s="1" t="s">
        <v>4</v>
      </c>
      <c r="Q1125" s="59">
        <f>'Data Entry'!AM1128</f>
        <v>0</v>
      </c>
      <c r="R1125" s="59" t="str">
        <f>'Data Entry'!BA1128</f>
        <v/>
      </c>
      <c r="S1125" s="1">
        <f>IF('Data Entry'!AO1128="g",'Data Entry'!AN1128*0.001*X1125,IF('Data Entry'!AO1128="UI",'Data Entry'!AN1128*0.000001*X1125,IF('Data Entry'!AO1128="mg",'Data Entry'!AN1128*0.000001*X1125,IF('Data Entry'!AO1128="t",'Data Entry'!AN1128*1000*X1125,IF('Data Entry'!AO1128="kg",'Data Entry'!AN1128*1*X1125,IF('Data Entry'!AO1128="L",'Data Entry'!AN1128*1*X1125,IFERROR(,"")))))))</f>
        <v>0</v>
      </c>
      <c r="T1125" s="1" t="s">
        <v>4</v>
      </c>
      <c r="U1125" s="59" t="str">
        <f>IF('Data Entry'!AP1128="No aplica","1",'Data Entry'!AP1128)</f>
        <v/>
      </c>
      <c r="V1125" s="59" t="str">
        <f>IF('Data Entry'!AS1128="No aplica","1",'Data Entry'!AS1128)</f>
        <v/>
      </c>
      <c r="W1125" s="59" t="str">
        <f>IF('Data Entry'!AV1128="No aplica","1",'Data Entry'!AV1128)</f>
        <v/>
      </c>
      <c r="X1125" s="59" t="str">
        <f>IF('Data Entry'!AY1128="No aplica","1",'Data Entry'!AY1128)</f>
        <v/>
      </c>
      <c r="Y1125" s="151" t="str">
        <f t="shared" si="17"/>
        <v/>
      </c>
      <c r="Z1125" s="152" t="str">
        <f>IF('Data Entry'!H1128="Yes","1",IF(AND('Data Entry'!H1128="",'Data Entry'!I1128="",'Data Entry'!J1128="",'Data Entry'!K1128="",'Data Entry'!L1128="",'Data Entry'!M1128="",'Data Entry'!N1128="",'Data Entry'!O1128="",'Data Entry'!P1128="",'Data Entry'!Q1128=""),"","1"))</f>
        <v/>
      </c>
      <c r="AA1125" s="152" t="str">
        <f>IF('Data Entry'!R1128="Yes","1",IF(AND('Data Entry'!R1128="",'Data Entry'!S1128="",'Data Entry'!T1128="",'Data Entry'!U1128=""),"","1"))</f>
        <v/>
      </c>
      <c r="AB1125" s="157" t="str">
        <f>IF('Data Entry'!V1128="Yes","1",IF(AND('Data Entry'!V1128="",'Data Entry'!W1128=""),"","1"))</f>
        <v/>
      </c>
    </row>
    <row r="1126" spans="1:28" ht="17">
      <c r="A1126" s="59">
        <f>'Data Entry'!AB1129</f>
        <v>0</v>
      </c>
      <c r="B1126" s="59" t="str">
        <f>'Data Entry'!AR1129</f>
        <v/>
      </c>
      <c r="C1126" s="1">
        <f>IF('Data Entry'!AD1129="g",'Data Entry'!AC1129*0.001*U1126,IF('Data Entry'!AD1129="UI",'Data Entry'!AC1129*0.000001*U1126,IF('Data Entry'!AD1129="mg",'Data Entry'!AC1129*0.000001*U1126,IF('Data Entry'!AD1129="t",'Data Entry'!AC1129*1000*U1126,IF('Data Entry'!AD1129="kg",'Data Entry'!AC1129*1*U1126,IF('Data Entry'!AD1129="L",'Data Entry'!AC1129*1*U1126,IFERROR(,"")))))))</f>
        <v>0</v>
      </c>
      <c r="D1126" s="1" t="s">
        <v>4</v>
      </c>
      <c r="E1126" s="1">
        <f>IF('Data Entry'!AF1129="g",'Data Entry'!AE1129*0.001,IF('Data Entry'!AF1129="mg",'Data Entry'!AE1129*0.000001,IF('Data Entry'!AF1129="t",'Data Entry'!AE1129*1000,IF('Data Entry'!AF1129="ml",'Data Entry'!AE1129*0.001,IF('Data Entry'!AF1129="kg",'Data Entry'!AE1129*1,IF('Data Entry'!AF1129="Pieza",'Data Entry'!AE1129*1,IF('Data Entry'!AF1129="L",'Data Entry'!AE1129*1,IFERROR(,""))))))))</f>
        <v>0</v>
      </c>
      <c r="F1126" s="1" t="s">
        <v>4</v>
      </c>
      <c r="G1126" s="1">
        <f>IF('Data Entry'!AA1129="g",'Data Entry'!Z1129*0.001,IF('Data Entry'!AA1129="mg",'Data Entry'!Z1129*0.000001,IF('Data Entry'!AA1129="t",'Data Entry'!Z1129*1000,IF('Data Entry'!AA1129="ml",'Data Entry'!Z1129*0.001,IF('Data Entry'!AA1129="kg",'Data Entry'!Z1129*1,IF('Data Entry'!AA1129="Piezas",'Data Entry'!Z1129*1,IF('Data Entry'!AA1129="L",'Data Entry'!Z1129*1,IFERROR(,""))))))))</f>
        <v>0</v>
      </c>
      <c r="H1126" s="1" t="s">
        <v>4</v>
      </c>
      <c r="I1126" s="1">
        <f>IF('Data Entry'!AC1129="g",'Data Entry'!AB1129*0.001,IF('Data Entry'!AC1129="mg",'Data Entry'!AB1129*0.000001,IF('Data Entry'!AC1129="t",'Data Entry'!AB1129*1000,IF('Data Entry'!AC1129="ml",'Data Entry'!AB1129*0.001,IF('Data Entry'!AC1129="kg",'Data Entry'!AB1129*1,IF('Data Entry'!AC1129="L",'Data Entry'!AB1129*1,IFERROR(,"")))))))</f>
        <v>0</v>
      </c>
      <c r="J1126" s="59" t="str">
        <f>'Data Entry'!AU1129</f>
        <v/>
      </c>
      <c r="K1126" s="1">
        <f>IF('Data Entry'!AI1129="g",'Data Entry'!AH1129*0.001*V1126,IF('Data Entry'!AI1129="UI",'Data Entry'!AH1129*0.000001*V1126,IF('Data Entry'!AI1129="mg",'Data Entry'!AH1129*0.000001*V1126,IF('Data Entry'!AI1129="t",'Data Entry'!AH1129*1000*V1126,IF('Data Entry'!AI1129="kg",'Data Entry'!AH1129*1*V1126,IF('Data Entry'!AI1129="L",'Data Entry'!AH1129*1*V1126,IFERROR(,"")))))))</f>
        <v>0</v>
      </c>
      <c r="L1126" s="1" t="s">
        <v>4</v>
      </c>
      <c r="M1126" s="59">
        <f>'Data Entry'!AJ1129</f>
        <v>0</v>
      </c>
      <c r="N1126" s="59" t="str">
        <f>'Data Entry'!AX1129</f>
        <v/>
      </c>
      <c r="O1126" s="1">
        <f>IF('Data Entry'!AL1129="g",'Data Entry'!AK1129*0.001*W1126,IF('Data Entry'!AL1129="UI",'Data Entry'!AK1129*0.000001*W1126,IF('Data Entry'!AL1129="mg",'Data Entry'!AK1129*0.000001*W1126,IF('Data Entry'!AL1129="t",'Data Entry'!AK1129*1000*W1126,IF('Data Entry'!AL1129="kg",'Data Entry'!AK1129*1*W1126,IF('Data Entry'!AL1129="L",'Data Entry'!AK1129*1*W1126,IFERROR(,"")))))))</f>
        <v>0</v>
      </c>
      <c r="P1126" s="1" t="s">
        <v>4</v>
      </c>
      <c r="Q1126" s="59">
        <f>'Data Entry'!AM1129</f>
        <v>0</v>
      </c>
      <c r="R1126" s="59" t="str">
        <f>'Data Entry'!BA1129</f>
        <v/>
      </c>
      <c r="S1126" s="1">
        <f>IF('Data Entry'!AO1129="g",'Data Entry'!AN1129*0.001*X1126,IF('Data Entry'!AO1129="UI",'Data Entry'!AN1129*0.000001*X1126,IF('Data Entry'!AO1129="mg",'Data Entry'!AN1129*0.000001*X1126,IF('Data Entry'!AO1129="t",'Data Entry'!AN1129*1000*X1126,IF('Data Entry'!AO1129="kg",'Data Entry'!AN1129*1*X1126,IF('Data Entry'!AO1129="L",'Data Entry'!AN1129*1*X1126,IFERROR(,"")))))))</f>
        <v>0</v>
      </c>
      <c r="T1126" s="1" t="s">
        <v>4</v>
      </c>
      <c r="U1126" s="59" t="str">
        <f>IF('Data Entry'!AP1129="No aplica","1",'Data Entry'!AP1129)</f>
        <v/>
      </c>
      <c r="V1126" s="59" t="str">
        <f>IF('Data Entry'!AS1129="No aplica","1",'Data Entry'!AS1129)</f>
        <v/>
      </c>
      <c r="W1126" s="59" t="str">
        <f>IF('Data Entry'!AV1129="No aplica","1",'Data Entry'!AV1129)</f>
        <v/>
      </c>
      <c r="X1126" s="59" t="str">
        <f>IF('Data Entry'!AY1129="No aplica","1",'Data Entry'!AY1129)</f>
        <v/>
      </c>
      <c r="Y1126" s="151" t="str">
        <f t="shared" si="17"/>
        <v/>
      </c>
      <c r="Z1126" s="152" t="str">
        <f>IF('Data Entry'!H1129="Yes","1",IF(AND('Data Entry'!H1129="",'Data Entry'!I1129="",'Data Entry'!J1129="",'Data Entry'!K1129="",'Data Entry'!L1129="",'Data Entry'!M1129="",'Data Entry'!N1129="",'Data Entry'!O1129="",'Data Entry'!P1129="",'Data Entry'!Q1129=""),"","1"))</f>
        <v/>
      </c>
      <c r="AA1126" s="152" t="str">
        <f>IF('Data Entry'!R1129="Yes","1",IF(AND('Data Entry'!R1129="",'Data Entry'!S1129="",'Data Entry'!T1129="",'Data Entry'!U1129=""),"","1"))</f>
        <v/>
      </c>
      <c r="AB1126" s="157" t="str">
        <f>IF('Data Entry'!V1129="Yes","1",IF(AND('Data Entry'!V1129="",'Data Entry'!W1129=""),"","1"))</f>
        <v/>
      </c>
    </row>
    <row r="1127" spans="1:28" ht="17">
      <c r="A1127" s="59">
        <f>'Data Entry'!AB1130</f>
        <v>0</v>
      </c>
      <c r="B1127" s="59" t="str">
        <f>'Data Entry'!AR1130</f>
        <v/>
      </c>
      <c r="C1127" s="1">
        <f>IF('Data Entry'!AD1130="g",'Data Entry'!AC1130*0.001*U1127,IF('Data Entry'!AD1130="UI",'Data Entry'!AC1130*0.000001*U1127,IF('Data Entry'!AD1130="mg",'Data Entry'!AC1130*0.000001*U1127,IF('Data Entry'!AD1130="t",'Data Entry'!AC1130*1000*U1127,IF('Data Entry'!AD1130="kg",'Data Entry'!AC1130*1*U1127,IF('Data Entry'!AD1130="L",'Data Entry'!AC1130*1*U1127,IFERROR(,"")))))))</f>
        <v>0</v>
      </c>
      <c r="D1127" s="1" t="s">
        <v>4</v>
      </c>
      <c r="E1127" s="1">
        <f>IF('Data Entry'!AF1130="g",'Data Entry'!AE1130*0.001,IF('Data Entry'!AF1130="mg",'Data Entry'!AE1130*0.000001,IF('Data Entry'!AF1130="t",'Data Entry'!AE1130*1000,IF('Data Entry'!AF1130="ml",'Data Entry'!AE1130*0.001,IF('Data Entry'!AF1130="kg",'Data Entry'!AE1130*1,IF('Data Entry'!AF1130="Pieza",'Data Entry'!AE1130*1,IF('Data Entry'!AF1130="L",'Data Entry'!AE1130*1,IFERROR(,""))))))))</f>
        <v>0</v>
      </c>
      <c r="F1127" s="1" t="s">
        <v>4</v>
      </c>
      <c r="G1127" s="1">
        <f>IF('Data Entry'!AA1130="g",'Data Entry'!Z1130*0.001,IF('Data Entry'!AA1130="mg",'Data Entry'!Z1130*0.000001,IF('Data Entry'!AA1130="t",'Data Entry'!Z1130*1000,IF('Data Entry'!AA1130="ml",'Data Entry'!Z1130*0.001,IF('Data Entry'!AA1130="kg",'Data Entry'!Z1130*1,IF('Data Entry'!AA1130="Piezas",'Data Entry'!Z1130*1,IF('Data Entry'!AA1130="L",'Data Entry'!Z1130*1,IFERROR(,""))))))))</f>
        <v>0</v>
      </c>
      <c r="H1127" s="1" t="s">
        <v>4</v>
      </c>
      <c r="I1127" s="1">
        <f>IF('Data Entry'!AC1130="g",'Data Entry'!AB1130*0.001,IF('Data Entry'!AC1130="mg",'Data Entry'!AB1130*0.000001,IF('Data Entry'!AC1130="t",'Data Entry'!AB1130*1000,IF('Data Entry'!AC1130="ml",'Data Entry'!AB1130*0.001,IF('Data Entry'!AC1130="kg",'Data Entry'!AB1130*1,IF('Data Entry'!AC1130="L",'Data Entry'!AB1130*1,IFERROR(,"")))))))</f>
        <v>0</v>
      </c>
      <c r="J1127" s="59" t="str">
        <f>'Data Entry'!AU1130</f>
        <v/>
      </c>
      <c r="K1127" s="1">
        <f>IF('Data Entry'!AI1130="g",'Data Entry'!AH1130*0.001*V1127,IF('Data Entry'!AI1130="UI",'Data Entry'!AH1130*0.000001*V1127,IF('Data Entry'!AI1130="mg",'Data Entry'!AH1130*0.000001*V1127,IF('Data Entry'!AI1130="t",'Data Entry'!AH1130*1000*V1127,IF('Data Entry'!AI1130="kg",'Data Entry'!AH1130*1*V1127,IF('Data Entry'!AI1130="L",'Data Entry'!AH1130*1*V1127,IFERROR(,"")))))))</f>
        <v>0</v>
      </c>
      <c r="L1127" s="1" t="s">
        <v>4</v>
      </c>
      <c r="M1127" s="59">
        <f>'Data Entry'!AJ1130</f>
        <v>0</v>
      </c>
      <c r="N1127" s="59" t="str">
        <f>'Data Entry'!AX1130</f>
        <v/>
      </c>
      <c r="O1127" s="1">
        <f>IF('Data Entry'!AL1130="g",'Data Entry'!AK1130*0.001*W1127,IF('Data Entry'!AL1130="UI",'Data Entry'!AK1130*0.000001*W1127,IF('Data Entry'!AL1130="mg",'Data Entry'!AK1130*0.000001*W1127,IF('Data Entry'!AL1130="t",'Data Entry'!AK1130*1000*W1127,IF('Data Entry'!AL1130="kg",'Data Entry'!AK1130*1*W1127,IF('Data Entry'!AL1130="L",'Data Entry'!AK1130*1*W1127,IFERROR(,"")))))))</f>
        <v>0</v>
      </c>
      <c r="P1127" s="1" t="s">
        <v>4</v>
      </c>
      <c r="Q1127" s="59">
        <f>'Data Entry'!AM1130</f>
        <v>0</v>
      </c>
      <c r="R1127" s="59" t="str">
        <f>'Data Entry'!BA1130</f>
        <v/>
      </c>
      <c r="S1127" s="1">
        <f>IF('Data Entry'!AO1130="g",'Data Entry'!AN1130*0.001*X1127,IF('Data Entry'!AO1130="UI",'Data Entry'!AN1130*0.000001*X1127,IF('Data Entry'!AO1130="mg",'Data Entry'!AN1130*0.000001*X1127,IF('Data Entry'!AO1130="t",'Data Entry'!AN1130*1000*X1127,IF('Data Entry'!AO1130="kg",'Data Entry'!AN1130*1*X1127,IF('Data Entry'!AO1130="L",'Data Entry'!AN1130*1*X1127,IFERROR(,"")))))))</f>
        <v>0</v>
      </c>
      <c r="T1127" s="1" t="s">
        <v>4</v>
      </c>
      <c r="U1127" s="59" t="str">
        <f>IF('Data Entry'!AP1130="No aplica","1",'Data Entry'!AP1130)</f>
        <v/>
      </c>
      <c r="V1127" s="59" t="str">
        <f>IF('Data Entry'!AS1130="No aplica","1",'Data Entry'!AS1130)</f>
        <v/>
      </c>
      <c r="W1127" s="59" t="str">
        <f>IF('Data Entry'!AV1130="No aplica","1",'Data Entry'!AV1130)</f>
        <v/>
      </c>
      <c r="X1127" s="59" t="str">
        <f>IF('Data Entry'!AY1130="No aplica","1",'Data Entry'!AY1130)</f>
        <v/>
      </c>
      <c r="Y1127" s="151" t="str">
        <f t="shared" si="17"/>
        <v/>
      </c>
      <c r="Z1127" s="152" t="str">
        <f>IF('Data Entry'!H1130="Yes","1",IF(AND('Data Entry'!H1130="",'Data Entry'!I1130="",'Data Entry'!J1130="",'Data Entry'!K1130="",'Data Entry'!L1130="",'Data Entry'!M1130="",'Data Entry'!N1130="",'Data Entry'!O1130="",'Data Entry'!P1130="",'Data Entry'!Q1130=""),"","1"))</f>
        <v/>
      </c>
      <c r="AA1127" s="152" t="str">
        <f>IF('Data Entry'!R1130="Yes","1",IF(AND('Data Entry'!R1130="",'Data Entry'!S1130="",'Data Entry'!T1130="",'Data Entry'!U1130=""),"","1"))</f>
        <v/>
      </c>
      <c r="AB1127" s="157" t="str">
        <f>IF('Data Entry'!V1130="Yes","1",IF(AND('Data Entry'!V1130="",'Data Entry'!W1130=""),"","1"))</f>
        <v/>
      </c>
    </row>
    <row r="1128" spans="1:28" ht="17">
      <c r="A1128" s="59">
        <f>'Data Entry'!AB1131</f>
        <v>0</v>
      </c>
      <c r="B1128" s="59" t="str">
        <f>'Data Entry'!AR1131</f>
        <v/>
      </c>
      <c r="C1128" s="1">
        <f>IF('Data Entry'!AD1131="g",'Data Entry'!AC1131*0.001*U1128,IF('Data Entry'!AD1131="UI",'Data Entry'!AC1131*0.000001*U1128,IF('Data Entry'!AD1131="mg",'Data Entry'!AC1131*0.000001*U1128,IF('Data Entry'!AD1131="t",'Data Entry'!AC1131*1000*U1128,IF('Data Entry'!AD1131="kg",'Data Entry'!AC1131*1*U1128,IF('Data Entry'!AD1131="L",'Data Entry'!AC1131*1*U1128,IFERROR(,"")))))))</f>
        <v>0</v>
      </c>
      <c r="D1128" s="1" t="s">
        <v>4</v>
      </c>
      <c r="E1128" s="1">
        <f>IF('Data Entry'!AF1131="g",'Data Entry'!AE1131*0.001,IF('Data Entry'!AF1131="mg",'Data Entry'!AE1131*0.000001,IF('Data Entry'!AF1131="t",'Data Entry'!AE1131*1000,IF('Data Entry'!AF1131="ml",'Data Entry'!AE1131*0.001,IF('Data Entry'!AF1131="kg",'Data Entry'!AE1131*1,IF('Data Entry'!AF1131="Pieza",'Data Entry'!AE1131*1,IF('Data Entry'!AF1131="L",'Data Entry'!AE1131*1,IFERROR(,""))))))))</f>
        <v>0</v>
      </c>
      <c r="F1128" s="1" t="s">
        <v>4</v>
      </c>
      <c r="G1128" s="1">
        <f>IF('Data Entry'!AA1131="g",'Data Entry'!Z1131*0.001,IF('Data Entry'!AA1131="mg",'Data Entry'!Z1131*0.000001,IF('Data Entry'!AA1131="t",'Data Entry'!Z1131*1000,IF('Data Entry'!AA1131="ml",'Data Entry'!Z1131*0.001,IF('Data Entry'!AA1131="kg",'Data Entry'!Z1131*1,IF('Data Entry'!AA1131="Piezas",'Data Entry'!Z1131*1,IF('Data Entry'!AA1131="L",'Data Entry'!Z1131*1,IFERROR(,""))))))))</f>
        <v>0</v>
      </c>
      <c r="H1128" s="1" t="s">
        <v>4</v>
      </c>
      <c r="I1128" s="1">
        <f>IF('Data Entry'!AC1131="g",'Data Entry'!AB1131*0.001,IF('Data Entry'!AC1131="mg",'Data Entry'!AB1131*0.000001,IF('Data Entry'!AC1131="t",'Data Entry'!AB1131*1000,IF('Data Entry'!AC1131="ml",'Data Entry'!AB1131*0.001,IF('Data Entry'!AC1131="kg",'Data Entry'!AB1131*1,IF('Data Entry'!AC1131="L",'Data Entry'!AB1131*1,IFERROR(,"")))))))</f>
        <v>0</v>
      </c>
      <c r="J1128" s="59" t="str">
        <f>'Data Entry'!AU1131</f>
        <v/>
      </c>
      <c r="K1128" s="1">
        <f>IF('Data Entry'!AI1131="g",'Data Entry'!AH1131*0.001*V1128,IF('Data Entry'!AI1131="UI",'Data Entry'!AH1131*0.000001*V1128,IF('Data Entry'!AI1131="mg",'Data Entry'!AH1131*0.000001*V1128,IF('Data Entry'!AI1131="t",'Data Entry'!AH1131*1000*V1128,IF('Data Entry'!AI1131="kg",'Data Entry'!AH1131*1*V1128,IF('Data Entry'!AI1131="L",'Data Entry'!AH1131*1*V1128,IFERROR(,"")))))))</f>
        <v>0</v>
      </c>
      <c r="L1128" s="1" t="s">
        <v>4</v>
      </c>
      <c r="M1128" s="59">
        <f>'Data Entry'!AJ1131</f>
        <v>0</v>
      </c>
      <c r="N1128" s="59" t="str">
        <f>'Data Entry'!AX1131</f>
        <v/>
      </c>
      <c r="O1128" s="1">
        <f>IF('Data Entry'!AL1131="g",'Data Entry'!AK1131*0.001*W1128,IF('Data Entry'!AL1131="UI",'Data Entry'!AK1131*0.000001*W1128,IF('Data Entry'!AL1131="mg",'Data Entry'!AK1131*0.000001*W1128,IF('Data Entry'!AL1131="t",'Data Entry'!AK1131*1000*W1128,IF('Data Entry'!AL1131="kg",'Data Entry'!AK1131*1*W1128,IF('Data Entry'!AL1131="L",'Data Entry'!AK1131*1*W1128,IFERROR(,"")))))))</f>
        <v>0</v>
      </c>
      <c r="P1128" s="1" t="s">
        <v>4</v>
      </c>
      <c r="Q1128" s="59">
        <f>'Data Entry'!AM1131</f>
        <v>0</v>
      </c>
      <c r="R1128" s="59" t="str">
        <f>'Data Entry'!BA1131</f>
        <v/>
      </c>
      <c r="S1128" s="1">
        <f>IF('Data Entry'!AO1131="g",'Data Entry'!AN1131*0.001*X1128,IF('Data Entry'!AO1131="UI",'Data Entry'!AN1131*0.000001*X1128,IF('Data Entry'!AO1131="mg",'Data Entry'!AN1131*0.000001*X1128,IF('Data Entry'!AO1131="t",'Data Entry'!AN1131*1000*X1128,IF('Data Entry'!AO1131="kg",'Data Entry'!AN1131*1*X1128,IF('Data Entry'!AO1131="L",'Data Entry'!AN1131*1*X1128,IFERROR(,"")))))))</f>
        <v>0</v>
      </c>
      <c r="T1128" s="1" t="s">
        <v>4</v>
      </c>
      <c r="U1128" s="59" t="str">
        <f>IF('Data Entry'!AP1131="No aplica","1",'Data Entry'!AP1131)</f>
        <v/>
      </c>
      <c r="V1128" s="59" t="str">
        <f>IF('Data Entry'!AS1131="No aplica","1",'Data Entry'!AS1131)</f>
        <v/>
      </c>
      <c r="W1128" s="59" t="str">
        <f>IF('Data Entry'!AV1131="No aplica","1",'Data Entry'!AV1131)</f>
        <v/>
      </c>
      <c r="X1128" s="59" t="str">
        <f>IF('Data Entry'!AY1131="No aplica","1",'Data Entry'!AY1131)</f>
        <v/>
      </c>
      <c r="Y1128" s="151" t="str">
        <f t="shared" si="17"/>
        <v/>
      </c>
      <c r="Z1128" s="152" t="str">
        <f>IF('Data Entry'!H1131="Yes","1",IF(AND('Data Entry'!H1131="",'Data Entry'!I1131="",'Data Entry'!J1131="",'Data Entry'!K1131="",'Data Entry'!L1131="",'Data Entry'!M1131="",'Data Entry'!N1131="",'Data Entry'!O1131="",'Data Entry'!P1131="",'Data Entry'!Q1131=""),"","1"))</f>
        <v/>
      </c>
      <c r="AA1128" s="152" t="str">
        <f>IF('Data Entry'!R1131="Yes","1",IF(AND('Data Entry'!R1131="",'Data Entry'!S1131="",'Data Entry'!T1131="",'Data Entry'!U1131=""),"","1"))</f>
        <v/>
      </c>
      <c r="AB1128" s="157" t="str">
        <f>IF('Data Entry'!V1131="Yes","1",IF(AND('Data Entry'!V1131="",'Data Entry'!W1131=""),"","1"))</f>
        <v/>
      </c>
    </row>
    <row r="1129" spans="1:28" ht="17">
      <c r="A1129" s="59">
        <f>'Data Entry'!AB1132</f>
        <v>0</v>
      </c>
      <c r="B1129" s="59" t="str">
        <f>'Data Entry'!AR1132</f>
        <v/>
      </c>
      <c r="C1129" s="1">
        <f>IF('Data Entry'!AD1132="g",'Data Entry'!AC1132*0.001*U1129,IF('Data Entry'!AD1132="UI",'Data Entry'!AC1132*0.000001*U1129,IF('Data Entry'!AD1132="mg",'Data Entry'!AC1132*0.000001*U1129,IF('Data Entry'!AD1132="t",'Data Entry'!AC1132*1000*U1129,IF('Data Entry'!AD1132="kg",'Data Entry'!AC1132*1*U1129,IF('Data Entry'!AD1132="L",'Data Entry'!AC1132*1*U1129,IFERROR(,"")))))))</f>
        <v>0</v>
      </c>
      <c r="D1129" s="1" t="s">
        <v>4</v>
      </c>
      <c r="E1129" s="1">
        <f>IF('Data Entry'!AF1132="g",'Data Entry'!AE1132*0.001,IF('Data Entry'!AF1132="mg",'Data Entry'!AE1132*0.000001,IF('Data Entry'!AF1132="t",'Data Entry'!AE1132*1000,IF('Data Entry'!AF1132="ml",'Data Entry'!AE1132*0.001,IF('Data Entry'!AF1132="kg",'Data Entry'!AE1132*1,IF('Data Entry'!AF1132="Pieza",'Data Entry'!AE1132*1,IF('Data Entry'!AF1132="L",'Data Entry'!AE1132*1,IFERROR(,""))))))))</f>
        <v>0</v>
      </c>
      <c r="F1129" s="1" t="s">
        <v>4</v>
      </c>
      <c r="G1129" s="1">
        <f>IF('Data Entry'!AA1132="g",'Data Entry'!Z1132*0.001,IF('Data Entry'!AA1132="mg",'Data Entry'!Z1132*0.000001,IF('Data Entry'!AA1132="t",'Data Entry'!Z1132*1000,IF('Data Entry'!AA1132="ml",'Data Entry'!Z1132*0.001,IF('Data Entry'!AA1132="kg",'Data Entry'!Z1132*1,IF('Data Entry'!AA1132="Piezas",'Data Entry'!Z1132*1,IF('Data Entry'!AA1132="L",'Data Entry'!Z1132*1,IFERROR(,""))))))))</f>
        <v>0</v>
      </c>
      <c r="H1129" s="1" t="s">
        <v>4</v>
      </c>
      <c r="I1129" s="1">
        <f>IF('Data Entry'!AC1132="g",'Data Entry'!AB1132*0.001,IF('Data Entry'!AC1132="mg",'Data Entry'!AB1132*0.000001,IF('Data Entry'!AC1132="t",'Data Entry'!AB1132*1000,IF('Data Entry'!AC1132="ml",'Data Entry'!AB1132*0.001,IF('Data Entry'!AC1132="kg",'Data Entry'!AB1132*1,IF('Data Entry'!AC1132="L",'Data Entry'!AB1132*1,IFERROR(,"")))))))</f>
        <v>0</v>
      </c>
      <c r="J1129" s="59" t="str">
        <f>'Data Entry'!AU1132</f>
        <v/>
      </c>
      <c r="K1129" s="1">
        <f>IF('Data Entry'!AI1132="g",'Data Entry'!AH1132*0.001*V1129,IF('Data Entry'!AI1132="UI",'Data Entry'!AH1132*0.000001*V1129,IF('Data Entry'!AI1132="mg",'Data Entry'!AH1132*0.000001*V1129,IF('Data Entry'!AI1132="t",'Data Entry'!AH1132*1000*V1129,IF('Data Entry'!AI1132="kg",'Data Entry'!AH1132*1*V1129,IF('Data Entry'!AI1132="L",'Data Entry'!AH1132*1*V1129,IFERROR(,"")))))))</f>
        <v>0</v>
      </c>
      <c r="L1129" s="1" t="s">
        <v>4</v>
      </c>
      <c r="M1129" s="59">
        <f>'Data Entry'!AJ1132</f>
        <v>0</v>
      </c>
      <c r="N1129" s="59" t="str">
        <f>'Data Entry'!AX1132</f>
        <v/>
      </c>
      <c r="O1129" s="1">
        <f>IF('Data Entry'!AL1132="g",'Data Entry'!AK1132*0.001*W1129,IF('Data Entry'!AL1132="UI",'Data Entry'!AK1132*0.000001*W1129,IF('Data Entry'!AL1132="mg",'Data Entry'!AK1132*0.000001*W1129,IF('Data Entry'!AL1132="t",'Data Entry'!AK1132*1000*W1129,IF('Data Entry'!AL1132="kg",'Data Entry'!AK1132*1*W1129,IF('Data Entry'!AL1132="L",'Data Entry'!AK1132*1*W1129,IFERROR(,"")))))))</f>
        <v>0</v>
      </c>
      <c r="P1129" s="1" t="s">
        <v>4</v>
      </c>
      <c r="Q1129" s="59">
        <f>'Data Entry'!AM1132</f>
        <v>0</v>
      </c>
      <c r="R1129" s="59" t="str">
        <f>'Data Entry'!BA1132</f>
        <v/>
      </c>
      <c r="S1129" s="1">
        <f>IF('Data Entry'!AO1132="g",'Data Entry'!AN1132*0.001*X1129,IF('Data Entry'!AO1132="UI",'Data Entry'!AN1132*0.000001*X1129,IF('Data Entry'!AO1132="mg",'Data Entry'!AN1132*0.000001*X1129,IF('Data Entry'!AO1132="t",'Data Entry'!AN1132*1000*X1129,IF('Data Entry'!AO1132="kg",'Data Entry'!AN1132*1*X1129,IF('Data Entry'!AO1132="L",'Data Entry'!AN1132*1*X1129,IFERROR(,"")))))))</f>
        <v>0</v>
      </c>
      <c r="T1129" s="1" t="s">
        <v>4</v>
      </c>
      <c r="U1129" s="59" t="str">
        <f>IF('Data Entry'!AP1132="No aplica","1",'Data Entry'!AP1132)</f>
        <v/>
      </c>
      <c r="V1129" s="59" t="str">
        <f>IF('Data Entry'!AS1132="No aplica","1",'Data Entry'!AS1132)</f>
        <v/>
      </c>
      <c r="W1129" s="59" t="str">
        <f>IF('Data Entry'!AV1132="No aplica","1",'Data Entry'!AV1132)</f>
        <v/>
      </c>
      <c r="X1129" s="59" t="str">
        <f>IF('Data Entry'!AY1132="No aplica","1",'Data Entry'!AY1132)</f>
        <v/>
      </c>
      <c r="Y1129" s="151" t="str">
        <f t="shared" si="17"/>
        <v/>
      </c>
      <c r="Z1129" s="152" t="str">
        <f>IF('Data Entry'!H1132="Yes","1",IF(AND('Data Entry'!H1132="",'Data Entry'!I1132="",'Data Entry'!J1132="",'Data Entry'!K1132="",'Data Entry'!L1132="",'Data Entry'!M1132="",'Data Entry'!N1132="",'Data Entry'!O1132="",'Data Entry'!P1132="",'Data Entry'!Q1132=""),"","1"))</f>
        <v/>
      </c>
      <c r="AA1129" s="152" t="str">
        <f>IF('Data Entry'!R1132="Yes","1",IF(AND('Data Entry'!R1132="",'Data Entry'!S1132="",'Data Entry'!T1132="",'Data Entry'!U1132=""),"","1"))</f>
        <v/>
      </c>
      <c r="AB1129" s="157" t="str">
        <f>IF('Data Entry'!V1132="Yes","1",IF(AND('Data Entry'!V1132="",'Data Entry'!W1132=""),"","1"))</f>
        <v/>
      </c>
    </row>
    <row r="1130" spans="1:28" ht="17">
      <c r="A1130" s="59">
        <f>'Data Entry'!AB1133</f>
        <v>0</v>
      </c>
      <c r="B1130" s="59" t="str">
        <f>'Data Entry'!AR1133</f>
        <v/>
      </c>
      <c r="C1130" s="1">
        <f>IF('Data Entry'!AD1133="g",'Data Entry'!AC1133*0.001*U1130,IF('Data Entry'!AD1133="UI",'Data Entry'!AC1133*0.000001*U1130,IF('Data Entry'!AD1133="mg",'Data Entry'!AC1133*0.000001*U1130,IF('Data Entry'!AD1133="t",'Data Entry'!AC1133*1000*U1130,IF('Data Entry'!AD1133="kg",'Data Entry'!AC1133*1*U1130,IF('Data Entry'!AD1133="L",'Data Entry'!AC1133*1*U1130,IFERROR(,"")))))))</f>
        <v>0</v>
      </c>
      <c r="D1130" s="1" t="s">
        <v>4</v>
      </c>
      <c r="E1130" s="1">
        <f>IF('Data Entry'!AF1133="g",'Data Entry'!AE1133*0.001,IF('Data Entry'!AF1133="mg",'Data Entry'!AE1133*0.000001,IF('Data Entry'!AF1133="t",'Data Entry'!AE1133*1000,IF('Data Entry'!AF1133="ml",'Data Entry'!AE1133*0.001,IF('Data Entry'!AF1133="kg",'Data Entry'!AE1133*1,IF('Data Entry'!AF1133="Pieza",'Data Entry'!AE1133*1,IF('Data Entry'!AF1133="L",'Data Entry'!AE1133*1,IFERROR(,""))))))))</f>
        <v>0</v>
      </c>
      <c r="F1130" s="1" t="s">
        <v>4</v>
      </c>
      <c r="G1130" s="1">
        <f>IF('Data Entry'!AA1133="g",'Data Entry'!Z1133*0.001,IF('Data Entry'!AA1133="mg",'Data Entry'!Z1133*0.000001,IF('Data Entry'!AA1133="t",'Data Entry'!Z1133*1000,IF('Data Entry'!AA1133="ml",'Data Entry'!Z1133*0.001,IF('Data Entry'!AA1133="kg",'Data Entry'!Z1133*1,IF('Data Entry'!AA1133="Piezas",'Data Entry'!Z1133*1,IF('Data Entry'!AA1133="L",'Data Entry'!Z1133*1,IFERROR(,""))))))))</f>
        <v>0</v>
      </c>
      <c r="H1130" s="1" t="s">
        <v>4</v>
      </c>
      <c r="I1130" s="1">
        <f>IF('Data Entry'!AC1133="g",'Data Entry'!AB1133*0.001,IF('Data Entry'!AC1133="mg",'Data Entry'!AB1133*0.000001,IF('Data Entry'!AC1133="t",'Data Entry'!AB1133*1000,IF('Data Entry'!AC1133="ml",'Data Entry'!AB1133*0.001,IF('Data Entry'!AC1133="kg",'Data Entry'!AB1133*1,IF('Data Entry'!AC1133="L",'Data Entry'!AB1133*1,IFERROR(,"")))))))</f>
        <v>0</v>
      </c>
      <c r="J1130" s="59" t="str">
        <f>'Data Entry'!AU1133</f>
        <v/>
      </c>
      <c r="K1130" s="1">
        <f>IF('Data Entry'!AI1133="g",'Data Entry'!AH1133*0.001*V1130,IF('Data Entry'!AI1133="UI",'Data Entry'!AH1133*0.000001*V1130,IF('Data Entry'!AI1133="mg",'Data Entry'!AH1133*0.000001*V1130,IF('Data Entry'!AI1133="t",'Data Entry'!AH1133*1000*V1130,IF('Data Entry'!AI1133="kg",'Data Entry'!AH1133*1*V1130,IF('Data Entry'!AI1133="L",'Data Entry'!AH1133*1*V1130,IFERROR(,"")))))))</f>
        <v>0</v>
      </c>
      <c r="L1130" s="1" t="s">
        <v>4</v>
      </c>
      <c r="M1130" s="59">
        <f>'Data Entry'!AJ1133</f>
        <v>0</v>
      </c>
      <c r="N1130" s="59" t="str">
        <f>'Data Entry'!AX1133</f>
        <v/>
      </c>
      <c r="O1130" s="1">
        <f>IF('Data Entry'!AL1133="g",'Data Entry'!AK1133*0.001*W1130,IF('Data Entry'!AL1133="UI",'Data Entry'!AK1133*0.000001*W1130,IF('Data Entry'!AL1133="mg",'Data Entry'!AK1133*0.000001*W1130,IF('Data Entry'!AL1133="t",'Data Entry'!AK1133*1000*W1130,IF('Data Entry'!AL1133="kg",'Data Entry'!AK1133*1*W1130,IF('Data Entry'!AL1133="L",'Data Entry'!AK1133*1*W1130,IFERROR(,"")))))))</f>
        <v>0</v>
      </c>
      <c r="P1130" s="1" t="s">
        <v>4</v>
      </c>
      <c r="Q1130" s="59">
        <f>'Data Entry'!AM1133</f>
        <v>0</v>
      </c>
      <c r="R1130" s="59" t="str">
        <f>'Data Entry'!BA1133</f>
        <v/>
      </c>
      <c r="S1130" s="1">
        <f>IF('Data Entry'!AO1133="g",'Data Entry'!AN1133*0.001*X1130,IF('Data Entry'!AO1133="UI",'Data Entry'!AN1133*0.000001*X1130,IF('Data Entry'!AO1133="mg",'Data Entry'!AN1133*0.000001*X1130,IF('Data Entry'!AO1133="t",'Data Entry'!AN1133*1000*X1130,IF('Data Entry'!AO1133="kg",'Data Entry'!AN1133*1*X1130,IF('Data Entry'!AO1133="L",'Data Entry'!AN1133*1*X1130,IFERROR(,"")))))))</f>
        <v>0</v>
      </c>
      <c r="T1130" s="1" t="s">
        <v>4</v>
      </c>
      <c r="U1130" s="59" t="str">
        <f>IF('Data Entry'!AP1133="No aplica","1",'Data Entry'!AP1133)</f>
        <v/>
      </c>
      <c r="V1130" s="59" t="str">
        <f>IF('Data Entry'!AS1133="No aplica","1",'Data Entry'!AS1133)</f>
        <v/>
      </c>
      <c r="W1130" s="59" t="str">
        <f>IF('Data Entry'!AV1133="No aplica","1",'Data Entry'!AV1133)</f>
        <v/>
      </c>
      <c r="X1130" s="59" t="str">
        <f>IF('Data Entry'!AY1133="No aplica","1",'Data Entry'!AY1133)</f>
        <v/>
      </c>
      <c r="Y1130" s="151" t="str">
        <f t="shared" si="17"/>
        <v/>
      </c>
      <c r="Z1130" s="152" t="str">
        <f>IF('Data Entry'!H1133="Yes","1",IF(AND('Data Entry'!H1133="",'Data Entry'!I1133="",'Data Entry'!J1133="",'Data Entry'!K1133="",'Data Entry'!L1133="",'Data Entry'!M1133="",'Data Entry'!N1133="",'Data Entry'!O1133="",'Data Entry'!P1133="",'Data Entry'!Q1133=""),"","1"))</f>
        <v/>
      </c>
      <c r="AA1130" s="152" t="str">
        <f>IF('Data Entry'!R1133="Yes","1",IF(AND('Data Entry'!R1133="",'Data Entry'!S1133="",'Data Entry'!T1133="",'Data Entry'!U1133=""),"","1"))</f>
        <v/>
      </c>
      <c r="AB1130" s="157" t="str">
        <f>IF('Data Entry'!V1133="Yes","1",IF(AND('Data Entry'!V1133="",'Data Entry'!W1133=""),"","1"))</f>
        <v/>
      </c>
    </row>
    <row r="1131" spans="1:28" ht="17">
      <c r="A1131" s="59">
        <f>'Data Entry'!AB1134</f>
        <v>0</v>
      </c>
      <c r="B1131" s="59" t="str">
        <f>'Data Entry'!AR1134</f>
        <v/>
      </c>
      <c r="C1131" s="1">
        <f>IF('Data Entry'!AD1134="g",'Data Entry'!AC1134*0.001*U1131,IF('Data Entry'!AD1134="UI",'Data Entry'!AC1134*0.000001*U1131,IF('Data Entry'!AD1134="mg",'Data Entry'!AC1134*0.000001*U1131,IF('Data Entry'!AD1134="t",'Data Entry'!AC1134*1000*U1131,IF('Data Entry'!AD1134="kg",'Data Entry'!AC1134*1*U1131,IF('Data Entry'!AD1134="L",'Data Entry'!AC1134*1*U1131,IFERROR(,"")))))))</f>
        <v>0</v>
      </c>
      <c r="D1131" s="1" t="s">
        <v>4</v>
      </c>
      <c r="E1131" s="1">
        <f>IF('Data Entry'!AF1134="g",'Data Entry'!AE1134*0.001,IF('Data Entry'!AF1134="mg",'Data Entry'!AE1134*0.000001,IF('Data Entry'!AF1134="t",'Data Entry'!AE1134*1000,IF('Data Entry'!AF1134="ml",'Data Entry'!AE1134*0.001,IF('Data Entry'!AF1134="kg",'Data Entry'!AE1134*1,IF('Data Entry'!AF1134="Pieza",'Data Entry'!AE1134*1,IF('Data Entry'!AF1134="L",'Data Entry'!AE1134*1,IFERROR(,""))))))))</f>
        <v>0</v>
      </c>
      <c r="F1131" s="1" t="s">
        <v>4</v>
      </c>
      <c r="G1131" s="1">
        <f>IF('Data Entry'!AA1134="g",'Data Entry'!Z1134*0.001,IF('Data Entry'!AA1134="mg",'Data Entry'!Z1134*0.000001,IF('Data Entry'!AA1134="t",'Data Entry'!Z1134*1000,IF('Data Entry'!AA1134="ml",'Data Entry'!Z1134*0.001,IF('Data Entry'!AA1134="kg",'Data Entry'!Z1134*1,IF('Data Entry'!AA1134="Piezas",'Data Entry'!Z1134*1,IF('Data Entry'!AA1134="L",'Data Entry'!Z1134*1,IFERROR(,""))))))))</f>
        <v>0</v>
      </c>
      <c r="H1131" s="1" t="s">
        <v>4</v>
      </c>
      <c r="I1131" s="1">
        <f>IF('Data Entry'!AC1134="g",'Data Entry'!AB1134*0.001,IF('Data Entry'!AC1134="mg",'Data Entry'!AB1134*0.000001,IF('Data Entry'!AC1134="t",'Data Entry'!AB1134*1000,IF('Data Entry'!AC1134="ml",'Data Entry'!AB1134*0.001,IF('Data Entry'!AC1134="kg",'Data Entry'!AB1134*1,IF('Data Entry'!AC1134="L",'Data Entry'!AB1134*1,IFERROR(,"")))))))</f>
        <v>0</v>
      </c>
      <c r="J1131" s="59" t="str">
        <f>'Data Entry'!AU1134</f>
        <v/>
      </c>
      <c r="K1131" s="1">
        <f>IF('Data Entry'!AI1134="g",'Data Entry'!AH1134*0.001*V1131,IF('Data Entry'!AI1134="UI",'Data Entry'!AH1134*0.000001*V1131,IF('Data Entry'!AI1134="mg",'Data Entry'!AH1134*0.000001*V1131,IF('Data Entry'!AI1134="t",'Data Entry'!AH1134*1000*V1131,IF('Data Entry'!AI1134="kg",'Data Entry'!AH1134*1*V1131,IF('Data Entry'!AI1134="L",'Data Entry'!AH1134*1*V1131,IFERROR(,"")))))))</f>
        <v>0</v>
      </c>
      <c r="L1131" s="1" t="s">
        <v>4</v>
      </c>
      <c r="M1131" s="59">
        <f>'Data Entry'!AJ1134</f>
        <v>0</v>
      </c>
      <c r="N1131" s="59" t="str">
        <f>'Data Entry'!AX1134</f>
        <v/>
      </c>
      <c r="O1131" s="1">
        <f>IF('Data Entry'!AL1134="g",'Data Entry'!AK1134*0.001*W1131,IF('Data Entry'!AL1134="UI",'Data Entry'!AK1134*0.000001*W1131,IF('Data Entry'!AL1134="mg",'Data Entry'!AK1134*0.000001*W1131,IF('Data Entry'!AL1134="t",'Data Entry'!AK1134*1000*W1131,IF('Data Entry'!AL1134="kg",'Data Entry'!AK1134*1*W1131,IF('Data Entry'!AL1134="L",'Data Entry'!AK1134*1*W1131,IFERROR(,"")))))))</f>
        <v>0</v>
      </c>
      <c r="P1131" s="1" t="s">
        <v>4</v>
      </c>
      <c r="Q1131" s="59">
        <f>'Data Entry'!AM1134</f>
        <v>0</v>
      </c>
      <c r="R1131" s="59" t="str">
        <f>'Data Entry'!BA1134</f>
        <v/>
      </c>
      <c r="S1131" s="1">
        <f>IF('Data Entry'!AO1134="g",'Data Entry'!AN1134*0.001*X1131,IF('Data Entry'!AO1134="UI",'Data Entry'!AN1134*0.000001*X1131,IF('Data Entry'!AO1134="mg",'Data Entry'!AN1134*0.000001*X1131,IF('Data Entry'!AO1134="t",'Data Entry'!AN1134*1000*X1131,IF('Data Entry'!AO1134="kg",'Data Entry'!AN1134*1*X1131,IF('Data Entry'!AO1134="L",'Data Entry'!AN1134*1*X1131,IFERROR(,"")))))))</f>
        <v>0</v>
      </c>
      <c r="T1131" s="1" t="s">
        <v>4</v>
      </c>
      <c r="U1131" s="59" t="str">
        <f>IF('Data Entry'!AP1134="No aplica","1",'Data Entry'!AP1134)</f>
        <v/>
      </c>
      <c r="V1131" s="59" t="str">
        <f>IF('Data Entry'!AS1134="No aplica","1",'Data Entry'!AS1134)</f>
        <v/>
      </c>
      <c r="W1131" s="59" t="str">
        <f>IF('Data Entry'!AV1134="No aplica","1",'Data Entry'!AV1134)</f>
        <v/>
      </c>
      <c r="X1131" s="59" t="str">
        <f>IF('Data Entry'!AY1134="No aplica","1",'Data Entry'!AY1134)</f>
        <v/>
      </c>
      <c r="Y1131" s="151" t="str">
        <f t="shared" si="17"/>
        <v/>
      </c>
      <c r="Z1131" s="152" t="str">
        <f>IF('Data Entry'!H1134="Yes","1",IF(AND('Data Entry'!H1134="",'Data Entry'!I1134="",'Data Entry'!J1134="",'Data Entry'!K1134="",'Data Entry'!L1134="",'Data Entry'!M1134="",'Data Entry'!N1134="",'Data Entry'!O1134="",'Data Entry'!P1134="",'Data Entry'!Q1134=""),"","1"))</f>
        <v/>
      </c>
      <c r="AA1131" s="152" t="str">
        <f>IF('Data Entry'!R1134="Yes","1",IF(AND('Data Entry'!R1134="",'Data Entry'!S1134="",'Data Entry'!T1134="",'Data Entry'!U1134=""),"","1"))</f>
        <v/>
      </c>
      <c r="AB1131" s="157" t="str">
        <f>IF('Data Entry'!V1134="Yes","1",IF(AND('Data Entry'!V1134="",'Data Entry'!W1134=""),"","1"))</f>
        <v/>
      </c>
    </row>
    <row r="1132" spans="1:28" ht="17">
      <c r="A1132" s="59">
        <f>'Data Entry'!AB1135</f>
        <v>0</v>
      </c>
      <c r="B1132" s="59" t="str">
        <f>'Data Entry'!AR1135</f>
        <v/>
      </c>
      <c r="C1132" s="1">
        <f>IF('Data Entry'!AD1135="g",'Data Entry'!AC1135*0.001*U1132,IF('Data Entry'!AD1135="UI",'Data Entry'!AC1135*0.000001*U1132,IF('Data Entry'!AD1135="mg",'Data Entry'!AC1135*0.000001*U1132,IF('Data Entry'!AD1135="t",'Data Entry'!AC1135*1000*U1132,IF('Data Entry'!AD1135="kg",'Data Entry'!AC1135*1*U1132,IF('Data Entry'!AD1135="L",'Data Entry'!AC1135*1*U1132,IFERROR(,"")))))))</f>
        <v>0</v>
      </c>
      <c r="D1132" s="1" t="s">
        <v>4</v>
      </c>
      <c r="E1132" s="1">
        <f>IF('Data Entry'!AF1135="g",'Data Entry'!AE1135*0.001,IF('Data Entry'!AF1135="mg",'Data Entry'!AE1135*0.000001,IF('Data Entry'!AF1135="t",'Data Entry'!AE1135*1000,IF('Data Entry'!AF1135="ml",'Data Entry'!AE1135*0.001,IF('Data Entry'!AF1135="kg",'Data Entry'!AE1135*1,IF('Data Entry'!AF1135="Pieza",'Data Entry'!AE1135*1,IF('Data Entry'!AF1135="L",'Data Entry'!AE1135*1,IFERROR(,""))))))))</f>
        <v>0</v>
      </c>
      <c r="F1132" s="1" t="s">
        <v>4</v>
      </c>
      <c r="G1132" s="1">
        <f>IF('Data Entry'!AA1135="g",'Data Entry'!Z1135*0.001,IF('Data Entry'!AA1135="mg",'Data Entry'!Z1135*0.000001,IF('Data Entry'!AA1135="t",'Data Entry'!Z1135*1000,IF('Data Entry'!AA1135="ml",'Data Entry'!Z1135*0.001,IF('Data Entry'!AA1135="kg",'Data Entry'!Z1135*1,IF('Data Entry'!AA1135="Piezas",'Data Entry'!Z1135*1,IF('Data Entry'!AA1135="L",'Data Entry'!Z1135*1,IFERROR(,""))))))))</f>
        <v>0</v>
      </c>
      <c r="H1132" s="1" t="s">
        <v>4</v>
      </c>
      <c r="I1132" s="1">
        <f>IF('Data Entry'!AC1135="g",'Data Entry'!AB1135*0.001,IF('Data Entry'!AC1135="mg",'Data Entry'!AB1135*0.000001,IF('Data Entry'!AC1135="t",'Data Entry'!AB1135*1000,IF('Data Entry'!AC1135="ml",'Data Entry'!AB1135*0.001,IF('Data Entry'!AC1135="kg",'Data Entry'!AB1135*1,IF('Data Entry'!AC1135="L",'Data Entry'!AB1135*1,IFERROR(,"")))))))</f>
        <v>0</v>
      </c>
      <c r="J1132" s="59" t="str">
        <f>'Data Entry'!AU1135</f>
        <v/>
      </c>
      <c r="K1132" s="1">
        <f>IF('Data Entry'!AI1135="g",'Data Entry'!AH1135*0.001*V1132,IF('Data Entry'!AI1135="UI",'Data Entry'!AH1135*0.000001*V1132,IF('Data Entry'!AI1135="mg",'Data Entry'!AH1135*0.000001*V1132,IF('Data Entry'!AI1135="t",'Data Entry'!AH1135*1000*V1132,IF('Data Entry'!AI1135="kg",'Data Entry'!AH1135*1*V1132,IF('Data Entry'!AI1135="L",'Data Entry'!AH1135*1*V1132,IFERROR(,"")))))))</f>
        <v>0</v>
      </c>
      <c r="L1132" s="1" t="s">
        <v>4</v>
      </c>
      <c r="M1132" s="59">
        <f>'Data Entry'!AJ1135</f>
        <v>0</v>
      </c>
      <c r="N1132" s="59" t="str">
        <f>'Data Entry'!AX1135</f>
        <v/>
      </c>
      <c r="O1132" s="1">
        <f>IF('Data Entry'!AL1135="g",'Data Entry'!AK1135*0.001*W1132,IF('Data Entry'!AL1135="UI",'Data Entry'!AK1135*0.000001*W1132,IF('Data Entry'!AL1135="mg",'Data Entry'!AK1135*0.000001*W1132,IF('Data Entry'!AL1135="t",'Data Entry'!AK1135*1000*W1132,IF('Data Entry'!AL1135="kg",'Data Entry'!AK1135*1*W1132,IF('Data Entry'!AL1135="L",'Data Entry'!AK1135*1*W1132,IFERROR(,"")))))))</f>
        <v>0</v>
      </c>
      <c r="P1132" s="1" t="s">
        <v>4</v>
      </c>
      <c r="Q1132" s="59">
        <f>'Data Entry'!AM1135</f>
        <v>0</v>
      </c>
      <c r="R1132" s="59" t="str">
        <f>'Data Entry'!BA1135</f>
        <v/>
      </c>
      <c r="S1132" s="1">
        <f>IF('Data Entry'!AO1135="g",'Data Entry'!AN1135*0.001*X1132,IF('Data Entry'!AO1135="UI",'Data Entry'!AN1135*0.000001*X1132,IF('Data Entry'!AO1135="mg",'Data Entry'!AN1135*0.000001*X1132,IF('Data Entry'!AO1135="t",'Data Entry'!AN1135*1000*X1132,IF('Data Entry'!AO1135="kg",'Data Entry'!AN1135*1*X1132,IF('Data Entry'!AO1135="L",'Data Entry'!AN1135*1*X1132,IFERROR(,"")))))))</f>
        <v>0</v>
      </c>
      <c r="T1132" s="1" t="s">
        <v>4</v>
      </c>
      <c r="U1132" s="59" t="str">
        <f>IF('Data Entry'!AP1135="No aplica","1",'Data Entry'!AP1135)</f>
        <v/>
      </c>
      <c r="V1132" s="59" t="str">
        <f>IF('Data Entry'!AS1135="No aplica","1",'Data Entry'!AS1135)</f>
        <v/>
      </c>
      <c r="W1132" s="59" t="str">
        <f>IF('Data Entry'!AV1135="No aplica","1",'Data Entry'!AV1135)</f>
        <v/>
      </c>
      <c r="X1132" s="59" t="str">
        <f>IF('Data Entry'!AY1135="No aplica","1",'Data Entry'!AY1135)</f>
        <v/>
      </c>
      <c r="Y1132" s="151" t="str">
        <f t="shared" si="17"/>
        <v/>
      </c>
      <c r="Z1132" s="152" t="str">
        <f>IF('Data Entry'!H1135="Yes","1",IF(AND('Data Entry'!H1135="",'Data Entry'!I1135="",'Data Entry'!J1135="",'Data Entry'!K1135="",'Data Entry'!L1135="",'Data Entry'!M1135="",'Data Entry'!N1135="",'Data Entry'!O1135="",'Data Entry'!P1135="",'Data Entry'!Q1135=""),"","1"))</f>
        <v/>
      </c>
      <c r="AA1132" s="152" t="str">
        <f>IF('Data Entry'!R1135="Yes","1",IF(AND('Data Entry'!R1135="",'Data Entry'!S1135="",'Data Entry'!T1135="",'Data Entry'!U1135=""),"","1"))</f>
        <v/>
      </c>
      <c r="AB1132" s="157" t="str">
        <f>IF('Data Entry'!V1135="Yes","1",IF(AND('Data Entry'!V1135="",'Data Entry'!W1135=""),"","1"))</f>
        <v/>
      </c>
    </row>
    <row r="1133" spans="1:28" ht="17">
      <c r="A1133" s="59">
        <f>'Data Entry'!AB1136</f>
        <v>0</v>
      </c>
      <c r="B1133" s="59" t="str">
        <f>'Data Entry'!AR1136</f>
        <v/>
      </c>
      <c r="C1133" s="1">
        <f>IF('Data Entry'!AD1136="g",'Data Entry'!AC1136*0.001*U1133,IF('Data Entry'!AD1136="UI",'Data Entry'!AC1136*0.000001*U1133,IF('Data Entry'!AD1136="mg",'Data Entry'!AC1136*0.000001*U1133,IF('Data Entry'!AD1136="t",'Data Entry'!AC1136*1000*U1133,IF('Data Entry'!AD1136="kg",'Data Entry'!AC1136*1*U1133,IF('Data Entry'!AD1136="L",'Data Entry'!AC1136*1*U1133,IFERROR(,"")))))))</f>
        <v>0</v>
      </c>
      <c r="D1133" s="1" t="s">
        <v>4</v>
      </c>
      <c r="E1133" s="1">
        <f>IF('Data Entry'!AF1136="g",'Data Entry'!AE1136*0.001,IF('Data Entry'!AF1136="mg",'Data Entry'!AE1136*0.000001,IF('Data Entry'!AF1136="t",'Data Entry'!AE1136*1000,IF('Data Entry'!AF1136="ml",'Data Entry'!AE1136*0.001,IF('Data Entry'!AF1136="kg",'Data Entry'!AE1136*1,IF('Data Entry'!AF1136="Pieza",'Data Entry'!AE1136*1,IF('Data Entry'!AF1136="L",'Data Entry'!AE1136*1,IFERROR(,""))))))))</f>
        <v>0</v>
      </c>
      <c r="F1133" s="1" t="s">
        <v>4</v>
      </c>
      <c r="G1133" s="1">
        <f>IF('Data Entry'!AA1136="g",'Data Entry'!Z1136*0.001,IF('Data Entry'!AA1136="mg",'Data Entry'!Z1136*0.000001,IF('Data Entry'!AA1136="t",'Data Entry'!Z1136*1000,IF('Data Entry'!AA1136="ml",'Data Entry'!Z1136*0.001,IF('Data Entry'!AA1136="kg",'Data Entry'!Z1136*1,IF('Data Entry'!AA1136="Piezas",'Data Entry'!Z1136*1,IF('Data Entry'!AA1136="L",'Data Entry'!Z1136*1,IFERROR(,""))))))))</f>
        <v>0</v>
      </c>
      <c r="H1133" s="1" t="s">
        <v>4</v>
      </c>
      <c r="I1133" s="1">
        <f>IF('Data Entry'!AC1136="g",'Data Entry'!AB1136*0.001,IF('Data Entry'!AC1136="mg",'Data Entry'!AB1136*0.000001,IF('Data Entry'!AC1136="t",'Data Entry'!AB1136*1000,IF('Data Entry'!AC1136="ml",'Data Entry'!AB1136*0.001,IF('Data Entry'!AC1136="kg",'Data Entry'!AB1136*1,IF('Data Entry'!AC1136="L",'Data Entry'!AB1136*1,IFERROR(,"")))))))</f>
        <v>0</v>
      </c>
      <c r="J1133" s="59" t="str">
        <f>'Data Entry'!AU1136</f>
        <v/>
      </c>
      <c r="K1133" s="1">
        <f>IF('Data Entry'!AI1136="g",'Data Entry'!AH1136*0.001*V1133,IF('Data Entry'!AI1136="UI",'Data Entry'!AH1136*0.000001*V1133,IF('Data Entry'!AI1136="mg",'Data Entry'!AH1136*0.000001*V1133,IF('Data Entry'!AI1136="t",'Data Entry'!AH1136*1000*V1133,IF('Data Entry'!AI1136="kg",'Data Entry'!AH1136*1*V1133,IF('Data Entry'!AI1136="L",'Data Entry'!AH1136*1*V1133,IFERROR(,"")))))))</f>
        <v>0</v>
      </c>
      <c r="L1133" s="1" t="s">
        <v>4</v>
      </c>
      <c r="M1133" s="59">
        <f>'Data Entry'!AJ1136</f>
        <v>0</v>
      </c>
      <c r="N1133" s="59" t="str">
        <f>'Data Entry'!AX1136</f>
        <v/>
      </c>
      <c r="O1133" s="1">
        <f>IF('Data Entry'!AL1136="g",'Data Entry'!AK1136*0.001*W1133,IF('Data Entry'!AL1136="UI",'Data Entry'!AK1136*0.000001*W1133,IF('Data Entry'!AL1136="mg",'Data Entry'!AK1136*0.000001*W1133,IF('Data Entry'!AL1136="t",'Data Entry'!AK1136*1000*W1133,IF('Data Entry'!AL1136="kg",'Data Entry'!AK1136*1*W1133,IF('Data Entry'!AL1136="L",'Data Entry'!AK1136*1*W1133,IFERROR(,"")))))))</f>
        <v>0</v>
      </c>
      <c r="P1133" s="1" t="s">
        <v>4</v>
      </c>
      <c r="Q1133" s="59">
        <f>'Data Entry'!AM1136</f>
        <v>0</v>
      </c>
      <c r="R1133" s="59" t="str">
        <f>'Data Entry'!BA1136</f>
        <v/>
      </c>
      <c r="S1133" s="1">
        <f>IF('Data Entry'!AO1136="g",'Data Entry'!AN1136*0.001*X1133,IF('Data Entry'!AO1136="UI",'Data Entry'!AN1136*0.000001*X1133,IF('Data Entry'!AO1136="mg",'Data Entry'!AN1136*0.000001*X1133,IF('Data Entry'!AO1136="t",'Data Entry'!AN1136*1000*X1133,IF('Data Entry'!AO1136="kg",'Data Entry'!AN1136*1*X1133,IF('Data Entry'!AO1136="L",'Data Entry'!AN1136*1*X1133,IFERROR(,"")))))))</f>
        <v>0</v>
      </c>
      <c r="T1133" s="1" t="s">
        <v>4</v>
      </c>
      <c r="U1133" s="59" t="str">
        <f>IF('Data Entry'!AP1136="No aplica","1",'Data Entry'!AP1136)</f>
        <v/>
      </c>
      <c r="V1133" s="59" t="str">
        <f>IF('Data Entry'!AS1136="No aplica","1",'Data Entry'!AS1136)</f>
        <v/>
      </c>
      <c r="W1133" s="59" t="str">
        <f>IF('Data Entry'!AV1136="No aplica","1",'Data Entry'!AV1136)</f>
        <v/>
      </c>
      <c r="X1133" s="59" t="str">
        <f>IF('Data Entry'!AY1136="No aplica","1",'Data Entry'!AY1136)</f>
        <v/>
      </c>
      <c r="Y1133" s="151" t="str">
        <f t="shared" si="17"/>
        <v/>
      </c>
      <c r="Z1133" s="152" t="str">
        <f>IF('Data Entry'!H1136="Yes","1",IF(AND('Data Entry'!H1136="",'Data Entry'!I1136="",'Data Entry'!J1136="",'Data Entry'!K1136="",'Data Entry'!L1136="",'Data Entry'!M1136="",'Data Entry'!N1136="",'Data Entry'!O1136="",'Data Entry'!P1136="",'Data Entry'!Q1136=""),"","1"))</f>
        <v/>
      </c>
      <c r="AA1133" s="152" t="str">
        <f>IF('Data Entry'!R1136="Yes","1",IF(AND('Data Entry'!R1136="",'Data Entry'!S1136="",'Data Entry'!T1136="",'Data Entry'!U1136=""),"","1"))</f>
        <v/>
      </c>
      <c r="AB1133" s="157" t="str">
        <f>IF('Data Entry'!V1136="Yes","1",IF(AND('Data Entry'!V1136="",'Data Entry'!W1136=""),"","1"))</f>
        <v/>
      </c>
    </row>
    <row r="1134" spans="1:28" ht="17">
      <c r="A1134" s="59">
        <f>'Data Entry'!AB1137</f>
        <v>0</v>
      </c>
      <c r="B1134" s="59" t="str">
        <f>'Data Entry'!AR1137</f>
        <v/>
      </c>
      <c r="C1134" s="1">
        <f>IF('Data Entry'!AD1137="g",'Data Entry'!AC1137*0.001*U1134,IF('Data Entry'!AD1137="UI",'Data Entry'!AC1137*0.000001*U1134,IF('Data Entry'!AD1137="mg",'Data Entry'!AC1137*0.000001*U1134,IF('Data Entry'!AD1137="t",'Data Entry'!AC1137*1000*U1134,IF('Data Entry'!AD1137="kg",'Data Entry'!AC1137*1*U1134,IF('Data Entry'!AD1137="L",'Data Entry'!AC1137*1*U1134,IFERROR(,"")))))))</f>
        <v>0</v>
      </c>
      <c r="D1134" s="1" t="s">
        <v>4</v>
      </c>
      <c r="E1134" s="1">
        <f>IF('Data Entry'!AF1137="g",'Data Entry'!AE1137*0.001,IF('Data Entry'!AF1137="mg",'Data Entry'!AE1137*0.000001,IF('Data Entry'!AF1137="t",'Data Entry'!AE1137*1000,IF('Data Entry'!AF1137="ml",'Data Entry'!AE1137*0.001,IF('Data Entry'!AF1137="kg",'Data Entry'!AE1137*1,IF('Data Entry'!AF1137="Pieza",'Data Entry'!AE1137*1,IF('Data Entry'!AF1137="L",'Data Entry'!AE1137*1,IFERROR(,""))))))))</f>
        <v>0</v>
      </c>
      <c r="F1134" s="1" t="s">
        <v>4</v>
      </c>
      <c r="G1134" s="1">
        <f>IF('Data Entry'!AA1137="g",'Data Entry'!Z1137*0.001,IF('Data Entry'!AA1137="mg",'Data Entry'!Z1137*0.000001,IF('Data Entry'!AA1137="t",'Data Entry'!Z1137*1000,IF('Data Entry'!AA1137="ml",'Data Entry'!Z1137*0.001,IF('Data Entry'!AA1137="kg",'Data Entry'!Z1137*1,IF('Data Entry'!AA1137="Piezas",'Data Entry'!Z1137*1,IF('Data Entry'!AA1137="L",'Data Entry'!Z1137*1,IFERROR(,""))))))))</f>
        <v>0</v>
      </c>
      <c r="H1134" s="1" t="s">
        <v>4</v>
      </c>
      <c r="I1134" s="1">
        <f>IF('Data Entry'!AC1137="g",'Data Entry'!AB1137*0.001,IF('Data Entry'!AC1137="mg",'Data Entry'!AB1137*0.000001,IF('Data Entry'!AC1137="t",'Data Entry'!AB1137*1000,IF('Data Entry'!AC1137="ml",'Data Entry'!AB1137*0.001,IF('Data Entry'!AC1137="kg",'Data Entry'!AB1137*1,IF('Data Entry'!AC1137="L",'Data Entry'!AB1137*1,IFERROR(,"")))))))</f>
        <v>0</v>
      </c>
      <c r="J1134" s="59" t="str">
        <f>'Data Entry'!AU1137</f>
        <v/>
      </c>
      <c r="K1134" s="1">
        <f>IF('Data Entry'!AI1137="g",'Data Entry'!AH1137*0.001*V1134,IF('Data Entry'!AI1137="UI",'Data Entry'!AH1137*0.000001*V1134,IF('Data Entry'!AI1137="mg",'Data Entry'!AH1137*0.000001*V1134,IF('Data Entry'!AI1137="t",'Data Entry'!AH1137*1000*V1134,IF('Data Entry'!AI1137="kg",'Data Entry'!AH1137*1*V1134,IF('Data Entry'!AI1137="L",'Data Entry'!AH1137*1*V1134,IFERROR(,"")))))))</f>
        <v>0</v>
      </c>
      <c r="L1134" s="1" t="s">
        <v>4</v>
      </c>
      <c r="M1134" s="59">
        <f>'Data Entry'!AJ1137</f>
        <v>0</v>
      </c>
      <c r="N1134" s="59" t="str">
        <f>'Data Entry'!AX1137</f>
        <v/>
      </c>
      <c r="O1134" s="1">
        <f>IF('Data Entry'!AL1137="g",'Data Entry'!AK1137*0.001*W1134,IF('Data Entry'!AL1137="UI",'Data Entry'!AK1137*0.000001*W1134,IF('Data Entry'!AL1137="mg",'Data Entry'!AK1137*0.000001*W1134,IF('Data Entry'!AL1137="t",'Data Entry'!AK1137*1000*W1134,IF('Data Entry'!AL1137="kg",'Data Entry'!AK1137*1*W1134,IF('Data Entry'!AL1137="L",'Data Entry'!AK1137*1*W1134,IFERROR(,"")))))))</f>
        <v>0</v>
      </c>
      <c r="P1134" s="1" t="s">
        <v>4</v>
      </c>
      <c r="Q1134" s="59">
        <f>'Data Entry'!AM1137</f>
        <v>0</v>
      </c>
      <c r="R1134" s="59" t="str">
        <f>'Data Entry'!BA1137</f>
        <v/>
      </c>
      <c r="S1134" s="1">
        <f>IF('Data Entry'!AO1137="g",'Data Entry'!AN1137*0.001*X1134,IF('Data Entry'!AO1137="UI",'Data Entry'!AN1137*0.000001*X1134,IF('Data Entry'!AO1137="mg",'Data Entry'!AN1137*0.000001*X1134,IF('Data Entry'!AO1137="t",'Data Entry'!AN1137*1000*X1134,IF('Data Entry'!AO1137="kg",'Data Entry'!AN1137*1*X1134,IF('Data Entry'!AO1137="L",'Data Entry'!AN1137*1*X1134,IFERROR(,"")))))))</f>
        <v>0</v>
      </c>
      <c r="T1134" s="1" t="s">
        <v>4</v>
      </c>
      <c r="U1134" s="59" t="str">
        <f>IF('Data Entry'!AP1137="No aplica","1",'Data Entry'!AP1137)</f>
        <v/>
      </c>
      <c r="V1134" s="59" t="str">
        <f>IF('Data Entry'!AS1137="No aplica","1",'Data Entry'!AS1137)</f>
        <v/>
      </c>
      <c r="W1134" s="59" t="str">
        <f>IF('Data Entry'!AV1137="No aplica","1",'Data Entry'!AV1137)</f>
        <v/>
      </c>
      <c r="X1134" s="59" t="str">
        <f>IF('Data Entry'!AY1137="No aplica","1",'Data Entry'!AY1137)</f>
        <v/>
      </c>
      <c r="Y1134" s="151" t="str">
        <f t="shared" si="17"/>
        <v/>
      </c>
      <c r="Z1134" s="152" t="str">
        <f>IF('Data Entry'!H1137="Yes","1",IF(AND('Data Entry'!H1137="",'Data Entry'!I1137="",'Data Entry'!J1137="",'Data Entry'!K1137="",'Data Entry'!L1137="",'Data Entry'!M1137="",'Data Entry'!N1137="",'Data Entry'!O1137="",'Data Entry'!P1137="",'Data Entry'!Q1137=""),"","1"))</f>
        <v/>
      </c>
      <c r="AA1134" s="152" t="str">
        <f>IF('Data Entry'!R1137="Yes","1",IF(AND('Data Entry'!R1137="",'Data Entry'!S1137="",'Data Entry'!T1137="",'Data Entry'!U1137=""),"","1"))</f>
        <v/>
      </c>
      <c r="AB1134" s="157" t="str">
        <f>IF('Data Entry'!V1137="Yes","1",IF(AND('Data Entry'!V1137="",'Data Entry'!W1137=""),"","1"))</f>
        <v/>
      </c>
    </row>
    <row r="1135" spans="1:28" ht="17">
      <c r="A1135" s="59">
        <f>'Data Entry'!AB1138</f>
        <v>0</v>
      </c>
      <c r="B1135" s="59" t="str">
        <f>'Data Entry'!AR1138</f>
        <v/>
      </c>
      <c r="C1135" s="1">
        <f>IF('Data Entry'!AD1138="g",'Data Entry'!AC1138*0.001*U1135,IF('Data Entry'!AD1138="UI",'Data Entry'!AC1138*0.000001*U1135,IF('Data Entry'!AD1138="mg",'Data Entry'!AC1138*0.000001*U1135,IF('Data Entry'!AD1138="t",'Data Entry'!AC1138*1000*U1135,IF('Data Entry'!AD1138="kg",'Data Entry'!AC1138*1*U1135,IF('Data Entry'!AD1138="L",'Data Entry'!AC1138*1*U1135,IFERROR(,"")))))))</f>
        <v>0</v>
      </c>
      <c r="D1135" s="1" t="s">
        <v>4</v>
      </c>
      <c r="E1135" s="1">
        <f>IF('Data Entry'!AF1138="g",'Data Entry'!AE1138*0.001,IF('Data Entry'!AF1138="mg",'Data Entry'!AE1138*0.000001,IF('Data Entry'!AF1138="t",'Data Entry'!AE1138*1000,IF('Data Entry'!AF1138="ml",'Data Entry'!AE1138*0.001,IF('Data Entry'!AF1138="kg",'Data Entry'!AE1138*1,IF('Data Entry'!AF1138="Pieza",'Data Entry'!AE1138*1,IF('Data Entry'!AF1138="L",'Data Entry'!AE1138*1,IFERROR(,""))))))))</f>
        <v>0</v>
      </c>
      <c r="F1135" s="1" t="s">
        <v>4</v>
      </c>
      <c r="G1135" s="1">
        <f>IF('Data Entry'!AA1138="g",'Data Entry'!Z1138*0.001,IF('Data Entry'!AA1138="mg",'Data Entry'!Z1138*0.000001,IF('Data Entry'!AA1138="t",'Data Entry'!Z1138*1000,IF('Data Entry'!AA1138="ml",'Data Entry'!Z1138*0.001,IF('Data Entry'!AA1138="kg",'Data Entry'!Z1138*1,IF('Data Entry'!AA1138="Piezas",'Data Entry'!Z1138*1,IF('Data Entry'!AA1138="L",'Data Entry'!Z1138*1,IFERROR(,""))))))))</f>
        <v>0</v>
      </c>
      <c r="H1135" s="1" t="s">
        <v>4</v>
      </c>
      <c r="I1135" s="1">
        <f>IF('Data Entry'!AC1138="g",'Data Entry'!AB1138*0.001,IF('Data Entry'!AC1138="mg",'Data Entry'!AB1138*0.000001,IF('Data Entry'!AC1138="t",'Data Entry'!AB1138*1000,IF('Data Entry'!AC1138="ml",'Data Entry'!AB1138*0.001,IF('Data Entry'!AC1138="kg",'Data Entry'!AB1138*1,IF('Data Entry'!AC1138="L",'Data Entry'!AB1138*1,IFERROR(,"")))))))</f>
        <v>0</v>
      </c>
      <c r="J1135" s="59" t="str">
        <f>'Data Entry'!AU1138</f>
        <v/>
      </c>
      <c r="K1135" s="1">
        <f>IF('Data Entry'!AI1138="g",'Data Entry'!AH1138*0.001*V1135,IF('Data Entry'!AI1138="UI",'Data Entry'!AH1138*0.000001*V1135,IF('Data Entry'!AI1138="mg",'Data Entry'!AH1138*0.000001*V1135,IF('Data Entry'!AI1138="t",'Data Entry'!AH1138*1000*V1135,IF('Data Entry'!AI1138="kg",'Data Entry'!AH1138*1*V1135,IF('Data Entry'!AI1138="L",'Data Entry'!AH1138*1*V1135,IFERROR(,"")))))))</f>
        <v>0</v>
      </c>
      <c r="L1135" s="1" t="s">
        <v>4</v>
      </c>
      <c r="M1135" s="59">
        <f>'Data Entry'!AJ1138</f>
        <v>0</v>
      </c>
      <c r="N1135" s="59" t="str">
        <f>'Data Entry'!AX1138</f>
        <v/>
      </c>
      <c r="O1135" s="1">
        <f>IF('Data Entry'!AL1138="g",'Data Entry'!AK1138*0.001*W1135,IF('Data Entry'!AL1138="UI",'Data Entry'!AK1138*0.000001*W1135,IF('Data Entry'!AL1138="mg",'Data Entry'!AK1138*0.000001*W1135,IF('Data Entry'!AL1138="t",'Data Entry'!AK1138*1000*W1135,IF('Data Entry'!AL1138="kg",'Data Entry'!AK1138*1*W1135,IF('Data Entry'!AL1138="L",'Data Entry'!AK1138*1*W1135,IFERROR(,"")))))))</f>
        <v>0</v>
      </c>
      <c r="P1135" s="1" t="s">
        <v>4</v>
      </c>
      <c r="Q1135" s="59">
        <f>'Data Entry'!AM1138</f>
        <v>0</v>
      </c>
      <c r="R1135" s="59" t="str">
        <f>'Data Entry'!BA1138</f>
        <v/>
      </c>
      <c r="S1135" s="1">
        <f>IF('Data Entry'!AO1138="g",'Data Entry'!AN1138*0.001*X1135,IF('Data Entry'!AO1138="UI",'Data Entry'!AN1138*0.000001*X1135,IF('Data Entry'!AO1138="mg",'Data Entry'!AN1138*0.000001*X1135,IF('Data Entry'!AO1138="t",'Data Entry'!AN1138*1000*X1135,IF('Data Entry'!AO1138="kg",'Data Entry'!AN1138*1*X1135,IF('Data Entry'!AO1138="L",'Data Entry'!AN1138*1*X1135,IFERROR(,"")))))))</f>
        <v>0</v>
      </c>
      <c r="T1135" s="1" t="s">
        <v>4</v>
      </c>
      <c r="U1135" s="59" t="str">
        <f>IF('Data Entry'!AP1138="No aplica","1",'Data Entry'!AP1138)</f>
        <v/>
      </c>
      <c r="V1135" s="59" t="str">
        <f>IF('Data Entry'!AS1138="No aplica","1",'Data Entry'!AS1138)</f>
        <v/>
      </c>
      <c r="W1135" s="59" t="str">
        <f>IF('Data Entry'!AV1138="No aplica","1",'Data Entry'!AV1138)</f>
        <v/>
      </c>
      <c r="X1135" s="59" t="str">
        <f>IF('Data Entry'!AY1138="No aplica","1",'Data Entry'!AY1138)</f>
        <v/>
      </c>
      <c r="Y1135" s="151" t="str">
        <f t="shared" si="17"/>
        <v/>
      </c>
      <c r="Z1135" s="152" t="str">
        <f>IF('Data Entry'!H1138="Yes","1",IF(AND('Data Entry'!H1138="",'Data Entry'!I1138="",'Data Entry'!J1138="",'Data Entry'!K1138="",'Data Entry'!L1138="",'Data Entry'!M1138="",'Data Entry'!N1138="",'Data Entry'!O1138="",'Data Entry'!P1138="",'Data Entry'!Q1138=""),"","1"))</f>
        <v/>
      </c>
      <c r="AA1135" s="152" t="str">
        <f>IF('Data Entry'!R1138="Yes","1",IF(AND('Data Entry'!R1138="",'Data Entry'!S1138="",'Data Entry'!T1138="",'Data Entry'!U1138=""),"","1"))</f>
        <v/>
      </c>
      <c r="AB1135" s="157" t="str">
        <f>IF('Data Entry'!V1138="Yes","1",IF(AND('Data Entry'!V1138="",'Data Entry'!W1138=""),"","1"))</f>
        <v/>
      </c>
    </row>
    <row r="1136" spans="1:28" ht="17">
      <c r="A1136" s="59">
        <f>'Data Entry'!AB1139</f>
        <v>0</v>
      </c>
      <c r="B1136" s="59" t="str">
        <f>'Data Entry'!AR1139</f>
        <v/>
      </c>
      <c r="C1136" s="1">
        <f>IF('Data Entry'!AD1139="g",'Data Entry'!AC1139*0.001*U1136,IF('Data Entry'!AD1139="UI",'Data Entry'!AC1139*0.000001*U1136,IF('Data Entry'!AD1139="mg",'Data Entry'!AC1139*0.000001*U1136,IF('Data Entry'!AD1139="t",'Data Entry'!AC1139*1000*U1136,IF('Data Entry'!AD1139="kg",'Data Entry'!AC1139*1*U1136,IF('Data Entry'!AD1139="L",'Data Entry'!AC1139*1*U1136,IFERROR(,"")))))))</f>
        <v>0</v>
      </c>
      <c r="D1136" s="1" t="s">
        <v>4</v>
      </c>
      <c r="E1136" s="1">
        <f>IF('Data Entry'!AF1139="g",'Data Entry'!AE1139*0.001,IF('Data Entry'!AF1139="mg",'Data Entry'!AE1139*0.000001,IF('Data Entry'!AF1139="t",'Data Entry'!AE1139*1000,IF('Data Entry'!AF1139="ml",'Data Entry'!AE1139*0.001,IF('Data Entry'!AF1139="kg",'Data Entry'!AE1139*1,IF('Data Entry'!AF1139="Pieza",'Data Entry'!AE1139*1,IF('Data Entry'!AF1139="L",'Data Entry'!AE1139*1,IFERROR(,""))))))))</f>
        <v>0</v>
      </c>
      <c r="F1136" s="1" t="s">
        <v>4</v>
      </c>
      <c r="G1136" s="1">
        <f>IF('Data Entry'!AA1139="g",'Data Entry'!Z1139*0.001,IF('Data Entry'!AA1139="mg",'Data Entry'!Z1139*0.000001,IF('Data Entry'!AA1139="t",'Data Entry'!Z1139*1000,IF('Data Entry'!AA1139="ml",'Data Entry'!Z1139*0.001,IF('Data Entry'!AA1139="kg",'Data Entry'!Z1139*1,IF('Data Entry'!AA1139="Piezas",'Data Entry'!Z1139*1,IF('Data Entry'!AA1139="L",'Data Entry'!Z1139*1,IFERROR(,""))))))))</f>
        <v>0</v>
      </c>
      <c r="H1136" s="1" t="s">
        <v>4</v>
      </c>
      <c r="I1136" s="1">
        <f>IF('Data Entry'!AC1139="g",'Data Entry'!AB1139*0.001,IF('Data Entry'!AC1139="mg",'Data Entry'!AB1139*0.000001,IF('Data Entry'!AC1139="t",'Data Entry'!AB1139*1000,IF('Data Entry'!AC1139="ml",'Data Entry'!AB1139*0.001,IF('Data Entry'!AC1139="kg",'Data Entry'!AB1139*1,IF('Data Entry'!AC1139="L",'Data Entry'!AB1139*1,IFERROR(,"")))))))</f>
        <v>0</v>
      </c>
      <c r="J1136" s="59" t="str">
        <f>'Data Entry'!AU1139</f>
        <v/>
      </c>
      <c r="K1136" s="1">
        <f>IF('Data Entry'!AI1139="g",'Data Entry'!AH1139*0.001*V1136,IF('Data Entry'!AI1139="UI",'Data Entry'!AH1139*0.000001*V1136,IF('Data Entry'!AI1139="mg",'Data Entry'!AH1139*0.000001*V1136,IF('Data Entry'!AI1139="t",'Data Entry'!AH1139*1000*V1136,IF('Data Entry'!AI1139="kg",'Data Entry'!AH1139*1*V1136,IF('Data Entry'!AI1139="L",'Data Entry'!AH1139*1*V1136,IFERROR(,"")))))))</f>
        <v>0</v>
      </c>
      <c r="L1136" s="1" t="s">
        <v>4</v>
      </c>
      <c r="M1136" s="59">
        <f>'Data Entry'!AJ1139</f>
        <v>0</v>
      </c>
      <c r="N1136" s="59" t="str">
        <f>'Data Entry'!AX1139</f>
        <v/>
      </c>
      <c r="O1136" s="1">
        <f>IF('Data Entry'!AL1139="g",'Data Entry'!AK1139*0.001*W1136,IF('Data Entry'!AL1139="UI",'Data Entry'!AK1139*0.000001*W1136,IF('Data Entry'!AL1139="mg",'Data Entry'!AK1139*0.000001*W1136,IF('Data Entry'!AL1139="t",'Data Entry'!AK1139*1000*W1136,IF('Data Entry'!AL1139="kg",'Data Entry'!AK1139*1*W1136,IF('Data Entry'!AL1139="L",'Data Entry'!AK1139*1*W1136,IFERROR(,"")))))))</f>
        <v>0</v>
      </c>
      <c r="P1136" s="1" t="s">
        <v>4</v>
      </c>
      <c r="Q1136" s="59">
        <f>'Data Entry'!AM1139</f>
        <v>0</v>
      </c>
      <c r="R1136" s="59" t="str">
        <f>'Data Entry'!BA1139</f>
        <v/>
      </c>
      <c r="S1136" s="1">
        <f>IF('Data Entry'!AO1139="g",'Data Entry'!AN1139*0.001*X1136,IF('Data Entry'!AO1139="UI",'Data Entry'!AN1139*0.000001*X1136,IF('Data Entry'!AO1139="mg",'Data Entry'!AN1139*0.000001*X1136,IF('Data Entry'!AO1139="t",'Data Entry'!AN1139*1000*X1136,IF('Data Entry'!AO1139="kg",'Data Entry'!AN1139*1*X1136,IF('Data Entry'!AO1139="L",'Data Entry'!AN1139*1*X1136,IFERROR(,"")))))))</f>
        <v>0</v>
      </c>
      <c r="T1136" s="1" t="s">
        <v>4</v>
      </c>
      <c r="U1136" s="59" t="str">
        <f>IF('Data Entry'!AP1139="No aplica","1",'Data Entry'!AP1139)</f>
        <v/>
      </c>
      <c r="V1136" s="59" t="str">
        <f>IF('Data Entry'!AS1139="No aplica","1",'Data Entry'!AS1139)</f>
        <v/>
      </c>
      <c r="W1136" s="59" t="str">
        <f>IF('Data Entry'!AV1139="No aplica","1",'Data Entry'!AV1139)</f>
        <v/>
      </c>
      <c r="X1136" s="59" t="str">
        <f>IF('Data Entry'!AY1139="No aplica","1",'Data Entry'!AY1139)</f>
        <v/>
      </c>
      <c r="Y1136" s="151" t="str">
        <f t="shared" si="17"/>
        <v/>
      </c>
      <c r="Z1136" s="152" t="str">
        <f>IF('Data Entry'!H1139="Yes","1",IF(AND('Data Entry'!H1139="",'Data Entry'!I1139="",'Data Entry'!J1139="",'Data Entry'!K1139="",'Data Entry'!L1139="",'Data Entry'!M1139="",'Data Entry'!N1139="",'Data Entry'!O1139="",'Data Entry'!P1139="",'Data Entry'!Q1139=""),"","1"))</f>
        <v/>
      </c>
      <c r="AA1136" s="152" t="str">
        <f>IF('Data Entry'!R1139="Yes","1",IF(AND('Data Entry'!R1139="",'Data Entry'!S1139="",'Data Entry'!T1139="",'Data Entry'!U1139=""),"","1"))</f>
        <v/>
      </c>
      <c r="AB1136" s="157" t="str">
        <f>IF('Data Entry'!V1139="Yes","1",IF(AND('Data Entry'!V1139="",'Data Entry'!W1139=""),"","1"))</f>
        <v/>
      </c>
    </row>
    <row r="1137" spans="1:28" ht="17">
      <c r="A1137" s="59">
        <f>'Data Entry'!AB1140</f>
        <v>0</v>
      </c>
      <c r="B1137" s="59" t="str">
        <f>'Data Entry'!AR1140</f>
        <v/>
      </c>
      <c r="C1137" s="1">
        <f>IF('Data Entry'!AD1140="g",'Data Entry'!AC1140*0.001*U1137,IF('Data Entry'!AD1140="UI",'Data Entry'!AC1140*0.000001*U1137,IF('Data Entry'!AD1140="mg",'Data Entry'!AC1140*0.000001*U1137,IF('Data Entry'!AD1140="t",'Data Entry'!AC1140*1000*U1137,IF('Data Entry'!AD1140="kg",'Data Entry'!AC1140*1*U1137,IF('Data Entry'!AD1140="L",'Data Entry'!AC1140*1*U1137,IFERROR(,"")))))))</f>
        <v>0</v>
      </c>
      <c r="D1137" s="1" t="s">
        <v>4</v>
      </c>
      <c r="E1137" s="1">
        <f>IF('Data Entry'!AF1140="g",'Data Entry'!AE1140*0.001,IF('Data Entry'!AF1140="mg",'Data Entry'!AE1140*0.000001,IF('Data Entry'!AF1140="t",'Data Entry'!AE1140*1000,IF('Data Entry'!AF1140="ml",'Data Entry'!AE1140*0.001,IF('Data Entry'!AF1140="kg",'Data Entry'!AE1140*1,IF('Data Entry'!AF1140="Pieza",'Data Entry'!AE1140*1,IF('Data Entry'!AF1140="L",'Data Entry'!AE1140*1,IFERROR(,""))))))))</f>
        <v>0</v>
      </c>
      <c r="F1137" s="1" t="s">
        <v>4</v>
      </c>
      <c r="G1137" s="1">
        <f>IF('Data Entry'!AA1140="g",'Data Entry'!Z1140*0.001,IF('Data Entry'!AA1140="mg",'Data Entry'!Z1140*0.000001,IF('Data Entry'!AA1140="t",'Data Entry'!Z1140*1000,IF('Data Entry'!AA1140="ml",'Data Entry'!Z1140*0.001,IF('Data Entry'!AA1140="kg",'Data Entry'!Z1140*1,IF('Data Entry'!AA1140="Piezas",'Data Entry'!Z1140*1,IF('Data Entry'!AA1140="L",'Data Entry'!Z1140*1,IFERROR(,""))))))))</f>
        <v>0</v>
      </c>
      <c r="H1137" s="1" t="s">
        <v>4</v>
      </c>
      <c r="I1137" s="1">
        <f>IF('Data Entry'!AC1140="g",'Data Entry'!AB1140*0.001,IF('Data Entry'!AC1140="mg",'Data Entry'!AB1140*0.000001,IF('Data Entry'!AC1140="t",'Data Entry'!AB1140*1000,IF('Data Entry'!AC1140="ml",'Data Entry'!AB1140*0.001,IF('Data Entry'!AC1140="kg",'Data Entry'!AB1140*1,IF('Data Entry'!AC1140="L",'Data Entry'!AB1140*1,IFERROR(,"")))))))</f>
        <v>0</v>
      </c>
      <c r="J1137" s="59" t="str">
        <f>'Data Entry'!AU1140</f>
        <v/>
      </c>
      <c r="K1137" s="1">
        <f>IF('Data Entry'!AI1140="g",'Data Entry'!AH1140*0.001*V1137,IF('Data Entry'!AI1140="UI",'Data Entry'!AH1140*0.000001*V1137,IF('Data Entry'!AI1140="mg",'Data Entry'!AH1140*0.000001*V1137,IF('Data Entry'!AI1140="t",'Data Entry'!AH1140*1000*V1137,IF('Data Entry'!AI1140="kg",'Data Entry'!AH1140*1*V1137,IF('Data Entry'!AI1140="L",'Data Entry'!AH1140*1*V1137,IFERROR(,"")))))))</f>
        <v>0</v>
      </c>
      <c r="L1137" s="1" t="s">
        <v>4</v>
      </c>
      <c r="M1137" s="59">
        <f>'Data Entry'!AJ1140</f>
        <v>0</v>
      </c>
      <c r="N1137" s="59" t="str">
        <f>'Data Entry'!AX1140</f>
        <v/>
      </c>
      <c r="O1137" s="1">
        <f>IF('Data Entry'!AL1140="g",'Data Entry'!AK1140*0.001*W1137,IF('Data Entry'!AL1140="UI",'Data Entry'!AK1140*0.000001*W1137,IF('Data Entry'!AL1140="mg",'Data Entry'!AK1140*0.000001*W1137,IF('Data Entry'!AL1140="t",'Data Entry'!AK1140*1000*W1137,IF('Data Entry'!AL1140="kg",'Data Entry'!AK1140*1*W1137,IF('Data Entry'!AL1140="L",'Data Entry'!AK1140*1*W1137,IFERROR(,"")))))))</f>
        <v>0</v>
      </c>
      <c r="P1137" s="1" t="s">
        <v>4</v>
      </c>
      <c r="Q1137" s="59">
        <f>'Data Entry'!AM1140</f>
        <v>0</v>
      </c>
      <c r="R1137" s="59" t="str">
        <f>'Data Entry'!BA1140</f>
        <v/>
      </c>
      <c r="S1137" s="1">
        <f>IF('Data Entry'!AO1140="g",'Data Entry'!AN1140*0.001*X1137,IF('Data Entry'!AO1140="UI",'Data Entry'!AN1140*0.000001*X1137,IF('Data Entry'!AO1140="mg",'Data Entry'!AN1140*0.000001*X1137,IF('Data Entry'!AO1140="t",'Data Entry'!AN1140*1000*X1137,IF('Data Entry'!AO1140="kg",'Data Entry'!AN1140*1*X1137,IF('Data Entry'!AO1140="L",'Data Entry'!AN1140*1*X1137,IFERROR(,"")))))))</f>
        <v>0</v>
      </c>
      <c r="T1137" s="1" t="s">
        <v>4</v>
      </c>
      <c r="U1137" s="59" t="str">
        <f>IF('Data Entry'!AP1140="No aplica","1",'Data Entry'!AP1140)</f>
        <v/>
      </c>
      <c r="V1137" s="59" t="str">
        <f>IF('Data Entry'!AS1140="No aplica","1",'Data Entry'!AS1140)</f>
        <v/>
      </c>
      <c r="W1137" s="59" t="str">
        <f>IF('Data Entry'!AV1140="No aplica","1",'Data Entry'!AV1140)</f>
        <v/>
      </c>
      <c r="X1137" s="59" t="str">
        <f>IF('Data Entry'!AY1140="No aplica","1",'Data Entry'!AY1140)</f>
        <v/>
      </c>
      <c r="Y1137" s="151" t="str">
        <f t="shared" si="17"/>
        <v/>
      </c>
      <c r="Z1137" s="152" t="str">
        <f>IF('Data Entry'!H1140="Yes","1",IF(AND('Data Entry'!H1140="",'Data Entry'!I1140="",'Data Entry'!J1140="",'Data Entry'!K1140="",'Data Entry'!L1140="",'Data Entry'!M1140="",'Data Entry'!N1140="",'Data Entry'!O1140="",'Data Entry'!P1140="",'Data Entry'!Q1140=""),"","1"))</f>
        <v/>
      </c>
      <c r="AA1137" s="152" t="str">
        <f>IF('Data Entry'!R1140="Yes","1",IF(AND('Data Entry'!R1140="",'Data Entry'!S1140="",'Data Entry'!T1140="",'Data Entry'!U1140=""),"","1"))</f>
        <v/>
      </c>
      <c r="AB1137" s="157" t="str">
        <f>IF('Data Entry'!V1140="Yes","1",IF(AND('Data Entry'!V1140="",'Data Entry'!W1140=""),"","1"))</f>
        <v/>
      </c>
    </row>
    <row r="1138" spans="1:28" ht="17">
      <c r="A1138" s="59">
        <f>'Data Entry'!AB1141</f>
        <v>0</v>
      </c>
      <c r="B1138" s="59" t="str">
        <f>'Data Entry'!AR1141</f>
        <v/>
      </c>
      <c r="C1138" s="1">
        <f>IF('Data Entry'!AD1141="g",'Data Entry'!AC1141*0.001*U1138,IF('Data Entry'!AD1141="UI",'Data Entry'!AC1141*0.000001*U1138,IF('Data Entry'!AD1141="mg",'Data Entry'!AC1141*0.000001*U1138,IF('Data Entry'!AD1141="t",'Data Entry'!AC1141*1000*U1138,IF('Data Entry'!AD1141="kg",'Data Entry'!AC1141*1*U1138,IF('Data Entry'!AD1141="L",'Data Entry'!AC1141*1*U1138,IFERROR(,"")))))))</f>
        <v>0</v>
      </c>
      <c r="D1138" s="1" t="s">
        <v>4</v>
      </c>
      <c r="E1138" s="1">
        <f>IF('Data Entry'!AF1141="g",'Data Entry'!AE1141*0.001,IF('Data Entry'!AF1141="mg",'Data Entry'!AE1141*0.000001,IF('Data Entry'!AF1141="t",'Data Entry'!AE1141*1000,IF('Data Entry'!AF1141="ml",'Data Entry'!AE1141*0.001,IF('Data Entry'!AF1141="kg",'Data Entry'!AE1141*1,IF('Data Entry'!AF1141="Pieza",'Data Entry'!AE1141*1,IF('Data Entry'!AF1141="L",'Data Entry'!AE1141*1,IFERROR(,""))))))))</f>
        <v>0</v>
      </c>
      <c r="F1138" s="1" t="s">
        <v>4</v>
      </c>
      <c r="G1138" s="1">
        <f>IF('Data Entry'!AA1141="g",'Data Entry'!Z1141*0.001,IF('Data Entry'!AA1141="mg",'Data Entry'!Z1141*0.000001,IF('Data Entry'!AA1141="t",'Data Entry'!Z1141*1000,IF('Data Entry'!AA1141="ml",'Data Entry'!Z1141*0.001,IF('Data Entry'!AA1141="kg",'Data Entry'!Z1141*1,IF('Data Entry'!AA1141="Piezas",'Data Entry'!Z1141*1,IF('Data Entry'!AA1141="L",'Data Entry'!Z1141*1,IFERROR(,""))))))))</f>
        <v>0</v>
      </c>
      <c r="H1138" s="1" t="s">
        <v>4</v>
      </c>
      <c r="I1138" s="1">
        <f>IF('Data Entry'!AC1141="g",'Data Entry'!AB1141*0.001,IF('Data Entry'!AC1141="mg",'Data Entry'!AB1141*0.000001,IF('Data Entry'!AC1141="t",'Data Entry'!AB1141*1000,IF('Data Entry'!AC1141="ml",'Data Entry'!AB1141*0.001,IF('Data Entry'!AC1141="kg",'Data Entry'!AB1141*1,IF('Data Entry'!AC1141="L",'Data Entry'!AB1141*1,IFERROR(,"")))))))</f>
        <v>0</v>
      </c>
      <c r="J1138" s="59" t="str">
        <f>'Data Entry'!AU1141</f>
        <v/>
      </c>
      <c r="K1138" s="1">
        <f>IF('Data Entry'!AI1141="g",'Data Entry'!AH1141*0.001*V1138,IF('Data Entry'!AI1141="UI",'Data Entry'!AH1141*0.000001*V1138,IF('Data Entry'!AI1141="mg",'Data Entry'!AH1141*0.000001*V1138,IF('Data Entry'!AI1141="t",'Data Entry'!AH1141*1000*V1138,IF('Data Entry'!AI1141="kg",'Data Entry'!AH1141*1*V1138,IF('Data Entry'!AI1141="L",'Data Entry'!AH1141*1*V1138,IFERROR(,"")))))))</f>
        <v>0</v>
      </c>
      <c r="L1138" s="1" t="s">
        <v>4</v>
      </c>
      <c r="M1138" s="59">
        <f>'Data Entry'!AJ1141</f>
        <v>0</v>
      </c>
      <c r="N1138" s="59" t="str">
        <f>'Data Entry'!AX1141</f>
        <v/>
      </c>
      <c r="O1138" s="1">
        <f>IF('Data Entry'!AL1141="g",'Data Entry'!AK1141*0.001*W1138,IF('Data Entry'!AL1141="UI",'Data Entry'!AK1141*0.000001*W1138,IF('Data Entry'!AL1141="mg",'Data Entry'!AK1141*0.000001*W1138,IF('Data Entry'!AL1141="t",'Data Entry'!AK1141*1000*W1138,IF('Data Entry'!AL1141="kg",'Data Entry'!AK1141*1*W1138,IF('Data Entry'!AL1141="L",'Data Entry'!AK1141*1*W1138,IFERROR(,"")))))))</f>
        <v>0</v>
      </c>
      <c r="P1138" s="1" t="s">
        <v>4</v>
      </c>
      <c r="Q1138" s="59">
        <f>'Data Entry'!AM1141</f>
        <v>0</v>
      </c>
      <c r="R1138" s="59" t="str">
        <f>'Data Entry'!BA1141</f>
        <v/>
      </c>
      <c r="S1138" s="1">
        <f>IF('Data Entry'!AO1141="g",'Data Entry'!AN1141*0.001*X1138,IF('Data Entry'!AO1141="UI",'Data Entry'!AN1141*0.000001*X1138,IF('Data Entry'!AO1141="mg",'Data Entry'!AN1141*0.000001*X1138,IF('Data Entry'!AO1141="t",'Data Entry'!AN1141*1000*X1138,IF('Data Entry'!AO1141="kg",'Data Entry'!AN1141*1*X1138,IF('Data Entry'!AO1141="L",'Data Entry'!AN1141*1*X1138,IFERROR(,"")))))))</f>
        <v>0</v>
      </c>
      <c r="T1138" s="1" t="s">
        <v>4</v>
      </c>
      <c r="U1138" s="59" t="str">
        <f>IF('Data Entry'!AP1141="No aplica","1",'Data Entry'!AP1141)</f>
        <v/>
      </c>
      <c r="V1138" s="59" t="str">
        <f>IF('Data Entry'!AS1141="No aplica","1",'Data Entry'!AS1141)</f>
        <v/>
      </c>
      <c r="W1138" s="59" t="str">
        <f>IF('Data Entry'!AV1141="No aplica","1",'Data Entry'!AV1141)</f>
        <v/>
      </c>
      <c r="X1138" s="59" t="str">
        <f>IF('Data Entry'!AY1141="No aplica","1",'Data Entry'!AY1141)</f>
        <v/>
      </c>
      <c r="Y1138" s="151" t="str">
        <f t="shared" si="17"/>
        <v/>
      </c>
      <c r="Z1138" s="152" t="str">
        <f>IF('Data Entry'!H1141="Yes","1",IF(AND('Data Entry'!H1141="",'Data Entry'!I1141="",'Data Entry'!J1141="",'Data Entry'!K1141="",'Data Entry'!L1141="",'Data Entry'!M1141="",'Data Entry'!N1141="",'Data Entry'!O1141="",'Data Entry'!P1141="",'Data Entry'!Q1141=""),"","1"))</f>
        <v/>
      </c>
      <c r="AA1138" s="152" t="str">
        <f>IF('Data Entry'!R1141="Yes","1",IF(AND('Data Entry'!R1141="",'Data Entry'!S1141="",'Data Entry'!T1141="",'Data Entry'!U1141=""),"","1"))</f>
        <v/>
      </c>
      <c r="AB1138" s="157" t="str">
        <f>IF('Data Entry'!V1141="Yes","1",IF(AND('Data Entry'!V1141="",'Data Entry'!W1141=""),"","1"))</f>
        <v/>
      </c>
    </row>
    <row r="1139" spans="1:28" ht="17">
      <c r="A1139" s="59">
        <f>'Data Entry'!AB1142</f>
        <v>0</v>
      </c>
      <c r="B1139" s="59" t="str">
        <f>'Data Entry'!AR1142</f>
        <v/>
      </c>
      <c r="C1139" s="1">
        <f>IF('Data Entry'!AD1142="g",'Data Entry'!AC1142*0.001*U1139,IF('Data Entry'!AD1142="UI",'Data Entry'!AC1142*0.000001*U1139,IF('Data Entry'!AD1142="mg",'Data Entry'!AC1142*0.000001*U1139,IF('Data Entry'!AD1142="t",'Data Entry'!AC1142*1000*U1139,IF('Data Entry'!AD1142="kg",'Data Entry'!AC1142*1*U1139,IF('Data Entry'!AD1142="L",'Data Entry'!AC1142*1*U1139,IFERROR(,"")))))))</f>
        <v>0</v>
      </c>
      <c r="D1139" s="1" t="s">
        <v>4</v>
      </c>
      <c r="E1139" s="1">
        <f>IF('Data Entry'!AF1142="g",'Data Entry'!AE1142*0.001,IF('Data Entry'!AF1142="mg",'Data Entry'!AE1142*0.000001,IF('Data Entry'!AF1142="t",'Data Entry'!AE1142*1000,IF('Data Entry'!AF1142="ml",'Data Entry'!AE1142*0.001,IF('Data Entry'!AF1142="kg",'Data Entry'!AE1142*1,IF('Data Entry'!AF1142="Pieza",'Data Entry'!AE1142*1,IF('Data Entry'!AF1142="L",'Data Entry'!AE1142*1,IFERROR(,""))))))))</f>
        <v>0</v>
      </c>
      <c r="F1139" s="1" t="s">
        <v>4</v>
      </c>
      <c r="G1139" s="1">
        <f>IF('Data Entry'!AA1142="g",'Data Entry'!Z1142*0.001,IF('Data Entry'!AA1142="mg",'Data Entry'!Z1142*0.000001,IF('Data Entry'!AA1142="t",'Data Entry'!Z1142*1000,IF('Data Entry'!AA1142="ml",'Data Entry'!Z1142*0.001,IF('Data Entry'!AA1142="kg",'Data Entry'!Z1142*1,IF('Data Entry'!AA1142="Piezas",'Data Entry'!Z1142*1,IF('Data Entry'!AA1142="L",'Data Entry'!Z1142*1,IFERROR(,""))))))))</f>
        <v>0</v>
      </c>
      <c r="H1139" s="1" t="s">
        <v>4</v>
      </c>
      <c r="I1139" s="1">
        <f>IF('Data Entry'!AC1142="g",'Data Entry'!AB1142*0.001,IF('Data Entry'!AC1142="mg",'Data Entry'!AB1142*0.000001,IF('Data Entry'!AC1142="t",'Data Entry'!AB1142*1000,IF('Data Entry'!AC1142="ml",'Data Entry'!AB1142*0.001,IF('Data Entry'!AC1142="kg",'Data Entry'!AB1142*1,IF('Data Entry'!AC1142="L",'Data Entry'!AB1142*1,IFERROR(,"")))))))</f>
        <v>0</v>
      </c>
      <c r="J1139" s="59" t="str">
        <f>'Data Entry'!AU1142</f>
        <v/>
      </c>
      <c r="K1139" s="1">
        <f>IF('Data Entry'!AI1142="g",'Data Entry'!AH1142*0.001*V1139,IF('Data Entry'!AI1142="UI",'Data Entry'!AH1142*0.000001*V1139,IF('Data Entry'!AI1142="mg",'Data Entry'!AH1142*0.000001*V1139,IF('Data Entry'!AI1142="t",'Data Entry'!AH1142*1000*V1139,IF('Data Entry'!AI1142="kg",'Data Entry'!AH1142*1*V1139,IF('Data Entry'!AI1142="L",'Data Entry'!AH1142*1*V1139,IFERROR(,"")))))))</f>
        <v>0</v>
      </c>
      <c r="L1139" s="1" t="s">
        <v>4</v>
      </c>
      <c r="M1139" s="59">
        <f>'Data Entry'!AJ1142</f>
        <v>0</v>
      </c>
      <c r="N1139" s="59" t="str">
        <f>'Data Entry'!AX1142</f>
        <v/>
      </c>
      <c r="O1139" s="1">
        <f>IF('Data Entry'!AL1142="g",'Data Entry'!AK1142*0.001*W1139,IF('Data Entry'!AL1142="UI",'Data Entry'!AK1142*0.000001*W1139,IF('Data Entry'!AL1142="mg",'Data Entry'!AK1142*0.000001*W1139,IF('Data Entry'!AL1142="t",'Data Entry'!AK1142*1000*W1139,IF('Data Entry'!AL1142="kg",'Data Entry'!AK1142*1*W1139,IF('Data Entry'!AL1142="L",'Data Entry'!AK1142*1*W1139,IFERROR(,"")))))))</f>
        <v>0</v>
      </c>
      <c r="P1139" s="1" t="s">
        <v>4</v>
      </c>
      <c r="Q1139" s="59">
        <f>'Data Entry'!AM1142</f>
        <v>0</v>
      </c>
      <c r="R1139" s="59" t="str">
        <f>'Data Entry'!BA1142</f>
        <v/>
      </c>
      <c r="S1139" s="1">
        <f>IF('Data Entry'!AO1142="g",'Data Entry'!AN1142*0.001*X1139,IF('Data Entry'!AO1142="UI",'Data Entry'!AN1142*0.000001*X1139,IF('Data Entry'!AO1142="mg",'Data Entry'!AN1142*0.000001*X1139,IF('Data Entry'!AO1142="t",'Data Entry'!AN1142*1000*X1139,IF('Data Entry'!AO1142="kg",'Data Entry'!AN1142*1*X1139,IF('Data Entry'!AO1142="L",'Data Entry'!AN1142*1*X1139,IFERROR(,"")))))))</f>
        <v>0</v>
      </c>
      <c r="T1139" s="1" t="s">
        <v>4</v>
      </c>
      <c r="U1139" s="59" t="str">
        <f>IF('Data Entry'!AP1142="No aplica","1",'Data Entry'!AP1142)</f>
        <v/>
      </c>
      <c r="V1139" s="59" t="str">
        <f>IF('Data Entry'!AS1142="No aplica","1",'Data Entry'!AS1142)</f>
        <v/>
      </c>
      <c r="W1139" s="59" t="str">
        <f>IF('Data Entry'!AV1142="No aplica","1",'Data Entry'!AV1142)</f>
        <v/>
      </c>
      <c r="X1139" s="59" t="str">
        <f>IF('Data Entry'!AY1142="No aplica","1",'Data Entry'!AY1142)</f>
        <v/>
      </c>
      <c r="Y1139" s="151" t="str">
        <f t="shared" si="17"/>
        <v/>
      </c>
      <c r="Z1139" s="152" t="str">
        <f>IF('Data Entry'!H1142="Yes","1",IF(AND('Data Entry'!H1142="",'Data Entry'!I1142="",'Data Entry'!J1142="",'Data Entry'!K1142="",'Data Entry'!L1142="",'Data Entry'!M1142="",'Data Entry'!N1142="",'Data Entry'!O1142="",'Data Entry'!P1142="",'Data Entry'!Q1142=""),"","1"))</f>
        <v/>
      </c>
      <c r="AA1139" s="152" t="str">
        <f>IF('Data Entry'!R1142="Yes","1",IF(AND('Data Entry'!R1142="",'Data Entry'!S1142="",'Data Entry'!T1142="",'Data Entry'!U1142=""),"","1"))</f>
        <v/>
      </c>
      <c r="AB1139" s="157" t="str">
        <f>IF('Data Entry'!V1142="Yes","1",IF(AND('Data Entry'!V1142="",'Data Entry'!W1142=""),"","1"))</f>
        <v/>
      </c>
    </row>
    <row r="1140" spans="1:28" ht="17">
      <c r="A1140" s="59">
        <f>'Data Entry'!AB1143</f>
        <v>0</v>
      </c>
      <c r="B1140" s="59" t="str">
        <f>'Data Entry'!AR1143</f>
        <v/>
      </c>
      <c r="C1140" s="1">
        <f>IF('Data Entry'!AD1143="g",'Data Entry'!AC1143*0.001*U1140,IF('Data Entry'!AD1143="UI",'Data Entry'!AC1143*0.000001*U1140,IF('Data Entry'!AD1143="mg",'Data Entry'!AC1143*0.000001*U1140,IF('Data Entry'!AD1143="t",'Data Entry'!AC1143*1000*U1140,IF('Data Entry'!AD1143="kg",'Data Entry'!AC1143*1*U1140,IF('Data Entry'!AD1143="L",'Data Entry'!AC1143*1*U1140,IFERROR(,"")))))))</f>
        <v>0</v>
      </c>
      <c r="D1140" s="1" t="s">
        <v>4</v>
      </c>
      <c r="E1140" s="1">
        <f>IF('Data Entry'!AF1143="g",'Data Entry'!AE1143*0.001,IF('Data Entry'!AF1143="mg",'Data Entry'!AE1143*0.000001,IF('Data Entry'!AF1143="t",'Data Entry'!AE1143*1000,IF('Data Entry'!AF1143="ml",'Data Entry'!AE1143*0.001,IF('Data Entry'!AF1143="kg",'Data Entry'!AE1143*1,IF('Data Entry'!AF1143="Pieza",'Data Entry'!AE1143*1,IF('Data Entry'!AF1143="L",'Data Entry'!AE1143*1,IFERROR(,""))))))))</f>
        <v>0</v>
      </c>
      <c r="F1140" s="1" t="s">
        <v>4</v>
      </c>
      <c r="G1140" s="1">
        <f>IF('Data Entry'!AA1143="g",'Data Entry'!Z1143*0.001,IF('Data Entry'!AA1143="mg",'Data Entry'!Z1143*0.000001,IF('Data Entry'!AA1143="t",'Data Entry'!Z1143*1000,IF('Data Entry'!AA1143="ml",'Data Entry'!Z1143*0.001,IF('Data Entry'!AA1143="kg",'Data Entry'!Z1143*1,IF('Data Entry'!AA1143="Piezas",'Data Entry'!Z1143*1,IF('Data Entry'!AA1143="L",'Data Entry'!Z1143*1,IFERROR(,""))))))))</f>
        <v>0</v>
      </c>
      <c r="H1140" s="1" t="s">
        <v>4</v>
      </c>
      <c r="I1140" s="1">
        <f>IF('Data Entry'!AC1143="g",'Data Entry'!AB1143*0.001,IF('Data Entry'!AC1143="mg",'Data Entry'!AB1143*0.000001,IF('Data Entry'!AC1143="t",'Data Entry'!AB1143*1000,IF('Data Entry'!AC1143="ml",'Data Entry'!AB1143*0.001,IF('Data Entry'!AC1143="kg",'Data Entry'!AB1143*1,IF('Data Entry'!AC1143="L",'Data Entry'!AB1143*1,IFERROR(,"")))))))</f>
        <v>0</v>
      </c>
      <c r="J1140" s="59" t="str">
        <f>'Data Entry'!AU1143</f>
        <v/>
      </c>
      <c r="K1140" s="1">
        <f>IF('Data Entry'!AI1143="g",'Data Entry'!AH1143*0.001*V1140,IF('Data Entry'!AI1143="UI",'Data Entry'!AH1143*0.000001*V1140,IF('Data Entry'!AI1143="mg",'Data Entry'!AH1143*0.000001*V1140,IF('Data Entry'!AI1143="t",'Data Entry'!AH1143*1000*V1140,IF('Data Entry'!AI1143="kg",'Data Entry'!AH1143*1*V1140,IF('Data Entry'!AI1143="L",'Data Entry'!AH1143*1*V1140,IFERROR(,"")))))))</f>
        <v>0</v>
      </c>
      <c r="L1140" s="1" t="s">
        <v>4</v>
      </c>
      <c r="M1140" s="59">
        <f>'Data Entry'!AJ1143</f>
        <v>0</v>
      </c>
      <c r="N1140" s="59" t="str">
        <f>'Data Entry'!AX1143</f>
        <v/>
      </c>
      <c r="O1140" s="1">
        <f>IF('Data Entry'!AL1143="g",'Data Entry'!AK1143*0.001*W1140,IF('Data Entry'!AL1143="UI",'Data Entry'!AK1143*0.000001*W1140,IF('Data Entry'!AL1143="mg",'Data Entry'!AK1143*0.000001*W1140,IF('Data Entry'!AL1143="t",'Data Entry'!AK1143*1000*W1140,IF('Data Entry'!AL1143="kg",'Data Entry'!AK1143*1*W1140,IF('Data Entry'!AL1143="L",'Data Entry'!AK1143*1*W1140,IFERROR(,"")))))))</f>
        <v>0</v>
      </c>
      <c r="P1140" s="1" t="s">
        <v>4</v>
      </c>
      <c r="Q1140" s="59">
        <f>'Data Entry'!AM1143</f>
        <v>0</v>
      </c>
      <c r="R1140" s="59" t="str">
        <f>'Data Entry'!BA1143</f>
        <v/>
      </c>
      <c r="S1140" s="1">
        <f>IF('Data Entry'!AO1143="g",'Data Entry'!AN1143*0.001*X1140,IF('Data Entry'!AO1143="UI",'Data Entry'!AN1143*0.000001*X1140,IF('Data Entry'!AO1143="mg",'Data Entry'!AN1143*0.000001*X1140,IF('Data Entry'!AO1143="t",'Data Entry'!AN1143*1000*X1140,IF('Data Entry'!AO1143="kg",'Data Entry'!AN1143*1*X1140,IF('Data Entry'!AO1143="L",'Data Entry'!AN1143*1*X1140,IFERROR(,"")))))))</f>
        <v>0</v>
      </c>
      <c r="T1140" s="1" t="s">
        <v>4</v>
      </c>
      <c r="U1140" s="59" t="str">
        <f>IF('Data Entry'!AP1143="No aplica","1",'Data Entry'!AP1143)</f>
        <v/>
      </c>
      <c r="V1140" s="59" t="str">
        <f>IF('Data Entry'!AS1143="No aplica","1",'Data Entry'!AS1143)</f>
        <v/>
      </c>
      <c r="W1140" s="59" t="str">
        <f>IF('Data Entry'!AV1143="No aplica","1",'Data Entry'!AV1143)</f>
        <v/>
      </c>
      <c r="X1140" s="59" t="str">
        <f>IF('Data Entry'!AY1143="No aplica","1",'Data Entry'!AY1143)</f>
        <v/>
      </c>
      <c r="Y1140" s="151" t="str">
        <f t="shared" si="17"/>
        <v/>
      </c>
      <c r="Z1140" s="152" t="str">
        <f>IF('Data Entry'!H1143="Yes","1",IF(AND('Data Entry'!H1143="",'Data Entry'!I1143="",'Data Entry'!J1143="",'Data Entry'!K1143="",'Data Entry'!L1143="",'Data Entry'!M1143="",'Data Entry'!N1143="",'Data Entry'!O1143="",'Data Entry'!P1143="",'Data Entry'!Q1143=""),"","1"))</f>
        <v/>
      </c>
      <c r="AA1140" s="152" t="str">
        <f>IF('Data Entry'!R1143="Yes","1",IF(AND('Data Entry'!R1143="",'Data Entry'!S1143="",'Data Entry'!T1143="",'Data Entry'!U1143=""),"","1"))</f>
        <v/>
      </c>
      <c r="AB1140" s="157" t="str">
        <f>IF('Data Entry'!V1143="Yes","1",IF(AND('Data Entry'!V1143="",'Data Entry'!W1143=""),"","1"))</f>
        <v/>
      </c>
    </row>
    <row r="1141" spans="1:28" ht="17">
      <c r="A1141" s="59">
        <f>'Data Entry'!AB1144</f>
        <v>0</v>
      </c>
      <c r="B1141" s="59" t="str">
        <f>'Data Entry'!AR1144</f>
        <v/>
      </c>
      <c r="C1141" s="1">
        <f>IF('Data Entry'!AD1144="g",'Data Entry'!AC1144*0.001*U1141,IF('Data Entry'!AD1144="UI",'Data Entry'!AC1144*0.000001*U1141,IF('Data Entry'!AD1144="mg",'Data Entry'!AC1144*0.000001*U1141,IF('Data Entry'!AD1144="t",'Data Entry'!AC1144*1000*U1141,IF('Data Entry'!AD1144="kg",'Data Entry'!AC1144*1*U1141,IF('Data Entry'!AD1144="L",'Data Entry'!AC1144*1*U1141,IFERROR(,"")))))))</f>
        <v>0</v>
      </c>
      <c r="D1141" s="1" t="s">
        <v>4</v>
      </c>
      <c r="E1141" s="1">
        <f>IF('Data Entry'!AF1144="g",'Data Entry'!AE1144*0.001,IF('Data Entry'!AF1144="mg",'Data Entry'!AE1144*0.000001,IF('Data Entry'!AF1144="t",'Data Entry'!AE1144*1000,IF('Data Entry'!AF1144="ml",'Data Entry'!AE1144*0.001,IF('Data Entry'!AF1144="kg",'Data Entry'!AE1144*1,IF('Data Entry'!AF1144="Pieza",'Data Entry'!AE1144*1,IF('Data Entry'!AF1144="L",'Data Entry'!AE1144*1,IFERROR(,""))))))))</f>
        <v>0</v>
      </c>
      <c r="F1141" s="1" t="s">
        <v>4</v>
      </c>
      <c r="G1141" s="1">
        <f>IF('Data Entry'!AA1144="g",'Data Entry'!Z1144*0.001,IF('Data Entry'!AA1144="mg",'Data Entry'!Z1144*0.000001,IF('Data Entry'!AA1144="t",'Data Entry'!Z1144*1000,IF('Data Entry'!AA1144="ml",'Data Entry'!Z1144*0.001,IF('Data Entry'!AA1144="kg",'Data Entry'!Z1144*1,IF('Data Entry'!AA1144="Piezas",'Data Entry'!Z1144*1,IF('Data Entry'!AA1144="L",'Data Entry'!Z1144*1,IFERROR(,""))))))))</f>
        <v>0</v>
      </c>
      <c r="H1141" s="1" t="s">
        <v>4</v>
      </c>
      <c r="I1141" s="1">
        <f>IF('Data Entry'!AC1144="g",'Data Entry'!AB1144*0.001,IF('Data Entry'!AC1144="mg",'Data Entry'!AB1144*0.000001,IF('Data Entry'!AC1144="t",'Data Entry'!AB1144*1000,IF('Data Entry'!AC1144="ml",'Data Entry'!AB1144*0.001,IF('Data Entry'!AC1144="kg",'Data Entry'!AB1144*1,IF('Data Entry'!AC1144="L",'Data Entry'!AB1144*1,IFERROR(,"")))))))</f>
        <v>0</v>
      </c>
      <c r="J1141" s="59" t="str">
        <f>'Data Entry'!AU1144</f>
        <v/>
      </c>
      <c r="K1141" s="1">
        <f>IF('Data Entry'!AI1144="g",'Data Entry'!AH1144*0.001*V1141,IF('Data Entry'!AI1144="UI",'Data Entry'!AH1144*0.000001*V1141,IF('Data Entry'!AI1144="mg",'Data Entry'!AH1144*0.000001*V1141,IF('Data Entry'!AI1144="t",'Data Entry'!AH1144*1000*V1141,IF('Data Entry'!AI1144="kg",'Data Entry'!AH1144*1*V1141,IF('Data Entry'!AI1144="L",'Data Entry'!AH1144*1*V1141,IFERROR(,"")))))))</f>
        <v>0</v>
      </c>
      <c r="L1141" s="1" t="s">
        <v>4</v>
      </c>
      <c r="M1141" s="59">
        <f>'Data Entry'!AJ1144</f>
        <v>0</v>
      </c>
      <c r="N1141" s="59" t="str">
        <f>'Data Entry'!AX1144</f>
        <v/>
      </c>
      <c r="O1141" s="1">
        <f>IF('Data Entry'!AL1144="g",'Data Entry'!AK1144*0.001*W1141,IF('Data Entry'!AL1144="UI",'Data Entry'!AK1144*0.000001*W1141,IF('Data Entry'!AL1144="mg",'Data Entry'!AK1144*0.000001*W1141,IF('Data Entry'!AL1144="t",'Data Entry'!AK1144*1000*W1141,IF('Data Entry'!AL1144="kg",'Data Entry'!AK1144*1*W1141,IF('Data Entry'!AL1144="L",'Data Entry'!AK1144*1*W1141,IFERROR(,"")))))))</f>
        <v>0</v>
      </c>
      <c r="P1141" s="1" t="s">
        <v>4</v>
      </c>
      <c r="Q1141" s="59">
        <f>'Data Entry'!AM1144</f>
        <v>0</v>
      </c>
      <c r="R1141" s="59" t="str">
        <f>'Data Entry'!BA1144</f>
        <v/>
      </c>
      <c r="S1141" s="1">
        <f>IF('Data Entry'!AO1144="g",'Data Entry'!AN1144*0.001*X1141,IF('Data Entry'!AO1144="UI",'Data Entry'!AN1144*0.000001*X1141,IF('Data Entry'!AO1144="mg",'Data Entry'!AN1144*0.000001*X1141,IF('Data Entry'!AO1144="t",'Data Entry'!AN1144*1000*X1141,IF('Data Entry'!AO1144="kg",'Data Entry'!AN1144*1*X1141,IF('Data Entry'!AO1144="L",'Data Entry'!AN1144*1*X1141,IFERROR(,"")))))))</f>
        <v>0</v>
      </c>
      <c r="T1141" s="1" t="s">
        <v>4</v>
      </c>
      <c r="U1141" s="59" t="str">
        <f>IF('Data Entry'!AP1144="No aplica","1",'Data Entry'!AP1144)</f>
        <v/>
      </c>
      <c r="V1141" s="59" t="str">
        <f>IF('Data Entry'!AS1144="No aplica","1",'Data Entry'!AS1144)</f>
        <v/>
      </c>
      <c r="W1141" s="59" t="str">
        <f>IF('Data Entry'!AV1144="No aplica","1",'Data Entry'!AV1144)</f>
        <v/>
      </c>
      <c r="X1141" s="59" t="str">
        <f>IF('Data Entry'!AY1144="No aplica","1",'Data Entry'!AY1144)</f>
        <v/>
      </c>
      <c r="Y1141" s="151" t="str">
        <f t="shared" si="17"/>
        <v/>
      </c>
      <c r="Z1141" s="152" t="str">
        <f>IF('Data Entry'!H1144="Yes","1",IF(AND('Data Entry'!H1144="",'Data Entry'!I1144="",'Data Entry'!J1144="",'Data Entry'!K1144="",'Data Entry'!L1144="",'Data Entry'!M1144="",'Data Entry'!N1144="",'Data Entry'!O1144="",'Data Entry'!P1144="",'Data Entry'!Q1144=""),"","1"))</f>
        <v/>
      </c>
      <c r="AA1141" s="152" t="str">
        <f>IF('Data Entry'!R1144="Yes","1",IF(AND('Data Entry'!R1144="",'Data Entry'!S1144="",'Data Entry'!T1144="",'Data Entry'!U1144=""),"","1"))</f>
        <v/>
      </c>
      <c r="AB1141" s="157" t="str">
        <f>IF('Data Entry'!V1144="Yes","1",IF(AND('Data Entry'!V1144="",'Data Entry'!W1144=""),"","1"))</f>
        <v/>
      </c>
    </row>
    <row r="1142" spans="1:28" ht="17">
      <c r="A1142" s="59">
        <f>'Data Entry'!AB1145</f>
        <v>0</v>
      </c>
      <c r="B1142" s="59" t="str">
        <f>'Data Entry'!AR1145</f>
        <v/>
      </c>
      <c r="C1142" s="1">
        <f>IF('Data Entry'!AD1145="g",'Data Entry'!AC1145*0.001*U1142,IF('Data Entry'!AD1145="UI",'Data Entry'!AC1145*0.000001*U1142,IF('Data Entry'!AD1145="mg",'Data Entry'!AC1145*0.000001*U1142,IF('Data Entry'!AD1145="t",'Data Entry'!AC1145*1000*U1142,IF('Data Entry'!AD1145="kg",'Data Entry'!AC1145*1*U1142,IF('Data Entry'!AD1145="L",'Data Entry'!AC1145*1*U1142,IFERROR(,"")))))))</f>
        <v>0</v>
      </c>
      <c r="D1142" s="1" t="s">
        <v>4</v>
      </c>
      <c r="E1142" s="1">
        <f>IF('Data Entry'!AF1145="g",'Data Entry'!AE1145*0.001,IF('Data Entry'!AF1145="mg",'Data Entry'!AE1145*0.000001,IF('Data Entry'!AF1145="t",'Data Entry'!AE1145*1000,IF('Data Entry'!AF1145="ml",'Data Entry'!AE1145*0.001,IF('Data Entry'!AF1145="kg",'Data Entry'!AE1145*1,IF('Data Entry'!AF1145="Pieza",'Data Entry'!AE1145*1,IF('Data Entry'!AF1145="L",'Data Entry'!AE1145*1,IFERROR(,""))))))))</f>
        <v>0</v>
      </c>
      <c r="F1142" s="1" t="s">
        <v>4</v>
      </c>
      <c r="G1142" s="1">
        <f>IF('Data Entry'!AA1145="g",'Data Entry'!Z1145*0.001,IF('Data Entry'!AA1145="mg",'Data Entry'!Z1145*0.000001,IF('Data Entry'!AA1145="t",'Data Entry'!Z1145*1000,IF('Data Entry'!AA1145="ml",'Data Entry'!Z1145*0.001,IF('Data Entry'!AA1145="kg",'Data Entry'!Z1145*1,IF('Data Entry'!AA1145="Piezas",'Data Entry'!Z1145*1,IF('Data Entry'!AA1145="L",'Data Entry'!Z1145*1,IFERROR(,""))))))))</f>
        <v>0</v>
      </c>
      <c r="H1142" s="1" t="s">
        <v>4</v>
      </c>
      <c r="I1142" s="1">
        <f>IF('Data Entry'!AC1145="g",'Data Entry'!AB1145*0.001,IF('Data Entry'!AC1145="mg",'Data Entry'!AB1145*0.000001,IF('Data Entry'!AC1145="t",'Data Entry'!AB1145*1000,IF('Data Entry'!AC1145="ml",'Data Entry'!AB1145*0.001,IF('Data Entry'!AC1145="kg",'Data Entry'!AB1145*1,IF('Data Entry'!AC1145="L",'Data Entry'!AB1145*1,IFERROR(,"")))))))</f>
        <v>0</v>
      </c>
      <c r="J1142" s="59" t="str">
        <f>'Data Entry'!AU1145</f>
        <v/>
      </c>
      <c r="K1142" s="1">
        <f>IF('Data Entry'!AI1145="g",'Data Entry'!AH1145*0.001*V1142,IF('Data Entry'!AI1145="UI",'Data Entry'!AH1145*0.000001*V1142,IF('Data Entry'!AI1145="mg",'Data Entry'!AH1145*0.000001*V1142,IF('Data Entry'!AI1145="t",'Data Entry'!AH1145*1000*V1142,IF('Data Entry'!AI1145="kg",'Data Entry'!AH1145*1*V1142,IF('Data Entry'!AI1145="L",'Data Entry'!AH1145*1*V1142,IFERROR(,"")))))))</f>
        <v>0</v>
      </c>
      <c r="L1142" s="1" t="s">
        <v>4</v>
      </c>
      <c r="M1142" s="59">
        <f>'Data Entry'!AJ1145</f>
        <v>0</v>
      </c>
      <c r="N1142" s="59" t="str">
        <f>'Data Entry'!AX1145</f>
        <v/>
      </c>
      <c r="O1142" s="1">
        <f>IF('Data Entry'!AL1145="g",'Data Entry'!AK1145*0.001*W1142,IF('Data Entry'!AL1145="UI",'Data Entry'!AK1145*0.000001*W1142,IF('Data Entry'!AL1145="mg",'Data Entry'!AK1145*0.000001*W1142,IF('Data Entry'!AL1145="t",'Data Entry'!AK1145*1000*W1142,IF('Data Entry'!AL1145="kg",'Data Entry'!AK1145*1*W1142,IF('Data Entry'!AL1145="L",'Data Entry'!AK1145*1*W1142,IFERROR(,"")))))))</f>
        <v>0</v>
      </c>
      <c r="P1142" s="1" t="s">
        <v>4</v>
      </c>
      <c r="Q1142" s="59">
        <f>'Data Entry'!AM1145</f>
        <v>0</v>
      </c>
      <c r="R1142" s="59" t="str">
        <f>'Data Entry'!BA1145</f>
        <v/>
      </c>
      <c r="S1142" s="1">
        <f>IF('Data Entry'!AO1145="g",'Data Entry'!AN1145*0.001*X1142,IF('Data Entry'!AO1145="UI",'Data Entry'!AN1145*0.000001*X1142,IF('Data Entry'!AO1145="mg",'Data Entry'!AN1145*0.000001*X1142,IF('Data Entry'!AO1145="t",'Data Entry'!AN1145*1000*X1142,IF('Data Entry'!AO1145="kg",'Data Entry'!AN1145*1*X1142,IF('Data Entry'!AO1145="L",'Data Entry'!AN1145*1*X1142,IFERROR(,"")))))))</f>
        <v>0</v>
      </c>
      <c r="T1142" s="1" t="s">
        <v>4</v>
      </c>
      <c r="U1142" s="59" t="str">
        <f>IF('Data Entry'!AP1145="No aplica","1",'Data Entry'!AP1145)</f>
        <v/>
      </c>
      <c r="V1142" s="59" t="str">
        <f>IF('Data Entry'!AS1145="No aplica","1",'Data Entry'!AS1145)</f>
        <v/>
      </c>
      <c r="W1142" s="59" t="str">
        <f>IF('Data Entry'!AV1145="No aplica","1",'Data Entry'!AV1145)</f>
        <v/>
      </c>
      <c r="X1142" s="59" t="str">
        <f>IF('Data Entry'!AY1145="No aplica","1",'Data Entry'!AY1145)</f>
        <v/>
      </c>
      <c r="Y1142" s="151" t="str">
        <f t="shared" si="17"/>
        <v/>
      </c>
      <c r="Z1142" s="152" t="str">
        <f>IF('Data Entry'!H1145="Yes","1",IF(AND('Data Entry'!H1145="",'Data Entry'!I1145="",'Data Entry'!J1145="",'Data Entry'!K1145="",'Data Entry'!L1145="",'Data Entry'!M1145="",'Data Entry'!N1145="",'Data Entry'!O1145="",'Data Entry'!P1145="",'Data Entry'!Q1145=""),"","1"))</f>
        <v/>
      </c>
      <c r="AA1142" s="152" t="str">
        <f>IF('Data Entry'!R1145="Yes","1",IF(AND('Data Entry'!R1145="",'Data Entry'!S1145="",'Data Entry'!T1145="",'Data Entry'!U1145=""),"","1"))</f>
        <v/>
      </c>
      <c r="AB1142" s="157" t="str">
        <f>IF('Data Entry'!V1145="Yes","1",IF(AND('Data Entry'!V1145="",'Data Entry'!W1145=""),"","1"))</f>
        <v/>
      </c>
    </row>
    <row r="1143" spans="1:28" ht="17">
      <c r="A1143" s="59">
        <f>'Data Entry'!AB1146</f>
        <v>0</v>
      </c>
      <c r="B1143" s="59" t="str">
        <f>'Data Entry'!AR1146</f>
        <v/>
      </c>
      <c r="C1143" s="1">
        <f>IF('Data Entry'!AD1146="g",'Data Entry'!AC1146*0.001*U1143,IF('Data Entry'!AD1146="UI",'Data Entry'!AC1146*0.000001*U1143,IF('Data Entry'!AD1146="mg",'Data Entry'!AC1146*0.000001*U1143,IF('Data Entry'!AD1146="t",'Data Entry'!AC1146*1000*U1143,IF('Data Entry'!AD1146="kg",'Data Entry'!AC1146*1*U1143,IF('Data Entry'!AD1146="L",'Data Entry'!AC1146*1*U1143,IFERROR(,"")))))))</f>
        <v>0</v>
      </c>
      <c r="D1143" s="1" t="s">
        <v>4</v>
      </c>
      <c r="E1143" s="1">
        <f>IF('Data Entry'!AF1146="g",'Data Entry'!AE1146*0.001,IF('Data Entry'!AF1146="mg",'Data Entry'!AE1146*0.000001,IF('Data Entry'!AF1146="t",'Data Entry'!AE1146*1000,IF('Data Entry'!AF1146="ml",'Data Entry'!AE1146*0.001,IF('Data Entry'!AF1146="kg",'Data Entry'!AE1146*1,IF('Data Entry'!AF1146="Pieza",'Data Entry'!AE1146*1,IF('Data Entry'!AF1146="L",'Data Entry'!AE1146*1,IFERROR(,""))))))))</f>
        <v>0</v>
      </c>
      <c r="F1143" s="1" t="s">
        <v>4</v>
      </c>
      <c r="G1143" s="1">
        <f>IF('Data Entry'!AA1146="g",'Data Entry'!Z1146*0.001,IF('Data Entry'!AA1146="mg",'Data Entry'!Z1146*0.000001,IF('Data Entry'!AA1146="t",'Data Entry'!Z1146*1000,IF('Data Entry'!AA1146="ml",'Data Entry'!Z1146*0.001,IF('Data Entry'!AA1146="kg",'Data Entry'!Z1146*1,IF('Data Entry'!AA1146="Piezas",'Data Entry'!Z1146*1,IF('Data Entry'!AA1146="L",'Data Entry'!Z1146*1,IFERROR(,""))))))))</f>
        <v>0</v>
      </c>
      <c r="H1143" s="1" t="s">
        <v>4</v>
      </c>
      <c r="I1143" s="1">
        <f>IF('Data Entry'!AC1146="g",'Data Entry'!AB1146*0.001,IF('Data Entry'!AC1146="mg",'Data Entry'!AB1146*0.000001,IF('Data Entry'!AC1146="t",'Data Entry'!AB1146*1000,IF('Data Entry'!AC1146="ml",'Data Entry'!AB1146*0.001,IF('Data Entry'!AC1146="kg",'Data Entry'!AB1146*1,IF('Data Entry'!AC1146="L",'Data Entry'!AB1146*1,IFERROR(,"")))))))</f>
        <v>0</v>
      </c>
      <c r="J1143" s="59" t="str">
        <f>'Data Entry'!AU1146</f>
        <v/>
      </c>
      <c r="K1143" s="1">
        <f>IF('Data Entry'!AI1146="g",'Data Entry'!AH1146*0.001*V1143,IF('Data Entry'!AI1146="UI",'Data Entry'!AH1146*0.000001*V1143,IF('Data Entry'!AI1146="mg",'Data Entry'!AH1146*0.000001*V1143,IF('Data Entry'!AI1146="t",'Data Entry'!AH1146*1000*V1143,IF('Data Entry'!AI1146="kg",'Data Entry'!AH1146*1*V1143,IF('Data Entry'!AI1146="L",'Data Entry'!AH1146*1*V1143,IFERROR(,"")))))))</f>
        <v>0</v>
      </c>
      <c r="L1143" s="1" t="s">
        <v>4</v>
      </c>
      <c r="M1143" s="59">
        <f>'Data Entry'!AJ1146</f>
        <v>0</v>
      </c>
      <c r="N1143" s="59" t="str">
        <f>'Data Entry'!AX1146</f>
        <v/>
      </c>
      <c r="O1143" s="1">
        <f>IF('Data Entry'!AL1146="g",'Data Entry'!AK1146*0.001*W1143,IF('Data Entry'!AL1146="UI",'Data Entry'!AK1146*0.000001*W1143,IF('Data Entry'!AL1146="mg",'Data Entry'!AK1146*0.000001*W1143,IF('Data Entry'!AL1146="t",'Data Entry'!AK1146*1000*W1143,IF('Data Entry'!AL1146="kg",'Data Entry'!AK1146*1*W1143,IF('Data Entry'!AL1146="L",'Data Entry'!AK1146*1*W1143,IFERROR(,"")))))))</f>
        <v>0</v>
      </c>
      <c r="P1143" s="1" t="s">
        <v>4</v>
      </c>
      <c r="Q1143" s="59">
        <f>'Data Entry'!AM1146</f>
        <v>0</v>
      </c>
      <c r="R1143" s="59" t="str">
        <f>'Data Entry'!BA1146</f>
        <v/>
      </c>
      <c r="S1143" s="1">
        <f>IF('Data Entry'!AO1146="g",'Data Entry'!AN1146*0.001*X1143,IF('Data Entry'!AO1146="UI",'Data Entry'!AN1146*0.000001*X1143,IF('Data Entry'!AO1146="mg",'Data Entry'!AN1146*0.000001*X1143,IF('Data Entry'!AO1146="t",'Data Entry'!AN1146*1000*X1143,IF('Data Entry'!AO1146="kg",'Data Entry'!AN1146*1*X1143,IF('Data Entry'!AO1146="L",'Data Entry'!AN1146*1*X1143,IFERROR(,"")))))))</f>
        <v>0</v>
      </c>
      <c r="T1143" s="1" t="s">
        <v>4</v>
      </c>
      <c r="U1143" s="59" t="str">
        <f>IF('Data Entry'!AP1146="No aplica","1",'Data Entry'!AP1146)</f>
        <v/>
      </c>
      <c r="V1143" s="59" t="str">
        <f>IF('Data Entry'!AS1146="No aplica","1",'Data Entry'!AS1146)</f>
        <v/>
      </c>
      <c r="W1143" s="59" t="str">
        <f>IF('Data Entry'!AV1146="No aplica","1",'Data Entry'!AV1146)</f>
        <v/>
      </c>
      <c r="X1143" s="59" t="str">
        <f>IF('Data Entry'!AY1146="No aplica","1",'Data Entry'!AY1146)</f>
        <v/>
      </c>
      <c r="Y1143" s="151" t="str">
        <f t="shared" si="17"/>
        <v/>
      </c>
      <c r="Z1143" s="152" t="str">
        <f>IF('Data Entry'!H1146="Yes","1",IF(AND('Data Entry'!H1146="",'Data Entry'!I1146="",'Data Entry'!J1146="",'Data Entry'!K1146="",'Data Entry'!L1146="",'Data Entry'!M1146="",'Data Entry'!N1146="",'Data Entry'!O1146="",'Data Entry'!P1146="",'Data Entry'!Q1146=""),"","1"))</f>
        <v/>
      </c>
      <c r="AA1143" s="152" t="str">
        <f>IF('Data Entry'!R1146="Yes","1",IF(AND('Data Entry'!R1146="",'Data Entry'!S1146="",'Data Entry'!T1146="",'Data Entry'!U1146=""),"","1"))</f>
        <v/>
      </c>
      <c r="AB1143" s="157" t="str">
        <f>IF('Data Entry'!V1146="Yes","1",IF(AND('Data Entry'!V1146="",'Data Entry'!W1146=""),"","1"))</f>
        <v/>
      </c>
    </row>
    <row r="1144" spans="1:28" ht="17">
      <c r="A1144" s="59">
        <f>'Data Entry'!AB1147</f>
        <v>0</v>
      </c>
      <c r="B1144" s="59" t="str">
        <f>'Data Entry'!AR1147</f>
        <v/>
      </c>
      <c r="C1144" s="1">
        <f>IF('Data Entry'!AD1147="g",'Data Entry'!AC1147*0.001*U1144,IF('Data Entry'!AD1147="UI",'Data Entry'!AC1147*0.000001*U1144,IF('Data Entry'!AD1147="mg",'Data Entry'!AC1147*0.000001*U1144,IF('Data Entry'!AD1147="t",'Data Entry'!AC1147*1000*U1144,IF('Data Entry'!AD1147="kg",'Data Entry'!AC1147*1*U1144,IF('Data Entry'!AD1147="L",'Data Entry'!AC1147*1*U1144,IFERROR(,"")))))))</f>
        <v>0</v>
      </c>
      <c r="D1144" s="1" t="s">
        <v>4</v>
      </c>
      <c r="E1144" s="1">
        <f>IF('Data Entry'!AF1147="g",'Data Entry'!AE1147*0.001,IF('Data Entry'!AF1147="mg",'Data Entry'!AE1147*0.000001,IF('Data Entry'!AF1147="t",'Data Entry'!AE1147*1000,IF('Data Entry'!AF1147="ml",'Data Entry'!AE1147*0.001,IF('Data Entry'!AF1147="kg",'Data Entry'!AE1147*1,IF('Data Entry'!AF1147="Pieza",'Data Entry'!AE1147*1,IF('Data Entry'!AF1147="L",'Data Entry'!AE1147*1,IFERROR(,""))))))))</f>
        <v>0</v>
      </c>
      <c r="F1144" s="1" t="s">
        <v>4</v>
      </c>
      <c r="G1144" s="1">
        <f>IF('Data Entry'!AA1147="g",'Data Entry'!Z1147*0.001,IF('Data Entry'!AA1147="mg",'Data Entry'!Z1147*0.000001,IF('Data Entry'!AA1147="t",'Data Entry'!Z1147*1000,IF('Data Entry'!AA1147="ml",'Data Entry'!Z1147*0.001,IF('Data Entry'!AA1147="kg",'Data Entry'!Z1147*1,IF('Data Entry'!AA1147="Piezas",'Data Entry'!Z1147*1,IF('Data Entry'!AA1147="L",'Data Entry'!Z1147*1,IFERROR(,""))))))))</f>
        <v>0</v>
      </c>
      <c r="H1144" s="1" t="s">
        <v>4</v>
      </c>
      <c r="I1144" s="1">
        <f>IF('Data Entry'!AC1147="g",'Data Entry'!AB1147*0.001,IF('Data Entry'!AC1147="mg",'Data Entry'!AB1147*0.000001,IF('Data Entry'!AC1147="t",'Data Entry'!AB1147*1000,IF('Data Entry'!AC1147="ml",'Data Entry'!AB1147*0.001,IF('Data Entry'!AC1147="kg",'Data Entry'!AB1147*1,IF('Data Entry'!AC1147="L",'Data Entry'!AB1147*1,IFERROR(,"")))))))</f>
        <v>0</v>
      </c>
      <c r="J1144" s="59" t="str">
        <f>'Data Entry'!AU1147</f>
        <v/>
      </c>
      <c r="K1144" s="1">
        <f>IF('Data Entry'!AI1147="g",'Data Entry'!AH1147*0.001*V1144,IF('Data Entry'!AI1147="UI",'Data Entry'!AH1147*0.000001*V1144,IF('Data Entry'!AI1147="mg",'Data Entry'!AH1147*0.000001*V1144,IF('Data Entry'!AI1147="t",'Data Entry'!AH1147*1000*V1144,IF('Data Entry'!AI1147="kg",'Data Entry'!AH1147*1*V1144,IF('Data Entry'!AI1147="L",'Data Entry'!AH1147*1*V1144,IFERROR(,"")))))))</f>
        <v>0</v>
      </c>
      <c r="L1144" s="1" t="s">
        <v>4</v>
      </c>
      <c r="M1144" s="59">
        <f>'Data Entry'!AJ1147</f>
        <v>0</v>
      </c>
      <c r="N1144" s="59" t="str">
        <f>'Data Entry'!AX1147</f>
        <v/>
      </c>
      <c r="O1144" s="1">
        <f>IF('Data Entry'!AL1147="g",'Data Entry'!AK1147*0.001*W1144,IF('Data Entry'!AL1147="UI",'Data Entry'!AK1147*0.000001*W1144,IF('Data Entry'!AL1147="mg",'Data Entry'!AK1147*0.000001*W1144,IF('Data Entry'!AL1147="t",'Data Entry'!AK1147*1000*W1144,IF('Data Entry'!AL1147="kg",'Data Entry'!AK1147*1*W1144,IF('Data Entry'!AL1147="L",'Data Entry'!AK1147*1*W1144,IFERROR(,"")))))))</f>
        <v>0</v>
      </c>
      <c r="P1144" s="1" t="s">
        <v>4</v>
      </c>
      <c r="Q1144" s="59">
        <f>'Data Entry'!AM1147</f>
        <v>0</v>
      </c>
      <c r="R1144" s="59" t="str">
        <f>'Data Entry'!BA1147</f>
        <v/>
      </c>
      <c r="S1144" s="1">
        <f>IF('Data Entry'!AO1147="g",'Data Entry'!AN1147*0.001*X1144,IF('Data Entry'!AO1147="UI",'Data Entry'!AN1147*0.000001*X1144,IF('Data Entry'!AO1147="mg",'Data Entry'!AN1147*0.000001*X1144,IF('Data Entry'!AO1147="t",'Data Entry'!AN1147*1000*X1144,IF('Data Entry'!AO1147="kg",'Data Entry'!AN1147*1*X1144,IF('Data Entry'!AO1147="L",'Data Entry'!AN1147*1*X1144,IFERROR(,"")))))))</f>
        <v>0</v>
      </c>
      <c r="T1144" s="1" t="s">
        <v>4</v>
      </c>
      <c r="U1144" s="59" t="str">
        <f>IF('Data Entry'!AP1147="No aplica","1",'Data Entry'!AP1147)</f>
        <v/>
      </c>
      <c r="V1144" s="59" t="str">
        <f>IF('Data Entry'!AS1147="No aplica","1",'Data Entry'!AS1147)</f>
        <v/>
      </c>
      <c r="W1144" s="59" t="str">
        <f>IF('Data Entry'!AV1147="No aplica","1",'Data Entry'!AV1147)</f>
        <v/>
      </c>
      <c r="X1144" s="59" t="str">
        <f>IF('Data Entry'!AY1147="No aplica","1",'Data Entry'!AY1147)</f>
        <v/>
      </c>
      <c r="Y1144" s="151" t="str">
        <f t="shared" si="17"/>
        <v/>
      </c>
      <c r="Z1144" s="152" t="str">
        <f>IF('Data Entry'!H1147="Yes","1",IF(AND('Data Entry'!H1147="",'Data Entry'!I1147="",'Data Entry'!J1147="",'Data Entry'!K1147="",'Data Entry'!L1147="",'Data Entry'!M1147="",'Data Entry'!N1147="",'Data Entry'!O1147="",'Data Entry'!P1147="",'Data Entry'!Q1147=""),"","1"))</f>
        <v/>
      </c>
      <c r="AA1144" s="152" t="str">
        <f>IF('Data Entry'!R1147="Yes","1",IF(AND('Data Entry'!R1147="",'Data Entry'!S1147="",'Data Entry'!T1147="",'Data Entry'!U1147=""),"","1"))</f>
        <v/>
      </c>
      <c r="AB1144" s="157" t="str">
        <f>IF('Data Entry'!V1147="Yes","1",IF(AND('Data Entry'!V1147="",'Data Entry'!W1147=""),"","1"))</f>
        <v/>
      </c>
    </row>
    <row r="1145" spans="1:28" ht="17">
      <c r="A1145" s="59">
        <f>'Data Entry'!AB1148</f>
        <v>0</v>
      </c>
      <c r="B1145" s="59" t="str">
        <f>'Data Entry'!AR1148</f>
        <v/>
      </c>
      <c r="C1145" s="1">
        <f>IF('Data Entry'!AD1148="g",'Data Entry'!AC1148*0.001*U1145,IF('Data Entry'!AD1148="UI",'Data Entry'!AC1148*0.000001*U1145,IF('Data Entry'!AD1148="mg",'Data Entry'!AC1148*0.000001*U1145,IF('Data Entry'!AD1148="t",'Data Entry'!AC1148*1000*U1145,IF('Data Entry'!AD1148="kg",'Data Entry'!AC1148*1*U1145,IF('Data Entry'!AD1148="L",'Data Entry'!AC1148*1*U1145,IFERROR(,"")))))))</f>
        <v>0</v>
      </c>
      <c r="D1145" s="1" t="s">
        <v>4</v>
      </c>
      <c r="E1145" s="1">
        <f>IF('Data Entry'!AF1148="g",'Data Entry'!AE1148*0.001,IF('Data Entry'!AF1148="mg",'Data Entry'!AE1148*0.000001,IF('Data Entry'!AF1148="t",'Data Entry'!AE1148*1000,IF('Data Entry'!AF1148="ml",'Data Entry'!AE1148*0.001,IF('Data Entry'!AF1148="kg",'Data Entry'!AE1148*1,IF('Data Entry'!AF1148="Pieza",'Data Entry'!AE1148*1,IF('Data Entry'!AF1148="L",'Data Entry'!AE1148*1,IFERROR(,""))))))))</f>
        <v>0</v>
      </c>
      <c r="F1145" s="1" t="s">
        <v>4</v>
      </c>
      <c r="G1145" s="1">
        <f>IF('Data Entry'!AA1148="g",'Data Entry'!Z1148*0.001,IF('Data Entry'!AA1148="mg",'Data Entry'!Z1148*0.000001,IF('Data Entry'!AA1148="t",'Data Entry'!Z1148*1000,IF('Data Entry'!AA1148="ml",'Data Entry'!Z1148*0.001,IF('Data Entry'!AA1148="kg",'Data Entry'!Z1148*1,IF('Data Entry'!AA1148="Piezas",'Data Entry'!Z1148*1,IF('Data Entry'!AA1148="L",'Data Entry'!Z1148*1,IFERROR(,""))))))))</f>
        <v>0</v>
      </c>
      <c r="H1145" s="1" t="s">
        <v>4</v>
      </c>
      <c r="I1145" s="1">
        <f>IF('Data Entry'!AC1148="g",'Data Entry'!AB1148*0.001,IF('Data Entry'!AC1148="mg",'Data Entry'!AB1148*0.000001,IF('Data Entry'!AC1148="t",'Data Entry'!AB1148*1000,IF('Data Entry'!AC1148="ml",'Data Entry'!AB1148*0.001,IF('Data Entry'!AC1148="kg",'Data Entry'!AB1148*1,IF('Data Entry'!AC1148="L",'Data Entry'!AB1148*1,IFERROR(,"")))))))</f>
        <v>0</v>
      </c>
      <c r="J1145" s="59" t="str">
        <f>'Data Entry'!AU1148</f>
        <v/>
      </c>
      <c r="K1145" s="1">
        <f>IF('Data Entry'!AI1148="g",'Data Entry'!AH1148*0.001*V1145,IF('Data Entry'!AI1148="UI",'Data Entry'!AH1148*0.000001*V1145,IF('Data Entry'!AI1148="mg",'Data Entry'!AH1148*0.000001*V1145,IF('Data Entry'!AI1148="t",'Data Entry'!AH1148*1000*V1145,IF('Data Entry'!AI1148="kg",'Data Entry'!AH1148*1*V1145,IF('Data Entry'!AI1148="L",'Data Entry'!AH1148*1*V1145,IFERROR(,"")))))))</f>
        <v>0</v>
      </c>
      <c r="L1145" s="1" t="s">
        <v>4</v>
      </c>
      <c r="M1145" s="59">
        <f>'Data Entry'!AJ1148</f>
        <v>0</v>
      </c>
      <c r="N1145" s="59" t="str">
        <f>'Data Entry'!AX1148</f>
        <v/>
      </c>
      <c r="O1145" s="1">
        <f>IF('Data Entry'!AL1148="g",'Data Entry'!AK1148*0.001*W1145,IF('Data Entry'!AL1148="UI",'Data Entry'!AK1148*0.000001*W1145,IF('Data Entry'!AL1148="mg",'Data Entry'!AK1148*0.000001*W1145,IF('Data Entry'!AL1148="t",'Data Entry'!AK1148*1000*W1145,IF('Data Entry'!AL1148="kg",'Data Entry'!AK1148*1*W1145,IF('Data Entry'!AL1148="L",'Data Entry'!AK1148*1*W1145,IFERROR(,"")))))))</f>
        <v>0</v>
      </c>
      <c r="P1145" s="1" t="s">
        <v>4</v>
      </c>
      <c r="Q1145" s="59">
        <f>'Data Entry'!AM1148</f>
        <v>0</v>
      </c>
      <c r="R1145" s="59" t="str">
        <f>'Data Entry'!BA1148</f>
        <v/>
      </c>
      <c r="S1145" s="1">
        <f>IF('Data Entry'!AO1148="g",'Data Entry'!AN1148*0.001*X1145,IF('Data Entry'!AO1148="UI",'Data Entry'!AN1148*0.000001*X1145,IF('Data Entry'!AO1148="mg",'Data Entry'!AN1148*0.000001*X1145,IF('Data Entry'!AO1148="t",'Data Entry'!AN1148*1000*X1145,IF('Data Entry'!AO1148="kg",'Data Entry'!AN1148*1*X1145,IF('Data Entry'!AO1148="L",'Data Entry'!AN1148*1*X1145,IFERROR(,"")))))))</f>
        <v>0</v>
      </c>
      <c r="T1145" s="1" t="s">
        <v>4</v>
      </c>
      <c r="U1145" s="59" t="str">
        <f>IF('Data Entry'!AP1148="No aplica","1",'Data Entry'!AP1148)</f>
        <v/>
      </c>
      <c r="V1145" s="59" t="str">
        <f>IF('Data Entry'!AS1148="No aplica","1",'Data Entry'!AS1148)</f>
        <v/>
      </c>
      <c r="W1145" s="59" t="str">
        <f>IF('Data Entry'!AV1148="No aplica","1",'Data Entry'!AV1148)</f>
        <v/>
      </c>
      <c r="X1145" s="59" t="str">
        <f>IF('Data Entry'!AY1148="No aplica","1",'Data Entry'!AY1148)</f>
        <v/>
      </c>
      <c r="Y1145" s="151" t="str">
        <f t="shared" si="17"/>
        <v/>
      </c>
      <c r="Z1145" s="152" t="str">
        <f>IF('Data Entry'!H1148="Yes","1",IF(AND('Data Entry'!H1148="",'Data Entry'!I1148="",'Data Entry'!J1148="",'Data Entry'!K1148="",'Data Entry'!L1148="",'Data Entry'!M1148="",'Data Entry'!N1148="",'Data Entry'!O1148="",'Data Entry'!P1148="",'Data Entry'!Q1148=""),"","1"))</f>
        <v/>
      </c>
      <c r="AA1145" s="152" t="str">
        <f>IF('Data Entry'!R1148="Yes","1",IF(AND('Data Entry'!R1148="",'Data Entry'!S1148="",'Data Entry'!T1148="",'Data Entry'!U1148=""),"","1"))</f>
        <v/>
      </c>
      <c r="AB1145" s="157" t="str">
        <f>IF('Data Entry'!V1148="Yes","1",IF(AND('Data Entry'!V1148="",'Data Entry'!W1148=""),"","1"))</f>
        <v/>
      </c>
    </row>
    <row r="1146" spans="1:28" ht="17">
      <c r="A1146" s="59">
        <f>'Data Entry'!AB1149</f>
        <v>0</v>
      </c>
      <c r="B1146" s="59" t="str">
        <f>'Data Entry'!AR1149</f>
        <v/>
      </c>
      <c r="C1146" s="1">
        <f>IF('Data Entry'!AD1149="g",'Data Entry'!AC1149*0.001*U1146,IF('Data Entry'!AD1149="UI",'Data Entry'!AC1149*0.000001*U1146,IF('Data Entry'!AD1149="mg",'Data Entry'!AC1149*0.000001*U1146,IF('Data Entry'!AD1149="t",'Data Entry'!AC1149*1000*U1146,IF('Data Entry'!AD1149="kg",'Data Entry'!AC1149*1*U1146,IF('Data Entry'!AD1149="L",'Data Entry'!AC1149*1*U1146,IFERROR(,"")))))))</f>
        <v>0</v>
      </c>
      <c r="D1146" s="1" t="s">
        <v>4</v>
      </c>
      <c r="E1146" s="1">
        <f>IF('Data Entry'!AF1149="g",'Data Entry'!AE1149*0.001,IF('Data Entry'!AF1149="mg",'Data Entry'!AE1149*0.000001,IF('Data Entry'!AF1149="t",'Data Entry'!AE1149*1000,IF('Data Entry'!AF1149="ml",'Data Entry'!AE1149*0.001,IF('Data Entry'!AF1149="kg",'Data Entry'!AE1149*1,IF('Data Entry'!AF1149="Pieza",'Data Entry'!AE1149*1,IF('Data Entry'!AF1149="L",'Data Entry'!AE1149*1,IFERROR(,""))))))))</f>
        <v>0</v>
      </c>
      <c r="F1146" s="1" t="s">
        <v>4</v>
      </c>
      <c r="G1146" s="1">
        <f>IF('Data Entry'!AA1149="g",'Data Entry'!Z1149*0.001,IF('Data Entry'!AA1149="mg",'Data Entry'!Z1149*0.000001,IF('Data Entry'!AA1149="t",'Data Entry'!Z1149*1000,IF('Data Entry'!AA1149="ml",'Data Entry'!Z1149*0.001,IF('Data Entry'!AA1149="kg",'Data Entry'!Z1149*1,IF('Data Entry'!AA1149="Piezas",'Data Entry'!Z1149*1,IF('Data Entry'!AA1149="L",'Data Entry'!Z1149*1,IFERROR(,""))))))))</f>
        <v>0</v>
      </c>
      <c r="H1146" s="1" t="s">
        <v>4</v>
      </c>
      <c r="I1146" s="1">
        <f>IF('Data Entry'!AC1149="g",'Data Entry'!AB1149*0.001,IF('Data Entry'!AC1149="mg",'Data Entry'!AB1149*0.000001,IF('Data Entry'!AC1149="t",'Data Entry'!AB1149*1000,IF('Data Entry'!AC1149="ml",'Data Entry'!AB1149*0.001,IF('Data Entry'!AC1149="kg",'Data Entry'!AB1149*1,IF('Data Entry'!AC1149="L",'Data Entry'!AB1149*1,IFERROR(,"")))))))</f>
        <v>0</v>
      </c>
      <c r="J1146" s="59" t="str">
        <f>'Data Entry'!AU1149</f>
        <v/>
      </c>
      <c r="K1146" s="1">
        <f>IF('Data Entry'!AI1149="g",'Data Entry'!AH1149*0.001*V1146,IF('Data Entry'!AI1149="UI",'Data Entry'!AH1149*0.000001*V1146,IF('Data Entry'!AI1149="mg",'Data Entry'!AH1149*0.000001*V1146,IF('Data Entry'!AI1149="t",'Data Entry'!AH1149*1000*V1146,IF('Data Entry'!AI1149="kg",'Data Entry'!AH1149*1*V1146,IF('Data Entry'!AI1149="L",'Data Entry'!AH1149*1*V1146,IFERROR(,"")))))))</f>
        <v>0</v>
      </c>
      <c r="L1146" s="1" t="s">
        <v>4</v>
      </c>
      <c r="M1146" s="59">
        <f>'Data Entry'!AJ1149</f>
        <v>0</v>
      </c>
      <c r="N1146" s="59" t="str">
        <f>'Data Entry'!AX1149</f>
        <v/>
      </c>
      <c r="O1146" s="1">
        <f>IF('Data Entry'!AL1149="g",'Data Entry'!AK1149*0.001*W1146,IF('Data Entry'!AL1149="UI",'Data Entry'!AK1149*0.000001*W1146,IF('Data Entry'!AL1149="mg",'Data Entry'!AK1149*0.000001*W1146,IF('Data Entry'!AL1149="t",'Data Entry'!AK1149*1000*W1146,IF('Data Entry'!AL1149="kg",'Data Entry'!AK1149*1*W1146,IF('Data Entry'!AL1149="L",'Data Entry'!AK1149*1*W1146,IFERROR(,"")))))))</f>
        <v>0</v>
      </c>
      <c r="P1146" s="1" t="s">
        <v>4</v>
      </c>
      <c r="Q1146" s="59">
        <f>'Data Entry'!AM1149</f>
        <v>0</v>
      </c>
      <c r="R1146" s="59" t="str">
        <f>'Data Entry'!BA1149</f>
        <v/>
      </c>
      <c r="S1146" s="1">
        <f>IF('Data Entry'!AO1149="g",'Data Entry'!AN1149*0.001*X1146,IF('Data Entry'!AO1149="UI",'Data Entry'!AN1149*0.000001*X1146,IF('Data Entry'!AO1149="mg",'Data Entry'!AN1149*0.000001*X1146,IF('Data Entry'!AO1149="t",'Data Entry'!AN1149*1000*X1146,IF('Data Entry'!AO1149="kg",'Data Entry'!AN1149*1*X1146,IF('Data Entry'!AO1149="L",'Data Entry'!AN1149*1*X1146,IFERROR(,"")))))))</f>
        <v>0</v>
      </c>
      <c r="T1146" s="1" t="s">
        <v>4</v>
      </c>
      <c r="U1146" s="59" t="str">
        <f>IF('Data Entry'!AP1149="No aplica","1",'Data Entry'!AP1149)</f>
        <v/>
      </c>
      <c r="V1146" s="59" t="str">
        <f>IF('Data Entry'!AS1149="No aplica","1",'Data Entry'!AS1149)</f>
        <v/>
      </c>
      <c r="W1146" s="59" t="str">
        <f>IF('Data Entry'!AV1149="No aplica","1",'Data Entry'!AV1149)</f>
        <v/>
      </c>
      <c r="X1146" s="59" t="str">
        <f>IF('Data Entry'!AY1149="No aplica","1",'Data Entry'!AY1149)</f>
        <v/>
      </c>
      <c r="Y1146" s="151" t="str">
        <f t="shared" si="17"/>
        <v/>
      </c>
      <c r="Z1146" s="152" t="str">
        <f>IF('Data Entry'!H1149="Yes","1",IF(AND('Data Entry'!H1149="",'Data Entry'!I1149="",'Data Entry'!J1149="",'Data Entry'!K1149="",'Data Entry'!L1149="",'Data Entry'!M1149="",'Data Entry'!N1149="",'Data Entry'!O1149="",'Data Entry'!P1149="",'Data Entry'!Q1149=""),"","1"))</f>
        <v/>
      </c>
      <c r="AA1146" s="152" t="str">
        <f>IF('Data Entry'!R1149="Yes","1",IF(AND('Data Entry'!R1149="",'Data Entry'!S1149="",'Data Entry'!T1149="",'Data Entry'!U1149=""),"","1"))</f>
        <v/>
      </c>
      <c r="AB1146" s="157" t="str">
        <f>IF('Data Entry'!V1149="Yes","1",IF(AND('Data Entry'!V1149="",'Data Entry'!W1149=""),"","1"))</f>
        <v/>
      </c>
    </row>
    <row r="1147" spans="1:28" ht="17">
      <c r="A1147" s="59">
        <f>'Data Entry'!AB1150</f>
        <v>0</v>
      </c>
      <c r="B1147" s="59" t="str">
        <f>'Data Entry'!AR1150</f>
        <v/>
      </c>
      <c r="C1147" s="1">
        <f>IF('Data Entry'!AD1150="g",'Data Entry'!AC1150*0.001*U1147,IF('Data Entry'!AD1150="UI",'Data Entry'!AC1150*0.000001*U1147,IF('Data Entry'!AD1150="mg",'Data Entry'!AC1150*0.000001*U1147,IF('Data Entry'!AD1150="t",'Data Entry'!AC1150*1000*U1147,IF('Data Entry'!AD1150="kg",'Data Entry'!AC1150*1*U1147,IF('Data Entry'!AD1150="L",'Data Entry'!AC1150*1*U1147,IFERROR(,"")))))))</f>
        <v>0</v>
      </c>
      <c r="D1147" s="1" t="s">
        <v>4</v>
      </c>
      <c r="E1147" s="1">
        <f>IF('Data Entry'!AF1150="g",'Data Entry'!AE1150*0.001,IF('Data Entry'!AF1150="mg",'Data Entry'!AE1150*0.000001,IF('Data Entry'!AF1150="t",'Data Entry'!AE1150*1000,IF('Data Entry'!AF1150="ml",'Data Entry'!AE1150*0.001,IF('Data Entry'!AF1150="kg",'Data Entry'!AE1150*1,IF('Data Entry'!AF1150="Pieza",'Data Entry'!AE1150*1,IF('Data Entry'!AF1150="L",'Data Entry'!AE1150*1,IFERROR(,""))))))))</f>
        <v>0</v>
      </c>
      <c r="F1147" s="1" t="s">
        <v>4</v>
      </c>
      <c r="G1147" s="1">
        <f>IF('Data Entry'!AA1150="g",'Data Entry'!Z1150*0.001,IF('Data Entry'!AA1150="mg",'Data Entry'!Z1150*0.000001,IF('Data Entry'!AA1150="t",'Data Entry'!Z1150*1000,IF('Data Entry'!AA1150="ml",'Data Entry'!Z1150*0.001,IF('Data Entry'!AA1150="kg",'Data Entry'!Z1150*1,IF('Data Entry'!AA1150="Piezas",'Data Entry'!Z1150*1,IF('Data Entry'!AA1150="L",'Data Entry'!Z1150*1,IFERROR(,""))))))))</f>
        <v>0</v>
      </c>
      <c r="H1147" s="1" t="s">
        <v>4</v>
      </c>
      <c r="I1147" s="1">
        <f>IF('Data Entry'!AC1150="g",'Data Entry'!AB1150*0.001,IF('Data Entry'!AC1150="mg",'Data Entry'!AB1150*0.000001,IF('Data Entry'!AC1150="t",'Data Entry'!AB1150*1000,IF('Data Entry'!AC1150="ml",'Data Entry'!AB1150*0.001,IF('Data Entry'!AC1150="kg",'Data Entry'!AB1150*1,IF('Data Entry'!AC1150="L",'Data Entry'!AB1150*1,IFERROR(,"")))))))</f>
        <v>0</v>
      </c>
      <c r="J1147" s="59" t="str">
        <f>'Data Entry'!AU1150</f>
        <v/>
      </c>
      <c r="K1147" s="1">
        <f>IF('Data Entry'!AI1150="g",'Data Entry'!AH1150*0.001*V1147,IF('Data Entry'!AI1150="UI",'Data Entry'!AH1150*0.000001*V1147,IF('Data Entry'!AI1150="mg",'Data Entry'!AH1150*0.000001*V1147,IF('Data Entry'!AI1150="t",'Data Entry'!AH1150*1000*V1147,IF('Data Entry'!AI1150="kg",'Data Entry'!AH1150*1*V1147,IF('Data Entry'!AI1150="L",'Data Entry'!AH1150*1*V1147,IFERROR(,"")))))))</f>
        <v>0</v>
      </c>
      <c r="L1147" s="1" t="s">
        <v>4</v>
      </c>
      <c r="M1147" s="59">
        <f>'Data Entry'!AJ1150</f>
        <v>0</v>
      </c>
      <c r="N1147" s="59" t="str">
        <f>'Data Entry'!AX1150</f>
        <v/>
      </c>
      <c r="O1147" s="1">
        <f>IF('Data Entry'!AL1150="g",'Data Entry'!AK1150*0.001*W1147,IF('Data Entry'!AL1150="UI",'Data Entry'!AK1150*0.000001*W1147,IF('Data Entry'!AL1150="mg",'Data Entry'!AK1150*0.000001*W1147,IF('Data Entry'!AL1150="t",'Data Entry'!AK1150*1000*W1147,IF('Data Entry'!AL1150="kg",'Data Entry'!AK1150*1*W1147,IF('Data Entry'!AL1150="L",'Data Entry'!AK1150*1*W1147,IFERROR(,"")))))))</f>
        <v>0</v>
      </c>
      <c r="P1147" s="1" t="s">
        <v>4</v>
      </c>
      <c r="Q1147" s="59">
        <f>'Data Entry'!AM1150</f>
        <v>0</v>
      </c>
      <c r="R1147" s="59" t="str">
        <f>'Data Entry'!BA1150</f>
        <v/>
      </c>
      <c r="S1147" s="1">
        <f>IF('Data Entry'!AO1150="g",'Data Entry'!AN1150*0.001*X1147,IF('Data Entry'!AO1150="UI",'Data Entry'!AN1150*0.000001*X1147,IF('Data Entry'!AO1150="mg",'Data Entry'!AN1150*0.000001*X1147,IF('Data Entry'!AO1150="t",'Data Entry'!AN1150*1000*X1147,IF('Data Entry'!AO1150="kg",'Data Entry'!AN1150*1*X1147,IF('Data Entry'!AO1150="L",'Data Entry'!AN1150*1*X1147,IFERROR(,"")))))))</f>
        <v>0</v>
      </c>
      <c r="T1147" s="1" t="s">
        <v>4</v>
      </c>
      <c r="U1147" s="59" t="str">
        <f>IF('Data Entry'!AP1150="No aplica","1",'Data Entry'!AP1150)</f>
        <v/>
      </c>
      <c r="V1147" s="59" t="str">
        <f>IF('Data Entry'!AS1150="No aplica","1",'Data Entry'!AS1150)</f>
        <v/>
      </c>
      <c r="W1147" s="59" t="str">
        <f>IF('Data Entry'!AV1150="No aplica","1",'Data Entry'!AV1150)</f>
        <v/>
      </c>
      <c r="X1147" s="59" t="str">
        <f>IF('Data Entry'!AY1150="No aplica","1",'Data Entry'!AY1150)</f>
        <v/>
      </c>
      <c r="Y1147" s="151" t="str">
        <f t="shared" si="17"/>
        <v/>
      </c>
      <c r="Z1147" s="152" t="str">
        <f>IF('Data Entry'!H1150="Yes","1",IF(AND('Data Entry'!H1150="",'Data Entry'!I1150="",'Data Entry'!J1150="",'Data Entry'!K1150="",'Data Entry'!L1150="",'Data Entry'!M1150="",'Data Entry'!N1150="",'Data Entry'!O1150="",'Data Entry'!P1150="",'Data Entry'!Q1150=""),"","1"))</f>
        <v/>
      </c>
      <c r="AA1147" s="152" t="str">
        <f>IF('Data Entry'!R1150="Yes","1",IF(AND('Data Entry'!R1150="",'Data Entry'!S1150="",'Data Entry'!T1150="",'Data Entry'!U1150=""),"","1"))</f>
        <v/>
      </c>
      <c r="AB1147" s="157" t="str">
        <f>IF('Data Entry'!V1150="Yes","1",IF(AND('Data Entry'!V1150="",'Data Entry'!W1150=""),"","1"))</f>
        <v/>
      </c>
    </row>
    <row r="1148" spans="1:28" ht="17">
      <c r="A1148" s="59">
        <f>'Data Entry'!AB1151</f>
        <v>0</v>
      </c>
      <c r="B1148" s="59" t="str">
        <f>'Data Entry'!AR1151</f>
        <v/>
      </c>
      <c r="C1148" s="1">
        <f>IF('Data Entry'!AD1151="g",'Data Entry'!AC1151*0.001*U1148,IF('Data Entry'!AD1151="UI",'Data Entry'!AC1151*0.000001*U1148,IF('Data Entry'!AD1151="mg",'Data Entry'!AC1151*0.000001*U1148,IF('Data Entry'!AD1151="t",'Data Entry'!AC1151*1000*U1148,IF('Data Entry'!AD1151="kg",'Data Entry'!AC1151*1*U1148,IF('Data Entry'!AD1151="L",'Data Entry'!AC1151*1*U1148,IFERROR(,"")))))))</f>
        <v>0</v>
      </c>
      <c r="D1148" s="1" t="s">
        <v>4</v>
      </c>
      <c r="E1148" s="1">
        <f>IF('Data Entry'!AF1151="g",'Data Entry'!AE1151*0.001,IF('Data Entry'!AF1151="mg",'Data Entry'!AE1151*0.000001,IF('Data Entry'!AF1151="t",'Data Entry'!AE1151*1000,IF('Data Entry'!AF1151="ml",'Data Entry'!AE1151*0.001,IF('Data Entry'!AF1151="kg",'Data Entry'!AE1151*1,IF('Data Entry'!AF1151="Pieza",'Data Entry'!AE1151*1,IF('Data Entry'!AF1151="L",'Data Entry'!AE1151*1,IFERROR(,""))))))))</f>
        <v>0</v>
      </c>
      <c r="F1148" s="1" t="s">
        <v>4</v>
      </c>
      <c r="G1148" s="1">
        <f>IF('Data Entry'!AA1151="g",'Data Entry'!Z1151*0.001,IF('Data Entry'!AA1151="mg",'Data Entry'!Z1151*0.000001,IF('Data Entry'!AA1151="t",'Data Entry'!Z1151*1000,IF('Data Entry'!AA1151="ml",'Data Entry'!Z1151*0.001,IF('Data Entry'!AA1151="kg",'Data Entry'!Z1151*1,IF('Data Entry'!AA1151="Piezas",'Data Entry'!Z1151*1,IF('Data Entry'!AA1151="L",'Data Entry'!Z1151*1,IFERROR(,""))))))))</f>
        <v>0</v>
      </c>
      <c r="H1148" s="1" t="s">
        <v>4</v>
      </c>
      <c r="I1148" s="1">
        <f>IF('Data Entry'!AC1151="g",'Data Entry'!AB1151*0.001,IF('Data Entry'!AC1151="mg",'Data Entry'!AB1151*0.000001,IF('Data Entry'!AC1151="t",'Data Entry'!AB1151*1000,IF('Data Entry'!AC1151="ml",'Data Entry'!AB1151*0.001,IF('Data Entry'!AC1151="kg",'Data Entry'!AB1151*1,IF('Data Entry'!AC1151="L",'Data Entry'!AB1151*1,IFERROR(,"")))))))</f>
        <v>0</v>
      </c>
      <c r="J1148" s="59" t="str">
        <f>'Data Entry'!AU1151</f>
        <v/>
      </c>
      <c r="K1148" s="1">
        <f>IF('Data Entry'!AI1151="g",'Data Entry'!AH1151*0.001*V1148,IF('Data Entry'!AI1151="UI",'Data Entry'!AH1151*0.000001*V1148,IF('Data Entry'!AI1151="mg",'Data Entry'!AH1151*0.000001*V1148,IF('Data Entry'!AI1151="t",'Data Entry'!AH1151*1000*V1148,IF('Data Entry'!AI1151="kg",'Data Entry'!AH1151*1*V1148,IF('Data Entry'!AI1151="L",'Data Entry'!AH1151*1*V1148,IFERROR(,"")))))))</f>
        <v>0</v>
      </c>
      <c r="L1148" s="1" t="s">
        <v>4</v>
      </c>
      <c r="M1148" s="59">
        <f>'Data Entry'!AJ1151</f>
        <v>0</v>
      </c>
      <c r="N1148" s="59" t="str">
        <f>'Data Entry'!AX1151</f>
        <v/>
      </c>
      <c r="O1148" s="1">
        <f>IF('Data Entry'!AL1151="g",'Data Entry'!AK1151*0.001*W1148,IF('Data Entry'!AL1151="UI",'Data Entry'!AK1151*0.000001*W1148,IF('Data Entry'!AL1151="mg",'Data Entry'!AK1151*0.000001*W1148,IF('Data Entry'!AL1151="t",'Data Entry'!AK1151*1000*W1148,IF('Data Entry'!AL1151="kg",'Data Entry'!AK1151*1*W1148,IF('Data Entry'!AL1151="L",'Data Entry'!AK1151*1*W1148,IFERROR(,"")))))))</f>
        <v>0</v>
      </c>
      <c r="P1148" s="1" t="s">
        <v>4</v>
      </c>
      <c r="Q1148" s="59">
        <f>'Data Entry'!AM1151</f>
        <v>0</v>
      </c>
      <c r="R1148" s="59" t="str">
        <f>'Data Entry'!BA1151</f>
        <v/>
      </c>
      <c r="S1148" s="1">
        <f>IF('Data Entry'!AO1151="g",'Data Entry'!AN1151*0.001*X1148,IF('Data Entry'!AO1151="UI",'Data Entry'!AN1151*0.000001*X1148,IF('Data Entry'!AO1151="mg",'Data Entry'!AN1151*0.000001*X1148,IF('Data Entry'!AO1151="t",'Data Entry'!AN1151*1000*X1148,IF('Data Entry'!AO1151="kg",'Data Entry'!AN1151*1*X1148,IF('Data Entry'!AO1151="L",'Data Entry'!AN1151*1*X1148,IFERROR(,"")))))))</f>
        <v>0</v>
      </c>
      <c r="T1148" s="1" t="s">
        <v>4</v>
      </c>
      <c r="U1148" s="59" t="str">
        <f>IF('Data Entry'!AP1151="No aplica","1",'Data Entry'!AP1151)</f>
        <v/>
      </c>
      <c r="V1148" s="59" t="str">
        <f>IF('Data Entry'!AS1151="No aplica","1",'Data Entry'!AS1151)</f>
        <v/>
      </c>
      <c r="W1148" s="59" t="str">
        <f>IF('Data Entry'!AV1151="No aplica","1",'Data Entry'!AV1151)</f>
        <v/>
      </c>
      <c r="X1148" s="59" t="str">
        <f>IF('Data Entry'!AY1151="No aplica","1",'Data Entry'!AY1151)</f>
        <v/>
      </c>
      <c r="Y1148" s="151" t="str">
        <f t="shared" si="17"/>
        <v/>
      </c>
      <c r="Z1148" s="152" t="str">
        <f>IF('Data Entry'!H1151="Yes","1",IF(AND('Data Entry'!H1151="",'Data Entry'!I1151="",'Data Entry'!J1151="",'Data Entry'!K1151="",'Data Entry'!L1151="",'Data Entry'!M1151="",'Data Entry'!N1151="",'Data Entry'!O1151="",'Data Entry'!P1151="",'Data Entry'!Q1151=""),"","1"))</f>
        <v/>
      </c>
      <c r="AA1148" s="152" t="str">
        <f>IF('Data Entry'!R1151="Yes","1",IF(AND('Data Entry'!R1151="",'Data Entry'!S1151="",'Data Entry'!T1151="",'Data Entry'!U1151=""),"","1"))</f>
        <v/>
      </c>
      <c r="AB1148" s="157" t="str">
        <f>IF('Data Entry'!V1151="Yes","1",IF(AND('Data Entry'!V1151="",'Data Entry'!W1151=""),"","1"))</f>
        <v/>
      </c>
    </row>
    <row r="1149" spans="1:28" ht="17">
      <c r="A1149" s="59">
        <f>'Data Entry'!AB1152</f>
        <v>0</v>
      </c>
      <c r="B1149" s="59" t="str">
        <f>'Data Entry'!AR1152</f>
        <v/>
      </c>
      <c r="C1149" s="1">
        <f>IF('Data Entry'!AD1152="g",'Data Entry'!AC1152*0.001*U1149,IF('Data Entry'!AD1152="UI",'Data Entry'!AC1152*0.000001*U1149,IF('Data Entry'!AD1152="mg",'Data Entry'!AC1152*0.000001*U1149,IF('Data Entry'!AD1152="t",'Data Entry'!AC1152*1000*U1149,IF('Data Entry'!AD1152="kg",'Data Entry'!AC1152*1*U1149,IF('Data Entry'!AD1152="L",'Data Entry'!AC1152*1*U1149,IFERROR(,"")))))))</f>
        <v>0</v>
      </c>
      <c r="D1149" s="1" t="s">
        <v>4</v>
      </c>
      <c r="E1149" s="1">
        <f>IF('Data Entry'!AF1152="g",'Data Entry'!AE1152*0.001,IF('Data Entry'!AF1152="mg",'Data Entry'!AE1152*0.000001,IF('Data Entry'!AF1152="t",'Data Entry'!AE1152*1000,IF('Data Entry'!AF1152="ml",'Data Entry'!AE1152*0.001,IF('Data Entry'!AF1152="kg",'Data Entry'!AE1152*1,IF('Data Entry'!AF1152="Pieza",'Data Entry'!AE1152*1,IF('Data Entry'!AF1152="L",'Data Entry'!AE1152*1,IFERROR(,""))))))))</f>
        <v>0</v>
      </c>
      <c r="F1149" s="1" t="s">
        <v>4</v>
      </c>
      <c r="G1149" s="1">
        <f>IF('Data Entry'!AA1152="g",'Data Entry'!Z1152*0.001,IF('Data Entry'!AA1152="mg",'Data Entry'!Z1152*0.000001,IF('Data Entry'!AA1152="t",'Data Entry'!Z1152*1000,IF('Data Entry'!AA1152="ml",'Data Entry'!Z1152*0.001,IF('Data Entry'!AA1152="kg",'Data Entry'!Z1152*1,IF('Data Entry'!AA1152="Piezas",'Data Entry'!Z1152*1,IF('Data Entry'!AA1152="L",'Data Entry'!Z1152*1,IFERROR(,""))))))))</f>
        <v>0</v>
      </c>
      <c r="H1149" s="1" t="s">
        <v>4</v>
      </c>
      <c r="I1149" s="1">
        <f>IF('Data Entry'!AC1152="g",'Data Entry'!AB1152*0.001,IF('Data Entry'!AC1152="mg",'Data Entry'!AB1152*0.000001,IF('Data Entry'!AC1152="t",'Data Entry'!AB1152*1000,IF('Data Entry'!AC1152="ml",'Data Entry'!AB1152*0.001,IF('Data Entry'!AC1152="kg",'Data Entry'!AB1152*1,IF('Data Entry'!AC1152="L",'Data Entry'!AB1152*1,IFERROR(,"")))))))</f>
        <v>0</v>
      </c>
      <c r="J1149" s="59" t="str">
        <f>'Data Entry'!AU1152</f>
        <v/>
      </c>
      <c r="K1149" s="1">
        <f>IF('Data Entry'!AI1152="g",'Data Entry'!AH1152*0.001*V1149,IF('Data Entry'!AI1152="UI",'Data Entry'!AH1152*0.000001*V1149,IF('Data Entry'!AI1152="mg",'Data Entry'!AH1152*0.000001*V1149,IF('Data Entry'!AI1152="t",'Data Entry'!AH1152*1000*V1149,IF('Data Entry'!AI1152="kg",'Data Entry'!AH1152*1*V1149,IF('Data Entry'!AI1152="L",'Data Entry'!AH1152*1*V1149,IFERROR(,"")))))))</f>
        <v>0</v>
      </c>
      <c r="L1149" s="1" t="s">
        <v>4</v>
      </c>
      <c r="M1149" s="59">
        <f>'Data Entry'!AJ1152</f>
        <v>0</v>
      </c>
      <c r="N1149" s="59" t="str">
        <f>'Data Entry'!AX1152</f>
        <v/>
      </c>
      <c r="O1149" s="1">
        <f>IF('Data Entry'!AL1152="g",'Data Entry'!AK1152*0.001*W1149,IF('Data Entry'!AL1152="UI",'Data Entry'!AK1152*0.000001*W1149,IF('Data Entry'!AL1152="mg",'Data Entry'!AK1152*0.000001*W1149,IF('Data Entry'!AL1152="t",'Data Entry'!AK1152*1000*W1149,IF('Data Entry'!AL1152="kg",'Data Entry'!AK1152*1*W1149,IF('Data Entry'!AL1152="L",'Data Entry'!AK1152*1*W1149,IFERROR(,"")))))))</f>
        <v>0</v>
      </c>
      <c r="P1149" s="1" t="s">
        <v>4</v>
      </c>
      <c r="Q1149" s="59">
        <f>'Data Entry'!AM1152</f>
        <v>0</v>
      </c>
      <c r="R1149" s="59" t="str">
        <f>'Data Entry'!BA1152</f>
        <v/>
      </c>
      <c r="S1149" s="1">
        <f>IF('Data Entry'!AO1152="g",'Data Entry'!AN1152*0.001*X1149,IF('Data Entry'!AO1152="UI",'Data Entry'!AN1152*0.000001*X1149,IF('Data Entry'!AO1152="mg",'Data Entry'!AN1152*0.000001*X1149,IF('Data Entry'!AO1152="t",'Data Entry'!AN1152*1000*X1149,IF('Data Entry'!AO1152="kg",'Data Entry'!AN1152*1*X1149,IF('Data Entry'!AO1152="L",'Data Entry'!AN1152*1*X1149,IFERROR(,"")))))))</f>
        <v>0</v>
      </c>
      <c r="T1149" s="1" t="s">
        <v>4</v>
      </c>
      <c r="U1149" s="59" t="str">
        <f>IF('Data Entry'!AP1152="No aplica","1",'Data Entry'!AP1152)</f>
        <v/>
      </c>
      <c r="V1149" s="59" t="str">
        <f>IF('Data Entry'!AS1152="No aplica","1",'Data Entry'!AS1152)</f>
        <v/>
      </c>
      <c r="W1149" s="59" t="str">
        <f>IF('Data Entry'!AV1152="No aplica","1",'Data Entry'!AV1152)</f>
        <v/>
      </c>
      <c r="X1149" s="59" t="str">
        <f>IF('Data Entry'!AY1152="No aplica","1",'Data Entry'!AY1152)</f>
        <v/>
      </c>
      <c r="Y1149" s="151" t="str">
        <f t="shared" si="17"/>
        <v/>
      </c>
      <c r="Z1149" s="152" t="str">
        <f>IF('Data Entry'!H1152="Yes","1",IF(AND('Data Entry'!H1152="",'Data Entry'!I1152="",'Data Entry'!J1152="",'Data Entry'!K1152="",'Data Entry'!L1152="",'Data Entry'!M1152="",'Data Entry'!N1152="",'Data Entry'!O1152="",'Data Entry'!P1152="",'Data Entry'!Q1152=""),"","1"))</f>
        <v/>
      </c>
      <c r="AA1149" s="152" t="str">
        <f>IF('Data Entry'!R1152="Yes","1",IF(AND('Data Entry'!R1152="",'Data Entry'!S1152="",'Data Entry'!T1152="",'Data Entry'!U1152=""),"","1"))</f>
        <v/>
      </c>
      <c r="AB1149" s="157" t="str">
        <f>IF('Data Entry'!V1152="Yes","1",IF(AND('Data Entry'!V1152="",'Data Entry'!W1152=""),"","1"))</f>
        <v/>
      </c>
    </row>
    <row r="1150" spans="1:28" ht="17">
      <c r="A1150" s="59">
        <f>'Data Entry'!AB1153</f>
        <v>0</v>
      </c>
      <c r="B1150" s="59" t="str">
        <f>'Data Entry'!AR1153</f>
        <v/>
      </c>
      <c r="C1150" s="1">
        <f>IF('Data Entry'!AD1153="g",'Data Entry'!AC1153*0.001*U1150,IF('Data Entry'!AD1153="UI",'Data Entry'!AC1153*0.000001*U1150,IF('Data Entry'!AD1153="mg",'Data Entry'!AC1153*0.000001*U1150,IF('Data Entry'!AD1153="t",'Data Entry'!AC1153*1000*U1150,IF('Data Entry'!AD1153="kg",'Data Entry'!AC1153*1*U1150,IF('Data Entry'!AD1153="L",'Data Entry'!AC1153*1*U1150,IFERROR(,"")))))))</f>
        <v>0</v>
      </c>
      <c r="D1150" s="1" t="s">
        <v>4</v>
      </c>
      <c r="E1150" s="1">
        <f>IF('Data Entry'!AF1153="g",'Data Entry'!AE1153*0.001,IF('Data Entry'!AF1153="mg",'Data Entry'!AE1153*0.000001,IF('Data Entry'!AF1153="t",'Data Entry'!AE1153*1000,IF('Data Entry'!AF1153="ml",'Data Entry'!AE1153*0.001,IF('Data Entry'!AF1153="kg",'Data Entry'!AE1153*1,IF('Data Entry'!AF1153="Pieza",'Data Entry'!AE1153*1,IF('Data Entry'!AF1153="L",'Data Entry'!AE1153*1,IFERROR(,""))))))))</f>
        <v>0</v>
      </c>
      <c r="F1150" s="1" t="s">
        <v>4</v>
      </c>
      <c r="G1150" s="1">
        <f>IF('Data Entry'!AA1153="g",'Data Entry'!Z1153*0.001,IF('Data Entry'!AA1153="mg",'Data Entry'!Z1153*0.000001,IF('Data Entry'!AA1153="t",'Data Entry'!Z1153*1000,IF('Data Entry'!AA1153="ml",'Data Entry'!Z1153*0.001,IF('Data Entry'!AA1153="kg",'Data Entry'!Z1153*1,IF('Data Entry'!AA1153="Piezas",'Data Entry'!Z1153*1,IF('Data Entry'!AA1153="L",'Data Entry'!Z1153*1,IFERROR(,""))))))))</f>
        <v>0</v>
      </c>
      <c r="H1150" s="1" t="s">
        <v>4</v>
      </c>
      <c r="I1150" s="1">
        <f>IF('Data Entry'!AC1153="g",'Data Entry'!AB1153*0.001,IF('Data Entry'!AC1153="mg",'Data Entry'!AB1153*0.000001,IF('Data Entry'!AC1153="t",'Data Entry'!AB1153*1000,IF('Data Entry'!AC1153="ml",'Data Entry'!AB1153*0.001,IF('Data Entry'!AC1153="kg",'Data Entry'!AB1153*1,IF('Data Entry'!AC1153="L",'Data Entry'!AB1153*1,IFERROR(,"")))))))</f>
        <v>0</v>
      </c>
      <c r="J1150" s="59" t="str">
        <f>'Data Entry'!AU1153</f>
        <v/>
      </c>
      <c r="K1150" s="1">
        <f>IF('Data Entry'!AI1153="g",'Data Entry'!AH1153*0.001*V1150,IF('Data Entry'!AI1153="UI",'Data Entry'!AH1153*0.000001*V1150,IF('Data Entry'!AI1153="mg",'Data Entry'!AH1153*0.000001*V1150,IF('Data Entry'!AI1153="t",'Data Entry'!AH1153*1000*V1150,IF('Data Entry'!AI1153="kg",'Data Entry'!AH1153*1*V1150,IF('Data Entry'!AI1153="L",'Data Entry'!AH1153*1*V1150,IFERROR(,"")))))))</f>
        <v>0</v>
      </c>
      <c r="L1150" s="1" t="s">
        <v>4</v>
      </c>
      <c r="M1150" s="59">
        <f>'Data Entry'!AJ1153</f>
        <v>0</v>
      </c>
      <c r="N1150" s="59" t="str">
        <f>'Data Entry'!AX1153</f>
        <v/>
      </c>
      <c r="O1150" s="1">
        <f>IF('Data Entry'!AL1153="g",'Data Entry'!AK1153*0.001*W1150,IF('Data Entry'!AL1153="UI",'Data Entry'!AK1153*0.000001*W1150,IF('Data Entry'!AL1153="mg",'Data Entry'!AK1153*0.000001*W1150,IF('Data Entry'!AL1153="t",'Data Entry'!AK1153*1000*W1150,IF('Data Entry'!AL1153="kg",'Data Entry'!AK1153*1*W1150,IF('Data Entry'!AL1153="L",'Data Entry'!AK1153*1*W1150,IFERROR(,"")))))))</f>
        <v>0</v>
      </c>
      <c r="P1150" s="1" t="s">
        <v>4</v>
      </c>
      <c r="Q1150" s="59">
        <f>'Data Entry'!AM1153</f>
        <v>0</v>
      </c>
      <c r="R1150" s="59" t="str">
        <f>'Data Entry'!BA1153</f>
        <v/>
      </c>
      <c r="S1150" s="1">
        <f>IF('Data Entry'!AO1153="g",'Data Entry'!AN1153*0.001*X1150,IF('Data Entry'!AO1153="UI",'Data Entry'!AN1153*0.000001*X1150,IF('Data Entry'!AO1153="mg",'Data Entry'!AN1153*0.000001*X1150,IF('Data Entry'!AO1153="t",'Data Entry'!AN1153*1000*X1150,IF('Data Entry'!AO1153="kg",'Data Entry'!AN1153*1*X1150,IF('Data Entry'!AO1153="L",'Data Entry'!AN1153*1*X1150,IFERROR(,"")))))))</f>
        <v>0</v>
      </c>
      <c r="T1150" s="1" t="s">
        <v>4</v>
      </c>
      <c r="U1150" s="59" t="str">
        <f>IF('Data Entry'!AP1153="No aplica","1",'Data Entry'!AP1153)</f>
        <v/>
      </c>
      <c r="V1150" s="59" t="str">
        <f>IF('Data Entry'!AS1153="No aplica","1",'Data Entry'!AS1153)</f>
        <v/>
      </c>
      <c r="W1150" s="59" t="str">
        <f>IF('Data Entry'!AV1153="No aplica","1",'Data Entry'!AV1153)</f>
        <v/>
      </c>
      <c r="X1150" s="59" t="str">
        <f>IF('Data Entry'!AY1153="No aplica","1",'Data Entry'!AY1153)</f>
        <v/>
      </c>
      <c r="Y1150" s="151" t="str">
        <f t="shared" si="17"/>
        <v/>
      </c>
      <c r="Z1150" s="152" t="str">
        <f>IF('Data Entry'!H1153="Yes","1",IF(AND('Data Entry'!H1153="",'Data Entry'!I1153="",'Data Entry'!J1153="",'Data Entry'!K1153="",'Data Entry'!L1153="",'Data Entry'!M1153="",'Data Entry'!N1153="",'Data Entry'!O1153="",'Data Entry'!P1153="",'Data Entry'!Q1153=""),"","1"))</f>
        <v/>
      </c>
      <c r="AA1150" s="152" t="str">
        <f>IF('Data Entry'!R1153="Yes","1",IF(AND('Data Entry'!R1153="",'Data Entry'!S1153="",'Data Entry'!T1153="",'Data Entry'!U1153=""),"","1"))</f>
        <v/>
      </c>
      <c r="AB1150" s="157" t="str">
        <f>IF('Data Entry'!V1153="Yes","1",IF(AND('Data Entry'!V1153="",'Data Entry'!W1153=""),"","1"))</f>
        <v/>
      </c>
    </row>
    <row r="1151" spans="1:28" ht="17">
      <c r="A1151" s="59">
        <f>'Data Entry'!AB1154</f>
        <v>0</v>
      </c>
      <c r="B1151" s="59" t="str">
        <f>'Data Entry'!AR1154</f>
        <v/>
      </c>
      <c r="C1151" s="1">
        <f>IF('Data Entry'!AD1154="g",'Data Entry'!AC1154*0.001*U1151,IF('Data Entry'!AD1154="UI",'Data Entry'!AC1154*0.000001*U1151,IF('Data Entry'!AD1154="mg",'Data Entry'!AC1154*0.000001*U1151,IF('Data Entry'!AD1154="t",'Data Entry'!AC1154*1000*U1151,IF('Data Entry'!AD1154="kg",'Data Entry'!AC1154*1*U1151,IF('Data Entry'!AD1154="L",'Data Entry'!AC1154*1*U1151,IFERROR(,"")))))))</f>
        <v>0</v>
      </c>
      <c r="D1151" s="1" t="s">
        <v>4</v>
      </c>
      <c r="E1151" s="1">
        <f>IF('Data Entry'!AF1154="g",'Data Entry'!AE1154*0.001,IF('Data Entry'!AF1154="mg",'Data Entry'!AE1154*0.000001,IF('Data Entry'!AF1154="t",'Data Entry'!AE1154*1000,IF('Data Entry'!AF1154="ml",'Data Entry'!AE1154*0.001,IF('Data Entry'!AF1154="kg",'Data Entry'!AE1154*1,IF('Data Entry'!AF1154="Pieza",'Data Entry'!AE1154*1,IF('Data Entry'!AF1154="L",'Data Entry'!AE1154*1,IFERROR(,""))))))))</f>
        <v>0</v>
      </c>
      <c r="F1151" s="1" t="s">
        <v>4</v>
      </c>
      <c r="G1151" s="1">
        <f>IF('Data Entry'!AA1154="g",'Data Entry'!Z1154*0.001,IF('Data Entry'!AA1154="mg",'Data Entry'!Z1154*0.000001,IF('Data Entry'!AA1154="t",'Data Entry'!Z1154*1000,IF('Data Entry'!AA1154="ml",'Data Entry'!Z1154*0.001,IF('Data Entry'!AA1154="kg",'Data Entry'!Z1154*1,IF('Data Entry'!AA1154="Piezas",'Data Entry'!Z1154*1,IF('Data Entry'!AA1154="L",'Data Entry'!Z1154*1,IFERROR(,""))))))))</f>
        <v>0</v>
      </c>
      <c r="H1151" s="1" t="s">
        <v>4</v>
      </c>
      <c r="I1151" s="1">
        <f>IF('Data Entry'!AC1154="g",'Data Entry'!AB1154*0.001,IF('Data Entry'!AC1154="mg",'Data Entry'!AB1154*0.000001,IF('Data Entry'!AC1154="t",'Data Entry'!AB1154*1000,IF('Data Entry'!AC1154="ml",'Data Entry'!AB1154*0.001,IF('Data Entry'!AC1154="kg",'Data Entry'!AB1154*1,IF('Data Entry'!AC1154="L",'Data Entry'!AB1154*1,IFERROR(,"")))))))</f>
        <v>0</v>
      </c>
      <c r="J1151" s="59" t="str">
        <f>'Data Entry'!AU1154</f>
        <v/>
      </c>
      <c r="K1151" s="1">
        <f>IF('Data Entry'!AI1154="g",'Data Entry'!AH1154*0.001*V1151,IF('Data Entry'!AI1154="UI",'Data Entry'!AH1154*0.000001*V1151,IF('Data Entry'!AI1154="mg",'Data Entry'!AH1154*0.000001*V1151,IF('Data Entry'!AI1154="t",'Data Entry'!AH1154*1000*V1151,IF('Data Entry'!AI1154="kg",'Data Entry'!AH1154*1*V1151,IF('Data Entry'!AI1154="L",'Data Entry'!AH1154*1*V1151,IFERROR(,"")))))))</f>
        <v>0</v>
      </c>
      <c r="L1151" s="1" t="s">
        <v>4</v>
      </c>
      <c r="M1151" s="59">
        <f>'Data Entry'!AJ1154</f>
        <v>0</v>
      </c>
      <c r="N1151" s="59" t="str">
        <f>'Data Entry'!AX1154</f>
        <v/>
      </c>
      <c r="O1151" s="1">
        <f>IF('Data Entry'!AL1154="g",'Data Entry'!AK1154*0.001*W1151,IF('Data Entry'!AL1154="UI",'Data Entry'!AK1154*0.000001*W1151,IF('Data Entry'!AL1154="mg",'Data Entry'!AK1154*0.000001*W1151,IF('Data Entry'!AL1154="t",'Data Entry'!AK1154*1000*W1151,IF('Data Entry'!AL1154="kg",'Data Entry'!AK1154*1*W1151,IF('Data Entry'!AL1154="L",'Data Entry'!AK1154*1*W1151,IFERROR(,"")))))))</f>
        <v>0</v>
      </c>
      <c r="P1151" s="1" t="s">
        <v>4</v>
      </c>
      <c r="Q1151" s="59">
        <f>'Data Entry'!AM1154</f>
        <v>0</v>
      </c>
      <c r="R1151" s="59" t="str">
        <f>'Data Entry'!BA1154</f>
        <v/>
      </c>
      <c r="S1151" s="1">
        <f>IF('Data Entry'!AO1154="g",'Data Entry'!AN1154*0.001*X1151,IF('Data Entry'!AO1154="UI",'Data Entry'!AN1154*0.000001*X1151,IF('Data Entry'!AO1154="mg",'Data Entry'!AN1154*0.000001*X1151,IF('Data Entry'!AO1154="t",'Data Entry'!AN1154*1000*X1151,IF('Data Entry'!AO1154="kg",'Data Entry'!AN1154*1*X1151,IF('Data Entry'!AO1154="L",'Data Entry'!AN1154*1*X1151,IFERROR(,"")))))))</f>
        <v>0</v>
      </c>
      <c r="T1151" s="1" t="s">
        <v>4</v>
      </c>
      <c r="U1151" s="59" t="str">
        <f>IF('Data Entry'!AP1154="No aplica","1",'Data Entry'!AP1154)</f>
        <v/>
      </c>
      <c r="V1151" s="59" t="str">
        <f>IF('Data Entry'!AS1154="No aplica","1",'Data Entry'!AS1154)</f>
        <v/>
      </c>
      <c r="W1151" s="59" t="str">
        <f>IF('Data Entry'!AV1154="No aplica","1",'Data Entry'!AV1154)</f>
        <v/>
      </c>
      <c r="X1151" s="59" t="str">
        <f>IF('Data Entry'!AY1154="No aplica","1",'Data Entry'!AY1154)</f>
        <v/>
      </c>
      <c r="Y1151" s="151" t="str">
        <f t="shared" si="17"/>
        <v/>
      </c>
      <c r="Z1151" s="152" t="str">
        <f>IF('Data Entry'!H1154="Yes","1",IF(AND('Data Entry'!H1154="",'Data Entry'!I1154="",'Data Entry'!J1154="",'Data Entry'!K1154="",'Data Entry'!L1154="",'Data Entry'!M1154="",'Data Entry'!N1154="",'Data Entry'!O1154="",'Data Entry'!P1154="",'Data Entry'!Q1154=""),"","1"))</f>
        <v/>
      </c>
      <c r="AA1151" s="152" t="str">
        <f>IF('Data Entry'!R1154="Yes","1",IF(AND('Data Entry'!R1154="",'Data Entry'!S1154="",'Data Entry'!T1154="",'Data Entry'!U1154=""),"","1"))</f>
        <v/>
      </c>
      <c r="AB1151" s="157" t="str">
        <f>IF('Data Entry'!V1154="Yes","1",IF(AND('Data Entry'!V1154="",'Data Entry'!W1154=""),"","1"))</f>
        <v/>
      </c>
    </row>
    <row r="1152" spans="1:28" ht="17">
      <c r="A1152" s="59">
        <f>'Data Entry'!AB1155</f>
        <v>0</v>
      </c>
      <c r="B1152" s="59" t="str">
        <f>'Data Entry'!AR1155</f>
        <v/>
      </c>
      <c r="C1152" s="1">
        <f>IF('Data Entry'!AD1155="g",'Data Entry'!AC1155*0.001*U1152,IF('Data Entry'!AD1155="UI",'Data Entry'!AC1155*0.000001*U1152,IF('Data Entry'!AD1155="mg",'Data Entry'!AC1155*0.000001*U1152,IF('Data Entry'!AD1155="t",'Data Entry'!AC1155*1000*U1152,IF('Data Entry'!AD1155="kg",'Data Entry'!AC1155*1*U1152,IF('Data Entry'!AD1155="L",'Data Entry'!AC1155*1*U1152,IFERROR(,"")))))))</f>
        <v>0</v>
      </c>
      <c r="D1152" s="1" t="s">
        <v>4</v>
      </c>
      <c r="E1152" s="1">
        <f>IF('Data Entry'!AF1155="g",'Data Entry'!AE1155*0.001,IF('Data Entry'!AF1155="mg",'Data Entry'!AE1155*0.000001,IF('Data Entry'!AF1155="t",'Data Entry'!AE1155*1000,IF('Data Entry'!AF1155="ml",'Data Entry'!AE1155*0.001,IF('Data Entry'!AF1155="kg",'Data Entry'!AE1155*1,IF('Data Entry'!AF1155="Pieza",'Data Entry'!AE1155*1,IF('Data Entry'!AF1155="L",'Data Entry'!AE1155*1,IFERROR(,""))))))))</f>
        <v>0</v>
      </c>
      <c r="F1152" s="1" t="s">
        <v>4</v>
      </c>
      <c r="G1152" s="1">
        <f>IF('Data Entry'!AA1155="g",'Data Entry'!Z1155*0.001,IF('Data Entry'!AA1155="mg",'Data Entry'!Z1155*0.000001,IF('Data Entry'!AA1155="t",'Data Entry'!Z1155*1000,IF('Data Entry'!AA1155="ml",'Data Entry'!Z1155*0.001,IF('Data Entry'!AA1155="kg",'Data Entry'!Z1155*1,IF('Data Entry'!AA1155="Piezas",'Data Entry'!Z1155*1,IF('Data Entry'!AA1155="L",'Data Entry'!Z1155*1,IFERROR(,""))))))))</f>
        <v>0</v>
      </c>
      <c r="H1152" s="1" t="s">
        <v>4</v>
      </c>
      <c r="I1152" s="1">
        <f>IF('Data Entry'!AC1155="g",'Data Entry'!AB1155*0.001,IF('Data Entry'!AC1155="mg",'Data Entry'!AB1155*0.000001,IF('Data Entry'!AC1155="t",'Data Entry'!AB1155*1000,IF('Data Entry'!AC1155="ml",'Data Entry'!AB1155*0.001,IF('Data Entry'!AC1155="kg",'Data Entry'!AB1155*1,IF('Data Entry'!AC1155="L",'Data Entry'!AB1155*1,IFERROR(,"")))))))</f>
        <v>0</v>
      </c>
      <c r="J1152" s="59" t="str">
        <f>'Data Entry'!AU1155</f>
        <v/>
      </c>
      <c r="K1152" s="1">
        <f>IF('Data Entry'!AI1155="g",'Data Entry'!AH1155*0.001*V1152,IF('Data Entry'!AI1155="UI",'Data Entry'!AH1155*0.000001*V1152,IF('Data Entry'!AI1155="mg",'Data Entry'!AH1155*0.000001*V1152,IF('Data Entry'!AI1155="t",'Data Entry'!AH1155*1000*V1152,IF('Data Entry'!AI1155="kg",'Data Entry'!AH1155*1*V1152,IF('Data Entry'!AI1155="L",'Data Entry'!AH1155*1*V1152,IFERROR(,"")))))))</f>
        <v>0</v>
      </c>
      <c r="L1152" s="1" t="s">
        <v>4</v>
      </c>
      <c r="M1152" s="59">
        <f>'Data Entry'!AJ1155</f>
        <v>0</v>
      </c>
      <c r="N1152" s="59" t="str">
        <f>'Data Entry'!AX1155</f>
        <v/>
      </c>
      <c r="O1152" s="1">
        <f>IF('Data Entry'!AL1155="g",'Data Entry'!AK1155*0.001*W1152,IF('Data Entry'!AL1155="UI",'Data Entry'!AK1155*0.000001*W1152,IF('Data Entry'!AL1155="mg",'Data Entry'!AK1155*0.000001*W1152,IF('Data Entry'!AL1155="t",'Data Entry'!AK1155*1000*W1152,IF('Data Entry'!AL1155="kg",'Data Entry'!AK1155*1*W1152,IF('Data Entry'!AL1155="L",'Data Entry'!AK1155*1*W1152,IFERROR(,"")))))))</f>
        <v>0</v>
      </c>
      <c r="P1152" s="1" t="s">
        <v>4</v>
      </c>
      <c r="Q1152" s="59">
        <f>'Data Entry'!AM1155</f>
        <v>0</v>
      </c>
      <c r="R1152" s="59" t="str">
        <f>'Data Entry'!BA1155</f>
        <v/>
      </c>
      <c r="S1152" s="1">
        <f>IF('Data Entry'!AO1155="g",'Data Entry'!AN1155*0.001*X1152,IF('Data Entry'!AO1155="UI",'Data Entry'!AN1155*0.000001*X1152,IF('Data Entry'!AO1155="mg",'Data Entry'!AN1155*0.000001*X1152,IF('Data Entry'!AO1155="t",'Data Entry'!AN1155*1000*X1152,IF('Data Entry'!AO1155="kg",'Data Entry'!AN1155*1*X1152,IF('Data Entry'!AO1155="L",'Data Entry'!AN1155*1*X1152,IFERROR(,"")))))))</f>
        <v>0</v>
      </c>
      <c r="T1152" s="1" t="s">
        <v>4</v>
      </c>
      <c r="U1152" s="59" t="str">
        <f>IF('Data Entry'!AP1155="No aplica","1",'Data Entry'!AP1155)</f>
        <v/>
      </c>
      <c r="V1152" s="59" t="str">
        <f>IF('Data Entry'!AS1155="No aplica","1",'Data Entry'!AS1155)</f>
        <v/>
      </c>
      <c r="W1152" s="59" t="str">
        <f>IF('Data Entry'!AV1155="No aplica","1",'Data Entry'!AV1155)</f>
        <v/>
      </c>
      <c r="X1152" s="59" t="str">
        <f>IF('Data Entry'!AY1155="No aplica","1",'Data Entry'!AY1155)</f>
        <v/>
      </c>
      <c r="Y1152" s="151" t="str">
        <f t="shared" si="17"/>
        <v/>
      </c>
      <c r="Z1152" s="152" t="str">
        <f>IF('Data Entry'!H1155="Yes","1",IF(AND('Data Entry'!H1155="",'Data Entry'!I1155="",'Data Entry'!J1155="",'Data Entry'!K1155="",'Data Entry'!L1155="",'Data Entry'!M1155="",'Data Entry'!N1155="",'Data Entry'!O1155="",'Data Entry'!P1155="",'Data Entry'!Q1155=""),"","1"))</f>
        <v/>
      </c>
      <c r="AA1152" s="152" t="str">
        <f>IF('Data Entry'!R1155="Yes","1",IF(AND('Data Entry'!R1155="",'Data Entry'!S1155="",'Data Entry'!T1155="",'Data Entry'!U1155=""),"","1"))</f>
        <v/>
      </c>
      <c r="AB1152" s="157" t="str">
        <f>IF('Data Entry'!V1155="Yes","1",IF(AND('Data Entry'!V1155="",'Data Entry'!W1155=""),"","1"))</f>
        <v/>
      </c>
    </row>
    <row r="1153" spans="1:28" ht="17">
      <c r="A1153" s="59">
        <f>'Data Entry'!AB1156</f>
        <v>0</v>
      </c>
      <c r="B1153" s="59" t="str">
        <f>'Data Entry'!AR1156</f>
        <v/>
      </c>
      <c r="C1153" s="1">
        <f>IF('Data Entry'!AD1156="g",'Data Entry'!AC1156*0.001*U1153,IF('Data Entry'!AD1156="UI",'Data Entry'!AC1156*0.000001*U1153,IF('Data Entry'!AD1156="mg",'Data Entry'!AC1156*0.000001*U1153,IF('Data Entry'!AD1156="t",'Data Entry'!AC1156*1000*U1153,IF('Data Entry'!AD1156="kg",'Data Entry'!AC1156*1*U1153,IF('Data Entry'!AD1156="L",'Data Entry'!AC1156*1*U1153,IFERROR(,"")))))))</f>
        <v>0</v>
      </c>
      <c r="D1153" s="1" t="s">
        <v>4</v>
      </c>
      <c r="E1153" s="1">
        <f>IF('Data Entry'!AF1156="g",'Data Entry'!AE1156*0.001,IF('Data Entry'!AF1156="mg",'Data Entry'!AE1156*0.000001,IF('Data Entry'!AF1156="t",'Data Entry'!AE1156*1000,IF('Data Entry'!AF1156="ml",'Data Entry'!AE1156*0.001,IF('Data Entry'!AF1156="kg",'Data Entry'!AE1156*1,IF('Data Entry'!AF1156="Pieza",'Data Entry'!AE1156*1,IF('Data Entry'!AF1156="L",'Data Entry'!AE1156*1,IFERROR(,""))))))))</f>
        <v>0</v>
      </c>
      <c r="F1153" s="1" t="s">
        <v>4</v>
      </c>
      <c r="G1153" s="1">
        <f>IF('Data Entry'!AA1156="g",'Data Entry'!Z1156*0.001,IF('Data Entry'!AA1156="mg",'Data Entry'!Z1156*0.000001,IF('Data Entry'!AA1156="t",'Data Entry'!Z1156*1000,IF('Data Entry'!AA1156="ml",'Data Entry'!Z1156*0.001,IF('Data Entry'!AA1156="kg",'Data Entry'!Z1156*1,IF('Data Entry'!AA1156="Piezas",'Data Entry'!Z1156*1,IF('Data Entry'!AA1156="L",'Data Entry'!Z1156*1,IFERROR(,""))))))))</f>
        <v>0</v>
      </c>
      <c r="H1153" s="1" t="s">
        <v>4</v>
      </c>
      <c r="I1153" s="1">
        <f>IF('Data Entry'!AC1156="g",'Data Entry'!AB1156*0.001,IF('Data Entry'!AC1156="mg",'Data Entry'!AB1156*0.000001,IF('Data Entry'!AC1156="t",'Data Entry'!AB1156*1000,IF('Data Entry'!AC1156="ml",'Data Entry'!AB1156*0.001,IF('Data Entry'!AC1156="kg",'Data Entry'!AB1156*1,IF('Data Entry'!AC1156="L",'Data Entry'!AB1156*1,IFERROR(,"")))))))</f>
        <v>0</v>
      </c>
      <c r="J1153" s="59" t="str">
        <f>'Data Entry'!AU1156</f>
        <v/>
      </c>
      <c r="K1153" s="1">
        <f>IF('Data Entry'!AI1156="g",'Data Entry'!AH1156*0.001*V1153,IF('Data Entry'!AI1156="UI",'Data Entry'!AH1156*0.000001*V1153,IF('Data Entry'!AI1156="mg",'Data Entry'!AH1156*0.000001*V1153,IF('Data Entry'!AI1156="t",'Data Entry'!AH1156*1000*V1153,IF('Data Entry'!AI1156="kg",'Data Entry'!AH1156*1*V1153,IF('Data Entry'!AI1156="L",'Data Entry'!AH1156*1*V1153,IFERROR(,"")))))))</f>
        <v>0</v>
      </c>
      <c r="L1153" s="1" t="s">
        <v>4</v>
      </c>
      <c r="M1153" s="59">
        <f>'Data Entry'!AJ1156</f>
        <v>0</v>
      </c>
      <c r="N1153" s="59" t="str">
        <f>'Data Entry'!AX1156</f>
        <v/>
      </c>
      <c r="O1153" s="1">
        <f>IF('Data Entry'!AL1156="g",'Data Entry'!AK1156*0.001*W1153,IF('Data Entry'!AL1156="UI",'Data Entry'!AK1156*0.000001*W1153,IF('Data Entry'!AL1156="mg",'Data Entry'!AK1156*0.000001*W1153,IF('Data Entry'!AL1156="t",'Data Entry'!AK1156*1000*W1153,IF('Data Entry'!AL1156="kg",'Data Entry'!AK1156*1*W1153,IF('Data Entry'!AL1156="L",'Data Entry'!AK1156*1*W1153,IFERROR(,"")))))))</f>
        <v>0</v>
      </c>
      <c r="P1153" s="1" t="s">
        <v>4</v>
      </c>
      <c r="Q1153" s="59">
        <f>'Data Entry'!AM1156</f>
        <v>0</v>
      </c>
      <c r="R1153" s="59" t="str">
        <f>'Data Entry'!BA1156</f>
        <v/>
      </c>
      <c r="S1153" s="1">
        <f>IF('Data Entry'!AO1156="g",'Data Entry'!AN1156*0.001*X1153,IF('Data Entry'!AO1156="UI",'Data Entry'!AN1156*0.000001*X1153,IF('Data Entry'!AO1156="mg",'Data Entry'!AN1156*0.000001*X1153,IF('Data Entry'!AO1156="t",'Data Entry'!AN1156*1000*X1153,IF('Data Entry'!AO1156="kg",'Data Entry'!AN1156*1*X1153,IF('Data Entry'!AO1156="L",'Data Entry'!AN1156*1*X1153,IFERROR(,"")))))))</f>
        <v>0</v>
      </c>
      <c r="T1153" s="1" t="s">
        <v>4</v>
      </c>
      <c r="U1153" s="59" t="str">
        <f>IF('Data Entry'!AP1156="No aplica","1",'Data Entry'!AP1156)</f>
        <v/>
      </c>
      <c r="V1153" s="59" t="str">
        <f>IF('Data Entry'!AS1156="No aplica","1",'Data Entry'!AS1156)</f>
        <v/>
      </c>
      <c r="W1153" s="59" t="str">
        <f>IF('Data Entry'!AV1156="No aplica","1",'Data Entry'!AV1156)</f>
        <v/>
      </c>
      <c r="X1153" s="59" t="str">
        <f>IF('Data Entry'!AY1156="No aplica","1",'Data Entry'!AY1156)</f>
        <v/>
      </c>
      <c r="Y1153" s="151" t="str">
        <f t="shared" si="17"/>
        <v/>
      </c>
      <c r="Z1153" s="152" t="str">
        <f>IF('Data Entry'!H1156="Yes","1",IF(AND('Data Entry'!H1156="",'Data Entry'!I1156="",'Data Entry'!J1156="",'Data Entry'!K1156="",'Data Entry'!L1156="",'Data Entry'!M1156="",'Data Entry'!N1156="",'Data Entry'!O1156="",'Data Entry'!P1156="",'Data Entry'!Q1156=""),"","1"))</f>
        <v/>
      </c>
      <c r="AA1153" s="152" t="str">
        <f>IF('Data Entry'!R1156="Yes","1",IF(AND('Data Entry'!R1156="",'Data Entry'!S1156="",'Data Entry'!T1156="",'Data Entry'!U1156=""),"","1"))</f>
        <v/>
      </c>
      <c r="AB1153" s="157" t="str">
        <f>IF('Data Entry'!V1156="Yes","1",IF(AND('Data Entry'!V1156="",'Data Entry'!W1156=""),"","1"))</f>
        <v/>
      </c>
    </row>
    <row r="1154" spans="1:28" ht="17">
      <c r="A1154" s="59">
        <f>'Data Entry'!AB1157</f>
        <v>0</v>
      </c>
      <c r="B1154" s="59" t="str">
        <f>'Data Entry'!AR1157</f>
        <v/>
      </c>
      <c r="C1154" s="1">
        <f>IF('Data Entry'!AD1157="g",'Data Entry'!AC1157*0.001*U1154,IF('Data Entry'!AD1157="UI",'Data Entry'!AC1157*0.000001*U1154,IF('Data Entry'!AD1157="mg",'Data Entry'!AC1157*0.000001*U1154,IF('Data Entry'!AD1157="t",'Data Entry'!AC1157*1000*U1154,IF('Data Entry'!AD1157="kg",'Data Entry'!AC1157*1*U1154,IF('Data Entry'!AD1157="L",'Data Entry'!AC1157*1*U1154,IFERROR(,"")))))))</f>
        <v>0</v>
      </c>
      <c r="D1154" s="1" t="s">
        <v>4</v>
      </c>
      <c r="E1154" s="1">
        <f>IF('Data Entry'!AF1157="g",'Data Entry'!AE1157*0.001,IF('Data Entry'!AF1157="mg",'Data Entry'!AE1157*0.000001,IF('Data Entry'!AF1157="t",'Data Entry'!AE1157*1000,IF('Data Entry'!AF1157="ml",'Data Entry'!AE1157*0.001,IF('Data Entry'!AF1157="kg",'Data Entry'!AE1157*1,IF('Data Entry'!AF1157="Pieza",'Data Entry'!AE1157*1,IF('Data Entry'!AF1157="L",'Data Entry'!AE1157*1,IFERROR(,""))))))))</f>
        <v>0</v>
      </c>
      <c r="F1154" s="1" t="s">
        <v>4</v>
      </c>
      <c r="G1154" s="1">
        <f>IF('Data Entry'!AA1157="g",'Data Entry'!Z1157*0.001,IF('Data Entry'!AA1157="mg",'Data Entry'!Z1157*0.000001,IF('Data Entry'!AA1157="t",'Data Entry'!Z1157*1000,IF('Data Entry'!AA1157="ml",'Data Entry'!Z1157*0.001,IF('Data Entry'!AA1157="kg",'Data Entry'!Z1157*1,IF('Data Entry'!AA1157="Piezas",'Data Entry'!Z1157*1,IF('Data Entry'!AA1157="L",'Data Entry'!Z1157*1,IFERROR(,""))))))))</f>
        <v>0</v>
      </c>
      <c r="H1154" s="1" t="s">
        <v>4</v>
      </c>
      <c r="I1154" s="1">
        <f>IF('Data Entry'!AC1157="g",'Data Entry'!AB1157*0.001,IF('Data Entry'!AC1157="mg",'Data Entry'!AB1157*0.000001,IF('Data Entry'!AC1157="t",'Data Entry'!AB1157*1000,IF('Data Entry'!AC1157="ml",'Data Entry'!AB1157*0.001,IF('Data Entry'!AC1157="kg",'Data Entry'!AB1157*1,IF('Data Entry'!AC1157="L",'Data Entry'!AB1157*1,IFERROR(,"")))))))</f>
        <v>0</v>
      </c>
      <c r="J1154" s="59" t="str">
        <f>'Data Entry'!AU1157</f>
        <v/>
      </c>
      <c r="K1154" s="1">
        <f>IF('Data Entry'!AI1157="g",'Data Entry'!AH1157*0.001*V1154,IF('Data Entry'!AI1157="UI",'Data Entry'!AH1157*0.000001*V1154,IF('Data Entry'!AI1157="mg",'Data Entry'!AH1157*0.000001*V1154,IF('Data Entry'!AI1157="t",'Data Entry'!AH1157*1000*V1154,IF('Data Entry'!AI1157="kg",'Data Entry'!AH1157*1*V1154,IF('Data Entry'!AI1157="L",'Data Entry'!AH1157*1*V1154,IFERROR(,"")))))))</f>
        <v>0</v>
      </c>
      <c r="L1154" s="1" t="s">
        <v>4</v>
      </c>
      <c r="M1154" s="59">
        <f>'Data Entry'!AJ1157</f>
        <v>0</v>
      </c>
      <c r="N1154" s="59" t="str">
        <f>'Data Entry'!AX1157</f>
        <v/>
      </c>
      <c r="O1154" s="1">
        <f>IF('Data Entry'!AL1157="g",'Data Entry'!AK1157*0.001*W1154,IF('Data Entry'!AL1157="UI",'Data Entry'!AK1157*0.000001*W1154,IF('Data Entry'!AL1157="mg",'Data Entry'!AK1157*0.000001*W1154,IF('Data Entry'!AL1157="t",'Data Entry'!AK1157*1000*W1154,IF('Data Entry'!AL1157="kg",'Data Entry'!AK1157*1*W1154,IF('Data Entry'!AL1157="L",'Data Entry'!AK1157*1*W1154,IFERROR(,"")))))))</f>
        <v>0</v>
      </c>
      <c r="P1154" s="1" t="s">
        <v>4</v>
      </c>
      <c r="Q1154" s="59">
        <f>'Data Entry'!AM1157</f>
        <v>0</v>
      </c>
      <c r="R1154" s="59" t="str">
        <f>'Data Entry'!BA1157</f>
        <v/>
      </c>
      <c r="S1154" s="1">
        <f>IF('Data Entry'!AO1157="g",'Data Entry'!AN1157*0.001*X1154,IF('Data Entry'!AO1157="UI",'Data Entry'!AN1157*0.000001*X1154,IF('Data Entry'!AO1157="mg",'Data Entry'!AN1157*0.000001*X1154,IF('Data Entry'!AO1157="t",'Data Entry'!AN1157*1000*X1154,IF('Data Entry'!AO1157="kg",'Data Entry'!AN1157*1*X1154,IF('Data Entry'!AO1157="L",'Data Entry'!AN1157*1*X1154,IFERROR(,"")))))))</f>
        <v>0</v>
      </c>
      <c r="T1154" s="1" t="s">
        <v>4</v>
      </c>
      <c r="U1154" s="59" t="str">
        <f>IF('Data Entry'!AP1157="No aplica","1",'Data Entry'!AP1157)</f>
        <v/>
      </c>
      <c r="V1154" s="59" t="str">
        <f>IF('Data Entry'!AS1157="No aplica","1",'Data Entry'!AS1157)</f>
        <v/>
      </c>
      <c r="W1154" s="59" t="str">
        <f>IF('Data Entry'!AV1157="No aplica","1",'Data Entry'!AV1157)</f>
        <v/>
      </c>
      <c r="X1154" s="59" t="str">
        <f>IF('Data Entry'!AY1157="No aplica","1",'Data Entry'!AY1157)</f>
        <v/>
      </c>
      <c r="Y1154" s="151" t="str">
        <f t="shared" si="17"/>
        <v/>
      </c>
      <c r="Z1154" s="152" t="str">
        <f>IF('Data Entry'!H1157="Yes","1",IF(AND('Data Entry'!H1157="",'Data Entry'!I1157="",'Data Entry'!J1157="",'Data Entry'!K1157="",'Data Entry'!L1157="",'Data Entry'!M1157="",'Data Entry'!N1157="",'Data Entry'!O1157="",'Data Entry'!P1157="",'Data Entry'!Q1157=""),"","1"))</f>
        <v/>
      </c>
      <c r="AA1154" s="152" t="str">
        <f>IF('Data Entry'!R1157="Yes","1",IF(AND('Data Entry'!R1157="",'Data Entry'!S1157="",'Data Entry'!T1157="",'Data Entry'!U1157=""),"","1"))</f>
        <v/>
      </c>
      <c r="AB1154" s="157" t="str">
        <f>IF('Data Entry'!V1157="Yes","1",IF(AND('Data Entry'!V1157="",'Data Entry'!W1157=""),"","1"))</f>
        <v/>
      </c>
    </row>
    <row r="1155" spans="1:28" ht="17">
      <c r="A1155" s="59">
        <f>'Data Entry'!AB1158</f>
        <v>0</v>
      </c>
      <c r="B1155" s="59" t="str">
        <f>'Data Entry'!AR1158</f>
        <v/>
      </c>
      <c r="C1155" s="1">
        <f>IF('Data Entry'!AD1158="g",'Data Entry'!AC1158*0.001*U1155,IF('Data Entry'!AD1158="UI",'Data Entry'!AC1158*0.000001*U1155,IF('Data Entry'!AD1158="mg",'Data Entry'!AC1158*0.000001*U1155,IF('Data Entry'!AD1158="t",'Data Entry'!AC1158*1000*U1155,IF('Data Entry'!AD1158="kg",'Data Entry'!AC1158*1*U1155,IF('Data Entry'!AD1158="L",'Data Entry'!AC1158*1*U1155,IFERROR(,"")))))))</f>
        <v>0</v>
      </c>
      <c r="D1155" s="1" t="s">
        <v>4</v>
      </c>
      <c r="E1155" s="1">
        <f>IF('Data Entry'!AF1158="g",'Data Entry'!AE1158*0.001,IF('Data Entry'!AF1158="mg",'Data Entry'!AE1158*0.000001,IF('Data Entry'!AF1158="t",'Data Entry'!AE1158*1000,IF('Data Entry'!AF1158="ml",'Data Entry'!AE1158*0.001,IF('Data Entry'!AF1158="kg",'Data Entry'!AE1158*1,IF('Data Entry'!AF1158="Pieza",'Data Entry'!AE1158*1,IF('Data Entry'!AF1158="L",'Data Entry'!AE1158*1,IFERROR(,""))))))))</f>
        <v>0</v>
      </c>
      <c r="F1155" s="1" t="s">
        <v>4</v>
      </c>
      <c r="G1155" s="1">
        <f>IF('Data Entry'!AA1158="g",'Data Entry'!Z1158*0.001,IF('Data Entry'!AA1158="mg",'Data Entry'!Z1158*0.000001,IF('Data Entry'!AA1158="t",'Data Entry'!Z1158*1000,IF('Data Entry'!AA1158="ml",'Data Entry'!Z1158*0.001,IF('Data Entry'!AA1158="kg",'Data Entry'!Z1158*1,IF('Data Entry'!AA1158="Piezas",'Data Entry'!Z1158*1,IF('Data Entry'!AA1158="L",'Data Entry'!Z1158*1,IFERROR(,""))))))))</f>
        <v>0</v>
      </c>
      <c r="H1155" s="1" t="s">
        <v>4</v>
      </c>
      <c r="I1155" s="1">
        <f>IF('Data Entry'!AC1158="g",'Data Entry'!AB1158*0.001,IF('Data Entry'!AC1158="mg",'Data Entry'!AB1158*0.000001,IF('Data Entry'!AC1158="t",'Data Entry'!AB1158*1000,IF('Data Entry'!AC1158="ml",'Data Entry'!AB1158*0.001,IF('Data Entry'!AC1158="kg",'Data Entry'!AB1158*1,IF('Data Entry'!AC1158="L",'Data Entry'!AB1158*1,IFERROR(,"")))))))</f>
        <v>0</v>
      </c>
      <c r="J1155" s="59" t="str">
        <f>'Data Entry'!AU1158</f>
        <v/>
      </c>
      <c r="K1155" s="1">
        <f>IF('Data Entry'!AI1158="g",'Data Entry'!AH1158*0.001*V1155,IF('Data Entry'!AI1158="UI",'Data Entry'!AH1158*0.000001*V1155,IF('Data Entry'!AI1158="mg",'Data Entry'!AH1158*0.000001*V1155,IF('Data Entry'!AI1158="t",'Data Entry'!AH1158*1000*V1155,IF('Data Entry'!AI1158="kg",'Data Entry'!AH1158*1*V1155,IF('Data Entry'!AI1158="L",'Data Entry'!AH1158*1*V1155,IFERROR(,"")))))))</f>
        <v>0</v>
      </c>
      <c r="L1155" s="1" t="s">
        <v>4</v>
      </c>
      <c r="M1155" s="59">
        <f>'Data Entry'!AJ1158</f>
        <v>0</v>
      </c>
      <c r="N1155" s="59" t="str">
        <f>'Data Entry'!AX1158</f>
        <v/>
      </c>
      <c r="O1155" s="1">
        <f>IF('Data Entry'!AL1158="g",'Data Entry'!AK1158*0.001*W1155,IF('Data Entry'!AL1158="UI",'Data Entry'!AK1158*0.000001*W1155,IF('Data Entry'!AL1158="mg",'Data Entry'!AK1158*0.000001*W1155,IF('Data Entry'!AL1158="t",'Data Entry'!AK1158*1000*W1155,IF('Data Entry'!AL1158="kg",'Data Entry'!AK1158*1*W1155,IF('Data Entry'!AL1158="L",'Data Entry'!AK1158*1*W1155,IFERROR(,"")))))))</f>
        <v>0</v>
      </c>
      <c r="P1155" s="1" t="s">
        <v>4</v>
      </c>
      <c r="Q1155" s="59">
        <f>'Data Entry'!AM1158</f>
        <v>0</v>
      </c>
      <c r="R1155" s="59" t="str">
        <f>'Data Entry'!BA1158</f>
        <v/>
      </c>
      <c r="S1155" s="1">
        <f>IF('Data Entry'!AO1158="g",'Data Entry'!AN1158*0.001*X1155,IF('Data Entry'!AO1158="UI",'Data Entry'!AN1158*0.000001*X1155,IF('Data Entry'!AO1158="mg",'Data Entry'!AN1158*0.000001*X1155,IF('Data Entry'!AO1158="t",'Data Entry'!AN1158*1000*X1155,IF('Data Entry'!AO1158="kg",'Data Entry'!AN1158*1*X1155,IF('Data Entry'!AO1158="L",'Data Entry'!AN1158*1*X1155,IFERROR(,"")))))))</f>
        <v>0</v>
      </c>
      <c r="T1155" s="1" t="s">
        <v>4</v>
      </c>
      <c r="U1155" s="59" t="str">
        <f>IF('Data Entry'!AP1158="No aplica","1",'Data Entry'!AP1158)</f>
        <v/>
      </c>
      <c r="V1155" s="59" t="str">
        <f>IF('Data Entry'!AS1158="No aplica","1",'Data Entry'!AS1158)</f>
        <v/>
      </c>
      <c r="W1155" s="59" t="str">
        <f>IF('Data Entry'!AV1158="No aplica","1",'Data Entry'!AV1158)</f>
        <v/>
      </c>
      <c r="X1155" s="59" t="str">
        <f>IF('Data Entry'!AY1158="No aplica","1",'Data Entry'!AY1158)</f>
        <v/>
      </c>
      <c r="Y1155" s="151" t="str">
        <f t="shared" ref="Y1155:Y1218" si="18">IF(OR(AND(Z1155="1",AA1155="1"),AND(Z1155="1",AB1155="1")),"1","")</f>
        <v/>
      </c>
      <c r="Z1155" s="152" t="str">
        <f>IF('Data Entry'!H1158="Yes","1",IF(AND('Data Entry'!H1158="",'Data Entry'!I1158="",'Data Entry'!J1158="",'Data Entry'!K1158="",'Data Entry'!L1158="",'Data Entry'!M1158="",'Data Entry'!N1158="",'Data Entry'!O1158="",'Data Entry'!P1158="",'Data Entry'!Q1158=""),"","1"))</f>
        <v/>
      </c>
      <c r="AA1155" s="152" t="str">
        <f>IF('Data Entry'!R1158="Yes","1",IF(AND('Data Entry'!R1158="",'Data Entry'!S1158="",'Data Entry'!T1158="",'Data Entry'!U1158=""),"","1"))</f>
        <v/>
      </c>
      <c r="AB1155" s="157" t="str">
        <f>IF('Data Entry'!V1158="Yes","1",IF(AND('Data Entry'!V1158="",'Data Entry'!W1158=""),"","1"))</f>
        <v/>
      </c>
    </row>
    <row r="1156" spans="1:28" ht="17">
      <c r="A1156" s="59">
        <f>'Data Entry'!AB1159</f>
        <v>0</v>
      </c>
      <c r="B1156" s="59" t="str">
        <f>'Data Entry'!AR1159</f>
        <v/>
      </c>
      <c r="C1156" s="1">
        <f>IF('Data Entry'!AD1159="g",'Data Entry'!AC1159*0.001*U1156,IF('Data Entry'!AD1159="UI",'Data Entry'!AC1159*0.000001*U1156,IF('Data Entry'!AD1159="mg",'Data Entry'!AC1159*0.000001*U1156,IF('Data Entry'!AD1159="t",'Data Entry'!AC1159*1000*U1156,IF('Data Entry'!AD1159="kg",'Data Entry'!AC1159*1*U1156,IF('Data Entry'!AD1159="L",'Data Entry'!AC1159*1*U1156,IFERROR(,"")))))))</f>
        <v>0</v>
      </c>
      <c r="D1156" s="1" t="s">
        <v>4</v>
      </c>
      <c r="E1156" s="1">
        <f>IF('Data Entry'!AF1159="g",'Data Entry'!AE1159*0.001,IF('Data Entry'!AF1159="mg",'Data Entry'!AE1159*0.000001,IF('Data Entry'!AF1159="t",'Data Entry'!AE1159*1000,IF('Data Entry'!AF1159="ml",'Data Entry'!AE1159*0.001,IF('Data Entry'!AF1159="kg",'Data Entry'!AE1159*1,IF('Data Entry'!AF1159="Pieza",'Data Entry'!AE1159*1,IF('Data Entry'!AF1159="L",'Data Entry'!AE1159*1,IFERROR(,""))))))))</f>
        <v>0</v>
      </c>
      <c r="F1156" s="1" t="s">
        <v>4</v>
      </c>
      <c r="G1156" s="1">
        <f>IF('Data Entry'!AA1159="g",'Data Entry'!Z1159*0.001,IF('Data Entry'!AA1159="mg",'Data Entry'!Z1159*0.000001,IF('Data Entry'!AA1159="t",'Data Entry'!Z1159*1000,IF('Data Entry'!AA1159="ml",'Data Entry'!Z1159*0.001,IF('Data Entry'!AA1159="kg",'Data Entry'!Z1159*1,IF('Data Entry'!AA1159="Piezas",'Data Entry'!Z1159*1,IF('Data Entry'!AA1159="L",'Data Entry'!Z1159*1,IFERROR(,""))))))))</f>
        <v>0</v>
      </c>
      <c r="H1156" s="1" t="s">
        <v>4</v>
      </c>
      <c r="I1156" s="1">
        <f>IF('Data Entry'!AC1159="g",'Data Entry'!AB1159*0.001,IF('Data Entry'!AC1159="mg",'Data Entry'!AB1159*0.000001,IF('Data Entry'!AC1159="t",'Data Entry'!AB1159*1000,IF('Data Entry'!AC1159="ml",'Data Entry'!AB1159*0.001,IF('Data Entry'!AC1159="kg",'Data Entry'!AB1159*1,IF('Data Entry'!AC1159="L",'Data Entry'!AB1159*1,IFERROR(,"")))))))</f>
        <v>0</v>
      </c>
      <c r="J1156" s="59" t="str">
        <f>'Data Entry'!AU1159</f>
        <v/>
      </c>
      <c r="K1156" s="1">
        <f>IF('Data Entry'!AI1159="g",'Data Entry'!AH1159*0.001*V1156,IF('Data Entry'!AI1159="UI",'Data Entry'!AH1159*0.000001*V1156,IF('Data Entry'!AI1159="mg",'Data Entry'!AH1159*0.000001*V1156,IF('Data Entry'!AI1159="t",'Data Entry'!AH1159*1000*V1156,IF('Data Entry'!AI1159="kg",'Data Entry'!AH1159*1*V1156,IF('Data Entry'!AI1159="L",'Data Entry'!AH1159*1*V1156,IFERROR(,"")))))))</f>
        <v>0</v>
      </c>
      <c r="L1156" s="1" t="s">
        <v>4</v>
      </c>
      <c r="M1156" s="59">
        <f>'Data Entry'!AJ1159</f>
        <v>0</v>
      </c>
      <c r="N1156" s="59" t="str">
        <f>'Data Entry'!AX1159</f>
        <v/>
      </c>
      <c r="O1156" s="1">
        <f>IF('Data Entry'!AL1159="g",'Data Entry'!AK1159*0.001*W1156,IF('Data Entry'!AL1159="UI",'Data Entry'!AK1159*0.000001*W1156,IF('Data Entry'!AL1159="mg",'Data Entry'!AK1159*0.000001*W1156,IF('Data Entry'!AL1159="t",'Data Entry'!AK1159*1000*W1156,IF('Data Entry'!AL1159="kg",'Data Entry'!AK1159*1*W1156,IF('Data Entry'!AL1159="L",'Data Entry'!AK1159*1*W1156,IFERROR(,"")))))))</f>
        <v>0</v>
      </c>
      <c r="P1156" s="1" t="s">
        <v>4</v>
      </c>
      <c r="Q1156" s="59">
        <f>'Data Entry'!AM1159</f>
        <v>0</v>
      </c>
      <c r="R1156" s="59" t="str">
        <f>'Data Entry'!BA1159</f>
        <v/>
      </c>
      <c r="S1156" s="1">
        <f>IF('Data Entry'!AO1159="g",'Data Entry'!AN1159*0.001*X1156,IF('Data Entry'!AO1159="UI",'Data Entry'!AN1159*0.000001*X1156,IF('Data Entry'!AO1159="mg",'Data Entry'!AN1159*0.000001*X1156,IF('Data Entry'!AO1159="t",'Data Entry'!AN1159*1000*X1156,IF('Data Entry'!AO1159="kg",'Data Entry'!AN1159*1*X1156,IF('Data Entry'!AO1159="L",'Data Entry'!AN1159*1*X1156,IFERROR(,"")))))))</f>
        <v>0</v>
      </c>
      <c r="T1156" s="1" t="s">
        <v>4</v>
      </c>
      <c r="U1156" s="59" t="str">
        <f>IF('Data Entry'!AP1159="No aplica","1",'Data Entry'!AP1159)</f>
        <v/>
      </c>
      <c r="V1156" s="59" t="str">
        <f>IF('Data Entry'!AS1159="No aplica","1",'Data Entry'!AS1159)</f>
        <v/>
      </c>
      <c r="W1156" s="59" t="str">
        <f>IF('Data Entry'!AV1159="No aplica","1",'Data Entry'!AV1159)</f>
        <v/>
      </c>
      <c r="X1156" s="59" t="str">
        <f>IF('Data Entry'!AY1159="No aplica","1",'Data Entry'!AY1159)</f>
        <v/>
      </c>
      <c r="Y1156" s="151" t="str">
        <f t="shared" si="18"/>
        <v/>
      </c>
      <c r="Z1156" s="152" t="str">
        <f>IF('Data Entry'!H1159="Yes","1",IF(AND('Data Entry'!H1159="",'Data Entry'!I1159="",'Data Entry'!J1159="",'Data Entry'!K1159="",'Data Entry'!L1159="",'Data Entry'!M1159="",'Data Entry'!N1159="",'Data Entry'!O1159="",'Data Entry'!P1159="",'Data Entry'!Q1159=""),"","1"))</f>
        <v/>
      </c>
      <c r="AA1156" s="152" t="str">
        <f>IF('Data Entry'!R1159="Yes","1",IF(AND('Data Entry'!R1159="",'Data Entry'!S1159="",'Data Entry'!T1159="",'Data Entry'!U1159=""),"","1"))</f>
        <v/>
      </c>
      <c r="AB1156" s="157" t="str">
        <f>IF('Data Entry'!V1159="Yes","1",IF(AND('Data Entry'!V1159="",'Data Entry'!W1159=""),"","1"))</f>
        <v/>
      </c>
    </row>
    <row r="1157" spans="1:28" ht="17">
      <c r="A1157" s="59">
        <f>'Data Entry'!AB1160</f>
        <v>0</v>
      </c>
      <c r="B1157" s="59" t="str">
        <f>'Data Entry'!AR1160</f>
        <v/>
      </c>
      <c r="C1157" s="1">
        <f>IF('Data Entry'!AD1160="g",'Data Entry'!AC1160*0.001*U1157,IF('Data Entry'!AD1160="UI",'Data Entry'!AC1160*0.000001*U1157,IF('Data Entry'!AD1160="mg",'Data Entry'!AC1160*0.000001*U1157,IF('Data Entry'!AD1160="t",'Data Entry'!AC1160*1000*U1157,IF('Data Entry'!AD1160="kg",'Data Entry'!AC1160*1*U1157,IF('Data Entry'!AD1160="L",'Data Entry'!AC1160*1*U1157,IFERROR(,"")))))))</f>
        <v>0</v>
      </c>
      <c r="D1157" s="1" t="s">
        <v>4</v>
      </c>
      <c r="E1157" s="1">
        <f>IF('Data Entry'!AF1160="g",'Data Entry'!AE1160*0.001,IF('Data Entry'!AF1160="mg",'Data Entry'!AE1160*0.000001,IF('Data Entry'!AF1160="t",'Data Entry'!AE1160*1000,IF('Data Entry'!AF1160="ml",'Data Entry'!AE1160*0.001,IF('Data Entry'!AF1160="kg",'Data Entry'!AE1160*1,IF('Data Entry'!AF1160="Pieza",'Data Entry'!AE1160*1,IF('Data Entry'!AF1160="L",'Data Entry'!AE1160*1,IFERROR(,""))))))))</f>
        <v>0</v>
      </c>
      <c r="F1157" s="1" t="s">
        <v>4</v>
      </c>
      <c r="G1157" s="1">
        <f>IF('Data Entry'!AA1160="g",'Data Entry'!Z1160*0.001,IF('Data Entry'!AA1160="mg",'Data Entry'!Z1160*0.000001,IF('Data Entry'!AA1160="t",'Data Entry'!Z1160*1000,IF('Data Entry'!AA1160="ml",'Data Entry'!Z1160*0.001,IF('Data Entry'!AA1160="kg",'Data Entry'!Z1160*1,IF('Data Entry'!AA1160="Piezas",'Data Entry'!Z1160*1,IF('Data Entry'!AA1160="L",'Data Entry'!Z1160*1,IFERROR(,""))))))))</f>
        <v>0</v>
      </c>
      <c r="H1157" s="1" t="s">
        <v>4</v>
      </c>
      <c r="I1157" s="1">
        <f>IF('Data Entry'!AC1160="g",'Data Entry'!AB1160*0.001,IF('Data Entry'!AC1160="mg",'Data Entry'!AB1160*0.000001,IF('Data Entry'!AC1160="t",'Data Entry'!AB1160*1000,IF('Data Entry'!AC1160="ml",'Data Entry'!AB1160*0.001,IF('Data Entry'!AC1160="kg",'Data Entry'!AB1160*1,IF('Data Entry'!AC1160="L",'Data Entry'!AB1160*1,IFERROR(,"")))))))</f>
        <v>0</v>
      </c>
      <c r="J1157" s="59" t="str">
        <f>'Data Entry'!AU1160</f>
        <v/>
      </c>
      <c r="K1157" s="1">
        <f>IF('Data Entry'!AI1160="g",'Data Entry'!AH1160*0.001*V1157,IF('Data Entry'!AI1160="UI",'Data Entry'!AH1160*0.000001*V1157,IF('Data Entry'!AI1160="mg",'Data Entry'!AH1160*0.000001*V1157,IF('Data Entry'!AI1160="t",'Data Entry'!AH1160*1000*V1157,IF('Data Entry'!AI1160="kg",'Data Entry'!AH1160*1*V1157,IF('Data Entry'!AI1160="L",'Data Entry'!AH1160*1*V1157,IFERROR(,"")))))))</f>
        <v>0</v>
      </c>
      <c r="L1157" s="1" t="s">
        <v>4</v>
      </c>
      <c r="M1157" s="59">
        <f>'Data Entry'!AJ1160</f>
        <v>0</v>
      </c>
      <c r="N1157" s="59" t="str">
        <f>'Data Entry'!AX1160</f>
        <v/>
      </c>
      <c r="O1157" s="1">
        <f>IF('Data Entry'!AL1160="g",'Data Entry'!AK1160*0.001*W1157,IF('Data Entry'!AL1160="UI",'Data Entry'!AK1160*0.000001*W1157,IF('Data Entry'!AL1160="mg",'Data Entry'!AK1160*0.000001*W1157,IF('Data Entry'!AL1160="t",'Data Entry'!AK1160*1000*W1157,IF('Data Entry'!AL1160="kg",'Data Entry'!AK1160*1*W1157,IF('Data Entry'!AL1160="L",'Data Entry'!AK1160*1*W1157,IFERROR(,"")))))))</f>
        <v>0</v>
      </c>
      <c r="P1157" s="1" t="s">
        <v>4</v>
      </c>
      <c r="Q1157" s="59">
        <f>'Data Entry'!AM1160</f>
        <v>0</v>
      </c>
      <c r="R1157" s="59" t="str">
        <f>'Data Entry'!BA1160</f>
        <v/>
      </c>
      <c r="S1157" s="1">
        <f>IF('Data Entry'!AO1160="g",'Data Entry'!AN1160*0.001*X1157,IF('Data Entry'!AO1160="UI",'Data Entry'!AN1160*0.000001*X1157,IF('Data Entry'!AO1160="mg",'Data Entry'!AN1160*0.000001*X1157,IF('Data Entry'!AO1160="t",'Data Entry'!AN1160*1000*X1157,IF('Data Entry'!AO1160="kg",'Data Entry'!AN1160*1*X1157,IF('Data Entry'!AO1160="L",'Data Entry'!AN1160*1*X1157,IFERROR(,"")))))))</f>
        <v>0</v>
      </c>
      <c r="T1157" s="1" t="s">
        <v>4</v>
      </c>
      <c r="U1157" s="59" t="str">
        <f>IF('Data Entry'!AP1160="No aplica","1",'Data Entry'!AP1160)</f>
        <v/>
      </c>
      <c r="V1157" s="59" t="str">
        <f>IF('Data Entry'!AS1160="No aplica","1",'Data Entry'!AS1160)</f>
        <v/>
      </c>
      <c r="W1157" s="59" t="str">
        <f>IF('Data Entry'!AV1160="No aplica","1",'Data Entry'!AV1160)</f>
        <v/>
      </c>
      <c r="X1157" s="59" t="str">
        <f>IF('Data Entry'!AY1160="No aplica","1",'Data Entry'!AY1160)</f>
        <v/>
      </c>
      <c r="Y1157" s="151" t="str">
        <f t="shared" si="18"/>
        <v/>
      </c>
      <c r="Z1157" s="152" t="str">
        <f>IF('Data Entry'!H1160="Yes","1",IF(AND('Data Entry'!H1160="",'Data Entry'!I1160="",'Data Entry'!J1160="",'Data Entry'!K1160="",'Data Entry'!L1160="",'Data Entry'!M1160="",'Data Entry'!N1160="",'Data Entry'!O1160="",'Data Entry'!P1160="",'Data Entry'!Q1160=""),"","1"))</f>
        <v/>
      </c>
      <c r="AA1157" s="152" t="str">
        <f>IF('Data Entry'!R1160="Yes","1",IF(AND('Data Entry'!R1160="",'Data Entry'!S1160="",'Data Entry'!T1160="",'Data Entry'!U1160=""),"","1"))</f>
        <v/>
      </c>
      <c r="AB1157" s="157" t="str">
        <f>IF('Data Entry'!V1160="Yes","1",IF(AND('Data Entry'!V1160="",'Data Entry'!W1160=""),"","1"))</f>
        <v/>
      </c>
    </row>
    <row r="1158" spans="1:28" ht="17">
      <c r="A1158" s="59">
        <f>'Data Entry'!AB1161</f>
        <v>0</v>
      </c>
      <c r="B1158" s="59" t="str">
        <f>'Data Entry'!AR1161</f>
        <v/>
      </c>
      <c r="C1158" s="1">
        <f>IF('Data Entry'!AD1161="g",'Data Entry'!AC1161*0.001*U1158,IF('Data Entry'!AD1161="UI",'Data Entry'!AC1161*0.000001*U1158,IF('Data Entry'!AD1161="mg",'Data Entry'!AC1161*0.000001*U1158,IF('Data Entry'!AD1161="t",'Data Entry'!AC1161*1000*U1158,IF('Data Entry'!AD1161="kg",'Data Entry'!AC1161*1*U1158,IF('Data Entry'!AD1161="L",'Data Entry'!AC1161*1*U1158,IFERROR(,"")))))))</f>
        <v>0</v>
      </c>
      <c r="D1158" s="1" t="s">
        <v>4</v>
      </c>
      <c r="E1158" s="1">
        <f>IF('Data Entry'!AF1161="g",'Data Entry'!AE1161*0.001,IF('Data Entry'!AF1161="mg",'Data Entry'!AE1161*0.000001,IF('Data Entry'!AF1161="t",'Data Entry'!AE1161*1000,IF('Data Entry'!AF1161="ml",'Data Entry'!AE1161*0.001,IF('Data Entry'!AF1161="kg",'Data Entry'!AE1161*1,IF('Data Entry'!AF1161="Pieza",'Data Entry'!AE1161*1,IF('Data Entry'!AF1161="L",'Data Entry'!AE1161*1,IFERROR(,""))))))))</f>
        <v>0</v>
      </c>
      <c r="F1158" s="1" t="s">
        <v>4</v>
      </c>
      <c r="G1158" s="1">
        <f>IF('Data Entry'!AA1161="g",'Data Entry'!Z1161*0.001,IF('Data Entry'!AA1161="mg",'Data Entry'!Z1161*0.000001,IF('Data Entry'!AA1161="t",'Data Entry'!Z1161*1000,IF('Data Entry'!AA1161="ml",'Data Entry'!Z1161*0.001,IF('Data Entry'!AA1161="kg",'Data Entry'!Z1161*1,IF('Data Entry'!AA1161="Piezas",'Data Entry'!Z1161*1,IF('Data Entry'!AA1161="L",'Data Entry'!Z1161*1,IFERROR(,""))))))))</f>
        <v>0</v>
      </c>
      <c r="H1158" s="1" t="s">
        <v>4</v>
      </c>
      <c r="I1158" s="1">
        <f>IF('Data Entry'!AC1161="g",'Data Entry'!AB1161*0.001,IF('Data Entry'!AC1161="mg",'Data Entry'!AB1161*0.000001,IF('Data Entry'!AC1161="t",'Data Entry'!AB1161*1000,IF('Data Entry'!AC1161="ml",'Data Entry'!AB1161*0.001,IF('Data Entry'!AC1161="kg",'Data Entry'!AB1161*1,IF('Data Entry'!AC1161="L",'Data Entry'!AB1161*1,IFERROR(,"")))))))</f>
        <v>0</v>
      </c>
      <c r="J1158" s="59" t="str">
        <f>'Data Entry'!AU1161</f>
        <v/>
      </c>
      <c r="K1158" s="1">
        <f>IF('Data Entry'!AI1161="g",'Data Entry'!AH1161*0.001*V1158,IF('Data Entry'!AI1161="UI",'Data Entry'!AH1161*0.000001*V1158,IF('Data Entry'!AI1161="mg",'Data Entry'!AH1161*0.000001*V1158,IF('Data Entry'!AI1161="t",'Data Entry'!AH1161*1000*V1158,IF('Data Entry'!AI1161="kg",'Data Entry'!AH1161*1*V1158,IF('Data Entry'!AI1161="L",'Data Entry'!AH1161*1*V1158,IFERROR(,"")))))))</f>
        <v>0</v>
      </c>
      <c r="L1158" s="1" t="s">
        <v>4</v>
      </c>
      <c r="M1158" s="59">
        <f>'Data Entry'!AJ1161</f>
        <v>0</v>
      </c>
      <c r="N1158" s="59" t="str">
        <f>'Data Entry'!AX1161</f>
        <v/>
      </c>
      <c r="O1158" s="1">
        <f>IF('Data Entry'!AL1161="g",'Data Entry'!AK1161*0.001*W1158,IF('Data Entry'!AL1161="UI",'Data Entry'!AK1161*0.000001*W1158,IF('Data Entry'!AL1161="mg",'Data Entry'!AK1161*0.000001*W1158,IF('Data Entry'!AL1161="t",'Data Entry'!AK1161*1000*W1158,IF('Data Entry'!AL1161="kg",'Data Entry'!AK1161*1*W1158,IF('Data Entry'!AL1161="L",'Data Entry'!AK1161*1*W1158,IFERROR(,"")))))))</f>
        <v>0</v>
      </c>
      <c r="P1158" s="1" t="s">
        <v>4</v>
      </c>
      <c r="Q1158" s="59">
        <f>'Data Entry'!AM1161</f>
        <v>0</v>
      </c>
      <c r="R1158" s="59" t="str">
        <f>'Data Entry'!BA1161</f>
        <v/>
      </c>
      <c r="S1158" s="1">
        <f>IF('Data Entry'!AO1161="g",'Data Entry'!AN1161*0.001*X1158,IF('Data Entry'!AO1161="UI",'Data Entry'!AN1161*0.000001*X1158,IF('Data Entry'!AO1161="mg",'Data Entry'!AN1161*0.000001*X1158,IF('Data Entry'!AO1161="t",'Data Entry'!AN1161*1000*X1158,IF('Data Entry'!AO1161="kg",'Data Entry'!AN1161*1*X1158,IF('Data Entry'!AO1161="L",'Data Entry'!AN1161*1*X1158,IFERROR(,"")))))))</f>
        <v>0</v>
      </c>
      <c r="T1158" s="1" t="s">
        <v>4</v>
      </c>
      <c r="U1158" s="59" t="str">
        <f>IF('Data Entry'!AP1161="No aplica","1",'Data Entry'!AP1161)</f>
        <v/>
      </c>
      <c r="V1158" s="59" t="str">
        <f>IF('Data Entry'!AS1161="No aplica","1",'Data Entry'!AS1161)</f>
        <v/>
      </c>
      <c r="W1158" s="59" t="str">
        <f>IF('Data Entry'!AV1161="No aplica","1",'Data Entry'!AV1161)</f>
        <v/>
      </c>
      <c r="X1158" s="59" t="str">
        <f>IF('Data Entry'!AY1161="No aplica","1",'Data Entry'!AY1161)</f>
        <v/>
      </c>
      <c r="Y1158" s="151" t="str">
        <f t="shared" si="18"/>
        <v/>
      </c>
      <c r="Z1158" s="152" t="str">
        <f>IF('Data Entry'!H1161="Yes","1",IF(AND('Data Entry'!H1161="",'Data Entry'!I1161="",'Data Entry'!J1161="",'Data Entry'!K1161="",'Data Entry'!L1161="",'Data Entry'!M1161="",'Data Entry'!N1161="",'Data Entry'!O1161="",'Data Entry'!P1161="",'Data Entry'!Q1161=""),"","1"))</f>
        <v/>
      </c>
      <c r="AA1158" s="152" t="str">
        <f>IF('Data Entry'!R1161="Yes","1",IF(AND('Data Entry'!R1161="",'Data Entry'!S1161="",'Data Entry'!T1161="",'Data Entry'!U1161=""),"","1"))</f>
        <v/>
      </c>
      <c r="AB1158" s="157" t="str">
        <f>IF('Data Entry'!V1161="Yes","1",IF(AND('Data Entry'!V1161="",'Data Entry'!W1161=""),"","1"))</f>
        <v/>
      </c>
    </row>
    <row r="1159" spans="1:28" ht="17">
      <c r="A1159" s="59">
        <f>'Data Entry'!AB1162</f>
        <v>0</v>
      </c>
      <c r="B1159" s="59" t="str">
        <f>'Data Entry'!AR1162</f>
        <v/>
      </c>
      <c r="C1159" s="1">
        <f>IF('Data Entry'!AD1162="g",'Data Entry'!AC1162*0.001*U1159,IF('Data Entry'!AD1162="UI",'Data Entry'!AC1162*0.000001*U1159,IF('Data Entry'!AD1162="mg",'Data Entry'!AC1162*0.000001*U1159,IF('Data Entry'!AD1162="t",'Data Entry'!AC1162*1000*U1159,IF('Data Entry'!AD1162="kg",'Data Entry'!AC1162*1*U1159,IF('Data Entry'!AD1162="L",'Data Entry'!AC1162*1*U1159,IFERROR(,"")))))))</f>
        <v>0</v>
      </c>
      <c r="D1159" s="1" t="s">
        <v>4</v>
      </c>
      <c r="E1159" s="1">
        <f>IF('Data Entry'!AF1162="g",'Data Entry'!AE1162*0.001,IF('Data Entry'!AF1162="mg",'Data Entry'!AE1162*0.000001,IF('Data Entry'!AF1162="t",'Data Entry'!AE1162*1000,IF('Data Entry'!AF1162="ml",'Data Entry'!AE1162*0.001,IF('Data Entry'!AF1162="kg",'Data Entry'!AE1162*1,IF('Data Entry'!AF1162="Pieza",'Data Entry'!AE1162*1,IF('Data Entry'!AF1162="L",'Data Entry'!AE1162*1,IFERROR(,""))))))))</f>
        <v>0</v>
      </c>
      <c r="F1159" s="1" t="s">
        <v>4</v>
      </c>
      <c r="G1159" s="1">
        <f>IF('Data Entry'!AA1162="g",'Data Entry'!Z1162*0.001,IF('Data Entry'!AA1162="mg",'Data Entry'!Z1162*0.000001,IF('Data Entry'!AA1162="t",'Data Entry'!Z1162*1000,IF('Data Entry'!AA1162="ml",'Data Entry'!Z1162*0.001,IF('Data Entry'!AA1162="kg",'Data Entry'!Z1162*1,IF('Data Entry'!AA1162="Piezas",'Data Entry'!Z1162*1,IF('Data Entry'!AA1162="L",'Data Entry'!Z1162*1,IFERROR(,""))))))))</f>
        <v>0</v>
      </c>
      <c r="H1159" s="1" t="s">
        <v>4</v>
      </c>
      <c r="I1159" s="1">
        <f>IF('Data Entry'!AC1162="g",'Data Entry'!AB1162*0.001,IF('Data Entry'!AC1162="mg",'Data Entry'!AB1162*0.000001,IF('Data Entry'!AC1162="t",'Data Entry'!AB1162*1000,IF('Data Entry'!AC1162="ml",'Data Entry'!AB1162*0.001,IF('Data Entry'!AC1162="kg",'Data Entry'!AB1162*1,IF('Data Entry'!AC1162="L",'Data Entry'!AB1162*1,IFERROR(,"")))))))</f>
        <v>0</v>
      </c>
      <c r="J1159" s="59" t="str">
        <f>'Data Entry'!AU1162</f>
        <v/>
      </c>
      <c r="K1159" s="1">
        <f>IF('Data Entry'!AI1162="g",'Data Entry'!AH1162*0.001*V1159,IF('Data Entry'!AI1162="UI",'Data Entry'!AH1162*0.000001*V1159,IF('Data Entry'!AI1162="mg",'Data Entry'!AH1162*0.000001*V1159,IF('Data Entry'!AI1162="t",'Data Entry'!AH1162*1000*V1159,IF('Data Entry'!AI1162="kg",'Data Entry'!AH1162*1*V1159,IF('Data Entry'!AI1162="L",'Data Entry'!AH1162*1*V1159,IFERROR(,"")))))))</f>
        <v>0</v>
      </c>
      <c r="L1159" s="1" t="s">
        <v>4</v>
      </c>
      <c r="M1159" s="59">
        <f>'Data Entry'!AJ1162</f>
        <v>0</v>
      </c>
      <c r="N1159" s="59" t="str">
        <f>'Data Entry'!AX1162</f>
        <v/>
      </c>
      <c r="O1159" s="1">
        <f>IF('Data Entry'!AL1162="g",'Data Entry'!AK1162*0.001*W1159,IF('Data Entry'!AL1162="UI",'Data Entry'!AK1162*0.000001*W1159,IF('Data Entry'!AL1162="mg",'Data Entry'!AK1162*0.000001*W1159,IF('Data Entry'!AL1162="t",'Data Entry'!AK1162*1000*W1159,IF('Data Entry'!AL1162="kg",'Data Entry'!AK1162*1*W1159,IF('Data Entry'!AL1162="L",'Data Entry'!AK1162*1*W1159,IFERROR(,"")))))))</f>
        <v>0</v>
      </c>
      <c r="P1159" s="1" t="s">
        <v>4</v>
      </c>
      <c r="Q1159" s="59">
        <f>'Data Entry'!AM1162</f>
        <v>0</v>
      </c>
      <c r="R1159" s="59" t="str">
        <f>'Data Entry'!BA1162</f>
        <v/>
      </c>
      <c r="S1159" s="1">
        <f>IF('Data Entry'!AO1162="g",'Data Entry'!AN1162*0.001*X1159,IF('Data Entry'!AO1162="UI",'Data Entry'!AN1162*0.000001*X1159,IF('Data Entry'!AO1162="mg",'Data Entry'!AN1162*0.000001*X1159,IF('Data Entry'!AO1162="t",'Data Entry'!AN1162*1000*X1159,IF('Data Entry'!AO1162="kg",'Data Entry'!AN1162*1*X1159,IF('Data Entry'!AO1162="L",'Data Entry'!AN1162*1*X1159,IFERROR(,"")))))))</f>
        <v>0</v>
      </c>
      <c r="T1159" s="1" t="s">
        <v>4</v>
      </c>
      <c r="U1159" s="59" t="str">
        <f>IF('Data Entry'!AP1162="No aplica","1",'Data Entry'!AP1162)</f>
        <v/>
      </c>
      <c r="V1159" s="59" t="str">
        <f>IF('Data Entry'!AS1162="No aplica","1",'Data Entry'!AS1162)</f>
        <v/>
      </c>
      <c r="W1159" s="59" t="str">
        <f>IF('Data Entry'!AV1162="No aplica","1",'Data Entry'!AV1162)</f>
        <v/>
      </c>
      <c r="X1159" s="59" t="str">
        <f>IF('Data Entry'!AY1162="No aplica","1",'Data Entry'!AY1162)</f>
        <v/>
      </c>
      <c r="Y1159" s="151" t="str">
        <f t="shared" si="18"/>
        <v/>
      </c>
      <c r="Z1159" s="152" t="str">
        <f>IF('Data Entry'!H1162="Yes","1",IF(AND('Data Entry'!H1162="",'Data Entry'!I1162="",'Data Entry'!J1162="",'Data Entry'!K1162="",'Data Entry'!L1162="",'Data Entry'!M1162="",'Data Entry'!N1162="",'Data Entry'!O1162="",'Data Entry'!P1162="",'Data Entry'!Q1162=""),"","1"))</f>
        <v/>
      </c>
      <c r="AA1159" s="152" t="str">
        <f>IF('Data Entry'!R1162="Yes","1",IF(AND('Data Entry'!R1162="",'Data Entry'!S1162="",'Data Entry'!T1162="",'Data Entry'!U1162=""),"","1"))</f>
        <v/>
      </c>
      <c r="AB1159" s="157" t="str">
        <f>IF('Data Entry'!V1162="Yes","1",IF(AND('Data Entry'!V1162="",'Data Entry'!W1162=""),"","1"))</f>
        <v/>
      </c>
    </row>
    <row r="1160" spans="1:28" ht="17">
      <c r="A1160" s="59">
        <f>'Data Entry'!AB1163</f>
        <v>0</v>
      </c>
      <c r="B1160" s="59" t="str">
        <f>'Data Entry'!AR1163</f>
        <v/>
      </c>
      <c r="C1160" s="1">
        <f>IF('Data Entry'!AD1163="g",'Data Entry'!AC1163*0.001*U1160,IF('Data Entry'!AD1163="UI",'Data Entry'!AC1163*0.000001*U1160,IF('Data Entry'!AD1163="mg",'Data Entry'!AC1163*0.000001*U1160,IF('Data Entry'!AD1163="t",'Data Entry'!AC1163*1000*U1160,IF('Data Entry'!AD1163="kg",'Data Entry'!AC1163*1*U1160,IF('Data Entry'!AD1163="L",'Data Entry'!AC1163*1*U1160,IFERROR(,"")))))))</f>
        <v>0</v>
      </c>
      <c r="D1160" s="1" t="s">
        <v>4</v>
      </c>
      <c r="E1160" s="1">
        <f>IF('Data Entry'!AF1163="g",'Data Entry'!AE1163*0.001,IF('Data Entry'!AF1163="mg",'Data Entry'!AE1163*0.000001,IF('Data Entry'!AF1163="t",'Data Entry'!AE1163*1000,IF('Data Entry'!AF1163="ml",'Data Entry'!AE1163*0.001,IF('Data Entry'!AF1163="kg",'Data Entry'!AE1163*1,IF('Data Entry'!AF1163="Pieza",'Data Entry'!AE1163*1,IF('Data Entry'!AF1163="L",'Data Entry'!AE1163*1,IFERROR(,""))))))))</f>
        <v>0</v>
      </c>
      <c r="F1160" s="1" t="s">
        <v>4</v>
      </c>
      <c r="G1160" s="1">
        <f>IF('Data Entry'!AA1163="g",'Data Entry'!Z1163*0.001,IF('Data Entry'!AA1163="mg",'Data Entry'!Z1163*0.000001,IF('Data Entry'!AA1163="t",'Data Entry'!Z1163*1000,IF('Data Entry'!AA1163="ml",'Data Entry'!Z1163*0.001,IF('Data Entry'!AA1163="kg",'Data Entry'!Z1163*1,IF('Data Entry'!AA1163="Piezas",'Data Entry'!Z1163*1,IF('Data Entry'!AA1163="L",'Data Entry'!Z1163*1,IFERROR(,""))))))))</f>
        <v>0</v>
      </c>
      <c r="H1160" s="1" t="s">
        <v>4</v>
      </c>
      <c r="I1160" s="1">
        <f>IF('Data Entry'!AC1163="g",'Data Entry'!AB1163*0.001,IF('Data Entry'!AC1163="mg",'Data Entry'!AB1163*0.000001,IF('Data Entry'!AC1163="t",'Data Entry'!AB1163*1000,IF('Data Entry'!AC1163="ml",'Data Entry'!AB1163*0.001,IF('Data Entry'!AC1163="kg",'Data Entry'!AB1163*1,IF('Data Entry'!AC1163="L",'Data Entry'!AB1163*1,IFERROR(,"")))))))</f>
        <v>0</v>
      </c>
      <c r="J1160" s="59" t="str">
        <f>'Data Entry'!AU1163</f>
        <v/>
      </c>
      <c r="K1160" s="1">
        <f>IF('Data Entry'!AI1163="g",'Data Entry'!AH1163*0.001*V1160,IF('Data Entry'!AI1163="UI",'Data Entry'!AH1163*0.000001*V1160,IF('Data Entry'!AI1163="mg",'Data Entry'!AH1163*0.000001*V1160,IF('Data Entry'!AI1163="t",'Data Entry'!AH1163*1000*V1160,IF('Data Entry'!AI1163="kg",'Data Entry'!AH1163*1*V1160,IF('Data Entry'!AI1163="L",'Data Entry'!AH1163*1*V1160,IFERROR(,"")))))))</f>
        <v>0</v>
      </c>
      <c r="L1160" s="1" t="s">
        <v>4</v>
      </c>
      <c r="M1160" s="59">
        <f>'Data Entry'!AJ1163</f>
        <v>0</v>
      </c>
      <c r="N1160" s="59" t="str">
        <f>'Data Entry'!AX1163</f>
        <v/>
      </c>
      <c r="O1160" s="1">
        <f>IF('Data Entry'!AL1163="g",'Data Entry'!AK1163*0.001*W1160,IF('Data Entry'!AL1163="UI",'Data Entry'!AK1163*0.000001*W1160,IF('Data Entry'!AL1163="mg",'Data Entry'!AK1163*0.000001*W1160,IF('Data Entry'!AL1163="t",'Data Entry'!AK1163*1000*W1160,IF('Data Entry'!AL1163="kg",'Data Entry'!AK1163*1*W1160,IF('Data Entry'!AL1163="L",'Data Entry'!AK1163*1*W1160,IFERROR(,"")))))))</f>
        <v>0</v>
      </c>
      <c r="P1160" s="1" t="s">
        <v>4</v>
      </c>
      <c r="Q1160" s="59">
        <f>'Data Entry'!AM1163</f>
        <v>0</v>
      </c>
      <c r="R1160" s="59" t="str">
        <f>'Data Entry'!BA1163</f>
        <v/>
      </c>
      <c r="S1160" s="1">
        <f>IF('Data Entry'!AO1163="g",'Data Entry'!AN1163*0.001*X1160,IF('Data Entry'!AO1163="UI",'Data Entry'!AN1163*0.000001*X1160,IF('Data Entry'!AO1163="mg",'Data Entry'!AN1163*0.000001*X1160,IF('Data Entry'!AO1163="t",'Data Entry'!AN1163*1000*X1160,IF('Data Entry'!AO1163="kg",'Data Entry'!AN1163*1*X1160,IF('Data Entry'!AO1163="L",'Data Entry'!AN1163*1*X1160,IFERROR(,"")))))))</f>
        <v>0</v>
      </c>
      <c r="T1160" s="1" t="s">
        <v>4</v>
      </c>
      <c r="U1160" s="59" t="str">
        <f>IF('Data Entry'!AP1163="No aplica","1",'Data Entry'!AP1163)</f>
        <v/>
      </c>
      <c r="V1160" s="59" t="str">
        <f>IF('Data Entry'!AS1163="No aplica","1",'Data Entry'!AS1163)</f>
        <v/>
      </c>
      <c r="W1160" s="59" t="str">
        <f>IF('Data Entry'!AV1163="No aplica","1",'Data Entry'!AV1163)</f>
        <v/>
      </c>
      <c r="X1160" s="59" t="str">
        <f>IF('Data Entry'!AY1163="No aplica","1",'Data Entry'!AY1163)</f>
        <v/>
      </c>
      <c r="Y1160" s="151" t="str">
        <f t="shared" si="18"/>
        <v/>
      </c>
      <c r="Z1160" s="152" t="str">
        <f>IF('Data Entry'!H1163="Yes","1",IF(AND('Data Entry'!H1163="",'Data Entry'!I1163="",'Data Entry'!J1163="",'Data Entry'!K1163="",'Data Entry'!L1163="",'Data Entry'!M1163="",'Data Entry'!N1163="",'Data Entry'!O1163="",'Data Entry'!P1163="",'Data Entry'!Q1163=""),"","1"))</f>
        <v/>
      </c>
      <c r="AA1160" s="152" t="str">
        <f>IF('Data Entry'!R1163="Yes","1",IF(AND('Data Entry'!R1163="",'Data Entry'!S1163="",'Data Entry'!T1163="",'Data Entry'!U1163=""),"","1"))</f>
        <v/>
      </c>
      <c r="AB1160" s="157" t="str">
        <f>IF('Data Entry'!V1163="Yes","1",IF(AND('Data Entry'!V1163="",'Data Entry'!W1163=""),"","1"))</f>
        <v/>
      </c>
    </row>
    <row r="1161" spans="1:28" ht="17">
      <c r="A1161" s="59">
        <f>'Data Entry'!AB1164</f>
        <v>0</v>
      </c>
      <c r="B1161" s="59" t="str">
        <f>'Data Entry'!AR1164</f>
        <v/>
      </c>
      <c r="C1161" s="1">
        <f>IF('Data Entry'!AD1164="g",'Data Entry'!AC1164*0.001*U1161,IF('Data Entry'!AD1164="UI",'Data Entry'!AC1164*0.000001*U1161,IF('Data Entry'!AD1164="mg",'Data Entry'!AC1164*0.000001*U1161,IF('Data Entry'!AD1164="t",'Data Entry'!AC1164*1000*U1161,IF('Data Entry'!AD1164="kg",'Data Entry'!AC1164*1*U1161,IF('Data Entry'!AD1164="L",'Data Entry'!AC1164*1*U1161,IFERROR(,"")))))))</f>
        <v>0</v>
      </c>
      <c r="D1161" s="1" t="s">
        <v>4</v>
      </c>
      <c r="E1161" s="1">
        <f>IF('Data Entry'!AF1164="g",'Data Entry'!AE1164*0.001,IF('Data Entry'!AF1164="mg",'Data Entry'!AE1164*0.000001,IF('Data Entry'!AF1164="t",'Data Entry'!AE1164*1000,IF('Data Entry'!AF1164="ml",'Data Entry'!AE1164*0.001,IF('Data Entry'!AF1164="kg",'Data Entry'!AE1164*1,IF('Data Entry'!AF1164="Pieza",'Data Entry'!AE1164*1,IF('Data Entry'!AF1164="L",'Data Entry'!AE1164*1,IFERROR(,""))))))))</f>
        <v>0</v>
      </c>
      <c r="F1161" s="1" t="s">
        <v>4</v>
      </c>
      <c r="G1161" s="1">
        <f>IF('Data Entry'!AA1164="g",'Data Entry'!Z1164*0.001,IF('Data Entry'!AA1164="mg",'Data Entry'!Z1164*0.000001,IF('Data Entry'!AA1164="t",'Data Entry'!Z1164*1000,IF('Data Entry'!AA1164="ml",'Data Entry'!Z1164*0.001,IF('Data Entry'!AA1164="kg",'Data Entry'!Z1164*1,IF('Data Entry'!AA1164="Piezas",'Data Entry'!Z1164*1,IF('Data Entry'!AA1164="L",'Data Entry'!Z1164*1,IFERROR(,""))))))))</f>
        <v>0</v>
      </c>
      <c r="H1161" s="1" t="s">
        <v>4</v>
      </c>
      <c r="I1161" s="1">
        <f>IF('Data Entry'!AC1164="g",'Data Entry'!AB1164*0.001,IF('Data Entry'!AC1164="mg",'Data Entry'!AB1164*0.000001,IF('Data Entry'!AC1164="t",'Data Entry'!AB1164*1000,IF('Data Entry'!AC1164="ml",'Data Entry'!AB1164*0.001,IF('Data Entry'!AC1164="kg",'Data Entry'!AB1164*1,IF('Data Entry'!AC1164="L",'Data Entry'!AB1164*1,IFERROR(,"")))))))</f>
        <v>0</v>
      </c>
      <c r="J1161" s="59" t="str">
        <f>'Data Entry'!AU1164</f>
        <v/>
      </c>
      <c r="K1161" s="1">
        <f>IF('Data Entry'!AI1164="g",'Data Entry'!AH1164*0.001*V1161,IF('Data Entry'!AI1164="UI",'Data Entry'!AH1164*0.000001*V1161,IF('Data Entry'!AI1164="mg",'Data Entry'!AH1164*0.000001*V1161,IF('Data Entry'!AI1164="t",'Data Entry'!AH1164*1000*V1161,IF('Data Entry'!AI1164="kg",'Data Entry'!AH1164*1*V1161,IF('Data Entry'!AI1164="L",'Data Entry'!AH1164*1*V1161,IFERROR(,"")))))))</f>
        <v>0</v>
      </c>
      <c r="L1161" s="1" t="s">
        <v>4</v>
      </c>
      <c r="M1161" s="59">
        <f>'Data Entry'!AJ1164</f>
        <v>0</v>
      </c>
      <c r="N1161" s="59" t="str">
        <f>'Data Entry'!AX1164</f>
        <v/>
      </c>
      <c r="O1161" s="1">
        <f>IF('Data Entry'!AL1164="g",'Data Entry'!AK1164*0.001*W1161,IF('Data Entry'!AL1164="UI",'Data Entry'!AK1164*0.000001*W1161,IF('Data Entry'!AL1164="mg",'Data Entry'!AK1164*0.000001*W1161,IF('Data Entry'!AL1164="t",'Data Entry'!AK1164*1000*W1161,IF('Data Entry'!AL1164="kg",'Data Entry'!AK1164*1*W1161,IF('Data Entry'!AL1164="L",'Data Entry'!AK1164*1*W1161,IFERROR(,"")))))))</f>
        <v>0</v>
      </c>
      <c r="P1161" s="1" t="s">
        <v>4</v>
      </c>
      <c r="Q1161" s="59">
        <f>'Data Entry'!AM1164</f>
        <v>0</v>
      </c>
      <c r="R1161" s="59" t="str">
        <f>'Data Entry'!BA1164</f>
        <v/>
      </c>
      <c r="S1161" s="1">
        <f>IF('Data Entry'!AO1164="g",'Data Entry'!AN1164*0.001*X1161,IF('Data Entry'!AO1164="UI",'Data Entry'!AN1164*0.000001*X1161,IF('Data Entry'!AO1164="mg",'Data Entry'!AN1164*0.000001*X1161,IF('Data Entry'!AO1164="t",'Data Entry'!AN1164*1000*X1161,IF('Data Entry'!AO1164="kg",'Data Entry'!AN1164*1*X1161,IF('Data Entry'!AO1164="L",'Data Entry'!AN1164*1*X1161,IFERROR(,"")))))))</f>
        <v>0</v>
      </c>
      <c r="T1161" s="1" t="s">
        <v>4</v>
      </c>
      <c r="U1161" s="59" t="str">
        <f>IF('Data Entry'!AP1164="No aplica","1",'Data Entry'!AP1164)</f>
        <v/>
      </c>
      <c r="V1161" s="59" t="str">
        <f>IF('Data Entry'!AS1164="No aplica","1",'Data Entry'!AS1164)</f>
        <v/>
      </c>
      <c r="W1161" s="59" t="str">
        <f>IF('Data Entry'!AV1164="No aplica","1",'Data Entry'!AV1164)</f>
        <v/>
      </c>
      <c r="X1161" s="59" t="str">
        <f>IF('Data Entry'!AY1164="No aplica","1",'Data Entry'!AY1164)</f>
        <v/>
      </c>
      <c r="Y1161" s="151" t="str">
        <f t="shared" si="18"/>
        <v/>
      </c>
      <c r="Z1161" s="152" t="str">
        <f>IF('Data Entry'!H1164="Yes","1",IF(AND('Data Entry'!H1164="",'Data Entry'!I1164="",'Data Entry'!J1164="",'Data Entry'!K1164="",'Data Entry'!L1164="",'Data Entry'!M1164="",'Data Entry'!N1164="",'Data Entry'!O1164="",'Data Entry'!P1164="",'Data Entry'!Q1164=""),"","1"))</f>
        <v/>
      </c>
      <c r="AA1161" s="152" t="str">
        <f>IF('Data Entry'!R1164="Yes","1",IF(AND('Data Entry'!R1164="",'Data Entry'!S1164="",'Data Entry'!T1164="",'Data Entry'!U1164=""),"","1"))</f>
        <v/>
      </c>
      <c r="AB1161" s="157" t="str">
        <f>IF('Data Entry'!V1164="Yes","1",IF(AND('Data Entry'!V1164="",'Data Entry'!W1164=""),"","1"))</f>
        <v/>
      </c>
    </row>
    <row r="1162" spans="1:28" ht="17">
      <c r="A1162" s="59">
        <f>'Data Entry'!AB1165</f>
        <v>0</v>
      </c>
      <c r="B1162" s="59" t="str">
        <f>'Data Entry'!AR1165</f>
        <v/>
      </c>
      <c r="C1162" s="1">
        <f>IF('Data Entry'!AD1165="g",'Data Entry'!AC1165*0.001*U1162,IF('Data Entry'!AD1165="UI",'Data Entry'!AC1165*0.000001*U1162,IF('Data Entry'!AD1165="mg",'Data Entry'!AC1165*0.000001*U1162,IF('Data Entry'!AD1165="t",'Data Entry'!AC1165*1000*U1162,IF('Data Entry'!AD1165="kg",'Data Entry'!AC1165*1*U1162,IF('Data Entry'!AD1165="L",'Data Entry'!AC1165*1*U1162,IFERROR(,"")))))))</f>
        <v>0</v>
      </c>
      <c r="D1162" s="1" t="s">
        <v>4</v>
      </c>
      <c r="E1162" s="1">
        <f>IF('Data Entry'!AF1165="g",'Data Entry'!AE1165*0.001,IF('Data Entry'!AF1165="mg",'Data Entry'!AE1165*0.000001,IF('Data Entry'!AF1165="t",'Data Entry'!AE1165*1000,IF('Data Entry'!AF1165="ml",'Data Entry'!AE1165*0.001,IF('Data Entry'!AF1165="kg",'Data Entry'!AE1165*1,IF('Data Entry'!AF1165="Pieza",'Data Entry'!AE1165*1,IF('Data Entry'!AF1165="L",'Data Entry'!AE1165*1,IFERROR(,""))))))))</f>
        <v>0</v>
      </c>
      <c r="F1162" s="1" t="s">
        <v>4</v>
      </c>
      <c r="G1162" s="1">
        <f>IF('Data Entry'!AA1165="g",'Data Entry'!Z1165*0.001,IF('Data Entry'!AA1165="mg",'Data Entry'!Z1165*0.000001,IF('Data Entry'!AA1165="t",'Data Entry'!Z1165*1000,IF('Data Entry'!AA1165="ml",'Data Entry'!Z1165*0.001,IF('Data Entry'!AA1165="kg",'Data Entry'!Z1165*1,IF('Data Entry'!AA1165="Piezas",'Data Entry'!Z1165*1,IF('Data Entry'!AA1165="L",'Data Entry'!Z1165*1,IFERROR(,""))))))))</f>
        <v>0</v>
      </c>
      <c r="H1162" s="1" t="s">
        <v>4</v>
      </c>
      <c r="I1162" s="1">
        <f>IF('Data Entry'!AC1165="g",'Data Entry'!AB1165*0.001,IF('Data Entry'!AC1165="mg",'Data Entry'!AB1165*0.000001,IF('Data Entry'!AC1165="t",'Data Entry'!AB1165*1000,IF('Data Entry'!AC1165="ml",'Data Entry'!AB1165*0.001,IF('Data Entry'!AC1165="kg",'Data Entry'!AB1165*1,IF('Data Entry'!AC1165="L",'Data Entry'!AB1165*1,IFERROR(,"")))))))</f>
        <v>0</v>
      </c>
      <c r="J1162" s="59" t="str">
        <f>'Data Entry'!AU1165</f>
        <v/>
      </c>
      <c r="K1162" s="1">
        <f>IF('Data Entry'!AI1165="g",'Data Entry'!AH1165*0.001*V1162,IF('Data Entry'!AI1165="UI",'Data Entry'!AH1165*0.000001*V1162,IF('Data Entry'!AI1165="mg",'Data Entry'!AH1165*0.000001*V1162,IF('Data Entry'!AI1165="t",'Data Entry'!AH1165*1000*V1162,IF('Data Entry'!AI1165="kg",'Data Entry'!AH1165*1*V1162,IF('Data Entry'!AI1165="L",'Data Entry'!AH1165*1*V1162,IFERROR(,"")))))))</f>
        <v>0</v>
      </c>
      <c r="L1162" s="1" t="s">
        <v>4</v>
      </c>
      <c r="M1162" s="59">
        <f>'Data Entry'!AJ1165</f>
        <v>0</v>
      </c>
      <c r="N1162" s="59" t="str">
        <f>'Data Entry'!AX1165</f>
        <v/>
      </c>
      <c r="O1162" s="1">
        <f>IF('Data Entry'!AL1165="g",'Data Entry'!AK1165*0.001*W1162,IF('Data Entry'!AL1165="UI",'Data Entry'!AK1165*0.000001*W1162,IF('Data Entry'!AL1165="mg",'Data Entry'!AK1165*0.000001*W1162,IF('Data Entry'!AL1165="t",'Data Entry'!AK1165*1000*W1162,IF('Data Entry'!AL1165="kg",'Data Entry'!AK1165*1*W1162,IF('Data Entry'!AL1165="L",'Data Entry'!AK1165*1*W1162,IFERROR(,"")))))))</f>
        <v>0</v>
      </c>
      <c r="P1162" s="1" t="s">
        <v>4</v>
      </c>
      <c r="Q1162" s="59">
        <f>'Data Entry'!AM1165</f>
        <v>0</v>
      </c>
      <c r="R1162" s="59" t="str">
        <f>'Data Entry'!BA1165</f>
        <v/>
      </c>
      <c r="S1162" s="1">
        <f>IF('Data Entry'!AO1165="g",'Data Entry'!AN1165*0.001*X1162,IF('Data Entry'!AO1165="UI",'Data Entry'!AN1165*0.000001*X1162,IF('Data Entry'!AO1165="mg",'Data Entry'!AN1165*0.000001*X1162,IF('Data Entry'!AO1165="t",'Data Entry'!AN1165*1000*X1162,IF('Data Entry'!AO1165="kg",'Data Entry'!AN1165*1*X1162,IF('Data Entry'!AO1165="L",'Data Entry'!AN1165*1*X1162,IFERROR(,"")))))))</f>
        <v>0</v>
      </c>
      <c r="T1162" s="1" t="s">
        <v>4</v>
      </c>
      <c r="U1162" s="59" t="str">
        <f>IF('Data Entry'!AP1165="No aplica","1",'Data Entry'!AP1165)</f>
        <v/>
      </c>
      <c r="V1162" s="59" t="str">
        <f>IF('Data Entry'!AS1165="No aplica","1",'Data Entry'!AS1165)</f>
        <v/>
      </c>
      <c r="W1162" s="59" t="str">
        <f>IF('Data Entry'!AV1165="No aplica","1",'Data Entry'!AV1165)</f>
        <v/>
      </c>
      <c r="X1162" s="59" t="str">
        <f>IF('Data Entry'!AY1165="No aplica","1",'Data Entry'!AY1165)</f>
        <v/>
      </c>
      <c r="Y1162" s="151" t="str">
        <f t="shared" si="18"/>
        <v/>
      </c>
      <c r="Z1162" s="152" t="str">
        <f>IF('Data Entry'!H1165="Yes","1",IF(AND('Data Entry'!H1165="",'Data Entry'!I1165="",'Data Entry'!J1165="",'Data Entry'!K1165="",'Data Entry'!L1165="",'Data Entry'!M1165="",'Data Entry'!N1165="",'Data Entry'!O1165="",'Data Entry'!P1165="",'Data Entry'!Q1165=""),"","1"))</f>
        <v/>
      </c>
      <c r="AA1162" s="152" t="str">
        <f>IF('Data Entry'!R1165="Yes","1",IF(AND('Data Entry'!R1165="",'Data Entry'!S1165="",'Data Entry'!T1165="",'Data Entry'!U1165=""),"","1"))</f>
        <v/>
      </c>
      <c r="AB1162" s="157" t="str">
        <f>IF('Data Entry'!V1165="Yes","1",IF(AND('Data Entry'!V1165="",'Data Entry'!W1165=""),"","1"))</f>
        <v/>
      </c>
    </row>
    <row r="1163" spans="1:28" ht="17">
      <c r="A1163" s="59">
        <f>'Data Entry'!AB1166</f>
        <v>0</v>
      </c>
      <c r="B1163" s="59" t="str">
        <f>'Data Entry'!AR1166</f>
        <v/>
      </c>
      <c r="C1163" s="1">
        <f>IF('Data Entry'!AD1166="g",'Data Entry'!AC1166*0.001*U1163,IF('Data Entry'!AD1166="UI",'Data Entry'!AC1166*0.000001*U1163,IF('Data Entry'!AD1166="mg",'Data Entry'!AC1166*0.000001*U1163,IF('Data Entry'!AD1166="t",'Data Entry'!AC1166*1000*U1163,IF('Data Entry'!AD1166="kg",'Data Entry'!AC1166*1*U1163,IF('Data Entry'!AD1166="L",'Data Entry'!AC1166*1*U1163,IFERROR(,"")))))))</f>
        <v>0</v>
      </c>
      <c r="D1163" s="1" t="s">
        <v>4</v>
      </c>
      <c r="E1163" s="1">
        <f>IF('Data Entry'!AF1166="g",'Data Entry'!AE1166*0.001,IF('Data Entry'!AF1166="mg",'Data Entry'!AE1166*0.000001,IF('Data Entry'!AF1166="t",'Data Entry'!AE1166*1000,IF('Data Entry'!AF1166="ml",'Data Entry'!AE1166*0.001,IF('Data Entry'!AF1166="kg",'Data Entry'!AE1166*1,IF('Data Entry'!AF1166="Pieza",'Data Entry'!AE1166*1,IF('Data Entry'!AF1166="L",'Data Entry'!AE1166*1,IFERROR(,""))))))))</f>
        <v>0</v>
      </c>
      <c r="F1163" s="1" t="s">
        <v>4</v>
      </c>
      <c r="G1163" s="1">
        <f>IF('Data Entry'!AA1166="g",'Data Entry'!Z1166*0.001,IF('Data Entry'!AA1166="mg",'Data Entry'!Z1166*0.000001,IF('Data Entry'!AA1166="t",'Data Entry'!Z1166*1000,IF('Data Entry'!AA1166="ml",'Data Entry'!Z1166*0.001,IF('Data Entry'!AA1166="kg",'Data Entry'!Z1166*1,IF('Data Entry'!AA1166="Piezas",'Data Entry'!Z1166*1,IF('Data Entry'!AA1166="L",'Data Entry'!Z1166*1,IFERROR(,""))))))))</f>
        <v>0</v>
      </c>
      <c r="H1163" s="1" t="s">
        <v>4</v>
      </c>
      <c r="I1163" s="1">
        <f>IF('Data Entry'!AC1166="g",'Data Entry'!AB1166*0.001,IF('Data Entry'!AC1166="mg",'Data Entry'!AB1166*0.000001,IF('Data Entry'!AC1166="t",'Data Entry'!AB1166*1000,IF('Data Entry'!AC1166="ml",'Data Entry'!AB1166*0.001,IF('Data Entry'!AC1166="kg",'Data Entry'!AB1166*1,IF('Data Entry'!AC1166="L",'Data Entry'!AB1166*1,IFERROR(,"")))))))</f>
        <v>0</v>
      </c>
      <c r="J1163" s="59" t="str">
        <f>'Data Entry'!AU1166</f>
        <v/>
      </c>
      <c r="K1163" s="1">
        <f>IF('Data Entry'!AI1166="g",'Data Entry'!AH1166*0.001*V1163,IF('Data Entry'!AI1166="UI",'Data Entry'!AH1166*0.000001*V1163,IF('Data Entry'!AI1166="mg",'Data Entry'!AH1166*0.000001*V1163,IF('Data Entry'!AI1166="t",'Data Entry'!AH1166*1000*V1163,IF('Data Entry'!AI1166="kg",'Data Entry'!AH1166*1*V1163,IF('Data Entry'!AI1166="L",'Data Entry'!AH1166*1*V1163,IFERROR(,"")))))))</f>
        <v>0</v>
      </c>
      <c r="L1163" s="1" t="s">
        <v>4</v>
      </c>
      <c r="M1163" s="59">
        <f>'Data Entry'!AJ1166</f>
        <v>0</v>
      </c>
      <c r="N1163" s="59" t="str">
        <f>'Data Entry'!AX1166</f>
        <v/>
      </c>
      <c r="O1163" s="1">
        <f>IF('Data Entry'!AL1166="g",'Data Entry'!AK1166*0.001*W1163,IF('Data Entry'!AL1166="UI",'Data Entry'!AK1166*0.000001*W1163,IF('Data Entry'!AL1166="mg",'Data Entry'!AK1166*0.000001*W1163,IF('Data Entry'!AL1166="t",'Data Entry'!AK1166*1000*W1163,IF('Data Entry'!AL1166="kg",'Data Entry'!AK1166*1*W1163,IF('Data Entry'!AL1166="L",'Data Entry'!AK1166*1*W1163,IFERROR(,"")))))))</f>
        <v>0</v>
      </c>
      <c r="P1163" s="1" t="s">
        <v>4</v>
      </c>
      <c r="Q1163" s="59">
        <f>'Data Entry'!AM1166</f>
        <v>0</v>
      </c>
      <c r="R1163" s="59" t="str">
        <f>'Data Entry'!BA1166</f>
        <v/>
      </c>
      <c r="S1163" s="1">
        <f>IF('Data Entry'!AO1166="g",'Data Entry'!AN1166*0.001*X1163,IF('Data Entry'!AO1166="UI",'Data Entry'!AN1166*0.000001*X1163,IF('Data Entry'!AO1166="mg",'Data Entry'!AN1166*0.000001*X1163,IF('Data Entry'!AO1166="t",'Data Entry'!AN1166*1000*X1163,IF('Data Entry'!AO1166="kg",'Data Entry'!AN1166*1*X1163,IF('Data Entry'!AO1166="L",'Data Entry'!AN1166*1*X1163,IFERROR(,"")))))))</f>
        <v>0</v>
      </c>
      <c r="T1163" s="1" t="s">
        <v>4</v>
      </c>
      <c r="U1163" s="59" t="str">
        <f>IF('Data Entry'!AP1166="No aplica","1",'Data Entry'!AP1166)</f>
        <v/>
      </c>
      <c r="V1163" s="59" t="str">
        <f>IF('Data Entry'!AS1166="No aplica","1",'Data Entry'!AS1166)</f>
        <v/>
      </c>
      <c r="W1163" s="59" t="str">
        <f>IF('Data Entry'!AV1166="No aplica","1",'Data Entry'!AV1166)</f>
        <v/>
      </c>
      <c r="X1163" s="59" t="str">
        <f>IF('Data Entry'!AY1166="No aplica","1",'Data Entry'!AY1166)</f>
        <v/>
      </c>
      <c r="Y1163" s="151" t="str">
        <f t="shared" si="18"/>
        <v/>
      </c>
      <c r="Z1163" s="152" t="str">
        <f>IF('Data Entry'!H1166="Yes","1",IF(AND('Data Entry'!H1166="",'Data Entry'!I1166="",'Data Entry'!J1166="",'Data Entry'!K1166="",'Data Entry'!L1166="",'Data Entry'!M1166="",'Data Entry'!N1166="",'Data Entry'!O1166="",'Data Entry'!P1166="",'Data Entry'!Q1166=""),"","1"))</f>
        <v/>
      </c>
      <c r="AA1163" s="152" t="str">
        <f>IF('Data Entry'!R1166="Yes","1",IF(AND('Data Entry'!R1166="",'Data Entry'!S1166="",'Data Entry'!T1166="",'Data Entry'!U1166=""),"","1"))</f>
        <v/>
      </c>
      <c r="AB1163" s="157" t="str">
        <f>IF('Data Entry'!V1166="Yes","1",IF(AND('Data Entry'!V1166="",'Data Entry'!W1166=""),"","1"))</f>
        <v/>
      </c>
    </row>
    <row r="1164" spans="1:28" ht="17">
      <c r="A1164" s="59">
        <f>'Data Entry'!AB1167</f>
        <v>0</v>
      </c>
      <c r="B1164" s="59" t="str">
        <f>'Data Entry'!AR1167</f>
        <v/>
      </c>
      <c r="C1164" s="1">
        <f>IF('Data Entry'!AD1167="g",'Data Entry'!AC1167*0.001*U1164,IF('Data Entry'!AD1167="UI",'Data Entry'!AC1167*0.000001*U1164,IF('Data Entry'!AD1167="mg",'Data Entry'!AC1167*0.000001*U1164,IF('Data Entry'!AD1167="t",'Data Entry'!AC1167*1000*U1164,IF('Data Entry'!AD1167="kg",'Data Entry'!AC1167*1*U1164,IF('Data Entry'!AD1167="L",'Data Entry'!AC1167*1*U1164,IFERROR(,"")))))))</f>
        <v>0</v>
      </c>
      <c r="D1164" s="1" t="s">
        <v>4</v>
      </c>
      <c r="E1164" s="1">
        <f>IF('Data Entry'!AF1167="g",'Data Entry'!AE1167*0.001,IF('Data Entry'!AF1167="mg",'Data Entry'!AE1167*0.000001,IF('Data Entry'!AF1167="t",'Data Entry'!AE1167*1000,IF('Data Entry'!AF1167="ml",'Data Entry'!AE1167*0.001,IF('Data Entry'!AF1167="kg",'Data Entry'!AE1167*1,IF('Data Entry'!AF1167="Pieza",'Data Entry'!AE1167*1,IF('Data Entry'!AF1167="L",'Data Entry'!AE1167*1,IFERROR(,""))))))))</f>
        <v>0</v>
      </c>
      <c r="F1164" s="1" t="s">
        <v>4</v>
      </c>
      <c r="G1164" s="1">
        <f>IF('Data Entry'!AA1167="g",'Data Entry'!Z1167*0.001,IF('Data Entry'!AA1167="mg",'Data Entry'!Z1167*0.000001,IF('Data Entry'!AA1167="t",'Data Entry'!Z1167*1000,IF('Data Entry'!AA1167="ml",'Data Entry'!Z1167*0.001,IF('Data Entry'!AA1167="kg",'Data Entry'!Z1167*1,IF('Data Entry'!AA1167="Piezas",'Data Entry'!Z1167*1,IF('Data Entry'!AA1167="L",'Data Entry'!Z1167*1,IFERROR(,""))))))))</f>
        <v>0</v>
      </c>
      <c r="H1164" s="1" t="s">
        <v>4</v>
      </c>
      <c r="I1164" s="1">
        <f>IF('Data Entry'!AC1167="g",'Data Entry'!AB1167*0.001,IF('Data Entry'!AC1167="mg",'Data Entry'!AB1167*0.000001,IF('Data Entry'!AC1167="t",'Data Entry'!AB1167*1000,IF('Data Entry'!AC1167="ml",'Data Entry'!AB1167*0.001,IF('Data Entry'!AC1167="kg",'Data Entry'!AB1167*1,IF('Data Entry'!AC1167="L",'Data Entry'!AB1167*1,IFERROR(,"")))))))</f>
        <v>0</v>
      </c>
      <c r="J1164" s="59" t="str">
        <f>'Data Entry'!AU1167</f>
        <v/>
      </c>
      <c r="K1164" s="1">
        <f>IF('Data Entry'!AI1167="g",'Data Entry'!AH1167*0.001*V1164,IF('Data Entry'!AI1167="UI",'Data Entry'!AH1167*0.000001*V1164,IF('Data Entry'!AI1167="mg",'Data Entry'!AH1167*0.000001*V1164,IF('Data Entry'!AI1167="t",'Data Entry'!AH1167*1000*V1164,IF('Data Entry'!AI1167="kg",'Data Entry'!AH1167*1*V1164,IF('Data Entry'!AI1167="L",'Data Entry'!AH1167*1*V1164,IFERROR(,"")))))))</f>
        <v>0</v>
      </c>
      <c r="L1164" s="1" t="s">
        <v>4</v>
      </c>
      <c r="M1164" s="59">
        <f>'Data Entry'!AJ1167</f>
        <v>0</v>
      </c>
      <c r="N1164" s="59" t="str">
        <f>'Data Entry'!AX1167</f>
        <v/>
      </c>
      <c r="O1164" s="1">
        <f>IF('Data Entry'!AL1167="g",'Data Entry'!AK1167*0.001*W1164,IF('Data Entry'!AL1167="UI",'Data Entry'!AK1167*0.000001*W1164,IF('Data Entry'!AL1167="mg",'Data Entry'!AK1167*0.000001*W1164,IF('Data Entry'!AL1167="t",'Data Entry'!AK1167*1000*W1164,IF('Data Entry'!AL1167="kg",'Data Entry'!AK1167*1*W1164,IF('Data Entry'!AL1167="L",'Data Entry'!AK1167*1*W1164,IFERROR(,"")))))))</f>
        <v>0</v>
      </c>
      <c r="P1164" s="1" t="s">
        <v>4</v>
      </c>
      <c r="Q1164" s="59">
        <f>'Data Entry'!AM1167</f>
        <v>0</v>
      </c>
      <c r="R1164" s="59" t="str">
        <f>'Data Entry'!BA1167</f>
        <v/>
      </c>
      <c r="S1164" s="1">
        <f>IF('Data Entry'!AO1167="g",'Data Entry'!AN1167*0.001*X1164,IF('Data Entry'!AO1167="UI",'Data Entry'!AN1167*0.000001*X1164,IF('Data Entry'!AO1167="mg",'Data Entry'!AN1167*0.000001*X1164,IF('Data Entry'!AO1167="t",'Data Entry'!AN1167*1000*X1164,IF('Data Entry'!AO1167="kg",'Data Entry'!AN1167*1*X1164,IF('Data Entry'!AO1167="L",'Data Entry'!AN1167*1*X1164,IFERROR(,"")))))))</f>
        <v>0</v>
      </c>
      <c r="T1164" s="1" t="s">
        <v>4</v>
      </c>
      <c r="U1164" s="59" t="str">
        <f>IF('Data Entry'!AP1167="No aplica","1",'Data Entry'!AP1167)</f>
        <v/>
      </c>
      <c r="V1164" s="59" t="str">
        <f>IF('Data Entry'!AS1167="No aplica","1",'Data Entry'!AS1167)</f>
        <v/>
      </c>
      <c r="W1164" s="59" t="str">
        <f>IF('Data Entry'!AV1167="No aplica","1",'Data Entry'!AV1167)</f>
        <v/>
      </c>
      <c r="X1164" s="59" t="str">
        <f>IF('Data Entry'!AY1167="No aplica","1",'Data Entry'!AY1167)</f>
        <v/>
      </c>
      <c r="Y1164" s="151" t="str">
        <f t="shared" si="18"/>
        <v/>
      </c>
      <c r="Z1164" s="152" t="str">
        <f>IF('Data Entry'!H1167="Yes","1",IF(AND('Data Entry'!H1167="",'Data Entry'!I1167="",'Data Entry'!J1167="",'Data Entry'!K1167="",'Data Entry'!L1167="",'Data Entry'!M1167="",'Data Entry'!N1167="",'Data Entry'!O1167="",'Data Entry'!P1167="",'Data Entry'!Q1167=""),"","1"))</f>
        <v/>
      </c>
      <c r="AA1164" s="152" t="str">
        <f>IF('Data Entry'!R1167="Yes","1",IF(AND('Data Entry'!R1167="",'Data Entry'!S1167="",'Data Entry'!T1167="",'Data Entry'!U1167=""),"","1"))</f>
        <v/>
      </c>
      <c r="AB1164" s="157" t="str">
        <f>IF('Data Entry'!V1167="Yes","1",IF(AND('Data Entry'!V1167="",'Data Entry'!W1167=""),"","1"))</f>
        <v/>
      </c>
    </row>
    <row r="1165" spans="1:28" ht="17">
      <c r="A1165" s="59">
        <f>'Data Entry'!AB1168</f>
        <v>0</v>
      </c>
      <c r="B1165" s="59" t="str">
        <f>'Data Entry'!AR1168</f>
        <v/>
      </c>
      <c r="C1165" s="1">
        <f>IF('Data Entry'!AD1168="g",'Data Entry'!AC1168*0.001*U1165,IF('Data Entry'!AD1168="UI",'Data Entry'!AC1168*0.000001*U1165,IF('Data Entry'!AD1168="mg",'Data Entry'!AC1168*0.000001*U1165,IF('Data Entry'!AD1168="t",'Data Entry'!AC1168*1000*U1165,IF('Data Entry'!AD1168="kg",'Data Entry'!AC1168*1*U1165,IF('Data Entry'!AD1168="L",'Data Entry'!AC1168*1*U1165,IFERROR(,"")))))))</f>
        <v>0</v>
      </c>
      <c r="D1165" s="1" t="s">
        <v>4</v>
      </c>
      <c r="E1165" s="1">
        <f>IF('Data Entry'!AF1168="g",'Data Entry'!AE1168*0.001,IF('Data Entry'!AF1168="mg",'Data Entry'!AE1168*0.000001,IF('Data Entry'!AF1168="t",'Data Entry'!AE1168*1000,IF('Data Entry'!AF1168="ml",'Data Entry'!AE1168*0.001,IF('Data Entry'!AF1168="kg",'Data Entry'!AE1168*1,IF('Data Entry'!AF1168="Pieza",'Data Entry'!AE1168*1,IF('Data Entry'!AF1168="L",'Data Entry'!AE1168*1,IFERROR(,""))))))))</f>
        <v>0</v>
      </c>
      <c r="F1165" s="1" t="s">
        <v>4</v>
      </c>
      <c r="G1165" s="1">
        <f>IF('Data Entry'!AA1168="g",'Data Entry'!Z1168*0.001,IF('Data Entry'!AA1168="mg",'Data Entry'!Z1168*0.000001,IF('Data Entry'!AA1168="t",'Data Entry'!Z1168*1000,IF('Data Entry'!AA1168="ml",'Data Entry'!Z1168*0.001,IF('Data Entry'!AA1168="kg",'Data Entry'!Z1168*1,IF('Data Entry'!AA1168="Piezas",'Data Entry'!Z1168*1,IF('Data Entry'!AA1168="L",'Data Entry'!Z1168*1,IFERROR(,""))))))))</f>
        <v>0</v>
      </c>
      <c r="H1165" s="1" t="s">
        <v>4</v>
      </c>
      <c r="I1165" s="1">
        <f>IF('Data Entry'!AC1168="g",'Data Entry'!AB1168*0.001,IF('Data Entry'!AC1168="mg",'Data Entry'!AB1168*0.000001,IF('Data Entry'!AC1168="t",'Data Entry'!AB1168*1000,IF('Data Entry'!AC1168="ml",'Data Entry'!AB1168*0.001,IF('Data Entry'!AC1168="kg",'Data Entry'!AB1168*1,IF('Data Entry'!AC1168="L",'Data Entry'!AB1168*1,IFERROR(,"")))))))</f>
        <v>0</v>
      </c>
      <c r="J1165" s="59" t="str">
        <f>'Data Entry'!AU1168</f>
        <v/>
      </c>
      <c r="K1165" s="1">
        <f>IF('Data Entry'!AI1168="g",'Data Entry'!AH1168*0.001*V1165,IF('Data Entry'!AI1168="UI",'Data Entry'!AH1168*0.000001*V1165,IF('Data Entry'!AI1168="mg",'Data Entry'!AH1168*0.000001*V1165,IF('Data Entry'!AI1168="t",'Data Entry'!AH1168*1000*V1165,IF('Data Entry'!AI1168="kg",'Data Entry'!AH1168*1*V1165,IF('Data Entry'!AI1168="L",'Data Entry'!AH1168*1*V1165,IFERROR(,"")))))))</f>
        <v>0</v>
      </c>
      <c r="L1165" s="1" t="s">
        <v>4</v>
      </c>
      <c r="M1165" s="59">
        <f>'Data Entry'!AJ1168</f>
        <v>0</v>
      </c>
      <c r="N1165" s="59" t="str">
        <f>'Data Entry'!AX1168</f>
        <v/>
      </c>
      <c r="O1165" s="1">
        <f>IF('Data Entry'!AL1168="g",'Data Entry'!AK1168*0.001*W1165,IF('Data Entry'!AL1168="UI",'Data Entry'!AK1168*0.000001*W1165,IF('Data Entry'!AL1168="mg",'Data Entry'!AK1168*0.000001*W1165,IF('Data Entry'!AL1168="t",'Data Entry'!AK1168*1000*W1165,IF('Data Entry'!AL1168="kg",'Data Entry'!AK1168*1*W1165,IF('Data Entry'!AL1168="L",'Data Entry'!AK1168*1*W1165,IFERROR(,"")))))))</f>
        <v>0</v>
      </c>
      <c r="P1165" s="1" t="s">
        <v>4</v>
      </c>
      <c r="Q1165" s="59">
        <f>'Data Entry'!AM1168</f>
        <v>0</v>
      </c>
      <c r="R1165" s="59" t="str">
        <f>'Data Entry'!BA1168</f>
        <v/>
      </c>
      <c r="S1165" s="1">
        <f>IF('Data Entry'!AO1168="g",'Data Entry'!AN1168*0.001*X1165,IF('Data Entry'!AO1168="UI",'Data Entry'!AN1168*0.000001*X1165,IF('Data Entry'!AO1168="mg",'Data Entry'!AN1168*0.000001*X1165,IF('Data Entry'!AO1168="t",'Data Entry'!AN1168*1000*X1165,IF('Data Entry'!AO1168="kg",'Data Entry'!AN1168*1*X1165,IF('Data Entry'!AO1168="L",'Data Entry'!AN1168*1*X1165,IFERROR(,"")))))))</f>
        <v>0</v>
      </c>
      <c r="T1165" s="1" t="s">
        <v>4</v>
      </c>
      <c r="U1165" s="59" t="str">
        <f>IF('Data Entry'!AP1168="No aplica","1",'Data Entry'!AP1168)</f>
        <v/>
      </c>
      <c r="V1165" s="59" t="str">
        <f>IF('Data Entry'!AS1168="No aplica","1",'Data Entry'!AS1168)</f>
        <v/>
      </c>
      <c r="W1165" s="59" t="str">
        <f>IF('Data Entry'!AV1168="No aplica","1",'Data Entry'!AV1168)</f>
        <v/>
      </c>
      <c r="X1165" s="59" t="str">
        <f>IF('Data Entry'!AY1168="No aplica","1",'Data Entry'!AY1168)</f>
        <v/>
      </c>
      <c r="Y1165" s="151" t="str">
        <f t="shared" si="18"/>
        <v/>
      </c>
      <c r="Z1165" s="152" t="str">
        <f>IF('Data Entry'!H1168="Yes","1",IF(AND('Data Entry'!H1168="",'Data Entry'!I1168="",'Data Entry'!J1168="",'Data Entry'!K1168="",'Data Entry'!L1168="",'Data Entry'!M1168="",'Data Entry'!N1168="",'Data Entry'!O1168="",'Data Entry'!P1168="",'Data Entry'!Q1168=""),"","1"))</f>
        <v/>
      </c>
      <c r="AA1165" s="152" t="str">
        <f>IF('Data Entry'!R1168="Yes","1",IF(AND('Data Entry'!R1168="",'Data Entry'!S1168="",'Data Entry'!T1168="",'Data Entry'!U1168=""),"","1"))</f>
        <v/>
      </c>
      <c r="AB1165" s="157" t="str">
        <f>IF('Data Entry'!V1168="Yes","1",IF(AND('Data Entry'!V1168="",'Data Entry'!W1168=""),"","1"))</f>
        <v/>
      </c>
    </row>
    <row r="1166" spans="1:28" ht="17">
      <c r="A1166" s="59">
        <f>'Data Entry'!AB1169</f>
        <v>0</v>
      </c>
      <c r="B1166" s="59" t="str">
        <f>'Data Entry'!AR1169</f>
        <v/>
      </c>
      <c r="C1166" s="1">
        <f>IF('Data Entry'!AD1169="g",'Data Entry'!AC1169*0.001*U1166,IF('Data Entry'!AD1169="UI",'Data Entry'!AC1169*0.000001*U1166,IF('Data Entry'!AD1169="mg",'Data Entry'!AC1169*0.000001*U1166,IF('Data Entry'!AD1169="t",'Data Entry'!AC1169*1000*U1166,IF('Data Entry'!AD1169="kg",'Data Entry'!AC1169*1*U1166,IF('Data Entry'!AD1169="L",'Data Entry'!AC1169*1*U1166,IFERROR(,"")))))))</f>
        <v>0</v>
      </c>
      <c r="D1166" s="1" t="s">
        <v>4</v>
      </c>
      <c r="E1166" s="1">
        <f>IF('Data Entry'!AF1169="g",'Data Entry'!AE1169*0.001,IF('Data Entry'!AF1169="mg",'Data Entry'!AE1169*0.000001,IF('Data Entry'!AF1169="t",'Data Entry'!AE1169*1000,IF('Data Entry'!AF1169="ml",'Data Entry'!AE1169*0.001,IF('Data Entry'!AF1169="kg",'Data Entry'!AE1169*1,IF('Data Entry'!AF1169="Pieza",'Data Entry'!AE1169*1,IF('Data Entry'!AF1169="L",'Data Entry'!AE1169*1,IFERROR(,""))))))))</f>
        <v>0</v>
      </c>
      <c r="F1166" s="1" t="s">
        <v>4</v>
      </c>
      <c r="G1166" s="1">
        <f>IF('Data Entry'!AA1169="g",'Data Entry'!Z1169*0.001,IF('Data Entry'!AA1169="mg",'Data Entry'!Z1169*0.000001,IF('Data Entry'!AA1169="t",'Data Entry'!Z1169*1000,IF('Data Entry'!AA1169="ml",'Data Entry'!Z1169*0.001,IF('Data Entry'!AA1169="kg",'Data Entry'!Z1169*1,IF('Data Entry'!AA1169="Piezas",'Data Entry'!Z1169*1,IF('Data Entry'!AA1169="L",'Data Entry'!Z1169*1,IFERROR(,""))))))))</f>
        <v>0</v>
      </c>
      <c r="H1166" s="1" t="s">
        <v>4</v>
      </c>
      <c r="I1166" s="1">
        <f>IF('Data Entry'!AC1169="g",'Data Entry'!AB1169*0.001,IF('Data Entry'!AC1169="mg",'Data Entry'!AB1169*0.000001,IF('Data Entry'!AC1169="t",'Data Entry'!AB1169*1000,IF('Data Entry'!AC1169="ml",'Data Entry'!AB1169*0.001,IF('Data Entry'!AC1169="kg",'Data Entry'!AB1169*1,IF('Data Entry'!AC1169="L",'Data Entry'!AB1169*1,IFERROR(,"")))))))</f>
        <v>0</v>
      </c>
      <c r="J1166" s="59" t="str">
        <f>'Data Entry'!AU1169</f>
        <v/>
      </c>
      <c r="K1166" s="1">
        <f>IF('Data Entry'!AI1169="g",'Data Entry'!AH1169*0.001*V1166,IF('Data Entry'!AI1169="UI",'Data Entry'!AH1169*0.000001*V1166,IF('Data Entry'!AI1169="mg",'Data Entry'!AH1169*0.000001*V1166,IF('Data Entry'!AI1169="t",'Data Entry'!AH1169*1000*V1166,IF('Data Entry'!AI1169="kg",'Data Entry'!AH1169*1*V1166,IF('Data Entry'!AI1169="L",'Data Entry'!AH1169*1*V1166,IFERROR(,"")))))))</f>
        <v>0</v>
      </c>
      <c r="L1166" s="1" t="s">
        <v>4</v>
      </c>
      <c r="M1166" s="59">
        <f>'Data Entry'!AJ1169</f>
        <v>0</v>
      </c>
      <c r="N1166" s="59" t="str">
        <f>'Data Entry'!AX1169</f>
        <v/>
      </c>
      <c r="O1166" s="1">
        <f>IF('Data Entry'!AL1169="g",'Data Entry'!AK1169*0.001*W1166,IF('Data Entry'!AL1169="UI",'Data Entry'!AK1169*0.000001*W1166,IF('Data Entry'!AL1169="mg",'Data Entry'!AK1169*0.000001*W1166,IF('Data Entry'!AL1169="t",'Data Entry'!AK1169*1000*W1166,IF('Data Entry'!AL1169="kg",'Data Entry'!AK1169*1*W1166,IF('Data Entry'!AL1169="L",'Data Entry'!AK1169*1*W1166,IFERROR(,"")))))))</f>
        <v>0</v>
      </c>
      <c r="P1166" s="1" t="s">
        <v>4</v>
      </c>
      <c r="Q1166" s="59">
        <f>'Data Entry'!AM1169</f>
        <v>0</v>
      </c>
      <c r="R1166" s="59" t="str">
        <f>'Data Entry'!BA1169</f>
        <v/>
      </c>
      <c r="S1166" s="1">
        <f>IF('Data Entry'!AO1169="g",'Data Entry'!AN1169*0.001*X1166,IF('Data Entry'!AO1169="UI",'Data Entry'!AN1169*0.000001*X1166,IF('Data Entry'!AO1169="mg",'Data Entry'!AN1169*0.000001*X1166,IF('Data Entry'!AO1169="t",'Data Entry'!AN1169*1000*X1166,IF('Data Entry'!AO1169="kg",'Data Entry'!AN1169*1*X1166,IF('Data Entry'!AO1169="L",'Data Entry'!AN1169*1*X1166,IFERROR(,"")))))))</f>
        <v>0</v>
      </c>
      <c r="T1166" s="1" t="s">
        <v>4</v>
      </c>
      <c r="U1166" s="59" t="str">
        <f>IF('Data Entry'!AP1169="No aplica","1",'Data Entry'!AP1169)</f>
        <v/>
      </c>
      <c r="V1166" s="59" t="str">
        <f>IF('Data Entry'!AS1169="No aplica","1",'Data Entry'!AS1169)</f>
        <v/>
      </c>
      <c r="W1166" s="59" t="str">
        <f>IF('Data Entry'!AV1169="No aplica","1",'Data Entry'!AV1169)</f>
        <v/>
      </c>
      <c r="X1166" s="59" t="str">
        <f>IF('Data Entry'!AY1169="No aplica","1",'Data Entry'!AY1169)</f>
        <v/>
      </c>
      <c r="Y1166" s="151" t="str">
        <f t="shared" si="18"/>
        <v/>
      </c>
      <c r="Z1166" s="152" t="str">
        <f>IF('Data Entry'!H1169="Yes","1",IF(AND('Data Entry'!H1169="",'Data Entry'!I1169="",'Data Entry'!J1169="",'Data Entry'!K1169="",'Data Entry'!L1169="",'Data Entry'!M1169="",'Data Entry'!N1169="",'Data Entry'!O1169="",'Data Entry'!P1169="",'Data Entry'!Q1169=""),"","1"))</f>
        <v/>
      </c>
      <c r="AA1166" s="152" t="str">
        <f>IF('Data Entry'!R1169="Yes","1",IF(AND('Data Entry'!R1169="",'Data Entry'!S1169="",'Data Entry'!T1169="",'Data Entry'!U1169=""),"","1"))</f>
        <v/>
      </c>
      <c r="AB1166" s="157" t="str">
        <f>IF('Data Entry'!V1169="Yes","1",IF(AND('Data Entry'!V1169="",'Data Entry'!W1169=""),"","1"))</f>
        <v/>
      </c>
    </row>
    <row r="1167" spans="1:28" ht="17">
      <c r="A1167" s="59">
        <f>'Data Entry'!AB1170</f>
        <v>0</v>
      </c>
      <c r="B1167" s="59" t="str">
        <f>'Data Entry'!AR1170</f>
        <v/>
      </c>
      <c r="C1167" s="1">
        <f>IF('Data Entry'!AD1170="g",'Data Entry'!AC1170*0.001*U1167,IF('Data Entry'!AD1170="UI",'Data Entry'!AC1170*0.000001*U1167,IF('Data Entry'!AD1170="mg",'Data Entry'!AC1170*0.000001*U1167,IF('Data Entry'!AD1170="t",'Data Entry'!AC1170*1000*U1167,IF('Data Entry'!AD1170="kg",'Data Entry'!AC1170*1*U1167,IF('Data Entry'!AD1170="L",'Data Entry'!AC1170*1*U1167,IFERROR(,"")))))))</f>
        <v>0</v>
      </c>
      <c r="D1167" s="1" t="s">
        <v>4</v>
      </c>
      <c r="E1167" s="1">
        <f>IF('Data Entry'!AF1170="g",'Data Entry'!AE1170*0.001,IF('Data Entry'!AF1170="mg",'Data Entry'!AE1170*0.000001,IF('Data Entry'!AF1170="t",'Data Entry'!AE1170*1000,IF('Data Entry'!AF1170="ml",'Data Entry'!AE1170*0.001,IF('Data Entry'!AF1170="kg",'Data Entry'!AE1170*1,IF('Data Entry'!AF1170="Pieza",'Data Entry'!AE1170*1,IF('Data Entry'!AF1170="L",'Data Entry'!AE1170*1,IFERROR(,""))))))))</f>
        <v>0</v>
      </c>
      <c r="F1167" s="1" t="s">
        <v>4</v>
      </c>
      <c r="G1167" s="1">
        <f>IF('Data Entry'!AA1170="g",'Data Entry'!Z1170*0.001,IF('Data Entry'!AA1170="mg",'Data Entry'!Z1170*0.000001,IF('Data Entry'!AA1170="t",'Data Entry'!Z1170*1000,IF('Data Entry'!AA1170="ml",'Data Entry'!Z1170*0.001,IF('Data Entry'!AA1170="kg",'Data Entry'!Z1170*1,IF('Data Entry'!AA1170="Piezas",'Data Entry'!Z1170*1,IF('Data Entry'!AA1170="L",'Data Entry'!Z1170*1,IFERROR(,""))))))))</f>
        <v>0</v>
      </c>
      <c r="H1167" s="1" t="s">
        <v>4</v>
      </c>
      <c r="I1167" s="1">
        <f>IF('Data Entry'!AC1170="g",'Data Entry'!AB1170*0.001,IF('Data Entry'!AC1170="mg",'Data Entry'!AB1170*0.000001,IF('Data Entry'!AC1170="t",'Data Entry'!AB1170*1000,IF('Data Entry'!AC1170="ml",'Data Entry'!AB1170*0.001,IF('Data Entry'!AC1170="kg",'Data Entry'!AB1170*1,IF('Data Entry'!AC1170="L",'Data Entry'!AB1170*1,IFERROR(,"")))))))</f>
        <v>0</v>
      </c>
      <c r="J1167" s="59" t="str">
        <f>'Data Entry'!AU1170</f>
        <v/>
      </c>
      <c r="K1167" s="1">
        <f>IF('Data Entry'!AI1170="g",'Data Entry'!AH1170*0.001*V1167,IF('Data Entry'!AI1170="UI",'Data Entry'!AH1170*0.000001*V1167,IF('Data Entry'!AI1170="mg",'Data Entry'!AH1170*0.000001*V1167,IF('Data Entry'!AI1170="t",'Data Entry'!AH1170*1000*V1167,IF('Data Entry'!AI1170="kg",'Data Entry'!AH1170*1*V1167,IF('Data Entry'!AI1170="L",'Data Entry'!AH1170*1*V1167,IFERROR(,"")))))))</f>
        <v>0</v>
      </c>
      <c r="L1167" s="1" t="s">
        <v>4</v>
      </c>
      <c r="M1167" s="59">
        <f>'Data Entry'!AJ1170</f>
        <v>0</v>
      </c>
      <c r="N1167" s="59" t="str">
        <f>'Data Entry'!AX1170</f>
        <v/>
      </c>
      <c r="O1167" s="1">
        <f>IF('Data Entry'!AL1170="g",'Data Entry'!AK1170*0.001*W1167,IF('Data Entry'!AL1170="UI",'Data Entry'!AK1170*0.000001*W1167,IF('Data Entry'!AL1170="mg",'Data Entry'!AK1170*0.000001*W1167,IF('Data Entry'!AL1170="t",'Data Entry'!AK1170*1000*W1167,IF('Data Entry'!AL1170="kg",'Data Entry'!AK1170*1*W1167,IF('Data Entry'!AL1170="L",'Data Entry'!AK1170*1*W1167,IFERROR(,"")))))))</f>
        <v>0</v>
      </c>
      <c r="P1167" s="1" t="s">
        <v>4</v>
      </c>
      <c r="Q1167" s="59">
        <f>'Data Entry'!AM1170</f>
        <v>0</v>
      </c>
      <c r="R1167" s="59" t="str">
        <f>'Data Entry'!BA1170</f>
        <v/>
      </c>
      <c r="S1167" s="1">
        <f>IF('Data Entry'!AO1170="g",'Data Entry'!AN1170*0.001*X1167,IF('Data Entry'!AO1170="UI",'Data Entry'!AN1170*0.000001*X1167,IF('Data Entry'!AO1170="mg",'Data Entry'!AN1170*0.000001*X1167,IF('Data Entry'!AO1170="t",'Data Entry'!AN1170*1000*X1167,IF('Data Entry'!AO1170="kg",'Data Entry'!AN1170*1*X1167,IF('Data Entry'!AO1170="L",'Data Entry'!AN1170*1*X1167,IFERROR(,"")))))))</f>
        <v>0</v>
      </c>
      <c r="T1167" s="1" t="s">
        <v>4</v>
      </c>
      <c r="U1167" s="59" t="str">
        <f>IF('Data Entry'!AP1170="No aplica","1",'Data Entry'!AP1170)</f>
        <v/>
      </c>
      <c r="V1167" s="59" t="str">
        <f>IF('Data Entry'!AS1170="No aplica","1",'Data Entry'!AS1170)</f>
        <v/>
      </c>
      <c r="W1167" s="59" t="str">
        <f>IF('Data Entry'!AV1170="No aplica","1",'Data Entry'!AV1170)</f>
        <v/>
      </c>
      <c r="X1167" s="59" t="str">
        <f>IF('Data Entry'!AY1170="No aplica","1",'Data Entry'!AY1170)</f>
        <v/>
      </c>
      <c r="Y1167" s="151" t="str">
        <f t="shared" si="18"/>
        <v/>
      </c>
      <c r="Z1167" s="152" t="str">
        <f>IF('Data Entry'!H1170="Yes","1",IF(AND('Data Entry'!H1170="",'Data Entry'!I1170="",'Data Entry'!J1170="",'Data Entry'!K1170="",'Data Entry'!L1170="",'Data Entry'!M1170="",'Data Entry'!N1170="",'Data Entry'!O1170="",'Data Entry'!P1170="",'Data Entry'!Q1170=""),"","1"))</f>
        <v/>
      </c>
      <c r="AA1167" s="152" t="str">
        <f>IF('Data Entry'!R1170="Yes","1",IF(AND('Data Entry'!R1170="",'Data Entry'!S1170="",'Data Entry'!T1170="",'Data Entry'!U1170=""),"","1"))</f>
        <v/>
      </c>
      <c r="AB1167" s="157" t="str">
        <f>IF('Data Entry'!V1170="Yes","1",IF(AND('Data Entry'!V1170="",'Data Entry'!W1170=""),"","1"))</f>
        <v/>
      </c>
    </row>
    <row r="1168" spans="1:28" ht="17">
      <c r="A1168" s="59">
        <f>'Data Entry'!AB1171</f>
        <v>0</v>
      </c>
      <c r="B1168" s="59" t="str">
        <f>'Data Entry'!AR1171</f>
        <v/>
      </c>
      <c r="C1168" s="1">
        <f>IF('Data Entry'!AD1171="g",'Data Entry'!AC1171*0.001*U1168,IF('Data Entry'!AD1171="UI",'Data Entry'!AC1171*0.000001*U1168,IF('Data Entry'!AD1171="mg",'Data Entry'!AC1171*0.000001*U1168,IF('Data Entry'!AD1171="t",'Data Entry'!AC1171*1000*U1168,IF('Data Entry'!AD1171="kg",'Data Entry'!AC1171*1*U1168,IF('Data Entry'!AD1171="L",'Data Entry'!AC1171*1*U1168,IFERROR(,"")))))))</f>
        <v>0</v>
      </c>
      <c r="D1168" s="1" t="s">
        <v>4</v>
      </c>
      <c r="E1168" s="1">
        <f>IF('Data Entry'!AF1171="g",'Data Entry'!AE1171*0.001,IF('Data Entry'!AF1171="mg",'Data Entry'!AE1171*0.000001,IF('Data Entry'!AF1171="t",'Data Entry'!AE1171*1000,IF('Data Entry'!AF1171="ml",'Data Entry'!AE1171*0.001,IF('Data Entry'!AF1171="kg",'Data Entry'!AE1171*1,IF('Data Entry'!AF1171="Pieza",'Data Entry'!AE1171*1,IF('Data Entry'!AF1171="L",'Data Entry'!AE1171*1,IFERROR(,""))))))))</f>
        <v>0</v>
      </c>
      <c r="F1168" s="1" t="s">
        <v>4</v>
      </c>
      <c r="G1168" s="1">
        <f>IF('Data Entry'!AA1171="g",'Data Entry'!Z1171*0.001,IF('Data Entry'!AA1171="mg",'Data Entry'!Z1171*0.000001,IF('Data Entry'!AA1171="t",'Data Entry'!Z1171*1000,IF('Data Entry'!AA1171="ml",'Data Entry'!Z1171*0.001,IF('Data Entry'!AA1171="kg",'Data Entry'!Z1171*1,IF('Data Entry'!AA1171="Piezas",'Data Entry'!Z1171*1,IF('Data Entry'!AA1171="L",'Data Entry'!Z1171*1,IFERROR(,""))))))))</f>
        <v>0</v>
      </c>
      <c r="H1168" s="1" t="s">
        <v>4</v>
      </c>
      <c r="I1168" s="1">
        <f>IF('Data Entry'!AC1171="g",'Data Entry'!AB1171*0.001,IF('Data Entry'!AC1171="mg",'Data Entry'!AB1171*0.000001,IF('Data Entry'!AC1171="t",'Data Entry'!AB1171*1000,IF('Data Entry'!AC1171="ml",'Data Entry'!AB1171*0.001,IF('Data Entry'!AC1171="kg",'Data Entry'!AB1171*1,IF('Data Entry'!AC1171="L",'Data Entry'!AB1171*1,IFERROR(,"")))))))</f>
        <v>0</v>
      </c>
      <c r="J1168" s="59" t="str">
        <f>'Data Entry'!AU1171</f>
        <v/>
      </c>
      <c r="K1168" s="1">
        <f>IF('Data Entry'!AI1171="g",'Data Entry'!AH1171*0.001*V1168,IF('Data Entry'!AI1171="UI",'Data Entry'!AH1171*0.000001*V1168,IF('Data Entry'!AI1171="mg",'Data Entry'!AH1171*0.000001*V1168,IF('Data Entry'!AI1171="t",'Data Entry'!AH1171*1000*V1168,IF('Data Entry'!AI1171="kg",'Data Entry'!AH1171*1*V1168,IF('Data Entry'!AI1171="L",'Data Entry'!AH1171*1*V1168,IFERROR(,"")))))))</f>
        <v>0</v>
      </c>
      <c r="L1168" s="1" t="s">
        <v>4</v>
      </c>
      <c r="M1168" s="59">
        <f>'Data Entry'!AJ1171</f>
        <v>0</v>
      </c>
      <c r="N1168" s="59" t="str">
        <f>'Data Entry'!AX1171</f>
        <v/>
      </c>
      <c r="O1168" s="1">
        <f>IF('Data Entry'!AL1171="g",'Data Entry'!AK1171*0.001*W1168,IF('Data Entry'!AL1171="UI",'Data Entry'!AK1171*0.000001*W1168,IF('Data Entry'!AL1171="mg",'Data Entry'!AK1171*0.000001*W1168,IF('Data Entry'!AL1171="t",'Data Entry'!AK1171*1000*W1168,IF('Data Entry'!AL1171="kg",'Data Entry'!AK1171*1*W1168,IF('Data Entry'!AL1171="L",'Data Entry'!AK1171*1*W1168,IFERROR(,"")))))))</f>
        <v>0</v>
      </c>
      <c r="P1168" s="1" t="s">
        <v>4</v>
      </c>
      <c r="Q1168" s="59">
        <f>'Data Entry'!AM1171</f>
        <v>0</v>
      </c>
      <c r="R1168" s="59" t="str">
        <f>'Data Entry'!BA1171</f>
        <v/>
      </c>
      <c r="S1168" s="1">
        <f>IF('Data Entry'!AO1171="g",'Data Entry'!AN1171*0.001*X1168,IF('Data Entry'!AO1171="UI",'Data Entry'!AN1171*0.000001*X1168,IF('Data Entry'!AO1171="mg",'Data Entry'!AN1171*0.000001*X1168,IF('Data Entry'!AO1171="t",'Data Entry'!AN1171*1000*X1168,IF('Data Entry'!AO1171="kg",'Data Entry'!AN1171*1*X1168,IF('Data Entry'!AO1171="L",'Data Entry'!AN1171*1*X1168,IFERROR(,"")))))))</f>
        <v>0</v>
      </c>
      <c r="T1168" s="1" t="s">
        <v>4</v>
      </c>
      <c r="U1168" s="59" t="str">
        <f>IF('Data Entry'!AP1171="No aplica","1",'Data Entry'!AP1171)</f>
        <v/>
      </c>
      <c r="V1168" s="59" t="str">
        <f>IF('Data Entry'!AS1171="No aplica","1",'Data Entry'!AS1171)</f>
        <v/>
      </c>
      <c r="W1168" s="59" t="str">
        <f>IF('Data Entry'!AV1171="No aplica","1",'Data Entry'!AV1171)</f>
        <v/>
      </c>
      <c r="X1168" s="59" t="str">
        <f>IF('Data Entry'!AY1171="No aplica","1",'Data Entry'!AY1171)</f>
        <v/>
      </c>
      <c r="Y1168" s="151" t="str">
        <f t="shared" si="18"/>
        <v/>
      </c>
      <c r="Z1168" s="152" t="str">
        <f>IF('Data Entry'!H1171="Yes","1",IF(AND('Data Entry'!H1171="",'Data Entry'!I1171="",'Data Entry'!J1171="",'Data Entry'!K1171="",'Data Entry'!L1171="",'Data Entry'!M1171="",'Data Entry'!N1171="",'Data Entry'!O1171="",'Data Entry'!P1171="",'Data Entry'!Q1171=""),"","1"))</f>
        <v/>
      </c>
      <c r="AA1168" s="152" t="str">
        <f>IF('Data Entry'!R1171="Yes","1",IF(AND('Data Entry'!R1171="",'Data Entry'!S1171="",'Data Entry'!T1171="",'Data Entry'!U1171=""),"","1"))</f>
        <v/>
      </c>
      <c r="AB1168" s="157" t="str">
        <f>IF('Data Entry'!V1171="Yes","1",IF(AND('Data Entry'!V1171="",'Data Entry'!W1171=""),"","1"))</f>
        <v/>
      </c>
    </row>
    <row r="1169" spans="1:28" ht="17">
      <c r="A1169" s="59">
        <f>'Data Entry'!AB1172</f>
        <v>0</v>
      </c>
      <c r="B1169" s="59" t="str">
        <f>'Data Entry'!AR1172</f>
        <v/>
      </c>
      <c r="C1169" s="1">
        <f>IF('Data Entry'!AD1172="g",'Data Entry'!AC1172*0.001*U1169,IF('Data Entry'!AD1172="UI",'Data Entry'!AC1172*0.000001*U1169,IF('Data Entry'!AD1172="mg",'Data Entry'!AC1172*0.000001*U1169,IF('Data Entry'!AD1172="t",'Data Entry'!AC1172*1000*U1169,IF('Data Entry'!AD1172="kg",'Data Entry'!AC1172*1*U1169,IF('Data Entry'!AD1172="L",'Data Entry'!AC1172*1*U1169,IFERROR(,"")))))))</f>
        <v>0</v>
      </c>
      <c r="D1169" s="1" t="s">
        <v>4</v>
      </c>
      <c r="E1169" s="1">
        <f>IF('Data Entry'!AF1172="g",'Data Entry'!AE1172*0.001,IF('Data Entry'!AF1172="mg",'Data Entry'!AE1172*0.000001,IF('Data Entry'!AF1172="t",'Data Entry'!AE1172*1000,IF('Data Entry'!AF1172="ml",'Data Entry'!AE1172*0.001,IF('Data Entry'!AF1172="kg",'Data Entry'!AE1172*1,IF('Data Entry'!AF1172="Pieza",'Data Entry'!AE1172*1,IF('Data Entry'!AF1172="L",'Data Entry'!AE1172*1,IFERROR(,""))))))))</f>
        <v>0</v>
      </c>
      <c r="F1169" s="1" t="s">
        <v>4</v>
      </c>
      <c r="G1169" s="1">
        <f>IF('Data Entry'!AA1172="g",'Data Entry'!Z1172*0.001,IF('Data Entry'!AA1172="mg",'Data Entry'!Z1172*0.000001,IF('Data Entry'!AA1172="t",'Data Entry'!Z1172*1000,IF('Data Entry'!AA1172="ml",'Data Entry'!Z1172*0.001,IF('Data Entry'!AA1172="kg",'Data Entry'!Z1172*1,IF('Data Entry'!AA1172="Piezas",'Data Entry'!Z1172*1,IF('Data Entry'!AA1172="L",'Data Entry'!Z1172*1,IFERROR(,""))))))))</f>
        <v>0</v>
      </c>
      <c r="H1169" s="1" t="s">
        <v>4</v>
      </c>
      <c r="I1169" s="1">
        <f>IF('Data Entry'!AC1172="g",'Data Entry'!AB1172*0.001,IF('Data Entry'!AC1172="mg",'Data Entry'!AB1172*0.000001,IF('Data Entry'!AC1172="t",'Data Entry'!AB1172*1000,IF('Data Entry'!AC1172="ml",'Data Entry'!AB1172*0.001,IF('Data Entry'!AC1172="kg",'Data Entry'!AB1172*1,IF('Data Entry'!AC1172="L",'Data Entry'!AB1172*1,IFERROR(,"")))))))</f>
        <v>0</v>
      </c>
      <c r="J1169" s="59" t="str">
        <f>'Data Entry'!AU1172</f>
        <v/>
      </c>
      <c r="K1169" s="1">
        <f>IF('Data Entry'!AI1172="g",'Data Entry'!AH1172*0.001*V1169,IF('Data Entry'!AI1172="UI",'Data Entry'!AH1172*0.000001*V1169,IF('Data Entry'!AI1172="mg",'Data Entry'!AH1172*0.000001*V1169,IF('Data Entry'!AI1172="t",'Data Entry'!AH1172*1000*V1169,IF('Data Entry'!AI1172="kg",'Data Entry'!AH1172*1*V1169,IF('Data Entry'!AI1172="L",'Data Entry'!AH1172*1*V1169,IFERROR(,"")))))))</f>
        <v>0</v>
      </c>
      <c r="L1169" s="1" t="s">
        <v>4</v>
      </c>
      <c r="M1169" s="59">
        <f>'Data Entry'!AJ1172</f>
        <v>0</v>
      </c>
      <c r="N1169" s="59" t="str">
        <f>'Data Entry'!AX1172</f>
        <v/>
      </c>
      <c r="O1169" s="1">
        <f>IF('Data Entry'!AL1172="g",'Data Entry'!AK1172*0.001*W1169,IF('Data Entry'!AL1172="UI",'Data Entry'!AK1172*0.000001*W1169,IF('Data Entry'!AL1172="mg",'Data Entry'!AK1172*0.000001*W1169,IF('Data Entry'!AL1172="t",'Data Entry'!AK1172*1000*W1169,IF('Data Entry'!AL1172="kg",'Data Entry'!AK1172*1*W1169,IF('Data Entry'!AL1172="L",'Data Entry'!AK1172*1*W1169,IFERROR(,"")))))))</f>
        <v>0</v>
      </c>
      <c r="P1169" s="1" t="s">
        <v>4</v>
      </c>
      <c r="Q1169" s="59">
        <f>'Data Entry'!AM1172</f>
        <v>0</v>
      </c>
      <c r="R1169" s="59" t="str">
        <f>'Data Entry'!BA1172</f>
        <v/>
      </c>
      <c r="S1169" s="1">
        <f>IF('Data Entry'!AO1172="g",'Data Entry'!AN1172*0.001*X1169,IF('Data Entry'!AO1172="UI",'Data Entry'!AN1172*0.000001*X1169,IF('Data Entry'!AO1172="mg",'Data Entry'!AN1172*0.000001*X1169,IF('Data Entry'!AO1172="t",'Data Entry'!AN1172*1000*X1169,IF('Data Entry'!AO1172="kg",'Data Entry'!AN1172*1*X1169,IF('Data Entry'!AO1172="L",'Data Entry'!AN1172*1*X1169,IFERROR(,"")))))))</f>
        <v>0</v>
      </c>
      <c r="T1169" s="1" t="s">
        <v>4</v>
      </c>
      <c r="U1169" s="59" t="str">
        <f>IF('Data Entry'!AP1172="No aplica","1",'Data Entry'!AP1172)</f>
        <v/>
      </c>
      <c r="V1169" s="59" t="str">
        <f>IF('Data Entry'!AS1172="No aplica","1",'Data Entry'!AS1172)</f>
        <v/>
      </c>
      <c r="W1169" s="59" t="str">
        <f>IF('Data Entry'!AV1172="No aplica","1",'Data Entry'!AV1172)</f>
        <v/>
      </c>
      <c r="X1169" s="59" t="str">
        <f>IF('Data Entry'!AY1172="No aplica","1",'Data Entry'!AY1172)</f>
        <v/>
      </c>
      <c r="Y1169" s="151" t="str">
        <f t="shared" si="18"/>
        <v/>
      </c>
      <c r="Z1169" s="152" t="str">
        <f>IF('Data Entry'!H1172="Yes","1",IF(AND('Data Entry'!H1172="",'Data Entry'!I1172="",'Data Entry'!J1172="",'Data Entry'!K1172="",'Data Entry'!L1172="",'Data Entry'!M1172="",'Data Entry'!N1172="",'Data Entry'!O1172="",'Data Entry'!P1172="",'Data Entry'!Q1172=""),"","1"))</f>
        <v/>
      </c>
      <c r="AA1169" s="152" t="str">
        <f>IF('Data Entry'!R1172="Yes","1",IF(AND('Data Entry'!R1172="",'Data Entry'!S1172="",'Data Entry'!T1172="",'Data Entry'!U1172=""),"","1"))</f>
        <v/>
      </c>
      <c r="AB1169" s="157" t="str">
        <f>IF('Data Entry'!V1172="Yes","1",IF(AND('Data Entry'!V1172="",'Data Entry'!W1172=""),"","1"))</f>
        <v/>
      </c>
    </row>
    <row r="1170" spans="1:28" ht="17">
      <c r="A1170" s="59">
        <f>'Data Entry'!AB1173</f>
        <v>0</v>
      </c>
      <c r="B1170" s="59" t="str">
        <f>'Data Entry'!AR1173</f>
        <v/>
      </c>
      <c r="C1170" s="1">
        <f>IF('Data Entry'!AD1173="g",'Data Entry'!AC1173*0.001*U1170,IF('Data Entry'!AD1173="UI",'Data Entry'!AC1173*0.000001*U1170,IF('Data Entry'!AD1173="mg",'Data Entry'!AC1173*0.000001*U1170,IF('Data Entry'!AD1173="t",'Data Entry'!AC1173*1000*U1170,IF('Data Entry'!AD1173="kg",'Data Entry'!AC1173*1*U1170,IF('Data Entry'!AD1173="L",'Data Entry'!AC1173*1*U1170,IFERROR(,"")))))))</f>
        <v>0</v>
      </c>
      <c r="D1170" s="1" t="s">
        <v>4</v>
      </c>
      <c r="E1170" s="1">
        <f>IF('Data Entry'!AF1173="g",'Data Entry'!AE1173*0.001,IF('Data Entry'!AF1173="mg",'Data Entry'!AE1173*0.000001,IF('Data Entry'!AF1173="t",'Data Entry'!AE1173*1000,IF('Data Entry'!AF1173="ml",'Data Entry'!AE1173*0.001,IF('Data Entry'!AF1173="kg",'Data Entry'!AE1173*1,IF('Data Entry'!AF1173="Pieza",'Data Entry'!AE1173*1,IF('Data Entry'!AF1173="L",'Data Entry'!AE1173*1,IFERROR(,""))))))))</f>
        <v>0</v>
      </c>
      <c r="F1170" s="1" t="s">
        <v>4</v>
      </c>
      <c r="G1170" s="1">
        <f>IF('Data Entry'!AA1173="g",'Data Entry'!Z1173*0.001,IF('Data Entry'!AA1173="mg",'Data Entry'!Z1173*0.000001,IF('Data Entry'!AA1173="t",'Data Entry'!Z1173*1000,IF('Data Entry'!AA1173="ml",'Data Entry'!Z1173*0.001,IF('Data Entry'!AA1173="kg",'Data Entry'!Z1173*1,IF('Data Entry'!AA1173="Piezas",'Data Entry'!Z1173*1,IF('Data Entry'!AA1173="L",'Data Entry'!Z1173*1,IFERROR(,""))))))))</f>
        <v>0</v>
      </c>
      <c r="H1170" s="1" t="s">
        <v>4</v>
      </c>
      <c r="I1170" s="1">
        <f>IF('Data Entry'!AC1173="g",'Data Entry'!AB1173*0.001,IF('Data Entry'!AC1173="mg",'Data Entry'!AB1173*0.000001,IF('Data Entry'!AC1173="t",'Data Entry'!AB1173*1000,IF('Data Entry'!AC1173="ml",'Data Entry'!AB1173*0.001,IF('Data Entry'!AC1173="kg",'Data Entry'!AB1173*1,IF('Data Entry'!AC1173="L",'Data Entry'!AB1173*1,IFERROR(,"")))))))</f>
        <v>0</v>
      </c>
      <c r="J1170" s="59" t="str">
        <f>'Data Entry'!AU1173</f>
        <v/>
      </c>
      <c r="K1170" s="1">
        <f>IF('Data Entry'!AI1173="g",'Data Entry'!AH1173*0.001*V1170,IF('Data Entry'!AI1173="UI",'Data Entry'!AH1173*0.000001*V1170,IF('Data Entry'!AI1173="mg",'Data Entry'!AH1173*0.000001*V1170,IF('Data Entry'!AI1173="t",'Data Entry'!AH1173*1000*V1170,IF('Data Entry'!AI1173="kg",'Data Entry'!AH1173*1*V1170,IF('Data Entry'!AI1173="L",'Data Entry'!AH1173*1*V1170,IFERROR(,"")))))))</f>
        <v>0</v>
      </c>
      <c r="L1170" s="1" t="s">
        <v>4</v>
      </c>
      <c r="M1170" s="59">
        <f>'Data Entry'!AJ1173</f>
        <v>0</v>
      </c>
      <c r="N1170" s="59" t="str">
        <f>'Data Entry'!AX1173</f>
        <v/>
      </c>
      <c r="O1170" s="1">
        <f>IF('Data Entry'!AL1173="g",'Data Entry'!AK1173*0.001*W1170,IF('Data Entry'!AL1173="UI",'Data Entry'!AK1173*0.000001*W1170,IF('Data Entry'!AL1173="mg",'Data Entry'!AK1173*0.000001*W1170,IF('Data Entry'!AL1173="t",'Data Entry'!AK1173*1000*W1170,IF('Data Entry'!AL1173="kg",'Data Entry'!AK1173*1*W1170,IF('Data Entry'!AL1173="L",'Data Entry'!AK1173*1*W1170,IFERROR(,"")))))))</f>
        <v>0</v>
      </c>
      <c r="P1170" s="1" t="s">
        <v>4</v>
      </c>
      <c r="Q1170" s="59">
        <f>'Data Entry'!AM1173</f>
        <v>0</v>
      </c>
      <c r="R1170" s="59" t="str">
        <f>'Data Entry'!BA1173</f>
        <v/>
      </c>
      <c r="S1170" s="1">
        <f>IF('Data Entry'!AO1173="g",'Data Entry'!AN1173*0.001*X1170,IF('Data Entry'!AO1173="UI",'Data Entry'!AN1173*0.000001*X1170,IF('Data Entry'!AO1173="mg",'Data Entry'!AN1173*0.000001*X1170,IF('Data Entry'!AO1173="t",'Data Entry'!AN1173*1000*X1170,IF('Data Entry'!AO1173="kg",'Data Entry'!AN1173*1*X1170,IF('Data Entry'!AO1173="L",'Data Entry'!AN1173*1*X1170,IFERROR(,"")))))))</f>
        <v>0</v>
      </c>
      <c r="T1170" s="1" t="s">
        <v>4</v>
      </c>
      <c r="U1170" s="59" t="str">
        <f>IF('Data Entry'!AP1173="No aplica","1",'Data Entry'!AP1173)</f>
        <v/>
      </c>
      <c r="V1170" s="59" t="str">
        <f>IF('Data Entry'!AS1173="No aplica","1",'Data Entry'!AS1173)</f>
        <v/>
      </c>
      <c r="W1170" s="59" t="str">
        <f>IF('Data Entry'!AV1173="No aplica","1",'Data Entry'!AV1173)</f>
        <v/>
      </c>
      <c r="X1170" s="59" t="str">
        <f>IF('Data Entry'!AY1173="No aplica","1",'Data Entry'!AY1173)</f>
        <v/>
      </c>
      <c r="Y1170" s="151" t="str">
        <f t="shared" si="18"/>
        <v/>
      </c>
      <c r="Z1170" s="152" t="str">
        <f>IF('Data Entry'!H1173="Yes","1",IF(AND('Data Entry'!H1173="",'Data Entry'!I1173="",'Data Entry'!J1173="",'Data Entry'!K1173="",'Data Entry'!L1173="",'Data Entry'!M1173="",'Data Entry'!N1173="",'Data Entry'!O1173="",'Data Entry'!P1173="",'Data Entry'!Q1173=""),"","1"))</f>
        <v/>
      </c>
      <c r="AA1170" s="152" t="str">
        <f>IF('Data Entry'!R1173="Yes","1",IF(AND('Data Entry'!R1173="",'Data Entry'!S1173="",'Data Entry'!T1173="",'Data Entry'!U1173=""),"","1"))</f>
        <v/>
      </c>
      <c r="AB1170" s="157" t="str">
        <f>IF('Data Entry'!V1173="Yes","1",IF(AND('Data Entry'!V1173="",'Data Entry'!W1173=""),"","1"))</f>
        <v/>
      </c>
    </row>
    <row r="1171" spans="1:28" ht="17">
      <c r="A1171" s="59">
        <f>'Data Entry'!AB1174</f>
        <v>0</v>
      </c>
      <c r="B1171" s="59" t="str">
        <f>'Data Entry'!AR1174</f>
        <v/>
      </c>
      <c r="C1171" s="1">
        <f>IF('Data Entry'!AD1174="g",'Data Entry'!AC1174*0.001*U1171,IF('Data Entry'!AD1174="UI",'Data Entry'!AC1174*0.000001*U1171,IF('Data Entry'!AD1174="mg",'Data Entry'!AC1174*0.000001*U1171,IF('Data Entry'!AD1174="t",'Data Entry'!AC1174*1000*U1171,IF('Data Entry'!AD1174="kg",'Data Entry'!AC1174*1*U1171,IF('Data Entry'!AD1174="L",'Data Entry'!AC1174*1*U1171,IFERROR(,"")))))))</f>
        <v>0</v>
      </c>
      <c r="D1171" s="1" t="s">
        <v>4</v>
      </c>
      <c r="E1171" s="1">
        <f>IF('Data Entry'!AF1174="g",'Data Entry'!AE1174*0.001,IF('Data Entry'!AF1174="mg",'Data Entry'!AE1174*0.000001,IF('Data Entry'!AF1174="t",'Data Entry'!AE1174*1000,IF('Data Entry'!AF1174="ml",'Data Entry'!AE1174*0.001,IF('Data Entry'!AF1174="kg",'Data Entry'!AE1174*1,IF('Data Entry'!AF1174="Pieza",'Data Entry'!AE1174*1,IF('Data Entry'!AF1174="L",'Data Entry'!AE1174*1,IFERROR(,""))))))))</f>
        <v>0</v>
      </c>
      <c r="F1171" s="1" t="s">
        <v>4</v>
      </c>
      <c r="G1171" s="1">
        <f>IF('Data Entry'!AA1174="g",'Data Entry'!Z1174*0.001,IF('Data Entry'!AA1174="mg",'Data Entry'!Z1174*0.000001,IF('Data Entry'!AA1174="t",'Data Entry'!Z1174*1000,IF('Data Entry'!AA1174="ml",'Data Entry'!Z1174*0.001,IF('Data Entry'!AA1174="kg",'Data Entry'!Z1174*1,IF('Data Entry'!AA1174="Piezas",'Data Entry'!Z1174*1,IF('Data Entry'!AA1174="L",'Data Entry'!Z1174*1,IFERROR(,""))))))))</f>
        <v>0</v>
      </c>
      <c r="H1171" s="1" t="s">
        <v>4</v>
      </c>
      <c r="I1171" s="1">
        <f>IF('Data Entry'!AC1174="g",'Data Entry'!AB1174*0.001,IF('Data Entry'!AC1174="mg",'Data Entry'!AB1174*0.000001,IF('Data Entry'!AC1174="t",'Data Entry'!AB1174*1000,IF('Data Entry'!AC1174="ml",'Data Entry'!AB1174*0.001,IF('Data Entry'!AC1174="kg",'Data Entry'!AB1174*1,IF('Data Entry'!AC1174="L",'Data Entry'!AB1174*1,IFERROR(,"")))))))</f>
        <v>0</v>
      </c>
      <c r="J1171" s="59" t="str">
        <f>'Data Entry'!AU1174</f>
        <v/>
      </c>
      <c r="K1171" s="1">
        <f>IF('Data Entry'!AI1174="g",'Data Entry'!AH1174*0.001*V1171,IF('Data Entry'!AI1174="UI",'Data Entry'!AH1174*0.000001*V1171,IF('Data Entry'!AI1174="mg",'Data Entry'!AH1174*0.000001*V1171,IF('Data Entry'!AI1174="t",'Data Entry'!AH1174*1000*V1171,IF('Data Entry'!AI1174="kg",'Data Entry'!AH1174*1*V1171,IF('Data Entry'!AI1174="L",'Data Entry'!AH1174*1*V1171,IFERROR(,"")))))))</f>
        <v>0</v>
      </c>
      <c r="L1171" s="1" t="s">
        <v>4</v>
      </c>
      <c r="M1171" s="59">
        <f>'Data Entry'!AJ1174</f>
        <v>0</v>
      </c>
      <c r="N1171" s="59" t="str">
        <f>'Data Entry'!AX1174</f>
        <v/>
      </c>
      <c r="O1171" s="1">
        <f>IF('Data Entry'!AL1174="g",'Data Entry'!AK1174*0.001*W1171,IF('Data Entry'!AL1174="UI",'Data Entry'!AK1174*0.000001*W1171,IF('Data Entry'!AL1174="mg",'Data Entry'!AK1174*0.000001*W1171,IF('Data Entry'!AL1174="t",'Data Entry'!AK1174*1000*W1171,IF('Data Entry'!AL1174="kg",'Data Entry'!AK1174*1*W1171,IF('Data Entry'!AL1174="L",'Data Entry'!AK1174*1*W1171,IFERROR(,"")))))))</f>
        <v>0</v>
      </c>
      <c r="P1171" s="1" t="s">
        <v>4</v>
      </c>
      <c r="Q1171" s="59">
        <f>'Data Entry'!AM1174</f>
        <v>0</v>
      </c>
      <c r="R1171" s="59" t="str">
        <f>'Data Entry'!BA1174</f>
        <v/>
      </c>
      <c r="S1171" s="1">
        <f>IF('Data Entry'!AO1174="g",'Data Entry'!AN1174*0.001*X1171,IF('Data Entry'!AO1174="UI",'Data Entry'!AN1174*0.000001*X1171,IF('Data Entry'!AO1174="mg",'Data Entry'!AN1174*0.000001*X1171,IF('Data Entry'!AO1174="t",'Data Entry'!AN1174*1000*X1171,IF('Data Entry'!AO1174="kg",'Data Entry'!AN1174*1*X1171,IF('Data Entry'!AO1174="L",'Data Entry'!AN1174*1*X1171,IFERROR(,"")))))))</f>
        <v>0</v>
      </c>
      <c r="T1171" s="1" t="s">
        <v>4</v>
      </c>
      <c r="U1171" s="59" t="str">
        <f>IF('Data Entry'!AP1174="No aplica","1",'Data Entry'!AP1174)</f>
        <v/>
      </c>
      <c r="V1171" s="59" t="str">
        <f>IF('Data Entry'!AS1174="No aplica","1",'Data Entry'!AS1174)</f>
        <v/>
      </c>
      <c r="W1171" s="59" t="str">
        <f>IF('Data Entry'!AV1174="No aplica","1",'Data Entry'!AV1174)</f>
        <v/>
      </c>
      <c r="X1171" s="59" t="str">
        <f>IF('Data Entry'!AY1174="No aplica","1",'Data Entry'!AY1174)</f>
        <v/>
      </c>
      <c r="Y1171" s="151" t="str">
        <f t="shared" si="18"/>
        <v/>
      </c>
      <c r="Z1171" s="152" t="str">
        <f>IF('Data Entry'!H1174="Yes","1",IF(AND('Data Entry'!H1174="",'Data Entry'!I1174="",'Data Entry'!J1174="",'Data Entry'!K1174="",'Data Entry'!L1174="",'Data Entry'!M1174="",'Data Entry'!N1174="",'Data Entry'!O1174="",'Data Entry'!P1174="",'Data Entry'!Q1174=""),"","1"))</f>
        <v/>
      </c>
      <c r="AA1171" s="152" t="str">
        <f>IF('Data Entry'!R1174="Yes","1",IF(AND('Data Entry'!R1174="",'Data Entry'!S1174="",'Data Entry'!T1174="",'Data Entry'!U1174=""),"","1"))</f>
        <v/>
      </c>
      <c r="AB1171" s="157" t="str">
        <f>IF('Data Entry'!V1174="Yes","1",IF(AND('Data Entry'!V1174="",'Data Entry'!W1174=""),"","1"))</f>
        <v/>
      </c>
    </row>
    <row r="1172" spans="1:28" ht="17">
      <c r="A1172" s="59">
        <f>'Data Entry'!AB1175</f>
        <v>0</v>
      </c>
      <c r="B1172" s="59" t="str">
        <f>'Data Entry'!AR1175</f>
        <v/>
      </c>
      <c r="C1172" s="1">
        <f>IF('Data Entry'!AD1175="g",'Data Entry'!AC1175*0.001*U1172,IF('Data Entry'!AD1175="UI",'Data Entry'!AC1175*0.000001*U1172,IF('Data Entry'!AD1175="mg",'Data Entry'!AC1175*0.000001*U1172,IF('Data Entry'!AD1175="t",'Data Entry'!AC1175*1000*U1172,IF('Data Entry'!AD1175="kg",'Data Entry'!AC1175*1*U1172,IF('Data Entry'!AD1175="L",'Data Entry'!AC1175*1*U1172,IFERROR(,"")))))))</f>
        <v>0</v>
      </c>
      <c r="D1172" s="1" t="s">
        <v>4</v>
      </c>
      <c r="E1172" s="1">
        <f>IF('Data Entry'!AF1175="g",'Data Entry'!AE1175*0.001,IF('Data Entry'!AF1175="mg",'Data Entry'!AE1175*0.000001,IF('Data Entry'!AF1175="t",'Data Entry'!AE1175*1000,IF('Data Entry'!AF1175="ml",'Data Entry'!AE1175*0.001,IF('Data Entry'!AF1175="kg",'Data Entry'!AE1175*1,IF('Data Entry'!AF1175="Pieza",'Data Entry'!AE1175*1,IF('Data Entry'!AF1175="L",'Data Entry'!AE1175*1,IFERROR(,""))))))))</f>
        <v>0</v>
      </c>
      <c r="F1172" s="1" t="s">
        <v>4</v>
      </c>
      <c r="G1172" s="1">
        <f>IF('Data Entry'!AA1175="g",'Data Entry'!Z1175*0.001,IF('Data Entry'!AA1175="mg",'Data Entry'!Z1175*0.000001,IF('Data Entry'!AA1175="t",'Data Entry'!Z1175*1000,IF('Data Entry'!AA1175="ml",'Data Entry'!Z1175*0.001,IF('Data Entry'!AA1175="kg",'Data Entry'!Z1175*1,IF('Data Entry'!AA1175="Piezas",'Data Entry'!Z1175*1,IF('Data Entry'!AA1175="L",'Data Entry'!Z1175*1,IFERROR(,""))))))))</f>
        <v>0</v>
      </c>
      <c r="H1172" s="1" t="s">
        <v>4</v>
      </c>
      <c r="I1172" s="1">
        <f>IF('Data Entry'!AC1175="g",'Data Entry'!AB1175*0.001,IF('Data Entry'!AC1175="mg",'Data Entry'!AB1175*0.000001,IF('Data Entry'!AC1175="t",'Data Entry'!AB1175*1000,IF('Data Entry'!AC1175="ml",'Data Entry'!AB1175*0.001,IF('Data Entry'!AC1175="kg",'Data Entry'!AB1175*1,IF('Data Entry'!AC1175="L",'Data Entry'!AB1175*1,IFERROR(,"")))))))</f>
        <v>0</v>
      </c>
      <c r="J1172" s="59" t="str">
        <f>'Data Entry'!AU1175</f>
        <v/>
      </c>
      <c r="K1172" s="1">
        <f>IF('Data Entry'!AI1175="g",'Data Entry'!AH1175*0.001*V1172,IF('Data Entry'!AI1175="UI",'Data Entry'!AH1175*0.000001*V1172,IF('Data Entry'!AI1175="mg",'Data Entry'!AH1175*0.000001*V1172,IF('Data Entry'!AI1175="t",'Data Entry'!AH1175*1000*V1172,IF('Data Entry'!AI1175="kg",'Data Entry'!AH1175*1*V1172,IF('Data Entry'!AI1175="L",'Data Entry'!AH1175*1*V1172,IFERROR(,"")))))))</f>
        <v>0</v>
      </c>
      <c r="L1172" s="1" t="s">
        <v>4</v>
      </c>
      <c r="M1172" s="59">
        <f>'Data Entry'!AJ1175</f>
        <v>0</v>
      </c>
      <c r="N1172" s="59" t="str">
        <f>'Data Entry'!AX1175</f>
        <v/>
      </c>
      <c r="O1172" s="1">
        <f>IF('Data Entry'!AL1175="g",'Data Entry'!AK1175*0.001*W1172,IF('Data Entry'!AL1175="UI",'Data Entry'!AK1175*0.000001*W1172,IF('Data Entry'!AL1175="mg",'Data Entry'!AK1175*0.000001*W1172,IF('Data Entry'!AL1175="t",'Data Entry'!AK1175*1000*W1172,IF('Data Entry'!AL1175="kg",'Data Entry'!AK1175*1*W1172,IF('Data Entry'!AL1175="L",'Data Entry'!AK1175*1*W1172,IFERROR(,"")))))))</f>
        <v>0</v>
      </c>
      <c r="P1172" s="1" t="s">
        <v>4</v>
      </c>
      <c r="Q1172" s="59">
        <f>'Data Entry'!AM1175</f>
        <v>0</v>
      </c>
      <c r="R1172" s="59" t="str">
        <f>'Data Entry'!BA1175</f>
        <v/>
      </c>
      <c r="S1172" s="1">
        <f>IF('Data Entry'!AO1175="g",'Data Entry'!AN1175*0.001*X1172,IF('Data Entry'!AO1175="UI",'Data Entry'!AN1175*0.000001*X1172,IF('Data Entry'!AO1175="mg",'Data Entry'!AN1175*0.000001*X1172,IF('Data Entry'!AO1175="t",'Data Entry'!AN1175*1000*X1172,IF('Data Entry'!AO1175="kg",'Data Entry'!AN1175*1*X1172,IF('Data Entry'!AO1175="L",'Data Entry'!AN1175*1*X1172,IFERROR(,"")))))))</f>
        <v>0</v>
      </c>
      <c r="T1172" s="1" t="s">
        <v>4</v>
      </c>
      <c r="U1172" s="59" t="str">
        <f>IF('Data Entry'!AP1175="No aplica","1",'Data Entry'!AP1175)</f>
        <v/>
      </c>
      <c r="V1172" s="59" t="str">
        <f>IF('Data Entry'!AS1175="No aplica","1",'Data Entry'!AS1175)</f>
        <v/>
      </c>
      <c r="W1172" s="59" t="str">
        <f>IF('Data Entry'!AV1175="No aplica","1",'Data Entry'!AV1175)</f>
        <v/>
      </c>
      <c r="X1172" s="59" t="str">
        <f>IF('Data Entry'!AY1175="No aplica","1",'Data Entry'!AY1175)</f>
        <v/>
      </c>
      <c r="Y1172" s="151" t="str">
        <f t="shared" si="18"/>
        <v/>
      </c>
      <c r="Z1172" s="152" t="str">
        <f>IF('Data Entry'!H1175="Yes","1",IF(AND('Data Entry'!H1175="",'Data Entry'!I1175="",'Data Entry'!J1175="",'Data Entry'!K1175="",'Data Entry'!L1175="",'Data Entry'!M1175="",'Data Entry'!N1175="",'Data Entry'!O1175="",'Data Entry'!P1175="",'Data Entry'!Q1175=""),"","1"))</f>
        <v/>
      </c>
      <c r="AA1172" s="152" t="str">
        <f>IF('Data Entry'!R1175="Yes","1",IF(AND('Data Entry'!R1175="",'Data Entry'!S1175="",'Data Entry'!T1175="",'Data Entry'!U1175=""),"","1"))</f>
        <v/>
      </c>
      <c r="AB1172" s="157" t="str">
        <f>IF('Data Entry'!V1175="Yes","1",IF(AND('Data Entry'!V1175="",'Data Entry'!W1175=""),"","1"))</f>
        <v/>
      </c>
    </row>
    <row r="1173" spans="1:28" ht="17">
      <c r="A1173" s="59">
        <f>'Data Entry'!AB1176</f>
        <v>0</v>
      </c>
      <c r="B1173" s="59" t="str">
        <f>'Data Entry'!AR1176</f>
        <v/>
      </c>
      <c r="C1173" s="1">
        <f>IF('Data Entry'!AD1176="g",'Data Entry'!AC1176*0.001*U1173,IF('Data Entry'!AD1176="UI",'Data Entry'!AC1176*0.000001*U1173,IF('Data Entry'!AD1176="mg",'Data Entry'!AC1176*0.000001*U1173,IF('Data Entry'!AD1176="t",'Data Entry'!AC1176*1000*U1173,IF('Data Entry'!AD1176="kg",'Data Entry'!AC1176*1*U1173,IF('Data Entry'!AD1176="L",'Data Entry'!AC1176*1*U1173,IFERROR(,"")))))))</f>
        <v>0</v>
      </c>
      <c r="D1173" s="1" t="s">
        <v>4</v>
      </c>
      <c r="E1173" s="1">
        <f>IF('Data Entry'!AF1176="g",'Data Entry'!AE1176*0.001,IF('Data Entry'!AF1176="mg",'Data Entry'!AE1176*0.000001,IF('Data Entry'!AF1176="t",'Data Entry'!AE1176*1000,IF('Data Entry'!AF1176="ml",'Data Entry'!AE1176*0.001,IF('Data Entry'!AF1176="kg",'Data Entry'!AE1176*1,IF('Data Entry'!AF1176="Pieza",'Data Entry'!AE1176*1,IF('Data Entry'!AF1176="L",'Data Entry'!AE1176*1,IFERROR(,""))))))))</f>
        <v>0</v>
      </c>
      <c r="F1173" s="1" t="s">
        <v>4</v>
      </c>
      <c r="G1173" s="1">
        <f>IF('Data Entry'!AA1176="g",'Data Entry'!Z1176*0.001,IF('Data Entry'!AA1176="mg",'Data Entry'!Z1176*0.000001,IF('Data Entry'!AA1176="t",'Data Entry'!Z1176*1000,IF('Data Entry'!AA1176="ml",'Data Entry'!Z1176*0.001,IF('Data Entry'!AA1176="kg",'Data Entry'!Z1176*1,IF('Data Entry'!AA1176="Piezas",'Data Entry'!Z1176*1,IF('Data Entry'!AA1176="L",'Data Entry'!Z1176*1,IFERROR(,""))))))))</f>
        <v>0</v>
      </c>
      <c r="H1173" s="1" t="s">
        <v>4</v>
      </c>
      <c r="I1173" s="1">
        <f>IF('Data Entry'!AC1176="g",'Data Entry'!AB1176*0.001,IF('Data Entry'!AC1176="mg",'Data Entry'!AB1176*0.000001,IF('Data Entry'!AC1176="t",'Data Entry'!AB1176*1000,IF('Data Entry'!AC1176="ml",'Data Entry'!AB1176*0.001,IF('Data Entry'!AC1176="kg",'Data Entry'!AB1176*1,IF('Data Entry'!AC1176="L",'Data Entry'!AB1176*1,IFERROR(,"")))))))</f>
        <v>0</v>
      </c>
      <c r="J1173" s="59" t="str">
        <f>'Data Entry'!AU1176</f>
        <v/>
      </c>
      <c r="K1173" s="1">
        <f>IF('Data Entry'!AI1176="g",'Data Entry'!AH1176*0.001*V1173,IF('Data Entry'!AI1176="UI",'Data Entry'!AH1176*0.000001*V1173,IF('Data Entry'!AI1176="mg",'Data Entry'!AH1176*0.000001*V1173,IF('Data Entry'!AI1176="t",'Data Entry'!AH1176*1000*V1173,IF('Data Entry'!AI1176="kg",'Data Entry'!AH1176*1*V1173,IF('Data Entry'!AI1176="L",'Data Entry'!AH1176*1*V1173,IFERROR(,"")))))))</f>
        <v>0</v>
      </c>
      <c r="L1173" s="1" t="s">
        <v>4</v>
      </c>
      <c r="M1173" s="59">
        <f>'Data Entry'!AJ1176</f>
        <v>0</v>
      </c>
      <c r="N1173" s="59" t="str">
        <f>'Data Entry'!AX1176</f>
        <v/>
      </c>
      <c r="O1173" s="1">
        <f>IF('Data Entry'!AL1176="g",'Data Entry'!AK1176*0.001*W1173,IF('Data Entry'!AL1176="UI",'Data Entry'!AK1176*0.000001*W1173,IF('Data Entry'!AL1176="mg",'Data Entry'!AK1176*0.000001*W1173,IF('Data Entry'!AL1176="t",'Data Entry'!AK1176*1000*W1173,IF('Data Entry'!AL1176="kg",'Data Entry'!AK1176*1*W1173,IF('Data Entry'!AL1176="L",'Data Entry'!AK1176*1*W1173,IFERROR(,"")))))))</f>
        <v>0</v>
      </c>
      <c r="P1173" s="1" t="s">
        <v>4</v>
      </c>
      <c r="Q1173" s="59">
        <f>'Data Entry'!AM1176</f>
        <v>0</v>
      </c>
      <c r="R1173" s="59" t="str">
        <f>'Data Entry'!BA1176</f>
        <v/>
      </c>
      <c r="S1173" s="1">
        <f>IF('Data Entry'!AO1176="g",'Data Entry'!AN1176*0.001*X1173,IF('Data Entry'!AO1176="UI",'Data Entry'!AN1176*0.000001*X1173,IF('Data Entry'!AO1176="mg",'Data Entry'!AN1176*0.000001*X1173,IF('Data Entry'!AO1176="t",'Data Entry'!AN1176*1000*X1173,IF('Data Entry'!AO1176="kg",'Data Entry'!AN1176*1*X1173,IF('Data Entry'!AO1176="L",'Data Entry'!AN1176*1*X1173,IFERROR(,"")))))))</f>
        <v>0</v>
      </c>
      <c r="T1173" s="1" t="s">
        <v>4</v>
      </c>
      <c r="U1173" s="59" t="str">
        <f>IF('Data Entry'!AP1176="No aplica","1",'Data Entry'!AP1176)</f>
        <v/>
      </c>
      <c r="V1173" s="59" t="str">
        <f>IF('Data Entry'!AS1176="No aplica","1",'Data Entry'!AS1176)</f>
        <v/>
      </c>
      <c r="W1173" s="59" t="str">
        <f>IF('Data Entry'!AV1176="No aplica","1",'Data Entry'!AV1176)</f>
        <v/>
      </c>
      <c r="X1173" s="59" t="str">
        <f>IF('Data Entry'!AY1176="No aplica","1",'Data Entry'!AY1176)</f>
        <v/>
      </c>
      <c r="Y1173" s="151" t="str">
        <f t="shared" si="18"/>
        <v/>
      </c>
      <c r="Z1173" s="152" t="str">
        <f>IF('Data Entry'!H1176="Yes","1",IF(AND('Data Entry'!H1176="",'Data Entry'!I1176="",'Data Entry'!J1176="",'Data Entry'!K1176="",'Data Entry'!L1176="",'Data Entry'!M1176="",'Data Entry'!N1176="",'Data Entry'!O1176="",'Data Entry'!P1176="",'Data Entry'!Q1176=""),"","1"))</f>
        <v/>
      </c>
      <c r="AA1173" s="152" t="str">
        <f>IF('Data Entry'!R1176="Yes","1",IF(AND('Data Entry'!R1176="",'Data Entry'!S1176="",'Data Entry'!T1176="",'Data Entry'!U1176=""),"","1"))</f>
        <v/>
      </c>
      <c r="AB1173" s="157" t="str">
        <f>IF('Data Entry'!V1176="Yes","1",IF(AND('Data Entry'!V1176="",'Data Entry'!W1176=""),"","1"))</f>
        <v/>
      </c>
    </row>
    <row r="1174" spans="1:28" ht="17">
      <c r="A1174" s="59">
        <f>'Data Entry'!AB1177</f>
        <v>0</v>
      </c>
      <c r="B1174" s="59" t="str">
        <f>'Data Entry'!AR1177</f>
        <v/>
      </c>
      <c r="C1174" s="1">
        <f>IF('Data Entry'!AD1177="g",'Data Entry'!AC1177*0.001*U1174,IF('Data Entry'!AD1177="UI",'Data Entry'!AC1177*0.000001*U1174,IF('Data Entry'!AD1177="mg",'Data Entry'!AC1177*0.000001*U1174,IF('Data Entry'!AD1177="t",'Data Entry'!AC1177*1000*U1174,IF('Data Entry'!AD1177="kg",'Data Entry'!AC1177*1*U1174,IF('Data Entry'!AD1177="L",'Data Entry'!AC1177*1*U1174,IFERROR(,"")))))))</f>
        <v>0</v>
      </c>
      <c r="D1174" s="1" t="s">
        <v>4</v>
      </c>
      <c r="E1174" s="1">
        <f>IF('Data Entry'!AF1177="g",'Data Entry'!AE1177*0.001,IF('Data Entry'!AF1177="mg",'Data Entry'!AE1177*0.000001,IF('Data Entry'!AF1177="t",'Data Entry'!AE1177*1000,IF('Data Entry'!AF1177="ml",'Data Entry'!AE1177*0.001,IF('Data Entry'!AF1177="kg",'Data Entry'!AE1177*1,IF('Data Entry'!AF1177="Pieza",'Data Entry'!AE1177*1,IF('Data Entry'!AF1177="L",'Data Entry'!AE1177*1,IFERROR(,""))))))))</f>
        <v>0</v>
      </c>
      <c r="F1174" s="1" t="s">
        <v>4</v>
      </c>
      <c r="G1174" s="1">
        <f>IF('Data Entry'!AA1177="g",'Data Entry'!Z1177*0.001,IF('Data Entry'!AA1177="mg",'Data Entry'!Z1177*0.000001,IF('Data Entry'!AA1177="t",'Data Entry'!Z1177*1000,IF('Data Entry'!AA1177="ml",'Data Entry'!Z1177*0.001,IF('Data Entry'!AA1177="kg",'Data Entry'!Z1177*1,IF('Data Entry'!AA1177="Piezas",'Data Entry'!Z1177*1,IF('Data Entry'!AA1177="L",'Data Entry'!Z1177*1,IFERROR(,""))))))))</f>
        <v>0</v>
      </c>
      <c r="H1174" s="1" t="s">
        <v>4</v>
      </c>
      <c r="I1174" s="1">
        <f>IF('Data Entry'!AC1177="g",'Data Entry'!AB1177*0.001,IF('Data Entry'!AC1177="mg",'Data Entry'!AB1177*0.000001,IF('Data Entry'!AC1177="t",'Data Entry'!AB1177*1000,IF('Data Entry'!AC1177="ml",'Data Entry'!AB1177*0.001,IF('Data Entry'!AC1177="kg",'Data Entry'!AB1177*1,IF('Data Entry'!AC1177="L",'Data Entry'!AB1177*1,IFERROR(,"")))))))</f>
        <v>0</v>
      </c>
      <c r="J1174" s="59" t="str">
        <f>'Data Entry'!AU1177</f>
        <v/>
      </c>
      <c r="K1174" s="1">
        <f>IF('Data Entry'!AI1177="g",'Data Entry'!AH1177*0.001*V1174,IF('Data Entry'!AI1177="UI",'Data Entry'!AH1177*0.000001*V1174,IF('Data Entry'!AI1177="mg",'Data Entry'!AH1177*0.000001*V1174,IF('Data Entry'!AI1177="t",'Data Entry'!AH1177*1000*V1174,IF('Data Entry'!AI1177="kg",'Data Entry'!AH1177*1*V1174,IF('Data Entry'!AI1177="L",'Data Entry'!AH1177*1*V1174,IFERROR(,"")))))))</f>
        <v>0</v>
      </c>
      <c r="L1174" s="1" t="s">
        <v>4</v>
      </c>
      <c r="M1174" s="59">
        <f>'Data Entry'!AJ1177</f>
        <v>0</v>
      </c>
      <c r="N1174" s="59" t="str">
        <f>'Data Entry'!AX1177</f>
        <v/>
      </c>
      <c r="O1174" s="1">
        <f>IF('Data Entry'!AL1177="g",'Data Entry'!AK1177*0.001*W1174,IF('Data Entry'!AL1177="UI",'Data Entry'!AK1177*0.000001*W1174,IF('Data Entry'!AL1177="mg",'Data Entry'!AK1177*0.000001*W1174,IF('Data Entry'!AL1177="t",'Data Entry'!AK1177*1000*W1174,IF('Data Entry'!AL1177="kg",'Data Entry'!AK1177*1*W1174,IF('Data Entry'!AL1177="L",'Data Entry'!AK1177*1*W1174,IFERROR(,"")))))))</f>
        <v>0</v>
      </c>
      <c r="P1174" s="1" t="s">
        <v>4</v>
      </c>
      <c r="Q1174" s="59">
        <f>'Data Entry'!AM1177</f>
        <v>0</v>
      </c>
      <c r="R1174" s="59" t="str">
        <f>'Data Entry'!BA1177</f>
        <v/>
      </c>
      <c r="S1174" s="1">
        <f>IF('Data Entry'!AO1177="g",'Data Entry'!AN1177*0.001*X1174,IF('Data Entry'!AO1177="UI",'Data Entry'!AN1177*0.000001*X1174,IF('Data Entry'!AO1177="mg",'Data Entry'!AN1177*0.000001*X1174,IF('Data Entry'!AO1177="t",'Data Entry'!AN1177*1000*X1174,IF('Data Entry'!AO1177="kg",'Data Entry'!AN1177*1*X1174,IF('Data Entry'!AO1177="L",'Data Entry'!AN1177*1*X1174,IFERROR(,"")))))))</f>
        <v>0</v>
      </c>
      <c r="T1174" s="1" t="s">
        <v>4</v>
      </c>
      <c r="U1174" s="59" t="str">
        <f>IF('Data Entry'!AP1177="No aplica","1",'Data Entry'!AP1177)</f>
        <v/>
      </c>
      <c r="V1174" s="59" t="str">
        <f>IF('Data Entry'!AS1177="No aplica","1",'Data Entry'!AS1177)</f>
        <v/>
      </c>
      <c r="W1174" s="59" t="str">
        <f>IF('Data Entry'!AV1177="No aplica","1",'Data Entry'!AV1177)</f>
        <v/>
      </c>
      <c r="X1174" s="59" t="str">
        <f>IF('Data Entry'!AY1177="No aplica","1",'Data Entry'!AY1177)</f>
        <v/>
      </c>
      <c r="Y1174" s="151" t="str">
        <f t="shared" si="18"/>
        <v/>
      </c>
      <c r="Z1174" s="152" t="str">
        <f>IF('Data Entry'!H1177="Yes","1",IF(AND('Data Entry'!H1177="",'Data Entry'!I1177="",'Data Entry'!J1177="",'Data Entry'!K1177="",'Data Entry'!L1177="",'Data Entry'!M1177="",'Data Entry'!N1177="",'Data Entry'!O1177="",'Data Entry'!P1177="",'Data Entry'!Q1177=""),"","1"))</f>
        <v/>
      </c>
      <c r="AA1174" s="152" t="str">
        <f>IF('Data Entry'!R1177="Yes","1",IF(AND('Data Entry'!R1177="",'Data Entry'!S1177="",'Data Entry'!T1177="",'Data Entry'!U1177=""),"","1"))</f>
        <v/>
      </c>
      <c r="AB1174" s="157" t="str">
        <f>IF('Data Entry'!V1177="Yes","1",IF(AND('Data Entry'!V1177="",'Data Entry'!W1177=""),"","1"))</f>
        <v/>
      </c>
    </row>
    <row r="1175" spans="1:28" ht="17">
      <c r="A1175" s="59">
        <f>'Data Entry'!AB1178</f>
        <v>0</v>
      </c>
      <c r="B1175" s="59" t="str">
        <f>'Data Entry'!AR1178</f>
        <v/>
      </c>
      <c r="C1175" s="1">
        <f>IF('Data Entry'!AD1178="g",'Data Entry'!AC1178*0.001*U1175,IF('Data Entry'!AD1178="UI",'Data Entry'!AC1178*0.000001*U1175,IF('Data Entry'!AD1178="mg",'Data Entry'!AC1178*0.000001*U1175,IF('Data Entry'!AD1178="t",'Data Entry'!AC1178*1000*U1175,IF('Data Entry'!AD1178="kg",'Data Entry'!AC1178*1*U1175,IF('Data Entry'!AD1178="L",'Data Entry'!AC1178*1*U1175,IFERROR(,"")))))))</f>
        <v>0</v>
      </c>
      <c r="D1175" s="1" t="s">
        <v>4</v>
      </c>
      <c r="E1175" s="1">
        <f>IF('Data Entry'!AF1178="g",'Data Entry'!AE1178*0.001,IF('Data Entry'!AF1178="mg",'Data Entry'!AE1178*0.000001,IF('Data Entry'!AF1178="t",'Data Entry'!AE1178*1000,IF('Data Entry'!AF1178="ml",'Data Entry'!AE1178*0.001,IF('Data Entry'!AF1178="kg",'Data Entry'!AE1178*1,IF('Data Entry'!AF1178="Pieza",'Data Entry'!AE1178*1,IF('Data Entry'!AF1178="L",'Data Entry'!AE1178*1,IFERROR(,""))))))))</f>
        <v>0</v>
      </c>
      <c r="F1175" s="1" t="s">
        <v>4</v>
      </c>
      <c r="G1175" s="1">
        <f>IF('Data Entry'!AA1178="g",'Data Entry'!Z1178*0.001,IF('Data Entry'!AA1178="mg",'Data Entry'!Z1178*0.000001,IF('Data Entry'!AA1178="t",'Data Entry'!Z1178*1000,IF('Data Entry'!AA1178="ml",'Data Entry'!Z1178*0.001,IF('Data Entry'!AA1178="kg",'Data Entry'!Z1178*1,IF('Data Entry'!AA1178="Piezas",'Data Entry'!Z1178*1,IF('Data Entry'!AA1178="L",'Data Entry'!Z1178*1,IFERROR(,""))))))))</f>
        <v>0</v>
      </c>
      <c r="H1175" s="1" t="s">
        <v>4</v>
      </c>
      <c r="I1175" s="1">
        <f>IF('Data Entry'!AC1178="g",'Data Entry'!AB1178*0.001,IF('Data Entry'!AC1178="mg",'Data Entry'!AB1178*0.000001,IF('Data Entry'!AC1178="t",'Data Entry'!AB1178*1000,IF('Data Entry'!AC1178="ml",'Data Entry'!AB1178*0.001,IF('Data Entry'!AC1178="kg",'Data Entry'!AB1178*1,IF('Data Entry'!AC1178="L",'Data Entry'!AB1178*1,IFERROR(,"")))))))</f>
        <v>0</v>
      </c>
      <c r="J1175" s="59" t="str">
        <f>'Data Entry'!AU1178</f>
        <v/>
      </c>
      <c r="K1175" s="1">
        <f>IF('Data Entry'!AI1178="g",'Data Entry'!AH1178*0.001*V1175,IF('Data Entry'!AI1178="UI",'Data Entry'!AH1178*0.000001*V1175,IF('Data Entry'!AI1178="mg",'Data Entry'!AH1178*0.000001*V1175,IF('Data Entry'!AI1178="t",'Data Entry'!AH1178*1000*V1175,IF('Data Entry'!AI1178="kg",'Data Entry'!AH1178*1*V1175,IF('Data Entry'!AI1178="L",'Data Entry'!AH1178*1*V1175,IFERROR(,"")))))))</f>
        <v>0</v>
      </c>
      <c r="L1175" s="1" t="s">
        <v>4</v>
      </c>
      <c r="M1175" s="59">
        <f>'Data Entry'!AJ1178</f>
        <v>0</v>
      </c>
      <c r="N1175" s="59" t="str">
        <f>'Data Entry'!AX1178</f>
        <v/>
      </c>
      <c r="O1175" s="1">
        <f>IF('Data Entry'!AL1178="g",'Data Entry'!AK1178*0.001*W1175,IF('Data Entry'!AL1178="UI",'Data Entry'!AK1178*0.000001*W1175,IF('Data Entry'!AL1178="mg",'Data Entry'!AK1178*0.000001*W1175,IF('Data Entry'!AL1178="t",'Data Entry'!AK1178*1000*W1175,IF('Data Entry'!AL1178="kg",'Data Entry'!AK1178*1*W1175,IF('Data Entry'!AL1178="L",'Data Entry'!AK1178*1*W1175,IFERROR(,"")))))))</f>
        <v>0</v>
      </c>
      <c r="P1175" s="1" t="s">
        <v>4</v>
      </c>
      <c r="Q1175" s="59">
        <f>'Data Entry'!AM1178</f>
        <v>0</v>
      </c>
      <c r="R1175" s="59" t="str">
        <f>'Data Entry'!BA1178</f>
        <v/>
      </c>
      <c r="S1175" s="1">
        <f>IF('Data Entry'!AO1178="g",'Data Entry'!AN1178*0.001*X1175,IF('Data Entry'!AO1178="UI",'Data Entry'!AN1178*0.000001*X1175,IF('Data Entry'!AO1178="mg",'Data Entry'!AN1178*0.000001*X1175,IF('Data Entry'!AO1178="t",'Data Entry'!AN1178*1000*X1175,IF('Data Entry'!AO1178="kg",'Data Entry'!AN1178*1*X1175,IF('Data Entry'!AO1178="L",'Data Entry'!AN1178*1*X1175,IFERROR(,"")))))))</f>
        <v>0</v>
      </c>
      <c r="T1175" s="1" t="s">
        <v>4</v>
      </c>
      <c r="U1175" s="59" t="str">
        <f>IF('Data Entry'!AP1178="No aplica","1",'Data Entry'!AP1178)</f>
        <v/>
      </c>
      <c r="V1175" s="59" t="str">
        <f>IF('Data Entry'!AS1178="No aplica","1",'Data Entry'!AS1178)</f>
        <v/>
      </c>
      <c r="W1175" s="59" t="str">
        <f>IF('Data Entry'!AV1178="No aplica","1",'Data Entry'!AV1178)</f>
        <v/>
      </c>
      <c r="X1175" s="59" t="str">
        <f>IF('Data Entry'!AY1178="No aplica","1",'Data Entry'!AY1178)</f>
        <v/>
      </c>
      <c r="Y1175" s="151" t="str">
        <f t="shared" si="18"/>
        <v/>
      </c>
      <c r="Z1175" s="152" t="str">
        <f>IF('Data Entry'!H1178="Yes","1",IF(AND('Data Entry'!H1178="",'Data Entry'!I1178="",'Data Entry'!J1178="",'Data Entry'!K1178="",'Data Entry'!L1178="",'Data Entry'!M1178="",'Data Entry'!N1178="",'Data Entry'!O1178="",'Data Entry'!P1178="",'Data Entry'!Q1178=""),"","1"))</f>
        <v/>
      </c>
      <c r="AA1175" s="152" t="str">
        <f>IF('Data Entry'!R1178="Yes","1",IF(AND('Data Entry'!R1178="",'Data Entry'!S1178="",'Data Entry'!T1178="",'Data Entry'!U1178=""),"","1"))</f>
        <v/>
      </c>
      <c r="AB1175" s="157" t="str">
        <f>IF('Data Entry'!V1178="Yes","1",IF(AND('Data Entry'!V1178="",'Data Entry'!W1178=""),"","1"))</f>
        <v/>
      </c>
    </row>
    <row r="1176" spans="1:28" ht="17">
      <c r="A1176" s="59">
        <f>'Data Entry'!AB1179</f>
        <v>0</v>
      </c>
      <c r="B1176" s="59" t="str">
        <f>'Data Entry'!AR1179</f>
        <v/>
      </c>
      <c r="C1176" s="1">
        <f>IF('Data Entry'!AD1179="g",'Data Entry'!AC1179*0.001*U1176,IF('Data Entry'!AD1179="UI",'Data Entry'!AC1179*0.000001*U1176,IF('Data Entry'!AD1179="mg",'Data Entry'!AC1179*0.000001*U1176,IF('Data Entry'!AD1179="t",'Data Entry'!AC1179*1000*U1176,IF('Data Entry'!AD1179="kg",'Data Entry'!AC1179*1*U1176,IF('Data Entry'!AD1179="L",'Data Entry'!AC1179*1*U1176,IFERROR(,"")))))))</f>
        <v>0</v>
      </c>
      <c r="D1176" s="1" t="s">
        <v>4</v>
      </c>
      <c r="E1176" s="1">
        <f>IF('Data Entry'!AF1179="g",'Data Entry'!AE1179*0.001,IF('Data Entry'!AF1179="mg",'Data Entry'!AE1179*0.000001,IF('Data Entry'!AF1179="t",'Data Entry'!AE1179*1000,IF('Data Entry'!AF1179="ml",'Data Entry'!AE1179*0.001,IF('Data Entry'!AF1179="kg",'Data Entry'!AE1179*1,IF('Data Entry'!AF1179="Pieza",'Data Entry'!AE1179*1,IF('Data Entry'!AF1179="L",'Data Entry'!AE1179*1,IFERROR(,""))))))))</f>
        <v>0</v>
      </c>
      <c r="F1176" s="1" t="s">
        <v>4</v>
      </c>
      <c r="G1176" s="1">
        <f>IF('Data Entry'!AA1179="g",'Data Entry'!Z1179*0.001,IF('Data Entry'!AA1179="mg",'Data Entry'!Z1179*0.000001,IF('Data Entry'!AA1179="t",'Data Entry'!Z1179*1000,IF('Data Entry'!AA1179="ml",'Data Entry'!Z1179*0.001,IF('Data Entry'!AA1179="kg",'Data Entry'!Z1179*1,IF('Data Entry'!AA1179="Piezas",'Data Entry'!Z1179*1,IF('Data Entry'!AA1179="L",'Data Entry'!Z1179*1,IFERROR(,""))))))))</f>
        <v>0</v>
      </c>
      <c r="H1176" s="1" t="s">
        <v>4</v>
      </c>
      <c r="I1176" s="1">
        <f>IF('Data Entry'!AC1179="g",'Data Entry'!AB1179*0.001,IF('Data Entry'!AC1179="mg",'Data Entry'!AB1179*0.000001,IF('Data Entry'!AC1179="t",'Data Entry'!AB1179*1000,IF('Data Entry'!AC1179="ml",'Data Entry'!AB1179*0.001,IF('Data Entry'!AC1179="kg",'Data Entry'!AB1179*1,IF('Data Entry'!AC1179="L",'Data Entry'!AB1179*1,IFERROR(,"")))))))</f>
        <v>0</v>
      </c>
      <c r="J1176" s="59" t="str">
        <f>'Data Entry'!AU1179</f>
        <v/>
      </c>
      <c r="K1176" s="1">
        <f>IF('Data Entry'!AI1179="g",'Data Entry'!AH1179*0.001*V1176,IF('Data Entry'!AI1179="UI",'Data Entry'!AH1179*0.000001*V1176,IF('Data Entry'!AI1179="mg",'Data Entry'!AH1179*0.000001*V1176,IF('Data Entry'!AI1179="t",'Data Entry'!AH1179*1000*V1176,IF('Data Entry'!AI1179="kg",'Data Entry'!AH1179*1*V1176,IF('Data Entry'!AI1179="L",'Data Entry'!AH1179*1*V1176,IFERROR(,"")))))))</f>
        <v>0</v>
      </c>
      <c r="L1176" s="1" t="s">
        <v>4</v>
      </c>
      <c r="M1176" s="59">
        <f>'Data Entry'!AJ1179</f>
        <v>0</v>
      </c>
      <c r="N1176" s="59" t="str">
        <f>'Data Entry'!AX1179</f>
        <v/>
      </c>
      <c r="O1176" s="1">
        <f>IF('Data Entry'!AL1179="g",'Data Entry'!AK1179*0.001*W1176,IF('Data Entry'!AL1179="UI",'Data Entry'!AK1179*0.000001*W1176,IF('Data Entry'!AL1179="mg",'Data Entry'!AK1179*0.000001*W1176,IF('Data Entry'!AL1179="t",'Data Entry'!AK1179*1000*W1176,IF('Data Entry'!AL1179="kg",'Data Entry'!AK1179*1*W1176,IF('Data Entry'!AL1179="L",'Data Entry'!AK1179*1*W1176,IFERROR(,"")))))))</f>
        <v>0</v>
      </c>
      <c r="P1176" s="1" t="s">
        <v>4</v>
      </c>
      <c r="Q1176" s="59">
        <f>'Data Entry'!AM1179</f>
        <v>0</v>
      </c>
      <c r="R1176" s="59" t="str">
        <f>'Data Entry'!BA1179</f>
        <v/>
      </c>
      <c r="S1176" s="1">
        <f>IF('Data Entry'!AO1179="g",'Data Entry'!AN1179*0.001*X1176,IF('Data Entry'!AO1179="UI",'Data Entry'!AN1179*0.000001*X1176,IF('Data Entry'!AO1179="mg",'Data Entry'!AN1179*0.000001*X1176,IF('Data Entry'!AO1179="t",'Data Entry'!AN1179*1000*X1176,IF('Data Entry'!AO1179="kg",'Data Entry'!AN1179*1*X1176,IF('Data Entry'!AO1179="L",'Data Entry'!AN1179*1*X1176,IFERROR(,"")))))))</f>
        <v>0</v>
      </c>
      <c r="T1176" s="1" t="s">
        <v>4</v>
      </c>
      <c r="U1176" s="59" t="str">
        <f>IF('Data Entry'!AP1179="No aplica","1",'Data Entry'!AP1179)</f>
        <v/>
      </c>
      <c r="V1176" s="59" t="str">
        <f>IF('Data Entry'!AS1179="No aplica","1",'Data Entry'!AS1179)</f>
        <v/>
      </c>
      <c r="W1176" s="59" t="str">
        <f>IF('Data Entry'!AV1179="No aplica","1",'Data Entry'!AV1179)</f>
        <v/>
      </c>
      <c r="X1176" s="59" t="str">
        <f>IF('Data Entry'!AY1179="No aplica","1",'Data Entry'!AY1179)</f>
        <v/>
      </c>
      <c r="Y1176" s="151" t="str">
        <f t="shared" si="18"/>
        <v/>
      </c>
      <c r="Z1176" s="152" t="str">
        <f>IF('Data Entry'!H1179="Yes","1",IF(AND('Data Entry'!H1179="",'Data Entry'!I1179="",'Data Entry'!J1179="",'Data Entry'!K1179="",'Data Entry'!L1179="",'Data Entry'!M1179="",'Data Entry'!N1179="",'Data Entry'!O1179="",'Data Entry'!P1179="",'Data Entry'!Q1179=""),"","1"))</f>
        <v/>
      </c>
      <c r="AA1176" s="152" t="str">
        <f>IF('Data Entry'!R1179="Yes","1",IF(AND('Data Entry'!R1179="",'Data Entry'!S1179="",'Data Entry'!T1179="",'Data Entry'!U1179=""),"","1"))</f>
        <v/>
      </c>
      <c r="AB1176" s="157" t="str">
        <f>IF('Data Entry'!V1179="Yes","1",IF(AND('Data Entry'!V1179="",'Data Entry'!W1179=""),"","1"))</f>
        <v/>
      </c>
    </row>
    <row r="1177" spans="1:28" ht="17">
      <c r="A1177" s="59">
        <f>'Data Entry'!AB1180</f>
        <v>0</v>
      </c>
      <c r="B1177" s="59" t="str">
        <f>'Data Entry'!AR1180</f>
        <v/>
      </c>
      <c r="C1177" s="1">
        <f>IF('Data Entry'!AD1180="g",'Data Entry'!AC1180*0.001*U1177,IF('Data Entry'!AD1180="UI",'Data Entry'!AC1180*0.000001*U1177,IF('Data Entry'!AD1180="mg",'Data Entry'!AC1180*0.000001*U1177,IF('Data Entry'!AD1180="t",'Data Entry'!AC1180*1000*U1177,IF('Data Entry'!AD1180="kg",'Data Entry'!AC1180*1*U1177,IF('Data Entry'!AD1180="L",'Data Entry'!AC1180*1*U1177,IFERROR(,"")))))))</f>
        <v>0</v>
      </c>
      <c r="D1177" s="1" t="s">
        <v>4</v>
      </c>
      <c r="E1177" s="1">
        <f>IF('Data Entry'!AF1180="g",'Data Entry'!AE1180*0.001,IF('Data Entry'!AF1180="mg",'Data Entry'!AE1180*0.000001,IF('Data Entry'!AF1180="t",'Data Entry'!AE1180*1000,IF('Data Entry'!AF1180="ml",'Data Entry'!AE1180*0.001,IF('Data Entry'!AF1180="kg",'Data Entry'!AE1180*1,IF('Data Entry'!AF1180="Pieza",'Data Entry'!AE1180*1,IF('Data Entry'!AF1180="L",'Data Entry'!AE1180*1,IFERROR(,""))))))))</f>
        <v>0</v>
      </c>
      <c r="F1177" s="1" t="s">
        <v>4</v>
      </c>
      <c r="G1177" s="1">
        <f>IF('Data Entry'!AA1180="g",'Data Entry'!Z1180*0.001,IF('Data Entry'!AA1180="mg",'Data Entry'!Z1180*0.000001,IF('Data Entry'!AA1180="t",'Data Entry'!Z1180*1000,IF('Data Entry'!AA1180="ml",'Data Entry'!Z1180*0.001,IF('Data Entry'!AA1180="kg",'Data Entry'!Z1180*1,IF('Data Entry'!AA1180="Piezas",'Data Entry'!Z1180*1,IF('Data Entry'!AA1180="L",'Data Entry'!Z1180*1,IFERROR(,""))))))))</f>
        <v>0</v>
      </c>
      <c r="H1177" s="1" t="s">
        <v>4</v>
      </c>
      <c r="I1177" s="1">
        <f>IF('Data Entry'!AC1180="g",'Data Entry'!AB1180*0.001,IF('Data Entry'!AC1180="mg",'Data Entry'!AB1180*0.000001,IF('Data Entry'!AC1180="t",'Data Entry'!AB1180*1000,IF('Data Entry'!AC1180="ml",'Data Entry'!AB1180*0.001,IF('Data Entry'!AC1180="kg",'Data Entry'!AB1180*1,IF('Data Entry'!AC1180="L",'Data Entry'!AB1180*1,IFERROR(,"")))))))</f>
        <v>0</v>
      </c>
      <c r="J1177" s="59" t="str">
        <f>'Data Entry'!AU1180</f>
        <v/>
      </c>
      <c r="K1177" s="1">
        <f>IF('Data Entry'!AI1180="g",'Data Entry'!AH1180*0.001*V1177,IF('Data Entry'!AI1180="UI",'Data Entry'!AH1180*0.000001*V1177,IF('Data Entry'!AI1180="mg",'Data Entry'!AH1180*0.000001*V1177,IF('Data Entry'!AI1180="t",'Data Entry'!AH1180*1000*V1177,IF('Data Entry'!AI1180="kg",'Data Entry'!AH1180*1*V1177,IF('Data Entry'!AI1180="L",'Data Entry'!AH1180*1*V1177,IFERROR(,"")))))))</f>
        <v>0</v>
      </c>
      <c r="L1177" s="1" t="s">
        <v>4</v>
      </c>
      <c r="M1177" s="59">
        <f>'Data Entry'!AJ1180</f>
        <v>0</v>
      </c>
      <c r="N1177" s="59" t="str">
        <f>'Data Entry'!AX1180</f>
        <v/>
      </c>
      <c r="O1177" s="1">
        <f>IF('Data Entry'!AL1180="g",'Data Entry'!AK1180*0.001*W1177,IF('Data Entry'!AL1180="UI",'Data Entry'!AK1180*0.000001*W1177,IF('Data Entry'!AL1180="mg",'Data Entry'!AK1180*0.000001*W1177,IF('Data Entry'!AL1180="t",'Data Entry'!AK1180*1000*W1177,IF('Data Entry'!AL1180="kg",'Data Entry'!AK1180*1*W1177,IF('Data Entry'!AL1180="L",'Data Entry'!AK1180*1*W1177,IFERROR(,"")))))))</f>
        <v>0</v>
      </c>
      <c r="P1177" s="1" t="s">
        <v>4</v>
      </c>
      <c r="Q1177" s="59">
        <f>'Data Entry'!AM1180</f>
        <v>0</v>
      </c>
      <c r="R1177" s="59" t="str">
        <f>'Data Entry'!BA1180</f>
        <v/>
      </c>
      <c r="S1177" s="1">
        <f>IF('Data Entry'!AO1180="g",'Data Entry'!AN1180*0.001*X1177,IF('Data Entry'!AO1180="UI",'Data Entry'!AN1180*0.000001*X1177,IF('Data Entry'!AO1180="mg",'Data Entry'!AN1180*0.000001*X1177,IF('Data Entry'!AO1180="t",'Data Entry'!AN1180*1000*X1177,IF('Data Entry'!AO1180="kg",'Data Entry'!AN1180*1*X1177,IF('Data Entry'!AO1180="L",'Data Entry'!AN1180*1*X1177,IFERROR(,"")))))))</f>
        <v>0</v>
      </c>
      <c r="T1177" s="1" t="s">
        <v>4</v>
      </c>
      <c r="U1177" s="59" t="str">
        <f>IF('Data Entry'!AP1180="No aplica","1",'Data Entry'!AP1180)</f>
        <v/>
      </c>
      <c r="V1177" s="59" t="str">
        <f>IF('Data Entry'!AS1180="No aplica","1",'Data Entry'!AS1180)</f>
        <v/>
      </c>
      <c r="W1177" s="59" t="str">
        <f>IF('Data Entry'!AV1180="No aplica","1",'Data Entry'!AV1180)</f>
        <v/>
      </c>
      <c r="X1177" s="59" t="str">
        <f>IF('Data Entry'!AY1180="No aplica","1",'Data Entry'!AY1180)</f>
        <v/>
      </c>
      <c r="Y1177" s="151" t="str">
        <f t="shared" si="18"/>
        <v/>
      </c>
      <c r="Z1177" s="152" t="str">
        <f>IF('Data Entry'!H1180="Yes","1",IF(AND('Data Entry'!H1180="",'Data Entry'!I1180="",'Data Entry'!J1180="",'Data Entry'!K1180="",'Data Entry'!L1180="",'Data Entry'!M1180="",'Data Entry'!N1180="",'Data Entry'!O1180="",'Data Entry'!P1180="",'Data Entry'!Q1180=""),"","1"))</f>
        <v/>
      </c>
      <c r="AA1177" s="152" t="str">
        <f>IF('Data Entry'!R1180="Yes","1",IF(AND('Data Entry'!R1180="",'Data Entry'!S1180="",'Data Entry'!T1180="",'Data Entry'!U1180=""),"","1"))</f>
        <v/>
      </c>
      <c r="AB1177" s="157" t="str">
        <f>IF('Data Entry'!V1180="Yes","1",IF(AND('Data Entry'!V1180="",'Data Entry'!W1180=""),"","1"))</f>
        <v/>
      </c>
    </row>
    <row r="1178" spans="1:28" ht="17">
      <c r="A1178" s="59">
        <f>'Data Entry'!AB1181</f>
        <v>0</v>
      </c>
      <c r="B1178" s="59" t="str">
        <f>'Data Entry'!AR1181</f>
        <v/>
      </c>
      <c r="C1178" s="1">
        <f>IF('Data Entry'!AD1181="g",'Data Entry'!AC1181*0.001*U1178,IF('Data Entry'!AD1181="UI",'Data Entry'!AC1181*0.000001*U1178,IF('Data Entry'!AD1181="mg",'Data Entry'!AC1181*0.000001*U1178,IF('Data Entry'!AD1181="t",'Data Entry'!AC1181*1000*U1178,IF('Data Entry'!AD1181="kg",'Data Entry'!AC1181*1*U1178,IF('Data Entry'!AD1181="L",'Data Entry'!AC1181*1*U1178,IFERROR(,"")))))))</f>
        <v>0</v>
      </c>
      <c r="D1178" s="1" t="s">
        <v>4</v>
      </c>
      <c r="E1178" s="1">
        <f>IF('Data Entry'!AF1181="g",'Data Entry'!AE1181*0.001,IF('Data Entry'!AF1181="mg",'Data Entry'!AE1181*0.000001,IF('Data Entry'!AF1181="t",'Data Entry'!AE1181*1000,IF('Data Entry'!AF1181="ml",'Data Entry'!AE1181*0.001,IF('Data Entry'!AF1181="kg",'Data Entry'!AE1181*1,IF('Data Entry'!AF1181="Pieza",'Data Entry'!AE1181*1,IF('Data Entry'!AF1181="L",'Data Entry'!AE1181*1,IFERROR(,""))))))))</f>
        <v>0</v>
      </c>
      <c r="F1178" s="1" t="s">
        <v>4</v>
      </c>
      <c r="G1178" s="1">
        <f>IF('Data Entry'!AA1181="g",'Data Entry'!Z1181*0.001,IF('Data Entry'!AA1181="mg",'Data Entry'!Z1181*0.000001,IF('Data Entry'!AA1181="t",'Data Entry'!Z1181*1000,IF('Data Entry'!AA1181="ml",'Data Entry'!Z1181*0.001,IF('Data Entry'!AA1181="kg",'Data Entry'!Z1181*1,IF('Data Entry'!AA1181="Piezas",'Data Entry'!Z1181*1,IF('Data Entry'!AA1181="L",'Data Entry'!Z1181*1,IFERROR(,""))))))))</f>
        <v>0</v>
      </c>
      <c r="H1178" s="1" t="s">
        <v>4</v>
      </c>
      <c r="I1178" s="1">
        <f>IF('Data Entry'!AC1181="g",'Data Entry'!AB1181*0.001,IF('Data Entry'!AC1181="mg",'Data Entry'!AB1181*0.000001,IF('Data Entry'!AC1181="t",'Data Entry'!AB1181*1000,IF('Data Entry'!AC1181="ml",'Data Entry'!AB1181*0.001,IF('Data Entry'!AC1181="kg",'Data Entry'!AB1181*1,IF('Data Entry'!AC1181="L",'Data Entry'!AB1181*1,IFERROR(,"")))))))</f>
        <v>0</v>
      </c>
      <c r="J1178" s="59" t="str">
        <f>'Data Entry'!AU1181</f>
        <v/>
      </c>
      <c r="K1178" s="1">
        <f>IF('Data Entry'!AI1181="g",'Data Entry'!AH1181*0.001*V1178,IF('Data Entry'!AI1181="UI",'Data Entry'!AH1181*0.000001*V1178,IF('Data Entry'!AI1181="mg",'Data Entry'!AH1181*0.000001*V1178,IF('Data Entry'!AI1181="t",'Data Entry'!AH1181*1000*V1178,IF('Data Entry'!AI1181="kg",'Data Entry'!AH1181*1*V1178,IF('Data Entry'!AI1181="L",'Data Entry'!AH1181*1*V1178,IFERROR(,"")))))))</f>
        <v>0</v>
      </c>
      <c r="L1178" s="1" t="s">
        <v>4</v>
      </c>
      <c r="M1178" s="59">
        <f>'Data Entry'!AJ1181</f>
        <v>0</v>
      </c>
      <c r="N1178" s="59" t="str">
        <f>'Data Entry'!AX1181</f>
        <v/>
      </c>
      <c r="O1178" s="1">
        <f>IF('Data Entry'!AL1181="g",'Data Entry'!AK1181*0.001*W1178,IF('Data Entry'!AL1181="UI",'Data Entry'!AK1181*0.000001*W1178,IF('Data Entry'!AL1181="mg",'Data Entry'!AK1181*0.000001*W1178,IF('Data Entry'!AL1181="t",'Data Entry'!AK1181*1000*W1178,IF('Data Entry'!AL1181="kg",'Data Entry'!AK1181*1*W1178,IF('Data Entry'!AL1181="L",'Data Entry'!AK1181*1*W1178,IFERROR(,"")))))))</f>
        <v>0</v>
      </c>
      <c r="P1178" s="1" t="s">
        <v>4</v>
      </c>
      <c r="Q1178" s="59">
        <f>'Data Entry'!AM1181</f>
        <v>0</v>
      </c>
      <c r="R1178" s="59" t="str">
        <f>'Data Entry'!BA1181</f>
        <v/>
      </c>
      <c r="S1178" s="1">
        <f>IF('Data Entry'!AO1181="g",'Data Entry'!AN1181*0.001*X1178,IF('Data Entry'!AO1181="UI",'Data Entry'!AN1181*0.000001*X1178,IF('Data Entry'!AO1181="mg",'Data Entry'!AN1181*0.000001*X1178,IF('Data Entry'!AO1181="t",'Data Entry'!AN1181*1000*X1178,IF('Data Entry'!AO1181="kg",'Data Entry'!AN1181*1*X1178,IF('Data Entry'!AO1181="L",'Data Entry'!AN1181*1*X1178,IFERROR(,"")))))))</f>
        <v>0</v>
      </c>
      <c r="T1178" s="1" t="s">
        <v>4</v>
      </c>
      <c r="U1178" s="59" t="str">
        <f>IF('Data Entry'!AP1181="No aplica","1",'Data Entry'!AP1181)</f>
        <v/>
      </c>
      <c r="V1178" s="59" t="str">
        <f>IF('Data Entry'!AS1181="No aplica","1",'Data Entry'!AS1181)</f>
        <v/>
      </c>
      <c r="W1178" s="59" t="str">
        <f>IF('Data Entry'!AV1181="No aplica","1",'Data Entry'!AV1181)</f>
        <v/>
      </c>
      <c r="X1178" s="59" t="str">
        <f>IF('Data Entry'!AY1181="No aplica","1",'Data Entry'!AY1181)</f>
        <v/>
      </c>
      <c r="Y1178" s="151" t="str">
        <f t="shared" si="18"/>
        <v/>
      </c>
      <c r="Z1178" s="152" t="str">
        <f>IF('Data Entry'!H1181="Yes","1",IF(AND('Data Entry'!H1181="",'Data Entry'!I1181="",'Data Entry'!J1181="",'Data Entry'!K1181="",'Data Entry'!L1181="",'Data Entry'!M1181="",'Data Entry'!N1181="",'Data Entry'!O1181="",'Data Entry'!P1181="",'Data Entry'!Q1181=""),"","1"))</f>
        <v/>
      </c>
      <c r="AA1178" s="152" t="str">
        <f>IF('Data Entry'!R1181="Yes","1",IF(AND('Data Entry'!R1181="",'Data Entry'!S1181="",'Data Entry'!T1181="",'Data Entry'!U1181=""),"","1"))</f>
        <v/>
      </c>
      <c r="AB1178" s="157" t="str">
        <f>IF('Data Entry'!V1181="Yes","1",IF(AND('Data Entry'!V1181="",'Data Entry'!W1181=""),"","1"))</f>
        <v/>
      </c>
    </row>
    <row r="1179" spans="1:28" ht="17">
      <c r="A1179" s="59">
        <f>'Data Entry'!AB1182</f>
        <v>0</v>
      </c>
      <c r="B1179" s="59" t="str">
        <f>'Data Entry'!AR1182</f>
        <v/>
      </c>
      <c r="C1179" s="1">
        <f>IF('Data Entry'!AD1182="g",'Data Entry'!AC1182*0.001*U1179,IF('Data Entry'!AD1182="UI",'Data Entry'!AC1182*0.000001*U1179,IF('Data Entry'!AD1182="mg",'Data Entry'!AC1182*0.000001*U1179,IF('Data Entry'!AD1182="t",'Data Entry'!AC1182*1000*U1179,IF('Data Entry'!AD1182="kg",'Data Entry'!AC1182*1*U1179,IF('Data Entry'!AD1182="L",'Data Entry'!AC1182*1*U1179,IFERROR(,"")))))))</f>
        <v>0</v>
      </c>
      <c r="D1179" s="1" t="s">
        <v>4</v>
      </c>
      <c r="E1179" s="1">
        <f>IF('Data Entry'!AF1182="g",'Data Entry'!AE1182*0.001,IF('Data Entry'!AF1182="mg",'Data Entry'!AE1182*0.000001,IF('Data Entry'!AF1182="t",'Data Entry'!AE1182*1000,IF('Data Entry'!AF1182="ml",'Data Entry'!AE1182*0.001,IF('Data Entry'!AF1182="kg",'Data Entry'!AE1182*1,IF('Data Entry'!AF1182="Pieza",'Data Entry'!AE1182*1,IF('Data Entry'!AF1182="L",'Data Entry'!AE1182*1,IFERROR(,""))))))))</f>
        <v>0</v>
      </c>
      <c r="F1179" s="1" t="s">
        <v>4</v>
      </c>
      <c r="G1179" s="1">
        <f>IF('Data Entry'!AA1182="g",'Data Entry'!Z1182*0.001,IF('Data Entry'!AA1182="mg",'Data Entry'!Z1182*0.000001,IF('Data Entry'!AA1182="t",'Data Entry'!Z1182*1000,IF('Data Entry'!AA1182="ml",'Data Entry'!Z1182*0.001,IF('Data Entry'!AA1182="kg",'Data Entry'!Z1182*1,IF('Data Entry'!AA1182="Piezas",'Data Entry'!Z1182*1,IF('Data Entry'!AA1182="L",'Data Entry'!Z1182*1,IFERROR(,""))))))))</f>
        <v>0</v>
      </c>
      <c r="H1179" s="1" t="s">
        <v>4</v>
      </c>
      <c r="I1179" s="1">
        <f>IF('Data Entry'!AC1182="g",'Data Entry'!AB1182*0.001,IF('Data Entry'!AC1182="mg",'Data Entry'!AB1182*0.000001,IF('Data Entry'!AC1182="t",'Data Entry'!AB1182*1000,IF('Data Entry'!AC1182="ml",'Data Entry'!AB1182*0.001,IF('Data Entry'!AC1182="kg",'Data Entry'!AB1182*1,IF('Data Entry'!AC1182="L",'Data Entry'!AB1182*1,IFERROR(,"")))))))</f>
        <v>0</v>
      </c>
      <c r="J1179" s="59" t="str">
        <f>'Data Entry'!AU1182</f>
        <v/>
      </c>
      <c r="K1179" s="1">
        <f>IF('Data Entry'!AI1182="g",'Data Entry'!AH1182*0.001*V1179,IF('Data Entry'!AI1182="UI",'Data Entry'!AH1182*0.000001*V1179,IF('Data Entry'!AI1182="mg",'Data Entry'!AH1182*0.000001*V1179,IF('Data Entry'!AI1182="t",'Data Entry'!AH1182*1000*V1179,IF('Data Entry'!AI1182="kg",'Data Entry'!AH1182*1*V1179,IF('Data Entry'!AI1182="L",'Data Entry'!AH1182*1*V1179,IFERROR(,"")))))))</f>
        <v>0</v>
      </c>
      <c r="L1179" s="1" t="s">
        <v>4</v>
      </c>
      <c r="M1179" s="59">
        <f>'Data Entry'!AJ1182</f>
        <v>0</v>
      </c>
      <c r="N1179" s="59" t="str">
        <f>'Data Entry'!AX1182</f>
        <v/>
      </c>
      <c r="O1179" s="1">
        <f>IF('Data Entry'!AL1182="g",'Data Entry'!AK1182*0.001*W1179,IF('Data Entry'!AL1182="UI",'Data Entry'!AK1182*0.000001*W1179,IF('Data Entry'!AL1182="mg",'Data Entry'!AK1182*0.000001*W1179,IF('Data Entry'!AL1182="t",'Data Entry'!AK1182*1000*W1179,IF('Data Entry'!AL1182="kg",'Data Entry'!AK1182*1*W1179,IF('Data Entry'!AL1182="L",'Data Entry'!AK1182*1*W1179,IFERROR(,"")))))))</f>
        <v>0</v>
      </c>
      <c r="P1179" s="1" t="s">
        <v>4</v>
      </c>
      <c r="Q1179" s="59">
        <f>'Data Entry'!AM1182</f>
        <v>0</v>
      </c>
      <c r="R1179" s="59" t="str">
        <f>'Data Entry'!BA1182</f>
        <v/>
      </c>
      <c r="S1179" s="1">
        <f>IF('Data Entry'!AO1182="g",'Data Entry'!AN1182*0.001*X1179,IF('Data Entry'!AO1182="UI",'Data Entry'!AN1182*0.000001*X1179,IF('Data Entry'!AO1182="mg",'Data Entry'!AN1182*0.000001*X1179,IF('Data Entry'!AO1182="t",'Data Entry'!AN1182*1000*X1179,IF('Data Entry'!AO1182="kg",'Data Entry'!AN1182*1*X1179,IF('Data Entry'!AO1182="L",'Data Entry'!AN1182*1*X1179,IFERROR(,"")))))))</f>
        <v>0</v>
      </c>
      <c r="T1179" s="1" t="s">
        <v>4</v>
      </c>
      <c r="U1179" s="59" t="str">
        <f>IF('Data Entry'!AP1182="No aplica","1",'Data Entry'!AP1182)</f>
        <v/>
      </c>
      <c r="V1179" s="59" t="str">
        <f>IF('Data Entry'!AS1182="No aplica","1",'Data Entry'!AS1182)</f>
        <v/>
      </c>
      <c r="W1179" s="59" t="str">
        <f>IF('Data Entry'!AV1182="No aplica","1",'Data Entry'!AV1182)</f>
        <v/>
      </c>
      <c r="X1179" s="59" t="str">
        <f>IF('Data Entry'!AY1182="No aplica","1",'Data Entry'!AY1182)</f>
        <v/>
      </c>
      <c r="Y1179" s="151" t="str">
        <f t="shared" si="18"/>
        <v/>
      </c>
      <c r="Z1179" s="152" t="str">
        <f>IF('Data Entry'!H1182="Yes","1",IF(AND('Data Entry'!H1182="",'Data Entry'!I1182="",'Data Entry'!J1182="",'Data Entry'!K1182="",'Data Entry'!L1182="",'Data Entry'!M1182="",'Data Entry'!N1182="",'Data Entry'!O1182="",'Data Entry'!P1182="",'Data Entry'!Q1182=""),"","1"))</f>
        <v/>
      </c>
      <c r="AA1179" s="152" t="str">
        <f>IF('Data Entry'!R1182="Yes","1",IF(AND('Data Entry'!R1182="",'Data Entry'!S1182="",'Data Entry'!T1182="",'Data Entry'!U1182=""),"","1"))</f>
        <v/>
      </c>
      <c r="AB1179" s="157" t="str">
        <f>IF('Data Entry'!V1182="Yes","1",IF(AND('Data Entry'!V1182="",'Data Entry'!W1182=""),"","1"))</f>
        <v/>
      </c>
    </row>
    <row r="1180" spans="1:28" ht="17">
      <c r="A1180" s="59">
        <f>'Data Entry'!AB1183</f>
        <v>0</v>
      </c>
      <c r="B1180" s="59" t="str">
        <f>'Data Entry'!AR1183</f>
        <v/>
      </c>
      <c r="C1180" s="1">
        <f>IF('Data Entry'!AD1183="g",'Data Entry'!AC1183*0.001*U1180,IF('Data Entry'!AD1183="UI",'Data Entry'!AC1183*0.000001*U1180,IF('Data Entry'!AD1183="mg",'Data Entry'!AC1183*0.000001*U1180,IF('Data Entry'!AD1183="t",'Data Entry'!AC1183*1000*U1180,IF('Data Entry'!AD1183="kg",'Data Entry'!AC1183*1*U1180,IF('Data Entry'!AD1183="L",'Data Entry'!AC1183*1*U1180,IFERROR(,"")))))))</f>
        <v>0</v>
      </c>
      <c r="D1180" s="1" t="s">
        <v>4</v>
      </c>
      <c r="E1180" s="1">
        <f>IF('Data Entry'!AF1183="g",'Data Entry'!AE1183*0.001,IF('Data Entry'!AF1183="mg",'Data Entry'!AE1183*0.000001,IF('Data Entry'!AF1183="t",'Data Entry'!AE1183*1000,IF('Data Entry'!AF1183="ml",'Data Entry'!AE1183*0.001,IF('Data Entry'!AF1183="kg",'Data Entry'!AE1183*1,IF('Data Entry'!AF1183="Pieza",'Data Entry'!AE1183*1,IF('Data Entry'!AF1183="L",'Data Entry'!AE1183*1,IFERROR(,""))))))))</f>
        <v>0</v>
      </c>
      <c r="F1180" s="1" t="s">
        <v>4</v>
      </c>
      <c r="G1180" s="1">
        <f>IF('Data Entry'!AA1183="g",'Data Entry'!Z1183*0.001,IF('Data Entry'!AA1183="mg",'Data Entry'!Z1183*0.000001,IF('Data Entry'!AA1183="t",'Data Entry'!Z1183*1000,IF('Data Entry'!AA1183="ml",'Data Entry'!Z1183*0.001,IF('Data Entry'!AA1183="kg",'Data Entry'!Z1183*1,IF('Data Entry'!AA1183="Piezas",'Data Entry'!Z1183*1,IF('Data Entry'!AA1183="L",'Data Entry'!Z1183*1,IFERROR(,""))))))))</f>
        <v>0</v>
      </c>
      <c r="H1180" s="1" t="s">
        <v>4</v>
      </c>
      <c r="I1180" s="1">
        <f>IF('Data Entry'!AC1183="g",'Data Entry'!AB1183*0.001,IF('Data Entry'!AC1183="mg",'Data Entry'!AB1183*0.000001,IF('Data Entry'!AC1183="t",'Data Entry'!AB1183*1000,IF('Data Entry'!AC1183="ml",'Data Entry'!AB1183*0.001,IF('Data Entry'!AC1183="kg",'Data Entry'!AB1183*1,IF('Data Entry'!AC1183="L",'Data Entry'!AB1183*1,IFERROR(,"")))))))</f>
        <v>0</v>
      </c>
      <c r="J1180" s="59" t="str">
        <f>'Data Entry'!AU1183</f>
        <v/>
      </c>
      <c r="K1180" s="1">
        <f>IF('Data Entry'!AI1183="g",'Data Entry'!AH1183*0.001*V1180,IF('Data Entry'!AI1183="UI",'Data Entry'!AH1183*0.000001*V1180,IF('Data Entry'!AI1183="mg",'Data Entry'!AH1183*0.000001*V1180,IF('Data Entry'!AI1183="t",'Data Entry'!AH1183*1000*V1180,IF('Data Entry'!AI1183="kg",'Data Entry'!AH1183*1*V1180,IF('Data Entry'!AI1183="L",'Data Entry'!AH1183*1*V1180,IFERROR(,"")))))))</f>
        <v>0</v>
      </c>
      <c r="L1180" s="1" t="s">
        <v>4</v>
      </c>
      <c r="M1180" s="59">
        <f>'Data Entry'!AJ1183</f>
        <v>0</v>
      </c>
      <c r="N1180" s="59" t="str">
        <f>'Data Entry'!AX1183</f>
        <v/>
      </c>
      <c r="O1180" s="1">
        <f>IF('Data Entry'!AL1183="g",'Data Entry'!AK1183*0.001*W1180,IF('Data Entry'!AL1183="UI",'Data Entry'!AK1183*0.000001*W1180,IF('Data Entry'!AL1183="mg",'Data Entry'!AK1183*0.000001*W1180,IF('Data Entry'!AL1183="t",'Data Entry'!AK1183*1000*W1180,IF('Data Entry'!AL1183="kg",'Data Entry'!AK1183*1*W1180,IF('Data Entry'!AL1183="L",'Data Entry'!AK1183*1*W1180,IFERROR(,"")))))))</f>
        <v>0</v>
      </c>
      <c r="P1180" s="1" t="s">
        <v>4</v>
      </c>
      <c r="Q1180" s="59">
        <f>'Data Entry'!AM1183</f>
        <v>0</v>
      </c>
      <c r="R1180" s="59" t="str">
        <f>'Data Entry'!BA1183</f>
        <v/>
      </c>
      <c r="S1180" s="1">
        <f>IF('Data Entry'!AO1183="g",'Data Entry'!AN1183*0.001*X1180,IF('Data Entry'!AO1183="UI",'Data Entry'!AN1183*0.000001*X1180,IF('Data Entry'!AO1183="mg",'Data Entry'!AN1183*0.000001*X1180,IF('Data Entry'!AO1183="t",'Data Entry'!AN1183*1000*X1180,IF('Data Entry'!AO1183="kg",'Data Entry'!AN1183*1*X1180,IF('Data Entry'!AO1183="L",'Data Entry'!AN1183*1*X1180,IFERROR(,"")))))))</f>
        <v>0</v>
      </c>
      <c r="T1180" s="1" t="s">
        <v>4</v>
      </c>
      <c r="U1180" s="59" t="str">
        <f>IF('Data Entry'!AP1183="No aplica","1",'Data Entry'!AP1183)</f>
        <v/>
      </c>
      <c r="V1180" s="59" t="str">
        <f>IF('Data Entry'!AS1183="No aplica","1",'Data Entry'!AS1183)</f>
        <v/>
      </c>
      <c r="W1180" s="59" t="str">
        <f>IF('Data Entry'!AV1183="No aplica","1",'Data Entry'!AV1183)</f>
        <v/>
      </c>
      <c r="X1180" s="59" t="str">
        <f>IF('Data Entry'!AY1183="No aplica","1",'Data Entry'!AY1183)</f>
        <v/>
      </c>
      <c r="Y1180" s="151" t="str">
        <f t="shared" si="18"/>
        <v/>
      </c>
      <c r="Z1180" s="152" t="str">
        <f>IF('Data Entry'!H1183="Yes","1",IF(AND('Data Entry'!H1183="",'Data Entry'!I1183="",'Data Entry'!J1183="",'Data Entry'!K1183="",'Data Entry'!L1183="",'Data Entry'!M1183="",'Data Entry'!N1183="",'Data Entry'!O1183="",'Data Entry'!P1183="",'Data Entry'!Q1183=""),"","1"))</f>
        <v/>
      </c>
      <c r="AA1180" s="152" t="str">
        <f>IF('Data Entry'!R1183="Yes","1",IF(AND('Data Entry'!R1183="",'Data Entry'!S1183="",'Data Entry'!T1183="",'Data Entry'!U1183=""),"","1"))</f>
        <v/>
      </c>
      <c r="AB1180" s="157" t="str">
        <f>IF('Data Entry'!V1183="Yes","1",IF(AND('Data Entry'!V1183="",'Data Entry'!W1183=""),"","1"))</f>
        <v/>
      </c>
    </row>
    <row r="1181" spans="1:28" ht="17">
      <c r="A1181" s="59">
        <f>'Data Entry'!AB1184</f>
        <v>0</v>
      </c>
      <c r="B1181" s="59" t="str">
        <f>'Data Entry'!AR1184</f>
        <v/>
      </c>
      <c r="C1181" s="1">
        <f>IF('Data Entry'!AD1184="g",'Data Entry'!AC1184*0.001*U1181,IF('Data Entry'!AD1184="UI",'Data Entry'!AC1184*0.000001*U1181,IF('Data Entry'!AD1184="mg",'Data Entry'!AC1184*0.000001*U1181,IF('Data Entry'!AD1184="t",'Data Entry'!AC1184*1000*U1181,IF('Data Entry'!AD1184="kg",'Data Entry'!AC1184*1*U1181,IF('Data Entry'!AD1184="L",'Data Entry'!AC1184*1*U1181,IFERROR(,"")))))))</f>
        <v>0</v>
      </c>
      <c r="D1181" s="1" t="s">
        <v>4</v>
      </c>
      <c r="E1181" s="1">
        <f>IF('Data Entry'!AF1184="g",'Data Entry'!AE1184*0.001,IF('Data Entry'!AF1184="mg",'Data Entry'!AE1184*0.000001,IF('Data Entry'!AF1184="t",'Data Entry'!AE1184*1000,IF('Data Entry'!AF1184="ml",'Data Entry'!AE1184*0.001,IF('Data Entry'!AF1184="kg",'Data Entry'!AE1184*1,IF('Data Entry'!AF1184="Pieza",'Data Entry'!AE1184*1,IF('Data Entry'!AF1184="L",'Data Entry'!AE1184*1,IFERROR(,""))))))))</f>
        <v>0</v>
      </c>
      <c r="F1181" s="1" t="s">
        <v>4</v>
      </c>
      <c r="G1181" s="1">
        <f>IF('Data Entry'!AA1184="g",'Data Entry'!Z1184*0.001,IF('Data Entry'!AA1184="mg",'Data Entry'!Z1184*0.000001,IF('Data Entry'!AA1184="t",'Data Entry'!Z1184*1000,IF('Data Entry'!AA1184="ml",'Data Entry'!Z1184*0.001,IF('Data Entry'!AA1184="kg",'Data Entry'!Z1184*1,IF('Data Entry'!AA1184="Piezas",'Data Entry'!Z1184*1,IF('Data Entry'!AA1184="L",'Data Entry'!Z1184*1,IFERROR(,""))))))))</f>
        <v>0</v>
      </c>
      <c r="H1181" s="1" t="s">
        <v>4</v>
      </c>
      <c r="I1181" s="1">
        <f>IF('Data Entry'!AC1184="g",'Data Entry'!AB1184*0.001,IF('Data Entry'!AC1184="mg",'Data Entry'!AB1184*0.000001,IF('Data Entry'!AC1184="t",'Data Entry'!AB1184*1000,IF('Data Entry'!AC1184="ml",'Data Entry'!AB1184*0.001,IF('Data Entry'!AC1184="kg",'Data Entry'!AB1184*1,IF('Data Entry'!AC1184="L",'Data Entry'!AB1184*1,IFERROR(,"")))))))</f>
        <v>0</v>
      </c>
      <c r="J1181" s="59" t="str">
        <f>'Data Entry'!AU1184</f>
        <v/>
      </c>
      <c r="K1181" s="1">
        <f>IF('Data Entry'!AI1184="g",'Data Entry'!AH1184*0.001*V1181,IF('Data Entry'!AI1184="UI",'Data Entry'!AH1184*0.000001*V1181,IF('Data Entry'!AI1184="mg",'Data Entry'!AH1184*0.000001*V1181,IF('Data Entry'!AI1184="t",'Data Entry'!AH1184*1000*V1181,IF('Data Entry'!AI1184="kg",'Data Entry'!AH1184*1*V1181,IF('Data Entry'!AI1184="L",'Data Entry'!AH1184*1*V1181,IFERROR(,"")))))))</f>
        <v>0</v>
      </c>
      <c r="L1181" s="1" t="s">
        <v>4</v>
      </c>
      <c r="M1181" s="59">
        <f>'Data Entry'!AJ1184</f>
        <v>0</v>
      </c>
      <c r="N1181" s="59" t="str">
        <f>'Data Entry'!AX1184</f>
        <v/>
      </c>
      <c r="O1181" s="1">
        <f>IF('Data Entry'!AL1184="g",'Data Entry'!AK1184*0.001*W1181,IF('Data Entry'!AL1184="UI",'Data Entry'!AK1184*0.000001*W1181,IF('Data Entry'!AL1184="mg",'Data Entry'!AK1184*0.000001*W1181,IF('Data Entry'!AL1184="t",'Data Entry'!AK1184*1000*W1181,IF('Data Entry'!AL1184="kg",'Data Entry'!AK1184*1*W1181,IF('Data Entry'!AL1184="L",'Data Entry'!AK1184*1*W1181,IFERROR(,"")))))))</f>
        <v>0</v>
      </c>
      <c r="P1181" s="1" t="s">
        <v>4</v>
      </c>
      <c r="Q1181" s="59">
        <f>'Data Entry'!AM1184</f>
        <v>0</v>
      </c>
      <c r="R1181" s="59" t="str">
        <f>'Data Entry'!BA1184</f>
        <v/>
      </c>
      <c r="S1181" s="1">
        <f>IF('Data Entry'!AO1184="g",'Data Entry'!AN1184*0.001*X1181,IF('Data Entry'!AO1184="UI",'Data Entry'!AN1184*0.000001*X1181,IF('Data Entry'!AO1184="mg",'Data Entry'!AN1184*0.000001*X1181,IF('Data Entry'!AO1184="t",'Data Entry'!AN1184*1000*X1181,IF('Data Entry'!AO1184="kg",'Data Entry'!AN1184*1*X1181,IF('Data Entry'!AO1184="L",'Data Entry'!AN1184*1*X1181,IFERROR(,"")))))))</f>
        <v>0</v>
      </c>
      <c r="T1181" s="1" t="s">
        <v>4</v>
      </c>
      <c r="U1181" s="59" t="str">
        <f>IF('Data Entry'!AP1184="No aplica","1",'Data Entry'!AP1184)</f>
        <v/>
      </c>
      <c r="V1181" s="59" t="str">
        <f>IF('Data Entry'!AS1184="No aplica","1",'Data Entry'!AS1184)</f>
        <v/>
      </c>
      <c r="W1181" s="59" t="str">
        <f>IF('Data Entry'!AV1184="No aplica","1",'Data Entry'!AV1184)</f>
        <v/>
      </c>
      <c r="X1181" s="59" t="str">
        <f>IF('Data Entry'!AY1184="No aplica","1",'Data Entry'!AY1184)</f>
        <v/>
      </c>
      <c r="Y1181" s="151" t="str">
        <f t="shared" si="18"/>
        <v/>
      </c>
      <c r="Z1181" s="152" t="str">
        <f>IF('Data Entry'!H1184="Yes","1",IF(AND('Data Entry'!H1184="",'Data Entry'!I1184="",'Data Entry'!J1184="",'Data Entry'!K1184="",'Data Entry'!L1184="",'Data Entry'!M1184="",'Data Entry'!N1184="",'Data Entry'!O1184="",'Data Entry'!P1184="",'Data Entry'!Q1184=""),"","1"))</f>
        <v/>
      </c>
      <c r="AA1181" s="152" t="str">
        <f>IF('Data Entry'!R1184="Yes","1",IF(AND('Data Entry'!R1184="",'Data Entry'!S1184="",'Data Entry'!T1184="",'Data Entry'!U1184=""),"","1"))</f>
        <v/>
      </c>
      <c r="AB1181" s="157" t="str">
        <f>IF('Data Entry'!V1184="Yes","1",IF(AND('Data Entry'!V1184="",'Data Entry'!W1184=""),"","1"))</f>
        <v/>
      </c>
    </row>
    <row r="1182" spans="1:28" ht="17">
      <c r="A1182" s="59">
        <f>'Data Entry'!AB1185</f>
        <v>0</v>
      </c>
      <c r="B1182" s="59" t="str">
        <f>'Data Entry'!AR1185</f>
        <v/>
      </c>
      <c r="C1182" s="1">
        <f>IF('Data Entry'!AD1185="g",'Data Entry'!AC1185*0.001*U1182,IF('Data Entry'!AD1185="UI",'Data Entry'!AC1185*0.000001*U1182,IF('Data Entry'!AD1185="mg",'Data Entry'!AC1185*0.000001*U1182,IF('Data Entry'!AD1185="t",'Data Entry'!AC1185*1000*U1182,IF('Data Entry'!AD1185="kg",'Data Entry'!AC1185*1*U1182,IF('Data Entry'!AD1185="L",'Data Entry'!AC1185*1*U1182,IFERROR(,"")))))))</f>
        <v>0</v>
      </c>
      <c r="D1182" s="1" t="s">
        <v>4</v>
      </c>
      <c r="E1182" s="1">
        <f>IF('Data Entry'!AF1185="g",'Data Entry'!AE1185*0.001,IF('Data Entry'!AF1185="mg",'Data Entry'!AE1185*0.000001,IF('Data Entry'!AF1185="t",'Data Entry'!AE1185*1000,IF('Data Entry'!AF1185="ml",'Data Entry'!AE1185*0.001,IF('Data Entry'!AF1185="kg",'Data Entry'!AE1185*1,IF('Data Entry'!AF1185="Pieza",'Data Entry'!AE1185*1,IF('Data Entry'!AF1185="L",'Data Entry'!AE1185*1,IFERROR(,""))))))))</f>
        <v>0</v>
      </c>
      <c r="F1182" s="1" t="s">
        <v>4</v>
      </c>
      <c r="G1182" s="1">
        <f>IF('Data Entry'!AA1185="g",'Data Entry'!Z1185*0.001,IF('Data Entry'!AA1185="mg",'Data Entry'!Z1185*0.000001,IF('Data Entry'!AA1185="t",'Data Entry'!Z1185*1000,IF('Data Entry'!AA1185="ml",'Data Entry'!Z1185*0.001,IF('Data Entry'!AA1185="kg",'Data Entry'!Z1185*1,IF('Data Entry'!AA1185="Piezas",'Data Entry'!Z1185*1,IF('Data Entry'!AA1185="L",'Data Entry'!Z1185*1,IFERROR(,""))))))))</f>
        <v>0</v>
      </c>
      <c r="H1182" s="1" t="s">
        <v>4</v>
      </c>
      <c r="I1182" s="1">
        <f>IF('Data Entry'!AC1185="g",'Data Entry'!AB1185*0.001,IF('Data Entry'!AC1185="mg",'Data Entry'!AB1185*0.000001,IF('Data Entry'!AC1185="t",'Data Entry'!AB1185*1000,IF('Data Entry'!AC1185="ml",'Data Entry'!AB1185*0.001,IF('Data Entry'!AC1185="kg",'Data Entry'!AB1185*1,IF('Data Entry'!AC1185="L",'Data Entry'!AB1185*1,IFERROR(,"")))))))</f>
        <v>0</v>
      </c>
      <c r="J1182" s="59" t="str">
        <f>'Data Entry'!AU1185</f>
        <v/>
      </c>
      <c r="K1182" s="1">
        <f>IF('Data Entry'!AI1185="g",'Data Entry'!AH1185*0.001*V1182,IF('Data Entry'!AI1185="UI",'Data Entry'!AH1185*0.000001*V1182,IF('Data Entry'!AI1185="mg",'Data Entry'!AH1185*0.000001*V1182,IF('Data Entry'!AI1185="t",'Data Entry'!AH1185*1000*V1182,IF('Data Entry'!AI1185="kg",'Data Entry'!AH1185*1*V1182,IF('Data Entry'!AI1185="L",'Data Entry'!AH1185*1*V1182,IFERROR(,"")))))))</f>
        <v>0</v>
      </c>
      <c r="L1182" s="1" t="s">
        <v>4</v>
      </c>
      <c r="M1182" s="59">
        <f>'Data Entry'!AJ1185</f>
        <v>0</v>
      </c>
      <c r="N1182" s="59" t="str">
        <f>'Data Entry'!AX1185</f>
        <v/>
      </c>
      <c r="O1182" s="1">
        <f>IF('Data Entry'!AL1185="g",'Data Entry'!AK1185*0.001*W1182,IF('Data Entry'!AL1185="UI",'Data Entry'!AK1185*0.000001*W1182,IF('Data Entry'!AL1185="mg",'Data Entry'!AK1185*0.000001*W1182,IF('Data Entry'!AL1185="t",'Data Entry'!AK1185*1000*W1182,IF('Data Entry'!AL1185="kg",'Data Entry'!AK1185*1*W1182,IF('Data Entry'!AL1185="L",'Data Entry'!AK1185*1*W1182,IFERROR(,"")))))))</f>
        <v>0</v>
      </c>
      <c r="P1182" s="1" t="s">
        <v>4</v>
      </c>
      <c r="Q1182" s="59">
        <f>'Data Entry'!AM1185</f>
        <v>0</v>
      </c>
      <c r="R1182" s="59" t="str">
        <f>'Data Entry'!BA1185</f>
        <v/>
      </c>
      <c r="S1182" s="1">
        <f>IF('Data Entry'!AO1185="g",'Data Entry'!AN1185*0.001*X1182,IF('Data Entry'!AO1185="UI",'Data Entry'!AN1185*0.000001*X1182,IF('Data Entry'!AO1185="mg",'Data Entry'!AN1185*0.000001*X1182,IF('Data Entry'!AO1185="t",'Data Entry'!AN1185*1000*X1182,IF('Data Entry'!AO1185="kg",'Data Entry'!AN1185*1*X1182,IF('Data Entry'!AO1185="L",'Data Entry'!AN1185*1*X1182,IFERROR(,"")))))))</f>
        <v>0</v>
      </c>
      <c r="T1182" s="1" t="s">
        <v>4</v>
      </c>
      <c r="U1182" s="59" t="str">
        <f>IF('Data Entry'!AP1185="No aplica","1",'Data Entry'!AP1185)</f>
        <v/>
      </c>
      <c r="V1182" s="59" t="str">
        <f>IF('Data Entry'!AS1185="No aplica","1",'Data Entry'!AS1185)</f>
        <v/>
      </c>
      <c r="W1182" s="59" t="str">
        <f>IF('Data Entry'!AV1185="No aplica","1",'Data Entry'!AV1185)</f>
        <v/>
      </c>
      <c r="X1182" s="59" t="str">
        <f>IF('Data Entry'!AY1185="No aplica","1",'Data Entry'!AY1185)</f>
        <v/>
      </c>
      <c r="Y1182" s="151" t="str">
        <f t="shared" si="18"/>
        <v/>
      </c>
      <c r="Z1182" s="152" t="str">
        <f>IF('Data Entry'!H1185="Yes","1",IF(AND('Data Entry'!H1185="",'Data Entry'!I1185="",'Data Entry'!J1185="",'Data Entry'!K1185="",'Data Entry'!L1185="",'Data Entry'!M1185="",'Data Entry'!N1185="",'Data Entry'!O1185="",'Data Entry'!P1185="",'Data Entry'!Q1185=""),"","1"))</f>
        <v/>
      </c>
      <c r="AA1182" s="152" t="str">
        <f>IF('Data Entry'!R1185="Yes","1",IF(AND('Data Entry'!R1185="",'Data Entry'!S1185="",'Data Entry'!T1185="",'Data Entry'!U1185=""),"","1"))</f>
        <v/>
      </c>
      <c r="AB1182" s="157" t="str">
        <f>IF('Data Entry'!V1185="Yes","1",IF(AND('Data Entry'!V1185="",'Data Entry'!W1185=""),"","1"))</f>
        <v/>
      </c>
    </row>
    <row r="1183" spans="1:28" ht="17">
      <c r="A1183" s="59">
        <f>'Data Entry'!AB1186</f>
        <v>0</v>
      </c>
      <c r="B1183" s="59" t="str">
        <f>'Data Entry'!AR1186</f>
        <v/>
      </c>
      <c r="C1183" s="1">
        <f>IF('Data Entry'!AD1186="g",'Data Entry'!AC1186*0.001*U1183,IF('Data Entry'!AD1186="UI",'Data Entry'!AC1186*0.000001*U1183,IF('Data Entry'!AD1186="mg",'Data Entry'!AC1186*0.000001*U1183,IF('Data Entry'!AD1186="t",'Data Entry'!AC1186*1000*U1183,IF('Data Entry'!AD1186="kg",'Data Entry'!AC1186*1*U1183,IF('Data Entry'!AD1186="L",'Data Entry'!AC1186*1*U1183,IFERROR(,"")))))))</f>
        <v>0</v>
      </c>
      <c r="D1183" s="1" t="s">
        <v>4</v>
      </c>
      <c r="E1183" s="1">
        <f>IF('Data Entry'!AF1186="g",'Data Entry'!AE1186*0.001,IF('Data Entry'!AF1186="mg",'Data Entry'!AE1186*0.000001,IF('Data Entry'!AF1186="t",'Data Entry'!AE1186*1000,IF('Data Entry'!AF1186="ml",'Data Entry'!AE1186*0.001,IF('Data Entry'!AF1186="kg",'Data Entry'!AE1186*1,IF('Data Entry'!AF1186="Pieza",'Data Entry'!AE1186*1,IF('Data Entry'!AF1186="L",'Data Entry'!AE1186*1,IFERROR(,""))))))))</f>
        <v>0</v>
      </c>
      <c r="F1183" s="1" t="s">
        <v>4</v>
      </c>
      <c r="G1183" s="1">
        <f>IF('Data Entry'!AA1186="g",'Data Entry'!Z1186*0.001,IF('Data Entry'!AA1186="mg",'Data Entry'!Z1186*0.000001,IF('Data Entry'!AA1186="t",'Data Entry'!Z1186*1000,IF('Data Entry'!AA1186="ml",'Data Entry'!Z1186*0.001,IF('Data Entry'!AA1186="kg",'Data Entry'!Z1186*1,IF('Data Entry'!AA1186="Piezas",'Data Entry'!Z1186*1,IF('Data Entry'!AA1186="L",'Data Entry'!Z1186*1,IFERROR(,""))))))))</f>
        <v>0</v>
      </c>
      <c r="H1183" s="1" t="s">
        <v>4</v>
      </c>
      <c r="I1183" s="1">
        <f>IF('Data Entry'!AC1186="g",'Data Entry'!AB1186*0.001,IF('Data Entry'!AC1186="mg",'Data Entry'!AB1186*0.000001,IF('Data Entry'!AC1186="t",'Data Entry'!AB1186*1000,IF('Data Entry'!AC1186="ml",'Data Entry'!AB1186*0.001,IF('Data Entry'!AC1186="kg",'Data Entry'!AB1186*1,IF('Data Entry'!AC1186="L",'Data Entry'!AB1186*1,IFERROR(,"")))))))</f>
        <v>0</v>
      </c>
      <c r="J1183" s="59" t="str">
        <f>'Data Entry'!AU1186</f>
        <v/>
      </c>
      <c r="K1183" s="1">
        <f>IF('Data Entry'!AI1186="g",'Data Entry'!AH1186*0.001*V1183,IF('Data Entry'!AI1186="UI",'Data Entry'!AH1186*0.000001*V1183,IF('Data Entry'!AI1186="mg",'Data Entry'!AH1186*0.000001*V1183,IF('Data Entry'!AI1186="t",'Data Entry'!AH1186*1000*V1183,IF('Data Entry'!AI1186="kg",'Data Entry'!AH1186*1*V1183,IF('Data Entry'!AI1186="L",'Data Entry'!AH1186*1*V1183,IFERROR(,"")))))))</f>
        <v>0</v>
      </c>
      <c r="L1183" s="1" t="s">
        <v>4</v>
      </c>
      <c r="M1183" s="59">
        <f>'Data Entry'!AJ1186</f>
        <v>0</v>
      </c>
      <c r="N1183" s="59" t="str">
        <f>'Data Entry'!AX1186</f>
        <v/>
      </c>
      <c r="O1183" s="1">
        <f>IF('Data Entry'!AL1186="g",'Data Entry'!AK1186*0.001*W1183,IF('Data Entry'!AL1186="UI",'Data Entry'!AK1186*0.000001*W1183,IF('Data Entry'!AL1186="mg",'Data Entry'!AK1186*0.000001*W1183,IF('Data Entry'!AL1186="t",'Data Entry'!AK1186*1000*W1183,IF('Data Entry'!AL1186="kg",'Data Entry'!AK1186*1*W1183,IF('Data Entry'!AL1186="L",'Data Entry'!AK1186*1*W1183,IFERROR(,"")))))))</f>
        <v>0</v>
      </c>
      <c r="P1183" s="1" t="s">
        <v>4</v>
      </c>
      <c r="Q1183" s="59">
        <f>'Data Entry'!AM1186</f>
        <v>0</v>
      </c>
      <c r="R1183" s="59" t="str">
        <f>'Data Entry'!BA1186</f>
        <v/>
      </c>
      <c r="S1183" s="1">
        <f>IF('Data Entry'!AO1186="g",'Data Entry'!AN1186*0.001*X1183,IF('Data Entry'!AO1186="UI",'Data Entry'!AN1186*0.000001*X1183,IF('Data Entry'!AO1186="mg",'Data Entry'!AN1186*0.000001*X1183,IF('Data Entry'!AO1186="t",'Data Entry'!AN1186*1000*X1183,IF('Data Entry'!AO1186="kg",'Data Entry'!AN1186*1*X1183,IF('Data Entry'!AO1186="L",'Data Entry'!AN1186*1*X1183,IFERROR(,"")))))))</f>
        <v>0</v>
      </c>
      <c r="T1183" s="1" t="s">
        <v>4</v>
      </c>
      <c r="U1183" s="59" t="str">
        <f>IF('Data Entry'!AP1186="No aplica","1",'Data Entry'!AP1186)</f>
        <v/>
      </c>
      <c r="V1183" s="59" t="str">
        <f>IF('Data Entry'!AS1186="No aplica","1",'Data Entry'!AS1186)</f>
        <v/>
      </c>
      <c r="W1183" s="59" t="str">
        <f>IF('Data Entry'!AV1186="No aplica","1",'Data Entry'!AV1186)</f>
        <v/>
      </c>
      <c r="X1183" s="59" t="str">
        <f>IF('Data Entry'!AY1186="No aplica","1",'Data Entry'!AY1186)</f>
        <v/>
      </c>
      <c r="Y1183" s="151" t="str">
        <f t="shared" si="18"/>
        <v/>
      </c>
      <c r="Z1183" s="152" t="str">
        <f>IF('Data Entry'!H1186="Yes","1",IF(AND('Data Entry'!H1186="",'Data Entry'!I1186="",'Data Entry'!J1186="",'Data Entry'!K1186="",'Data Entry'!L1186="",'Data Entry'!M1186="",'Data Entry'!N1186="",'Data Entry'!O1186="",'Data Entry'!P1186="",'Data Entry'!Q1186=""),"","1"))</f>
        <v/>
      </c>
      <c r="AA1183" s="152" t="str">
        <f>IF('Data Entry'!R1186="Yes","1",IF(AND('Data Entry'!R1186="",'Data Entry'!S1186="",'Data Entry'!T1186="",'Data Entry'!U1186=""),"","1"))</f>
        <v/>
      </c>
      <c r="AB1183" s="157" t="str">
        <f>IF('Data Entry'!V1186="Yes","1",IF(AND('Data Entry'!V1186="",'Data Entry'!W1186=""),"","1"))</f>
        <v/>
      </c>
    </row>
    <row r="1184" spans="1:28" ht="17">
      <c r="A1184" s="59">
        <f>'Data Entry'!AB1187</f>
        <v>0</v>
      </c>
      <c r="B1184" s="59" t="str">
        <f>'Data Entry'!AR1187</f>
        <v/>
      </c>
      <c r="C1184" s="1">
        <f>IF('Data Entry'!AD1187="g",'Data Entry'!AC1187*0.001*U1184,IF('Data Entry'!AD1187="UI",'Data Entry'!AC1187*0.000001*U1184,IF('Data Entry'!AD1187="mg",'Data Entry'!AC1187*0.000001*U1184,IF('Data Entry'!AD1187="t",'Data Entry'!AC1187*1000*U1184,IF('Data Entry'!AD1187="kg",'Data Entry'!AC1187*1*U1184,IF('Data Entry'!AD1187="L",'Data Entry'!AC1187*1*U1184,IFERROR(,"")))))))</f>
        <v>0</v>
      </c>
      <c r="D1184" s="1" t="s">
        <v>4</v>
      </c>
      <c r="E1184" s="1">
        <f>IF('Data Entry'!AF1187="g",'Data Entry'!AE1187*0.001,IF('Data Entry'!AF1187="mg",'Data Entry'!AE1187*0.000001,IF('Data Entry'!AF1187="t",'Data Entry'!AE1187*1000,IF('Data Entry'!AF1187="ml",'Data Entry'!AE1187*0.001,IF('Data Entry'!AF1187="kg",'Data Entry'!AE1187*1,IF('Data Entry'!AF1187="Pieza",'Data Entry'!AE1187*1,IF('Data Entry'!AF1187="L",'Data Entry'!AE1187*1,IFERROR(,""))))))))</f>
        <v>0</v>
      </c>
      <c r="F1184" s="1" t="s">
        <v>4</v>
      </c>
      <c r="G1184" s="1">
        <f>IF('Data Entry'!AA1187="g",'Data Entry'!Z1187*0.001,IF('Data Entry'!AA1187="mg",'Data Entry'!Z1187*0.000001,IF('Data Entry'!AA1187="t",'Data Entry'!Z1187*1000,IF('Data Entry'!AA1187="ml",'Data Entry'!Z1187*0.001,IF('Data Entry'!AA1187="kg",'Data Entry'!Z1187*1,IF('Data Entry'!AA1187="Piezas",'Data Entry'!Z1187*1,IF('Data Entry'!AA1187="L",'Data Entry'!Z1187*1,IFERROR(,""))))))))</f>
        <v>0</v>
      </c>
      <c r="H1184" s="1" t="s">
        <v>4</v>
      </c>
      <c r="I1184" s="1">
        <f>IF('Data Entry'!AC1187="g",'Data Entry'!AB1187*0.001,IF('Data Entry'!AC1187="mg",'Data Entry'!AB1187*0.000001,IF('Data Entry'!AC1187="t",'Data Entry'!AB1187*1000,IF('Data Entry'!AC1187="ml",'Data Entry'!AB1187*0.001,IF('Data Entry'!AC1187="kg",'Data Entry'!AB1187*1,IF('Data Entry'!AC1187="L",'Data Entry'!AB1187*1,IFERROR(,"")))))))</f>
        <v>0</v>
      </c>
      <c r="J1184" s="59" t="str">
        <f>'Data Entry'!AU1187</f>
        <v/>
      </c>
      <c r="K1184" s="1">
        <f>IF('Data Entry'!AI1187="g",'Data Entry'!AH1187*0.001*V1184,IF('Data Entry'!AI1187="UI",'Data Entry'!AH1187*0.000001*V1184,IF('Data Entry'!AI1187="mg",'Data Entry'!AH1187*0.000001*V1184,IF('Data Entry'!AI1187="t",'Data Entry'!AH1187*1000*V1184,IF('Data Entry'!AI1187="kg",'Data Entry'!AH1187*1*V1184,IF('Data Entry'!AI1187="L",'Data Entry'!AH1187*1*V1184,IFERROR(,"")))))))</f>
        <v>0</v>
      </c>
      <c r="L1184" s="1" t="s">
        <v>4</v>
      </c>
      <c r="M1184" s="59">
        <f>'Data Entry'!AJ1187</f>
        <v>0</v>
      </c>
      <c r="N1184" s="59" t="str">
        <f>'Data Entry'!AX1187</f>
        <v/>
      </c>
      <c r="O1184" s="1">
        <f>IF('Data Entry'!AL1187="g",'Data Entry'!AK1187*0.001*W1184,IF('Data Entry'!AL1187="UI",'Data Entry'!AK1187*0.000001*W1184,IF('Data Entry'!AL1187="mg",'Data Entry'!AK1187*0.000001*W1184,IF('Data Entry'!AL1187="t",'Data Entry'!AK1187*1000*W1184,IF('Data Entry'!AL1187="kg",'Data Entry'!AK1187*1*W1184,IF('Data Entry'!AL1187="L",'Data Entry'!AK1187*1*W1184,IFERROR(,"")))))))</f>
        <v>0</v>
      </c>
      <c r="P1184" s="1" t="s">
        <v>4</v>
      </c>
      <c r="Q1184" s="59">
        <f>'Data Entry'!AM1187</f>
        <v>0</v>
      </c>
      <c r="R1184" s="59" t="str">
        <f>'Data Entry'!BA1187</f>
        <v/>
      </c>
      <c r="S1184" s="1">
        <f>IF('Data Entry'!AO1187="g",'Data Entry'!AN1187*0.001*X1184,IF('Data Entry'!AO1187="UI",'Data Entry'!AN1187*0.000001*X1184,IF('Data Entry'!AO1187="mg",'Data Entry'!AN1187*0.000001*X1184,IF('Data Entry'!AO1187="t",'Data Entry'!AN1187*1000*X1184,IF('Data Entry'!AO1187="kg",'Data Entry'!AN1187*1*X1184,IF('Data Entry'!AO1187="L",'Data Entry'!AN1187*1*X1184,IFERROR(,"")))))))</f>
        <v>0</v>
      </c>
      <c r="T1184" s="1" t="s">
        <v>4</v>
      </c>
      <c r="U1184" s="59" t="str">
        <f>IF('Data Entry'!AP1187="No aplica","1",'Data Entry'!AP1187)</f>
        <v/>
      </c>
      <c r="V1184" s="59" t="str">
        <f>IF('Data Entry'!AS1187="No aplica","1",'Data Entry'!AS1187)</f>
        <v/>
      </c>
      <c r="W1184" s="59" t="str">
        <f>IF('Data Entry'!AV1187="No aplica","1",'Data Entry'!AV1187)</f>
        <v/>
      </c>
      <c r="X1184" s="59" t="str">
        <f>IF('Data Entry'!AY1187="No aplica","1",'Data Entry'!AY1187)</f>
        <v/>
      </c>
      <c r="Y1184" s="151" t="str">
        <f t="shared" si="18"/>
        <v/>
      </c>
      <c r="Z1184" s="152" t="str">
        <f>IF('Data Entry'!H1187="Yes","1",IF(AND('Data Entry'!H1187="",'Data Entry'!I1187="",'Data Entry'!J1187="",'Data Entry'!K1187="",'Data Entry'!L1187="",'Data Entry'!M1187="",'Data Entry'!N1187="",'Data Entry'!O1187="",'Data Entry'!P1187="",'Data Entry'!Q1187=""),"","1"))</f>
        <v/>
      </c>
      <c r="AA1184" s="152" t="str">
        <f>IF('Data Entry'!R1187="Yes","1",IF(AND('Data Entry'!R1187="",'Data Entry'!S1187="",'Data Entry'!T1187="",'Data Entry'!U1187=""),"","1"))</f>
        <v/>
      </c>
      <c r="AB1184" s="157" t="str">
        <f>IF('Data Entry'!V1187="Yes","1",IF(AND('Data Entry'!V1187="",'Data Entry'!W1187=""),"","1"))</f>
        <v/>
      </c>
    </row>
    <row r="1185" spans="1:28" ht="17">
      <c r="A1185" s="59">
        <f>'Data Entry'!AB1188</f>
        <v>0</v>
      </c>
      <c r="B1185" s="59" t="str">
        <f>'Data Entry'!AR1188</f>
        <v/>
      </c>
      <c r="C1185" s="1">
        <f>IF('Data Entry'!AD1188="g",'Data Entry'!AC1188*0.001*U1185,IF('Data Entry'!AD1188="UI",'Data Entry'!AC1188*0.000001*U1185,IF('Data Entry'!AD1188="mg",'Data Entry'!AC1188*0.000001*U1185,IF('Data Entry'!AD1188="t",'Data Entry'!AC1188*1000*U1185,IF('Data Entry'!AD1188="kg",'Data Entry'!AC1188*1*U1185,IF('Data Entry'!AD1188="L",'Data Entry'!AC1188*1*U1185,IFERROR(,"")))))))</f>
        <v>0</v>
      </c>
      <c r="D1185" s="1" t="s">
        <v>4</v>
      </c>
      <c r="E1185" s="1">
        <f>IF('Data Entry'!AF1188="g",'Data Entry'!AE1188*0.001,IF('Data Entry'!AF1188="mg",'Data Entry'!AE1188*0.000001,IF('Data Entry'!AF1188="t",'Data Entry'!AE1188*1000,IF('Data Entry'!AF1188="ml",'Data Entry'!AE1188*0.001,IF('Data Entry'!AF1188="kg",'Data Entry'!AE1188*1,IF('Data Entry'!AF1188="Pieza",'Data Entry'!AE1188*1,IF('Data Entry'!AF1188="L",'Data Entry'!AE1188*1,IFERROR(,""))))))))</f>
        <v>0</v>
      </c>
      <c r="F1185" s="1" t="s">
        <v>4</v>
      </c>
      <c r="G1185" s="1">
        <f>IF('Data Entry'!AA1188="g",'Data Entry'!Z1188*0.001,IF('Data Entry'!AA1188="mg",'Data Entry'!Z1188*0.000001,IF('Data Entry'!AA1188="t",'Data Entry'!Z1188*1000,IF('Data Entry'!AA1188="ml",'Data Entry'!Z1188*0.001,IF('Data Entry'!AA1188="kg",'Data Entry'!Z1188*1,IF('Data Entry'!AA1188="Piezas",'Data Entry'!Z1188*1,IF('Data Entry'!AA1188="L",'Data Entry'!Z1188*1,IFERROR(,""))))))))</f>
        <v>0</v>
      </c>
      <c r="H1185" s="1" t="s">
        <v>4</v>
      </c>
      <c r="I1185" s="1">
        <f>IF('Data Entry'!AC1188="g",'Data Entry'!AB1188*0.001,IF('Data Entry'!AC1188="mg",'Data Entry'!AB1188*0.000001,IF('Data Entry'!AC1188="t",'Data Entry'!AB1188*1000,IF('Data Entry'!AC1188="ml",'Data Entry'!AB1188*0.001,IF('Data Entry'!AC1188="kg",'Data Entry'!AB1188*1,IF('Data Entry'!AC1188="L",'Data Entry'!AB1188*1,IFERROR(,"")))))))</f>
        <v>0</v>
      </c>
      <c r="J1185" s="59" t="str">
        <f>'Data Entry'!AU1188</f>
        <v/>
      </c>
      <c r="K1185" s="1">
        <f>IF('Data Entry'!AI1188="g",'Data Entry'!AH1188*0.001*V1185,IF('Data Entry'!AI1188="UI",'Data Entry'!AH1188*0.000001*V1185,IF('Data Entry'!AI1188="mg",'Data Entry'!AH1188*0.000001*V1185,IF('Data Entry'!AI1188="t",'Data Entry'!AH1188*1000*V1185,IF('Data Entry'!AI1188="kg",'Data Entry'!AH1188*1*V1185,IF('Data Entry'!AI1188="L",'Data Entry'!AH1188*1*V1185,IFERROR(,"")))))))</f>
        <v>0</v>
      </c>
      <c r="L1185" s="1" t="s">
        <v>4</v>
      </c>
      <c r="M1185" s="59">
        <f>'Data Entry'!AJ1188</f>
        <v>0</v>
      </c>
      <c r="N1185" s="59" t="str">
        <f>'Data Entry'!AX1188</f>
        <v/>
      </c>
      <c r="O1185" s="1">
        <f>IF('Data Entry'!AL1188="g",'Data Entry'!AK1188*0.001*W1185,IF('Data Entry'!AL1188="UI",'Data Entry'!AK1188*0.000001*W1185,IF('Data Entry'!AL1188="mg",'Data Entry'!AK1188*0.000001*W1185,IF('Data Entry'!AL1188="t",'Data Entry'!AK1188*1000*W1185,IF('Data Entry'!AL1188="kg",'Data Entry'!AK1188*1*W1185,IF('Data Entry'!AL1188="L",'Data Entry'!AK1188*1*W1185,IFERROR(,"")))))))</f>
        <v>0</v>
      </c>
      <c r="P1185" s="1" t="s">
        <v>4</v>
      </c>
      <c r="Q1185" s="59">
        <f>'Data Entry'!AM1188</f>
        <v>0</v>
      </c>
      <c r="R1185" s="59" t="str">
        <f>'Data Entry'!BA1188</f>
        <v/>
      </c>
      <c r="S1185" s="1">
        <f>IF('Data Entry'!AO1188="g",'Data Entry'!AN1188*0.001*X1185,IF('Data Entry'!AO1188="UI",'Data Entry'!AN1188*0.000001*X1185,IF('Data Entry'!AO1188="mg",'Data Entry'!AN1188*0.000001*X1185,IF('Data Entry'!AO1188="t",'Data Entry'!AN1188*1000*X1185,IF('Data Entry'!AO1188="kg",'Data Entry'!AN1188*1*X1185,IF('Data Entry'!AO1188="L",'Data Entry'!AN1188*1*X1185,IFERROR(,"")))))))</f>
        <v>0</v>
      </c>
      <c r="T1185" s="1" t="s">
        <v>4</v>
      </c>
      <c r="U1185" s="59" t="str">
        <f>IF('Data Entry'!AP1188="No aplica","1",'Data Entry'!AP1188)</f>
        <v/>
      </c>
      <c r="V1185" s="59" t="str">
        <f>IF('Data Entry'!AS1188="No aplica","1",'Data Entry'!AS1188)</f>
        <v/>
      </c>
      <c r="W1185" s="59" t="str">
        <f>IF('Data Entry'!AV1188="No aplica","1",'Data Entry'!AV1188)</f>
        <v/>
      </c>
      <c r="X1185" s="59" t="str">
        <f>IF('Data Entry'!AY1188="No aplica","1",'Data Entry'!AY1188)</f>
        <v/>
      </c>
      <c r="Y1185" s="151" t="str">
        <f t="shared" si="18"/>
        <v/>
      </c>
      <c r="Z1185" s="152" t="str">
        <f>IF('Data Entry'!H1188="Yes","1",IF(AND('Data Entry'!H1188="",'Data Entry'!I1188="",'Data Entry'!J1188="",'Data Entry'!K1188="",'Data Entry'!L1188="",'Data Entry'!M1188="",'Data Entry'!N1188="",'Data Entry'!O1188="",'Data Entry'!P1188="",'Data Entry'!Q1188=""),"","1"))</f>
        <v/>
      </c>
      <c r="AA1185" s="152" t="str">
        <f>IF('Data Entry'!R1188="Yes","1",IF(AND('Data Entry'!R1188="",'Data Entry'!S1188="",'Data Entry'!T1188="",'Data Entry'!U1188=""),"","1"))</f>
        <v/>
      </c>
      <c r="AB1185" s="157" t="str">
        <f>IF('Data Entry'!V1188="Yes","1",IF(AND('Data Entry'!V1188="",'Data Entry'!W1188=""),"","1"))</f>
        <v/>
      </c>
    </row>
    <row r="1186" spans="1:28" ht="17">
      <c r="A1186" s="59">
        <f>'Data Entry'!AB1189</f>
        <v>0</v>
      </c>
      <c r="B1186" s="59" t="str">
        <f>'Data Entry'!AR1189</f>
        <v/>
      </c>
      <c r="C1186" s="1">
        <f>IF('Data Entry'!AD1189="g",'Data Entry'!AC1189*0.001*U1186,IF('Data Entry'!AD1189="UI",'Data Entry'!AC1189*0.000001*U1186,IF('Data Entry'!AD1189="mg",'Data Entry'!AC1189*0.000001*U1186,IF('Data Entry'!AD1189="t",'Data Entry'!AC1189*1000*U1186,IF('Data Entry'!AD1189="kg",'Data Entry'!AC1189*1*U1186,IF('Data Entry'!AD1189="L",'Data Entry'!AC1189*1*U1186,IFERROR(,"")))))))</f>
        <v>0</v>
      </c>
      <c r="D1186" s="1" t="s">
        <v>4</v>
      </c>
      <c r="E1186" s="1">
        <f>IF('Data Entry'!AF1189="g",'Data Entry'!AE1189*0.001,IF('Data Entry'!AF1189="mg",'Data Entry'!AE1189*0.000001,IF('Data Entry'!AF1189="t",'Data Entry'!AE1189*1000,IF('Data Entry'!AF1189="ml",'Data Entry'!AE1189*0.001,IF('Data Entry'!AF1189="kg",'Data Entry'!AE1189*1,IF('Data Entry'!AF1189="Pieza",'Data Entry'!AE1189*1,IF('Data Entry'!AF1189="L",'Data Entry'!AE1189*1,IFERROR(,""))))))))</f>
        <v>0</v>
      </c>
      <c r="F1186" s="1" t="s">
        <v>4</v>
      </c>
      <c r="G1186" s="1">
        <f>IF('Data Entry'!AA1189="g",'Data Entry'!Z1189*0.001,IF('Data Entry'!AA1189="mg",'Data Entry'!Z1189*0.000001,IF('Data Entry'!AA1189="t",'Data Entry'!Z1189*1000,IF('Data Entry'!AA1189="ml",'Data Entry'!Z1189*0.001,IF('Data Entry'!AA1189="kg",'Data Entry'!Z1189*1,IF('Data Entry'!AA1189="Piezas",'Data Entry'!Z1189*1,IF('Data Entry'!AA1189="L",'Data Entry'!Z1189*1,IFERROR(,""))))))))</f>
        <v>0</v>
      </c>
      <c r="H1186" s="1" t="s">
        <v>4</v>
      </c>
      <c r="I1186" s="1">
        <f>IF('Data Entry'!AC1189="g",'Data Entry'!AB1189*0.001,IF('Data Entry'!AC1189="mg",'Data Entry'!AB1189*0.000001,IF('Data Entry'!AC1189="t",'Data Entry'!AB1189*1000,IF('Data Entry'!AC1189="ml",'Data Entry'!AB1189*0.001,IF('Data Entry'!AC1189="kg",'Data Entry'!AB1189*1,IF('Data Entry'!AC1189="L",'Data Entry'!AB1189*1,IFERROR(,"")))))))</f>
        <v>0</v>
      </c>
      <c r="J1186" s="59" t="str">
        <f>'Data Entry'!AU1189</f>
        <v/>
      </c>
      <c r="K1186" s="1">
        <f>IF('Data Entry'!AI1189="g",'Data Entry'!AH1189*0.001*V1186,IF('Data Entry'!AI1189="UI",'Data Entry'!AH1189*0.000001*V1186,IF('Data Entry'!AI1189="mg",'Data Entry'!AH1189*0.000001*V1186,IF('Data Entry'!AI1189="t",'Data Entry'!AH1189*1000*V1186,IF('Data Entry'!AI1189="kg",'Data Entry'!AH1189*1*V1186,IF('Data Entry'!AI1189="L",'Data Entry'!AH1189*1*V1186,IFERROR(,"")))))))</f>
        <v>0</v>
      </c>
      <c r="L1186" s="1" t="s">
        <v>4</v>
      </c>
      <c r="M1186" s="59">
        <f>'Data Entry'!AJ1189</f>
        <v>0</v>
      </c>
      <c r="N1186" s="59" t="str">
        <f>'Data Entry'!AX1189</f>
        <v/>
      </c>
      <c r="O1186" s="1">
        <f>IF('Data Entry'!AL1189="g",'Data Entry'!AK1189*0.001*W1186,IF('Data Entry'!AL1189="UI",'Data Entry'!AK1189*0.000001*W1186,IF('Data Entry'!AL1189="mg",'Data Entry'!AK1189*0.000001*W1186,IF('Data Entry'!AL1189="t",'Data Entry'!AK1189*1000*W1186,IF('Data Entry'!AL1189="kg",'Data Entry'!AK1189*1*W1186,IF('Data Entry'!AL1189="L",'Data Entry'!AK1189*1*W1186,IFERROR(,"")))))))</f>
        <v>0</v>
      </c>
      <c r="P1186" s="1" t="s">
        <v>4</v>
      </c>
      <c r="Q1186" s="59">
        <f>'Data Entry'!AM1189</f>
        <v>0</v>
      </c>
      <c r="R1186" s="59" t="str">
        <f>'Data Entry'!BA1189</f>
        <v/>
      </c>
      <c r="S1186" s="1">
        <f>IF('Data Entry'!AO1189="g",'Data Entry'!AN1189*0.001*X1186,IF('Data Entry'!AO1189="UI",'Data Entry'!AN1189*0.000001*X1186,IF('Data Entry'!AO1189="mg",'Data Entry'!AN1189*0.000001*X1186,IF('Data Entry'!AO1189="t",'Data Entry'!AN1189*1000*X1186,IF('Data Entry'!AO1189="kg",'Data Entry'!AN1189*1*X1186,IF('Data Entry'!AO1189="L",'Data Entry'!AN1189*1*X1186,IFERROR(,"")))))))</f>
        <v>0</v>
      </c>
      <c r="T1186" s="1" t="s">
        <v>4</v>
      </c>
      <c r="U1186" s="59" t="str">
        <f>IF('Data Entry'!AP1189="No aplica","1",'Data Entry'!AP1189)</f>
        <v/>
      </c>
      <c r="V1186" s="59" t="str">
        <f>IF('Data Entry'!AS1189="No aplica","1",'Data Entry'!AS1189)</f>
        <v/>
      </c>
      <c r="W1186" s="59" t="str">
        <f>IF('Data Entry'!AV1189="No aplica","1",'Data Entry'!AV1189)</f>
        <v/>
      </c>
      <c r="X1186" s="59" t="str">
        <f>IF('Data Entry'!AY1189="No aplica","1",'Data Entry'!AY1189)</f>
        <v/>
      </c>
      <c r="Y1186" s="151" t="str">
        <f t="shared" si="18"/>
        <v/>
      </c>
      <c r="Z1186" s="152" t="str">
        <f>IF('Data Entry'!H1189="Yes","1",IF(AND('Data Entry'!H1189="",'Data Entry'!I1189="",'Data Entry'!J1189="",'Data Entry'!K1189="",'Data Entry'!L1189="",'Data Entry'!M1189="",'Data Entry'!N1189="",'Data Entry'!O1189="",'Data Entry'!P1189="",'Data Entry'!Q1189=""),"","1"))</f>
        <v/>
      </c>
      <c r="AA1186" s="152" t="str">
        <f>IF('Data Entry'!R1189="Yes","1",IF(AND('Data Entry'!R1189="",'Data Entry'!S1189="",'Data Entry'!T1189="",'Data Entry'!U1189=""),"","1"))</f>
        <v/>
      </c>
      <c r="AB1186" s="157" t="str">
        <f>IF('Data Entry'!V1189="Yes","1",IF(AND('Data Entry'!V1189="",'Data Entry'!W1189=""),"","1"))</f>
        <v/>
      </c>
    </row>
    <row r="1187" spans="1:28" ht="17">
      <c r="A1187" s="59">
        <f>'Data Entry'!AB1190</f>
        <v>0</v>
      </c>
      <c r="B1187" s="59" t="str">
        <f>'Data Entry'!AR1190</f>
        <v/>
      </c>
      <c r="C1187" s="1">
        <f>IF('Data Entry'!AD1190="g",'Data Entry'!AC1190*0.001*U1187,IF('Data Entry'!AD1190="UI",'Data Entry'!AC1190*0.000001*U1187,IF('Data Entry'!AD1190="mg",'Data Entry'!AC1190*0.000001*U1187,IF('Data Entry'!AD1190="t",'Data Entry'!AC1190*1000*U1187,IF('Data Entry'!AD1190="kg",'Data Entry'!AC1190*1*U1187,IF('Data Entry'!AD1190="L",'Data Entry'!AC1190*1*U1187,IFERROR(,"")))))))</f>
        <v>0</v>
      </c>
      <c r="D1187" s="1" t="s">
        <v>4</v>
      </c>
      <c r="E1187" s="1">
        <f>IF('Data Entry'!AF1190="g",'Data Entry'!AE1190*0.001,IF('Data Entry'!AF1190="mg",'Data Entry'!AE1190*0.000001,IF('Data Entry'!AF1190="t",'Data Entry'!AE1190*1000,IF('Data Entry'!AF1190="ml",'Data Entry'!AE1190*0.001,IF('Data Entry'!AF1190="kg",'Data Entry'!AE1190*1,IF('Data Entry'!AF1190="Pieza",'Data Entry'!AE1190*1,IF('Data Entry'!AF1190="L",'Data Entry'!AE1190*1,IFERROR(,""))))))))</f>
        <v>0</v>
      </c>
      <c r="F1187" s="1" t="s">
        <v>4</v>
      </c>
      <c r="G1187" s="1">
        <f>IF('Data Entry'!AA1190="g",'Data Entry'!Z1190*0.001,IF('Data Entry'!AA1190="mg",'Data Entry'!Z1190*0.000001,IF('Data Entry'!AA1190="t",'Data Entry'!Z1190*1000,IF('Data Entry'!AA1190="ml",'Data Entry'!Z1190*0.001,IF('Data Entry'!AA1190="kg",'Data Entry'!Z1190*1,IF('Data Entry'!AA1190="Piezas",'Data Entry'!Z1190*1,IF('Data Entry'!AA1190="L",'Data Entry'!Z1190*1,IFERROR(,""))))))))</f>
        <v>0</v>
      </c>
      <c r="H1187" s="1" t="s">
        <v>4</v>
      </c>
      <c r="I1187" s="1">
        <f>IF('Data Entry'!AC1190="g",'Data Entry'!AB1190*0.001,IF('Data Entry'!AC1190="mg",'Data Entry'!AB1190*0.000001,IF('Data Entry'!AC1190="t",'Data Entry'!AB1190*1000,IF('Data Entry'!AC1190="ml",'Data Entry'!AB1190*0.001,IF('Data Entry'!AC1190="kg",'Data Entry'!AB1190*1,IF('Data Entry'!AC1190="L",'Data Entry'!AB1190*1,IFERROR(,"")))))))</f>
        <v>0</v>
      </c>
      <c r="J1187" s="59" t="str">
        <f>'Data Entry'!AU1190</f>
        <v/>
      </c>
      <c r="K1187" s="1">
        <f>IF('Data Entry'!AI1190="g",'Data Entry'!AH1190*0.001*V1187,IF('Data Entry'!AI1190="UI",'Data Entry'!AH1190*0.000001*V1187,IF('Data Entry'!AI1190="mg",'Data Entry'!AH1190*0.000001*V1187,IF('Data Entry'!AI1190="t",'Data Entry'!AH1190*1000*V1187,IF('Data Entry'!AI1190="kg",'Data Entry'!AH1190*1*V1187,IF('Data Entry'!AI1190="L",'Data Entry'!AH1190*1*V1187,IFERROR(,"")))))))</f>
        <v>0</v>
      </c>
      <c r="L1187" s="1" t="s">
        <v>4</v>
      </c>
      <c r="M1187" s="59">
        <f>'Data Entry'!AJ1190</f>
        <v>0</v>
      </c>
      <c r="N1187" s="59" t="str">
        <f>'Data Entry'!AX1190</f>
        <v/>
      </c>
      <c r="O1187" s="1">
        <f>IF('Data Entry'!AL1190="g",'Data Entry'!AK1190*0.001*W1187,IF('Data Entry'!AL1190="UI",'Data Entry'!AK1190*0.000001*W1187,IF('Data Entry'!AL1190="mg",'Data Entry'!AK1190*0.000001*W1187,IF('Data Entry'!AL1190="t",'Data Entry'!AK1190*1000*W1187,IF('Data Entry'!AL1190="kg",'Data Entry'!AK1190*1*W1187,IF('Data Entry'!AL1190="L",'Data Entry'!AK1190*1*W1187,IFERROR(,"")))))))</f>
        <v>0</v>
      </c>
      <c r="P1187" s="1" t="s">
        <v>4</v>
      </c>
      <c r="Q1187" s="59">
        <f>'Data Entry'!AM1190</f>
        <v>0</v>
      </c>
      <c r="R1187" s="59" t="str">
        <f>'Data Entry'!BA1190</f>
        <v/>
      </c>
      <c r="S1187" s="1">
        <f>IF('Data Entry'!AO1190="g",'Data Entry'!AN1190*0.001*X1187,IF('Data Entry'!AO1190="UI",'Data Entry'!AN1190*0.000001*X1187,IF('Data Entry'!AO1190="mg",'Data Entry'!AN1190*0.000001*X1187,IF('Data Entry'!AO1190="t",'Data Entry'!AN1190*1000*X1187,IF('Data Entry'!AO1190="kg",'Data Entry'!AN1190*1*X1187,IF('Data Entry'!AO1190="L",'Data Entry'!AN1190*1*X1187,IFERROR(,"")))))))</f>
        <v>0</v>
      </c>
      <c r="T1187" s="1" t="s">
        <v>4</v>
      </c>
      <c r="U1187" s="59" t="str">
        <f>IF('Data Entry'!AP1190="No aplica","1",'Data Entry'!AP1190)</f>
        <v/>
      </c>
      <c r="V1187" s="59" t="str">
        <f>IF('Data Entry'!AS1190="No aplica","1",'Data Entry'!AS1190)</f>
        <v/>
      </c>
      <c r="W1187" s="59" t="str">
        <f>IF('Data Entry'!AV1190="No aplica","1",'Data Entry'!AV1190)</f>
        <v/>
      </c>
      <c r="X1187" s="59" t="str">
        <f>IF('Data Entry'!AY1190="No aplica","1",'Data Entry'!AY1190)</f>
        <v/>
      </c>
      <c r="Y1187" s="151" t="str">
        <f t="shared" si="18"/>
        <v/>
      </c>
      <c r="Z1187" s="152" t="str">
        <f>IF('Data Entry'!H1190="Yes","1",IF(AND('Data Entry'!H1190="",'Data Entry'!I1190="",'Data Entry'!J1190="",'Data Entry'!K1190="",'Data Entry'!L1190="",'Data Entry'!M1190="",'Data Entry'!N1190="",'Data Entry'!O1190="",'Data Entry'!P1190="",'Data Entry'!Q1190=""),"","1"))</f>
        <v/>
      </c>
      <c r="AA1187" s="152" t="str">
        <f>IF('Data Entry'!R1190="Yes","1",IF(AND('Data Entry'!R1190="",'Data Entry'!S1190="",'Data Entry'!T1190="",'Data Entry'!U1190=""),"","1"))</f>
        <v/>
      </c>
      <c r="AB1187" s="157" t="str">
        <f>IF('Data Entry'!V1190="Yes","1",IF(AND('Data Entry'!V1190="",'Data Entry'!W1190=""),"","1"))</f>
        <v/>
      </c>
    </row>
    <row r="1188" spans="1:28" ht="17">
      <c r="A1188" s="59">
        <f>'Data Entry'!AB1191</f>
        <v>0</v>
      </c>
      <c r="B1188" s="59" t="str">
        <f>'Data Entry'!AR1191</f>
        <v/>
      </c>
      <c r="C1188" s="1">
        <f>IF('Data Entry'!AD1191="g",'Data Entry'!AC1191*0.001*U1188,IF('Data Entry'!AD1191="UI",'Data Entry'!AC1191*0.000001*U1188,IF('Data Entry'!AD1191="mg",'Data Entry'!AC1191*0.000001*U1188,IF('Data Entry'!AD1191="t",'Data Entry'!AC1191*1000*U1188,IF('Data Entry'!AD1191="kg",'Data Entry'!AC1191*1*U1188,IF('Data Entry'!AD1191="L",'Data Entry'!AC1191*1*U1188,IFERROR(,"")))))))</f>
        <v>0</v>
      </c>
      <c r="D1188" s="1" t="s">
        <v>4</v>
      </c>
      <c r="E1188" s="1">
        <f>IF('Data Entry'!AF1191="g",'Data Entry'!AE1191*0.001,IF('Data Entry'!AF1191="mg",'Data Entry'!AE1191*0.000001,IF('Data Entry'!AF1191="t",'Data Entry'!AE1191*1000,IF('Data Entry'!AF1191="ml",'Data Entry'!AE1191*0.001,IF('Data Entry'!AF1191="kg",'Data Entry'!AE1191*1,IF('Data Entry'!AF1191="Pieza",'Data Entry'!AE1191*1,IF('Data Entry'!AF1191="L",'Data Entry'!AE1191*1,IFERROR(,""))))))))</f>
        <v>0</v>
      </c>
      <c r="F1188" s="1" t="s">
        <v>4</v>
      </c>
      <c r="G1188" s="1">
        <f>IF('Data Entry'!AA1191="g",'Data Entry'!Z1191*0.001,IF('Data Entry'!AA1191="mg",'Data Entry'!Z1191*0.000001,IF('Data Entry'!AA1191="t",'Data Entry'!Z1191*1000,IF('Data Entry'!AA1191="ml",'Data Entry'!Z1191*0.001,IF('Data Entry'!AA1191="kg",'Data Entry'!Z1191*1,IF('Data Entry'!AA1191="Piezas",'Data Entry'!Z1191*1,IF('Data Entry'!AA1191="L",'Data Entry'!Z1191*1,IFERROR(,""))))))))</f>
        <v>0</v>
      </c>
      <c r="H1188" s="1" t="s">
        <v>4</v>
      </c>
      <c r="I1188" s="1">
        <f>IF('Data Entry'!AC1191="g",'Data Entry'!AB1191*0.001,IF('Data Entry'!AC1191="mg",'Data Entry'!AB1191*0.000001,IF('Data Entry'!AC1191="t",'Data Entry'!AB1191*1000,IF('Data Entry'!AC1191="ml",'Data Entry'!AB1191*0.001,IF('Data Entry'!AC1191="kg",'Data Entry'!AB1191*1,IF('Data Entry'!AC1191="L",'Data Entry'!AB1191*1,IFERROR(,"")))))))</f>
        <v>0</v>
      </c>
      <c r="J1188" s="59" t="str">
        <f>'Data Entry'!AU1191</f>
        <v/>
      </c>
      <c r="K1188" s="1">
        <f>IF('Data Entry'!AI1191="g",'Data Entry'!AH1191*0.001*V1188,IF('Data Entry'!AI1191="UI",'Data Entry'!AH1191*0.000001*V1188,IF('Data Entry'!AI1191="mg",'Data Entry'!AH1191*0.000001*V1188,IF('Data Entry'!AI1191="t",'Data Entry'!AH1191*1000*V1188,IF('Data Entry'!AI1191="kg",'Data Entry'!AH1191*1*V1188,IF('Data Entry'!AI1191="L",'Data Entry'!AH1191*1*V1188,IFERROR(,"")))))))</f>
        <v>0</v>
      </c>
      <c r="L1188" s="1" t="s">
        <v>4</v>
      </c>
      <c r="M1188" s="59">
        <f>'Data Entry'!AJ1191</f>
        <v>0</v>
      </c>
      <c r="N1188" s="59" t="str">
        <f>'Data Entry'!AX1191</f>
        <v/>
      </c>
      <c r="O1188" s="1">
        <f>IF('Data Entry'!AL1191="g",'Data Entry'!AK1191*0.001*W1188,IF('Data Entry'!AL1191="UI",'Data Entry'!AK1191*0.000001*W1188,IF('Data Entry'!AL1191="mg",'Data Entry'!AK1191*0.000001*W1188,IF('Data Entry'!AL1191="t",'Data Entry'!AK1191*1000*W1188,IF('Data Entry'!AL1191="kg",'Data Entry'!AK1191*1*W1188,IF('Data Entry'!AL1191="L",'Data Entry'!AK1191*1*W1188,IFERROR(,"")))))))</f>
        <v>0</v>
      </c>
      <c r="P1188" s="1" t="s">
        <v>4</v>
      </c>
      <c r="Q1188" s="59">
        <f>'Data Entry'!AM1191</f>
        <v>0</v>
      </c>
      <c r="R1188" s="59" t="str">
        <f>'Data Entry'!BA1191</f>
        <v/>
      </c>
      <c r="S1188" s="1">
        <f>IF('Data Entry'!AO1191="g",'Data Entry'!AN1191*0.001*X1188,IF('Data Entry'!AO1191="UI",'Data Entry'!AN1191*0.000001*X1188,IF('Data Entry'!AO1191="mg",'Data Entry'!AN1191*0.000001*X1188,IF('Data Entry'!AO1191="t",'Data Entry'!AN1191*1000*X1188,IF('Data Entry'!AO1191="kg",'Data Entry'!AN1191*1*X1188,IF('Data Entry'!AO1191="L",'Data Entry'!AN1191*1*X1188,IFERROR(,"")))))))</f>
        <v>0</v>
      </c>
      <c r="T1188" s="1" t="s">
        <v>4</v>
      </c>
      <c r="U1188" s="59" t="str">
        <f>IF('Data Entry'!AP1191="No aplica","1",'Data Entry'!AP1191)</f>
        <v/>
      </c>
      <c r="V1188" s="59" t="str">
        <f>IF('Data Entry'!AS1191="No aplica","1",'Data Entry'!AS1191)</f>
        <v/>
      </c>
      <c r="W1188" s="59" t="str">
        <f>IF('Data Entry'!AV1191="No aplica","1",'Data Entry'!AV1191)</f>
        <v/>
      </c>
      <c r="X1188" s="59" t="str">
        <f>IF('Data Entry'!AY1191="No aplica","1",'Data Entry'!AY1191)</f>
        <v/>
      </c>
      <c r="Y1188" s="151" t="str">
        <f t="shared" si="18"/>
        <v/>
      </c>
      <c r="Z1188" s="152" t="str">
        <f>IF('Data Entry'!H1191="Yes","1",IF(AND('Data Entry'!H1191="",'Data Entry'!I1191="",'Data Entry'!J1191="",'Data Entry'!K1191="",'Data Entry'!L1191="",'Data Entry'!M1191="",'Data Entry'!N1191="",'Data Entry'!O1191="",'Data Entry'!P1191="",'Data Entry'!Q1191=""),"","1"))</f>
        <v/>
      </c>
      <c r="AA1188" s="152" t="str">
        <f>IF('Data Entry'!R1191="Yes","1",IF(AND('Data Entry'!R1191="",'Data Entry'!S1191="",'Data Entry'!T1191="",'Data Entry'!U1191=""),"","1"))</f>
        <v/>
      </c>
      <c r="AB1188" s="157" t="str">
        <f>IF('Data Entry'!V1191="Yes","1",IF(AND('Data Entry'!V1191="",'Data Entry'!W1191=""),"","1"))</f>
        <v/>
      </c>
    </row>
    <row r="1189" spans="1:28" ht="17">
      <c r="A1189" s="59">
        <f>'Data Entry'!AB1192</f>
        <v>0</v>
      </c>
      <c r="B1189" s="59" t="str">
        <f>'Data Entry'!AR1192</f>
        <v/>
      </c>
      <c r="C1189" s="1">
        <f>IF('Data Entry'!AD1192="g",'Data Entry'!AC1192*0.001*U1189,IF('Data Entry'!AD1192="UI",'Data Entry'!AC1192*0.000001*U1189,IF('Data Entry'!AD1192="mg",'Data Entry'!AC1192*0.000001*U1189,IF('Data Entry'!AD1192="t",'Data Entry'!AC1192*1000*U1189,IF('Data Entry'!AD1192="kg",'Data Entry'!AC1192*1*U1189,IF('Data Entry'!AD1192="L",'Data Entry'!AC1192*1*U1189,IFERROR(,"")))))))</f>
        <v>0</v>
      </c>
      <c r="D1189" s="1" t="s">
        <v>4</v>
      </c>
      <c r="E1189" s="1">
        <f>IF('Data Entry'!AF1192="g",'Data Entry'!AE1192*0.001,IF('Data Entry'!AF1192="mg",'Data Entry'!AE1192*0.000001,IF('Data Entry'!AF1192="t",'Data Entry'!AE1192*1000,IF('Data Entry'!AF1192="ml",'Data Entry'!AE1192*0.001,IF('Data Entry'!AF1192="kg",'Data Entry'!AE1192*1,IF('Data Entry'!AF1192="Pieza",'Data Entry'!AE1192*1,IF('Data Entry'!AF1192="L",'Data Entry'!AE1192*1,IFERROR(,""))))))))</f>
        <v>0</v>
      </c>
      <c r="F1189" s="1" t="s">
        <v>4</v>
      </c>
      <c r="G1189" s="1">
        <f>IF('Data Entry'!AA1192="g",'Data Entry'!Z1192*0.001,IF('Data Entry'!AA1192="mg",'Data Entry'!Z1192*0.000001,IF('Data Entry'!AA1192="t",'Data Entry'!Z1192*1000,IF('Data Entry'!AA1192="ml",'Data Entry'!Z1192*0.001,IF('Data Entry'!AA1192="kg",'Data Entry'!Z1192*1,IF('Data Entry'!AA1192="Piezas",'Data Entry'!Z1192*1,IF('Data Entry'!AA1192="L",'Data Entry'!Z1192*1,IFERROR(,""))))))))</f>
        <v>0</v>
      </c>
      <c r="H1189" s="1" t="s">
        <v>4</v>
      </c>
      <c r="I1189" s="1">
        <f>IF('Data Entry'!AC1192="g",'Data Entry'!AB1192*0.001,IF('Data Entry'!AC1192="mg",'Data Entry'!AB1192*0.000001,IF('Data Entry'!AC1192="t",'Data Entry'!AB1192*1000,IF('Data Entry'!AC1192="ml",'Data Entry'!AB1192*0.001,IF('Data Entry'!AC1192="kg",'Data Entry'!AB1192*1,IF('Data Entry'!AC1192="L",'Data Entry'!AB1192*1,IFERROR(,"")))))))</f>
        <v>0</v>
      </c>
      <c r="J1189" s="59" t="str">
        <f>'Data Entry'!AU1192</f>
        <v/>
      </c>
      <c r="K1189" s="1">
        <f>IF('Data Entry'!AI1192="g",'Data Entry'!AH1192*0.001*V1189,IF('Data Entry'!AI1192="UI",'Data Entry'!AH1192*0.000001*V1189,IF('Data Entry'!AI1192="mg",'Data Entry'!AH1192*0.000001*V1189,IF('Data Entry'!AI1192="t",'Data Entry'!AH1192*1000*V1189,IF('Data Entry'!AI1192="kg",'Data Entry'!AH1192*1*V1189,IF('Data Entry'!AI1192="L",'Data Entry'!AH1192*1*V1189,IFERROR(,"")))))))</f>
        <v>0</v>
      </c>
      <c r="L1189" s="1" t="s">
        <v>4</v>
      </c>
      <c r="M1189" s="59">
        <f>'Data Entry'!AJ1192</f>
        <v>0</v>
      </c>
      <c r="N1189" s="59" t="str">
        <f>'Data Entry'!AX1192</f>
        <v/>
      </c>
      <c r="O1189" s="1">
        <f>IF('Data Entry'!AL1192="g",'Data Entry'!AK1192*0.001*W1189,IF('Data Entry'!AL1192="UI",'Data Entry'!AK1192*0.000001*W1189,IF('Data Entry'!AL1192="mg",'Data Entry'!AK1192*0.000001*W1189,IF('Data Entry'!AL1192="t",'Data Entry'!AK1192*1000*W1189,IF('Data Entry'!AL1192="kg",'Data Entry'!AK1192*1*W1189,IF('Data Entry'!AL1192="L",'Data Entry'!AK1192*1*W1189,IFERROR(,"")))))))</f>
        <v>0</v>
      </c>
      <c r="P1189" s="1" t="s">
        <v>4</v>
      </c>
      <c r="Q1189" s="59">
        <f>'Data Entry'!AM1192</f>
        <v>0</v>
      </c>
      <c r="R1189" s="59" t="str">
        <f>'Data Entry'!BA1192</f>
        <v/>
      </c>
      <c r="S1189" s="1">
        <f>IF('Data Entry'!AO1192="g",'Data Entry'!AN1192*0.001*X1189,IF('Data Entry'!AO1192="UI",'Data Entry'!AN1192*0.000001*X1189,IF('Data Entry'!AO1192="mg",'Data Entry'!AN1192*0.000001*X1189,IF('Data Entry'!AO1192="t",'Data Entry'!AN1192*1000*X1189,IF('Data Entry'!AO1192="kg",'Data Entry'!AN1192*1*X1189,IF('Data Entry'!AO1192="L",'Data Entry'!AN1192*1*X1189,IFERROR(,"")))))))</f>
        <v>0</v>
      </c>
      <c r="T1189" s="1" t="s">
        <v>4</v>
      </c>
      <c r="U1189" s="59" t="str">
        <f>IF('Data Entry'!AP1192="No aplica","1",'Data Entry'!AP1192)</f>
        <v/>
      </c>
      <c r="V1189" s="59" t="str">
        <f>IF('Data Entry'!AS1192="No aplica","1",'Data Entry'!AS1192)</f>
        <v/>
      </c>
      <c r="W1189" s="59" t="str">
        <f>IF('Data Entry'!AV1192="No aplica","1",'Data Entry'!AV1192)</f>
        <v/>
      </c>
      <c r="X1189" s="59" t="str">
        <f>IF('Data Entry'!AY1192="No aplica","1",'Data Entry'!AY1192)</f>
        <v/>
      </c>
      <c r="Y1189" s="151" t="str">
        <f t="shared" si="18"/>
        <v/>
      </c>
      <c r="Z1189" s="152" t="str">
        <f>IF('Data Entry'!H1192="Yes","1",IF(AND('Data Entry'!H1192="",'Data Entry'!I1192="",'Data Entry'!J1192="",'Data Entry'!K1192="",'Data Entry'!L1192="",'Data Entry'!M1192="",'Data Entry'!N1192="",'Data Entry'!O1192="",'Data Entry'!P1192="",'Data Entry'!Q1192=""),"","1"))</f>
        <v/>
      </c>
      <c r="AA1189" s="152" t="str">
        <f>IF('Data Entry'!R1192="Yes","1",IF(AND('Data Entry'!R1192="",'Data Entry'!S1192="",'Data Entry'!T1192="",'Data Entry'!U1192=""),"","1"))</f>
        <v/>
      </c>
      <c r="AB1189" s="157" t="str">
        <f>IF('Data Entry'!V1192="Yes","1",IF(AND('Data Entry'!V1192="",'Data Entry'!W1192=""),"","1"))</f>
        <v/>
      </c>
    </row>
    <row r="1190" spans="1:28" ht="17">
      <c r="A1190" s="59">
        <f>'Data Entry'!AB1193</f>
        <v>0</v>
      </c>
      <c r="B1190" s="59" t="str">
        <f>'Data Entry'!AR1193</f>
        <v/>
      </c>
      <c r="C1190" s="1">
        <f>IF('Data Entry'!AD1193="g",'Data Entry'!AC1193*0.001*U1190,IF('Data Entry'!AD1193="UI",'Data Entry'!AC1193*0.000001*U1190,IF('Data Entry'!AD1193="mg",'Data Entry'!AC1193*0.000001*U1190,IF('Data Entry'!AD1193="t",'Data Entry'!AC1193*1000*U1190,IF('Data Entry'!AD1193="kg",'Data Entry'!AC1193*1*U1190,IF('Data Entry'!AD1193="L",'Data Entry'!AC1193*1*U1190,IFERROR(,"")))))))</f>
        <v>0</v>
      </c>
      <c r="D1190" s="1" t="s">
        <v>4</v>
      </c>
      <c r="E1190" s="1">
        <f>IF('Data Entry'!AF1193="g",'Data Entry'!AE1193*0.001,IF('Data Entry'!AF1193="mg",'Data Entry'!AE1193*0.000001,IF('Data Entry'!AF1193="t",'Data Entry'!AE1193*1000,IF('Data Entry'!AF1193="ml",'Data Entry'!AE1193*0.001,IF('Data Entry'!AF1193="kg",'Data Entry'!AE1193*1,IF('Data Entry'!AF1193="Pieza",'Data Entry'!AE1193*1,IF('Data Entry'!AF1193="L",'Data Entry'!AE1193*1,IFERROR(,""))))))))</f>
        <v>0</v>
      </c>
      <c r="F1190" s="1" t="s">
        <v>4</v>
      </c>
      <c r="G1190" s="1">
        <f>IF('Data Entry'!AA1193="g",'Data Entry'!Z1193*0.001,IF('Data Entry'!AA1193="mg",'Data Entry'!Z1193*0.000001,IF('Data Entry'!AA1193="t",'Data Entry'!Z1193*1000,IF('Data Entry'!AA1193="ml",'Data Entry'!Z1193*0.001,IF('Data Entry'!AA1193="kg",'Data Entry'!Z1193*1,IF('Data Entry'!AA1193="Piezas",'Data Entry'!Z1193*1,IF('Data Entry'!AA1193="L",'Data Entry'!Z1193*1,IFERROR(,""))))))))</f>
        <v>0</v>
      </c>
      <c r="H1190" s="1" t="s">
        <v>4</v>
      </c>
      <c r="I1190" s="1">
        <f>IF('Data Entry'!AC1193="g",'Data Entry'!AB1193*0.001,IF('Data Entry'!AC1193="mg",'Data Entry'!AB1193*0.000001,IF('Data Entry'!AC1193="t",'Data Entry'!AB1193*1000,IF('Data Entry'!AC1193="ml",'Data Entry'!AB1193*0.001,IF('Data Entry'!AC1193="kg",'Data Entry'!AB1193*1,IF('Data Entry'!AC1193="L",'Data Entry'!AB1193*1,IFERROR(,"")))))))</f>
        <v>0</v>
      </c>
      <c r="J1190" s="59" t="str">
        <f>'Data Entry'!AU1193</f>
        <v/>
      </c>
      <c r="K1190" s="1">
        <f>IF('Data Entry'!AI1193="g",'Data Entry'!AH1193*0.001*V1190,IF('Data Entry'!AI1193="UI",'Data Entry'!AH1193*0.000001*V1190,IF('Data Entry'!AI1193="mg",'Data Entry'!AH1193*0.000001*V1190,IF('Data Entry'!AI1193="t",'Data Entry'!AH1193*1000*V1190,IF('Data Entry'!AI1193="kg",'Data Entry'!AH1193*1*V1190,IF('Data Entry'!AI1193="L",'Data Entry'!AH1193*1*V1190,IFERROR(,"")))))))</f>
        <v>0</v>
      </c>
      <c r="L1190" s="1" t="s">
        <v>4</v>
      </c>
      <c r="M1190" s="59">
        <f>'Data Entry'!AJ1193</f>
        <v>0</v>
      </c>
      <c r="N1190" s="59" t="str">
        <f>'Data Entry'!AX1193</f>
        <v/>
      </c>
      <c r="O1190" s="1">
        <f>IF('Data Entry'!AL1193="g",'Data Entry'!AK1193*0.001*W1190,IF('Data Entry'!AL1193="UI",'Data Entry'!AK1193*0.000001*W1190,IF('Data Entry'!AL1193="mg",'Data Entry'!AK1193*0.000001*W1190,IF('Data Entry'!AL1193="t",'Data Entry'!AK1193*1000*W1190,IF('Data Entry'!AL1193="kg",'Data Entry'!AK1193*1*W1190,IF('Data Entry'!AL1193="L",'Data Entry'!AK1193*1*W1190,IFERROR(,"")))))))</f>
        <v>0</v>
      </c>
      <c r="P1190" s="1" t="s">
        <v>4</v>
      </c>
      <c r="Q1190" s="59">
        <f>'Data Entry'!AM1193</f>
        <v>0</v>
      </c>
      <c r="R1190" s="59" t="str">
        <f>'Data Entry'!BA1193</f>
        <v/>
      </c>
      <c r="S1190" s="1">
        <f>IF('Data Entry'!AO1193="g",'Data Entry'!AN1193*0.001*X1190,IF('Data Entry'!AO1193="UI",'Data Entry'!AN1193*0.000001*X1190,IF('Data Entry'!AO1193="mg",'Data Entry'!AN1193*0.000001*X1190,IF('Data Entry'!AO1193="t",'Data Entry'!AN1193*1000*X1190,IF('Data Entry'!AO1193="kg",'Data Entry'!AN1193*1*X1190,IF('Data Entry'!AO1193="L",'Data Entry'!AN1193*1*X1190,IFERROR(,"")))))))</f>
        <v>0</v>
      </c>
      <c r="T1190" s="1" t="s">
        <v>4</v>
      </c>
      <c r="U1190" s="59" t="str">
        <f>IF('Data Entry'!AP1193="No aplica","1",'Data Entry'!AP1193)</f>
        <v/>
      </c>
      <c r="V1190" s="59" t="str">
        <f>IF('Data Entry'!AS1193="No aplica","1",'Data Entry'!AS1193)</f>
        <v/>
      </c>
      <c r="W1190" s="59" t="str">
        <f>IF('Data Entry'!AV1193="No aplica","1",'Data Entry'!AV1193)</f>
        <v/>
      </c>
      <c r="X1190" s="59" t="str">
        <f>IF('Data Entry'!AY1193="No aplica","1",'Data Entry'!AY1193)</f>
        <v/>
      </c>
      <c r="Y1190" s="151" t="str">
        <f t="shared" si="18"/>
        <v/>
      </c>
      <c r="Z1190" s="152" t="str">
        <f>IF('Data Entry'!H1193="Yes","1",IF(AND('Data Entry'!H1193="",'Data Entry'!I1193="",'Data Entry'!J1193="",'Data Entry'!K1193="",'Data Entry'!L1193="",'Data Entry'!M1193="",'Data Entry'!N1193="",'Data Entry'!O1193="",'Data Entry'!P1193="",'Data Entry'!Q1193=""),"","1"))</f>
        <v/>
      </c>
      <c r="AA1190" s="152" t="str">
        <f>IF('Data Entry'!R1193="Yes","1",IF(AND('Data Entry'!R1193="",'Data Entry'!S1193="",'Data Entry'!T1193="",'Data Entry'!U1193=""),"","1"))</f>
        <v/>
      </c>
      <c r="AB1190" s="157" t="str">
        <f>IF('Data Entry'!V1193="Yes","1",IF(AND('Data Entry'!V1193="",'Data Entry'!W1193=""),"","1"))</f>
        <v/>
      </c>
    </row>
    <row r="1191" spans="1:28" ht="17">
      <c r="A1191" s="59">
        <f>'Data Entry'!AB1194</f>
        <v>0</v>
      </c>
      <c r="B1191" s="59" t="str">
        <f>'Data Entry'!AR1194</f>
        <v/>
      </c>
      <c r="C1191" s="1">
        <f>IF('Data Entry'!AD1194="g",'Data Entry'!AC1194*0.001*U1191,IF('Data Entry'!AD1194="UI",'Data Entry'!AC1194*0.000001*U1191,IF('Data Entry'!AD1194="mg",'Data Entry'!AC1194*0.000001*U1191,IF('Data Entry'!AD1194="t",'Data Entry'!AC1194*1000*U1191,IF('Data Entry'!AD1194="kg",'Data Entry'!AC1194*1*U1191,IF('Data Entry'!AD1194="L",'Data Entry'!AC1194*1*U1191,IFERROR(,"")))))))</f>
        <v>0</v>
      </c>
      <c r="D1191" s="1" t="s">
        <v>4</v>
      </c>
      <c r="E1191" s="1">
        <f>IF('Data Entry'!AF1194="g",'Data Entry'!AE1194*0.001,IF('Data Entry'!AF1194="mg",'Data Entry'!AE1194*0.000001,IF('Data Entry'!AF1194="t",'Data Entry'!AE1194*1000,IF('Data Entry'!AF1194="ml",'Data Entry'!AE1194*0.001,IF('Data Entry'!AF1194="kg",'Data Entry'!AE1194*1,IF('Data Entry'!AF1194="Pieza",'Data Entry'!AE1194*1,IF('Data Entry'!AF1194="L",'Data Entry'!AE1194*1,IFERROR(,""))))))))</f>
        <v>0</v>
      </c>
      <c r="F1191" s="1" t="s">
        <v>4</v>
      </c>
      <c r="G1191" s="1">
        <f>IF('Data Entry'!AA1194="g",'Data Entry'!Z1194*0.001,IF('Data Entry'!AA1194="mg",'Data Entry'!Z1194*0.000001,IF('Data Entry'!AA1194="t",'Data Entry'!Z1194*1000,IF('Data Entry'!AA1194="ml",'Data Entry'!Z1194*0.001,IF('Data Entry'!AA1194="kg",'Data Entry'!Z1194*1,IF('Data Entry'!AA1194="Piezas",'Data Entry'!Z1194*1,IF('Data Entry'!AA1194="L",'Data Entry'!Z1194*1,IFERROR(,""))))))))</f>
        <v>0</v>
      </c>
      <c r="H1191" s="1" t="s">
        <v>4</v>
      </c>
      <c r="I1191" s="1">
        <f>IF('Data Entry'!AC1194="g",'Data Entry'!AB1194*0.001,IF('Data Entry'!AC1194="mg",'Data Entry'!AB1194*0.000001,IF('Data Entry'!AC1194="t",'Data Entry'!AB1194*1000,IF('Data Entry'!AC1194="ml",'Data Entry'!AB1194*0.001,IF('Data Entry'!AC1194="kg",'Data Entry'!AB1194*1,IF('Data Entry'!AC1194="L",'Data Entry'!AB1194*1,IFERROR(,"")))))))</f>
        <v>0</v>
      </c>
      <c r="J1191" s="59" t="str">
        <f>'Data Entry'!AU1194</f>
        <v/>
      </c>
      <c r="K1191" s="1">
        <f>IF('Data Entry'!AI1194="g",'Data Entry'!AH1194*0.001*V1191,IF('Data Entry'!AI1194="UI",'Data Entry'!AH1194*0.000001*V1191,IF('Data Entry'!AI1194="mg",'Data Entry'!AH1194*0.000001*V1191,IF('Data Entry'!AI1194="t",'Data Entry'!AH1194*1000*V1191,IF('Data Entry'!AI1194="kg",'Data Entry'!AH1194*1*V1191,IF('Data Entry'!AI1194="L",'Data Entry'!AH1194*1*V1191,IFERROR(,"")))))))</f>
        <v>0</v>
      </c>
      <c r="L1191" s="1" t="s">
        <v>4</v>
      </c>
      <c r="M1191" s="59">
        <f>'Data Entry'!AJ1194</f>
        <v>0</v>
      </c>
      <c r="N1191" s="59" t="str">
        <f>'Data Entry'!AX1194</f>
        <v/>
      </c>
      <c r="O1191" s="1">
        <f>IF('Data Entry'!AL1194="g",'Data Entry'!AK1194*0.001*W1191,IF('Data Entry'!AL1194="UI",'Data Entry'!AK1194*0.000001*W1191,IF('Data Entry'!AL1194="mg",'Data Entry'!AK1194*0.000001*W1191,IF('Data Entry'!AL1194="t",'Data Entry'!AK1194*1000*W1191,IF('Data Entry'!AL1194="kg",'Data Entry'!AK1194*1*W1191,IF('Data Entry'!AL1194="L",'Data Entry'!AK1194*1*W1191,IFERROR(,"")))))))</f>
        <v>0</v>
      </c>
      <c r="P1191" s="1" t="s">
        <v>4</v>
      </c>
      <c r="Q1191" s="59">
        <f>'Data Entry'!AM1194</f>
        <v>0</v>
      </c>
      <c r="R1191" s="59" t="str">
        <f>'Data Entry'!BA1194</f>
        <v/>
      </c>
      <c r="S1191" s="1">
        <f>IF('Data Entry'!AO1194="g",'Data Entry'!AN1194*0.001*X1191,IF('Data Entry'!AO1194="UI",'Data Entry'!AN1194*0.000001*X1191,IF('Data Entry'!AO1194="mg",'Data Entry'!AN1194*0.000001*X1191,IF('Data Entry'!AO1194="t",'Data Entry'!AN1194*1000*X1191,IF('Data Entry'!AO1194="kg",'Data Entry'!AN1194*1*X1191,IF('Data Entry'!AO1194="L",'Data Entry'!AN1194*1*X1191,IFERROR(,"")))))))</f>
        <v>0</v>
      </c>
      <c r="T1191" s="1" t="s">
        <v>4</v>
      </c>
      <c r="U1191" s="59" t="str">
        <f>IF('Data Entry'!AP1194="No aplica","1",'Data Entry'!AP1194)</f>
        <v/>
      </c>
      <c r="V1191" s="59" t="str">
        <f>IF('Data Entry'!AS1194="No aplica","1",'Data Entry'!AS1194)</f>
        <v/>
      </c>
      <c r="W1191" s="59" t="str">
        <f>IF('Data Entry'!AV1194="No aplica","1",'Data Entry'!AV1194)</f>
        <v/>
      </c>
      <c r="X1191" s="59" t="str">
        <f>IF('Data Entry'!AY1194="No aplica","1",'Data Entry'!AY1194)</f>
        <v/>
      </c>
      <c r="Y1191" s="151" t="str">
        <f t="shared" si="18"/>
        <v/>
      </c>
      <c r="Z1191" s="152" t="str">
        <f>IF('Data Entry'!H1194="Yes","1",IF(AND('Data Entry'!H1194="",'Data Entry'!I1194="",'Data Entry'!J1194="",'Data Entry'!K1194="",'Data Entry'!L1194="",'Data Entry'!M1194="",'Data Entry'!N1194="",'Data Entry'!O1194="",'Data Entry'!P1194="",'Data Entry'!Q1194=""),"","1"))</f>
        <v/>
      </c>
      <c r="AA1191" s="152" t="str">
        <f>IF('Data Entry'!R1194="Yes","1",IF(AND('Data Entry'!R1194="",'Data Entry'!S1194="",'Data Entry'!T1194="",'Data Entry'!U1194=""),"","1"))</f>
        <v/>
      </c>
      <c r="AB1191" s="157" t="str">
        <f>IF('Data Entry'!V1194="Yes","1",IF(AND('Data Entry'!V1194="",'Data Entry'!W1194=""),"","1"))</f>
        <v/>
      </c>
    </row>
    <row r="1192" spans="1:28" ht="17">
      <c r="A1192" s="59">
        <f>'Data Entry'!AB1195</f>
        <v>0</v>
      </c>
      <c r="B1192" s="59" t="str">
        <f>'Data Entry'!AR1195</f>
        <v/>
      </c>
      <c r="C1192" s="1">
        <f>IF('Data Entry'!AD1195="g",'Data Entry'!AC1195*0.001*U1192,IF('Data Entry'!AD1195="UI",'Data Entry'!AC1195*0.000001*U1192,IF('Data Entry'!AD1195="mg",'Data Entry'!AC1195*0.000001*U1192,IF('Data Entry'!AD1195="t",'Data Entry'!AC1195*1000*U1192,IF('Data Entry'!AD1195="kg",'Data Entry'!AC1195*1*U1192,IF('Data Entry'!AD1195="L",'Data Entry'!AC1195*1*U1192,IFERROR(,"")))))))</f>
        <v>0</v>
      </c>
      <c r="D1192" s="1" t="s">
        <v>4</v>
      </c>
      <c r="E1192" s="1">
        <f>IF('Data Entry'!AF1195="g",'Data Entry'!AE1195*0.001,IF('Data Entry'!AF1195="mg",'Data Entry'!AE1195*0.000001,IF('Data Entry'!AF1195="t",'Data Entry'!AE1195*1000,IF('Data Entry'!AF1195="ml",'Data Entry'!AE1195*0.001,IF('Data Entry'!AF1195="kg",'Data Entry'!AE1195*1,IF('Data Entry'!AF1195="Pieza",'Data Entry'!AE1195*1,IF('Data Entry'!AF1195="L",'Data Entry'!AE1195*1,IFERROR(,""))))))))</f>
        <v>0</v>
      </c>
      <c r="F1192" s="1" t="s">
        <v>4</v>
      </c>
      <c r="G1192" s="1">
        <f>IF('Data Entry'!AA1195="g",'Data Entry'!Z1195*0.001,IF('Data Entry'!AA1195="mg",'Data Entry'!Z1195*0.000001,IF('Data Entry'!AA1195="t",'Data Entry'!Z1195*1000,IF('Data Entry'!AA1195="ml",'Data Entry'!Z1195*0.001,IF('Data Entry'!AA1195="kg",'Data Entry'!Z1195*1,IF('Data Entry'!AA1195="Piezas",'Data Entry'!Z1195*1,IF('Data Entry'!AA1195="L",'Data Entry'!Z1195*1,IFERROR(,""))))))))</f>
        <v>0</v>
      </c>
      <c r="H1192" s="1" t="s">
        <v>4</v>
      </c>
      <c r="I1192" s="1">
        <f>IF('Data Entry'!AC1195="g",'Data Entry'!AB1195*0.001,IF('Data Entry'!AC1195="mg",'Data Entry'!AB1195*0.000001,IF('Data Entry'!AC1195="t",'Data Entry'!AB1195*1000,IF('Data Entry'!AC1195="ml",'Data Entry'!AB1195*0.001,IF('Data Entry'!AC1195="kg",'Data Entry'!AB1195*1,IF('Data Entry'!AC1195="L",'Data Entry'!AB1195*1,IFERROR(,"")))))))</f>
        <v>0</v>
      </c>
      <c r="J1192" s="59" t="str">
        <f>'Data Entry'!AU1195</f>
        <v/>
      </c>
      <c r="K1192" s="1">
        <f>IF('Data Entry'!AI1195="g",'Data Entry'!AH1195*0.001*V1192,IF('Data Entry'!AI1195="UI",'Data Entry'!AH1195*0.000001*V1192,IF('Data Entry'!AI1195="mg",'Data Entry'!AH1195*0.000001*V1192,IF('Data Entry'!AI1195="t",'Data Entry'!AH1195*1000*V1192,IF('Data Entry'!AI1195="kg",'Data Entry'!AH1195*1*V1192,IF('Data Entry'!AI1195="L",'Data Entry'!AH1195*1*V1192,IFERROR(,"")))))))</f>
        <v>0</v>
      </c>
      <c r="L1192" s="1" t="s">
        <v>4</v>
      </c>
      <c r="M1192" s="59">
        <f>'Data Entry'!AJ1195</f>
        <v>0</v>
      </c>
      <c r="N1192" s="59" t="str">
        <f>'Data Entry'!AX1195</f>
        <v/>
      </c>
      <c r="O1192" s="1">
        <f>IF('Data Entry'!AL1195="g",'Data Entry'!AK1195*0.001*W1192,IF('Data Entry'!AL1195="UI",'Data Entry'!AK1195*0.000001*W1192,IF('Data Entry'!AL1195="mg",'Data Entry'!AK1195*0.000001*W1192,IF('Data Entry'!AL1195="t",'Data Entry'!AK1195*1000*W1192,IF('Data Entry'!AL1195="kg",'Data Entry'!AK1195*1*W1192,IF('Data Entry'!AL1195="L",'Data Entry'!AK1195*1*W1192,IFERROR(,"")))))))</f>
        <v>0</v>
      </c>
      <c r="P1192" s="1" t="s">
        <v>4</v>
      </c>
      <c r="Q1192" s="59">
        <f>'Data Entry'!AM1195</f>
        <v>0</v>
      </c>
      <c r="R1192" s="59" t="str">
        <f>'Data Entry'!BA1195</f>
        <v/>
      </c>
      <c r="S1192" s="1">
        <f>IF('Data Entry'!AO1195="g",'Data Entry'!AN1195*0.001*X1192,IF('Data Entry'!AO1195="UI",'Data Entry'!AN1195*0.000001*X1192,IF('Data Entry'!AO1195="mg",'Data Entry'!AN1195*0.000001*X1192,IF('Data Entry'!AO1195="t",'Data Entry'!AN1195*1000*X1192,IF('Data Entry'!AO1195="kg",'Data Entry'!AN1195*1*X1192,IF('Data Entry'!AO1195="L",'Data Entry'!AN1195*1*X1192,IFERROR(,"")))))))</f>
        <v>0</v>
      </c>
      <c r="T1192" s="1" t="s">
        <v>4</v>
      </c>
      <c r="U1192" s="59" t="str">
        <f>IF('Data Entry'!AP1195="No aplica","1",'Data Entry'!AP1195)</f>
        <v/>
      </c>
      <c r="V1192" s="59" t="str">
        <f>IF('Data Entry'!AS1195="No aplica","1",'Data Entry'!AS1195)</f>
        <v/>
      </c>
      <c r="W1192" s="59" t="str">
        <f>IF('Data Entry'!AV1195="No aplica","1",'Data Entry'!AV1195)</f>
        <v/>
      </c>
      <c r="X1192" s="59" t="str">
        <f>IF('Data Entry'!AY1195="No aplica","1",'Data Entry'!AY1195)</f>
        <v/>
      </c>
      <c r="Y1192" s="151" t="str">
        <f t="shared" si="18"/>
        <v/>
      </c>
      <c r="Z1192" s="152" t="str">
        <f>IF('Data Entry'!H1195="Yes","1",IF(AND('Data Entry'!H1195="",'Data Entry'!I1195="",'Data Entry'!J1195="",'Data Entry'!K1195="",'Data Entry'!L1195="",'Data Entry'!M1195="",'Data Entry'!N1195="",'Data Entry'!O1195="",'Data Entry'!P1195="",'Data Entry'!Q1195=""),"","1"))</f>
        <v/>
      </c>
      <c r="AA1192" s="152" t="str">
        <f>IF('Data Entry'!R1195="Yes","1",IF(AND('Data Entry'!R1195="",'Data Entry'!S1195="",'Data Entry'!T1195="",'Data Entry'!U1195=""),"","1"))</f>
        <v/>
      </c>
      <c r="AB1192" s="157" t="str">
        <f>IF('Data Entry'!V1195="Yes","1",IF(AND('Data Entry'!V1195="",'Data Entry'!W1195=""),"","1"))</f>
        <v/>
      </c>
    </row>
    <row r="1193" spans="1:28" ht="17">
      <c r="A1193" s="59">
        <f>'Data Entry'!AB1196</f>
        <v>0</v>
      </c>
      <c r="B1193" s="59" t="str">
        <f>'Data Entry'!AR1196</f>
        <v/>
      </c>
      <c r="C1193" s="1">
        <f>IF('Data Entry'!AD1196="g",'Data Entry'!AC1196*0.001*U1193,IF('Data Entry'!AD1196="UI",'Data Entry'!AC1196*0.000001*U1193,IF('Data Entry'!AD1196="mg",'Data Entry'!AC1196*0.000001*U1193,IF('Data Entry'!AD1196="t",'Data Entry'!AC1196*1000*U1193,IF('Data Entry'!AD1196="kg",'Data Entry'!AC1196*1*U1193,IF('Data Entry'!AD1196="L",'Data Entry'!AC1196*1*U1193,IFERROR(,"")))))))</f>
        <v>0</v>
      </c>
      <c r="D1193" s="1" t="s">
        <v>4</v>
      </c>
      <c r="E1193" s="1">
        <f>IF('Data Entry'!AF1196="g",'Data Entry'!AE1196*0.001,IF('Data Entry'!AF1196="mg",'Data Entry'!AE1196*0.000001,IF('Data Entry'!AF1196="t",'Data Entry'!AE1196*1000,IF('Data Entry'!AF1196="ml",'Data Entry'!AE1196*0.001,IF('Data Entry'!AF1196="kg",'Data Entry'!AE1196*1,IF('Data Entry'!AF1196="Pieza",'Data Entry'!AE1196*1,IF('Data Entry'!AF1196="L",'Data Entry'!AE1196*1,IFERROR(,""))))))))</f>
        <v>0</v>
      </c>
      <c r="F1193" s="1" t="s">
        <v>4</v>
      </c>
      <c r="G1193" s="1">
        <f>IF('Data Entry'!AA1196="g",'Data Entry'!Z1196*0.001,IF('Data Entry'!AA1196="mg",'Data Entry'!Z1196*0.000001,IF('Data Entry'!AA1196="t",'Data Entry'!Z1196*1000,IF('Data Entry'!AA1196="ml",'Data Entry'!Z1196*0.001,IF('Data Entry'!AA1196="kg",'Data Entry'!Z1196*1,IF('Data Entry'!AA1196="Piezas",'Data Entry'!Z1196*1,IF('Data Entry'!AA1196="L",'Data Entry'!Z1196*1,IFERROR(,""))))))))</f>
        <v>0</v>
      </c>
      <c r="H1193" s="1" t="s">
        <v>4</v>
      </c>
      <c r="I1193" s="1">
        <f>IF('Data Entry'!AC1196="g",'Data Entry'!AB1196*0.001,IF('Data Entry'!AC1196="mg",'Data Entry'!AB1196*0.000001,IF('Data Entry'!AC1196="t",'Data Entry'!AB1196*1000,IF('Data Entry'!AC1196="ml",'Data Entry'!AB1196*0.001,IF('Data Entry'!AC1196="kg",'Data Entry'!AB1196*1,IF('Data Entry'!AC1196="L",'Data Entry'!AB1196*1,IFERROR(,"")))))))</f>
        <v>0</v>
      </c>
      <c r="J1193" s="59" t="str">
        <f>'Data Entry'!AU1196</f>
        <v/>
      </c>
      <c r="K1193" s="1">
        <f>IF('Data Entry'!AI1196="g",'Data Entry'!AH1196*0.001*V1193,IF('Data Entry'!AI1196="UI",'Data Entry'!AH1196*0.000001*V1193,IF('Data Entry'!AI1196="mg",'Data Entry'!AH1196*0.000001*V1193,IF('Data Entry'!AI1196="t",'Data Entry'!AH1196*1000*V1193,IF('Data Entry'!AI1196="kg",'Data Entry'!AH1196*1*V1193,IF('Data Entry'!AI1196="L",'Data Entry'!AH1196*1*V1193,IFERROR(,"")))))))</f>
        <v>0</v>
      </c>
      <c r="L1193" s="1" t="s">
        <v>4</v>
      </c>
      <c r="M1193" s="59">
        <f>'Data Entry'!AJ1196</f>
        <v>0</v>
      </c>
      <c r="N1193" s="59" t="str">
        <f>'Data Entry'!AX1196</f>
        <v/>
      </c>
      <c r="O1193" s="1">
        <f>IF('Data Entry'!AL1196="g",'Data Entry'!AK1196*0.001*W1193,IF('Data Entry'!AL1196="UI",'Data Entry'!AK1196*0.000001*W1193,IF('Data Entry'!AL1196="mg",'Data Entry'!AK1196*0.000001*W1193,IF('Data Entry'!AL1196="t",'Data Entry'!AK1196*1000*W1193,IF('Data Entry'!AL1196="kg",'Data Entry'!AK1196*1*W1193,IF('Data Entry'!AL1196="L",'Data Entry'!AK1196*1*W1193,IFERROR(,"")))))))</f>
        <v>0</v>
      </c>
      <c r="P1193" s="1" t="s">
        <v>4</v>
      </c>
      <c r="Q1193" s="59">
        <f>'Data Entry'!AM1196</f>
        <v>0</v>
      </c>
      <c r="R1193" s="59" t="str">
        <f>'Data Entry'!BA1196</f>
        <v/>
      </c>
      <c r="S1193" s="1">
        <f>IF('Data Entry'!AO1196="g",'Data Entry'!AN1196*0.001*X1193,IF('Data Entry'!AO1196="UI",'Data Entry'!AN1196*0.000001*X1193,IF('Data Entry'!AO1196="mg",'Data Entry'!AN1196*0.000001*X1193,IF('Data Entry'!AO1196="t",'Data Entry'!AN1196*1000*X1193,IF('Data Entry'!AO1196="kg",'Data Entry'!AN1196*1*X1193,IF('Data Entry'!AO1196="L",'Data Entry'!AN1196*1*X1193,IFERROR(,"")))))))</f>
        <v>0</v>
      </c>
      <c r="T1193" s="1" t="s">
        <v>4</v>
      </c>
      <c r="U1193" s="59" t="str">
        <f>IF('Data Entry'!AP1196="No aplica","1",'Data Entry'!AP1196)</f>
        <v/>
      </c>
      <c r="V1193" s="59" t="str">
        <f>IF('Data Entry'!AS1196="No aplica","1",'Data Entry'!AS1196)</f>
        <v/>
      </c>
      <c r="W1193" s="59" t="str">
        <f>IF('Data Entry'!AV1196="No aplica","1",'Data Entry'!AV1196)</f>
        <v/>
      </c>
      <c r="X1193" s="59" t="str">
        <f>IF('Data Entry'!AY1196="No aplica","1",'Data Entry'!AY1196)</f>
        <v/>
      </c>
      <c r="Y1193" s="151" t="str">
        <f t="shared" si="18"/>
        <v/>
      </c>
      <c r="Z1193" s="152" t="str">
        <f>IF('Data Entry'!H1196="Yes","1",IF(AND('Data Entry'!H1196="",'Data Entry'!I1196="",'Data Entry'!J1196="",'Data Entry'!K1196="",'Data Entry'!L1196="",'Data Entry'!M1196="",'Data Entry'!N1196="",'Data Entry'!O1196="",'Data Entry'!P1196="",'Data Entry'!Q1196=""),"","1"))</f>
        <v/>
      </c>
      <c r="AA1193" s="152" t="str">
        <f>IF('Data Entry'!R1196="Yes","1",IF(AND('Data Entry'!R1196="",'Data Entry'!S1196="",'Data Entry'!T1196="",'Data Entry'!U1196=""),"","1"))</f>
        <v/>
      </c>
      <c r="AB1193" s="157" t="str">
        <f>IF('Data Entry'!V1196="Yes","1",IF(AND('Data Entry'!V1196="",'Data Entry'!W1196=""),"","1"))</f>
        <v/>
      </c>
    </row>
    <row r="1194" spans="1:28" ht="17">
      <c r="A1194" s="59">
        <f>'Data Entry'!AB1197</f>
        <v>0</v>
      </c>
      <c r="B1194" s="59" t="str">
        <f>'Data Entry'!AR1197</f>
        <v/>
      </c>
      <c r="C1194" s="1">
        <f>IF('Data Entry'!AD1197="g",'Data Entry'!AC1197*0.001*U1194,IF('Data Entry'!AD1197="UI",'Data Entry'!AC1197*0.000001*U1194,IF('Data Entry'!AD1197="mg",'Data Entry'!AC1197*0.000001*U1194,IF('Data Entry'!AD1197="t",'Data Entry'!AC1197*1000*U1194,IF('Data Entry'!AD1197="kg",'Data Entry'!AC1197*1*U1194,IF('Data Entry'!AD1197="L",'Data Entry'!AC1197*1*U1194,IFERROR(,"")))))))</f>
        <v>0</v>
      </c>
      <c r="D1194" s="1" t="s">
        <v>4</v>
      </c>
      <c r="E1194" s="1">
        <f>IF('Data Entry'!AF1197="g",'Data Entry'!AE1197*0.001,IF('Data Entry'!AF1197="mg",'Data Entry'!AE1197*0.000001,IF('Data Entry'!AF1197="t",'Data Entry'!AE1197*1000,IF('Data Entry'!AF1197="ml",'Data Entry'!AE1197*0.001,IF('Data Entry'!AF1197="kg",'Data Entry'!AE1197*1,IF('Data Entry'!AF1197="Pieza",'Data Entry'!AE1197*1,IF('Data Entry'!AF1197="L",'Data Entry'!AE1197*1,IFERROR(,""))))))))</f>
        <v>0</v>
      </c>
      <c r="F1194" s="1" t="s">
        <v>4</v>
      </c>
      <c r="G1194" s="1">
        <f>IF('Data Entry'!AA1197="g",'Data Entry'!Z1197*0.001,IF('Data Entry'!AA1197="mg",'Data Entry'!Z1197*0.000001,IF('Data Entry'!AA1197="t",'Data Entry'!Z1197*1000,IF('Data Entry'!AA1197="ml",'Data Entry'!Z1197*0.001,IF('Data Entry'!AA1197="kg",'Data Entry'!Z1197*1,IF('Data Entry'!AA1197="Piezas",'Data Entry'!Z1197*1,IF('Data Entry'!AA1197="L",'Data Entry'!Z1197*1,IFERROR(,""))))))))</f>
        <v>0</v>
      </c>
      <c r="H1194" s="1" t="s">
        <v>4</v>
      </c>
      <c r="I1194" s="1">
        <f>IF('Data Entry'!AC1197="g",'Data Entry'!AB1197*0.001,IF('Data Entry'!AC1197="mg",'Data Entry'!AB1197*0.000001,IF('Data Entry'!AC1197="t",'Data Entry'!AB1197*1000,IF('Data Entry'!AC1197="ml",'Data Entry'!AB1197*0.001,IF('Data Entry'!AC1197="kg",'Data Entry'!AB1197*1,IF('Data Entry'!AC1197="L",'Data Entry'!AB1197*1,IFERROR(,"")))))))</f>
        <v>0</v>
      </c>
      <c r="J1194" s="59" t="str">
        <f>'Data Entry'!AU1197</f>
        <v/>
      </c>
      <c r="K1194" s="1">
        <f>IF('Data Entry'!AI1197="g",'Data Entry'!AH1197*0.001*V1194,IF('Data Entry'!AI1197="UI",'Data Entry'!AH1197*0.000001*V1194,IF('Data Entry'!AI1197="mg",'Data Entry'!AH1197*0.000001*V1194,IF('Data Entry'!AI1197="t",'Data Entry'!AH1197*1000*V1194,IF('Data Entry'!AI1197="kg",'Data Entry'!AH1197*1*V1194,IF('Data Entry'!AI1197="L",'Data Entry'!AH1197*1*V1194,IFERROR(,"")))))))</f>
        <v>0</v>
      </c>
      <c r="L1194" s="1" t="s">
        <v>4</v>
      </c>
      <c r="M1194" s="59">
        <f>'Data Entry'!AJ1197</f>
        <v>0</v>
      </c>
      <c r="N1194" s="59" t="str">
        <f>'Data Entry'!AX1197</f>
        <v/>
      </c>
      <c r="O1194" s="1">
        <f>IF('Data Entry'!AL1197="g",'Data Entry'!AK1197*0.001*W1194,IF('Data Entry'!AL1197="UI",'Data Entry'!AK1197*0.000001*W1194,IF('Data Entry'!AL1197="mg",'Data Entry'!AK1197*0.000001*W1194,IF('Data Entry'!AL1197="t",'Data Entry'!AK1197*1000*W1194,IF('Data Entry'!AL1197="kg",'Data Entry'!AK1197*1*W1194,IF('Data Entry'!AL1197="L",'Data Entry'!AK1197*1*W1194,IFERROR(,"")))))))</f>
        <v>0</v>
      </c>
      <c r="P1194" s="1" t="s">
        <v>4</v>
      </c>
      <c r="Q1194" s="59">
        <f>'Data Entry'!AM1197</f>
        <v>0</v>
      </c>
      <c r="R1194" s="59" t="str">
        <f>'Data Entry'!BA1197</f>
        <v/>
      </c>
      <c r="S1194" s="1">
        <f>IF('Data Entry'!AO1197="g",'Data Entry'!AN1197*0.001*X1194,IF('Data Entry'!AO1197="UI",'Data Entry'!AN1197*0.000001*X1194,IF('Data Entry'!AO1197="mg",'Data Entry'!AN1197*0.000001*X1194,IF('Data Entry'!AO1197="t",'Data Entry'!AN1197*1000*X1194,IF('Data Entry'!AO1197="kg",'Data Entry'!AN1197*1*X1194,IF('Data Entry'!AO1197="L",'Data Entry'!AN1197*1*X1194,IFERROR(,"")))))))</f>
        <v>0</v>
      </c>
      <c r="T1194" s="1" t="s">
        <v>4</v>
      </c>
      <c r="U1194" s="59" t="str">
        <f>IF('Data Entry'!AP1197="No aplica","1",'Data Entry'!AP1197)</f>
        <v/>
      </c>
      <c r="V1194" s="59" t="str">
        <f>IF('Data Entry'!AS1197="No aplica","1",'Data Entry'!AS1197)</f>
        <v/>
      </c>
      <c r="W1194" s="59" t="str">
        <f>IF('Data Entry'!AV1197="No aplica","1",'Data Entry'!AV1197)</f>
        <v/>
      </c>
      <c r="X1194" s="59" t="str">
        <f>IF('Data Entry'!AY1197="No aplica","1",'Data Entry'!AY1197)</f>
        <v/>
      </c>
      <c r="Y1194" s="151" t="str">
        <f t="shared" si="18"/>
        <v/>
      </c>
      <c r="Z1194" s="152" t="str">
        <f>IF('Data Entry'!H1197="Yes","1",IF(AND('Data Entry'!H1197="",'Data Entry'!I1197="",'Data Entry'!J1197="",'Data Entry'!K1197="",'Data Entry'!L1197="",'Data Entry'!M1197="",'Data Entry'!N1197="",'Data Entry'!O1197="",'Data Entry'!P1197="",'Data Entry'!Q1197=""),"","1"))</f>
        <v/>
      </c>
      <c r="AA1194" s="152" t="str">
        <f>IF('Data Entry'!R1197="Yes","1",IF(AND('Data Entry'!R1197="",'Data Entry'!S1197="",'Data Entry'!T1197="",'Data Entry'!U1197=""),"","1"))</f>
        <v/>
      </c>
      <c r="AB1194" s="157" t="str">
        <f>IF('Data Entry'!V1197="Yes","1",IF(AND('Data Entry'!V1197="",'Data Entry'!W1197=""),"","1"))</f>
        <v/>
      </c>
    </row>
    <row r="1195" spans="1:28" ht="17">
      <c r="A1195" s="59">
        <f>'Data Entry'!AB1198</f>
        <v>0</v>
      </c>
      <c r="B1195" s="59" t="str">
        <f>'Data Entry'!AR1198</f>
        <v/>
      </c>
      <c r="C1195" s="1">
        <f>IF('Data Entry'!AD1198="g",'Data Entry'!AC1198*0.001*U1195,IF('Data Entry'!AD1198="UI",'Data Entry'!AC1198*0.000001*U1195,IF('Data Entry'!AD1198="mg",'Data Entry'!AC1198*0.000001*U1195,IF('Data Entry'!AD1198="t",'Data Entry'!AC1198*1000*U1195,IF('Data Entry'!AD1198="kg",'Data Entry'!AC1198*1*U1195,IF('Data Entry'!AD1198="L",'Data Entry'!AC1198*1*U1195,IFERROR(,"")))))))</f>
        <v>0</v>
      </c>
      <c r="D1195" s="1" t="s">
        <v>4</v>
      </c>
      <c r="E1195" s="1">
        <f>IF('Data Entry'!AF1198="g",'Data Entry'!AE1198*0.001,IF('Data Entry'!AF1198="mg",'Data Entry'!AE1198*0.000001,IF('Data Entry'!AF1198="t",'Data Entry'!AE1198*1000,IF('Data Entry'!AF1198="ml",'Data Entry'!AE1198*0.001,IF('Data Entry'!AF1198="kg",'Data Entry'!AE1198*1,IF('Data Entry'!AF1198="Pieza",'Data Entry'!AE1198*1,IF('Data Entry'!AF1198="L",'Data Entry'!AE1198*1,IFERROR(,""))))))))</f>
        <v>0</v>
      </c>
      <c r="F1195" s="1" t="s">
        <v>4</v>
      </c>
      <c r="G1195" s="1">
        <f>IF('Data Entry'!AA1198="g",'Data Entry'!Z1198*0.001,IF('Data Entry'!AA1198="mg",'Data Entry'!Z1198*0.000001,IF('Data Entry'!AA1198="t",'Data Entry'!Z1198*1000,IF('Data Entry'!AA1198="ml",'Data Entry'!Z1198*0.001,IF('Data Entry'!AA1198="kg",'Data Entry'!Z1198*1,IF('Data Entry'!AA1198="Piezas",'Data Entry'!Z1198*1,IF('Data Entry'!AA1198="L",'Data Entry'!Z1198*1,IFERROR(,""))))))))</f>
        <v>0</v>
      </c>
      <c r="H1195" s="1" t="s">
        <v>4</v>
      </c>
      <c r="I1195" s="1">
        <f>IF('Data Entry'!AC1198="g",'Data Entry'!AB1198*0.001,IF('Data Entry'!AC1198="mg",'Data Entry'!AB1198*0.000001,IF('Data Entry'!AC1198="t",'Data Entry'!AB1198*1000,IF('Data Entry'!AC1198="ml",'Data Entry'!AB1198*0.001,IF('Data Entry'!AC1198="kg",'Data Entry'!AB1198*1,IF('Data Entry'!AC1198="L",'Data Entry'!AB1198*1,IFERROR(,"")))))))</f>
        <v>0</v>
      </c>
      <c r="J1195" s="59" t="str">
        <f>'Data Entry'!AU1198</f>
        <v/>
      </c>
      <c r="K1195" s="1">
        <f>IF('Data Entry'!AI1198="g",'Data Entry'!AH1198*0.001*V1195,IF('Data Entry'!AI1198="UI",'Data Entry'!AH1198*0.000001*V1195,IF('Data Entry'!AI1198="mg",'Data Entry'!AH1198*0.000001*V1195,IF('Data Entry'!AI1198="t",'Data Entry'!AH1198*1000*V1195,IF('Data Entry'!AI1198="kg",'Data Entry'!AH1198*1*V1195,IF('Data Entry'!AI1198="L",'Data Entry'!AH1198*1*V1195,IFERROR(,"")))))))</f>
        <v>0</v>
      </c>
      <c r="L1195" s="1" t="s">
        <v>4</v>
      </c>
      <c r="M1195" s="59">
        <f>'Data Entry'!AJ1198</f>
        <v>0</v>
      </c>
      <c r="N1195" s="59" t="str">
        <f>'Data Entry'!AX1198</f>
        <v/>
      </c>
      <c r="O1195" s="1">
        <f>IF('Data Entry'!AL1198="g",'Data Entry'!AK1198*0.001*W1195,IF('Data Entry'!AL1198="UI",'Data Entry'!AK1198*0.000001*W1195,IF('Data Entry'!AL1198="mg",'Data Entry'!AK1198*0.000001*W1195,IF('Data Entry'!AL1198="t",'Data Entry'!AK1198*1000*W1195,IF('Data Entry'!AL1198="kg",'Data Entry'!AK1198*1*W1195,IF('Data Entry'!AL1198="L",'Data Entry'!AK1198*1*W1195,IFERROR(,"")))))))</f>
        <v>0</v>
      </c>
      <c r="P1195" s="1" t="s">
        <v>4</v>
      </c>
      <c r="Q1195" s="59">
        <f>'Data Entry'!AM1198</f>
        <v>0</v>
      </c>
      <c r="R1195" s="59" t="str">
        <f>'Data Entry'!BA1198</f>
        <v/>
      </c>
      <c r="S1195" s="1">
        <f>IF('Data Entry'!AO1198="g",'Data Entry'!AN1198*0.001*X1195,IF('Data Entry'!AO1198="UI",'Data Entry'!AN1198*0.000001*X1195,IF('Data Entry'!AO1198="mg",'Data Entry'!AN1198*0.000001*X1195,IF('Data Entry'!AO1198="t",'Data Entry'!AN1198*1000*X1195,IF('Data Entry'!AO1198="kg",'Data Entry'!AN1198*1*X1195,IF('Data Entry'!AO1198="L",'Data Entry'!AN1198*1*X1195,IFERROR(,"")))))))</f>
        <v>0</v>
      </c>
      <c r="T1195" s="1" t="s">
        <v>4</v>
      </c>
      <c r="U1195" s="59" t="str">
        <f>IF('Data Entry'!AP1198="No aplica","1",'Data Entry'!AP1198)</f>
        <v/>
      </c>
      <c r="V1195" s="59" t="str">
        <f>IF('Data Entry'!AS1198="No aplica","1",'Data Entry'!AS1198)</f>
        <v/>
      </c>
      <c r="W1195" s="59" t="str">
        <f>IF('Data Entry'!AV1198="No aplica","1",'Data Entry'!AV1198)</f>
        <v/>
      </c>
      <c r="X1195" s="59" t="str">
        <f>IF('Data Entry'!AY1198="No aplica","1",'Data Entry'!AY1198)</f>
        <v/>
      </c>
      <c r="Y1195" s="151" t="str">
        <f t="shared" si="18"/>
        <v/>
      </c>
      <c r="Z1195" s="152" t="str">
        <f>IF('Data Entry'!H1198="Yes","1",IF(AND('Data Entry'!H1198="",'Data Entry'!I1198="",'Data Entry'!J1198="",'Data Entry'!K1198="",'Data Entry'!L1198="",'Data Entry'!M1198="",'Data Entry'!N1198="",'Data Entry'!O1198="",'Data Entry'!P1198="",'Data Entry'!Q1198=""),"","1"))</f>
        <v/>
      </c>
      <c r="AA1195" s="152" t="str">
        <f>IF('Data Entry'!R1198="Yes","1",IF(AND('Data Entry'!R1198="",'Data Entry'!S1198="",'Data Entry'!T1198="",'Data Entry'!U1198=""),"","1"))</f>
        <v/>
      </c>
      <c r="AB1195" s="157" t="str">
        <f>IF('Data Entry'!V1198="Yes","1",IF(AND('Data Entry'!V1198="",'Data Entry'!W1198=""),"","1"))</f>
        <v/>
      </c>
    </row>
    <row r="1196" spans="1:28" ht="17">
      <c r="A1196" s="59">
        <f>'Data Entry'!AB1199</f>
        <v>0</v>
      </c>
      <c r="B1196" s="59" t="str">
        <f>'Data Entry'!AR1199</f>
        <v/>
      </c>
      <c r="C1196" s="1">
        <f>IF('Data Entry'!AD1199="g",'Data Entry'!AC1199*0.001*U1196,IF('Data Entry'!AD1199="UI",'Data Entry'!AC1199*0.000001*U1196,IF('Data Entry'!AD1199="mg",'Data Entry'!AC1199*0.000001*U1196,IF('Data Entry'!AD1199="t",'Data Entry'!AC1199*1000*U1196,IF('Data Entry'!AD1199="kg",'Data Entry'!AC1199*1*U1196,IF('Data Entry'!AD1199="L",'Data Entry'!AC1199*1*U1196,IFERROR(,"")))))))</f>
        <v>0</v>
      </c>
      <c r="D1196" s="1" t="s">
        <v>4</v>
      </c>
      <c r="E1196" s="1">
        <f>IF('Data Entry'!AF1199="g",'Data Entry'!AE1199*0.001,IF('Data Entry'!AF1199="mg",'Data Entry'!AE1199*0.000001,IF('Data Entry'!AF1199="t",'Data Entry'!AE1199*1000,IF('Data Entry'!AF1199="ml",'Data Entry'!AE1199*0.001,IF('Data Entry'!AF1199="kg",'Data Entry'!AE1199*1,IF('Data Entry'!AF1199="Pieza",'Data Entry'!AE1199*1,IF('Data Entry'!AF1199="L",'Data Entry'!AE1199*1,IFERROR(,""))))))))</f>
        <v>0</v>
      </c>
      <c r="F1196" s="1" t="s">
        <v>4</v>
      </c>
      <c r="G1196" s="1">
        <f>IF('Data Entry'!AA1199="g",'Data Entry'!Z1199*0.001,IF('Data Entry'!AA1199="mg",'Data Entry'!Z1199*0.000001,IF('Data Entry'!AA1199="t",'Data Entry'!Z1199*1000,IF('Data Entry'!AA1199="ml",'Data Entry'!Z1199*0.001,IF('Data Entry'!AA1199="kg",'Data Entry'!Z1199*1,IF('Data Entry'!AA1199="Piezas",'Data Entry'!Z1199*1,IF('Data Entry'!AA1199="L",'Data Entry'!Z1199*1,IFERROR(,""))))))))</f>
        <v>0</v>
      </c>
      <c r="H1196" s="1" t="s">
        <v>4</v>
      </c>
      <c r="I1196" s="1">
        <f>IF('Data Entry'!AC1199="g",'Data Entry'!AB1199*0.001,IF('Data Entry'!AC1199="mg",'Data Entry'!AB1199*0.000001,IF('Data Entry'!AC1199="t",'Data Entry'!AB1199*1000,IF('Data Entry'!AC1199="ml",'Data Entry'!AB1199*0.001,IF('Data Entry'!AC1199="kg",'Data Entry'!AB1199*1,IF('Data Entry'!AC1199="L",'Data Entry'!AB1199*1,IFERROR(,"")))))))</f>
        <v>0</v>
      </c>
      <c r="J1196" s="59" t="str">
        <f>'Data Entry'!AU1199</f>
        <v/>
      </c>
      <c r="K1196" s="1">
        <f>IF('Data Entry'!AI1199="g",'Data Entry'!AH1199*0.001*V1196,IF('Data Entry'!AI1199="UI",'Data Entry'!AH1199*0.000001*V1196,IF('Data Entry'!AI1199="mg",'Data Entry'!AH1199*0.000001*V1196,IF('Data Entry'!AI1199="t",'Data Entry'!AH1199*1000*V1196,IF('Data Entry'!AI1199="kg",'Data Entry'!AH1199*1*V1196,IF('Data Entry'!AI1199="L",'Data Entry'!AH1199*1*V1196,IFERROR(,"")))))))</f>
        <v>0</v>
      </c>
      <c r="L1196" s="1" t="s">
        <v>4</v>
      </c>
      <c r="M1196" s="59">
        <f>'Data Entry'!AJ1199</f>
        <v>0</v>
      </c>
      <c r="N1196" s="59" t="str">
        <f>'Data Entry'!AX1199</f>
        <v/>
      </c>
      <c r="O1196" s="1">
        <f>IF('Data Entry'!AL1199="g",'Data Entry'!AK1199*0.001*W1196,IF('Data Entry'!AL1199="UI",'Data Entry'!AK1199*0.000001*W1196,IF('Data Entry'!AL1199="mg",'Data Entry'!AK1199*0.000001*W1196,IF('Data Entry'!AL1199="t",'Data Entry'!AK1199*1000*W1196,IF('Data Entry'!AL1199="kg",'Data Entry'!AK1199*1*W1196,IF('Data Entry'!AL1199="L",'Data Entry'!AK1199*1*W1196,IFERROR(,"")))))))</f>
        <v>0</v>
      </c>
      <c r="P1196" s="1" t="s">
        <v>4</v>
      </c>
      <c r="Q1196" s="59">
        <f>'Data Entry'!AM1199</f>
        <v>0</v>
      </c>
      <c r="R1196" s="59" t="str">
        <f>'Data Entry'!BA1199</f>
        <v/>
      </c>
      <c r="S1196" s="1">
        <f>IF('Data Entry'!AO1199="g",'Data Entry'!AN1199*0.001*X1196,IF('Data Entry'!AO1199="UI",'Data Entry'!AN1199*0.000001*X1196,IF('Data Entry'!AO1199="mg",'Data Entry'!AN1199*0.000001*X1196,IF('Data Entry'!AO1199="t",'Data Entry'!AN1199*1000*X1196,IF('Data Entry'!AO1199="kg",'Data Entry'!AN1199*1*X1196,IF('Data Entry'!AO1199="L",'Data Entry'!AN1199*1*X1196,IFERROR(,"")))))))</f>
        <v>0</v>
      </c>
      <c r="T1196" s="1" t="s">
        <v>4</v>
      </c>
      <c r="U1196" s="59" t="str">
        <f>IF('Data Entry'!AP1199="No aplica","1",'Data Entry'!AP1199)</f>
        <v/>
      </c>
      <c r="V1196" s="59" t="str">
        <f>IF('Data Entry'!AS1199="No aplica","1",'Data Entry'!AS1199)</f>
        <v/>
      </c>
      <c r="W1196" s="59" t="str">
        <f>IF('Data Entry'!AV1199="No aplica","1",'Data Entry'!AV1199)</f>
        <v/>
      </c>
      <c r="X1196" s="59" t="str">
        <f>IF('Data Entry'!AY1199="No aplica","1",'Data Entry'!AY1199)</f>
        <v/>
      </c>
      <c r="Y1196" s="151" t="str">
        <f t="shared" si="18"/>
        <v/>
      </c>
      <c r="Z1196" s="152" t="str">
        <f>IF('Data Entry'!H1199="Yes","1",IF(AND('Data Entry'!H1199="",'Data Entry'!I1199="",'Data Entry'!J1199="",'Data Entry'!K1199="",'Data Entry'!L1199="",'Data Entry'!M1199="",'Data Entry'!N1199="",'Data Entry'!O1199="",'Data Entry'!P1199="",'Data Entry'!Q1199=""),"","1"))</f>
        <v/>
      </c>
      <c r="AA1196" s="152" t="str">
        <f>IF('Data Entry'!R1199="Yes","1",IF(AND('Data Entry'!R1199="",'Data Entry'!S1199="",'Data Entry'!T1199="",'Data Entry'!U1199=""),"","1"))</f>
        <v/>
      </c>
      <c r="AB1196" s="157" t="str">
        <f>IF('Data Entry'!V1199="Yes","1",IF(AND('Data Entry'!V1199="",'Data Entry'!W1199=""),"","1"))</f>
        <v/>
      </c>
    </row>
    <row r="1197" spans="1:28" ht="17">
      <c r="A1197" s="59">
        <f>'Data Entry'!AB1200</f>
        <v>0</v>
      </c>
      <c r="B1197" s="59" t="str">
        <f>'Data Entry'!AR1200</f>
        <v/>
      </c>
      <c r="C1197" s="1">
        <f>IF('Data Entry'!AD1200="g",'Data Entry'!AC1200*0.001*U1197,IF('Data Entry'!AD1200="UI",'Data Entry'!AC1200*0.000001*U1197,IF('Data Entry'!AD1200="mg",'Data Entry'!AC1200*0.000001*U1197,IF('Data Entry'!AD1200="t",'Data Entry'!AC1200*1000*U1197,IF('Data Entry'!AD1200="kg",'Data Entry'!AC1200*1*U1197,IF('Data Entry'!AD1200="L",'Data Entry'!AC1200*1*U1197,IFERROR(,"")))))))</f>
        <v>0</v>
      </c>
      <c r="D1197" s="1" t="s">
        <v>4</v>
      </c>
      <c r="E1197" s="1">
        <f>IF('Data Entry'!AF1200="g",'Data Entry'!AE1200*0.001,IF('Data Entry'!AF1200="mg",'Data Entry'!AE1200*0.000001,IF('Data Entry'!AF1200="t",'Data Entry'!AE1200*1000,IF('Data Entry'!AF1200="ml",'Data Entry'!AE1200*0.001,IF('Data Entry'!AF1200="kg",'Data Entry'!AE1200*1,IF('Data Entry'!AF1200="Pieza",'Data Entry'!AE1200*1,IF('Data Entry'!AF1200="L",'Data Entry'!AE1200*1,IFERROR(,""))))))))</f>
        <v>0</v>
      </c>
      <c r="F1197" s="1" t="s">
        <v>4</v>
      </c>
      <c r="G1197" s="1">
        <f>IF('Data Entry'!AA1200="g",'Data Entry'!Z1200*0.001,IF('Data Entry'!AA1200="mg",'Data Entry'!Z1200*0.000001,IF('Data Entry'!AA1200="t",'Data Entry'!Z1200*1000,IF('Data Entry'!AA1200="ml",'Data Entry'!Z1200*0.001,IF('Data Entry'!AA1200="kg",'Data Entry'!Z1200*1,IF('Data Entry'!AA1200="Piezas",'Data Entry'!Z1200*1,IF('Data Entry'!AA1200="L",'Data Entry'!Z1200*1,IFERROR(,""))))))))</f>
        <v>0</v>
      </c>
      <c r="H1197" s="1" t="s">
        <v>4</v>
      </c>
      <c r="I1197" s="1">
        <f>IF('Data Entry'!AC1200="g",'Data Entry'!AB1200*0.001,IF('Data Entry'!AC1200="mg",'Data Entry'!AB1200*0.000001,IF('Data Entry'!AC1200="t",'Data Entry'!AB1200*1000,IF('Data Entry'!AC1200="ml",'Data Entry'!AB1200*0.001,IF('Data Entry'!AC1200="kg",'Data Entry'!AB1200*1,IF('Data Entry'!AC1200="L",'Data Entry'!AB1200*1,IFERROR(,"")))))))</f>
        <v>0</v>
      </c>
      <c r="J1197" s="59" t="str">
        <f>'Data Entry'!AU1200</f>
        <v/>
      </c>
      <c r="K1197" s="1">
        <f>IF('Data Entry'!AI1200="g",'Data Entry'!AH1200*0.001*V1197,IF('Data Entry'!AI1200="UI",'Data Entry'!AH1200*0.000001*V1197,IF('Data Entry'!AI1200="mg",'Data Entry'!AH1200*0.000001*V1197,IF('Data Entry'!AI1200="t",'Data Entry'!AH1200*1000*V1197,IF('Data Entry'!AI1200="kg",'Data Entry'!AH1200*1*V1197,IF('Data Entry'!AI1200="L",'Data Entry'!AH1200*1*V1197,IFERROR(,"")))))))</f>
        <v>0</v>
      </c>
      <c r="L1197" s="1" t="s">
        <v>4</v>
      </c>
      <c r="M1197" s="59">
        <f>'Data Entry'!AJ1200</f>
        <v>0</v>
      </c>
      <c r="N1197" s="59" t="str">
        <f>'Data Entry'!AX1200</f>
        <v/>
      </c>
      <c r="O1197" s="1">
        <f>IF('Data Entry'!AL1200="g",'Data Entry'!AK1200*0.001*W1197,IF('Data Entry'!AL1200="UI",'Data Entry'!AK1200*0.000001*W1197,IF('Data Entry'!AL1200="mg",'Data Entry'!AK1200*0.000001*W1197,IF('Data Entry'!AL1200="t",'Data Entry'!AK1200*1000*W1197,IF('Data Entry'!AL1200="kg",'Data Entry'!AK1200*1*W1197,IF('Data Entry'!AL1200="L",'Data Entry'!AK1200*1*W1197,IFERROR(,"")))))))</f>
        <v>0</v>
      </c>
      <c r="P1197" s="1" t="s">
        <v>4</v>
      </c>
      <c r="Q1197" s="59">
        <f>'Data Entry'!AM1200</f>
        <v>0</v>
      </c>
      <c r="R1197" s="59" t="str">
        <f>'Data Entry'!BA1200</f>
        <v/>
      </c>
      <c r="S1197" s="1">
        <f>IF('Data Entry'!AO1200="g",'Data Entry'!AN1200*0.001*X1197,IF('Data Entry'!AO1200="UI",'Data Entry'!AN1200*0.000001*X1197,IF('Data Entry'!AO1200="mg",'Data Entry'!AN1200*0.000001*X1197,IF('Data Entry'!AO1200="t",'Data Entry'!AN1200*1000*X1197,IF('Data Entry'!AO1200="kg",'Data Entry'!AN1200*1*X1197,IF('Data Entry'!AO1200="L",'Data Entry'!AN1200*1*X1197,IFERROR(,"")))))))</f>
        <v>0</v>
      </c>
      <c r="T1197" s="1" t="s">
        <v>4</v>
      </c>
      <c r="U1197" s="59" t="str">
        <f>IF('Data Entry'!AP1200="No aplica","1",'Data Entry'!AP1200)</f>
        <v/>
      </c>
      <c r="V1197" s="59" t="str">
        <f>IF('Data Entry'!AS1200="No aplica","1",'Data Entry'!AS1200)</f>
        <v/>
      </c>
      <c r="W1197" s="59" t="str">
        <f>IF('Data Entry'!AV1200="No aplica","1",'Data Entry'!AV1200)</f>
        <v/>
      </c>
      <c r="X1197" s="59" t="str">
        <f>IF('Data Entry'!AY1200="No aplica","1",'Data Entry'!AY1200)</f>
        <v/>
      </c>
      <c r="Y1197" s="151" t="str">
        <f t="shared" si="18"/>
        <v/>
      </c>
      <c r="Z1197" s="152" t="str">
        <f>IF('Data Entry'!H1200="Yes","1",IF(AND('Data Entry'!H1200="",'Data Entry'!I1200="",'Data Entry'!J1200="",'Data Entry'!K1200="",'Data Entry'!L1200="",'Data Entry'!M1200="",'Data Entry'!N1200="",'Data Entry'!O1200="",'Data Entry'!P1200="",'Data Entry'!Q1200=""),"","1"))</f>
        <v/>
      </c>
      <c r="AA1197" s="152" t="str">
        <f>IF('Data Entry'!R1200="Yes","1",IF(AND('Data Entry'!R1200="",'Data Entry'!S1200="",'Data Entry'!T1200="",'Data Entry'!U1200=""),"","1"))</f>
        <v/>
      </c>
      <c r="AB1197" s="157" t="str">
        <f>IF('Data Entry'!V1200="Yes","1",IF(AND('Data Entry'!V1200="",'Data Entry'!W1200=""),"","1"))</f>
        <v/>
      </c>
    </row>
    <row r="1198" spans="1:28" ht="17">
      <c r="A1198" s="59">
        <f>'Data Entry'!AB1201</f>
        <v>0</v>
      </c>
      <c r="B1198" s="59" t="str">
        <f>'Data Entry'!AR1201</f>
        <v/>
      </c>
      <c r="C1198" s="1">
        <f>IF('Data Entry'!AD1201="g",'Data Entry'!AC1201*0.001*U1198,IF('Data Entry'!AD1201="UI",'Data Entry'!AC1201*0.000001*U1198,IF('Data Entry'!AD1201="mg",'Data Entry'!AC1201*0.000001*U1198,IF('Data Entry'!AD1201="t",'Data Entry'!AC1201*1000*U1198,IF('Data Entry'!AD1201="kg",'Data Entry'!AC1201*1*U1198,IF('Data Entry'!AD1201="L",'Data Entry'!AC1201*1*U1198,IFERROR(,"")))))))</f>
        <v>0</v>
      </c>
      <c r="D1198" s="1" t="s">
        <v>4</v>
      </c>
      <c r="E1198" s="1">
        <f>IF('Data Entry'!AF1201="g",'Data Entry'!AE1201*0.001,IF('Data Entry'!AF1201="mg",'Data Entry'!AE1201*0.000001,IF('Data Entry'!AF1201="t",'Data Entry'!AE1201*1000,IF('Data Entry'!AF1201="ml",'Data Entry'!AE1201*0.001,IF('Data Entry'!AF1201="kg",'Data Entry'!AE1201*1,IF('Data Entry'!AF1201="Pieza",'Data Entry'!AE1201*1,IF('Data Entry'!AF1201="L",'Data Entry'!AE1201*1,IFERROR(,""))))))))</f>
        <v>0</v>
      </c>
      <c r="F1198" s="1" t="s">
        <v>4</v>
      </c>
      <c r="G1198" s="1">
        <f>IF('Data Entry'!AA1201="g",'Data Entry'!Z1201*0.001,IF('Data Entry'!AA1201="mg",'Data Entry'!Z1201*0.000001,IF('Data Entry'!AA1201="t",'Data Entry'!Z1201*1000,IF('Data Entry'!AA1201="ml",'Data Entry'!Z1201*0.001,IF('Data Entry'!AA1201="kg",'Data Entry'!Z1201*1,IF('Data Entry'!AA1201="Piezas",'Data Entry'!Z1201*1,IF('Data Entry'!AA1201="L",'Data Entry'!Z1201*1,IFERROR(,""))))))))</f>
        <v>0</v>
      </c>
      <c r="H1198" s="1" t="s">
        <v>4</v>
      </c>
      <c r="I1198" s="1">
        <f>IF('Data Entry'!AC1201="g",'Data Entry'!AB1201*0.001,IF('Data Entry'!AC1201="mg",'Data Entry'!AB1201*0.000001,IF('Data Entry'!AC1201="t",'Data Entry'!AB1201*1000,IF('Data Entry'!AC1201="ml",'Data Entry'!AB1201*0.001,IF('Data Entry'!AC1201="kg",'Data Entry'!AB1201*1,IF('Data Entry'!AC1201="L",'Data Entry'!AB1201*1,IFERROR(,"")))))))</f>
        <v>0</v>
      </c>
      <c r="J1198" s="59" t="str">
        <f>'Data Entry'!AU1201</f>
        <v/>
      </c>
      <c r="K1198" s="1">
        <f>IF('Data Entry'!AI1201="g",'Data Entry'!AH1201*0.001*V1198,IF('Data Entry'!AI1201="UI",'Data Entry'!AH1201*0.000001*V1198,IF('Data Entry'!AI1201="mg",'Data Entry'!AH1201*0.000001*V1198,IF('Data Entry'!AI1201="t",'Data Entry'!AH1201*1000*V1198,IF('Data Entry'!AI1201="kg",'Data Entry'!AH1201*1*V1198,IF('Data Entry'!AI1201="L",'Data Entry'!AH1201*1*V1198,IFERROR(,"")))))))</f>
        <v>0</v>
      </c>
      <c r="L1198" s="1" t="s">
        <v>4</v>
      </c>
      <c r="M1198" s="59">
        <f>'Data Entry'!AJ1201</f>
        <v>0</v>
      </c>
      <c r="N1198" s="59" t="str">
        <f>'Data Entry'!AX1201</f>
        <v/>
      </c>
      <c r="O1198" s="1">
        <f>IF('Data Entry'!AL1201="g",'Data Entry'!AK1201*0.001*W1198,IF('Data Entry'!AL1201="UI",'Data Entry'!AK1201*0.000001*W1198,IF('Data Entry'!AL1201="mg",'Data Entry'!AK1201*0.000001*W1198,IF('Data Entry'!AL1201="t",'Data Entry'!AK1201*1000*W1198,IF('Data Entry'!AL1201="kg",'Data Entry'!AK1201*1*W1198,IF('Data Entry'!AL1201="L",'Data Entry'!AK1201*1*W1198,IFERROR(,"")))))))</f>
        <v>0</v>
      </c>
      <c r="P1198" s="1" t="s">
        <v>4</v>
      </c>
      <c r="Q1198" s="59">
        <f>'Data Entry'!AM1201</f>
        <v>0</v>
      </c>
      <c r="R1198" s="59" t="str">
        <f>'Data Entry'!BA1201</f>
        <v/>
      </c>
      <c r="S1198" s="1">
        <f>IF('Data Entry'!AO1201="g",'Data Entry'!AN1201*0.001*X1198,IF('Data Entry'!AO1201="UI",'Data Entry'!AN1201*0.000001*X1198,IF('Data Entry'!AO1201="mg",'Data Entry'!AN1201*0.000001*X1198,IF('Data Entry'!AO1201="t",'Data Entry'!AN1201*1000*X1198,IF('Data Entry'!AO1201="kg",'Data Entry'!AN1201*1*X1198,IF('Data Entry'!AO1201="L",'Data Entry'!AN1201*1*X1198,IFERROR(,"")))))))</f>
        <v>0</v>
      </c>
      <c r="T1198" s="1" t="s">
        <v>4</v>
      </c>
      <c r="U1198" s="59" t="str">
        <f>IF('Data Entry'!AP1201="No aplica","1",'Data Entry'!AP1201)</f>
        <v/>
      </c>
      <c r="V1198" s="59" t="str">
        <f>IF('Data Entry'!AS1201="No aplica","1",'Data Entry'!AS1201)</f>
        <v/>
      </c>
      <c r="W1198" s="59" t="str">
        <f>IF('Data Entry'!AV1201="No aplica","1",'Data Entry'!AV1201)</f>
        <v/>
      </c>
      <c r="X1198" s="59" t="str">
        <f>IF('Data Entry'!AY1201="No aplica","1",'Data Entry'!AY1201)</f>
        <v/>
      </c>
      <c r="Y1198" s="151" t="str">
        <f t="shared" si="18"/>
        <v/>
      </c>
      <c r="Z1198" s="152" t="str">
        <f>IF('Data Entry'!H1201="Yes","1",IF(AND('Data Entry'!H1201="",'Data Entry'!I1201="",'Data Entry'!J1201="",'Data Entry'!K1201="",'Data Entry'!L1201="",'Data Entry'!M1201="",'Data Entry'!N1201="",'Data Entry'!O1201="",'Data Entry'!P1201="",'Data Entry'!Q1201=""),"","1"))</f>
        <v/>
      </c>
      <c r="AA1198" s="152" t="str">
        <f>IF('Data Entry'!R1201="Yes","1",IF(AND('Data Entry'!R1201="",'Data Entry'!S1201="",'Data Entry'!T1201="",'Data Entry'!U1201=""),"","1"))</f>
        <v/>
      </c>
      <c r="AB1198" s="157" t="str">
        <f>IF('Data Entry'!V1201="Yes","1",IF(AND('Data Entry'!V1201="",'Data Entry'!W1201=""),"","1"))</f>
        <v/>
      </c>
    </row>
    <row r="1199" spans="1:28" ht="17">
      <c r="A1199" s="59">
        <f>'Data Entry'!AB1202</f>
        <v>0</v>
      </c>
      <c r="B1199" s="59" t="str">
        <f>'Data Entry'!AR1202</f>
        <v/>
      </c>
      <c r="C1199" s="1">
        <f>IF('Data Entry'!AD1202="g",'Data Entry'!AC1202*0.001*U1199,IF('Data Entry'!AD1202="UI",'Data Entry'!AC1202*0.000001*U1199,IF('Data Entry'!AD1202="mg",'Data Entry'!AC1202*0.000001*U1199,IF('Data Entry'!AD1202="t",'Data Entry'!AC1202*1000*U1199,IF('Data Entry'!AD1202="kg",'Data Entry'!AC1202*1*U1199,IF('Data Entry'!AD1202="L",'Data Entry'!AC1202*1*U1199,IFERROR(,"")))))))</f>
        <v>0</v>
      </c>
      <c r="D1199" s="1" t="s">
        <v>4</v>
      </c>
      <c r="E1199" s="1">
        <f>IF('Data Entry'!AF1202="g",'Data Entry'!AE1202*0.001,IF('Data Entry'!AF1202="mg",'Data Entry'!AE1202*0.000001,IF('Data Entry'!AF1202="t",'Data Entry'!AE1202*1000,IF('Data Entry'!AF1202="ml",'Data Entry'!AE1202*0.001,IF('Data Entry'!AF1202="kg",'Data Entry'!AE1202*1,IF('Data Entry'!AF1202="Pieza",'Data Entry'!AE1202*1,IF('Data Entry'!AF1202="L",'Data Entry'!AE1202*1,IFERROR(,""))))))))</f>
        <v>0</v>
      </c>
      <c r="F1199" s="1" t="s">
        <v>4</v>
      </c>
      <c r="G1199" s="1">
        <f>IF('Data Entry'!AA1202="g",'Data Entry'!Z1202*0.001,IF('Data Entry'!AA1202="mg",'Data Entry'!Z1202*0.000001,IF('Data Entry'!AA1202="t",'Data Entry'!Z1202*1000,IF('Data Entry'!AA1202="ml",'Data Entry'!Z1202*0.001,IF('Data Entry'!AA1202="kg",'Data Entry'!Z1202*1,IF('Data Entry'!AA1202="Piezas",'Data Entry'!Z1202*1,IF('Data Entry'!AA1202="L",'Data Entry'!Z1202*1,IFERROR(,""))))))))</f>
        <v>0</v>
      </c>
      <c r="H1199" s="1" t="s">
        <v>4</v>
      </c>
      <c r="I1199" s="1">
        <f>IF('Data Entry'!AC1202="g",'Data Entry'!AB1202*0.001,IF('Data Entry'!AC1202="mg",'Data Entry'!AB1202*0.000001,IF('Data Entry'!AC1202="t",'Data Entry'!AB1202*1000,IF('Data Entry'!AC1202="ml",'Data Entry'!AB1202*0.001,IF('Data Entry'!AC1202="kg",'Data Entry'!AB1202*1,IF('Data Entry'!AC1202="L",'Data Entry'!AB1202*1,IFERROR(,"")))))))</f>
        <v>0</v>
      </c>
      <c r="J1199" s="59" t="str">
        <f>'Data Entry'!AU1202</f>
        <v/>
      </c>
      <c r="K1199" s="1">
        <f>IF('Data Entry'!AI1202="g",'Data Entry'!AH1202*0.001*V1199,IF('Data Entry'!AI1202="UI",'Data Entry'!AH1202*0.000001*V1199,IF('Data Entry'!AI1202="mg",'Data Entry'!AH1202*0.000001*V1199,IF('Data Entry'!AI1202="t",'Data Entry'!AH1202*1000*V1199,IF('Data Entry'!AI1202="kg",'Data Entry'!AH1202*1*V1199,IF('Data Entry'!AI1202="L",'Data Entry'!AH1202*1*V1199,IFERROR(,"")))))))</f>
        <v>0</v>
      </c>
      <c r="L1199" s="1" t="s">
        <v>4</v>
      </c>
      <c r="M1199" s="59">
        <f>'Data Entry'!AJ1202</f>
        <v>0</v>
      </c>
      <c r="N1199" s="59" t="str">
        <f>'Data Entry'!AX1202</f>
        <v/>
      </c>
      <c r="O1199" s="1">
        <f>IF('Data Entry'!AL1202="g",'Data Entry'!AK1202*0.001*W1199,IF('Data Entry'!AL1202="UI",'Data Entry'!AK1202*0.000001*W1199,IF('Data Entry'!AL1202="mg",'Data Entry'!AK1202*0.000001*W1199,IF('Data Entry'!AL1202="t",'Data Entry'!AK1202*1000*W1199,IF('Data Entry'!AL1202="kg",'Data Entry'!AK1202*1*W1199,IF('Data Entry'!AL1202="L",'Data Entry'!AK1202*1*W1199,IFERROR(,"")))))))</f>
        <v>0</v>
      </c>
      <c r="P1199" s="1" t="s">
        <v>4</v>
      </c>
      <c r="Q1199" s="59">
        <f>'Data Entry'!AM1202</f>
        <v>0</v>
      </c>
      <c r="R1199" s="59" t="str">
        <f>'Data Entry'!BA1202</f>
        <v/>
      </c>
      <c r="S1199" s="1">
        <f>IF('Data Entry'!AO1202="g",'Data Entry'!AN1202*0.001*X1199,IF('Data Entry'!AO1202="UI",'Data Entry'!AN1202*0.000001*X1199,IF('Data Entry'!AO1202="mg",'Data Entry'!AN1202*0.000001*X1199,IF('Data Entry'!AO1202="t",'Data Entry'!AN1202*1000*X1199,IF('Data Entry'!AO1202="kg",'Data Entry'!AN1202*1*X1199,IF('Data Entry'!AO1202="L",'Data Entry'!AN1202*1*X1199,IFERROR(,"")))))))</f>
        <v>0</v>
      </c>
      <c r="T1199" s="1" t="s">
        <v>4</v>
      </c>
      <c r="U1199" s="59" t="str">
        <f>IF('Data Entry'!AP1202="No aplica","1",'Data Entry'!AP1202)</f>
        <v/>
      </c>
      <c r="V1199" s="59" t="str">
        <f>IF('Data Entry'!AS1202="No aplica","1",'Data Entry'!AS1202)</f>
        <v/>
      </c>
      <c r="W1199" s="59" t="str">
        <f>IF('Data Entry'!AV1202="No aplica","1",'Data Entry'!AV1202)</f>
        <v/>
      </c>
      <c r="X1199" s="59" t="str">
        <f>IF('Data Entry'!AY1202="No aplica","1",'Data Entry'!AY1202)</f>
        <v/>
      </c>
      <c r="Y1199" s="151" t="str">
        <f t="shared" si="18"/>
        <v/>
      </c>
      <c r="Z1199" s="152" t="str">
        <f>IF('Data Entry'!H1202="Yes","1",IF(AND('Data Entry'!H1202="",'Data Entry'!I1202="",'Data Entry'!J1202="",'Data Entry'!K1202="",'Data Entry'!L1202="",'Data Entry'!M1202="",'Data Entry'!N1202="",'Data Entry'!O1202="",'Data Entry'!P1202="",'Data Entry'!Q1202=""),"","1"))</f>
        <v/>
      </c>
      <c r="AA1199" s="152" t="str">
        <f>IF('Data Entry'!R1202="Yes","1",IF(AND('Data Entry'!R1202="",'Data Entry'!S1202="",'Data Entry'!T1202="",'Data Entry'!U1202=""),"","1"))</f>
        <v/>
      </c>
      <c r="AB1199" s="157" t="str">
        <f>IF('Data Entry'!V1202="Yes","1",IF(AND('Data Entry'!V1202="",'Data Entry'!W1202=""),"","1"))</f>
        <v/>
      </c>
    </row>
    <row r="1200" spans="1:28" ht="17">
      <c r="A1200" s="59">
        <f>'Data Entry'!AB1203</f>
        <v>0</v>
      </c>
      <c r="B1200" s="59" t="str">
        <f>'Data Entry'!AR1203</f>
        <v/>
      </c>
      <c r="C1200" s="1">
        <f>IF('Data Entry'!AD1203="g",'Data Entry'!AC1203*0.001*U1200,IF('Data Entry'!AD1203="UI",'Data Entry'!AC1203*0.000001*U1200,IF('Data Entry'!AD1203="mg",'Data Entry'!AC1203*0.000001*U1200,IF('Data Entry'!AD1203="t",'Data Entry'!AC1203*1000*U1200,IF('Data Entry'!AD1203="kg",'Data Entry'!AC1203*1*U1200,IF('Data Entry'!AD1203="L",'Data Entry'!AC1203*1*U1200,IFERROR(,"")))))))</f>
        <v>0</v>
      </c>
      <c r="D1200" s="1" t="s">
        <v>4</v>
      </c>
      <c r="E1200" s="1">
        <f>IF('Data Entry'!AF1203="g",'Data Entry'!AE1203*0.001,IF('Data Entry'!AF1203="mg",'Data Entry'!AE1203*0.000001,IF('Data Entry'!AF1203="t",'Data Entry'!AE1203*1000,IF('Data Entry'!AF1203="ml",'Data Entry'!AE1203*0.001,IF('Data Entry'!AF1203="kg",'Data Entry'!AE1203*1,IF('Data Entry'!AF1203="Pieza",'Data Entry'!AE1203*1,IF('Data Entry'!AF1203="L",'Data Entry'!AE1203*1,IFERROR(,""))))))))</f>
        <v>0</v>
      </c>
      <c r="F1200" s="1" t="s">
        <v>4</v>
      </c>
      <c r="G1200" s="1">
        <f>IF('Data Entry'!AA1203="g",'Data Entry'!Z1203*0.001,IF('Data Entry'!AA1203="mg",'Data Entry'!Z1203*0.000001,IF('Data Entry'!AA1203="t",'Data Entry'!Z1203*1000,IF('Data Entry'!AA1203="ml",'Data Entry'!Z1203*0.001,IF('Data Entry'!AA1203="kg",'Data Entry'!Z1203*1,IF('Data Entry'!AA1203="Piezas",'Data Entry'!Z1203*1,IF('Data Entry'!AA1203="L",'Data Entry'!Z1203*1,IFERROR(,""))))))))</f>
        <v>0</v>
      </c>
      <c r="H1200" s="1" t="s">
        <v>4</v>
      </c>
      <c r="I1200" s="1">
        <f>IF('Data Entry'!AC1203="g",'Data Entry'!AB1203*0.001,IF('Data Entry'!AC1203="mg",'Data Entry'!AB1203*0.000001,IF('Data Entry'!AC1203="t",'Data Entry'!AB1203*1000,IF('Data Entry'!AC1203="ml",'Data Entry'!AB1203*0.001,IF('Data Entry'!AC1203="kg",'Data Entry'!AB1203*1,IF('Data Entry'!AC1203="L",'Data Entry'!AB1203*1,IFERROR(,"")))))))</f>
        <v>0</v>
      </c>
      <c r="J1200" s="59" t="str">
        <f>'Data Entry'!AU1203</f>
        <v/>
      </c>
      <c r="K1200" s="1">
        <f>IF('Data Entry'!AI1203="g",'Data Entry'!AH1203*0.001*V1200,IF('Data Entry'!AI1203="UI",'Data Entry'!AH1203*0.000001*V1200,IF('Data Entry'!AI1203="mg",'Data Entry'!AH1203*0.000001*V1200,IF('Data Entry'!AI1203="t",'Data Entry'!AH1203*1000*V1200,IF('Data Entry'!AI1203="kg",'Data Entry'!AH1203*1*V1200,IF('Data Entry'!AI1203="L",'Data Entry'!AH1203*1*V1200,IFERROR(,"")))))))</f>
        <v>0</v>
      </c>
      <c r="L1200" s="1" t="s">
        <v>4</v>
      </c>
      <c r="M1200" s="59">
        <f>'Data Entry'!AJ1203</f>
        <v>0</v>
      </c>
      <c r="N1200" s="59" t="str">
        <f>'Data Entry'!AX1203</f>
        <v/>
      </c>
      <c r="O1200" s="1">
        <f>IF('Data Entry'!AL1203="g",'Data Entry'!AK1203*0.001*W1200,IF('Data Entry'!AL1203="UI",'Data Entry'!AK1203*0.000001*W1200,IF('Data Entry'!AL1203="mg",'Data Entry'!AK1203*0.000001*W1200,IF('Data Entry'!AL1203="t",'Data Entry'!AK1203*1000*W1200,IF('Data Entry'!AL1203="kg",'Data Entry'!AK1203*1*W1200,IF('Data Entry'!AL1203="L",'Data Entry'!AK1203*1*W1200,IFERROR(,"")))))))</f>
        <v>0</v>
      </c>
      <c r="P1200" s="1" t="s">
        <v>4</v>
      </c>
      <c r="Q1200" s="59">
        <f>'Data Entry'!AM1203</f>
        <v>0</v>
      </c>
      <c r="R1200" s="59" t="str">
        <f>'Data Entry'!BA1203</f>
        <v/>
      </c>
      <c r="S1200" s="1">
        <f>IF('Data Entry'!AO1203="g",'Data Entry'!AN1203*0.001*X1200,IF('Data Entry'!AO1203="UI",'Data Entry'!AN1203*0.000001*X1200,IF('Data Entry'!AO1203="mg",'Data Entry'!AN1203*0.000001*X1200,IF('Data Entry'!AO1203="t",'Data Entry'!AN1203*1000*X1200,IF('Data Entry'!AO1203="kg",'Data Entry'!AN1203*1*X1200,IF('Data Entry'!AO1203="L",'Data Entry'!AN1203*1*X1200,IFERROR(,"")))))))</f>
        <v>0</v>
      </c>
      <c r="T1200" s="1" t="s">
        <v>4</v>
      </c>
      <c r="U1200" s="59" t="str">
        <f>IF('Data Entry'!AP1203="No aplica","1",'Data Entry'!AP1203)</f>
        <v/>
      </c>
      <c r="V1200" s="59" t="str">
        <f>IF('Data Entry'!AS1203="No aplica","1",'Data Entry'!AS1203)</f>
        <v/>
      </c>
      <c r="W1200" s="59" t="str">
        <f>IF('Data Entry'!AV1203="No aplica","1",'Data Entry'!AV1203)</f>
        <v/>
      </c>
      <c r="X1200" s="59" t="str">
        <f>IF('Data Entry'!AY1203="No aplica","1",'Data Entry'!AY1203)</f>
        <v/>
      </c>
      <c r="Y1200" s="151" t="str">
        <f t="shared" si="18"/>
        <v/>
      </c>
      <c r="Z1200" s="152" t="str">
        <f>IF('Data Entry'!H1203="Yes","1",IF(AND('Data Entry'!H1203="",'Data Entry'!I1203="",'Data Entry'!J1203="",'Data Entry'!K1203="",'Data Entry'!L1203="",'Data Entry'!M1203="",'Data Entry'!N1203="",'Data Entry'!O1203="",'Data Entry'!P1203="",'Data Entry'!Q1203=""),"","1"))</f>
        <v/>
      </c>
      <c r="AA1200" s="152" t="str">
        <f>IF('Data Entry'!R1203="Yes","1",IF(AND('Data Entry'!R1203="",'Data Entry'!S1203="",'Data Entry'!T1203="",'Data Entry'!U1203=""),"","1"))</f>
        <v/>
      </c>
      <c r="AB1200" s="157" t="str">
        <f>IF('Data Entry'!V1203="Yes","1",IF(AND('Data Entry'!V1203="",'Data Entry'!W1203=""),"","1"))</f>
        <v/>
      </c>
    </row>
    <row r="1201" spans="1:28" ht="17">
      <c r="A1201" s="59">
        <f>'Data Entry'!AB1204</f>
        <v>0</v>
      </c>
      <c r="B1201" s="59" t="str">
        <f>'Data Entry'!AR1204</f>
        <v/>
      </c>
      <c r="C1201" s="1">
        <f>IF('Data Entry'!AD1204="g",'Data Entry'!AC1204*0.001*U1201,IF('Data Entry'!AD1204="UI",'Data Entry'!AC1204*0.000001*U1201,IF('Data Entry'!AD1204="mg",'Data Entry'!AC1204*0.000001*U1201,IF('Data Entry'!AD1204="t",'Data Entry'!AC1204*1000*U1201,IF('Data Entry'!AD1204="kg",'Data Entry'!AC1204*1*U1201,IF('Data Entry'!AD1204="L",'Data Entry'!AC1204*1*U1201,IFERROR(,"")))))))</f>
        <v>0</v>
      </c>
      <c r="D1201" s="1" t="s">
        <v>4</v>
      </c>
      <c r="E1201" s="1">
        <f>IF('Data Entry'!AF1204="g",'Data Entry'!AE1204*0.001,IF('Data Entry'!AF1204="mg",'Data Entry'!AE1204*0.000001,IF('Data Entry'!AF1204="t",'Data Entry'!AE1204*1000,IF('Data Entry'!AF1204="ml",'Data Entry'!AE1204*0.001,IF('Data Entry'!AF1204="kg",'Data Entry'!AE1204*1,IF('Data Entry'!AF1204="Pieza",'Data Entry'!AE1204*1,IF('Data Entry'!AF1204="L",'Data Entry'!AE1204*1,IFERROR(,""))))))))</f>
        <v>0</v>
      </c>
      <c r="F1201" s="1" t="s">
        <v>4</v>
      </c>
      <c r="G1201" s="1">
        <f>IF('Data Entry'!AA1204="g",'Data Entry'!Z1204*0.001,IF('Data Entry'!AA1204="mg",'Data Entry'!Z1204*0.000001,IF('Data Entry'!AA1204="t",'Data Entry'!Z1204*1000,IF('Data Entry'!AA1204="ml",'Data Entry'!Z1204*0.001,IF('Data Entry'!AA1204="kg",'Data Entry'!Z1204*1,IF('Data Entry'!AA1204="Piezas",'Data Entry'!Z1204*1,IF('Data Entry'!AA1204="L",'Data Entry'!Z1204*1,IFERROR(,""))))))))</f>
        <v>0</v>
      </c>
      <c r="H1201" s="1" t="s">
        <v>4</v>
      </c>
      <c r="I1201" s="1">
        <f>IF('Data Entry'!AC1204="g",'Data Entry'!AB1204*0.001,IF('Data Entry'!AC1204="mg",'Data Entry'!AB1204*0.000001,IF('Data Entry'!AC1204="t",'Data Entry'!AB1204*1000,IF('Data Entry'!AC1204="ml",'Data Entry'!AB1204*0.001,IF('Data Entry'!AC1204="kg",'Data Entry'!AB1204*1,IF('Data Entry'!AC1204="L",'Data Entry'!AB1204*1,IFERROR(,"")))))))</f>
        <v>0</v>
      </c>
      <c r="J1201" s="59" t="str">
        <f>'Data Entry'!AU1204</f>
        <v/>
      </c>
      <c r="K1201" s="1">
        <f>IF('Data Entry'!AI1204="g",'Data Entry'!AH1204*0.001*V1201,IF('Data Entry'!AI1204="UI",'Data Entry'!AH1204*0.000001*V1201,IF('Data Entry'!AI1204="mg",'Data Entry'!AH1204*0.000001*V1201,IF('Data Entry'!AI1204="t",'Data Entry'!AH1204*1000*V1201,IF('Data Entry'!AI1204="kg",'Data Entry'!AH1204*1*V1201,IF('Data Entry'!AI1204="L",'Data Entry'!AH1204*1*V1201,IFERROR(,"")))))))</f>
        <v>0</v>
      </c>
      <c r="L1201" s="1" t="s">
        <v>4</v>
      </c>
      <c r="M1201" s="59">
        <f>'Data Entry'!AJ1204</f>
        <v>0</v>
      </c>
      <c r="N1201" s="59" t="str">
        <f>'Data Entry'!AX1204</f>
        <v/>
      </c>
      <c r="O1201" s="1">
        <f>IF('Data Entry'!AL1204="g",'Data Entry'!AK1204*0.001*W1201,IF('Data Entry'!AL1204="UI",'Data Entry'!AK1204*0.000001*W1201,IF('Data Entry'!AL1204="mg",'Data Entry'!AK1204*0.000001*W1201,IF('Data Entry'!AL1204="t",'Data Entry'!AK1204*1000*W1201,IF('Data Entry'!AL1204="kg",'Data Entry'!AK1204*1*W1201,IF('Data Entry'!AL1204="L",'Data Entry'!AK1204*1*W1201,IFERROR(,"")))))))</f>
        <v>0</v>
      </c>
      <c r="P1201" s="1" t="s">
        <v>4</v>
      </c>
      <c r="Q1201" s="59">
        <f>'Data Entry'!AM1204</f>
        <v>0</v>
      </c>
      <c r="R1201" s="59" t="str">
        <f>'Data Entry'!BA1204</f>
        <v/>
      </c>
      <c r="S1201" s="1">
        <f>IF('Data Entry'!AO1204="g",'Data Entry'!AN1204*0.001*X1201,IF('Data Entry'!AO1204="UI",'Data Entry'!AN1204*0.000001*X1201,IF('Data Entry'!AO1204="mg",'Data Entry'!AN1204*0.000001*X1201,IF('Data Entry'!AO1204="t",'Data Entry'!AN1204*1000*X1201,IF('Data Entry'!AO1204="kg",'Data Entry'!AN1204*1*X1201,IF('Data Entry'!AO1204="L",'Data Entry'!AN1204*1*X1201,IFERROR(,"")))))))</f>
        <v>0</v>
      </c>
      <c r="T1201" s="1" t="s">
        <v>4</v>
      </c>
      <c r="U1201" s="59" t="str">
        <f>IF('Data Entry'!AP1204="No aplica","1",'Data Entry'!AP1204)</f>
        <v/>
      </c>
      <c r="V1201" s="59" t="str">
        <f>IF('Data Entry'!AS1204="No aplica","1",'Data Entry'!AS1204)</f>
        <v/>
      </c>
      <c r="W1201" s="59" t="str">
        <f>IF('Data Entry'!AV1204="No aplica","1",'Data Entry'!AV1204)</f>
        <v/>
      </c>
      <c r="X1201" s="59" t="str">
        <f>IF('Data Entry'!AY1204="No aplica","1",'Data Entry'!AY1204)</f>
        <v/>
      </c>
      <c r="Y1201" s="151" t="str">
        <f t="shared" si="18"/>
        <v/>
      </c>
      <c r="Z1201" s="152" t="str">
        <f>IF('Data Entry'!H1204="Yes","1",IF(AND('Data Entry'!H1204="",'Data Entry'!I1204="",'Data Entry'!J1204="",'Data Entry'!K1204="",'Data Entry'!L1204="",'Data Entry'!M1204="",'Data Entry'!N1204="",'Data Entry'!O1204="",'Data Entry'!P1204="",'Data Entry'!Q1204=""),"","1"))</f>
        <v/>
      </c>
      <c r="AA1201" s="152" t="str">
        <f>IF('Data Entry'!R1204="Yes","1",IF(AND('Data Entry'!R1204="",'Data Entry'!S1204="",'Data Entry'!T1204="",'Data Entry'!U1204=""),"","1"))</f>
        <v/>
      </c>
      <c r="AB1201" s="157" t="str">
        <f>IF('Data Entry'!V1204="Yes","1",IF(AND('Data Entry'!V1204="",'Data Entry'!W1204=""),"","1"))</f>
        <v/>
      </c>
    </row>
    <row r="1202" spans="1:28" ht="17">
      <c r="A1202" s="59">
        <f>'Data Entry'!AB1205</f>
        <v>0</v>
      </c>
      <c r="B1202" s="59" t="str">
        <f>'Data Entry'!AR1205</f>
        <v/>
      </c>
      <c r="C1202" s="1">
        <f>IF('Data Entry'!AD1205="g",'Data Entry'!AC1205*0.001*U1202,IF('Data Entry'!AD1205="UI",'Data Entry'!AC1205*0.000001*U1202,IF('Data Entry'!AD1205="mg",'Data Entry'!AC1205*0.000001*U1202,IF('Data Entry'!AD1205="t",'Data Entry'!AC1205*1000*U1202,IF('Data Entry'!AD1205="kg",'Data Entry'!AC1205*1*U1202,IF('Data Entry'!AD1205="L",'Data Entry'!AC1205*1*U1202,IFERROR(,"")))))))</f>
        <v>0</v>
      </c>
      <c r="D1202" s="1" t="s">
        <v>4</v>
      </c>
      <c r="E1202" s="1">
        <f>IF('Data Entry'!AF1205="g",'Data Entry'!AE1205*0.001,IF('Data Entry'!AF1205="mg",'Data Entry'!AE1205*0.000001,IF('Data Entry'!AF1205="t",'Data Entry'!AE1205*1000,IF('Data Entry'!AF1205="ml",'Data Entry'!AE1205*0.001,IF('Data Entry'!AF1205="kg",'Data Entry'!AE1205*1,IF('Data Entry'!AF1205="Pieza",'Data Entry'!AE1205*1,IF('Data Entry'!AF1205="L",'Data Entry'!AE1205*1,IFERROR(,""))))))))</f>
        <v>0</v>
      </c>
      <c r="F1202" s="1" t="s">
        <v>4</v>
      </c>
      <c r="G1202" s="1">
        <f>IF('Data Entry'!AA1205="g",'Data Entry'!Z1205*0.001,IF('Data Entry'!AA1205="mg",'Data Entry'!Z1205*0.000001,IF('Data Entry'!AA1205="t",'Data Entry'!Z1205*1000,IF('Data Entry'!AA1205="ml",'Data Entry'!Z1205*0.001,IF('Data Entry'!AA1205="kg",'Data Entry'!Z1205*1,IF('Data Entry'!AA1205="Piezas",'Data Entry'!Z1205*1,IF('Data Entry'!AA1205="L",'Data Entry'!Z1205*1,IFERROR(,""))))))))</f>
        <v>0</v>
      </c>
      <c r="H1202" s="1" t="s">
        <v>4</v>
      </c>
      <c r="I1202" s="1">
        <f>IF('Data Entry'!AC1205="g",'Data Entry'!AB1205*0.001,IF('Data Entry'!AC1205="mg",'Data Entry'!AB1205*0.000001,IF('Data Entry'!AC1205="t",'Data Entry'!AB1205*1000,IF('Data Entry'!AC1205="ml",'Data Entry'!AB1205*0.001,IF('Data Entry'!AC1205="kg",'Data Entry'!AB1205*1,IF('Data Entry'!AC1205="L",'Data Entry'!AB1205*1,IFERROR(,"")))))))</f>
        <v>0</v>
      </c>
      <c r="J1202" s="59" t="str">
        <f>'Data Entry'!AU1205</f>
        <v/>
      </c>
      <c r="K1202" s="1">
        <f>IF('Data Entry'!AI1205="g",'Data Entry'!AH1205*0.001*V1202,IF('Data Entry'!AI1205="UI",'Data Entry'!AH1205*0.000001*V1202,IF('Data Entry'!AI1205="mg",'Data Entry'!AH1205*0.000001*V1202,IF('Data Entry'!AI1205="t",'Data Entry'!AH1205*1000*V1202,IF('Data Entry'!AI1205="kg",'Data Entry'!AH1205*1*V1202,IF('Data Entry'!AI1205="L",'Data Entry'!AH1205*1*V1202,IFERROR(,"")))))))</f>
        <v>0</v>
      </c>
      <c r="L1202" s="1" t="s">
        <v>4</v>
      </c>
      <c r="M1202" s="59">
        <f>'Data Entry'!AJ1205</f>
        <v>0</v>
      </c>
      <c r="N1202" s="59" t="str">
        <f>'Data Entry'!AX1205</f>
        <v/>
      </c>
      <c r="O1202" s="1">
        <f>IF('Data Entry'!AL1205="g",'Data Entry'!AK1205*0.001*W1202,IF('Data Entry'!AL1205="UI",'Data Entry'!AK1205*0.000001*W1202,IF('Data Entry'!AL1205="mg",'Data Entry'!AK1205*0.000001*W1202,IF('Data Entry'!AL1205="t",'Data Entry'!AK1205*1000*W1202,IF('Data Entry'!AL1205="kg",'Data Entry'!AK1205*1*W1202,IF('Data Entry'!AL1205="L",'Data Entry'!AK1205*1*W1202,IFERROR(,"")))))))</f>
        <v>0</v>
      </c>
      <c r="P1202" s="1" t="s">
        <v>4</v>
      </c>
      <c r="Q1202" s="59">
        <f>'Data Entry'!AM1205</f>
        <v>0</v>
      </c>
      <c r="R1202" s="59" t="str">
        <f>'Data Entry'!BA1205</f>
        <v/>
      </c>
      <c r="S1202" s="1">
        <f>IF('Data Entry'!AO1205="g",'Data Entry'!AN1205*0.001*X1202,IF('Data Entry'!AO1205="UI",'Data Entry'!AN1205*0.000001*X1202,IF('Data Entry'!AO1205="mg",'Data Entry'!AN1205*0.000001*X1202,IF('Data Entry'!AO1205="t",'Data Entry'!AN1205*1000*X1202,IF('Data Entry'!AO1205="kg",'Data Entry'!AN1205*1*X1202,IF('Data Entry'!AO1205="L",'Data Entry'!AN1205*1*X1202,IFERROR(,"")))))))</f>
        <v>0</v>
      </c>
      <c r="T1202" s="1" t="s">
        <v>4</v>
      </c>
      <c r="U1202" s="59" t="str">
        <f>IF('Data Entry'!AP1205="No aplica","1",'Data Entry'!AP1205)</f>
        <v/>
      </c>
      <c r="V1202" s="59" t="str">
        <f>IF('Data Entry'!AS1205="No aplica","1",'Data Entry'!AS1205)</f>
        <v/>
      </c>
      <c r="W1202" s="59" t="str">
        <f>IF('Data Entry'!AV1205="No aplica","1",'Data Entry'!AV1205)</f>
        <v/>
      </c>
      <c r="X1202" s="59" t="str">
        <f>IF('Data Entry'!AY1205="No aplica","1",'Data Entry'!AY1205)</f>
        <v/>
      </c>
      <c r="Y1202" s="151" t="str">
        <f t="shared" si="18"/>
        <v/>
      </c>
      <c r="Z1202" s="152" t="str">
        <f>IF('Data Entry'!H1205="Yes","1",IF(AND('Data Entry'!H1205="",'Data Entry'!I1205="",'Data Entry'!J1205="",'Data Entry'!K1205="",'Data Entry'!L1205="",'Data Entry'!M1205="",'Data Entry'!N1205="",'Data Entry'!O1205="",'Data Entry'!P1205="",'Data Entry'!Q1205=""),"","1"))</f>
        <v/>
      </c>
      <c r="AA1202" s="152" t="str">
        <f>IF('Data Entry'!R1205="Yes","1",IF(AND('Data Entry'!R1205="",'Data Entry'!S1205="",'Data Entry'!T1205="",'Data Entry'!U1205=""),"","1"))</f>
        <v/>
      </c>
      <c r="AB1202" s="157" t="str">
        <f>IF('Data Entry'!V1205="Yes","1",IF(AND('Data Entry'!V1205="",'Data Entry'!W1205=""),"","1"))</f>
        <v/>
      </c>
    </row>
    <row r="1203" spans="1:28" ht="17">
      <c r="A1203" s="59">
        <f>'Data Entry'!AB1206</f>
        <v>0</v>
      </c>
      <c r="B1203" s="59" t="str">
        <f>'Data Entry'!AR1206</f>
        <v/>
      </c>
      <c r="C1203" s="1">
        <f>IF('Data Entry'!AD1206="g",'Data Entry'!AC1206*0.001*U1203,IF('Data Entry'!AD1206="UI",'Data Entry'!AC1206*0.000001*U1203,IF('Data Entry'!AD1206="mg",'Data Entry'!AC1206*0.000001*U1203,IF('Data Entry'!AD1206="t",'Data Entry'!AC1206*1000*U1203,IF('Data Entry'!AD1206="kg",'Data Entry'!AC1206*1*U1203,IF('Data Entry'!AD1206="L",'Data Entry'!AC1206*1*U1203,IFERROR(,"")))))))</f>
        <v>0</v>
      </c>
      <c r="D1203" s="1" t="s">
        <v>4</v>
      </c>
      <c r="E1203" s="1">
        <f>IF('Data Entry'!AF1206="g",'Data Entry'!AE1206*0.001,IF('Data Entry'!AF1206="mg",'Data Entry'!AE1206*0.000001,IF('Data Entry'!AF1206="t",'Data Entry'!AE1206*1000,IF('Data Entry'!AF1206="ml",'Data Entry'!AE1206*0.001,IF('Data Entry'!AF1206="kg",'Data Entry'!AE1206*1,IF('Data Entry'!AF1206="Pieza",'Data Entry'!AE1206*1,IF('Data Entry'!AF1206="L",'Data Entry'!AE1206*1,IFERROR(,""))))))))</f>
        <v>0</v>
      </c>
      <c r="F1203" s="1" t="s">
        <v>4</v>
      </c>
      <c r="G1203" s="1">
        <f>IF('Data Entry'!AA1206="g",'Data Entry'!Z1206*0.001,IF('Data Entry'!AA1206="mg",'Data Entry'!Z1206*0.000001,IF('Data Entry'!AA1206="t",'Data Entry'!Z1206*1000,IF('Data Entry'!AA1206="ml",'Data Entry'!Z1206*0.001,IF('Data Entry'!AA1206="kg",'Data Entry'!Z1206*1,IF('Data Entry'!AA1206="Piezas",'Data Entry'!Z1206*1,IF('Data Entry'!AA1206="L",'Data Entry'!Z1206*1,IFERROR(,""))))))))</f>
        <v>0</v>
      </c>
      <c r="H1203" s="1" t="s">
        <v>4</v>
      </c>
      <c r="I1203" s="1">
        <f>IF('Data Entry'!AC1206="g",'Data Entry'!AB1206*0.001,IF('Data Entry'!AC1206="mg",'Data Entry'!AB1206*0.000001,IF('Data Entry'!AC1206="t",'Data Entry'!AB1206*1000,IF('Data Entry'!AC1206="ml",'Data Entry'!AB1206*0.001,IF('Data Entry'!AC1206="kg",'Data Entry'!AB1206*1,IF('Data Entry'!AC1206="L",'Data Entry'!AB1206*1,IFERROR(,"")))))))</f>
        <v>0</v>
      </c>
      <c r="J1203" s="59" t="str">
        <f>'Data Entry'!AU1206</f>
        <v/>
      </c>
      <c r="K1203" s="1">
        <f>IF('Data Entry'!AI1206="g",'Data Entry'!AH1206*0.001*V1203,IF('Data Entry'!AI1206="UI",'Data Entry'!AH1206*0.000001*V1203,IF('Data Entry'!AI1206="mg",'Data Entry'!AH1206*0.000001*V1203,IF('Data Entry'!AI1206="t",'Data Entry'!AH1206*1000*V1203,IF('Data Entry'!AI1206="kg",'Data Entry'!AH1206*1*V1203,IF('Data Entry'!AI1206="L",'Data Entry'!AH1206*1*V1203,IFERROR(,"")))))))</f>
        <v>0</v>
      </c>
      <c r="L1203" s="1" t="s">
        <v>4</v>
      </c>
      <c r="M1203" s="59">
        <f>'Data Entry'!AJ1206</f>
        <v>0</v>
      </c>
      <c r="N1203" s="59" t="str">
        <f>'Data Entry'!AX1206</f>
        <v/>
      </c>
      <c r="O1203" s="1">
        <f>IF('Data Entry'!AL1206="g",'Data Entry'!AK1206*0.001*W1203,IF('Data Entry'!AL1206="UI",'Data Entry'!AK1206*0.000001*W1203,IF('Data Entry'!AL1206="mg",'Data Entry'!AK1206*0.000001*W1203,IF('Data Entry'!AL1206="t",'Data Entry'!AK1206*1000*W1203,IF('Data Entry'!AL1206="kg",'Data Entry'!AK1206*1*W1203,IF('Data Entry'!AL1206="L",'Data Entry'!AK1206*1*W1203,IFERROR(,"")))))))</f>
        <v>0</v>
      </c>
      <c r="P1203" s="1" t="s">
        <v>4</v>
      </c>
      <c r="Q1203" s="59">
        <f>'Data Entry'!AM1206</f>
        <v>0</v>
      </c>
      <c r="R1203" s="59" t="str">
        <f>'Data Entry'!BA1206</f>
        <v/>
      </c>
      <c r="S1203" s="1">
        <f>IF('Data Entry'!AO1206="g",'Data Entry'!AN1206*0.001*X1203,IF('Data Entry'!AO1206="UI",'Data Entry'!AN1206*0.000001*X1203,IF('Data Entry'!AO1206="mg",'Data Entry'!AN1206*0.000001*X1203,IF('Data Entry'!AO1206="t",'Data Entry'!AN1206*1000*X1203,IF('Data Entry'!AO1206="kg",'Data Entry'!AN1206*1*X1203,IF('Data Entry'!AO1206="L",'Data Entry'!AN1206*1*X1203,IFERROR(,"")))))))</f>
        <v>0</v>
      </c>
      <c r="T1203" s="1" t="s">
        <v>4</v>
      </c>
      <c r="U1203" s="59" t="str">
        <f>IF('Data Entry'!AP1206="No aplica","1",'Data Entry'!AP1206)</f>
        <v/>
      </c>
      <c r="V1203" s="59" t="str">
        <f>IF('Data Entry'!AS1206="No aplica","1",'Data Entry'!AS1206)</f>
        <v/>
      </c>
      <c r="W1203" s="59" t="str">
        <f>IF('Data Entry'!AV1206="No aplica","1",'Data Entry'!AV1206)</f>
        <v/>
      </c>
      <c r="X1203" s="59" t="str">
        <f>IF('Data Entry'!AY1206="No aplica","1",'Data Entry'!AY1206)</f>
        <v/>
      </c>
      <c r="Y1203" s="151" t="str">
        <f t="shared" si="18"/>
        <v/>
      </c>
      <c r="Z1203" s="152" t="str">
        <f>IF('Data Entry'!H1206="Yes","1",IF(AND('Data Entry'!H1206="",'Data Entry'!I1206="",'Data Entry'!J1206="",'Data Entry'!K1206="",'Data Entry'!L1206="",'Data Entry'!M1206="",'Data Entry'!N1206="",'Data Entry'!O1206="",'Data Entry'!P1206="",'Data Entry'!Q1206=""),"","1"))</f>
        <v/>
      </c>
      <c r="AA1203" s="152" t="str">
        <f>IF('Data Entry'!R1206="Yes","1",IF(AND('Data Entry'!R1206="",'Data Entry'!S1206="",'Data Entry'!T1206="",'Data Entry'!U1206=""),"","1"))</f>
        <v/>
      </c>
      <c r="AB1203" s="157" t="str">
        <f>IF('Data Entry'!V1206="Yes","1",IF(AND('Data Entry'!V1206="",'Data Entry'!W1206=""),"","1"))</f>
        <v/>
      </c>
    </row>
    <row r="1204" spans="1:28" ht="17">
      <c r="A1204" s="59">
        <f>'Data Entry'!AB1207</f>
        <v>0</v>
      </c>
      <c r="B1204" s="59" t="str">
        <f>'Data Entry'!AR1207</f>
        <v/>
      </c>
      <c r="C1204" s="1">
        <f>IF('Data Entry'!AD1207="g",'Data Entry'!AC1207*0.001*U1204,IF('Data Entry'!AD1207="UI",'Data Entry'!AC1207*0.000001*U1204,IF('Data Entry'!AD1207="mg",'Data Entry'!AC1207*0.000001*U1204,IF('Data Entry'!AD1207="t",'Data Entry'!AC1207*1000*U1204,IF('Data Entry'!AD1207="kg",'Data Entry'!AC1207*1*U1204,IF('Data Entry'!AD1207="L",'Data Entry'!AC1207*1*U1204,IFERROR(,"")))))))</f>
        <v>0</v>
      </c>
      <c r="D1204" s="1" t="s">
        <v>4</v>
      </c>
      <c r="E1204" s="1">
        <f>IF('Data Entry'!AF1207="g",'Data Entry'!AE1207*0.001,IF('Data Entry'!AF1207="mg",'Data Entry'!AE1207*0.000001,IF('Data Entry'!AF1207="t",'Data Entry'!AE1207*1000,IF('Data Entry'!AF1207="ml",'Data Entry'!AE1207*0.001,IF('Data Entry'!AF1207="kg",'Data Entry'!AE1207*1,IF('Data Entry'!AF1207="Pieza",'Data Entry'!AE1207*1,IF('Data Entry'!AF1207="L",'Data Entry'!AE1207*1,IFERROR(,""))))))))</f>
        <v>0</v>
      </c>
      <c r="F1204" s="1" t="s">
        <v>4</v>
      </c>
      <c r="G1204" s="1">
        <f>IF('Data Entry'!AA1207="g",'Data Entry'!Z1207*0.001,IF('Data Entry'!AA1207="mg",'Data Entry'!Z1207*0.000001,IF('Data Entry'!AA1207="t",'Data Entry'!Z1207*1000,IF('Data Entry'!AA1207="ml",'Data Entry'!Z1207*0.001,IF('Data Entry'!AA1207="kg",'Data Entry'!Z1207*1,IF('Data Entry'!AA1207="Piezas",'Data Entry'!Z1207*1,IF('Data Entry'!AA1207="L",'Data Entry'!Z1207*1,IFERROR(,""))))))))</f>
        <v>0</v>
      </c>
      <c r="H1204" s="1" t="s">
        <v>4</v>
      </c>
      <c r="I1204" s="1">
        <f>IF('Data Entry'!AC1207="g",'Data Entry'!AB1207*0.001,IF('Data Entry'!AC1207="mg",'Data Entry'!AB1207*0.000001,IF('Data Entry'!AC1207="t",'Data Entry'!AB1207*1000,IF('Data Entry'!AC1207="ml",'Data Entry'!AB1207*0.001,IF('Data Entry'!AC1207="kg",'Data Entry'!AB1207*1,IF('Data Entry'!AC1207="L",'Data Entry'!AB1207*1,IFERROR(,"")))))))</f>
        <v>0</v>
      </c>
      <c r="J1204" s="59" t="str">
        <f>'Data Entry'!AU1207</f>
        <v/>
      </c>
      <c r="K1204" s="1">
        <f>IF('Data Entry'!AI1207="g",'Data Entry'!AH1207*0.001*V1204,IF('Data Entry'!AI1207="UI",'Data Entry'!AH1207*0.000001*V1204,IF('Data Entry'!AI1207="mg",'Data Entry'!AH1207*0.000001*V1204,IF('Data Entry'!AI1207="t",'Data Entry'!AH1207*1000*V1204,IF('Data Entry'!AI1207="kg",'Data Entry'!AH1207*1*V1204,IF('Data Entry'!AI1207="L",'Data Entry'!AH1207*1*V1204,IFERROR(,"")))))))</f>
        <v>0</v>
      </c>
      <c r="L1204" s="1" t="s">
        <v>4</v>
      </c>
      <c r="M1204" s="59">
        <f>'Data Entry'!AJ1207</f>
        <v>0</v>
      </c>
      <c r="N1204" s="59" t="str">
        <f>'Data Entry'!AX1207</f>
        <v/>
      </c>
      <c r="O1204" s="1">
        <f>IF('Data Entry'!AL1207="g",'Data Entry'!AK1207*0.001*W1204,IF('Data Entry'!AL1207="UI",'Data Entry'!AK1207*0.000001*W1204,IF('Data Entry'!AL1207="mg",'Data Entry'!AK1207*0.000001*W1204,IF('Data Entry'!AL1207="t",'Data Entry'!AK1207*1000*W1204,IF('Data Entry'!AL1207="kg",'Data Entry'!AK1207*1*W1204,IF('Data Entry'!AL1207="L",'Data Entry'!AK1207*1*W1204,IFERROR(,"")))))))</f>
        <v>0</v>
      </c>
      <c r="P1204" s="1" t="s">
        <v>4</v>
      </c>
      <c r="Q1204" s="59">
        <f>'Data Entry'!AM1207</f>
        <v>0</v>
      </c>
      <c r="R1204" s="59" t="str">
        <f>'Data Entry'!BA1207</f>
        <v/>
      </c>
      <c r="S1204" s="1">
        <f>IF('Data Entry'!AO1207="g",'Data Entry'!AN1207*0.001*X1204,IF('Data Entry'!AO1207="UI",'Data Entry'!AN1207*0.000001*X1204,IF('Data Entry'!AO1207="mg",'Data Entry'!AN1207*0.000001*X1204,IF('Data Entry'!AO1207="t",'Data Entry'!AN1207*1000*X1204,IF('Data Entry'!AO1207="kg",'Data Entry'!AN1207*1*X1204,IF('Data Entry'!AO1207="L",'Data Entry'!AN1207*1*X1204,IFERROR(,"")))))))</f>
        <v>0</v>
      </c>
      <c r="T1204" s="1" t="s">
        <v>4</v>
      </c>
      <c r="U1204" s="59" t="str">
        <f>IF('Data Entry'!AP1207="No aplica","1",'Data Entry'!AP1207)</f>
        <v/>
      </c>
      <c r="V1204" s="59" t="str">
        <f>IF('Data Entry'!AS1207="No aplica","1",'Data Entry'!AS1207)</f>
        <v/>
      </c>
      <c r="W1204" s="59" t="str">
        <f>IF('Data Entry'!AV1207="No aplica","1",'Data Entry'!AV1207)</f>
        <v/>
      </c>
      <c r="X1204" s="59" t="str">
        <f>IF('Data Entry'!AY1207="No aplica","1",'Data Entry'!AY1207)</f>
        <v/>
      </c>
      <c r="Y1204" s="151" t="str">
        <f t="shared" si="18"/>
        <v/>
      </c>
      <c r="Z1204" s="152" t="str">
        <f>IF('Data Entry'!H1207="Yes","1",IF(AND('Data Entry'!H1207="",'Data Entry'!I1207="",'Data Entry'!J1207="",'Data Entry'!K1207="",'Data Entry'!L1207="",'Data Entry'!M1207="",'Data Entry'!N1207="",'Data Entry'!O1207="",'Data Entry'!P1207="",'Data Entry'!Q1207=""),"","1"))</f>
        <v/>
      </c>
      <c r="AA1204" s="152" t="str">
        <f>IF('Data Entry'!R1207="Yes","1",IF(AND('Data Entry'!R1207="",'Data Entry'!S1207="",'Data Entry'!T1207="",'Data Entry'!U1207=""),"","1"))</f>
        <v/>
      </c>
      <c r="AB1204" s="157" t="str">
        <f>IF('Data Entry'!V1207="Yes","1",IF(AND('Data Entry'!V1207="",'Data Entry'!W1207=""),"","1"))</f>
        <v/>
      </c>
    </row>
    <row r="1205" spans="1:28" ht="17">
      <c r="A1205" s="59">
        <f>'Data Entry'!AB1208</f>
        <v>0</v>
      </c>
      <c r="B1205" s="59" t="str">
        <f>'Data Entry'!AR1208</f>
        <v/>
      </c>
      <c r="C1205" s="1">
        <f>IF('Data Entry'!AD1208="g",'Data Entry'!AC1208*0.001*U1205,IF('Data Entry'!AD1208="UI",'Data Entry'!AC1208*0.000001*U1205,IF('Data Entry'!AD1208="mg",'Data Entry'!AC1208*0.000001*U1205,IF('Data Entry'!AD1208="t",'Data Entry'!AC1208*1000*U1205,IF('Data Entry'!AD1208="kg",'Data Entry'!AC1208*1*U1205,IF('Data Entry'!AD1208="L",'Data Entry'!AC1208*1*U1205,IFERROR(,"")))))))</f>
        <v>0</v>
      </c>
      <c r="D1205" s="1" t="s">
        <v>4</v>
      </c>
      <c r="E1205" s="1">
        <f>IF('Data Entry'!AF1208="g",'Data Entry'!AE1208*0.001,IF('Data Entry'!AF1208="mg",'Data Entry'!AE1208*0.000001,IF('Data Entry'!AF1208="t",'Data Entry'!AE1208*1000,IF('Data Entry'!AF1208="ml",'Data Entry'!AE1208*0.001,IF('Data Entry'!AF1208="kg",'Data Entry'!AE1208*1,IF('Data Entry'!AF1208="Pieza",'Data Entry'!AE1208*1,IF('Data Entry'!AF1208="L",'Data Entry'!AE1208*1,IFERROR(,""))))))))</f>
        <v>0</v>
      </c>
      <c r="F1205" s="1" t="s">
        <v>4</v>
      </c>
      <c r="G1205" s="1">
        <f>IF('Data Entry'!AA1208="g",'Data Entry'!Z1208*0.001,IF('Data Entry'!AA1208="mg",'Data Entry'!Z1208*0.000001,IF('Data Entry'!AA1208="t",'Data Entry'!Z1208*1000,IF('Data Entry'!AA1208="ml",'Data Entry'!Z1208*0.001,IF('Data Entry'!AA1208="kg",'Data Entry'!Z1208*1,IF('Data Entry'!AA1208="Piezas",'Data Entry'!Z1208*1,IF('Data Entry'!AA1208="L",'Data Entry'!Z1208*1,IFERROR(,""))))))))</f>
        <v>0</v>
      </c>
      <c r="H1205" s="1" t="s">
        <v>4</v>
      </c>
      <c r="I1205" s="1">
        <f>IF('Data Entry'!AC1208="g",'Data Entry'!AB1208*0.001,IF('Data Entry'!AC1208="mg",'Data Entry'!AB1208*0.000001,IF('Data Entry'!AC1208="t",'Data Entry'!AB1208*1000,IF('Data Entry'!AC1208="ml",'Data Entry'!AB1208*0.001,IF('Data Entry'!AC1208="kg",'Data Entry'!AB1208*1,IF('Data Entry'!AC1208="L",'Data Entry'!AB1208*1,IFERROR(,"")))))))</f>
        <v>0</v>
      </c>
      <c r="J1205" s="59" t="str">
        <f>'Data Entry'!AU1208</f>
        <v/>
      </c>
      <c r="K1205" s="1">
        <f>IF('Data Entry'!AI1208="g",'Data Entry'!AH1208*0.001*V1205,IF('Data Entry'!AI1208="UI",'Data Entry'!AH1208*0.000001*V1205,IF('Data Entry'!AI1208="mg",'Data Entry'!AH1208*0.000001*V1205,IF('Data Entry'!AI1208="t",'Data Entry'!AH1208*1000*V1205,IF('Data Entry'!AI1208="kg",'Data Entry'!AH1208*1*V1205,IF('Data Entry'!AI1208="L",'Data Entry'!AH1208*1*V1205,IFERROR(,"")))))))</f>
        <v>0</v>
      </c>
      <c r="L1205" s="1" t="s">
        <v>4</v>
      </c>
      <c r="M1205" s="59">
        <f>'Data Entry'!AJ1208</f>
        <v>0</v>
      </c>
      <c r="N1205" s="59" t="str">
        <f>'Data Entry'!AX1208</f>
        <v/>
      </c>
      <c r="O1205" s="1">
        <f>IF('Data Entry'!AL1208="g",'Data Entry'!AK1208*0.001*W1205,IF('Data Entry'!AL1208="UI",'Data Entry'!AK1208*0.000001*W1205,IF('Data Entry'!AL1208="mg",'Data Entry'!AK1208*0.000001*W1205,IF('Data Entry'!AL1208="t",'Data Entry'!AK1208*1000*W1205,IF('Data Entry'!AL1208="kg",'Data Entry'!AK1208*1*W1205,IF('Data Entry'!AL1208="L",'Data Entry'!AK1208*1*W1205,IFERROR(,"")))))))</f>
        <v>0</v>
      </c>
      <c r="P1205" s="1" t="s">
        <v>4</v>
      </c>
      <c r="Q1205" s="59">
        <f>'Data Entry'!AM1208</f>
        <v>0</v>
      </c>
      <c r="R1205" s="59" t="str">
        <f>'Data Entry'!BA1208</f>
        <v/>
      </c>
      <c r="S1205" s="1">
        <f>IF('Data Entry'!AO1208="g",'Data Entry'!AN1208*0.001*X1205,IF('Data Entry'!AO1208="UI",'Data Entry'!AN1208*0.000001*X1205,IF('Data Entry'!AO1208="mg",'Data Entry'!AN1208*0.000001*X1205,IF('Data Entry'!AO1208="t",'Data Entry'!AN1208*1000*X1205,IF('Data Entry'!AO1208="kg",'Data Entry'!AN1208*1*X1205,IF('Data Entry'!AO1208="L",'Data Entry'!AN1208*1*X1205,IFERROR(,"")))))))</f>
        <v>0</v>
      </c>
      <c r="T1205" s="1" t="s">
        <v>4</v>
      </c>
      <c r="U1205" s="59" t="str">
        <f>IF('Data Entry'!AP1208="No aplica","1",'Data Entry'!AP1208)</f>
        <v/>
      </c>
      <c r="V1205" s="59" t="str">
        <f>IF('Data Entry'!AS1208="No aplica","1",'Data Entry'!AS1208)</f>
        <v/>
      </c>
      <c r="W1205" s="59" t="str">
        <f>IF('Data Entry'!AV1208="No aplica","1",'Data Entry'!AV1208)</f>
        <v/>
      </c>
      <c r="X1205" s="59" t="str">
        <f>IF('Data Entry'!AY1208="No aplica","1",'Data Entry'!AY1208)</f>
        <v/>
      </c>
      <c r="Y1205" s="151" t="str">
        <f t="shared" si="18"/>
        <v/>
      </c>
      <c r="Z1205" s="152" t="str">
        <f>IF('Data Entry'!H1208="Yes","1",IF(AND('Data Entry'!H1208="",'Data Entry'!I1208="",'Data Entry'!J1208="",'Data Entry'!K1208="",'Data Entry'!L1208="",'Data Entry'!M1208="",'Data Entry'!N1208="",'Data Entry'!O1208="",'Data Entry'!P1208="",'Data Entry'!Q1208=""),"","1"))</f>
        <v/>
      </c>
      <c r="AA1205" s="152" t="str">
        <f>IF('Data Entry'!R1208="Yes","1",IF(AND('Data Entry'!R1208="",'Data Entry'!S1208="",'Data Entry'!T1208="",'Data Entry'!U1208=""),"","1"))</f>
        <v/>
      </c>
      <c r="AB1205" s="157" t="str">
        <f>IF('Data Entry'!V1208="Yes","1",IF(AND('Data Entry'!V1208="",'Data Entry'!W1208=""),"","1"))</f>
        <v/>
      </c>
    </row>
    <row r="1206" spans="1:28" ht="17">
      <c r="A1206" s="59">
        <f>'Data Entry'!AB1209</f>
        <v>0</v>
      </c>
      <c r="B1206" s="59" t="str">
        <f>'Data Entry'!AR1209</f>
        <v/>
      </c>
      <c r="C1206" s="1">
        <f>IF('Data Entry'!AD1209="g",'Data Entry'!AC1209*0.001*U1206,IF('Data Entry'!AD1209="UI",'Data Entry'!AC1209*0.000001*U1206,IF('Data Entry'!AD1209="mg",'Data Entry'!AC1209*0.000001*U1206,IF('Data Entry'!AD1209="t",'Data Entry'!AC1209*1000*U1206,IF('Data Entry'!AD1209="kg",'Data Entry'!AC1209*1*U1206,IF('Data Entry'!AD1209="L",'Data Entry'!AC1209*1*U1206,IFERROR(,"")))))))</f>
        <v>0</v>
      </c>
      <c r="D1206" s="1" t="s">
        <v>4</v>
      </c>
      <c r="E1206" s="1">
        <f>IF('Data Entry'!AF1209="g",'Data Entry'!AE1209*0.001,IF('Data Entry'!AF1209="mg",'Data Entry'!AE1209*0.000001,IF('Data Entry'!AF1209="t",'Data Entry'!AE1209*1000,IF('Data Entry'!AF1209="ml",'Data Entry'!AE1209*0.001,IF('Data Entry'!AF1209="kg",'Data Entry'!AE1209*1,IF('Data Entry'!AF1209="Pieza",'Data Entry'!AE1209*1,IF('Data Entry'!AF1209="L",'Data Entry'!AE1209*1,IFERROR(,""))))))))</f>
        <v>0</v>
      </c>
      <c r="F1206" s="1" t="s">
        <v>4</v>
      </c>
      <c r="G1206" s="1">
        <f>IF('Data Entry'!AA1209="g",'Data Entry'!Z1209*0.001,IF('Data Entry'!AA1209="mg",'Data Entry'!Z1209*0.000001,IF('Data Entry'!AA1209="t",'Data Entry'!Z1209*1000,IF('Data Entry'!AA1209="ml",'Data Entry'!Z1209*0.001,IF('Data Entry'!AA1209="kg",'Data Entry'!Z1209*1,IF('Data Entry'!AA1209="Piezas",'Data Entry'!Z1209*1,IF('Data Entry'!AA1209="L",'Data Entry'!Z1209*1,IFERROR(,""))))))))</f>
        <v>0</v>
      </c>
      <c r="H1206" s="1" t="s">
        <v>4</v>
      </c>
      <c r="I1206" s="1">
        <f>IF('Data Entry'!AC1209="g",'Data Entry'!AB1209*0.001,IF('Data Entry'!AC1209="mg",'Data Entry'!AB1209*0.000001,IF('Data Entry'!AC1209="t",'Data Entry'!AB1209*1000,IF('Data Entry'!AC1209="ml",'Data Entry'!AB1209*0.001,IF('Data Entry'!AC1209="kg",'Data Entry'!AB1209*1,IF('Data Entry'!AC1209="L",'Data Entry'!AB1209*1,IFERROR(,"")))))))</f>
        <v>0</v>
      </c>
      <c r="J1206" s="59" t="str">
        <f>'Data Entry'!AU1209</f>
        <v/>
      </c>
      <c r="K1206" s="1">
        <f>IF('Data Entry'!AI1209="g",'Data Entry'!AH1209*0.001*V1206,IF('Data Entry'!AI1209="UI",'Data Entry'!AH1209*0.000001*V1206,IF('Data Entry'!AI1209="mg",'Data Entry'!AH1209*0.000001*V1206,IF('Data Entry'!AI1209="t",'Data Entry'!AH1209*1000*V1206,IF('Data Entry'!AI1209="kg",'Data Entry'!AH1209*1*V1206,IF('Data Entry'!AI1209="L",'Data Entry'!AH1209*1*V1206,IFERROR(,"")))))))</f>
        <v>0</v>
      </c>
      <c r="L1206" s="1" t="s">
        <v>4</v>
      </c>
      <c r="M1206" s="59">
        <f>'Data Entry'!AJ1209</f>
        <v>0</v>
      </c>
      <c r="N1206" s="59" t="str">
        <f>'Data Entry'!AX1209</f>
        <v/>
      </c>
      <c r="O1206" s="1">
        <f>IF('Data Entry'!AL1209="g",'Data Entry'!AK1209*0.001*W1206,IF('Data Entry'!AL1209="UI",'Data Entry'!AK1209*0.000001*W1206,IF('Data Entry'!AL1209="mg",'Data Entry'!AK1209*0.000001*W1206,IF('Data Entry'!AL1209="t",'Data Entry'!AK1209*1000*W1206,IF('Data Entry'!AL1209="kg",'Data Entry'!AK1209*1*W1206,IF('Data Entry'!AL1209="L",'Data Entry'!AK1209*1*W1206,IFERROR(,"")))))))</f>
        <v>0</v>
      </c>
      <c r="P1206" s="1" t="s">
        <v>4</v>
      </c>
      <c r="Q1206" s="59">
        <f>'Data Entry'!AM1209</f>
        <v>0</v>
      </c>
      <c r="R1206" s="59" t="str">
        <f>'Data Entry'!BA1209</f>
        <v/>
      </c>
      <c r="S1206" s="1">
        <f>IF('Data Entry'!AO1209="g",'Data Entry'!AN1209*0.001*X1206,IF('Data Entry'!AO1209="UI",'Data Entry'!AN1209*0.000001*X1206,IF('Data Entry'!AO1209="mg",'Data Entry'!AN1209*0.000001*X1206,IF('Data Entry'!AO1209="t",'Data Entry'!AN1209*1000*X1206,IF('Data Entry'!AO1209="kg",'Data Entry'!AN1209*1*X1206,IF('Data Entry'!AO1209="L",'Data Entry'!AN1209*1*X1206,IFERROR(,"")))))))</f>
        <v>0</v>
      </c>
      <c r="T1206" s="1" t="s">
        <v>4</v>
      </c>
      <c r="U1206" s="59" t="str">
        <f>IF('Data Entry'!AP1209="No aplica","1",'Data Entry'!AP1209)</f>
        <v/>
      </c>
      <c r="V1206" s="59" t="str">
        <f>IF('Data Entry'!AS1209="No aplica","1",'Data Entry'!AS1209)</f>
        <v/>
      </c>
      <c r="W1206" s="59" t="str">
        <f>IF('Data Entry'!AV1209="No aplica","1",'Data Entry'!AV1209)</f>
        <v/>
      </c>
      <c r="X1206" s="59" t="str">
        <f>IF('Data Entry'!AY1209="No aplica","1",'Data Entry'!AY1209)</f>
        <v/>
      </c>
      <c r="Y1206" s="151" t="str">
        <f t="shared" si="18"/>
        <v/>
      </c>
      <c r="Z1206" s="152" t="str">
        <f>IF('Data Entry'!H1209="Yes","1",IF(AND('Data Entry'!H1209="",'Data Entry'!I1209="",'Data Entry'!J1209="",'Data Entry'!K1209="",'Data Entry'!L1209="",'Data Entry'!M1209="",'Data Entry'!N1209="",'Data Entry'!O1209="",'Data Entry'!P1209="",'Data Entry'!Q1209=""),"","1"))</f>
        <v/>
      </c>
      <c r="AA1206" s="152" t="str">
        <f>IF('Data Entry'!R1209="Yes","1",IF(AND('Data Entry'!R1209="",'Data Entry'!S1209="",'Data Entry'!T1209="",'Data Entry'!U1209=""),"","1"))</f>
        <v/>
      </c>
      <c r="AB1206" s="157" t="str">
        <f>IF('Data Entry'!V1209="Yes","1",IF(AND('Data Entry'!V1209="",'Data Entry'!W1209=""),"","1"))</f>
        <v/>
      </c>
    </row>
    <row r="1207" spans="1:28" ht="17">
      <c r="A1207" s="59">
        <f>'Data Entry'!AB1210</f>
        <v>0</v>
      </c>
      <c r="B1207" s="59" t="str">
        <f>'Data Entry'!AR1210</f>
        <v/>
      </c>
      <c r="C1207" s="1">
        <f>IF('Data Entry'!AD1210="g",'Data Entry'!AC1210*0.001*U1207,IF('Data Entry'!AD1210="UI",'Data Entry'!AC1210*0.000001*U1207,IF('Data Entry'!AD1210="mg",'Data Entry'!AC1210*0.000001*U1207,IF('Data Entry'!AD1210="t",'Data Entry'!AC1210*1000*U1207,IF('Data Entry'!AD1210="kg",'Data Entry'!AC1210*1*U1207,IF('Data Entry'!AD1210="L",'Data Entry'!AC1210*1*U1207,IFERROR(,"")))))))</f>
        <v>0</v>
      </c>
      <c r="D1207" s="1" t="s">
        <v>4</v>
      </c>
      <c r="E1207" s="1">
        <f>IF('Data Entry'!AF1210="g",'Data Entry'!AE1210*0.001,IF('Data Entry'!AF1210="mg",'Data Entry'!AE1210*0.000001,IF('Data Entry'!AF1210="t",'Data Entry'!AE1210*1000,IF('Data Entry'!AF1210="ml",'Data Entry'!AE1210*0.001,IF('Data Entry'!AF1210="kg",'Data Entry'!AE1210*1,IF('Data Entry'!AF1210="Pieza",'Data Entry'!AE1210*1,IF('Data Entry'!AF1210="L",'Data Entry'!AE1210*1,IFERROR(,""))))))))</f>
        <v>0</v>
      </c>
      <c r="F1207" s="1" t="s">
        <v>4</v>
      </c>
      <c r="G1207" s="1">
        <f>IF('Data Entry'!AA1210="g",'Data Entry'!Z1210*0.001,IF('Data Entry'!AA1210="mg",'Data Entry'!Z1210*0.000001,IF('Data Entry'!AA1210="t",'Data Entry'!Z1210*1000,IF('Data Entry'!AA1210="ml",'Data Entry'!Z1210*0.001,IF('Data Entry'!AA1210="kg",'Data Entry'!Z1210*1,IF('Data Entry'!AA1210="Piezas",'Data Entry'!Z1210*1,IF('Data Entry'!AA1210="L",'Data Entry'!Z1210*1,IFERROR(,""))))))))</f>
        <v>0</v>
      </c>
      <c r="H1207" s="1" t="s">
        <v>4</v>
      </c>
      <c r="I1207" s="1">
        <f>IF('Data Entry'!AC1210="g",'Data Entry'!AB1210*0.001,IF('Data Entry'!AC1210="mg",'Data Entry'!AB1210*0.000001,IF('Data Entry'!AC1210="t",'Data Entry'!AB1210*1000,IF('Data Entry'!AC1210="ml",'Data Entry'!AB1210*0.001,IF('Data Entry'!AC1210="kg",'Data Entry'!AB1210*1,IF('Data Entry'!AC1210="L",'Data Entry'!AB1210*1,IFERROR(,"")))))))</f>
        <v>0</v>
      </c>
      <c r="J1207" s="59" t="str">
        <f>'Data Entry'!AU1210</f>
        <v/>
      </c>
      <c r="K1207" s="1">
        <f>IF('Data Entry'!AI1210="g",'Data Entry'!AH1210*0.001*V1207,IF('Data Entry'!AI1210="UI",'Data Entry'!AH1210*0.000001*V1207,IF('Data Entry'!AI1210="mg",'Data Entry'!AH1210*0.000001*V1207,IF('Data Entry'!AI1210="t",'Data Entry'!AH1210*1000*V1207,IF('Data Entry'!AI1210="kg",'Data Entry'!AH1210*1*V1207,IF('Data Entry'!AI1210="L",'Data Entry'!AH1210*1*V1207,IFERROR(,"")))))))</f>
        <v>0</v>
      </c>
      <c r="L1207" s="1" t="s">
        <v>4</v>
      </c>
      <c r="M1207" s="59">
        <f>'Data Entry'!AJ1210</f>
        <v>0</v>
      </c>
      <c r="N1207" s="59" t="str">
        <f>'Data Entry'!AX1210</f>
        <v/>
      </c>
      <c r="O1207" s="1">
        <f>IF('Data Entry'!AL1210="g",'Data Entry'!AK1210*0.001*W1207,IF('Data Entry'!AL1210="UI",'Data Entry'!AK1210*0.000001*W1207,IF('Data Entry'!AL1210="mg",'Data Entry'!AK1210*0.000001*W1207,IF('Data Entry'!AL1210="t",'Data Entry'!AK1210*1000*W1207,IF('Data Entry'!AL1210="kg",'Data Entry'!AK1210*1*W1207,IF('Data Entry'!AL1210="L",'Data Entry'!AK1210*1*W1207,IFERROR(,"")))))))</f>
        <v>0</v>
      </c>
      <c r="P1207" s="1" t="s">
        <v>4</v>
      </c>
      <c r="Q1207" s="59">
        <f>'Data Entry'!AM1210</f>
        <v>0</v>
      </c>
      <c r="R1207" s="59" t="str">
        <f>'Data Entry'!BA1210</f>
        <v/>
      </c>
      <c r="S1207" s="1">
        <f>IF('Data Entry'!AO1210="g",'Data Entry'!AN1210*0.001*X1207,IF('Data Entry'!AO1210="UI",'Data Entry'!AN1210*0.000001*X1207,IF('Data Entry'!AO1210="mg",'Data Entry'!AN1210*0.000001*X1207,IF('Data Entry'!AO1210="t",'Data Entry'!AN1210*1000*X1207,IF('Data Entry'!AO1210="kg",'Data Entry'!AN1210*1*X1207,IF('Data Entry'!AO1210="L",'Data Entry'!AN1210*1*X1207,IFERROR(,"")))))))</f>
        <v>0</v>
      </c>
      <c r="T1207" s="1" t="s">
        <v>4</v>
      </c>
      <c r="U1207" s="59" t="str">
        <f>IF('Data Entry'!AP1210="No aplica","1",'Data Entry'!AP1210)</f>
        <v/>
      </c>
      <c r="V1207" s="59" t="str">
        <f>IF('Data Entry'!AS1210="No aplica","1",'Data Entry'!AS1210)</f>
        <v/>
      </c>
      <c r="W1207" s="59" t="str">
        <f>IF('Data Entry'!AV1210="No aplica","1",'Data Entry'!AV1210)</f>
        <v/>
      </c>
      <c r="X1207" s="59" t="str">
        <f>IF('Data Entry'!AY1210="No aplica","1",'Data Entry'!AY1210)</f>
        <v/>
      </c>
      <c r="Y1207" s="151" t="str">
        <f t="shared" si="18"/>
        <v/>
      </c>
      <c r="Z1207" s="152" t="str">
        <f>IF('Data Entry'!H1210="Yes","1",IF(AND('Data Entry'!H1210="",'Data Entry'!I1210="",'Data Entry'!J1210="",'Data Entry'!K1210="",'Data Entry'!L1210="",'Data Entry'!M1210="",'Data Entry'!N1210="",'Data Entry'!O1210="",'Data Entry'!P1210="",'Data Entry'!Q1210=""),"","1"))</f>
        <v/>
      </c>
      <c r="AA1207" s="152" t="str">
        <f>IF('Data Entry'!R1210="Yes","1",IF(AND('Data Entry'!R1210="",'Data Entry'!S1210="",'Data Entry'!T1210="",'Data Entry'!U1210=""),"","1"))</f>
        <v/>
      </c>
      <c r="AB1207" s="157" t="str">
        <f>IF('Data Entry'!V1210="Yes","1",IF(AND('Data Entry'!V1210="",'Data Entry'!W1210=""),"","1"))</f>
        <v/>
      </c>
    </row>
    <row r="1208" spans="1:28" ht="17">
      <c r="A1208" s="59">
        <f>'Data Entry'!AB1211</f>
        <v>0</v>
      </c>
      <c r="B1208" s="59" t="str">
        <f>'Data Entry'!AR1211</f>
        <v/>
      </c>
      <c r="C1208" s="1">
        <f>IF('Data Entry'!AD1211="g",'Data Entry'!AC1211*0.001*U1208,IF('Data Entry'!AD1211="UI",'Data Entry'!AC1211*0.000001*U1208,IF('Data Entry'!AD1211="mg",'Data Entry'!AC1211*0.000001*U1208,IF('Data Entry'!AD1211="t",'Data Entry'!AC1211*1000*U1208,IF('Data Entry'!AD1211="kg",'Data Entry'!AC1211*1*U1208,IF('Data Entry'!AD1211="L",'Data Entry'!AC1211*1*U1208,IFERROR(,"")))))))</f>
        <v>0</v>
      </c>
      <c r="D1208" s="1" t="s">
        <v>4</v>
      </c>
      <c r="E1208" s="1">
        <f>IF('Data Entry'!AF1211="g",'Data Entry'!AE1211*0.001,IF('Data Entry'!AF1211="mg",'Data Entry'!AE1211*0.000001,IF('Data Entry'!AF1211="t",'Data Entry'!AE1211*1000,IF('Data Entry'!AF1211="ml",'Data Entry'!AE1211*0.001,IF('Data Entry'!AF1211="kg",'Data Entry'!AE1211*1,IF('Data Entry'!AF1211="Pieza",'Data Entry'!AE1211*1,IF('Data Entry'!AF1211="L",'Data Entry'!AE1211*1,IFERROR(,""))))))))</f>
        <v>0</v>
      </c>
      <c r="F1208" s="1" t="s">
        <v>4</v>
      </c>
      <c r="G1208" s="1">
        <f>IF('Data Entry'!AA1211="g",'Data Entry'!Z1211*0.001,IF('Data Entry'!AA1211="mg",'Data Entry'!Z1211*0.000001,IF('Data Entry'!AA1211="t",'Data Entry'!Z1211*1000,IF('Data Entry'!AA1211="ml",'Data Entry'!Z1211*0.001,IF('Data Entry'!AA1211="kg",'Data Entry'!Z1211*1,IF('Data Entry'!AA1211="Piezas",'Data Entry'!Z1211*1,IF('Data Entry'!AA1211="L",'Data Entry'!Z1211*1,IFERROR(,""))))))))</f>
        <v>0</v>
      </c>
      <c r="H1208" s="1" t="s">
        <v>4</v>
      </c>
      <c r="I1208" s="1">
        <f>IF('Data Entry'!AC1211="g",'Data Entry'!AB1211*0.001,IF('Data Entry'!AC1211="mg",'Data Entry'!AB1211*0.000001,IF('Data Entry'!AC1211="t",'Data Entry'!AB1211*1000,IF('Data Entry'!AC1211="ml",'Data Entry'!AB1211*0.001,IF('Data Entry'!AC1211="kg",'Data Entry'!AB1211*1,IF('Data Entry'!AC1211="L",'Data Entry'!AB1211*1,IFERROR(,"")))))))</f>
        <v>0</v>
      </c>
      <c r="J1208" s="59" t="str">
        <f>'Data Entry'!AU1211</f>
        <v/>
      </c>
      <c r="K1208" s="1">
        <f>IF('Data Entry'!AI1211="g",'Data Entry'!AH1211*0.001*V1208,IF('Data Entry'!AI1211="UI",'Data Entry'!AH1211*0.000001*V1208,IF('Data Entry'!AI1211="mg",'Data Entry'!AH1211*0.000001*V1208,IF('Data Entry'!AI1211="t",'Data Entry'!AH1211*1000*V1208,IF('Data Entry'!AI1211="kg",'Data Entry'!AH1211*1*V1208,IF('Data Entry'!AI1211="L",'Data Entry'!AH1211*1*V1208,IFERROR(,"")))))))</f>
        <v>0</v>
      </c>
      <c r="L1208" s="1" t="s">
        <v>4</v>
      </c>
      <c r="M1208" s="59">
        <f>'Data Entry'!AJ1211</f>
        <v>0</v>
      </c>
      <c r="N1208" s="59" t="str">
        <f>'Data Entry'!AX1211</f>
        <v/>
      </c>
      <c r="O1208" s="1">
        <f>IF('Data Entry'!AL1211="g",'Data Entry'!AK1211*0.001*W1208,IF('Data Entry'!AL1211="UI",'Data Entry'!AK1211*0.000001*W1208,IF('Data Entry'!AL1211="mg",'Data Entry'!AK1211*0.000001*W1208,IF('Data Entry'!AL1211="t",'Data Entry'!AK1211*1000*W1208,IF('Data Entry'!AL1211="kg",'Data Entry'!AK1211*1*W1208,IF('Data Entry'!AL1211="L",'Data Entry'!AK1211*1*W1208,IFERROR(,"")))))))</f>
        <v>0</v>
      </c>
      <c r="P1208" s="1" t="s">
        <v>4</v>
      </c>
      <c r="Q1208" s="59">
        <f>'Data Entry'!AM1211</f>
        <v>0</v>
      </c>
      <c r="R1208" s="59" t="str">
        <f>'Data Entry'!BA1211</f>
        <v/>
      </c>
      <c r="S1208" s="1">
        <f>IF('Data Entry'!AO1211="g",'Data Entry'!AN1211*0.001*X1208,IF('Data Entry'!AO1211="UI",'Data Entry'!AN1211*0.000001*X1208,IF('Data Entry'!AO1211="mg",'Data Entry'!AN1211*0.000001*X1208,IF('Data Entry'!AO1211="t",'Data Entry'!AN1211*1000*X1208,IF('Data Entry'!AO1211="kg",'Data Entry'!AN1211*1*X1208,IF('Data Entry'!AO1211="L",'Data Entry'!AN1211*1*X1208,IFERROR(,"")))))))</f>
        <v>0</v>
      </c>
      <c r="T1208" s="1" t="s">
        <v>4</v>
      </c>
      <c r="U1208" s="59" t="str">
        <f>IF('Data Entry'!AP1211="No aplica","1",'Data Entry'!AP1211)</f>
        <v/>
      </c>
      <c r="V1208" s="59" t="str">
        <f>IF('Data Entry'!AS1211="No aplica","1",'Data Entry'!AS1211)</f>
        <v/>
      </c>
      <c r="W1208" s="59" t="str">
        <f>IF('Data Entry'!AV1211="No aplica","1",'Data Entry'!AV1211)</f>
        <v/>
      </c>
      <c r="X1208" s="59" t="str">
        <f>IF('Data Entry'!AY1211="No aplica","1",'Data Entry'!AY1211)</f>
        <v/>
      </c>
      <c r="Y1208" s="151" t="str">
        <f t="shared" si="18"/>
        <v/>
      </c>
      <c r="Z1208" s="152" t="str">
        <f>IF('Data Entry'!H1211="Yes","1",IF(AND('Data Entry'!H1211="",'Data Entry'!I1211="",'Data Entry'!J1211="",'Data Entry'!K1211="",'Data Entry'!L1211="",'Data Entry'!M1211="",'Data Entry'!N1211="",'Data Entry'!O1211="",'Data Entry'!P1211="",'Data Entry'!Q1211=""),"","1"))</f>
        <v/>
      </c>
      <c r="AA1208" s="152" t="str">
        <f>IF('Data Entry'!R1211="Yes","1",IF(AND('Data Entry'!R1211="",'Data Entry'!S1211="",'Data Entry'!T1211="",'Data Entry'!U1211=""),"","1"))</f>
        <v/>
      </c>
      <c r="AB1208" s="157" t="str">
        <f>IF('Data Entry'!V1211="Yes","1",IF(AND('Data Entry'!V1211="",'Data Entry'!W1211=""),"","1"))</f>
        <v/>
      </c>
    </row>
    <row r="1209" spans="1:28" ht="17">
      <c r="A1209" s="59">
        <f>'Data Entry'!AB1212</f>
        <v>0</v>
      </c>
      <c r="B1209" s="59" t="str">
        <f>'Data Entry'!AR1212</f>
        <v/>
      </c>
      <c r="C1209" s="1">
        <f>IF('Data Entry'!AD1212="g",'Data Entry'!AC1212*0.001*U1209,IF('Data Entry'!AD1212="UI",'Data Entry'!AC1212*0.000001*U1209,IF('Data Entry'!AD1212="mg",'Data Entry'!AC1212*0.000001*U1209,IF('Data Entry'!AD1212="t",'Data Entry'!AC1212*1000*U1209,IF('Data Entry'!AD1212="kg",'Data Entry'!AC1212*1*U1209,IF('Data Entry'!AD1212="L",'Data Entry'!AC1212*1*U1209,IFERROR(,"")))))))</f>
        <v>0</v>
      </c>
      <c r="D1209" s="1" t="s">
        <v>4</v>
      </c>
      <c r="E1209" s="1">
        <f>IF('Data Entry'!AF1212="g",'Data Entry'!AE1212*0.001,IF('Data Entry'!AF1212="mg",'Data Entry'!AE1212*0.000001,IF('Data Entry'!AF1212="t",'Data Entry'!AE1212*1000,IF('Data Entry'!AF1212="ml",'Data Entry'!AE1212*0.001,IF('Data Entry'!AF1212="kg",'Data Entry'!AE1212*1,IF('Data Entry'!AF1212="Pieza",'Data Entry'!AE1212*1,IF('Data Entry'!AF1212="L",'Data Entry'!AE1212*1,IFERROR(,""))))))))</f>
        <v>0</v>
      </c>
      <c r="F1209" s="1" t="s">
        <v>4</v>
      </c>
      <c r="G1209" s="1">
        <f>IF('Data Entry'!AA1212="g",'Data Entry'!Z1212*0.001,IF('Data Entry'!AA1212="mg",'Data Entry'!Z1212*0.000001,IF('Data Entry'!AA1212="t",'Data Entry'!Z1212*1000,IF('Data Entry'!AA1212="ml",'Data Entry'!Z1212*0.001,IF('Data Entry'!AA1212="kg",'Data Entry'!Z1212*1,IF('Data Entry'!AA1212="Piezas",'Data Entry'!Z1212*1,IF('Data Entry'!AA1212="L",'Data Entry'!Z1212*1,IFERROR(,""))))))))</f>
        <v>0</v>
      </c>
      <c r="H1209" s="1" t="s">
        <v>4</v>
      </c>
      <c r="I1209" s="1">
        <f>IF('Data Entry'!AC1212="g",'Data Entry'!AB1212*0.001,IF('Data Entry'!AC1212="mg",'Data Entry'!AB1212*0.000001,IF('Data Entry'!AC1212="t",'Data Entry'!AB1212*1000,IF('Data Entry'!AC1212="ml",'Data Entry'!AB1212*0.001,IF('Data Entry'!AC1212="kg",'Data Entry'!AB1212*1,IF('Data Entry'!AC1212="L",'Data Entry'!AB1212*1,IFERROR(,"")))))))</f>
        <v>0</v>
      </c>
      <c r="J1209" s="59" t="str">
        <f>'Data Entry'!AU1212</f>
        <v/>
      </c>
      <c r="K1209" s="1">
        <f>IF('Data Entry'!AI1212="g",'Data Entry'!AH1212*0.001*V1209,IF('Data Entry'!AI1212="UI",'Data Entry'!AH1212*0.000001*V1209,IF('Data Entry'!AI1212="mg",'Data Entry'!AH1212*0.000001*V1209,IF('Data Entry'!AI1212="t",'Data Entry'!AH1212*1000*V1209,IF('Data Entry'!AI1212="kg",'Data Entry'!AH1212*1*V1209,IF('Data Entry'!AI1212="L",'Data Entry'!AH1212*1*V1209,IFERROR(,"")))))))</f>
        <v>0</v>
      </c>
      <c r="L1209" s="1" t="s">
        <v>4</v>
      </c>
      <c r="M1209" s="59">
        <f>'Data Entry'!AJ1212</f>
        <v>0</v>
      </c>
      <c r="N1209" s="59" t="str">
        <f>'Data Entry'!AX1212</f>
        <v/>
      </c>
      <c r="O1209" s="1">
        <f>IF('Data Entry'!AL1212="g",'Data Entry'!AK1212*0.001*W1209,IF('Data Entry'!AL1212="UI",'Data Entry'!AK1212*0.000001*W1209,IF('Data Entry'!AL1212="mg",'Data Entry'!AK1212*0.000001*W1209,IF('Data Entry'!AL1212="t",'Data Entry'!AK1212*1000*W1209,IF('Data Entry'!AL1212="kg",'Data Entry'!AK1212*1*W1209,IF('Data Entry'!AL1212="L",'Data Entry'!AK1212*1*W1209,IFERROR(,"")))))))</f>
        <v>0</v>
      </c>
      <c r="P1209" s="1" t="s">
        <v>4</v>
      </c>
      <c r="Q1209" s="59">
        <f>'Data Entry'!AM1212</f>
        <v>0</v>
      </c>
      <c r="R1209" s="59" t="str">
        <f>'Data Entry'!BA1212</f>
        <v/>
      </c>
      <c r="S1209" s="1">
        <f>IF('Data Entry'!AO1212="g",'Data Entry'!AN1212*0.001*X1209,IF('Data Entry'!AO1212="UI",'Data Entry'!AN1212*0.000001*X1209,IF('Data Entry'!AO1212="mg",'Data Entry'!AN1212*0.000001*X1209,IF('Data Entry'!AO1212="t",'Data Entry'!AN1212*1000*X1209,IF('Data Entry'!AO1212="kg",'Data Entry'!AN1212*1*X1209,IF('Data Entry'!AO1212="L",'Data Entry'!AN1212*1*X1209,IFERROR(,"")))))))</f>
        <v>0</v>
      </c>
      <c r="T1209" s="1" t="s">
        <v>4</v>
      </c>
      <c r="U1209" s="59" t="str">
        <f>IF('Data Entry'!AP1212="No aplica","1",'Data Entry'!AP1212)</f>
        <v/>
      </c>
      <c r="V1209" s="59" t="str">
        <f>IF('Data Entry'!AS1212="No aplica","1",'Data Entry'!AS1212)</f>
        <v/>
      </c>
      <c r="W1209" s="59" t="str">
        <f>IF('Data Entry'!AV1212="No aplica","1",'Data Entry'!AV1212)</f>
        <v/>
      </c>
      <c r="X1209" s="59" t="str">
        <f>IF('Data Entry'!AY1212="No aplica","1",'Data Entry'!AY1212)</f>
        <v/>
      </c>
      <c r="Y1209" s="151" t="str">
        <f t="shared" si="18"/>
        <v/>
      </c>
      <c r="Z1209" s="152" t="str">
        <f>IF('Data Entry'!H1212="Yes","1",IF(AND('Data Entry'!H1212="",'Data Entry'!I1212="",'Data Entry'!J1212="",'Data Entry'!K1212="",'Data Entry'!L1212="",'Data Entry'!M1212="",'Data Entry'!N1212="",'Data Entry'!O1212="",'Data Entry'!P1212="",'Data Entry'!Q1212=""),"","1"))</f>
        <v/>
      </c>
      <c r="AA1209" s="152" t="str">
        <f>IF('Data Entry'!R1212="Yes","1",IF(AND('Data Entry'!R1212="",'Data Entry'!S1212="",'Data Entry'!T1212="",'Data Entry'!U1212=""),"","1"))</f>
        <v/>
      </c>
      <c r="AB1209" s="157" t="str">
        <f>IF('Data Entry'!V1212="Yes","1",IF(AND('Data Entry'!V1212="",'Data Entry'!W1212=""),"","1"))</f>
        <v/>
      </c>
    </row>
    <row r="1210" spans="1:28" ht="17">
      <c r="A1210" s="59">
        <f>'Data Entry'!AB1213</f>
        <v>0</v>
      </c>
      <c r="B1210" s="59" t="str">
        <f>'Data Entry'!AR1213</f>
        <v/>
      </c>
      <c r="C1210" s="1">
        <f>IF('Data Entry'!AD1213="g",'Data Entry'!AC1213*0.001*U1210,IF('Data Entry'!AD1213="UI",'Data Entry'!AC1213*0.000001*U1210,IF('Data Entry'!AD1213="mg",'Data Entry'!AC1213*0.000001*U1210,IF('Data Entry'!AD1213="t",'Data Entry'!AC1213*1000*U1210,IF('Data Entry'!AD1213="kg",'Data Entry'!AC1213*1*U1210,IF('Data Entry'!AD1213="L",'Data Entry'!AC1213*1*U1210,IFERROR(,"")))))))</f>
        <v>0</v>
      </c>
      <c r="D1210" s="1" t="s">
        <v>4</v>
      </c>
      <c r="E1210" s="1">
        <f>IF('Data Entry'!AF1213="g",'Data Entry'!AE1213*0.001,IF('Data Entry'!AF1213="mg",'Data Entry'!AE1213*0.000001,IF('Data Entry'!AF1213="t",'Data Entry'!AE1213*1000,IF('Data Entry'!AF1213="ml",'Data Entry'!AE1213*0.001,IF('Data Entry'!AF1213="kg",'Data Entry'!AE1213*1,IF('Data Entry'!AF1213="Pieza",'Data Entry'!AE1213*1,IF('Data Entry'!AF1213="L",'Data Entry'!AE1213*1,IFERROR(,""))))))))</f>
        <v>0</v>
      </c>
      <c r="F1210" s="1" t="s">
        <v>4</v>
      </c>
      <c r="G1210" s="1">
        <f>IF('Data Entry'!AA1213="g",'Data Entry'!Z1213*0.001,IF('Data Entry'!AA1213="mg",'Data Entry'!Z1213*0.000001,IF('Data Entry'!AA1213="t",'Data Entry'!Z1213*1000,IF('Data Entry'!AA1213="ml",'Data Entry'!Z1213*0.001,IF('Data Entry'!AA1213="kg",'Data Entry'!Z1213*1,IF('Data Entry'!AA1213="Piezas",'Data Entry'!Z1213*1,IF('Data Entry'!AA1213="L",'Data Entry'!Z1213*1,IFERROR(,""))))))))</f>
        <v>0</v>
      </c>
      <c r="H1210" s="1" t="s">
        <v>4</v>
      </c>
      <c r="I1210" s="1">
        <f>IF('Data Entry'!AC1213="g",'Data Entry'!AB1213*0.001,IF('Data Entry'!AC1213="mg",'Data Entry'!AB1213*0.000001,IF('Data Entry'!AC1213="t",'Data Entry'!AB1213*1000,IF('Data Entry'!AC1213="ml",'Data Entry'!AB1213*0.001,IF('Data Entry'!AC1213="kg",'Data Entry'!AB1213*1,IF('Data Entry'!AC1213="L",'Data Entry'!AB1213*1,IFERROR(,"")))))))</f>
        <v>0</v>
      </c>
      <c r="J1210" s="59" t="str">
        <f>'Data Entry'!AU1213</f>
        <v/>
      </c>
      <c r="K1210" s="1">
        <f>IF('Data Entry'!AI1213="g",'Data Entry'!AH1213*0.001*V1210,IF('Data Entry'!AI1213="UI",'Data Entry'!AH1213*0.000001*V1210,IF('Data Entry'!AI1213="mg",'Data Entry'!AH1213*0.000001*V1210,IF('Data Entry'!AI1213="t",'Data Entry'!AH1213*1000*V1210,IF('Data Entry'!AI1213="kg",'Data Entry'!AH1213*1*V1210,IF('Data Entry'!AI1213="L",'Data Entry'!AH1213*1*V1210,IFERROR(,"")))))))</f>
        <v>0</v>
      </c>
      <c r="L1210" s="1" t="s">
        <v>4</v>
      </c>
      <c r="M1210" s="59">
        <f>'Data Entry'!AJ1213</f>
        <v>0</v>
      </c>
      <c r="N1210" s="59" t="str">
        <f>'Data Entry'!AX1213</f>
        <v/>
      </c>
      <c r="O1210" s="1">
        <f>IF('Data Entry'!AL1213="g",'Data Entry'!AK1213*0.001*W1210,IF('Data Entry'!AL1213="UI",'Data Entry'!AK1213*0.000001*W1210,IF('Data Entry'!AL1213="mg",'Data Entry'!AK1213*0.000001*W1210,IF('Data Entry'!AL1213="t",'Data Entry'!AK1213*1000*W1210,IF('Data Entry'!AL1213="kg",'Data Entry'!AK1213*1*W1210,IF('Data Entry'!AL1213="L",'Data Entry'!AK1213*1*W1210,IFERROR(,"")))))))</f>
        <v>0</v>
      </c>
      <c r="P1210" s="1" t="s">
        <v>4</v>
      </c>
      <c r="Q1210" s="59">
        <f>'Data Entry'!AM1213</f>
        <v>0</v>
      </c>
      <c r="R1210" s="59" t="str">
        <f>'Data Entry'!BA1213</f>
        <v/>
      </c>
      <c r="S1210" s="1">
        <f>IF('Data Entry'!AO1213="g",'Data Entry'!AN1213*0.001*X1210,IF('Data Entry'!AO1213="UI",'Data Entry'!AN1213*0.000001*X1210,IF('Data Entry'!AO1213="mg",'Data Entry'!AN1213*0.000001*X1210,IF('Data Entry'!AO1213="t",'Data Entry'!AN1213*1000*X1210,IF('Data Entry'!AO1213="kg",'Data Entry'!AN1213*1*X1210,IF('Data Entry'!AO1213="L",'Data Entry'!AN1213*1*X1210,IFERROR(,"")))))))</f>
        <v>0</v>
      </c>
      <c r="T1210" s="1" t="s">
        <v>4</v>
      </c>
      <c r="U1210" s="59" t="str">
        <f>IF('Data Entry'!AP1213="No aplica","1",'Data Entry'!AP1213)</f>
        <v/>
      </c>
      <c r="V1210" s="59" t="str">
        <f>IF('Data Entry'!AS1213="No aplica","1",'Data Entry'!AS1213)</f>
        <v/>
      </c>
      <c r="W1210" s="59" t="str">
        <f>IF('Data Entry'!AV1213="No aplica","1",'Data Entry'!AV1213)</f>
        <v/>
      </c>
      <c r="X1210" s="59" t="str">
        <f>IF('Data Entry'!AY1213="No aplica","1",'Data Entry'!AY1213)</f>
        <v/>
      </c>
      <c r="Y1210" s="151" t="str">
        <f t="shared" si="18"/>
        <v/>
      </c>
      <c r="Z1210" s="152" t="str">
        <f>IF('Data Entry'!H1213="Yes","1",IF(AND('Data Entry'!H1213="",'Data Entry'!I1213="",'Data Entry'!J1213="",'Data Entry'!K1213="",'Data Entry'!L1213="",'Data Entry'!M1213="",'Data Entry'!N1213="",'Data Entry'!O1213="",'Data Entry'!P1213="",'Data Entry'!Q1213=""),"","1"))</f>
        <v/>
      </c>
      <c r="AA1210" s="152" t="str">
        <f>IF('Data Entry'!R1213="Yes","1",IF(AND('Data Entry'!R1213="",'Data Entry'!S1213="",'Data Entry'!T1213="",'Data Entry'!U1213=""),"","1"))</f>
        <v/>
      </c>
      <c r="AB1210" s="157" t="str">
        <f>IF('Data Entry'!V1213="Yes","1",IF(AND('Data Entry'!V1213="",'Data Entry'!W1213=""),"","1"))</f>
        <v/>
      </c>
    </row>
    <row r="1211" spans="1:28" ht="17">
      <c r="A1211" s="59">
        <f>'Data Entry'!AB1214</f>
        <v>0</v>
      </c>
      <c r="B1211" s="59" t="str">
        <f>'Data Entry'!AR1214</f>
        <v/>
      </c>
      <c r="C1211" s="1">
        <f>IF('Data Entry'!AD1214="g",'Data Entry'!AC1214*0.001*U1211,IF('Data Entry'!AD1214="UI",'Data Entry'!AC1214*0.000001*U1211,IF('Data Entry'!AD1214="mg",'Data Entry'!AC1214*0.000001*U1211,IF('Data Entry'!AD1214="t",'Data Entry'!AC1214*1000*U1211,IF('Data Entry'!AD1214="kg",'Data Entry'!AC1214*1*U1211,IF('Data Entry'!AD1214="L",'Data Entry'!AC1214*1*U1211,IFERROR(,"")))))))</f>
        <v>0</v>
      </c>
      <c r="D1211" s="1" t="s">
        <v>4</v>
      </c>
      <c r="E1211" s="1">
        <f>IF('Data Entry'!AF1214="g",'Data Entry'!AE1214*0.001,IF('Data Entry'!AF1214="mg",'Data Entry'!AE1214*0.000001,IF('Data Entry'!AF1214="t",'Data Entry'!AE1214*1000,IF('Data Entry'!AF1214="ml",'Data Entry'!AE1214*0.001,IF('Data Entry'!AF1214="kg",'Data Entry'!AE1214*1,IF('Data Entry'!AF1214="Pieza",'Data Entry'!AE1214*1,IF('Data Entry'!AF1214="L",'Data Entry'!AE1214*1,IFERROR(,""))))))))</f>
        <v>0</v>
      </c>
      <c r="F1211" s="1" t="s">
        <v>4</v>
      </c>
      <c r="G1211" s="1">
        <f>IF('Data Entry'!AA1214="g",'Data Entry'!Z1214*0.001,IF('Data Entry'!AA1214="mg",'Data Entry'!Z1214*0.000001,IF('Data Entry'!AA1214="t",'Data Entry'!Z1214*1000,IF('Data Entry'!AA1214="ml",'Data Entry'!Z1214*0.001,IF('Data Entry'!AA1214="kg",'Data Entry'!Z1214*1,IF('Data Entry'!AA1214="Piezas",'Data Entry'!Z1214*1,IF('Data Entry'!AA1214="L",'Data Entry'!Z1214*1,IFERROR(,""))))))))</f>
        <v>0</v>
      </c>
      <c r="H1211" s="1" t="s">
        <v>4</v>
      </c>
      <c r="I1211" s="1">
        <f>IF('Data Entry'!AC1214="g",'Data Entry'!AB1214*0.001,IF('Data Entry'!AC1214="mg",'Data Entry'!AB1214*0.000001,IF('Data Entry'!AC1214="t",'Data Entry'!AB1214*1000,IF('Data Entry'!AC1214="ml",'Data Entry'!AB1214*0.001,IF('Data Entry'!AC1214="kg",'Data Entry'!AB1214*1,IF('Data Entry'!AC1214="L",'Data Entry'!AB1214*1,IFERROR(,"")))))))</f>
        <v>0</v>
      </c>
      <c r="J1211" s="59" t="str">
        <f>'Data Entry'!AU1214</f>
        <v/>
      </c>
      <c r="K1211" s="1">
        <f>IF('Data Entry'!AI1214="g",'Data Entry'!AH1214*0.001*V1211,IF('Data Entry'!AI1214="UI",'Data Entry'!AH1214*0.000001*V1211,IF('Data Entry'!AI1214="mg",'Data Entry'!AH1214*0.000001*V1211,IF('Data Entry'!AI1214="t",'Data Entry'!AH1214*1000*V1211,IF('Data Entry'!AI1214="kg",'Data Entry'!AH1214*1*V1211,IF('Data Entry'!AI1214="L",'Data Entry'!AH1214*1*V1211,IFERROR(,"")))))))</f>
        <v>0</v>
      </c>
      <c r="L1211" s="1" t="s">
        <v>4</v>
      </c>
      <c r="M1211" s="59">
        <f>'Data Entry'!AJ1214</f>
        <v>0</v>
      </c>
      <c r="N1211" s="59" t="str">
        <f>'Data Entry'!AX1214</f>
        <v/>
      </c>
      <c r="O1211" s="1">
        <f>IF('Data Entry'!AL1214="g",'Data Entry'!AK1214*0.001*W1211,IF('Data Entry'!AL1214="UI",'Data Entry'!AK1214*0.000001*W1211,IF('Data Entry'!AL1214="mg",'Data Entry'!AK1214*0.000001*W1211,IF('Data Entry'!AL1214="t",'Data Entry'!AK1214*1000*W1211,IF('Data Entry'!AL1214="kg",'Data Entry'!AK1214*1*W1211,IF('Data Entry'!AL1214="L",'Data Entry'!AK1214*1*W1211,IFERROR(,"")))))))</f>
        <v>0</v>
      </c>
      <c r="P1211" s="1" t="s">
        <v>4</v>
      </c>
      <c r="Q1211" s="59">
        <f>'Data Entry'!AM1214</f>
        <v>0</v>
      </c>
      <c r="R1211" s="59" t="str">
        <f>'Data Entry'!BA1214</f>
        <v/>
      </c>
      <c r="S1211" s="1">
        <f>IF('Data Entry'!AO1214="g",'Data Entry'!AN1214*0.001*X1211,IF('Data Entry'!AO1214="UI",'Data Entry'!AN1214*0.000001*X1211,IF('Data Entry'!AO1214="mg",'Data Entry'!AN1214*0.000001*X1211,IF('Data Entry'!AO1214="t",'Data Entry'!AN1214*1000*X1211,IF('Data Entry'!AO1214="kg",'Data Entry'!AN1214*1*X1211,IF('Data Entry'!AO1214="L",'Data Entry'!AN1214*1*X1211,IFERROR(,"")))))))</f>
        <v>0</v>
      </c>
      <c r="T1211" s="1" t="s">
        <v>4</v>
      </c>
      <c r="U1211" s="59" t="str">
        <f>IF('Data Entry'!AP1214="No aplica","1",'Data Entry'!AP1214)</f>
        <v/>
      </c>
      <c r="V1211" s="59" t="str">
        <f>IF('Data Entry'!AS1214="No aplica","1",'Data Entry'!AS1214)</f>
        <v/>
      </c>
      <c r="W1211" s="59" t="str">
        <f>IF('Data Entry'!AV1214="No aplica","1",'Data Entry'!AV1214)</f>
        <v/>
      </c>
      <c r="X1211" s="59" t="str">
        <f>IF('Data Entry'!AY1214="No aplica","1",'Data Entry'!AY1214)</f>
        <v/>
      </c>
      <c r="Y1211" s="151" t="str">
        <f t="shared" si="18"/>
        <v/>
      </c>
      <c r="Z1211" s="152" t="str">
        <f>IF('Data Entry'!H1214="Yes","1",IF(AND('Data Entry'!H1214="",'Data Entry'!I1214="",'Data Entry'!J1214="",'Data Entry'!K1214="",'Data Entry'!L1214="",'Data Entry'!M1214="",'Data Entry'!N1214="",'Data Entry'!O1214="",'Data Entry'!P1214="",'Data Entry'!Q1214=""),"","1"))</f>
        <v/>
      </c>
      <c r="AA1211" s="152" t="str">
        <f>IF('Data Entry'!R1214="Yes","1",IF(AND('Data Entry'!R1214="",'Data Entry'!S1214="",'Data Entry'!T1214="",'Data Entry'!U1214=""),"","1"))</f>
        <v/>
      </c>
      <c r="AB1211" s="157" t="str">
        <f>IF('Data Entry'!V1214="Yes","1",IF(AND('Data Entry'!V1214="",'Data Entry'!W1214=""),"","1"))</f>
        <v/>
      </c>
    </row>
    <row r="1212" spans="1:28" ht="17">
      <c r="A1212" s="59">
        <f>'Data Entry'!AB1215</f>
        <v>0</v>
      </c>
      <c r="B1212" s="59" t="str">
        <f>'Data Entry'!AR1215</f>
        <v/>
      </c>
      <c r="C1212" s="1">
        <f>IF('Data Entry'!AD1215="g",'Data Entry'!AC1215*0.001*U1212,IF('Data Entry'!AD1215="UI",'Data Entry'!AC1215*0.000001*U1212,IF('Data Entry'!AD1215="mg",'Data Entry'!AC1215*0.000001*U1212,IF('Data Entry'!AD1215="t",'Data Entry'!AC1215*1000*U1212,IF('Data Entry'!AD1215="kg",'Data Entry'!AC1215*1*U1212,IF('Data Entry'!AD1215="L",'Data Entry'!AC1215*1*U1212,IFERROR(,"")))))))</f>
        <v>0</v>
      </c>
      <c r="D1212" s="1" t="s">
        <v>4</v>
      </c>
      <c r="E1212" s="1">
        <f>IF('Data Entry'!AF1215="g",'Data Entry'!AE1215*0.001,IF('Data Entry'!AF1215="mg",'Data Entry'!AE1215*0.000001,IF('Data Entry'!AF1215="t",'Data Entry'!AE1215*1000,IF('Data Entry'!AF1215="ml",'Data Entry'!AE1215*0.001,IF('Data Entry'!AF1215="kg",'Data Entry'!AE1215*1,IF('Data Entry'!AF1215="Pieza",'Data Entry'!AE1215*1,IF('Data Entry'!AF1215="L",'Data Entry'!AE1215*1,IFERROR(,""))))))))</f>
        <v>0</v>
      </c>
      <c r="F1212" s="1" t="s">
        <v>4</v>
      </c>
      <c r="G1212" s="1">
        <f>IF('Data Entry'!AA1215="g",'Data Entry'!Z1215*0.001,IF('Data Entry'!AA1215="mg",'Data Entry'!Z1215*0.000001,IF('Data Entry'!AA1215="t",'Data Entry'!Z1215*1000,IF('Data Entry'!AA1215="ml",'Data Entry'!Z1215*0.001,IF('Data Entry'!AA1215="kg",'Data Entry'!Z1215*1,IF('Data Entry'!AA1215="Piezas",'Data Entry'!Z1215*1,IF('Data Entry'!AA1215="L",'Data Entry'!Z1215*1,IFERROR(,""))))))))</f>
        <v>0</v>
      </c>
      <c r="H1212" s="1" t="s">
        <v>4</v>
      </c>
      <c r="I1212" s="1">
        <f>IF('Data Entry'!AC1215="g",'Data Entry'!AB1215*0.001,IF('Data Entry'!AC1215="mg",'Data Entry'!AB1215*0.000001,IF('Data Entry'!AC1215="t",'Data Entry'!AB1215*1000,IF('Data Entry'!AC1215="ml",'Data Entry'!AB1215*0.001,IF('Data Entry'!AC1215="kg",'Data Entry'!AB1215*1,IF('Data Entry'!AC1215="L",'Data Entry'!AB1215*1,IFERROR(,"")))))))</f>
        <v>0</v>
      </c>
      <c r="J1212" s="59" t="str">
        <f>'Data Entry'!AU1215</f>
        <v/>
      </c>
      <c r="K1212" s="1">
        <f>IF('Data Entry'!AI1215="g",'Data Entry'!AH1215*0.001*V1212,IF('Data Entry'!AI1215="UI",'Data Entry'!AH1215*0.000001*V1212,IF('Data Entry'!AI1215="mg",'Data Entry'!AH1215*0.000001*V1212,IF('Data Entry'!AI1215="t",'Data Entry'!AH1215*1000*V1212,IF('Data Entry'!AI1215="kg",'Data Entry'!AH1215*1*V1212,IF('Data Entry'!AI1215="L",'Data Entry'!AH1215*1*V1212,IFERROR(,"")))))))</f>
        <v>0</v>
      </c>
      <c r="L1212" s="1" t="s">
        <v>4</v>
      </c>
      <c r="M1212" s="59">
        <f>'Data Entry'!AJ1215</f>
        <v>0</v>
      </c>
      <c r="N1212" s="59" t="str">
        <f>'Data Entry'!AX1215</f>
        <v/>
      </c>
      <c r="O1212" s="1">
        <f>IF('Data Entry'!AL1215="g",'Data Entry'!AK1215*0.001*W1212,IF('Data Entry'!AL1215="UI",'Data Entry'!AK1215*0.000001*W1212,IF('Data Entry'!AL1215="mg",'Data Entry'!AK1215*0.000001*W1212,IF('Data Entry'!AL1215="t",'Data Entry'!AK1215*1000*W1212,IF('Data Entry'!AL1215="kg",'Data Entry'!AK1215*1*W1212,IF('Data Entry'!AL1215="L",'Data Entry'!AK1215*1*W1212,IFERROR(,"")))))))</f>
        <v>0</v>
      </c>
      <c r="P1212" s="1" t="s">
        <v>4</v>
      </c>
      <c r="Q1212" s="59">
        <f>'Data Entry'!AM1215</f>
        <v>0</v>
      </c>
      <c r="R1212" s="59" t="str">
        <f>'Data Entry'!BA1215</f>
        <v/>
      </c>
      <c r="S1212" s="1">
        <f>IF('Data Entry'!AO1215="g",'Data Entry'!AN1215*0.001*X1212,IF('Data Entry'!AO1215="UI",'Data Entry'!AN1215*0.000001*X1212,IF('Data Entry'!AO1215="mg",'Data Entry'!AN1215*0.000001*X1212,IF('Data Entry'!AO1215="t",'Data Entry'!AN1215*1000*X1212,IF('Data Entry'!AO1215="kg",'Data Entry'!AN1215*1*X1212,IF('Data Entry'!AO1215="L",'Data Entry'!AN1215*1*X1212,IFERROR(,"")))))))</f>
        <v>0</v>
      </c>
      <c r="T1212" s="1" t="s">
        <v>4</v>
      </c>
      <c r="U1212" s="59" t="str">
        <f>IF('Data Entry'!AP1215="No aplica","1",'Data Entry'!AP1215)</f>
        <v/>
      </c>
      <c r="V1212" s="59" t="str">
        <f>IF('Data Entry'!AS1215="No aplica","1",'Data Entry'!AS1215)</f>
        <v/>
      </c>
      <c r="W1212" s="59" t="str">
        <f>IF('Data Entry'!AV1215="No aplica","1",'Data Entry'!AV1215)</f>
        <v/>
      </c>
      <c r="X1212" s="59" t="str">
        <f>IF('Data Entry'!AY1215="No aplica","1",'Data Entry'!AY1215)</f>
        <v/>
      </c>
      <c r="Y1212" s="151" t="str">
        <f t="shared" si="18"/>
        <v/>
      </c>
      <c r="Z1212" s="152" t="str">
        <f>IF('Data Entry'!H1215="Yes","1",IF(AND('Data Entry'!H1215="",'Data Entry'!I1215="",'Data Entry'!J1215="",'Data Entry'!K1215="",'Data Entry'!L1215="",'Data Entry'!M1215="",'Data Entry'!N1215="",'Data Entry'!O1215="",'Data Entry'!P1215="",'Data Entry'!Q1215=""),"","1"))</f>
        <v/>
      </c>
      <c r="AA1212" s="152" t="str">
        <f>IF('Data Entry'!R1215="Yes","1",IF(AND('Data Entry'!R1215="",'Data Entry'!S1215="",'Data Entry'!T1215="",'Data Entry'!U1215=""),"","1"))</f>
        <v/>
      </c>
      <c r="AB1212" s="157" t="str">
        <f>IF('Data Entry'!V1215="Yes","1",IF(AND('Data Entry'!V1215="",'Data Entry'!W1215=""),"","1"))</f>
        <v/>
      </c>
    </row>
    <row r="1213" spans="1:28" ht="17">
      <c r="A1213" s="59">
        <f>'Data Entry'!AB1216</f>
        <v>0</v>
      </c>
      <c r="B1213" s="59" t="str">
        <f>'Data Entry'!AR1216</f>
        <v/>
      </c>
      <c r="C1213" s="1">
        <f>IF('Data Entry'!AD1216="g",'Data Entry'!AC1216*0.001*U1213,IF('Data Entry'!AD1216="UI",'Data Entry'!AC1216*0.000001*U1213,IF('Data Entry'!AD1216="mg",'Data Entry'!AC1216*0.000001*U1213,IF('Data Entry'!AD1216="t",'Data Entry'!AC1216*1000*U1213,IF('Data Entry'!AD1216="kg",'Data Entry'!AC1216*1*U1213,IF('Data Entry'!AD1216="L",'Data Entry'!AC1216*1*U1213,IFERROR(,"")))))))</f>
        <v>0</v>
      </c>
      <c r="D1213" s="1" t="s">
        <v>4</v>
      </c>
      <c r="E1213" s="1">
        <f>IF('Data Entry'!AF1216="g",'Data Entry'!AE1216*0.001,IF('Data Entry'!AF1216="mg",'Data Entry'!AE1216*0.000001,IF('Data Entry'!AF1216="t",'Data Entry'!AE1216*1000,IF('Data Entry'!AF1216="ml",'Data Entry'!AE1216*0.001,IF('Data Entry'!AF1216="kg",'Data Entry'!AE1216*1,IF('Data Entry'!AF1216="Pieza",'Data Entry'!AE1216*1,IF('Data Entry'!AF1216="L",'Data Entry'!AE1216*1,IFERROR(,""))))))))</f>
        <v>0</v>
      </c>
      <c r="F1213" s="1" t="s">
        <v>4</v>
      </c>
      <c r="G1213" s="1">
        <f>IF('Data Entry'!AA1216="g",'Data Entry'!Z1216*0.001,IF('Data Entry'!AA1216="mg",'Data Entry'!Z1216*0.000001,IF('Data Entry'!AA1216="t",'Data Entry'!Z1216*1000,IF('Data Entry'!AA1216="ml",'Data Entry'!Z1216*0.001,IF('Data Entry'!AA1216="kg",'Data Entry'!Z1216*1,IF('Data Entry'!AA1216="Piezas",'Data Entry'!Z1216*1,IF('Data Entry'!AA1216="L",'Data Entry'!Z1216*1,IFERROR(,""))))))))</f>
        <v>0</v>
      </c>
      <c r="H1213" s="1" t="s">
        <v>4</v>
      </c>
      <c r="I1213" s="1">
        <f>IF('Data Entry'!AC1216="g",'Data Entry'!AB1216*0.001,IF('Data Entry'!AC1216="mg",'Data Entry'!AB1216*0.000001,IF('Data Entry'!AC1216="t",'Data Entry'!AB1216*1000,IF('Data Entry'!AC1216="ml",'Data Entry'!AB1216*0.001,IF('Data Entry'!AC1216="kg",'Data Entry'!AB1216*1,IF('Data Entry'!AC1216="L",'Data Entry'!AB1216*1,IFERROR(,"")))))))</f>
        <v>0</v>
      </c>
      <c r="J1213" s="59" t="str">
        <f>'Data Entry'!AU1216</f>
        <v/>
      </c>
      <c r="K1213" s="1">
        <f>IF('Data Entry'!AI1216="g",'Data Entry'!AH1216*0.001*V1213,IF('Data Entry'!AI1216="UI",'Data Entry'!AH1216*0.000001*V1213,IF('Data Entry'!AI1216="mg",'Data Entry'!AH1216*0.000001*V1213,IF('Data Entry'!AI1216="t",'Data Entry'!AH1216*1000*V1213,IF('Data Entry'!AI1216="kg",'Data Entry'!AH1216*1*V1213,IF('Data Entry'!AI1216="L",'Data Entry'!AH1216*1*V1213,IFERROR(,"")))))))</f>
        <v>0</v>
      </c>
      <c r="L1213" s="1" t="s">
        <v>4</v>
      </c>
      <c r="M1213" s="59">
        <f>'Data Entry'!AJ1216</f>
        <v>0</v>
      </c>
      <c r="N1213" s="59" t="str">
        <f>'Data Entry'!AX1216</f>
        <v/>
      </c>
      <c r="O1213" s="1">
        <f>IF('Data Entry'!AL1216="g",'Data Entry'!AK1216*0.001*W1213,IF('Data Entry'!AL1216="UI",'Data Entry'!AK1216*0.000001*W1213,IF('Data Entry'!AL1216="mg",'Data Entry'!AK1216*0.000001*W1213,IF('Data Entry'!AL1216="t",'Data Entry'!AK1216*1000*W1213,IF('Data Entry'!AL1216="kg",'Data Entry'!AK1216*1*W1213,IF('Data Entry'!AL1216="L",'Data Entry'!AK1216*1*W1213,IFERROR(,"")))))))</f>
        <v>0</v>
      </c>
      <c r="P1213" s="1" t="s">
        <v>4</v>
      </c>
      <c r="Q1213" s="59">
        <f>'Data Entry'!AM1216</f>
        <v>0</v>
      </c>
      <c r="R1213" s="59" t="str">
        <f>'Data Entry'!BA1216</f>
        <v/>
      </c>
      <c r="S1213" s="1">
        <f>IF('Data Entry'!AO1216="g",'Data Entry'!AN1216*0.001*X1213,IF('Data Entry'!AO1216="UI",'Data Entry'!AN1216*0.000001*X1213,IF('Data Entry'!AO1216="mg",'Data Entry'!AN1216*0.000001*X1213,IF('Data Entry'!AO1216="t",'Data Entry'!AN1216*1000*X1213,IF('Data Entry'!AO1216="kg",'Data Entry'!AN1216*1*X1213,IF('Data Entry'!AO1216="L",'Data Entry'!AN1216*1*X1213,IFERROR(,"")))))))</f>
        <v>0</v>
      </c>
      <c r="T1213" s="1" t="s">
        <v>4</v>
      </c>
      <c r="U1213" s="59" t="str">
        <f>IF('Data Entry'!AP1216="No aplica","1",'Data Entry'!AP1216)</f>
        <v/>
      </c>
      <c r="V1213" s="59" t="str">
        <f>IF('Data Entry'!AS1216="No aplica","1",'Data Entry'!AS1216)</f>
        <v/>
      </c>
      <c r="W1213" s="59" t="str">
        <f>IF('Data Entry'!AV1216="No aplica","1",'Data Entry'!AV1216)</f>
        <v/>
      </c>
      <c r="X1213" s="59" t="str">
        <f>IF('Data Entry'!AY1216="No aplica","1",'Data Entry'!AY1216)</f>
        <v/>
      </c>
      <c r="Y1213" s="151" t="str">
        <f t="shared" si="18"/>
        <v/>
      </c>
      <c r="Z1213" s="152" t="str">
        <f>IF('Data Entry'!H1216="Yes","1",IF(AND('Data Entry'!H1216="",'Data Entry'!I1216="",'Data Entry'!J1216="",'Data Entry'!K1216="",'Data Entry'!L1216="",'Data Entry'!M1216="",'Data Entry'!N1216="",'Data Entry'!O1216="",'Data Entry'!P1216="",'Data Entry'!Q1216=""),"","1"))</f>
        <v/>
      </c>
      <c r="AA1213" s="152" t="str">
        <f>IF('Data Entry'!R1216="Yes","1",IF(AND('Data Entry'!R1216="",'Data Entry'!S1216="",'Data Entry'!T1216="",'Data Entry'!U1216=""),"","1"))</f>
        <v/>
      </c>
      <c r="AB1213" s="157" t="str">
        <f>IF('Data Entry'!V1216="Yes","1",IF(AND('Data Entry'!V1216="",'Data Entry'!W1216=""),"","1"))</f>
        <v/>
      </c>
    </row>
    <row r="1214" spans="1:28" ht="17">
      <c r="A1214" s="59">
        <f>'Data Entry'!AB1217</f>
        <v>0</v>
      </c>
      <c r="B1214" s="59" t="str">
        <f>'Data Entry'!AR1217</f>
        <v/>
      </c>
      <c r="C1214" s="1">
        <f>IF('Data Entry'!AD1217="g",'Data Entry'!AC1217*0.001*U1214,IF('Data Entry'!AD1217="UI",'Data Entry'!AC1217*0.000001*U1214,IF('Data Entry'!AD1217="mg",'Data Entry'!AC1217*0.000001*U1214,IF('Data Entry'!AD1217="t",'Data Entry'!AC1217*1000*U1214,IF('Data Entry'!AD1217="kg",'Data Entry'!AC1217*1*U1214,IF('Data Entry'!AD1217="L",'Data Entry'!AC1217*1*U1214,IFERROR(,"")))))))</f>
        <v>0</v>
      </c>
      <c r="D1214" s="1" t="s">
        <v>4</v>
      </c>
      <c r="E1214" s="1">
        <f>IF('Data Entry'!AF1217="g",'Data Entry'!AE1217*0.001,IF('Data Entry'!AF1217="mg",'Data Entry'!AE1217*0.000001,IF('Data Entry'!AF1217="t",'Data Entry'!AE1217*1000,IF('Data Entry'!AF1217="ml",'Data Entry'!AE1217*0.001,IF('Data Entry'!AF1217="kg",'Data Entry'!AE1217*1,IF('Data Entry'!AF1217="Pieza",'Data Entry'!AE1217*1,IF('Data Entry'!AF1217="L",'Data Entry'!AE1217*1,IFERROR(,""))))))))</f>
        <v>0</v>
      </c>
      <c r="F1214" s="1" t="s">
        <v>4</v>
      </c>
      <c r="G1214" s="1">
        <f>IF('Data Entry'!AA1217="g",'Data Entry'!Z1217*0.001,IF('Data Entry'!AA1217="mg",'Data Entry'!Z1217*0.000001,IF('Data Entry'!AA1217="t",'Data Entry'!Z1217*1000,IF('Data Entry'!AA1217="ml",'Data Entry'!Z1217*0.001,IF('Data Entry'!AA1217="kg",'Data Entry'!Z1217*1,IF('Data Entry'!AA1217="Piezas",'Data Entry'!Z1217*1,IF('Data Entry'!AA1217="L",'Data Entry'!Z1217*1,IFERROR(,""))))))))</f>
        <v>0</v>
      </c>
      <c r="H1214" s="1" t="s">
        <v>4</v>
      </c>
      <c r="I1214" s="1">
        <f>IF('Data Entry'!AC1217="g",'Data Entry'!AB1217*0.001,IF('Data Entry'!AC1217="mg",'Data Entry'!AB1217*0.000001,IF('Data Entry'!AC1217="t",'Data Entry'!AB1217*1000,IF('Data Entry'!AC1217="ml",'Data Entry'!AB1217*0.001,IF('Data Entry'!AC1217="kg",'Data Entry'!AB1217*1,IF('Data Entry'!AC1217="L",'Data Entry'!AB1217*1,IFERROR(,"")))))))</f>
        <v>0</v>
      </c>
      <c r="J1214" s="59" t="str">
        <f>'Data Entry'!AU1217</f>
        <v/>
      </c>
      <c r="K1214" s="1">
        <f>IF('Data Entry'!AI1217="g",'Data Entry'!AH1217*0.001*V1214,IF('Data Entry'!AI1217="UI",'Data Entry'!AH1217*0.000001*V1214,IF('Data Entry'!AI1217="mg",'Data Entry'!AH1217*0.000001*V1214,IF('Data Entry'!AI1217="t",'Data Entry'!AH1217*1000*V1214,IF('Data Entry'!AI1217="kg",'Data Entry'!AH1217*1*V1214,IF('Data Entry'!AI1217="L",'Data Entry'!AH1217*1*V1214,IFERROR(,"")))))))</f>
        <v>0</v>
      </c>
      <c r="L1214" s="1" t="s">
        <v>4</v>
      </c>
      <c r="M1214" s="59">
        <f>'Data Entry'!AJ1217</f>
        <v>0</v>
      </c>
      <c r="N1214" s="59" t="str">
        <f>'Data Entry'!AX1217</f>
        <v/>
      </c>
      <c r="O1214" s="1">
        <f>IF('Data Entry'!AL1217="g",'Data Entry'!AK1217*0.001*W1214,IF('Data Entry'!AL1217="UI",'Data Entry'!AK1217*0.000001*W1214,IF('Data Entry'!AL1217="mg",'Data Entry'!AK1217*0.000001*W1214,IF('Data Entry'!AL1217="t",'Data Entry'!AK1217*1000*W1214,IF('Data Entry'!AL1217="kg",'Data Entry'!AK1217*1*W1214,IF('Data Entry'!AL1217="L",'Data Entry'!AK1217*1*W1214,IFERROR(,"")))))))</f>
        <v>0</v>
      </c>
      <c r="P1214" s="1" t="s">
        <v>4</v>
      </c>
      <c r="Q1214" s="59">
        <f>'Data Entry'!AM1217</f>
        <v>0</v>
      </c>
      <c r="R1214" s="59" t="str">
        <f>'Data Entry'!BA1217</f>
        <v/>
      </c>
      <c r="S1214" s="1">
        <f>IF('Data Entry'!AO1217="g",'Data Entry'!AN1217*0.001*X1214,IF('Data Entry'!AO1217="UI",'Data Entry'!AN1217*0.000001*X1214,IF('Data Entry'!AO1217="mg",'Data Entry'!AN1217*0.000001*X1214,IF('Data Entry'!AO1217="t",'Data Entry'!AN1217*1000*X1214,IF('Data Entry'!AO1217="kg",'Data Entry'!AN1217*1*X1214,IF('Data Entry'!AO1217="L",'Data Entry'!AN1217*1*X1214,IFERROR(,"")))))))</f>
        <v>0</v>
      </c>
      <c r="T1214" s="1" t="s">
        <v>4</v>
      </c>
      <c r="U1214" s="59" t="str">
        <f>IF('Data Entry'!AP1217="No aplica","1",'Data Entry'!AP1217)</f>
        <v/>
      </c>
      <c r="V1214" s="59" t="str">
        <f>IF('Data Entry'!AS1217="No aplica","1",'Data Entry'!AS1217)</f>
        <v/>
      </c>
      <c r="W1214" s="59" t="str">
        <f>IF('Data Entry'!AV1217="No aplica","1",'Data Entry'!AV1217)</f>
        <v/>
      </c>
      <c r="X1214" s="59" t="str">
        <f>IF('Data Entry'!AY1217="No aplica","1",'Data Entry'!AY1217)</f>
        <v/>
      </c>
      <c r="Y1214" s="151" t="str">
        <f t="shared" si="18"/>
        <v/>
      </c>
      <c r="Z1214" s="152" t="str">
        <f>IF('Data Entry'!H1217="Yes","1",IF(AND('Data Entry'!H1217="",'Data Entry'!I1217="",'Data Entry'!J1217="",'Data Entry'!K1217="",'Data Entry'!L1217="",'Data Entry'!M1217="",'Data Entry'!N1217="",'Data Entry'!O1217="",'Data Entry'!P1217="",'Data Entry'!Q1217=""),"","1"))</f>
        <v/>
      </c>
      <c r="AA1214" s="152" t="str">
        <f>IF('Data Entry'!R1217="Yes","1",IF(AND('Data Entry'!R1217="",'Data Entry'!S1217="",'Data Entry'!T1217="",'Data Entry'!U1217=""),"","1"))</f>
        <v/>
      </c>
      <c r="AB1214" s="157" t="str">
        <f>IF('Data Entry'!V1217="Yes","1",IF(AND('Data Entry'!V1217="",'Data Entry'!W1217=""),"","1"))</f>
        <v/>
      </c>
    </row>
    <row r="1215" spans="1:28" ht="17">
      <c r="A1215" s="59">
        <f>'Data Entry'!AB1218</f>
        <v>0</v>
      </c>
      <c r="B1215" s="59" t="str">
        <f>'Data Entry'!AR1218</f>
        <v/>
      </c>
      <c r="C1215" s="1">
        <f>IF('Data Entry'!AD1218="g",'Data Entry'!AC1218*0.001*U1215,IF('Data Entry'!AD1218="UI",'Data Entry'!AC1218*0.000001*U1215,IF('Data Entry'!AD1218="mg",'Data Entry'!AC1218*0.000001*U1215,IF('Data Entry'!AD1218="t",'Data Entry'!AC1218*1000*U1215,IF('Data Entry'!AD1218="kg",'Data Entry'!AC1218*1*U1215,IF('Data Entry'!AD1218="L",'Data Entry'!AC1218*1*U1215,IFERROR(,"")))))))</f>
        <v>0</v>
      </c>
      <c r="D1215" s="1" t="s">
        <v>4</v>
      </c>
      <c r="E1215" s="1">
        <f>IF('Data Entry'!AF1218="g",'Data Entry'!AE1218*0.001,IF('Data Entry'!AF1218="mg",'Data Entry'!AE1218*0.000001,IF('Data Entry'!AF1218="t",'Data Entry'!AE1218*1000,IF('Data Entry'!AF1218="ml",'Data Entry'!AE1218*0.001,IF('Data Entry'!AF1218="kg",'Data Entry'!AE1218*1,IF('Data Entry'!AF1218="Pieza",'Data Entry'!AE1218*1,IF('Data Entry'!AF1218="L",'Data Entry'!AE1218*1,IFERROR(,""))))))))</f>
        <v>0</v>
      </c>
      <c r="F1215" s="1" t="s">
        <v>4</v>
      </c>
      <c r="G1215" s="1">
        <f>IF('Data Entry'!AA1218="g",'Data Entry'!Z1218*0.001,IF('Data Entry'!AA1218="mg",'Data Entry'!Z1218*0.000001,IF('Data Entry'!AA1218="t",'Data Entry'!Z1218*1000,IF('Data Entry'!AA1218="ml",'Data Entry'!Z1218*0.001,IF('Data Entry'!AA1218="kg",'Data Entry'!Z1218*1,IF('Data Entry'!AA1218="Piezas",'Data Entry'!Z1218*1,IF('Data Entry'!AA1218="L",'Data Entry'!Z1218*1,IFERROR(,""))))))))</f>
        <v>0</v>
      </c>
      <c r="H1215" s="1" t="s">
        <v>4</v>
      </c>
      <c r="I1215" s="1">
        <f>IF('Data Entry'!AC1218="g",'Data Entry'!AB1218*0.001,IF('Data Entry'!AC1218="mg",'Data Entry'!AB1218*0.000001,IF('Data Entry'!AC1218="t",'Data Entry'!AB1218*1000,IF('Data Entry'!AC1218="ml",'Data Entry'!AB1218*0.001,IF('Data Entry'!AC1218="kg",'Data Entry'!AB1218*1,IF('Data Entry'!AC1218="L",'Data Entry'!AB1218*1,IFERROR(,"")))))))</f>
        <v>0</v>
      </c>
      <c r="J1215" s="59" t="str">
        <f>'Data Entry'!AU1218</f>
        <v/>
      </c>
      <c r="K1215" s="1">
        <f>IF('Data Entry'!AI1218="g",'Data Entry'!AH1218*0.001*V1215,IF('Data Entry'!AI1218="UI",'Data Entry'!AH1218*0.000001*V1215,IF('Data Entry'!AI1218="mg",'Data Entry'!AH1218*0.000001*V1215,IF('Data Entry'!AI1218="t",'Data Entry'!AH1218*1000*V1215,IF('Data Entry'!AI1218="kg",'Data Entry'!AH1218*1*V1215,IF('Data Entry'!AI1218="L",'Data Entry'!AH1218*1*V1215,IFERROR(,"")))))))</f>
        <v>0</v>
      </c>
      <c r="L1215" s="1" t="s">
        <v>4</v>
      </c>
      <c r="M1215" s="59">
        <f>'Data Entry'!AJ1218</f>
        <v>0</v>
      </c>
      <c r="N1215" s="59" t="str">
        <f>'Data Entry'!AX1218</f>
        <v/>
      </c>
      <c r="O1215" s="1">
        <f>IF('Data Entry'!AL1218="g",'Data Entry'!AK1218*0.001*W1215,IF('Data Entry'!AL1218="UI",'Data Entry'!AK1218*0.000001*W1215,IF('Data Entry'!AL1218="mg",'Data Entry'!AK1218*0.000001*W1215,IF('Data Entry'!AL1218="t",'Data Entry'!AK1218*1000*W1215,IF('Data Entry'!AL1218="kg",'Data Entry'!AK1218*1*W1215,IF('Data Entry'!AL1218="L",'Data Entry'!AK1218*1*W1215,IFERROR(,"")))))))</f>
        <v>0</v>
      </c>
      <c r="P1215" s="1" t="s">
        <v>4</v>
      </c>
      <c r="Q1215" s="59">
        <f>'Data Entry'!AM1218</f>
        <v>0</v>
      </c>
      <c r="R1215" s="59" t="str">
        <f>'Data Entry'!BA1218</f>
        <v/>
      </c>
      <c r="S1215" s="1">
        <f>IF('Data Entry'!AO1218="g",'Data Entry'!AN1218*0.001*X1215,IF('Data Entry'!AO1218="UI",'Data Entry'!AN1218*0.000001*X1215,IF('Data Entry'!AO1218="mg",'Data Entry'!AN1218*0.000001*X1215,IF('Data Entry'!AO1218="t",'Data Entry'!AN1218*1000*X1215,IF('Data Entry'!AO1218="kg",'Data Entry'!AN1218*1*X1215,IF('Data Entry'!AO1218="L",'Data Entry'!AN1218*1*X1215,IFERROR(,"")))))))</f>
        <v>0</v>
      </c>
      <c r="T1215" s="1" t="s">
        <v>4</v>
      </c>
      <c r="U1215" s="59" t="str">
        <f>IF('Data Entry'!AP1218="No aplica","1",'Data Entry'!AP1218)</f>
        <v/>
      </c>
      <c r="V1215" s="59" t="str">
        <f>IF('Data Entry'!AS1218="No aplica","1",'Data Entry'!AS1218)</f>
        <v/>
      </c>
      <c r="W1215" s="59" t="str">
        <f>IF('Data Entry'!AV1218="No aplica","1",'Data Entry'!AV1218)</f>
        <v/>
      </c>
      <c r="X1215" s="59" t="str">
        <f>IF('Data Entry'!AY1218="No aplica","1",'Data Entry'!AY1218)</f>
        <v/>
      </c>
      <c r="Y1215" s="151" t="str">
        <f t="shared" si="18"/>
        <v/>
      </c>
      <c r="Z1215" s="152" t="str">
        <f>IF('Data Entry'!H1218="Yes","1",IF(AND('Data Entry'!H1218="",'Data Entry'!I1218="",'Data Entry'!J1218="",'Data Entry'!K1218="",'Data Entry'!L1218="",'Data Entry'!M1218="",'Data Entry'!N1218="",'Data Entry'!O1218="",'Data Entry'!P1218="",'Data Entry'!Q1218=""),"","1"))</f>
        <v/>
      </c>
      <c r="AA1215" s="152" t="str">
        <f>IF('Data Entry'!R1218="Yes","1",IF(AND('Data Entry'!R1218="",'Data Entry'!S1218="",'Data Entry'!T1218="",'Data Entry'!U1218=""),"","1"))</f>
        <v/>
      </c>
      <c r="AB1215" s="157" t="str">
        <f>IF('Data Entry'!V1218="Yes","1",IF(AND('Data Entry'!V1218="",'Data Entry'!W1218=""),"","1"))</f>
        <v/>
      </c>
    </row>
    <row r="1216" spans="1:28" ht="17">
      <c r="A1216" s="59">
        <f>'Data Entry'!AB1219</f>
        <v>0</v>
      </c>
      <c r="B1216" s="59" t="str">
        <f>'Data Entry'!AR1219</f>
        <v/>
      </c>
      <c r="C1216" s="1">
        <f>IF('Data Entry'!AD1219="g",'Data Entry'!AC1219*0.001*U1216,IF('Data Entry'!AD1219="UI",'Data Entry'!AC1219*0.000001*U1216,IF('Data Entry'!AD1219="mg",'Data Entry'!AC1219*0.000001*U1216,IF('Data Entry'!AD1219="t",'Data Entry'!AC1219*1000*U1216,IF('Data Entry'!AD1219="kg",'Data Entry'!AC1219*1*U1216,IF('Data Entry'!AD1219="L",'Data Entry'!AC1219*1*U1216,IFERROR(,"")))))))</f>
        <v>0</v>
      </c>
      <c r="D1216" s="1" t="s">
        <v>4</v>
      </c>
      <c r="E1216" s="1">
        <f>IF('Data Entry'!AF1219="g",'Data Entry'!AE1219*0.001,IF('Data Entry'!AF1219="mg",'Data Entry'!AE1219*0.000001,IF('Data Entry'!AF1219="t",'Data Entry'!AE1219*1000,IF('Data Entry'!AF1219="ml",'Data Entry'!AE1219*0.001,IF('Data Entry'!AF1219="kg",'Data Entry'!AE1219*1,IF('Data Entry'!AF1219="Pieza",'Data Entry'!AE1219*1,IF('Data Entry'!AF1219="L",'Data Entry'!AE1219*1,IFERROR(,""))))))))</f>
        <v>0</v>
      </c>
      <c r="F1216" s="1" t="s">
        <v>4</v>
      </c>
      <c r="G1216" s="1">
        <f>IF('Data Entry'!AA1219="g",'Data Entry'!Z1219*0.001,IF('Data Entry'!AA1219="mg",'Data Entry'!Z1219*0.000001,IF('Data Entry'!AA1219="t",'Data Entry'!Z1219*1000,IF('Data Entry'!AA1219="ml",'Data Entry'!Z1219*0.001,IF('Data Entry'!AA1219="kg",'Data Entry'!Z1219*1,IF('Data Entry'!AA1219="Piezas",'Data Entry'!Z1219*1,IF('Data Entry'!AA1219="L",'Data Entry'!Z1219*1,IFERROR(,""))))))))</f>
        <v>0</v>
      </c>
      <c r="H1216" s="1" t="s">
        <v>4</v>
      </c>
      <c r="I1216" s="1">
        <f>IF('Data Entry'!AC1219="g",'Data Entry'!AB1219*0.001,IF('Data Entry'!AC1219="mg",'Data Entry'!AB1219*0.000001,IF('Data Entry'!AC1219="t",'Data Entry'!AB1219*1000,IF('Data Entry'!AC1219="ml",'Data Entry'!AB1219*0.001,IF('Data Entry'!AC1219="kg",'Data Entry'!AB1219*1,IF('Data Entry'!AC1219="L",'Data Entry'!AB1219*1,IFERROR(,"")))))))</f>
        <v>0</v>
      </c>
      <c r="J1216" s="59" t="str">
        <f>'Data Entry'!AU1219</f>
        <v/>
      </c>
      <c r="K1216" s="1">
        <f>IF('Data Entry'!AI1219="g",'Data Entry'!AH1219*0.001*V1216,IF('Data Entry'!AI1219="UI",'Data Entry'!AH1219*0.000001*V1216,IF('Data Entry'!AI1219="mg",'Data Entry'!AH1219*0.000001*V1216,IF('Data Entry'!AI1219="t",'Data Entry'!AH1219*1000*V1216,IF('Data Entry'!AI1219="kg",'Data Entry'!AH1219*1*V1216,IF('Data Entry'!AI1219="L",'Data Entry'!AH1219*1*V1216,IFERROR(,"")))))))</f>
        <v>0</v>
      </c>
      <c r="L1216" s="1" t="s">
        <v>4</v>
      </c>
      <c r="M1216" s="59">
        <f>'Data Entry'!AJ1219</f>
        <v>0</v>
      </c>
      <c r="N1216" s="59" t="str">
        <f>'Data Entry'!AX1219</f>
        <v/>
      </c>
      <c r="O1216" s="1">
        <f>IF('Data Entry'!AL1219="g",'Data Entry'!AK1219*0.001*W1216,IF('Data Entry'!AL1219="UI",'Data Entry'!AK1219*0.000001*W1216,IF('Data Entry'!AL1219="mg",'Data Entry'!AK1219*0.000001*W1216,IF('Data Entry'!AL1219="t",'Data Entry'!AK1219*1000*W1216,IF('Data Entry'!AL1219="kg",'Data Entry'!AK1219*1*W1216,IF('Data Entry'!AL1219="L",'Data Entry'!AK1219*1*W1216,IFERROR(,"")))))))</f>
        <v>0</v>
      </c>
      <c r="P1216" s="1" t="s">
        <v>4</v>
      </c>
      <c r="Q1216" s="59">
        <f>'Data Entry'!AM1219</f>
        <v>0</v>
      </c>
      <c r="R1216" s="59" t="str">
        <f>'Data Entry'!BA1219</f>
        <v/>
      </c>
      <c r="S1216" s="1">
        <f>IF('Data Entry'!AO1219="g",'Data Entry'!AN1219*0.001*X1216,IF('Data Entry'!AO1219="UI",'Data Entry'!AN1219*0.000001*X1216,IF('Data Entry'!AO1219="mg",'Data Entry'!AN1219*0.000001*X1216,IF('Data Entry'!AO1219="t",'Data Entry'!AN1219*1000*X1216,IF('Data Entry'!AO1219="kg",'Data Entry'!AN1219*1*X1216,IF('Data Entry'!AO1219="L",'Data Entry'!AN1219*1*X1216,IFERROR(,"")))))))</f>
        <v>0</v>
      </c>
      <c r="T1216" s="1" t="s">
        <v>4</v>
      </c>
      <c r="U1216" s="59" t="str">
        <f>IF('Data Entry'!AP1219="No aplica","1",'Data Entry'!AP1219)</f>
        <v/>
      </c>
      <c r="V1216" s="59" t="str">
        <f>IF('Data Entry'!AS1219="No aplica","1",'Data Entry'!AS1219)</f>
        <v/>
      </c>
      <c r="W1216" s="59" t="str">
        <f>IF('Data Entry'!AV1219="No aplica","1",'Data Entry'!AV1219)</f>
        <v/>
      </c>
      <c r="X1216" s="59" t="str">
        <f>IF('Data Entry'!AY1219="No aplica","1",'Data Entry'!AY1219)</f>
        <v/>
      </c>
      <c r="Y1216" s="151" t="str">
        <f t="shared" si="18"/>
        <v/>
      </c>
      <c r="Z1216" s="152" t="str">
        <f>IF('Data Entry'!H1219="Yes","1",IF(AND('Data Entry'!H1219="",'Data Entry'!I1219="",'Data Entry'!J1219="",'Data Entry'!K1219="",'Data Entry'!L1219="",'Data Entry'!M1219="",'Data Entry'!N1219="",'Data Entry'!O1219="",'Data Entry'!P1219="",'Data Entry'!Q1219=""),"","1"))</f>
        <v/>
      </c>
      <c r="AA1216" s="152" t="str">
        <f>IF('Data Entry'!R1219="Yes","1",IF(AND('Data Entry'!R1219="",'Data Entry'!S1219="",'Data Entry'!T1219="",'Data Entry'!U1219=""),"","1"))</f>
        <v/>
      </c>
      <c r="AB1216" s="157" t="str">
        <f>IF('Data Entry'!V1219="Yes","1",IF(AND('Data Entry'!V1219="",'Data Entry'!W1219=""),"","1"))</f>
        <v/>
      </c>
    </row>
    <row r="1217" spans="1:28" ht="17">
      <c r="A1217" s="59">
        <f>'Data Entry'!AB1220</f>
        <v>0</v>
      </c>
      <c r="B1217" s="59" t="str">
        <f>'Data Entry'!AR1220</f>
        <v/>
      </c>
      <c r="C1217" s="1">
        <f>IF('Data Entry'!AD1220="g",'Data Entry'!AC1220*0.001*U1217,IF('Data Entry'!AD1220="UI",'Data Entry'!AC1220*0.000001*U1217,IF('Data Entry'!AD1220="mg",'Data Entry'!AC1220*0.000001*U1217,IF('Data Entry'!AD1220="t",'Data Entry'!AC1220*1000*U1217,IF('Data Entry'!AD1220="kg",'Data Entry'!AC1220*1*U1217,IF('Data Entry'!AD1220="L",'Data Entry'!AC1220*1*U1217,IFERROR(,"")))))))</f>
        <v>0</v>
      </c>
      <c r="D1217" s="1" t="s">
        <v>4</v>
      </c>
      <c r="E1217" s="1">
        <f>IF('Data Entry'!AF1220="g",'Data Entry'!AE1220*0.001,IF('Data Entry'!AF1220="mg",'Data Entry'!AE1220*0.000001,IF('Data Entry'!AF1220="t",'Data Entry'!AE1220*1000,IF('Data Entry'!AF1220="ml",'Data Entry'!AE1220*0.001,IF('Data Entry'!AF1220="kg",'Data Entry'!AE1220*1,IF('Data Entry'!AF1220="Pieza",'Data Entry'!AE1220*1,IF('Data Entry'!AF1220="L",'Data Entry'!AE1220*1,IFERROR(,""))))))))</f>
        <v>0</v>
      </c>
      <c r="F1217" s="1" t="s">
        <v>4</v>
      </c>
      <c r="G1217" s="1">
        <f>IF('Data Entry'!AA1220="g",'Data Entry'!Z1220*0.001,IF('Data Entry'!AA1220="mg",'Data Entry'!Z1220*0.000001,IF('Data Entry'!AA1220="t",'Data Entry'!Z1220*1000,IF('Data Entry'!AA1220="ml",'Data Entry'!Z1220*0.001,IF('Data Entry'!AA1220="kg",'Data Entry'!Z1220*1,IF('Data Entry'!AA1220="Piezas",'Data Entry'!Z1220*1,IF('Data Entry'!AA1220="L",'Data Entry'!Z1220*1,IFERROR(,""))))))))</f>
        <v>0</v>
      </c>
      <c r="H1217" s="1" t="s">
        <v>4</v>
      </c>
      <c r="I1217" s="1">
        <f>IF('Data Entry'!AC1220="g",'Data Entry'!AB1220*0.001,IF('Data Entry'!AC1220="mg",'Data Entry'!AB1220*0.000001,IF('Data Entry'!AC1220="t",'Data Entry'!AB1220*1000,IF('Data Entry'!AC1220="ml",'Data Entry'!AB1220*0.001,IF('Data Entry'!AC1220="kg",'Data Entry'!AB1220*1,IF('Data Entry'!AC1220="L",'Data Entry'!AB1220*1,IFERROR(,"")))))))</f>
        <v>0</v>
      </c>
      <c r="J1217" s="59" t="str">
        <f>'Data Entry'!AU1220</f>
        <v/>
      </c>
      <c r="K1217" s="1">
        <f>IF('Data Entry'!AI1220="g",'Data Entry'!AH1220*0.001*V1217,IF('Data Entry'!AI1220="UI",'Data Entry'!AH1220*0.000001*V1217,IF('Data Entry'!AI1220="mg",'Data Entry'!AH1220*0.000001*V1217,IF('Data Entry'!AI1220="t",'Data Entry'!AH1220*1000*V1217,IF('Data Entry'!AI1220="kg",'Data Entry'!AH1220*1*V1217,IF('Data Entry'!AI1220="L",'Data Entry'!AH1220*1*V1217,IFERROR(,"")))))))</f>
        <v>0</v>
      </c>
      <c r="L1217" s="1" t="s">
        <v>4</v>
      </c>
      <c r="M1217" s="59">
        <f>'Data Entry'!AJ1220</f>
        <v>0</v>
      </c>
      <c r="N1217" s="59" t="str">
        <f>'Data Entry'!AX1220</f>
        <v/>
      </c>
      <c r="O1217" s="1">
        <f>IF('Data Entry'!AL1220="g",'Data Entry'!AK1220*0.001*W1217,IF('Data Entry'!AL1220="UI",'Data Entry'!AK1220*0.000001*W1217,IF('Data Entry'!AL1220="mg",'Data Entry'!AK1220*0.000001*W1217,IF('Data Entry'!AL1220="t",'Data Entry'!AK1220*1000*W1217,IF('Data Entry'!AL1220="kg",'Data Entry'!AK1220*1*W1217,IF('Data Entry'!AL1220="L",'Data Entry'!AK1220*1*W1217,IFERROR(,"")))))))</f>
        <v>0</v>
      </c>
      <c r="P1217" s="1" t="s">
        <v>4</v>
      </c>
      <c r="Q1217" s="59">
        <f>'Data Entry'!AM1220</f>
        <v>0</v>
      </c>
      <c r="R1217" s="59" t="str">
        <f>'Data Entry'!BA1220</f>
        <v/>
      </c>
      <c r="S1217" s="1">
        <f>IF('Data Entry'!AO1220="g",'Data Entry'!AN1220*0.001*X1217,IF('Data Entry'!AO1220="UI",'Data Entry'!AN1220*0.000001*X1217,IF('Data Entry'!AO1220="mg",'Data Entry'!AN1220*0.000001*X1217,IF('Data Entry'!AO1220="t",'Data Entry'!AN1220*1000*X1217,IF('Data Entry'!AO1220="kg",'Data Entry'!AN1220*1*X1217,IF('Data Entry'!AO1220="L",'Data Entry'!AN1220*1*X1217,IFERROR(,"")))))))</f>
        <v>0</v>
      </c>
      <c r="T1217" s="1" t="s">
        <v>4</v>
      </c>
      <c r="U1217" s="59" t="str">
        <f>IF('Data Entry'!AP1220="No aplica","1",'Data Entry'!AP1220)</f>
        <v/>
      </c>
      <c r="V1217" s="59" t="str">
        <f>IF('Data Entry'!AS1220="No aplica","1",'Data Entry'!AS1220)</f>
        <v/>
      </c>
      <c r="W1217" s="59" t="str">
        <f>IF('Data Entry'!AV1220="No aplica","1",'Data Entry'!AV1220)</f>
        <v/>
      </c>
      <c r="X1217" s="59" t="str">
        <f>IF('Data Entry'!AY1220="No aplica","1",'Data Entry'!AY1220)</f>
        <v/>
      </c>
      <c r="Y1217" s="151" t="str">
        <f t="shared" si="18"/>
        <v/>
      </c>
      <c r="Z1217" s="152" t="str">
        <f>IF('Data Entry'!H1220="Yes","1",IF(AND('Data Entry'!H1220="",'Data Entry'!I1220="",'Data Entry'!J1220="",'Data Entry'!K1220="",'Data Entry'!L1220="",'Data Entry'!M1220="",'Data Entry'!N1220="",'Data Entry'!O1220="",'Data Entry'!P1220="",'Data Entry'!Q1220=""),"","1"))</f>
        <v/>
      </c>
      <c r="AA1217" s="152" t="str">
        <f>IF('Data Entry'!R1220="Yes","1",IF(AND('Data Entry'!R1220="",'Data Entry'!S1220="",'Data Entry'!T1220="",'Data Entry'!U1220=""),"","1"))</f>
        <v/>
      </c>
      <c r="AB1217" s="157" t="str">
        <f>IF('Data Entry'!V1220="Yes","1",IF(AND('Data Entry'!V1220="",'Data Entry'!W1220=""),"","1"))</f>
        <v/>
      </c>
    </row>
    <row r="1218" spans="1:28" ht="17">
      <c r="A1218" s="59">
        <f>'Data Entry'!AB1221</f>
        <v>0</v>
      </c>
      <c r="B1218" s="59" t="str">
        <f>'Data Entry'!AR1221</f>
        <v/>
      </c>
      <c r="C1218" s="1">
        <f>IF('Data Entry'!AD1221="g",'Data Entry'!AC1221*0.001*U1218,IF('Data Entry'!AD1221="UI",'Data Entry'!AC1221*0.000001*U1218,IF('Data Entry'!AD1221="mg",'Data Entry'!AC1221*0.000001*U1218,IF('Data Entry'!AD1221="t",'Data Entry'!AC1221*1000*U1218,IF('Data Entry'!AD1221="kg",'Data Entry'!AC1221*1*U1218,IF('Data Entry'!AD1221="L",'Data Entry'!AC1221*1*U1218,IFERROR(,"")))))))</f>
        <v>0</v>
      </c>
      <c r="D1218" s="1" t="s">
        <v>4</v>
      </c>
      <c r="E1218" s="1">
        <f>IF('Data Entry'!AF1221="g",'Data Entry'!AE1221*0.001,IF('Data Entry'!AF1221="mg",'Data Entry'!AE1221*0.000001,IF('Data Entry'!AF1221="t",'Data Entry'!AE1221*1000,IF('Data Entry'!AF1221="ml",'Data Entry'!AE1221*0.001,IF('Data Entry'!AF1221="kg",'Data Entry'!AE1221*1,IF('Data Entry'!AF1221="Pieza",'Data Entry'!AE1221*1,IF('Data Entry'!AF1221="L",'Data Entry'!AE1221*1,IFERROR(,""))))))))</f>
        <v>0</v>
      </c>
      <c r="F1218" s="1" t="s">
        <v>4</v>
      </c>
      <c r="G1218" s="1">
        <f>IF('Data Entry'!AA1221="g",'Data Entry'!Z1221*0.001,IF('Data Entry'!AA1221="mg",'Data Entry'!Z1221*0.000001,IF('Data Entry'!AA1221="t",'Data Entry'!Z1221*1000,IF('Data Entry'!AA1221="ml",'Data Entry'!Z1221*0.001,IF('Data Entry'!AA1221="kg",'Data Entry'!Z1221*1,IF('Data Entry'!AA1221="Piezas",'Data Entry'!Z1221*1,IF('Data Entry'!AA1221="L",'Data Entry'!Z1221*1,IFERROR(,""))))))))</f>
        <v>0</v>
      </c>
      <c r="H1218" s="1" t="s">
        <v>4</v>
      </c>
      <c r="I1218" s="1">
        <f>IF('Data Entry'!AC1221="g",'Data Entry'!AB1221*0.001,IF('Data Entry'!AC1221="mg",'Data Entry'!AB1221*0.000001,IF('Data Entry'!AC1221="t",'Data Entry'!AB1221*1000,IF('Data Entry'!AC1221="ml",'Data Entry'!AB1221*0.001,IF('Data Entry'!AC1221="kg",'Data Entry'!AB1221*1,IF('Data Entry'!AC1221="L",'Data Entry'!AB1221*1,IFERROR(,"")))))))</f>
        <v>0</v>
      </c>
      <c r="J1218" s="59" t="str">
        <f>'Data Entry'!AU1221</f>
        <v/>
      </c>
      <c r="K1218" s="1">
        <f>IF('Data Entry'!AI1221="g",'Data Entry'!AH1221*0.001*V1218,IF('Data Entry'!AI1221="UI",'Data Entry'!AH1221*0.000001*V1218,IF('Data Entry'!AI1221="mg",'Data Entry'!AH1221*0.000001*V1218,IF('Data Entry'!AI1221="t",'Data Entry'!AH1221*1000*V1218,IF('Data Entry'!AI1221="kg",'Data Entry'!AH1221*1*V1218,IF('Data Entry'!AI1221="L",'Data Entry'!AH1221*1*V1218,IFERROR(,"")))))))</f>
        <v>0</v>
      </c>
      <c r="L1218" s="1" t="s">
        <v>4</v>
      </c>
      <c r="M1218" s="59">
        <f>'Data Entry'!AJ1221</f>
        <v>0</v>
      </c>
      <c r="N1218" s="59" t="str">
        <f>'Data Entry'!AX1221</f>
        <v/>
      </c>
      <c r="O1218" s="1">
        <f>IF('Data Entry'!AL1221="g",'Data Entry'!AK1221*0.001*W1218,IF('Data Entry'!AL1221="UI",'Data Entry'!AK1221*0.000001*W1218,IF('Data Entry'!AL1221="mg",'Data Entry'!AK1221*0.000001*W1218,IF('Data Entry'!AL1221="t",'Data Entry'!AK1221*1000*W1218,IF('Data Entry'!AL1221="kg",'Data Entry'!AK1221*1*W1218,IF('Data Entry'!AL1221="L",'Data Entry'!AK1221*1*W1218,IFERROR(,"")))))))</f>
        <v>0</v>
      </c>
      <c r="P1218" s="1" t="s">
        <v>4</v>
      </c>
      <c r="Q1218" s="59">
        <f>'Data Entry'!AM1221</f>
        <v>0</v>
      </c>
      <c r="R1218" s="59" t="str">
        <f>'Data Entry'!BA1221</f>
        <v/>
      </c>
      <c r="S1218" s="1">
        <f>IF('Data Entry'!AO1221="g",'Data Entry'!AN1221*0.001*X1218,IF('Data Entry'!AO1221="UI",'Data Entry'!AN1221*0.000001*X1218,IF('Data Entry'!AO1221="mg",'Data Entry'!AN1221*0.000001*X1218,IF('Data Entry'!AO1221="t",'Data Entry'!AN1221*1000*X1218,IF('Data Entry'!AO1221="kg",'Data Entry'!AN1221*1*X1218,IF('Data Entry'!AO1221="L",'Data Entry'!AN1221*1*X1218,IFERROR(,"")))))))</f>
        <v>0</v>
      </c>
      <c r="T1218" s="1" t="s">
        <v>4</v>
      </c>
      <c r="U1218" s="59" t="str">
        <f>IF('Data Entry'!AP1221="No aplica","1",'Data Entry'!AP1221)</f>
        <v/>
      </c>
      <c r="V1218" s="59" t="str">
        <f>IF('Data Entry'!AS1221="No aplica","1",'Data Entry'!AS1221)</f>
        <v/>
      </c>
      <c r="W1218" s="59" t="str">
        <f>IF('Data Entry'!AV1221="No aplica","1",'Data Entry'!AV1221)</f>
        <v/>
      </c>
      <c r="X1218" s="59" t="str">
        <f>IF('Data Entry'!AY1221="No aplica","1",'Data Entry'!AY1221)</f>
        <v/>
      </c>
      <c r="Y1218" s="151" t="str">
        <f t="shared" si="18"/>
        <v/>
      </c>
      <c r="Z1218" s="152" t="str">
        <f>IF('Data Entry'!H1221="Yes","1",IF(AND('Data Entry'!H1221="",'Data Entry'!I1221="",'Data Entry'!J1221="",'Data Entry'!K1221="",'Data Entry'!L1221="",'Data Entry'!M1221="",'Data Entry'!N1221="",'Data Entry'!O1221="",'Data Entry'!P1221="",'Data Entry'!Q1221=""),"","1"))</f>
        <v/>
      </c>
      <c r="AA1218" s="152" t="str">
        <f>IF('Data Entry'!R1221="Yes","1",IF(AND('Data Entry'!R1221="",'Data Entry'!S1221="",'Data Entry'!T1221="",'Data Entry'!U1221=""),"","1"))</f>
        <v/>
      </c>
      <c r="AB1218" s="157" t="str">
        <f>IF('Data Entry'!V1221="Yes","1",IF(AND('Data Entry'!V1221="",'Data Entry'!W1221=""),"","1"))</f>
        <v/>
      </c>
    </row>
    <row r="1219" spans="1:28" ht="17">
      <c r="A1219" s="59">
        <f>'Data Entry'!AB1222</f>
        <v>0</v>
      </c>
      <c r="B1219" s="59" t="str">
        <f>'Data Entry'!AR1222</f>
        <v/>
      </c>
      <c r="C1219" s="1">
        <f>IF('Data Entry'!AD1222="g",'Data Entry'!AC1222*0.001*U1219,IF('Data Entry'!AD1222="UI",'Data Entry'!AC1222*0.000001*U1219,IF('Data Entry'!AD1222="mg",'Data Entry'!AC1222*0.000001*U1219,IF('Data Entry'!AD1222="t",'Data Entry'!AC1222*1000*U1219,IF('Data Entry'!AD1222="kg",'Data Entry'!AC1222*1*U1219,IF('Data Entry'!AD1222="L",'Data Entry'!AC1222*1*U1219,IFERROR(,"")))))))</f>
        <v>0</v>
      </c>
      <c r="D1219" s="1" t="s">
        <v>4</v>
      </c>
      <c r="E1219" s="1">
        <f>IF('Data Entry'!AF1222="g",'Data Entry'!AE1222*0.001,IF('Data Entry'!AF1222="mg",'Data Entry'!AE1222*0.000001,IF('Data Entry'!AF1222="t",'Data Entry'!AE1222*1000,IF('Data Entry'!AF1222="ml",'Data Entry'!AE1222*0.001,IF('Data Entry'!AF1222="kg",'Data Entry'!AE1222*1,IF('Data Entry'!AF1222="Pieza",'Data Entry'!AE1222*1,IF('Data Entry'!AF1222="L",'Data Entry'!AE1222*1,IFERROR(,""))))))))</f>
        <v>0</v>
      </c>
      <c r="F1219" s="1" t="s">
        <v>4</v>
      </c>
      <c r="G1219" s="1">
        <f>IF('Data Entry'!AA1222="g",'Data Entry'!Z1222*0.001,IF('Data Entry'!AA1222="mg",'Data Entry'!Z1222*0.000001,IF('Data Entry'!AA1222="t",'Data Entry'!Z1222*1000,IF('Data Entry'!AA1222="ml",'Data Entry'!Z1222*0.001,IF('Data Entry'!AA1222="kg",'Data Entry'!Z1222*1,IF('Data Entry'!AA1222="Piezas",'Data Entry'!Z1222*1,IF('Data Entry'!AA1222="L",'Data Entry'!Z1222*1,IFERROR(,""))))))))</f>
        <v>0</v>
      </c>
      <c r="H1219" s="1" t="s">
        <v>4</v>
      </c>
      <c r="I1219" s="1">
        <f>IF('Data Entry'!AC1222="g",'Data Entry'!AB1222*0.001,IF('Data Entry'!AC1222="mg",'Data Entry'!AB1222*0.000001,IF('Data Entry'!AC1222="t",'Data Entry'!AB1222*1000,IF('Data Entry'!AC1222="ml",'Data Entry'!AB1222*0.001,IF('Data Entry'!AC1222="kg",'Data Entry'!AB1222*1,IF('Data Entry'!AC1222="L",'Data Entry'!AB1222*1,IFERROR(,"")))))))</f>
        <v>0</v>
      </c>
      <c r="J1219" s="59" t="str">
        <f>'Data Entry'!AU1222</f>
        <v/>
      </c>
      <c r="K1219" s="1">
        <f>IF('Data Entry'!AI1222="g",'Data Entry'!AH1222*0.001*V1219,IF('Data Entry'!AI1222="UI",'Data Entry'!AH1222*0.000001*V1219,IF('Data Entry'!AI1222="mg",'Data Entry'!AH1222*0.000001*V1219,IF('Data Entry'!AI1222="t",'Data Entry'!AH1222*1000*V1219,IF('Data Entry'!AI1222="kg",'Data Entry'!AH1222*1*V1219,IF('Data Entry'!AI1222="L",'Data Entry'!AH1222*1*V1219,IFERROR(,"")))))))</f>
        <v>0</v>
      </c>
      <c r="L1219" s="1" t="s">
        <v>4</v>
      </c>
      <c r="M1219" s="59">
        <f>'Data Entry'!AJ1222</f>
        <v>0</v>
      </c>
      <c r="N1219" s="59" t="str">
        <f>'Data Entry'!AX1222</f>
        <v/>
      </c>
      <c r="O1219" s="1">
        <f>IF('Data Entry'!AL1222="g",'Data Entry'!AK1222*0.001*W1219,IF('Data Entry'!AL1222="UI",'Data Entry'!AK1222*0.000001*W1219,IF('Data Entry'!AL1222="mg",'Data Entry'!AK1222*0.000001*W1219,IF('Data Entry'!AL1222="t",'Data Entry'!AK1222*1000*W1219,IF('Data Entry'!AL1222="kg",'Data Entry'!AK1222*1*W1219,IF('Data Entry'!AL1222="L",'Data Entry'!AK1222*1*W1219,IFERROR(,"")))))))</f>
        <v>0</v>
      </c>
      <c r="P1219" s="1" t="s">
        <v>4</v>
      </c>
      <c r="Q1219" s="59">
        <f>'Data Entry'!AM1222</f>
        <v>0</v>
      </c>
      <c r="R1219" s="59" t="str">
        <f>'Data Entry'!BA1222</f>
        <v/>
      </c>
      <c r="S1219" s="1">
        <f>IF('Data Entry'!AO1222="g",'Data Entry'!AN1222*0.001*X1219,IF('Data Entry'!AO1222="UI",'Data Entry'!AN1222*0.000001*X1219,IF('Data Entry'!AO1222="mg",'Data Entry'!AN1222*0.000001*X1219,IF('Data Entry'!AO1222="t",'Data Entry'!AN1222*1000*X1219,IF('Data Entry'!AO1222="kg",'Data Entry'!AN1222*1*X1219,IF('Data Entry'!AO1222="L",'Data Entry'!AN1222*1*X1219,IFERROR(,"")))))))</f>
        <v>0</v>
      </c>
      <c r="T1219" s="1" t="s">
        <v>4</v>
      </c>
      <c r="U1219" s="59" t="str">
        <f>IF('Data Entry'!AP1222="No aplica","1",'Data Entry'!AP1222)</f>
        <v/>
      </c>
      <c r="V1219" s="59" t="str">
        <f>IF('Data Entry'!AS1222="No aplica","1",'Data Entry'!AS1222)</f>
        <v/>
      </c>
      <c r="W1219" s="59" t="str">
        <f>IF('Data Entry'!AV1222="No aplica","1",'Data Entry'!AV1222)</f>
        <v/>
      </c>
      <c r="X1219" s="59" t="str">
        <f>IF('Data Entry'!AY1222="No aplica","1",'Data Entry'!AY1222)</f>
        <v/>
      </c>
      <c r="Y1219" s="151" t="str">
        <f t="shared" ref="Y1219:Y1282" si="19">IF(OR(AND(Z1219="1",AA1219="1"),AND(Z1219="1",AB1219="1")),"1","")</f>
        <v/>
      </c>
      <c r="Z1219" s="152" t="str">
        <f>IF('Data Entry'!H1222="Yes","1",IF(AND('Data Entry'!H1222="",'Data Entry'!I1222="",'Data Entry'!J1222="",'Data Entry'!K1222="",'Data Entry'!L1222="",'Data Entry'!M1222="",'Data Entry'!N1222="",'Data Entry'!O1222="",'Data Entry'!P1222="",'Data Entry'!Q1222=""),"","1"))</f>
        <v/>
      </c>
      <c r="AA1219" s="152" t="str">
        <f>IF('Data Entry'!R1222="Yes","1",IF(AND('Data Entry'!R1222="",'Data Entry'!S1222="",'Data Entry'!T1222="",'Data Entry'!U1222=""),"","1"))</f>
        <v/>
      </c>
      <c r="AB1219" s="157" t="str">
        <f>IF('Data Entry'!V1222="Yes","1",IF(AND('Data Entry'!V1222="",'Data Entry'!W1222=""),"","1"))</f>
        <v/>
      </c>
    </row>
    <row r="1220" spans="1:28" ht="17">
      <c r="A1220" s="59">
        <f>'Data Entry'!AB1223</f>
        <v>0</v>
      </c>
      <c r="B1220" s="59" t="str">
        <f>'Data Entry'!AR1223</f>
        <v/>
      </c>
      <c r="C1220" s="1">
        <f>IF('Data Entry'!AD1223="g",'Data Entry'!AC1223*0.001*U1220,IF('Data Entry'!AD1223="UI",'Data Entry'!AC1223*0.000001*U1220,IF('Data Entry'!AD1223="mg",'Data Entry'!AC1223*0.000001*U1220,IF('Data Entry'!AD1223="t",'Data Entry'!AC1223*1000*U1220,IF('Data Entry'!AD1223="kg",'Data Entry'!AC1223*1*U1220,IF('Data Entry'!AD1223="L",'Data Entry'!AC1223*1*U1220,IFERROR(,"")))))))</f>
        <v>0</v>
      </c>
      <c r="D1220" s="1" t="s">
        <v>4</v>
      </c>
      <c r="E1220" s="1">
        <f>IF('Data Entry'!AF1223="g",'Data Entry'!AE1223*0.001,IF('Data Entry'!AF1223="mg",'Data Entry'!AE1223*0.000001,IF('Data Entry'!AF1223="t",'Data Entry'!AE1223*1000,IF('Data Entry'!AF1223="ml",'Data Entry'!AE1223*0.001,IF('Data Entry'!AF1223="kg",'Data Entry'!AE1223*1,IF('Data Entry'!AF1223="Pieza",'Data Entry'!AE1223*1,IF('Data Entry'!AF1223="L",'Data Entry'!AE1223*1,IFERROR(,""))))))))</f>
        <v>0</v>
      </c>
      <c r="F1220" s="1" t="s">
        <v>4</v>
      </c>
      <c r="G1220" s="1">
        <f>IF('Data Entry'!AA1223="g",'Data Entry'!Z1223*0.001,IF('Data Entry'!AA1223="mg",'Data Entry'!Z1223*0.000001,IF('Data Entry'!AA1223="t",'Data Entry'!Z1223*1000,IF('Data Entry'!AA1223="ml",'Data Entry'!Z1223*0.001,IF('Data Entry'!AA1223="kg",'Data Entry'!Z1223*1,IF('Data Entry'!AA1223="Piezas",'Data Entry'!Z1223*1,IF('Data Entry'!AA1223="L",'Data Entry'!Z1223*1,IFERROR(,""))))))))</f>
        <v>0</v>
      </c>
      <c r="H1220" s="1" t="s">
        <v>4</v>
      </c>
      <c r="I1220" s="1">
        <f>IF('Data Entry'!AC1223="g",'Data Entry'!AB1223*0.001,IF('Data Entry'!AC1223="mg",'Data Entry'!AB1223*0.000001,IF('Data Entry'!AC1223="t",'Data Entry'!AB1223*1000,IF('Data Entry'!AC1223="ml",'Data Entry'!AB1223*0.001,IF('Data Entry'!AC1223="kg",'Data Entry'!AB1223*1,IF('Data Entry'!AC1223="L",'Data Entry'!AB1223*1,IFERROR(,"")))))))</f>
        <v>0</v>
      </c>
      <c r="J1220" s="59" t="str">
        <f>'Data Entry'!AU1223</f>
        <v/>
      </c>
      <c r="K1220" s="1">
        <f>IF('Data Entry'!AI1223="g",'Data Entry'!AH1223*0.001*V1220,IF('Data Entry'!AI1223="UI",'Data Entry'!AH1223*0.000001*V1220,IF('Data Entry'!AI1223="mg",'Data Entry'!AH1223*0.000001*V1220,IF('Data Entry'!AI1223="t",'Data Entry'!AH1223*1000*V1220,IF('Data Entry'!AI1223="kg",'Data Entry'!AH1223*1*V1220,IF('Data Entry'!AI1223="L",'Data Entry'!AH1223*1*V1220,IFERROR(,"")))))))</f>
        <v>0</v>
      </c>
      <c r="L1220" s="1" t="s">
        <v>4</v>
      </c>
      <c r="M1220" s="59">
        <f>'Data Entry'!AJ1223</f>
        <v>0</v>
      </c>
      <c r="N1220" s="59" t="str">
        <f>'Data Entry'!AX1223</f>
        <v/>
      </c>
      <c r="O1220" s="1">
        <f>IF('Data Entry'!AL1223="g",'Data Entry'!AK1223*0.001*W1220,IF('Data Entry'!AL1223="UI",'Data Entry'!AK1223*0.000001*W1220,IF('Data Entry'!AL1223="mg",'Data Entry'!AK1223*0.000001*W1220,IF('Data Entry'!AL1223="t",'Data Entry'!AK1223*1000*W1220,IF('Data Entry'!AL1223="kg",'Data Entry'!AK1223*1*W1220,IF('Data Entry'!AL1223="L",'Data Entry'!AK1223*1*W1220,IFERROR(,"")))))))</f>
        <v>0</v>
      </c>
      <c r="P1220" s="1" t="s">
        <v>4</v>
      </c>
      <c r="Q1220" s="59">
        <f>'Data Entry'!AM1223</f>
        <v>0</v>
      </c>
      <c r="R1220" s="59" t="str">
        <f>'Data Entry'!BA1223</f>
        <v/>
      </c>
      <c r="S1220" s="1">
        <f>IF('Data Entry'!AO1223="g",'Data Entry'!AN1223*0.001*X1220,IF('Data Entry'!AO1223="UI",'Data Entry'!AN1223*0.000001*X1220,IF('Data Entry'!AO1223="mg",'Data Entry'!AN1223*0.000001*X1220,IF('Data Entry'!AO1223="t",'Data Entry'!AN1223*1000*X1220,IF('Data Entry'!AO1223="kg",'Data Entry'!AN1223*1*X1220,IF('Data Entry'!AO1223="L",'Data Entry'!AN1223*1*X1220,IFERROR(,"")))))))</f>
        <v>0</v>
      </c>
      <c r="T1220" s="1" t="s">
        <v>4</v>
      </c>
      <c r="U1220" s="59" t="str">
        <f>IF('Data Entry'!AP1223="No aplica","1",'Data Entry'!AP1223)</f>
        <v/>
      </c>
      <c r="V1220" s="59" t="str">
        <f>IF('Data Entry'!AS1223="No aplica","1",'Data Entry'!AS1223)</f>
        <v/>
      </c>
      <c r="W1220" s="59" t="str">
        <f>IF('Data Entry'!AV1223="No aplica","1",'Data Entry'!AV1223)</f>
        <v/>
      </c>
      <c r="X1220" s="59" t="str">
        <f>IF('Data Entry'!AY1223="No aplica","1",'Data Entry'!AY1223)</f>
        <v/>
      </c>
      <c r="Y1220" s="151" t="str">
        <f t="shared" si="19"/>
        <v/>
      </c>
      <c r="Z1220" s="152" t="str">
        <f>IF('Data Entry'!H1223="Yes","1",IF(AND('Data Entry'!H1223="",'Data Entry'!I1223="",'Data Entry'!J1223="",'Data Entry'!K1223="",'Data Entry'!L1223="",'Data Entry'!M1223="",'Data Entry'!N1223="",'Data Entry'!O1223="",'Data Entry'!P1223="",'Data Entry'!Q1223=""),"","1"))</f>
        <v/>
      </c>
      <c r="AA1220" s="152" t="str">
        <f>IF('Data Entry'!R1223="Yes","1",IF(AND('Data Entry'!R1223="",'Data Entry'!S1223="",'Data Entry'!T1223="",'Data Entry'!U1223=""),"","1"))</f>
        <v/>
      </c>
      <c r="AB1220" s="157" t="str">
        <f>IF('Data Entry'!V1223="Yes","1",IF(AND('Data Entry'!V1223="",'Data Entry'!W1223=""),"","1"))</f>
        <v/>
      </c>
    </row>
    <row r="1221" spans="1:28" ht="17">
      <c r="A1221" s="59">
        <f>'Data Entry'!AB1224</f>
        <v>0</v>
      </c>
      <c r="B1221" s="59" t="str">
        <f>'Data Entry'!AR1224</f>
        <v/>
      </c>
      <c r="C1221" s="1">
        <f>IF('Data Entry'!AD1224="g",'Data Entry'!AC1224*0.001*U1221,IF('Data Entry'!AD1224="UI",'Data Entry'!AC1224*0.000001*U1221,IF('Data Entry'!AD1224="mg",'Data Entry'!AC1224*0.000001*U1221,IF('Data Entry'!AD1224="t",'Data Entry'!AC1224*1000*U1221,IF('Data Entry'!AD1224="kg",'Data Entry'!AC1224*1*U1221,IF('Data Entry'!AD1224="L",'Data Entry'!AC1224*1*U1221,IFERROR(,"")))))))</f>
        <v>0</v>
      </c>
      <c r="D1221" s="1" t="s">
        <v>4</v>
      </c>
      <c r="E1221" s="1">
        <f>IF('Data Entry'!AF1224="g",'Data Entry'!AE1224*0.001,IF('Data Entry'!AF1224="mg",'Data Entry'!AE1224*0.000001,IF('Data Entry'!AF1224="t",'Data Entry'!AE1224*1000,IF('Data Entry'!AF1224="ml",'Data Entry'!AE1224*0.001,IF('Data Entry'!AF1224="kg",'Data Entry'!AE1224*1,IF('Data Entry'!AF1224="Pieza",'Data Entry'!AE1224*1,IF('Data Entry'!AF1224="L",'Data Entry'!AE1224*1,IFERROR(,""))))))))</f>
        <v>0</v>
      </c>
      <c r="F1221" s="1" t="s">
        <v>4</v>
      </c>
      <c r="G1221" s="1">
        <f>IF('Data Entry'!AA1224="g",'Data Entry'!Z1224*0.001,IF('Data Entry'!AA1224="mg",'Data Entry'!Z1224*0.000001,IF('Data Entry'!AA1224="t",'Data Entry'!Z1224*1000,IF('Data Entry'!AA1224="ml",'Data Entry'!Z1224*0.001,IF('Data Entry'!AA1224="kg",'Data Entry'!Z1224*1,IF('Data Entry'!AA1224="Piezas",'Data Entry'!Z1224*1,IF('Data Entry'!AA1224="L",'Data Entry'!Z1224*1,IFERROR(,""))))))))</f>
        <v>0</v>
      </c>
      <c r="H1221" s="1" t="s">
        <v>4</v>
      </c>
      <c r="I1221" s="1">
        <f>IF('Data Entry'!AC1224="g",'Data Entry'!AB1224*0.001,IF('Data Entry'!AC1224="mg",'Data Entry'!AB1224*0.000001,IF('Data Entry'!AC1224="t",'Data Entry'!AB1224*1000,IF('Data Entry'!AC1224="ml",'Data Entry'!AB1224*0.001,IF('Data Entry'!AC1224="kg",'Data Entry'!AB1224*1,IF('Data Entry'!AC1224="L",'Data Entry'!AB1224*1,IFERROR(,"")))))))</f>
        <v>0</v>
      </c>
      <c r="J1221" s="59" t="str">
        <f>'Data Entry'!AU1224</f>
        <v/>
      </c>
      <c r="K1221" s="1">
        <f>IF('Data Entry'!AI1224="g",'Data Entry'!AH1224*0.001*V1221,IF('Data Entry'!AI1224="UI",'Data Entry'!AH1224*0.000001*V1221,IF('Data Entry'!AI1224="mg",'Data Entry'!AH1224*0.000001*V1221,IF('Data Entry'!AI1224="t",'Data Entry'!AH1224*1000*V1221,IF('Data Entry'!AI1224="kg",'Data Entry'!AH1224*1*V1221,IF('Data Entry'!AI1224="L",'Data Entry'!AH1224*1*V1221,IFERROR(,"")))))))</f>
        <v>0</v>
      </c>
      <c r="L1221" s="1" t="s">
        <v>4</v>
      </c>
      <c r="M1221" s="59">
        <f>'Data Entry'!AJ1224</f>
        <v>0</v>
      </c>
      <c r="N1221" s="59" t="str">
        <f>'Data Entry'!AX1224</f>
        <v/>
      </c>
      <c r="O1221" s="1">
        <f>IF('Data Entry'!AL1224="g",'Data Entry'!AK1224*0.001*W1221,IF('Data Entry'!AL1224="UI",'Data Entry'!AK1224*0.000001*W1221,IF('Data Entry'!AL1224="mg",'Data Entry'!AK1224*0.000001*W1221,IF('Data Entry'!AL1224="t",'Data Entry'!AK1224*1000*W1221,IF('Data Entry'!AL1224="kg",'Data Entry'!AK1224*1*W1221,IF('Data Entry'!AL1224="L",'Data Entry'!AK1224*1*W1221,IFERROR(,"")))))))</f>
        <v>0</v>
      </c>
      <c r="P1221" s="1" t="s">
        <v>4</v>
      </c>
      <c r="Q1221" s="59">
        <f>'Data Entry'!AM1224</f>
        <v>0</v>
      </c>
      <c r="R1221" s="59" t="str">
        <f>'Data Entry'!BA1224</f>
        <v/>
      </c>
      <c r="S1221" s="1">
        <f>IF('Data Entry'!AO1224="g",'Data Entry'!AN1224*0.001*X1221,IF('Data Entry'!AO1224="UI",'Data Entry'!AN1224*0.000001*X1221,IF('Data Entry'!AO1224="mg",'Data Entry'!AN1224*0.000001*X1221,IF('Data Entry'!AO1224="t",'Data Entry'!AN1224*1000*X1221,IF('Data Entry'!AO1224="kg",'Data Entry'!AN1224*1*X1221,IF('Data Entry'!AO1224="L",'Data Entry'!AN1224*1*X1221,IFERROR(,"")))))))</f>
        <v>0</v>
      </c>
      <c r="T1221" s="1" t="s">
        <v>4</v>
      </c>
      <c r="U1221" s="59" t="str">
        <f>IF('Data Entry'!AP1224="No aplica","1",'Data Entry'!AP1224)</f>
        <v/>
      </c>
      <c r="V1221" s="59" t="str">
        <f>IF('Data Entry'!AS1224="No aplica","1",'Data Entry'!AS1224)</f>
        <v/>
      </c>
      <c r="W1221" s="59" t="str">
        <f>IF('Data Entry'!AV1224="No aplica","1",'Data Entry'!AV1224)</f>
        <v/>
      </c>
      <c r="X1221" s="59" t="str">
        <f>IF('Data Entry'!AY1224="No aplica","1",'Data Entry'!AY1224)</f>
        <v/>
      </c>
      <c r="Y1221" s="151" t="str">
        <f t="shared" si="19"/>
        <v/>
      </c>
      <c r="Z1221" s="152" t="str">
        <f>IF('Data Entry'!H1224="Yes","1",IF(AND('Data Entry'!H1224="",'Data Entry'!I1224="",'Data Entry'!J1224="",'Data Entry'!K1224="",'Data Entry'!L1224="",'Data Entry'!M1224="",'Data Entry'!N1224="",'Data Entry'!O1224="",'Data Entry'!P1224="",'Data Entry'!Q1224=""),"","1"))</f>
        <v/>
      </c>
      <c r="AA1221" s="152" t="str">
        <f>IF('Data Entry'!R1224="Yes","1",IF(AND('Data Entry'!R1224="",'Data Entry'!S1224="",'Data Entry'!T1224="",'Data Entry'!U1224=""),"","1"))</f>
        <v/>
      </c>
      <c r="AB1221" s="157" t="str">
        <f>IF('Data Entry'!V1224="Yes","1",IF(AND('Data Entry'!V1224="",'Data Entry'!W1224=""),"","1"))</f>
        <v/>
      </c>
    </row>
    <row r="1222" spans="1:28" ht="17">
      <c r="A1222" s="59">
        <f>'Data Entry'!AB1225</f>
        <v>0</v>
      </c>
      <c r="B1222" s="59" t="str">
        <f>'Data Entry'!AR1225</f>
        <v/>
      </c>
      <c r="C1222" s="1">
        <f>IF('Data Entry'!AD1225="g",'Data Entry'!AC1225*0.001*U1222,IF('Data Entry'!AD1225="UI",'Data Entry'!AC1225*0.000001*U1222,IF('Data Entry'!AD1225="mg",'Data Entry'!AC1225*0.000001*U1222,IF('Data Entry'!AD1225="t",'Data Entry'!AC1225*1000*U1222,IF('Data Entry'!AD1225="kg",'Data Entry'!AC1225*1*U1222,IF('Data Entry'!AD1225="L",'Data Entry'!AC1225*1*U1222,IFERROR(,"")))))))</f>
        <v>0</v>
      </c>
      <c r="D1222" s="1" t="s">
        <v>4</v>
      </c>
      <c r="E1222" s="1">
        <f>IF('Data Entry'!AF1225="g",'Data Entry'!AE1225*0.001,IF('Data Entry'!AF1225="mg",'Data Entry'!AE1225*0.000001,IF('Data Entry'!AF1225="t",'Data Entry'!AE1225*1000,IF('Data Entry'!AF1225="ml",'Data Entry'!AE1225*0.001,IF('Data Entry'!AF1225="kg",'Data Entry'!AE1225*1,IF('Data Entry'!AF1225="Pieza",'Data Entry'!AE1225*1,IF('Data Entry'!AF1225="L",'Data Entry'!AE1225*1,IFERROR(,""))))))))</f>
        <v>0</v>
      </c>
      <c r="F1222" s="1" t="s">
        <v>4</v>
      </c>
      <c r="G1222" s="1">
        <f>IF('Data Entry'!AA1225="g",'Data Entry'!Z1225*0.001,IF('Data Entry'!AA1225="mg",'Data Entry'!Z1225*0.000001,IF('Data Entry'!AA1225="t",'Data Entry'!Z1225*1000,IF('Data Entry'!AA1225="ml",'Data Entry'!Z1225*0.001,IF('Data Entry'!AA1225="kg",'Data Entry'!Z1225*1,IF('Data Entry'!AA1225="Piezas",'Data Entry'!Z1225*1,IF('Data Entry'!AA1225="L",'Data Entry'!Z1225*1,IFERROR(,""))))))))</f>
        <v>0</v>
      </c>
      <c r="H1222" s="1" t="s">
        <v>4</v>
      </c>
      <c r="I1222" s="1">
        <f>IF('Data Entry'!AC1225="g",'Data Entry'!AB1225*0.001,IF('Data Entry'!AC1225="mg",'Data Entry'!AB1225*0.000001,IF('Data Entry'!AC1225="t",'Data Entry'!AB1225*1000,IF('Data Entry'!AC1225="ml",'Data Entry'!AB1225*0.001,IF('Data Entry'!AC1225="kg",'Data Entry'!AB1225*1,IF('Data Entry'!AC1225="L",'Data Entry'!AB1225*1,IFERROR(,"")))))))</f>
        <v>0</v>
      </c>
      <c r="J1222" s="59" t="str">
        <f>'Data Entry'!AU1225</f>
        <v/>
      </c>
      <c r="K1222" s="1">
        <f>IF('Data Entry'!AI1225="g",'Data Entry'!AH1225*0.001*V1222,IF('Data Entry'!AI1225="UI",'Data Entry'!AH1225*0.000001*V1222,IF('Data Entry'!AI1225="mg",'Data Entry'!AH1225*0.000001*V1222,IF('Data Entry'!AI1225="t",'Data Entry'!AH1225*1000*V1222,IF('Data Entry'!AI1225="kg",'Data Entry'!AH1225*1*V1222,IF('Data Entry'!AI1225="L",'Data Entry'!AH1225*1*V1222,IFERROR(,"")))))))</f>
        <v>0</v>
      </c>
      <c r="L1222" s="1" t="s">
        <v>4</v>
      </c>
      <c r="M1222" s="59">
        <f>'Data Entry'!AJ1225</f>
        <v>0</v>
      </c>
      <c r="N1222" s="59" t="str">
        <f>'Data Entry'!AX1225</f>
        <v/>
      </c>
      <c r="O1222" s="1">
        <f>IF('Data Entry'!AL1225="g",'Data Entry'!AK1225*0.001*W1222,IF('Data Entry'!AL1225="UI",'Data Entry'!AK1225*0.000001*W1222,IF('Data Entry'!AL1225="mg",'Data Entry'!AK1225*0.000001*W1222,IF('Data Entry'!AL1225="t",'Data Entry'!AK1225*1000*W1222,IF('Data Entry'!AL1225="kg",'Data Entry'!AK1225*1*W1222,IF('Data Entry'!AL1225="L",'Data Entry'!AK1225*1*W1222,IFERROR(,"")))))))</f>
        <v>0</v>
      </c>
      <c r="P1222" s="1" t="s">
        <v>4</v>
      </c>
      <c r="Q1222" s="59">
        <f>'Data Entry'!AM1225</f>
        <v>0</v>
      </c>
      <c r="R1222" s="59" t="str">
        <f>'Data Entry'!BA1225</f>
        <v/>
      </c>
      <c r="S1222" s="1">
        <f>IF('Data Entry'!AO1225="g",'Data Entry'!AN1225*0.001*X1222,IF('Data Entry'!AO1225="UI",'Data Entry'!AN1225*0.000001*X1222,IF('Data Entry'!AO1225="mg",'Data Entry'!AN1225*0.000001*X1222,IF('Data Entry'!AO1225="t",'Data Entry'!AN1225*1000*X1222,IF('Data Entry'!AO1225="kg",'Data Entry'!AN1225*1*X1222,IF('Data Entry'!AO1225="L",'Data Entry'!AN1225*1*X1222,IFERROR(,"")))))))</f>
        <v>0</v>
      </c>
      <c r="T1222" s="1" t="s">
        <v>4</v>
      </c>
      <c r="U1222" s="59" t="str">
        <f>IF('Data Entry'!AP1225="No aplica","1",'Data Entry'!AP1225)</f>
        <v/>
      </c>
      <c r="V1222" s="59" t="str">
        <f>IF('Data Entry'!AS1225="No aplica","1",'Data Entry'!AS1225)</f>
        <v/>
      </c>
      <c r="W1222" s="59" t="str">
        <f>IF('Data Entry'!AV1225="No aplica","1",'Data Entry'!AV1225)</f>
        <v/>
      </c>
      <c r="X1222" s="59" t="str">
        <f>IF('Data Entry'!AY1225="No aplica","1",'Data Entry'!AY1225)</f>
        <v/>
      </c>
      <c r="Y1222" s="151" t="str">
        <f t="shared" si="19"/>
        <v/>
      </c>
      <c r="Z1222" s="152" t="str">
        <f>IF('Data Entry'!H1225="Yes","1",IF(AND('Data Entry'!H1225="",'Data Entry'!I1225="",'Data Entry'!J1225="",'Data Entry'!K1225="",'Data Entry'!L1225="",'Data Entry'!M1225="",'Data Entry'!N1225="",'Data Entry'!O1225="",'Data Entry'!P1225="",'Data Entry'!Q1225=""),"","1"))</f>
        <v/>
      </c>
      <c r="AA1222" s="152" t="str">
        <f>IF('Data Entry'!R1225="Yes","1",IF(AND('Data Entry'!R1225="",'Data Entry'!S1225="",'Data Entry'!T1225="",'Data Entry'!U1225=""),"","1"))</f>
        <v/>
      </c>
      <c r="AB1222" s="157" t="str">
        <f>IF('Data Entry'!V1225="Yes","1",IF(AND('Data Entry'!V1225="",'Data Entry'!W1225=""),"","1"))</f>
        <v/>
      </c>
    </row>
    <row r="1223" spans="1:28" ht="17">
      <c r="A1223" s="59">
        <f>'Data Entry'!AB1226</f>
        <v>0</v>
      </c>
      <c r="B1223" s="59" t="str">
        <f>'Data Entry'!AR1226</f>
        <v/>
      </c>
      <c r="C1223" s="1">
        <f>IF('Data Entry'!AD1226="g",'Data Entry'!AC1226*0.001*U1223,IF('Data Entry'!AD1226="UI",'Data Entry'!AC1226*0.000001*U1223,IF('Data Entry'!AD1226="mg",'Data Entry'!AC1226*0.000001*U1223,IF('Data Entry'!AD1226="t",'Data Entry'!AC1226*1000*U1223,IF('Data Entry'!AD1226="kg",'Data Entry'!AC1226*1*U1223,IF('Data Entry'!AD1226="L",'Data Entry'!AC1226*1*U1223,IFERROR(,"")))))))</f>
        <v>0</v>
      </c>
      <c r="D1223" s="1" t="s">
        <v>4</v>
      </c>
      <c r="E1223" s="1">
        <f>IF('Data Entry'!AF1226="g",'Data Entry'!AE1226*0.001,IF('Data Entry'!AF1226="mg",'Data Entry'!AE1226*0.000001,IF('Data Entry'!AF1226="t",'Data Entry'!AE1226*1000,IF('Data Entry'!AF1226="ml",'Data Entry'!AE1226*0.001,IF('Data Entry'!AF1226="kg",'Data Entry'!AE1226*1,IF('Data Entry'!AF1226="Pieza",'Data Entry'!AE1226*1,IF('Data Entry'!AF1226="L",'Data Entry'!AE1226*1,IFERROR(,""))))))))</f>
        <v>0</v>
      </c>
      <c r="F1223" s="1" t="s">
        <v>4</v>
      </c>
      <c r="G1223" s="1">
        <f>IF('Data Entry'!AA1226="g",'Data Entry'!Z1226*0.001,IF('Data Entry'!AA1226="mg",'Data Entry'!Z1226*0.000001,IF('Data Entry'!AA1226="t",'Data Entry'!Z1226*1000,IF('Data Entry'!AA1226="ml",'Data Entry'!Z1226*0.001,IF('Data Entry'!AA1226="kg",'Data Entry'!Z1226*1,IF('Data Entry'!AA1226="Piezas",'Data Entry'!Z1226*1,IF('Data Entry'!AA1226="L",'Data Entry'!Z1226*1,IFERROR(,""))))))))</f>
        <v>0</v>
      </c>
      <c r="H1223" s="1" t="s">
        <v>4</v>
      </c>
      <c r="I1223" s="1">
        <f>IF('Data Entry'!AC1226="g",'Data Entry'!AB1226*0.001,IF('Data Entry'!AC1226="mg",'Data Entry'!AB1226*0.000001,IF('Data Entry'!AC1226="t",'Data Entry'!AB1226*1000,IF('Data Entry'!AC1226="ml",'Data Entry'!AB1226*0.001,IF('Data Entry'!AC1226="kg",'Data Entry'!AB1226*1,IF('Data Entry'!AC1226="L",'Data Entry'!AB1226*1,IFERROR(,"")))))))</f>
        <v>0</v>
      </c>
      <c r="J1223" s="59" t="str">
        <f>'Data Entry'!AU1226</f>
        <v/>
      </c>
      <c r="K1223" s="1">
        <f>IF('Data Entry'!AI1226="g",'Data Entry'!AH1226*0.001*V1223,IF('Data Entry'!AI1226="UI",'Data Entry'!AH1226*0.000001*V1223,IF('Data Entry'!AI1226="mg",'Data Entry'!AH1226*0.000001*V1223,IF('Data Entry'!AI1226="t",'Data Entry'!AH1226*1000*V1223,IF('Data Entry'!AI1226="kg",'Data Entry'!AH1226*1*V1223,IF('Data Entry'!AI1226="L",'Data Entry'!AH1226*1*V1223,IFERROR(,"")))))))</f>
        <v>0</v>
      </c>
      <c r="L1223" s="1" t="s">
        <v>4</v>
      </c>
      <c r="M1223" s="59">
        <f>'Data Entry'!AJ1226</f>
        <v>0</v>
      </c>
      <c r="N1223" s="59" t="str">
        <f>'Data Entry'!AX1226</f>
        <v/>
      </c>
      <c r="O1223" s="1">
        <f>IF('Data Entry'!AL1226="g",'Data Entry'!AK1226*0.001*W1223,IF('Data Entry'!AL1226="UI",'Data Entry'!AK1226*0.000001*W1223,IF('Data Entry'!AL1226="mg",'Data Entry'!AK1226*0.000001*W1223,IF('Data Entry'!AL1226="t",'Data Entry'!AK1226*1000*W1223,IF('Data Entry'!AL1226="kg",'Data Entry'!AK1226*1*W1223,IF('Data Entry'!AL1226="L",'Data Entry'!AK1226*1*W1223,IFERROR(,"")))))))</f>
        <v>0</v>
      </c>
      <c r="P1223" s="1" t="s">
        <v>4</v>
      </c>
      <c r="Q1223" s="59">
        <f>'Data Entry'!AM1226</f>
        <v>0</v>
      </c>
      <c r="R1223" s="59" t="str">
        <f>'Data Entry'!BA1226</f>
        <v/>
      </c>
      <c r="S1223" s="1">
        <f>IF('Data Entry'!AO1226="g",'Data Entry'!AN1226*0.001*X1223,IF('Data Entry'!AO1226="UI",'Data Entry'!AN1226*0.000001*X1223,IF('Data Entry'!AO1226="mg",'Data Entry'!AN1226*0.000001*X1223,IF('Data Entry'!AO1226="t",'Data Entry'!AN1226*1000*X1223,IF('Data Entry'!AO1226="kg",'Data Entry'!AN1226*1*X1223,IF('Data Entry'!AO1226="L",'Data Entry'!AN1226*1*X1223,IFERROR(,"")))))))</f>
        <v>0</v>
      </c>
      <c r="T1223" s="1" t="s">
        <v>4</v>
      </c>
      <c r="U1223" s="59" t="str">
        <f>IF('Data Entry'!AP1226="No aplica","1",'Data Entry'!AP1226)</f>
        <v/>
      </c>
      <c r="V1223" s="59" t="str">
        <f>IF('Data Entry'!AS1226="No aplica","1",'Data Entry'!AS1226)</f>
        <v/>
      </c>
      <c r="W1223" s="59" t="str">
        <f>IF('Data Entry'!AV1226="No aplica","1",'Data Entry'!AV1226)</f>
        <v/>
      </c>
      <c r="X1223" s="59" t="str">
        <f>IF('Data Entry'!AY1226="No aplica","1",'Data Entry'!AY1226)</f>
        <v/>
      </c>
      <c r="Y1223" s="151" t="str">
        <f t="shared" si="19"/>
        <v/>
      </c>
      <c r="Z1223" s="152" t="str">
        <f>IF('Data Entry'!H1226="Yes","1",IF(AND('Data Entry'!H1226="",'Data Entry'!I1226="",'Data Entry'!J1226="",'Data Entry'!K1226="",'Data Entry'!L1226="",'Data Entry'!M1226="",'Data Entry'!N1226="",'Data Entry'!O1226="",'Data Entry'!P1226="",'Data Entry'!Q1226=""),"","1"))</f>
        <v/>
      </c>
      <c r="AA1223" s="152" t="str">
        <f>IF('Data Entry'!R1226="Yes","1",IF(AND('Data Entry'!R1226="",'Data Entry'!S1226="",'Data Entry'!T1226="",'Data Entry'!U1226=""),"","1"))</f>
        <v/>
      </c>
      <c r="AB1223" s="157" t="str">
        <f>IF('Data Entry'!V1226="Yes","1",IF(AND('Data Entry'!V1226="",'Data Entry'!W1226=""),"","1"))</f>
        <v/>
      </c>
    </row>
    <row r="1224" spans="1:28" ht="17">
      <c r="A1224" s="59">
        <f>'Data Entry'!AB1227</f>
        <v>0</v>
      </c>
      <c r="B1224" s="59" t="str">
        <f>'Data Entry'!AR1227</f>
        <v/>
      </c>
      <c r="C1224" s="1">
        <f>IF('Data Entry'!AD1227="g",'Data Entry'!AC1227*0.001*U1224,IF('Data Entry'!AD1227="UI",'Data Entry'!AC1227*0.000001*U1224,IF('Data Entry'!AD1227="mg",'Data Entry'!AC1227*0.000001*U1224,IF('Data Entry'!AD1227="t",'Data Entry'!AC1227*1000*U1224,IF('Data Entry'!AD1227="kg",'Data Entry'!AC1227*1*U1224,IF('Data Entry'!AD1227="L",'Data Entry'!AC1227*1*U1224,IFERROR(,"")))))))</f>
        <v>0</v>
      </c>
      <c r="D1224" s="1" t="s">
        <v>4</v>
      </c>
      <c r="E1224" s="1">
        <f>IF('Data Entry'!AF1227="g",'Data Entry'!AE1227*0.001,IF('Data Entry'!AF1227="mg",'Data Entry'!AE1227*0.000001,IF('Data Entry'!AF1227="t",'Data Entry'!AE1227*1000,IF('Data Entry'!AF1227="ml",'Data Entry'!AE1227*0.001,IF('Data Entry'!AF1227="kg",'Data Entry'!AE1227*1,IF('Data Entry'!AF1227="Pieza",'Data Entry'!AE1227*1,IF('Data Entry'!AF1227="L",'Data Entry'!AE1227*1,IFERROR(,""))))))))</f>
        <v>0</v>
      </c>
      <c r="F1224" s="1" t="s">
        <v>4</v>
      </c>
      <c r="G1224" s="1">
        <f>IF('Data Entry'!AA1227="g",'Data Entry'!Z1227*0.001,IF('Data Entry'!AA1227="mg",'Data Entry'!Z1227*0.000001,IF('Data Entry'!AA1227="t",'Data Entry'!Z1227*1000,IF('Data Entry'!AA1227="ml",'Data Entry'!Z1227*0.001,IF('Data Entry'!AA1227="kg",'Data Entry'!Z1227*1,IF('Data Entry'!AA1227="Piezas",'Data Entry'!Z1227*1,IF('Data Entry'!AA1227="L",'Data Entry'!Z1227*1,IFERROR(,""))))))))</f>
        <v>0</v>
      </c>
      <c r="H1224" s="1" t="s">
        <v>4</v>
      </c>
      <c r="I1224" s="1">
        <f>IF('Data Entry'!AC1227="g",'Data Entry'!AB1227*0.001,IF('Data Entry'!AC1227="mg",'Data Entry'!AB1227*0.000001,IF('Data Entry'!AC1227="t",'Data Entry'!AB1227*1000,IF('Data Entry'!AC1227="ml",'Data Entry'!AB1227*0.001,IF('Data Entry'!AC1227="kg",'Data Entry'!AB1227*1,IF('Data Entry'!AC1227="L",'Data Entry'!AB1227*1,IFERROR(,"")))))))</f>
        <v>0</v>
      </c>
      <c r="J1224" s="59" t="str">
        <f>'Data Entry'!AU1227</f>
        <v/>
      </c>
      <c r="K1224" s="1">
        <f>IF('Data Entry'!AI1227="g",'Data Entry'!AH1227*0.001*V1224,IF('Data Entry'!AI1227="UI",'Data Entry'!AH1227*0.000001*V1224,IF('Data Entry'!AI1227="mg",'Data Entry'!AH1227*0.000001*V1224,IF('Data Entry'!AI1227="t",'Data Entry'!AH1227*1000*V1224,IF('Data Entry'!AI1227="kg",'Data Entry'!AH1227*1*V1224,IF('Data Entry'!AI1227="L",'Data Entry'!AH1227*1*V1224,IFERROR(,"")))))))</f>
        <v>0</v>
      </c>
      <c r="L1224" s="1" t="s">
        <v>4</v>
      </c>
      <c r="M1224" s="59">
        <f>'Data Entry'!AJ1227</f>
        <v>0</v>
      </c>
      <c r="N1224" s="59" t="str">
        <f>'Data Entry'!AX1227</f>
        <v/>
      </c>
      <c r="O1224" s="1">
        <f>IF('Data Entry'!AL1227="g",'Data Entry'!AK1227*0.001*W1224,IF('Data Entry'!AL1227="UI",'Data Entry'!AK1227*0.000001*W1224,IF('Data Entry'!AL1227="mg",'Data Entry'!AK1227*0.000001*W1224,IF('Data Entry'!AL1227="t",'Data Entry'!AK1227*1000*W1224,IF('Data Entry'!AL1227="kg",'Data Entry'!AK1227*1*W1224,IF('Data Entry'!AL1227="L",'Data Entry'!AK1227*1*W1224,IFERROR(,"")))))))</f>
        <v>0</v>
      </c>
      <c r="P1224" s="1" t="s">
        <v>4</v>
      </c>
      <c r="Q1224" s="59">
        <f>'Data Entry'!AM1227</f>
        <v>0</v>
      </c>
      <c r="R1224" s="59" t="str">
        <f>'Data Entry'!BA1227</f>
        <v/>
      </c>
      <c r="S1224" s="1">
        <f>IF('Data Entry'!AO1227="g",'Data Entry'!AN1227*0.001*X1224,IF('Data Entry'!AO1227="UI",'Data Entry'!AN1227*0.000001*X1224,IF('Data Entry'!AO1227="mg",'Data Entry'!AN1227*0.000001*X1224,IF('Data Entry'!AO1227="t",'Data Entry'!AN1227*1000*X1224,IF('Data Entry'!AO1227="kg",'Data Entry'!AN1227*1*X1224,IF('Data Entry'!AO1227="L",'Data Entry'!AN1227*1*X1224,IFERROR(,"")))))))</f>
        <v>0</v>
      </c>
      <c r="T1224" s="1" t="s">
        <v>4</v>
      </c>
      <c r="U1224" s="59" t="str">
        <f>IF('Data Entry'!AP1227="No aplica","1",'Data Entry'!AP1227)</f>
        <v/>
      </c>
      <c r="V1224" s="59" t="str">
        <f>IF('Data Entry'!AS1227="No aplica","1",'Data Entry'!AS1227)</f>
        <v/>
      </c>
      <c r="W1224" s="59" t="str">
        <f>IF('Data Entry'!AV1227="No aplica","1",'Data Entry'!AV1227)</f>
        <v/>
      </c>
      <c r="X1224" s="59" t="str">
        <f>IF('Data Entry'!AY1227="No aplica","1",'Data Entry'!AY1227)</f>
        <v/>
      </c>
      <c r="Y1224" s="151" t="str">
        <f t="shared" si="19"/>
        <v/>
      </c>
      <c r="Z1224" s="152" t="str">
        <f>IF('Data Entry'!H1227="Yes","1",IF(AND('Data Entry'!H1227="",'Data Entry'!I1227="",'Data Entry'!J1227="",'Data Entry'!K1227="",'Data Entry'!L1227="",'Data Entry'!M1227="",'Data Entry'!N1227="",'Data Entry'!O1227="",'Data Entry'!P1227="",'Data Entry'!Q1227=""),"","1"))</f>
        <v/>
      </c>
      <c r="AA1224" s="152" t="str">
        <f>IF('Data Entry'!R1227="Yes","1",IF(AND('Data Entry'!R1227="",'Data Entry'!S1227="",'Data Entry'!T1227="",'Data Entry'!U1227=""),"","1"))</f>
        <v/>
      </c>
      <c r="AB1224" s="157" t="str">
        <f>IF('Data Entry'!V1227="Yes","1",IF(AND('Data Entry'!V1227="",'Data Entry'!W1227=""),"","1"))</f>
        <v/>
      </c>
    </row>
    <row r="1225" spans="1:28" ht="17">
      <c r="A1225" s="59">
        <f>'Data Entry'!AB1228</f>
        <v>0</v>
      </c>
      <c r="B1225" s="59" t="str">
        <f>'Data Entry'!AR1228</f>
        <v/>
      </c>
      <c r="C1225" s="1">
        <f>IF('Data Entry'!AD1228="g",'Data Entry'!AC1228*0.001*U1225,IF('Data Entry'!AD1228="UI",'Data Entry'!AC1228*0.000001*U1225,IF('Data Entry'!AD1228="mg",'Data Entry'!AC1228*0.000001*U1225,IF('Data Entry'!AD1228="t",'Data Entry'!AC1228*1000*U1225,IF('Data Entry'!AD1228="kg",'Data Entry'!AC1228*1*U1225,IF('Data Entry'!AD1228="L",'Data Entry'!AC1228*1*U1225,IFERROR(,"")))))))</f>
        <v>0</v>
      </c>
      <c r="D1225" s="1" t="s">
        <v>4</v>
      </c>
      <c r="E1225" s="1">
        <f>IF('Data Entry'!AF1228="g",'Data Entry'!AE1228*0.001,IF('Data Entry'!AF1228="mg",'Data Entry'!AE1228*0.000001,IF('Data Entry'!AF1228="t",'Data Entry'!AE1228*1000,IF('Data Entry'!AF1228="ml",'Data Entry'!AE1228*0.001,IF('Data Entry'!AF1228="kg",'Data Entry'!AE1228*1,IF('Data Entry'!AF1228="Pieza",'Data Entry'!AE1228*1,IF('Data Entry'!AF1228="L",'Data Entry'!AE1228*1,IFERROR(,""))))))))</f>
        <v>0</v>
      </c>
      <c r="F1225" s="1" t="s">
        <v>4</v>
      </c>
      <c r="G1225" s="1">
        <f>IF('Data Entry'!AA1228="g",'Data Entry'!Z1228*0.001,IF('Data Entry'!AA1228="mg",'Data Entry'!Z1228*0.000001,IF('Data Entry'!AA1228="t",'Data Entry'!Z1228*1000,IF('Data Entry'!AA1228="ml",'Data Entry'!Z1228*0.001,IF('Data Entry'!AA1228="kg",'Data Entry'!Z1228*1,IF('Data Entry'!AA1228="Piezas",'Data Entry'!Z1228*1,IF('Data Entry'!AA1228="L",'Data Entry'!Z1228*1,IFERROR(,""))))))))</f>
        <v>0</v>
      </c>
      <c r="H1225" s="1" t="s">
        <v>4</v>
      </c>
      <c r="I1225" s="1">
        <f>IF('Data Entry'!AC1228="g",'Data Entry'!AB1228*0.001,IF('Data Entry'!AC1228="mg",'Data Entry'!AB1228*0.000001,IF('Data Entry'!AC1228="t",'Data Entry'!AB1228*1000,IF('Data Entry'!AC1228="ml",'Data Entry'!AB1228*0.001,IF('Data Entry'!AC1228="kg",'Data Entry'!AB1228*1,IF('Data Entry'!AC1228="L",'Data Entry'!AB1228*1,IFERROR(,"")))))))</f>
        <v>0</v>
      </c>
      <c r="J1225" s="59" t="str">
        <f>'Data Entry'!AU1228</f>
        <v/>
      </c>
      <c r="K1225" s="1">
        <f>IF('Data Entry'!AI1228="g",'Data Entry'!AH1228*0.001*V1225,IF('Data Entry'!AI1228="UI",'Data Entry'!AH1228*0.000001*V1225,IF('Data Entry'!AI1228="mg",'Data Entry'!AH1228*0.000001*V1225,IF('Data Entry'!AI1228="t",'Data Entry'!AH1228*1000*V1225,IF('Data Entry'!AI1228="kg",'Data Entry'!AH1228*1*V1225,IF('Data Entry'!AI1228="L",'Data Entry'!AH1228*1*V1225,IFERROR(,"")))))))</f>
        <v>0</v>
      </c>
      <c r="L1225" s="1" t="s">
        <v>4</v>
      </c>
      <c r="M1225" s="59">
        <f>'Data Entry'!AJ1228</f>
        <v>0</v>
      </c>
      <c r="N1225" s="59" t="str">
        <f>'Data Entry'!AX1228</f>
        <v/>
      </c>
      <c r="O1225" s="1">
        <f>IF('Data Entry'!AL1228="g",'Data Entry'!AK1228*0.001*W1225,IF('Data Entry'!AL1228="UI",'Data Entry'!AK1228*0.000001*W1225,IF('Data Entry'!AL1228="mg",'Data Entry'!AK1228*0.000001*W1225,IF('Data Entry'!AL1228="t",'Data Entry'!AK1228*1000*W1225,IF('Data Entry'!AL1228="kg",'Data Entry'!AK1228*1*W1225,IF('Data Entry'!AL1228="L",'Data Entry'!AK1228*1*W1225,IFERROR(,"")))))))</f>
        <v>0</v>
      </c>
      <c r="P1225" s="1" t="s">
        <v>4</v>
      </c>
      <c r="Q1225" s="59">
        <f>'Data Entry'!AM1228</f>
        <v>0</v>
      </c>
      <c r="R1225" s="59" t="str">
        <f>'Data Entry'!BA1228</f>
        <v/>
      </c>
      <c r="S1225" s="1">
        <f>IF('Data Entry'!AO1228="g",'Data Entry'!AN1228*0.001*X1225,IF('Data Entry'!AO1228="UI",'Data Entry'!AN1228*0.000001*X1225,IF('Data Entry'!AO1228="mg",'Data Entry'!AN1228*0.000001*X1225,IF('Data Entry'!AO1228="t",'Data Entry'!AN1228*1000*X1225,IF('Data Entry'!AO1228="kg",'Data Entry'!AN1228*1*X1225,IF('Data Entry'!AO1228="L",'Data Entry'!AN1228*1*X1225,IFERROR(,"")))))))</f>
        <v>0</v>
      </c>
      <c r="T1225" s="1" t="s">
        <v>4</v>
      </c>
      <c r="U1225" s="59" t="str">
        <f>IF('Data Entry'!AP1228="No aplica","1",'Data Entry'!AP1228)</f>
        <v/>
      </c>
      <c r="V1225" s="59" t="str">
        <f>IF('Data Entry'!AS1228="No aplica","1",'Data Entry'!AS1228)</f>
        <v/>
      </c>
      <c r="W1225" s="59" t="str">
        <f>IF('Data Entry'!AV1228="No aplica","1",'Data Entry'!AV1228)</f>
        <v/>
      </c>
      <c r="X1225" s="59" t="str">
        <f>IF('Data Entry'!AY1228="No aplica","1",'Data Entry'!AY1228)</f>
        <v/>
      </c>
      <c r="Y1225" s="151" t="str">
        <f t="shared" si="19"/>
        <v/>
      </c>
      <c r="Z1225" s="152" t="str">
        <f>IF('Data Entry'!H1228="Yes","1",IF(AND('Data Entry'!H1228="",'Data Entry'!I1228="",'Data Entry'!J1228="",'Data Entry'!K1228="",'Data Entry'!L1228="",'Data Entry'!M1228="",'Data Entry'!N1228="",'Data Entry'!O1228="",'Data Entry'!P1228="",'Data Entry'!Q1228=""),"","1"))</f>
        <v/>
      </c>
      <c r="AA1225" s="152" t="str">
        <f>IF('Data Entry'!R1228="Yes","1",IF(AND('Data Entry'!R1228="",'Data Entry'!S1228="",'Data Entry'!T1228="",'Data Entry'!U1228=""),"","1"))</f>
        <v/>
      </c>
      <c r="AB1225" s="157" t="str">
        <f>IF('Data Entry'!V1228="Yes","1",IF(AND('Data Entry'!V1228="",'Data Entry'!W1228=""),"","1"))</f>
        <v/>
      </c>
    </row>
    <row r="1226" spans="1:28" ht="17">
      <c r="A1226" s="59">
        <f>'Data Entry'!AB1229</f>
        <v>0</v>
      </c>
      <c r="B1226" s="59" t="str">
        <f>'Data Entry'!AR1229</f>
        <v/>
      </c>
      <c r="C1226" s="1">
        <f>IF('Data Entry'!AD1229="g",'Data Entry'!AC1229*0.001*U1226,IF('Data Entry'!AD1229="UI",'Data Entry'!AC1229*0.000001*U1226,IF('Data Entry'!AD1229="mg",'Data Entry'!AC1229*0.000001*U1226,IF('Data Entry'!AD1229="t",'Data Entry'!AC1229*1000*U1226,IF('Data Entry'!AD1229="kg",'Data Entry'!AC1229*1*U1226,IF('Data Entry'!AD1229="L",'Data Entry'!AC1229*1*U1226,IFERROR(,"")))))))</f>
        <v>0</v>
      </c>
      <c r="D1226" s="1" t="s">
        <v>4</v>
      </c>
      <c r="E1226" s="1">
        <f>IF('Data Entry'!AF1229="g",'Data Entry'!AE1229*0.001,IF('Data Entry'!AF1229="mg",'Data Entry'!AE1229*0.000001,IF('Data Entry'!AF1229="t",'Data Entry'!AE1229*1000,IF('Data Entry'!AF1229="ml",'Data Entry'!AE1229*0.001,IF('Data Entry'!AF1229="kg",'Data Entry'!AE1229*1,IF('Data Entry'!AF1229="Pieza",'Data Entry'!AE1229*1,IF('Data Entry'!AF1229="L",'Data Entry'!AE1229*1,IFERROR(,""))))))))</f>
        <v>0</v>
      </c>
      <c r="F1226" s="1" t="s">
        <v>4</v>
      </c>
      <c r="G1226" s="1">
        <f>IF('Data Entry'!AA1229="g",'Data Entry'!Z1229*0.001,IF('Data Entry'!AA1229="mg",'Data Entry'!Z1229*0.000001,IF('Data Entry'!AA1229="t",'Data Entry'!Z1229*1000,IF('Data Entry'!AA1229="ml",'Data Entry'!Z1229*0.001,IF('Data Entry'!AA1229="kg",'Data Entry'!Z1229*1,IF('Data Entry'!AA1229="Piezas",'Data Entry'!Z1229*1,IF('Data Entry'!AA1229="L",'Data Entry'!Z1229*1,IFERROR(,""))))))))</f>
        <v>0</v>
      </c>
      <c r="H1226" s="1" t="s">
        <v>4</v>
      </c>
      <c r="I1226" s="1">
        <f>IF('Data Entry'!AC1229="g",'Data Entry'!AB1229*0.001,IF('Data Entry'!AC1229="mg",'Data Entry'!AB1229*0.000001,IF('Data Entry'!AC1229="t",'Data Entry'!AB1229*1000,IF('Data Entry'!AC1229="ml",'Data Entry'!AB1229*0.001,IF('Data Entry'!AC1229="kg",'Data Entry'!AB1229*1,IF('Data Entry'!AC1229="L",'Data Entry'!AB1229*1,IFERROR(,"")))))))</f>
        <v>0</v>
      </c>
      <c r="J1226" s="59" t="str">
        <f>'Data Entry'!AU1229</f>
        <v/>
      </c>
      <c r="K1226" s="1">
        <f>IF('Data Entry'!AI1229="g",'Data Entry'!AH1229*0.001*V1226,IF('Data Entry'!AI1229="UI",'Data Entry'!AH1229*0.000001*V1226,IF('Data Entry'!AI1229="mg",'Data Entry'!AH1229*0.000001*V1226,IF('Data Entry'!AI1229="t",'Data Entry'!AH1229*1000*V1226,IF('Data Entry'!AI1229="kg",'Data Entry'!AH1229*1*V1226,IF('Data Entry'!AI1229="L",'Data Entry'!AH1229*1*V1226,IFERROR(,"")))))))</f>
        <v>0</v>
      </c>
      <c r="L1226" s="1" t="s">
        <v>4</v>
      </c>
      <c r="M1226" s="59">
        <f>'Data Entry'!AJ1229</f>
        <v>0</v>
      </c>
      <c r="N1226" s="59" t="str">
        <f>'Data Entry'!AX1229</f>
        <v/>
      </c>
      <c r="O1226" s="1">
        <f>IF('Data Entry'!AL1229="g",'Data Entry'!AK1229*0.001*W1226,IF('Data Entry'!AL1229="UI",'Data Entry'!AK1229*0.000001*W1226,IF('Data Entry'!AL1229="mg",'Data Entry'!AK1229*0.000001*W1226,IF('Data Entry'!AL1229="t",'Data Entry'!AK1229*1000*W1226,IF('Data Entry'!AL1229="kg",'Data Entry'!AK1229*1*W1226,IF('Data Entry'!AL1229="L",'Data Entry'!AK1229*1*W1226,IFERROR(,"")))))))</f>
        <v>0</v>
      </c>
      <c r="P1226" s="1" t="s">
        <v>4</v>
      </c>
      <c r="Q1226" s="59">
        <f>'Data Entry'!AM1229</f>
        <v>0</v>
      </c>
      <c r="R1226" s="59" t="str">
        <f>'Data Entry'!BA1229</f>
        <v/>
      </c>
      <c r="S1226" s="1">
        <f>IF('Data Entry'!AO1229="g",'Data Entry'!AN1229*0.001*X1226,IF('Data Entry'!AO1229="UI",'Data Entry'!AN1229*0.000001*X1226,IF('Data Entry'!AO1229="mg",'Data Entry'!AN1229*0.000001*X1226,IF('Data Entry'!AO1229="t",'Data Entry'!AN1229*1000*X1226,IF('Data Entry'!AO1229="kg",'Data Entry'!AN1229*1*X1226,IF('Data Entry'!AO1229="L",'Data Entry'!AN1229*1*X1226,IFERROR(,"")))))))</f>
        <v>0</v>
      </c>
      <c r="T1226" s="1" t="s">
        <v>4</v>
      </c>
      <c r="U1226" s="59" t="str">
        <f>IF('Data Entry'!AP1229="No aplica","1",'Data Entry'!AP1229)</f>
        <v/>
      </c>
      <c r="V1226" s="59" t="str">
        <f>IF('Data Entry'!AS1229="No aplica","1",'Data Entry'!AS1229)</f>
        <v/>
      </c>
      <c r="W1226" s="59" t="str">
        <f>IF('Data Entry'!AV1229="No aplica","1",'Data Entry'!AV1229)</f>
        <v/>
      </c>
      <c r="X1226" s="59" t="str">
        <f>IF('Data Entry'!AY1229="No aplica","1",'Data Entry'!AY1229)</f>
        <v/>
      </c>
      <c r="Y1226" s="151" t="str">
        <f t="shared" si="19"/>
        <v/>
      </c>
      <c r="Z1226" s="152" t="str">
        <f>IF('Data Entry'!H1229="Yes","1",IF(AND('Data Entry'!H1229="",'Data Entry'!I1229="",'Data Entry'!J1229="",'Data Entry'!K1229="",'Data Entry'!L1229="",'Data Entry'!M1229="",'Data Entry'!N1229="",'Data Entry'!O1229="",'Data Entry'!P1229="",'Data Entry'!Q1229=""),"","1"))</f>
        <v/>
      </c>
      <c r="AA1226" s="152" t="str">
        <f>IF('Data Entry'!R1229="Yes","1",IF(AND('Data Entry'!R1229="",'Data Entry'!S1229="",'Data Entry'!T1229="",'Data Entry'!U1229=""),"","1"))</f>
        <v/>
      </c>
      <c r="AB1226" s="157" t="str">
        <f>IF('Data Entry'!V1229="Yes","1",IF(AND('Data Entry'!V1229="",'Data Entry'!W1229=""),"","1"))</f>
        <v/>
      </c>
    </row>
    <row r="1227" spans="1:28" ht="17">
      <c r="A1227" s="59">
        <f>'Data Entry'!AB1230</f>
        <v>0</v>
      </c>
      <c r="B1227" s="59" t="str">
        <f>'Data Entry'!AR1230</f>
        <v/>
      </c>
      <c r="C1227" s="1">
        <f>IF('Data Entry'!AD1230="g",'Data Entry'!AC1230*0.001*U1227,IF('Data Entry'!AD1230="UI",'Data Entry'!AC1230*0.000001*U1227,IF('Data Entry'!AD1230="mg",'Data Entry'!AC1230*0.000001*U1227,IF('Data Entry'!AD1230="t",'Data Entry'!AC1230*1000*U1227,IF('Data Entry'!AD1230="kg",'Data Entry'!AC1230*1*U1227,IF('Data Entry'!AD1230="L",'Data Entry'!AC1230*1*U1227,IFERROR(,"")))))))</f>
        <v>0</v>
      </c>
      <c r="D1227" s="1" t="s">
        <v>4</v>
      </c>
      <c r="E1227" s="1">
        <f>IF('Data Entry'!AF1230="g",'Data Entry'!AE1230*0.001,IF('Data Entry'!AF1230="mg",'Data Entry'!AE1230*0.000001,IF('Data Entry'!AF1230="t",'Data Entry'!AE1230*1000,IF('Data Entry'!AF1230="ml",'Data Entry'!AE1230*0.001,IF('Data Entry'!AF1230="kg",'Data Entry'!AE1230*1,IF('Data Entry'!AF1230="Pieza",'Data Entry'!AE1230*1,IF('Data Entry'!AF1230="L",'Data Entry'!AE1230*1,IFERROR(,""))))))))</f>
        <v>0</v>
      </c>
      <c r="F1227" s="1" t="s">
        <v>4</v>
      </c>
      <c r="G1227" s="1">
        <f>IF('Data Entry'!AA1230="g",'Data Entry'!Z1230*0.001,IF('Data Entry'!AA1230="mg",'Data Entry'!Z1230*0.000001,IF('Data Entry'!AA1230="t",'Data Entry'!Z1230*1000,IF('Data Entry'!AA1230="ml",'Data Entry'!Z1230*0.001,IF('Data Entry'!AA1230="kg",'Data Entry'!Z1230*1,IF('Data Entry'!AA1230="Piezas",'Data Entry'!Z1230*1,IF('Data Entry'!AA1230="L",'Data Entry'!Z1230*1,IFERROR(,""))))))))</f>
        <v>0</v>
      </c>
      <c r="H1227" s="1" t="s">
        <v>4</v>
      </c>
      <c r="I1227" s="1">
        <f>IF('Data Entry'!AC1230="g",'Data Entry'!AB1230*0.001,IF('Data Entry'!AC1230="mg",'Data Entry'!AB1230*0.000001,IF('Data Entry'!AC1230="t",'Data Entry'!AB1230*1000,IF('Data Entry'!AC1230="ml",'Data Entry'!AB1230*0.001,IF('Data Entry'!AC1230="kg",'Data Entry'!AB1230*1,IF('Data Entry'!AC1230="L",'Data Entry'!AB1230*1,IFERROR(,"")))))))</f>
        <v>0</v>
      </c>
      <c r="J1227" s="59" t="str">
        <f>'Data Entry'!AU1230</f>
        <v/>
      </c>
      <c r="K1227" s="1">
        <f>IF('Data Entry'!AI1230="g",'Data Entry'!AH1230*0.001*V1227,IF('Data Entry'!AI1230="UI",'Data Entry'!AH1230*0.000001*V1227,IF('Data Entry'!AI1230="mg",'Data Entry'!AH1230*0.000001*V1227,IF('Data Entry'!AI1230="t",'Data Entry'!AH1230*1000*V1227,IF('Data Entry'!AI1230="kg",'Data Entry'!AH1230*1*V1227,IF('Data Entry'!AI1230="L",'Data Entry'!AH1230*1*V1227,IFERROR(,"")))))))</f>
        <v>0</v>
      </c>
      <c r="L1227" s="1" t="s">
        <v>4</v>
      </c>
      <c r="M1227" s="59">
        <f>'Data Entry'!AJ1230</f>
        <v>0</v>
      </c>
      <c r="N1227" s="59" t="str">
        <f>'Data Entry'!AX1230</f>
        <v/>
      </c>
      <c r="O1227" s="1">
        <f>IF('Data Entry'!AL1230="g",'Data Entry'!AK1230*0.001*W1227,IF('Data Entry'!AL1230="UI",'Data Entry'!AK1230*0.000001*W1227,IF('Data Entry'!AL1230="mg",'Data Entry'!AK1230*0.000001*W1227,IF('Data Entry'!AL1230="t",'Data Entry'!AK1230*1000*W1227,IF('Data Entry'!AL1230="kg",'Data Entry'!AK1230*1*W1227,IF('Data Entry'!AL1230="L",'Data Entry'!AK1230*1*W1227,IFERROR(,"")))))))</f>
        <v>0</v>
      </c>
      <c r="P1227" s="1" t="s">
        <v>4</v>
      </c>
      <c r="Q1227" s="59">
        <f>'Data Entry'!AM1230</f>
        <v>0</v>
      </c>
      <c r="R1227" s="59" t="str">
        <f>'Data Entry'!BA1230</f>
        <v/>
      </c>
      <c r="S1227" s="1">
        <f>IF('Data Entry'!AO1230="g",'Data Entry'!AN1230*0.001*X1227,IF('Data Entry'!AO1230="UI",'Data Entry'!AN1230*0.000001*X1227,IF('Data Entry'!AO1230="mg",'Data Entry'!AN1230*0.000001*X1227,IF('Data Entry'!AO1230="t",'Data Entry'!AN1230*1000*X1227,IF('Data Entry'!AO1230="kg",'Data Entry'!AN1230*1*X1227,IF('Data Entry'!AO1230="L",'Data Entry'!AN1230*1*X1227,IFERROR(,"")))))))</f>
        <v>0</v>
      </c>
      <c r="T1227" s="1" t="s">
        <v>4</v>
      </c>
      <c r="U1227" s="59" t="str">
        <f>IF('Data Entry'!AP1230="No aplica","1",'Data Entry'!AP1230)</f>
        <v/>
      </c>
      <c r="V1227" s="59" t="str">
        <f>IF('Data Entry'!AS1230="No aplica","1",'Data Entry'!AS1230)</f>
        <v/>
      </c>
      <c r="W1227" s="59" t="str">
        <f>IF('Data Entry'!AV1230="No aplica","1",'Data Entry'!AV1230)</f>
        <v/>
      </c>
      <c r="X1227" s="59" t="str">
        <f>IF('Data Entry'!AY1230="No aplica","1",'Data Entry'!AY1230)</f>
        <v/>
      </c>
      <c r="Y1227" s="151" t="str">
        <f t="shared" si="19"/>
        <v/>
      </c>
      <c r="Z1227" s="152" t="str">
        <f>IF('Data Entry'!H1230="Yes","1",IF(AND('Data Entry'!H1230="",'Data Entry'!I1230="",'Data Entry'!J1230="",'Data Entry'!K1230="",'Data Entry'!L1230="",'Data Entry'!M1230="",'Data Entry'!N1230="",'Data Entry'!O1230="",'Data Entry'!P1230="",'Data Entry'!Q1230=""),"","1"))</f>
        <v/>
      </c>
      <c r="AA1227" s="152" t="str">
        <f>IF('Data Entry'!R1230="Yes","1",IF(AND('Data Entry'!R1230="",'Data Entry'!S1230="",'Data Entry'!T1230="",'Data Entry'!U1230=""),"","1"))</f>
        <v/>
      </c>
      <c r="AB1227" s="157" t="str">
        <f>IF('Data Entry'!V1230="Yes","1",IF(AND('Data Entry'!V1230="",'Data Entry'!W1230=""),"","1"))</f>
        <v/>
      </c>
    </row>
    <row r="1228" spans="1:28" ht="17">
      <c r="A1228" s="59">
        <f>'Data Entry'!AB1231</f>
        <v>0</v>
      </c>
      <c r="B1228" s="59" t="str">
        <f>'Data Entry'!AR1231</f>
        <v/>
      </c>
      <c r="C1228" s="1">
        <f>IF('Data Entry'!AD1231="g",'Data Entry'!AC1231*0.001*U1228,IF('Data Entry'!AD1231="UI",'Data Entry'!AC1231*0.000001*U1228,IF('Data Entry'!AD1231="mg",'Data Entry'!AC1231*0.000001*U1228,IF('Data Entry'!AD1231="t",'Data Entry'!AC1231*1000*U1228,IF('Data Entry'!AD1231="kg",'Data Entry'!AC1231*1*U1228,IF('Data Entry'!AD1231="L",'Data Entry'!AC1231*1*U1228,IFERROR(,"")))))))</f>
        <v>0</v>
      </c>
      <c r="D1228" s="1" t="s">
        <v>4</v>
      </c>
      <c r="E1228" s="1">
        <f>IF('Data Entry'!AF1231="g",'Data Entry'!AE1231*0.001,IF('Data Entry'!AF1231="mg",'Data Entry'!AE1231*0.000001,IF('Data Entry'!AF1231="t",'Data Entry'!AE1231*1000,IF('Data Entry'!AF1231="ml",'Data Entry'!AE1231*0.001,IF('Data Entry'!AF1231="kg",'Data Entry'!AE1231*1,IF('Data Entry'!AF1231="Pieza",'Data Entry'!AE1231*1,IF('Data Entry'!AF1231="L",'Data Entry'!AE1231*1,IFERROR(,""))))))))</f>
        <v>0</v>
      </c>
      <c r="F1228" s="1" t="s">
        <v>4</v>
      </c>
      <c r="G1228" s="1">
        <f>IF('Data Entry'!AA1231="g",'Data Entry'!Z1231*0.001,IF('Data Entry'!AA1231="mg",'Data Entry'!Z1231*0.000001,IF('Data Entry'!AA1231="t",'Data Entry'!Z1231*1000,IF('Data Entry'!AA1231="ml",'Data Entry'!Z1231*0.001,IF('Data Entry'!AA1231="kg",'Data Entry'!Z1231*1,IF('Data Entry'!AA1231="Piezas",'Data Entry'!Z1231*1,IF('Data Entry'!AA1231="L",'Data Entry'!Z1231*1,IFERROR(,""))))))))</f>
        <v>0</v>
      </c>
      <c r="H1228" s="1" t="s">
        <v>4</v>
      </c>
      <c r="I1228" s="1">
        <f>IF('Data Entry'!AC1231="g",'Data Entry'!AB1231*0.001,IF('Data Entry'!AC1231="mg",'Data Entry'!AB1231*0.000001,IF('Data Entry'!AC1231="t",'Data Entry'!AB1231*1000,IF('Data Entry'!AC1231="ml",'Data Entry'!AB1231*0.001,IF('Data Entry'!AC1231="kg",'Data Entry'!AB1231*1,IF('Data Entry'!AC1231="L",'Data Entry'!AB1231*1,IFERROR(,"")))))))</f>
        <v>0</v>
      </c>
      <c r="J1228" s="59" t="str">
        <f>'Data Entry'!AU1231</f>
        <v/>
      </c>
      <c r="K1228" s="1">
        <f>IF('Data Entry'!AI1231="g",'Data Entry'!AH1231*0.001*V1228,IF('Data Entry'!AI1231="UI",'Data Entry'!AH1231*0.000001*V1228,IF('Data Entry'!AI1231="mg",'Data Entry'!AH1231*0.000001*V1228,IF('Data Entry'!AI1231="t",'Data Entry'!AH1231*1000*V1228,IF('Data Entry'!AI1231="kg",'Data Entry'!AH1231*1*V1228,IF('Data Entry'!AI1231="L",'Data Entry'!AH1231*1*V1228,IFERROR(,"")))))))</f>
        <v>0</v>
      </c>
      <c r="L1228" s="1" t="s">
        <v>4</v>
      </c>
      <c r="M1228" s="59">
        <f>'Data Entry'!AJ1231</f>
        <v>0</v>
      </c>
      <c r="N1228" s="59" t="str">
        <f>'Data Entry'!AX1231</f>
        <v/>
      </c>
      <c r="O1228" s="1">
        <f>IF('Data Entry'!AL1231="g",'Data Entry'!AK1231*0.001*W1228,IF('Data Entry'!AL1231="UI",'Data Entry'!AK1231*0.000001*W1228,IF('Data Entry'!AL1231="mg",'Data Entry'!AK1231*0.000001*W1228,IF('Data Entry'!AL1231="t",'Data Entry'!AK1231*1000*W1228,IF('Data Entry'!AL1231="kg",'Data Entry'!AK1231*1*W1228,IF('Data Entry'!AL1231="L",'Data Entry'!AK1231*1*W1228,IFERROR(,"")))))))</f>
        <v>0</v>
      </c>
      <c r="P1228" s="1" t="s">
        <v>4</v>
      </c>
      <c r="Q1228" s="59">
        <f>'Data Entry'!AM1231</f>
        <v>0</v>
      </c>
      <c r="R1228" s="59" t="str">
        <f>'Data Entry'!BA1231</f>
        <v/>
      </c>
      <c r="S1228" s="1">
        <f>IF('Data Entry'!AO1231="g",'Data Entry'!AN1231*0.001*X1228,IF('Data Entry'!AO1231="UI",'Data Entry'!AN1231*0.000001*X1228,IF('Data Entry'!AO1231="mg",'Data Entry'!AN1231*0.000001*X1228,IF('Data Entry'!AO1231="t",'Data Entry'!AN1231*1000*X1228,IF('Data Entry'!AO1231="kg",'Data Entry'!AN1231*1*X1228,IF('Data Entry'!AO1231="L",'Data Entry'!AN1231*1*X1228,IFERROR(,"")))))))</f>
        <v>0</v>
      </c>
      <c r="T1228" s="1" t="s">
        <v>4</v>
      </c>
      <c r="U1228" s="59" t="str">
        <f>IF('Data Entry'!AP1231="No aplica","1",'Data Entry'!AP1231)</f>
        <v/>
      </c>
      <c r="V1228" s="59" t="str">
        <f>IF('Data Entry'!AS1231="No aplica","1",'Data Entry'!AS1231)</f>
        <v/>
      </c>
      <c r="W1228" s="59" t="str">
        <f>IF('Data Entry'!AV1231="No aplica","1",'Data Entry'!AV1231)</f>
        <v/>
      </c>
      <c r="X1228" s="59" t="str">
        <f>IF('Data Entry'!AY1231="No aplica","1",'Data Entry'!AY1231)</f>
        <v/>
      </c>
      <c r="Y1228" s="151" t="str">
        <f t="shared" si="19"/>
        <v/>
      </c>
      <c r="Z1228" s="152" t="str">
        <f>IF('Data Entry'!H1231="Yes","1",IF(AND('Data Entry'!H1231="",'Data Entry'!I1231="",'Data Entry'!J1231="",'Data Entry'!K1231="",'Data Entry'!L1231="",'Data Entry'!M1231="",'Data Entry'!N1231="",'Data Entry'!O1231="",'Data Entry'!P1231="",'Data Entry'!Q1231=""),"","1"))</f>
        <v/>
      </c>
      <c r="AA1228" s="152" t="str">
        <f>IF('Data Entry'!R1231="Yes","1",IF(AND('Data Entry'!R1231="",'Data Entry'!S1231="",'Data Entry'!T1231="",'Data Entry'!U1231=""),"","1"))</f>
        <v/>
      </c>
      <c r="AB1228" s="157" t="str">
        <f>IF('Data Entry'!V1231="Yes","1",IF(AND('Data Entry'!V1231="",'Data Entry'!W1231=""),"","1"))</f>
        <v/>
      </c>
    </row>
    <row r="1229" spans="1:28" ht="17">
      <c r="A1229" s="59">
        <f>'Data Entry'!AB1232</f>
        <v>0</v>
      </c>
      <c r="B1229" s="59" t="str">
        <f>'Data Entry'!AR1232</f>
        <v/>
      </c>
      <c r="C1229" s="1">
        <f>IF('Data Entry'!AD1232="g",'Data Entry'!AC1232*0.001*U1229,IF('Data Entry'!AD1232="UI",'Data Entry'!AC1232*0.000001*U1229,IF('Data Entry'!AD1232="mg",'Data Entry'!AC1232*0.000001*U1229,IF('Data Entry'!AD1232="t",'Data Entry'!AC1232*1000*U1229,IF('Data Entry'!AD1232="kg",'Data Entry'!AC1232*1*U1229,IF('Data Entry'!AD1232="L",'Data Entry'!AC1232*1*U1229,IFERROR(,"")))))))</f>
        <v>0</v>
      </c>
      <c r="D1229" s="1" t="s">
        <v>4</v>
      </c>
      <c r="E1229" s="1">
        <f>IF('Data Entry'!AF1232="g",'Data Entry'!AE1232*0.001,IF('Data Entry'!AF1232="mg",'Data Entry'!AE1232*0.000001,IF('Data Entry'!AF1232="t",'Data Entry'!AE1232*1000,IF('Data Entry'!AF1232="ml",'Data Entry'!AE1232*0.001,IF('Data Entry'!AF1232="kg",'Data Entry'!AE1232*1,IF('Data Entry'!AF1232="Pieza",'Data Entry'!AE1232*1,IF('Data Entry'!AF1232="L",'Data Entry'!AE1232*1,IFERROR(,""))))))))</f>
        <v>0</v>
      </c>
      <c r="F1229" s="1" t="s">
        <v>4</v>
      </c>
      <c r="G1229" s="1">
        <f>IF('Data Entry'!AA1232="g",'Data Entry'!Z1232*0.001,IF('Data Entry'!AA1232="mg",'Data Entry'!Z1232*0.000001,IF('Data Entry'!AA1232="t",'Data Entry'!Z1232*1000,IF('Data Entry'!AA1232="ml",'Data Entry'!Z1232*0.001,IF('Data Entry'!AA1232="kg",'Data Entry'!Z1232*1,IF('Data Entry'!AA1232="Piezas",'Data Entry'!Z1232*1,IF('Data Entry'!AA1232="L",'Data Entry'!Z1232*1,IFERROR(,""))))))))</f>
        <v>0</v>
      </c>
      <c r="H1229" s="1" t="s">
        <v>4</v>
      </c>
      <c r="I1229" s="1">
        <f>IF('Data Entry'!AC1232="g",'Data Entry'!AB1232*0.001,IF('Data Entry'!AC1232="mg",'Data Entry'!AB1232*0.000001,IF('Data Entry'!AC1232="t",'Data Entry'!AB1232*1000,IF('Data Entry'!AC1232="ml",'Data Entry'!AB1232*0.001,IF('Data Entry'!AC1232="kg",'Data Entry'!AB1232*1,IF('Data Entry'!AC1232="L",'Data Entry'!AB1232*1,IFERROR(,"")))))))</f>
        <v>0</v>
      </c>
      <c r="J1229" s="59" t="str">
        <f>'Data Entry'!AU1232</f>
        <v/>
      </c>
      <c r="K1229" s="1">
        <f>IF('Data Entry'!AI1232="g",'Data Entry'!AH1232*0.001*V1229,IF('Data Entry'!AI1232="UI",'Data Entry'!AH1232*0.000001*V1229,IF('Data Entry'!AI1232="mg",'Data Entry'!AH1232*0.000001*V1229,IF('Data Entry'!AI1232="t",'Data Entry'!AH1232*1000*V1229,IF('Data Entry'!AI1232="kg",'Data Entry'!AH1232*1*V1229,IF('Data Entry'!AI1232="L",'Data Entry'!AH1232*1*V1229,IFERROR(,"")))))))</f>
        <v>0</v>
      </c>
      <c r="L1229" s="1" t="s">
        <v>4</v>
      </c>
      <c r="M1229" s="59">
        <f>'Data Entry'!AJ1232</f>
        <v>0</v>
      </c>
      <c r="N1229" s="59" t="str">
        <f>'Data Entry'!AX1232</f>
        <v/>
      </c>
      <c r="O1229" s="1">
        <f>IF('Data Entry'!AL1232="g",'Data Entry'!AK1232*0.001*W1229,IF('Data Entry'!AL1232="UI",'Data Entry'!AK1232*0.000001*W1229,IF('Data Entry'!AL1232="mg",'Data Entry'!AK1232*0.000001*W1229,IF('Data Entry'!AL1232="t",'Data Entry'!AK1232*1000*W1229,IF('Data Entry'!AL1232="kg",'Data Entry'!AK1232*1*W1229,IF('Data Entry'!AL1232="L",'Data Entry'!AK1232*1*W1229,IFERROR(,"")))))))</f>
        <v>0</v>
      </c>
      <c r="P1229" s="1" t="s">
        <v>4</v>
      </c>
      <c r="Q1229" s="59">
        <f>'Data Entry'!AM1232</f>
        <v>0</v>
      </c>
      <c r="R1229" s="59" t="str">
        <f>'Data Entry'!BA1232</f>
        <v/>
      </c>
      <c r="S1229" s="1">
        <f>IF('Data Entry'!AO1232="g",'Data Entry'!AN1232*0.001*X1229,IF('Data Entry'!AO1232="UI",'Data Entry'!AN1232*0.000001*X1229,IF('Data Entry'!AO1232="mg",'Data Entry'!AN1232*0.000001*X1229,IF('Data Entry'!AO1232="t",'Data Entry'!AN1232*1000*X1229,IF('Data Entry'!AO1232="kg",'Data Entry'!AN1232*1*X1229,IF('Data Entry'!AO1232="L",'Data Entry'!AN1232*1*X1229,IFERROR(,"")))))))</f>
        <v>0</v>
      </c>
      <c r="T1229" s="1" t="s">
        <v>4</v>
      </c>
      <c r="U1229" s="59" t="str">
        <f>IF('Data Entry'!AP1232="No aplica","1",'Data Entry'!AP1232)</f>
        <v/>
      </c>
      <c r="V1229" s="59" t="str">
        <f>IF('Data Entry'!AS1232="No aplica","1",'Data Entry'!AS1232)</f>
        <v/>
      </c>
      <c r="W1229" s="59" t="str">
        <f>IF('Data Entry'!AV1232="No aplica","1",'Data Entry'!AV1232)</f>
        <v/>
      </c>
      <c r="X1229" s="59" t="str">
        <f>IF('Data Entry'!AY1232="No aplica","1",'Data Entry'!AY1232)</f>
        <v/>
      </c>
      <c r="Y1229" s="151" t="str">
        <f t="shared" si="19"/>
        <v/>
      </c>
      <c r="Z1229" s="152" t="str">
        <f>IF('Data Entry'!H1232="Yes","1",IF(AND('Data Entry'!H1232="",'Data Entry'!I1232="",'Data Entry'!J1232="",'Data Entry'!K1232="",'Data Entry'!L1232="",'Data Entry'!M1232="",'Data Entry'!N1232="",'Data Entry'!O1232="",'Data Entry'!P1232="",'Data Entry'!Q1232=""),"","1"))</f>
        <v/>
      </c>
      <c r="AA1229" s="152" t="str">
        <f>IF('Data Entry'!R1232="Yes","1",IF(AND('Data Entry'!R1232="",'Data Entry'!S1232="",'Data Entry'!T1232="",'Data Entry'!U1232=""),"","1"))</f>
        <v/>
      </c>
      <c r="AB1229" s="157" t="str">
        <f>IF('Data Entry'!V1232="Yes","1",IF(AND('Data Entry'!V1232="",'Data Entry'!W1232=""),"","1"))</f>
        <v/>
      </c>
    </row>
    <row r="1230" spans="1:28" ht="17">
      <c r="A1230" s="59">
        <f>'Data Entry'!AB1233</f>
        <v>0</v>
      </c>
      <c r="B1230" s="59" t="str">
        <f>'Data Entry'!AR1233</f>
        <v/>
      </c>
      <c r="C1230" s="1">
        <f>IF('Data Entry'!AD1233="g",'Data Entry'!AC1233*0.001*U1230,IF('Data Entry'!AD1233="UI",'Data Entry'!AC1233*0.000001*U1230,IF('Data Entry'!AD1233="mg",'Data Entry'!AC1233*0.000001*U1230,IF('Data Entry'!AD1233="t",'Data Entry'!AC1233*1000*U1230,IF('Data Entry'!AD1233="kg",'Data Entry'!AC1233*1*U1230,IF('Data Entry'!AD1233="L",'Data Entry'!AC1233*1*U1230,IFERROR(,"")))))))</f>
        <v>0</v>
      </c>
      <c r="D1230" s="1" t="s">
        <v>4</v>
      </c>
      <c r="E1230" s="1">
        <f>IF('Data Entry'!AF1233="g",'Data Entry'!AE1233*0.001,IF('Data Entry'!AF1233="mg",'Data Entry'!AE1233*0.000001,IF('Data Entry'!AF1233="t",'Data Entry'!AE1233*1000,IF('Data Entry'!AF1233="ml",'Data Entry'!AE1233*0.001,IF('Data Entry'!AF1233="kg",'Data Entry'!AE1233*1,IF('Data Entry'!AF1233="Pieza",'Data Entry'!AE1233*1,IF('Data Entry'!AF1233="L",'Data Entry'!AE1233*1,IFERROR(,""))))))))</f>
        <v>0</v>
      </c>
      <c r="F1230" s="1" t="s">
        <v>4</v>
      </c>
      <c r="G1230" s="1">
        <f>IF('Data Entry'!AA1233="g",'Data Entry'!Z1233*0.001,IF('Data Entry'!AA1233="mg",'Data Entry'!Z1233*0.000001,IF('Data Entry'!AA1233="t",'Data Entry'!Z1233*1000,IF('Data Entry'!AA1233="ml",'Data Entry'!Z1233*0.001,IF('Data Entry'!AA1233="kg",'Data Entry'!Z1233*1,IF('Data Entry'!AA1233="Piezas",'Data Entry'!Z1233*1,IF('Data Entry'!AA1233="L",'Data Entry'!Z1233*1,IFERROR(,""))))))))</f>
        <v>0</v>
      </c>
      <c r="H1230" s="1" t="s">
        <v>4</v>
      </c>
      <c r="I1230" s="1">
        <f>IF('Data Entry'!AC1233="g",'Data Entry'!AB1233*0.001,IF('Data Entry'!AC1233="mg",'Data Entry'!AB1233*0.000001,IF('Data Entry'!AC1233="t",'Data Entry'!AB1233*1000,IF('Data Entry'!AC1233="ml",'Data Entry'!AB1233*0.001,IF('Data Entry'!AC1233="kg",'Data Entry'!AB1233*1,IF('Data Entry'!AC1233="L",'Data Entry'!AB1233*1,IFERROR(,"")))))))</f>
        <v>0</v>
      </c>
      <c r="J1230" s="59" t="str">
        <f>'Data Entry'!AU1233</f>
        <v/>
      </c>
      <c r="K1230" s="1">
        <f>IF('Data Entry'!AI1233="g",'Data Entry'!AH1233*0.001*V1230,IF('Data Entry'!AI1233="UI",'Data Entry'!AH1233*0.000001*V1230,IF('Data Entry'!AI1233="mg",'Data Entry'!AH1233*0.000001*V1230,IF('Data Entry'!AI1233="t",'Data Entry'!AH1233*1000*V1230,IF('Data Entry'!AI1233="kg",'Data Entry'!AH1233*1*V1230,IF('Data Entry'!AI1233="L",'Data Entry'!AH1233*1*V1230,IFERROR(,"")))))))</f>
        <v>0</v>
      </c>
      <c r="L1230" s="1" t="s">
        <v>4</v>
      </c>
      <c r="M1230" s="59">
        <f>'Data Entry'!AJ1233</f>
        <v>0</v>
      </c>
      <c r="N1230" s="59" t="str">
        <f>'Data Entry'!AX1233</f>
        <v/>
      </c>
      <c r="O1230" s="1">
        <f>IF('Data Entry'!AL1233="g",'Data Entry'!AK1233*0.001*W1230,IF('Data Entry'!AL1233="UI",'Data Entry'!AK1233*0.000001*W1230,IF('Data Entry'!AL1233="mg",'Data Entry'!AK1233*0.000001*W1230,IF('Data Entry'!AL1233="t",'Data Entry'!AK1233*1000*W1230,IF('Data Entry'!AL1233="kg",'Data Entry'!AK1233*1*W1230,IF('Data Entry'!AL1233="L",'Data Entry'!AK1233*1*W1230,IFERROR(,"")))))))</f>
        <v>0</v>
      </c>
      <c r="P1230" s="1" t="s">
        <v>4</v>
      </c>
      <c r="Q1230" s="59">
        <f>'Data Entry'!AM1233</f>
        <v>0</v>
      </c>
      <c r="R1230" s="59" t="str">
        <f>'Data Entry'!BA1233</f>
        <v/>
      </c>
      <c r="S1230" s="1">
        <f>IF('Data Entry'!AO1233="g",'Data Entry'!AN1233*0.001*X1230,IF('Data Entry'!AO1233="UI",'Data Entry'!AN1233*0.000001*X1230,IF('Data Entry'!AO1233="mg",'Data Entry'!AN1233*0.000001*X1230,IF('Data Entry'!AO1233="t",'Data Entry'!AN1233*1000*X1230,IF('Data Entry'!AO1233="kg",'Data Entry'!AN1233*1*X1230,IF('Data Entry'!AO1233="L",'Data Entry'!AN1233*1*X1230,IFERROR(,"")))))))</f>
        <v>0</v>
      </c>
      <c r="T1230" s="1" t="s">
        <v>4</v>
      </c>
      <c r="U1230" s="59" t="str">
        <f>IF('Data Entry'!AP1233="No aplica","1",'Data Entry'!AP1233)</f>
        <v/>
      </c>
      <c r="V1230" s="59" t="str">
        <f>IF('Data Entry'!AS1233="No aplica","1",'Data Entry'!AS1233)</f>
        <v/>
      </c>
      <c r="W1230" s="59" t="str">
        <f>IF('Data Entry'!AV1233="No aplica","1",'Data Entry'!AV1233)</f>
        <v/>
      </c>
      <c r="X1230" s="59" t="str">
        <f>IF('Data Entry'!AY1233="No aplica","1",'Data Entry'!AY1233)</f>
        <v/>
      </c>
      <c r="Y1230" s="151" t="str">
        <f t="shared" si="19"/>
        <v/>
      </c>
      <c r="Z1230" s="152" t="str">
        <f>IF('Data Entry'!H1233="Yes","1",IF(AND('Data Entry'!H1233="",'Data Entry'!I1233="",'Data Entry'!J1233="",'Data Entry'!K1233="",'Data Entry'!L1233="",'Data Entry'!M1233="",'Data Entry'!N1233="",'Data Entry'!O1233="",'Data Entry'!P1233="",'Data Entry'!Q1233=""),"","1"))</f>
        <v/>
      </c>
      <c r="AA1230" s="152" t="str">
        <f>IF('Data Entry'!R1233="Yes","1",IF(AND('Data Entry'!R1233="",'Data Entry'!S1233="",'Data Entry'!T1233="",'Data Entry'!U1233=""),"","1"))</f>
        <v/>
      </c>
      <c r="AB1230" s="157" t="str">
        <f>IF('Data Entry'!V1233="Yes","1",IF(AND('Data Entry'!V1233="",'Data Entry'!W1233=""),"","1"))</f>
        <v/>
      </c>
    </row>
    <row r="1231" spans="1:28" ht="17">
      <c r="A1231" s="59">
        <f>'Data Entry'!AB1234</f>
        <v>0</v>
      </c>
      <c r="B1231" s="59" t="str">
        <f>'Data Entry'!AR1234</f>
        <v/>
      </c>
      <c r="C1231" s="1">
        <f>IF('Data Entry'!AD1234="g",'Data Entry'!AC1234*0.001*U1231,IF('Data Entry'!AD1234="UI",'Data Entry'!AC1234*0.000001*U1231,IF('Data Entry'!AD1234="mg",'Data Entry'!AC1234*0.000001*U1231,IF('Data Entry'!AD1234="t",'Data Entry'!AC1234*1000*U1231,IF('Data Entry'!AD1234="kg",'Data Entry'!AC1234*1*U1231,IF('Data Entry'!AD1234="L",'Data Entry'!AC1234*1*U1231,IFERROR(,"")))))))</f>
        <v>0</v>
      </c>
      <c r="D1231" s="1" t="s">
        <v>4</v>
      </c>
      <c r="E1231" s="1">
        <f>IF('Data Entry'!AF1234="g",'Data Entry'!AE1234*0.001,IF('Data Entry'!AF1234="mg",'Data Entry'!AE1234*0.000001,IF('Data Entry'!AF1234="t",'Data Entry'!AE1234*1000,IF('Data Entry'!AF1234="ml",'Data Entry'!AE1234*0.001,IF('Data Entry'!AF1234="kg",'Data Entry'!AE1234*1,IF('Data Entry'!AF1234="Pieza",'Data Entry'!AE1234*1,IF('Data Entry'!AF1234="L",'Data Entry'!AE1234*1,IFERROR(,""))))))))</f>
        <v>0</v>
      </c>
      <c r="F1231" s="1" t="s">
        <v>4</v>
      </c>
      <c r="G1231" s="1">
        <f>IF('Data Entry'!AA1234="g",'Data Entry'!Z1234*0.001,IF('Data Entry'!AA1234="mg",'Data Entry'!Z1234*0.000001,IF('Data Entry'!AA1234="t",'Data Entry'!Z1234*1000,IF('Data Entry'!AA1234="ml",'Data Entry'!Z1234*0.001,IF('Data Entry'!AA1234="kg",'Data Entry'!Z1234*1,IF('Data Entry'!AA1234="Piezas",'Data Entry'!Z1234*1,IF('Data Entry'!AA1234="L",'Data Entry'!Z1234*1,IFERROR(,""))))))))</f>
        <v>0</v>
      </c>
      <c r="H1231" s="1" t="s">
        <v>4</v>
      </c>
      <c r="I1231" s="1">
        <f>IF('Data Entry'!AC1234="g",'Data Entry'!AB1234*0.001,IF('Data Entry'!AC1234="mg",'Data Entry'!AB1234*0.000001,IF('Data Entry'!AC1234="t",'Data Entry'!AB1234*1000,IF('Data Entry'!AC1234="ml",'Data Entry'!AB1234*0.001,IF('Data Entry'!AC1234="kg",'Data Entry'!AB1234*1,IF('Data Entry'!AC1234="L",'Data Entry'!AB1234*1,IFERROR(,"")))))))</f>
        <v>0</v>
      </c>
      <c r="J1231" s="59" t="str">
        <f>'Data Entry'!AU1234</f>
        <v/>
      </c>
      <c r="K1231" s="1">
        <f>IF('Data Entry'!AI1234="g",'Data Entry'!AH1234*0.001*V1231,IF('Data Entry'!AI1234="UI",'Data Entry'!AH1234*0.000001*V1231,IF('Data Entry'!AI1234="mg",'Data Entry'!AH1234*0.000001*V1231,IF('Data Entry'!AI1234="t",'Data Entry'!AH1234*1000*V1231,IF('Data Entry'!AI1234="kg",'Data Entry'!AH1234*1*V1231,IF('Data Entry'!AI1234="L",'Data Entry'!AH1234*1*V1231,IFERROR(,"")))))))</f>
        <v>0</v>
      </c>
      <c r="L1231" s="1" t="s">
        <v>4</v>
      </c>
      <c r="M1231" s="59">
        <f>'Data Entry'!AJ1234</f>
        <v>0</v>
      </c>
      <c r="N1231" s="59" t="str">
        <f>'Data Entry'!AX1234</f>
        <v/>
      </c>
      <c r="O1231" s="1">
        <f>IF('Data Entry'!AL1234="g",'Data Entry'!AK1234*0.001*W1231,IF('Data Entry'!AL1234="UI",'Data Entry'!AK1234*0.000001*W1231,IF('Data Entry'!AL1234="mg",'Data Entry'!AK1234*0.000001*W1231,IF('Data Entry'!AL1234="t",'Data Entry'!AK1234*1000*W1231,IF('Data Entry'!AL1234="kg",'Data Entry'!AK1234*1*W1231,IF('Data Entry'!AL1234="L",'Data Entry'!AK1234*1*W1231,IFERROR(,"")))))))</f>
        <v>0</v>
      </c>
      <c r="P1231" s="1" t="s">
        <v>4</v>
      </c>
      <c r="Q1231" s="59">
        <f>'Data Entry'!AM1234</f>
        <v>0</v>
      </c>
      <c r="R1231" s="59" t="str">
        <f>'Data Entry'!BA1234</f>
        <v/>
      </c>
      <c r="S1231" s="1">
        <f>IF('Data Entry'!AO1234="g",'Data Entry'!AN1234*0.001*X1231,IF('Data Entry'!AO1234="UI",'Data Entry'!AN1234*0.000001*X1231,IF('Data Entry'!AO1234="mg",'Data Entry'!AN1234*0.000001*X1231,IF('Data Entry'!AO1234="t",'Data Entry'!AN1234*1000*X1231,IF('Data Entry'!AO1234="kg",'Data Entry'!AN1234*1*X1231,IF('Data Entry'!AO1234="L",'Data Entry'!AN1234*1*X1231,IFERROR(,"")))))))</f>
        <v>0</v>
      </c>
      <c r="T1231" s="1" t="s">
        <v>4</v>
      </c>
      <c r="U1231" s="59" t="str">
        <f>IF('Data Entry'!AP1234="No aplica","1",'Data Entry'!AP1234)</f>
        <v/>
      </c>
      <c r="V1231" s="59" t="str">
        <f>IF('Data Entry'!AS1234="No aplica","1",'Data Entry'!AS1234)</f>
        <v/>
      </c>
      <c r="W1231" s="59" t="str">
        <f>IF('Data Entry'!AV1234="No aplica","1",'Data Entry'!AV1234)</f>
        <v/>
      </c>
      <c r="X1231" s="59" t="str">
        <f>IF('Data Entry'!AY1234="No aplica","1",'Data Entry'!AY1234)</f>
        <v/>
      </c>
      <c r="Y1231" s="151" t="str">
        <f t="shared" si="19"/>
        <v/>
      </c>
      <c r="Z1231" s="152" t="str">
        <f>IF('Data Entry'!H1234="Yes","1",IF(AND('Data Entry'!H1234="",'Data Entry'!I1234="",'Data Entry'!J1234="",'Data Entry'!K1234="",'Data Entry'!L1234="",'Data Entry'!M1234="",'Data Entry'!N1234="",'Data Entry'!O1234="",'Data Entry'!P1234="",'Data Entry'!Q1234=""),"","1"))</f>
        <v/>
      </c>
      <c r="AA1231" s="152" t="str">
        <f>IF('Data Entry'!R1234="Yes","1",IF(AND('Data Entry'!R1234="",'Data Entry'!S1234="",'Data Entry'!T1234="",'Data Entry'!U1234=""),"","1"))</f>
        <v/>
      </c>
      <c r="AB1231" s="157" t="str">
        <f>IF('Data Entry'!V1234="Yes","1",IF(AND('Data Entry'!V1234="",'Data Entry'!W1234=""),"","1"))</f>
        <v/>
      </c>
    </row>
    <row r="1232" spans="1:28" ht="17">
      <c r="A1232" s="59">
        <f>'Data Entry'!AB1235</f>
        <v>0</v>
      </c>
      <c r="B1232" s="59" t="str">
        <f>'Data Entry'!AR1235</f>
        <v/>
      </c>
      <c r="C1232" s="1">
        <f>IF('Data Entry'!AD1235="g",'Data Entry'!AC1235*0.001*U1232,IF('Data Entry'!AD1235="UI",'Data Entry'!AC1235*0.000001*U1232,IF('Data Entry'!AD1235="mg",'Data Entry'!AC1235*0.000001*U1232,IF('Data Entry'!AD1235="t",'Data Entry'!AC1235*1000*U1232,IF('Data Entry'!AD1235="kg",'Data Entry'!AC1235*1*U1232,IF('Data Entry'!AD1235="L",'Data Entry'!AC1235*1*U1232,IFERROR(,"")))))))</f>
        <v>0</v>
      </c>
      <c r="D1232" s="1" t="s">
        <v>4</v>
      </c>
      <c r="E1232" s="1">
        <f>IF('Data Entry'!AF1235="g",'Data Entry'!AE1235*0.001,IF('Data Entry'!AF1235="mg",'Data Entry'!AE1235*0.000001,IF('Data Entry'!AF1235="t",'Data Entry'!AE1235*1000,IF('Data Entry'!AF1235="ml",'Data Entry'!AE1235*0.001,IF('Data Entry'!AF1235="kg",'Data Entry'!AE1235*1,IF('Data Entry'!AF1235="Pieza",'Data Entry'!AE1235*1,IF('Data Entry'!AF1235="L",'Data Entry'!AE1235*1,IFERROR(,""))))))))</f>
        <v>0</v>
      </c>
      <c r="F1232" s="1" t="s">
        <v>4</v>
      </c>
      <c r="G1232" s="1">
        <f>IF('Data Entry'!AA1235="g",'Data Entry'!Z1235*0.001,IF('Data Entry'!AA1235="mg",'Data Entry'!Z1235*0.000001,IF('Data Entry'!AA1235="t",'Data Entry'!Z1235*1000,IF('Data Entry'!AA1235="ml",'Data Entry'!Z1235*0.001,IF('Data Entry'!AA1235="kg",'Data Entry'!Z1235*1,IF('Data Entry'!AA1235="Piezas",'Data Entry'!Z1235*1,IF('Data Entry'!AA1235="L",'Data Entry'!Z1235*1,IFERROR(,""))))))))</f>
        <v>0</v>
      </c>
      <c r="H1232" s="1" t="s">
        <v>4</v>
      </c>
      <c r="I1232" s="1">
        <f>IF('Data Entry'!AC1235="g",'Data Entry'!AB1235*0.001,IF('Data Entry'!AC1235="mg",'Data Entry'!AB1235*0.000001,IF('Data Entry'!AC1235="t",'Data Entry'!AB1235*1000,IF('Data Entry'!AC1235="ml",'Data Entry'!AB1235*0.001,IF('Data Entry'!AC1235="kg",'Data Entry'!AB1235*1,IF('Data Entry'!AC1235="L",'Data Entry'!AB1235*1,IFERROR(,"")))))))</f>
        <v>0</v>
      </c>
      <c r="J1232" s="59" t="str">
        <f>'Data Entry'!AU1235</f>
        <v/>
      </c>
      <c r="K1232" s="1">
        <f>IF('Data Entry'!AI1235="g",'Data Entry'!AH1235*0.001*V1232,IF('Data Entry'!AI1235="UI",'Data Entry'!AH1235*0.000001*V1232,IF('Data Entry'!AI1235="mg",'Data Entry'!AH1235*0.000001*V1232,IF('Data Entry'!AI1235="t",'Data Entry'!AH1235*1000*V1232,IF('Data Entry'!AI1235="kg",'Data Entry'!AH1235*1*V1232,IF('Data Entry'!AI1235="L",'Data Entry'!AH1235*1*V1232,IFERROR(,"")))))))</f>
        <v>0</v>
      </c>
      <c r="L1232" s="1" t="s">
        <v>4</v>
      </c>
      <c r="M1232" s="59">
        <f>'Data Entry'!AJ1235</f>
        <v>0</v>
      </c>
      <c r="N1232" s="59" t="str">
        <f>'Data Entry'!AX1235</f>
        <v/>
      </c>
      <c r="O1232" s="1">
        <f>IF('Data Entry'!AL1235="g",'Data Entry'!AK1235*0.001*W1232,IF('Data Entry'!AL1235="UI",'Data Entry'!AK1235*0.000001*W1232,IF('Data Entry'!AL1235="mg",'Data Entry'!AK1235*0.000001*W1232,IF('Data Entry'!AL1235="t",'Data Entry'!AK1235*1000*W1232,IF('Data Entry'!AL1235="kg",'Data Entry'!AK1235*1*W1232,IF('Data Entry'!AL1235="L",'Data Entry'!AK1235*1*W1232,IFERROR(,"")))))))</f>
        <v>0</v>
      </c>
      <c r="P1232" s="1" t="s">
        <v>4</v>
      </c>
      <c r="Q1232" s="59">
        <f>'Data Entry'!AM1235</f>
        <v>0</v>
      </c>
      <c r="R1232" s="59" t="str">
        <f>'Data Entry'!BA1235</f>
        <v/>
      </c>
      <c r="S1232" s="1">
        <f>IF('Data Entry'!AO1235="g",'Data Entry'!AN1235*0.001*X1232,IF('Data Entry'!AO1235="UI",'Data Entry'!AN1235*0.000001*X1232,IF('Data Entry'!AO1235="mg",'Data Entry'!AN1235*0.000001*X1232,IF('Data Entry'!AO1235="t",'Data Entry'!AN1235*1000*X1232,IF('Data Entry'!AO1235="kg",'Data Entry'!AN1235*1*X1232,IF('Data Entry'!AO1235="L",'Data Entry'!AN1235*1*X1232,IFERROR(,"")))))))</f>
        <v>0</v>
      </c>
      <c r="T1232" s="1" t="s">
        <v>4</v>
      </c>
      <c r="U1232" s="59" t="str">
        <f>IF('Data Entry'!AP1235="No aplica","1",'Data Entry'!AP1235)</f>
        <v/>
      </c>
      <c r="V1232" s="59" t="str">
        <f>IF('Data Entry'!AS1235="No aplica","1",'Data Entry'!AS1235)</f>
        <v/>
      </c>
      <c r="W1232" s="59" t="str">
        <f>IF('Data Entry'!AV1235="No aplica","1",'Data Entry'!AV1235)</f>
        <v/>
      </c>
      <c r="X1232" s="59" t="str">
        <f>IF('Data Entry'!AY1235="No aplica","1",'Data Entry'!AY1235)</f>
        <v/>
      </c>
      <c r="Y1232" s="151" t="str">
        <f t="shared" si="19"/>
        <v/>
      </c>
      <c r="Z1232" s="152" t="str">
        <f>IF('Data Entry'!H1235="Yes","1",IF(AND('Data Entry'!H1235="",'Data Entry'!I1235="",'Data Entry'!J1235="",'Data Entry'!K1235="",'Data Entry'!L1235="",'Data Entry'!M1235="",'Data Entry'!N1235="",'Data Entry'!O1235="",'Data Entry'!P1235="",'Data Entry'!Q1235=""),"","1"))</f>
        <v/>
      </c>
      <c r="AA1232" s="152" t="str">
        <f>IF('Data Entry'!R1235="Yes","1",IF(AND('Data Entry'!R1235="",'Data Entry'!S1235="",'Data Entry'!T1235="",'Data Entry'!U1235=""),"","1"))</f>
        <v/>
      </c>
      <c r="AB1232" s="157" t="str">
        <f>IF('Data Entry'!V1235="Yes","1",IF(AND('Data Entry'!V1235="",'Data Entry'!W1235=""),"","1"))</f>
        <v/>
      </c>
    </row>
    <row r="1233" spans="1:28" ht="17">
      <c r="A1233" s="59">
        <f>'Data Entry'!AB1236</f>
        <v>0</v>
      </c>
      <c r="B1233" s="59" t="str">
        <f>'Data Entry'!AR1236</f>
        <v/>
      </c>
      <c r="C1233" s="1">
        <f>IF('Data Entry'!AD1236="g",'Data Entry'!AC1236*0.001*U1233,IF('Data Entry'!AD1236="UI",'Data Entry'!AC1236*0.000001*U1233,IF('Data Entry'!AD1236="mg",'Data Entry'!AC1236*0.000001*U1233,IF('Data Entry'!AD1236="t",'Data Entry'!AC1236*1000*U1233,IF('Data Entry'!AD1236="kg",'Data Entry'!AC1236*1*U1233,IF('Data Entry'!AD1236="L",'Data Entry'!AC1236*1*U1233,IFERROR(,"")))))))</f>
        <v>0</v>
      </c>
      <c r="D1233" s="1" t="s">
        <v>4</v>
      </c>
      <c r="E1233" s="1">
        <f>IF('Data Entry'!AF1236="g",'Data Entry'!AE1236*0.001,IF('Data Entry'!AF1236="mg",'Data Entry'!AE1236*0.000001,IF('Data Entry'!AF1236="t",'Data Entry'!AE1236*1000,IF('Data Entry'!AF1236="ml",'Data Entry'!AE1236*0.001,IF('Data Entry'!AF1236="kg",'Data Entry'!AE1236*1,IF('Data Entry'!AF1236="Pieza",'Data Entry'!AE1236*1,IF('Data Entry'!AF1236="L",'Data Entry'!AE1236*1,IFERROR(,""))))))))</f>
        <v>0</v>
      </c>
      <c r="F1233" s="1" t="s">
        <v>4</v>
      </c>
      <c r="G1233" s="1">
        <f>IF('Data Entry'!AA1236="g",'Data Entry'!Z1236*0.001,IF('Data Entry'!AA1236="mg",'Data Entry'!Z1236*0.000001,IF('Data Entry'!AA1236="t",'Data Entry'!Z1236*1000,IF('Data Entry'!AA1236="ml",'Data Entry'!Z1236*0.001,IF('Data Entry'!AA1236="kg",'Data Entry'!Z1236*1,IF('Data Entry'!AA1236="Piezas",'Data Entry'!Z1236*1,IF('Data Entry'!AA1236="L",'Data Entry'!Z1236*1,IFERROR(,""))))))))</f>
        <v>0</v>
      </c>
      <c r="H1233" s="1" t="s">
        <v>4</v>
      </c>
      <c r="I1233" s="1">
        <f>IF('Data Entry'!AC1236="g",'Data Entry'!AB1236*0.001,IF('Data Entry'!AC1236="mg",'Data Entry'!AB1236*0.000001,IF('Data Entry'!AC1236="t",'Data Entry'!AB1236*1000,IF('Data Entry'!AC1236="ml",'Data Entry'!AB1236*0.001,IF('Data Entry'!AC1236="kg",'Data Entry'!AB1236*1,IF('Data Entry'!AC1236="L",'Data Entry'!AB1236*1,IFERROR(,"")))))))</f>
        <v>0</v>
      </c>
      <c r="J1233" s="59" t="str">
        <f>'Data Entry'!AU1236</f>
        <v/>
      </c>
      <c r="K1233" s="1">
        <f>IF('Data Entry'!AI1236="g",'Data Entry'!AH1236*0.001*V1233,IF('Data Entry'!AI1236="UI",'Data Entry'!AH1236*0.000001*V1233,IF('Data Entry'!AI1236="mg",'Data Entry'!AH1236*0.000001*V1233,IF('Data Entry'!AI1236="t",'Data Entry'!AH1236*1000*V1233,IF('Data Entry'!AI1236="kg",'Data Entry'!AH1236*1*V1233,IF('Data Entry'!AI1236="L",'Data Entry'!AH1236*1*V1233,IFERROR(,"")))))))</f>
        <v>0</v>
      </c>
      <c r="L1233" s="1" t="s">
        <v>4</v>
      </c>
      <c r="M1233" s="59">
        <f>'Data Entry'!AJ1236</f>
        <v>0</v>
      </c>
      <c r="N1233" s="59" t="str">
        <f>'Data Entry'!AX1236</f>
        <v/>
      </c>
      <c r="O1233" s="1">
        <f>IF('Data Entry'!AL1236="g",'Data Entry'!AK1236*0.001*W1233,IF('Data Entry'!AL1236="UI",'Data Entry'!AK1236*0.000001*W1233,IF('Data Entry'!AL1236="mg",'Data Entry'!AK1236*0.000001*W1233,IF('Data Entry'!AL1236="t",'Data Entry'!AK1236*1000*W1233,IF('Data Entry'!AL1236="kg",'Data Entry'!AK1236*1*W1233,IF('Data Entry'!AL1236="L",'Data Entry'!AK1236*1*W1233,IFERROR(,"")))))))</f>
        <v>0</v>
      </c>
      <c r="P1233" s="1" t="s">
        <v>4</v>
      </c>
      <c r="Q1233" s="59">
        <f>'Data Entry'!AM1236</f>
        <v>0</v>
      </c>
      <c r="R1233" s="59" t="str">
        <f>'Data Entry'!BA1236</f>
        <v/>
      </c>
      <c r="S1233" s="1">
        <f>IF('Data Entry'!AO1236="g",'Data Entry'!AN1236*0.001*X1233,IF('Data Entry'!AO1236="UI",'Data Entry'!AN1236*0.000001*X1233,IF('Data Entry'!AO1236="mg",'Data Entry'!AN1236*0.000001*X1233,IF('Data Entry'!AO1236="t",'Data Entry'!AN1236*1000*X1233,IF('Data Entry'!AO1236="kg",'Data Entry'!AN1236*1*X1233,IF('Data Entry'!AO1236="L",'Data Entry'!AN1236*1*X1233,IFERROR(,"")))))))</f>
        <v>0</v>
      </c>
      <c r="T1233" s="1" t="s">
        <v>4</v>
      </c>
      <c r="U1233" s="59" t="str">
        <f>IF('Data Entry'!AP1236="No aplica","1",'Data Entry'!AP1236)</f>
        <v/>
      </c>
      <c r="V1233" s="59" t="str">
        <f>IF('Data Entry'!AS1236="No aplica","1",'Data Entry'!AS1236)</f>
        <v/>
      </c>
      <c r="W1233" s="59" t="str">
        <f>IF('Data Entry'!AV1236="No aplica","1",'Data Entry'!AV1236)</f>
        <v/>
      </c>
      <c r="X1233" s="59" t="str">
        <f>IF('Data Entry'!AY1236="No aplica","1",'Data Entry'!AY1236)</f>
        <v/>
      </c>
      <c r="Y1233" s="151" t="str">
        <f t="shared" si="19"/>
        <v/>
      </c>
      <c r="Z1233" s="152" t="str">
        <f>IF('Data Entry'!H1236="Yes","1",IF(AND('Data Entry'!H1236="",'Data Entry'!I1236="",'Data Entry'!J1236="",'Data Entry'!K1236="",'Data Entry'!L1236="",'Data Entry'!M1236="",'Data Entry'!N1236="",'Data Entry'!O1236="",'Data Entry'!P1236="",'Data Entry'!Q1236=""),"","1"))</f>
        <v/>
      </c>
      <c r="AA1233" s="152" t="str">
        <f>IF('Data Entry'!R1236="Yes","1",IF(AND('Data Entry'!R1236="",'Data Entry'!S1236="",'Data Entry'!T1236="",'Data Entry'!U1236=""),"","1"))</f>
        <v/>
      </c>
      <c r="AB1233" s="157" t="str">
        <f>IF('Data Entry'!V1236="Yes","1",IF(AND('Data Entry'!V1236="",'Data Entry'!W1236=""),"","1"))</f>
        <v/>
      </c>
    </row>
    <row r="1234" spans="1:28" ht="17">
      <c r="A1234" s="59">
        <f>'Data Entry'!AB1237</f>
        <v>0</v>
      </c>
      <c r="B1234" s="59" t="str">
        <f>'Data Entry'!AR1237</f>
        <v/>
      </c>
      <c r="C1234" s="1">
        <f>IF('Data Entry'!AD1237="g",'Data Entry'!AC1237*0.001*U1234,IF('Data Entry'!AD1237="UI",'Data Entry'!AC1237*0.000001*U1234,IF('Data Entry'!AD1237="mg",'Data Entry'!AC1237*0.000001*U1234,IF('Data Entry'!AD1237="t",'Data Entry'!AC1237*1000*U1234,IF('Data Entry'!AD1237="kg",'Data Entry'!AC1237*1*U1234,IF('Data Entry'!AD1237="L",'Data Entry'!AC1237*1*U1234,IFERROR(,"")))))))</f>
        <v>0</v>
      </c>
      <c r="D1234" s="1" t="s">
        <v>4</v>
      </c>
      <c r="E1234" s="1">
        <f>IF('Data Entry'!AF1237="g",'Data Entry'!AE1237*0.001,IF('Data Entry'!AF1237="mg",'Data Entry'!AE1237*0.000001,IF('Data Entry'!AF1237="t",'Data Entry'!AE1237*1000,IF('Data Entry'!AF1237="ml",'Data Entry'!AE1237*0.001,IF('Data Entry'!AF1237="kg",'Data Entry'!AE1237*1,IF('Data Entry'!AF1237="Pieza",'Data Entry'!AE1237*1,IF('Data Entry'!AF1237="L",'Data Entry'!AE1237*1,IFERROR(,""))))))))</f>
        <v>0</v>
      </c>
      <c r="F1234" s="1" t="s">
        <v>4</v>
      </c>
      <c r="G1234" s="1">
        <f>IF('Data Entry'!AA1237="g",'Data Entry'!Z1237*0.001,IF('Data Entry'!AA1237="mg",'Data Entry'!Z1237*0.000001,IF('Data Entry'!AA1237="t",'Data Entry'!Z1237*1000,IF('Data Entry'!AA1237="ml",'Data Entry'!Z1237*0.001,IF('Data Entry'!AA1237="kg",'Data Entry'!Z1237*1,IF('Data Entry'!AA1237="Piezas",'Data Entry'!Z1237*1,IF('Data Entry'!AA1237="L",'Data Entry'!Z1237*1,IFERROR(,""))))))))</f>
        <v>0</v>
      </c>
      <c r="H1234" s="1" t="s">
        <v>4</v>
      </c>
      <c r="I1234" s="1">
        <f>IF('Data Entry'!AC1237="g",'Data Entry'!AB1237*0.001,IF('Data Entry'!AC1237="mg",'Data Entry'!AB1237*0.000001,IF('Data Entry'!AC1237="t",'Data Entry'!AB1237*1000,IF('Data Entry'!AC1237="ml",'Data Entry'!AB1237*0.001,IF('Data Entry'!AC1237="kg",'Data Entry'!AB1237*1,IF('Data Entry'!AC1237="L",'Data Entry'!AB1237*1,IFERROR(,"")))))))</f>
        <v>0</v>
      </c>
      <c r="J1234" s="59" t="str">
        <f>'Data Entry'!AU1237</f>
        <v/>
      </c>
      <c r="K1234" s="1">
        <f>IF('Data Entry'!AI1237="g",'Data Entry'!AH1237*0.001*V1234,IF('Data Entry'!AI1237="UI",'Data Entry'!AH1237*0.000001*V1234,IF('Data Entry'!AI1237="mg",'Data Entry'!AH1237*0.000001*V1234,IF('Data Entry'!AI1237="t",'Data Entry'!AH1237*1000*V1234,IF('Data Entry'!AI1237="kg",'Data Entry'!AH1237*1*V1234,IF('Data Entry'!AI1237="L",'Data Entry'!AH1237*1*V1234,IFERROR(,"")))))))</f>
        <v>0</v>
      </c>
      <c r="L1234" s="1" t="s">
        <v>4</v>
      </c>
      <c r="M1234" s="59">
        <f>'Data Entry'!AJ1237</f>
        <v>0</v>
      </c>
      <c r="N1234" s="59" t="str">
        <f>'Data Entry'!AX1237</f>
        <v/>
      </c>
      <c r="O1234" s="1">
        <f>IF('Data Entry'!AL1237="g",'Data Entry'!AK1237*0.001*W1234,IF('Data Entry'!AL1237="UI",'Data Entry'!AK1237*0.000001*W1234,IF('Data Entry'!AL1237="mg",'Data Entry'!AK1237*0.000001*W1234,IF('Data Entry'!AL1237="t",'Data Entry'!AK1237*1000*W1234,IF('Data Entry'!AL1237="kg",'Data Entry'!AK1237*1*W1234,IF('Data Entry'!AL1237="L",'Data Entry'!AK1237*1*W1234,IFERROR(,"")))))))</f>
        <v>0</v>
      </c>
      <c r="P1234" s="1" t="s">
        <v>4</v>
      </c>
      <c r="Q1234" s="59">
        <f>'Data Entry'!AM1237</f>
        <v>0</v>
      </c>
      <c r="R1234" s="59" t="str">
        <f>'Data Entry'!BA1237</f>
        <v/>
      </c>
      <c r="S1234" s="1">
        <f>IF('Data Entry'!AO1237="g",'Data Entry'!AN1237*0.001*X1234,IF('Data Entry'!AO1237="UI",'Data Entry'!AN1237*0.000001*X1234,IF('Data Entry'!AO1237="mg",'Data Entry'!AN1237*0.000001*X1234,IF('Data Entry'!AO1237="t",'Data Entry'!AN1237*1000*X1234,IF('Data Entry'!AO1237="kg",'Data Entry'!AN1237*1*X1234,IF('Data Entry'!AO1237="L",'Data Entry'!AN1237*1*X1234,IFERROR(,"")))))))</f>
        <v>0</v>
      </c>
      <c r="T1234" s="1" t="s">
        <v>4</v>
      </c>
      <c r="U1234" s="59" t="str">
        <f>IF('Data Entry'!AP1237="No aplica","1",'Data Entry'!AP1237)</f>
        <v/>
      </c>
      <c r="V1234" s="59" t="str">
        <f>IF('Data Entry'!AS1237="No aplica","1",'Data Entry'!AS1237)</f>
        <v/>
      </c>
      <c r="W1234" s="59" t="str">
        <f>IF('Data Entry'!AV1237="No aplica","1",'Data Entry'!AV1237)</f>
        <v/>
      </c>
      <c r="X1234" s="59" t="str">
        <f>IF('Data Entry'!AY1237="No aplica","1",'Data Entry'!AY1237)</f>
        <v/>
      </c>
      <c r="Y1234" s="151" t="str">
        <f t="shared" si="19"/>
        <v/>
      </c>
      <c r="Z1234" s="152" t="str">
        <f>IF('Data Entry'!H1237="Yes","1",IF(AND('Data Entry'!H1237="",'Data Entry'!I1237="",'Data Entry'!J1237="",'Data Entry'!K1237="",'Data Entry'!L1237="",'Data Entry'!M1237="",'Data Entry'!N1237="",'Data Entry'!O1237="",'Data Entry'!P1237="",'Data Entry'!Q1237=""),"","1"))</f>
        <v/>
      </c>
      <c r="AA1234" s="152" t="str">
        <f>IF('Data Entry'!R1237="Yes","1",IF(AND('Data Entry'!R1237="",'Data Entry'!S1237="",'Data Entry'!T1237="",'Data Entry'!U1237=""),"","1"))</f>
        <v/>
      </c>
      <c r="AB1234" s="157" t="str">
        <f>IF('Data Entry'!V1237="Yes","1",IF(AND('Data Entry'!V1237="",'Data Entry'!W1237=""),"","1"))</f>
        <v/>
      </c>
    </row>
    <row r="1235" spans="1:28" ht="17">
      <c r="A1235" s="59">
        <f>'Data Entry'!AB1238</f>
        <v>0</v>
      </c>
      <c r="B1235" s="59" t="str">
        <f>'Data Entry'!AR1238</f>
        <v/>
      </c>
      <c r="C1235" s="1">
        <f>IF('Data Entry'!AD1238="g",'Data Entry'!AC1238*0.001*U1235,IF('Data Entry'!AD1238="UI",'Data Entry'!AC1238*0.000001*U1235,IF('Data Entry'!AD1238="mg",'Data Entry'!AC1238*0.000001*U1235,IF('Data Entry'!AD1238="t",'Data Entry'!AC1238*1000*U1235,IF('Data Entry'!AD1238="kg",'Data Entry'!AC1238*1*U1235,IF('Data Entry'!AD1238="L",'Data Entry'!AC1238*1*U1235,IFERROR(,"")))))))</f>
        <v>0</v>
      </c>
      <c r="D1235" s="1" t="s">
        <v>4</v>
      </c>
      <c r="E1235" s="1">
        <f>IF('Data Entry'!AF1238="g",'Data Entry'!AE1238*0.001,IF('Data Entry'!AF1238="mg",'Data Entry'!AE1238*0.000001,IF('Data Entry'!AF1238="t",'Data Entry'!AE1238*1000,IF('Data Entry'!AF1238="ml",'Data Entry'!AE1238*0.001,IF('Data Entry'!AF1238="kg",'Data Entry'!AE1238*1,IF('Data Entry'!AF1238="Pieza",'Data Entry'!AE1238*1,IF('Data Entry'!AF1238="L",'Data Entry'!AE1238*1,IFERROR(,""))))))))</f>
        <v>0</v>
      </c>
      <c r="F1235" s="1" t="s">
        <v>4</v>
      </c>
      <c r="G1235" s="1">
        <f>IF('Data Entry'!AA1238="g",'Data Entry'!Z1238*0.001,IF('Data Entry'!AA1238="mg",'Data Entry'!Z1238*0.000001,IF('Data Entry'!AA1238="t",'Data Entry'!Z1238*1000,IF('Data Entry'!AA1238="ml",'Data Entry'!Z1238*0.001,IF('Data Entry'!AA1238="kg",'Data Entry'!Z1238*1,IF('Data Entry'!AA1238="Piezas",'Data Entry'!Z1238*1,IF('Data Entry'!AA1238="L",'Data Entry'!Z1238*1,IFERROR(,""))))))))</f>
        <v>0</v>
      </c>
      <c r="H1235" s="1" t="s">
        <v>4</v>
      </c>
      <c r="I1235" s="1">
        <f>IF('Data Entry'!AC1238="g",'Data Entry'!AB1238*0.001,IF('Data Entry'!AC1238="mg",'Data Entry'!AB1238*0.000001,IF('Data Entry'!AC1238="t",'Data Entry'!AB1238*1000,IF('Data Entry'!AC1238="ml",'Data Entry'!AB1238*0.001,IF('Data Entry'!AC1238="kg",'Data Entry'!AB1238*1,IF('Data Entry'!AC1238="L",'Data Entry'!AB1238*1,IFERROR(,"")))))))</f>
        <v>0</v>
      </c>
      <c r="J1235" s="59" t="str">
        <f>'Data Entry'!AU1238</f>
        <v/>
      </c>
      <c r="K1235" s="1">
        <f>IF('Data Entry'!AI1238="g",'Data Entry'!AH1238*0.001*V1235,IF('Data Entry'!AI1238="UI",'Data Entry'!AH1238*0.000001*V1235,IF('Data Entry'!AI1238="mg",'Data Entry'!AH1238*0.000001*V1235,IF('Data Entry'!AI1238="t",'Data Entry'!AH1238*1000*V1235,IF('Data Entry'!AI1238="kg",'Data Entry'!AH1238*1*V1235,IF('Data Entry'!AI1238="L",'Data Entry'!AH1238*1*V1235,IFERROR(,"")))))))</f>
        <v>0</v>
      </c>
      <c r="L1235" s="1" t="s">
        <v>4</v>
      </c>
      <c r="M1235" s="59">
        <f>'Data Entry'!AJ1238</f>
        <v>0</v>
      </c>
      <c r="N1235" s="59" t="str">
        <f>'Data Entry'!AX1238</f>
        <v/>
      </c>
      <c r="O1235" s="1">
        <f>IF('Data Entry'!AL1238="g",'Data Entry'!AK1238*0.001*W1235,IF('Data Entry'!AL1238="UI",'Data Entry'!AK1238*0.000001*W1235,IF('Data Entry'!AL1238="mg",'Data Entry'!AK1238*0.000001*W1235,IF('Data Entry'!AL1238="t",'Data Entry'!AK1238*1000*W1235,IF('Data Entry'!AL1238="kg",'Data Entry'!AK1238*1*W1235,IF('Data Entry'!AL1238="L",'Data Entry'!AK1238*1*W1235,IFERROR(,"")))))))</f>
        <v>0</v>
      </c>
      <c r="P1235" s="1" t="s">
        <v>4</v>
      </c>
      <c r="Q1235" s="59">
        <f>'Data Entry'!AM1238</f>
        <v>0</v>
      </c>
      <c r="R1235" s="59" t="str">
        <f>'Data Entry'!BA1238</f>
        <v/>
      </c>
      <c r="S1235" s="1">
        <f>IF('Data Entry'!AO1238="g",'Data Entry'!AN1238*0.001*X1235,IF('Data Entry'!AO1238="UI",'Data Entry'!AN1238*0.000001*X1235,IF('Data Entry'!AO1238="mg",'Data Entry'!AN1238*0.000001*X1235,IF('Data Entry'!AO1238="t",'Data Entry'!AN1238*1000*X1235,IF('Data Entry'!AO1238="kg",'Data Entry'!AN1238*1*X1235,IF('Data Entry'!AO1238="L",'Data Entry'!AN1238*1*X1235,IFERROR(,"")))))))</f>
        <v>0</v>
      </c>
      <c r="T1235" s="1" t="s">
        <v>4</v>
      </c>
      <c r="U1235" s="59" t="str">
        <f>IF('Data Entry'!AP1238="No aplica","1",'Data Entry'!AP1238)</f>
        <v/>
      </c>
      <c r="V1235" s="59" t="str">
        <f>IF('Data Entry'!AS1238="No aplica","1",'Data Entry'!AS1238)</f>
        <v/>
      </c>
      <c r="W1235" s="59" t="str">
        <f>IF('Data Entry'!AV1238="No aplica","1",'Data Entry'!AV1238)</f>
        <v/>
      </c>
      <c r="X1235" s="59" t="str">
        <f>IF('Data Entry'!AY1238="No aplica","1",'Data Entry'!AY1238)</f>
        <v/>
      </c>
      <c r="Y1235" s="151" t="str">
        <f t="shared" si="19"/>
        <v/>
      </c>
      <c r="Z1235" s="152" t="str">
        <f>IF('Data Entry'!H1238="Yes","1",IF(AND('Data Entry'!H1238="",'Data Entry'!I1238="",'Data Entry'!J1238="",'Data Entry'!K1238="",'Data Entry'!L1238="",'Data Entry'!M1238="",'Data Entry'!N1238="",'Data Entry'!O1238="",'Data Entry'!P1238="",'Data Entry'!Q1238=""),"","1"))</f>
        <v/>
      </c>
      <c r="AA1235" s="152" t="str">
        <f>IF('Data Entry'!R1238="Yes","1",IF(AND('Data Entry'!R1238="",'Data Entry'!S1238="",'Data Entry'!T1238="",'Data Entry'!U1238=""),"","1"))</f>
        <v/>
      </c>
      <c r="AB1235" s="157" t="str">
        <f>IF('Data Entry'!V1238="Yes","1",IF(AND('Data Entry'!V1238="",'Data Entry'!W1238=""),"","1"))</f>
        <v/>
      </c>
    </row>
    <row r="1236" spans="1:28" ht="17">
      <c r="A1236" s="59">
        <f>'Data Entry'!AB1239</f>
        <v>0</v>
      </c>
      <c r="B1236" s="59" t="str">
        <f>'Data Entry'!AR1239</f>
        <v/>
      </c>
      <c r="C1236" s="1">
        <f>IF('Data Entry'!AD1239="g",'Data Entry'!AC1239*0.001*U1236,IF('Data Entry'!AD1239="UI",'Data Entry'!AC1239*0.000001*U1236,IF('Data Entry'!AD1239="mg",'Data Entry'!AC1239*0.000001*U1236,IF('Data Entry'!AD1239="t",'Data Entry'!AC1239*1000*U1236,IF('Data Entry'!AD1239="kg",'Data Entry'!AC1239*1*U1236,IF('Data Entry'!AD1239="L",'Data Entry'!AC1239*1*U1236,IFERROR(,"")))))))</f>
        <v>0</v>
      </c>
      <c r="D1236" s="1" t="s">
        <v>4</v>
      </c>
      <c r="E1236" s="1">
        <f>IF('Data Entry'!AF1239="g",'Data Entry'!AE1239*0.001,IF('Data Entry'!AF1239="mg",'Data Entry'!AE1239*0.000001,IF('Data Entry'!AF1239="t",'Data Entry'!AE1239*1000,IF('Data Entry'!AF1239="ml",'Data Entry'!AE1239*0.001,IF('Data Entry'!AF1239="kg",'Data Entry'!AE1239*1,IF('Data Entry'!AF1239="Pieza",'Data Entry'!AE1239*1,IF('Data Entry'!AF1239="L",'Data Entry'!AE1239*1,IFERROR(,""))))))))</f>
        <v>0</v>
      </c>
      <c r="F1236" s="1" t="s">
        <v>4</v>
      </c>
      <c r="G1236" s="1">
        <f>IF('Data Entry'!AA1239="g",'Data Entry'!Z1239*0.001,IF('Data Entry'!AA1239="mg",'Data Entry'!Z1239*0.000001,IF('Data Entry'!AA1239="t",'Data Entry'!Z1239*1000,IF('Data Entry'!AA1239="ml",'Data Entry'!Z1239*0.001,IF('Data Entry'!AA1239="kg",'Data Entry'!Z1239*1,IF('Data Entry'!AA1239="Piezas",'Data Entry'!Z1239*1,IF('Data Entry'!AA1239="L",'Data Entry'!Z1239*1,IFERROR(,""))))))))</f>
        <v>0</v>
      </c>
      <c r="H1236" s="1" t="s">
        <v>4</v>
      </c>
      <c r="I1236" s="1">
        <f>IF('Data Entry'!AC1239="g",'Data Entry'!AB1239*0.001,IF('Data Entry'!AC1239="mg",'Data Entry'!AB1239*0.000001,IF('Data Entry'!AC1239="t",'Data Entry'!AB1239*1000,IF('Data Entry'!AC1239="ml",'Data Entry'!AB1239*0.001,IF('Data Entry'!AC1239="kg",'Data Entry'!AB1239*1,IF('Data Entry'!AC1239="L",'Data Entry'!AB1239*1,IFERROR(,"")))))))</f>
        <v>0</v>
      </c>
      <c r="J1236" s="59" t="str">
        <f>'Data Entry'!AU1239</f>
        <v/>
      </c>
      <c r="K1236" s="1">
        <f>IF('Data Entry'!AI1239="g",'Data Entry'!AH1239*0.001*V1236,IF('Data Entry'!AI1239="UI",'Data Entry'!AH1239*0.000001*V1236,IF('Data Entry'!AI1239="mg",'Data Entry'!AH1239*0.000001*V1236,IF('Data Entry'!AI1239="t",'Data Entry'!AH1239*1000*V1236,IF('Data Entry'!AI1239="kg",'Data Entry'!AH1239*1*V1236,IF('Data Entry'!AI1239="L",'Data Entry'!AH1239*1*V1236,IFERROR(,"")))))))</f>
        <v>0</v>
      </c>
      <c r="L1236" s="1" t="s">
        <v>4</v>
      </c>
      <c r="M1236" s="59">
        <f>'Data Entry'!AJ1239</f>
        <v>0</v>
      </c>
      <c r="N1236" s="59" t="str">
        <f>'Data Entry'!AX1239</f>
        <v/>
      </c>
      <c r="O1236" s="1">
        <f>IF('Data Entry'!AL1239="g",'Data Entry'!AK1239*0.001*W1236,IF('Data Entry'!AL1239="UI",'Data Entry'!AK1239*0.000001*W1236,IF('Data Entry'!AL1239="mg",'Data Entry'!AK1239*0.000001*W1236,IF('Data Entry'!AL1239="t",'Data Entry'!AK1239*1000*W1236,IF('Data Entry'!AL1239="kg",'Data Entry'!AK1239*1*W1236,IF('Data Entry'!AL1239="L",'Data Entry'!AK1239*1*W1236,IFERROR(,"")))))))</f>
        <v>0</v>
      </c>
      <c r="P1236" s="1" t="s">
        <v>4</v>
      </c>
      <c r="Q1236" s="59">
        <f>'Data Entry'!AM1239</f>
        <v>0</v>
      </c>
      <c r="R1236" s="59" t="str">
        <f>'Data Entry'!BA1239</f>
        <v/>
      </c>
      <c r="S1236" s="1">
        <f>IF('Data Entry'!AO1239="g",'Data Entry'!AN1239*0.001*X1236,IF('Data Entry'!AO1239="UI",'Data Entry'!AN1239*0.000001*X1236,IF('Data Entry'!AO1239="mg",'Data Entry'!AN1239*0.000001*X1236,IF('Data Entry'!AO1239="t",'Data Entry'!AN1239*1000*X1236,IF('Data Entry'!AO1239="kg",'Data Entry'!AN1239*1*X1236,IF('Data Entry'!AO1239="L",'Data Entry'!AN1239*1*X1236,IFERROR(,"")))))))</f>
        <v>0</v>
      </c>
      <c r="T1236" s="1" t="s">
        <v>4</v>
      </c>
      <c r="U1236" s="59" t="str">
        <f>IF('Data Entry'!AP1239="No aplica","1",'Data Entry'!AP1239)</f>
        <v/>
      </c>
      <c r="V1236" s="59" t="str">
        <f>IF('Data Entry'!AS1239="No aplica","1",'Data Entry'!AS1239)</f>
        <v/>
      </c>
      <c r="W1236" s="59" t="str">
        <f>IF('Data Entry'!AV1239="No aplica","1",'Data Entry'!AV1239)</f>
        <v/>
      </c>
      <c r="X1236" s="59" t="str">
        <f>IF('Data Entry'!AY1239="No aplica","1",'Data Entry'!AY1239)</f>
        <v/>
      </c>
      <c r="Y1236" s="151" t="str">
        <f t="shared" si="19"/>
        <v/>
      </c>
      <c r="Z1236" s="152" t="str">
        <f>IF('Data Entry'!H1239="Yes","1",IF(AND('Data Entry'!H1239="",'Data Entry'!I1239="",'Data Entry'!J1239="",'Data Entry'!K1239="",'Data Entry'!L1239="",'Data Entry'!M1239="",'Data Entry'!N1239="",'Data Entry'!O1239="",'Data Entry'!P1239="",'Data Entry'!Q1239=""),"","1"))</f>
        <v/>
      </c>
      <c r="AA1236" s="152" t="str">
        <f>IF('Data Entry'!R1239="Yes","1",IF(AND('Data Entry'!R1239="",'Data Entry'!S1239="",'Data Entry'!T1239="",'Data Entry'!U1239=""),"","1"))</f>
        <v/>
      </c>
      <c r="AB1236" s="157" t="str">
        <f>IF('Data Entry'!V1239="Yes","1",IF(AND('Data Entry'!V1239="",'Data Entry'!W1239=""),"","1"))</f>
        <v/>
      </c>
    </row>
    <row r="1237" spans="1:28" ht="17">
      <c r="A1237" s="59">
        <f>'Data Entry'!AB1240</f>
        <v>0</v>
      </c>
      <c r="B1237" s="59" t="str">
        <f>'Data Entry'!AR1240</f>
        <v/>
      </c>
      <c r="C1237" s="1">
        <f>IF('Data Entry'!AD1240="g",'Data Entry'!AC1240*0.001*U1237,IF('Data Entry'!AD1240="UI",'Data Entry'!AC1240*0.000001*U1237,IF('Data Entry'!AD1240="mg",'Data Entry'!AC1240*0.000001*U1237,IF('Data Entry'!AD1240="t",'Data Entry'!AC1240*1000*U1237,IF('Data Entry'!AD1240="kg",'Data Entry'!AC1240*1*U1237,IF('Data Entry'!AD1240="L",'Data Entry'!AC1240*1*U1237,IFERROR(,"")))))))</f>
        <v>0</v>
      </c>
      <c r="D1237" s="1" t="s">
        <v>4</v>
      </c>
      <c r="E1237" s="1">
        <f>IF('Data Entry'!AF1240="g",'Data Entry'!AE1240*0.001,IF('Data Entry'!AF1240="mg",'Data Entry'!AE1240*0.000001,IF('Data Entry'!AF1240="t",'Data Entry'!AE1240*1000,IF('Data Entry'!AF1240="ml",'Data Entry'!AE1240*0.001,IF('Data Entry'!AF1240="kg",'Data Entry'!AE1240*1,IF('Data Entry'!AF1240="Pieza",'Data Entry'!AE1240*1,IF('Data Entry'!AF1240="L",'Data Entry'!AE1240*1,IFERROR(,""))))))))</f>
        <v>0</v>
      </c>
      <c r="F1237" s="1" t="s">
        <v>4</v>
      </c>
      <c r="G1237" s="1">
        <f>IF('Data Entry'!AA1240="g",'Data Entry'!Z1240*0.001,IF('Data Entry'!AA1240="mg",'Data Entry'!Z1240*0.000001,IF('Data Entry'!AA1240="t",'Data Entry'!Z1240*1000,IF('Data Entry'!AA1240="ml",'Data Entry'!Z1240*0.001,IF('Data Entry'!AA1240="kg",'Data Entry'!Z1240*1,IF('Data Entry'!AA1240="Piezas",'Data Entry'!Z1240*1,IF('Data Entry'!AA1240="L",'Data Entry'!Z1240*1,IFERROR(,""))))))))</f>
        <v>0</v>
      </c>
      <c r="H1237" s="1" t="s">
        <v>4</v>
      </c>
      <c r="I1237" s="1">
        <f>IF('Data Entry'!AC1240="g",'Data Entry'!AB1240*0.001,IF('Data Entry'!AC1240="mg",'Data Entry'!AB1240*0.000001,IF('Data Entry'!AC1240="t",'Data Entry'!AB1240*1000,IF('Data Entry'!AC1240="ml",'Data Entry'!AB1240*0.001,IF('Data Entry'!AC1240="kg",'Data Entry'!AB1240*1,IF('Data Entry'!AC1240="L",'Data Entry'!AB1240*1,IFERROR(,"")))))))</f>
        <v>0</v>
      </c>
      <c r="J1237" s="59" t="str">
        <f>'Data Entry'!AU1240</f>
        <v/>
      </c>
      <c r="K1237" s="1">
        <f>IF('Data Entry'!AI1240="g",'Data Entry'!AH1240*0.001*V1237,IF('Data Entry'!AI1240="UI",'Data Entry'!AH1240*0.000001*V1237,IF('Data Entry'!AI1240="mg",'Data Entry'!AH1240*0.000001*V1237,IF('Data Entry'!AI1240="t",'Data Entry'!AH1240*1000*V1237,IF('Data Entry'!AI1240="kg",'Data Entry'!AH1240*1*V1237,IF('Data Entry'!AI1240="L",'Data Entry'!AH1240*1*V1237,IFERROR(,"")))))))</f>
        <v>0</v>
      </c>
      <c r="L1237" s="1" t="s">
        <v>4</v>
      </c>
      <c r="M1237" s="59">
        <f>'Data Entry'!AJ1240</f>
        <v>0</v>
      </c>
      <c r="N1237" s="59" t="str">
        <f>'Data Entry'!AX1240</f>
        <v/>
      </c>
      <c r="O1237" s="1">
        <f>IF('Data Entry'!AL1240="g",'Data Entry'!AK1240*0.001*W1237,IF('Data Entry'!AL1240="UI",'Data Entry'!AK1240*0.000001*W1237,IF('Data Entry'!AL1240="mg",'Data Entry'!AK1240*0.000001*W1237,IF('Data Entry'!AL1240="t",'Data Entry'!AK1240*1000*W1237,IF('Data Entry'!AL1240="kg",'Data Entry'!AK1240*1*W1237,IF('Data Entry'!AL1240="L",'Data Entry'!AK1240*1*W1237,IFERROR(,"")))))))</f>
        <v>0</v>
      </c>
      <c r="P1237" s="1" t="s">
        <v>4</v>
      </c>
      <c r="Q1237" s="59">
        <f>'Data Entry'!AM1240</f>
        <v>0</v>
      </c>
      <c r="R1237" s="59" t="str">
        <f>'Data Entry'!BA1240</f>
        <v/>
      </c>
      <c r="S1237" s="1">
        <f>IF('Data Entry'!AO1240="g",'Data Entry'!AN1240*0.001*X1237,IF('Data Entry'!AO1240="UI",'Data Entry'!AN1240*0.000001*X1237,IF('Data Entry'!AO1240="mg",'Data Entry'!AN1240*0.000001*X1237,IF('Data Entry'!AO1240="t",'Data Entry'!AN1240*1000*X1237,IF('Data Entry'!AO1240="kg",'Data Entry'!AN1240*1*X1237,IF('Data Entry'!AO1240="L",'Data Entry'!AN1240*1*X1237,IFERROR(,"")))))))</f>
        <v>0</v>
      </c>
      <c r="T1237" s="1" t="s">
        <v>4</v>
      </c>
      <c r="U1237" s="59" t="str">
        <f>IF('Data Entry'!AP1240="No aplica","1",'Data Entry'!AP1240)</f>
        <v/>
      </c>
      <c r="V1237" s="59" t="str">
        <f>IF('Data Entry'!AS1240="No aplica","1",'Data Entry'!AS1240)</f>
        <v/>
      </c>
      <c r="W1237" s="59" t="str">
        <f>IF('Data Entry'!AV1240="No aplica","1",'Data Entry'!AV1240)</f>
        <v/>
      </c>
      <c r="X1237" s="59" t="str">
        <f>IF('Data Entry'!AY1240="No aplica","1",'Data Entry'!AY1240)</f>
        <v/>
      </c>
      <c r="Y1237" s="151" t="str">
        <f t="shared" si="19"/>
        <v/>
      </c>
      <c r="Z1237" s="152" t="str">
        <f>IF('Data Entry'!H1240="Yes","1",IF(AND('Data Entry'!H1240="",'Data Entry'!I1240="",'Data Entry'!J1240="",'Data Entry'!K1240="",'Data Entry'!L1240="",'Data Entry'!M1240="",'Data Entry'!N1240="",'Data Entry'!O1240="",'Data Entry'!P1240="",'Data Entry'!Q1240=""),"","1"))</f>
        <v/>
      </c>
      <c r="AA1237" s="152" t="str">
        <f>IF('Data Entry'!R1240="Yes","1",IF(AND('Data Entry'!R1240="",'Data Entry'!S1240="",'Data Entry'!T1240="",'Data Entry'!U1240=""),"","1"))</f>
        <v/>
      </c>
      <c r="AB1237" s="157" t="str">
        <f>IF('Data Entry'!V1240="Yes","1",IF(AND('Data Entry'!V1240="",'Data Entry'!W1240=""),"","1"))</f>
        <v/>
      </c>
    </row>
    <row r="1238" spans="1:28" ht="17">
      <c r="A1238" s="59">
        <f>'Data Entry'!AB1241</f>
        <v>0</v>
      </c>
      <c r="B1238" s="59" t="str">
        <f>'Data Entry'!AR1241</f>
        <v/>
      </c>
      <c r="C1238" s="1">
        <f>IF('Data Entry'!AD1241="g",'Data Entry'!AC1241*0.001*U1238,IF('Data Entry'!AD1241="UI",'Data Entry'!AC1241*0.000001*U1238,IF('Data Entry'!AD1241="mg",'Data Entry'!AC1241*0.000001*U1238,IF('Data Entry'!AD1241="t",'Data Entry'!AC1241*1000*U1238,IF('Data Entry'!AD1241="kg",'Data Entry'!AC1241*1*U1238,IF('Data Entry'!AD1241="L",'Data Entry'!AC1241*1*U1238,IFERROR(,"")))))))</f>
        <v>0</v>
      </c>
      <c r="D1238" s="1" t="s">
        <v>4</v>
      </c>
      <c r="E1238" s="1">
        <f>IF('Data Entry'!AF1241="g",'Data Entry'!AE1241*0.001,IF('Data Entry'!AF1241="mg",'Data Entry'!AE1241*0.000001,IF('Data Entry'!AF1241="t",'Data Entry'!AE1241*1000,IF('Data Entry'!AF1241="ml",'Data Entry'!AE1241*0.001,IF('Data Entry'!AF1241="kg",'Data Entry'!AE1241*1,IF('Data Entry'!AF1241="Pieza",'Data Entry'!AE1241*1,IF('Data Entry'!AF1241="L",'Data Entry'!AE1241*1,IFERROR(,""))))))))</f>
        <v>0</v>
      </c>
      <c r="F1238" s="1" t="s">
        <v>4</v>
      </c>
      <c r="G1238" s="1">
        <f>IF('Data Entry'!AA1241="g",'Data Entry'!Z1241*0.001,IF('Data Entry'!AA1241="mg",'Data Entry'!Z1241*0.000001,IF('Data Entry'!AA1241="t",'Data Entry'!Z1241*1000,IF('Data Entry'!AA1241="ml",'Data Entry'!Z1241*0.001,IF('Data Entry'!AA1241="kg",'Data Entry'!Z1241*1,IF('Data Entry'!AA1241="Piezas",'Data Entry'!Z1241*1,IF('Data Entry'!AA1241="L",'Data Entry'!Z1241*1,IFERROR(,""))))))))</f>
        <v>0</v>
      </c>
      <c r="H1238" s="1" t="s">
        <v>4</v>
      </c>
      <c r="I1238" s="1">
        <f>IF('Data Entry'!AC1241="g",'Data Entry'!AB1241*0.001,IF('Data Entry'!AC1241="mg",'Data Entry'!AB1241*0.000001,IF('Data Entry'!AC1241="t",'Data Entry'!AB1241*1000,IF('Data Entry'!AC1241="ml",'Data Entry'!AB1241*0.001,IF('Data Entry'!AC1241="kg",'Data Entry'!AB1241*1,IF('Data Entry'!AC1241="L",'Data Entry'!AB1241*1,IFERROR(,"")))))))</f>
        <v>0</v>
      </c>
      <c r="J1238" s="59" t="str">
        <f>'Data Entry'!AU1241</f>
        <v/>
      </c>
      <c r="K1238" s="1">
        <f>IF('Data Entry'!AI1241="g",'Data Entry'!AH1241*0.001*V1238,IF('Data Entry'!AI1241="UI",'Data Entry'!AH1241*0.000001*V1238,IF('Data Entry'!AI1241="mg",'Data Entry'!AH1241*0.000001*V1238,IF('Data Entry'!AI1241="t",'Data Entry'!AH1241*1000*V1238,IF('Data Entry'!AI1241="kg",'Data Entry'!AH1241*1*V1238,IF('Data Entry'!AI1241="L",'Data Entry'!AH1241*1*V1238,IFERROR(,"")))))))</f>
        <v>0</v>
      </c>
      <c r="L1238" s="1" t="s">
        <v>4</v>
      </c>
      <c r="M1238" s="59">
        <f>'Data Entry'!AJ1241</f>
        <v>0</v>
      </c>
      <c r="N1238" s="59" t="str">
        <f>'Data Entry'!AX1241</f>
        <v/>
      </c>
      <c r="O1238" s="1">
        <f>IF('Data Entry'!AL1241="g",'Data Entry'!AK1241*0.001*W1238,IF('Data Entry'!AL1241="UI",'Data Entry'!AK1241*0.000001*W1238,IF('Data Entry'!AL1241="mg",'Data Entry'!AK1241*0.000001*W1238,IF('Data Entry'!AL1241="t",'Data Entry'!AK1241*1000*W1238,IF('Data Entry'!AL1241="kg",'Data Entry'!AK1241*1*W1238,IF('Data Entry'!AL1241="L",'Data Entry'!AK1241*1*W1238,IFERROR(,"")))))))</f>
        <v>0</v>
      </c>
      <c r="P1238" s="1" t="s">
        <v>4</v>
      </c>
      <c r="Q1238" s="59">
        <f>'Data Entry'!AM1241</f>
        <v>0</v>
      </c>
      <c r="R1238" s="59" t="str">
        <f>'Data Entry'!BA1241</f>
        <v/>
      </c>
      <c r="S1238" s="1">
        <f>IF('Data Entry'!AO1241="g",'Data Entry'!AN1241*0.001*X1238,IF('Data Entry'!AO1241="UI",'Data Entry'!AN1241*0.000001*X1238,IF('Data Entry'!AO1241="mg",'Data Entry'!AN1241*0.000001*X1238,IF('Data Entry'!AO1241="t",'Data Entry'!AN1241*1000*X1238,IF('Data Entry'!AO1241="kg",'Data Entry'!AN1241*1*X1238,IF('Data Entry'!AO1241="L",'Data Entry'!AN1241*1*X1238,IFERROR(,"")))))))</f>
        <v>0</v>
      </c>
      <c r="T1238" s="1" t="s">
        <v>4</v>
      </c>
      <c r="U1238" s="59" t="str">
        <f>IF('Data Entry'!AP1241="No aplica","1",'Data Entry'!AP1241)</f>
        <v/>
      </c>
      <c r="V1238" s="59" t="str">
        <f>IF('Data Entry'!AS1241="No aplica","1",'Data Entry'!AS1241)</f>
        <v/>
      </c>
      <c r="W1238" s="59" t="str">
        <f>IF('Data Entry'!AV1241="No aplica","1",'Data Entry'!AV1241)</f>
        <v/>
      </c>
      <c r="X1238" s="59" t="str">
        <f>IF('Data Entry'!AY1241="No aplica","1",'Data Entry'!AY1241)</f>
        <v/>
      </c>
      <c r="Y1238" s="151" t="str">
        <f t="shared" si="19"/>
        <v/>
      </c>
      <c r="Z1238" s="152" t="str">
        <f>IF('Data Entry'!H1241="Yes","1",IF(AND('Data Entry'!H1241="",'Data Entry'!I1241="",'Data Entry'!J1241="",'Data Entry'!K1241="",'Data Entry'!L1241="",'Data Entry'!M1241="",'Data Entry'!N1241="",'Data Entry'!O1241="",'Data Entry'!P1241="",'Data Entry'!Q1241=""),"","1"))</f>
        <v/>
      </c>
      <c r="AA1238" s="152" t="str">
        <f>IF('Data Entry'!R1241="Yes","1",IF(AND('Data Entry'!R1241="",'Data Entry'!S1241="",'Data Entry'!T1241="",'Data Entry'!U1241=""),"","1"))</f>
        <v/>
      </c>
      <c r="AB1238" s="157" t="str">
        <f>IF('Data Entry'!V1241="Yes","1",IF(AND('Data Entry'!V1241="",'Data Entry'!W1241=""),"","1"))</f>
        <v/>
      </c>
    </row>
    <row r="1239" spans="1:28" ht="17">
      <c r="A1239" s="59">
        <f>'Data Entry'!AB1242</f>
        <v>0</v>
      </c>
      <c r="B1239" s="59" t="str">
        <f>'Data Entry'!AR1242</f>
        <v/>
      </c>
      <c r="C1239" s="1">
        <f>IF('Data Entry'!AD1242="g",'Data Entry'!AC1242*0.001*U1239,IF('Data Entry'!AD1242="UI",'Data Entry'!AC1242*0.000001*U1239,IF('Data Entry'!AD1242="mg",'Data Entry'!AC1242*0.000001*U1239,IF('Data Entry'!AD1242="t",'Data Entry'!AC1242*1000*U1239,IF('Data Entry'!AD1242="kg",'Data Entry'!AC1242*1*U1239,IF('Data Entry'!AD1242="L",'Data Entry'!AC1242*1*U1239,IFERROR(,"")))))))</f>
        <v>0</v>
      </c>
      <c r="D1239" s="1" t="s">
        <v>4</v>
      </c>
      <c r="E1239" s="1">
        <f>IF('Data Entry'!AF1242="g",'Data Entry'!AE1242*0.001,IF('Data Entry'!AF1242="mg",'Data Entry'!AE1242*0.000001,IF('Data Entry'!AF1242="t",'Data Entry'!AE1242*1000,IF('Data Entry'!AF1242="ml",'Data Entry'!AE1242*0.001,IF('Data Entry'!AF1242="kg",'Data Entry'!AE1242*1,IF('Data Entry'!AF1242="Pieza",'Data Entry'!AE1242*1,IF('Data Entry'!AF1242="L",'Data Entry'!AE1242*1,IFERROR(,""))))))))</f>
        <v>0</v>
      </c>
      <c r="F1239" s="1" t="s">
        <v>4</v>
      </c>
      <c r="G1239" s="1">
        <f>IF('Data Entry'!AA1242="g",'Data Entry'!Z1242*0.001,IF('Data Entry'!AA1242="mg",'Data Entry'!Z1242*0.000001,IF('Data Entry'!AA1242="t",'Data Entry'!Z1242*1000,IF('Data Entry'!AA1242="ml",'Data Entry'!Z1242*0.001,IF('Data Entry'!AA1242="kg",'Data Entry'!Z1242*1,IF('Data Entry'!AA1242="Piezas",'Data Entry'!Z1242*1,IF('Data Entry'!AA1242="L",'Data Entry'!Z1242*1,IFERROR(,""))))))))</f>
        <v>0</v>
      </c>
      <c r="H1239" s="1" t="s">
        <v>4</v>
      </c>
      <c r="I1239" s="1">
        <f>IF('Data Entry'!AC1242="g",'Data Entry'!AB1242*0.001,IF('Data Entry'!AC1242="mg",'Data Entry'!AB1242*0.000001,IF('Data Entry'!AC1242="t",'Data Entry'!AB1242*1000,IF('Data Entry'!AC1242="ml",'Data Entry'!AB1242*0.001,IF('Data Entry'!AC1242="kg",'Data Entry'!AB1242*1,IF('Data Entry'!AC1242="L",'Data Entry'!AB1242*1,IFERROR(,"")))))))</f>
        <v>0</v>
      </c>
      <c r="J1239" s="59" t="str">
        <f>'Data Entry'!AU1242</f>
        <v/>
      </c>
      <c r="K1239" s="1">
        <f>IF('Data Entry'!AI1242="g",'Data Entry'!AH1242*0.001*V1239,IF('Data Entry'!AI1242="UI",'Data Entry'!AH1242*0.000001*V1239,IF('Data Entry'!AI1242="mg",'Data Entry'!AH1242*0.000001*V1239,IF('Data Entry'!AI1242="t",'Data Entry'!AH1242*1000*V1239,IF('Data Entry'!AI1242="kg",'Data Entry'!AH1242*1*V1239,IF('Data Entry'!AI1242="L",'Data Entry'!AH1242*1*V1239,IFERROR(,"")))))))</f>
        <v>0</v>
      </c>
      <c r="L1239" s="1" t="s">
        <v>4</v>
      </c>
      <c r="M1239" s="59">
        <f>'Data Entry'!AJ1242</f>
        <v>0</v>
      </c>
      <c r="N1239" s="59" t="str">
        <f>'Data Entry'!AX1242</f>
        <v/>
      </c>
      <c r="O1239" s="1">
        <f>IF('Data Entry'!AL1242="g",'Data Entry'!AK1242*0.001*W1239,IF('Data Entry'!AL1242="UI",'Data Entry'!AK1242*0.000001*W1239,IF('Data Entry'!AL1242="mg",'Data Entry'!AK1242*0.000001*W1239,IF('Data Entry'!AL1242="t",'Data Entry'!AK1242*1000*W1239,IF('Data Entry'!AL1242="kg",'Data Entry'!AK1242*1*W1239,IF('Data Entry'!AL1242="L",'Data Entry'!AK1242*1*W1239,IFERROR(,"")))))))</f>
        <v>0</v>
      </c>
      <c r="P1239" s="1" t="s">
        <v>4</v>
      </c>
      <c r="Q1239" s="59">
        <f>'Data Entry'!AM1242</f>
        <v>0</v>
      </c>
      <c r="R1239" s="59" t="str">
        <f>'Data Entry'!BA1242</f>
        <v/>
      </c>
      <c r="S1239" s="1">
        <f>IF('Data Entry'!AO1242="g",'Data Entry'!AN1242*0.001*X1239,IF('Data Entry'!AO1242="UI",'Data Entry'!AN1242*0.000001*X1239,IF('Data Entry'!AO1242="mg",'Data Entry'!AN1242*0.000001*X1239,IF('Data Entry'!AO1242="t",'Data Entry'!AN1242*1000*X1239,IF('Data Entry'!AO1242="kg",'Data Entry'!AN1242*1*X1239,IF('Data Entry'!AO1242="L",'Data Entry'!AN1242*1*X1239,IFERROR(,"")))))))</f>
        <v>0</v>
      </c>
      <c r="T1239" s="1" t="s">
        <v>4</v>
      </c>
      <c r="U1239" s="59" t="str">
        <f>IF('Data Entry'!AP1242="No aplica","1",'Data Entry'!AP1242)</f>
        <v/>
      </c>
      <c r="V1239" s="59" t="str">
        <f>IF('Data Entry'!AS1242="No aplica","1",'Data Entry'!AS1242)</f>
        <v/>
      </c>
      <c r="W1239" s="59" t="str">
        <f>IF('Data Entry'!AV1242="No aplica","1",'Data Entry'!AV1242)</f>
        <v/>
      </c>
      <c r="X1239" s="59" t="str">
        <f>IF('Data Entry'!AY1242="No aplica","1",'Data Entry'!AY1242)</f>
        <v/>
      </c>
      <c r="Y1239" s="151" t="str">
        <f t="shared" si="19"/>
        <v/>
      </c>
      <c r="Z1239" s="152" t="str">
        <f>IF('Data Entry'!H1242="Yes","1",IF(AND('Data Entry'!H1242="",'Data Entry'!I1242="",'Data Entry'!J1242="",'Data Entry'!K1242="",'Data Entry'!L1242="",'Data Entry'!M1242="",'Data Entry'!N1242="",'Data Entry'!O1242="",'Data Entry'!P1242="",'Data Entry'!Q1242=""),"","1"))</f>
        <v/>
      </c>
      <c r="AA1239" s="152" t="str">
        <f>IF('Data Entry'!R1242="Yes","1",IF(AND('Data Entry'!R1242="",'Data Entry'!S1242="",'Data Entry'!T1242="",'Data Entry'!U1242=""),"","1"))</f>
        <v/>
      </c>
      <c r="AB1239" s="157" t="str">
        <f>IF('Data Entry'!V1242="Yes","1",IF(AND('Data Entry'!V1242="",'Data Entry'!W1242=""),"","1"))</f>
        <v/>
      </c>
    </row>
    <row r="1240" spans="1:28" ht="17">
      <c r="A1240" s="59">
        <f>'Data Entry'!AB1243</f>
        <v>0</v>
      </c>
      <c r="B1240" s="59" t="str">
        <f>'Data Entry'!AR1243</f>
        <v/>
      </c>
      <c r="C1240" s="1">
        <f>IF('Data Entry'!AD1243="g",'Data Entry'!AC1243*0.001*U1240,IF('Data Entry'!AD1243="UI",'Data Entry'!AC1243*0.000001*U1240,IF('Data Entry'!AD1243="mg",'Data Entry'!AC1243*0.000001*U1240,IF('Data Entry'!AD1243="t",'Data Entry'!AC1243*1000*U1240,IF('Data Entry'!AD1243="kg",'Data Entry'!AC1243*1*U1240,IF('Data Entry'!AD1243="L",'Data Entry'!AC1243*1*U1240,IFERROR(,"")))))))</f>
        <v>0</v>
      </c>
      <c r="D1240" s="1" t="s">
        <v>4</v>
      </c>
      <c r="E1240" s="1">
        <f>IF('Data Entry'!AF1243="g",'Data Entry'!AE1243*0.001,IF('Data Entry'!AF1243="mg",'Data Entry'!AE1243*0.000001,IF('Data Entry'!AF1243="t",'Data Entry'!AE1243*1000,IF('Data Entry'!AF1243="ml",'Data Entry'!AE1243*0.001,IF('Data Entry'!AF1243="kg",'Data Entry'!AE1243*1,IF('Data Entry'!AF1243="Pieza",'Data Entry'!AE1243*1,IF('Data Entry'!AF1243="L",'Data Entry'!AE1243*1,IFERROR(,""))))))))</f>
        <v>0</v>
      </c>
      <c r="F1240" s="1" t="s">
        <v>4</v>
      </c>
      <c r="G1240" s="1">
        <f>IF('Data Entry'!AA1243="g",'Data Entry'!Z1243*0.001,IF('Data Entry'!AA1243="mg",'Data Entry'!Z1243*0.000001,IF('Data Entry'!AA1243="t",'Data Entry'!Z1243*1000,IF('Data Entry'!AA1243="ml",'Data Entry'!Z1243*0.001,IF('Data Entry'!AA1243="kg",'Data Entry'!Z1243*1,IF('Data Entry'!AA1243="Piezas",'Data Entry'!Z1243*1,IF('Data Entry'!AA1243="L",'Data Entry'!Z1243*1,IFERROR(,""))))))))</f>
        <v>0</v>
      </c>
      <c r="H1240" s="1" t="s">
        <v>4</v>
      </c>
      <c r="I1240" s="1">
        <f>IF('Data Entry'!AC1243="g",'Data Entry'!AB1243*0.001,IF('Data Entry'!AC1243="mg",'Data Entry'!AB1243*0.000001,IF('Data Entry'!AC1243="t",'Data Entry'!AB1243*1000,IF('Data Entry'!AC1243="ml",'Data Entry'!AB1243*0.001,IF('Data Entry'!AC1243="kg",'Data Entry'!AB1243*1,IF('Data Entry'!AC1243="L",'Data Entry'!AB1243*1,IFERROR(,"")))))))</f>
        <v>0</v>
      </c>
      <c r="J1240" s="59" t="str">
        <f>'Data Entry'!AU1243</f>
        <v/>
      </c>
      <c r="K1240" s="1">
        <f>IF('Data Entry'!AI1243="g",'Data Entry'!AH1243*0.001*V1240,IF('Data Entry'!AI1243="UI",'Data Entry'!AH1243*0.000001*V1240,IF('Data Entry'!AI1243="mg",'Data Entry'!AH1243*0.000001*V1240,IF('Data Entry'!AI1243="t",'Data Entry'!AH1243*1000*V1240,IF('Data Entry'!AI1243="kg",'Data Entry'!AH1243*1*V1240,IF('Data Entry'!AI1243="L",'Data Entry'!AH1243*1*V1240,IFERROR(,"")))))))</f>
        <v>0</v>
      </c>
      <c r="L1240" s="1" t="s">
        <v>4</v>
      </c>
      <c r="M1240" s="59">
        <f>'Data Entry'!AJ1243</f>
        <v>0</v>
      </c>
      <c r="N1240" s="59" t="str">
        <f>'Data Entry'!AX1243</f>
        <v/>
      </c>
      <c r="O1240" s="1">
        <f>IF('Data Entry'!AL1243="g",'Data Entry'!AK1243*0.001*W1240,IF('Data Entry'!AL1243="UI",'Data Entry'!AK1243*0.000001*W1240,IF('Data Entry'!AL1243="mg",'Data Entry'!AK1243*0.000001*W1240,IF('Data Entry'!AL1243="t",'Data Entry'!AK1243*1000*W1240,IF('Data Entry'!AL1243="kg",'Data Entry'!AK1243*1*W1240,IF('Data Entry'!AL1243="L",'Data Entry'!AK1243*1*W1240,IFERROR(,"")))))))</f>
        <v>0</v>
      </c>
      <c r="P1240" s="1" t="s">
        <v>4</v>
      </c>
      <c r="Q1240" s="59">
        <f>'Data Entry'!AM1243</f>
        <v>0</v>
      </c>
      <c r="R1240" s="59" t="str">
        <f>'Data Entry'!BA1243</f>
        <v/>
      </c>
      <c r="S1240" s="1">
        <f>IF('Data Entry'!AO1243="g",'Data Entry'!AN1243*0.001*X1240,IF('Data Entry'!AO1243="UI",'Data Entry'!AN1243*0.000001*X1240,IF('Data Entry'!AO1243="mg",'Data Entry'!AN1243*0.000001*X1240,IF('Data Entry'!AO1243="t",'Data Entry'!AN1243*1000*X1240,IF('Data Entry'!AO1243="kg",'Data Entry'!AN1243*1*X1240,IF('Data Entry'!AO1243="L",'Data Entry'!AN1243*1*X1240,IFERROR(,"")))))))</f>
        <v>0</v>
      </c>
      <c r="T1240" s="1" t="s">
        <v>4</v>
      </c>
      <c r="U1240" s="59" t="str">
        <f>IF('Data Entry'!AP1243="No aplica","1",'Data Entry'!AP1243)</f>
        <v/>
      </c>
      <c r="V1240" s="59" t="str">
        <f>IF('Data Entry'!AS1243="No aplica","1",'Data Entry'!AS1243)</f>
        <v/>
      </c>
      <c r="W1240" s="59" t="str">
        <f>IF('Data Entry'!AV1243="No aplica","1",'Data Entry'!AV1243)</f>
        <v/>
      </c>
      <c r="X1240" s="59" t="str">
        <f>IF('Data Entry'!AY1243="No aplica","1",'Data Entry'!AY1243)</f>
        <v/>
      </c>
      <c r="Y1240" s="151" t="str">
        <f t="shared" si="19"/>
        <v/>
      </c>
      <c r="Z1240" s="152" t="str">
        <f>IF('Data Entry'!H1243="Yes","1",IF(AND('Data Entry'!H1243="",'Data Entry'!I1243="",'Data Entry'!J1243="",'Data Entry'!K1243="",'Data Entry'!L1243="",'Data Entry'!M1243="",'Data Entry'!N1243="",'Data Entry'!O1243="",'Data Entry'!P1243="",'Data Entry'!Q1243=""),"","1"))</f>
        <v/>
      </c>
      <c r="AA1240" s="152" t="str">
        <f>IF('Data Entry'!R1243="Yes","1",IF(AND('Data Entry'!R1243="",'Data Entry'!S1243="",'Data Entry'!T1243="",'Data Entry'!U1243=""),"","1"))</f>
        <v/>
      </c>
      <c r="AB1240" s="157" t="str">
        <f>IF('Data Entry'!V1243="Yes","1",IF(AND('Data Entry'!V1243="",'Data Entry'!W1243=""),"","1"))</f>
        <v/>
      </c>
    </row>
    <row r="1241" spans="1:28" ht="17">
      <c r="A1241" s="59">
        <f>'Data Entry'!AB1244</f>
        <v>0</v>
      </c>
      <c r="B1241" s="59" t="str">
        <f>'Data Entry'!AR1244</f>
        <v/>
      </c>
      <c r="C1241" s="1">
        <f>IF('Data Entry'!AD1244="g",'Data Entry'!AC1244*0.001*U1241,IF('Data Entry'!AD1244="UI",'Data Entry'!AC1244*0.000001*U1241,IF('Data Entry'!AD1244="mg",'Data Entry'!AC1244*0.000001*U1241,IF('Data Entry'!AD1244="t",'Data Entry'!AC1244*1000*U1241,IF('Data Entry'!AD1244="kg",'Data Entry'!AC1244*1*U1241,IF('Data Entry'!AD1244="L",'Data Entry'!AC1244*1*U1241,IFERROR(,"")))))))</f>
        <v>0</v>
      </c>
      <c r="D1241" s="1" t="s">
        <v>4</v>
      </c>
      <c r="E1241" s="1">
        <f>IF('Data Entry'!AF1244="g",'Data Entry'!AE1244*0.001,IF('Data Entry'!AF1244="mg",'Data Entry'!AE1244*0.000001,IF('Data Entry'!AF1244="t",'Data Entry'!AE1244*1000,IF('Data Entry'!AF1244="ml",'Data Entry'!AE1244*0.001,IF('Data Entry'!AF1244="kg",'Data Entry'!AE1244*1,IF('Data Entry'!AF1244="Pieza",'Data Entry'!AE1244*1,IF('Data Entry'!AF1244="L",'Data Entry'!AE1244*1,IFERROR(,""))))))))</f>
        <v>0</v>
      </c>
      <c r="F1241" s="1" t="s">
        <v>4</v>
      </c>
      <c r="G1241" s="1">
        <f>IF('Data Entry'!AA1244="g",'Data Entry'!Z1244*0.001,IF('Data Entry'!AA1244="mg",'Data Entry'!Z1244*0.000001,IF('Data Entry'!AA1244="t",'Data Entry'!Z1244*1000,IF('Data Entry'!AA1244="ml",'Data Entry'!Z1244*0.001,IF('Data Entry'!AA1244="kg",'Data Entry'!Z1244*1,IF('Data Entry'!AA1244="Piezas",'Data Entry'!Z1244*1,IF('Data Entry'!AA1244="L",'Data Entry'!Z1244*1,IFERROR(,""))))))))</f>
        <v>0</v>
      </c>
      <c r="H1241" s="1" t="s">
        <v>4</v>
      </c>
      <c r="I1241" s="1">
        <f>IF('Data Entry'!AC1244="g",'Data Entry'!AB1244*0.001,IF('Data Entry'!AC1244="mg",'Data Entry'!AB1244*0.000001,IF('Data Entry'!AC1244="t",'Data Entry'!AB1244*1000,IF('Data Entry'!AC1244="ml",'Data Entry'!AB1244*0.001,IF('Data Entry'!AC1244="kg",'Data Entry'!AB1244*1,IF('Data Entry'!AC1244="L",'Data Entry'!AB1244*1,IFERROR(,"")))))))</f>
        <v>0</v>
      </c>
      <c r="J1241" s="59" t="str">
        <f>'Data Entry'!AU1244</f>
        <v/>
      </c>
      <c r="K1241" s="1">
        <f>IF('Data Entry'!AI1244="g",'Data Entry'!AH1244*0.001*V1241,IF('Data Entry'!AI1244="UI",'Data Entry'!AH1244*0.000001*V1241,IF('Data Entry'!AI1244="mg",'Data Entry'!AH1244*0.000001*V1241,IF('Data Entry'!AI1244="t",'Data Entry'!AH1244*1000*V1241,IF('Data Entry'!AI1244="kg",'Data Entry'!AH1244*1*V1241,IF('Data Entry'!AI1244="L",'Data Entry'!AH1244*1*V1241,IFERROR(,"")))))))</f>
        <v>0</v>
      </c>
      <c r="L1241" s="1" t="s">
        <v>4</v>
      </c>
      <c r="M1241" s="59">
        <f>'Data Entry'!AJ1244</f>
        <v>0</v>
      </c>
      <c r="N1241" s="59" t="str">
        <f>'Data Entry'!AX1244</f>
        <v/>
      </c>
      <c r="O1241" s="1">
        <f>IF('Data Entry'!AL1244="g",'Data Entry'!AK1244*0.001*W1241,IF('Data Entry'!AL1244="UI",'Data Entry'!AK1244*0.000001*W1241,IF('Data Entry'!AL1244="mg",'Data Entry'!AK1244*0.000001*W1241,IF('Data Entry'!AL1244="t",'Data Entry'!AK1244*1000*W1241,IF('Data Entry'!AL1244="kg",'Data Entry'!AK1244*1*W1241,IF('Data Entry'!AL1244="L",'Data Entry'!AK1244*1*W1241,IFERROR(,"")))))))</f>
        <v>0</v>
      </c>
      <c r="P1241" s="1" t="s">
        <v>4</v>
      </c>
      <c r="Q1241" s="59">
        <f>'Data Entry'!AM1244</f>
        <v>0</v>
      </c>
      <c r="R1241" s="59" t="str">
        <f>'Data Entry'!BA1244</f>
        <v/>
      </c>
      <c r="S1241" s="1">
        <f>IF('Data Entry'!AO1244="g",'Data Entry'!AN1244*0.001*X1241,IF('Data Entry'!AO1244="UI",'Data Entry'!AN1244*0.000001*X1241,IF('Data Entry'!AO1244="mg",'Data Entry'!AN1244*0.000001*X1241,IF('Data Entry'!AO1244="t",'Data Entry'!AN1244*1000*X1241,IF('Data Entry'!AO1244="kg",'Data Entry'!AN1244*1*X1241,IF('Data Entry'!AO1244="L",'Data Entry'!AN1244*1*X1241,IFERROR(,"")))))))</f>
        <v>0</v>
      </c>
      <c r="T1241" s="1" t="s">
        <v>4</v>
      </c>
      <c r="U1241" s="59" t="str">
        <f>IF('Data Entry'!AP1244="No aplica","1",'Data Entry'!AP1244)</f>
        <v/>
      </c>
      <c r="V1241" s="59" t="str">
        <f>IF('Data Entry'!AS1244="No aplica","1",'Data Entry'!AS1244)</f>
        <v/>
      </c>
      <c r="W1241" s="59" t="str">
        <f>IF('Data Entry'!AV1244="No aplica","1",'Data Entry'!AV1244)</f>
        <v/>
      </c>
      <c r="X1241" s="59" t="str">
        <f>IF('Data Entry'!AY1244="No aplica","1",'Data Entry'!AY1244)</f>
        <v/>
      </c>
      <c r="Y1241" s="151" t="str">
        <f t="shared" si="19"/>
        <v/>
      </c>
      <c r="Z1241" s="152" t="str">
        <f>IF('Data Entry'!H1244="Yes","1",IF(AND('Data Entry'!H1244="",'Data Entry'!I1244="",'Data Entry'!J1244="",'Data Entry'!K1244="",'Data Entry'!L1244="",'Data Entry'!M1244="",'Data Entry'!N1244="",'Data Entry'!O1244="",'Data Entry'!P1244="",'Data Entry'!Q1244=""),"","1"))</f>
        <v/>
      </c>
      <c r="AA1241" s="152" t="str">
        <f>IF('Data Entry'!R1244="Yes","1",IF(AND('Data Entry'!R1244="",'Data Entry'!S1244="",'Data Entry'!T1244="",'Data Entry'!U1244=""),"","1"))</f>
        <v/>
      </c>
      <c r="AB1241" s="157" t="str">
        <f>IF('Data Entry'!V1244="Yes","1",IF(AND('Data Entry'!V1244="",'Data Entry'!W1244=""),"","1"))</f>
        <v/>
      </c>
    </row>
    <row r="1242" spans="1:28" ht="17">
      <c r="A1242" s="59">
        <f>'Data Entry'!AB1245</f>
        <v>0</v>
      </c>
      <c r="B1242" s="59" t="str">
        <f>'Data Entry'!AR1245</f>
        <v/>
      </c>
      <c r="C1242" s="1">
        <f>IF('Data Entry'!AD1245="g",'Data Entry'!AC1245*0.001*U1242,IF('Data Entry'!AD1245="UI",'Data Entry'!AC1245*0.000001*U1242,IF('Data Entry'!AD1245="mg",'Data Entry'!AC1245*0.000001*U1242,IF('Data Entry'!AD1245="t",'Data Entry'!AC1245*1000*U1242,IF('Data Entry'!AD1245="kg",'Data Entry'!AC1245*1*U1242,IF('Data Entry'!AD1245="L",'Data Entry'!AC1245*1*U1242,IFERROR(,"")))))))</f>
        <v>0</v>
      </c>
      <c r="D1242" s="1" t="s">
        <v>4</v>
      </c>
      <c r="E1242" s="1">
        <f>IF('Data Entry'!AF1245="g",'Data Entry'!AE1245*0.001,IF('Data Entry'!AF1245="mg",'Data Entry'!AE1245*0.000001,IF('Data Entry'!AF1245="t",'Data Entry'!AE1245*1000,IF('Data Entry'!AF1245="ml",'Data Entry'!AE1245*0.001,IF('Data Entry'!AF1245="kg",'Data Entry'!AE1245*1,IF('Data Entry'!AF1245="Pieza",'Data Entry'!AE1245*1,IF('Data Entry'!AF1245="L",'Data Entry'!AE1245*1,IFERROR(,""))))))))</f>
        <v>0</v>
      </c>
      <c r="F1242" s="1" t="s">
        <v>4</v>
      </c>
      <c r="G1242" s="1">
        <f>IF('Data Entry'!AA1245="g",'Data Entry'!Z1245*0.001,IF('Data Entry'!AA1245="mg",'Data Entry'!Z1245*0.000001,IF('Data Entry'!AA1245="t",'Data Entry'!Z1245*1000,IF('Data Entry'!AA1245="ml",'Data Entry'!Z1245*0.001,IF('Data Entry'!AA1245="kg",'Data Entry'!Z1245*1,IF('Data Entry'!AA1245="Piezas",'Data Entry'!Z1245*1,IF('Data Entry'!AA1245="L",'Data Entry'!Z1245*1,IFERROR(,""))))))))</f>
        <v>0</v>
      </c>
      <c r="H1242" s="1" t="s">
        <v>4</v>
      </c>
      <c r="I1242" s="1">
        <f>IF('Data Entry'!AC1245="g",'Data Entry'!AB1245*0.001,IF('Data Entry'!AC1245="mg",'Data Entry'!AB1245*0.000001,IF('Data Entry'!AC1245="t",'Data Entry'!AB1245*1000,IF('Data Entry'!AC1245="ml",'Data Entry'!AB1245*0.001,IF('Data Entry'!AC1245="kg",'Data Entry'!AB1245*1,IF('Data Entry'!AC1245="L",'Data Entry'!AB1245*1,IFERROR(,"")))))))</f>
        <v>0</v>
      </c>
      <c r="J1242" s="59" t="str">
        <f>'Data Entry'!AU1245</f>
        <v/>
      </c>
      <c r="K1242" s="1">
        <f>IF('Data Entry'!AI1245="g",'Data Entry'!AH1245*0.001*V1242,IF('Data Entry'!AI1245="UI",'Data Entry'!AH1245*0.000001*V1242,IF('Data Entry'!AI1245="mg",'Data Entry'!AH1245*0.000001*V1242,IF('Data Entry'!AI1245="t",'Data Entry'!AH1245*1000*V1242,IF('Data Entry'!AI1245="kg",'Data Entry'!AH1245*1*V1242,IF('Data Entry'!AI1245="L",'Data Entry'!AH1245*1*V1242,IFERROR(,"")))))))</f>
        <v>0</v>
      </c>
      <c r="L1242" s="1" t="s">
        <v>4</v>
      </c>
      <c r="M1242" s="59">
        <f>'Data Entry'!AJ1245</f>
        <v>0</v>
      </c>
      <c r="N1242" s="59" t="str">
        <f>'Data Entry'!AX1245</f>
        <v/>
      </c>
      <c r="O1242" s="1">
        <f>IF('Data Entry'!AL1245="g",'Data Entry'!AK1245*0.001*W1242,IF('Data Entry'!AL1245="UI",'Data Entry'!AK1245*0.000001*W1242,IF('Data Entry'!AL1245="mg",'Data Entry'!AK1245*0.000001*W1242,IF('Data Entry'!AL1245="t",'Data Entry'!AK1245*1000*W1242,IF('Data Entry'!AL1245="kg",'Data Entry'!AK1245*1*W1242,IF('Data Entry'!AL1245="L",'Data Entry'!AK1245*1*W1242,IFERROR(,"")))))))</f>
        <v>0</v>
      </c>
      <c r="P1242" s="1" t="s">
        <v>4</v>
      </c>
      <c r="Q1242" s="59">
        <f>'Data Entry'!AM1245</f>
        <v>0</v>
      </c>
      <c r="R1242" s="59" t="str">
        <f>'Data Entry'!BA1245</f>
        <v/>
      </c>
      <c r="S1242" s="1">
        <f>IF('Data Entry'!AO1245="g",'Data Entry'!AN1245*0.001*X1242,IF('Data Entry'!AO1245="UI",'Data Entry'!AN1245*0.000001*X1242,IF('Data Entry'!AO1245="mg",'Data Entry'!AN1245*0.000001*X1242,IF('Data Entry'!AO1245="t",'Data Entry'!AN1245*1000*X1242,IF('Data Entry'!AO1245="kg",'Data Entry'!AN1245*1*X1242,IF('Data Entry'!AO1245="L",'Data Entry'!AN1245*1*X1242,IFERROR(,"")))))))</f>
        <v>0</v>
      </c>
      <c r="T1242" s="1" t="s">
        <v>4</v>
      </c>
      <c r="U1242" s="59" t="str">
        <f>IF('Data Entry'!AP1245="No aplica","1",'Data Entry'!AP1245)</f>
        <v/>
      </c>
      <c r="V1242" s="59" t="str">
        <f>IF('Data Entry'!AS1245="No aplica","1",'Data Entry'!AS1245)</f>
        <v/>
      </c>
      <c r="W1242" s="59" t="str">
        <f>IF('Data Entry'!AV1245="No aplica","1",'Data Entry'!AV1245)</f>
        <v/>
      </c>
      <c r="X1242" s="59" t="str">
        <f>IF('Data Entry'!AY1245="No aplica","1",'Data Entry'!AY1245)</f>
        <v/>
      </c>
      <c r="Y1242" s="151" t="str">
        <f t="shared" si="19"/>
        <v/>
      </c>
      <c r="Z1242" s="152" t="str">
        <f>IF('Data Entry'!H1245="Yes","1",IF(AND('Data Entry'!H1245="",'Data Entry'!I1245="",'Data Entry'!J1245="",'Data Entry'!K1245="",'Data Entry'!L1245="",'Data Entry'!M1245="",'Data Entry'!N1245="",'Data Entry'!O1245="",'Data Entry'!P1245="",'Data Entry'!Q1245=""),"","1"))</f>
        <v/>
      </c>
      <c r="AA1242" s="152" t="str">
        <f>IF('Data Entry'!R1245="Yes","1",IF(AND('Data Entry'!R1245="",'Data Entry'!S1245="",'Data Entry'!T1245="",'Data Entry'!U1245=""),"","1"))</f>
        <v/>
      </c>
      <c r="AB1242" s="157" t="str">
        <f>IF('Data Entry'!V1245="Yes","1",IF(AND('Data Entry'!V1245="",'Data Entry'!W1245=""),"","1"))</f>
        <v/>
      </c>
    </row>
    <row r="1243" spans="1:28" ht="17">
      <c r="A1243" s="59">
        <f>'Data Entry'!AB1246</f>
        <v>0</v>
      </c>
      <c r="B1243" s="59" t="str">
        <f>'Data Entry'!AR1246</f>
        <v/>
      </c>
      <c r="C1243" s="1">
        <f>IF('Data Entry'!AD1246="g",'Data Entry'!AC1246*0.001*U1243,IF('Data Entry'!AD1246="UI",'Data Entry'!AC1246*0.000001*U1243,IF('Data Entry'!AD1246="mg",'Data Entry'!AC1246*0.000001*U1243,IF('Data Entry'!AD1246="t",'Data Entry'!AC1246*1000*U1243,IF('Data Entry'!AD1246="kg",'Data Entry'!AC1246*1*U1243,IF('Data Entry'!AD1246="L",'Data Entry'!AC1246*1*U1243,IFERROR(,"")))))))</f>
        <v>0</v>
      </c>
      <c r="D1243" s="1" t="s">
        <v>4</v>
      </c>
      <c r="E1243" s="1">
        <f>IF('Data Entry'!AF1246="g",'Data Entry'!AE1246*0.001,IF('Data Entry'!AF1246="mg",'Data Entry'!AE1246*0.000001,IF('Data Entry'!AF1246="t",'Data Entry'!AE1246*1000,IF('Data Entry'!AF1246="ml",'Data Entry'!AE1246*0.001,IF('Data Entry'!AF1246="kg",'Data Entry'!AE1246*1,IF('Data Entry'!AF1246="Pieza",'Data Entry'!AE1246*1,IF('Data Entry'!AF1246="L",'Data Entry'!AE1246*1,IFERROR(,""))))))))</f>
        <v>0</v>
      </c>
      <c r="F1243" s="1" t="s">
        <v>4</v>
      </c>
      <c r="G1243" s="1">
        <f>IF('Data Entry'!AA1246="g",'Data Entry'!Z1246*0.001,IF('Data Entry'!AA1246="mg",'Data Entry'!Z1246*0.000001,IF('Data Entry'!AA1246="t",'Data Entry'!Z1246*1000,IF('Data Entry'!AA1246="ml",'Data Entry'!Z1246*0.001,IF('Data Entry'!AA1246="kg",'Data Entry'!Z1246*1,IF('Data Entry'!AA1246="Piezas",'Data Entry'!Z1246*1,IF('Data Entry'!AA1246="L",'Data Entry'!Z1246*1,IFERROR(,""))))))))</f>
        <v>0</v>
      </c>
      <c r="H1243" s="1" t="s">
        <v>4</v>
      </c>
      <c r="I1243" s="1">
        <f>IF('Data Entry'!AC1246="g",'Data Entry'!AB1246*0.001,IF('Data Entry'!AC1246="mg",'Data Entry'!AB1246*0.000001,IF('Data Entry'!AC1246="t",'Data Entry'!AB1246*1000,IF('Data Entry'!AC1246="ml",'Data Entry'!AB1246*0.001,IF('Data Entry'!AC1246="kg",'Data Entry'!AB1246*1,IF('Data Entry'!AC1246="L",'Data Entry'!AB1246*1,IFERROR(,"")))))))</f>
        <v>0</v>
      </c>
      <c r="J1243" s="59" t="str">
        <f>'Data Entry'!AU1246</f>
        <v/>
      </c>
      <c r="K1243" s="1">
        <f>IF('Data Entry'!AI1246="g",'Data Entry'!AH1246*0.001*V1243,IF('Data Entry'!AI1246="UI",'Data Entry'!AH1246*0.000001*V1243,IF('Data Entry'!AI1246="mg",'Data Entry'!AH1246*0.000001*V1243,IF('Data Entry'!AI1246="t",'Data Entry'!AH1246*1000*V1243,IF('Data Entry'!AI1246="kg",'Data Entry'!AH1246*1*V1243,IF('Data Entry'!AI1246="L",'Data Entry'!AH1246*1*V1243,IFERROR(,"")))))))</f>
        <v>0</v>
      </c>
      <c r="L1243" s="1" t="s">
        <v>4</v>
      </c>
      <c r="M1243" s="59">
        <f>'Data Entry'!AJ1246</f>
        <v>0</v>
      </c>
      <c r="N1243" s="59" t="str">
        <f>'Data Entry'!AX1246</f>
        <v/>
      </c>
      <c r="O1243" s="1">
        <f>IF('Data Entry'!AL1246="g",'Data Entry'!AK1246*0.001*W1243,IF('Data Entry'!AL1246="UI",'Data Entry'!AK1246*0.000001*W1243,IF('Data Entry'!AL1246="mg",'Data Entry'!AK1246*0.000001*W1243,IF('Data Entry'!AL1246="t",'Data Entry'!AK1246*1000*W1243,IF('Data Entry'!AL1246="kg",'Data Entry'!AK1246*1*W1243,IF('Data Entry'!AL1246="L",'Data Entry'!AK1246*1*W1243,IFERROR(,"")))))))</f>
        <v>0</v>
      </c>
      <c r="P1243" s="1" t="s">
        <v>4</v>
      </c>
      <c r="Q1243" s="59">
        <f>'Data Entry'!AM1246</f>
        <v>0</v>
      </c>
      <c r="R1243" s="59" t="str">
        <f>'Data Entry'!BA1246</f>
        <v/>
      </c>
      <c r="S1243" s="1">
        <f>IF('Data Entry'!AO1246="g",'Data Entry'!AN1246*0.001*X1243,IF('Data Entry'!AO1246="UI",'Data Entry'!AN1246*0.000001*X1243,IF('Data Entry'!AO1246="mg",'Data Entry'!AN1246*0.000001*X1243,IF('Data Entry'!AO1246="t",'Data Entry'!AN1246*1000*X1243,IF('Data Entry'!AO1246="kg",'Data Entry'!AN1246*1*X1243,IF('Data Entry'!AO1246="L",'Data Entry'!AN1246*1*X1243,IFERROR(,"")))))))</f>
        <v>0</v>
      </c>
      <c r="T1243" s="1" t="s">
        <v>4</v>
      </c>
      <c r="U1243" s="59" t="str">
        <f>IF('Data Entry'!AP1246="No aplica","1",'Data Entry'!AP1246)</f>
        <v/>
      </c>
      <c r="V1243" s="59" t="str">
        <f>IF('Data Entry'!AS1246="No aplica","1",'Data Entry'!AS1246)</f>
        <v/>
      </c>
      <c r="W1243" s="59" t="str">
        <f>IF('Data Entry'!AV1246="No aplica","1",'Data Entry'!AV1246)</f>
        <v/>
      </c>
      <c r="X1243" s="59" t="str">
        <f>IF('Data Entry'!AY1246="No aplica","1",'Data Entry'!AY1246)</f>
        <v/>
      </c>
      <c r="Y1243" s="151" t="str">
        <f t="shared" si="19"/>
        <v/>
      </c>
      <c r="Z1243" s="152" t="str">
        <f>IF('Data Entry'!H1246="Yes","1",IF(AND('Data Entry'!H1246="",'Data Entry'!I1246="",'Data Entry'!J1246="",'Data Entry'!K1246="",'Data Entry'!L1246="",'Data Entry'!M1246="",'Data Entry'!N1246="",'Data Entry'!O1246="",'Data Entry'!P1246="",'Data Entry'!Q1246=""),"","1"))</f>
        <v/>
      </c>
      <c r="AA1243" s="152" t="str">
        <f>IF('Data Entry'!R1246="Yes","1",IF(AND('Data Entry'!R1246="",'Data Entry'!S1246="",'Data Entry'!T1246="",'Data Entry'!U1246=""),"","1"))</f>
        <v/>
      </c>
      <c r="AB1243" s="157" t="str">
        <f>IF('Data Entry'!V1246="Yes","1",IF(AND('Data Entry'!V1246="",'Data Entry'!W1246=""),"","1"))</f>
        <v/>
      </c>
    </row>
    <row r="1244" spans="1:28" ht="17">
      <c r="A1244" s="59">
        <f>'Data Entry'!AB1247</f>
        <v>0</v>
      </c>
      <c r="B1244" s="59" t="str">
        <f>'Data Entry'!AR1247</f>
        <v/>
      </c>
      <c r="C1244" s="1">
        <f>IF('Data Entry'!AD1247="g",'Data Entry'!AC1247*0.001*U1244,IF('Data Entry'!AD1247="UI",'Data Entry'!AC1247*0.000001*U1244,IF('Data Entry'!AD1247="mg",'Data Entry'!AC1247*0.000001*U1244,IF('Data Entry'!AD1247="t",'Data Entry'!AC1247*1000*U1244,IF('Data Entry'!AD1247="kg",'Data Entry'!AC1247*1*U1244,IF('Data Entry'!AD1247="L",'Data Entry'!AC1247*1*U1244,IFERROR(,"")))))))</f>
        <v>0</v>
      </c>
      <c r="D1244" s="1" t="s">
        <v>4</v>
      </c>
      <c r="E1244" s="1">
        <f>IF('Data Entry'!AF1247="g",'Data Entry'!AE1247*0.001,IF('Data Entry'!AF1247="mg",'Data Entry'!AE1247*0.000001,IF('Data Entry'!AF1247="t",'Data Entry'!AE1247*1000,IF('Data Entry'!AF1247="ml",'Data Entry'!AE1247*0.001,IF('Data Entry'!AF1247="kg",'Data Entry'!AE1247*1,IF('Data Entry'!AF1247="Pieza",'Data Entry'!AE1247*1,IF('Data Entry'!AF1247="L",'Data Entry'!AE1247*1,IFERROR(,""))))))))</f>
        <v>0</v>
      </c>
      <c r="F1244" s="1" t="s">
        <v>4</v>
      </c>
      <c r="G1244" s="1">
        <f>IF('Data Entry'!AA1247="g",'Data Entry'!Z1247*0.001,IF('Data Entry'!AA1247="mg",'Data Entry'!Z1247*0.000001,IF('Data Entry'!AA1247="t",'Data Entry'!Z1247*1000,IF('Data Entry'!AA1247="ml",'Data Entry'!Z1247*0.001,IF('Data Entry'!AA1247="kg",'Data Entry'!Z1247*1,IF('Data Entry'!AA1247="Piezas",'Data Entry'!Z1247*1,IF('Data Entry'!AA1247="L",'Data Entry'!Z1247*1,IFERROR(,""))))))))</f>
        <v>0</v>
      </c>
      <c r="H1244" s="1" t="s">
        <v>4</v>
      </c>
      <c r="I1244" s="1">
        <f>IF('Data Entry'!AC1247="g",'Data Entry'!AB1247*0.001,IF('Data Entry'!AC1247="mg",'Data Entry'!AB1247*0.000001,IF('Data Entry'!AC1247="t",'Data Entry'!AB1247*1000,IF('Data Entry'!AC1247="ml",'Data Entry'!AB1247*0.001,IF('Data Entry'!AC1247="kg",'Data Entry'!AB1247*1,IF('Data Entry'!AC1247="L",'Data Entry'!AB1247*1,IFERROR(,"")))))))</f>
        <v>0</v>
      </c>
      <c r="J1244" s="59" t="str">
        <f>'Data Entry'!AU1247</f>
        <v/>
      </c>
      <c r="K1244" s="1">
        <f>IF('Data Entry'!AI1247="g",'Data Entry'!AH1247*0.001*V1244,IF('Data Entry'!AI1247="UI",'Data Entry'!AH1247*0.000001*V1244,IF('Data Entry'!AI1247="mg",'Data Entry'!AH1247*0.000001*V1244,IF('Data Entry'!AI1247="t",'Data Entry'!AH1247*1000*V1244,IF('Data Entry'!AI1247="kg",'Data Entry'!AH1247*1*V1244,IF('Data Entry'!AI1247="L",'Data Entry'!AH1247*1*V1244,IFERROR(,"")))))))</f>
        <v>0</v>
      </c>
      <c r="L1244" s="1" t="s">
        <v>4</v>
      </c>
      <c r="M1244" s="59">
        <f>'Data Entry'!AJ1247</f>
        <v>0</v>
      </c>
      <c r="N1244" s="59" t="str">
        <f>'Data Entry'!AX1247</f>
        <v/>
      </c>
      <c r="O1244" s="1">
        <f>IF('Data Entry'!AL1247="g",'Data Entry'!AK1247*0.001*W1244,IF('Data Entry'!AL1247="UI",'Data Entry'!AK1247*0.000001*W1244,IF('Data Entry'!AL1247="mg",'Data Entry'!AK1247*0.000001*W1244,IF('Data Entry'!AL1247="t",'Data Entry'!AK1247*1000*W1244,IF('Data Entry'!AL1247="kg",'Data Entry'!AK1247*1*W1244,IF('Data Entry'!AL1247="L",'Data Entry'!AK1247*1*W1244,IFERROR(,"")))))))</f>
        <v>0</v>
      </c>
      <c r="P1244" s="1" t="s">
        <v>4</v>
      </c>
      <c r="Q1244" s="59">
        <f>'Data Entry'!AM1247</f>
        <v>0</v>
      </c>
      <c r="R1244" s="59" t="str">
        <f>'Data Entry'!BA1247</f>
        <v/>
      </c>
      <c r="S1244" s="1">
        <f>IF('Data Entry'!AO1247="g",'Data Entry'!AN1247*0.001*X1244,IF('Data Entry'!AO1247="UI",'Data Entry'!AN1247*0.000001*X1244,IF('Data Entry'!AO1247="mg",'Data Entry'!AN1247*0.000001*X1244,IF('Data Entry'!AO1247="t",'Data Entry'!AN1247*1000*X1244,IF('Data Entry'!AO1247="kg",'Data Entry'!AN1247*1*X1244,IF('Data Entry'!AO1247="L",'Data Entry'!AN1247*1*X1244,IFERROR(,"")))))))</f>
        <v>0</v>
      </c>
      <c r="T1244" s="1" t="s">
        <v>4</v>
      </c>
      <c r="U1244" s="59" t="str">
        <f>IF('Data Entry'!AP1247="No aplica","1",'Data Entry'!AP1247)</f>
        <v/>
      </c>
      <c r="V1244" s="59" t="str">
        <f>IF('Data Entry'!AS1247="No aplica","1",'Data Entry'!AS1247)</f>
        <v/>
      </c>
      <c r="W1244" s="59" t="str">
        <f>IF('Data Entry'!AV1247="No aplica","1",'Data Entry'!AV1247)</f>
        <v/>
      </c>
      <c r="X1244" s="59" t="str">
        <f>IF('Data Entry'!AY1247="No aplica","1",'Data Entry'!AY1247)</f>
        <v/>
      </c>
      <c r="Y1244" s="151" t="str">
        <f t="shared" si="19"/>
        <v/>
      </c>
      <c r="Z1244" s="152" t="str">
        <f>IF('Data Entry'!H1247="Yes","1",IF(AND('Data Entry'!H1247="",'Data Entry'!I1247="",'Data Entry'!J1247="",'Data Entry'!K1247="",'Data Entry'!L1247="",'Data Entry'!M1247="",'Data Entry'!N1247="",'Data Entry'!O1247="",'Data Entry'!P1247="",'Data Entry'!Q1247=""),"","1"))</f>
        <v/>
      </c>
      <c r="AA1244" s="152" t="str">
        <f>IF('Data Entry'!R1247="Yes","1",IF(AND('Data Entry'!R1247="",'Data Entry'!S1247="",'Data Entry'!T1247="",'Data Entry'!U1247=""),"","1"))</f>
        <v/>
      </c>
      <c r="AB1244" s="157" t="str">
        <f>IF('Data Entry'!V1247="Yes","1",IF(AND('Data Entry'!V1247="",'Data Entry'!W1247=""),"","1"))</f>
        <v/>
      </c>
    </row>
    <row r="1245" spans="1:28" ht="17">
      <c r="A1245" s="59">
        <f>'Data Entry'!AB1248</f>
        <v>0</v>
      </c>
      <c r="B1245" s="59" t="str">
        <f>'Data Entry'!AR1248</f>
        <v/>
      </c>
      <c r="C1245" s="1">
        <f>IF('Data Entry'!AD1248="g",'Data Entry'!AC1248*0.001*U1245,IF('Data Entry'!AD1248="UI",'Data Entry'!AC1248*0.000001*U1245,IF('Data Entry'!AD1248="mg",'Data Entry'!AC1248*0.000001*U1245,IF('Data Entry'!AD1248="t",'Data Entry'!AC1248*1000*U1245,IF('Data Entry'!AD1248="kg",'Data Entry'!AC1248*1*U1245,IF('Data Entry'!AD1248="L",'Data Entry'!AC1248*1*U1245,IFERROR(,"")))))))</f>
        <v>0</v>
      </c>
      <c r="D1245" s="1" t="s">
        <v>4</v>
      </c>
      <c r="E1245" s="1">
        <f>IF('Data Entry'!AF1248="g",'Data Entry'!AE1248*0.001,IF('Data Entry'!AF1248="mg",'Data Entry'!AE1248*0.000001,IF('Data Entry'!AF1248="t",'Data Entry'!AE1248*1000,IF('Data Entry'!AF1248="ml",'Data Entry'!AE1248*0.001,IF('Data Entry'!AF1248="kg",'Data Entry'!AE1248*1,IF('Data Entry'!AF1248="Pieza",'Data Entry'!AE1248*1,IF('Data Entry'!AF1248="L",'Data Entry'!AE1248*1,IFERROR(,""))))))))</f>
        <v>0</v>
      </c>
      <c r="F1245" s="1" t="s">
        <v>4</v>
      </c>
      <c r="G1245" s="1">
        <f>IF('Data Entry'!AA1248="g",'Data Entry'!Z1248*0.001,IF('Data Entry'!AA1248="mg",'Data Entry'!Z1248*0.000001,IF('Data Entry'!AA1248="t",'Data Entry'!Z1248*1000,IF('Data Entry'!AA1248="ml",'Data Entry'!Z1248*0.001,IF('Data Entry'!AA1248="kg",'Data Entry'!Z1248*1,IF('Data Entry'!AA1248="Piezas",'Data Entry'!Z1248*1,IF('Data Entry'!AA1248="L",'Data Entry'!Z1248*1,IFERROR(,""))))))))</f>
        <v>0</v>
      </c>
      <c r="H1245" s="1" t="s">
        <v>4</v>
      </c>
      <c r="I1245" s="1">
        <f>IF('Data Entry'!AC1248="g",'Data Entry'!AB1248*0.001,IF('Data Entry'!AC1248="mg",'Data Entry'!AB1248*0.000001,IF('Data Entry'!AC1248="t",'Data Entry'!AB1248*1000,IF('Data Entry'!AC1248="ml",'Data Entry'!AB1248*0.001,IF('Data Entry'!AC1248="kg",'Data Entry'!AB1248*1,IF('Data Entry'!AC1248="L",'Data Entry'!AB1248*1,IFERROR(,"")))))))</f>
        <v>0</v>
      </c>
      <c r="J1245" s="59" t="str">
        <f>'Data Entry'!AU1248</f>
        <v/>
      </c>
      <c r="K1245" s="1">
        <f>IF('Data Entry'!AI1248="g",'Data Entry'!AH1248*0.001*V1245,IF('Data Entry'!AI1248="UI",'Data Entry'!AH1248*0.000001*V1245,IF('Data Entry'!AI1248="mg",'Data Entry'!AH1248*0.000001*V1245,IF('Data Entry'!AI1248="t",'Data Entry'!AH1248*1000*V1245,IF('Data Entry'!AI1248="kg",'Data Entry'!AH1248*1*V1245,IF('Data Entry'!AI1248="L",'Data Entry'!AH1248*1*V1245,IFERROR(,"")))))))</f>
        <v>0</v>
      </c>
      <c r="L1245" s="1" t="s">
        <v>4</v>
      </c>
      <c r="M1245" s="59">
        <f>'Data Entry'!AJ1248</f>
        <v>0</v>
      </c>
      <c r="N1245" s="59" t="str">
        <f>'Data Entry'!AX1248</f>
        <v/>
      </c>
      <c r="O1245" s="1">
        <f>IF('Data Entry'!AL1248="g",'Data Entry'!AK1248*0.001*W1245,IF('Data Entry'!AL1248="UI",'Data Entry'!AK1248*0.000001*W1245,IF('Data Entry'!AL1248="mg",'Data Entry'!AK1248*0.000001*W1245,IF('Data Entry'!AL1248="t",'Data Entry'!AK1248*1000*W1245,IF('Data Entry'!AL1248="kg",'Data Entry'!AK1248*1*W1245,IF('Data Entry'!AL1248="L",'Data Entry'!AK1248*1*W1245,IFERROR(,"")))))))</f>
        <v>0</v>
      </c>
      <c r="P1245" s="1" t="s">
        <v>4</v>
      </c>
      <c r="Q1245" s="59">
        <f>'Data Entry'!AM1248</f>
        <v>0</v>
      </c>
      <c r="R1245" s="59" t="str">
        <f>'Data Entry'!BA1248</f>
        <v/>
      </c>
      <c r="S1245" s="1">
        <f>IF('Data Entry'!AO1248="g",'Data Entry'!AN1248*0.001*X1245,IF('Data Entry'!AO1248="UI",'Data Entry'!AN1248*0.000001*X1245,IF('Data Entry'!AO1248="mg",'Data Entry'!AN1248*0.000001*X1245,IF('Data Entry'!AO1248="t",'Data Entry'!AN1248*1000*X1245,IF('Data Entry'!AO1248="kg",'Data Entry'!AN1248*1*X1245,IF('Data Entry'!AO1248="L",'Data Entry'!AN1248*1*X1245,IFERROR(,"")))))))</f>
        <v>0</v>
      </c>
      <c r="T1245" s="1" t="s">
        <v>4</v>
      </c>
      <c r="U1245" s="59" t="str">
        <f>IF('Data Entry'!AP1248="No aplica","1",'Data Entry'!AP1248)</f>
        <v/>
      </c>
      <c r="V1245" s="59" t="str">
        <f>IF('Data Entry'!AS1248="No aplica","1",'Data Entry'!AS1248)</f>
        <v/>
      </c>
      <c r="W1245" s="59" t="str">
        <f>IF('Data Entry'!AV1248="No aplica","1",'Data Entry'!AV1248)</f>
        <v/>
      </c>
      <c r="X1245" s="59" t="str">
        <f>IF('Data Entry'!AY1248="No aplica","1",'Data Entry'!AY1248)</f>
        <v/>
      </c>
      <c r="Y1245" s="151" t="str">
        <f t="shared" si="19"/>
        <v/>
      </c>
      <c r="Z1245" s="152" t="str">
        <f>IF('Data Entry'!H1248="Yes","1",IF(AND('Data Entry'!H1248="",'Data Entry'!I1248="",'Data Entry'!J1248="",'Data Entry'!K1248="",'Data Entry'!L1248="",'Data Entry'!M1248="",'Data Entry'!N1248="",'Data Entry'!O1248="",'Data Entry'!P1248="",'Data Entry'!Q1248=""),"","1"))</f>
        <v/>
      </c>
      <c r="AA1245" s="152" t="str">
        <f>IF('Data Entry'!R1248="Yes","1",IF(AND('Data Entry'!R1248="",'Data Entry'!S1248="",'Data Entry'!T1248="",'Data Entry'!U1248=""),"","1"))</f>
        <v/>
      </c>
      <c r="AB1245" s="157" t="str">
        <f>IF('Data Entry'!V1248="Yes","1",IF(AND('Data Entry'!V1248="",'Data Entry'!W1248=""),"","1"))</f>
        <v/>
      </c>
    </row>
    <row r="1246" spans="1:28" ht="17">
      <c r="A1246" s="59">
        <f>'Data Entry'!AB1249</f>
        <v>0</v>
      </c>
      <c r="B1246" s="59" t="str">
        <f>'Data Entry'!AR1249</f>
        <v/>
      </c>
      <c r="C1246" s="1">
        <f>IF('Data Entry'!AD1249="g",'Data Entry'!AC1249*0.001*U1246,IF('Data Entry'!AD1249="UI",'Data Entry'!AC1249*0.000001*U1246,IF('Data Entry'!AD1249="mg",'Data Entry'!AC1249*0.000001*U1246,IF('Data Entry'!AD1249="t",'Data Entry'!AC1249*1000*U1246,IF('Data Entry'!AD1249="kg",'Data Entry'!AC1249*1*U1246,IF('Data Entry'!AD1249="L",'Data Entry'!AC1249*1*U1246,IFERROR(,"")))))))</f>
        <v>0</v>
      </c>
      <c r="D1246" s="1" t="s">
        <v>4</v>
      </c>
      <c r="E1246" s="1">
        <f>IF('Data Entry'!AF1249="g",'Data Entry'!AE1249*0.001,IF('Data Entry'!AF1249="mg",'Data Entry'!AE1249*0.000001,IF('Data Entry'!AF1249="t",'Data Entry'!AE1249*1000,IF('Data Entry'!AF1249="ml",'Data Entry'!AE1249*0.001,IF('Data Entry'!AF1249="kg",'Data Entry'!AE1249*1,IF('Data Entry'!AF1249="Pieza",'Data Entry'!AE1249*1,IF('Data Entry'!AF1249="L",'Data Entry'!AE1249*1,IFERROR(,""))))))))</f>
        <v>0</v>
      </c>
      <c r="F1246" s="1" t="s">
        <v>4</v>
      </c>
      <c r="G1246" s="1">
        <f>IF('Data Entry'!AA1249="g",'Data Entry'!Z1249*0.001,IF('Data Entry'!AA1249="mg",'Data Entry'!Z1249*0.000001,IF('Data Entry'!AA1249="t",'Data Entry'!Z1249*1000,IF('Data Entry'!AA1249="ml",'Data Entry'!Z1249*0.001,IF('Data Entry'!AA1249="kg",'Data Entry'!Z1249*1,IF('Data Entry'!AA1249="Piezas",'Data Entry'!Z1249*1,IF('Data Entry'!AA1249="L",'Data Entry'!Z1249*1,IFERROR(,""))))))))</f>
        <v>0</v>
      </c>
      <c r="H1246" s="1" t="s">
        <v>4</v>
      </c>
      <c r="I1246" s="1">
        <f>IF('Data Entry'!AC1249="g",'Data Entry'!AB1249*0.001,IF('Data Entry'!AC1249="mg",'Data Entry'!AB1249*0.000001,IF('Data Entry'!AC1249="t",'Data Entry'!AB1249*1000,IF('Data Entry'!AC1249="ml",'Data Entry'!AB1249*0.001,IF('Data Entry'!AC1249="kg",'Data Entry'!AB1249*1,IF('Data Entry'!AC1249="L",'Data Entry'!AB1249*1,IFERROR(,"")))))))</f>
        <v>0</v>
      </c>
      <c r="J1246" s="59" t="str">
        <f>'Data Entry'!AU1249</f>
        <v/>
      </c>
      <c r="K1246" s="1">
        <f>IF('Data Entry'!AI1249="g",'Data Entry'!AH1249*0.001*V1246,IF('Data Entry'!AI1249="UI",'Data Entry'!AH1249*0.000001*V1246,IF('Data Entry'!AI1249="mg",'Data Entry'!AH1249*0.000001*V1246,IF('Data Entry'!AI1249="t",'Data Entry'!AH1249*1000*V1246,IF('Data Entry'!AI1249="kg",'Data Entry'!AH1249*1*V1246,IF('Data Entry'!AI1249="L",'Data Entry'!AH1249*1*V1246,IFERROR(,"")))))))</f>
        <v>0</v>
      </c>
      <c r="L1246" s="1" t="s">
        <v>4</v>
      </c>
      <c r="M1246" s="59">
        <f>'Data Entry'!AJ1249</f>
        <v>0</v>
      </c>
      <c r="N1246" s="59" t="str">
        <f>'Data Entry'!AX1249</f>
        <v/>
      </c>
      <c r="O1246" s="1">
        <f>IF('Data Entry'!AL1249="g",'Data Entry'!AK1249*0.001*W1246,IF('Data Entry'!AL1249="UI",'Data Entry'!AK1249*0.000001*W1246,IF('Data Entry'!AL1249="mg",'Data Entry'!AK1249*0.000001*W1246,IF('Data Entry'!AL1249="t",'Data Entry'!AK1249*1000*W1246,IF('Data Entry'!AL1249="kg",'Data Entry'!AK1249*1*W1246,IF('Data Entry'!AL1249="L",'Data Entry'!AK1249*1*W1246,IFERROR(,"")))))))</f>
        <v>0</v>
      </c>
      <c r="P1246" s="1" t="s">
        <v>4</v>
      </c>
      <c r="Q1246" s="59">
        <f>'Data Entry'!AM1249</f>
        <v>0</v>
      </c>
      <c r="R1246" s="59" t="str">
        <f>'Data Entry'!BA1249</f>
        <v/>
      </c>
      <c r="S1246" s="1">
        <f>IF('Data Entry'!AO1249="g",'Data Entry'!AN1249*0.001*X1246,IF('Data Entry'!AO1249="UI",'Data Entry'!AN1249*0.000001*X1246,IF('Data Entry'!AO1249="mg",'Data Entry'!AN1249*0.000001*X1246,IF('Data Entry'!AO1249="t",'Data Entry'!AN1249*1000*X1246,IF('Data Entry'!AO1249="kg",'Data Entry'!AN1249*1*X1246,IF('Data Entry'!AO1249="L",'Data Entry'!AN1249*1*X1246,IFERROR(,"")))))))</f>
        <v>0</v>
      </c>
      <c r="T1246" s="1" t="s">
        <v>4</v>
      </c>
      <c r="U1246" s="59" t="str">
        <f>IF('Data Entry'!AP1249="No aplica","1",'Data Entry'!AP1249)</f>
        <v/>
      </c>
      <c r="V1246" s="59" t="str">
        <f>IF('Data Entry'!AS1249="No aplica","1",'Data Entry'!AS1249)</f>
        <v/>
      </c>
      <c r="W1246" s="59" t="str">
        <f>IF('Data Entry'!AV1249="No aplica","1",'Data Entry'!AV1249)</f>
        <v/>
      </c>
      <c r="X1246" s="59" t="str">
        <f>IF('Data Entry'!AY1249="No aplica","1",'Data Entry'!AY1249)</f>
        <v/>
      </c>
      <c r="Y1246" s="151" t="str">
        <f t="shared" si="19"/>
        <v/>
      </c>
      <c r="Z1246" s="152" t="str">
        <f>IF('Data Entry'!H1249="Yes","1",IF(AND('Data Entry'!H1249="",'Data Entry'!I1249="",'Data Entry'!J1249="",'Data Entry'!K1249="",'Data Entry'!L1249="",'Data Entry'!M1249="",'Data Entry'!N1249="",'Data Entry'!O1249="",'Data Entry'!P1249="",'Data Entry'!Q1249=""),"","1"))</f>
        <v/>
      </c>
      <c r="AA1246" s="152" t="str">
        <f>IF('Data Entry'!R1249="Yes","1",IF(AND('Data Entry'!R1249="",'Data Entry'!S1249="",'Data Entry'!T1249="",'Data Entry'!U1249=""),"","1"))</f>
        <v/>
      </c>
      <c r="AB1246" s="157" t="str">
        <f>IF('Data Entry'!V1249="Yes","1",IF(AND('Data Entry'!V1249="",'Data Entry'!W1249=""),"","1"))</f>
        <v/>
      </c>
    </row>
    <row r="1247" spans="1:28" ht="17">
      <c r="A1247" s="59">
        <f>'Data Entry'!AB1250</f>
        <v>0</v>
      </c>
      <c r="B1247" s="59" t="str">
        <f>'Data Entry'!AR1250</f>
        <v/>
      </c>
      <c r="C1247" s="1">
        <f>IF('Data Entry'!AD1250="g",'Data Entry'!AC1250*0.001*U1247,IF('Data Entry'!AD1250="UI",'Data Entry'!AC1250*0.000001*U1247,IF('Data Entry'!AD1250="mg",'Data Entry'!AC1250*0.000001*U1247,IF('Data Entry'!AD1250="t",'Data Entry'!AC1250*1000*U1247,IF('Data Entry'!AD1250="kg",'Data Entry'!AC1250*1*U1247,IF('Data Entry'!AD1250="L",'Data Entry'!AC1250*1*U1247,IFERROR(,"")))))))</f>
        <v>0</v>
      </c>
      <c r="D1247" s="1" t="s">
        <v>4</v>
      </c>
      <c r="E1247" s="1">
        <f>IF('Data Entry'!AF1250="g",'Data Entry'!AE1250*0.001,IF('Data Entry'!AF1250="mg",'Data Entry'!AE1250*0.000001,IF('Data Entry'!AF1250="t",'Data Entry'!AE1250*1000,IF('Data Entry'!AF1250="ml",'Data Entry'!AE1250*0.001,IF('Data Entry'!AF1250="kg",'Data Entry'!AE1250*1,IF('Data Entry'!AF1250="Pieza",'Data Entry'!AE1250*1,IF('Data Entry'!AF1250="L",'Data Entry'!AE1250*1,IFERROR(,""))))))))</f>
        <v>0</v>
      </c>
      <c r="F1247" s="1" t="s">
        <v>4</v>
      </c>
      <c r="G1247" s="1">
        <f>IF('Data Entry'!AA1250="g",'Data Entry'!Z1250*0.001,IF('Data Entry'!AA1250="mg",'Data Entry'!Z1250*0.000001,IF('Data Entry'!AA1250="t",'Data Entry'!Z1250*1000,IF('Data Entry'!AA1250="ml",'Data Entry'!Z1250*0.001,IF('Data Entry'!AA1250="kg",'Data Entry'!Z1250*1,IF('Data Entry'!AA1250="Piezas",'Data Entry'!Z1250*1,IF('Data Entry'!AA1250="L",'Data Entry'!Z1250*1,IFERROR(,""))))))))</f>
        <v>0</v>
      </c>
      <c r="H1247" s="1" t="s">
        <v>4</v>
      </c>
      <c r="I1247" s="1">
        <f>IF('Data Entry'!AC1250="g",'Data Entry'!AB1250*0.001,IF('Data Entry'!AC1250="mg",'Data Entry'!AB1250*0.000001,IF('Data Entry'!AC1250="t",'Data Entry'!AB1250*1000,IF('Data Entry'!AC1250="ml",'Data Entry'!AB1250*0.001,IF('Data Entry'!AC1250="kg",'Data Entry'!AB1250*1,IF('Data Entry'!AC1250="L",'Data Entry'!AB1250*1,IFERROR(,"")))))))</f>
        <v>0</v>
      </c>
      <c r="J1247" s="59" t="str">
        <f>'Data Entry'!AU1250</f>
        <v/>
      </c>
      <c r="K1247" s="1">
        <f>IF('Data Entry'!AI1250="g",'Data Entry'!AH1250*0.001*V1247,IF('Data Entry'!AI1250="UI",'Data Entry'!AH1250*0.000001*V1247,IF('Data Entry'!AI1250="mg",'Data Entry'!AH1250*0.000001*V1247,IF('Data Entry'!AI1250="t",'Data Entry'!AH1250*1000*V1247,IF('Data Entry'!AI1250="kg",'Data Entry'!AH1250*1*V1247,IF('Data Entry'!AI1250="L",'Data Entry'!AH1250*1*V1247,IFERROR(,"")))))))</f>
        <v>0</v>
      </c>
      <c r="L1247" s="1" t="s">
        <v>4</v>
      </c>
      <c r="M1247" s="59">
        <f>'Data Entry'!AJ1250</f>
        <v>0</v>
      </c>
      <c r="N1247" s="59" t="str">
        <f>'Data Entry'!AX1250</f>
        <v/>
      </c>
      <c r="O1247" s="1">
        <f>IF('Data Entry'!AL1250="g",'Data Entry'!AK1250*0.001*W1247,IF('Data Entry'!AL1250="UI",'Data Entry'!AK1250*0.000001*W1247,IF('Data Entry'!AL1250="mg",'Data Entry'!AK1250*0.000001*W1247,IF('Data Entry'!AL1250="t",'Data Entry'!AK1250*1000*W1247,IF('Data Entry'!AL1250="kg",'Data Entry'!AK1250*1*W1247,IF('Data Entry'!AL1250="L",'Data Entry'!AK1250*1*W1247,IFERROR(,"")))))))</f>
        <v>0</v>
      </c>
      <c r="P1247" s="1" t="s">
        <v>4</v>
      </c>
      <c r="Q1247" s="59">
        <f>'Data Entry'!AM1250</f>
        <v>0</v>
      </c>
      <c r="R1247" s="59" t="str">
        <f>'Data Entry'!BA1250</f>
        <v/>
      </c>
      <c r="S1247" s="1">
        <f>IF('Data Entry'!AO1250="g",'Data Entry'!AN1250*0.001*X1247,IF('Data Entry'!AO1250="UI",'Data Entry'!AN1250*0.000001*X1247,IF('Data Entry'!AO1250="mg",'Data Entry'!AN1250*0.000001*X1247,IF('Data Entry'!AO1250="t",'Data Entry'!AN1250*1000*X1247,IF('Data Entry'!AO1250="kg",'Data Entry'!AN1250*1*X1247,IF('Data Entry'!AO1250="L",'Data Entry'!AN1250*1*X1247,IFERROR(,"")))))))</f>
        <v>0</v>
      </c>
      <c r="T1247" s="1" t="s">
        <v>4</v>
      </c>
      <c r="U1247" s="59" t="str">
        <f>IF('Data Entry'!AP1250="No aplica","1",'Data Entry'!AP1250)</f>
        <v/>
      </c>
      <c r="V1247" s="59" t="str">
        <f>IF('Data Entry'!AS1250="No aplica","1",'Data Entry'!AS1250)</f>
        <v/>
      </c>
      <c r="W1247" s="59" t="str">
        <f>IF('Data Entry'!AV1250="No aplica","1",'Data Entry'!AV1250)</f>
        <v/>
      </c>
      <c r="X1247" s="59" t="str">
        <f>IF('Data Entry'!AY1250="No aplica","1",'Data Entry'!AY1250)</f>
        <v/>
      </c>
      <c r="Y1247" s="151" t="str">
        <f t="shared" si="19"/>
        <v/>
      </c>
      <c r="Z1247" s="152" t="str">
        <f>IF('Data Entry'!H1250="Yes","1",IF(AND('Data Entry'!H1250="",'Data Entry'!I1250="",'Data Entry'!J1250="",'Data Entry'!K1250="",'Data Entry'!L1250="",'Data Entry'!M1250="",'Data Entry'!N1250="",'Data Entry'!O1250="",'Data Entry'!P1250="",'Data Entry'!Q1250=""),"","1"))</f>
        <v/>
      </c>
      <c r="AA1247" s="152" t="str">
        <f>IF('Data Entry'!R1250="Yes","1",IF(AND('Data Entry'!R1250="",'Data Entry'!S1250="",'Data Entry'!T1250="",'Data Entry'!U1250=""),"","1"))</f>
        <v/>
      </c>
      <c r="AB1247" s="157" t="str">
        <f>IF('Data Entry'!V1250="Yes","1",IF(AND('Data Entry'!V1250="",'Data Entry'!W1250=""),"","1"))</f>
        <v/>
      </c>
    </row>
    <row r="1248" spans="1:28" ht="17">
      <c r="A1248" s="59">
        <f>'Data Entry'!AB1251</f>
        <v>0</v>
      </c>
      <c r="B1248" s="59" t="str">
        <f>'Data Entry'!AR1251</f>
        <v/>
      </c>
      <c r="C1248" s="1">
        <f>IF('Data Entry'!AD1251="g",'Data Entry'!AC1251*0.001*U1248,IF('Data Entry'!AD1251="UI",'Data Entry'!AC1251*0.000001*U1248,IF('Data Entry'!AD1251="mg",'Data Entry'!AC1251*0.000001*U1248,IF('Data Entry'!AD1251="t",'Data Entry'!AC1251*1000*U1248,IF('Data Entry'!AD1251="kg",'Data Entry'!AC1251*1*U1248,IF('Data Entry'!AD1251="L",'Data Entry'!AC1251*1*U1248,IFERROR(,"")))))))</f>
        <v>0</v>
      </c>
      <c r="D1248" s="1" t="s">
        <v>4</v>
      </c>
      <c r="E1248" s="1">
        <f>IF('Data Entry'!AF1251="g",'Data Entry'!AE1251*0.001,IF('Data Entry'!AF1251="mg",'Data Entry'!AE1251*0.000001,IF('Data Entry'!AF1251="t",'Data Entry'!AE1251*1000,IF('Data Entry'!AF1251="ml",'Data Entry'!AE1251*0.001,IF('Data Entry'!AF1251="kg",'Data Entry'!AE1251*1,IF('Data Entry'!AF1251="Pieza",'Data Entry'!AE1251*1,IF('Data Entry'!AF1251="L",'Data Entry'!AE1251*1,IFERROR(,""))))))))</f>
        <v>0</v>
      </c>
      <c r="F1248" s="1" t="s">
        <v>4</v>
      </c>
      <c r="G1248" s="1">
        <f>IF('Data Entry'!AA1251="g",'Data Entry'!Z1251*0.001,IF('Data Entry'!AA1251="mg",'Data Entry'!Z1251*0.000001,IF('Data Entry'!AA1251="t",'Data Entry'!Z1251*1000,IF('Data Entry'!AA1251="ml",'Data Entry'!Z1251*0.001,IF('Data Entry'!AA1251="kg",'Data Entry'!Z1251*1,IF('Data Entry'!AA1251="Piezas",'Data Entry'!Z1251*1,IF('Data Entry'!AA1251="L",'Data Entry'!Z1251*1,IFERROR(,""))))))))</f>
        <v>0</v>
      </c>
      <c r="H1248" s="1" t="s">
        <v>4</v>
      </c>
      <c r="I1248" s="1">
        <f>IF('Data Entry'!AC1251="g",'Data Entry'!AB1251*0.001,IF('Data Entry'!AC1251="mg",'Data Entry'!AB1251*0.000001,IF('Data Entry'!AC1251="t",'Data Entry'!AB1251*1000,IF('Data Entry'!AC1251="ml",'Data Entry'!AB1251*0.001,IF('Data Entry'!AC1251="kg",'Data Entry'!AB1251*1,IF('Data Entry'!AC1251="L",'Data Entry'!AB1251*1,IFERROR(,"")))))))</f>
        <v>0</v>
      </c>
      <c r="J1248" s="59" t="str">
        <f>'Data Entry'!AU1251</f>
        <v/>
      </c>
      <c r="K1248" s="1">
        <f>IF('Data Entry'!AI1251="g",'Data Entry'!AH1251*0.001*V1248,IF('Data Entry'!AI1251="UI",'Data Entry'!AH1251*0.000001*V1248,IF('Data Entry'!AI1251="mg",'Data Entry'!AH1251*0.000001*V1248,IF('Data Entry'!AI1251="t",'Data Entry'!AH1251*1000*V1248,IF('Data Entry'!AI1251="kg",'Data Entry'!AH1251*1*V1248,IF('Data Entry'!AI1251="L",'Data Entry'!AH1251*1*V1248,IFERROR(,"")))))))</f>
        <v>0</v>
      </c>
      <c r="L1248" s="1" t="s">
        <v>4</v>
      </c>
      <c r="M1248" s="59">
        <f>'Data Entry'!AJ1251</f>
        <v>0</v>
      </c>
      <c r="N1248" s="59" t="str">
        <f>'Data Entry'!AX1251</f>
        <v/>
      </c>
      <c r="O1248" s="1">
        <f>IF('Data Entry'!AL1251="g",'Data Entry'!AK1251*0.001*W1248,IF('Data Entry'!AL1251="UI",'Data Entry'!AK1251*0.000001*W1248,IF('Data Entry'!AL1251="mg",'Data Entry'!AK1251*0.000001*W1248,IF('Data Entry'!AL1251="t",'Data Entry'!AK1251*1000*W1248,IF('Data Entry'!AL1251="kg",'Data Entry'!AK1251*1*W1248,IF('Data Entry'!AL1251="L",'Data Entry'!AK1251*1*W1248,IFERROR(,"")))))))</f>
        <v>0</v>
      </c>
      <c r="P1248" s="1" t="s">
        <v>4</v>
      </c>
      <c r="Q1248" s="59">
        <f>'Data Entry'!AM1251</f>
        <v>0</v>
      </c>
      <c r="R1248" s="59" t="str">
        <f>'Data Entry'!BA1251</f>
        <v/>
      </c>
      <c r="S1248" s="1">
        <f>IF('Data Entry'!AO1251="g",'Data Entry'!AN1251*0.001*X1248,IF('Data Entry'!AO1251="UI",'Data Entry'!AN1251*0.000001*X1248,IF('Data Entry'!AO1251="mg",'Data Entry'!AN1251*0.000001*X1248,IF('Data Entry'!AO1251="t",'Data Entry'!AN1251*1000*X1248,IF('Data Entry'!AO1251="kg",'Data Entry'!AN1251*1*X1248,IF('Data Entry'!AO1251="L",'Data Entry'!AN1251*1*X1248,IFERROR(,"")))))))</f>
        <v>0</v>
      </c>
      <c r="T1248" s="1" t="s">
        <v>4</v>
      </c>
      <c r="U1248" s="59" t="str">
        <f>IF('Data Entry'!AP1251="No aplica","1",'Data Entry'!AP1251)</f>
        <v/>
      </c>
      <c r="V1248" s="59" t="str">
        <f>IF('Data Entry'!AS1251="No aplica","1",'Data Entry'!AS1251)</f>
        <v/>
      </c>
      <c r="W1248" s="59" t="str">
        <f>IF('Data Entry'!AV1251="No aplica","1",'Data Entry'!AV1251)</f>
        <v/>
      </c>
      <c r="X1248" s="59" t="str">
        <f>IF('Data Entry'!AY1251="No aplica","1",'Data Entry'!AY1251)</f>
        <v/>
      </c>
      <c r="Y1248" s="151" t="str">
        <f t="shared" si="19"/>
        <v/>
      </c>
      <c r="Z1248" s="152" t="str">
        <f>IF('Data Entry'!H1251="Yes","1",IF(AND('Data Entry'!H1251="",'Data Entry'!I1251="",'Data Entry'!J1251="",'Data Entry'!K1251="",'Data Entry'!L1251="",'Data Entry'!M1251="",'Data Entry'!N1251="",'Data Entry'!O1251="",'Data Entry'!P1251="",'Data Entry'!Q1251=""),"","1"))</f>
        <v/>
      </c>
      <c r="AA1248" s="152" t="str">
        <f>IF('Data Entry'!R1251="Yes","1",IF(AND('Data Entry'!R1251="",'Data Entry'!S1251="",'Data Entry'!T1251="",'Data Entry'!U1251=""),"","1"))</f>
        <v/>
      </c>
      <c r="AB1248" s="157" t="str">
        <f>IF('Data Entry'!V1251="Yes","1",IF(AND('Data Entry'!V1251="",'Data Entry'!W1251=""),"","1"))</f>
        <v/>
      </c>
    </row>
    <row r="1249" spans="1:28" ht="17">
      <c r="A1249" s="59">
        <f>'Data Entry'!AB1252</f>
        <v>0</v>
      </c>
      <c r="B1249" s="59" t="str">
        <f>'Data Entry'!AR1252</f>
        <v/>
      </c>
      <c r="C1249" s="1">
        <f>IF('Data Entry'!AD1252="g",'Data Entry'!AC1252*0.001*U1249,IF('Data Entry'!AD1252="UI",'Data Entry'!AC1252*0.000001*U1249,IF('Data Entry'!AD1252="mg",'Data Entry'!AC1252*0.000001*U1249,IF('Data Entry'!AD1252="t",'Data Entry'!AC1252*1000*U1249,IF('Data Entry'!AD1252="kg",'Data Entry'!AC1252*1*U1249,IF('Data Entry'!AD1252="L",'Data Entry'!AC1252*1*U1249,IFERROR(,"")))))))</f>
        <v>0</v>
      </c>
      <c r="D1249" s="1" t="s">
        <v>4</v>
      </c>
      <c r="E1249" s="1">
        <f>IF('Data Entry'!AF1252="g",'Data Entry'!AE1252*0.001,IF('Data Entry'!AF1252="mg",'Data Entry'!AE1252*0.000001,IF('Data Entry'!AF1252="t",'Data Entry'!AE1252*1000,IF('Data Entry'!AF1252="ml",'Data Entry'!AE1252*0.001,IF('Data Entry'!AF1252="kg",'Data Entry'!AE1252*1,IF('Data Entry'!AF1252="Pieza",'Data Entry'!AE1252*1,IF('Data Entry'!AF1252="L",'Data Entry'!AE1252*1,IFERROR(,""))))))))</f>
        <v>0</v>
      </c>
      <c r="F1249" s="1" t="s">
        <v>4</v>
      </c>
      <c r="G1249" s="1">
        <f>IF('Data Entry'!AA1252="g",'Data Entry'!Z1252*0.001,IF('Data Entry'!AA1252="mg",'Data Entry'!Z1252*0.000001,IF('Data Entry'!AA1252="t",'Data Entry'!Z1252*1000,IF('Data Entry'!AA1252="ml",'Data Entry'!Z1252*0.001,IF('Data Entry'!AA1252="kg",'Data Entry'!Z1252*1,IF('Data Entry'!AA1252="Piezas",'Data Entry'!Z1252*1,IF('Data Entry'!AA1252="L",'Data Entry'!Z1252*1,IFERROR(,""))))))))</f>
        <v>0</v>
      </c>
      <c r="H1249" s="1" t="s">
        <v>4</v>
      </c>
      <c r="I1249" s="1">
        <f>IF('Data Entry'!AC1252="g",'Data Entry'!AB1252*0.001,IF('Data Entry'!AC1252="mg",'Data Entry'!AB1252*0.000001,IF('Data Entry'!AC1252="t",'Data Entry'!AB1252*1000,IF('Data Entry'!AC1252="ml",'Data Entry'!AB1252*0.001,IF('Data Entry'!AC1252="kg",'Data Entry'!AB1252*1,IF('Data Entry'!AC1252="L",'Data Entry'!AB1252*1,IFERROR(,"")))))))</f>
        <v>0</v>
      </c>
      <c r="J1249" s="59" t="str">
        <f>'Data Entry'!AU1252</f>
        <v/>
      </c>
      <c r="K1249" s="1">
        <f>IF('Data Entry'!AI1252="g",'Data Entry'!AH1252*0.001*V1249,IF('Data Entry'!AI1252="UI",'Data Entry'!AH1252*0.000001*V1249,IF('Data Entry'!AI1252="mg",'Data Entry'!AH1252*0.000001*V1249,IF('Data Entry'!AI1252="t",'Data Entry'!AH1252*1000*V1249,IF('Data Entry'!AI1252="kg",'Data Entry'!AH1252*1*V1249,IF('Data Entry'!AI1252="L",'Data Entry'!AH1252*1*V1249,IFERROR(,"")))))))</f>
        <v>0</v>
      </c>
      <c r="L1249" s="1" t="s">
        <v>4</v>
      </c>
      <c r="M1249" s="59">
        <f>'Data Entry'!AJ1252</f>
        <v>0</v>
      </c>
      <c r="N1249" s="59" t="str">
        <f>'Data Entry'!AX1252</f>
        <v/>
      </c>
      <c r="O1249" s="1">
        <f>IF('Data Entry'!AL1252="g",'Data Entry'!AK1252*0.001*W1249,IF('Data Entry'!AL1252="UI",'Data Entry'!AK1252*0.000001*W1249,IF('Data Entry'!AL1252="mg",'Data Entry'!AK1252*0.000001*W1249,IF('Data Entry'!AL1252="t",'Data Entry'!AK1252*1000*W1249,IF('Data Entry'!AL1252="kg",'Data Entry'!AK1252*1*W1249,IF('Data Entry'!AL1252="L",'Data Entry'!AK1252*1*W1249,IFERROR(,"")))))))</f>
        <v>0</v>
      </c>
      <c r="P1249" s="1" t="s">
        <v>4</v>
      </c>
      <c r="Q1249" s="59">
        <f>'Data Entry'!AM1252</f>
        <v>0</v>
      </c>
      <c r="R1249" s="59" t="str">
        <f>'Data Entry'!BA1252</f>
        <v/>
      </c>
      <c r="S1249" s="1">
        <f>IF('Data Entry'!AO1252="g",'Data Entry'!AN1252*0.001*X1249,IF('Data Entry'!AO1252="UI",'Data Entry'!AN1252*0.000001*X1249,IF('Data Entry'!AO1252="mg",'Data Entry'!AN1252*0.000001*X1249,IF('Data Entry'!AO1252="t",'Data Entry'!AN1252*1000*X1249,IF('Data Entry'!AO1252="kg",'Data Entry'!AN1252*1*X1249,IF('Data Entry'!AO1252="L",'Data Entry'!AN1252*1*X1249,IFERROR(,"")))))))</f>
        <v>0</v>
      </c>
      <c r="T1249" s="1" t="s">
        <v>4</v>
      </c>
      <c r="U1249" s="59" t="str">
        <f>IF('Data Entry'!AP1252="No aplica","1",'Data Entry'!AP1252)</f>
        <v/>
      </c>
      <c r="V1249" s="59" t="str">
        <f>IF('Data Entry'!AS1252="No aplica","1",'Data Entry'!AS1252)</f>
        <v/>
      </c>
      <c r="W1249" s="59" t="str">
        <f>IF('Data Entry'!AV1252="No aplica","1",'Data Entry'!AV1252)</f>
        <v/>
      </c>
      <c r="X1249" s="59" t="str">
        <f>IF('Data Entry'!AY1252="No aplica","1",'Data Entry'!AY1252)</f>
        <v/>
      </c>
      <c r="Y1249" s="151" t="str">
        <f t="shared" si="19"/>
        <v/>
      </c>
      <c r="Z1249" s="152" t="str">
        <f>IF('Data Entry'!H1252="Yes","1",IF(AND('Data Entry'!H1252="",'Data Entry'!I1252="",'Data Entry'!J1252="",'Data Entry'!K1252="",'Data Entry'!L1252="",'Data Entry'!M1252="",'Data Entry'!N1252="",'Data Entry'!O1252="",'Data Entry'!P1252="",'Data Entry'!Q1252=""),"","1"))</f>
        <v/>
      </c>
      <c r="AA1249" s="152" t="str">
        <f>IF('Data Entry'!R1252="Yes","1",IF(AND('Data Entry'!R1252="",'Data Entry'!S1252="",'Data Entry'!T1252="",'Data Entry'!U1252=""),"","1"))</f>
        <v/>
      </c>
      <c r="AB1249" s="157" t="str">
        <f>IF('Data Entry'!V1252="Yes","1",IF(AND('Data Entry'!V1252="",'Data Entry'!W1252=""),"","1"))</f>
        <v/>
      </c>
    </row>
    <row r="1250" spans="1:28" ht="17">
      <c r="A1250" s="59">
        <f>'Data Entry'!AB1253</f>
        <v>0</v>
      </c>
      <c r="B1250" s="59" t="str">
        <f>'Data Entry'!AR1253</f>
        <v/>
      </c>
      <c r="C1250" s="1">
        <f>IF('Data Entry'!AD1253="g",'Data Entry'!AC1253*0.001*U1250,IF('Data Entry'!AD1253="UI",'Data Entry'!AC1253*0.000001*U1250,IF('Data Entry'!AD1253="mg",'Data Entry'!AC1253*0.000001*U1250,IF('Data Entry'!AD1253="t",'Data Entry'!AC1253*1000*U1250,IF('Data Entry'!AD1253="kg",'Data Entry'!AC1253*1*U1250,IF('Data Entry'!AD1253="L",'Data Entry'!AC1253*1*U1250,IFERROR(,"")))))))</f>
        <v>0</v>
      </c>
      <c r="D1250" s="1" t="s">
        <v>4</v>
      </c>
      <c r="E1250" s="1">
        <f>IF('Data Entry'!AF1253="g",'Data Entry'!AE1253*0.001,IF('Data Entry'!AF1253="mg",'Data Entry'!AE1253*0.000001,IF('Data Entry'!AF1253="t",'Data Entry'!AE1253*1000,IF('Data Entry'!AF1253="ml",'Data Entry'!AE1253*0.001,IF('Data Entry'!AF1253="kg",'Data Entry'!AE1253*1,IF('Data Entry'!AF1253="Pieza",'Data Entry'!AE1253*1,IF('Data Entry'!AF1253="L",'Data Entry'!AE1253*1,IFERROR(,""))))))))</f>
        <v>0</v>
      </c>
      <c r="F1250" s="1" t="s">
        <v>4</v>
      </c>
      <c r="G1250" s="1">
        <f>IF('Data Entry'!AA1253="g",'Data Entry'!Z1253*0.001,IF('Data Entry'!AA1253="mg",'Data Entry'!Z1253*0.000001,IF('Data Entry'!AA1253="t",'Data Entry'!Z1253*1000,IF('Data Entry'!AA1253="ml",'Data Entry'!Z1253*0.001,IF('Data Entry'!AA1253="kg",'Data Entry'!Z1253*1,IF('Data Entry'!AA1253="Piezas",'Data Entry'!Z1253*1,IF('Data Entry'!AA1253="L",'Data Entry'!Z1253*1,IFERROR(,""))))))))</f>
        <v>0</v>
      </c>
      <c r="H1250" s="1" t="s">
        <v>4</v>
      </c>
      <c r="I1250" s="1">
        <f>IF('Data Entry'!AC1253="g",'Data Entry'!AB1253*0.001,IF('Data Entry'!AC1253="mg",'Data Entry'!AB1253*0.000001,IF('Data Entry'!AC1253="t",'Data Entry'!AB1253*1000,IF('Data Entry'!AC1253="ml",'Data Entry'!AB1253*0.001,IF('Data Entry'!AC1253="kg",'Data Entry'!AB1253*1,IF('Data Entry'!AC1253="L",'Data Entry'!AB1253*1,IFERROR(,"")))))))</f>
        <v>0</v>
      </c>
      <c r="J1250" s="59" t="str">
        <f>'Data Entry'!AU1253</f>
        <v/>
      </c>
      <c r="K1250" s="1">
        <f>IF('Data Entry'!AI1253="g",'Data Entry'!AH1253*0.001*V1250,IF('Data Entry'!AI1253="UI",'Data Entry'!AH1253*0.000001*V1250,IF('Data Entry'!AI1253="mg",'Data Entry'!AH1253*0.000001*V1250,IF('Data Entry'!AI1253="t",'Data Entry'!AH1253*1000*V1250,IF('Data Entry'!AI1253="kg",'Data Entry'!AH1253*1*V1250,IF('Data Entry'!AI1253="L",'Data Entry'!AH1253*1*V1250,IFERROR(,"")))))))</f>
        <v>0</v>
      </c>
      <c r="L1250" s="1" t="s">
        <v>4</v>
      </c>
      <c r="M1250" s="59">
        <f>'Data Entry'!AJ1253</f>
        <v>0</v>
      </c>
      <c r="N1250" s="59" t="str">
        <f>'Data Entry'!AX1253</f>
        <v/>
      </c>
      <c r="O1250" s="1">
        <f>IF('Data Entry'!AL1253="g",'Data Entry'!AK1253*0.001*W1250,IF('Data Entry'!AL1253="UI",'Data Entry'!AK1253*0.000001*W1250,IF('Data Entry'!AL1253="mg",'Data Entry'!AK1253*0.000001*W1250,IF('Data Entry'!AL1253="t",'Data Entry'!AK1253*1000*W1250,IF('Data Entry'!AL1253="kg",'Data Entry'!AK1253*1*W1250,IF('Data Entry'!AL1253="L",'Data Entry'!AK1253*1*W1250,IFERROR(,"")))))))</f>
        <v>0</v>
      </c>
      <c r="P1250" s="1" t="s">
        <v>4</v>
      </c>
      <c r="Q1250" s="59">
        <f>'Data Entry'!AM1253</f>
        <v>0</v>
      </c>
      <c r="R1250" s="59" t="str">
        <f>'Data Entry'!BA1253</f>
        <v/>
      </c>
      <c r="S1250" s="1">
        <f>IF('Data Entry'!AO1253="g",'Data Entry'!AN1253*0.001*X1250,IF('Data Entry'!AO1253="UI",'Data Entry'!AN1253*0.000001*X1250,IF('Data Entry'!AO1253="mg",'Data Entry'!AN1253*0.000001*X1250,IF('Data Entry'!AO1253="t",'Data Entry'!AN1253*1000*X1250,IF('Data Entry'!AO1253="kg",'Data Entry'!AN1253*1*X1250,IF('Data Entry'!AO1253="L",'Data Entry'!AN1253*1*X1250,IFERROR(,"")))))))</f>
        <v>0</v>
      </c>
      <c r="T1250" s="1" t="s">
        <v>4</v>
      </c>
      <c r="U1250" s="59" t="str">
        <f>IF('Data Entry'!AP1253="No aplica","1",'Data Entry'!AP1253)</f>
        <v/>
      </c>
      <c r="V1250" s="59" t="str">
        <f>IF('Data Entry'!AS1253="No aplica","1",'Data Entry'!AS1253)</f>
        <v/>
      </c>
      <c r="W1250" s="59" t="str">
        <f>IF('Data Entry'!AV1253="No aplica","1",'Data Entry'!AV1253)</f>
        <v/>
      </c>
      <c r="X1250" s="59" t="str">
        <f>IF('Data Entry'!AY1253="No aplica","1",'Data Entry'!AY1253)</f>
        <v/>
      </c>
      <c r="Y1250" s="151" t="str">
        <f t="shared" si="19"/>
        <v/>
      </c>
      <c r="Z1250" s="152" t="str">
        <f>IF('Data Entry'!H1253="Yes","1",IF(AND('Data Entry'!H1253="",'Data Entry'!I1253="",'Data Entry'!J1253="",'Data Entry'!K1253="",'Data Entry'!L1253="",'Data Entry'!M1253="",'Data Entry'!N1253="",'Data Entry'!O1253="",'Data Entry'!P1253="",'Data Entry'!Q1253=""),"","1"))</f>
        <v/>
      </c>
      <c r="AA1250" s="152" t="str">
        <f>IF('Data Entry'!R1253="Yes","1",IF(AND('Data Entry'!R1253="",'Data Entry'!S1253="",'Data Entry'!T1253="",'Data Entry'!U1253=""),"","1"))</f>
        <v/>
      </c>
      <c r="AB1250" s="157" t="str">
        <f>IF('Data Entry'!V1253="Yes","1",IF(AND('Data Entry'!V1253="",'Data Entry'!W1253=""),"","1"))</f>
        <v/>
      </c>
    </row>
    <row r="1251" spans="1:28" ht="17">
      <c r="A1251" s="59">
        <f>'Data Entry'!AB1254</f>
        <v>0</v>
      </c>
      <c r="B1251" s="59" t="str">
        <f>'Data Entry'!AR1254</f>
        <v/>
      </c>
      <c r="C1251" s="1">
        <f>IF('Data Entry'!AD1254="g",'Data Entry'!AC1254*0.001*U1251,IF('Data Entry'!AD1254="UI",'Data Entry'!AC1254*0.000001*U1251,IF('Data Entry'!AD1254="mg",'Data Entry'!AC1254*0.000001*U1251,IF('Data Entry'!AD1254="t",'Data Entry'!AC1254*1000*U1251,IF('Data Entry'!AD1254="kg",'Data Entry'!AC1254*1*U1251,IF('Data Entry'!AD1254="L",'Data Entry'!AC1254*1*U1251,IFERROR(,"")))))))</f>
        <v>0</v>
      </c>
      <c r="D1251" s="1" t="s">
        <v>4</v>
      </c>
      <c r="E1251" s="1">
        <f>IF('Data Entry'!AF1254="g",'Data Entry'!AE1254*0.001,IF('Data Entry'!AF1254="mg",'Data Entry'!AE1254*0.000001,IF('Data Entry'!AF1254="t",'Data Entry'!AE1254*1000,IF('Data Entry'!AF1254="ml",'Data Entry'!AE1254*0.001,IF('Data Entry'!AF1254="kg",'Data Entry'!AE1254*1,IF('Data Entry'!AF1254="Pieza",'Data Entry'!AE1254*1,IF('Data Entry'!AF1254="L",'Data Entry'!AE1254*1,IFERROR(,""))))))))</f>
        <v>0</v>
      </c>
      <c r="F1251" s="1" t="s">
        <v>4</v>
      </c>
      <c r="G1251" s="1">
        <f>IF('Data Entry'!AA1254="g",'Data Entry'!Z1254*0.001,IF('Data Entry'!AA1254="mg",'Data Entry'!Z1254*0.000001,IF('Data Entry'!AA1254="t",'Data Entry'!Z1254*1000,IF('Data Entry'!AA1254="ml",'Data Entry'!Z1254*0.001,IF('Data Entry'!AA1254="kg",'Data Entry'!Z1254*1,IF('Data Entry'!AA1254="Piezas",'Data Entry'!Z1254*1,IF('Data Entry'!AA1254="L",'Data Entry'!Z1254*1,IFERROR(,""))))))))</f>
        <v>0</v>
      </c>
      <c r="H1251" s="1" t="s">
        <v>4</v>
      </c>
      <c r="I1251" s="1">
        <f>IF('Data Entry'!AC1254="g",'Data Entry'!AB1254*0.001,IF('Data Entry'!AC1254="mg",'Data Entry'!AB1254*0.000001,IF('Data Entry'!AC1254="t",'Data Entry'!AB1254*1000,IF('Data Entry'!AC1254="ml",'Data Entry'!AB1254*0.001,IF('Data Entry'!AC1254="kg",'Data Entry'!AB1254*1,IF('Data Entry'!AC1254="L",'Data Entry'!AB1254*1,IFERROR(,"")))))))</f>
        <v>0</v>
      </c>
      <c r="J1251" s="59" t="str">
        <f>'Data Entry'!AU1254</f>
        <v/>
      </c>
      <c r="K1251" s="1">
        <f>IF('Data Entry'!AI1254="g",'Data Entry'!AH1254*0.001*V1251,IF('Data Entry'!AI1254="UI",'Data Entry'!AH1254*0.000001*V1251,IF('Data Entry'!AI1254="mg",'Data Entry'!AH1254*0.000001*V1251,IF('Data Entry'!AI1254="t",'Data Entry'!AH1254*1000*V1251,IF('Data Entry'!AI1254="kg",'Data Entry'!AH1254*1*V1251,IF('Data Entry'!AI1254="L",'Data Entry'!AH1254*1*V1251,IFERROR(,"")))))))</f>
        <v>0</v>
      </c>
      <c r="L1251" s="1" t="s">
        <v>4</v>
      </c>
      <c r="M1251" s="59">
        <f>'Data Entry'!AJ1254</f>
        <v>0</v>
      </c>
      <c r="N1251" s="59" t="str">
        <f>'Data Entry'!AX1254</f>
        <v/>
      </c>
      <c r="O1251" s="1">
        <f>IF('Data Entry'!AL1254="g",'Data Entry'!AK1254*0.001*W1251,IF('Data Entry'!AL1254="UI",'Data Entry'!AK1254*0.000001*W1251,IF('Data Entry'!AL1254="mg",'Data Entry'!AK1254*0.000001*W1251,IF('Data Entry'!AL1254="t",'Data Entry'!AK1254*1000*W1251,IF('Data Entry'!AL1254="kg",'Data Entry'!AK1254*1*W1251,IF('Data Entry'!AL1254="L",'Data Entry'!AK1254*1*W1251,IFERROR(,"")))))))</f>
        <v>0</v>
      </c>
      <c r="P1251" s="1" t="s">
        <v>4</v>
      </c>
      <c r="Q1251" s="59">
        <f>'Data Entry'!AM1254</f>
        <v>0</v>
      </c>
      <c r="R1251" s="59" t="str">
        <f>'Data Entry'!BA1254</f>
        <v/>
      </c>
      <c r="S1251" s="1">
        <f>IF('Data Entry'!AO1254="g",'Data Entry'!AN1254*0.001*X1251,IF('Data Entry'!AO1254="UI",'Data Entry'!AN1254*0.000001*X1251,IF('Data Entry'!AO1254="mg",'Data Entry'!AN1254*0.000001*X1251,IF('Data Entry'!AO1254="t",'Data Entry'!AN1254*1000*X1251,IF('Data Entry'!AO1254="kg",'Data Entry'!AN1254*1*X1251,IF('Data Entry'!AO1254="L",'Data Entry'!AN1254*1*X1251,IFERROR(,"")))))))</f>
        <v>0</v>
      </c>
      <c r="T1251" s="1" t="s">
        <v>4</v>
      </c>
      <c r="U1251" s="59" t="str">
        <f>IF('Data Entry'!AP1254="No aplica","1",'Data Entry'!AP1254)</f>
        <v/>
      </c>
      <c r="V1251" s="59" t="str">
        <f>IF('Data Entry'!AS1254="No aplica","1",'Data Entry'!AS1254)</f>
        <v/>
      </c>
      <c r="W1251" s="59" t="str">
        <f>IF('Data Entry'!AV1254="No aplica","1",'Data Entry'!AV1254)</f>
        <v/>
      </c>
      <c r="X1251" s="59" t="str">
        <f>IF('Data Entry'!AY1254="No aplica","1",'Data Entry'!AY1254)</f>
        <v/>
      </c>
      <c r="Y1251" s="151" t="str">
        <f t="shared" si="19"/>
        <v/>
      </c>
      <c r="Z1251" s="152" t="str">
        <f>IF('Data Entry'!H1254="Yes","1",IF(AND('Data Entry'!H1254="",'Data Entry'!I1254="",'Data Entry'!J1254="",'Data Entry'!K1254="",'Data Entry'!L1254="",'Data Entry'!M1254="",'Data Entry'!N1254="",'Data Entry'!O1254="",'Data Entry'!P1254="",'Data Entry'!Q1254=""),"","1"))</f>
        <v/>
      </c>
      <c r="AA1251" s="152" t="str">
        <f>IF('Data Entry'!R1254="Yes","1",IF(AND('Data Entry'!R1254="",'Data Entry'!S1254="",'Data Entry'!T1254="",'Data Entry'!U1254=""),"","1"))</f>
        <v/>
      </c>
      <c r="AB1251" s="157" t="str">
        <f>IF('Data Entry'!V1254="Yes","1",IF(AND('Data Entry'!V1254="",'Data Entry'!W1254=""),"","1"))</f>
        <v/>
      </c>
    </row>
    <row r="1252" spans="1:28" ht="17">
      <c r="A1252" s="59">
        <f>'Data Entry'!AB1255</f>
        <v>0</v>
      </c>
      <c r="B1252" s="59" t="str">
        <f>'Data Entry'!AR1255</f>
        <v/>
      </c>
      <c r="C1252" s="1">
        <f>IF('Data Entry'!AD1255="g",'Data Entry'!AC1255*0.001*U1252,IF('Data Entry'!AD1255="UI",'Data Entry'!AC1255*0.000001*U1252,IF('Data Entry'!AD1255="mg",'Data Entry'!AC1255*0.000001*U1252,IF('Data Entry'!AD1255="t",'Data Entry'!AC1255*1000*U1252,IF('Data Entry'!AD1255="kg",'Data Entry'!AC1255*1*U1252,IF('Data Entry'!AD1255="L",'Data Entry'!AC1255*1*U1252,IFERROR(,"")))))))</f>
        <v>0</v>
      </c>
      <c r="D1252" s="1" t="s">
        <v>4</v>
      </c>
      <c r="E1252" s="1">
        <f>IF('Data Entry'!AF1255="g",'Data Entry'!AE1255*0.001,IF('Data Entry'!AF1255="mg",'Data Entry'!AE1255*0.000001,IF('Data Entry'!AF1255="t",'Data Entry'!AE1255*1000,IF('Data Entry'!AF1255="ml",'Data Entry'!AE1255*0.001,IF('Data Entry'!AF1255="kg",'Data Entry'!AE1255*1,IF('Data Entry'!AF1255="Pieza",'Data Entry'!AE1255*1,IF('Data Entry'!AF1255="L",'Data Entry'!AE1255*1,IFERROR(,""))))))))</f>
        <v>0</v>
      </c>
      <c r="F1252" s="1" t="s">
        <v>4</v>
      </c>
      <c r="G1252" s="1">
        <f>IF('Data Entry'!AA1255="g",'Data Entry'!Z1255*0.001,IF('Data Entry'!AA1255="mg",'Data Entry'!Z1255*0.000001,IF('Data Entry'!AA1255="t",'Data Entry'!Z1255*1000,IF('Data Entry'!AA1255="ml",'Data Entry'!Z1255*0.001,IF('Data Entry'!AA1255="kg",'Data Entry'!Z1255*1,IF('Data Entry'!AA1255="Piezas",'Data Entry'!Z1255*1,IF('Data Entry'!AA1255="L",'Data Entry'!Z1255*1,IFERROR(,""))))))))</f>
        <v>0</v>
      </c>
      <c r="H1252" s="1" t="s">
        <v>4</v>
      </c>
      <c r="I1252" s="1">
        <f>IF('Data Entry'!AC1255="g",'Data Entry'!AB1255*0.001,IF('Data Entry'!AC1255="mg",'Data Entry'!AB1255*0.000001,IF('Data Entry'!AC1255="t",'Data Entry'!AB1255*1000,IF('Data Entry'!AC1255="ml",'Data Entry'!AB1255*0.001,IF('Data Entry'!AC1255="kg",'Data Entry'!AB1255*1,IF('Data Entry'!AC1255="L",'Data Entry'!AB1255*1,IFERROR(,"")))))))</f>
        <v>0</v>
      </c>
      <c r="J1252" s="59" t="str">
        <f>'Data Entry'!AU1255</f>
        <v/>
      </c>
      <c r="K1252" s="1">
        <f>IF('Data Entry'!AI1255="g",'Data Entry'!AH1255*0.001*V1252,IF('Data Entry'!AI1255="UI",'Data Entry'!AH1255*0.000001*V1252,IF('Data Entry'!AI1255="mg",'Data Entry'!AH1255*0.000001*V1252,IF('Data Entry'!AI1255="t",'Data Entry'!AH1255*1000*V1252,IF('Data Entry'!AI1255="kg",'Data Entry'!AH1255*1*V1252,IF('Data Entry'!AI1255="L",'Data Entry'!AH1255*1*V1252,IFERROR(,"")))))))</f>
        <v>0</v>
      </c>
      <c r="L1252" s="1" t="s">
        <v>4</v>
      </c>
      <c r="M1252" s="59">
        <f>'Data Entry'!AJ1255</f>
        <v>0</v>
      </c>
      <c r="N1252" s="59" t="str">
        <f>'Data Entry'!AX1255</f>
        <v/>
      </c>
      <c r="O1252" s="1">
        <f>IF('Data Entry'!AL1255="g",'Data Entry'!AK1255*0.001*W1252,IF('Data Entry'!AL1255="UI",'Data Entry'!AK1255*0.000001*W1252,IF('Data Entry'!AL1255="mg",'Data Entry'!AK1255*0.000001*W1252,IF('Data Entry'!AL1255="t",'Data Entry'!AK1255*1000*W1252,IF('Data Entry'!AL1255="kg",'Data Entry'!AK1255*1*W1252,IF('Data Entry'!AL1255="L",'Data Entry'!AK1255*1*W1252,IFERROR(,"")))))))</f>
        <v>0</v>
      </c>
      <c r="P1252" s="1" t="s">
        <v>4</v>
      </c>
      <c r="Q1252" s="59">
        <f>'Data Entry'!AM1255</f>
        <v>0</v>
      </c>
      <c r="R1252" s="59" t="str">
        <f>'Data Entry'!BA1255</f>
        <v/>
      </c>
      <c r="S1252" s="1">
        <f>IF('Data Entry'!AO1255="g",'Data Entry'!AN1255*0.001*X1252,IF('Data Entry'!AO1255="UI",'Data Entry'!AN1255*0.000001*X1252,IF('Data Entry'!AO1255="mg",'Data Entry'!AN1255*0.000001*X1252,IF('Data Entry'!AO1255="t",'Data Entry'!AN1255*1000*X1252,IF('Data Entry'!AO1255="kg",'Data Entry'!AN1255*1*X1252,IF('Data Entry'!AO1255="L",'Data Entry'!AN1255*1*X1252,IFERROR(,"")))))))</f>
        <v>0</v>
      </c>
      <c r="T1252" s="1" t="s">
        <v>4</v>
      </c>
      <c r="U1252" s="59" t="str">
        <f>IF('Data Entry'!AP1255="No aplica","1",'Data Entry'!AP1255)</f>
        <v/>
      </c>
      <c r="V1252" s="59" t="str">
        <f>IF('Data Entry'!AS1255="No aplica","1",'Data Entry'!AS1255)</f>
        <v/>
      </c>
      <c r="W1252" s="59" t="str">
        <f>IF('Data Entry'!AV1255="No aplica","1",'Data Entry'!AV1255)</f>
        <v/>
      </c>
      <c r="X1252" s="59" t="str">
        <f>IF('Data Entry'!AY1255="No aplica","1",'Data Entry'!AY1255)</f>
        <v/>
      </c>
      <c r="Y1252" s="151" t="str">
        <f t="shared" si="19"/>
        <v/>
      </c>
      <c r="Z1252" s="152" t="str">
        <f>IF('Data Entry'!H1255="Yes","1",IF(AND('Data Entry'!H1255="",'Data Entry'!I1255="",'Data Entry'!J1255="",'Data Entry'!K1255="",'Data Entry'!L1255="",'Data Entry'!M1255="",'Data Entry'!N1255="",'Data Entry'!O1255="",'Data Entry'!P1255="",'Data Entry'!Q1255=""),"","1"))</f>
        <v/>
      </c>
      <c r="AA1252" s="152" t="str">
        <f>IF('Data Entry'!R1255="Yes","1",IF(AND('Data Entry'!R1255="",'Data Entry'!S1255="",'Data Entry'!T1255="",'Data Entry'!U1255=""),"","1"))</f>
        <v/>
      </c>
      <c r="AB1252" s="157" t="str">
        <f>IF('Data Entry'!V1255="Yes","1",IF(AND('Data Entry'!V1255="",'Data Entry'!W1255=""),"","1"))</f>
        <v/>
      </c>
    </row>
    <row r="1253" spans="1:28" ht="17">
      <c r="A1253" s="59">
        <f>'Data Entry'!AB1256</f>
        <v>0</v>
      </c>
      <c r="B1253" s="59" t="str">
        <f>'Data Entry'!AR1256</f>
        <v/>
      </c>
      <c r="C1253" s="1">
        <f>IF('Data Entry'!AD1256="g",'Data Entry'!AC1256*0.001*U1253,IF('Data Entry'!AD1256="UI",'Data Entry'!AC1256*0.000001*U1253,IF('Data Entry'!AD1256="mg",'Data Entry'!AC1256*0.000001*U1253,IF('Data Entry'!AD1256="t",'Data Entry'!AC1256*1000*U1253,IF('Data Entry'!AD1256="kg",'Data Entry'!AC1256*1*U1253,IF('Data Entry'!AD1256="L",'Data Entry'!AC1256*1*U1253,IFERROR(,"")))))))</f>
        <v>0</v>
      </c>
      <c r="D1253" s="1" t="s">
        <v>4</v>
      </c>
      <c r="E1253" s="1">
        <f>IF('Data Entry'!AF1256="g",'Data Entry'!AE1256*0.001,IF('Data Entry'!AF1256="mg",'Data Entry'!AE1256*0.000001,IF('Data Entry'!AF1256="t",'Data Entry'!AE1256*1000,IF('Data Entry'!AF1256="ml",'Data Entry'!AE1256*0.001,IF('Data Entry'!AF1256="kg",'Data Entry'!AE1256*1,IF('Data Entry'!AF1256="Pieza",'Data Entry'!AE1256*1,IF('Data Entry'!AF1256="L",'Data Entry'!AE1256*1,IFERROR(,""))))))))</f>
        <v>0</v>
      </c>
      <c r="F1253" s="1" t="s">
        <v>4</v>
      </c>
      <c r="G1253" s="1">
        <f>IF('Data Entry'!AA1256="g",'Data Entry'!Z1256*0.001,IF('Data Entry'!AA1256="mg",'Data Entry'!Z1256*0.000001,IF('Data Entry'!AA1256="t",'Data Entry'!Z1256*1000,IF('Data Entry'!AA1256="ml",'Data Entry'!Z1256*0.001,IF('Data Entry'!AA1256="kg",'Data Entry'!Z1256*1,IF('Data Entry'!AA1256="Piezas",'Data Entry'!Z1256*1,IF('Data Entry'!AA1256="L",'Data Entry'!Z1256*1,IFERROR(,""))))))))</f>
        <v>0</v>
      </c>
      <c r="H1253" s="1" t="s">
        <v>4</v>
      </c>
      <c r="I1253" s="1">
        <f>IF('Data Entry'!AC1256="g",'Data Entry'!AB1256*0.001,IF('Data Entry'!AC1256="mg",'Data Entry'!AB1256*0.000001,IF('Data Entry'!AC1256="t",'Data Entry'!AB1256*1000,IF('Data Entry'!AC1256="ml",'Data Entry'!AB1256*0.001,IF('Data Entry'!AC1256="kg",'Data Entry'!AB1256*1,IF('Data Entry'!AC1256="L",'Data Entry'!AB1256*1,IFERROR(,"")))))))</f>
        <v>0</v>
      </c>
      <c r="J1253" s="59" t="str">
        <f>'Data Entry'!AU1256</f>
        <v/>
      </c>
      <c r="K1253" s="1">
        <f>IF('Data Entry'!AI1256="g",'Data Entry'!AH1256*0.001*V1253,IF('Data Entry'!AI1256="UI",'Data Entry'!AH1256*0.000001*V1253,IF('Data Entry'!AI1256="mg",'Data Entry'!AH1256*0.000001*V1253,IF('Data Entry'!AI1256="t",'Data Entry'!AH1256*1000*V1253,IF('Data Entry'!AI1256="kg",'Data Entry'!AH1256*1*V1253,IF('Data Entry'!AI1256="L",'Data Entry'!AH1256*1*V1253,IFERROR(,"")))))))</f>
        <v>0</v>
      </c>
      <c r="L1253" s="1" t="s">
        <v>4</v>
      </c>
      <c r="M1253" s="59">
        <f>'Data Entry'!AJ1256</f>
        <v>0</v>
      </c>
      <c r="N1253" s="59" t="str">
        <f>'Data Entry'!AX1256</f>
        <v/>
      </c>
      <c r="O1253" s="1">
        <f>IF('Data Entry'!AL1256="g",'Data Entry'!AK1256*0.001*W1253,IF('Data Entry'!AL1256="UI",'Data Entry'!AK1256*0.000001*W1253,IF('Data Entry'!AL1256="mg",'Data Entry'!AK1256*0.000001*W1253,IF('Data Entry'!AL1256="t",'Data Entry'!AK1256*1000*W1253,IF('Data Entry'!AL1256="kg",'Data Entry'!AK1256*1*W1253,IF('Data Entry'!AL1256="L",'Data Entry'!AK1256*1*W1253,IFERROR(,"")))))))</f>
        <v>0</v>
      </c>
      <c r="P1253" s="1" t="s">
        <v>4</v>
      </c>
      <c r="Q1253" s="59">
        <f>'Data Entry'!AM1256</f>
        <v>0</v>
      </c>
      <c r="R1253" s="59" t="str">
        <f>'Data Entry'!BA1256</f>
        <v/>
      </c>
      <c r="S1253" s="1">
        <f>IF('Data Entry'!AO1256="g",'Data Entry'!AN1256*0.001*X1253,IF('Data Entry'!AO1256="UI",'Data Entry'!AN1256*0.000001*X1253,IF('Data Entry'!AO1256="mg",'Data Entry'!AN1256*0.000001*X1253,IF('Data Entry'!AO1256="t",'Data Entry'!AN1256*1000*X1253,IF('Data Entry'!AO1256="kg",'Data Entry'!AN1256*1*X1253,IF('Data Entry'!AO1256="L",'Data Entry'!AN1256*1*X1253,IFERROR(,"")))))))</f>
        <v>0</v>
      </c>
      <c r="T1253" s="1" t="s">
        <v>4</v>
      </c>
      <c r="U1253" s="59" t="str">
        <f>IF('Data Entry'!AP1256="No aplica","1",'Data Entry'!AP1256)</f>
        <v/>
      </c>
      <c r="V1253" s="59" t="str">
        <f>IF('Data Entry'!AS1256="No aplica","1",'Data Entry'!AS1256)</f>
        <v/>
      </c>
      <c r="W1253" s="59" t="str">
        <f>IF('Data Entry'!AV1256="No aplica","1",'Data Entry'!AV1256)</f>
        <v/>
      </c>
      <c r="X1253" s="59" t="str">
        <f>IF('Data Entry'!AY1256="No aplica","1",'Data Entry'!AY1256)</f>
        <v/>
      </c>
      <c r="Y1253" s="151" t="str">
        <f t="shared" si="19"/>
        <v/>
      </c>
      <c r="Z1253" s="152" t="str">
        <f>IF('Data Entry'!H1256="Yes","1",IF(AND('Data Entry'!H1256="",'Data Entry'!I1256="",'Data Entry'!J1256="",'Data Entry'!K1256="",'Data Entry'!L1256="",'Data Entry'!M1256="",'Data Entry'!N1256="",'Data Entry'!O1256="",'Data Entry'!P1256="",'Data Entry'!Q1256=""),"","1"))</f>
        <v/>
      </c>
      <c r="AA1253" s="152" t="str">
        <f>IF('Data Entry'!R1256="Yes","1",IF(AND('Data Entry'!R1256="",'Data Entry'!S1256="",'Data Entry'!T1256="",'Data Entry'!U1256=""),"","1"))</f>
        <v/>
      </c>
      <c r="AB1253" s="157" t="str">
        <f>IF('Data Entry'!V1256="Yes","1",IF(AND('Data Entry'!V1256="",'Data Entry'!W1256=""),"","1"))</f>
        <v/>
      </c>
    </row>
    <row r="1254" spans="1:28" ht="17">
      <c r="A1254" s="59">
        <f>'Data Entry'!AB1257</f>
        <v>0</v>
      </c>
      <c r="B1254" s="59" t="str">
        <f>'Data Entry'!AR1257</f>
        <v/>
      </c>
      <c r="C1254" s="1">
        <f>IF('Data Entry'!AD1257="g",'Data Entry'!AC1257*0.001*U1254,IF('Data Entry'!AD1257="UI",'Data Entry'!AC1257*0.000001*U1254,IF('Data Entry'!AD1257="mg",'Data Entry'!AC1257*0.000001*U1254,IF('Data Entry'!AD1257="t",'Data Entry'!AC1257*1000*U1254,IF('Data Entry'!AD1257="kg",'Data Entry'!AC1257*1*U1254,IF('Data Entry'!AD1257="L",'Data Entry'!AC1257*1*U1254,IFERROR(,"")))))))</f>
        <v>0</v>
      </c>
      <c r="D1254" s="1" t="s">
        <v>4</v>
      </c>
      <c r="E1254" s="1">
        <f>IF('Data Entry'!AF1257="g",'Data Entry'!AE1257*0.001,IF('Data Entry'!AF1257="mg",'Data Entry'!AE1257*0.000001,IF('Data Entry'!AF1257="t",'Data Entry'!AE1257*1000,IF('Data Entry'!AF1257="ml",'Data Entry'!AE1257*0.001,IF('Data Entry'!AF1257="kg",'Data Entry'!AE1257*1,IF('Data Entry'!AF1257="Pieza",'Data Entry'!AE1257*1,IF('Data Entry'!AF1257="L",'Data Entry'!AE1257*1,IFERROR(,""))))))))</f>
        <v>0</v>
      </c>
      <c r="F1254" s="1" t="s">
        <v>4</v>
      </c>
      <c r="G1254" s="1">
        <f>IF('Data Entry'!AA1257="g",'Data Entry'!Z1257*0.001,IF('Data Entry'!AA1257="mg",'Data Entry'!Z1257*0.000001,IF('Data Entry'!AA1257="t",'Data Entry'!Z1257*1000,IF('Data Entry'!AA1257="ml",'Data Entry'!Z1257*0.001,IF('Data Entry'!AA1257="kg",'Data Entry'!Z1257*1,IF('Data Entry'!AA1257="Piezas",'Data Entry'!Z1257*1,IF('Data Entry'!AA1257="L",'Data Entry'!Z1257*1,IFERROR(,""))))))))</f>
        <v>0</v>
      </c>
      <c r="H1254" s="1" t="s">
        <v>4</v>
      </c>
      <c r="I1254" s="1">
        <f>IF('Data Entry'!AC1257="g",'Data Entry'!AB1257*0.001,IF('Data Entry'!AC1257="mg",'Data Entry'!AB1257*0.000001,IF('Data Entry'!AC1257="t",'Data Entry'!AB1257*1000,IF('Data Entry'!AC1257="ml",'Data Entry'!AB1257*0.001,IF('Data Entry'!AC1257="kg",'Data Entry'!AB1257*1,IF('Data Entry'!AC1257="L",'Data Entry'!AB1257*1,IFERROR(,"")))))))</f>
        <v>0</v>
      </c>
      <c r="J1254" s="59" t="str">
        <f>'Data Entry'!AU1257</f>
        <v/>
      </c>
      <c r="K1254" s="1">
        <f>IF('Data Entry'!AI1257="g",'Data Entry'!AH1257*0.001*V1254,IF('Data Entry'!AI1257="UI",'Data Entry'!AH1257*0.000001*V1254,IF('Data Entry'!AI1257="mg",'Data Entry'!AH1257*0.000001*V1254,IF('Data Entry'!AI1257="t",'Data Entry'!AH1257*1000*V1254,IF('Data Entry'!AI1257="kg",'Data Entry'!AH1257*1*V1254,IF('Data Entry'!AI1257="L",'Data Entry'!AH1257*1*V1254,IFERROR(,"")))))))</f>
        <v>0</v>
      </c>
      <c r="L1254" s="1" t="s">
        <v>4</v>
      </c>
      <c r="M1254" s="59">
        <f>'Data Entry'!AJ1257</f>
        <v>0</v>
      </c>
      <c r="N1254" s="59" t="str">
        <f>'Data Entry'!AX1257</f>
        <v/>
      </c>
      <c r="O1254" s="1">
        <f>IF('Data Entry'!AL1257="g",'Data Entry'!AK1257*0.001*W1254,IF('Data Entry'!AL1257="UI",'Data Entry'!AK1257*0.000001*W1254,IF('Data Entry'!AL1257="mg",'Data Entry'!AK1257*0.000001*W1254,IF('Data Entry'!AL1257="t",'Data Entry'!AK1257*1000*W1254,IF('Data Entry'!AL1257="kg",'Data Entry'!AK1257*1*W1254,IF('Data Entry'!AL1257="L",'Data Entry'!AK1257*1*W1254,IFERROR(,"")))))))</f>
        <v>0</v>
      </c>
      <c r="P1254" s="1" t="s">
        <v>4</v>
      </c>
      <c r="Q1254" s="59">
        <f>'Data Entry'!AM1257</f>
        <v>0</v>
      </c>
      <c r="R1254" s="59" t="str">
        <f>'Data Entry'!BA1257</f>
        <v/>
      </c>
      <c r="S1254" s="1">
        <f>IF('Data Entry'!AO1257="g",'Data Entry'!AN1257*0.001*X1254,IF('Data Entry'!AO1257="UI",'Data Entry'!AN1257*0.000001*X1254,IF('Data Entry'!AO1257="mg",'Data Entry'!AN1257*0.000001*X1254,IF('Data Entry'!AO1257="t",'Data Entry'!AN1257*1000*X1254,IF('Data Entry'!AO1257="kg",'Data Entry'!AN1257*1*X1254,IF('Data Entry'!AO1257="L",'Data Entry'!AN1257*1*X1254,IFERROR(,"")))))))</f>
        <v>0</v>
      </c>
      <c r="T1254" s="1" t="s">
        <v>4</v>
      </c>
      <c r="U1254" s="59" t="str">
        <f>IF('Data Entry'!AP1257="No aplica","1",'Data Entry'!AP1257)</f>
        <v/>
      </c>
      <c r="V1254" s="59" t="str">
        <f>IF('Data Entry'!AS1257="No aplica","1",'Data Entry'!AS1257)</f>
        <v/>
      </c>
      <c r="W1254" s="59" t="str">
        <f>IF('Data Entry'!AV1257="No aplica","1",'Data Entry'!AV1257)</f>
        <v/>
      </c>
      <c r="X1254" s="59" t="str">
        <f>IF('Data Entry'!AY1257="No aplica","1",'Data Entry'!AY1257)</f>
        <v/>
      </c>
      <c r="Y1254" s="151" t="str">
        <f t="shared" si="19"/>
        <v/>
      </c>
      <c r="Z1254" s="152" t="str">
        <f>IF('Data Entry'!H1257="Yes","1",IF(AND('Data Entry'!H1257="",'Data Entry'!I1257="",'Data Entry'!J1257="",'Data Entry'!K1257="",'Data Entry'!L1257="",'Data Entry'!M1257="",'Data Entry'!N1257="",'Data Entry'!O1257="",'Data Entry'!P1257="",'Data Entry'!Q1257=""),"","1"))</f>
        <v/>
      </c>
      <c r="AA1254" s="152" t="str">
        <f>IF('Data Entry'!R1257="Yes","1",IF(AND('Data Entry'!R1257="",'Data Entry'!S1257="",'Data Entry'!T1257="",'Data Entry'!U1257=""),"","1"))</f>
        <v/>
      </c>
      <c r="AB1254" s="157" t="str">
        <f>IF('Data Entry'!V1257="Yes","1",IF(AND('Data Entry'!V1257="",'Data Entry'!W1257=""),"","1"))</f>
        <v/>
      </c>
    </row>
    <row r="1255" spans="1:28" ht="17">
      <c r="A1255" s="59">
        <f>'Data Entry'!AB1258</f>
        <v>0</v>
      </c>
      <c r="B1255" s="59" t="str">
        <f>'Data Entry'!AR1258</f>
        <v/>
      </c>
      <c r="C1255" s="1">
        <f>IF('Data Entry'!AD1258="g",'Data Entry'!AC1258*0.001*U1255,IF('Data Entry'!AD1258="UI",'Data Entry'!AC1258*0.000001*U1255,IF('Data Entry'!AD1258="mg",'Data Entry'!AC1258*0.000001*U1255,IF('Data Entry'!AD1258="t",'Data Entry'!AC1258*1000*U1255,IF('Data Entry'!AD1258="kg",'Data Entry'!AC1258*1*U1255,IF('Data Entry'!AD1258="L",'Data Entry'!AC1258*1*U1255,IFERROR(,"")))))))</f>
        <v>0</v>
      </c>
      <c r="D1255" s="1" t="s">
        <v>4</v>
      </c>
      <c r="E1255" s="1">
        <f>IF('Data Entry'!AF1258="g",'Data Entry'!AE1258*0.001,IF('Data Entry'!AF1258="mg",'Data Entry'!AE1258*0.000001,IF('Data Entry'!AF1258="t",'Data Entry'!AE1258*1000,IF('Data Entry'!AF1258="ml",'Data Entry'!AE1258*0.001,IF('Data Entry'!AF1258="kg",'Data Entry'!AE1258*1,IF('Data Entry'!AF1258="Pieza",'Data Entry'!AE1258*1,IF('Data Entry'!AF1258="L",'Data Entry'!AE1258*1,IFERROR(,""))))))))</f>
        <v>0</v>
      </c>
      <c r="F1255" s="1" t="s">
        <v>4</v>
      </c>
      <c r="G1255" s="1">
        <f>IF('Data Entry'!AA1258="g",'Data Entry'!Z1258*0.001,IF('Data Entry'!AA1258="mg",'Data Entry'!Z1258*0.000001,IF('Data Entry'!AA1258="t",'Data Entry'!Z1258*1000,IF('Data Entry'!AA1258="ml",'Data Entry'!Z1258*0.001,IF('Data Entry'!AA1258="kg",'Data Entry'!Z1258*1,IF('Data Entry'!AA1258="Piezas",'Data Entry'!Z1258*1,IF('Data Entry'!AA1258="L",'Data Entry'!Z1258*1,IFERROR(,""))))))))</f>
        <v>0</v>
      </c>
      <c r="H1255" s="1" t="s">
        <v>4</v>
      </c>
      <c r="I1255" s="1">
        <f>IF('Data Entry'!AC1258="g",'Data Entry'!AB1258*0.001,IF('Data Entry'!AC1258="mg",'Data Entry'!AB1258*0.000001,IF('Data Entry'!AC1258="t",'Data Entry'!AB1258*1000,IF('Data Entry'!AC1258="ml",'Data Entry'!AB1258*0.001,IF('Data Entry'!AC1258="kg",'Data Entry'!AB1258*1,IF('Data Entry'!AC1258="L",'Data Entry'!AB1258*1,IFERROR(,"")))))))</f>
        <v>0</v>
      </c>
      <c r="J1255" s="59" t="str">
        <f>'Data Entry'!AU1258</f>
        <v/>
      </c>
      <c r="K1255" s="1">
        <f>IF('Data Entry'!AI1258="g",'Data Entry'!AH1258*0.001*V1255,IF('Data Entry'!AI1258="UI",'Data Entry'!AH1258*0.000001*V1255,IF('Data Entry'!AI1258="mg",'Data Entry'!AH1258*0.000001*V1255,IF('Data Entry'!AI1258="t",'Data Entry'!AH1258*1000*V1255,IF('Data Entry'!AI1258="kg",'Data Entry'!AH1258*1*V1255,IF('Data Entry'!AI1258="L",'Data Entry'!AH1258*1*V1255,IFERROR(,"")))))))</f>
        <v>0</v>
      </c>
      <c r="L1255" s="1" t="s">
        <v>4</v>
      </c>
      <c r="M1255" s="59">
        <f>'Data Entry'!AJ1258</f>
        <v>0</v>
      </c>
      <c r="N1255" s="59" t="str">
        <f>'Data Entry'!AX1258</f>
        <v/>
      </c>
      <c r="O1255" s="1">
        <f>IF('Data Entry'!AL1258="g",'Data Entry'!AK1258*0.001*W1255,IF('Data Entry'!AL1258="UI",'Data Entry'!AK1258*0.000001*W1255,IF('Data Entry'!AL1258="mg",'Data Entry'!AK1258*0.000001*W1255,IF('Data Entry'!AL1258="t",'Data Entry'!AK1258*1000*W1255,IF('Data Entry'!AL1258="kg",'Data Entry'!AK1258*1*W1255,IF('Data Entry'!AL1258="L",'Data Entry'!AK1258*1*W1255,IFERROR(,"")))))))</f>
        <v>0</v>
      </c>
      <c r="P1255" s="1" t="s">
        <v>4</v>
      </c>
      <c r="Q1255" s="59">
        <f>'Data Entry'!AM1258</f>
        <v>0</v>
      </c>
      <c r="R1255" s="59" t="str">
        <f>'Data Entry'!BA1258</f>
        <v/>
      </c>
      <c r="S1255" s="1">
        <f>IF('Data Entry'!AO1258="g",'Data Entry'!AN1258*0.001*X1255,IF('Data Entry'!AO1258="UI",'Data Entry'!AN1258*0.000001*X1255,IF('Data Entry'!AO1258="mg",'Data Entry'!AN1258*0.000001*X1255,IF('Data Entry'!AO1258="t",'Data Entry'!AN1258*1000*X1255,IF('Data Entry'!AO1258="kg",'Data Entry'!AN1258*1*X1255,IF('Data Entry'!AO1258="L",'Data Entry'!AN1258*1*X1255,IFERROR(,"")))))))</f>
        <v>0</v>
      </c>
      <c r="T1255" s="1" t="s">
        <v>4</v>
      </c>
      <c r="U1255" s="59" t="str">
        <f>IF('Data Entry'!AP1258="No aplica","1",'Data Entry'!AP1258)</f>
        <v/>
      </c>
      <c r="V1255" s="59" t="str">
        <f>IF('Data Entry'!AS1258="No aplica","1",'Data Entry'!AS1258)</f>
        <v/>
      </c>
      <c r="W1255" s="59" t="str">
        <f>IF('Data Entry'!AV1258="No aplica","1",'Data Entry'!AV1258)</f>
        <v/>
      </c>
      <c r="X1255" s="59" t="str">
        <f>IF('Data Entry'!AY1258="No aplica","1",'Data Entry'!AY1258)</f>
        <v/>
      </c>
      <c r="Y1255" s="151" t="str">
        <f t="shared" si="19"/>
        <v/>
      </c>
      <c r="Z1255" s="152" t="str">
        <f>IF('Data Entry'!H1258="Yes","1",IF(AND('Data Entry'!H1258="",'Data Entry'!I1258="",'Data Entry'!J1258="",'Data Entry'!K1258="",'Data Entry'!L1258="",'Data Entry'!M1258="",'Data Entry'!N1258="",'Data Entry'!O1258="",'Data Entry'!P1258="",'Data Entry'!Q1258=""),"","1"))</f>
        <v/>
      </c>
      <c r="AA1255" s="152" t="str">
        <f>IF('Data Entry'!R1258="Yes","1",IF(AND('Data Entry'!R1258="",'Data Entry'!S1258="",'Data Entry'!T1258="",'Data Entry'!U1258=""),"","1"))</f>
        <v/>
      </c>
      <c r="AB1255" s="157" t="str">
        <f>IF('Data Entry'!V1258="Yes","1",IF(AND('Data Entry'!V1258="",'Data Entry'!W1258=""),"","1"))</f>
        <v/>
      </c>
    </row>
    <row r="1256" spans="1:28" ht="17">
      <c r="A1256" s="59">
        <f>'Data Entry'!AB1259</f>
        <v>0</v>
      </c>
      <c r="B1256" s="59" t="str">
        <f>'Data Entry'!AR1259</f>
        <v/>
      </c>
      <c r="C1256" s="1">
        <f>IF('Data Entry'!AD1259="g",'Data Entry'!AC1259*0.001*U1256,IF('Data Entry'!AD1259="UI",'Data Entry'!AC1259*0.000001*U1256,IF('Data Entry'!AD1259="mg",'Data Entry'!AC1259*0.000001*U1256,IF('Data Entry'!AD1259="t",'Data Entry'!AC1259*1000*U1256,IF('Data Entry'!AD1259="kg",'Data Entry'!AC1259*1*U1256,IF('Data Entry'!AD1259="L",'Data Entry'!AC1259*1*U1256,IFERROR(,"")))))))</f>
        <v>0</v>
      </c>
      <c r="D1256" s="1" t="s">
        <v>4</v>
      </c>
      <c r="E1256" s="1">
        <f>IF('Data Entry'!AF1259="g",'Data Entry'!AE1259*0.001,IF('Data Entry'!AF1259="mg",'Data Entry'!AE1259*0.000001,IF('Data Entry'!AF1259="t",'Data Entry'!AE1259*1000,IF('Data Entry'!AF1259="ml",'Data Entry'!AE1259*0.001,IF('Data Entry'!AF1259="kg",'Data Entry'!AE1259*1,IF('Data Entry'!AF1259="Pieza",'Data Entry'!AE1259*1,IF('Data Entry'!AF1259="L",'Data Entry'!AE1259*1,IFERROR(,""))))))))</f>
        <v>0</v>
      </c>
      <c r="F1256" s="1" t="s">
        <v>4</v>
      </c>
      <c r="G1256" s="1">
        <f>IF('Data Entry'!AA1259="g",'Data Entry'!Z1259*0.001,IF('Data Entry'!AA1259="mg",'Data Entry'!Z1259*0.000001,IF('Data Entry'!AA1259="t",'Data Entry'!Z1259*1000,IF('Data Entry'!AA1259="ml",'Data Entry'!Z1259*0.001,IF('Data Entry'!AA1259="kg",'Data Entry'!Z1259*1,IF('Data Entry'!AA1259="Piezas",'Data Entry'!Z1259*1,IF('Data Entry'!AA1259="L",'Data Entry'!Z1259*1,IFERROR(,""))))))))</f>
        <v>0</v>
      </c>
      <c r="H1256" s="1" t="s">
        <v>4</v>
      </c>
      <c r="I1256" s="1">
        <f>IF('Data Entry'!AC1259="g",'Data Entry'!AB1259*0.001,IF('Data Entry'!AC1259="mg",'Data Entry'!AB1259*0.000001,IF('Data Entry'!AC1259="t",'Data Entry'!AB1259*1000,IF('Data Entry'!AC1259="ml",'Data Entry'!AB1259*0.001,IF('Data Entry'!AC1259="kg",'Data Entry'!AB1259*1,IF('Data Entry'!AC1259="L",'Data Entry'!AB1259*1,IFERROR(,"")))))))</f>
        <v>0</v>
      </c>
      <c r="J1256" s="59" t="str">
        <f>'Data Entry'!AU1259</f>
        <v/>
      </c>
      <c r="K1256" s="1">
        <f>IF('Data Entry'!AI1259="g",'Data Entry'!AH1259*0.001*V1256,IF('Data Entry'!AI1259="UI",'Data Entry'!AH1259*0.000001*V1256,IF('Data Entry'!AI1259="mg",'Data Entry'!AH1259*0.000001*V1256,IF('Data Entry'!AI1259="t",'Data Entry'!AH1259*1000*V1256,IF('Data Entry'!AI1259="kg",'Data Entry'!AH1259*1*V1256,IF('Data Entry'!AI1259="L",'Data Entry'!AH1259*1*V1256,IFERROR(,"")))))))</f>
        <v>0</v>
      </c>
      <c r="L1256" s="1" t="s">
        <v>4</v>
      </c>
      <c r="M1256" s="59">
        <f>'Data Entry'!AJ1259</f>
        <v>0</v>
      </c>
      <c r="N1256" s="59" t="str">
        <f>'Data Entry'!AX1259</f>
        <v/>
      </c>
      <c r="O1256" s="1">
        <f>IF('Data Entry'!AL1259="g",'Data Entry'!AK1259*0.001*W1256,IF('Data Entry'!AL1259="UI",'Data Entry'!AK1259*0.000001*W1256,IF('Data Entry'!AL1259="mg",'Data Entry'!AK1259*0.000001*W1256,IF('Data Entry'!AL1259="t",'Data Entry'!AK1259*1000*W1256,IF('Data Entry'!AL1259="kg",'Data Entry'!AK1259*1*W1256,IF('Data Entry'!AL1259="L",'Data Entry'!AK1259*1*W1256,IFERROR(,"")))))))</f>
        <v>0</v>
      </c>
      <c r="P1256" s="1" t="s">
        <v>4</v>
      </c>
      <c r="Q1256" s="59">
        <f>'Data Entry'!AM1259</f>
        <v>0</v>
      </c>
      <c r="R1256" s="59" t="str">
        <f>'Data Entry'!BA1259</f>
        <v/>
      </c>
      <c r="S1256" s="1">
        <f>IF('Data Entry'!AO1259="g",'Data Entry'!AN1259*0.001*X1256,IF('Data Entry'!AO1259="UI",'Data Entry'!AN1259*0.000001*X1256,IF('Data Entry'!AO1259="mg",'Data Entry'!AN1259*0.000001*X1256,IF('Data Entry'!AO1259="t",'Data Entry'!AN1259*1000*X1256,IF('Data Entry'!AO1259="kg",'Data Entry'!AN1259*1*X1256,IF('Data Entry'!AO1259="L",'Data Entry'!AN1259*1*X1256,IFERROR(,"")))))))</f>
        <v>0</v>
      </c>
      <c r="T1256" s="1" t="s">
        <v>4</v>
      </c>
      <c r="U1256" s="59" t="str">
        <f>IF('Data Entry'!AP1259="No aplica","1",'Data Entry'!AP1259)</f>
        <v/>
      </c>
      <c r="V1256" s="59" t="str">
        <f>IF('Data Entry'!AS1259="No aplica","1",'Data Entry'!AS1259)</f>
        <v/>
      </c>
      <c r="W1256" s="59" t="str">
        <f>IF('Data Entry'!AV1259="No aplica","1",'Data Entry'!AV1259)</f>
        <v/>
      </c>
      <c r="X1256" s="59" t="str">
        <f>IF('Data Entry'!AY1259="No aplica","1",'Data Entry'!AY1259)</f>
        <v/>
      </c>
      <c r="Y1256" s="151" t="str">
        <f t="shared" si="19"/>
        <v/>
      </c>
      <c r="Z1256" s="152" t="str">
        <f>IF('Data Entry'!H1259="Yes","1",IF(AND('Data Entry'!H1259="",'Data Entry'!I1259="",'Data Entry'!J1259="",'Data Entry'!K1259="",'Data Entry'!L1259="",'Data Entry'!M1259="",'Data Entry'!N1259="",'Data Entry'!O1259="",'Data Entry'!P1259="",'Data Entry'!Q1259=""),"","1"))</f>
        <v/>
      </c>
      <c r="AA1256" s="152" t="str">
        <f>IF('Data Entry'!R1259="Yes","1",IF(AND('Data Entry'!R1259="",'Data Entry'!S1259="",'Data Entry'!T1259="",'Data Entry'!U1259=""),"","1"))</f>
        <v/>
      </c>
      <c r="AB1256" s="157" t="str">
        <f>IF('Data Entry'!V1259="Yes","1",IF(AND('Data Entry'!V1259="",'Data Entry'!W1259=""),"","1"))</f>
        <v/>
      </c>
    </row>
    <row r="1257" spans="1:28" ht="17">
      <c r="A1257" s="59">
        <f>'Data Entry'!AB1260</f>
        <v>0</v>
      </c>
      <c r="B1257" s="59" t="str">
        <f>'Data Entry'!AR1260</f>
        <v/>
      </c>
      <c r="C1257" s="1">
        <f>IF('Data Entry'!AD1260="g",'Data Entry'!AC1260*0.001*U1257,IF('Data Entry'!AD1260="UI",'Data Entry'!AC1260*0.000001*U1257,IF('Data Entry'!AD1260="mg",'Data Entry'!AC1260*0.000001*U1257,IF('Data Entry'!AD1260="t",'Data Entry'!AC1260*1000*U1257,IF('Data Entry'!AD1260="kg",'Data Entry'!AC1260*1*U1257,IF('Data Entry'!AD1260="L",'Data Entry'!AC1260*1*U1257,IFERROR(,"")))))))</f>
        <v>0</v>
      </c>
      <c r="D1257" s="1" t="s">
        <v>4</v>
      </c>
      <c r="E1257" s="1">
        <f>IF('Data Entry'!AF1260="g",'Data Entry'!AE1260*0.001,IF('Data Entry'!AF1260="mg",'Data Entry'!AE1260*0.000001,IF('Data Entry'!AF1260="t",'Data Entry'!AE1260*1000,IF('Data Entry'!AF1260="ml",'Data Entry'!AE1260*0.001,IF('Data Entry'!AF1260="kg",'Data Entry'!AE1260*1,IF('Data Entry'!AF1260="Pieza",'Data Entry'!AE1260*1,IF('Data Entry'!AF1260="L",'Data Entry'!AE1260*1,IFERROR(,""))))))))</f>
        <v>0</v>
      </c>
      <c r="F1257" s="1" t="s">
        <v>4</v>
      </c>
      <c r="G1257" s="1">
        <f>IF('Data Entry'!AA1260="g",'Data Entry'!Z1260*0.001,IF('Data Entry'!AA1260="mg",'Data Entry'!Z1260*0.000001,IF('Data Entry'!AA1260="t",'Data Entry'!Z1260*1000,IF('Data Entry'!AA1260="ml",'Data Entry'!Z1260*0.001,IF('Data Entry'!AA1260="kg",'Data Entry'!Z1260*1,IF('Data Entry'!AA1260="Piezas",'Data Entry'!Z1260*1,IF('Data Entry'!AA1260="L",'Data Entry'!Z1260*1,IFERROR(,""))))))))</f>
        <v>0</v>
      </c>
      <c r="H1257" s="1" t="s">
        <v>4</v>
      </c>
      <c r="I1257" s="1">
        <f>IF('Data Entry'!AC1260="g",'Data Entry'!AB1260*0.001,IF('Data Entry'!AC1260="mg",'Data Entry'!AB1260*0.000001,IF('Data Entry'!AC1260="t",'Data Entry'!AB1260*1000,IF('Data Entry'!AC1260="ml",'Data Entry'!AB1260*0.001,IF('Data Entry'!AC1260="kg",'Data Entry'!AB1260*1,IF('Data Entry'!AC1260="L",'Data Entry'!AB1260*1,IFERROR(,"")))))))</f>
        <v>0</v>
      </c>
      <c r="J1257" s="59" t="str">
        <f>'Data Entry'!AU1260</f>
        <v/>
      </c>
      <c r="K1257" s="1">
        <f>IF('Data Entry'!AI1260="g",'Data Entry'!AH1260*0.001*V1257,IF('Data Entry'!AI1260="UI",'Data Entry'!AH1260*0.000001*V1257,IF('Data Entry'!AI1260="mg",'Data Entry'!AH1260*0.000001*V1257,IF('Data Entry'!AI1260="t",'Data Entry'!AH1260*1000*V1257,IF('Data Entry'!AI1260="kg",'Data Entry'!AH1260*1*V1257,IF('Data Entry'!AI1260="L",'Data Entry'!AH1260*1*V1257,IFERROR(,"")))))))</f>
        <v>0</v>
      </c>
      <c r="L1257" s="1" t="s">
        <v>4</v>
      </c>
      <c r="M1257" s="59">
        <f>'Data Entry'!AJ1260</f>
        <v>0</v>
      </c>
      <c r="N1257" s="59" t="str">
        <f>'Data Entry'!AX1260</f>
        <v/>
      </c>
      <c r="O1257" s="1">
        <f>IF('Data Entry'!AL1260="g",'Data Entry'!AK1260*0.001*W1257,IF('Data Entry'!AL1260="UI",'Data Entry'!AK1260*0.000001*W1257,IF('Data Entry'!AL1260="mg",'Data Entry'!AK1260*0.000001*W1257,IF('Data Entry'!AL1260="t",'Data Entry'!AK1260*1000*W1257,IF('Data Entry'!AL1260="kg",'Data Entry'!AK1260*1*W1257,IF('Data Entry'!AL1260="L",'Data Entry'!AK1260*1*W1257,IFERROR(,"")))))))</f>
        <v>0</v>
      </c>
      <c r="P1257" s="1" t="s">
        <v>4</v>
      </c>
      <c r="Q1257" s="59">
        <f>'Data Entry'!AM1260</f>
        <v>0</v>
      </c>
      <c r="R1257" s="59" t="str">
        <f>'Data Entry'!BA1260</f>
        <v/>
      </c>
      <c r="S1257" s="1">
        <f>IF('Data Entry'!AO1260="g",'Data Entry'!AN1260*0.001*X1257,IF('Data Entry'!AO1260="UI",'Data Entry'!AN1260*0.000001*X1257,IF('Data Entry'!AO1260="mg",'Data Entry'!AN1260*0.000001*X1257,IF('Data Entry'!AO1260="t",'Data Entry'!AN1260*1000*X1257,IF('Data Entry'!AO1260="kg",'Data Entry'!AN1260*1*X1257,IF('Data Entry'!AO1260="L",'Data Entry'!AN1260*1*X1257,IFERROR(,"")))))))</f>
        <v>0</v>
      </c>
      <c r="T1257" s="1" t="s">
        <v>4</v>
      </c>
      <c r="U1257" s="59" t="str">
        <f>IF('Data Entry'!AP1260="No aplica","1",'Data Entry'!AP1260)</f>
        <v/>
      </c>
      <c r="V1257" s="59" t="str">
        <f>IF('Data Entry'!AS1260="No aplica","1",'Data Entry'!AS1260)</f>
        <v/>
      </c>
      <c r="W1257" s="59" t="str">
        <f>IF('Data Entry'!AV1260="No aplica","1",'Data Entry'!AV1260)</f>
        <v/>
      </c>
      <c r="X1257" s="59" t="str">
        <f>IF('Data Entry'!AY1260="No aplica","1",'Data Entry'!AY1260)</f>
        <v/>
      </c>
      <c r="Y1257" s="151" t="str">
        <f t="shared" si="19"/>
        <v/>
      </c>
      <c r="Z1257" s="152" t="str">
        <f>IF('Data Entry'!H1260="Yes","1",IF(AND('Data Entry'!H1260="",'Data Entry'!I1260="",'Data Entry'!J1260="",'Data Entry'!K1260="",'Data Entry'!L1260="",'Data Entry'!M1260="",'Data Entry'!N1260="",'Data Entry'!O1260="",'Data Entry'!P1260="",'Data Entry'!Q1260=""),"","1"))</f>
        <v/>
      </c>
      <c r="AA1257" s="152" t="str">
        <f>IF('Data Entry'!R1260="Yes","1",IF(AND('Data Entry'!R1260="",'Data Entry'!S1260="",'Data Entry'!T1260="",'Data Entry'!U1260=""),"","1"))</f>
        <v/>
      </c>
      <c r="AB1257" s="157" t="str">
        <f>IF('Data Entry'!V1260="Yes","1",IF(AND('Data Entry'!V1260="",'Data Entry'!W1260=""),"","1"))</f>
        <v/>
      </c>
    </row>
    <row r="1258" spans="1:28" ht="17">
      <c r="A1258" s="59">
        <f>'Data Entry'!AB1261</f>
        <v>0</v>
      </c>
      <c r="B1258" s="59" t="str">
        <f>'Data Entry'!AR1261</f>
        <v/>
      </c>
      <c r="C1258" s="1">
        <f>IF('Data Entry'!AD1261="g",'Data Entry'!AC1261*0.001*U1258,IF('Data Entry'!AD1261="UI",'Data Entry'!AC1261*0.000001*U1258,IF('Data Entry'!AD1261="mg",'Data Entry'!AC1261*0.000001*U1258,IF('Data Entry'!AD1261="t",'Data Entry'!AC1261*1000*U1258,IF('Data Entry'!AD1261="kg",'Data Entry'!AC1261*1*U1258,IF('Data Entry'!AD1261="L",'Data Entry'!AC1261*1*U1258,IFERROR(,"")))))))</f>
        <v>0</v>
      </c>
      <c r="D1258" s="1" t="s">
        <v>4</v>
      </c>
      <c r="E1258" s="1">
        <f>IF('Data Entry'!AF1261="g",'Data Entry'!AE1261*0.001,IF('Data Entry'!AF1261="mg",'Data Entry'!AE1261*0.000001,IF('Data Entry'!AF1261="t",'Data Entry'!AE1261*1000,IF('Data Entry'!AF1261="ml",'Data Entry'!AE1261*0.001,IF('Data Entry'!AF1261="kg",'Data Entry'!AE1261*1,IF('Data Entry'!AF1261="Pieza",'Data Entry'!AE1261*1,IF('Data Entry'!AF1261="L",'Data Entry'!AE1261*1,IFERROR(,""))))))))</f>
        <v>0</v>
      </c>
      <c r="F1258" s="1" t="s">
        <v>4</v>
      </c>
      <c r="G1258" s="1">
        <f>IF('Data Entry'!AA1261="g",'Data Entry'!Z1261*0.001,IF('Data Entry'!AA1261="mg",'Data Entry'!Z1261*0.000001,IF('Data Entry'!AA1261="t",'Data Entry'!Z1261*1000,IF('Data Entry'!AA1261="ml",'Data Entry'!Z1261*0.001,IF('Data Entry'!AA1261="kg",'Data Entry'!Z1261*1,IF('Data Entry'!AA1261="Piezas",'Data Entry'!Z1261*1,IF('Data Entry'!AA1261="L",'Data Entry'!Z1261*1,IFERROR(,""))))))))</f>
        <v>0</v>
      </c>
      <c r="H1258" s="1" t="s">
        <v>4</v>
      </c>
      <c r="I1258" s="1">
        <f>IF('Data Entry'!AC1261="g",'Data Entry'!AB1261*0.001,IF('Data Entry'!AC1261="mg",'Data Entry'!AB1261*0.000001,IF('Data Entry'!AC1261="t",'Data Entry'!AB1261*1000,IF('Data Entry'!AC1261="ml",'Data Entry'!AB1261*0.001,IF('Data Entry'!AC1261="kg",'Data Entry'!AB1261*1,IF('Data Entry'!AC1261="L",'Data Entry'!AB1261*1,IFERROR(,"")))))))</f>
        <v>0</v>
      </c>
      <c r="J1258" s="59" t="str">
        <f>'Data Entry'!AU1261</f>
        <v/>
      </c>
      <c r="K1258" s="1">
        <f>IF('Data Entry'!AI1261="g",'Data Entry'!AH1261*0.001*V1258,IF('Data Entry'!AI1261="UI",'Data Entry'!AH1261*0.000001*V1258,IF('Data Entry'!AI1261="mg",'Data Entry'!AH1261*0.000001*V1258,IF('Data Entry'!AI1261="t",'Data Entry'!AH1261*1000*V1258,IF('Data Entry'!AI1261="kg",'Data Entry'!AH1261*1*V1258,IF('Data Entry'!AI1261="L",'Data Entry'!AH1261*1*V1258,IFERROR(,"")))))))</f>
        <v>0</v>
      </c>
      <c r="L1258" s="1" t="s">
        <v>4</v>
      </c>
      <c r="M1258" s="59">
        <f>'Data Entry'!AJ1261</f>
        <v>0</v>
      </c>
      <c r="N1258" s="59" t="str">
        <f>'Data Entry'!AX1261</f>
        <v/>
      </c>
      <c r="O1258" s="1">
        <f>IF('Data Entry'!AL1261="g",'Data Entry'!AK1261*0.001*W1258,IF('Data Entry'!AL1261="UI",'Data Entry'!AK1261*0.000001*W1258,IF('Data Entry'!AL1261="mg",'Data Entry'!AK1261*0.000001*W1258,IF('Data Entry'!AL1261="t",'Data Entry'!AK1261*1000*W1258,IF('Data Entry'!AL1261="kg",'Data Entry'!AK1261*1*W1258,IF('Data Entry'!AL1261="L",'Data Entry'!AK1261*1*W1258,IFERROR(,"")))))))</f>
        <v>0</v>
      </c>
      <c r="P1258" s="1" t="s">
        <v>4</v>
      </c>
      <c r="Q1258" s="59">
        <f>'Data Entry'!AM1261</f>
        <v>0</v>
      </c>
      <c r="R1258" s="59" t="str">
        <f>'Data Entry'!BA1261</f>
        <v/>
      </c>
      <c r="S1258" s="1">
        <f>IF('Data Entry'!AO1261="g",'Data Entry'!AN1261*0.001*X1258,IF('Data Entry'!AO1261="UI",'Data Entry'!AN1261*0.000001*X1258,IF('Data Entry'!AO1261="mg",'Data Entry'!AN1261*0.000001*X1258,IF('Data Entry'!AO1261="t",'Data Entry'!AN1261*1000*X1258,IF('Data Entry'!AO1261="kg",'Data Entry'!AN1261*1*X1258,IF('Data Entry'!AO1261="L",'Data Entry'!AN1261*1*X1258,IFERROR(,"")))))))</f>
        <v>0</v>
      </c>
      <c r="T1258" s="1" t="s">
        <v>4</v>
      </c>
      <c r="U1258" s="59" t="str">
        <f>IF('Data Entry'!AP1261="No aplica","1",'Data Entry'!AP1261)</f>
        <v/>
      </c>
      <c r="V1258" s="59" t="str">
        <f>IF('Data Entry'!AS1261="No aplica","1",'Data Entry'!AS1261)</f>
        <v/>
      </c>
      <c r="W1258" s="59" t="str">
        <f>IF('Data Entry'!AV1261="No aplica","1",'Data Entry'!AV1261)</f>
        <v/>
      </c>
      <c r="X1258" s="59" t="str">
        <f>IF('Data Entry'!AY1261="No aplica","1",'Data Entry'!AY1261)</f>
        <v/>
      </c>
      <c r="Y1258" s="151" t="str">
        <f t="shared" si="19"/>
        <v/>
      </c>
      <c r="Z1258" s="152" t="str">
        <f>IF('Data Entry'!H1261="Yes","1",IF(AND('Data Entry'!H1261="",'Data Entry'!I1261="",'Data Entry'!J1261="",'Data Entry'!K1261="",'Data Entry'!L1261="",'Data Entry'!M1261="",'Data Entry'!N1261="",'Data Entry'!O1261="",'Data Entry'!P1261="",'Data Entry'!Q1261=""),"","1"))</f>
        <v/>
      </c>
      <c r="AA1258" s="152" t="str">
        <f>IF('Data Entry'!R1261="Yes","1",IF(AND('Data Entry'!R1261="",'Data Entry'!S1261="",'Data Entry'!T1261="",'Data Entry'!U1261=""),"","1"))</f>
        <v/>
      </c>
      <c r="AB1258" s="157" t="str">
        <f>IF('Data Entry'!V1261="Yes","1",IF(AND('Data Entry'!V1261="",'Data Entry'!W1261=""),"","1"))</f>
        <v/>
      </c>
    </row>
    <row r="1259" spans="1:28" ht="17">
      <c r="A1259" s="59">
        <f>'Data Entry'!AB1262</f>
        <v>0</v>
      </c>
      <c r="B1259" s="59" t="str">
        <f>'Data Entry'!AR1262</f>
        <v/>
      </c>
      <c r="C1259" s="1">
        <f>IF('Data Entry'!AD1262="g",'Data Entry'!AC1262*0.001*U1259,IF('Data Entry'!AD1262="UI",'Data Entry'!AC1262*0.000001*U1259,IF('Data Entry'!AD1262="mg",'Data Entry'!AC1262*0.000001*U1259,IF('Data Entry'!AD1262="t",'Data Entry'!AC1262*1000*U1259,IF('Data Entry'!AD1262="kg",'Data Entry'!AC1262*1*U1259,IF('Data Entry'!AD1262="L",'Data Entry'!AC1262*1*U1259,IFERROR(,"")))))))</f>
        <v>0</v>
      </c>
      <c r="D1259" s="1" t="s">
        <v>4</v>
      </c>
      <c r="E1259" s="1">
        <f>IF('Data Entry'!AF1262="g",'Data Entry'!AE1262*0.001,IF('Data Entry'!AF1262="mg",'Data Entry'!AE1262*0.000001,IF('Data Entry'!AF1262="t",'Data Entry'!AE1262*1000,IF('Data Entry'!AF1262="ml",'Data Entry'!AE1262*0.001,IF('Data Entry'!AF1262="kg",'Data Entry'!AE1262*1,IF('Data Entry'!AF1262="Pieza",'Data Entry'!AE1262*1,IF('Data Entry'!AF1262="L",'Data Entry'!AE1262*1,IFERROR(,""))))))))</f>
        <v>0</v>
      </c>
      <c r="F1259" s="1" t="s">
        <v>4</v>
      </c>
      <c r="G1259" s="1">
        <f>IF('Data Entry'!AA1262="g",'Data Entry'!Z1262*0.001,IF('Data Entry'!AA1262="mg",'Data Entry'!Z1262*0.000001,IF('Data Entry'!AA1262="t",'Data Entry'!Z1262*1000,IF('Data Entry'!AA1262="ml",'Data Entry'!Z1262*0.001,IF('Data Entry'!AA1262="kg",'Data Entry'!Z1262*1,IF('Data Entry'!AA1262="Piezas",'Data Entry'!Z1262*1,IF('Data Entry'!AA1262="L",'Data Entry'!Z1262*1,IFERROR(,""))))))))</f>
        <v>0</v>
      </c>
      <c r="H1259" s="1" t="s">
        <v>4</v>
      </c>
      <c r="I1259" s="1">
        <f>IF('Data Entry'!AC1262="g",'Data Entry'!AB1262*0.001,IF('Data Entry'!AC1262="mg",'Data Entry'!AB1262*0.000001,IF('Data Entry'!AC1262="t",'Data Entry'!AB1262*1000,IF('Data Entry'!AC1262="ml",'Data Entry'!AB1262*0.001,IF('Data Entry'!AC1262="kg",'Data Entry'!AB1262*1,IF('Data Entry'!AC1262="L",'Data Entry'!AB1262*1,IFERROR(,"")))))))</f>
        <v>0</v>
      </c>
      <c r="J1259" s="59" t="str">
        <f>'Data Entry'!AU1262</f>
        <v/>
      </c>
      <c r="K1259" s="1">
        <f>IF('Data Entry'!AI1262="g",'Data Entry'!AH1262*0.001*V1259,IF('Data Entry'!AI1262="UI",'Data Entry'!AH1262*0.000001*V1259,IF('Data Entry'!AI1262="mg",'Data Entry'!AH1262*0.000001*V1259,IF('Data Entry'!AI1262="t",'Data Entry'!AH1262*1000*V1259,IF('Data Entry'!AI1262="kg",'Data Entry'!AH1262*1*V1259,IF('Data Entry'!AI1262="L",'Data Entry'!AH1262*1*V1259,IFERROR(,"")))))))</f>
        <v>0</v>
      </c>
      <c r="L1259" s="1" t="s">
        <v>4</v>
      </c>
      <c r="M1259" s="59">
        <f>'Data Entry'!AJ1262</f>
        <v>0</v>
      </c>
      <c r="N1259" s="59" t="str">
        <f>'Data Entry'!AX1262</f>
        <v/>
      </c>
      <c r="O1259" s="1">
        <f>IF('Data Entry'!AL1262="g",'Data Entry'!AK1262*0.001*W1259,IF('Data Entry'!AL1262="UI",'Data Entry'!AK1262*0.000001*W1259,IF('Data Entry'!AL1262="mg",'Data Entry'!AK1262*0.000001*W1259,IF('Data Entry'!AL1262="t",'Data Entry'!AK1262*1000*W1259,IF('Data Entry'!AL1262="kg",'Data Entry'!AK1262*1*W1259,IF('Data Entry'!AL1262="L",'Data Entry'!AK1262*1*W1259,IFERROR(,"")))))))</f>
        <v>0</v>
      </c>
      <c r="P1259" s="1" t="s">
        <v>4</v>
      </c>
      <c r="Q1259" s="59">
        <f>'Data Entry'!AM1262</f>
        <v>0</v>
      </c>
      <c r="R1259" s="59" t="str">
        <f>'Data Entry'!BA1262</f>
        <v/>
      </c>
      <c r="S1259" s="1">
        <f>IF('Data Entry'!AO1262="g",'Data Entry'!AN1262*0.001*X1259,IF('Data Entry'!AO1262="UI",'Data Entry'!AN1262*0.000001*X1259,IF('Data Entry'!AO1262="mg",'Data Entry'!AN1262*0.000001*X1259,IF('Data Entry'!AO1262="t",'Data Entry'!AN1262*1000*X1259,IF('Data Entry'!AO1262="kg",'Data Entry'!AN1262*1*X1259,IF('Data Entry'!AO1262="L",'Data Entry'!AN1262*1*X1259,IFERROR(,"")))))))</f>
        <v>0</v>
      </c>
      <c r="T1259" s="1" t="s">
        <v>4</v>
      </c>
      <c r="U1259" s="59" t="str">
        <f>IF('Data Entry'!AP1262="No aplica","1",'Data Entry'!AP1262)</f>
        <v/>
      </c>
      <c r="V1259" s="59" t="str">
        <f>IF('Data Entry'!AS1262="No aplica","1",'Data Entry'!AS1262)</f>
        <v/>
      </c>
      <c r="W1259" s="59" t="str">
        <f>IF('Data Entry'!AV1262="No aplica","1",'Data Entry'!AV1262)</f>
        <v/>
      </c>
      <c r="X1259" s="59" t="str">
        <f>IF('Data Entry'!AY1262="No aplica","1",'Data Entry'!AY1262)</f>
        <v/>
      </c>
      <c r="Y1259" s="151" t="str">
        <f t="shared" si="19"/>
        <v/>
      </c>
      <c r="Z1259" s="152" t="str">
        <f>IF('Data Entry'!H1262="Yes","1",IF(AND('Data Entry'!H1262="",'Data Entry'!I1262="",'Data Entry'!J1262="",'Data Entry'!K1262="",'Data Entry'!L1262="",'Data Entry'!M1262="",'Data Entry'!N1262="",'Data Entry'!O1262="",'Data Entry'!P1262="",'Data Entry'!Q1262=""),"","1"))</f>
        <v/>
      </c>
      <c r="AA1259" s="152" t="str">
        <f>IF('Data Entry'!R1262="Yes","1",IF(AND('Data Entry'!R1262="",'Data Entry'!S1262="",'Data Entry'!T1262="",'Data Entry'!U1262=""),"","1"))</f>
        <v/>
      </c>
      <c r="AB1259" s="157" t="str">
        <f>IF('Data Entry'!V1262="Yes","1",IF(AND('Data Entry'!V1262="",'Data Entry'!W1262=""),"","1"))</f>
        <v/>
      </c>
    </row>
    <row r="1260" spans="1:28" ht="17">
      <c r="A1260" s="59">
        <f>'Data Entry'!AB1263</f>
        <v>0</v>
      </c>
      <c r="B1260" s="59" t="str">
        <f>'Data Entry'!AR1263</f>
        <v/>
      </c>
      <c r="C1260" s="1">
        <f>IF('Data Entry'!AD1263="g",'Data Entry'!AC1263*0.001*U1260,IF('Data Entry'!AD1263="UI",'Data Entry'!AC1263*0.000001*U1260,IF('Data Entry'!AD1263="mg",'Data Entry'!AC1263*0.000001*U1260,IF('Data Entry'!AD1263="t",'Data Entry'!AC1263*1000*U1260,IF('Data Entry'!AD1263="kg",'Data Entry'!AC1263*1*U1260,IF('Data Entry'!AD1263="L",'Data Entry'!AC1263*1*U1260,IFERROR(,"")))))))</f>
        <v>0</v>
      </c>
      <c r="D1260" s="1" t="s">
        <v>4</v>
      </c>
      <c r="E1260" s="1">
        <f>IF('Data Entry'!AF1263="g",'Data Entry'!AE1263*0.001,IF('Data Entry'!AF1263="mg",'Data Entry'!AE1263*0.000001,IF('Data Entry'!AF1263="t",'Data Entry'!AE1263*1000,IF('Data Entry'!AF1263="ml",'Data Entry'!AE1263*0.001,IF('Data Entry'!AF1263="kg",'Data Entry'!AE1263*1,IF('Data Entry'!AF1263="Pieza",'Data Entry'!AE1263*1,IF('Data Entry'!AF1263="L",'Data Entry'!AE1263*1,IFERROR(,""))))))))</f>
        <v>0</v>
      </c>
      <c r="F1260" s="1" t="s">
        <v>4</v>
      </c>
      <c r="G1260" s="1">
        <f>IF('Data Entry'!AA1263="g",'Data Entry'!Z1263*0.001,IF('Data Entry'!AA1263="mg",'Data Entry'!Z1263*0.000001,IF('Data Entry'!AA1263="t",'Data Entry'!Z1263*1000,IF('Data Entry'!AA1263="ml",'Data Entry'!Z1263*0.001,IF('Data Entry'!AA1263="kg",'Data Entry'!Z1263*1,IF('Data Entry'!AA1263="Piezas",'Data Entry'!Z1263*1,IF('Data Entry'!AA1263="L",'Data Entry'!Z1263*1,IFERROR(,""))))))))</f>
        <v>0</v>
      </c>
      <c r="H1260" s="1" t="s">
        <v>4</v>
      </c>
      <c r="I1260" s="1">
        <f>IF('Data Entry'!AC1263="g",'Data Entry'!AB1263*0.001,IF('Data Entry'!AC1263="mg",'Data Entry'!AB1263*0.000001,IF('Data Entry'!AC1263="t",'Data Entry'!AB1263*1000,IF('Data Entry'!AC1263="ml",'Data Entry'!AB1263*0.001,IF('Data Entry'!AC1263="kg",'Data Entry'!AB1263*1,IF('Data Entry'!AC1263="L",'Data Entry'!AB1263*1,IFERROR(,"")))))))</f>
        <v>0</v>
      </c>
      <c r="J1260" s="59" t="str">
        <f>'Data Entry'!AU1263</f>
        <v/>
      </c>
      <c r="K1260" s="1">
        <f>IF('Data Entry'!AI1263="g",'Data Entry'!AH1263*0.001*V1260,IF('Data Entry'!AI1263="UI",'Data Entry'!AH1263*0.000001*V1260,IF('Data Entry'!AI1263="mg",'Data Entry'!AH1263*0.000001*V1260,IF('Data Entry'!AI1263="t",'Data Entry'!AH1263*1000*V1260,IF('Data Entry'!AI1263="kg",'Data Entry'!AH1263*1*V1260,IF('Data Entry'!AI1263="L",'Data Entry'!AH1263*1*V1260,IFERROR(,"")))))))</f>
        <v>0</v>
      </c>
      <c r="L1260" s="1" t="s">
        <v>4</v>
      </c>
      <c r="M1260" s="59">
        <f>'Data Entry'!AJ1263</f>
        <v>0</v>
      </c>
      <c r="N1260" s="59" t="str">
        <f>'Data Entry'!AX1263</f>
        <v/>
      </c>
      <c r="O1260" s="1">
        <f>IF('Data Entry'!AL1263="g",'Data Entry'!AK1263*0.001*W1260,IF('Data Entry'!AL1263="UI",'Data Entry'!AK1263*0.000001*W1260,IF('Data Entry'!AL1263="mg",'Data Entry'!AK1263*0.000001*W1260,IF('Data Entry'!AL1263="t",'Data Entry'!AK1263*1000*W1260,IF('Data Entry'!AL1263="kg",'Data Entry'!AK1263*1*W1260,IF('Data Entry'!AL1263="L",'Data Entry'!AK1263*1*W1260,IFERROR(,"")))))))</f>
        <v>0</v>
      </c>
      <c r="P1260" s="1" t="s">
        <v>4</v>
      </c>
      <c r="Q1260" s="59">
        <f>'Data Entry'!AM1263</f>
        <v>0</v>
      </c>
      <c r="R1260" s="59" t="str">
        <f>'Data Entry'!BA1263</f>
        <v/>
      </c>
      <c r="S1260" s="1">
        <f>IF('Data Entry'!AO1263="g",'Data Entry'!AN1263*0.001*X1260,IF('Data Entry'!AO1263="UI",'Data Entry'!AN1263*0.000001*X1260,IF('Data Entry'!AO1263="mg",'Data Entry'!AN1263*0.000001*X1260,IF('Data Entry'!AO1263="t",'Data Entry'!AN1263*1000*X1260,IF('Data Entry'!AO1263="kg",'Data Entry'!AN1263*1*X1260,IF('Data Entry'!AO1263="L",'Data Entry'!AN1263*1*X1260,IFERROR(,"")))))))</f>
        <v>0</v>
      </c>
      <c r="T1260" s="1" t="s">
        <v>4</v>
      </c>
      <c r="U1260" s="59" t="str">
        <f>IF('Data Entry'!AP1263="No aplica","1",'Data Entry'!AP1263)</f>
        <v/>
      </c>
      <c r="V1260" s="59" t="str">
        <f>IF('Data Entry'!AS1263="No aplica","1",'Data Entry'!AS1263)</f>
        <v/>
      </c>
      <c r="W1260" s="59" t="str">
        <f>IF('Data Entry'!AV1263="No aplica","1",'Data Entry'!AV1263)</f>
        <v/>
      </c>
      <c r="X1260" s="59" t="str">
        <f>IF('Data Entry'!AY1263="No aplica","1",'Data Entry'!AY1263)</f>
        <v/>
      </c>
      <c r="Y1260" s="151" t="str">
        <f t="shared" si="19"/>
        <v/>
      </c>
      <c r="Z1260" s="152" t="str">
        <f>IF('Data Entry'!H1263="Yes","1",IF(AND('Data Entry'!H1263="",'Data Entry'!I1263="",'Data Entry'!J1263="",'Data Entry'!K1263="",'Data Entry'!L1263="",'Data Entry'!M1263="",'Data Entry'!N1263="",'Data Entry'!O1263="",'Data Entry'!P1263="",'Data Entry'!Q1263=""),"","1"))</f>
        <v/>
      </c>
      <c r="AA1260" s="152" t="str">
        <f>IF('Data Entry'!R1263="Yes","1",IF(AND('Data Entry'!R1263="",'Data Entry'!S1263="",'Data Entry'!T1263="",'Data Entry'!U1263=""),"","1"))</f>
        <v/>
      </c>
      <c r="AB1260" s="157" t="str">
        <f>IF('Data Entry'!V1263="Yes","1",IF(AND('Data Entry'!V1263="",'Data Entry'!W1263=""),"","1"))</f>
        <v/>
      </c>
    </row>
    <row r="1261" spans="1:28" ht="17">
      <c r="A1261" s="59">
        <f>'Data Entry'!AB1264</f>
        <v>0</v>
      </c>
      <c r="B1261" s="59" t="str">
        <f>'Data Entry'!AR1264</f>
        <v/>
      </c>
      <c r="C1261" s="1">
        <f>IF('Data Entry'!AD1264="g",'Data Entry'!AC1264*0.001*U1261,IF('Data Entry'!AD1264="UI",'Data Entry'!AC1264*0.000001*U1261,IF('Data Entry'!AD1264="mg",'Data Entry'!AC1264*0.000001*U1261,IF('Data Entry'!AD1264="t",'Data Entry'!AC1264*1000*U1261,IF('Data Entry'!AD1264="kg",'Data Entry'!AC1264*1*U1261,IF('Data Entry'!AD1264="L",'Data Entry'!AC1264*1*U1261,IFERROR(,"")))))))</f>
        <v>0</v>
      </c>
      <c r="D1261" s="1" t="s">
        <v>4</v>
      </c>
      <c r="E1261" s="1">
        <f>IF('Data Entry'!AF1264="g",'Data Entry'!AE1264*0.001,IF('Data Entry'!AF1264="mg",'Data Entry'!AE1264*0.000001,IF('Data Entry'!AF1264="t",'Data Entry'!AE1264*1000,IF('Data Entry'!AF1264="ml",'Data Entry'!AE1264*0.001,IF('Data Entry'!AF1264="kg",'Data Entry'!AE1264*1,IF('Data Entry'!AF1264="Pieza",'Data Entry'!AE1264*1,IF('Data Entry'!AF1264="L",'Data Entry'!AE1264*1,IFERROR(,""))))))))</f>
        <v>0</v>
      </c>
      <c r="F1261" s="1" t="s">
        <v>4</v>
      </c>
      <c r="G1261" s="1">
        <f>IF('Data Entry'!AA1264="g",'Data Entry'!Z1264*0.001,IF('Data Entry'!AA1264="mg",'Data Entry'!Z1264*0.000001,IF('Data Entry'!AA1264="t",'Data Entry'!Z1264*1000,IF('Data Entry'!AA1264="ml",'Data Entry'!Z1264*0.001,IF('Data Entry'!AA1264="kg",'Data Entry'!Z1264*1,IF('Data Entry'!AA1264="Piezas",'Data Entry'!Z1264*1,IF('Data Entry'!AA1264="L",'Data Entry'!Z1264*1,IFERROR(,""))))))))</f>
        <v>0</v>
      </c>
      <c r="H1261" s="1" t="s">
        <v>4</v>
      </c>
      <c r="I1261" s="1">
        <f>IF('Data Entry'!AC1264="g",'Data Entry'!AB1264*0.001,IF('Data Entry'!AC1264="mg",'Data Entry'!AB1264*0.000001,IF('Data Entry'!AC1264="t",'Data Entry'!AB1264*1000,IF('Data Entry'!AC1264="ml",'Data Entry'!AB1264*0.001,IF('Data Entry'!AC1264="kg",'Data Entry'!AB1264*1,IF('Data Entry'!AC1264="L",'Data Entry'!AB1264*1,IFERROR(,"")))))))</f>
        <v>0</v>
      </c>
      <c r="J1261" s="59" t="str">
        <f>'Data Entry'!AU1264</f>
        <v/>
      </c>
      <c r="K1261" s="1">
        <f>IF('Data Entry'!AI1264="g",'Data Entry'!AH1264*0.001*V1261,IF('Data Entry'!AI1264="UI",'Data Entry'!AH1264*0.000001*V1261,IF('Data Entry'!AI1264="mg",'Data Entry'!AH1264*0.000001*V1261,IF('Data Entry'!AI1264="t",'Data Entry'!AH1264*1000*V1261,IF('Data Entry'!AI1264="kg",'Data Entry'!AH1264*1*V1261,IF('Data Entry'!AI1264="L",'Data Entry'!AH1264*1*V1261,IFERROR(,"")))))))</f>
        <v>0</v>
      </c>
      <c r="L1261" s="1" t="s">
        <v>4</v>
      </c>
      <c r="M1261" s="59">
        <f>'Data Entry'!AJ1264</f>
        <v>0</v>
      </c>
      <c r="N1261" s="59" t="str">
        <f>'Data Entry'!AX1264</f>
        <v/>
      </c>
      <c r="O1261" s="1">
        <f>IF('Data Entry'!AL1264="g",'Data Entry'!AK1264*0.001*W1261,IF('Data Entry'!AL1264="UI",'Data Entry'!AK1264*0.000001*W1261,IF('Data Entry'!AL1264="mg",'Data Entry'!AK1264*0.000001*W1261,IF('Data Entry'!AL1264="t",'Data Entry'!AK1264*1000*W1261,IF('Data Entry'!AL1264="kg",'Data Entry'!AK1264*1*W1261,IF('Data Entry'!AL1264="L",'Data Entry'!AK1264*1*W1261,IFERROR(,"")))))))</f>
        <v>0</v>
      </c>
      <c r="P1261" s="1" t="s">
        <v>4</v>
      </c>
      <c r="Q1261" s="59">
        <f>'Data Entry'!AM1264</f>
        <v>0</v>
      </c>
      <c r="R1261" s="59" t="str">
        <f>'Data Entry'!BA1264</f>
        <v/>
      </c>
      <c r="S1261" s="1">
        <f>IF('Data Entry'!AO1264="g",'Data Entry'!AN1264*0.001*X1261,IF('Data Entry'!AO1264="UI",'Data Entry'!AN1264*0.000001*X1261,IF('Data Entry'!AO1264="mg",'Data Entry'!AN1264*0.000001*X1261,IF('Data Entry'!AO1264="t",'Data Entry'!AN1264*1000*X1261,IF('Data Entry'!AO1264="kg",'Data Entry'!AN1264*1*X1261,IF('Data Entry'!AO1264="L",'Data Entry'!AN1264*1*X1261,IFERROR(,"")))))))</f>
        <v>0</v>
      </c>
      <c r="T1261" s="1" t="s">
        <v>4</v>
      </c>
      <c r="U1261" s="59" t="str">
        <f>IF('Data Entry'!AP1264="No aplica","1",'Data Entry'!AP1264)</f>
        <v/>
      </c>
      <c r="V1261" s="59" t="str">
        <f>IF('Data Entry'!AS1264="No aplica","1",'Data Entry'!AS1264)</f>
        <v/>
      </c>
      <c r="W1261" s="59" t="str">
        <f>IF('Data Entry'!AV1264="No aplica","1",'Data Entry'!AV1264)</f>
        <v/>
      </c>
      <c r="X1261" s="59" t="str">
        <f>IF('Data Entry'!AY1264="No aplica","1",'Data Entry'!AY1264)</f>
        <v/>
      </c>
      <c r="Y1261" s="151" t="str">
        <f t="shared" si="19"/>
        <v/>
      </c>
      <c r="Z1261" s="152" t="str">
        <f>IF('Data Entry'!H1264="Yes","1",IF(AND('Data Entry'!H1264="",'Data Entry'!I1264="",'Data Entry'!J1264="",'Data Entry'!K1264="",'Data Entry'!L1264="",'Data Entry'!M1264="",'Data Entry'!N1264="",'Data Entry'!O1264="",'Data Entry'!P1264="",'Data Entry'!Q1264=""),"","1"))</f>
        <v/>
      </c>
      <c r="AA1261" s="152" t="str">
        <f>IF('Data Entry'!R1264="Yes","1",IF(AND('Data Entry'!R1264="",'Data Entry'!S1264="",'Data Entry'!T1264="",'Data Entry'!U1264=""),"","1"))</f>
        <v/>
      </c>
      <c r="AB1261" s="157" t="str">
        <f>IF('Data Entry'!V1264="Yes","1",IF(AND('Data Entry'!V1264="",'Data Entry'!W1264=""),"","1"))</f>
        <v/>
      </c>
    </row>
    <row r="1262" spans="1:28" ht="17">
      <c r="A1262" s="59">
        <f>'Data Entry'!AB1265</f>
        <v>0</v>
      </c>
      <c r="B1262" s="59" t="str">
        <f>'Data Entry'!AR1265</f>
        <v/>
      </c>
      <c r="C1262" s="1">
        <f>IF('Data Entry'!AD1265="g",'Data Entry'!AC1265*0.001*U1262,IF('Data Entry'!AD1265="UI",'Data Entry'!AC1265*0.000001*U1262,IF('Data Entry'!AD1265="mg",'Data Entry'!AC1265*0.000001*U1262,IF('Data Entry'!AD1265="t",'Data Entry'!AC1265*1000*U1262,IF('Data Entry'!AD1265="kg",'Data Entry'!AC1265*1*U1262,IF('Data Entry'!AD1265="L",'Data Entry'!AC1265*1*U1262,IFERROR(,"")))))))</f>
        <v>0</v>
      </c>
      <c r="D1262" s="1" t="s">
        <v>4</v>
      </c>
      <c r="E1262" s="1">
        <f>IF('Data Entry'!AF1265="g",'Data Entry'!AE1265*0.001,IF('Data Entry'!AF1265="mg",'Data Entry'!AE1265*0.000001,IF('Data Entry'!AF1265="t",'Data Entry'!AE1265*1000,IF('Data Entry'!AF1265="ml",'Data Entry'!AE1265*0.001,IF('Data Entry'!AF1265="kg",'Data Entry'!AE1265*1,IF('Data Entry'!AF1265="Pieza",'Data Entry'!AE1265*1,IF('Data Entry'!AF1265="L",'Data Entry'!AE1265*1,IFERROR(,""))))))))</f>
        <v>0</v>
      </c>
      <c r="F1262" s="1" t="s">
        <v>4</v>
      </c>
      <c r="G1262" s="1">
        <f>IF('Data Entry'!AA1265="g",'Data Entry'!Z1265*0.001,IF('Data Entry'!AA1265="mg",'Data Entry'!Z1265*0.000001,IF('Data Entry'!AA1265="t",'Data Entry'!Z1265*1000,IF('Data Entry'!AA1265="ml",'Data Entry'!Z1265*0.001,IF('Data Entry'!AA1265="kg",'Data Entry'!Z1265*1,IF('Data Entry'!AA1265="Piezas",'Data Entry'!Z1265*1,IF('Data Entry'!AA1265="L",'Data Entry'!Z1265*1,IFERROR(,""))))))))</f>
        <v>0</v>
      </c>
      <c r="H1262" s="1" t="s">
        <v>4</v>
      </c>
      <c r="I1262" s="1">
        <f>IF('Data Entry'!AC1265="g",'Data Entry'!AB1265*0.001,IF('Data Entry'!AC1265="mg",'Data Entry'!AB1265*0.000001,IF('Data Entry'!AC1265="t",'Data Entry'!AB1265*1000,IF('Data Entry'!AC1265="ml",'Data Entry'!AB1265*0.001,IF('Data Entry'!AC1265="kg",'Data Entry'!AB1265*1,IF('Data Entry'!AC1265="L",'Data Entry'!AB1265*1,IFERROR(,"")))))))</f>
        <v>0</v>
      </c>
      <c r="J1262" s="59" t="str">
        <f>'Data Entry'!AU1265</f>
        <v/>
      </c>
      <c r="K1262" s="1">
        <f>IF('Data Entry'!AI1265="g",'Data Entry'!AH1265*0.001*V1262,IF('Data Entry'!AI1265="UI",'Data Entry'!AH1265*0.000001*V1262,IF('Data Entry'!AI1265="mg",'Data Entry'!AH1265*0.000001*V1262,IF('Data Entry'!AI1265="t",'Data Entry'!AH1265*1000*V1262,IF('Data Entry'!AI1265="kg",'Data Entry'!AH1265*1*V1262,IF('Data Entry'!AI1265="L",'Data Entry'!AH1265*1*V1262,IFERROR(,"")))))))</f>
        <v>0</v>
      </c>
      <c r="L1262" s="1" t="s">
        <v>4</v>
      </c>
      <c r="M1262" s="59">
        <f>'Data Entry'!AJ1265</f>
        <v>0</v>
      </c>
      <c r="N1262" s="59" t="str">
        <f>'Data Entry'!AX1265</f>
        <v/>
      </c>
      <c r="O1262" s="1">
        <f>IF('Data Entry'!AL1265="g",'Data Entry'!AK1265*0.001*W1262,IF('Data Entry'!AL1265="UI",'Data Entry'!AK1265*0.000001*W1262,IF('Data Entry'!AL1265="mg",'Data Entry'!AK1265*0.000001*W1262,IF('Data Entry'!AL1265="t",'Data Entry'!AK1265*1000*W1262,IF('Data Entry'!AL1265="kg",'Data Entry'!AK1265*1*W1262,IF('Data Entry'!AL1265="L",'Data Entry'!AK1265*1*W1262,IFERROR(,"")))))))</f>
        <v>0</v>
      </c>
      <c r="P1262" s="1" t="s">
        <v>4</v>
      </c>
      <c r="Q1262" s="59">
        <f>'Data Entry'!AM1265</f>
        <v>0</v>
      </c>
      <c r="R1262" s="59" t="str">
        <f>'Data Entry'!BA1265</f>
        <v/>
      </c>
      <c r="S1262" s="1">
        <f>IF('Data Entry'!AO1265="g",'Data Entry'!AN1265*0.001*X1262,IF('Data Entry'!AO1265="UI",'Data Entry'!AN1265*0.000001*X1262,IF('Data Entry'!AO1265="mg",'Data Entry'!AN1265*0.000001*X1262,IF('Data Entry'!AO1265="t",'Data Entry'!AN1265*1000*X1262,IF('Data Entry'!AO1265="kg",'Data Entry'!AN1265*1*X1262,IF('Data Entry'!AO1265="L",'Data Entry'!AN1265*1*X1262,IFERROR(,"")))))))</f>
        <v>0</v>
      </c>
      <c r="T1262" s="1" t="s">
        <v>4</v>
      </c>
      <c r="U1262" s="59" t="str">
        <f>IF('Data Entry'!AP1265="No aplica","1",'Data Entry'!AP1265)</f>
        <v/>
      </c>
      <c r="V1262" s="59" t="str">
        <f>IF('Data Entry'!AS1265="No aplica","1",'Data Entry'!AS1265)</f>
        <v/>
      </c>
      <c r="W1262" s="59" t="str">
        <f>IF('Data Entry'!AV1265="No aplica","1",'Data Entry'!AV1265)</f>
        <v/>
      </c>
      <c r="X1262" s="59" t="str">
        <f>IF('Data Entry'!AY1265="No aplica","1",'Data Entry'!AY1265)</f>
        <v/>
      </c>
      <c r="Y1262" s="151" t="str">
        <f t="shared" si="19"/>
        <v/>
      </c>
      <c r="Z1262" s="152" t="str">
        <f>IF('Data Entry'!H1265="Yes","1",IF(AND('Data Entry'!H1265="",'Data Entry'!I1265="",'Data Entry'!J1265="",'Data Entry'!K1265="",'Data Entry'!L1265="",'Data Entry'!M1265="",'Data Entry'!N1265="",'Data Entry'!O1265="",'Data Entry'!P1265="",'Data Entry'!Q1265=""),"","1"))</f>
        <v/>
      </c>
      <c r="AA1262" s="152" t="str">
        <f>IF('Data Entry'!R1265="Yes","1",IF(AND('Data Entry'!R1265="",'Data Entry'!S1265="",'Data Entry'!T1265="",'Data Entry'!U1265=""),"","1"))</f>
        <v/>
      </c>
      <c r="AB1262" s="157" t="str">
        <f>IF('Data Entry'!V1265="Yes","1",IF(AND('Data Entry'!V1265="",'Data Entry'!W1265=""),"","1"))</f>
        <v/>
      </c>
    </row>
    <row r="1263" spans="1:28" ht="17">
      <c r="A1263" s="59">
        <f>'Data Entry'!AB1266</f>
        <v>0</v>
      </c>
      <c r="B1263" s="59" t="str">
        <f>'Data Entry'!AR1266</f>
        <v/>
      </c>
      <c r="C1263" s="1">
        <f>IF('Data Entry'!AD1266="g",'Data Entry'!AC1266*0.001*U1263,IF('Data Entry'!AD1266="UI",'Data Entry'!AC1266*0.000001*U1263,IF('Data Entry'!AD1266="mg",'Data Entry'!AC1266*0.000001*U1263,IF('Data Entry'!AD1266="t",'Data Entry'!AC1266*1000*U1263,IF('Data Entry'!AD1266="kg",'Data Entry'!AC1266*1*U1263,IF('Data Entry'!AD1266="L",'Data Entry'!AC1266*1*U1263,IFERROR(,"")))))))</f>
        <v>0</v>
      </c>
      <c r="D1263" s="1" t="s">
        <v>4</v>
      </c>
      <c r="E1263" s="1">
        <f>IF('Data Entry'!AF1266="g",'Data Entry'!AE1266*0.001,IF('Data Entry'!AF1266="mg",'Data Entry'!AE1266*0.000001,IF('Data Entry'!AF1266="t",'Data Entry'!AE1266*1000,IF('Data Entry'!AF1266="ml",'Data Entry'!AE1266*0.001,IF('Data Entry'!AF1266="kg",'Data Entry'!AE1266*1,IF('Data Entry'!AF1266="Pieza",'Data Entry'!AE1266*1,IF('Data Entry'!AF1266="L",'Data Entry'!AE1266*1,IFERROR(,""))))))))</f>
        <v>0</v>
      </c>
      <c r="F1263" s="1" t="s">
        <v>4</v>
      </c>
      <c r="G1263" s="1">
        <f>IF('Data Entry'!AA1266="g",'Data Entry'!Z1266*0.001,IF('Data Entry'!AA1266="mg",'Data Entry'!Z1266*0.000001,IF('Data Entry'!AA1266="t",'Data Entry'!Z1266*1000,IF('Data Entry'!AA1266="ml",'Data Entry'!Z1266*0.001,IF('Data Entry'!AA1266="kg",'Data Entry'!Z1266*1,IF('Data Entry'!AA1266="Piezas",'Data Entry'!Z1266*1,IF('Data Entry'!AA1266="L",'Data Entry'!Z1266*1,IFERROR(,""))))))))</f>
        <v>0</v>
      </c>
      <c r="H1263" s="1" t="s">
        <v>4</v>
      </c>
      <c r="I1263" s="1">
        <f>IF('Data Entry'!AC1266="g",'Data Entry'!AB1266*0.001,IF('Data Entry'!AC1266="mg",'Data Entry'!AB1266*0.000001,IF('Data Entry'!AC1266="t",'Data Entry'!AB1266*1000,IF('Data Entry'!AC1266="ml",'Data Entry'!AB1266*0.001,IF('Data Entry'!AC1266="kg",'Data Entry'!AB1266*1,IF('Data Entry'!AC1266="L",'Data Entry'!AB1266*1,IFERROR(,"")))))))</f>
        <v>0</v>
      </c>
      <c r="J1263" s="59" t="str">
        <f>'Data Entry'!AU1266</f>
        <v/>
      </c>
      <c r="K1263" s="1">
        <f>IF('Data Entry'!AI1266="g",'Data Entry'!AH1266*0.001*V1263,IF('Data Entry'!AI1266="UI",'Data Entry'!AH1266*0.000001*V1263,IF('Data Entry'!AI1266="mg",'Data Entry'!AH1266*0.000001*V1263,IF('Data Entry'!AI1266="t",'Data Entry'!AH1266*1000*V1263,IF('Data Entry'!AI1266="kg",'Data Entry'!AH1266*1*V1263,IF('Data Entry'!AI1266="L",'Data Entry'!AH1266*1*V1263,IFERROR(,"")))))))</f>
        <v>0</v>
      </c>
      <c r="L1263" s="1" t="s">
        <v>4</v>
      </c>
      <c r="M1263" s="59">
        <f>'Data Entry'!AJ1266</f>
        <v>0</v>
      </c>
      <c r="N1263" s="59" t="str">
        <f>'Data Entry'!AX1266</f>
        <v/>
      </c>
      <c r="O1263" s="1">
        <f>IF('Data Entry'!AL1266="g",'Data Entry'!AK1266*0.001*W1263,IF('Data Entry'!AL1266="UI",'Data Entry'!AK1266*0.000001*W1263,IF('Data Entry'!AL1266="mg",'Data Entry'!AK1266*0.000001*W1263,IF('Data Entry'!AL1266="t",'Data Entry'!AK1266*1000*W1263,IF('Data Entry'!AL1266="kg",'Data Entry'!AK1266*1*W1263,IF('Data Entry'!AL1266="L",'Data Entry'!AK1266*1*W1263,IFERROR(,"")))))))</f>
        <v>0</v>
      </c>
      <c r="P1263" s="1" t="s">
        <v>4</v>
      </c>
      <c r="Q1263" s="59">
        <f>'Data Entry'!AM1266</f>
        <v>0</v>
      </c>
      <c r="R1263" s="59" t="str">
        <f>'Data Entry'!BA1266</f>
        <v/>
      </c>
      <c r="S1263" s="1">
        <f>IF('Data Entry'!AO1266="g",'Data Entry'!AN1266*0.001*X1263,IF('Data Entry'!AO1266="UI",'Data Entry'!AN1266*0.000001*X1263,IF('Data Entry'!AO1266="mg",'Data Entry'!AN1266*0.000001*X1263,IF('Data Entry'!AO1266="t",'Data Entry'!AN1266*1000*X1263,IF('Data Entry'!AO1266="kg",'Data Entry'!AN1266*1*X1263,IF('Data Entry'!AO1266="L",'Data Entry'!AN1266*1*X1263,IFERROR(,"")))))))</f>
        <v>0</v>
      </c>
      <c r="T1263" s="1" t="s">
        <v>4</v>
      </c>
      <c r="U1263" s="59" t="str">
        <f>IF('Data Entry'!AP1266="No aplica","1",'Data Entry'!AP1266)</f>
        <v/>
      </c>
      <c r="V1263" s="59" t="str">
        <f>IF('Data Entry'!AS1266="No aplica","1",'Data Entry'!AS1266)</f>
        <v/>
      </c>
      <c r="W1263" s="59" t="str">
        <f>IF('Data Entry'!AV1266="No aplica","1",'Data Entry'!AV1266)</f>
        <v/>
      </c>
      <c r="X1263" s="59" t="str">
        <f>IF('Data Entry'!AY1266="No aplica","1",'Data Entry'!AY1266)</f>
        <v/>
      </c>
      <c r="Y1263" s="151" t="str">
        <f t="shared" si="19"/>
        <v/>
      </c>
      <c r="Z1263" s="152" t="str">
        <f>IF('Data Entry'!H1266="Yes","1",IF(AND('Data Entry'!H1266="",'Data Entry'!I1266="",'Data Entry'!J1266="",'Data Entry'!K1266="",'Data Entry'!L1266="",'Data Entry'!M1266="",'Data Entry'!N1266="",'Data Entry'!O1266="",'Data Entry'!P1266="",'Data Entry'!Q1266=""),"","1"))</f>
        <v/>
      </c>
      <c r="AA1263" s="152" t="str">
        <f>IF('Data Entry'!R1266="Yes","1",IF(AND('Data Entry'!R1266="",'Data Entry'!S1266="",'Data Entry'!T1266="",'Data Entry'!U1266=""),"","1"))</f>
        <v/>
      </c>
      <c r="AB1263" s="157" t="str">
        <f>IF('Data Entry'!V1266="Yes","1",IF(AND('Data Entry'!V1266="",'Data Entry'!W1266=""),"","1"))</f>
        <v/>
      </c>
    </row>
    <row r="1264" spans="1:28" ht="17">
      <c r="A1264" s="59">
        <f>'Data Entry'!AB1267</f>
        <v>0</v>
      </c>
      <c r="B1264" s="59" t="str">
        <f>'Data Entry'!AR1267</f>
        <v/>
      </c>
      <c r="C1264" s="1">
        <f>IF('Data Entry'!AD1267="g",'Data Entry'!AC1267*0.001*U1264,IF('Data Entry'!AD1267="UI",'Data Entry'!AC1267*0.000001*U1264,IF('Data Entry'!AD1267="mg",'Data Entry'!AC1267*0.000001*U1264,IF('Data Entry'!AD1267="t",'Data Entry'!AC1267*1000*U1264,IF('Data Entry'!AD1267="kg",'Data Entry'!AC1267*1*U1264,IF('Data Entry'!AD1267="L",'Data Entry'!AC1267*1*U1264,IFERROR(,"")))))))</f>
        <v>0</v>
      </c>
      <c r="D1264" s="1" t="s">
        <v>4</v>
      </c>
      <c r="E1264" s="1">
        <f>IF('Data Entry'!AF1267="g",'Data Entry'!AE1267*0.001,IF('Data Entry'!AF1267="mg",'Data Entry'!AE1267*0.000001,IF('Data Entry'!AF1267="t",'Data Entry'!AE1267*1000,IF('Data Entry'!AF1267="ml",'Data Entry'!AE1267*0.001,IF('Data Entry'!AF1267="kg",'Data Entry'!AE1267*1,IF('Data Entry'!AF1267="Pieza",'Data Entry'!AE1267*1,IF('Data Entry'!AF1267="L",'Data Entry'!AE1267*1,IFERROR(,""))))))))</f>
        <v>0</v>
      </c>
      <c r="F1264" s="1" t="s">
        <v>4</v>
      </c>
      <c r="G1264" s="1">
        <f>IF('Data Entry'!AA1267="g",'Data Entry'!Z1267*0.001,IF('Data Entry'!AA1267="mg",'Data Entry'!Z1267*0.000001,IF('Data Entry'!AA1267="t",'Data Entry'!Z1267*1000,IF('Data Entry'!AA1267="ml",'Data Entry'!Z1267*0.001,IF('Data Entry'!AA1267="kg",'Data Entry'!Z1267*1,IF('Data Entry'!AA1267="Piezas",'Data Entry'!Z1267*1,IF('Data Entry'!AA1267="L",'Data Entry'!Z1267*1,IFERROR(,""))))))))</f>
        <v>0</v>
      </c>
      <c r="H1264" s="1" t="s">
        <v>4</v>
      </c>
      <c r="I1264" s="1">
        <f>IF('Data Entry'!AC1267="g",'Data Entry'!AB1267*0.001,IF('Data Entry'!AC1267="mg",'Data Entry'!AB1267*0.000001,IF('Data Entry'!AC1267="t",'Data Entry'!AB1267*1000,IF('Data Entry'!AC1267="ml",'Data Entry'!AB1267*0.001,IF('Data Entry'!AC1267="kg",'Data Entry'!AB1267*1,IF('Data Entry'!AC1267="L",'Data Entry'!AB1267*1,IFERROR(,"")))))))</f>
        <v>0</v>
      </c>
      <c r="J1264" s="59" t="str">
        <f>'Data Entry'!AU1267</f>
        <v/>
      </c>
      <c r="K1264" s="1">
        <f>IF('Data Entry'!AI1267="g",'Data Entry'!AH1267*0.001*V1264,IF('Data Entry'!AI1267="UI",'Data Entry'!AH1267*0.000001*V1264,IF('Data Entry'!AI1267="mg",'Data Entry'!AH1267*0.000001*V1264,IF('Data Entry'!AI1267="t",'Data Entry'!AH1267*1000*V1264,IF('Data Entry'!AI1267="kg",'Data Entry'!AH1267*1*V1264,IF('Data Entry'!AI1267="L",'Data Entry'!AH1267*1*V1264,IFERROR(,"")))))))</f>
        <v>0</v>
      </c>
      <c r="L1264" s="1" t="s">
        <v>4</v>
      </c>
      <c r="M1264" s="59">
        <f>'Data Entry'!AJ1267</f>
        <v>0</v>
      </c>
      <c r="N1264" s="59" t="str">
        <f>'Data Entry'!AX1267</f>
        <v/>
      </c>
      <c r="O1264" s="1">
        <f>IF('Data Entry'!AL1267="g",'Data Entry'!AK1267*0.001*W1264,IF('Data Entry'!AL1267="UI",'Data Entry'!AK1267*0.000001*W1264,IF('Data Entry'!AL1267="mg",'Data Entry'!AK1267*0.000001*W1264,IF('Data Entry'!AL1267="t",'Data Entry'!AK1267*1000*W1264,IF('Data Entry'!AL1267="kg",'Data Entry'!AK1267*1*W1264,IF('Data Entry'!AL1267="L",'Data Entry'!AK1267*1*W1264,IFERROR(,"")))))))</f>
        <v>0</v>
      </c>
      <c r="P1264" s="1" t="s">
        <v>4</v>
      </c>
      <c r="Q1264" s="59">
        <f>'Data Entry'!AM1267</f>
        <v>0</v>
      </c>
      <c r="R1264" s="59" t="str">
        <f>'Data Entry'!BA1267</f>
        <v/>
      </c>
      <c r="S1264" s="1">
        <f>IF('Data Entry'!AO1267="g",'Data Entry'!AN1267*0.001*X1264,IF('Data Entry'!AO1267="UI",'Data Entry'!AN1267*0.000001*X1264,IF('Data Entry'!AO1267="mg",'Data Entry'!AN1267*0.000001*X1264,IF('Data Entry'!AO1267="t",'Data Entry'!AN1267*1000*X1264,IF('Data Entry'!AO1267="kg",'Data Entry'!AN1267*1*X1264,IF('Data Entry'!AO1267="L",'Data Entry'!AN1267*1*X1264,IFERROR(,"")))))))</f>
        <v>0</v>
      </c>
      <c r="T1264" s="1" t="s">
        <v>4</v>
      </c>
      <c r="U1264" s="59" t="str">
        <f>IF('Data Entry'!AP1267="No aplica","1",'Data Entry'!AP1267)</f>
        <v/>
      </c>
      <c r="V1264" s="59" t="str">
        <f>IF('Data Entry'!AS1267="No aplica","1",'Data Entry'!AS1267)</f>
        <v/>
      </c>
      <c r="W1264" s="59" t="str">
        <f>IF('Data Entry'!AV1267="No aplica","1",'Data Entry'!AV1267)</f>
        <v/>
      </c>
      <c r="X1264" s="59" t="str">
        <f>IF('Data Entry'!AY1267="No aplica","1",'Data Entry'!AY1267)</f>
        <v/>
      </c>
      <c r="Y1264" s="151" t="str">
        <f t="shared" si="19"/>
        <v/>
      </c>
      <c r="Z1264" s="152" t="str">
        <f>IF('Data Entry'!H1267="Yes","1",IF(AND('Data Entry'!H1267="",'Data Entry'!I1267="",'Data Entry'!J1267="",'Data Entry'!K1267="",'Data Entry'!L1267="",'Data Entry'!M1267="",'Data Entry'!N1267="",'Data Entry'!O1267="",'Data Entry'!P1267="",'Data Entry'!Q1267=""),"","1"))</f>
        <v/>
      </c>
      <c r="AA1264" s="152" t="str">
        <f>IF('Data Entry'!R1267="Yes","1",IF(AND('Data Entry'!R1267="",'Data Entry'!S1267="",'Data Entry'!T1267="",'Data Entry'!U1267=""),"","1"))</f>
        <v/>
      </c>
      <c r="AB1264" s="157" t="str">
        <f>IF('Data Entry'!V1267="Yes","1",IF(AND('Data Entry'!V1267="",'Data Entry'!W1267=""),"","1"))</f>
        <v/>
      </c>
    </row>
    <row r="1265" spans="1:28" ht="17">
      <c r="A1265" s="59">
        <f>'Data Entry'!AB1268</f>
        <v>0</v>
      </c>
      <c r="B1265" s="59" t="str">
        <f>'Data Entry'!AR1268</f>
        <v/>
      </c>
      <c r="C1265" s="1">
        <f>IF('Data Entry'!AD1268="g",'Data Entry'!AC1268*0.001*U1265,IF('Data Entry'!AD1268="UI",'Data Entry'!AC1268*0.000001*U1265,IF('Data Entry'!AD1268="mg",'Data Entry'!AC1268*0.000001*U1265,IF('Data Entry'!AD1268="t",'Data Entry'!AC1268*1000*U1265,IF('Data Entry'!AD1268="kg",'Data Entry'!AC1268*1*U1265,IF('Data Entry'!AD1268="L",'Data Entry'!AC1268*1*U1265,IFERROR(,"")))))))</f>
        <v>0</v>
      </c>
      <c r="D1265" s="1" t="s">
        <v>4</v>
      </c>
      <c r="E1265" s="1">
        <f>IF('Data Entry'!AF1268="g",'Data Entry'!AE1268*0.001,IF('Data Entry'!AF1268="mg",'Data Entry'!AE1268*0.000001,IF('Data Entry'!AF1268="t",'Data Entry'!AE1268*1000,IF('Data Entry'!AF1268="ml",'Data Entry'!AE1268*0.001,IF('Data Entry'!AF1268="kg",'Data Entry'!AE1268*1,IF('Data Entry'!AF1268="Pieza",'Data Entry'!AE1268*1,IF('Data Entry'!AF1268="L",'Data Entry'!AE1268*1,IFERROR(,""))))))))</f>
        <v>0</v>
      </c>
      <c r="F1265" s="1" t="s">
        <v>4</v>
      </c>
      <c r="G1265" s="1">
        <f>IF('Data Entry'!AA1268="g",'Data Entry'!Z1268*0.001,IF('Data Entry'!AA1268="mg",'Data Entry'!Z1268*0.000001,IF('Data Entry'!AA1268="t",'Data Entry'!Z1268*1000,IF('Data Entry'!AA1268="ml",'Data Entry'!Z1268*0.001,IF('Data Entry'!AA1268="kg",'Data Entry'!Z1268*1,IF('Data Entry'!AA1268="Piezas",'Data Entry'!Z1268*1,IF('Data Entry'!AA1268="L",'Data Entry'!Z1268*1,IFERROR(,""))))))))</f>
        <v>0</v>
      </c>
      <c r="H1265" s="1" t="s">
        <v>4</v>
      </c>
      <c r="I1265" s="1">
        <f>IF('Data Entry'!AC1268="g",'Data Entry'!AB1268*0.001,IF('Data Entry'!AC1268="mg",'Data Entry'!AB1268*0.000001,IF('Data Entry'!AC1268="t",'Data Entry'!AB1268*1000,IF('Data Entry'!AC1268="ml",'Data Entry'!AB1268*0.001,IF('Data Entry'!AC1268="kg",'Data Entry'!AB1268*1,IF('Data Entry'!AC1268="L",'Data Entry'!AB1268*1,IFERROR(,"")))))))</f>
        <v>0</v>
      </c>
      <c r="J1265" s="59" t="str">
        <f>'Data Entry'!AU1268</f>
        <v/>
      </c>
      <c r="K1265" s="1">
        <f>IF('Data Entry'!AI1268="g",'Data Entry'!AH1268*0.001*V1265,IF('Data Entry'!AI1268="UI",'Data Entry'!AH1268*0.000001*V1265,IF('Data Entry'!AI1268="mg",'Data Entry'!AH1268*0.000001*V1265,IF('Data Entry'!AI1268="t",'Data Entry'!AH1268*1000*V1265,IF('Data Entry'!AI1268="kg",'Data Entry'!AH1268*1*V1265,IF('Data Entry'!AI1268="L",'Data Entry'!AH1268*1*V1265,IFERROR(,"")))))))</f>
        <v>0</v>
      </c>
      <c r="L1265" s="1" t="s">
        <v>4</v>
      </c>
      <c r="M1265" s="59">
        <f>'Data Entry'!AJ1268</f>
        <v>0</v>
      </c>
      <c r="N1265" s="59" t="str">
        <f>'Data Entry'!AX1268</f>
        <v/>
      </c>
      <c r="O1265" s="1">
        <f>IF('Data Entry'!AL1268="g",'Data Entry'!AK1268*0.001*W1265,IF('Data Entry'!AL1268="UI",'Data Entry'!AK1268*0.000001*W1265,IF('Data Entry'!AL1268="mg",'Data Entry'!AK1268*0.000001*W1265,IF('Data Entry'!AL1268="t",'Data Entry'!AK1268*1000*W1265,IF('Data Entry'!AL1268="kg",'Data Entry'!AK1268*1*W1265,IF('Data Entry'!AL1268="L",'Data Entry'!AK1268*1*W1265,IFERROR(,"")))))))</f>
        <v>0</v>
      </c>
      <c r="P1265" s="1" t="s">
        <v>4</v>
      </c>
      <c r="Q1265" s="59">
        <f>'Data Entry'!AM1268</f>
        <v>0</v>
      </c>
      <c r="R1265" s="59" t="str">
        <f>'Data Entry'!BA1268</f>
        <v/>
      </c>
      <c r="S1265" s="1">
        <f>IF('Data Entry'!AO1268="g",'Data Entry'!AN1268*0.001*X1265,IF('Data Entry'!AO1268="UI",'Data Entry'!AN1268*0.000001*X1265,IF('Data Entry'!AO1268="mg",'Data Entry'!AN1268*0.000001*X1265,IF('Data Entry'!AO1268="t",'Data Entry'!AN1268*1000*X1265,IF('Data Entry'!AO1268="kg",'Data Entry'!AN1268*1*X1265,IF('Data Entry'!AO1268="L",'Data Entry'!AN1268*1*X1265,IFERROR(,"")))))))</f>
        <v>0</v>
      </c>
      <c r="T1265" s="1" t="s">
        <v>4</v>
      </c>
      <c r="U1265" s="59" t="str">
        <f>IF('Data Entry'!AP1268="No aplica","1",'Data Entry'!AP1268)</f>
        <v/>
      </c>
      <c r="V1265" s="59" t="str">
        <f>IF('Data Entry'!AS1268="No aplica","1",'Data Entry'!AS1268)</f>
        <v/>
      </c>
      <c r="W1265" s="59" t="str">
        <f>IF('Data Entry'!AV1268="No aplica","1",'Data Entry'!AV1268)</f>
        <v/>
      </c>
      <c r="X1265" s="59" t="str">
        <f>IF('Data Entry'!AY1268="No aplica","1",'Data Entry'!AY1268)</f>
        <v/>
      </c>
      <c r="Y1265" s="151" t="str">
        <f t="shared" si="19"/>
        <v/>
      </c>
      <c r="Z1265" s="152" t="str">
        <f>IF('Data Entry'!H1268="Yes","1",IF(AND('Data Entry'!H1268="",'Data Entry'!I1268="",'Data Entry'!J1268="",'Data Entry'!K1268="",'Data Entry'!L1268="",'Data Entry'!M1268="",'Data Entry'!N1268="",'Data Entry'!O1268="",'Data Entry'!P1268="",'Data Entry'!Q1268=""),"","1"))</f>
        <v/>
      </c>
      <c r="AA1265" s="152" t="str">
        <f>IF('Data Entry'!R1268="Yes","1",IF(AND('Data Entry'!R1268="",'Data Entry'!S1268="",'Data Entry'!T1268="",'Data Entry'!U1268=""),"","1"))</f>
        <v/>
      </c>
      <c r="AB1265" s="157" t="str">
        <f>IF('Data Entry'!V1268="Yes","1",IF(AND('Data Entry'!V1268="",'Data Entry'!W1268=""),"","1"))</f>
        <v/>
      </c>
    </row>
    <row r="1266" spans="1:28" ht="17">
      <c r="A1266" s="59">
        <f>'Data Entry'!AB1269</f>
        <v>0</v>
      </c>
      <c r="B1266" s="59" t="str">
        <f>'Data Entry'!AR1269</f>
        <v/>
      </c>
      <c r="C1266" s="1">
        <f>IF('Data Entry'!AD1269="g",'Data Entry'!AC1269*0.001*U1266,IF('Data Entry'!AD1269="UI",'Data Entry'!AC1269*0.000001*U1266,IF('Data Entry'!AD1269="mg",'Data Entry'!AC1269*0.000001*U1266,IF('Data Entry'!AD1269="t",'Data Entry'!AC1269*1000*U1266,IF('Data Entry'!AD1269="kg",'Data Entry'!AC1269*1*U1266,IF('Data Entry'!AD1269="L",'Data Entry'!AC1269*1*U1266,IFERROR(,"")))))))</f>
        <v>0</v>
      </c>
      <c r="D1266" s="1" t="s">
        <v>4</v>
      </c>
      <c r="E1266" s="1">
        <f>IF('Data Entry'!AF1269="g",'Data Entry'!AE1269*0.001,IF('Data Entry'!AF1269="mg",'Data Entry'!AE1269*0.000001,IF('Data Entry'!AF1269="t",'Data Entry'!AE1269*1000,IF('Data Entry'!AF1269="ml",'Data Entry'!AE1269*0.001,IF('Data Entry'!AF1269="kg",'Data Entry'!AE1269*1,IF('Data Entry'!AF1269="Pieza",'Data Entry'!AE1269*1,IF('Data Entry'!AF1269="L",'Data Entry'!AE1269*1,IFERROR(,""))))))))</f>
        <v>0</v>
      </c>
      <c r="F1266" s="1" t="s">
        <v>4</v>
      </c>
      <c r="G1266" s="1">
        <f>IF('Data Entry'!AA1269="g",'Data Entry'!Z1269*0.001,IF('Data Entry'!AA1269="mg",'Data Entry'!Z1269*0.000001,IF('Data Entry'!AA1269="t",'Data Entry'!Z1269*1000,IF('Data Entry'!AA1269="ml",'Data Entry'!Z1269*0.001,IF('Data Entry'!AA1269="kg",'Data Entry'!Z1269*1,IF('Data Entry'!AA1269="Piezas",'Data Entry'!Z1269*1,IF('Data Entry'!AA1269="L",'Data Entry'!Z1269*1,IFERROR(,""))))))))</f>
        <v>0</v>
      </c>
      <c r="H1266" s="1" t="s">
        <v>4</v>
      </c>
      <c r="I1266" s="1">
        <f>IF('Data Entry'!AC1269="g",'Data Entry'!AB1269*0.001,IF('Data Entry'!AC1269="mg",'Data Entry'!AB1269*0.000001,IF('Data Entry'!AC1269="t",'Data Entry'!AB1269*1000,IF('Data Entry'!AC1269="ml",'Data Entry'!AB1269*0.001,IF('Data Entry'!AC1269="kg",'Data Entry'!AB1269*1,IF('Data Entry'!AC1269="L",'Data Entry'!AB1269*1,IFERROR(,"")))))))</f>
        <v>0</v>
      </c>
      <c r="J1266" s="59" t="str">
        <f>'Data Entry'!AU1269</f>
        <v/>
      </c>
      <c r="K1266" s="1">
        <f>IF('Data Entry'!AI1269="g",'Data Entry'!AH1269*0.001*V1266,IF('Data Entry'!AI1269="UI",'Data Entry'!AH1269*0.000001*V1266,IF('Data Entry'!AI1269="mg",'Data Entry'!AH1269*0.000001*V1266,IF('Data Entry'!AI1269="t",'Data Entry'!AH1269*1000*V1266,IF('Data Entry'!AI1269="kg",'Data Entry'!AH1269*1*V1266,IF('Data Entry'!AI1269="L",'Data Entry'!AH1269*1*V1266,IFERROR(,"")))))))</f>
        <v>0</v>
      </c>
      <c r="L1266" s="1" t="s">
        <v>4</v>
      </c>
      <c r="M1266" s="59">
        <f>'Data Entry'!AJ1269</f>
        <v>0</v>
      </c>
      <c r="N1266" s="59" t="str">
        <f>'Data Entry'!AX1269</f>
        <v/>
      </c>
      <c r="O1266" s="1">
        <f>IF('Data Entry'!AL1269="g",'Data Entry'!AK1269*0.001*W1266,IF('Data Entry'!AL1269="UI",'Data Entry'!AK1269*0.000001*W1266,IF('Data Entry'!AL1269="mg",'Data Entry'!AK1269*0.000001*W1266,IF('Data Entry'!AL1269="t",'Data Entry'!AK1269*1000*W1266,IF('Data Entry'!AL1269="kg",'Data Entry'!AK1269*1*W1266,IF('Data Entry'!AL1269="L",'Data Entry'!AK1269*1*W1266,IFERROR(,"")))))))</f>
        <v>0</v>
      </c>
      <c r="P1266" s="1" t="s">
        <v>4</v>
      </c>
      <c r="Q1266" s="59">
        <f>'Data Entry'!AM1269</f>
        <v>0</v>
      </c>
      <c r="R1266" s="59" t="str">
        <f>'Data Entry'!BA1269</f>
        <v/>
      </c>
      <c r="S1266" s="1">
        <f>IF('Data Entry'!AO1269="g",'Data Entry'!AN1269*0.001*X1266,IF('Data Entry'!AO1269="UI",'Data Entry'!AN1269*0.000001*X1266,IF('Data Entry'!AO1269="mg",'Data Entry'!AN1269*0.000001*X1266,IF('Data Entry'!AO1269="t",'Data Entry'!AN1269*1000*X1266,IF('Data Entry'!AO1269="kg",'Data Entry'!AN1269*1*X1266,IF('Data Entry'!AO1269="L",'Data Entry'!AN1269*1*X1266,IFERROR(,"")))))))</f>
        <v>0</v>
      </c>
      <c r="T1266" s="1" t="s">
        <v>4</v>
      </c>
      <c r="U1266" s="59" t="str">
        <f>IF('Data Entry'!AP1269="No aplica","1",'Data Entry'!AP1269)</f>
        <v/>
      </c>
      <c r="V1266" s="59" t="str">
        <f>IF('Data Entry'!AS1269="No aplica","1",'Data Entry'!AS1269)</f>
        <v/>
      </c>
      <c r="W1266" s="59" t="str">
        <f>IF('Data Entry'!AV1269="No aplica","1",'Data Entry'!AV1269)</f>
        <v/>
      </c>
      <c r="X1266" s="59" t="str">
        <f>IF('Data Entry'!AY1269="No aplica","1",'Data Entry'!AY1269)</f>
        <v/>
      </c>
      <c r="Y1266" s="151" t="str">
        <f t="shared" si="19"/>
        <v/>
      </c>
      <c r="Z1266" s="152" t="str">
        <f>IF('Data Entry'!H1269="Yes","1",IF(AND('Data Entry'!H1269="",'Data Entry'!I1269="",'Data Entry'!J1269="",'Data Entry'!K1269="",'Data Entry'!L1269="",'Data Entry'!M1269="",'Data Entry'!N1269="",'Data Entry'!O1269="",'Data Entry'!P1269="",'Data Entry'!Q1269=""),"","1"))</f>
        <v/>
      </c>
      <c r="AA1266" s="152" t="str">
        <f>IF('Data Entry'!R1269="Yes","1",IF(AND('Data Entry'!R1269="",'Data Entry'!S1269="",'Data Entry'!T1269="",'Data Entry'!U1269=""),"","1"))</f>
        <v/>
      </c>
      <c r="AB1266" s="157" t="str">
        <f>IF('Data Entry'!V1269="Yes","1",IF(AND('Data Entry'!V1269="",'Data Entry'!W1269=""),"","1"))</f>
        <v/>
      </c>
    </row>
    <row r="1267" spans="1:28" ht="17">
      <c r="A1267" s="59">
        <f>'Data Entry'!AB1270</f>
        <v>0</v>
      </c>
      <c r="B1267" s="59" t="str">
        <f>'Data Entry'!AR1270</f>
        <v/>
      </c>
      <c r="C1267" s="1">
        <f>IF('Data Entry'!AD1270="g",'Data Entry'!AC1270*0.001*U1267,IF('Data Entry'!AD1270="UI",'Data Entry'!AC1270*0.000001*U1267,IF('Data Entry'!AD1270="mg",'Data Entry'!AC1270*0.000001*U1267,IF('Data Entry'!AD1270="t",'Data Entry'!AC1270*1000*U1267,IF('Data Entry'!AD1270="kg",'Data Entry'!AC1270*1*U1267,IF('Data Entry'!AD1270="L",'Data Entry'!AC1270*1*U1267,IFERROR(,"")))))))</f>
        <v>0</v>
      </c>
      <c r="D1267" s="1" t="s">
        <v>4</v>
      </c>
      <c r="E1267" s="1">
        <f>IF('Data Entry'!AF1270="g",'Data Entry'!AE1270*0.001,IF('Data Entry'!AF1270="mg",'Data Entry'!AE1270*0.000001,IF('Data Entry'!AF1270="t",'Data Entry'!AE1270*1000,IF('Data Entry'!AF1270="ml",'Data Entry'!AE1270*0.001,IF('Data Entry'!AF1270="kg",'Data Entry'!AE1270*1,IF('Data Entry'!AF1270="Pieza",'Data Entry'!AE1270*1,IF('Data Entry'!AF1270="L",'Data Entry'!AE1270*1,IFERROR(,""))))))))</f>
        <v>0</v>
      </c>
      <c r="F1267" s="1" t="s">
        <v>4</v>
      </c>
      <c r="G1267" s="1">
        <f>IF('Data Entry'!AA1270="g",'Data Entry'!Z1270*0.001,IF('Data Entry'!AA1270="mg",'Data Entry'!Z1270*0.000001,IF('Data Entry'!AA1270="t",'Data Entry'!Z1270*1000,IF('Data Entry'!AA1270="ml",'Data Entry'!Z1270*0.001,IF('Data Entry'!AA1270="kg",'Data Entry'!Z1270*1,IF('Data Entry'!AA1270="Piezas",'Data Entry'!Z1270*1,IF('Data Entry'!AA1270="L",'Data Entry'!Z1270*1,IFERROR(,""))))))))</f>
        <v>0</v>
      </c>
      <c r="H1267" s="1" t="s">
        <v>4</v>
      </c>
      <c r="I1267" s="1">
        <f>IF('Data Entry'!AC1270="g",'Data Entry'!AB1270*0.001,IF('Data Entry'!AC1270="mg",'Data Entry'!AB1270*0.000001,IF('Data Entry'!AC1270="t",'Data Entry'!AB1270*1000,IF('Data Entry'!AC1270="ml",'Data Entry'!AB1270*0.001,IF('Data Entry'!AC1270="kg",'Data Entry'!AB1270*1,IF('Data Entry'!AC1270="L",'Data Entry'!AB1270*1,IFERROR(,"")))))))</f>
        <v>0</v>
      </c>
      <c r="J1267" s="59" t="str">
        <f>'Data Entry'!AU1270</f>
        <v/>
      </c>
      <c r="K1267" s="1">
        <f>IF('Data Entry'!AI1270="g",'Data Entry'!AH1270*0.001*V1267,IF('Data Entry'!AI1270="UI",'Data Entry'!AH1270*0.000001*V1267,IF('Data Entry'!AI1270="mg",'Data Entry'!AH1270*0.000001*V1267,IF('Data Entry'!AI1270="t",'Data Entry'!AH1270*1000*V1267,IF('Data Entry'!AI1270="kg",'Data Entry'!AH1270*1*V1267,IF('Data Entry'!AI1270="L",'Data Entry'!AH1270*1*V1267,IFERROR(,"")))))))</f>
        <v>0</v>
      </c>
      <c r="L1267" s="1" t="s">
        <v>4</v>
      </c>
      <c r="M1267" s="59">
        <f>'Data Entry'!AJ1270</f>
        <v>0</v>
      </c>
      <c r="N1267" s="59" t="str">
        <f>'Data Entry'!AX1270</f>
        <v/>
      </c>
      <c r="O1267" s="1">
        <f>IF('Data Entry'!AL1270="g",'Data Entry'!AK1270*0.001*W1267,IF('Data Entry'!AL1270="UI",'Data Entry'!AK1270*0.000001*W1267,IF('Data Entry'!AL1270="mg",'Data Entry'!AK1270*0.000001*W1267,IF('Data Entry'!AL1270="t",'Data Entry'!AK1270*1000*W1267,IF('Data Entry'!AL1270="kg",'Data Entry'!AK1270*1*W1267,IF('Data Entry'!AL1270="L",'Data Entry'!AK1270*1*W1267,IFERROR(,"")))))))</f>
        <v>0</v>
      </c>
      <c r="P1267" s="1" t="s">
        <v>4</v>
      </c>
      <c r="Q1267" s="59">
        <f>'Data Entry'!AM1270</f>
        <v>0</v>
      </c>
      <c r="R1267" s="59" t="str">
        <f>'Data Entry'!BA1270</f>
        <v/>
      </c>
      <c r="S1267" s="1">
        <f>IF('Data Entry'!AO1270="g",'Data Entry'!AN1270*0.001*X1267,IF('Data Entry'!AO1270="UI",'Data Entry'!AN1270*0.000001*X1267,IF('Data Entry'!AO1270="mg",'Data Entry'!AN1270*0.000001*X1267,IF('Data Entry'!AO1270="t",'Data Entry'!AN1270*1000*X1267,IF('Data Entry'!AO1270="kg",'Data Entry'!AN1270*1*X1267,IF('Data Entry'!AO1270="L",'Data Entry'!AN1270*1*X1267,IFERROR(,"")))))))</f>
        <v>0</v>
      </c>
      <c r="T1267" s="1" t="s">
        <v>4</v>
      </c>
      <c r="U1267" s="59" t="str">
        <f>IF('Data Entry'!AP1270="No aplica","1",'Data Entry'!AP1270)</f>
        <v/>
      </c>
      <c r="V1267" s="59" t="str">
        <f>IF('Data Entry'!AS1270="No aplica","1",'Data Entry'!AS1270)</f>
        <v/>
      </c>
      <c r="W1267" s="59" t="str">
        <f>IF('Data Entry'!AV1270="No aplica","1",'Data Entry'!AV1270)</f>
        <v/>
      </c>
      <c r="X1267" s="59" t="str">
        <f>IF('Data Entry'!AY1270="No aplica","1",'Data Entry'!AY1270)</f>
        <v/>
      </c>
      <c r="Y1267" s="151" t="str">
        <f t="shared" si="19"/>
        <v/>
      </c>
      <c r="Z1267" s="152" t="str">
        <f>IF('Data Entry'!H1270="Yes","1",IF(AND('Data Entry'!H1270="",'Data Entry'!I1270="",'Data Entry'!J1270="",'Data Entry'!K1270="",'Data Entry'!L1270="",'Data Entry'!M1270="",'Data Entry'!N1270="",'Data Entry'!O1270="",'Data Entry'!P1270="",'Data Entry'!Q1270=""),"","1"))</f>
        <v/>
      </c>
      <c r="AA1267" s="152" t="str">
        <f>IF('Data Entry'!R1270="Yes","1",IF(AND('Data Entry'!R1270="",'Data Entry'!S1270="",'Data Entry'!T1270="",'Data Entry'!U1270=""),"","1"))</f>
        <v/>
      </c>
      <c r="AB1267" s="157" t="str">
        <f>IF('Data Entry'!V1270="Yes","1",IF(AND('Data Entry'!V1270="",'Data Entry'!W1270=""),"","1"))</f>
        <v/>
      </c>
    </row>
    <row r="1268" spans="1:28" ht="17">
      <c r="A1268" s="59">
        <f>'Data Entry'!AB1271</f>
        <v>0</v>
      </c>
      <c r="B1268" s="59" t="str">
        <f>'Data Entry'!AR1271</f>
        <v/>
      </c>
      <c r="C1268" s="1">
        <f>IF('Data Entry'!AD1271="g",'Data Entry'!AC1271*0.001*U1268,IF('Data Entry'!AD1271="UI",'Data Entry'!AC1271*0.000001*U1268,IF('Data Entry'!AD1271="mg",'Data Entry'!AC1271*0.000001*U1268,IF('Data Entry'!AD1271="t",'Data Entry'!AC1271*1000*U1268,IF('Data Entry'!AD1271="kg",'Data Entry'!AC1271*1*U1268,IF('Data Entry'!AD1271="L",'Data Entry'!AC1271*1*U1268,IFERROR(,"")))))))</f>
        <v>0</v>
      </c>
      <c r="D1268" s="1" t="s">
        <v>4</v>
      </c>
      <c r="E1268" s="1">
        <f>IF('Data Entry'!AF1271="g",'Data Entry'!AE1271*0.001,IF('Data Entry'!AF1271="mg",'Data Entry'!AE1271*0.000001,IF('Data Entry'!AF1271="t",'Data Entry'!AE1271*1000,IF('Data Entry'!AF1271="ml",'Data Entry'!AE1271*0.001,IF('Data Entry'!AF1271="kg",'Data Entry'!AE1271*1,IF('Data Entry'!AF1271="Pieza",'Data Entry'!AE1271*1,IF('Data Entry'!AF1271="L",'Data Entry'!AE1271*1,IFERROR(,""))))))))</f>
        <v>0</v>
      </c>
      <c r="F1268" s="1" t="s">
        <v>4</v>
      </c>
      <c r="G1268" s="1">
        <f>IF('Data Entry'!AA1271="g",'Data Entry'!Z1271*0.001,IF('Data Entry'!AA1271="mg",'Data Entry'!Z1271*0.000001,IF('Data Entry'!AA1271="t",'Data Entry'!Z1271*1000,IF('Data Entry'!AA1271="ml",'Data Entry'!Z1271*0.001,IF('Data Entry'!AA1271="kg",'Data Entry'!Z1271*1,IF('Data Entry'!AA1271="Piezas",'Data Entry'!Z1271*1,IF('Data Entry'!AA1271="L",'Data Entry'!Z1271*1,IFERROR(,""))))))))</f>
        <v>0</v>
      </c>
      <c r="H1268" s="1" t="s">
        <v>4</v>
      </c>
      <c r="I1268" s="1">
        <f>IF('Data Entry'!AC1271="g",'Data Entry'!AB1271*0.001,IF('Data Entry'!AC1271="mg",'Data Entry'!AB1271*0.000001,IF('Data Entry'!AC1271="t",'Data Entry'!AB1271*1000,IF('Data Entry'!AC1271="ml",'Data Entry'!AB1271*0.001,IF('Data Entry'!AC1271="kg",'Data Entry'!AB1271*1,IF('Data Entry'!AC1271="L",'Data Entry'!AB1271*1,IFERROR(,"")))))))</f>
        <v>0</v>
      </c>
      <c r="J1268" s="59" t="str">
        <f>'Data Entry'!AU1271</f>
        <v/>
      </c>
      <c r="K1268" s="1">
        <f>IF('Data Entry'!AI1271="g",'Data Entry'!AH1271*0.001*V1268,IF('Data Entry'!AI1271="UI",'Data Entry'!AH1271*0.000001*V1268,IF('Data Entry'!AI1271="mg",'Data Entry'!AH1271*0.000001*V1268,IF('Data Entry'!AI1271="t",'Data Entry'!AH1271*1000*V1268,IF('Data Entry'!AI1271="kg",'Data Entry'!AH1271*1*V1268,IF('Data Entry'!AI1271="L",'Data Entry'!AH1271*1*V1268,IFERROR(,"")))))))</f>
        <v>0</v>
      </c>
      <c r="L1268" s="1" t="s">
        <v>4</v>
      </c>
      <c r="M1268" s="59">
        <f>'Data Entry'!AJ1271</f>
        <v>0</v>
      </c>
      <c r="N1268" s="59" t="str">
        <f>'Data Entry'!AX1271</f>
        <v/>
      </c>
      <c r="O1268" s="1">
        <f>IF('Data Entry'!AL1271="g",'Data Entry'!AK1271*0.001*W1268,IF('Data Entry'!AL1271="UI",'Data Entry'!AK1271*0.000001*W1268,IF('Data Entry'!AL1271="mg",'Data Entry'!AK1271*0.000001*W1268,IF('Data Entry'!AL1271="t",'Data Entry'!AK1271*1000*W1268,IF('Data Entry'!AL1271="kg",'Data Entry'!AK1271*1*W1268,IF('Data Entry'!AL1271="L",'Data Entry'!AK1271*1*W1268,IFERROR(,"")))))))</f>
        <v>0</v>
      </c>
      <c r="P1268" s="1" t="s">
        <v>4</v>
      </c>
      <c r="Q1268" s="59">
        <f>'Data Entry'!AM1271</f>
        <v>0</v>
      </c>
      <c r="R1268" s="59" t="str">
        <f>'Data Entry'!BA1271</f>
        <v/>
      </c>
      <c r="S1268" s="1">
        <f>IF('Data Entry'!AO1271="g",'Data Entry'!AN1271*0.001*X1268,IF('Data Entry'!AO1271="UI",'Data Entry'!AN1271*0.000001*X1268,IF('Data Entry'!AO1271="mg",'Data Entry'!AN1271*0.000001*X1268,IF('Data Entry'!AO1271="t",'Data Entry'!AN1271*1000*X1268,IF('Data Entry'!AO1271="kg",'Data Entry'!AN1271*1*X1268,IF('Data Entry'!AO1271="L",'Data Entry'!AN1271*1*X1268,IFERROR(,"")))))))</f>
        <v>0</v>
      </c>
      <c r="T1268" s="1" t="s">
        <v>4</v>
      </c>
      <c r="U1268" s="59" t="str">
        <f>IF('Data Entry'!AP1271="No aplica","1",'Data Entry'!AP1271)</f>
        <v/>
      </c>
      <c r="V1268" s="59" t="str">
        <f>IF('Data Entry'!AS1271="No aplica","1",'Data Entry'!AS1271)</f>
        <v/>
      </c>
      <c r="W1268" s="59" t="str">
        <f>IF('Data Entry'!AV1271="No aplica","1",'Data Entry'!AV1271)</f>
        <v/>
      </c>
      <c r="X1268" s="59" t="str">
        <f>IF('Data Entry'!AY1271="No aplica","1",'Data Entry'!AY1271)</f>
        <v/>
      </c>
      <c r="Y1268" s="151" t="str">
        <f t="shared" si="19"/>
        <v/>
      </c>
      <c r="Z1268" s="152" t="str">
        <f>IF('Data Entry'!H1271="Yes","1",IF(AND('Data Entry'!H1271="",'Data Entry'!I1271="",'Data Entry'!J1271="",'Data Entry'!K1271="",'Data Entry'!L1271="",'Data Entry'!M1271="",'Data Entry'!N1271="",'Data Entry'!O1271="",'Data Entry'!P1271="",'Data Entry'!Q1271=""),"","1"))</f>
        <v/>
      </c>
      <c r="AA1268" s="152" t="str">
        <f>IF('Data Entry'!R1271="Yes","1",IF(AND('Data Entry'!R1271="",'Data Entry'!S1271="",'Data Entry'!T1271="",'Data Entry'!U1271=""),"","1"))</f>
        <v/>
      </c>
      <c r="AB1268" s="157" t="str">
        <f>IF('Data Entry'!V1271="Yes","1",IF(AND('Data Entry'!V1271="",'Data Entry'!W1271=""),"","1"))</f>
        <v/>
      </c>
    </row>
    <row r="1269" spans="1:28" ht="17">
      <c r="A1269" s="59">
        <f>'Data Entry'!AB1272</f>
        <v>0</v>
      </c>
      <c r="B1269" s="59" t="str">
        <f>'Data Entry'!AR1272</f>
        <v/>
      </c>
      <c r="C1269" s="1">
        <f>IF('Data Entry'!AD1272="g",'Data Entry'!AC1272*0.001*U1269,IF('Data Entry'!AD1272="UI",'Data Entry'!AC1272*0.000001*U1269,IF('Data Entry'!AD1272="mg",'Data Entry'!AC1272*0.000001*U1269,IF('Data Entry'!AD1272="t",'Data Entry'!AC1272*1000*U1269,IF('Data Entry'!AD1272="kg",'Data Entry'!AC1272*1*U1269,IF('Data Entry'!AD1272="L",'Data Entry'!AC1272*1*U1269,IFERROR(,"")))))))</f>
        <v>0</v>
      </c>
      <c r="D1269" s="1" t="s">
        <v>4</v>
      </c>
      <c r="E1269" s="1">
        <f>IF('Data Entry'!AF1272="g",'Data Entry'!AE1272*0.001,IF('Data Entry'!AF1272="mg",'Data Entry'!AE1272*0.000001,IF('Data Entry'!AF1272="t",'Data Entry'!AE1272*1000,IF('Data Entry'!AF1272="ml",'Data Entry'!AE1272*0.001,IF('Data Entry'!AF1272="kg",'Data Entry'!AE1272*1,IF('Data Entry'!AF1272="Pieza",'Data Entry'!AE1272*1,IF('Data Entry'!AF1272="L",'Data Entry'!AE1272*1,IFERROR(,""))))))))</f>
        <v>0</v>
      </c>
      <c r="F1269" s="1" t="s">
        <v>4</v>
      </c>
      <c r="G1269" s="1">
        <f>IF('Data Entry'!AA1272="g",'Data Entry'!Z1272*0.001,IF('Data Entry'!AA1272="mg",'Data Entry'!Z1272*0.000001,IF('Data Entry'!AA1272="t",'Data Entry'!Z1272*1000,IF('Data Entry'!AA1272="ml",'Data Entry'!Z1272*0.001,IF('Data Entry'!AA1272="kg",'Data Entry'!Z1272*1,IF('Data Entry'!AA1272="Piezas",'Data Entry'!Z1272*1,IF('Data Entry'!AA1272="L",'Data Entry'!Z1272*1,IFERROR(,""))))))))</f>
        <v>0</v>
      </c>
      <c r="H1269" s="1" t="s">
        <v>4</v>
      </c>
      <c r="I1269" s="1">
        <f>IF('Data Entry'!AC1272="g",'Data Entry'!AB1272*0.001,IF('Data Entry'!AC1272="mg",'Data Entry'!AB1272*0.000001,IF('Data Entry'!AC1272="t",'Data Entry'!AB1272*1000,IF('Data Entry'!AC1272="ml",'Data Entry'!AB1272*0.001,IF('Data Entry'!AC1272="kg",'Data Entry'!AB1272*1,IF('Data Entry'!AC1272="L",'Data Entry'!AB1272*1,IFERROR(,"")))))))</f>
        <v>0</v>
      </c>
      <c r="J1269" s="59" t="str">
        <f>'Data Entry'!AU1272</f>
        <v/>
      </c>
      <c r="K1269" s="1">
        <f>IF('Data Entry'!AI1272="g",'Data Entry'!AH1272*0.001*V1269,IF('Data Entry'!AI1272="UI",'Data Entry'!AH1272*0.000001*V1269,IF('Data Entry'!AI1272="mg",'Data Entry'!AH1272*0.000001*V1269,IF('Data Entry'!AI1272="t",'Data Entry'!AH1272*1000*V1269,IF('Data Entry'!AI1272="kg",'Data Entry'!AH1272*1*V1269,IF('Data Entry'!AI1272="L",'Data Entry'!AH1272*1*V1269,IFERROR(,"")))))))</f>
        <v>0</v>
      </c>
      <c r="L1269" s="1" t="s">
        <v>4</v>
      </c>
      <c r="M1269" s="59">
        <f>'Data Entry'!AJ1272</f>
        <v>0</v>
      </c>
      <c r="N1269" s="59" t="str">
        <f>'Data Entry'!AX1272</f>
        <v/>
      </c>
      <c r="O1269" s="1">
        <f>IF('Data Entry'!AL1272="g",'Data Entry'!AK1272*0.001*W1269,IF('Data Entry'!AL1272="UI",'Data Entry'!AK1272*0.000001*W1269,IF('Data Entry'!AL1272="mg",'Data Entry'!AK1272*0.000001*W1269,IF('Data Entry'!AL1272="t",'Data Entry'!AK1272*1000*W1269,IF('Data Entry'!AL1272="kg",'Data Entry'!AK1272*1*W1269,IF('Data Entry'!AL1272="L",'Data Entry'!AK1272*1*W1269,IFERROR(,"")))))))</f>
        <v>0</v>
      </c>
      <c r="P1269" s="1" t="s">
        <v>4</v>
      </c>
      <c r="Q1269" s="59">
        <f>'Data Entry'!AM1272</f>
        <v>0</v>
      </c>
      <c r="R1269" s="59" t="str">
        <f>'Data Entry'!BA1272</f>
        <v/>
      </c>
      <c r="S1269" s="1">
        <f>IF('Data Entry'!AO1272="g",'Data Entry'!AN1272*0.001*X1269,IF('Data Entry'!AO1272="UI",'Data Entry'!AN1272*0.000001*X1269,IF('Data Entry'!AO1272="mg",'Data Entry'!AN1272*0.000001*X1269,IF('Data Entry'!AO1272="t",'Data Entry'!AN1272*1000*X1269,IF('Data Entry'!AO1272="kg",'Data Entry'!AN1272*1*X1269,IF('Data Entry'!AO1272="L",'Data Entry'!AN1272*1*X1269,IFERROR(,"")))))))</f>
        <v>0</v>
      </c>
      <c r="T1269" s="1" t="s">
        <v>4</v>
      </c>
      <c r="U1269" s="59" t="str">
        <f>IF('Data Entry'!AP1272="No aplica","1",'Data Entry'!AP1272)</f>
        <v/>
      </c>
      <c r="V1269" s="59" t="str">
        <f>IF('Data Entry'!AS1272="No aplica","1",'Data Entry'!AS1272)</f>
        <v/>
      </c>
      <c r="W1269" s="59" t="str">
        <f>IF('Data Entry'!AV1272="No aplica","1",'Data Entry'!AV1272)</f>
        <v/>
      </c>
      <c r="X1269" s="59" t="str">
        <f>IF('Data Entry'!AY1272="No aplica","1",'Data Entry'!AY1272)</f>
        <v/>
      </c>
      <c r="Y1269" s="151" t="str">
        <f t="shared" si="19"/>
        <v/>
      </c>
      <c r="Z1269" s="152" t="str">
        <f>IF('Data Entry'!H1272="Yes","1",IF(AND('Data Entry'!H1272="",'Data Entry'!I1272="",'Data Entry'!J1272="",'Data Entry'!K1272="",'Data Entry'!L1272="",'Data Entry'!M1272="",'Data Entry'!N1272="",'Data Entry'!O1272="",'Data Entry'!P1272="",'Data Entry'!Q1272=""),"","1"))</f>
        <v/>
      </c>
      <c r="AA1269" s="152" t="str">
        <f>IF('Data Entry'!R1272="Yes","1",IF(AND('Data Entry'!R1272="",'Data Entry'!S1272="",'Data Entry'!T1272="",'Data Entry'!U1272=""),"","1"))</f>
        <v/>
      </c>
      <c r="AB1269" s="157" t="str">
        <f>IF('Data Entry'!V1272="Yes","1",IF(AND('Data Entry'!V1272="",'Data Entry'!W1272=""),"","1"))</f>
        <v/>
      </c>
    </row>
    <row r="1270" spans="1:28" ht="17">
      <c r="A1270" s="59">
        <f>'Data Entry'!AB1273</f>
        <v>0</v>
      </c>
      <c r="B1270" s="59" t="str">
        <f>'Data Entry'!AR1273</f>
        <v/>
      </c>
      <c r="C1270" s="1">
        <f>IF('Data Entry'!AD1273="g",'Data Entry'!AC1273*0.001*U1270,IF('Data Entry'!AD1273="UI",'Data Entry'!AC1273*0.000001*U1270,IF('Data Entry'!AD1273="mg",'Data Entry'!AC1273*0.000001*U1270,IF('Data Entry'!AD1273="t",'Data Entry'!AC1273*1000*U1270,IF('Data Entry'!AD1273="kg",'Data Entry'!AC1273*1*U1270,IF('Data Entry'!AD1273="L",'Data Entry'!AC1273*1*U1270,IFERROR(,"")))))))</f>
        <v>0</v>
      </c>
      <c r="D1270" s="1" t="s">
        <v>4</v>
      </c>
      <c r="E1270" s="1">
        <f>IF('Data Entry'!AF1273="g",'Data Entry'!AE1273*0.001,IF('Data Entry'!AF1273="mg",'Data Entry'!AE1273*0.000001,IF('Data Entry'!AF1273="t",'Data Entry'!AE1273*1000,IF('Data Entry'!AF1273="ml",'Data Entry'!AE1273*0.001,IF('Data Entry'!AF1273="kg",'Data Entry'!AE1273*1,IF('Data Entry'!AF1273="Pieza",'Data Entry'!AE1273*1,IF('Data Entry'!AF1273="L",'Data Entry'!AE1273*1,IFERROR(,""))))))))</f>
        <v>0</v>
      </c>
      <c r="F1270" s="1" t="s">
        <v>4</v>
      </c>
      <c r="G1270" s="1">
        <f>IF('Data Entry'!AA1273="g",'Data Entry'!Z1273*0.001,IF('Data Entry'!AA1273="mg",'Data Entry'!Z1273*0.000001,IF('Data Entry'!AA1273="t",'Data Entry'!Z1273*1000,IF('Data Entry'!AA1273="ml",'Data Entry'!Z1273*0.001,IF('Data Entry'!AA1273="kg",'Data Entry'!Z1273*1,IF('Data Entry'!AA1273="Piezas",'Data Entry'!Z1273*1,IF('Data Entry'!AA1273="L",'Data Entry'!Z1273*1,IFERROR(,""))))))))</f>
        <v>0</v>
      </c>
      <c r="H1270" s="1" t="s">
        <v>4</v>
      </c>
      <c r="I1270" s="1">
        <f>IF('Data Entry'!AC1273="g",'Data Entry'!AB1273*0.001,IF('Data Entry'!AC1273="mg",'Data Entry'!AB1273*0.000001,IF('Data Entry'!AC1273="t",'Data Entry'!AB1273*1000,IF('Data Entry'!AC1273="ml",'Data Entry'!AB1273*0.001,IF('Data Entry'!AC1273="kg",'Data Entry'!AB1273*1,IF('Data Entry'!AC1273="L",'Data Entry'!AB1273*1,IFERROR(,"")))))))</f>
        <v>0</v>
      </c>
      <c r="J1270" s="59" t="str">
        <f>'Data Entry'!AU1273</f>
        <v/>
      </c>
      <c r="K1270" s="1">
        <f>IF('Data Entry'!AI1273="g",'Data Entry'!AH1273*0.001*V1270,IF('Data Entry'!AI1273="UI",'Data Entry'!AH1273*0.000001*V1270,IF('Data Entry'!AI1273="mg",'Data Entry'!AH1273*0.000001*V1270,IF('Data Entry'!AI1273="t",'Data Entry'!AH1273*1000*V1270,IF('Data Entry'!AI1273="kg",'Data Entry'!AH1273*1*V1270,IF('Data Entry'!AI1273="L",'Data Entry'!AH1273*1*V1270,IFERROR(,"")))))))</f>
        <v>0</v>
      </c>
      <c r="L1270" s="1" t="s">
        <v>4</v>
      </c>
      <c r="M1270" s="59">
        <f>'Data Entry'!AJ1273</f>
        <v>0</v>
      </c>
      <c r="N1270" s="59" t="str">
        <f>'Data Entry'!AX1273</f>
        <v/>
      </c>
      <c r="O1270" s="1">
        <f>IF('Data Entry'!AL1273="g",'Data Entry'!AK1273*0.001*W1270,IF('Data Entry'!AL1273="UI",'Data Entry'!AK1273*0.000001*W1270,IF('Data Entry'!AL1273="mg",'Data Entry'!AK1273*0.000001*W1270,IF('Data Entry'!AL1273="t",'Data Entry'!AK1273*1000*W1270,IF('Data Entry'!AL1273="kg",'Data Entry'!AK1273*1*W1270,IF('Data Entry'!AL1273="L",'Data Entry'!AK1273*1*W1270,IFERROR(,"")))))))</f>
        <v>0</v>
      </c>
      <c r="P1270" s="1" t="s">
        <v>4</v>
      </c>
      <c r="Q1270" s="59">
        <f>'Data Entry'!AM1273</f>
        <v>0</v>
      </c>
      <c r="R1270" s="59" t="str">
        <f>'Data Entry'!BA1273</f>
        <v/>
      </c>
      <c r="S1270" s="1">
        <f>IF('Data Entry'!AO1273="g",'Data Entry'!AN1273*0.001*X1270,IF('Data Entry'!AO1273="UI",'Data Entry'!AN1273*0.000001*X1270,IF('Data Entry'!AO1273="mg",'Data Entry'!AN1273*0.000001*X1270,IF('Data Entry'!AO1273="t",'Data Entry'!AN1273*1000*X1270,IF('Data Entry'!AO1273="kg",'Data Entry'!AN1273*1*X1270,IF('Data Entry'!AO1273="L",'Data Entry'!AN1273*1*X1270,IFERROR(,"")))))))</f>
        <v>0</v>
      </c>
      <c r="T1270" s="1" t="s">
        <v>4</v>
      </c>
      <c r="U1270" s="59" t="str">
        <f>IF('Data Entry'!AP1273="No aplica","1",'Data Entry'!AP1273)</f>
        <v/>
      </c>
      <c r="V1270" s="59" t="str">
        <f>IF('Data Entry'!AS1273="No aplica","1",'Data Entry'!AS1273)</f>
        <v/>
      </c>
      <c r="W1270" s="59" t="str">
        <f>IF('Data Entry'!AV1273="No aplica","1",'Data Entry'!AV1273)</f>
        <v/>
      </c>
      <c r="X1270" s="59" t="str">
        <f>IF('Data Entry'!AY1273="No aplica","1",'Data Entry'!AY1273)</f>
        <v/>
      </c>
      <c r="Y1270" s="151" t="str">
        <f t="shared" si="19"/>
        <v/>
      </c>
      <c r="Z1270" s="152" t="str">
        <f>IF('Data Entry'!H1273="Yes","1",IF(AND('Data Entry'!H1273="",'Data Entry'!I1273="",'Data Entry'!J1273="",'Data Entry'!K1273="",'Data Entry'!L1273="",'Data Entry'!M1273="",'Data Entry'!N1273="",'Data Entry'!O1273="",'Data Entry'!P1273="",'Data Entry'!Q1273=""),"","1"))</f>
        <v/>
      </c>
      <c r="AA1270" s="152" t="str">
        <f>IF('Data Entry'!R1273="Yes","1",IF(AND('Data Entry'!R1273="",'Data Entry'!S1273="",'Data Entry'!T1273="",'Data Entry'!U1273=""),"","1"))</f>
        <v/>
      </c>
      <c r="AB1270" s="157" t="str">
        <f>IF('Data Entry'!V1273="Yes","1",IF(AND('Data Entry'!V1273="",'Data Entry'!W1273=""),"","1"))</f>
        <v/>
      </c>
    </row>
    <row r="1271" spans="1:28" ht="17">
      <c r="A1271" s="59">
        <f>'Data Entry'!AB1274</f>
        <v>0</v>
      </c>
      <c r="B1271" s="59" t="str">
        <f>'Data Entry'!AR1274</f>
        <v/>
      </c>
      <c r="C1271" s="1">
        <f>IF('Data Entry'!AD1274="g",'Data Entry'!AC1274*0.001*U1271,IF('Data Entry'!AD1274="UI",'Data Entry'!AC1274*0.000001*U1271,IF('Data Entry'!AD1274="mg",'Data Entry'!AC1274*0.000001*U1271,IF('Data Entry'!AD1274="t",'Data Entry'!AC1274*1000*U1271,IF('Data Entry'!AD1274="kg",'Data Entry'!AC1274*1*U1271,IF('Data Entry'!AD1274="L",'Data Entry'!AC1274*1*U1271,IFERROR(,"")))))))</f>
        <v>0</v>
      </c>
      <c r="D1271" s="1" t="s">
        <v>4</v>
      </c>
      <c r="E1271" s="1">
        <f>IF('Data Entry'!AF1274="g",'Data Entry'!AE1274*0.001,IF('Data Entry'!AF1274="mg",'Data Entry'!AE1274*0.000001,IF('Data Entry'!AF1274="t",'Data Entry'!AE1274*1000,IF('Data Entry'!AF1274="ml",'Data Entry'!AE1274*0.001,IF('Data Entry'!AF1274="kg",'Data Entry'!AE1274*1,IF('Data Entry'!AF1274="Pieza",'Data Entry'!AE1274*1,IF('Data Entry'!AF1274="L",'Data Entry'!AE1274*1,IFERROR(,""))))))))</f>
        <v>0</v>
      </c>
      <c r="F1271" s="1" t="s">
        <v>4</v>
      </c>
      <c r="G1271" s="1">
        <f>IF('Data Entry'!AA1274="g",'Data Entry'!Z1274*0.001,IF('Data Entry'!AA1274="mg",'Data Entry'!Z1274*0.000001,IF('Data Entry'!AA1274="t",'Data Entry'!Z1274*1000,IF('Data Entry'!AA1274="ml",'Data Entry'!Z1274*0.001,IF('Data Entry'!AA1274="kg",'Data Entry'!Z1274*1,IF('Data Entry'!AA1274="Piezas",'Data Entry'!Z1274*1,IF('Data Entry'!AA1274="L",'Data Entry'!Z1274*1,IFERROR(,""))))))))</f>
        <v>0</v>
      </c>
      <c r="H1271" s="1" t="s">
        <v>4</v>
      </c>
      <c r="I1271" s="1">
        <f>IF('Data Entry'!AC1274="g",'Data Entry'!AB1274*0.001,IF('Data Entry'!AC1274="mg",'Data Entry'!AB1274*0.000001,IF('Data Entry'!AC1274="t",'Data Entry'!AB1274*1000,IF('Data Entry'!AC1274="ml",'Data Entry'!AB1274*0.001,IF('Data Entry'!AC1274="kg",'Data Entry'!AB1274*1,IF('Data Entry'!AC1274="L",'Data Entry'!AB1274*1,IFERROR(,"")))))))</f>
        <v>0</v>
      </c>
      <c r="J1271" s="59" t="str">
        <f>'Data Entry'!AU1274</f>
        <v/>
      </c>
      <c r="K1271" s="1">
        <f>IF('Data Entry'!AI1274="g",'Data Entry'!AH1274*0.001*V1271,IF('Data Entry'!AI1274="UI",'Data Entry'!AH1274*0.000001*V1271,IF('Data Entry'!AI1274="mg",'Data Entry'!AH1274*0.000001*V1271,IF('Data Entry'!AI1274="t",'Data Entry'!AH1274*1000*V1271,IF('Data Entry'!AI1274="kg",'Data Entry'!AH1274*1*V1271,IF('Data Entry'!AI1274="L",'Data Entry'!AH1274*1*V1271,IFERROR(,"")))))))</f>
        <v>0</v>
      </c>
      <c r="L1271" s="1" t="s">
        <v>4</v>
      </c>
      <c r="M1271" s="59">
        <f>'Data Entry'!AJ1274</f>
        <v>0</v>
      </c>
      <c r="N1271" s="59" t="str">
        <f>'Data Entry'!AX1274</f>
        <v/>
      </c>
      <c r="O1271" s="1">
        <f>IF('Data Entry'!AL1274="g",'Data Entry'!AK1274*0.001*W1271,IF('Data Entry'!AL1274="UI",'Data Entry'!AK1274*0.000001*W1271,IF('Data Entry'!AL1274="mg",'Data Entry'!AK1274*0.000001*W1271,IF('Data Entry'!AL1274="t",'Data Entry'!AK1274*1000*W1271,IF('Data Entry'!AL1274="kg",'Data Entry'!AK1274*1*W1271,IF('Data Entry'!AL1274="L",'Data Entry'!AK1274*1*W1271,IFERROR(,"")))))))</f>
        <v>0</v>
      </c>
      <c r="P1271" s="1" t="s">
        <v>4</v>
      </c>
      <c r="Q1271" s="59">
        <f>'Data Entry'!AM1274</f>
        <v>0</v>
      </c>
      <c r="R1271" s="59" t="str">
        <f>'Data Entry'!BA1274</f>
        <v/>
      </c>
      <c r="S1271" s="1">
        <f>IF('Data Entry'!AO1274="g",'Data Entry'!AN1274*0.001*X1271,IF('Data Entry'!AO1274="UI",'Data Entry'!AN1274*0.000001*X1271,IF('Data Entry'!AO1274="mg",'Data Entry'!AN1274*0.000001*X1271,IF('Data Entry'!AO1274="t",'Data Entry'!AN1274*1000*X1271,IF('Data Entry'!AO1274="kg",'Data Entry'!AN1274*1*X1271,IF('Data Entry'!AO1274="L",'Data Entry'!AN1274*1*X1271,IFERROR(,"")))))))</f>
        <v>0</v>
      </c>
      <c r="T1271" s="1" t="s">
        <v>4</v>
      </c>
      <c r="U1271" s="59" t="str">
        <f>IF('Data Entry'!AP1274="No aplica","1",'Data Entry'!AP1274)</f>
        <v/>
      </c>
      <c r="V1271" s="59" t="str">
        <f>IF('Data Entry'!AS1274="No aplica","1",'Data Entry'!AS1274)</f>
        <v/>
      </c>
      <c r="W1271" s="59" t="str">
        <f>IF('Data Entry'!AV1274="No aplica","1",'Data Entry'!AV1274)</f>
        <v/>
      </c>
      <c r="X1271" s="59" t="str">
        <f>IF('Data Entry'!AY1274="No aplica","1",'Data Entry'!AY1274)</f>
        <v/>
      </c>
      <c r="Y1271" s="151" t="str">
        <f t="shared" si="19"/>
        <v/>
      </c>
      <c r="Z1271" s="152" t="str">
        <f>IF('Data Entry'!H1274="Yes","1",IF(AND('Data Entry'!H1274="",'Data Entry'!I1274="",'Data Entry'!J1274="",'Data Entry'!K1274="",'Data Entry'!L1274="",'Data Entry'!M1274="",'Data Entry'!N1274="",'Data Entry'!O1274="",'Data Entry'!P1274="",'Data Entry'!Q1274=""),"","1"))</f>
        <v/>
      </c>
      <c r="AA1271" s="152" t="str">
        <f>IF('Data Entry'!R1274="Yes","1",IF(AND('Data Entry'!R1274="",'Data Entry'!S1274="",'Data Entry'!T1274="",'Data Entry'!U1274=""),"","1"))</f>
        <v/>
      </c>
      <c r="AB1271" s="157" t="str">
        <f>IF('Data Entry'!V1274="Yes","1",IF(AND('Data Entry'!V1274="",'Data Entry'!W1274=""),"","1"))</f>
        <v/>
      </c>
    </row>
    <row r="1272" spans="1:28" ht="17">
      <c r="A1272" s="59">
        <f>'Data Entry'!AB1275</f>
        <v>0</v>
      </c>
      <c r="B1272" s="59" t="str">
        <f>'Data Entry'!AR1275</f>
        <v/>
      </c>
      <c r="C1272" s="1">
        <f>IF('Data Entry'!AD1275="g",'Data Entry'!AC1275*0.001*U1272,IF('Data Entry'!AD1275="UI",'Data Entry'!AC1275*0.000001*U1272,IF('Data Entry'!AD1275="mg",'Data Entry'!AC1275*0.000001*U1272,IF('Data Entry'!AD1275="t",'Data Entry'!AC1275*1000*U1272,IF('Data Entry'!AD1275="kg",'Data Entry'!AC1275*1*U1272,IF('Data Entry'!AD1275="L",'Data Entry'!AC1275*1*U1272,IFERROR(,"")))))))</f>
        <v>0</v>
      </c>
      <c r="D1272" s="1" t="s">
        <v>4</v>
      </c>
      <c r="E1272" s="1">
        <f>IF('Data Entry'!AF1275="g",'Data Entry'!AE1275*0.001,IF('Data Entry'!AF1275="mg",'Data Entry'!AE1275*0.000001,IF('Data Entry'!AF1275="t",'Data Entry'!AE1275*1000,IF('Data Entry'!AF1275="ml",'Data Entry'!AE1275*0.001,IF('Data Entry'!AF1275="kg",'Data Entry'!AE1275*1,IF('Data Entry'!AF1275="Pieza",'Data Entry'!AE1275*1,IF('Data Entry'!AF1275="L",'Data Entry'!AE1275*1,IFERROR(,""))))))))</f>
        <v>0</v>
      </c>
      <c r="F1272" s="1" t="s">
        <v>4</v>
      </c>
      <c r="G1272" s="1">
        <f>IF('Data Entry'!AA1275="g",'Data Entry'!Z1275*0.001,IF('Data Entry'!AA1275="mg",'Data Entry'!Z1275*0.000001,IF('Data Entry'!AA1275="t",'Data Entry'!Z1275*1000,IF('Data Entry'!AA1275="ml",'Data Entry'!Z1275*0.001,IF('Data Entry'!AA1275="kg",'Data Entry'!Z1275*1,IF('Data Entry'!AA1275="Piezas",'Data Entry'!Z1275*1,IF('Data Entry'!AA1275="L",'Data Entry'!Z1275*1,IFERROR(,""))))))))</f>
        <v>0</v>
      </c>
      <c r="H1272" s="1" t="s">
        <v>4</v>
      </c>
      <c r="I1272" s="1">
        <f>IF('Data Entry'!AC1275="g",'Data Entry'!AB1275*0.001,IF('Data Entry'!AC1275="mg",'Data Entry'!AB1275*0.000001,IF('Data Entry'!AC1275="t",'Data Entry'!AB1275*1000,IF('Data Entry'!AC1275="ml",'Data Entry'!AB1275*0.001,IF('Data Entry'!AC1275="kg",'Data Entry'!AB1275*1,IF('Data Entry'!AC1275="L",'Data Entry'!AB1275*1,IFERROR(,"")))))))</f>
        <v>0</v>
      </c>
      <c r="J1272" s="59" t="str">
        <f>'Data Entry'!AU1275</f>
        <v/>
      </c>
      <c r="K1272" s="1">
        <f>IF('Data Entry'!AI1275="g",'Data Entry'!AH1275*0.001*V1272,IF('Data Entry'!AI1275="UI",'Data Entry'!AH1275*0.000001*V1272,IF('Data Entry'!AI1275="mg",'Data Entry'!AH1275*0.000001*V1272,IF('Data Entry'!AI1275="t",'Data Entry'!AH1275*1000*V1272,IF('Data Entry'!AI1275="kg",'Data Entry'!AH1275*1*V1272,IF('Data Entry'!AI1275="L",'Data Entry'!AH1275*1*V1272,IFERROR(,"")))))))</f>
        <v>0</v>
      </c>
      <c r="L1272" s="1" t="s">
        <v>4</v>
      </c>
      <c r="M1272" s="59">
        <f>'Data Entry'!AJ1275</f>
        <v>0</v>
      </c>
      <c r="N1272" s="59" t="str">
        <f>'Data Entry'!AX1275</f>
        <v/>
      </c>
      <c r="O1272" s="1">
        <f>IF('Data Entry'!AL1275="g",'Data Entry'!AK1275*0.001*W1272,IF('Data Entry'!AL1275="UI",'Data Entry'!AK1275*0.000001*W1272,IF('Data Entry'!AL1275="mg",'Data Entry'!AK1275*0.000001*W1272,IF('Data Entry'!AL1275="t",'Data Entry'!AK1275*1000*W1272,IF('Data Entry'!AL1275="kg",'Data Entry'!AK1275*1*W1272,IF('Data Entry'!AL1275="L",'Data Entry'!AK1275*1*W1272,IFERROR(,"")))))))</f>
        <v>0</v>
      </c>
      <c r="P1272" s="1" t="s">
        <v>4</v>
      </c>
      <c r="Q1272" s="59">
        <f>'Data Entry'!AM1275</f>
        <v>0</v>
      </c>
      <c r="R1272" s="59" t="str">
        <f>'Data Entry'!BA1275</f>
        <v/>
      </c>
      <c r="S1272" s="1">
        <f>IF('Data Entry'!AO1275="g",'Data Entry'!AN1275*0.001*X1272,IF('Data Entry'!AO1275="UI",'Data Entry'!AN1275*0.000001*X1272,IF('Data Entry'!AO1275="mg",'Data Entry'!AN1275*0.000001*X1272,IF('Data Entry'!AO1275="t",'Data Entry'!AN1275*1000*X1272,IF('Data Entry'!AO1275="kg",'Data Entry'!AN1275*1*X1272,IF('Data Entry'!AO1275="L",'Data Entry'!AN1275*1*X1272,IFERROR(,"")))))))</f>
        <v>0</v>
      </c>
      <c r="T1272" s="1" t="s">
        <v>4</v>
      </c>
      <c r="U1272" s="59" t="str">
        <f>IF('Data Entry'!AP1275="No aplica","1",'Data Entry'!AP1275)</f>
        <v/>
      </c>
      <c r="V1272" s="59" t="str">
        <f>IF('Data Entry'!AS1275="No aplica","1",'Data Entry'!AS1275)</f>
        <v/>
      </c>
      <c r="W1272" s="59" t="str">
        <f>IF('Data Entry'!AV1275="No aplica","1",'Data Entry'!AV1275)</f>
        <v/>
      </c>
      <c r="X1272" s="59" t="str">
        <f>IF('Data Entry'!AY1275="No aplica","1",'Data Entry'!AY1275)</f>
        <v/>
      </c>
      <c r="Y1272" s="151" t="str">
        <f t="shared" si="19"/>
        <v/>
      </c>
      <c r="Z1272" s="152" t="str">
        <f>IF('Data Entry'!H1275="Yes","1",IF(AND('Data Entry'!H1275="",'Data Entry'!I1275="",'Data Entry'!J1275="",'Data Entry'!K1275="",'Data Entry'!L1275="",'Data Entry'!M1275="",'Data Entry'!N1275="",'Data Entry'!O1275="",'Data Entry'!P1275="",'Data Entry'!Q1275=""),"","1"))</f>
        <v/>
      </c>
      <c r="AA1272" s="152" t="str">
        <f>IF('Data Entry'!R1275="Yes","1",IF(AND('Data Entry'!R1275="",'Data Entry'!S1275="",'Data Entry'!T1275="",'Data Entry'!U1275=""),"","1"))</f>
        <v/>
      </c>
      <c r="AB1272" s="157" t="str">
        <f>IF('Data Entry'!V1275="Yes","1",IF(AND('Data Entry'!V1275="",'Data Entry'!W1275=""),"","1"))</f>
        <v/>
      </c>
    </row>
    <row r="1273" spans="1:28" ht="17">
      <c r="A1273" s="59">
        <f>'Data Entry'!AB1276</f>
        <v>0</v>
      </c>
      <c r="B1273" s="59" t="str">
        <f>'Data Entry'!AR1276</f>
        <v/>
      </c>
      <c r="C1273" s="1">
        <f>IF('Data Entry'!AD1276="g",'Data Entry'!AC1276*0.001*U1273,IF('Data Entry'!AD1276="UI",'Data Entry'!AC1276*0.000001*U1273,IF('Data Entry'!AD1276="mg",'Data Entry'!AC1276*0.000001*U1273,IF('Data Entry'!AD1276="t",'Data Entry'!AC1276*1000*U1273,IF('Data Entry'!AD1276="kg",'Data Entry'!AC1276*1*U1273,IF('Data Entry'!AD1276="L",'Data Entry'!AC1276*1*U1273,IFERROR(,"")))))))</f>
        <v>0</v>
      </c>
      <c r="D1273" s="1" t="s">
        <v>4</v>
      </c>
      <c r="E1273" s="1">
        <f>IF('Data Entry'!AF1276="g",'Data Entry'!AE1276*0.001,IF('Data Entry'!AF1276="mg",'Data Entry'!AE1276*0.000001,IF('Data Entry'!AF1276="t",'Data Entry'!AE1276*1000,IF('Data Entry'!AF1276="ml",'Data Entry'!AE1276*0.001,IF('Data Entry'!AF1276="kg",'Data Entry'!AE1276*1,IF('Data Entry'!AF1276="Pieza",'Data Entry'!AE1276*1,IF('Data Entry'!AF1276="L",'Data Entry'!AE1276*1,IFERROR(,""))))))))</f>
        <v>0</v>
      </c>
      <c r="F1273" s="1" t="s">
        <v>4</v>
      </c>
      <c r="G1273" s="1">
        <f>IF('Data Entry'!AA1276="g",'Data Entry'!Z1276*0.001,IF('Data Entry'!AA1276="mg",'Data Entry'!Z1276*0.000001,IF('Data Entry'!AA1276="t",'Data Entry'!Z1276*1000,IF('Data Entry'!AA1276="ml",'Data Entry'!Z1276*0.001,IF('Data Entry'!AA1276="kg",'Data Entry'!Z1276*1,IF('Data Entry'!AA1276="Piezas",'Data Entry'!Z1276*1,IF('Data Entry'!AA1276="L",'Data Entry'!Z1276*1,IFERROR(,""))))))))</f>
        <v>0</v>
      </c>
      <c r="H1273" s="1" t="s">
        <v>4</v>
      </c>
      <c r="I1273" s="1">
        <f>IF('Data Entry'!AC1276="g",'Data Entry'!AB1276*0.001,IF('Data Entry'!AC1276="mg",'Data Entry'!AB1276*0.000001,IF('Data Entry'!AC1276="t",'Data Entry'!AB1276*1000,IF('Data Entry'!AC1276="ml",'Data Entry'!AB1276*0.001,IF('Data Entry'!AC1276="kg",'Data Entry'!AB1276*1,IF('Data Entry'!AC1276="L",'Data Entry'!AB1276*1,IFERROR(,"")))))))</f>
        <v>0</v>
      </c>
      <c r="J1273" s="59" t="str">
        <f>'Data Entry'!AU1276</f>
        <v/>
      </c>
      <c r="K1273" s="1">
        <f>IF('Data Entry'!AI1276="g",'Data Entry'!AH1276*0.001*V1273,IF('Data Entry'!AI1276="UI",'Data Entry'!AH1276*0.000001*V1273,IF('Data Entry'!AI1276="mg",'Data Entry'!AH1276*0.000001*V1273,IF('Data Entry'!AI1276="t",'Data Entry'!AH1276*1000*V1273,IF('Data Entry'!AI1276="kg",'Data Entry'!AH1276*1*V1273,IF('Data Entry'!AI1276="L",'Data Entry'!AH1276*1*V1273,IFERROR(,"")))))))</f>
        <v>0</v>
      </c>
      <c r="L1273" s="1" t="s">
        <v>4</v>
      </c>
      <c r="M1273" s="59">
        <f>'Data Entry'!AJ1276</f>
        <v>0</v>
      </c>
      <c r="N1273" s="59" t="str">
        <f>'Data Entry'!AX1276</f>
        <v/>
      </c>
      <c r="O1273" s="1">
        <f>IF('Data Entry'!AL1276="g",'Data Entry'!AK1276*0.001*W1273,IF('Data Entry'!AL1276="UI",'Data Entry'!AK1276*0.000001*W1273,IF('Data Entry'!AL1276="mg",'Data Entry'!AK1276*0.000001*W1273,IF('Data Entry'!AL1276="t",'Data Entry'!AK1276*1000*W1273,IF('Data Entry'!AL1276="kg",'Data Entry'!AK1276*1*W1273,IF('Data Entry'!AL1276="L",'Data Entry'!AK1276*1*W1273,IFERROR(,"")))))))</f>
        <v>0</v>
      </c>
      <c r="P1273" s="1" t="s">
        <v>4</v>
      </c>
      <c r="Q1273" s="59">
        <f>'Data Entry'!AM1276</f>
        <v>0</v>
      </c>
      <c r="R1273" s="59" t="str">
        <f>'Data Entry'!BA1276</f>
        <v/>
      </c>
      <c r="S1273" s="1">
        <f>IF('Data Entry'!AO1276="g",'Data Entry'!AN1276*0.001*X1273,IF('Data Entry'!AO1276="UI",'Data Entry'!AN1276*0.000001*X1273,IF('Data Entry'!AO1276="mg",'Data Entry'!AN1276*0.000001*X1273,IF('Data Entry'!AO1276="t",'Data Entry'!AN1276*1000*X1273,IF('Data Entry'!AO1276="kg",'Data Entry'!AN1276*1*X1273,IF('Data Entry'!AO1276="L",'Data Entry'!AN1276*1*X1273,IFERROR(,"")))))))</f>
        <v>0</v>
      </c>
      <c r="T1273" s="1" t="s">
        <v>4</v>
      </c>
      <c r="U1273" s="59" t="str">
        <f>IF('Data Entry'!AP1276="No aplica","1",'Data Entry'!AP1276)</f>
        <v/>
      </c>
      <c r="V1273" s="59" t="str">
        <f>IF('Data Entry'!AS1276="No aplica","1",'Data Entry'!AS1276)</f>
        <v/>
      </c>
      <c r="W1273" s="59" t="str">
        <f>IF('Data Entry'!AV1276="No aplica","1",'Data Entry'!AV1276)</f>
        <v/>
      </c>
      <c r="X1273" s="59" t="str">
        <f>IF('Data Entry'!AY1276="No aplica","1",'Data Entry'!AY1276)</f>
        <v/>
      </c>
      <c r="Y1273" s="151" t="str">
        <f t="shared" si="19"/>
        <v/>
      </c>
      <c r="Z1273" s="152" t="str">
        <f>IF('Data Entry'!H1276="Yes","1",IF(AND('Data Entry'!H1276="",'Data Entry'!I1276="",'Data Entry'!J1276="",'Data Entry'!K1276="",'Data Entry'!L1276="",'Data Entry'!M1276="",'Data Entry'!N1276="",'Data Entry'!O1276="",'Data Entry'!P1276="",'Data Entry'!Q1276=""),"","1"))</f>
        <v/>
      </c>
      <c r="AA1273" s="152" t="str">
        <f>IF('Data Entry'!R1276="Yes","1",IF(AND('Data Entry'!R1276="",'Data Entry'!S1276="",'Data Entry'!T1276="",'Data Entry'!U1276=""),"","1"))</f>
        <v/>
      </c>
      <c r="AB1273" s="157" t="str">
        <f>IF('Data Entry'!V1276="Yes","1",IF(AND('Data Entry'!V1276="",'Data Entry'!W1276=""),"","1"))</f>
        <v/>
      </c>
    </row>
    <row r="1274" spans="1:28" ht="17">
      <c r="A1274" s="59">
        <f>'Data Entry'!AB1277</f>
        <v>0</v>
      </c>
      <c r="B1274" s="59" t="str">
        <f>'Data Entry'!AR1277</f>
        <v/>
      </c>
      <c r="C1274" s="1">
        <f>IF('Data Entry'!AD1277="g",'Data Entry'!AC1277*0.001*U1274,IF('Data Entry'!AD1277="UI",'Data Entry'!AC1277*0.000001*U1274,IF('Data Entry'!AD1277="mg",'Data Entry'!AC1277*0.000001*U1274,IF('Data Entry'!AD1277="t",'Data Entry'!AC1277*1000*U1274,IF('Data Entry'!AD1277="kg",'Data Entry'!AC1277*1*U1274,IF('Data Entry'!AD1277="L",'Data Entry'!AC1277*1*U1274,IFERROR(,"")))))))</f>
        <v>0</v>
      </c>
      <c r="D1274" s="1" t="s">
        <v>4</v>
      </c>
      <c r="E1274" s="1">
        <f>IF('Data Entry'!AF1277="g",'Data Entry'!AE1277*0.001,IF('Data Entry'!AF1277="mg",'Data Entry'!AE1277*0.000001,IF('Data Entry'!AF1277="t",'Data Entry'!AE1277*1000,IF('Data Entry'!AF1277="ml",'Data Entry'!AE1277*0.001,IF('Data Entry'!AF1277="kg",'Data Entry'!AE1277*1,IF('Data Entry'!AF1277="Pieza",'Data Entry'!AE1277*1,IF('Data Entry'!AF1277="L",'Data Entry'!AE1277*1,IFERROR(,""))))))))</f>
        <v>0</v>
      </c>
      <c r="F1274" s="1" t="s">
        <v>4</v>
      </c>
      <c r="G1274" s="1">
        <f>IF('Data Entry'!AA1277="g",'Data Entry'!Z1277*0.001,IF('Data Entry'!AA1277="mg",'Data Entry'!Z1277*0.000001,IF('Data Entry'!AA1277="t",'Data Entry'!Z1277*1000,IF('Data Entry'!AA1277="ml",'Data Entry'!Z1277*0.001,IF('Data Entry'!AA1277="kg",'Data Entry'!Z1277*1,IF('Data Entry'!AA1277="Piezas",'Data Entry'!Z1277*1,IF('Data Entry'!AA1277="L",'Data Entry'!Z1277*1,IFERROR(,""))))))))</f>
        <v>0</v>
      </c>
      <c r="H1274" s="1" t="s">
        <v>4</v>
      </c>
      <c r="I1274" s="1">
        <f>IF('Data Entry'!AC1277="g",'Data Entry'!AB1277*0.001,IF('Data Entry'!AC1277="mg",'Data Entry'!AB1277*0.000001,IF('Data Entry'!AC1277="t",'Data Entry'!AB1277*1000,IF('Data Entry'!AC1277="ml",'Data Entry'!AB1277*0.001,IF('Data Entry'!AC1277="kg",'Data Entry'!AB1277*1,IF('Data Entry'!AC1277="L",'Data Entry'!AB1277*1,IFERROR(,"")))))))</f>
        <v>0</v>
      </c>
      <c r="J1274" s="59" t="str">
        <f>'Data Entry'!AU1277</f>
        <v/>
      </c>
      <c r="K1274" s="1">
        <f>IF('Data Entry'!AI1277="g",'Data Entry'!AH1277*0.001*V1274,IF('Data Entry'!AI1277="UI",'Data Entry'!AH1277*0.000001*V1274,IF('Data Entry'!AI1277="mg",'Data Entry'!AH1277*0.000001*V1274,IF('Data Entry'!AI1277="t",'Data Entry'!AH1277*1000*V1274,IF('Data Entry'!AI1277="kg",'Data Entry'!AH1277*1*V1274,IF('Data Entry'!AI1277="L",'Data Entry'!AH1277*1*V1274,IFERROR(,"")))))))</f>
        <v>0</v>
      </c>
      <c r="L1274" s="1" t="s">
        <v>4</v>
      </c>
      <c r="M1274" s="59">
        <f>'Data Entry'!AJ1277</f>
        <v>0</v>
      </c>
      <c r="N1274" s="59" t="str">
        <f>'Data Entry'!AX1277</f>
        <v/>
      </c>
      <c r="O1274" s="1">
        <f>IF('Data Entry'!AL1277="g",'Data Entry'!AK1277*0.001*W1274,IF('Data Entry'!AL1277="UI",'Data Entry'!AK1277*0.000001*W1274,IF('Data Entry'!AL1277="mg",'Data Entry'!AK1277*0.000001*W1274,IF('Data Entry'!AL1277="t",'Data Entry'!AK1277*1000*W1274,IF('Data Entry'!AL1277="kg",'Data Entry'!AK1277*1*W1274,IF('Data Entry'!AL1277="L",'Data Entry'!AK1277*1*W1274,IFERROR(,"")))))))</f>
        <v>0</v>
      </c>
      <c r="P1274" s="1" t="s">
        <v>4</v>
      </c>
      <c r="Q1274" s="59">
        <f>'Data Entry'!AM1277</f>
        <v>0</v>
      </c>
      <c r="R1274" s="59" t="str">
        <f>'Data Entry'!BA1277</f>
        <v/>
      </c>
      <c r="S1274" s="1">
        <f>IF('Data Entry'!AO1277="g",'Data Entry'!AN1277*0.001*X1274,IF('Data Entry'!AO1277="UI",'Data Entry'!AN1277*0.000001*X1274,IF('Data Entry'!AO1277="mg",'Data Entry'!AN1277*0.000001*X1274,IF('Data Entry'!AO1277="t",'Data Entry'!AN1277*1000*X1274,IF('Data Entry'!AO1277="kg",'Data Entry'!AN1277*1*X1274,IF('Data Entry'!AO1277="L",'Data Entry'!AN1277*1*X1274,IFERROR(,"")))))))</f>
        <v>0</v>
      </c>
      <c r="T1274" s="1" t="s">
        <v>4</v>
      </c>
      <c r="U1274" s="59" t="str">
        <f>IF('Data Entry'!AP1277="No aplica","1",'Data Entry'!AP1277)</f>
        <v/>
      </c>
      <c r="V1274" s="59" t="str">
        <f>IF('Data Entry'!AS1277="No aplica","1",'Data Entry'!AS1277)</f>
        <v/>
      </c>
      <c r="W1274" s="59" t="str">
        <f>IF('Data Entry'!AV1277="No aplica","1",'Data Entry'!AV1277)</f>
        <v/>
      </c>
      <c r="X1274" s="59" t="str">
        <f>IF('Data Entry'!AY1277="No aplica","1",'Data Entry'!AY1277)</f>
        <v/>
      </c>
      <c r="Y1274" s="151" t="str">
        <f t="shared" si="19"/>
        <v/>
      </c>
      <c r="Z1274" s="152" t="str">
        <f>IF('Data Entry'!H1277="Yes","1",IF(AND('Data Entry'!H1277="",'Data Entry'!I1277="",'Data Entry'!J1277="",'Data Entry'!K1277="",'Data Entry'!L1277="",'Data Entry'!M1277="",'Data Entry'!N1277="",'Data Entry'!O1277="",'Data Entry'!P1277="",'Data Entry'!Q1277=""),"","1"))</f>
        <v/>
      </c>
      <c r="AA1274" s="152" t="str">
        <f>IF('Data Entry'!R1277="Yes","1",IF(AND('Data Entry'!R1277="",'Data Entry'!S1277="",'Data Entry'!T1277="",'Data Entry'!U1277=""),"","1"))</f>
        <v/>
      </c>
      <c r="AB1274" s="157" t="str">
        <f>IF('Data Entry'!V1277="Yes","1",IF(AND('Data Entry'!V1277="",'Data Entry'!W1277=""),"","1"))</f>
        <v/>
      </c>
    </row>
    <row r="1275" spans="1:28" ht="17">
      <c r="A1275" s="59">
        <f>'Data Entry'!AB1278</f>
        <v>0</v>
      </c>
      <c r="B1275" s="59" t="str">
        <f>'Data Entry'!AR1278</f>
        <v/>
      </c>
      <c r="C1275" s="1">
        <f>IF('Data Entry'!AD1278="g",'Data Entry'!AC1278*0.001*U1275,IF('Data Entry'!AD1278="UI",'Data Entry'!AC1278*0.000001*U1275,IF('Data Entry'!AD1278="mg",'Data Entry'!AC1278*0.000001*U1275,IF('Data Entry'!AD1278="t",'Data Entry'!AC1278*1000*U1275,IF('Data Entry'!AD1278="kg",'Data Entry'!AC1278*1*U1275,IF('Data Entry'!AD1278="L",'Data Entry'!AC1278*1*U1275,IFERROR(,"")))))))</f>
        <v>0</v>
      </c>
      <c r="D1275" s="1" t="s">
        <v>4</v>
      </c>
      <c r="E1275" s="1">
        <f>IF('Data Entry'!AF1278="g",'Data Entry'!AE1278*0.001,IF('Data Entry'!AF1278="mg",'Data Entry'!AE1278*0.000001,IF('Data Entry'!AF1278="t",'Data Entry'!AE1278*1000,IF('Data Entry'!AF1278="ml",'Data Entry'!AE1278*0.001,IF('Data Entry'!AF1278="kg",'Data Entry'!AE1278*1,IF('Data Entry'!AF1278="Pieza",'Data Entry'!AE1278*1,IF('Data Entry'!AF1278="L",'Data Entry'!AE1278*1,IFERROR(,""))))))))</f>
        <v>0</v>
      </c>
      <c r="F1275" s="1" t="s">
        <v>4</v>
      </c>
      <c r="G1275" s="1">
        <f>IF('Data Entry'!AA1278="g",'Data Entry'!Z1278*0.001,IF('Data Entry'!AA1278="mg",'Data Entry'!Z1278*0.000001,IF('Data Entry'!AA1278="t",'Data Entry'!Z1278*1000,IF('Data Entry'!AA1278="ml",'Data Entry'!Z1278*0.001,IF('Data Entry'!AA1278="kg",'Data Entry'!Z1278*1,IF('Data Entry'!AA1278="Piezas",'Data Entry'!Z1278*1,IF('Data Entry'!AA1278="L",'Data Entry'!Z1278*1,IFERROR(,""))))))))</f>
        <v>0</v>
      </c>
      <c r="H1275" s="1" t="s">
        <v>4</v>
      </c>
      <c r="I1275" s="1">
        <f>IF('Data Entry'!AC1278="g",'Data Entry'!AB1278*0.001,IF('Data Entry'!AC1278="mg",'Data Entry'!AB1278*0.000001,IF('Data Entry'!AC1278="t",'Data Entry'!AB1278*1000,IF('Data Entry'!AC1278="ml",'Data Entry'!AB1278*0.001,IF('Data Entry'!AC1278="kg",'Data Entry'!AB1278*1,IF('Data Entry'!AC1278="L",'Data Entry'!AB1278*1,IFERROR(,"")))))))</f>
        <v>0</v>
      </c>
      <c r="J1275" s="59" t="str">
        <f>'Data Entry'!AU1278</f>
        <v/>
      </c>
      <c r="K1275" s="1">
        <f>IF('Data Entry'!AI1278="g",'Data Entry'!AH1278*0.001*V1275,IF('Data Entry'!AI1278="UI",'Data Entry'!AH1278*0.000001*V1275,IF('Data Entry'!AI1278="mg",'Data Entry'!AH1278*0.000001*V1275,IF('Data Entry'!AI1278="t",'Data Entry'!AH1278*1000*V1275,IF('Data Entry'!AI1278="kg",'Data Entry'!AH1278*1*V1275,IF('Data Entry'!AI1278="L",'Data Entry'!AH1278*1*V1275,IFERROR(,"")))))))</f>
        <v>0</v>
      </c>
      <c r="L1275" s="1" t="s">
        <v>4</v>
      </c>
      <c r="M1275" s="59">
        <f>'Data Entry'!AJ1278</f>
        <v>0</v>
      </c>
      <c r="N1275" s="59" t="str">
        <f>'Data Entry'!AX1278</f>
        <v/>
      </c>
      <c r="O1275" s="1">
        <f>IF('Data Entry'!AL1278="g",'Data Entry'!AK1278*0.001*W1275,IF('Data Entry'!AL1278="UI",'Data Entry'!AK1278*0.000001*W1275,IF('Data Entry'!AL1278="mg",'Data Entry'!AK1278*0.000001*W1275,IF('Data Entry'!AL1278="t",'Data Entry'!AK1278*1000*W1275,IF('Data Entry'!AL1278="kg",'Data Entry'!AK1278*1*W1275,IF('Data Entry'!AL1278="L",'Data Entry'!AK1278*1*W1275,IFERROR(,"")))))))</f>
        <v>0</v>
      </c>
      <c r="P1275" s="1" t="s">
        <v>4</v>
      </c>
      <c r="Q1275" s="59">
        <f>'Data Entry'!AM1278</f>
        <v>0</v>
      </c>
      <c r="R1275" s="59" t="str">
        <f>'Data Entry'!BA1278</f>
        <v/>
      </c>
      <c r="S1275" s="1">
        <f>IF('Data Entry'!AO1278="g",'Data Entry'!AN1278*0.001*X1275,IF('Data Entry'!AO1278="UI",'Data Entry'!AN1278*0.000001*X1275,IF('Data Entry'!AO1278="mg",'Data Entry'!AN1278*0.000001*X1275,IF('Data Entry'!AO1278="t",'Data Entry'!AN1278*1000*X1275,IF('Data Entry'!AO1278="kg",'Data Entry'!AN1278*1*X1275,IF('Data Entry'!AO1278="L",'Data Entry'!AN1278*1*X1275,IFERROR(,"")))))))</f>
        <v>0</v>
      </c>
      <c r="T1275" s="1" t="s">
        <v>4</v>
      </c>
      <c r="U1275" s="59" t="str">
        <f>IF('Data Entry'!AP1278="No aplica","1",'Data Entry'!AP1278)</f>
        <v/>
      </c>
      <c r="V1275" s="59" t="str">
        <f>IF('Data Entry'!AS1278="No aplica","1",'Data Entry'!AS1278)</f>
        <v/>
      </c>
      <c r="W1275" s="59" t="str">
        <f>IF('Data Entry'!AV1278="No aplica","1",'Data Entry'!AV1278)</f>
        <v/>
      </c>
      <c r="X1275" s="59" t="str">
        <f>IF('Data Entry'!AY1278="No aplica","1",'Data Entry'!AY1278)</f>
        <v/>
      </c>
      <c r="Y1275" s="151" t="str">
        <f t="shared" si="19"/>
        <v/>
      </c>
      <c r="Z1275" s="152" t="str">
        <f>IF('Data Entry'!H1278="Yes","1",IF(AND('Data Entry'!H1278="",'Data Entry'!I1278="",'Data Entry'!J1278="",'Data Entry'!K1278="",'Data Entry'!L1278="",'Data Entry'!M1278="",'Data Entry'!N1278="",'Data Entry'!O1278="",'Data Entry'!P1278="",'Data Entry'!Q1278=""),"","1"))</f>
        <v/>
      </c>
      <c r="AA1275" s="152" t="str">
        <f>IF('Data Entry'!R1278="Yes","1",IF(AND('Data Entry'!R1278="",'Data Entry'!S1278="",'Data Entry'!T1278="",'Data Entry'!U1278=""),"","1"))</f>
        <v/>
      </c>
      <c r="AB1275" s="157" t="str">
        <f>IF('Data Entry'!V1278="Yes","1",IF(AND('Data Entry'!V1278="",'Data Entry'!W1278=""),"","1"))</f>
        <v/>
      </c>
    </row>
    <row r="1276" spans="1:28" ht="17">
      <c r="A1276" s="59">
        <f>'Data Entry'!AB1279</f>
        <v>0</v>
      </c>
      <c r="B1276" s="59" t="str">
        <f>'Data Entry'!AR1279</f>
        <v/>
      </c>
      <c r="C1276" s="1">
        <f>IF('Data Entry'!AD1279="g",'Data Entry'!AC1279*0.001*U1276,IF('Data Entry'!AD1279="UI",'Data Entry'!AC1279*0.000001*U1276,IF('Data Entry'!AD1279="mg",'Data Entry'!AC1279*0.000001*U1276,IF('Data Entry'!AD1279="t",'Data Entry'!AC1279*1000*U1276,IF('Data Entry'!AD1279="kg",'Data Entry'!AC1279*1*U1276,IF('Data Entry'!AD1279="L",'Data Entry'!AC1279*1*U1276,IFERROR(,"")))))))</f>
        <v>0</v>
      </c>
      <c r="D1276" s="1" t="s">
        <v>4</v>
      </c>
      <c r="E1276" s="1">
        <f>IF('Data Entry'!AF1279="g",'Data Entry'!AE1279*0.001,IF('Data Entry'!AF1279="mg",'Data Entry'!AE1279*0.000001,IF('Data Entry'!AF1279="t",'Data Entry'!AE1279*1000,IF('Data Entry'!AF1279="ml",'Data Entry'!AE1279*0.001,IF('Data Entry'!AF1279="kg",'Data Entry'!AE1279*1,IF('Data Entry'!AF1279="Pieza",'Data Entry'!AE1279*1,IF('Data Entry'!AF1279="L",'Data Entry'!AE1279*1,IFERROR(,""))))))))</f>
        <v>0</v>
      </c>
      <c r="F1276" s="1" t="s">
        <v>4</v>
      </c>
      <c r="G1276" s="1">
        <f>IF('Data Entry'!AA1279="g",'Data Entry'!Z1279*0.001,IF('Data Entry'!AA1279="mg",'Data Entry'!Z1279*0.000001,IF('Data Entry'!AA1279="t",'Data Entry'!Z1279*1000,IF('Data Entry'!AA1279="ml",'Data Entry'!Z1279*0.001,IF('Data Entry'!AA1279="kg",'Data Entry'!Z1279*1,IF('Data Entry'!AA1279="Piezas",'Data Entry'!Z1279*1,IF('Data Entry'!AA1279="L",'Data Entry'!Z1279*1,IFERROR(,""))))))))</f>
        <v>0</v>
      </c>
      <c r="H1276" s="1" t="s">
        <v>4</v>
      </c>
      <c r="I1276" s="1">
        <f>IF('Data Entry'!AC1279="g",'Data Entry'!AB1279*0.001,IF('Data Entry'!AC1279="mg",'Data Entry'!AB1279*0.000001,IF('Data Entry'!AC1279="t",'Data Entry'!AB1279*1000,IF('Data Entry'!AC1279="ml",'Data Entry'!AB1279*0.001,IF('Data Entry'!AC1279="kg",'Data Entry'!AB1279*1,IF('Data Entry'!AC1279="L",'Data Entry'!AB1279*1,IFERROR(,"")))))))</f>
        <v>0</v>
      </c>
      <c r="J1276" s="59" t="str">
        <f>'Data Entry'!AU1279</f>
        <v/>
      </c>
      <c r="K1276" s="1">
        <f>IF('Data Entry'!AI1279="g",'Data Entry'!AH1279*0.001*V1276,IF('Data Entry'!AI1279="UI",'Data Entry'!AH1279*0.000001*V1276,IF('Data Entry'!AI1279="mg",'Data Entry'!AH1279*0.000001*V1276,IF('Data Entry'!AI1279="t",'Data Entry'!AH1279*1000*V1276,IF('Data Entry'!AI1279="kg",'Data Entry'!AH1279*1*V1276,IF('Data Entry'!AI1279="L",'Data Entry'!AH1279*1*V1276,IFERROR(,"")))))))</f>
        <v>0</v>
      </c>
      <c r="L1276" s="1" t="s">
        <v>4</v>
      </c>
      <c r="M1276" s="59">
        <f>'Data Entry'!AJ1279</f>
        <v>0</v>
      </c>
      <c r="N1276" s="59" t="str">
        <f>'Data Entry'!AX1279</f>
        <v/>
      </c>
      <c r="O1276" s="1">
        <f>IF('Data Entry'!AL1279="g",'Data Entry'!AK1279*0.001*W1276,IF('Data Entry'!AL1279="UI",'Data Entry'!AK1279*0.000001*W1276,IF('Data Entry'!AL1279="mg",'Data Entry'!AK1279*0.000001*W1276,IF('Data Entry'!AL1279="t",'Data Entry'!AK1279*1000*W1276,IF('Data Entry'!AL1279="kg",'Data Entry'!AK1279*1*W1276,IF('Data Entry'!AL1279="L",'Data Entry'!AK1279*1*W1276,IFERROR(,"")))))))</f>
        <v>0</v>
      </c>
      <c r="P1276" s="1" t="s">
        <v>4</v>
      </c>
      <c r="Q1276" s="59">
        <f>'Data Entry'!AM1279</f>
        <v>0</v>
      </c>
      <c r="R1276" s="59" t="str">
        <f>'Data Entry'!BA1279</f>
        <v/>
      </c>
      <c r="S1276" s="1">
        <f>IF('Data Entry'!AO1279="g",'Data Entry'!AN1279*0.001*X1276,IF('Data Entry'!AO1279="UI",'Data Entry'!AN1279*0.000001*X1276,IF('Data Entry'!AO1279="mg",'Data Entry'!AN1279*0.000001*X1276,IF('Data Entry'!AO1279="t",'Data Entry'!AN1279*1000*X1276,IF('Data Entry'!AO1279="kg",'Data Entry'!AN1279*1*X1276,IF('Data Entry'!AO1279="L",'Data Entry'!AN1279*1*X1276,IFERROR(,"")))))))</f>
        <v>0</v>
      </c>
      <c r="T1276" s="1" t="s">
        <v>4</v>
      </c>
      <c r="U1276" s="59" t="str">
        <f>IF('Data Entry'!AP1279="No aplica","1",'Data Entry'!AP1279)</f>
        <v/>
      </c>
      <c r="V1276" s="59" t="str">
        <f>IF('Data Entry'!AS1279="No aplica","1",'Data Entry'!AS1279)</f>
        <v/>
      </c>
      <c r="W1276" s="59" t="str">
        <f>IF('Data Entry'!AV1279="No aplica","1",'Data Entry'!AV1279)</f>
        <v/>
      </c>
      <c r="X1276" s="59" t="str">
        <f>IF('Data Entry'!AY1279="No aplica","1",'Data Entry'!AY1279)</f>
        <v/>
      </c>
      <c r="Y1276" s="151" t="str">
        <f t="shared" si="19"/>
        <v/>
      </c>
      <c r="Z1276" s="152" t="str">
        <f>IF('Data Entry'!H1279="Yes","1",IF(AND('Data Entry'!H1279="",'Data Entry'!I1279="",'Data Entry'!J1279="",'Data Entry'!K1279="",'Data Entry'!L1279="",'Data Entry'!M1279="",'Data Entry'!N1279="",'Data Entry'!O1279="",'Data Entry'!P1279="",'Data Entry'!Q1279=""),"","1"))</f>
        <v/>
      </c>
      <c r="AA1276" s="152" t="str">
        <f>IF('Data Entry'!R1279="Yes","1",IF(AND('Data Entry'!R1279="",'Data Entry'!S1279="",'Data Entry'!T1279="",'Data Entry'!U1279=""),"","1"))</f>
        <v/>
      </c>
      <c r="AB1276" s="157" t="str">
        <f>IF('Data Entry'!V1279="Yes","1",IF(AND('Data Entry'!V1279="",'Data Entry'!W1279=""),"","1"))</f>
        <v/>
      </c>
    </row>
    <row r="1277" spans="1:28" ht="17">
      <c r="A1277" s="59">
        <f>'Data Entry'!AB1280</f>
        <v>0</v>
      </c>
      <c r="B1277" s="59" t="str">
        <f>'Data Entry'!AR1280</f>
        <v/>
      </c>
      <c r="C1277" s="1">
        <f>IF('Data Entry'!AD1280="g",'Data Entry'!AC1280*0.001*U1277,IF('Data Entry'!AD1280="UI",'Data Entry'!AC1280*0.000001*U1277,IF('Data Entry'!AD1280="mg",'Data Entry'!AC1280*0.000001*U1277,IF('Data Entry'!AD1280="t",'Data Entry'!AC1280*1000*U1277,IF('Data Entry'!AD1280="kg",'Data Entry'!AC1280*1*U1277,IF('Data Entry'!AD1280="L",'Data Entry'!AC1280*1*U1277,IFERROR(,"")))))))</f>
        <v>0</v>
      </c>
      <c r="D1277" s="1" t="s">
        <v>4</v>
      </c>
      <c r="E1277" s="1">
        <f>IF('Data Entry'!AF1280="g",'Data Entry'!AE1280*0.001,IF('Data Entry'!AF1280="mg",'Data Entry'!AE1280*0.000001,IF('Data Entry'!AF1280="t",'Data Entry'!AE1280*1000,IF('Data Entry'!AF1280="ml",'Data Entry'!AE1280*0.001,IF('Data Entry'!AF1280="kg",'Data Entry'!AE1280*1,IF('Data Entry'!AF1280="Pieza",'Data Entry'!AE1280*1,IF('Data Entry'!AF1280="L",'Data Entry'!AE1280*1,IFERROR(,""))))))))</f>
        <v>0</v>
      </c>
      <c r="F1277" s="1" t="s">
        <v>4</v>
      </c>
      <c r="G1277" s="1">
        <f>IF('Data Entry'!AA1280="g",'Data Entry'!Z1280*0.001,IF('Data Entry'!AA1280="mg",'Data Entry'!Z1280*0.000001,IF('Data Entry'!AA1280="t",'Data Entry'!Z1280*1000,IF('Data Entry'!AA1280="ml",'Data Entry'!Z1280*0.001,IF('Data Entry'!AA1280="kg",'Data Entry'!Z1280*1,IF('Data Entry'!AA1280="Piezas",'Data Entry'!Z1280*1,IF('Data Entry'!AA1280="L",'Data Entry'!Z1280*1,IFERROR(,""))))))))</f>
        <v>0</v>
      </c>
      <c r="H1277" s="1" t="s">
        <v>4</v>
      </c>
      <c r="I1277" s="1">
        <f>IF('Data Entry'!AC1280="g",'Data Entry'!AB1280*0.001,IF('Data Entry'!AC1280="mg",'Data Entry'!AB1280*0.000001,IF('Data Entry'!AC1280="t",'Data Entry'!AB1280*1000,IF('Data Entry'!AC1280="ml",'Data Entry'!AB1280*0.001,IF('Data Entry'!AC1280="kg",'Data Entry'!AB1280*1,IF('Data Entry'!AC1280="L",'Data Entry'!AB1280*1,IFERROR(,"")))))))</f>
        <v>0</v>
      </c>
      <c r="J1277" s="59" t="str">
        <f>'Data Entry'!AU1280</f>
        <v/>
      </c>
      <c r="K1277" s="1">
        <f>IF('Data Entry'!AI1280="g",'Data Entry'!AH1280*0.001*V1277,IF('Data Entry'!AI1280="UI",'Data Entry'!AH1280*0.000001*V1277,IF('Data Entry'!AI1280="mg",'Data Entry'!AH1280*0.000001*V1277,IF('Data Entry'!AI1280="t",'Data Entry'!AH1280*1000*V1277,IF('Data Entry'!AI1280="kg",'Data Entry'!AH1280*1*V1277,IF('Data Entry'!AI1280="L",'Data Entry'!AH1280*1*V1277,IFERROR(,"")))))))</f>
        <v>0</v>
      </c>
      <c r="L1277" s="1" t="s">
        <v>4</v>
      </c>
      <c r="M1277" s="59">
        <f>'Data Entry'!AJ1280</f>
        <v>0</v>
      </c>
      <c r="N1277" s="59" t="str">
        <f>'Data Entry'!AX1280</f>
        <v/>
      </c>
      <c r="O1277" s="1">
        <f>IF('Data Entry'!AL1280="g",'Data Entry'!AK1280*0.001*W1277,IF('Data Entry'!AL1280="UI",'Data Entry'!AK1280*0.000001*W1277,IF('Data Entry'!AL1280="mg",'Data Entry'!AK1280*0.000001*W1277,IF('Data Entry'!AL1280="t",'Data Entry'!AK1280*1000*W1277,IF('Data Entry'!AL1280="kg",'Data Entry'!AK1280*1*W1277,IF('Data Entry'!AL1280="L",'Data Entry'!AK1280*1*W1277,IFERROR(,"")))))))</f>
        <v>0</v>
      </c>
      <c r="P1277" s="1" t="s">
        <v>4</v>
      </c>
      <c r="Q1277" s="59">
        <f>'Data Entry'!AM1280</f>
        <v>0</v>
      </c>
      <c r="R1277" s="59" t="str">
        <f>'Data Entry'!BA1280</f>
        <v/>
      </c>
      <c r="S1277" s="1">
        <f>IF('Data Entry'!AO1280="g",'Data Entry'!AN1280*0.001*X1277,IF('Data Entry'!AO1280="UI",'Data Entry'!AN1280*0.000001*X1277,IF('Data Entry'!AO1280="mg",'Data Entry'!AN1280*0.000001*X1277,IF('Data Entry'!AO1280="t",'Data Entry'!AN1280*1000*X1277,IF('Data Entry'!AO1280="kg",'Data Entry'!AN1280*1*X1277,IF('Data Entry'!AO1280="L",'Data Entry'!AN1280*1*X1277,IFERROR(,"")))))))</f>
        <v>0</v>
      </c>
      <c r="T1277" s="1" t="s">
        <v>4</v>
      </c>
      <c r="U1277" s="59" t="str">
        <f>IF('Data Entry'!AP1280="No aplica","1",'Data Entry'!AP1280)</f>
        <v/>
      </c>
      <c r="V1277" s="59" t="str">
        <f>IF('Data Entry'!AS1280="No aplica","1",'Data Entry'!AS1280)</f>
        <v/>
      </c>
      <c r="W1277" s="59" t="str">
        <f>IF('Data Entry'!AV1280="No aplica","1",'Data Entry'!AV1280)</f>
        <v/>
      </c>
      <c r="X1277" s="59" t="str">
        <f>IF('Data Entry'!AY1280="No aplica","1",'Data Entry'!AY1280)</f>
        <v/>
      </c>
      <c r="Y1277" s="151" t="str">
        <f t="shared" si="19"/>
        <v/>
      </c>
      <c r="Z1277" s="152" t="str">
        <f>IF('Data Entry'!H1280="Yes","1",IF(AND('Data Entry'!H1280="",'Data Entry'!I1280="",'Data Entry'!J1280="",'Data Entry'!K1280="",'Data Entry'!L1280="",'Data Entry'!M1280="",'Data Entry'!N1280="",'Data Entry'!O1280="",'Data Entry'!P1280="",'Data Entry'!Q1280=""),"","1"))</f>
        <v/>
      </c>
      <c r="AA1277" s="152" t="str">
        <f>IF('Data Entry'!R1280="Yes","1",IF(AND('Data Entry'!R1280="",'Data Entry'!S1280="",'Data Entry'!T1280="",'Data Entry'!U1280=""),"","1"))</f>
        <v/>
      </c>
      <c r="AB1277" s="157" t="str">
        <f>IF('Data Entry'!V1280="Yes","1",IF(AND('Data Entry'!V1280="",'Data Entry'!W1280=""),"","1"))</f>
        <v/>
      </c>
    </row>
    <row r="1278" spans="1:28" ht="17">
      <c r="A1278" s="59">
        <f>'Data Entry'!AB1281</f>
        <v>0</v>
      </c>
      <c r="B1278" s="59" t="str">
        <f>'Data Entry'!AR1281</f>
        <v/>
      </c>
      <c r="C1278" s="1">
        <f>IF('Data Entry'!AD1281="g",'Data Entry'!AC1281*0.001*U1278,IF('Data Entry'!AD1281="UI",'Data Entry'!AC1281*0.000001*U1278,IF('Data Entry'!AD1281="mg",'Data Entry'!AC1281*0.000001*U1278,IF('Data Entry'!AD1281="t",'Data Entry'!AC1281*1000*U1278,IF('Data Entry'!AD1281="kg",'Data Entry'!AC1281*1*U1278,IF('Data Entry'!AD1281="L",'Data Entry'!AC1281*1*U1278,IFERROR(,"")))))))</f>
        <v>0</v>
      </c>
      <c r="D1278" s="1" t="s">
        <v>4</v>
      </c>
      <c r="E1278" s="1">
        <f>IF('Data Entry'!AF1281="g",'Data Entry'!AE1281*0.001,IF('Data Entry'!AF1281="mg",'Data Entry'!AE1281*0.000001,IF('Data Entry'!AF1281="t",'Data Entry'!AE1281*1000,IF('Data Entry'!AF1281="ml",'Data Entry'!AE1281*0.001,IF('Data Entry'!AF1281="kg",'Data Entry'!AE1281*1,IF('Data Entry'!AF1281="Pieza",'Data Entry'!AE1281*1,IF('Data Entry'!AF1281="L",'Data Entry'!AE1281*1,IFERROR(,""))))))))</f>
        <v>0</v>
      </c>
      <c r="F1278" s="1" t="s">
        <v>4</v>
      </c>
      <c r="G1278" s="1">
        <f>IF('Data Entry'!AA1281="g",'Data Entry'!Z1281*0.001,IF('Data Entry'!AA1281="mg",'Data Entry'!Z1281*0.000001,IF('Data Entry'!AA1281="t",'Data Entry'!Z1281*1000,IF('Data Entry'!AA1281="ml",'Data Entry'!Z1281*0.001,IF('Data Entry'!AA1281="kg",'Data Entry'!Z1281*1,IF('Data Entry'!AA1281="Piezas",'Data Entry'!Z1281*1,IF('Data Entry'!AA1281="L",'Data Entry'!Z1281*1,IFERROR(,""))))))))</f>
        <v>0</v>
      </c>
      <c r="H1278" s="1" t="s">
        <v>4</v>
      </c>
      <c r="I1278" s="1">
        <f>IF('Data Entry'!AC1281="g",'Data Entry'!AB1281*0.001,IF('Data Entry'!AC1281="mg",'Data Entry'!AB1281*0.000001,IF('Data Entry'!AC1281="t",'Data Entry'!AB1281*1000,IF('Data Entry'!AC1281="ml",'Data Entry'!AB1281*0.001,IF('Data Entry'!AC1281="kg",'Data Entry'!AB1281*1,IF('Data Entry'!AC1281="L",'Data Entry'!AB1281*1,IFERROR(,"")))))))</f>
        <v>0</v>
      </c>
      <c r="J1278" s="59" t="str">
        <f>'Data Entry'!AU1281</f>
        <v/>
      </c>
      <c r="K1278" s="1">
        <f>IF('Data Entry'!AI1281="g",'Data Entry'!AH1281*0.001*V1278,IF('Data Entry'!AI1281="UI",'Data Entry'!AH1281*0.000001*V1278,IF('Data Entry'!AI1281="mg",'Data Entry'!AH1281*0.000001*V1278,IF('Data Entry'!AI1281="t",'Data Entry'!AH1281*1000*V1278,IF('Data Entry'!AI1281="kg",'Data Entry'!AH1281*1*V1278,IF('Data Entry'!AI1281="L",'Data Entry'!AH1281*1*V1278,IFERROR(,"")))))))</f>
        <v>0</v>
      </c>
      <c r="L1278" s="1" t="s">
        <v>4</v>
      </c>
      <c r="M1278" s="59">
        <f>'Data Entry'!AJ1281</f>
        <v>0</v>
      </c>
      <c r="N1278" s="59" t="str">
        <f>'Data Entry'!AX1281</f>
        <v/>
      </c>
      <c r="O1278" s="1">
        <f>IF('Data Entry'!AL1281="g",'Data Entry'!AK1281*0.001*W1278,IF('Data Entry'!AL1281="UI",'Data Entry'!AK1281*0.000001*W1278,IF('Data Entry'!AL1281="mg",'Data Entry'!AK1281*0.000001*W1278,IF('Data Entry'!AL1281="t",'Data Entry'!AK1281*1000*W1278,IF('Data Entry'!AL1281="kg",'Data Entry'!AK1281*1*W1278,IF('Data Entry'!AL1281="L",'Data Entry'!AK1281*1*W1278,IFERROR(,"")))))))</f>
        <v>0</v>
      </c>
      <c r="P1278" s="1" t="s">
        <v>4</v>
      </c>
      <c r="Q1278" s="59">
        <f>'Data Entry'!AM1281</f>
        <v>0</v>
      </c>
      <c r="R1278" s="59" t="str">
        <f>'Data Entry'!BA1281</f>
        <v/>
      </c>
      <c r="S1278" s="1">
        <f>IF('Data Entry'!AO1281="g",'Data Entry'!AN1281*0.001*X1278,IF('Data Entry'!AO1281="UI",'Data Entry'!AN1281*0.000001*X1278,IF('Data Entry'!AO1281="mg",'Data Entry'!AN1281*0.000001*X1278,IF('Data Entry'!AO1281="t",'Data Entry'!AN1281*1000*X1278,IF('Data Entry'!AO1281="kg",'Data Entry'!AN1281*1*X1278,IF('Data Entry'!AO1281="L",'Data Entry'!AN1281*1*X1278,IFERROR(,"")))))))</f>
        <v>0</v>
      </c>
      <c r="T1278" s="1" t="s">
        <v>4</v>
      </c>
      <c r="U1278" s="59" t="str">
        <f>IF('Data Entry'!AP1281="No aplica","1",'Data Entry'!AP1281)</f>
        <v/>
      </c>
      <c r="V1278" s="59" t="str">
        <f>IF('Data Entry'!AS1281="No aplica","1",'Data Entry'!AS1281)</f>
        <v/>
      </c>
      <c r="W1278" s="59" t="str">
        <f>IF('Data Entry'!AV1281="No aplica","1",'Data Entry'!AV1281)</f>
        <v/>
      </c>
      <c r="X1278" s="59" t="str">
        <f>IF('Data Entry'!AY1281="No aplica","1",'Data Entry'!AY1281)</f>
        <v/>
      </c>
      <c r="Y1278" s="151" t="str">
        <f t="shared" si="19"/>
        <v/>
      </c>
      <c r="Z1278" s="152" t="str">
        <f>IF('Data Entry'!H1281="Yes","1",IF(AND('Data Entry'!H1281="",'Data Entry'!I1281="",'Data Entry'!J1281="",'Data Entry'!K1281="",'Data Entry'!L1281="",'Data Entry'!M1281="",'Data Entry'!N1281="",'Data Entry'!O1281="",'Data Entry'!P1281="",'Data Entry'!Q1281=""),"","1"))</f>
        <v/>
      </c>
      <c r="AA1278" s="152" t="str">
        <f>IF('Data Entry'!R1281="Yes","1",IF(AND('Data Entry'!R1281="",'Data Entry'!S1281="",'Data Entry'!T1281="",'Data Entry'!U1281=""),"","1"))</f>
        <v/>
      </c>
      <c r="AB1278" s="157" t="str">
        <f>IF('Data Entry'!V1281="Yes","1",IF(AND('Data Entry'!V1281="",'Data Entry'!W1281=""),"","1"))</f>
        <v/>
      </c>
    </row>
    <row r="1279" spans="1:28" ht="17">
      <c r="A1279" s="59">
        <f>'Data Entry'!AB1282</f>
        <v>0</v>
      </c>
      <c r="B1279" s="59" t="str">
        <f>'Data Entry'!AR1282</f>
        <v/>
      </c>
      <c r="C1279" s="1">
        <f>IF('Data Entry'!AD1282="g",'Data Entry'!AC1282*0.001*U1279,IF('Data Entry'!AD1282="UI",'Data Entry'!AC1282*0.000001*U1279,IF('Data Entry'!AD1282="mg",'Data Entry'!AC1282*0.000001*U1279,IF('Data Entry'!AD1282="t",'Data Entry'!AC1282*1000*U1279,IF('Data Entry'!AD1282="kg",'Data Entry'!AC1282*1*U1279,IF('Data Entry'!AD1282="L",'Data Entry'!AC1282*1*U1279,IFERROR(,"")))))))</f>
        <v>0</v>
      </c>
      <c r="D1279" s="1" t="s">
        <v>4</v>
      </c>
      <c r="E1279" s="1">
        <f>IF('Data Entry'!AF1282="g",'Data Entry'!AE1282*0.001,IF('Data Entry'!AF1282="mg",'Data Entry'!AE1282*0.000001,IF('Data Entry'!AF1282="t",'Data Entry'!AE1282*1000,IF('Data Entry'!AF1282="ml",'Data Entry'!AE1282*0.001,IF('Data Entry'!AF1282="kg",'Data Entry'!AE1282*1,IF('Data Entry'!AF1282="Pieza",'Data Entry'!AE1282*1,IF('Data Entry'!AF1282="L",'Data Entry'!AE1282*1,IFERROR(,""))))))))</f>
        <v>0</v>
      </c>
      <c r="F1279" s="1" t="s">
        <v>4</v>
      </c>
      <c r="G1279" s="1">
        <f>IF('Data Entry'!AA1282="g",'Data Entry'!Z1282*0.001,IF('Data Entry'!AA1282="mg",'Data Entry'!Z1282*0.000001,IF('Data Entry'!AA1282="t",'Data Entry'!Z1282*1000,IF('Data Entry'!AA1282="ml",'Data Entry'!Z1282*0.001,IF('Data Entry'!AA1282="kg",'Data Entry'!Z1282*1,IF('Data Entry'!AA1282="Piezas",'Data Entry'!Z1282*1,IF('Data Entry'!AA1282="L",'Data Entry'!Z1282*1,IFERROR(,""))))))))</f>
        <v>0</v>
      </c>
      <c r="H1279" s="1" t="s">
        <v>4</v>
      </c>
      <c r="I1279" s="1">
        <f>IF('Data Entry'!AC1282="g",'Data Entry'!AB1282*0.001,IF('Data Entry'!AC1282="mg",'Data Entry'!AB1282*0.000001,IF('Data Entry'!AC1282="t",'Data Entry'!AB1282*1000,IF('Data Entry'!AC1282="ml",'Data Entry'!AB1282*0.001,IF('Data Entry'!AC1282="kg",'Data Entry'!AB1282*1,IF('Data Entry'!AC1282="L",'Data Entry'!AB1282*1,IFERROR(,"")))))))</f>
        <v>0</v>
      </c>
      <c r="J1279" s="59" t="str">
        <f>'Data Entry'!AU1282</f>
        <v/>
      </c>
      <c r="K1279" s="1">
        <f>IF('Data Entry'!AI1282="g",'Data Entry'!AH1282*0.001*V1279,IF('Data Entry'!AI1282="UI",'Data Entry'!AH1282*0.000001*V1279,IF('Data Entry'!AI1282="mg",'Data Entry'!AH1282*0.000001*V1279,IF('Data Entry'!AI1282="t",'Data Entry'!AH1282*1000*V1279,IF('Data Entry'!AI1282="kg",'Data Entry'!AH1282*1*V1279,IF('Data Entry'!AI1282="L",'Data Entry'!AH1282*1*V1279,IFERROR(,"")))))))</f>
        <v>0</v>
      </c>
      <c r="L1279" s="1" t="s">
        <v>4</v>
      </c>
      <c r="M1279" s="59">
        <f>'Data Entry'!AJ1282</f>
        <v>0</v>
      </c>
      <c r="N1279" s="59" t="str">
        <f>'Data Entry'!AX1282</f>
        <v/>
      </c>
      <c r="O1279" s="1">
        <f>IF('Data Entry'!AL1282="g",'Data Entry'!AK1282*0.001*W1279,IF('Data Entry'!AL1282="UI",'Data Entry'!AK1282*0.000001*W1279,IF('Data Entry'!AL1282="mg",'Data Entry'!AK1282*0.000001*W1279,IF('Data Entry'!AL1282="t",'Data Entry'!AK1282*1000*W1279,IF('Data Entry'!AL1282="kg",'Data Entry'!AK1282*1*W1279,IF('Data Entry'!AL1282="L",'Data Entry'!AK1282*1*W1279,IFERROR(,"")))))))</f>
        <v>0</v>
      </c>
      <c r="P1279" s="1" t="s">
        <v>4</v>
      </c>
      <c r="Q1279" s="59">
        <f>'Data Entry'!AM1282</f>
        <v>0</v>
      </c>
      <c r="R1279" s="59" t="str">
        <f>'Data Entry'!BA1282</f>
        <v/>
      </c>
      <c r="S1279" s="1">
        <f>IF('Data Entry'!AO1282="g",'Data Entry'!AN1282*0.001*X1279,IF('Data Entry'!AO1282="UI",'Data Entry'!AN1282*0.000001*X1279,IF('Data Entry'!AO1282="mg",'Data Entry'!AN1282*0.000001*X1279,IF('Data Entry'!AO1282="t",'Data Entry'!AN1282*1000*X1279,IF('Data Entry'!AO1282="kg",'Data Entry'!AN1282*1*X1279,IF('Data Entry'!AO1282="L",'Data Entry'!AN1282*1*X1279,IFERROR(,"")))))))</f>
        <v>0</v>
      </c>
      <c r="T1279" s="1" t="s">
        <v>4</v>
      </c>
      <c r="U1279" s="59" t="str">
        <f>IF('Data Entry'!AP1282="No aplica","1",'Data Entry'!AP1282)</f>
        <v/>
      </c>
      <c r="V1279" s="59" t="str">
        <f>IF('Data Entry'!AS1282="No aplica","1",'Data Entry'!AS1282)</f>
        <v/>
      </c>
      <c r="W1279" s="59" t="str">
        <f>IF('Data Entry'!AV1282="No aplica","1",'Data Entry'!AV1282)</f>
        <v/>
      </c>
      <c r="X1279" s="59" t="str">
        <f>IF('Data Entry'!AY1282="No aplica","1",'Data Entry'!AY1282)</f>
        <v/>
      </c>
      <c r="Y1279" s="151" t="str">
        <f t="shared" si="19"/>
        <v/>
      </c>
      <c r="Z1279" s="152" t="str">
        <f>IF('Data Entry'!H1282="Yes","1",IF(AND('Data Entry'!H1282="",'Data Entry'!I1282="",'Data Entry'!J1282="",'Data Entry'!K1282="",'Data Entry'!L1282="",'Data Entry'!M1282="",'Data Entry'!N1282="",'Data Entry'!O1282="",'Data Entry'!P1282="",'Data Entry'!Q1282=""),"","1"))</f>
        <v/>
      </c>
      <c r="AA1279" s="152" t="str">
        <f>IF('Data Entry'!R1282="Yes","1",IF(AND('Data Entry'!R1282="",'Data Entry'!S1282="",'Data Entry'!T1282="",'Data Entry'!U1282=""),"","1"))</f>
        <v/>
      </c>
      <c r="AB1279" s="157" t="str">
        <f>IF('Data Entry'!V1282="Yes","1",IF(AND('Data Entry'!V1282="",'Data Entry'!W1282=""),"","1"))</f>
        <v/>
      </c>
    </row>
    <row r="1280" spans="1:28" ht="17">
      <c r="A1280" s="59">
        <f>'Data Entry'!AB1283</f>
        <v>0</v>
      </c>
      <c r="B1280" s="59" t="str">
        <f>'Data Entry'!AR1283</f>
        <v/>
      </c>
      <c r="C1280" s="1">
        <f>IF('Data Entry'!AD1283="g",'Data Entry'!AC1283*0.001*U1280,IF('Data Entry'!AD1283="UI",'Data Entry'!AC1283*0.000001*U1280,IF('Data Entry'!AD1283="mg",'Data Entry'!AC1283*0.000001*U1280,IF('Data Entry'!AD1283="t",'Data Entry'!AC1283*1000*U1280,IF('Data Entry'!AD1283="kg",'Data Entry'!AC1283*1*U1280,IF('Data Entry'!AD1283="L",'Data Entry'!AC1283*1*U1280,IFERROR(,"")))))))</f>
        <v>0</v>
      </c>
      <c r="D1280" s="1" t="s">
        <v>4</v>
      </c>
      <c r="E1280" s="1">
        <f>IF('Data Entry'!AF1283="g",'Data Entry'!AE1283*0.001,IF('Data Entry'!AF1283="mg",'Data Entry'!AE1283*0.000001,IF('Data Entry'!AF1283="t",'Data Entry'!AE1283*1000,IF('Data Entry'!AF1283="ml",'Data Entry'!AE1283*0.001,IF('Data Entry'!AF1283="kg",'Data Entry'!AE1283*1,IF('Data Entry'!AF1283="Pieza",'Data Entry'!AE1283*1,IF('Data Entry'!AF1283="L",'Data Entry'!AE1283*1,IFERROR(,""))))))))</f>
        <v>0</v>
      </c>
      <c r="F1280" s="1" t="s">
        <v>4</v>
      </c>
      <c r="G1280" s="1">
        <f>IF('Data Entry'!AA1283="g",'Data Entry'!Z1283*0.001,IF('Data Entry'!AA1283="mg",'Data Entry'!Z1283*0.000001,IF('Data Entry'!AA1283="t",'Data Entry'!Z1283*1000,IF('Data Entry'!AA1283="ml",'Data Entry'!Z1283*0.001,IF('Data Entry'!AA1283="kg",'Data Entry'!Z1283*1,IF('Data Entry'!AA1283="Piezas",'Data Entry'!Z1283*1,IF('Data Entry'!AA1283="L",'Data Entry'!Z1283*1,IFERROR(,""))))))))</f>
        <v>0</v>
      </c>
      <c r="H1280" s="1" t="s">
        <v>4</v>
      </c>
      <c r="I1280" s="1">
        <f>IF('Data Entry'!AC1283="g",'Data Entry'!AB1283*0.001,IF('Data Entry'!AC1283="mg",'Data Entry'!AB1283*0.000001,IF('Data Entry'!AC1283="t",'Data Entry'!AB1283*1000,IF('Data Entry'!AC1283="ml",'Data Entry'!AB1283*0.001,IF('Data Entry'!AC1283="kg",'Data Entry'!AB1283*1,IF('Data Entry'!AC1283="L",'Data Entry'!AB1283*1,IFERROR(,"")))))))</f>
        <v>0</v>
      </c>
      <c r="J1280" s="59" t="str">
        <f>'Data Entry'!AU1283</f>
        <v/>
      </c>
      <c r="K1280" s="1">
        <f>IF('Data Entry'!AI1283="g",'Data Entry'!AH1283*0.001*V1280,IF('Data Entry'!AI1283="UI",'Data Entry'!AH1283*0.000001*V1280,IF('Data Entry'!AI1283="mg",'Data Entry'!AH1283*0.000001*V1280,IF('Data Entry'!AI1283="t",'Data Entry'!AH1283*1000*V1280,IF('Data Entry'!AI1283="kg",'Data Entry'!AH1283*1*V1280,IF('Data Entry'!AI1283="L",'Data Entry'!AH1283*1*V1280,IFERROR(,"")))))))</f>
        <v>0</v>
      </c>
      <c r="L1280" s="1" t="s">
        <v>4</v>
      </c>
      <c r="M1280" s="59">
        <f>'Data Entry'!AJ1283</f>
        <v>0</v>
      </c>
      <c r="N1280" s="59" t="str">
        <f>'Data Entry'!AX1283</f>
        <v/>
      </c>
      <c r="O1280" s="1">
        <f>IF('Data Entry'!AL1283="g",'Data Entry'!AK1283*0.001*W1280,IF('Data Entry'!AL1283="UI",'Data Entry'!AK1283*0.000001*W1280,IF('Data Entry'!AL1283="mg",'Data Entry'!AK1283*0.000001*W1280,IF('Data Entry'!AL1283="t",'Data Entry'!AK1283*1000*W1280,IF('Data Entry'!AL1283="kg",'Data Entry'!AK1283*1*W1280,IF('Data Entry'!AL1283="L",'Data Entry'!AK1283*1*W1280,IFERROR(,"")))))))</f>
        <v>0</v>
      </c>
      <c r="P1280" s="1" t="s">
        <v>4</v>
      </c>
      <c r="Q1280" s="59">
        <f>'Data Entry'!AM1283</f>
        <v>0</v>
      </c>
      <c r="R1280" s="59" t="str">
        <f>'Data Entry'!BA1283</f>
        <v/>
      </c>
      <c r="S1280" s="1">
        <f>IF('Data Entry'!AO1283="g",'Data Entry'!AN1283*0.001*X1280,IF('Data Entry'!AO1283="UI",'Data Entry'!AN1283*0.000001*X1280,IF('Data Entry'!AO1283="mg",'Data Entry'!AN1283*0.000001*X1280,IF('Data Entry'!AO1283="t",'Data Entry'!AN1283*1000*X1280,IF('Data Entry'!AO1283="kg",'Data Entry'!AN1283*1*X1280,IF('Data Entry'!AO1283="L",'Data Entry'!AN1283*1*X1280,IFERROR(,"")))))))</f>
        <v>0</v>
      </c>
      <c r="T1280" s="1" t="s">
        <v>4</v>
      </c>
      <c r="U1280" s="59" t="str">
        <f>IF('Data Entry'!AP1283="No aplica","1",'Data Entry'!AP1283)</f>
        <v/>
      </c>
      <c r="V1280" s="59" t="str">
        <f>IF('Data Entry'!AS1283="No aplica","1",'Data Entry'!AS1283)</f>
        <v/>
      </c>
      <c r="W1280" s="59" t="str">
        <f>IF('Data Entry'!AV1283="No aplica","1",'Data Entry'!AV1283)</f>
        <v/>
      </c>
      <c r="X1280" s="59" t="str">
        <f>IF('Data Entry'!AY1283="No aplica","1",'Data Entry'!AY1283)</f>
        <v/>
      </c>
      <c r="Y1280" s="151" t="str">
        <f t="shared" si="19"/>
        <v/>
      </c>
      <c r="Z1280" s="152" t="str">
        <f>IF('Data Entry'!H1283="Yes","1",IF(AND('Data Entry'!H1283="",'Data Entry'!I1283="",'Data Entry'!J1283="",'Data Entry'!K1283="",'Data Entry'!L1283="",'Data Entry'!M1283="",'Data Entry'!N1283="",'Data Entry'!O1283="",'Data Entry'!P1283="",'Data Entry'!Q1283=""),"","1"))</f>
        <v/>
      </c>
      <c r="AA1280" s="152" t="str">
        <f>IF('Data Entry'!R1283="Yes","1",IF(AND('Data Entry'!R1283="",'Data Entry'!S1283="",'Data Entry'!T1283="",'Data Entry'!U1283=""),"","1"))</f>
        <v/>
      </c>
      <c r="AB1280" s="157" t="str">
        <f>IF('Data Entry'!V1283="Yes","1",IF(AND('Data Entry'!V1283="",'Data Entry'!W1283=""),"","1"))</f>
        <v/>
      </c>
    </row>
    <row r="1281" spans="1:28" ht="17">
      <c r="A1281" s="59">
        <f>'Data Entry'!AB1284</f>
        <v>0</v>
      </c>
      <c r="B1281" s="59" t="str">
        <f>'Data Entry'!AR1284</f>
        <v/>
      </c>
      <c r="C1281" s="1">
        <f>IF('Data Entry'!AD1284="g",'Data Entry'!AC1284*0.001*U1281,IF('Data Entry'!AD1284="UI",'Data Entry'!AC1284*0.000001*U1281,IF('Data Entry'!AD1284="mg",'Data Entry'!AC1284*0.000001*U1281,IF('Data Entry'!AD1284="t",'Data Entry'!AC1284*1000*U1281,IF('Data Entry'!AD1284="kg",'Data Entry'!AC1284*1*U1281,IF('Data Entry'!AD1284="L",'Data Entry'!AC1284*1*U1281,IFERROR(,"")))))))</f>
        <v>0</v>
      </c>
      <c r="D1281" s="1" t="s">
        <v>4</v>
      </c>
      <c r="E1281" s="1">
        <f>IF('Data Entry'!AF1284="g",'Data Entry'!AE1284*0.001,IF('Data Entry'!AF1284="mg",'Data Entry'!AE1284*0.000001,IF('Data Entry'!AF1284="t",'Data Entry'!AE1284*1000,IF('Data Entry'!AF1284="ml",'Data Entry'!AE1284*0.001,IF('Data Entry'!AF1284="kg",'Data Entry'!AE1284*1,IF('Data Entry'!AF1284="Pieza",'Data Entry'!AE1284*1,IF('Data Entry'!AF1284="L",'Data Entry'!AE1284*1,IFERROR(,""))))))))</f>
        <v>0</v>
      </c>
      <c r="F1281" s="1" t="s">
        <v>4</v>
      </c>
      <c r="G1281" s="1">
        <f>IF('Data Entry'!AA1284="g",'Data Entry'!Z1284*0.001,IF('Data Entry'!AA1284="mg",'Data Entry'!Z1284*0.000001,IF('Data Entry'!AA1284="t",'Data Entry'!Z1284*1000,IF('Data Entry'!AA1284="ml",'Data Entry'!Z1284*0.001,IF('Data Entry'!AA1284="kg",'Data Entry'!Z1284*1,IF('Data Entry'!AA1284="Piezas",'Data Entry'!Z1284*1,IF('Data Entry'!AA1284="L",'Data Entry'!Z1284*1,IFERROR(,""))))))))</f>
        <v>0</v>
      </c>
      <c r="H1281" s="1" t="s">
        <v>4</v>
      </c>
      <c r="I1281" s="1">
        <f>IF('Data Entry'!AC1284="g",'Data Entry'!AB1284*0.001,IF('Data Entry'!AC1284="mg",'Data Entry'!AB1284*0.000001,IF('Data Entry'!AC1284="t",'Data Entry'!AB1284*1000,IF('Data Entry'!AC1284="ml",'Data Entry'!AB1284*0.001,IF('Data Entry'!AC1284="kg",'Data Entry'!AB1284*1,IF('Data Entry'!AC1284="L",'Data Entry'!AB1284*1,IFERROR(,"")))))))</f>
        <v>0</v>
      </c>
      <c r="J1281" s="59" t="str">
        <f>'Data Entry'!AU1284</f>
        <v/>
      </c>
      <c r="K1281" s="1">
        <f>IF('Data Entry'!AI1284="g",'Data Entry'!AH1284*0.001*V1281,IF('Data Entry'!AI1284="UI",'Data Entry'!AH1284*0.000001*V1281,IF('Data Entry'!AI1284="mg",'Data Entry'!AH1284*0.000001*V1281,IF('Data Entry'!AI1284="t",'Data Entry'!AH1284*1000*V1281,IF('Data Entry'!AI1284="kg",'Data Entry'!AH1284*1*V1281,IF('Data Entry'!AI1284="L",'Data Entry'!AH1284*1*V1281,IFERROR(,"")))))))</f>
        <v>0</v>
      </c>
      <c r="L1281" s="1" t="s">
        <v>4</v>
      </c>
      <c r="M1281" s="59">
        <f>'Data Entry'!AJ1284</f>
        <v>0</v>
      </c>
      <c r="N1281" s="59" t="str">
        <f>'Data Entry'!AX1284</f>
        <v/>
      </c>
      <c r="O1281" s="1">
        <f>IF('Data Entry'!AL1284="g",'Data Entry'!AK1284*0.001*W1281,IF('Data Entry'!AL1284="UI",'Data Entry'!AK1284*0.000001*W1281,IF('Data Entry'!AL1284="mg",'Data Entry'!AK1284*0.000001*W1281,IF('Data Entry'!AL1284="t",'Data Entry'!AK1284*1000*W1281,IF('Data Entry'!AL1284="kg",'Data Entry'!AK1284*1*W1281,IF('Data Entry'!AL1284="L",'Data Entry'!AK1284*1*W1281,IFERROR(,"")))))))</f>
        <v>0</v>
      </c>
      <c r="P1281" s="1" t="s">
        <v>4</v>
      </c>
      <c r="Q1281" s="59">
        <f>'Data Entry'!AM1284</f>
        <v>0</v>
      </c>
      <c r="R1281" s="59" t="str">
        <f>'Data Entry'!BA1284</f>
        <v/>
      </c>
      <c r="S1281" s="1">
        <f>IF('Data Entry'!AO1284="g",'Data Entry'!AN1284*0.001*X1281,IF('Data Entry'!AO1284="UI",'Data Entry'!AN1284*0.000001*X1281,IF('Data Entry'!AO1284="mg",'Data Entry'!AN1284*0.000001*X1281,IF('Data Entry'!AO1284="t",'Data Entry'!AN1284*1000*X1281,IF('Data Entry'!AO1284="kg",'Data Entry'!AN1284*1*X1281,IF('Data Entry'!AO1284="L",'Data Entry'!AN1284*1*X1281,IFERROR(,"")))))))</f>
        <v>0</v>
      </c>
      <c r="T1281" s="1" t="s">
        <v>4</v>
      </c>
      <c r="U1281" s="59" t="str">
        <f>IF('Data Entry'!AP1284="No aplica","1",'Data Entry'!AP1284)</f>
        <v/>
      </c>
      <c r="V1281" s="59" t="str">
        <f>IF('Data Entry'!AS1284="No aplica","1",'Data Entry'!AS1284)</f>
        <v/>
      </c>
      <c r="W1281" s="59" t="str">
        <f>IF('Data Entry'!AV1284="No aplica","1",'Data Entry'!AV1284)</f>
        <v/>
      </c>
      <c r="X1281" s="59" t="str">
        <f>IF('Data Entry'!AY1284="No aplica","1",'Data Entry'!AY1284)</f>
        <v/>
      </c>
      <c r="Y1281" s="151" t="str">
        <f t="shared" si="19"/>
        <v/>
      </c>
      <c r="Z1281" s="152" t="str">
        <f>IF('Data Entry'!H1284="Yes","1",IF(AND('Data Entry'!H1284="",'Data Entry'!I1284="",'Data Entry'!J1284="",'Data Entry'!K1284="",'Data Entry'!L1284="",'Data Entry'!M1284="",'Data Entry'!N1284="",'Data Entry'!O1284="",'Data Entry'!P1284="",'Data Entry'!Q1284=""),"","1"))</f>
        <v/>
      </c>
      <c r="AA1281" s="152" t="str">
        <f>IF('Data Entry'!R1284="Yes","1",IF(AND('Data Entry'!R1284="",'Data Entry'!S1284="",'Data Entry'!T1284="",'Data Entry'!U1284=""),"","1"))</f>
        <v/>
      </c>
      <c r="AB1281" s="157" t="str">
        <f>IF('Data Entry'!V1284="Yes","1",IF(AND('Data Entry'!V1284="",'Data Entry'!W1284=""),"","1"))</f>
        <v/>
      </c>
    </row>
    <row r="1282" spans="1:28" ht="17">
      <c r="A1282" s="59">
        <f>'Data Entry'!AB1285</f>
        <v>0</v>
      </c>
      <c r="B1282" s="59" t="str">
        <f>'Data Entry'!AR1285</f>
        <v/>
      </c>
      <c r="C1282" s="1">
        <f>IF('Data Entry'!AD1285="g",'Data Entry'!AC1285*0.001*U1282,IF('Data Entry'!AD1285="UI",'Data Entry'!AC1285*0.000001*U1282,IF('Data Entry'!AD1285="mg",'Data Entry'!AC1285*0.000001*U1282,IF('Data Entry'!AD1285="t",'Data Entry'!AC1285*1000*U1282,IF('Data Entry'!AD1285="kg",'Data Entry'!AC1285*1*U1282,IF('Data Entry'!AD1285="L",'Data Entry'!AC1285*1*U1282,IFERROR(,"")))))))</f>
        <v>0</v>
      </c>
      <c r="D1282" s="1" t="s">
        <v>4</v>
      </c>
      <c r="E1282" s="1">
        <f>IF('Data Entry'!AF1285="g",'Data Entry'!AE1285*0.001,IF('Data Entry'!AF1285="mg",'Data Entry'!AE1285*0.000001,IF('Data Entry'!AF1285="t",'Data Entry'!AE1285*1000,IF('Data Entry'!AF1285="ml",'Data Entry'!AE1285*0.001,IF('Data Entry'!AF1285="kg",'Data Entry'!AE1285*1,IF('Data Entry'!AF1285="Pieza",'Data Entry'!AE1285*1,IF('Data Entry'!AF1285="L",'Data Entry'!AE1285*1,IFERROR(,""))))))))</f>
        <v>0</v>
      </c>
      <c r="F1282" s="1" t="s">
        <v>4</v>
      </c>
      <c r="G1282" s="1">
        <f>IF('Data Entry'!AA1285="g",'Data Entry'!Z1285*0.001,IF('Data Entry'!AA1285="mg",'Data Entry'!Z1285*0.000001,IF('Data Entry'!AA1285="t",'Data Entry'!Z1285*1000,IF('Data Entry'!AA1285="ml",'Data Entry'!Z1285*0.001,IF('Data Entry'!AA1285="kg",'Data Entry'!Z1285*1,IF('Data Entry'!AA1285="Piezas",'Data Entry'!Z1285*1,IF('Data Entry'!AA1285="L",'Data Entry'!Z1285*1,IFERROR(,""))))))))</f>
        <v>0</v>
      </c>
      <c r="H1282" s="1" t="s">
        <v>4</v>
      </c>
      <c r="I1282" s="1">
        <f>IF('Data Entry'!AC1285="g",'Data Entry'!AB1285*0.001,IF('Data Entry'!AC1285="mg",'Data Entry'!AB1285*0.000001,IF('Data Entry'!AC1285="t",'Data Entry'!AB1285*1000,IF('Data Entry'!AC1285="ml",'Data Entry'!AB1285*0.001,IF('Data Entry'!AC1285="kg",'Data Entry'!AB1285*1,IF('Data Entry'!AC1285="L",'Data Entry'!AB1285*1,IFERROR(,"")))))))</f>
        <v>0</v>
      </c>
      <c r="J1282" s="59" t="str">
        <f>'Data Entry'!AU1285</f>
        <v/>
      </c>
      <c r="K1282" s="1">
        <f>IF('Data Entry'!AI1285="g",'Data Entry'!AH1285*0.001*V1282,IF('Data Entry'!AI1285="UI",'Data Entry'!AH1285*0.000001*V1282,IF('Data Entry'!AI1285="mg",'Data Entry'!AH1285*0.000001*V1282,IF('Data Entry'!AI1285="t",'Data Entry'!AH1285*1000*V1282,IF('Data Entry'!AI1285="kg",'Data Entry'!AH1285*1*V1282,IF('Data Entry'!AI1285="L",'Data Entry'!AH1285*1*V1282,IFERROR(,"")))))))</f>
        <v>0</v>
      </c>
      <c r="L1282" s="1" t="s">
        <v>4</v>
      </c>
      <c r="M1282" s="59">
        <f>'Data Entry'!AJ1285</f>
        <v>0</v>
      </c>
      <c r="N1282" s="59" t="str">
        <f>'Data Entry'!AX1285</f>
        <v/>
      </c>
      <c r="O1282" s="1">
        <f>IF('Data Entry'!AL1285="g",'Data Entry'!AK1285*0.001*W1282,IF('Data Entry'!AL1285="UI",'Data Entry'!AK1285*0.000001*W1282,IF('Data Entry'!AL1285="mg",'Data Entry'!AK1285*0.000001*W1282,IF('Data Entry'!AL1285="t",'Data Entry'!AK1285*1000*W1282,IF('Data Entry'!AL1285="kg",'Data Entry'!AK1285*1*W1282,IF('Data Entry'!AL1285="L",'Data Entry'!AK1285*1*W1282,IFERROR(,"")))))))</f>
        <v>0</v>
      </c>
      <c r="P1282" s="1" t="s">
        <v>4</v>
      </c>
      <c r="Q1282" s="59">
        <f>'Data Entry'!AM1285</f>
        <v>0</v>
      </c>
      <c r="R1282" s="59" t="str">
        <f>'Data Entry'!BA1285</f>
        <v/>
      </c>
      <c r="S1282" s="1">
        <f>IF('Data Entry'!AO1285="g",'Data Entry'!AN1285*0.001*X1282,IF('Data Entry'!AO1285="UI",'Data Entry'!AN1285*0.000001*X1282,IF('Data Entry'!AO1285="mg",'Data Entry'!AN1285*0.000001*X1282,IF('Data Entry'!AO1285="t",'Data Entry'!AN1285*1000*X1282,IF('Data Entry'!AO1285="kg",'Data Entry'!AN1285*1*X1282,IF('Data Entry'!AO1285="L",'Data Entry'!AN1285*1*X1282,IFERROR(,"")))))))</f>
        <v>0</v>
      </c>
      <c r="T1282" s="1" t="s">
        <v>4</v>
      </c>
      <c r="U1282" s="59" t="str">
        <f>IF('Data Entry'!AP1285="No aplica","1",'Data Entry'!AP1285)</f>
        <v/>
      </c>
      <c r="V1282" s="59" t="str">
        <f>IF('Data Entry'!AS1285="No aplica","1",'Data Entry'!AS1285)</f>
        <v/>
      </c>
      <c r="W1282" s="59" t="str">
        <f>IF('Data Entry'!AV1285="No aplica","1",'Data Entry'!AV1285)</f>
        <v/>
      </c>
      <c r="X1282" s="59" t="str">
        <f>IF('Data Entry'!AY1285="No aplica","1",'Data Entry'!AY1285)</f>
        <v/>
      </c>
      <c r="Y1282" s="151" t="str">
        <f t="shared" si="19"/>
        <v/>
      </c>
      <c r="Z1282" s="152" t="str">
        <f>IF('Data Entry'!H1285="Yes","1",IF(AND('Data Entry'!H1285="",'Data Entry'!I1285="",'Data Entry'!J1285="",'Data Entry'!K1285="",'Data Entry'!L1285="",'Data Entry'!M1285="",'Data Entry'!N1285="",'Data Entry'!O1285="",'Data Entry'!P1285="",'Data Entry'!Q1285=""),"","1"))</f>
        <v/>
      </c>
      <c r="AA1282" s="152" t="str">
        <f>IF('Data Entry'!R1285="Yes","1",IF(AND('Data Entry'!R1285="",'Data Entry'!S1285="",'Data Entry'!T1285="",'Data Entry'!U1285=""),"","1"))</f>
        <v/>
      </c>
      <c r="AB1282" s="157" t="str">
        <f>IF('Data Entry'!V1285="Yes","1",IF(AND('Data Entry'!V1285="",'Data Entry'!W1285=""),"","1"))</f>
        <v/>
      </c>
    </row>
    <row r="1283" spans="1:28" ht="17">
      <c r="A1283" s="59">
        <f>'Data Entry'!AB1286</f>
        <v>0</v>
      </c>
      <c r="B1283" s="59" t="str">
        <f>'Data Entry'!AR1286</f>
        <v/>
      </c>
      <c r="C1283" s="1">
        <f>IF('Data Entry'!AD1286="g",'Data Entry'!AC1286*0.001*U1283,IF('Data Entry'!AD1286="UI",'Data Entry'!AC1286*0.000001*U1283,IF('Data Entry'!AD1286="mg",'Data Entry'!AC1286*0.000001*U1283,IF('Data Entry'!AD1286="t",'Data Entry'!AC1286*1000*U1283,IF('Data Entry'!AD1286="kg",'Data Entry'!AC1286*1*U1283,IF('Data Entry'!AD1286="L",'Data Entry'!AC1286*1*U1283,IFERROR(,"")))))))</f>
        <v>0</v>
      </c>
      <c r="D1283" s="1" t="s">
        <v>4</v>
      </c>
      <c r="E1283" s="1">
        <f>IF('Data Entry'!AF1286="g",'Data Entry'!AE1286*0.001,IF('Data Entry'!AF1286="mg",'Data Entry'!AE1286*0.000001,IF('Data Entry'!AF1286="t",'Data Entry'!AE1286*1000,IF('Data Entry'!AF1286="ml",'Data Entry'!AE1286*0.001,IF('Data Entry'!AF1286="kg",'Data Entry'!AE1286*1,IF('Data Entry'!AF1286="Pieza",'Data Entry'!AE1286*1,IF('Data Entry'!AF1286="L",'Data Entry'!AE1286*1,IFERROR(,""))))))))</f>
        <v>0</v>
      </c>
      <c r="F1283" s="1" t="s">
        <v>4</v>
      </c>
      <c r="G1283" s="1">
        <f>IF('Data Entry'!AA1286="g",'Data Entry'!Z1286*0.001,IF('Data Entry'!AA1286="mg",'Data Entry'!Z1286*0.000001,IF('Data Entry'!AA1286="t",'Data Entry'!Z1286*1000,IF('Data Entry'!AA1286="ml",'Data Entry'!Z1286*0.001,IF('Data Entry'!AA1286="kg",'Data Entry'!Z1286*1,IF('Data Entry'!AA1286="Piezas",'Data Entry'!Z1286*1,IF('Data Entry'!AA1286="L",'Data Entry'!Z1286*1,IFERROR(,""))))))))</f>
        <v>0</v>
      </c>
      <c r="H1283" s="1" t="s">
        <v>4</v>
      </c>
      <c r="I1283" s="1">
        <f>IF('Data Entry'!AC1286="g",'Data Entry'!AB1286*0.001,IF('Data Entry'!AC1286="mg",'Data Entry'!AB1286*0.000001,IF('Data Entry'!AC1286="t",'Data Entry'!AB1286*1000,IF('Data Entry'!AC1286="ml",'Data Entry'!AB1286*0.001,IF('Data Entry'!AC1286="kg",'Data Entry'!AB1286*1,IF('Data Entry'!AC1286="L",'Data Entry'!AB1286*1,IFERROR(,"")))))))</f>
        <v>0</v>
      </c>
      <c r="J1283" s="59" t="str">
        <f>'Data Entry'!AU1286</f>
        <v/>
      </c>
      <c r="K1283" s="1">
        <f>IF('Data Entry'!AI1286="g",'Data Entry'!AH1286*0.001*V1283,IF('Data Entry'!AI1286="UI",'Data Entry'!AH1286*0.000001*V1283,IF('Data Entry'!AI1286="mg",'Data Entry'!AH1286*0.000001*V1283,IF('Data Entry'!AI1286="t",'Data Entry'!AH1286*1000*V1283,IF('Data Entry'!AI1286="kg",'Data Entry'!AH1286*1*V1283,IF('Data Entry'!AI1286="L",'Data Entry'!AH1286*1*V1283,IFERROR(,"")))))))</f>
        <v>0</v>
      </c>
      <c r="L1283" s="1" t="s">
        <v>4</v>
      </c>
      <c r="M1283" s="59">
        <f>'Data Entry'!AJ1286</f>
        <v>0</v>
      </c>
      <c r="N1283" s="59" t="str">
        <f>'Data Entry'!AX1286</f>
        <v/>
      </c>
      <c r="O1283" s="1">
        <f>IF('Data Entry'!AL1286="g",'Data Entry'!AK1286*0.001*W1283,IF('Data Entry'!AL1286="UI",'Data Entry'!AK1286*0.000001*W1283,IF('Data Entry'!AL1286="mg",'Data Entry'!AK1286*0.000001*W1283,IF('Data Entry'!AL1286="t",'Data Entry'!AK1286*1000*W1283,IF('Data Entry'!AL1286="kg",'Data Entry'!AK1286*1*W1283,IF('Data Entry'!AL1286="L",'Data Entry'!AK1286*1*W1283,IFERROR(,"")))))))</f>
        <v>0</v>
      </c>
      <c r="P1283" s="1" t="s">
        <v>4</v>
      </c>
      <c r="Q1283" s="59">
        <f>'Data Entry'!AM1286</f>
        <v>0</v>
      </c>
      <c r="R1283" s="59" t="str">
        <f>'Data Entry'!BA1286</f>
        <v/>
      </c>
      <c r="S1283" s="1">
        <f>IF('Data Entry'!AO1286="g",'Data Entry'!AN1286*0.001*X1283,IF('Data Entry'!AO1286="UI",'Data Entry'!AN1286*0.000001*X1283,IF('Data Entry'!AO1286="mg",'Data Entry'!AN1286*0.000001*X1283,IF('Data Entry'!AO1286="t",'Data Entry'!AN1286*1000*X1283,IF('Data Entry'!AO1286="kg",'Data Entry'!AN1286*1*X1283,IF('Data Entry'!AO1286="L",'Data Entry'!AN1286*1*X1283,IFERROR(,"")))))))</f>
        <v>0</v>
      </c>
      <c r="T1283" s="1" t="s">
        <v>4</v>
      </c>
      <c r="U1283" s="59" t="str">
        <f>IF('Data Entry'!AP1286="No aplica","1",'Data Entry'!AP1286)</f>
        <v/>
      </c>
      <c r="V1283" s="59" t="str">
        <f>IF('Data Entry'!AS1286="No aplica","1",'Data Entry'!AS1286)</f>
        <v/>
      </c>
      <c r="W1283" s="59" t="str">
        <f>IF('Data Entry'!AV1286="No aplica","1",'Data Entry'!AV1286)</f>
        <v/>
      </c>
      <c r="X1283" s="59" t="str">
        <f>IF('Data Entry'!AY1286="No aplica","1",'Data Entry'!AY1286)</f>
        <v/>
      </c>
      <c r="Y1283" s="151" t="str">
        <f t="shared" ref="Y1283:Y1346" si="20">IF(OR(AND(Z1283="1",AA1283="1"),AND(Z1283="1",AB1283="1")),"1","")</f>
        <v/>
      </c>
      <c r="Z1283" s="152" t="str">
        <f>IF('Data Entry'!H1286="Yes","1",IF(AND('Data Entry'!H1286="",'Data Entry'!I1286="",'Data Entry'!J1286="",'Data Entry'!K1286="",'Data Entry'!L1286="",'Data Entry'!M1286="",'Data Entry'!N1286="",'Data Entry'!O1286="",'Data Entry'!P1286="",'Data Entry'!Q1286=""),"","1"))</f>
        <v/>
      </c>
      <c r="AA1283" s="152" t="str">
        <f>IF('Data Entry'!R1286="Yes","1",IF(AND('Data Entry'!R1286="",'Data Entry'!S1286="",'Data Entry'!T1286="",'Data Entry'!U1286=""),"","1"))</f>
        <v/>
      </c>
      <c r="AB1283" s="157" t="str">
        <f>IF('Data Entry'!V1286="Yes","1",IF(AND('Data Entry'!V1286="",'Data Entry'!W1286=""),"","1"))</f>
        <v/>
      </c>
    </row>
    <row r="1284" spans="1:28" ht="17">
      <c r="A1284" s="59">
        <f>'Data Entry'!AB1287</f>
        <v>0</v>
      </c>
      <c r="B1284" s="59" t="str">
        <f>'Data Entry'!AR1287</f>
        <v/>
      </c>
      <c r="C1284" s="1">
        <f>IF('Data Entry'!AD1287="g",'Data Entry'!AC1287*0.001*U1284,IF('Data Entry'!AD1287="UI",'Data Entry'!AC1287*0.000001*U1284,IF('Data Entry'!AD1287="mg",'Data Entry'!AC1287*0.000001*U1284,IF('Data Entry'!AD1287="t",'Data Entry'!AC1287*1000*U1284,IF('Data Entry'!AD1287="kg",'Data Entry'!AC1287*1*U1284,IF('Data Entry'!AD1287="L",'Data Entry'!AC1287*1*U1284,IFERROR(,"")))))))</f>
        <v>0</v>
      </c>
      <c r="D1284" s="1" t="s">
        <v>4</v>
      </c>
      <c r="E1284" s="1">
        <f>IF('Data Entry'!AF1287="g",'Data Entry'!AE1287*0.001,IF('Data Entry'!AF1287="mg",'Data Entry'!AE1287*0.000001,IF('Data Entry'!AF1287="t",'Data Entry'!AE1287*1000,IF('Data Entry'!AF1287="ml",'Data Entry'!AE1287*0.001,IF('Data Entry'!AF1287="kg",'Data Entry'!AE1287*1,IF('Data Entry'!AF1287="Pieza",'Data Entry'!AE1287*1,IF('Data Entry'!AF1287="L",'Data Entry'!AE1287*1,IFERROR(,""))))))))</f>
        <v>0</v>
      </c>
      <c r="F1284" s="1" t="s">
        <v>4</v>
      </c>
      <c r="G1284" s="1">
        <f>IF('Data Entry'!AA1287="g",'Data Entry'!Z1287*0.001,IF('Data Entry'!AA1287="mg",'Data Entry'!Z1287*0.000001,IF('Data Entry'!AA1287="t",'Data Entry'!Z1287*1000,IF('Data Entry'!AA1287="ml",'Data Entry'!Z1287*0.001,IF('Data Entry'!AA1287="kg",'Data Entry'!Z1287*1,IF('Data Entry'!AA1287="Piezas",'Data Entry'!Z1287*1,IF('Data Entry'!AA1287="L",'Data Entry'!Z1287*1,IFERROR(,""))))))))</f>
        <v>0</v>
      </c>
      <c r="H1284" s="1" t="s">
        <v>4</v>
      </c>
      <c r="I1284" s="1">
        <f>IF('Data Entry'!AC1287="g",'Data Entry'!AB1287*0.001,IF('Data Entry'!AC1287="mg",'Data Entry'!AB1287*0.000001,IF('Data Entry'!AC1287="t",'Data Entry'!AB1287*1000,IF('Data Entry'!AC1287="ml",'Data Entry'!AB1287*0.001,IF('Data Entry'!AC1287="kg",'Data Entry'!AB1287*1,IF('Data Entry'!AC1287="L",'Data Entry'!AB1287*1,IFERROR(,"")))))))</f>
        <v>0</v>
      </c>
      <c r="J1284" s="59" t="str">
        <f>'Data Entry'!AU1287</f>
        <v/>
      </c>
      <c r="K1284" s="1">
        <f>IF('Data Entry'!AI1287="g",'Data Entry'!AH1287*0.001*V1284,IF('Data Entry'!AI1287="UI",'Data Entry'!AH1287*0.000001*V1284,IF('Data Entry'!AI1287="mg",'Data Entry'!AH1287*0.000001*V1284,IF('Data Entry'!AI1287="t",'Data Entry'!AH1287*1000*V1284,IF('Data Entry'!AI1287="kg",'Data Entry'!AH1287*1*V1284,IF('Data Entry'!AI1287="L",'Data Entry'!AH1287*1*V1284,IFERROR(,"")))))))</f>
        <v>0</v>
      </c>
      <c r="L1284" s="1" t="s">
        <v>4</v>
      </c>
      <c r="M1284" s="59">
        <f>'Data Entry'!AJ1287</f>
        <v>0</v>
      </c>
      <c r="N1284" s="59" t="str">
        <f>'Data Entry'!AX1287</f>
        <v/>
      </c>
      <c r="O1284" s="1">
        <f>IF('Data Entry'!AL1287="g",'Data Entry'!AK1287*0.001*W1284,IF('Data Entry'!AL1287="UI",'Data Entry'!AK1287*0.000001*W1284,IF('Data Entry'!AL1287="mg",'Data Entry'!AK1287*0.000001*W1284,IF('Data Entry'!AL1287="t",'Data Entry'!AK1287*1000*W1284,IF('Data Entry'!AL1287="kg",'Data Entry'!AK1287*1*W1284,IF('Data Entry'!AL1287="L",'Data Entry'!AK1287*1*W1284,IFERROR(,"")))))))</f>
        <v>0</v>
      </c>
      <c r="P1284" s="1" t="s">
        <v>4</v>
      </c>
      <c r="Q1284" s="59">
        <f>'Data Entry'!AM1287</f>
        <v>0</v>
      </c>
      <c r="R1284" s="59" t="str">
        <f>'Data Entry'!BA1287</f>
        <v/>
      </c>
      <c r="S1284" s="1">
        <f>IF('Data Entry'!AO1287="g",'Data Entry'!AN1287*0.001*X1284,IF('Data Entry'!AO1287="UI",'Data Entry'!AN1287*0.000001*X1284,IF('Data Entry'!AO1287="mg",'Data Entry'!AN1287*0.000001*X1284,IF('Data Entry'!AO1287="t",'Data Entry'!AN1287*1000*X1284,IF('Data Entry'!AO1287="kg",'Data Entry'!AN1287*1*X1284,IF('Data Entry'!AO1287="L",'Data Entry'!AN1287*1*X1284,IFERROR(,"")))))))</f>
        <v>0</v>
      </c>
      <c r="T1284" s="1" t="s">
        <v>4</v>
      </c>
      <c r="U1284" s="59" t="str">
        <f>IF('Data Entry'!AP1287="No aplica","1",'Data Entry'!AP1287)</f>
        <v/>
      </c>
      <c r="V1284" s="59" t="str">
        <f>IF('Data Entry'!AS1287="No aplica","1",'Data Entry'!AS1287)</f>
        <v/>
      </c>
      <c r="W1284" s="59" t="str">
        <f>IF('Data Entry'!AV1287="No aplica","1",'Data Entry'!AV1287)</f>
        <v/>
      </c>
      <c r="X1284" s="59" t="str">
        <f>IF('Data Entry'!AY1287="No aplica","1",'Data Entry'!AY1287)</f>
        <v/>
      </c>
      <c r="Y1284" s="151" t="str">
        <f t="shared" si="20"/>
        <v/>
      </c>
      <c r="Z1284" s="152" t="str">
        <f>IF('Data Entry'!H1287="Yes","1",IF(AND('Data Entry'!H1287="",'Data Entry'!I1287="",'Data Entry'!J1287="",'Data Entry'!K1287="",'Data Entry'!L1287="",'Data Entry'!M1287="",'Data Entry'!N1287="",'Data Entry'!O1287="",'Data Entry'!P1287="",'Data Entry'!Q1287=""),"","1"))</f>
        <v/>
      </c>
      <c r="AA1284" s="152" t="str">
        <f>IF('Data Entry'!R1287="Yes","1",IF(AND('Data Entry'!R1287="",'Data Entry'!S1287="",'Data Entry'!T1287="",'Data Entry'!U1287=""),"","1"))</f>
        <v/>
      </c>
      <c r="AB1284" s="157" t="str">
        <f>IF('Data Entry'!V1287="Yes","1",IF(AND('Data Entry'!V1287="",'Data Entry'!W1287=""),"","1"))</f>
        <v/>
      </c>
    </row>
    <row r="1285" spans="1:28" ht="17">
      <c r="A1285" s="59">
        <f>'Data Entry'!AB1288</f>
        <v>0</v>
      </c>
      <c r="B1285" s="59" t="str">
        <f>'Data Entry'!AR1288</f>
        <v/>
      </c>
      <c r="C1285" s="1">
        <f>IF('Data Entry'!AD1288="g",'Data Entry'!AC1288*0.001*U1285,IF('Data Entry'!AD1288="UI",'Data Entry'!AC1288*0.000001*U1285,IF('Data Entry'!AD1288="mg",'Data Entry'!AC1288*0.000001*U1285,IF('Data Entry'!AD1288="t",'Data Entry'!AC1288*1000*U1285,IF('Data Entry'!AD1288="kg",'Data Entry'!AC1288*1*U1285,IF('Data Entry'!AD1288="L",'Data Entry'!AC1288*1*U1285,IFERROR(,"")))))))</f>
        <v>0</v>
      </c>
      <c r="D1285" s="1" t="s">
        <v>4</v>
      </c>
      <c r="E1285" s="1">
        <f>IF('Data Entry'!AF1288="g",'Data Entry'!AE1288*0.001,IF('Data Entry'!AF1288="mg",'Data Entry'!AE1288*0.000001,IF('Data Entry'!AF1288="t",'Data Entry'!AE1288*1000,IF('Data Entry'!AF1288="ml",'Data Entry'!AE1288*0.001,IF('Data Entry'!AF1288="kg",'Data Entry'!AE1288*1,IF('Data Entry'!AF1288="Pieza",'Data Entry'!AE1288*1,IF('Data Entry'!AF1288="L",'Data Entry'!AE1288*1,IFERROR(,""))))))))</f>
        <v>0</v>
      </c>
      <c r="F1285" s="1" t="s">
        <v>4</v>
      </c>
      <c r="G1285" s="1">
        <f>IF('Data Entry'!AA1288="g",'Data Entry'!Z1288*0.001,IF('Data Entry'!AA1288="mg",'Data Entry'!Z1288*0.000001,IF('Data Entry'!AA1288="t",'Data Entry'!Z1288*1000,IF('Data Entry'!AA1288="ml",'Data Entry'!Z1288*0.001,IF('Data Entry'!AA1288="kg",'Data Entry'!Z1288*1,IF('Data Entry'!AA1288="Piezas",'Data Entry'!Z1288*1,IF('Data Entry'!AA1288="L",'Data Entry'!Z1288*1,IFERROR(,""))))))))</f>
        <v>0</v>
      </c>
      <c r="H1285" s="1" t="s">
        <v>4</v>
      </c>
      <c r="I1285" s="1">
        <f>IF('Data Entry'!AC1288="g",'Data Entry'!AB1288*0.001,IF('Data Entry'!AC1288="mg",'Data Entry'!AB1288*0.000001,IF('Data Entry'!AC1288="t",'Data Entry'!AB1288*1000,IF('Data Entry'!AC1288="ml",'Data Entry'!AB1288*0.001,IF('Data Entry'!AC1288="kg",'Data Entry'!AB1288*1,IF('Data Entry'!AC1288="L",'Data Entry'!AB1288*1,IFERROR(,"")))))))</f>
        <v>0</v>
      </c>
      <c r="J1285" s="59" t="str">
        <f>'Data Entry'!AU1288</f>
        <v/>
      </c>
      <c r="K1285" s="1">
        <f>IF('Data Entry'!AI1288="g",'Data Entry'!AH1288*0.001*V1285,IF('Data Entry'!AI1288="UI",'Data Entry'!AH1288*0.000001*V1285,IF('Data Entry'!AI1288="mg",'Data Entry'!AH1288*0.000001*V1285,IF('Data Entry'!AI1288="t",'Data Entry'!AH1288*1000*V1285,IF('Data Entry'!AI1288="kg",'Data Entry'!AH1288*1*V1285,IF('Data Entry'!AI1288="L",'Data Entry'!AH1288*1*V1285,IFERROR(,"")))))))</f>
        <v>0</v>
      </c>
      <c r="L1285" s="1" t="s">
        <v>4</v>
      </c>
      <c r="M1285" s="59">
        <f>'Data Entry'!AJ1288</f>
        <v>0</v>
      </c>
      <c r="N1285" s="59" t="str">
        <f>'Data Entry'!AX1288</f>
        <v/>
      </c>
      <c r="O1285" s="1">
        <f>IF('Data Entry'!AL1288="g",'Data Entry'!AK1288*0.001*W1285,IF('Data Entry'!AL1288="UI",'Data Entry'!AK1288*0.000001*W1285,IF('Data Entry'!AL1288="mg",'Data Entry'!AK1288*0.000001*W1285,IF('Data Entry'!AL1288="t",'Data Entry'!AK1288*1000*W1285,IF('Data Entry'!AL1288="kg",'Data Entry'!AK1288*1*W1285,IF('Data Entry'!AL1288="L",'Data Entry'!AK1288*1*W1285,IFERROR(,"")))))))</f>
        <v>0</v>
      </c>
      <c r="P1285" s="1" t="s">
        <v>4</v>
      </c>
      <c r="Q1285" s="59">
        <f>'Data Entry'!AM1288</f>
        <v>0</v>
      </c>
      <c r="R1285" s="59" t="str">
        <f>'Data Entry'!BA1288</f>
        <v/>
      </c>
      <c r="S1285" s="1">
        <f>IF('Data Entry'!AO1288="g",'Data Entry'!AN1288*0.001*X1285,IF('Data Entry'!AO1288="UI",'Data Entry'!AN1288*0.000001*X1285,IF('Data Entry'!AO1288="mg",'Data Entry'!AN1288*0.000001*X1285,IF('Data Entry'!AO1288="t",'Data Entry'!AN1288*1000*X1285,IF('Data Entry'!AO1288="kg",'Data Entry'!AN1288*1*X1285,IF('Data Entry'!AO1288="L",'Data Entry'!AN1288*1*X1285,IFERROR(,"")))))))</f>
        <v>0</v>
      </c>
      <c r="T1285" s="1" t="s">
        <v>4</v>
      </c>
      <c r="U1285" s="59" t="str">
        <f>IF('Data Entry'!AP1288="No aplica","1",'Data Entry'!AP1288)</f>
        <v/>
      </c>
      <c r="V1285" s="59" t="str">
        <f>IF('Data Entry'!AS1288="No aplica","1",'Data Entry'!AS1288)</f>
        <v/>
      </c>
      <c r="W1285" s="59" t="str">
        <f>IF('Data Entry'!AV1288="No aplica","1",'Data Entry'!AV1288)</f>
        <v/>
      </c>
      <c r="X1285" s="59" t="str">
        <f>IF('Data Entry'!AY1288="No aplica","1",'Data Entry'!AY1288)</f>
        <v/>
      </c>
      <c r="Y1285" s="151" t="str">
        <f t="shared" si="20"/>
        <v/>
      </c>
      <c r="Z1285" s="152" t="str">
        <f>IF('Data Entry'!H1288="Yes","1",IF(AND('Data Entry'!H1288="",'Data Entry'!I1288="",'Data Entry'!J1288="",'Data Entry'!K1288="",'Data Entry'!L1288="",'Data Entry'!M1288="",'Data Entry'!N1288="",'Data Entry'!O1288="",'Data Entry'!P1288="",'Data Entry'!Q1288=""),"","1"))</f>
        <v/>
      </c>
      <c r="AA1285" s="152" t="str">
        <f>IF('Data Entry'!R1288="Yes","1",IF(AND('Data Entry'!R1288="",'Data Entry'!S1288="",'Data Entry'!T1288="",'Data Entry'!U1288=""),"","1"))</f>
        <v/>
      </c>
      <c r="AB1285" s="157" t="str">
        <f>IF('Data Entry'!V1288="Yes","1",IF(AND('Data Entry'!V1288="",'Data Entry'!W1288=""),"","1"))</f>
        <v/>
      </c>
    </row>
    <row r="1286" spans="1:28" ht="17">
      <c r="A1286" s="59">
        <f>'Data Entry'!AB1289</f>
        <v>0</v>
      </c>
      <c r="B1286" s="59" t="str">
        <f>'Data Entry'!AR1289</f>
        <v/>
      </c>
      <c r="C1286" s="1">
        <f>IF('Data Entry'!AD1289="g",'Data Entry'!AC1289*0.001*U1286,IF('Data Entry'!AD1289="UI",'Data Entry'!AC1289*0.000001*U1286,IF('Data Entry'!AD1289="mg",'Data Entry'!AC1289*0.000001*U1286,IF('Data Entry'!AD1289="t",'Data Entry'!AC1289*1000*U1286,IF('Data Entry'!AD1289="kg",'Data Entry'!AC1289*1*U1286,IF('Data Entry'!AD1289="L",'Data Entry'!AC1289*1*U1286,IFERROR(,"")))))))</f>
        <v>0</v>
      </c>
      <c r="D1286" s="1" t="s">
        <v>4</v>
      </c>
      <c r="E1286" s="1">
        <f>IF('Data Entry'!AF1289="g",'Data Entry'!AE1289*0.001,IF('Data Entry'!AF1289="mg",'Data Entry'!AE1289*0.000001,IF('Data Entry'!AF1289="t",'Data Entry'!AE1289*1000,IF('Data Entry'!AF1289="ml",'Data Entry'!AE1289*0.001,IF('Data Entry'!AF1289="kg",'Data Entry'!AE1289*1,IF('Data Entry'!AF1289="Pieza",'Data Entry'!AE1289*1,IF('Data Entry'!AF1289="L",'Data Entry'!AE1289*1,IFERROR(,""))))))))</f>
        <v>0</v>
      </c>
      <c r="F1286" s="1" t="s">
        <v>4</v>
      </c>
      <c r="G1286" s="1">
        <f>IF('Data Entry'!AA1289="g",'Data Entry'!Z1289*0.001,IF('Data Entry'!AA1289="mg",'Data Entry'!Z1289*0.000001,IF('Data Entry'!AA1289="t",'Data Entry'!Z1289*1000,IF('Data Entry'!AA1289="ml",'Data Entry'!Z1289*0.001,IF('Data Entry'!AA1289="kg",'Data Entry'!Z1289*1,IF('Data Entry'!AA1289="Piezas",'Data Entry'!Z1289*1,IF('Data Entry'!AA1289="L",'Data Entry'!Z1289*1,IFERROR(,""))))))))</f>
        <v>0</v>
      </c>
      <c r="H1286" s="1" t="s">
        <v>4</v>
      </c>
      <c r="I1286" s="1">
        <f>IF('Data Entry'!AC1289="g",'Data Entry'!AB1289*0.001,IF('Data Entry'!AC1289="mg",'Data Entry'!AB1289*0.000001,IF('Data Entry'!AC1289="t",'Data Entry'!AB1289*1000,IF('Data Entry'!AC1289="ml",'Data Entry'!AB1289*0.001,IF('Data Entry'!AC1289="kg",'Data Entry'!AB1289*1,IF('Data Entry'!AC1289="L",'Data Entry'!AB1289*1,IFERROR(,"")))))))</f>
        <v>0</v>
      </c>
      <c r="J1286" s="59" t="str">
        <f>'Data Entry'!AU1289</f>
        <v/>
      </c>
      <c r="K1286" s="1">
        <f>IF('Data Entry'!AI1289="g",'Data Entry'!AH1289*0.001*V1286,IF('Data Entry'!AI1289="UI",'Data Entry'!AH1289*0.000001*V1286,IF('Data Entry'!AI1289="mg",'Data Entry'!AH1289*0.000001*V1286,IF('Data Entry'!AI1289="t",'Data Entry'!AH1289*1000*V1286,IF('Data Entry'!AI1289="kg",'Data Entry'!AH1289*1*V1286,IF('Data Entry'!AI1289="L",'Data Entry'!AH1289*1*V1286,IFERROR(,"")))))))</f>
        <v>0</v>
      </c>
      <c r="L1286" s="1" t="s">
        <v>4</v>
      </c>
      <c r="M1286" s="59">
        <f>'Data Entry'!AJ1289</f>
        <v>0</v>
      </c>
      <c r="N1286" s="59" t="str">
        <f>'Data Entry'!AX1289</f>
        <v/>
      </c>
      <c r="O1286" s="1">
        <f>IF('Data Entry'!AL1289="g",'Data Entry'!AK1289*0.001*W1286,IF('Data Entry'!AL1289="UI",'Data Entry'!AK1289*0.000001*W1286,IF('Data Entry'!AL1289="mg",'Data Entry'!AK1289*0.000001*W1286,IF('Data Entry'!AL1289="t",'Data Entry'!AK1289*1000*W1286,IF('Data Entry'!AL1289="kg",'Data Entry'!AK1289*1*W1286,IF('Data Entry'!AL1289="L",'Data Entry'!AK1289*1*W1286,IFERROR(,"")))))))</f>
        <v>0</v>
      </c>
      <c r="P1286" s="1" t="s">
        <v>4</v>
      </c>
      <c r="Q1286" s="59">
        <f>'Data Entry'!AM1289</f>
        <v>0</v>
      </c>
      <c r="R1286" s="59" t="str">
        <f>'Data Entry'!BA1289</f>
        <v/>
      </c>
      <c r="S1286" s="1">
        <f>IF('Data Entry'!AO1289="g",'Data Entry'!AN1289*0.001*X1286,IF('Data Entry'!AO1289="UI",'Data Entry'!AN1289*0.000001*X1286,IF('Data Entry'!AO1289="mg",'Data Entry'!AN1289*0.000001*X1286,IF('Data Entry'!AO1289="t",'Data Entry'!AN1289*1000*X1286,IF('Data Entry'!AO1289="kg",'Data Entry'!AN1289*1*X1286,IF('Data Entry'!AO1289="L",'Data Entry'!AN1289*1*X1286,IFERROR(,"")))))))</f>
        <v>0</v>
      </c>
      <c r="T1286" s="1" t="s">
        <v>4</v>
      </c>
      <c r="U1286" s="59" t="str">
        <f>IF('Data Entry'!AP1289="No aplica","1",'Data Entry'!AP1289)</f>
        <v/>
      </c>
      <c r="V1286" s="59" t="str">
        <f>IF('Data Entry'!AS1289="No aplica","1",'Data Entry'!AS1289)</f>
        <v/>
      </c>
      <c r="W1286" s="59" t="str">
        <f>IF('Data Entry'!AV1289="No aplica","1",'Data Entry'!AV1289)</f>
        <v/>
      </c>
      <c r="X1286" s="59" t="str">
        <f>IF('Data Entry'!AY1289="No aplica","1",'Data Entry'!AY1289)</f>
        <v/>
      </c>
      <c r="Y1286" s="151" t="str">
        <f t="shared" si="20"/>
        <v/>
      </c>
      <c r="Z1286" s="152" t="str">
        <f>IF('Data Entry'!H1289="Yes","1",IF(AND('Data Entry'!H1289="",'Data Entry'!I1289="",'Data Entry'!J1289="",'Data Entry'!K1289="",'Data Entry'!L1289="",'Data Entry'!M1289="",'Data Entry'!N1289="",'Data Entry'!O1289="",'Data Entry'!P1289="",'Data Entry'!Q1289=""),"","1"))</f>
        <v/>
      </c>
      <c r="AA1286" s="152" t="str">
        <f>IF('Data Entry'!R1289="Yes","1",IF(AND('Data Entry'!R1289="",'Data Entry'!S1289="",'Data Entry'!T1289="",'Data Entry'!U1289=""),"","1"))</f>
        <v/>
      </c>
      <c r="AB1286" s="157" t="str">
        <f>IF('Data Entry'!V1289="Yes","1",IF(AND('Data Entry'!V1289="",'Data Entry'!W1289=""),"","1"))</f>
        <v/>
      </c>
    </row>
    <row r="1287" spans="1:28" ht="17">
      <c r="A1287" s="59">
        <f>'Data Entry'!AB1290</f>
        <v>0</v>
      </c>
      <c r="B1287" s="59" t="str">
        <f>'Data Entry'!AR1290</f>
        <v/>
      </c>
      <c r="C1287" s="1">
        <f>IF('Data Entry'!AD1290="g",'Data Entry'!AC1290*0.001*U1287,IF('Data Entry'!AD1290="UI",'Data Entry'!AC1290*0.000001*U1287,IF('Data Entry'!AD1290="mg",'Data Entry'!AC1290*0.000001*U1287,IF('Data Entry'!AD1290="t",'Data Entry'!AC1290*1000*U1287,IF('Data Entry'!AD1290="kg",'Data Entry'!AC1290*1*U1287,IF('Data Entry'!AD1290="L",'Data Entry'!AC1290*1*U1287,IFERROR(,"")))))))</f>
        <v>0</v>
      </c>
      <c r="D1287" s="1" t="s">
        <v>4</v>
      </c>
      <c r="E1287" s="1">
        <f>IF('Data Entry'!AF1290="g",'Data Entry'!AE1290*0.001,IF('Data Entry'!AF1290="mg",'Data Entry'!AE1290*0.000001,IF('Data Entry'!AF1290="t",'Data Entry'!AE1290*1000,IF('Data Entry'!AF1290="ml",'Data Entry'!AE1290*0.001,IF('Data Entry'!AF1290="kg",'Data Entry'!AE1290*1,IF('Data Entry'!AF1290="Pieza",'Data Entry'!AE1290*1,IF('Data Entry'!AF1290="L",'Data Entry'!AE1290*1,IFERROR(,""))))))))</f>
        <v>0</v>
      </c>
      <c r="F1287" s="1" t="s">
        <v>4</v>
      </c>
      <c r="G1287" s="1">
        <f>IF('Data Entry'!AA1290="g",'Data Entry'!Z1290*0.001,IF('Data Entry'!AA1290="mg",'Data Entry'!Z1290*0.000001,IF('Data Entry'!AA1290="t",'Data Entry'!Z1290*1000,IF('Data Entry'!AA1290="ml",'Data Entry'!Z1290*0.001,IF('Data Entry'!AA1290="kg",'Data Entry'!Z1290*1,IF('Data Entry'!AA1290="Piezas",'Data Entry'!Z1290*1,IF('Data Entry'!AA1290="L",'Data Entry'!Z1290*1,IFERROR(,""))))))))</f>
        <v>0</v>
      </c>
      <c r="H1287" s="1" t="s">
        <v>4</v>
      </c>
      <c r="I1287" s="1">
        <f>IF('Data Entry'!AC1290="g",'Data Entry'!AB1290*0.001,IF('Data Entry'!AC1290="mg",'Data Entry'!AB1290*0.000001,IF('Data Entry'!AC1290="t",'Data Entry'!AB1290*1000,IF('Data Entry'!AC1290="ml",'Data Entry'!AB1290*0.001,IF('Data Entry'!AC1290="kg",'Data Entry'!AB1290*1,IF('Data Entry'!AC1290="L",'Data Entry'!AB1290*1,IFERROR(,"")))))))</f>
        <v>0</v>
      </c>
      <c r="J1287" s="59" t="str">
        <f>'Data Entry'!AU1290</f>
        <v/>
      </c>
      <c r="K1287" s="1">
        <f>IF('Data Entry'!AI1290="g",'Data Entry'!AH1290*0.001*V1287,IF('Data Entry'!AI1290="UI",'Data Entry'!AH1290*0.000001*V1287,IF('Data Entry'!AI1290="mg",'Data Entry'!AH1290*0.000001*V1287,IF('Data Entry'!AI1290="t",'Data Entry'!AH1290*1000*V1287,IF('Data Entry'!AI1290="kg",'Data Entry'!AH1290*1*V1287,IF('Data Entry'!AI1290="L",'Data Entry'!AH1290*1*V1287,IFERROR(,"")))))))</f>
        <v>0</v>
      </c>
      <c r="L1287" s="1" t="s">
        <v>4</v>
      </c>
      <c r="M1287" s="59">
        <f>'Data Entry'!AJ1290</f>
        <v>0</v>
      </c>
      <c r="N1287" s="59" t="str">
        <f>'Data Entry'!AX1290</f>
        <v/>
      </c>
      <c r="O1287" s="1">
        <f>IF('Data Entry'!AL1290="g",'Data Entry'!AK1290*0.001*W1287,IF('Data Entry'!AL1290="UI",'Data Entry'!AK1290*0.000001*W1287,IF('Data Entry'!AL1290="mg",'Data Entry'!AK1290*0.000001*W1287,IF('Data Entry'!AL1290="t",'Data Entry'!AK1290*1000*W1287,IF('Data Entry'!AL1290="kg",'Data Entry'!AK1290*1*W1287,IF('Data Entry'!AL1290="L",'Data Entry'!AK1290*1*W1287,IFERROR(,"")))))))</f>
        <v>0</v>
      </c>
      <c r="P1287" s="1" t="s">
        <v>4</v>
      </c>
      <c r="Q1287" s="59">
        <f>'Data Entry'!AM1290</f>
        <v>0</v>
      </c>
      <c r="R1287" s="59" t="str">
        <f>'Data Entry'!BA1290</f>
        <v/>
      </c>
      <c r="S1287" s="1">
        <f>IF('Data Entry'!AO1290="g",'Data Entry'!AN1290*0.001*X1287,IF('Data Entry'!AO1290="UI",'Data Entry'!AN1290*0.000001*X1287,IF('Data Entry'!AO1290="mg",'Data Entry'!AN1290*0.000001*X1287,IF('Data Entry'!AO1290="t",'Data Entry'!AN1290*1000*X1287,IF('Data Entry'!AO1290="kg",'Data Entry'!AN1290*1*X1287,IF('Data Entry'!AO1290="L",'Data Entry'!AN1290*1*X1287,IFERROR(,"")))))))</f>
        <v>0</v>
      </c>
      <c r="T1287" s="1" t="s">
        <v>4</v>
      </c>
      <c r="U1287" s="59" t="str">
        <f>IF('Data Entry'!AP1290="No aplica","1",'Data Entry'!AP1290)</f>
        <v/>
      </c>
      <c r="V1287" s="59" t="str">
        <f>IF('Data Entry'!AS1290="No aplica","1",'Data Entry'!AS1290)</f>
        <v/>
      </c>
      <c r="W1287" s="59" t="str">
        <f>IF('Data Entry'!AV1290="No aplica","1",'Data Entry'!AV1290)</f>
        <v/>
      </c>
      <c r="X1287" s="59" t="str">
        <f>IF('Data Entry'!AY1290="No aplica","1",'Data Entry'!AY1290)</f>
        <v/>
      </c>
      <c r="Y1287" s="151" t="str">
        <f t="shared" si="20"/>
        <v/>
      </c>
      <c r="Z1287" s="152" t="str">
        <f>IF('Data Entry'!H1290="Yes","1",IF(AND('Data Entry'!H1290="",'Data Entry'!I1290="",'Data Entry'!J1290="",'Data Entry'!K1290="",'Data Entry'!L1290="",'Data Entry'!M1290="",'Data Entry'!N1290="",'Data Entry'!O1290="",'Data Entry'!P1290="",'Data Entry'!Q1290=""),"","1"))</f>
        <v/>
      </c>
      <c r="AA1287" s="152" t="str">
        <f>IF('Data Entry'!R1290="Yes","1",IF(AND('Data Entry'!R1290="",'Data Entry'!S1290="",'Data Entry'!T1290="",'Data Entry'!U1290=""),"","1"))</f>
        <v/>
      </c>
      <c r="AB1287" s="157" t="str">
        <f>IF('Data Entry'!V1290="Yes","1",IF(AND('Data Entry'!V1290="",'Data Entry'!W1290=""),"","1"))</f>
        <v/>
      </c>
    </row>
    <row r="1288" spans="1:28" ht="17">
      <c r="A1288" s="59">
        <f>'Data Entry'!AB1291</f>
        <v>0</v>
      </c>
      <c r="B1288" s="59" t="str">
        <f>'Data Entry'!AR1291</f>
        <v/>
      </c>
      <c r="C1288" s="1">
        <f>IF('Data Entry'!AD1291="g",'Data Entry'!AC1291*0.001*U1288,IF('Data Entry'!AD1291="UI",'Data Entry'!AC1291*0.000001*U1288,IF('Data Entry'!AD1291="mg",'Data Entry'!AC1291*0.000001*U1288,IF('Data Entry'!AD1291="t",'Data Entry'!AC1291*1000*U1288,IF('Data Entry'!AD1291="kg",'Data Entry'!AC1291*1*U1288,IF('Data Entry'!AD1291="L",'Data Entry'!AC1291*1*U1288,IFERROR(,"")))))))</f>
        <v>0</v>
      </c>
      <c r="D1288" s="1" t="s">
        <v>4</v>
      </c>
      <c r="E1288" s="1">
        <f>IF('Data Entry'!AF1291="g",'Data Entry'!AE1291*0.001,IF('Data Entry'!AF1291="mg",'Data Entry'!AE1291*0.000001,IF('Data Entry'!AF1291="t",'Data Entry'!AE1291*1000,IF('Data Entry'!AF1291="ml",'Data Entry'!AE1291*0.001,IF('Data Entry'!AF1291="kg",'Data Entry'!AE1291*1,IF('Data Entry'!AF1291="Pieza",'Data Entry'!AE1291*1,IF('Data Entry'!AF1291="L",'Data Entry'!AE1291*1,IFERROR(,""))))))))</f>
        <v>0</v>
      </c>
      <c r="F1288" s="1" t="s">
        <v>4</v>
      </c>
      <c r="G1288" s="1">
        <f>IF('Data Entry'!AA1291="g",'Data Entry'!Z1291*0.001,IF('Data Entry'!AA1291="mg",'Data Entry'!Z1291*0.000001,IF('Data Entry'!AA1291="t",'Data Entry'!Z1291*1000,IF('Data Entry'!AA1291="ml",'Data Entry'!Z1291*0.001,IF('Data Entry'!AA1291="kg",'Data Entry'!Z1291*1,IF('Data Entry'!AA1291="Piezas",'Data Entry'!Z1291*1,IF('Data Entry'!AA1291="L",'Data Entry'!Z1291*1,IFERROR(,""))))))))</f>
        <v>0</v>
      </c>
      <c r="H1288" s="1" t="s">
        <v>4</v>
      </c>
      <c r="I1288" s="1">
        <f>IF('Data Entry'!AC1291="g",'Data Entry'!AB1291*0.001,IF('Data Entry'!AC1291="mg",'Data Entry'!AB1291*0.000001,IF('Data Entry'!AC1291="t",'Data Entry'!AB1291*1000,IF('Data Entry'!AC1291="ml",'Data Entry'!AB1291*0.001,IF('Data Entry'!AC1291="kg",'Data Entry'!AB1291*1,IF('Data Entry'!AC1291="L",'Data Entry'!AB1291*1,IFERROR(,"")))))))</f>
        <v>0</v>
      </c>
      <c r="J1288" s="59" t="str">
        <f>'Data Entry'!AU1291</f>
        <v/>
      </c>
      <c r="K1288" s="1">
        <f>IF('Data Entry'!AI1291="g",'Data Entry'!AH1291*0.001*V1288,IF('Data Entry'!AI1291="UI",'Data Entry'!AH1291*0.000001*V1288,IF('Data Entry'!AI1291="mg",'Data Entry'!AH1291*0.000001*V1288,IF('Data Entry'!AI1291="t",'Data Entry'!AH1291*1000*V1288,IF('Data Entry'!AI1291="kg",'Data Entry'!AH1291*1*V1288,IF('Data Entry'!AI1291="L",'Data Entry'!AH1291*1*V1288,IFERROR(,"")))))))</f>
        <v>0</v>
      </c>
      <c r="L1288" s="1" t="s">
        <v>4</v>
      </c>
      <c r="M1288" s="59">
        <f>'Data Entry'!AJ1291</f>
        <v>0</v>
      </c>
      <c r="N1288" s="59" t="str">
        <f>'Data Entry'!AX1291</f>
        <v/>
      </c>
      <c r="O1288" s="1">
        <f>IF('Data Entry'!AL1291="g",'Data Entry'!AK1291*0.001*W1288,IF('Data Entry'!AL1291="UI",'Data Entry'!AK1291*0.000001*W1288,IF('Data Entry'!AL1291="mg",'Data Entry'!AK1291*0.000001*W1288,IF('Data Entry'!AL1291="t",'Data Entry'!AK1291*1000*W1288,IF('Data Entry'!AL1291="kg",'Data Entry'!AK1291*1*W1288,IF('Data Entry'!AL1291="L",'Data Entry'!AK1291*1*W1288,IFERROR(,"")))))))</f>
        <v>0</v>
      </c>
      <c r="P1288" s="1" t="s">
        <v>4</v>
      </c>
      <c r="Q1288" s="59">
        <f>'Data Entry'!AM1291</f>
        <v>0</v>
      </c>
      <c r="R1288" s="59" t="str">
        <f>'Data Entry'!BA1291</f>
        <v/>
      </c>
      <c r="S1288" s="1">
        <f>IF('Data Entry'!AO1291="g",'Data Entry'!AN1291*0.001*X1288,IF('Data Entry'!AO1291="UI",'Data Entry'!AN1291*0.000001*X1288,IF('Data Entry'!AO1291="mg",'Data Entry'!AN1291*0.000001*X1288,IF('Data Entry'!AO1291="t",'Data Entry'!AN1291*1000*X1288,IF('Data Entry'!AO1291="kg",'Data Entry'!AN1291*1*X1288,IF('Data Entry'!AO1291="L",'Data Entry'!AN1291*1*X1288,IFERROR(,"")))))))</f>
        <v>0</v>
      </c>
      <c r="T1288" s="1" t="s">
        <v>4</v>
      </c>
      <c r="U1288" s="59" t="str">
        <f>IF('Data Entry'!AP1291="No aplica","1",'Data Entry'!AP1291)</f>
        <v/>
      </c>
      <c r="V1288" s="59" t="str">
        <f>IF('Data Entry'!AS1291="No aplica","1",'Data Entry'!AS1291)</f>
        <v/>
      </c>
      <c r="W1288" s="59" t="str">
        <f>IF('Data Entry'!AV1291="No aplica","1",'Data Entry'!AV1291)</f>
        <v/>
      </c>
      <c r="X1288" s="59" t="str">
        <f>IF('Data Entry'!AY1291="No aplica","1",'Data Entry'!AY1291)</f>
        <v/>
      </c>
      <c r="Y1288" s="151" t="str">
        <f t="shared" si="20"/>
        <v/>
      </c>
      <c r="Z1288" s="152" t="str">
        <f>IF('Data Entry'!H1291="Yes","1",IF(AND('Data Entry'!H1291="",'Data Entry'!I1291="",'Data Entry'!J1291="",'Data Entry'!K1291="",'Data Entry'!L1291="",'Data Entry'!M1291="",'Data Entry'!N1291="",'Data Entry'!O1291="",'Data Entry'!P1291="",'Data Entry'!Q1291=""),"","1"))</f>
        <v/>
      </c>
      <c r="AA1288" s="152" t="str">
        <f>IF('Data Entry'!R1291="Yes","1",IF(AND('Data Entry'!R1291="",'Data Entry'!S1291="",'Data Entry'!T1291="",'Data Entry'!U1291=""),"","1"))</f>
        <v/>
      </c>
      <c r="AB1288" s="157" t="str">
        <f>IF('Data Entry'!V1291="Yes","1",IF(AND('Data Entry'!V1291="",'Data Entry'!W1291=""),"","1"))</f>
        <v/>
      </c>
    </row>
    <row r="1289" spans="1:28" ht="17">
      <c r="A1289" s="59">
        <f>'Data Entry'!AB1292</f>
        <v>0</v>
      </c>
      <c r="B1289" s="59" t="str">
        <f>'Data Entry'!AR1292</f>
        <v/>
      </c>
      <c r="C1289" s="1">
        <f>IF('Data Entry'!AD1292="g",'Data Entry'!AC1292*0.001*U1289,IF('Data Entry'!AD1292="UI",'Data Entry'!AC1292*0.000001*U1289,IF('Data Entry'!AD1292="mg",'Data Entry'!AC1292*0.000001*U1289,IF('Data Entry'!AD1292="t",'Data Entry'!AC1292*1000*U1289,IF('Data Entry'!AD1292="kg",'Data Entry'!AC1292*1*U1289,IF('Data Entry'!AD1292="L",'Data Entry'!AC1292*1*U1289,IFERROR(,"")))))))</f>
        <v>0</v>
      </c>
      <c r="D1289" s="1" t="s">
        <v>4</v>
      </c>
      <c r="E1289" s="1">
        <f>IF('Data Entry'!AF1292="g",'Data Entry'!AE1292*0.001,IF('Data Entry'!AF1292="mg",'Data Entry'!AE1292*0.000001,IF('Data Entry'!AF1292="t",'Data Entry'!AE1292*1000,IF('Data Entry'!AF1292="ml",'Data Entry'!AE1292*0.001,IF('Data Entry'!AF1292="kg",'Data Entry'!AE1292*1,IF('Data Entry'!AF1292="Pieza",'Data Entry'!AE1292*1,IF('Data Entry'!AF1292="L",'Data Entry'!AE1292*1,IFERROR(,""))))))))</f>
        <v>0</v>
      </c>
      <c r="F1289" s="1" t="s">
        <v>4</v>
      </c>
      <c r="G1289" s="1">
        <f>IF('Data Entry'!AA1292="g",'Data Entry'!Z1292*0.001,IF('Data Entry'!AA1292="mg",'Data Entry'!Z1292*0.000001,IF('Data Entry'!AA1292="t",'Data Entry'!Z1292*1000,IF('Data Entry'!AA1292="ml",'Data Entry'!Z1292*0.001,IF('Data Entry'!AA1292="kg",'Data Entry'!Z1292*1,IF('Data Entry'!AA1292="Piezas",'Data Entry'!Z1292*1,IF('Data Entry'!AA1292="L",'Data Entry'!Z1292*1,IFERROR(,""))))))))</f>
        <v>0</v>
      </c>
      <c r="H1289" s="1" t="s">
        <v>4</v>
      </c>
      <c r="I1289" s="1">
        <f>IF('Data Entry'!AC1292="g",'Data Entry'!AB1292*0.001,IF('Data Entry'!AC1292="mg",'Data Entry'!AB1292*0.000001,IF('Data Entry'!AC1292="t",'Data Entry'!AB1292*1000,IF('Data Entry'!AC1292="ml",'Data Entry'!AB1292*0.001,IF('Data Entry'!AC1292="kg",'Data Entry'!AB1292*1,IF('Data Entry'!AC1292="L",'Data Entry'!AB1292*1,IFERROR(,"")))))))</f>
        <v>0</v>
      </c>
      <c r="J1289" s="59" t="str">
        <f>'Data Entry'!AU1292</f>
        <v/>
      </c>
      <c r="K1289" s="1">
        <f>IF('Data Entry'!AI1292="g",'Data Entry'!AH1292*0.001*V1289,IF('Data Entry'!AI1292="UI",'Data Entry'!AH1292*0.000001*V1289,IF('Data Entry'!AI1292="mg",'Data Entry'!AH1292*0.000001*V1289,IF('Data Entry'!AI1292="t",'Data Entry'!AH1292*1000*V1289,IF('Data Entry'!AI1292="kg",'Data Entry'!AH1292*1*V1289,IF('Data Entry'!AI1292="L",'Data Entry'!AH1292*1*V1289,IFERROR(,"")))))))</f>
        <v>0</v>
      </c>
      <c r="L1289" s="1" t="s">
        <v>4</v>
      </c>
      <c r="M1289" s="59">
        <f>'Data Entry'!AJ1292</f>
        <v>0</v>
      </c>
      <c r="N1289" s="59" t="str">
        <f>'Data Entry'!AX1292</f>
        <v/>
      </c>
      <c r="O1289" s="1">
        <f>IF('Data Entry'!AL1292="g",'Data Entry'!AK1292*0.001*W1289,IF('Data Entry'!AL1292="UI",'Data Entry'!AK1292*0.000001*W1289,IF('Data Entry'!AL1292="mg",'Data Entry'!AK1292*0.000001*W1289,IF('Data Entry'!AL1292="t",'Data Entry'!AK1292*1000*W1289,IF('Data Entry'!AL1292="kg",'Data Entry'!AK1292*1*W1289,IF('Data Entry'!AL1292="L",'Data Entry'!AK1292*1*W1289,IFERROR(,"")))))))</f>
        <v>0</v>
      </c>
      <c r="P1289" s="1" t="s">
        <v>4</v>
      </c>
      <c r="Q1289" s="59">
        <f>'Data Entry'!AM1292</f>
        <v>0</v>
      </c>
      <c r="R1289" s="59" t="str">
        <f>'Data Entry'!BA1292</f>
        <v/>
      </c>
      <c r="S1289" s="1">
        <f>IF('Data Entry'!AO1292="g",'Data Entry'!AN1292*0.001*X1289,IF('Data Entry'!AO1292="UI",'Data Entry'!AN1292*0.000001*X1289,IF('Data Entry'!AO1292="mg",'Data Entry'!AN1292*0.000001*X1289,IF('Data Entry'!AO1292="t",'Data Entry'!AN1292*1000*X1289,IF('Data Entry'!AO1292="kg",'Data Entry'!AN1292*1*X1289,IF('Data Entry'!AO1292="L",'Data Entry'!AN1292*1*X1289,IFERROR(,"")))))))</f>
        <v>0</v>
      </c>
      <c r="T1289" s="1" t="s">
        <v>4</v>
      </c>
      <c r="U1289" s="59" t="str">
        <f>IF('Data Entry'!AP1292="No aplica","1",'Data Entry'!AP1292)</f>
        <v/>
      </c>
      <c r="V1289" s="59" t="str">
        <f>IF('Data Entry'!AS1292="No aplica","1",'Data Entry'!AS1292)</f>
        <v/>
      </c>
      <c r="W1289" s="59" t="str">
        <f>IF('Data Entry'!AV1292="No aplica","1",'Data Entry'!AV1292)</f>
        <v/>
      </c>
      <c r="X1289" s="59" t="str">
        <f>IF('Data Entry'!AY1292="No aplica","1",'Data Entry'!AY1292)</f>
        <v/>
      </c>
      <c r="Y1289" s="151" t="str">
        <f t="shared" si="20"/>
        <v/>
      </c>
      <c r="Z1289" s="152" t="str">
        <f>IF('Data Entry'!H1292="Yes","1",IF(AND('Data Entry'!H1292="",'Data Entry'!I1292="",'Data Entry'!J1292="",'Data Entry'!K1292="",'Data Entry'!L1292="",'Data Entry'!M1292="",'Data Entry'!N1292="",'Data Entry'!O1292="",'Data Entry'!P1292="",'Data Entry'!Q1292=""),"","1"))</f>
        <v/>
      </c>
      <c r="AA1289" s="152" t="str">
        <f>IF('Data Entry'!R1292="Yes","1",IF(AND('Data Entry'!R1292="",'Data Entry'!S1292="",'Data Entry'!T1292="",'Data Entry'!U1292=""),"","1"))</f>
        <v/>
      </c>
      <c r="AB1289" s="157" t="str">
        <f>IF('Data Entry'!V1292="Yes","1",IF(AND('Data Entry'!V1292="",'Data Entry'!W1292=""),"","1"))</f>
        <v/>
      </c>
    </row>
    <row r="1290" spans="1:28" ht="17">
      <c r="A1290" s="59">
        <f>'Data Entry'!AB1293</f>
        <v>0</v>
      </c>
      <c r="B1290" s="59" t="str">
        <f>'Data Entry'!AR1293</f>
        <v/>
      </c>
      <c r="C1290" s="1">
        <f>IF('Data Entry'!AD1293="g",'Data Entry'!AC1293*0.001*U1290,IF('Data Entry'!AD1293="UI",'Data Entry'!AC1293*0.000001*U1290,IF('Data Entry'!AD1293="mg",'Data Entry'!AC1293*0.000001*U1290,IF('Data Entry'!AD1293="t",'Data Entry'!AC1293*1000*U1290,IF('Data Entry'!AD1293="kg",'Data Entry'!AC1293*1*U1290,IF('Data Entry'!AD1293="L",'Data Entry'!AC1293*1*U1290,IFERROR(,"")))))))</f>
        <v>0</v>
      </c>
      <c r="D1290" s="1" t="s">
        <v>4</v>
      </c>
      <c r="E1290" s="1">
        <f>IF('Data Entry'!AF1293="g",'Data Entry'!AE1293*0.001,IF('Data Entry'!AF1293="mg",'Data Entry'!AE1293*0.000001,IF('Data Entry'!AF1293="t",'Data Entry'!AE1293*1000,IF('Data Entry'!AF1293="ml",'Data Entry'!AE1293*0.001,IF('Data Entry'!AF1293="kg",'Data Entry'!AE1293*1,IF('Data Entry'!AF1293="Pieza",'Data Entry'!AE1293*1,IF('Data Entry'!AF1293="L",'Data Entry'!AE1293*1,IFERROR(,""))))))))</f>
        <v>0</v>
      </c>
      <c r="F1290" s="1" t="s">
        <v>4</v>
      </c>
      <c r="G1290" s="1">
        <f>IF('Data Entry'!AA1293="g",'Data Entry'!Z1293*0.001,IF('Data Entry'!AA1293="mg",'Data Entry'!Z1293*0.000001,IF('Data Entry'!AA1293="t",'Data Entry'!Z1293*1000,IF('Data Entry'!AA1293="ml",'Data Entry'!Z1293*0.001,IF('Data Entry'!AA1293="kg",'Data Entry'!Z1293*1,IF('Data Entry'!AA1293="Piezas",'Data Entry'!Z1293*1,IF('Data Entry'!AA1293="L",'Data Entry'!Z1293*1,IFERROR(,""))))))))</f>
        <v>0</v>
      </c>
      <c r="H1290" s="1" t="s">
        <v>4</v>
      </c>
      <c r="I1290" s="1">
        <f>IF('Data Entry'!AC1293="g",'Data Entry'!AB1293*0.001,IF('Data Entry'!AC1293="mg",'Data Entry'!AB1293*0.000001,IF('Data Entry'!AC1293="t",'Data Entry'!AB1293*1000,IF('Data Entry'!AC1293="ml",'Data Entry'!AB1293*0.001,IF('Data Entry'!AC1293="kg",'Data Entry'!AB1293*1,IF('Data Entry'!AC1293="L",'Data Entry'!AB1293*1,IFERROR(,"")))))))</f>
        <v>0</v>
      </c>
      <c r="J1290" s="59" t="str">
        <f>'Data Entry'!AU1293</f>
        <v/>
      </c>
      <c r="K1290" s="1">
        <f>IF('Data Entry'!AI1293="g",'Data Entry'!AH1293*0.001*V1290,IF('Data Entry'!AI1293="UI",'Data Entry'!AH1293*0.000001*V1290,IF('Data Entry'!AI1293="mg",'Data Entry'!AH1293*0.000001*V1290,IF('Data Entry'!AI1293="t",'Data Entry'!AH1293*1000*V1290,IF('Data Entry'!AI1293="kg",'Data Entry'!AH1293*1*V1290,IF('Data Entry'!AI1293="L",'Data Entry'!AH1293*1*V1290,IFERROR(,"")))))))</f>
        <v>0</v>
      </c>
      <c r="L1290" s="1" t="s">
        <v>4</v>
      </c>
      <c r="M1290" s="59">
        <f>'Data Entry'!AJ1293</f>
        <v>0</v>
      </c>
      <c r="N1290" s="59" t="str">
        <f>'Data Entry'!AX1293</f>
        <v/>
      </c>
      <c r="O1290" s="1">
        <f>IF('Data Entry'!AL1293="g",'Data Entry'!AK1293*0.001*W1290,IF('Data Entry'!AL1293="UI",'Data Entry'!AK1293*0.000001*W1290,IF('Data Entry'!AL1293="mg",'Data Entry'!AK1293*0.000001*W1290,IF('Data Entry'!AL1293="t",'Data Entry'!AK1293*1000*W1290,IF('Data Entry'!AL1293="kg",'Data Entry'!AK1293*1*W1290,IF('Data Entry'!AL1293="L",'Data Entry'!AK1293*1*W1290,IFERROR(,"")))))))</f>
        <v>0</v>
      </c>
      <c r="P1290" s="1" t="s">
        <v>4</v>
      </c>
      <c r="Q1290" s="59">
        <f>'Data Entry'!AM1293</f>
        <v>0</v>
      </c>
      <c r="R1290" s="59" t="str">
        <f>'Data Entry'!BA1293</f>
        <v/>
      </c>
      <c r="S1290" s="1">
        <f>IF('Data Entry'!AO1293="g",'Data Entry'!AN1293*0.001*X1290,IF('Data Entry'!AO1293="UI",'Data Entry'!AN1293*0.000001*X1290,IF('Data Entry'!AO1293="mg",'Data Entry'!AN1293*0.000001*X1290,IF('Data Entry'!AO1293="t",'Data Entry'!AN1293*1000*X1290,IF('Data Entry'!AO1293="kg",'Data Entry'!AN1293*1*X1290,IF('Data Entry'!AO1293="L",'Data Entry'!AN1293*1*X1290,IFERROR(,"")))))))</f>
        <v>0</v>
      </c>
      <c r="T1290" s="1" t="s">
        <v>4</v>
      </c>
      <c r="U1290" s="59" t="str">
        <f>IF('Data Entry'!AP1293="No aplica","1",'Data Entry'!AP1293)</f>
        <v/>
      </c>
      <c r="V1290" s="59" t="str">
        <f>IF('Data Entry'!AS1293="No aplica","1",'Data Entry'!AS1293)</f>
        <v/>
      </c>
      <c r="W1290" s="59" t="str">
        <f>IF('Data Entry'!AV1293="No aplica","1",'Data Entry'!AV1293)</f>
        <v/>
      </c>
      <c r="X1290" s="59" t="str">
        <f>IF('Data Entry'!AY1293="No aplica","1",'Data Entry'!AY1293)</f>
        <v/>
      </c>
      <c r="Y1290" s="151" t="str">
        <f t="shared" si="20"/>
        <v/>
      </c>
      <c r="Z1290" s="152" t="str">
        <f>IF('Data Entry'!H1293="Yes","1",IF(AND('Data Entry'!H1293="",'Data Entry'!I1293="",'Data Entry'!J1293="",'Data Entry'!K1293="",'Data Entry'!L1293="",'Data Entry'!M1293="",'Data Entry'!N1293="",'Data Entry'!O1293="",'Data Entry'!P1293="",'Data Entry'!Q1293=""),"","1"))</f>
        <v/>
      </c>
      <c r="AA1290" s="152" t="str">
        <f>IF('Data Entry'!R1293="Yes","1",IF(AND('Data Entry'!R1293="",'Data Entry'!S1293="",'Data Entry'!T1293="",'Data Entry'!U1293=""),"","1"))</f>
        <v/>
      </c>
      <c r="AB1290" s="157" t="str">
        <f>IF('Data Entry'!V1293="Yes","1",IF(AND('Data Entry'!V1293="",'Data Entry'!W1293=""),"","1"))</f>
        <v/>
      </c>
    </row>
    <row r="1291" spans="1:28" ht="17">
      <c r="A1291" s="59">
        <f>'Data Entry'!AB1294</f>
        <v>0</v>
      </c>
      <c r="B1291" s="59" t="str">
        <f>'Data Entry'!AR1294</f>
        <v/>
      </c>
      <c r="C1291" s="1">
        <f>IF('Data Entry'!AD1294="g",'Data Entry'!AC1294*0.001*U1291,IF('Data Entry'!AD1294="UI",'Data Entry'!AC1294*0.000001*U1291,IF('Data Entry'!AD1294="mg",'Data Entry'!AC1294*0.000001*U1291,IF('Data Entry'!AD1294="t",'Data Entry'!AC1294*1000*U1291,IF('Data Entry'!AD1294="kg",'Data Entry'!AC1294*1*U1291,IF('Data Entry'!AD1294="L",'Data Entry'!AC1294*1*U1291,IFERROR(,"")))))))</f>
        <v>0</v>
      </c>
      <c r="D1291" s="1" t="s">
        <v>4</v>
      </c>
      <c r="E1291" s="1">
        <f>IF('Data Entry'!AF1294="g",'Data Entry'!AE1294*0.001,IF('Data Entry'!AF1294="mg",'Data Entry'!AE1294*0.000001,IF('Data Entry'!AF1294="t",'Data Entry'!AE1294*1000,IF('Data Entry'!AF1294="ml",'Data Entry'!AE1294*0.001,IF('Data Entry'!AF1294="kg",'Data Entry'!AE1294*1,IF('Data Entry'!AF1294="Pieza",'Data Entry'!AE1294*1,IF('Data Entry'!AF1294="L",'Data Entry'!AE1294*1,IFERROR(,""))))))))</f>
        <v>0</v>
      </c>
      <c r="F1291" s="1" t="s">
        <v>4</v>
      </c>
      <c r="G1291" s="1">
        <f>IF('Data Entry'!AA1294="g",'Data Entry'!Z1294*0.001,IF('Data Entry'!AA1294="mg",'Data Entry'!Z1294*0.000001,IF('Data Entry'!AA1294="t",'Data Entry'!Z1294*1000,IF('Data Entry'!AA1294="ml",'Data Entry'!Z1294*0.001,IF('Data Entry'!AA1294="kg",'Data Entry'!Z1294*1,IF('Data Entry'!AA1294="Piezas",'Data Entry'!Z1294*1,IF('Data Entry'!AA1294="L",'Data Entry'!Z1294*1,IFERROR(,""))))))))</f>
        <v>0</v>
      </c>
      <c r="H1291" s="1" t="s">
        <v>4</v>
      </c>
      <c r="I1291" s="1">
        <f>IF('Data Entry'!AC1294="g",'Data Entry'!AB1294*0.001,IF('Data Entry'!AC1294="mg",'Data Entry'!AB1294*0.000001,IF('Data Entry'!AC1294="t",'Data Entry'!AB1294*1000,IF('Data Entry'!AC1294="ml",'Data Entry'!AB1294*0.001,IF('Data Entry'!AC1294="kg",'Data Entry'!AB1294*1,IF('Data Entry'!AC1294="L",'Data Entry'!AB1294*1,IFERROR(,"")))))))</f>
        <v>0</v>
      </c>
      <c r="J1291" s="59" t="str">
        <f>'Data Entry'!AU1294</f>
        <v/>
      </c>
      <c r="K1291" s="1">
        <f>IF('Data Entry'!AI1294="g",'Data Entry'!AH1294*0.001*V1291,IF('Data Entry'!AI1294="UI",'Data Entry'!AH1294*0.000001*V1291,IF('Data Entry'!AI1294="mg",'Data Entry'!AH1294*0.000001*V1291,IF('Data Entry'!AI1294="t",'Data Entry'!AH1294*1000*V1291,IF('Data Entry'!AI1294="kg",'Data Entry'!AH1294*1*V1291,IF('Data Entry'!AI1294="L",'Data Entry'!AH1294*1*V1291,IFERROR(,"")))))))</f>
        <v>0</v>
      </c>
      <c r="L1291" s="1" t="s">
        <v>4</v>
      </c>
      <c r="M1291" s="59">
        <f>'Data Entry'!AJ1294</f>
        <v>0</v>
      </c>
      <c r="N1291" s="59" t="str">
        <f>'Data Entry'!AX1294</f>
        <v/>
      </c>
      <c r="O1291" s="1">
        <f>IF('Data Entry'!AL1294="g",'Data Entry'!AK1294*0.001*W1291,IF('Data Entry'!AL1294="UI",'Data Entry'!AK1294*0.000001*W1291,IF('Data Entry'!AL1294="mg",'Data Entry'!AK1294*0.000001*W1291,IF('Data Entry'!AL1294="t",'Data Entry'!AK1294*1000*W1291,IF('Data Entry'!AL1294="kg",'Data Entry'!AK1294*1*W1291,IF('Data Entry'!AL1294="L",'Data Entry'!AK1294*1*W1291,IFERROR(,"")))))))</f>
        <v>0</v>
      </c>
      <c r="P1291" s="1" t="s">
        <v>4</v>
      </c>
      <c r="Q1291" s="59">
        <f>'Data Entry'!AM1294</f>
        <v>0</v>
      </c>
      <c r="R1291" s="59" t="str">
        <f>'Data Entry'!BA1294</f>
        <v/>
      </c>
      <c r="S1291" s="1">
        <f>IF('Data Entry'!AO1294="g",'Data Entry'!AN1294*0.001*X1291,IF('Data Entry'!AO1294="UI",'Data Entry'!AN1294*0.000001*X1291,IF('Data Entry'!AO1294="mg",'Data Entry'!AN1294*0.000001*X1291,IF('Data Entry'!AO1294="t",'Data Entry'!AN1294*1000*X1291,IF('Data Entry'!AO1294="kg",'Data Entry'!AN1294*1*X1291,IF('Data Entry'!AO1294="L",'Data Entry'!AN1294*1*X1291,IFERROR(,"")))))))</f>
        <v>0</v>
      </c>
      <c r="T1291" s="1" t="s">
        <v>4</v>
      </c>
      <c r="U1291" s="59" t="str">
        <f>IF('Data Entry'!AP1294="No aplica","1",'Data Entry'!AP1294)</f>
        <v/>
      </c>
      <c r="V1291" s="59" t="str">
        <f>IF('Data Entry'!AS1294="No aplica","1",'Data Entry'!AS1294)</f>
        <v/>
      </c>
      <c r="W1291" s="59" t="str">
        <f>IF('Data Entry'!AV1294="No aplica","1",'Data Entry'!AV1294)</f>
        <v/>
      </c>
      <c r="X1291" s="59" t="str">
        <f>IF('Data Entry'!AY1294="No aplica","1",'Data Entry'!AY1294)</f>
        <v/>
      </c>
      <c r="Y1291" s="151" t="str">
        <f t="shared" si="20"/>
        <v/>
      </c>
      <c r="Z1291" s="152" t="str">
        <f>IF('Data Entry'!H1294="Yes","1",IF(AND('Data Entry'!H1294="",'Data Entry'!I1294="",'Data Entry'!J1294="",'Data Entry'!K1294="",'Data Entry'!L1294="",'Data Entry'!M1294="",'Data Entry'!N1294="",'Data Entry'!O1294="",'Data Entry'!P1294="",'Data Entry'!Q1294=""),"","1"))</f>
        <v/>
      </c>
      <c r="AA1291" s="152" t="str">
        <f>IF('Data Entry'!R1294="Yes","1",IF(AND('Data Entry'!R1294="",'Data Entry'!S1294="",'Data Entry'!T1294="",'Data Entry'!U1294=""),"","1"))</f>
        <v/>
      </c>
      <c r="AB1291" s="157" t="str">
        <f>IF('Data Entry'!V1294="Yes","1",IF(AND('Data Entry'!V1294="",'Data Entry'!W1294=""),"","1"))</f>
        <v/>
      </c>
    </row>
    <row r="1292" spans="1:28" ht="17">
      <c r="A1292" s="59">
        <f>'Data Entry'!AB1295</f>
        <v>0</v>
      </c>
      <c r="B1292" s="59" t="str">
        <f>'Data Entry'!AR1295</f>
        <v/>
      </c>
      <c r="C1292" s="1">
        <f>IF('Data Entry'!AD1295="g",'Data Entry'!AC1295*0.001*U1292,IF('Data Entry'!AD1295="UI",'Data Entry'!AC1295*0.000001*U1292,IF('Data Entry'!AD1295="mg",'Data Entry'!AC1295*0.000001*U1292,IF('Data Entry'!AD1295="t",'Data Entry'!AC1295*1000*U1292,IF('Data Entry'!AD1295="kg",'Data Entry'!AC1295*1*U1292,IF('Data Entry'!AD1295="L",'Data Entry'!AC1295*1*U1292,IFERROR(,"")))))))</f>
        <v>0</v>
      </c>
      <c r="D1292" s="1" t="s">
        <v>4</v>
      </c>
      <c r="E1292" s="1">
        <f>IF('Data Entry'!AF1295="g",'Data Entry'!AE1295*0.001,IF('Data Entry'!AF1295="mg",'Data Entry'!AE1295*0.000001,IF('Data Entry'!AF1295="t",'Data Entry'!AE1295*1000,IF('Data Entry'!AF1295="ml",'Data Entry'!AE1295*0.001,IF('Data Entry'!AF1295="kg",'Data Entry'!AE1295*1,IF('Data Entry'!AF1295="Pieza",'Data Entry'!AE1295*1,IF('Data Entry'!AF1295="L",'Data Entry'!AE1295*1,IFERROR(,""))))))))</f>
        <v>0</v>
      </c>
      <c r="F1292" s="1" t="s">
        <v>4</v>
      </c>
      <c r="G1292" s="1">
        <f>IF('Data Entry'!AA1295="g",'Data Entry'!Z1295*0.001,IF('Data Entry'!AA1295="mg",'Data Entry'!Z1295*0.000001,IF('Data Entry'!AA1295="t",'Data Entry'!Z1295*1000,IF('Data Entry'!AA1295="ml",'Data Entry'!Z1295*0.001,IF('Data Entry'!AA1295="kg",'Data Entry'!Z1295*1,IF('Data Entry'!AA1295="Piezas",'Data Entry'!Z1295*1,IF('Data Entry'!AA1295="L",'Data Entry'!Z1295*1,IFERROR(,""))))))))</f>
        <v>0</v>
      </c>
      <c r="H1292" s="1" t="s">
        <v>4</v>
      </c>
      <c r="I1292" s="1">
        <f>IF('Data Entry'!AC1295="g",'Data Entry'!AB1295*0.001,IF('Data Entry'!AC1295="mg",'Data Entry'!AB1295*0.000001,IF('Data Entry'!AC1295="t",'Data Entry'!AB1295*1000,IF('Data Entry'!AC1295="ml",'Data Entry'!AB1295*0.001,IF('Data Entry'!AC1295="kg",'Data Entry'!AB1295*1,IF('Data Entry'!AC1295="L",'Data Entry'!AB1295*1,IFERROR(,"")))))))</f>
        <v>0</v>
      </c>
      <c r="J1292" s="59" t="str">
        <f>'Data Entry'!AU1295</f>
        <v/>
      </c>
      <c r="K1292" s="1">
        <f>IF('Data Entry'!AI1295="g",'Data Entry'!AH1295*0.001*V1292,IF('Data Entry'!AI1295="UI",'Data Entry'!AH1295*0.000001*V1292,IF('Data Entry'!AI1295="mg",'Data Entry'!AH1295*0.000001*V1292,IF('Data Entry'!AI1295="t",'Data Entry'!AH1295*1000*V1292,IF('Data Entry'!AI1295="kg",'Data Entry'!AH1295*1*V1292,IF('Data Entry'!AI1295="L",'Data Entry'!AH1295*1*V1292,IFERROR(,"")))))))</f>
        <v>0</v>
      </c>
      <c r="L1292" s="1" t="s">
        <v>4</v>
      </c>
      <c r="M1292" s="59">
        <f>'Data Entry'!AJ1295</f>
        <v>0</v>
      </c>
      <c r="N1292" s="59" t="str">
        <f>'Data Entry'!AX1295</f>
        <v/>
      </c>
      <c r="O1292" s="1">
        <f>IF('Data Entry'!AL1295="g",'Data Entry'!AK1295*0.001*W1292,IF('Data Entry'!AL1295="UI",'Data Entry'!AK1295*0.000001*W1292,IF('Data Entry'!AL1295="mg",'Data Entry'!AK1295*0.000001*W1292,IF('Data Entry'!AL1295="t",'Data Entry'!AK1295*1000*W1292,IF('Data Entry'!AL1295="kg",'Data Entry'!AK1295*1*W1292,IF('Data Entry'!AL1295="L",'Data Entry'!AK1295*1*W1292,IFERROR(,"")))))))</f>
        <v>0</v>
      </c>
      <c r="P1292" s="1" t="s">
        <v>4</v>
      </c>
      <c r="Q1292" s="59">
        <f>'Data Entry'!AM1295</f>
        <v>0</v>
      </c>
      <c r="R1292" s="59" t="str">
        <f>'Data Entry'!BA1295</f>
        <v/>
      </c>
      <c r="S1292" s="1">
        <f>IF('Data Entry'!AO1295="g",'Data Entry'!AN1295*0.001*X1292,IF('Data Entry'!AO1295="UI",'Data Entry'!AN1295*0.000001*X1292,IF('Data Entry'!AO1295="mg",'Data Entry'!AN1295*0.000001*X1292,IF('Data Entry'!AO1295="t",'Data Entry'!AN1295*1000*X1292,IF('Data Entry'!AO1295="kg",'Data Entry'!AN1295*1*X1292,IF('Data Entry'!AO1295="L",'Data Entry'!AN1295*1*X1292,IFERROR(,"")))))))</f>
        <v>0</v>
      </c>
      <c r="T1292" s="1" t="s">
        <v>4</v>
      </c>
      <c r="U1292" s="59" t="str">
        <f>IF('Data Entry'!AP1295="No aplica","1",'Data Entry'!AP1295)</f>
        <v/>
      </c>
      <c r="V1292" s="59" t="str">
        <f>IF('Data Entry'!AS1295="No aplica","1",'Data Entry'!AS1295)</f>
        <v/>
      </c>
      <c r="W1292" s="59" t="str">
        <f>IF('Data Entry'!AV1295="No aplica","1",'Data Entry'!AV1295)</f>
        <v/>
      </c>
      <c r="X1292" s="59" t="str">
        <f>IF('Data Entry'!AY1295="No aplica","1",'Data Entry'!AY1295)</f>
        <v/>
      </c>
      <c r="Y1292" s="151" t="str">
        <f t="shared" si="20"/>
        <v/>
      </c>
      <c r="Z1292" s="152" t="str">
        <f>IF('Data Entry'!H1295="Yes","1",IF(AND('Data Entry'!H1295="",'Data Entry'!I1295="",'Data Entry'!J1295="",'Data Entry'!K1295="",'Data Entry'!L1295="",'Data Entry'!M1295="",'Data Entry'!N1295="",'Data Entry'!O1295="",'Data Entry'!P1295="",'Data Entry'!Q1295=""),"","1"))</f>
        <v/>
      </c>
      <c r="AA1292" s="152" t="str">
        <f>IF('Data Entry'!R1295="Yes","1",IF(AND('Data Entry'!R1295="",'Data Entry'!S1295="",'Data Entry'!T1295="",'Data Entry'!U1295=""),"","1"))</f>
        <v/>
      </c>
      <c r="AB1292" s="157" t="str">
        <f>IF('Data Entry'!V1295="Yes","1",IF(AND('Data Entry'!V1295="",'Data Entry'!W1295=""),"","1"))</f>
        <v/>
      </c>
    </row>
    <row r="1293" spans="1:28" ht="17">
      <c r="A1293" s="59">
        <f>'Data Entry'!AB1296</f>
        <v>0</v>
      </c>
      <c r="B1293" s="59" t="str">
        <f>'Data Entry'!AR1296</f>
        <v/>
      </c>
      <c r="C1293" s="1">
        <f>IF('Data Entry'!AD1296="g",'Data Entry'!AC1296*0.001*U1293,IF('Data Entry'!AD1296="UI",'Data Entry'!AC1296*0.000001*U1293,IF('Data Entry'!AD1296="mg",'Data Entry'!AC1296*0.000001*U1293,IF('Data Entry'!AD1296="t",'Data Entry'!AC1296*1000*U1293,IF('Data Entry'!AD1296="kg",'Data Entry'!AC1296*1*U1293,IF('Data Entry'!AD1296="L",'Data Entry'!AC1296*1*U1293,IFERROR(,"")))))))</f>
        <v>0</v>
      </c>
      <c r="D1293" s="1" t="s">
        <v>4</v>
      </c>
      <c r="E1293" s="1">
        <f>IF('Data Entry'!AF1296="g",'Data Entry'!AE1296*0.001,IF('Data Entry'!AF1296="mg",'Data Entry'!AE1296*0.000001,IF('Data Entry'!AF1296="t",'Data Entry'!AE1296*1000,IF('Data Entry'!AF1296="ml",'Data Entry'!AE1296*0.001,IF('Data Entry'!AF1296="kg",'Data Entry'!AE1296*1,IF('Data Entry'!AF1296="Pieza",'Data Entry'!AE1296*1,IF('Data Entry'!AF1296="L",'Data Entry'!AE1296*1,IFERROR(,""))))))))</f>
        <v>0</v>
      </c>
      <c r="F1293" s="1" t="s">
        <v>4</v>
      </c>
      <c r="G1293" s="1">
        <f>IF('Data Entry'!AA1296="g",'Data Entry'!Z1296*0.001,IF('Data Entry'!AA1296="mg",'Data Entry'!Z1296*0.000001,IF('Data Entry'!AA1296="t",'Data Entry'!Z1296*1000,IF('Data Entry'!AA1296="ml",'Data Entry'!Z1296*0.001,IF('Data Entry'!AA1296="kg",'Data Entry'!Z1296*1,IF('Data Entry'!AA1296="Piezas",'Data Entry'!Z1296*1,IF('Data Entry'!AA1296="L",'Data Entry'!Z1296*1,IFERROR(,""))))))))</f>
        <v>0</v>
      </c>
      <c r="H1293" s="1" t="s">
        <v>4</v>
      </c>
      <c r="I1293" s="1">
        <f>IF('Data Entry'!AC1296="g",'Data Entry'!AB1296*0.001,IF('Data Entry'!AC1296="mg",'Data Entry'!AB1296*0.000001,IF('Data Entry'!AC1296="t",'Data Entry'!AB1296*1000,IF('Data Entry'!AC1296="ml",'Data Entry'!AB1296*0.001,IF('Data Entry'!AC1296="kg",'Data Entry'!AB1296*1,IF('Data Entry'!AC1296="L",'Data Entry'!AB1296*1,IFERROR(,"")))))))</f>
        <v>0</v>
      </c>
      <c r="J1293" s="59" t="str">
        <f>'Data Entry'!AU1296</f>
        <v/>
      </c>
      <c r="K1293" s="1">
        <f>IF('Data Entry'!AI1296="g",'Data Entry'!AH1296*0.001*V1293,IF('Data Entry'!AI1296="UI",'Data Entry'!AH1296*0.000001*V1293,IF('Data Entry'!AI1296="mg",'Data Entry'!AH1296*0.000001*V1293,IF('Data Entry'!AI1296="t",'Data Entry'!AH1296*1000*V1293,IF('Data Entry'!AI1296="kg",'Data Entry'!AH1296*1*V1293,IF('Data Entry'!AI1296="L",'Data Entry'!AH1296*1*V1293,IFERROR(,"")))))))</f>
        <v>0</v>
      </c>
      <c r="L1293" s="1" t="s">
        <v>4</v>
      </c>
      <c r="M1293" s="59">
        <f>'Data Entry'!AJ1296</f>
        <v>0</v>
      </c>
      <c r="N1293" s="59" t="str">
        <f>'Data Entry'!AX1296</f>
        <v/>
      </c>
      <c r="O1293" s="1">
        <f>IF('Data Entry'!AL1296="g",'Data Entry'!AK1296*0.001*W1293,IF('Data Entry'!AL1296="UI",'Data Entry'!AK1296*0.000001*W1293,IF('Data Entry'!AL1296="mg",'Data Entry'!AK1296*0.000001*W1293,IF('Data Entry'!AL1296="t",'Data Entry'!AK1296*1000*W1293,IF('Data Entry'!AL1296="kg",'Data Entry'!AK1296*1*W1293,IF('Data Entry'!AL1296="L",'Data Entry'!AK1296*1*W1293,IFERROR(,"")))))))</f>
        <v>0</v>
      </c>
      <c r="P1293" s="1" t="s">
        <v>4</v>
      </c>
      <c r="Q1293" s="59">
        <f>'Data Entry'!AM1296</f>
        <v>0</v>
      </c>
      <c r="R1293" s="59" t="str">
        <f>'Data Entry'!BA1296</f>
        <v/>
      </c>
      <c r="S1293" s="1">
        <f>IF('Data Entry'!AO1296="g",'Data Entry'!AN1296*0.001*X1293,IF('Data Entry'!AO1296="UI",'Data Entry'!AN1296*0.000001*X1293,IF('Data Entry'!AO1296="mg",'Data Entry'!AN1296*0.000001*X1293,IF('Data Entry'!AO1296="t",'Data Entry'!AN1296*1000*X1293,IF('Data Entry'!AO1296="kg",'Data Entry'!AN1296*1*X1293,IF('Data Entry'!AO1296="L",'Data Entry'!AN1296*1*X1293,IFERROR(,"")))))))</f>
        <v>0</v>
      </c>
      <c r="T1293" s="1" t="s">
        <v>4</v>
      </c>
      <c r="U1293" s="59" t="str">
        <f>IF('Data Entry'!AP1296="No aplica","1",'Data Entry'!AP1296)</f>
        <v/>
      </c>
      <c r="V1293" s="59" t="str">
        <f>IF('Data Entry'!AS1296="No aplica","1",'Data Entry'!AS1296)</f>
        <v/>
      </c>
      <c r="W1293" s="59" t="str">
        <f>IF('Data Entry'!AV1296="No aplica","1",'Data Entry'!AV1296)</f>
        <v/>
      </c>
      <c r="X1293" s="59" t="str">
        <f>IF('Data Entry'!AY1296="No aplica","1",'Data Entry'!AY1296)</f>
        <v/>
      </c>
      <c r="Y1293" s="151" t="str">
        <f t="shared" si="20"/>
        <v/>
      </c>
      <c r="Z1293" s="152" t="str">
        <f>IF('Data Entry'!H1296="Yes","1",IF(AND('Data Entry'!H1296="",'Data Entry'!I1296="",'Data Entry'!J1296="",'Data Entry'!K1296="",'Data Entry'!L1296="",'Data Entry'!M1296="",'Data Entry'!N1296="",'Data Entry'!O1296="",'Data Entry'!P1296="",'Data Entry'!Q1296=""),"","1"))</f>
        <v/>
      </c>
      <c r="AA1293" s="152" t="str">
        <f>IF('Data Entry'!R1296="Yes","1",IF(AND('Data Entry'!R1296="",'Data Entry'!S1296="",'Data Entry'!T1296="",'Data Entry'!U1296=""),"","1"))</f>
        <v/>
      </c>
      <c r="AB1293" s="157" t="str">
        <f>IF('Data Entry'!V1296="Yes","1",IF(AND('Data Entry'!V1296="",'Data Entry'!W1296=""),"","1"))</f>
        <v/>
      </c>
    </row>
    <row r="1294" spans="1:28" ht="17">
      <c r="A1294" s="59">
        <f>'Data Entry'!AB1297</f>
        <v>0</v>
      </c>
      <c r="B1294" s="59" t="str">
        <f>'Data Entry'!AR1297</f>
        <v/>
      </c>
      <c r="C1294" s="1">
        <f>IF('Data Entry'!AD1297="g",'Data Entry'!AC1297*0.001*U1294,IF('Data Entry'!AD1297="UI",'Data Entry'!AC1297*0.000001*U1294,IF('Data Entry'!AD1297="mg",'Data Entry'!AC1297*0.000001*U1294,IF('Data Entry'!AD1297="t",'Data Entry'!AC1297*1000*U1294,IF('Data Entry'!AD1297="kg",'Data Entry'!AC1297*1*U1294,IF('Data Entry'!AD1297="L",'Data Entry'!AC1297*1*U1294,IFERROR(,"")))))))</f>
        <v>0</v>
      </c>
      <c r="D1294" s="1" t="s">
        <v>4</v>
      </c>
      <c r="E1294" s="1">
        <f>IF('Data Entry'!AF1297="g",'Data Entry'!AE1297*0.001,IF('Data Entry'!AF1297="mg",'Data Entry'!AE1297*0.000001,IF('Data Entry'!AF1297="t",'Data Entry'!AE1297*1000,IF('Data Entry'!AF1297="ml",'Data Entry'!AE1297*0.001,IF('Data Entry'!AF1297="kg",'Data Entry'!AE1297*1,IF('Data Entry'!AF1297="Pieza",'Data Entry'!AE1297*1,IF('Data Entry'!AF1297="L",'Data Entry'!AE1297*1,IFERROR(,""))))))))</f>
        <v>0</v>
      </c>
      <c r="F1294" s="1" t="s">
        <v>4</v>
      </c>
      <c r="G1294" s="1">
        <f>IF('Data Entry'!AA1297="g",'Data Entry'!Z1297*0.001,IF('Data Entry'!AA1297="mg",'Data Entry'!Z1297*0.000001,IF('Data Entry'!AA1297="t",'Data Entry'!Z1297*1000,IF('Data Entry'!AA1297="ml",'Data Entry'!Z1297*0.001,IF('Data Entry'!AA1297="kg",'Data Entry'!Z1297*1,IF('Data Entry'!AA1297="Piezas",'Data Entry'!Z1297*1,IF('Data Entry'!AA1297="L",'Data Entry'!Z1297*1,IFERROR(,""))))))))</f>
        <v>0</v>
      </c>
      <c r="H1294" s="1" t="s">
        <v>4</v>
      </c>
      <c r="I1294" s="1">
        <f>IF('Data Entry'!AC1297="g",'Data Entry'!AB1297*0.001,IF('Data Entry'!AC1297="mg",'Data Entry'!AB1297*0.000001,IF('Data Entry'!AC1297="t",'Data Entry'!AB1297*1000,IF('Data Entry'!AC1297="ml",'Data Entry'!AB1297*0.001,IF('Data Entry'!AC1297="kg",'Data Entry'!AB1297*1,IF('Data Entry'!AC1297="L",'Data Entry'!AB1297*1,IFERROR(,"")))))))</f>
        <v>0</v>
      </c>
      <c r="J1294" s="59" t="str">
        <f>'Data Entry'!AU1297</f>
        <v/>
      </c>
      <c r="K1294" s="1">
        <f>IF('Data Entry'!AI1297="g",'Data Entry'!AH1297*0.001*V1294,IF('Data Entry'!AI1297="UI",'Data Entry'!AH1297*0.000001*V1294,IF('Data Entry'!AI1297="mg",'Data Entry'!AH1297*0.000001*V1294,IF('Data Entry'!AI1297="t",'Data Entry'!AH1297*1000*V1294,IF('Data Entry'!AI1297="kg",'Data Entry'!AH1297*1*V1294,IF('Data Entry'!AI1297="L",'Data Entry'!AH1297*1*V1294,IFERROR(,"")))))))</f>
        <v>0</v>
      </c>
      <c r="L1294" s="1" t="s">
        <v>4</v>
      </c>
      <c r="M1294" s="59">
        <f>'Data Entry'!AJ1297</f>
        <v>0</v>
      </c>
      <c r="N1294" s="59" t="str">
        <f>'Data Entry'!AX1297</f>
        <v/>
      </c>
      <c r="O1294" s="1">
        <f>IF('Data Entry'!AL1297="g",'Data Entry'!AK1297*0.001*W1294,IF('Data Entry'!AL1297="UI",'Data Entry'!AK1297*0.000001*W1294,IF('Data Entry'!AL1297="mg",'Data Entry'!AK1297*0.000001*W1294,IF('Data Entry'!AL1297="t",'Data Entry'!AK1297*1000*W1294,IF('Data Entry'!AL1297="kg",'Data Entry'!AK1297*1*W1294,IF('Data Entry'!AL1297="L",'Data Entry'!AK1297*1*W1294,IFERROR(,"")))))))</f>
        <v>0</v>
      </c>
      <c r="P1294" s="1" t="s">
        <v>4</v>
      </c>
      <c r="Q1294" s="59">
        <f>'Data Entry'!AM1297</f>
        <v>0</v>
      </c>
      <c r="R1294" s="59" t="str">
        <f>'Data Entry'!BA1297</f>
        <v/>
      </c>
      <c r="S1294" s="1">
        <f>IF('Data Entry'!AO1297="g",'Data Entry'!AN1297*0.001*X1294,IF('Data Entry'!AO1297="UI",'Data Entry'!AN1297*0.000001*X1294,IF('Data Entry'!AO1297="mg",'Data Entry'!AN1297*0.000001*X1294,IF('Data Entry'!AO1297="t",'Data Entry'!AN1297*1000*X1294,IF('Data Entry'!AO1297="kg",'Data Entry'!AN1297*1*X1294,IF('Data Entry'!AO1297="L",'Data Entry'!AN1297*1*X1294,IFERROR(,"")))))))</f>
        <v>0</v>
      </c>
      <c r="T1294" s="1" t="s">
        <v>4</v>
      </c>
      <c r="U1294" s="59" t="str">
        <f>IF('Data Entry'!AP1297="No aplica","1",'Data Entry'!AP1297)</f>
        <v/>
      </c>
      <c r="V1294" s="59" t="str">
        <f>IF('Data Entry'!AS1297="No aplica","1",'Data Entry'!AS1297)</f>
        <v/>
      </c>
      <c r="W1294" s="59" t="str">
        <f>IF('Data Entry'!AV1297="No aplica","1",'Data Entry'!AV1297)</f>
        <v/>
      </c>
      <c r="X1294" s="59" t="str">
        <f>IF('Data Entry'!AY1297="No aplica","1",'Data Entry'!AY1297)</f>
        <v/>
      </c>
      <c r="Y1294" s="151" t="str">
        <f t="shared" si="20"/>
        <v/>
      </c>
      <c r="Z1294" s="152" t="str">
        <f>IF('Data Entry'!H1297="Yes","1",IF(AND('Data Entry'!H1297="",'Data Entry'!I1297="",'Data Entry'!J1297="",'Data Entry'!K1297="",'Data Entry'!L1297="",'Data Entry'!M1297="",'Data Entry'!N1297="",'Data Entry'!O1297="",'Data Entry'!P1297="",'Data Entry'!Q1297=""),"","1"))</f>
        <v/>
      </c>
      <c r="AA1294" s="152" t="str">
        <f>IF('Data Entry'!R1297="Yes","1",IF(AND('Data Entry'!R1297="",'Data Entry'!S1297="",'Data Entry'!T1297="",'Data Entry'!U1297=""),"","1"))</f>
        <v/>
      </c>
      <c r="AB1294" s="157" t="str">
        <f>IF('Data Entry'!V1297="Yes","1",IF(AND('Data Entry'!V1297="",'Data Entry'!W1297=""),"","1"))</f>
        <v/>
      </c>
    </row>
    <row r="1295" spans="1:28" ht="17">
      <c r="A1295" s="59">
        <f>'Data Entry'!AB1298</f>
        <v>0</v>
      </c>
      <c r="B1295" s="59" t="str">
        <f>'Data Entry'!AR1298</f>
        <v/>
      </c>
      <c r="C1295" s="1">
        <f>IF('Data Entry'!AD1298="g",'Data Entry'!AC1298*0.001*U1295,IF('Data Entry'!AD1298="UI",'Data Entry'!AC1298*0.000001*U1295,IF('Data Entry'!AD1298="mg",'Data Entry'!AC1298*0.000001*U1295,IF('Data Entry'!AD1298="t",'Data Entry'!AC1298*1000*U1295,IF('Data Entry'!AD1298="kg",'Data Entry'!AC1298*1*U1295,IF('Data Entry'!AD1298="L",'Data Entry'!AC1298*1*U1295,IFERROR(,"")))))))</f>
        <v>0</v>
      </c>
      <c r="D1295" s="1" t="s">
        <v>4</v>
      </c>
      <c r="E1295" s="1">
        <f>IF('Data Entry'!AF1298="g",'Data Entry'!AE1298*0.001,IF('Data Entry'!AF1298="mg",'Data Entry'!AE1298*0.000001,IF('Data Entry'!AF1298="t",'Data Entry'!AE1298*1000,IF('Data Entry'!AF1298="ml",'Data Entry'!AE1298*0.001,IF('Data Entry'!AF1298="kg",'Data Entry'!AE1298*1,IF('Data Entry'!AF1298="Pieza",'Data Entry'!AE1298*1,IF('Data Entry'!AF1298="L",'Data Entry'!AE1298*1,IFERROR(,""))))))))</f>
        <v>0</v>
      </c>
      <c r="F1295" s="1" t="s">
        <v>4</v>
      </c>
      <c r="G1295" s="1">
        <f>IF('Data Entry'!AA1298="g",'Data Entry'!Z1298*0.001,IF('Data Entry'!AA1298="mg",'Data Entry'!Z1298*0.000001,IF('Data Entry'!AA1298="t",'Data Entry'!Z1298*1000,IF('Data Entry'!AA1298="ml",'Data Entry'!Z1298*0.001,IF('Data Entry'!AA1298="kg",'Data Entry'!Z1298*1,IF('Data Entry'!AA1298="Piezas",'Data Entry'!Z1298*1,IF('Data Entry'!AA1298="L",'Data Entry'!Z1298*1,IFERROR(,""))))))))</f>
        <v>0</v>
      </c>
      <c r="H1295" s="1" t="s">
        <v>4</v>
      </c>
      <c r="I1295" s="1">
        <f>IF('Data Entry'!AC1298="g",'Data Entry'!AB1298*0.001,IF('Data Entry'!AC1298="mg",'Data Entry'!AB1298*0.000001,IF('Data Entry'!AC1298="t",'Data Entry'!AB1298*1000,IF('Data Entry'!AC1298="ml",'Data Entry'!AB1298*0.001,IF('Data Entry'!AC1298="kg",'Data Entry'!AB1298*1,IF('Data Entry'!AC1298="L",'Data Entry'!AB1298*1,IFERROR(,"")))))))</f>
        <v>0</v>
      </c>
      <c r="J1295" s="59" t="str">
        <f>'Data Entry'!AU1298</f>
        <v/>
      </c>
      <c r="K1295" s="1">
        <f>IF('Data Entry'!AI1298="g",'Data Entry'!AH1298*0.001*V1295,IF('Data Entry'!AI1298="UI",'Data Entry'!AH1298*0.000001*V1295,IF('Data Entry'!AI1298="mg",'Data Entry'!AH1298*0.000001*V1295,IF('Data Entry'!AI1298="t",'Data Entry'!AH1298*1000*V1295,IF('Data Entry'!AI1298="kg",'Data Entry'!AH1298*1*V1295,IF('Data Entry'!AI1298="L",'Data Entry'!AH1298*1*V1295,IFERROR(,"")))))))</f>
        <v>0</v>
      </c>
      <c r="L1295" s="1" t="s">
        <v>4</v>
      </c>
      <c r="M1295" s="59">
        <f>'Data Entry'!AJ1298</f>
        <v>0</v>
      </c>
      <c r="N1295" s="59" t="str">
        <f>'Data Entry'!AX1298</f>
        <v/>
      </c>
      <c r="O1295" s="1">
        <f>IF('Data Entry'!AL1298="g",'Data Entry'!AK1298*0.001*W1295,IF('Data Entry'!AL1298="UI",'Data Entry'!AK1298*0.000001*W1295,IF('Data Entry'!AL1298="mg",'Data Entry'!AK1298*0.000001*W1295,IF('Data Entry'!AL1298="t",'Data Entry'!AK1298*1000*W1295,IF('Data Entry'!AL1298="kg",'Data Entry'!AK1298*1*W1295,IF('Data Entry'!AL1298="L",'Data Entry'!AK1298*1*W1295,IFERROR(,"")))))))</f>
        <v>0</v>
      </c>
      <c r="P1295" s="1" t="s">
        <v>4</v>
      </c>
      <c r="Q1295" s="59">
        <f>'Data Entry'!AM1298</f>
        <v>0</v>
      </c>
      <c r="R1295" s="59" t="str">
        <f>'Data Entry'!BA1298</f>
        <v/>
      </c>
      <c r="S1295" s="1">
        <f>IF('Data Entry'!AO1298="g",'Data Entry'!AN1298*0.001*X1295,IF('Data Entry'!AO1298="UI",'Data Entry'!AN1298*0.000001*X1295,IF('Data Entry'!AO1298="mg",'Data Entry'!AN1298*0.000001*X1295,IF('Data Entry'!AO1298="t",'Data Entry'!AN1298*1000*X1295,IF('Data Entry'!AO1298="kg",'Data Entry'!AN1298*1*X1295,IF('Data Entry'!AO1298="L",'Data Entry'!AN1298*1*X1295,IFERROR(,"")))))))</f>
        <v>0</v>
      </c>
      <c r="T1295" s="1" t="s">
        <v>4</v>
      </c>
      <c r="U1295" s="59" t="str">
        <f>IF('Data Entry'!AP1298="No aplica","1",'Data Entry'!AP1298)</f>
        <v/>
      </c>
      <c r="V1295" s="59" t="str">
        <f>IF('Data Entry'!AS1298="No aplica","1",'Data Entry'!AS1298)</f>
        <v/>
      </c>
      <c r="W1295" s="59" t="str">
        <f>IF('Data Entry'!AV1298="No aplica","1",'Data Entry'!AV1298)</f>
        <v/>
      </c>
      <c r="X1295" s="59" t="str">
        <f>IF('Data Entry'!AY1298="No aplica","1",'Data Entry'!AY1298)</f>
        <v/>
      </c>
      <c r="Y1295" s="151" t="str">
        <f t="shared" si="20"/>
        <v/>
      </c>
      <c r="Z1295" s="152" t="str">
        <f>IF('Data Entry'!H1298="Yes","1",IF(AND('Data Entry'!H1298="",'Data Entry'!I1298="",'Data Entry'!J1298="",'Data Entry'!K1298="",'Data Entry'!L1298="",'Data Entry'!M1298="",'Data Entry'!N1298="",'Data Entry'!O1298="",'Data Entry'!P1298="",'Data Entry'!Q1298=""),"","1"))</f>
        <v/>
      </c>
      <c r="AA1295" s="152" t="str">
        <f>IF('Data Entry'!R1298="Yes","1",IF(AND('Data Entry'!R1298="",'Data Entry'!S1298="",'Data Entry'!T1298="",'Data Entry'!U1298=""),"","1"))</f>
        <v/>
      </c>
      <c r="AB1295" s="157" t="str">
        <f>IF('Data Entry'!V1298="Yes","1",IF(AND('Data Entry'!V1298="",'Data Entry'!W1298=""),"","1"))</f>
        <v/>
      </c>
    </row>
    <row r="1296" spans="1:28" ht="17">
      <c r="A1296" s="59">
        <f>'Data Entry'!AB1299</f>
        <v>0</v>
      </c>
      <c r="B1296" s="59" t="str">
        <f>'Data Entry'!AR1299</f>
        <v/>
      </c>
      <c r="C1296" s="1">
        <f>IF('Data Entry'!AD1299="g",'Data Entry'!AC1299*0.001*U1296,IF('Data Entry'!AD1299="UI",'Data Entry'!AC1299*0.000001*U1296,IF('Data Entry'!AD1299="mg",'Data Entry'!AC1299*0.000001*U1296,IF('Data Entry'!AD1299="t",'Data Entry'!AC1299*1000*U1296,IF('Data Entry'!AD1299="kg",'Data Entry'!AC1299*1*U1296,IF('Data Entry'!AD1299="L",'Data Entry'!AC1299*1*U1296,IFERROR(,"")))))))</f>
        <v>0</v>
      </c>
      <c r="D1296" s="1" t="s">
        <v>4</v>
      </c>
      <c r="E1296" s="1">
        <f>IF('Data Entry'!AF1299="g",'Data Entry'!AE1299*0.001,IF('Data Entry'!AF1299="mg",'Data Entry'!AE1299*0.000001,IF('Data Entry'!AF1299="t",'Data Entry'!AE1299*1000,IF('Data Entry'!AF1299="ml",'Data Entry'!AE1299*0.001,IF('Data Entry'!AF1299="kg",'Data Entry'!AE1299*1,IF('Data Entry'!AF1299="Pieza",'Data Entry'!AE1299*1,IF('Data Entry'!AF1299="L",'Data Entry'!AE1299*1,IFERROR(,""))))))))</f>
        <v>0</v>
      </c>
      <c r="F1296" s="1" t="s">
        <v>4</v>
      </c>
      <c r="G1296" s="1">
        <f>IF('Data Entry'!AA1299="g",'Data Entry'!Z1299*0.001,IF('Data Entry'!AA1299="mg",'Data Entry'!Z1299*0.000001,IF('Data Entry'!AA1299="t",'Data Entry'!Z1299*1000,IF('Data Entry'!AA1299="ml",'Data Entry'!Z1299*0.001,IF('Data Entry'!AA1299="kg",'Data Entry'!Z1299*1,IF('Data Entry'!AA1299="Piezas",'Data Entry'!Z1299*1,IF('Data Entry'!AA1299="L",'Data Entry'!Z1299*1,IFERROR(,""))))))))</f>
        <v>0</v>
      </c>
      <c r="H1296" s="1" t="s">
        <v>4</v>
      </c>
      <c r="I1296" s="1">
        <f>IF('Data Entry'!AC1299="g",'Data Entry'!AB1299*0.001,IF('Data Entry'!AC1299="mg",'Data Entry'!AB1299*0.000001,IF('Data Entry'!AC1299="t",'Data Entry'!AB1299*1000,IF('Data Entry'!AC1299="ml",'Data Entry'!AB1299*0.001,IF('Data Entry'!AC1299="kg",'Data Entry'!AB1299*1,IF('Data Entry'!AC1299="L",'Data Entry'!AB1299*1,IFERROR(,"")))))))</f>
        <v>0</v>
      </c>
      <c r="J1296" s="59" t="str">
        <f>'Data Entry'!AU1299</f>
        <v/>
      </c>
      <c r="K1296" s="1">
        <f>IF('Data Entry'!AI1299="g",'Data Entry'!AH1299*0.001*V1296,IF('Data Entry'!AI1299="UI",'Data Entry'!AH1299*0.000001*V1296,IF('Data Entry'!AI1299="mg",'Data Entry'!AH1299*0.000001*V1296,IF('Data Entry'!AI1299="t",'Data Entry'!AH1299*1000*V1296,IF('Data Entry'!AI1299="kg",'Data Entry'!AH1299*1*V1296,IF('Data Entry'!AI1299="L",'Data Entry'!AH1299*1*V1296,IFERROR(,"")))))))</f>
        <v>0</v>
      </c>
      <c r="L1296" s="1" t="s">
        <v>4</v>
      </c>
      <c r="M1296" s="59">
        <f>'Data Entry'!AJ1299</f>
        <v>0</v>
      </c>
      <c r="N1296" s="59" t="str">
        <f>'Data Entry'!AX1299</f>
        <v/>
      </c>
      <c r="O1296" s="1">
        <f>IF('Data Entry'!AL1299="g",'Data Entry'!AK1299*0.001*W1296,IF('Data Entry'!AL1299="UI",'Data Entry'!AK1299*0.000001*W1296,IF('Data Entry'!AL1299="mg",'Data Entry'!AK1299*0.000001*W1296,IF('Data Entry'!AL1299="t",'Data Entry'!AK1299*1000*W1296,IF('Data Entry'!AL1299="kg",'Data Entry'!AK1299*1*W1296,IF('Data Entry'!AL1299="L",'Data Entry'!AK1299*1*W1296,IFERROR(,"")))))))</f>
        <v>0</v>
      </c>
      <c r="P1296" s="1" t="s">
        <v>4</v>
      </c>
      <c r="Q1296" s="59">
        <f>'Data Entry'!AM1299</f>
        <v>0</v>
      </c>
      <c r="R1296" s="59" t="str">
        <f>'Data Entry'!BA1299</f>
        <v/>
      </c>
      <c r="S1296" s="1">
        <f>IF('Data Entry'!AO1299="g",'Data Entry'!AN1299*0.001*X1296,IF('Data Entry'!AO1299="UI",'Data Entry'!AN1299*0.000001*X1296,IF('Data Entry'!AO1299="mg",'Data Entry'!AN1299*0.000001*X1296,IF('Data Entry'!AO1299="t",'Data Entry'!AN1299*1000*X1296,IF('Data Entry'!AO1299="kg",'Data Entry'!AN1299*1*X1296,IF('Data Entry'!AO1299="L",'Data Entry'!AN1299*1*X1296,IFERROR(,"")))))))</f>
        <v>0</v>
      </c>
      <c r="T1296" s="1" t="s">
        <v>4</v>
      </c>
      <c r="U1296" s="59" t="str">
        <f>IF('Data Entry'!AP1299="No aplica","1",'Data Entry'!AP1299)</f>
        <v/>
      </c>
      <c r="V1296" s="59" t="str">
        <f>IF('Data Entry'!AS1299="No aplica","1",'Data Entry'!AS1299)</f>
        <v/>
      </c>
      <c r="W1296" s="59" t="str">
        <f>IF('Data Entry'!AV1299="No aplica","1",'Data Entry'!AV1299)</f>
        <v/>
      </c>
      <c r="X1296" s="59" t="str">
        <f>IF('Data Entry'!AY1299="No aplica","1",'Data Entry'!AY1299)</f>
        <v/>
      </c>
      <c r="Y1296" s="151" t="str">
        <f t="shared" si="20"/>
        <v/>
      </c>
      <c r="Z1296" s="152" t="str">
        <f>IF('Data Entry'!H1299="Yes","1",IF(AND('Data Entry'!H1299="",'Data Entry'!I1299="",'Data Entry'!J1299="",'Data Entry'!K1299="",'Data Entry'!L1299="",'Data Entry'!M1299="",'Data Entry'!N1299="",'Data Entry'!O1299="",'Data Entry'!P1299="",'Data Entry'!Q1299=""),"","1"))</f>
        <v/>
      </c>
      <c r="AA1296" s="152" t="str">
        <f>IF('Data Entry'!R1299="Yes","1",IF(AND('Data Entry'!R1299="",'Data Entry'!S1299="",'Data Entry'!T1299="",'Data Entry'!U1299=""),"","1"))</f>
        <v/>
      </c>
      <c r="AB1296" s="157" t="str">
        <f>IF('Data Entry'!V1299="Yes","1",IF(AND('Data Entry'!V1299="",'Data Entry'!W1299=""),"","1"))</f>
        <v/>
      </c>
    </row>
    <row r="1297" spans="1:28" ht="17">
      <c r="A1297" s="59">
        <f>'Data Entry'!AB1300</f>
        <v>0</v>
      </c>
      <c r="B1297" s="59" t="str">
        <f>'Data Entry'!AR1300</f>
        <v/>
      </c>
      <c r="C1297" s="1">
        <f>IF('Data Entry'!AD1300="g",'Data Entry'!AC1300*0.001*U1297,IF('Data Entry'!AD1300="UI",'Data Entry'!AC1300*0.000001*U1297,IF('Data Entry'!AD1300="mg",'Data Entry'!AC1300*0.000001*U1297,IF('Data Entry'!AD1300="t",'Data Entry'!AC1300*1000*U1297,IF('Data Entry'!AD1300="kg",'Data Entry'!AC1300*1*U1297,IF('Data Entry'!AD1300="L",'Data Entry'!AC1300*1*U1297,IFERROR(,"")))))))</f>
        <v>0</v>
      </c>
      <c r="D1297" s="1" t="s">
        <v>4</v>
      </c>
      <c r="E1297" s="1">
        <f>IF('Data Entry'!AF1300="g",'Data Entry'!AE1300*0.001,IF('Data Entry'!AF1300="mg",'Data Entry'!AE1300*0.000001,IF('Data Entry'!AF1300="t",'Data Entry'!AE1300*1000,IF('Data Entry'!AF1300="ml",'Data Entry'!AE1300*0.001,IF('Data Entry'!AF1300="kg",'Data Entry'!AE1300*1,IF('Data Entry'!AF1300="Pieza",'Data Entry'!AE1300*1,IF('Data Entry'!AF1300="L",'Data Entry'!AE1300*1,IFERROR(,""))))))))</f>
        <v>0</v>
      </c>
      <c r="F1297" s="1" t="s">
        <v>4</v>
      </c>
      <c r="G1297" s="1">
        <f>IF('Data Entry'!AA1300="g",'Data Entry'!Z1300*0.001,IF('Data Entry'!AA1300="mg",'Data Entry'!Z1300*0.000001,IF('Data Entry'!AA1300="t",'Data Entry'!Z1300*1000,IF('Data Entry'!AA1300="ml",'Data Entry'!Z1300*0.001,IF('Data Entry'!AA1300="kg",'Data Entry'!Z1300*1,IF('Data Entry'!AA1300="Piezas",'Data Entry'!Z1300*1,IF('Data Entry'!AA1300="L",'Data Entry'!Z1300*1,IFERROR(,""))))))))</f>
        <v>0</v>
      </c>
      <c r="H1297" s="1" t="s">
        <v>4</v>
      </c>
      <c r="I1297" s="1">
        <f>IF('Data Entry'!AC1300="g",'Data Entry'!AB1300*0.001,IF('Data Entry'!AC1300="mg",'Data Entry'!AB1300*0.000001,IF('Data Entry'!AC1300="t",'Data Entry'!AB1300*1000,IF('Data Entry'!AC1300="ml",'Data Entry'!AB1300*0.001,IF('Data Entry'!AC1300="kg",'Data Entry'!AB1300*1,IF('Data Entry'!AC1300="L",'Data Entry'!AB1300*1,IFERROR(,"")))))))</f>
        <v>0</v>
      </c>
      <c r="J1297" s="59" t="str">
        <f>'Data Entry'!AU1300</f>
        <v/>
      </c>
      <c r="K1297" s="1">
        <f>IF('Data Entry'!AI1300="g",'Data Entry'!AH1300*0.001*V1297,IF('Data Entry'!AI1300="UI",'Data Entry'!AH1300*0.000001*V1297,IF('Data Entry'!AI1300="mg",'Data Entry'!AH1300*0.000001*V1297,IF('Data Entry'!AI1300="t",'Data Entry'!AH1300*1000*V1297,IF('Data Entry'!AI1300="kg",'Data Entry'!AH1300*1*V1297,IF('Data Entry'!AI1300="L",'Data Entry'!AH1300*1*V1297,IFERROR(,"")))))))</f>
        <v>0</v>
      </c>
      <c r="L1297" s="1" t="s">
        <v>4</v>
      </c>
      <c r="M1297" s="59">
        <f>'Data Entry'!AJ1300</f>
        <v>0</v>
      </c>
      <c r="N1297" s="59" t="str">
        <f>'Data Entry'!AX1300</f>
        <v/>
      </c>
      <c r="O1297" s="1">
        <f>IF('Data Entry'!AL1300="g",'Data Entry'!AK1300*0.001*W1297,IF('Data Entry'!AL1300="UI",'Data Entry'!AK1300*0.000001*W1297,IF('Data Entry'!AL1300="mg",'Data Entry'!AK1300*0.000001*W1297,IF('Data Entry'!AL1300="t",'Data Entry'!AK1300*1000*W1297,IF('Data Entry'!AL1300="kg",'Data Entry'!AK1300*1*W1297,IF('Data Entry'!AL1300="L",'Data Entry'!AK1300*1*W1297,IFERROR(,"")))))))</f>
        <v>0</v>
      </c>
      <c r="P1297" s="1" t="s">
        <v>4</v>
      </c>
      <c r="Q1297" s="59">
        <f>'Data Entry'!AM1300</f>
        <v>0</v>
      </c>
      <c r="R1297" s="59" t="str">
        <f>'Data Entry'!BA1300</f>
        <v/>
      </c>
      <c r="S1297" s="1">
        <f>IF('Data Entry'!AO1300="g",'Data Entry'!AN1300*0.001*X1297,IF('Data Entry'!AO1300="UI",'Data Entry'!AN1300*0.000001*X1297,IF('Data Entry'!AO1300="mg",'Data Entry'!AN1300*0.000001*X1297,IF('Data Entry'!AO1300="t",'Data Entry'!AN1300*1000*X1297,IF('Data Entry'!AO1300="kg",'Data Entry'!AN1300*1*X1297,IF('Data Entry'!AO1300="L",'Data Entry'!AN1300*1*X1297,IFERROR(,"")))))))</f>
        <v>0</v>
      </c>
      <c r="T1297" s="1" t="s">
        <v>4</v>
      </c>
      <c r="U1297" s="59" t="str">
        <f>IF('Data Entry'!AP1300="No aplica","1",'Data Entry'!AP1300)</f>
        <v/>
      </c>
      <c r="V1297" s="59" t="str">
        <f>IF('Data Entry'!AS1300="No aplica","1",'Data Entry'!AS1300)</f>
        <v/>
      </c>
      <c r="W1297" s="59" t="str">
        <f>IF('Data Entry'!AV1300="No aplica","1",'Data Entry'!AV1300)</f>
        <v/>
      </c>
      <c r="X1297" s="59" t="str">
        <f>IF('Data Entry'!AY1300="No aplica","1",'Data Entry'!AY1300)</f>
        <v/>
      </c>
      <c r="Y1297" s="151" t="str">
        <f t="shared" si="20"/>
        <v/>
      </c>
      <c r="Z1297" s="152" t="str">
        <f>IF('Data Entry'!H1300="Yes","1",IF(AND('Data Entry'!H1300="",'Data Entry'!I1300="",'Data Entry'!J1300="",'Data Entry'!K1300="",'Data Entry'!L1300="",'Data Entry'!M1300="",'Data Entry'!N1300="",'Data Entry'!O1300="",'Data Entry'!P1300="",'Data Entry'!Q1300=""),"","1"))</f>
        <v/>
      </c>
      <c r="AA1297" s="152" t="str">
        <f>IF('Data Entry'!R1300="Yes","1",IF(AND('Data Entry'!R1300="",'Data Entry'!S1300="",'Data Entry'!T1300="",'Data Entry'!U1300=""),"","1"))</f>
        <v/>
      </c>
      <c r="AB1297" s="157" t="str">
        <f>IF('Data Entry'!V1300="Yes","1",IF(AND('Data Entry'!V1300="",'Data Entry'!W1300=""),"","1"))</f>
        <v/>
      </c>
    </row>
    <row r="1298" spans="1:28" ht="17">
      <c r="A1298" s="59">
        <f>'Data Entry'!AB1301</f>
        <v>0</v>
      </c>
      <c r="B1298" s="59" t="str">
        <f>'Data Entry'!AR1301</f>
        <v/>
      </c>
      <c r="C1298" s="1">
        <f>IF('Data Entry'!AD1301="g",'Data Entry'!AC1301*0.001*U1298,IF('Data Entry'!AD1301="UI",'Data Entry'!AC1301*0.000001*U1298,IF('Data Entry'!AD1301="mg",'Data Entry'!AC1301*0.000001*U1298,IF('Data Entry'!AD1301="t",'Data Entry'!AC1301*1000*U1298,IF('Data Entry'!AD1301="kg",'Data Entry'!AC1301*1*U1298,IF('Data Entry'!AD1301="L",'Data Entry'!AC1301*1*U1298,IFERROR(,"")))))))</f>
        <v>0</v>
      </c>
      <c r="D1298" s="1" t="s">
        <v>4</v>
      </c>
      <c r="E1298" s="1">
        <f>IF('Data Entry'!AF1301="g",'Data Entry'!AE1301*0.001,IF('Data Entry'!AF1301="mg",'Data Entry'!AE1301*0.000001,IF('Data Entry'!AF1301="t",'Data Entry'!AE1301*1000,IF('Data Entry'!AF1301="ml",'Data Entry'!AE1301*0.001,IF('Data Entry'!AF1301="kg",'Data Entry'!AE1301*1,IF('Data Entry'!AF1301="Pieza",'Data Entry'!AE1301*1,IF('Data Entry'!AF1301="L",'Data Entry'!AE1301*1,IFERROR(,""))))))))</f>
        <v>0</v>
      </c>
      <c r="F1298" s="1" t="s">
        <v>4</v>
      </c>
      <c r="G1298" s="1">
        <f>IF('Data Entry'!AA1301="g",'Data Entry'!Z1301*0.001,IF('Data Entry'!AA1301="mg",'Data Entry'!Z1301*0.000001,IF('Data Entry'!AA1301="t",'Data Entry'!Z1301*1000,IF('Data Entry'!AA1301="ml",'Data Entry'!Z1301*0.001,IF('Data Entry'!AA1301="kg",'Data Entry'!Z1301*1,IF('Data Entry'!AA1301="Piezas",'Data Entry'!Z1301*1,IF('Data Entry'!AA1301="L",'Data Entry'!Z1301*1,IFERROR(,""))))))))</f>
        <v>0</v>
      </c>
      <c r="H1298" s="1" t="s">
        <v>4</v>
      </c>
      <c r="I1298" s="1">
        <f>IF('Data Entry'!AC1301="g",'Data Entry'!AB1301*0.001,IF('Data Entry'!AC1301="mg",'Data Entry'!AB1301*0.000001,IF('Data Entry'!AC1301="t",'Data Entry'!AB1301*1000,IF('Data Entry'!AC1301="ml",'Data Entry'!AB1301*0.001,IF('Data Entry'!AC1301="kg",'Data Entry'!AB1301*1,IF('Data Entry'!AC1301="L",'Data Entry'!AB1301*1,IFERROR(,"")))))))</f>
        <v>0</v>
      </c>
      <c r="J1298" s="59" t="str">
        <f>'Data Entry'!AU1301</f>
        <v/>
      </c>
      <c r="K1298" s="1">
        <f>IF('Data Entry'!AI1301="g",'Data Entry'!AH1301*0.001*V1298,IF('Data Entry'!AI1301="UI",'Data Entry'!AH1301*0.000001*V1298,IF('Data Entry'!AI1301="mg",'Data Entry'!AH1301*0.000001*V1298,IF('Data Entry'!AI1301="t",'Data Entry'!AH1301*1000*V1298,IF('Data Entry'!AI1301="kg",'Data Entry'!AH1301*1*V1298,IF('Data Entry'!AI1301="L",'Data Entry'!AH1301*1*V1298,IFERROR(,"")))))))</f>
        <v>0</v>
      </c>
      <c r="L1298" s="1" t="s">
        <v>4</v>
      </c>
      <c r="M1298" s="59">
        <f>'Data Entry'!AJ1301</f>
        <v>0</v>
      </c>
      <c r="N1298" s="59" t="str">
        <f>'Data Entry'!AX1301</f>
        <v/>
      </c>
      <c r="O1298" s="1">
        <f>IF('Data Entry'!AL1301="g",'Data Entry'!AK1301*0.001*W1298,IF('Data Entry'!AL1301="UI",'Data Entry'!AK1301*0.000001*W1298,IF('Data Entry'!AL1301="mg",'Data Entry'!AK1301*0.000001*W1298,IF('Data Entry'!AL1301="t",'Data Entry'!AK1301*1000*W1298,IF('Data Entry'!AL1301="kg",'Data Entry'!AK1301*1*W1298,IF('Data Entry'!AL1301="L",'Data Entry'!AK1301*1*W1298,IFERROR(,"")))))))</f>
        <v>0</v>
      </c>
      <c r="P1298" s="1" t="s">
        <v>4</v>
      </c>
      <c r="Q1298" s="59">
        <f>'Data Entry'!AM1301</f>
        <v>0</v>
      </c>
      <c r="R1298" s="59" t="str">
        <f>'Data Entry'!BA1301</f>
        <v/>
      </c>
      <c r="S1298" s="1">
        <f>IF('Data Entry'!AO1301="g",'Data Entry'!AN1301*0.001*X1298,IF('Data Entry'!AO1301="UI",'Data Entry'!AN1301*0.000001*X1298,IF('Data Entry'!AO1301="mg",'Data Entry'!AN1301*0.000001*X1298,IF('Data Entry'!AO1301="t",'Data Entry'!AN1301*1000*X1298,IF('Data Entry'!AO1301="kg",'Data Entry'!AN1301*1*X1298,IF('Data Entry'!AO1301="L",'Data Entry'!AN1301*1*X1298,IFERROR(,"")))))))</f>
        <v>0</v>
      </c>
      <c r="T1298" s="1" t="s">
        <v>4</v>
      </c>
      <c r="U1298" s="59" t="str">
        <f>IF('Data Entry'!AP1301="No aplica","1",'Data Entry'!AP1301)</f>
        <v/>
      </c>
      <c r="V1298" s="59" t="str">
        <f>IF('Data Entry'!AS1301="No aplica","1",'Data Entry'!AS1301)</f>
        <v/>
      </c>
      <c r="W1298" s="59" t="str">
        <f>IF('Data Entry'!AV1301="No aplica","1",'Data Entry'!AV1301)</f>
        <v/>
      </c>
      <c r="X1298" s="59" t="str">
        <f>IF('Data Entry'!AY1301="No aplica","1",'Data Entry'!AY1301)</f>
        <v/>
      </c>
      <c r="Y1298" s="151" t="str">
        <f t="shared" si="20"/>
        <v/>
      </c>
      <c r="Z1298" s="152" t="str">
        <f>IF('Data Entry'!H1301="Yes","1",IF(AND('Data Entry'!H1301="",'Data Entry'!I1301="",'Data Entry'!J1301="",'Data Entry'!K1301="",'Data Entry'!L1301="",'Data Entry'!M1301="",'Data Entry'!N1301="",'Data Entry'!O1301="",'Data Entry'!P1301="",'Data Entry'!Q1301=""),"","1"))</f>
        <v/>
      </c>
      <c r="AA1298" s="152" t="str">
        <f>IF('Data Entry'!R1301="Yes","1",IF(AND('Data Entry'!R1301="",'Data Entry'!S1301="",'Data Entry'!T1301="",'Data Entry'!U1301=""),"","1"))</f>
        <v/>
      </c>
      <c r="AB1298" s="157" t="str">
        <f>IF('Data Entry'!V1301="Yes","1",IF(AND('Data Entry'!V1301="",'Data Entry'!W1301=""),"","1"))</f>
        <v/>
      </c>
    </row>
    <row r="1299" spans="1:28" ht="17">
      <c r="A1299" s="59">
        <f>'Data Entry'!AB1302</f>
        <v>0</v>
      </c>
      <c r="B1299" s="59" t="str">
        <f>'Data Entry'!AR1302</f>
        <v/>
      </c>
      <c r="C1299" s="1">
        <f>IF('Data Entry'!AD1302="g",'Data Entry'!AC1302*0.001*U1299,IF('Data Entry'!AD1302="UI",'Data Entry'!AC1302*0.000001*U1299,IF('Data Entry'!AD1302="mg",'Data Entry'!AC1302*0.000001*U1299,IF('Data Entry'!AD1302="t",'Data Entry'!AC1302*1000*U1299,IF('Data Entry'!AD1302="kg",'Data Entry'!AC1302*1*U1299,IF('Data Entry'!AD1302="L",'Data Entry'!AC1302*1*U1299,IFERROR(,"")))))))</f>
        <v>0</v>
      </c>
      <c r="D1299" s="1" t="s">
        <v>4</v>
      </c>
      <c r="E1299" s="1">
        <f>IF('Data Entry'!AF1302="g",'Data Entry'!AE1302*0.001,IF('Data Entry'!AF1302="mg",'Data Entry'!AE1302*0.000001,IF('Data Entry'!AF1302="t",'Data Entry'!AE1302*1000,IF('Data Entry'!AF1302="ml",'Data Entry'!AE1302*0.001,IF('Data Entry'!AF1302="kg",'Data Entry'!AE1302*1,IF('Data Entry'!AF1302="Pieza",'Data Entry'!AE1302*1,IF('Data Entry'!AF1302="L",'Data Entry'!AE1302*1,IFERROR(,""))))))))</f>
        <v>0</v>
      </c>
      <c r="F1299" s="1" t="s">
        <v>4</v>
      </c>
      <c r="G1299" s="1">
        <f>IF('Data Entry'!AA1302="g",'Data Entry'!Z1302*0.001,IF('Data Entry'!AA1302="mg",'Data Entry'!Z1302*0.000001,IF('Data Entry'!AA1302="t",'Data Entry'!Z1302*1000,IF('Data Entry'!AA1302="ml",'Data Entry'!Z1302*0.001,IF('Data Entry'!AA1302="kg",'Data Entry'!Z1302*1,IF('Data Entry'!AA1302="Piezas",'Data Entry'!Z1302*1,IF('Data Entry'!AA1302="L",'Data Entry'!Z1302*1,IFERROR(,""))))))))</f>
        <v>0</v>
      </c>
      <c r="H1299" s="1" t="s">
        <v>4</v>
      </c>
      <c r="I1299" s="1">
        <f>IF('Data Entry'!AC1302="g",'Data Entry'!AB1302*0.001,IF('Data Entry'!AC1302="mg",'Data Entry'!AB1302*0.000001,IF('Data Entry'!AC1302="t",'Data Entry'!AB1302*1000,IF('Data Entry'!AC1302="ml",'Data Entry'!AB1302*0.001,IF('Data Entry'!AC1302="kg",'Data Entry'!AB1302*1,IF('Data Entry'!AC1302="L",'Data Entry'!AB1302*1,IFERROR(,"")))))))</f>
        <v>0</v>
      </c>
      <c r="J1299" s="59" t="str">
        <f>'Data Entry'!AU1302</f>
        <v/>
      </c>
      <c r="K1299" s="1">
        <f>IF('Data Entry'!AI1302="g",'Data Entry'!AH1302*0.001*V1299,IF('Data Entry'!AI1302="UI",'Data Entry'!AH1302*0.000001*V1299,IF('Data Entry'!AI1302="mg",'Data Entry'!AH1302*0.000001*V1299,IF('Data Entry'!AI1302="t",'Data Entry'!AH1302*1000*V1299,IF('Data Entry'!AI1302="kg",'Data Entry'!AH1302*1*V1299,IF('Data Entry'!AI1302="L",'Data Entry'!AH1302*1*V1299,IFERROR(,"")))))))</f>
        <v>0</v>
      </c>
      <c r="L1299" s="1" t="s">
        <v>4</v>
      </c>
      <c r="M1299" s="59">
        <f>'Data Entry'!AJ1302</f>
        <v>0</v>
      </c>
      <c r="N1299" s="59" t="str">
        <f>'Data Entry'!AX1302</f>
        <v/>
      </c>
      <c r="O1299" s="1">
        <f>IF('Data Entry'!AL1302="g",'Data Entry'!AK1302*0.001*W1299,IF('Data Entry'!AL1302="UI",'Data Entry'!AK1302*0.000001*W1299,IF('Data Entry'!AL1302="mg",'Data Entry'!AK1302*0.000001*W1299,IF('Data Entry'!AL1302="t",'Data Entry'!AK1302*1000*W1299,IF('Data Entry'!AL1302="kg",'Data Entry'!AK1302*1*W1299,IF('Data Entry'!AL1302="L",'Data Entry'!AK1302*1*W1299,IFERROR(,"")))))))</f>
        <v>0</v>
      </c>
      <c r="P1299" s="1" t="s">
        <v>4</v>
      </c>
      <c r="Q1299" s="59">
        <f>'Data Entry'!AM1302</f>
        <v>0</v>
      </c>
      <c r="R1299" s="59" t="str">
        <f>'Data Entry'!BA1302</f>
        <v/>
      </c>
      <c r="S1299" s="1">
        <f>IF('Data Entry'!AO1302="g",'Data Entry'!AN1302*0.001*X1299,IF('Data Entry'!AO1302="UI",'Data Entry'!AN1302*0.000001*X1299,IF('Data Entry'!AO1302="mg",'Data Entry'!AN1302*0.000001*X1299,IF('Data Entry'!AO1302="t",'Data Entry'!AN1302*1000*X1299,IF('Data Entry'!AO1302="kg",'Data Entry'!AN1302*1*X1299,IF('Data Entry'!AO1302="L",'Data Entry'!AN1302*1*X1299,IFERROR(,"")))))))</f>
        <v>0</v>
      </c>
      <c r="T1299" s="1" t="s">
        <v>4</v>
      </c>
      <c r="U1299" s="59" t="str">
        <f>IF('Data Entry'!AP1302="No aplica","1",'Data Entry'!AP1302)</f>
        <v/>
      </c>
      <c r="V1299" s="59" t="str">
        <f>IF('Data Entry'!AS1302="No aplica","1",'Data Entry'!AS1302)</f>
        <v/>
      </c>
      <c r="W1299" s="59" t="str">
        <f>IF('Data Entry'!AV1302="No aplica","1",'Data Entry'!AV1302)</f>
        <v/>
      </c>
      <c r="X1299" s="59" t="str">
        <f>IF('Data Entry'!AY1302="No aplica","1",'Data Entry'!AY1302)</f>
        <v/>
      </c>
      <c r="Y1299" s="151" t="str">
        <f t="shared" si="20"/>
        <v/>
      </c>
      <c r="Z1299" s="152" t="str">
        <f>IF('Data Entry'!H1302="Yes","1",IF(AND('Data Entry'!H1302="",'Data Entry'!I1302="",'Data Entry'!J1302="",'Data Entry'!K1302="",'Data Entry'!L1302="",'Data Entry'!M1302="",'Data Entry'!N1302="",'Data Entry'!O1302="",'Data Entry'!P1302="",'Data Entry'!Q1302=""),"","1"))</f>
        <v/>
      </c>
      <c r="AA1299" s="152" t="str">
        <f>IF('Data Entry'!R1302="Yes","1",IF(AND('Data Entry'!R1302="",'Data Entry'!S1302="",'Data Entry'!T1302="",'Data Entry'!U1302=""),"","1"))</f>
        <v/>
      </c>
      <c r="AB1299" s="157" t="str">
        <f>IF('Data Entry'!V1302="Yes","1",IF(AND('Data Entry'!V1302="",'Data Entry'!W1302=""),"","1"))</f>
        <v/>
      </c>
    </row>
    <row r="1300" spans="1:28" ht="17">
      <c r="A1300" s="59">
        <f>'Data Entry'!AB1303</f>
        <v>0</v>
      </c>
      <c r="B1300" s="59" t="str">
        <f>'Data Entry'!AR1303</f>
        <v/>
      </c>
      <c r="C1300" s="1">
        <f>IF('Data Entry'!AD1303="g",'Data Entry'!AC1303*0.001*U1300,IF('Data Entry'!AD1303="UI",'Data Entry'!AC1303*0.000001*U1300,IF('Data Entry'!AD1303="mg",'Data Entry'!AC1303*0.000001*U1300,IF('Data Entry'!AD1303="t",'Data Entry'!AC1303*1000*U1300,IF('Data Entry'!AD1303="kg",'Data Entry'!AC1303*1*U1300,IF('Data Entry'!AD1303="L",'Data Entry'!AC1303*1*U1300,IFERROR(,"")))))))</f>
        <v>0</v>
      </c>
      <c r="D1300" s="1" t="s">
        <v>4</v>
      </c>
      <c r="E1300" s="1">
        <f>IF('Data Entry'!AF1303="g",'Data Entry'!AE1303*0.001,IF('Data Entry'!AF1303="mg",'Data Entry'!AE1303*0.000001,IF('Data Entry'!AF1303="t",'Data Entry'!AE1303*1000,IF('Data Entry'!AF1303="ml",'Data Entry'!AE1303*0.001,IF('Data Entry'!AF1303="kg",'Data Entry'!AE1303*1,IF('Data Entry'!AF1303="Pieza",'Data Entry'!AE1303*1,IF('Data Entry'!AF1303="L",'Data Entry'!AE1303*1,IFERROR(,""))))))))</f>
        <v>0</v>
      </c>
      <c r="F1300" s="1" t="s">
        <v>4</v>
      </c>
      <c r="G1300" s="1">
        <f>IF('Data Entry'!AA1303="g",'Data Entry'!Z1303*0.001,IF('Data Entry'!AA1303="mg",'Data Entry'!Z1303*0.000001,IF('Data Entry'!AA1303="t",'Data Entry'!Z1303*1000,IF('Data Entry'!AA1303="ml",'Data Entry'!Z1303*0.001,IF('Data Entry'!AA1303="kg",'Data Entry'!Z1303*1,IF('Data Entry'!AA1303="Piezas",'Data Entry'!Z1303*1,IF('Data Entry'!AA1303="L",'Data Entry'!Z1303*1,IFERROR(,""))))))))</f>
        <v>0</v>
      </c>
      <c r="H1300" s="1" t="s">
        <v>4</v>
      </c>
      <c r="I1300" s="1">
        <f>IF('Data Entry'!AC1303="g",'Data Entry'!AB1303*0.001,IF('Data Entry'!AC1303="mg",'Data Entry'!AB1303*0.000001,IF('Data Entry'!AC1303="t",'Data Entry'!AB1303*1000,IF('Data Entry'!AC1303="ml",'Data Entry'!AB1303*0.001,IF('Data Entry'!AC1303="kg",'Data Entry'!AB1303*1,IF('Data Entry'!AC1303="L",'Data Entry'!AB1303*1,IFERROR(,"")))))))</f>
        <v>0</v>
      </c>
      <c r="J1300" s="59" t="str">
        <f>'Data Entry'!AU1303</f>
        <v/>
      </c>
      <c r="K1300" s="1">
        <f>IF('Data Entry'!AI1303="g",'Data Entry'!AH1303*0.001*V1300,IF('Data Entry'!AI1303="UI",'Data Entry'!AH1303*0.000001*V1300,IF('Data Entry'!AI1303="mg",'Data Entry'!AH1303*0.000001*V1300,IF('Data Entry'!AI1303="t",'Data Entry'!AH1303*1000*V1300,IF('Data Entry'!AI1303="kg",'Data Entry'!AH1303*1*V1300,IF('Data Entry'!AI1303="L",'Data Entry'!AH1303*1*V1300,IFERROR(,"")))))))</f>
        <v>0</v>
      </c>
      <c r="L1300" s="1" t="s">
        <v>4</v>
      </c>
      <c r="M1300" s="59">
        <f>'Data Entry'!AJ1303</f>
        <v>0</v>
      </c>
      <c r="N1300" s="59" t="str">
        <f>'Data Entry'!AX1303</f>
        <v/>
      </c>
      <c r="O1300" s="1">
        <f>IF('Data Entry'!AL1303="g",'Data Entry'!AK1303*0.001*W1300,IF('Data Entry'!AL1303="UI",'Data Entry'!AK1303*0.000001*W1300,IF('Data Entry'!AL1303="mg",'Data Entry'!AK1303*0.000001*W1300,IF('Data Entry'!AL1303="t",'Data Entry'!AK1303*1000*W1300,IF('Data Entry'!AL1303="kg",'Data Entry'!AK1303*1*W1300,IF('Data Entry'!AL1303="L",'Data Entry'!AK1303*1*W1300,IFERROR(,"")))))))</f>
        <v>0</v>
      </c>
      <c r="P1300" s="1" t="s">
        <v>4</v>
      </c>
      <c r="Q1300" s="59">
        <f>'Data Entry'!AM1303</f>
        <v>0</v>
      </c>
      <c r="R1300" s="59" t="str">
        <f>'Data Entry'!BA1303</f>
        <v/>
      </c>
      <c r="S1300" s="1">
        <f>IF('Data Entry'!AO1303="g",'Data Entry'!AN1303*0.001*X1300,IF('Data Entry'!AO1303="UI",'Data Entry'!AN1303*0.000001*X1300,IF('Data Entry'!AO1303="mg",'Data Entry'!AN1303*0.000001*X1300,IF('Data Entry'!AO1303="t",'Data Entry'!AN1303*1000*X1300,IF('Data Entry'!AO1303="kg",'Data Entry'!AN1303*1*X1300,IF('Data Entry'!AO1303="L",'Data Entry'!AN1303*1*X1300,IFERROR(,"")))))))</f>
        <v>0</v>
      </c>
      <c r="T1300" s="1" t="s">
        <v>4</v>
      </c>
      <c r="U1300" s="59" t="str">
        <f>IF('Data Entry'!AP1303="No aplica","1",'Data Entry'!AP1303)</f>
        <v/>
      </c>
      <c r="V1300" s="59" t="str">
        <f>IF('Data Entry'!AS1303="No aplica","1",'Data Entry'!AS1303)</f>
        <v/>
      </c>
      <c r="W1300" s="59" t="str">
        <f>IF('Data Entry'!AV1303="No aplica","1",'Data Entry'!AV1303)</f>
        <v/>
      </c>
      <c r="X1300" s="59" t="str">
        <f>IF('Data Entry'!AY1303="No aplica","1",'Data Entry'!AY1303)</f>
        <v/>
      </c>
      <c r="Y1300" s="151" t="str">
        <f t="shared" si="20"/>
        <v/>
      </c>
      <c r="Z1300" s="152" t="str">
        <f>IF('Data Entry'!H1303="Yes","1",IF(AND('Data Entry'!H1303="",'Data Entry'!I1303="",'Data Entry'!J1303="",'Data Entry'!K1303="",'Data Entry'!L1303="",'Data Entry'!M1303="",'Data Entry'!N1303="",'Data Entry'!O1303="",'Data Entry'!P1303="",'Data Entry'!Q1303=""),"","1"))</f>
        <v/>
      </c>
      <c r="AA1300" s="152" t="str">
        <f>IF('Data Entry'!R1303="Yes","1",IF(AND('Data Entry'!R1303="",'Data Entry'!S1303="",'Data Entry'!T1303="",'Data Entry'!U1303=""),"","1"))</f>
        <v/>
      </c>
      <c r="AB1300" s="157" t="str">
        <f>IF('Data Entry'!V1303="Yes","1",IF(AND('Data Entry'!V1303="",'Data Entry'!W1303=""),"","1"))</f>
        <v/>
      </c>
    </row>
    <row r="1301" spans="1:28" ht="17">
      <c r="A1301" s="59">
        <f>'Data Entry'!AB1304</f>
        <v>0</v>
      </c>
      <c r="B1301" s="59" t="str">
        <f>'Data Entry'!AR1304</f>
        <v/>
      </c>
      <c r="C1301" s="1">
        <f>IF('Data Entry'!AD1304="g",'Data Entry'!AC1304*0.001*U1301,IF('Data Entry'!AD1304="UI",'Data Entry'!AC1304*0.000001*U1301,IF('Data Entry'!AD1304="mg",'Data Entry'!AC1304*0.000001*U1301,IF('Data Entry'!AD1304="t",'Data Entry'!AC1304*1000*U1301,IF('Data Entry'!AD1304="kg",'Data Entry'!AC1304*1*U1301,IF('Data Entry'!AD1304="L",'Data Entry'!AC1304*1*U1301,IFERROR(,"")))))))</f>
        <v>0</v>
      </c>
      <c r="D1301" s="1" t="s">
        <v>4</v>
      </c>
      <c r="E1301" s="1">
        <f>IF('Data Entry'!AF1304="g",'Data Entry'!AE1304*0.001,IF('Data Entry'!AF1304="mg",'Data Entry'!AE1304*0.000001,IF('Data Entry'!AF1304="t",'Data Entry'!AE1304*1000,IF('Data Entry'!AF1304="ml",'Data Entry'!AE1304*0.001,IF('Data Entry'!AF1304="kg",'Data Entry'!AE1304*1,IF('Data Entry'!AF1304="Pieza",'Data Entry'!AE1304*1,IF('Data Entry'!AF1304="L",'Data Entry'!AE1304*1,IFERROR(,""))))))))</f>
        <v>0</v>
      </c>
      <c r="F1301" s="1" t="s">
        <v>4</v>
      </c>
      <c r="G1301" s="1">
        <f>IF('Data Entry'!AA1304="g",'Data Entry'!Z1304*0.001,IF('Data Entry'!AA1304="mg",'Data Entry'!Z1304*0.000001,IF('Data Entry'!AA1304="t",'Data Entry'!Z1304*1000,IF('Data Entry'!AA1304="ml",'Data Entry'!Z1304*0.001,IF('Data Entry'!AA1304="kg",'Data Entry'!Z1304*1,IF('Data Entry'!AA1304="Piezas",'Data Entry'!Z1304*1,IF('Data Entry'!AA1304="L",'Data Entry'!Z1304*1,IFERROR(,""))))))))</f>
        <v>0</v>
      </c>
      <c r="H1301" s="1" t="s">
        <v>4</v>
      </c>
      <c r="I1301" s="1">
        <f>IF('Data Entry'!AC1304="g",'Data Entry'!AB1304*0.001,IF('Data Entry'!AC1304="mg",'Data Entry'!AB1304*0.000001,IF('Data Entry'!AC1304="t",'Data Entry'!AB1304*1000,IF('Data Entry'!AC1304="ml",'Data Entry'!AB1304*0.001,IF('Data Entry'!AC1304="kg",'Data Entry'!AB1304*1,IF('Data Entry'!AC1304="L",'Data Entry'!AB1304*1,IFERROR(,"")))))))</f>
        <v>0</v>
      </c>
      <c r="J1301" s="59" t="str">
        <f>'Data Entry'!AU1304</f>
        <v/>
      </c>
      <c r="K1301" s="1">
        <f>IF('Data Entry'!AI1304="g",'Data Entry'!AH1304*0.001*V1301,IF('Data Entry'!AI1304="UI",'Data Entry'!AH1304*0.000001*V1301,IF('Data Entry'!AI1304="mg",'Data Entry'!AH1304*0.000001*V1301,IF('Data Entry'!AI1304="t",'Data Entry'!AH1304*1000*V1301,IF('Data Entry'!AI1304="kg",'Data Entry'!AH1304*1*V1301,IF('Data Entry'!AI1304="L",'Data Entry'!AH1304*1*V1301,IFERROR(,"")))))))</f>
        <v>0</v>
      </c>
      <c r="L1301" s="1" t="s">
        <v>4</v>
      </c>
      <c r="M1301" s="59">
        <f>'Data Entry'!AJ1304</f>
        <v>0</v>
      </c>
      <c r="N1301" s="59" t="str">
        <f>'Data Entry'!AX1304</f>
        <v/>
      </c>
      <c r="O1301" s="1">
        <f>IF('Data Entry'!AL1304="g",'Data Entry'!AK1304*0.001*W1301,IF('Data Entry'!AL1304="UI",'Data Entry'!AK1304*0.000001*W1301,IF('Data Entry'!AL1304="mg",'Data Entry'!AK1304*0.000001*W1301,IF('Data Entry'!AL1304="t",'Data Entry'!AK1304*1000*W1301,IF('Data Entry'!AL1304="kg",'Data Entry'!AK1304*1*W1301,IF('Data Entry'!AL1304="L",'Data Entry'!AK1304*1*W1301,IFERROR(,"")))))))</f>
        <v>0</v>
      </c>
      <c r="P1301" s="1" t="s">
        <v>4</v>
      </c>
      <c r="Q1301" s="59">
        <f>'Data Entry'!AM1304</f>
        <v>0</v>
      </c>
      <c r="R1301" s="59" t="str">
        <f>'Data Entry'!BA1304</f>
        <v/>
      </c>
      <c r="S1301" s="1">
        <f>IF('Data Entry'!AO1304="g",'Data Entry'!AN1304*0.001*X1301,IF('Data Entry'!AO1304="UI",'Data Entry'!AN1304*0.000001*X1301,IF('Data Entry'!AO1304="mg",'Data Entry'!AN1304*0.000001*X1301,IF('Data Entry'!AO1304="t",'Data Entry'!AN1304*1000*X1301,IF('Data Entry'!AO1304="kg",'Data Entry'!AN1304*1*X1301,IF('Data Entry'!AO1304="L",'Data Entry'!AN1304*1*X1301,IFERROR(,"")))))))</f>
        <v>0</v>
      </c>
      <c r="T1301" s="1" t="s">
        <v>4</v>
      </c>
      <c r="U1301" s="59" t="str">
        <f>IF('Data Entry'!AP1304="No aplica","1",'Data Entry'!AP1304)</f>
        <v/>
      </c>
      <c r="V1301" s="59" t="str">
        <f>IF('Data Entry'!AS1304="No aplica","1",'Data Entry'!AS1304)</f>
        <v/>
      </c>
      <c r="W1301" s="59" t="str">
        <f>IF('Data Entry'!AV1304="No aplica","1",'Data Entry'!AV1304)</f>
        <v/>
      </c>
      <c r="X1301" s="59" t="str">
        <f>IF('Data Entry'!AY1304="No aplica","1",'Data Entry'!AY1304)</f>
        <v/>
      </c>
      <c r="Y1301" s="151" t="str">
        <f t="shared" si="20"/>
        <v/>
      </c>
      <c r="Z1301" s="152" t="str">
        <f>IF('Data Entry'!H1304="Yes","1",IF(AND('Data Entry'!H1304="",'Data Entry'!I1304="",'Data Entry'!J1304="",'Data Entry'!K1304="",'Data Entry'!L1304="",'Data Entry'!M1304="",'Data Entry'!N1304="",'Data Entry'!O1304="",'Data Entry'!P1304="",'Data Entry'!Q1304=""),"","1"))</f>
        <v/>
      </c>
      <c r="AA1301" s="152" t="str">
        <f>IF('Data Entry'!R1304="Yes","1",IF(AND('Data Entry'!R1304="",'Data Entry'!S1304="",'Data Entry'!T1304="",'Data Entry'!U1304=""),"","1"))</f>
        <v/>
      </c>
      <c r="AB1301" s="157" t="str">
        <f>IF('Data Entry'!V1304="Yes","1",IF(AND('Data Entry'!V1304="",'Data Entry'!W1304=""),"","1"))</f>
        <v/>
      </c>
    </row>
    <row r="1302" spans="1:28" ht="17">
      <c r="A1302" s="59">
        <f>'Data Entry'!AB1305</f>
        <v>0</v>
      </c>
      <c r="B1302" s="59" t="str">
        <f>'Data Entry'!AR1305</f>
        <v/>
      </c>
      <c r="C1302" s="1">
        <f>IF('Data Entry'!AD1305="g",'Data Entry'!AC1305*0.001*U1302,IF('Data Entry'!AD1305="UI",'Data Entry'!AC1305*0.000001*U1302,IF('Data Entry'!AD1305="mg",'Data Entry'!AC1305*0.000001*U1302,IF('Data Entry'!AD1305="t",'Data Entry'!AC1305*1000*U1302,IF('Data Entry'!AD1305="kg",'Data Entry'!AC1305*1*U1302,IF('Data Entry'!AD1305="L",'Data Entry'!AC1305*1*U1302,IFERROR(,"")))))))</f>
        <v>0</v>
      </c>
      <c r="D1302" s="1" t="s">
        <v>4</v>
      </c>
      <c r="E1302" s="1">
        <f>IF('Data Entry'!AF1305="g",'Data Entry'!AE1305*0.001,IF('Data Entry'!AF1305="mg",'Data Entry'!AE1305*0.000001,IF('Data Entry'!AF1305="t",'Data Entry'!AE1305*1000,IF('Data Entry'!AF1305="ml",'Data Entry'!AE1305*0.001,IF('Data Entry'!AF1305="kg",'Data Entry'!AE1305*1,IF('Data Entry'!AF1305="Pieza",'Data Entry'!AE1305*1,IF('Data Entry'!AF1305="L",'Data Entry'!AE1305*1,IFERROR(,""))))))))</f>
        <v>0</v>
      </c>
      <c r="F1302" s="1" t="s">
        <v>4</v>
      </c>
      <c r="G1302" s="1">
        <f>IF('Data Entry'!AA1305="g",'Data Entry'!Z1305*0.001,IF('Data Entry'!AA1305="mg",'Data Entry'!Z1305*0.000001,IF('Data Entry'!AA1305="t",'Data Entry'!Z1305*1000,IF('Data Entry'!AA1305="ml",'Data Entry'!Z1305*0.001,IF('Data Entry'!AA1305="kg",'Data Entry'!Z1305*1,IF('Data Entry'!AA1305="Piezas",'Data Entry'!Z1305*1,IF('Data Entry'!AA1305="L",'Data Entry'!Z1305*1,IFERROR(,""))))))))</f>
        <v>0</v>
      </c>
      <c r="H1302" s="1" t="s">
        <v>4</v>
      </c>
      <c r="I1302" s="1">
        <f>IF('Data Entry'!AC1305="g",'Data Entry'!AB1305*0.001,IF('Data Entry'!AC1305="mg",'Data Entry'!AB1305*0.000001,IF('Data Entry'!AC1305="t",'Data Entry'!AB1305*1000,IF('Data Entry'!AC1305="ml",'Data Entry'!AB1305*0.001,IF('Data Entry'!AC1305="kg",'Data Entry'!AB1305*1,IF('Data Entry'!AC1305="L",'Data Entry'!AB1305*1,IFERROR(,"")))))))</f>
        <v>0</v>
      </c>
      <c r="J1302" s="59" t="str">
        <f>'Data Entry'!AU1305</f>
        <v/>
      </c>
      <c r="K1302" s="1">
        <f>IF('Data Entry'!AI1305="g",'Data Entry'!AH1305*0.001*V1302,IF('Data Entry'!AI1305="UI",'Data Entry'!AH1305*0.000001*V1302,IF('Data Entry'!AI1305="mg",'Data Entry'!AH1305*0.000001*V1302,IF('Data Entry'!AI1305="t",'Data Entry'!AH1305*1000*V1302,IF('Data Entry'!AI1305="kg",'Data Entry'!AH1305*1*V1302,IF('Data Entry'!AI1305="L",'Data Entry'!AH1305*1*V1302,IFERROR(,"")))))))</f>
        <v>0</v>
      </c>
      <c r="L1302" s="1" t="s">
        <v>4</v>
      </c>
      <c r="M1302" s="59">
        <f>'Data Entry'!AJ1305</f>
        <v>0</v>
      </c>
      <c r="N1302" s="59" t="str">
        <f>'Data Entry'!AX1305</f>
        <v/>
      </c>
      <c r="O1302" s="1">
        <f>IF('Data Entry'!AL1305="g",'Data Entry'!AK1305*0.001*W1302,IF('Data Entry'!AL1305="UI",'Data Entry'!AK1305*0.000001*W1302,IF('Data Entry'!AL1305="mg",'Data Entry'!AK1305*0.000001*W1302,IF('Data Entry'!AL1305="t",'Data Entry'!AK1305*1000*W1302,IF('Data Entry'!AL1305="kg",'Data Entry'!AK1305*1*W1302,IF('Data Entry'!AL1305="L",'Data Entry'!AK1305*1*W1302,IFERROR(,"")))))))</f>
        <v>0</v>
      </c>
      <c r="P1302" s="1" t="s">
        <v>4</v>
      </c>
      <c r="Q1302" s="59">
        <f>'Data Entry'!AM1305</f>
        <v>0</v>
      </c>
      <c r="R1302" s="59" t="str">
        <f>'Data Entry'!BA1305</f>
        <v/>
      </c>
      <c r="S1302" s="1">
        <f>IF('Data Entry'!AO1305="g",'Data Entry'!AN1305*0.001*X1302,IF('Data Entry'!AO1305="UI",'Data Entry'!AN1305*0.000001*X1302,IF('Data Entry'!AO1305="mg",'Data Entry'!AN1305*0.000001*X1302,IF('Data Entry'!AO1305="t",'Data Entry'!AN1305*1000*X1302,IF('Data Entry'!AO1305="kg",'Data Entry'!AN1305*1*X1302,IF('Data Entry'!AO1305="L",'Data Entry'!AN1305*1*X1302,IFERROR(,"")))))))</f>
        <v>0</v>
      </c>
      <c r="T1302" s="1" t="s">
        <v>4</v>
      </c>
      <c r="U1302" s="59" t="str">
        <f>IF('Data Entry'!AP1305="No aplica","1",'Data Entry'!AP1305)</f>
        <v/>
      </c>
      <c r="V1302" s="59" t="str">
        <f>IF('Data Entry'!AS1305="No aplica","1",'Data Entry'!AS1305)</f>
        <v/>
      </c>
      <c r="W1302" s="59" t="str">
        <f>IF('Data Entry'!AV1305="No aplica","1",'Data Entry'!AV1305)</f>
        <v/>
      </c>
      <c r="X1302" s="59" t="str">
        <f>IF('Data Entry'!AY1305="No aplica","1",'Data Entry'!AY1305)</f>
        <v/>
      </c>
      <c r="Y1302" s="151" t="str">
        <f t="shared" si="20"/>
        <v/>
      </c>
      <c r="Z1302" s="152" t="str">
        <f>IF('Data Entry'!H1305="Yes","1",IF(AND('Data Entry'!H1305="",'Data Entry'!I1305="",'Data Entry'!J1305="",'Data Entry'!K1305="",'Data Entry'!L1305="",'Data Entry'!M1305="",'Data Entry'!N1305="",'Data Entry'!O1305="",'Data Entry'!P1305="",'Data Entry'!Q1305=""),"","1"))</f>
        <v/>
      </c>
      <c r="AA1302" s="152" t="str">
        <f>IF('Data Entry'!R1305="Yes","1",IF(AND('Data Entry'!R1305="",'Data Entry'!S1305="",'Data Entry'!T1305="",'Data Entry'!U1305=""),"","1"))</f>
        <v/>
      </c>
      <c r="AB1302" s="157" t="str">
        <f>IF('Data Entry'!V1305="Yes","1",IF(AND('Data Entry'!V1305="",'Data Entry'!W1305=""),"","1"))</f>
        <v/>
      </c>
    </row>
    <row r="1303" spans="1:28" ht="17">
      <c r="A1303" s="59">
        <f>'Data Entry'!AB1306</f>
        <v>0</v>
      </c>
      <c r="B1303" s="59" t="str">
        <f>'Data Entry'!AR1306</f>
        <v/>
      </c>
      <c r="C1303" s="1">
        <f>IF('Data Entry'!AD1306="g",'Data Entry'!AC1306*0.001*U1303,IF('Data Entry'!AD1306="UI",'Data Entry'!AC1306*0.000001*U1303,IF('Data Entry'!AD1306="mg",'Data Entry'!AC1306*0.000001*U1303,IF('Data Entry'!AD1306="t",'Data Entry'!AC1306*1000*U1303,IF('Data Entry'!AD1306="kg",'Data Entry'!AC1306*1*U1303,IF('Data Entry'!AD1306="L",'Data Entry'!AC1306*1*U1303,IFERROR(,"")))))))</f>
        <v>0</v>
      </c>
      <c r="D1303" s="1" t="s">
        <v>4</v>
      </c>
      <c r="E1303" s="1">
        <f>IF('Data Entry'!AF1306="g",'Data Entry'!AE1306*0.001,IF('Data Entry'!AF1306="mg",'Data Entry'!AE1306*0.000001,IF('Data Entry'!AF1306="t",'Data Entry'!AE1306*1000,IF('Data Entry'!AF1306="ml",'Data Entry'!AE1306*0.001,IF('Data Entry'!AF1306="kg",'Data Entry'!AE1306*1,IF('Data Entry'!AF1306="Pieza",'Data Entry'!AE1306*1,IF('Data Entry'!AF1306="L",'Data Entry'!AE1306*1,IFERROR(,""))))))))</f>
        <v>0</v>
      </c>
      <c r="F1303" s="1" t="s">
        <v>4</v>
      </c>
      <c r="G1303" s="1">
        <f>IF('Data Entry'!AA1306="g",'Data Entry'!Z1306*0.001,IF('Data Entry'!AA1306="mg",'Data Entry'!Z1306*0.000001,IF('Data Entry'!AA1306="t",'Data Entry'!Z1306*1000,IF('Data Entry'!AA1306="ml",'Data Entry'!Z1306*0.001,IF('Data Entry'!AA1306="kg",'Data Entry'!Z1306*1,IF('Data Entry'!AA1306="Piezas",'Data Entry'!Z1306*1,IF('Data Entry'!AA1306="L",'Data Entry'!Z1306*1,IFERROR(,""))))))))</f>
        <v>0</v>
      </c>
      <c r="H1303" s="1" t="s">
        <v>4</v>
      </c>
      <c r="I1303" s="1">
        <f>IF('Data Entry'!AC1306="g",'Data Entry'!AB1306*0.001,IF('Data Entry'!AC1306="mg",'Data Entry'!AB1306*0.000001,IF('Data Entry'!AC1306="t",'Data Entry'!AB1306*1000,IF('Data Entry'!AC1306="ml",'Data Entry'!AB1306*0.001,IF('Data Entry'!AC1306="kg",'Data Entry'!AB1306*1,IF('Data Entry'!AC1306="L",'Data Entry'!AB1306*1,IFERROR(,"")))))))</f>
        <v>0</v>
      </c>
      <c r="J1303" s="59" t="str">
        <f>'Data Entry'!AU1306</f>
        <v/>
      </c>
      <c r="K1303" s="1">
        <f>IF('Data Entry'!AI1306="g",'Data Entry'!AH1306*0.001*V1303,IF('Data Entry'!AI1306="UI",'Data Entry'!AH1306*0.000001*V1303,IF('Data Entry'!AI1306="mg",'Data Entry'!AH1306*0.000001*V1303,IF('Data Entry'!AI1306="t",'Data Entry'!AH1306*1000*V1303,IF('Data Entry'!AI1306="kg",'Data Entry'!AH1306*1*V1303,IF('Data Entry'!AI1306="L",'Data Entry'!AH1306*1*V1303,IFERROR(,"")))))))</f>
        <v>0</v>
      </c>
      <c r="L1303" s="1" t="s">
        <v>4</v>
      </c>
      <c r="M1303" s="59">
        <f>'Data Entry'!AJ1306</f>
        <v>0</v>
      </c>
      <c r="N1303" s="59" t="str">
        <f>'Data Entry'!AX1306</f>
        <v/>
      </c>
      <c r="O1303" s="1">
        <f>IF('Data Entry'!AL1306="g",'Data Entry'!AK1306*0.001*W1303,IF('Data Entry'!AL1306="UI",'Data Entry'!AK1306*0.000001*W1303,IF('Data Entry'!AL1306="mg",'Data Entry'!AK1306*0.000001*W1303,IF('Data Entry'!AL1306="t",'Data Entry'!AK1306*1000*W1303,IF('Data Entry'!AL1306="kg",'Data Entry'!AK1306*1*W1303,IF('Data Entry'!AL1306="L",'Data Entry'!AK1306*1*W1303,IFERROR(,"")))))))</f>
        <v>0</v>
      </c>
      <c r="P1303" s="1" t="s">
        <v>4</v>
      </c>
      <c r="Q1303" s="59">
        <f>'Data Entry'!AM1306</f>
        <v>0</v>
      </c>
      <c r="R1303" s="59" t="str">
        <f>'Data Entry'!BA1306</f>
        <v/>
      </c>
      <c r="S1303" s="1">
        <f>IF('Data Entry'!AO1306="g",'Data Entry'!AN1306*0.001*X1303,IF('Data Entry'!AO1306="UI",'Data Entry'!AN1306*0.000001*X1303,IF('Data Entry'!AO1306="mg",'Data Entry'!AN1306*0.000001*X1303,IF('Data Entry'!AO1306="t",'Data Entry'!AN1306*1000*X1303,IF('Data Entry'!AO1306="kg",'Data Entry'!AN1306*1*X1303,IF('Data Entry'!AO1306="L",'Data Entry'!AN1306*1*X1303,IFERROR(,"")))))))</f>
        <v>0</v>
      </c>
      <c r="T1303" s="1" t="s">
        <v>4</v>
      </c>
      <c r="U1303" s="59" t="str">
        <f>IF('Data Entry'!AP1306="No aplica","1",'Data Entry'!AP1306)</f>
        <v/>
      </c>
      <c r="V1303" s="59" t="str">
        <f>IF('Data Entry'!AS1306="No aplica","1",'Data Entry'!AS1306)</f>
        <v/>
      </c>
      <c r="W1303" s="59" t="str">
        <f>IF('Data Entry'!AV1306="No aplica","1",'Data Entry'!AV1306)</f>
        <v/>
      </c>
      <c r="X1303" s="59" t="str">
        <f>IF('Data Entry'!AY1306="No aplica","1",'Data Entry'!AY1306)</f>
        <v/>
      </c>
      <c r="Y1303" s="151" t="str">
        <f t="shared" si="20"/>
        <v/>
      </c>
      <c r="Z1303" s="152" t="str">
        <f>IF('Data Entry'!H1306="Yes","1",IF(AND('Data Entry'!H1306="",'Data Entry'!I1306="",'Data Entry'!J1306="",'Data Entry'!K1306="",'Data Entry'!L1306="",'Data Entry'!M1306="",'Data Entry'!N1306="",'Data Entry'!O1306="",'Data Entry'!P1306="",'Data Entry'!Q1306=""),"","1"))</f>
        <v/>
      </c>
      <c r="AA1303" s="152" t="str">
        <f>IF('Data Entry'!R1306="Yes","1",IF(AND('Data Entry'!R1306="",'Data Entry'!S1306="",'Data Entry'!T1306="",'Data Entry'!U1306=""),"","1"))</f>
        <v/>
      </c>
      <c r="AB1303" s="157" t="str">
        <f>IF('Data Entry'!V1306="Yes","1",IF(AND('Data Entry'!V1306="",'Data Entry'!W1306=""),"","1"))</f>
        <v/>
      </c>
    </row>
    <row r="1304" spans="1:28" ht="17">
      <c r="A1304" s="59">
        <f>'Data Entry'!AB1307</f>
        <v>0</v>
      </c>
      <c r="B1304" s="59" t="str">
        <f>'Data Entry'!AR1307</f>
        <v/>
      </c>
      <c r="C1304" s="1">
        <f>IF('Data Entry'!AD1307="g",'Data Entry'!AC1307*0.001*U1304,IF('Data Entry'!AD1307="UI",'Data Entry'!AC1307*0.000001*U1304,IF('Data Entry'!AD1307="mg",'Data Entry'!AC1307*0.000001*U1304,IF('Data Entry'!AD1307="t",'Data Entry'!AC1307*1000*U1304,IF('Data Entry'!AD1307="kg",'Data Entry'!AC1307*1*U1304,IF('Data Entry'!AD1307="L",'Data Entry'!AC1307*1*U1304,IFERROR(,"")))))))</f>
        <v>0</v>
      </c>
      <c r="D1304" s="1" t="s">
        <v>4</v>
      </c>
      <c r="E1304" s="1">
        <f>IF('Data Entry'!AF1307="g",'Data Entry'!AE1307*0.001,IF('Data Entry'!AF1307="mg",'Data Entry'!AE1307*0.000001,IF('Data Entry'!AF1307="t",'Data Entry'!AE1307*1000,IF('Data Entry'!AF1307="ml",'Data Entry'!AE1307*0.001,IF('Data Entry'!AF1307="kg",'Data Entry'!AE1307*1,IF('Data Entry'!AF1307="Pieza",'Data Entry'!AE1307*1,IF('Data Entry'!AF1307="L",'Data Entry'!AE1307*1,IFERROR(,""))))))))</f>
        <v>0</v>
      </c>
      <c r="F1304" s="1" t="s">
        <v>4</v>
      </c>
      <c r="G1304" s="1">
        <f>IF('Data Entry'!AA1307="g",'Data Entry'!Z1307*0.001,IF('Data Entry'!AA1307="mg",'Data Entry'!Z1307*0.000001,IF('Data Entry'!AA1307="t",'Data Entry'!Z1307*1000,IF('Data Entry'!AA1307="ml",'Data Entry'!Z1307*0.001,IF('Data Entry'!AA1307="kg",'Data Entry'!Z1307*1,IF('Data Entry'!AA1307="Piezas",'Data Entry'!Z1307*1,IF('Data Entry'!AA1307="L",'Data Entry'!Z1307*1,IFERROR(,""))))))))</f>
        <v>0</v>
      </c>
      <c r="H1304" s="1" t="s">
        <v>4</v>
      </c>
      <c r="I1304" s="1">
        <f>IF('Data Entry'!AC1307="g",'Data Entry'!AB1307*0.001,IF('Data Entry'!AC1307="mg",'Data Entry'!AB1307*0.000001,IF('Data Entry'!AC1307="t",'Data Entry'!AB1307*1000,IF('Data Entry'!AC1307="ml",'Data Entry'!AB1307*0.001,IF('Data Entry'!AC1307="kg",'Data Entry'!AB1307*1,IF('Data Entry'!AC1307="L",'Data Entry'!AB1307*1,IFERROR(,"")))))))</f>
        <v>0</v>
      </c>
      <c r="J1304" s="59" t="str">
        <f>'Data Entry'!AU1307</f>
        <v/>
      </c>
      <c r="K1304" s="1">
        <f>IF('Data Entry'!AI1307="g",'Data Entry'!AH1307*0.001*V1304,IF('Data Entry'!AI1307="UI",'Data Entry'!AH1307*0.000001*V1304,IF('Data Entry'!AI1307="mg",'Data Entry'!AH1307*0.000001*V1304,IF('Data Entry'!AI1307="t",'Data Entry'!AH1307*1000*V1304,IF('Data Entry'!AI1307="kg",'Data Entry'!AH1307*1*V1304,IF('Data Entry'!AI1307="L",'Data Entry'!AH1307*1*V1304,IFERROR(,"")))))))</f>
        <v>0</v>
      </c>
      <c r="L1304" s="1" t="s">
        <v>4</v>
      </c>
      <c r="M1304" s="59">
        <f>'Data Entry'!AJ1307</f>
        <v>0</v>
      </c>
      <c r="N1304" s="59" t="str">
        <f>'Data Entry'!AX1307</f>
        <v/>
      </c>
      <c r="O1304" s="1">
        <f>IF('Data Entry'!AL1307="g",'Data Entry'!AK1307*0.001*W1304,IF('Data Entry'!AL1307="UI",'Data Entry'!AK1307*0.000001*W1304,IF('Data Entry'!AL1307="mg",'Data Entry'!AK1307*0.000001*W1304,IF('Data Entry'!AL1307="t",'Data Entry'!AK1307*1000*W1304,IF('Data Entry'!AL1307="kg",'Data Entry'!AK1307*1*W1304,IF('Data Entry'!AL1307="L",'Data Entry'!AK1307*1*W1304,IFERROR(,"")))))))</f>
        <v>0</v>
      </c>
      <c r="P1304" s="1" t="s">
        <v>4</v>
      </c>
      <c r="Q1304" s="59">
        <f>'Data Entry'!AM1307</f>
        <v>0</v>
      </c>
      <c r="R1304" s="59" t="str">
        <f>'Data Entry'!BA1307</f>
        <v/>
      </c>
      <c r="S1304" s="1">
        <f>IF('Data Entry'!AO1307="g",'Data Entry'!AN1307*0.001*X1304,IF('Data Entry'!AO1307="UI",'Data Entry'!AN1307*0.000001*X1304,IF('Data Entry'!AO1307="mg",'Data Entry'!AN1307*0.000001*X1304,IF('Data Entry'!AO1307="t",'Data Entry'!AN1307*1000*X1304,IF('Data Entry'!AO1307="kg",'Data Entry'!AN1307*1*X1304,IF('Data Entry'!AO1307="L",'Data Entry'!AN1307*1*X1304,IFERROR(,"")))))))</f>
        <v>0</v>
      </c>
      <c r="T1304" s="1" t="s">
        <v>4</v>
      </c>
      <c r="U1304" s="59" t="str">
        <f>IF('Data Entry'!AP1307="No aplica","1",'Data Entry'!AP1307)</f>
        <v/>
      </c>
      <c r="V1304" s="59" t="str">
        <f>IF('Data Entry'!AS1307="No aplica","1",'Data Entry'!AS1307)</f>
        <v/>
      </c>
      <c r="W1304" s="59" t="str">
        <f>IF('Data Entry'!AV1307="No aplica","1",'Data Entry'!AV1307)</f>
        <v/>
      </c>
      <c r="X1304" s="59" t="str">
        <f>IF('Data Entry'!AY1307="No aplica","1",'Data Entry'!AY1307)</f>
        <v/>
      </c>
      <c r="Y1304" s="151" t="str">
        <f t="shared" si="20"/>
        <v/>
      </c>
      <c r="Z1304" s="152" t="str">
        <f>IF('Data Entry'!H1307="Yes","1",IF(AND('Data Entry'!H1307="",'Data Entry'!I1307="",'Data Entry'!J1307="",'Data Entry'!K1307="",'Data Entry'!L1307="",'Data Entry'!M1307="",'Data Entry'!N1307="",'Data Entry'!O1307="",'Data Entry'!P1307="",'Data Entry'!Q1307=""),"","1"))</f>
        <v/>
      </c>
      <c r="AA1304" s="152" t="str">
        <f>IF('Data Entry'!R1307="Yes","1",IF(AND('Data Entry'!R1307="",'Data Entry'!S1307="",'Data Entry'!T1307="",'Data Entry'!U1307=""),"","1"))</f>
        <v/>
      </c>
      <c r="AB1304" s="157" t="str">
        <f>IF('Data Entry'!V1307="Yes","1",IF(AND('Data Entry'!V1307="",'Data Entry'!W1307=""),"","1"))</f>
        <v/>
      </c>
    </row>
    <row r="1305" spans="1:28" ht="17">
      <c r="A1305" s="59">
        <f>'Data Entry'!AB1308</f>
        <v>0</v>
      </c>
      <c r="B1305" s="59" t="str">
        <f>'Data Entry'!AR1308</f>
        <v/>
      </c>
      <c r="C1305" s="1">
        <f>IF('Data Entry'!AD1308="g",'Data Entry'!AC1308*0.001*U1305,IF('Data Entry'!AD1308="UI",'Data Entry'!AC1308*0.000001*U1305,IF('Data Entry'!AD1308="mg",'Data Entry'!AC1308*0.000001*U1305,IF('Data Entry'!AD1308="t",'Data Entry'!AC1308*1000*U1305,IF('Data Entry'!AD1308="kg",'Data Entry'!AC1308*1*U1305,IF('Data Entry'!AD1308="L",'Data Entry'!AC1308*1*U1305,IFERROR(,"")))))))</f>
        <v>0</v>
      </c>
      <c r="D1305" s="1" t="s">
        <v>4</v>
      </c>
      <c r="E1305" s="1">
        <f>IF('Data Entry'!AF1308="g",'Data Entry'!AE1308*0.001,IF('Data Entry'!AF1308="mg",'Data Entry'!AE1308*0.000001,IF('Data Entry'!AF1308="t",'Data Entry'!AE1308*1000,IF('Data Entry'!AF1308="ml",'Data Entry'!AE1308*0.001,IF('Data Entry'!AF1308="kg",'Data Entry'!AE1308*1,IF('Data Entry'!AF1308="Pieza",'Data Entry'!AE1308*1,IF('Data Entry'!AF1308="L",'Data Entry'!AE1308*1,IFERROR(,""))))))))</f>
        <v>0</v>
      </c>
      <c r="F1305" s="1" t="s">
        <v>4</v>
      </c>
      <c r="G1305" s="1">
        <f>IF('Data Entry'!AA1308="g",'Data Entry'!Z1308*0.001,IF('Data Entry'!AA1308="mg",'Data Entry'!Z1308*0.000001,IF('Data Entry'!AA1308="t",'Data Entry'!Z1308*1000,IF('Data Entry'!AA1308="ml",'Data Entry'!Z1308*0.001,IF('Data Entry'!AA1308="kg",'Data Entry'!Z1308*1,IF('Data Entry'!AA1308="Piezas",'Data Entry'!Z1308*1,IF('Data Entry'!AA1308="L",'Data Entry'!Z1308*1,IFERROR(,""))))))))</f>
        <v>0</v>
      </c>
      <c r="H1305" s="1" t="s">
        <v>4</v>
      </c>
      <c r="I1305" s="1">
        <f>IF('Data Entry'!AC1308="g",'Data Entry'!AB1308*0.001,IF('Data Entry'!AC1308="mg",'Data Entry'!AB1308*0.000001,IF('Data Entry'!AC1308="t",'Data Entry'!AB1308*1000,IF('Data Entry'!AC1308="ml",'Data Entry'!AB1308*0.001,IF('Data Entry'!AC1308="kg",'Data Entry'!AB1308*1,IF('Data Entry'!AC1308="L",'Data Entry'!AB1308*1,IFERROR(,"")))))))</f>
        <v>0</v>
      </c>
      <c r="J1305" s="59" t="str">
        <f>'Data Entry'!AU1308</f>
        <v/>
      </c>
      <c r="K1305" s="1">
        <f>IF('Data Entry'!AI1308="g",'Data Entry'!AH1308*0.001*V1305,IF('Data Entry'!AI1308="UI",'Data Entry'!AH1308*0.000001*V1305,IF('Data Entry'!AI1308="mg",'Data Entry'!AH1308*0.000001*V1305,IF('Data Entry'!AI1308="t",'Data Entry'!AH1308*1000*V1305,IF('Data Entry'!AI1308="kg",'Data Entry'!AH1308*1*V1305,IF('Data Entry'!AI1308="L",'Data Entry'!AH1308*1*V1305,IFERROR(,"")))))))</f>
        <v>0</v>
      </c>
      <c r="L1305" s="1" t="s">
        <v>4</v>
      </c>
      <c r="M1305" s="59">
        <f>'Data Entry'!AJ1308</f>
        <v>0</v>
      </c>
      <c r="N1305" s="59" t="str">
        <f>'Data Entry'!AX1308</f>
        <v/>
      </c>
      <c r="O1305" s="1">
        <f>IF('Data Entry'!AL1308="g",'Data Entry'!AK1308*0.001*W1305,IF('Data Entry'!AL1308="UI",'Data Entry'!AK1308*0.000001*W1305,IF('Data Entry'!AL1308="mg",'Data Entry'!AK1308*0.000001*W1305,IF('Data Entry'!AL1308="t",'Data Entry'!AK1308*1000*W1305,IF('Data Entry'!AL1308="kg",'Data Entry'!AK1308*1*W1305,IF('Data Entry'!AL1308="L",'Data Entry'!AK1308*1*W1305,IFERROR(,"")))))))</f>
        <v>0</v>
      </c>
      <c r="P1305" s="1" t="s">
        <v>4</v>
      </c>
      <c r="Q1305" s="59">
        <f>'Data Entry'!AM1308</f>
        <v>0</v>
      </c>
      <c r="R1305" s="59" t="str">
        <f>'Data Entry'!BA1308</f>
        <v/>
      </c>
      <c r="S1305" s="1">
        <f>IF('Data Entry'!AO1308="g",'Data Entry'!AN1308*0.001*X1305,IF('Data Entry'!AO1308="UI",'Data Entry'!AN1308*0.000001*X1305,IF('Data Entry'!AO1308="mg",'Data Entry'!AN1308*0.000001*X1305,IF('Data Entry'!AO1308="t",'Data Entry'!AN1308*1000*X1305,IF('Data Entry'!AO1308="kg",'Data Entry'!AN1308*1*X1305,IF('Data Entry'!AO1308="L",'Data Entry'!AN1308*1*X1305,IFERROR(,"")))))))</f>
        <v>0</v>
      </c>
      <c r="T1305" s="1" t="s">
        <v>4</v>
      </c>
      <c r="U1305" s="59" t="str">
        <f>IF('Data Entry'!AP1308="No aplica","1",'Data Entry'!AP1308)</f>
        <v/>
      </c>
      <c r="V1305" s="59" t="str">
        <f>IF('Data Entry'!AS1308="No aplica","1",'Data Entry'!AS1308)</f>
        <v/>
      </c>
      <c r="W1305" s="59" t="str">
        <f>IF('Data Entry'!AV1308="No aplica","1",'Data Entry'!AV1308)</f>
        <v/>
      </c>
      <c r="X1305" s="59" t="str">
        <f>IF('Data Entry'!AY1308="No aplica","1",'Data Entry'!AY1308)</f>
        <v/>
      </c>
      <c r="Y1305" s="151" t="str">
        <f t="shared" si="20"/>
        <v/>
      </c>
      <c r="Z1305" s="152" t="str">
        <f>IF('Data Entry'!H1308="Yes","1",IF(AND('Data Entry'!H1308="",'Data Entry'!I1308="",'Data Entry'!J1308="",'Data Entry'!K1308="",'Data Entry'!L1308="",'Data Entry'!M1308="",'Data Entry'!N1308="",'Data Entry'!O1308="",'Data Entry'!P1308="",'Data Entry'!Q1308=""),"","1"))</f>
        <v/>
      </c>
      <c r="AA1305" s="152" t="str">
        <f>IF('Data Entry'!R1308="Yes","1",IF(AND('Data Entry'!R1308="",'Data Entry'!S1308="",'Data Entry'!T1308="",'Data Entry'!U1308=""),"","1"))</f>
        <v/>
      </c>
      <c r="AB1305" s="157" t="str">
        <f>IF('Data Entry'!V1308="Yes","1",IF(AND('Data Entry'!V1308="",'Data Entry'!W1308=""),"","1"))</f>
        <v/>
      </c>
    </row>
    <row r="1306" spans="1:28" ht="17">
      <c r="A1306" s="59">
        <f>'Data Entry'!AB1309</f>
        <v>0</v>
      </c>
      <c r="B1306" s="59" t="str">
        <f>'Data Entry'!AR1309</f>
        <v/>
      </c>
      <c r="C1306" s="1">
        <f>IF('Data Entry'!AD1309="g",'Data Entry'!AC1309*0.001*U1306,IF('Data Entry'!AD1309="UI",'Data Entry'!AC1309*0.000001*U1306,IF('Data Entry'!AD1309="mg",'Data Entry'!AC1309*0.000001*U1306,IF('Data Entry'!AD1309="t",'Data Entry'!AC1309*1000*U1306,IF('Data Entry'!AD1309="kg",'Data Entry'!AC1309*1*U1306,IF('Data Entry'!AD1309="L",'Data Entry'!AC1309*1*U1306,IFERROR(,"")))))))</f>
        <v>0</v>
      </c>
      <c r="D1306" s="1" t="s">
        <v>4</v>
      </c>
      <c r="E1306" s="1">
        <f>IF('Data Entry'!AF1309="g",'Data Entry'!AE1309*0.001,IF('Data Entry'!AF1309="mg",'Data Entry'!AE1309*0.000001,IF('Data Entry'!AF1309="t",'Data Entry'!AE1309*1000,IF('Data Entry'!AF1309="ml",'Data Entry'!AE1309*0.001,IF('Data Entry'!AF1309="kg",'Data Entry'!AE1309*1,IF('Data Entry'!AF1309="Pieza",'Data Entry'!AE1309*1,IF('Data Entry'!AF1309="L",'Data Entry'!AE1309*1,IFERROR(,""))))))))</f>
        <v>0</v>
      </c>
      <c r="F1306" s="1" t="s">
        <v>4</v>
      </c>
      <c r="G1306" s="1">
        <f>IF('Data Entry'!AA1309="g",'Data Entry'!Z1309*0.001,IF('Data Entry'!AA1309="mg",'Data Entry'!Z1309*0.000001,IF('Data Entry'!AA1309="t",'Data Entry'!Z1309*1000,IF('Data Entry'!AA1309="ml",'Data Entry'!Z1309*0.001,IF('Data Entry'!AA1309="kg",'Data Entry'!Z1309*1,IF('Data Entry'!AA1309="Piezas",'Data Entry'!Z1309*1,IF('Data Entry'!AA1309="L",'Data Entry'!Z1309*1,IFERROR(,""))))))))</f>
        <v>0</v>
      </c>
      <c r="H1306" s="1" t="s">
        <v>4</v>
      </c>
      <c r="I1306" s="1">
        <f>IF('Data Entry'!AC1309="g",'Data Entry'!AB1309*0.001,IF('Data Entry'!AC1309="mg",'Data Entry'!AB1309*0.000001,IF('Data Entry'!AC1309="t",'Data Entry'!AB1309*1000,IF('Data Entry'!AC1309="ml",'Data Entry'!AB1309*0.001,IF('Data Entry'!AC1309="kg",'Data Entry'!AB1309*1,IF('Data Entry'!AC1309="L",'Data Entry'!AB1309*1,IFERROR(,"")))))))</f>
        <v>0</v>
      </c>
      <c r="J1306" s="59" t="str">
        <f>'Data Entry'!AU1309</f>
        <v/>
      </c>
      <c r="K1306" s="1">
        <f>IF('Data Entry'!AI1309="g",'Data Entry'!AH1309*0.001*V1306,IF('Data Entry'!AI1309="UI",'Data Entry'!AH1309*0.000001*V1306,IF('Data Entry'!AI1309="mg",'Data Entry'!AH1309*0.000001*V1306,IF('Data Entry'!AI1309="t",'Data Entry'!AH1309*1000*V1306,IF('Data Entry'!AI1309="kg",'Data Entry'!AH1309*1*V1306,IF('Data Entry'!AI1309="L",'Data Entry'!AH1309*1*V1306,IFERROR(,"")))))))</f>
        <v>0</v>
      </c>
      <c r="L1306" s="1" t="s">
        <v>4</v>
      </c>
      <c r="M1306" s="59">
        <f>'Data Entry'!AJ1309</f>
        <v>0</v>
      </c>
      <c r="N1306" s="59" t="str">
        <f>'Data Entry'!AX1309</f>
        <v/>
      </c>
      <c r="O1306" s="1">
        <f>IF('Data Entry'!AL1309="g",'Data Entry'!AK1309*0.001*W1306,IF('Data Entry'!AL1309="UI",'Data Entry'!AK1309*0.000001*W1306,IF('Data Entry'!AL1309="mg",'Data Entry'!AK1309*0.000001*W1306,IF('Data Entry'!AL1309="t",'Data Entry'!AK1309*1000*W1306,IF('Data Entry'!AL1309="kg",'Data Entry'!AK1309*1*W1306,IF('Data Entry'!AL1309="L",'Data Entry'!AK1309*1*W1306,IFERROR(,"")))))))</f>
        <v>0</v>
      </c>
      <c r="P1306" s="1" t="s">
        <v>4</v>
      </c>
      <c r="Q1306" s="59">
        <f>'Data Entry'!AM1309</f>
        <v>0</v>
      </c>
      <c r="R1306" s="59" t="str">
        <f>'Data Entry'!BA1309</f>
        <v/>
      </c>
      <c r="S1306" s="1">
        <f>IF('Data Entry'!AO1309="g",'Data Entry'!AN1309*0.001*X1306,IF('Data Entry'!AO1309="UI",'Data Entry'!AN1309*0.000001*X1306,IF('Data Entry'!AO1309="mg",'Data Entry'!AN1309*0.000001*X1306,IF('Data Entry'!AO1309="t",'Data Entry'!AN1309*1000*X1306,IF('Data Entry'!AO1309="kg",'Data Entry'!AN1309*1*X1306,IF('Data Entry'!AO1309="L",'Data Entry'!AN1309*1*X1306,IFERROR(,"")))))))</f>
        <v>0</v>
      </c>
      <c r="T1306" s="1" t="s">
        <v>4</v>
      </c>
      <c r="U1306" s="59" t="str">
        <f>IF('Data Entry'!AP1309="No aplica","1",'Data Entry'!AP1309)</f>
        <v/>
      </c>
      <c r="V1306" s="59" t="str">
        <f>IF('Data Entry'!AS1309="No aplica","1",'Data Entry'!AS1309)</f>
        <v/>
      </c>
      <c r="W1306" s="59" t="str">
        <f>IF('Data Entry'!AV1309="No aplica","1",'Data Entry'!AV1309)</f>
        <v/>
      </c>
      <c r="X1306" s="59" t="str">
        <f>IF('Data Entry'!AY1309="No aplica","1",'Data Entry'!AY1309)</f>
        <v/>
      </c>
      <c r="Y1306" s="151" t="str">
        <f t="shared" si="20"/>
        <v/>
      </c>
      <c r="Z1306" s="152" t="str">
        <f>IF('Data Entry'!H1309="Yes","1",IF(AND('Data Entry'!H1309="",'Data Entry'!I1309="",'Data Entry'!J1309="",'Data Entry'!K1309="",'Data Entry'!L1309="",'Data Entry'!M1309="",'Data Entry'!N1309="",'Data Entry'!O1309="",'Data Entry'!P1309="",'Data Entry'!Q1309=""),"","1"))</f>
        <v/>
      </c>
      <c r="AA1306" s="152" t="str">
        <f>IF('Data Entry'!R1309="Yes","1",IF(AND('Data Entry'!R1309="",'Data Entry'!S1309="",'Data Entry'!T1309="",'Data Entry'!U1309=""),"","1"))</f>
        <v/>
      </c>
      <c r="AB1306" s="157" t="str">
        <f>IF('Data Entry'!V1309="Yes","1",IF(AND('Data Entry'!V1309="",'Data Entry'!W1309=""),"","1"))</f>
        <v/>
      </c>
    </row>
    <row r="1307" spans="1:28" ht="17">
      <c r="A1307" s="59">
        <f>'Data Entry'!AB1310</f>
        <v>0</v>
      </c>
      <c r="B1307" s="59" t="str">
        <f>'Data Entry'!AR1310</f>
        <v/>
      </c>
      <c r="C1307" s="1">
        <f>IF('Data Entry'!AD1310="g",'Data Entry'!AC1310*0.001*U1307,IF('Data Entry'!AD1310="UI",'Data Entry'!AC1310*0.000001*U1307,IF('Data Entry'!AD1310="mg",'Data Entry'!AC1310*0.000001*U1307,IF('Data Entry'!AD1310="t",'Data Entry'!AC1310*1000*U1307,IF('Data Entry'!AD1310="kg",'Data Entry'!AC1310*1*U1307,IF('Data Entry'!AD1310="L",'Data Entry'!AC1310*1*U1307,IFERROR(,"")))))))</f>
        <v>0</v>
      </c>
      <c r="D1307" s="1" t="s">
        <v>4</v>
      </c>
      <c r="E1307" s="1">
        <f>IF('Data Entry'!AF1310="g",'Data Entry'!AE1310*0.001,IF('Data Entry'!AF1310="mg",'Data Entry'!AE1310*0.000001,IF('Data Entry'!AF1310="t",'Data Entry'!AE1310*1000,IF('Data Entry'!AF1310="ml",'Data Entry'!AE1310*0.001,IF('Data Entry'!AF1310="kg",'Data Entry'!AE1310*1,IF('Data Entry'!AF1310="Pieza",'Data Entry'!AE1310*1,IF('Data Entry'!AF1310="L",'Data Entry'!AE1310*1,IFERROR(,""))))))))</f>
        <v>0</v>
      </c>
      <c r="F1307" s="1" t="s">
        <v>4</v>
      </c>
      <c r="G1307" s="1">
        <f>IF('Data Entry'!AA1310="g",'Data Entry'!Z1310*0.001,IF('Data Entry'!AA1310="mg",'Data Entry'!Z1310*0.000001,IF('Data Entry'!AA1310="t",'Data Entry'!Z1310*1000,IF('Data Entry'!AA1310="ml",'Data Entry'!Z1310*0.001,IF('Data Entry'!AA1310="kg",'Data Entry'!Z1310*1,IF('Data Entry'!AA1310="Piezas",'Data Entry'!Z1310*1,IF('Data Entry'!AA1310="L",'Data Entry'!Z1310*1,IFERROR(,""))))))))</f>
        <v>0</v>
      </c>
      <c r="H1307" s="1" t="s">
        <v>4</v>
      </c>
      <c r="I1307" s="1">
        <f>IF('Data Entry'!AC1310="g",'Data Entry'!AB1310*0.001,IF('Data Entry'!AC1310="mg",'Data Entry'!AB1310*0.000001,IF('Data Entry'!AC1310="t",'Data Entry'!AB1310*1000,IF('Data Entry'!AC1310="ml",'Data Entry'!AB1310*0.001,IF('Data Entry'!AC1310="kg",'Data Entry'!AB1310*1,IF('Data Entry'!AC1310="L",'Data Entry'!AB1310*1,IFERROR(,"")))))))</f>
        <v>0</v>
      </c>
      <c r="J1307" s="59" t="str">
        <f>'Data Entry'!AU1310</f>
        <v/>
      </c>
      <c r="K1307" s="1">
        <f>IF('Data Entry'!AI1310="g",'Data Entry'!AH1310*0.001*V1307,IF('Data Entry'!AI1310="UI",'Data Entry'!AH1310*0.000001*V1307,IF('Data Entry'!AI1310="mg",'Data Entry'!AH1310*0.000001*V1307,IF('Data Entry'!AI1310="t",'Data Entry'!AH1310*1000*V1307,IF('Data Entry'!AI1310="kg",'Data Entry'!AH1310*1*V1307,IF('Data Entry'!AI1310="L",'Data Entry'!AH1310*1*V1307,IFERROR(,"")))))))</f>
        <v>0</v>
      </c>
      <c r="L1307" s="1" t="s">
        <v>4</v>
      </c>
      <c r="M1307" s="59">
        <f>'Data Entry'!AJ1310</f>
        <v>0</v>
      </c>
      <c r="N1307" s="59" t="str">
        <f>'Data Entry'!AX1310</f>
        <v/>
      </c>
      <c r="O1307" s="1">
        <f>IF('Data Entry'!AL1310="g",'Data Entry'!AK1310*0.001*W1307,IF('Data Entry'!AL1310="UI",'Data Entry'!AK1310*0.000001*W1307,IF('Data Entry'!AL1310="mg",'Data Entry'!AK1310*0.000001*W1307,IF('Data Entry'!AL1310="t",'Data Entry'!AK1310*1000*W1307,IF('Data Entry'!AL1310="kg",'Data Entry'!AK1310*1*W1307,IF('Data Entry'!AL1310="L",'Data Entry'!AK1310*1*W1307,IFERROR(,"")))))))</f>
        <v>0</v>
      </c>
      <c r="P1307" s="1" t="s">
        <v>4</v>
      </c>
      <c r="Q1307" s="59">
        <f>'Data Entry'!AM1310</f>
        <v>0</v>
      </c>
      <c r="R1307" s="59" t="str">
        <f>'Data Entry'!BA1310</f>
        <v/>
      </c>
      <c r="S1307" s="1">
        <f>IF('Data Entry'!AO1310="g",'Data Entry'!AN1310*0.001*X1307,IF('Data Entry'!AO1310="UI",'Data Entry'!AN1310*0.000001*X1307,IF('Data Entry'!AO1310="mg",'Data Entry'!AN1310*0.000001*X1307,IF('Data Entry'!AO1310="t",'Data Entry'!AN1310*1000*X1307,IF('Data Entry'!AO1310="kg",'Data Entry'!AN1310*1*X1307,IF('Data Entry'!AO1310="L",'Data Entry'!AN1310*1*X1307,IFERROR(,"")))))))</f>
        <v>0</v>
      </c>
      <c r="T1307" s="1" t="s">
        <v>4</v>
      </c>
      <c r="U1307" s="59" t="str">
        <f>IF('Data Entry'!AP1310="No aplica","1",'Data Entry'!AP1310)</f>
        <v/>
      </c>
      <c r="V1307" s="59" t="str">
        <f>IF('Data Entry'!AS1310="No aplica","1",'Data Entry'!AS1310)</f>
        <v/>
      </c>
      <c r="W1307" s="59" t="str">
        <f>IF('Data Entry'!AV1310="No aplica","1",'Data Entry'!AV1310)</f>
        <v/>
      </c>
      <c r="X1307" s="59" t="str">
        <f>IF('Data Entry'!AY1310="No aplica","1",'Data Entry'!AY1310)</f>
        <v/>
      </c>
      <c r="Y1307" s="151" t="str">
        <f t="shared" si="20"/>
        <v/>
      </c>
      <c r="Z1307" s="152" t="str">
        <f>IF('Data Entry'!H1310="Yes","1",IF(AND('Data Entry'!H1310="",'Data Entry'!I1310="",'Data Entry'!J1310="",'Data Entry'!K1310="",'Data Entry'!L1310="",'Data Entry'!M1310="",'Data Entry'!N1310="",'Data Entry'!O1310="",'Data Entry'!P1310="",'Data Entry'!Q1310=""),"","1"))</f>
        <v/>
      </c>
      <c r="AA1307" s="152" t="str">
        <f>IF('Data Entry'!R1310="Yes","1",IF(AND('Data Entry'!R1310="",'Data Entry'!S1310="",'Data Entry'!T1310="",'Data Entry'!U1310=""),"","1"))</f>
        <v/>
      </c>
      <c r="AB1307" s="157" t="str">
        <f>IF('Data Entry'!V1310="Yes","1",IF(AND('Data Entry'!V1310="",'Data Entry'!W1310=""),"","1"))</f>
        <v/>
      </c>
    </row>
    <row r="1308" spans="1:28" ht="17">
      <c r="A1308" s="59">
        <f>'Data Entry'!AB1311</f>
        <v>0</v>
      </c>
      <c r="B1308" s="59" t="str">
        <f>'Data Entry'!AR1311</f>
        <v/>
      </c>
      <c r="C1308" s="1">
        <f>IF('Data Entry'!AD1311="g",'Data Entry'!AC1311*0.001*U1308,IF('Data Entry'!AD1311="UI",'Data Entry'!AC1311*0.000001*U1308,IF('Data Entry'!AD1311="mg",'Data Entry'!AC1311*0.000001*U1308,IF('Data Entry'!AD1311="t",'Data Entry'!AC1311*1000*U1308,IF('Data Entry'!AD1311="kg",'Data Entry'!AC1311*1*U1308,IF('Data Entry'!AD1311="L",'Data Entry'!AC1311*1*U1308,IFERROR(,"")))))))</f>
        <v>0</v>
      </c>
      <c r="D1308" s="1" t="s">
        <v>4</v>
      </c>
      <c r="E1308" s="1">
        <f>IF('Data Entry'!AF1311="g",'Data Entry'!AE1311*0.001,IF('Data Entry'!AF1311="mg",'Data Entry'!AE1311*0.000001,IF('Data Entry'!AF1311="t",'Data Entry'!AE1311*1000,IF('Data Entry'!AF1311="ml",'Data Entry'!AE1311*0.001,IF('Data Entry'!AF1311="kg",'Data Entry'!AE1311*1,IF('Data Entry'!AF1311="Pieza",'Data Entry'!AE1311*1,IF('Data Entry'!AF1311="L",'Data Entry'!AE1311*1,IFERROR(,""))))))))</f>
        <v>0</v>
      </c>
      <c r="F1308" s="1" t="s">
        <v>4</v>
      </c>
      <c r="G1308" s="1">
        <f>IF('Data Entry'!AA1311="g",'Data Entry'!Z1311*0.001,IF('Data Entry'!AA1311="mg",'Data Entry'!Z1311*0.000001,IF('Data Entry'!AA1311="t",'Data Entry'!Z1311*1000,IF('Data Entry'!AA1311="ml",'Data Entry'!Z1311*0.001,IF('Data Entry'!AA1311="kg",'Data Entry'!Z1311*1,IF('Data Entry'!AA1311="Piezas",'Data Entry'!Z1311*1,IF('Data Entry'!AA1311="L",'Data Entry'!Z1311*1,IFERROR(,""))))))))</f>
        <v>0</v>
      </c>
      <c r="H1308" s="1" t="s">
        <v>4</v>
      </c>
      <c r="I1308" s="1">
        <f>IF('Data Entry'!AC1311="g",'Data Entry'!AB1311*0.001,IF('Data Entry'!AC1311="mg",'Data Entry'!AB1311*0.000001,IF('Data Entry'!AC1311="t",'Data Entry'!AB1311*1000,IF('Data Entry'!AC1311="ml",'Data Entry'!AB1311*0.001,IF('Data Entry'!AC1311="kg",'Data Entry'!AB1311*1,IF('Data Entry'!AC1311="L",'Data Entry'!AB1311*1,IFERROR(,"")))))))</f>
        <v>0</v>
      </c>
      <c r="J1308" s="59" t="str">
        <f>'Data Entry'!AU1311</f>
        <v/>
      </c>
      <c r="K1308" s="1">
        <f>IF('Data Entry'!AI1311="g",'Data Entry'!AH1311*0.001*V1308,IF('Data Entry'!AI1311="UI",'Data Entry'!AH1311*0.000001*V1308,IF('Data Entry'!AI1311="mg",'Data Entry'!AH1311*0.000001*V1308,IF('Data Entry'!AI1311="t",'Data Entry'!AH1311*1000*V1308,IF('Data Entry'!AI1311="kg",'Data Entry'!AH1311*1*V1308,IF('Data Entry'!AI1311="L",'Data Entry'!AH1311*1*V1308,IFERROR(,"")))))))</f>
        <v>0</v>
      </c>
      <c r="L1308" s="1" t="s">
        <v>4</v>
      </c>
      <c r="M1308" s="59">
        <f>'Data Entry'!AJ1311</f>
        <v>0</v>
      </c>
      <c r="N1308" s="59" t="str">
        <f>'Data Entry'!AX1311</f>
        <v/>
      </c>
      <c r="O1308" s="1">
        <f>IF('Data Entry'!AL1311="g",'Data Entry'!AK1311*0.001*W1308,IF('Data Entry'!AL1311="UI",'Data Entry'!AK1311*0.000001*W1308,IF('Data Entry'!AL1311="mg",'Data Entry'!AK1311*0.000001*W1308,IF('Data Entry'!AL1311="t",'Data Entry'!AK1311*1000*W1308,IF('Data Entry'!AL1311="kg",'Data Entry'!AK1311*1*W1308,IF('Data Entry'!AL1311="L",'Data Entry'!AK1311*1*W1308,IFERROR(,"")))))))</f>
        <v>0</v>
      </c>
      <c r="P1308" s="1" t="s">
        <v>4</v>
      </c>
      <c r="Q1308" s="59">
        <f>'Data Entry'!AM1311</f>
        <v>0</v>
      </c>
      <c r="R1308" s="59" t="str">
        <f>'Data Entry'!BA1311</f>
        <v/>
      </c>
      <c r="S1308" s="1">
        <f>IF('Data Entry'!AO1311="g",'Data Entry'!AN1311*0.001*X1308,IF('Data Entry'!AO1311="UI",'Data Entry'!AN1311*0.000001*X1308,IF('Data Entry'!AO1311="mg",'Data Entry'!AN1311*0.000001*X1308,IF('Data Entry'!AO1311="t",'Data Entry'!AN1311*1000*X1308,IF('Data Entry'!AO1311="kg",'Data Entry'!AN1311*1*X1308,IF('Data Entry'!AO1311="L",'Data Entry'!AN1311*1*X1308,IFERROR(,"")))))))</f>
        <v>0</v>
      </c>
      <c r="T1308" s="1" t="s">
        <v>4</v>
      </c>
      <c r="U1308" s="59" t="str">
        <f>IF('Data Entry'!AP1311="No aplica","1",'Data Entry'!AP1311)</f>
        <v/>
      </c>
      <c r="V1308" s="59" t="str">
        <f>IF('Data Entry'!AS1311="No aplica","1",'Data Entry'!AS1311)</f>
        <v/>
      </c>
      <c r="W1308" s="59" t="str">
        <f>IF('Data Entry'!AV1311="No aplica","1",'Data Entry'!AV1311)</f>
        <v/>
      </c>
      <c r="X1308" s="59" t="str">
        <f>IF('Data Entry'!AY1311="No aplica","1",'Data Entry'!AY1311)</f>
        <v/>
      </c>
      <c r="Y1308" s="151" t="str">
        <f t="shared" si="20"/>
        <v/>
      </c>
      <c r="Z1308" s="152" t="str">
        <f>IF('Data Entry'!H1311="Yes","1",IF(AND('Data Entry'!H1311="",'Data Entry'!I1311="",'Data Entry'!J1311="",'Data Entry'!K1311="",'Data Entry'!L1311="",'Data Entry'!M1311="",'Data Entry'!N1311="",'Data Entry'!O1311="",'Data Entry'!P1311="",'Data Entry'!Q1311=""),"","1"))</f>
        <v/>
      </c>
      <c r="AA1308" s="152" t="str">
        <f>IF('Data Entry'!R1311="Yes","1",IF(AND('Data Entry'!R1311="",'Data Entry'!S1311="",'Data Entry'!T1311="",'Data Entry'!U1311=""),"","1"))</f>
        <v/>
      </c>
      <c r="AB1308" s="157" t="str">
        <f>IF('Data Entry'!V1311="Yes","1",IF(AND('Data Entry'!V1311="",'Data Entry'!W1311=""),"","1"))</f>
        <v/>
      </c>
    </row>
    <row r="1309" spans="1:28" ht="17">
      <c r="A1309" s="59">
        <f>'Data Entry'!AB1312</f>
        <v>0</v>
      </c>
      <c r="B1309" s="59" t="str">
        <f>'Data Entry'!AR1312</f>
        <v/>
      </c>
      <c r="C1309" s="1">
        <f>IF('Data Entry'!AD1312="g",'Data Entry'!AC1312*0.001*U1309,IF('Data Entry'!AD1312="UI",'Data Entry'!AC1312*0.000001*U1309,IF('Data Entry'!AD1312="mg",'Data Entry'!AC1312*0.000001*U1309,IF('Data Entry'!AD1312="t",'Data Entry'!AC1312*1000*U1309,IF('Data Entry'!AD1312="kg",'Data Entry'!AC1312*1*U1309,IF('Data Entry'!AD1312="L",'Data Entry'!AC1312*1*U1309,IFERROR(,"")))))))</f>
        <v>0</v>
      </c>
      <c r="D1309" s="1" t="s">
        <v>4</v>
      </c>
      <c r="E1309" s="1">
        <f>IF('Data Entry'!AF1312="g",'Data Entry'!AE1312*0.001,IF('Data Entry'!AF1312="mg",'Data Entry'!AE1312*0.000001,IF('Data Entry'!AF1312="t",'Data Entry'!AE1312*1000,IF('Data Entry'!AF1312="ml",'Data Entry'!AE1312*0.001,IF('Data Entry'!AF1312="kg",'Data Entry'!AE1312*1,IF('Data Entry'!AF1312="Pieza",'Data Entry'!AE1312*1,IF('Data Entry'!AF1312="L",'Data Entry'!AE1312*1,IFERROR(,""))))))))</f>
        <v>0</v>
      </c>
      <c r="F1309" s="1" t="s">
        <v>4</v>
      </c>
      <c r="G1309" s="1">
        <f>IF('Data Entry'!AA1312="g",'Data Entry'!Z1312*0.001,IF('Data Entry'!AA1312="mg",'Data Entry'!Z1312*0.000001,IF('Data Entry'!AA1312="t",'Data Entry'!Z1312*1000,IF('Data Entry'!AA1312="ml",'Data Entry'!Z1312*0.001,IF('Data Entry'!AA1312="kg",'Data Entry'!Z1312*1,IF('Data Entry'!AA1312="Piezas",'Data Entry'!Z1312*1,IF('Data Entry'!AA1312="L",'Data Entry'!Z1312*1,IFERROR(,""))))))))</f>
        <v>0</v>
      </c>
      <c r="H1309" s="1" t="s">
        <v>4</v>
      </c>
      <c r="I1309" s="1">
        <f>IF('Data Entry'!AC1312="g",'Data Entry'!AB1312*0.001,IF('Data Entry'!AC1312="mg",'Data Entry'!AB1312*0.000001,IF('Data Entry'!AC1312="t",'Data Entry'!AB1312*1000,IF('Data Entry'!AC1312="ml",'Data Entry'!AB1312*0.001,IF('Data Entry'!AC1312="kg",'Data Entry'!AB1312*1,IF('Data Entry'!AC1312="L",'Data Entry'!AB1312*1,IFERROR(,"")))))))</f>
        <v>0</v>
      </c>
      <c r="J1309" s="59" t="str">
        <f>'Data Entry'!AU1312</f>
        <v/>
      </c>
      <c r="K1309" s="1">
        <f>IF('Data Entry'!AI1312="g",'Data Entry'!AH1312*0.001*V1309,IF('Data Entry'!AI1312="UI",'Data Entry'!AH1312*0.000001*V1309,IF('Data Entry'!AI1312="mg",'Data Entry'!AH1312*0.000001*V1309,IF('Data Entry'!AI1312="t",'Data Entry'!AH1312*1000*V1309,IF('Data Entry'!AI1312="kg",'Data Entry'!AH1312*1*V1309,IF('Data Entry'!AI1312="L",'Data Entry'!AH1312*1*V1309,IFERROR(,"")))))))</f>
        <v>0</v>
      </c>
      <c r="L1309" s="1" t="s">
        <v>4</v>
      </c>
      <c r="M1309" s="59">
        <f>'Data Entry'!AJ1312</f>
        <v>0</v>
      </c>
      <c r="N1309" s="59" t="str">
        <f>'Data Entry'!AX1312</f>
        <v/>
      </c>
      <c r="O1309" s="1">
        <f>IF('Data Entry'!AL1312="g",'Data Entry'!AK1312*0.001*W1309,IF('Data Entry'!AL1312="UI",'Data Entry'!AK1312*0.000001*W1309,IF('Data Entry'!AL1312="mg",'Data Entry'!AK1312*0.000001*W1309,IF('Data Entry'!AL1312="t",'Data Entry'!AK1312*1000*W1309,IF('Data Entry'!AL1312="kg",'Data Entry'!AK1312*1*W1309,IF('Data Entry'!AL1312="L",'Data Entry'!AK1312*1*W1309,IFERROR(,"")))))))</f>
        <v>0</v>
      </c>
      <c r="P1309" s="1" t="s">
        <v>4</v>
      </c>
      <c r="Q1309" s="59">
        <f>'Data Entry'!AM1312</f>
        <v>0</v>
      </c>
      <c r="R1309" s="59" t="str">
        <f>'Data Entry'!BA1312</f>
        <v/>
      </c>
      <c r="S1309" s="1">
        <f>IF('Data Entry'!AO1312="g",'Data Entry'!AN1312*0.001*X1309,IF('Data Entry'!AO1312="UI",'Data Entry'!AN1312*0.000001*X1309,IF('Data Entry'!AO1312="mg",'Data Entry'!AN1312*0.000001*X1309,IF('Data Entry'!AO1312="t",'Data Entry'!AN1312*1000*X1309,IF('Data Entry'!AO1312="kg",'Data Entry'!AN1312*1*X1309,IF('Data Entry'!AO1312="L",'Data Entry'!AN1312*1*X1309,IFERROR(,"")))))))</f>
        <v>0</v>
      </c>
      <c r="T1309" s="1" t="s">
        <v>4</v>
      </c>
      <c r="U1309" s="59" t="str">
        <f>IF('Data Entry'!AP1312="No aplica","1",'Data Entry'!AP1312)</f>
        <v/>
      </c>
      <c r="V1309" s="59" t="str">
        <f>IF('Data Entry'!AS1312="No aplica","1",'Data Entry'!AS1312)</f>
        <v/>
      </c>
      <c r="W1309" s="59" t="str">
        <f>IF('Data Entry'!AV1312="No aplica","1",'Data Entry'!AV1312)</f>
        <v/>
      </c>
      <c r="X1309" s="59" t="str">
        <f>IF('Data Entry'!AY1312="No aplica","1",'Data Entry'!AY1312)</f>
        <v/>
      </c>
      <c r="Y1309" s="151" t="str">
        <f t="shared" si="20"/>
        <v/>
      </c>
      <c r="Z1309" s="152" t="str">
        <f>IF('Data Entry'!H1312="Yes","1",IF(AND('Data Entry'!H1312="",'Data Entry'!I1312="",'Data Entry'!J1312="",'Data Entry'!K1312="",'Data Entry'!L1312="",'Data Entry'!M1312="",'Data Entry'!N1312="",'Data Entry'!O1312="",'Data Entry'!P1312="",'Data Entry'!Q1312=""),"","1"))</f>
        <v/>
      </c>
      <c r="AA1309" s="152" t="str">
        <f>IF('Data Entry'!R1312="Yes","1",IF(AND('Data Entry'!R1312="",'Data Entry'!S1312="",'Data Entry'!T1312="",'Data Entry'!U1312=""),"","1"))</f>
        <v/>
      </c>
      <c r="AB1309" s="157" t="str">
        <f>IF('Data Entry'!V1312="Yes","1",IF(AND('Data Entry'!V1312="",'Data Entry'!W1312=""),"","1"))</f>
        <v/>
      </c>
    </row>
    <row r="1310" spans="1:28" ht="17">
      <c r="A1310" s="59">
        <f>'Data Entry'!AB1313</f>
        <v>0</v>
      </c>
      <c r="B1310" s="59" t="str">
        <f>'Data Entry'!AR1313</f>
        <v/>
      </c>
      <c r="C1310" s="1">
        <f>IF('Data Entry'!AD1313="g",'Data Entry'!AC1313*0.001*U1310,IF('Data Entry'!AD1313="UI",'Data Entry'!AC1313*0.000001*U1310,IF('Data Entry'!AD1313="mg",'Data Entry'!AC1313*0.000001*U1310,IF('Data Entry'!AD1313="t",'Data Entry'!AC1313*1000*U1310,IF('Data Entry'!AD1313="kg",'Data Entry'!AC1313*1*U1310,IF('Data Entry'!AD1313="L",'Data Entry'!AC1313*1*U1310,IFERROR(,"")))))))</f>
        <v>0</v>
      </c>
      <c r="D1310" s="1" t="s">
        <v>4</v>
      </c>
      <c r="E1310" s="1">
        <f>IF('Data Entry'!AF1313="g",'Data Entry'!AE1313*0.001,IF('Data Entry'!AF1313="mg",'Data Entry'!AE1313*0.000001,IF('Data Entry'!AF1313="t",'Data Entry'!AE1313*1000,IF('Data Entry'!AF1313="ml",'Data Entry'!AE1313*0.001,IF('Data Entry'!AF1313="kg",'Data Entry'!AE1313*1,IF('Data Entry'!AF1313="Pieza",'Data Entry'!AE1313*1,IF('Data Entry'!AF1313="L",'Data Entry'!AE1313*1,IFERROR(,""))))))))</f>
        <v>0</v>
      </c>
      <c r="F1310" s="1" t="s">
        <v>4</v>
      </c>
      <c r="G1310" s="1">
        <f>IF('Data Entry'!AA1313="g",'Data Entry'!Z1313*0.001,IF('Data Entry'!AA1313="mg",'Data Entry'!Z1313*0.000001,IF('Data Entry'!AA1313="t",'Data Entry'!Z1313*1000,IF('Data Entry'!AA1313="ml",'Data Entry'!Z1313*0.001,IF('Data Entry'!AA1313="kg",'Data Entry'!Z1313*1,IF('Data Entry'!AA1313="Piezas",'Data Entry'!Z1313*1,IF('Data Entry'!AA1313="L",'Data Entry'!Z1313*1,IFERROR(,""))))))))</f>
        <v>0</v>
      </c>
      <c r="H1310" s="1" t="s">
        <v>4</v>
      </c>
      <c r="I1310" s="1">
        <f>IF('Data Entry'!AC1313="g",'Data Entry'!AB1313*0.001,IF('Data Entry'!AC1313="mg",'Data Entry'!AB1313*0.000001,IF('Data Entry'!AC1313="t",'Data Entry'!AB1313*1000,IF('Data Entry'!AC1313="ml",'Data Entry'!AB1313*0.001,IF('Data Entry'!AC1313="kg",'Data Entry'!AB1313*1,IF('Data Entry'!AC1313="L",'Data Entry'!AB1313*1,IFERROR(,"")))))))</f>
        <v>0</v>
      </c>
      <c r="J1310" s="59" t="str">
        <f>'Data Entry'!AU1313</f>
        <v/>
      </c>
      <c r="K1310" s="1">
        <f>IF('Data Entry'!AI1313="g",'Data Entry'!AH1313*0.001*V1310,IF('Data Entry'!AI1313="UI",'Data Entry'!AH1313*0.000001*V1310,IF('Data Entry'!AI1313="mg",'Data Entry'!AH1313*0.000001*V1310,IF('Data Entry'!AI1313="t",'Data Entry'!AH1313*1000*V1310,IF('Data Entry'!AI1313="kg",'Data Entry'!AH1313*1*V1310,IF('Data Entry'!AI1313="L",'Data Entry'!AH1313*1*V1310,IFERROR(,"")))))))</f>
        <v>0</v>
      </c>
      <c r="L1310" s="1" t="s">
        <v>4</v>
      </c>
      <c r="M1310" s="59">
        <f>'Data Entry'!AJ1313</f>
        <v>0</v>
      </c>
      <c r="N1310" s="59" t="str">
        <f>'Data Entry'!AX1313</f>
        <v/>
      </c>
      <c r="O1310" s="1">
        <f>IF('Data Entry'!AL1313="g",'Data Entry'!AK1313*0.001*W1310,IF('Data Entry'!AL1313="UI",'Data Entry'!AK1313*0.000001*W1310,IF('Data Entry'!AL1313="mg",'Data Entry'!AK1313*0.000001*W1310,IF('Data Entry'!AL1313="t",'Data Entry'!AK1313*1000*W1310,IF('Data Entry'!AL1313="kg",'Data Entry'!AK1313*1*W1310,IF('Data Entry'!AL1313="L",'Data Entry'!AK1313*1*W1310,IFERROR(,"")))))))</f>
        <v>0</v>
      </c>
      <c r="P1310" s="1" t="s">
        <v>4</v>
      </c>
      <c r="Q1310" s="59">
        <f>'Data Entry'!AM1313</f>
        <v>0</v>
      </c>
      <c r="R1310" s="59" t="str">
        <f>'Data Entry'!BA1313</f>
        <v/>
      </c>
      <c r="S1310" s="1">
        <f>IF('Data Entry'!AO1313="g",'Data Entry'!AN1313*0.001*X1310,IF('Data Entry'!AO1313="UI",'Data Entry'!AN1313*0.000001*X1310,IF('Data Entry'!AO1313="mg",'Data Entry'!AN1313*0.000001*X1310,IF('Data Entry'!AO1313="t",'Data Entry'!AN1313*1000*X1310,IF('Data Entry'!AO1313="kg",'Data Entry'!AN1313*1*X1310,IF('Data Entry'!AO1313="L",'Data Entry'!AN1313*1*X1310,IFERROR(,"")))))))</f>
        <v>0</v>
      </c>
      <c r="T1310" s="1" t="s">
        <v>4</v>
      </c>
      <c r="U1310" s="59" t="str">
        <f>IF('Data Entry'!AP1313="No aplica","1",'Data Entry'!AP1313)</f>
        <v/>
      </c>
      <c r="V1310" s="59" t="str">
        <f>IF('Data Entry'!AS1313="No aplica","1",'Data Entry'!AS1313)</f>
        <v/>
      </c>
      <c r="W1310" s="59" t="str">
        <f>IF('Data Entry'!AV1313="No aplica","1",'Data Entry'!AV1313)</f>
        <v/>
      </c>
      <c r="X1310" s="59" t="str">
        <f>IF('Data Entry'!AY1313="No aplica","1",'Data Entry'!AY1313)</f>
        <v/>
      </c>
      <c r="Y1310" s="151" t="str">
        <f t="shared" si="20"/>
        <v/>
      </c>
      <c r="Z1310" s="152" t="str">
        <f>IF('Data Entry'!H1313="Yes","1",IF(AND('Data Entry'!H1313="",'Data Entry'!I1313="",'Data Entry'!J1313="",'Data Entry'!K1313="",'Data Entry'!L1313="",'Data Entry'!M1313="",'Data Entry'!N1313="",'Data Entry'!O1313="",'Data Entry'!P1313="",'Data Entry'!Q1313=""),"","1"))</f>
        <v/>
      </c>
      <c r="AA1310" s="152" t="str">
        <f>IF('Data Entry'!R1313="Yes","1",IF(AND('Data Entry'!R1313="",'Data Entry'!S1313="",'Data Entry'!T1313="",'Data Entry'!U1313=""),"","1"))</f>
        <v/>
      </c>
      <c r="AB1310" s="157" t="str">
        <f>IF('Data Entry'!V1313="Yes","1",IF(AND('Data Entry'!V1313="",'Data Entry'!W1313=""),"","1"))</f>
        <v/>
      </c>
    </row>
    <row r="1311" spans="1:28" ht="17">
      <c r="A1311" s="59">
        <f>'Data Entry'!AB1314</f>
        <v>0</v>
      </c>
      <c r="B1311" s="59" t="str">
        <f>'Data Entry'!AR1314</f>
        <v/>
      </c>
      <c r="C1311" s="1">
        <f>IF('Data Entry'!AD1314="g",'Data Entry'!AC1314*0.001*U1311,IF('Data Entry'!AD1314="UI",'Data Entry'!AC1314*0.000001*U1311,IF('Data Entry'!AD1314="mg",'Data Entry'!AC1314*0.000001*U1311,IF('Data Entry'!AD1314="t",'Data Entry'!AC1314*1000*U1311,IF('Data Entry'!AD1314="kg",'Data Entry'!AC1314*1*U1311,IF('Data Entry'!AD1314="L",'Data Entry'!AC1314*1*U1311,IFERROR(,"")))))))</f>
        <v>0</v>
      </c>
      <c r="D1311" s="1" t="s">
        <v>4</v>
      </c>
      <c r="E1311" s="1">
        <f>IF('Data Entry'!AF1314="g",'Data Entry'!AE1314*0.001,IF('Data Entry'!AF1314="mg",'Data Entry'!AE1314*0.000001,IF('Data Entry'!AF1314="t",'Data Entry'!AE1314*1000,IF('Data Entry'!AF1314="ml",'Data Entry'!AE1314*0.001,IF('Data Entry'!AF1314="kg",'Data Entry'!AE1314*1,IF('Data Entry'!AF1314="Pieza",'Data Entry'!AE1314*1,IF('Data Entry'!AF1314="L",'Data Entry'!AE1314*1,IFERROR(,""))))))))</f>
        <v>0</v>
      </c>
      <c r="F1311" s="1" t="s">
        <v>4</v>
      </c>
      <c r="G1311" s="1">
        <f>IF('Data Entry'!AA1314="g",'Data Entry'!Z1314*0.001,IF('Data Entry'!AA1314="mg",'Data Entry'!Z1314*0.000001,IF('Data Entry'!AA1314="t",'Data Entry'!Z1314*1000,IF('Data Entry'!AA1314="ml",'Data Entry'!Z1314*0.001,IF('Data Entry'!AA1314="kg",'Data Entry'!Z1314*1,IF('Data Entry'!AA1314="Piezas",'Data Entry'!Z1314*1,IF('Data Entry'!AA1314="L",'Data Entry'!Z1314*1,IFERROR(,""))))))))</f>
        <v>0</v>
      </c>
      <c r="H1311" s="1" t="s">
        <v>4</v>
      </c>
      <c r="I1311" s="1">
        <f>IF('Data Entry'!AC1314="g",'Data Entry'!AB1314*0.001,IF('Data Entry'!AC1314="mg",'Data Entry'!AB1314*0.000001,IF('Data Entry'!AC1314="t",'Data Entry'!AB1314*1000,IF('Data Entry'!AC1314="ml",'Data Entry'!AB1314*0.001,IF('Data Entry'!AC1314="kg",'Data Entry'!AB1314*1,IF('Data Entry'!AC1314="L",'Data Entry'!AB1314*1,IFERROR(,"")))))))</f>
        <v>0</v>
      </c>
      <c r="J1311" s="59" t="str">
        <f>'Data Entry'!AU1314</f>
        <v/>
      </c>
      <c r="K1311" s="1">
        <f>IF('Data Entry'!AI1314="g",'Data Entry'!AH1314*0.001*V1311,IF('Data Entry'!AI1314="UI",'Data Entry'!AH1314*0.000001*V1311,IF('Data Entry'!AI1314="mg",'Data Entry'!AH1314*0.000001*V1311,IF('Data Entry'!AI1314="t",'Data Entry'!AH1314*1000*V1311,IF('Data Entry'!AI1314="kg",'Data Entry'!AH1314*1*V1311,IF('Data Entry'!AI1314="L",'Data Entry'!AH1314*1*V1311,IFERROR(,"")))))))</f>
        <v>0</v>
      </c>
      <c r="L1311" s="1" t="s">
        <v>4</v>
      </c>
      <c r="M1311" s="59">
        <f>'Data Entry'!AJ1314</f>
        <v>0</v>
      </c>
      <c r="N1311" s="59" t="str">
        <f>'Data Entry'!AX1314</f>
        <v/>
      </c>
      <c r="O1311" s="1">
        <f>IF('Data Entry'!AL1314="g",'Data Entry'!AK1314*0.001*W1311,IF('Data Entry'!AL1314="UI",'Data Entry'!AK1314*0.000001*W1311,IF('Data Entry'!AL1314="mg",'Data Entry'!AK1314*0.000001*W1311,IF('Data Entry'!AL1314="t",'Data Entry'!AK1314*1000*W1311,IF('Data Entry'!AL1314="kg",'Data Entry'!AK1314*1*W1311,IF('Data Entry'!AL1314="L",'Data Entry'!AK1314*1*W1311,IFERROR(,"")))))))</f>
        <v>0</v>
      </c>
      <c r="P1311" s="1" t="s">
        <v>4</v>
      </c>
      <c r="Q1311" s="59">
        <f>'Data Entry'!AM1314</f>
        <v>0</v>
      </c>
      <c r="R1311" s="59" t="str">
        <f>'Data Entry'!BA1314</f>
        <v/>
      </c>
      <c r="S1311" s="1">
        <f>IF('Data Entry'!AO1314="g",'Data Entry'!AN1314*0.001*X1311,IF('Data Entry'!AO1314="UI",'Data Entry'!AN1314*0.000001*X1311,IF('Data Entry'!AO1314="mg",'Data Entry'!AN1314*0.000001*X1311,IF('Data Entry'!AO1314="t",'Data Entry'!AN1314*1000*X1311,IF('Data Entry'!AO1314="kg",'Data Entry'!AN1314*1*X1311,IF('Data Entry'!AO1314="L",'Data Entry'!AN1314*1*X1311,IFERROR(,"")))))))</f>
        <v>0</v>
      </c>
      <c r="T1311" s="1" t="s">
        <v>4</v>
      </c>
      <c r="U1311" s="59" t="str">
        <f>IF('Data Entry'!AP1314="No aplica","1",'Data Entry'!AP1314)</f>
        <v/>
      </c>
      <c r="V1311" s="59" t="str">
        <f>IF('Data Entry'!AS1314="No aplica","1",'Data Entry'!AS1314)</f>
        <v/>
      </c>
      <c r="W1311" s="59" t="str">
        <f>IF('Data Entry'!AV1314="No aplica","1",'Data Entry'!AV1314)</f>
        <v/>
      </c>
      <c r="X1311" s="59" t="str">
        <f>IF('Data Entry'!AY1314="No aplica","1",'Data Entry'!AY1314)</f>
        <v/>
      </c>
      <c r="Y1311" s="151" t="str">
        <f t="shared" si="20"/>
        <v/>
      </c>
      <c r="Z1311" s="152" t="str">
        <f>IF('Data Entry'!H1314="Yes","1",IF(AND('Data Entry'!H1314="",'Data Entry'!I1314="",'Data Entry'!J1314="",'Data Entry'!K1314="",'Data Entry'!L1314="",'Data Entry'!M1314="",'Data Entry'!N1314="",'Data Entry'!O1314="",'Data Entry'!P1314="",'Data Entry'!Q1314=""),"","1"))</f>
        <v/>
      </c>
      <c r="AA1311" s="152" t="str">
        <f>IF('Data Entry'!R1314="Yes","1",IF(AND('Data Entry'!R1314="",'Data Entry'!S1314="",'Data Entry'!T1314="",'Data Entry'!U1314=""),"","1"))</f>
        <v/>
      </c>
      <c r="AB1311" s="157" t="str">
        <f>IF('Data Entry'!V1314="Yes","1",IF(AND('Data Entry'!V1314="",'Data Entry'!W1314=""),"","1"))</f>
        <v/>
      </c>
    </row>
    <row r="1312" spans="1:28" ht="17">
      <c r="A1312" s="59">
        <f>'Data Entry'!AB1315</f>
        <v>0</v>
      </c>
      <c r="B1312" s="59" t="str">
        <f>'Data Entry'!AR1315</f>
        <v/>
      </c>
      <c r="C1312" s="1">
        <f>IF('Data Entry'!AD1315="g",'Data Entry'!AC1315*0.001*U1312,IF('Data Entry'!AD1315="UI",'Data Entry'!AC1315*0.000001*U1312,IF('Data Entry'!AD1315="mg",'Data Entry'!AC1315*0.000001*U1312,IF('Data Entry'!AD1315="t",'Data Entry'!AC1315*1000*U1312,IF('Data Entry'!AD1315="kg",'Data Entry'!AC1315*1*U1312,IF('Data Entry'!AD1315="L",'Data Entry'!AC1315*1*U1312,IFERROR(,"")))))))</f>
        <v>0</v>
      </c>
      <c r="D1312" s="1" t="s">
        <v>4</v>
      </c>
      <c r="E1312" s="1">
        <f>IF('Data Entry'!AF1315="g",'Data Entry'!AE1315*0.001,IF('Data Entry'!AF1315="mg",'Data Entry'!AE1315*0.000001,IF('Data Entry'!AF1315="t",'Data Entry'!AE1315*1000,IF('Data Entry'!AF1315="ml",'Data Entry'!AE1315*0.001,IF('Data Entry'!AF1315="kg",'Data Entry'!AE1315*1,IF('Data Entry'!AF1315="Pieza",'Data Entry'!AE1315*1,IF('Data Entry'!AF1315="L",'Data Entry'!AE1315*1,IFERROR(,""))))))))</f>
        <v>0</v>
      </c>
      <c r="F1312" s="1" t="s">
        <v>4</v>
      </c>
      <c r="G1312" s="1">
        <f>IF('Data Entry'!AA1315="g",'Data Entry'!Z1315*0.001,IF('Data Entry'!AA1315="mg",'Data Entry'!Z1315*0.000001,IF('Data Entry'!AA1315="t",'Data Entry'!Z1315*1000,IF('Data Entry'!AA1315="ml",'Data Entry'!Z1315*0.001,IF('Data Entry'!AA1315="kg",'Data Entry'!Z1315*1,IF('Data Entry'!AA1315="Piezas",'Data Entry'!Z1315*1,IF('Data Entry'!AA1315="L",'Data Entry'!Z1315*1,IFERROR(,""))))))))</f>
        <v>0</v>
      </c>
      <c r="H1312" s="1" t="s">
        <v>4</v>
      </c>
      <c r="I1312" s="1">
        <f>IF('Data Entry'!AC1315="g",'Data Entry'!AB1315*0.001,IF('Data Entry'!AC1315="mg",'Data Entry'!AB1315*0.000001,IF('Data Entry'!AC1315="t",'Data Entry'!AB1315*1000,IF('Data Entry'!AC1315="ml",'Data Entry'!AB1315*0.001,IF('Data Entry'!AC1315="kg",'Data Entry'!AB1315*1,IF('Data Entry'!AC1315="L",'Data Entry'!AB1315*1,IFERROR(,"")))))))</f>
        <v>0</v>
      </c>
      <c r="J1312" s="59" t="str">
        <f>'Data Entry'!AU1315</f>
        <v/>
      </c>
      <c r="K1312" s="1">
        <f>IF('Data Entry'!AI1315="g",'Data Entry'!AH1315*0.001*V1312,IF('Data Entry'!AI1315="UI",'Data Entry'!AH1315*0.000001*V1312,IF('Data Entry'!AI1315="mg",'Data Entry'!AH1315*0.000001*V1312,IF('Data Entry'!AI1315="t",'Data Entry'!AH1315*1000*V1312,IF('Data Entry'!AI1315="kg",'Data Entry'!AH1315*1*V1312,IF('Data Entry'!AI1315="L",'Data Entry'!AH1315*1*V1312,IFERROR(,"")))))))</f>
        <v>0</v>
      </c>
      <c r="L1312" s="1" t="s">
        <v>4</v>
      </c>
      <c r="M1312" s="59">
        <f>'Data Entry'!AJ1315</f>
        <v>0</v>
      </c>
      <c r="N1312" s="59" t="str">
        <f>'Data Entry'!AX1315</f>
        <v/>
      </c>
      <c r="O1312" s="1">
        <f>IF('Data Entry'!AL1315="g",'Data Entry'!AK1315*0.001*W1312,IF('Data Entry'!AL1315="UI",'Data Entry'!AK1315*0.000001*W1312,IF('Data Entry'!AL1315="mg",'Data Entry'!AK1315*0.000001*W1312,IF('Data Entry'!AL1315="t",'Data Entry'!AK1315*1000*W1312,IF('Data Entry'!AL1315="kg",'Data Entry'!AK1315*1*W1312,IF('Data Entry'!AL1315="L",'Data Entry'!AK1315*1*W1312,IFERROR(,"")))))))</f>
        <v>0</v>
      </c>
      <c r="P1312" s="1" t="s">
        <v>4</v>
      </c>
      <c r="Q1312" s="59">
        <f>'Data Entry'!AM1315</f>
        <v>0</v>
      </c>
      <c r="R1312" s="59" t="str">
        <f>'Data Entry'!BA1315</f>
        <v/>
      </c>
      <c r="S1312" s="1">
        <f>IF('Data Entry'!AO1315="g",'Data Entry'!AN1315*0.001*X1312,IF('Data Entry'!AO1315="UI",'Data Entry'!AN1315*0.000001*X1312,IF('Data Entry'!AO1315="mg",'Data Entry'!AN1315*0.000001*X1312,IF('Data Entry'!AO1315="t",'Data Entry'!AN1315*1000*X1312,IF('Data Entry'!AO1315="kg",'Data Entry'!AN1315*1*X1312,IF('Data Entry'!AO1315="L",'Data Entry'!AN1315*1*X1312,IFERROR(,"")))))))</f>
        <v>0</v>
      </c>
      <c r="T1312" s="1" t="s">
        <v>4</v>
      </c>
      <c r="U1312" s="59" t="str">
        <f>IF('Data Entry'!AP1315="No aplica","1",'Data Entry'!AP1315)</f>
        <v/>
      </c>
      <c r="V1312" s="59" t="str">
        <f>IF('Data Entry'!AS1315="No aplica","1",'Data Entry'!AS1315)</f>
        <v/>
      </c>
      <c r="W1312" s="59" t="str">
        <f>IF('Data Entry'!AV1315="No aplica","1",'Data Entry'!AV1315)</f>
        <v/>
      </c>
      <c r="X1312" s="59" t="str">
        <f>IF('Data Entry'!AY1315="No aplica","1",'Data Entry'!AY1315)</f>
        <v/>
      </c>
      <c r="Y1312" s="151" t="str">
        <f t="shared" si="20"/>
        <v/>
      </c>
      <c r="Z1312" s="152" t="str">
        <f>IF('Data Entry'!H1315="Yes","1",IF(AND('Data Entry'!H1315="",'Data Entry'!I1315="",'Data Entry'!J1315="",'Data Entry'!K1315="",'Data Entry'!L1315="",'Data Entry'!M1315="",'Data Entry'!N1315="",'Data Entry'!O1315="",'Data Entry'!P1315="",'Data Entry'!Q1315=""),"","1"))</f>
        <v/>
      </c>
      <c r="AA1312" s="152" t="str">
        <f>IF('Data Entry'!R1315="Yes","1",IF(AND('Data Entry'!R1315="",'Data Entry'!S1315="",'Data Entry'!T1315="",'Data Entry'!U1315=""),"","1"))</f>
        <v/>
      </c>
      <c r="AB1312" s="157" t="str">
        <f>IF('Data Entry'!V1315="Yes","1",IF(AND('Data Entry'!V1315="",'Data Entry'!W1315=""),"","1"))</f>
        <v/>
      </c>
    </row>
    <row r="1313" spans="1:28" ht="17">
      <c r="A1313" s="59">
        <f>'Data Entry'!AB1316</f>
        <v>0</v>
      </c>
      <c r="B1313" s="59" t="str">
        <f>'Data Entry'!AR1316</f>
        <v/>
      </c>
      <c r="C1313" s="1">
        <f>IF('Data Entry'!AD1316="g",'Data Entry'!AC1316*0.001*U1313,IF('Data Entry'!AD1316="UI",'Data Entry'!AC1316*0.000001*U1313,IF('Data Entry'!AD1316="mg",'Data Entry'!AC1316*0.000001*U1313,IF('Data Entry'!AD1316="t",'Data Entry'!AC1316*1000*U1313,IF('Data Entry'!AD1316="kg",'Data Entry'!AC1316*1*U1313,IF('Data Entry'!AD1316="L",'Data Entry'!AC1316*1*U1313,IFERROR(,"")))))))</f>
        <v>0</v>
      </c>
      <c r="D1313" s="1" t="s">
        <v>4</v>
      </c>
      <c r="E1313" s="1">
        <f>IF('Data Entry'!AF1316="g",'Data Entry'!AE1316*0.001,IF('Data Entry'!AF1316="mg",'Data Entry'!AE1316*0.000001,IF('Data Entry'!AF1316="t",'Data Entry'!AE1316*1000,IF('Data Entry'!AF1316="ml",'Data Entry'!AE1316*0.001,IF('Data Entry'!AF1316="kg",'Data Entry'!AE1316*1,IF('Data Entry'!AF1316="Pieza",'Data Entry'!AE1316*1,IF('Data Entry'!AF1316="L",'Data Entry'!AE1316*1,IFERROR(,""))))))))</f>
        <v>0</v>
      </c>
      <c r="F1313" s="1" t="s">
        <v>4</v>
      </c>
      <c r="G1313" s="1">
        <f>IF('Data Entry'!AA1316="g",'Data Entry'!Z1316*0.001,IF('Data Entry'!AA1316="mg",'Data Entry'!Z1316*0.000001,IF('Data Entry'!AA1316="t",'Data Entry'!Z1316*1000,IF('Data Entry'!AA1316="ml",'Data Entry'!Z1316*0.001,IF('Data Entry'!AA1316="kg",'Data Entry'!Z1316*1,IF('Data Entry'!AA1316="Piezas",'Data Entry'!Z1316*1,IF('Data Entry'!AA1316="L",'Data Entry'!Z1316*1,IFERROR(,""))))))))</f>
        <v>0</v>
      </c>
      <c r="H1313" s="1" t="s">
        <v>4</v>
      </c>
      <c r="I1313" s="1">
        <f>IF('Data Entry'!AC1316="g",'Data Entry'!AB1316*0.001,IF('Data Entry'!AC1316="mg",'Data Entry'!AB1316*0.000001,IF('Data Entry'!AC1316="t",'Data Entry'!AB1316*1000,IF('Data Entry'!AC1316="ml",'Data Entry'!AB1316*0.001,IF('Data Entry'!AC1316="kg",'Data Entry'!AB1316*1,IF('Data Entry'!AC1316="L",'Data Entry'!AB1316*1,IFERROR(,"")))))))</f>
        <v>0</v>
      </c>
      <c r="J1313" s="59" t="str">
        <f>'Data Entry'!AU1316</f>
        <v/>
      </c>
      <c r="K1313" s="1">
        <f>IF('Data Entry'!AI1316="g",'Data Entry'!AH1316*0.001*V1313,IF('Data Entry'!AI1316="UI",'Data Entry'!AH1316*0.000001*V1313,IF('Data Entry'!AI1316="mg",'Data Entry'!AH1316*0.000001*V1313,IF('Data Entry'!AI1316="t",'Data Entry'!AH1316*1000*V1313,IF('Data Entry'!AI1316="kg",'Data Entry'!AH1316*1*V1313,IF('Data Entry'!AI1316="L",'Data Entry'!AH1316*1*V1313,IFERROR(,"")))))))</f>
        <v>0</v>
      </c>
      <c r="L1313" s="1" t="s">
        <v>4</v>
      </c>
      <c r="M1313" s="59">
        <f>'Data Entry'!AJ1316</f>
        <v>0</v>
      </c>
      <c r="N1313" s="59" t="str">
        <f>'Data Entry'!AX1316</f>
        <v/>
      </c>
      <c r="O1313" s="1">
        <f>IF('Data Entry'!AL1316="g",'Data Entry'!AK1316*0.001*W1313,IF('Data Entry'!AL1316="UI",'Data Entry'!AK1316*0.000001*W1313,IF('Data Entry'!AL1316="mg",'Data Entry'!AK1316*0.000001*W1313,IF('Data Entry'!AL1316="t",'Data Entry'!AK1316*1000*W1313,IF('Data Entry'!AL1316="kg",'Data Entry'!AK1316*1*W1313,IF('Data Entry'!AL1316="L",'Data Entry'!AK1316*1*W1313,IFERROR(,"")))))))</f>
        <v>0</v>
      </c>
      <c r="P1313" s="1" t="s">
        <v>4</v>
      </c>
      <c r="Q1313" s="59">
        <f>'Data Entry'!AM1316</f>
        <v>0</v>
      </c>
      <c r="R1313" s="59" t="str">
        <f>'Data Entry'!BA1316</f>
        <v/>
      </c>
      <c r="S1313" s="1">
        <f>IF('Data Entry'!AO1316="g",'Data Entry'!AN1316*0.001*X1313,IF('Data Entry'!AO1316="UI",'Data Entry'!AN1316*0.000001*X1313,IF('Data Entry'!AO1316="mg",'Data Entry'!AN1316*0.000001*X1313,IF('Data Entry'!AO1316="t",'Data Entry'!AN1316*1000*X1313,IF('Data Entry'!AO1316="kg",'Data Entry'!AN1316*1*X1313,IF('Data Entry'!AO1316="L",'Data Entry'!AN1316*1*X1313,IFERROR(,"")))))))</f>
        <v>0</v>
      </c>
      <c r="T1313" s="1" t="s">
        <v>4</v>
      </c>
      <c r="U1313" s="59" t="str">
        <f>IF('Data Entry'!AP1316="No aplica","1",'Data Entry'!AP1316)</f>
        <v/>
      </c>
      <c r="V1313" s="59" t="str">
        <f>IF('Data Entry'!AS1316="No aplica","1",'Data Entry'!AS1316)</f>
        <v/>
      </c>
      <c r="W1313" s="59" t="str">
        <f>IF('Data Entry'!AV1316="No aplica","1",'Data Entry'!AV1316)</f>
        <v/>
      </c>
      <c r="X1313" s="59" t="str">
        <f>IF('Data Entry'!AY1316="No aplica","1",'Data Entry'!AY1316)</f>
        <v/>
      </c>
      <c r="Y1313" s="151" t="str">
        <f t="shared" si="20"/>
        <v/>
      </c>
      <c r="Z1313" s="152" t="str">
        <f>IF('Data Entry'!H1316="Yes","1",IF(AND('Data Entry'!H1316="",'Data Entry'!I1316="",'Data Entry'!J1316="",'Data Entry'!K1316="",'Data Entry'!L1316="",'Data Entry'!M1316="",'Data Entry'!N1316="",'Data Entry'!O1316="",'Data Entry'!P1316="",'Data Entry'!Q1316=""),"","1"))</f>
        <v/>
      </c>
      <c r="AA1313" s="152" t="str">
        <f>IF('Data Entry'!R1316="Yes","1",IF(AND('Data Entry'!R1316="",'Data Entry'!S1316="",'Data Entry'!T1316="",'Data Entry'!U1316=""),"","1"))</f>
        <v/>
      </c>
      <c r="AB1313" s="157" t="str">
        <f>IF('Data Entry'!V1316="Yes","1",IF(AND('Data Entry'!V1316="",'Data Entry'!W1316=""),"","1"))</f>
        <v/>
      </c>
    </row>
    <row r="1314" spans="1:28" ht="17">
      <c r="A1314" s="59">
        <f>'Data Entry'!AB1317</f>
        <v>0</v>
      </c>
      <c r="B1314" s="59" t="str">
        <f>'Data Entry'!AR1317</f>
        <v/>
      </c>
      <c r="C1314" s="1">
        <f>IF('Data Entry'!AD1317="g",'Data Entry'!AC1317*0.001*U1314,IF('Data Entry'!AD1317="UI",'Data Entry'!AC1317*0.000001*U1314,IF('Data Entry'!AD1317="mg",'Data Entry'!AC1317*0.000001*U1314,IF('Data Entry'!AD1317="t",'Data Entry'!AC1317*1000*U1314,IF('Data Entry'!AD1317="kg",'Data Entry'!AC1317*1*U1314,IF('Data Entry'!AD1317="L",'Data Entry'!AC1317*1*U1314,IFERROR(,"")))))))</f>
        <v>0</v>
      </c>
      <c r="D1314" s="1" t="s">
        <v>4</v>
      </c>
      <c r="E1314" s="1">
        <f>IF('Data Entry'!AF1317="g",'Data Entry'!AE1317*0.001,IF('Data Entry'!AF1317="mg",'Data Entry'!AE1317*0.000001,IF('Data Entry'!AF1317="t",'Data Entry'!AE1317*1000,IF('Data Entry'!AF1317="ml",'Data Entry'!AE1317*0.001,IF('Data Entry'!AF1317="kg",'Data Entry'!AE1317*1,IF('Data Entry'!AF1317="Pieza",'Data Entry'!AE1317*1,IF('Data Entry'!AF1317="L",'Data Entry'!AE1317*1,IFERROR(,""))))))))</f>
        <v>0</v>
      </c>
      <c r="F1314" s="1" t="s">
        <v>4</v>
      </c>
      <c r="G1314" s="1">
        <f>IF('Data Entry'!AA1317="g",'Data Entry'!Z1317*0.001,IF('Data Entry'!AA1317="mg",'Data Entry'!Z1317*0.000001,IF('Data Entry'!AA1317="t",'Data Entry'!Z1317*1000,IF('Data Entry'!AA1317="ml",'Data Entry'!Z1317*0.001,IF('Data Entry'!AA1317="kg",'Data Entry'!Z1317*1,IF('Data Entry'!AA1317="Piezas",'Data Entry'!Z1317*1,IF('Data Entry'!AA1317="L",'Data Entry'!Z1317*1,IFERROR(,""))))))))</f>
        <v>0</v>
      </c>
      <c r="H1314" s="1" t="s">
        <v>4</v>
      </c>
      <c r="I1314" s="1">
        <f>IF('Data Entry'!AC1317="g",'Data Entry'!AB1317*0.001,IF('Data Entry'!AC1317="mg",'Data Entry'!AB1317*0.000001,IF('Data Entry'!AC1317="t",'Data Entry'!AB1317*1000,IF('Data Entry'!AC1317="ml",'Data Entry'!AB1317*0.001,IF('Data Entry'!AC1317="kg",'Data Entry'!AB1317*1,IF('Data Entry'!AC1317="L",'Data Entry'!AB1317*1,IFERROR(,"")))))))</f>
        <v>0</v>
      </c>
      <c r="J1314" s="59" t="str">
        <f>'Data Entry'!AU1317</f>
        <v/>
      </c>
      <c r="K1314" s="1">
        <f>IF('Data Entry'!AI1317="g",'Data Entry'!AH1317*0.001*V1314,IF('Data Entry'!AI1317="UI",'Data Entry'!AH1317*0.000001*V1314,IF('Data Entry'!AI1317="mg",'Data Entry'!AH1317*0.000001*V1314,IF('Data Entry'!AI1317="t",'Data Entry'!AH1317*1000*V1314,IF('Data Entry'!AI1317="kg",'Data Entry'!AH1317*1*V1314,IF('Data Entry'!AI1317="L",'Data Entry'!AH1317*1*V1314,IFERROR(,"")))))))</f>
        <v>0</v>
      </c>
      <c r="L1314" s="1" t="s">
        <v>4</v>
      </c>
      <c r="M1314" s="59">
        <f>'Data Entry'!AJ1317</f>
        <v>0</v>
      </c>
      <c r="N1314" s="59" t="str">
        <f>'Data Entry'!AX1317</f>
        <v/>
      </c>
      <c r="O1314" s="1">
        <f>IF('Data Entry'!AL1317="g",'Data Entry'!AK1317*0.001*W1314,IF('Data Entry'!AL1317="UI",'Data Entry'!AK1317*0.000001*W1314,IF('Data Entry'!AL1317="mg",'Data Entry'!AK1317*0.000001*W1314,IF('Data Entry'!AL1317="t",'Data Entry'!AK1317*1000*W1314,IF('Data Entry'!AL1317="kg",'Data Entry'!AK1317*1*W1314,IF('Data Entry'!AL1317="L",'Data Entry'!AK1317*1*W1314,IFERROR(,"")))))))</f>
        <v>0</v>
      </c>
      <c r="P1314" s="1" t="s">
        <v>4</v>
      </c>
      <c r="Q1314" s="59">
        <f>'Data Entry'!AM1317</f>
        <v>0</v>
      </c>
      <c r="R1314" s="59" t="str">
        <f>'Data Entry'!BA1317</f>
        <v/>
      </c>
      <c r="S1314" s="1">
        <f>IF('Data Entry'!AO1317="g",'Data Entry'!AN1317*0.001*X1314,IF('Data Entry'!AO1317="UI",'Data Entry'!AN1317*0.000001*X1314,IF('Data Entry'!AO1317="mg",'Data Entry'!AN1317*0.000001*X1314,IF('Data Entry'!AO1317="t",'Data Entry'!AN1317*1000*X1314,IF('Data Entry'!AO1317="kg",'Data Entry'!AN1317*1*X1314,IF('Data Entry'!AO1317="L",'Data Entry'!AN1317*1*X1314,IFERROR(,"")))))))</f>
        <v>0</v>
      </c>
      <c r="T1314" s="1" t="s">
        <v>4</v>
      </c>
      <c r="U1314" s="59" t="str">
        <f>IF('Data Entry'!AP1317="No aplica","1",'Data Entry'!AP1317)</f>
        <v/>
      </c>
      <c r="V1314" s="59" t="str">
        <f>IF('Data Entry'!AS1317="No aplica","1",'Data Entry'!AS1317)</f>
        <v/>
      </c>
      <c r="W1314" s="59" t="str">
        <f>IF('Data Entry'!AV1317="No aplica","1",'Data Entry'!AV1317)</f>
        <v/>
      </c>
      <c r="X1314" s="59" t="str">
        <f>IF('Data Entry'!AY1317="No aplica","1",'Data Entry'!AY1317)</f>
        <v/>
      </c>
      <c r="Y1314" s="151" t="str">
        <f t="shared" si="20"/>
        <v/>
      </c>
      <c r="Z1314" s="152" t="str">
        <f>IF('Data Entry'!H1317="Yes","1",IF(AND('Data Entry'!H1317="",'Data Entry'!I1317="",'Data Entry'!J1317="",'Data Entry'!K1317="",'Data Entry'!L1317="",'Data Entry'!M1317="",'Data Entry'!N1317="",'Data Entry'!O1317="",'Data Entry'!P1317="",'Data Entry'!Q1317=""),"","1"))</f>
        <v/>
      </c>
      <c r="AA1314" s="152" t="str">
        <f>IF('Data Entry'!R1317="Yes","1",IF(AND('Data Entry'!R1317="",'Data Entry'!S1317="",'Data Entry'!T1317="",'Data Entry'!U1317=""),"","1"))</f>
        <v/>
      </c>
      <c r="AB1314" s="157" t="str">
        <f>IF('Data Entry'!V1317="Yes","1",IF(AND('Data Entry'!V1317="",'Data Entry'!W1317=""),"","1"))</f>
        <v/>
      </c>
    </row>
    <row r="1315" spans="1:28" ht="17">
      <c r="A1315" s="59">
        <f>'Data Entry'!AB1318</f>
        <v>0</v>
      </c>
      <c r="B1315" s="59" t="str">
        <f>'Data Entry'!AR1318</f>
        <v/>
      </c>
      <c r="C1315" s="1">
        <f>IF('Data Entry'!AD1318="g",'Data Entry'!AC1318*0.001*U1315,IF('Data Entry'!AD1318="UI",'Data Entry'!AC1318*0.000001*U1315,IF('Data Entry'!AD1318="mg",'Data Entry'!AC1318*0.000001*U1315,IF('Data Entry'!AD1318="t",'Data Entry'!AC1318*1000*U1315,IF('Data Entry'!AD1318="kg",'Data Entry'!AC1318*1*U1315,IF('Data Entry'!AD1318="L",'Data Entry'!AC1318*1*U1315,IFERROR(,"")))))))</f>
        <v>0</v>
      </c>
      <c r="D1315" s="1" t="s">
        <v>4</v>
      </c>
      <c r="E1315" s="1">
        <f>IF('Data Entry'!AF1318="g",'Data Entry'!AE1318*0.001,IF('Data Entry'!AF1318="mg",'Data Entry'!AE1318*0.000001,IF('Data Entry'!AF1318="t",'Data Entry'!AE1318*1000,IF('Data Entry'!AF1318="ml",'Data Entry'!AE1318*0.001,IF('Data Entry'!AF1318="kg",'Data Entry'!AE1318*1,IF('Data Entry'!AF1318="Pieza",'Data Entry'!AE1318*1,IF('Data Entry'!AF1318="L",'Data Entry'!AE1318*1,IFERROR(,""))))))))</f>
        <v>0</v>
      </c>
      <c r="F1315" s="1" t="s">
        <v>4</v>
      </c>
      <c r="G1315" s="1">
        <f>IF('Data Entry'!AA1318="g",'Data Entry'!Z1318*0.001,IF('Data Entry'!AA1318="mg",'Data Entry'!Z1318*0.000001,IF('Data Entry'!AA1318="t",'Data Entry'!Z1318*1000,IF('Data Entry'!AA1318="ml",'Data Entry'!Z1318*0.001,IF('Data Entry'!AA1318="kg",'Data Entry'!Z1318*1,IF('Data Entry'!AA1318="Piezas",'Data Entry'!Z1318*1,IF('Data Entry'!AA1318="L",'Data Entry'!Z1318*1,IFERROR(,""))))))))</f>
        <v>0</v>
      </c>
      <c r="H1315" s="1" t="s">
        <v>4</v>
      </c>
      <c r="I1315" s="1">
        <f>IF('Data Entry'!AC1318="g",'Data Entry'!AB1318*0.001,IF('Data Entry'!AC1318="mg",'Data Entry'!AB1318*0.000001,IF('Data Entry'!AC1318="t",'Data Entry'!AB1318*1000,IF('Data Entry'!AC1318="ml",'Data Entry'!AB1318*0.001,IF('Data Entry'!AC1318="kg",'Data Entry'!AB1318*1,IF('Data Entry'!AC1318="L",'Data Entry'!AB1318*1,IFERROR(,"")))))))</f>
        <v>0</v>
      </c>
      <c r="J1315" s="59" t="str">
        <f>'Data Entry'!AU1318</f>
        <v/>
      </c>
      <c r="K1315" s="1">
        <f>IF('Data Entry'!AI1318="g",'Data Entry'!AH1318*0.001*V1315,IF('Data Entry'!AI1318="UI",'Data Entry'!AH1318*0.000001*V1315,IF('Data Entry'!AI1318="mg",'Data Entry'!AH1318*0.000001*V1315,IF('Data Entry'!AI1318="t",'Data Entry'!AH1318*1000*V1315,IF('Data Entry'!AI1318="kg",'Data Entry'!AH1318*1*V1315,IF('Data Entry'!AI1318="L",'Data Entry'!AH1318*1*V1315,IFERROR(,"")))))))</f>
        <v>0</v>
      </c>
      <c r="L1315" s="1" t="s">
        <v>4</v>
      </c>
      <c r="M1315" s="59">
        <f>'Data Entry'!AJ1318</f>
        <v>0</v>
      </c>
      <c r="N1315" s="59" t="str">
        <f>'Data Entry'!AX1318</f>
        <v/>
      </c>
      <c r="O1315" s="1">
        <f>IF('Data Entry'!AL1318="g",'Data Entry'!AK1318*0.001*W1315,IF('Data Entry'!AL1318="UI",'Data Entry'!AK1318*0.000001*W1315,IF('Data Entry'!AL1318="mg",'Data Entry'!AK1318*0.000001*W1315,IF('Data Entry'!AL1318="t",'Data Entry'!AK1318*1000*W1315,IF('Data Entry'!AL1318="kg",'Data Entry'!AK1318*1*W1315,IF('Data Entry'!AL1318="L",'Data Entry'!AK1318*1*W1315,IFERROR(,"")))))))</f>
        <v>0</v>
      </c>
      <c r="P1315" s="1" t="s">
        <v>4</v>
      </c>
      <c r="Q1315" s="59">
        <f>'Data Entry'!AM1318</f>
        <v>0</v>
      </c>
      <c r="R1315" s="59" t="str">
        <f>'Data Entry'!BA1318</f>
        <v/>
      </c>
      <c r="S1315" s="1">
        <f>IF('Data Entry'!AO1318="g",'Data Entry'!AN1318*0.001*X1315,IF('Data Entry'!AO1318="UI",'Data Entry'!AN1318*0.000001*X1315,IF('Data Entry'!AO1318="mg",'Data Entry'!AN1318*0.000001*X1315,IF('Data Entry'!AO1318="t",'Data Entry'!AN1318*1000*X1315,IF('Data Entry'!AO1318="kg",'Data Entry'!AN1318*1*X1315,IF('Data Entry'!AO1318="L",'Data Entry'!AN1318*1*X1315,IFERROR(,"")))))))</f>
        <v>0</v>
      </c>
      <c r="T1315" s="1" t="s">
        <v>4</v>
      </c>
      <c r="U1315" s="59" t="str">
        <f>IF('Data Entry'!AP1318="No aplica","1",'Data Entry'!AP1318)</f>
        <v/>
      </c>
      <c r="V1315" s="59" t="str">
        <f>IF('Data Entry'!AS1318="No aplica","1",'Data Entry'!AS1318)</f>
        <v/>
      </c>
      <c r="W1315" s="59" t="str">
        <f>IF('Data Entry'!AV1318="No aplica","1",'Data Entry'!AV1318)</f>
        <v/>
      </c>
      <c r="X1315" s="59" t="str">
        <f>IF('Data Entry'!AY1318="No aplica","1",'Data Entry'!AY1318)</f>
        <v/>
      </c>
      <c r="Y1315" s="151" t="str">
        <f t="shared" si="20"/>
        <v/>
      </c>
      <c r="Z1315" s="152" t="str">
        <f>IF('Data Entry'!H1318="Yes","1",IF(AND('Data Entry'!H1318="",'Data Entry'!I1318="",'Data Entry'!J1318="",'Data Entry'!K1318="",'Data Entry'!L1318="",'Data Entry'!M1318="",'Data Entry'!N1318="",'Data Entry'!O1318="",'Data Entry'!P1318="",'Data Entry'!Q1318=""),"","1"))</f>
        <v/>
      </c>
      <c r="AA1315" s="152" t="str">
        <f>IF('Data Entry'!R1318="Yes","1",IF(AND('Data Entry'!R1318="",'Data Entry'!S1318="",'Data Entry'!T1318="",'Data Entry'!U1318=""),"","1"))</f>
        <v/>
      </c>
      <c r="AB1315" s="157" t="str">
        <f>IF('Data Entry'!V1318="Yes","1",IF(AND('Data Entry'!V1318="",'Data Entry'!W1318=""),"","1"))</f>
        <v/>
      </c>
    </row>
    <row r="1316" spans="1:28" ht="17">
      <c r="A1316" s="59">
        <f>'Data Entry'!AB1319</f>
        <v>0</v>
      </c>
      <c r="B1316" s="59" t="str">
        <f>'Data Entry'!AR1319</f>
        <v/>
      </c>
      <c r="C1316" s="1">
        <f>IF('Data Entry'!AD1319="g",'Data Entry'!AC1319*0.001*U1316,IF('Data Entry'!AD1319="UI",'Data Entry'!AC1319*0.000001*U1316,IF('Data Entry'!AD1319="mg",'Data Entry'!AC1319*0.000001*U1316,IF('Data Entry'!AD1319="t",'Data Entry'!AC1319*1000*U1316,IF('Data Entry'!AD1319="kg",'Data Entry'!AC1319*1*U1316,IF('Data Entry'!AD1319="L",'Data Entry'!AC1319*1*U1316,IFERROR(,"")))))))</f>
        <v>0</v>
      </c>
      <c r="D1316" s="1" t="s">
        <v>4</v>
      </c>
      <c r="E1316" s="1">
        <f>IF('Data Entry'!AF1319="g",'Data Entry'!AE1319*0.001,IF('Data Entry'!AF1319="mg",'Data Entry'!AE1319*0.000001,IF('Data Entry'!AF1319="t",'Data Entry'!AE1319*1000,IF('Data Entry'!AF1319="ml",'Data Entry'!AE1319*0.001,IF('Data Entry'!AF1319="kg",'Data Entry'!AE1319*1,IF('Data Entry'!AF1319="Pieza",'Data Entry'!AE1319*1,IF('Data Entry'!AF1319="L",'Data Entry'!AE1319*1,IFERROR(,""))))))))</f>
        <v>0</v>
      </c>
      <c r="F1316" s="1" t="s">
        <v>4</v>
      </c>
      <c r="G1316" s="1">
        <f>IF('Data Entry'!AA1319="g",'Data Entry'!Z1319*0.001,IF('Data Entry'!AA1319="mg",'Data Entry'!Z1319*0.000001,IF('Data Entry'!AA1319="t",'Data Entry'!Z1319*1000,IF('Data Entry'!AA1319="ml",'Data Entry'!Z1319*0.001,IF('Data Entry'!AA1319="kg",'Data Entry'!Z1319*1,IF('Data Entry'!AA1319="Piezas",'Data Entry'!Z1319*1,IF('Data Entry'!AA1319="L",'Data Entry'!Z1319*1,IFERROR(,""))))))))</f>
        <v>0</v>
      </c>
      <c r="H1316" s="1" t="s">
        <v>4</v>
      </c>
      <c r="I1316" s="1">
        <f>IF('Data Entry'!AC1319="g",'Data Entry'!AB1319*0.001,IF('Data Entry'!AC1319="mg",'Data Entry'!AB1319*0.000001,IF('Data Entry'!AC1319="t",'Data Entry'!AB1319*1000,IF('Data Entry'!AC1319="ml",'Data Entry'!AB1319*0.001,IF('Data Entry'!AC1319="kg",'Data Entry'!AB1319*1,IF('Data Entry'!AC1319="L",'Data Entry'!AB1319*1,IFERROR(,"")))))))</f>
        <v>0</v>
      </c>
      <c r="J1316" s="59" t="str">
        <f>'Data Entry'!AU1319</f>
        <v/>
      </c>
      <c r="K1316" s="1">
        <f>IF('Data Entry'!AI1319="g",'Data Entry'!AH1319*0.001*V1316,IF('Data Entry'!AI1319="UI",'Data Entry'!AH1319*0.000001*V1316,IF('Data Entry'!AI1319="mg",'Data Entry'!AH1319*0.000001*V1316,IF('Data Entry'!AI1319="t",'Data Entry'!AH1319*1000*V1316,IF('Data Entry'!AI1319="kg",'Data Entry'!AH1319*1*V1316,IF('Data Entry'!AI1319="L",'Data Entry'!AH1319*1*V1316,IFERROR(,"")))))))</f>
        <v>0</v>
      </c>
      <c r="L1316" s="1" t="s">
        <v>4</v>
      </c>
      <c r="M1316" s="59">
        <f>'Data Entry'!AJ1319</f>
        <v>0</v>
      </c>
      <c r="N1316" s="59" t="str">
        <f>'Data Entry'!AX1319</f>
        <v/>
      </c>
      <c r="O1316" s="1">
        <f>IF('Data Entry'!AL1319="g",'Data Entry'!AK1319*0.001*W1316,IF('Data Entry'!AL1319="UI",'Data Entry'!AK1319*0.000001*W1316,IF('Data Entry'!AL1319="mg",'Data Entry'!AK1319*0.000001*W1316,IF('Data Entry'!AL1319="t",'Data Entry'!AK1319*1000*W1316,IF('Data Entry'!AL1319="kg",'Data Entry'!AK1319*1*W1316,IF('Data Entry'!AL1319="L",'Data Entry'!AK1319*1*W1316,IFERROR(,"")))))))</f>
        <v>0</v>
      </c>
      <c r="P1316" s="1" t="s">
        <v>4</v>
      </c>
      <c r="Q1316" s="59">
        <f>'Data Entry'!AM1319</f>
        <v>0</v>
      </c>
      <c r="R1316" s="59" t="str">
        <f>'Data Entry'!BA1319</f>
        <v/>
      </c>
      <c r="S1316" s="1">
        <f>IF('Data Entry'!AO1319="g",'Data Entry'!AN1319*0.001*X1316,IF('Data Entry'!AO1319="UI",'Data Entry'!AN1319*0.000001*X1316,IF('Data Entry'!AO1319="mg",'Data Entry'!AN1319*0.000001*X1316,IF('Data Entry'!AO1319="t",'Data Entry'!AN1319*1000*X1316,IF('Data Entry'!AO1319="kg",'Data Entry'!AN1319*1*X1316,IF('Data Entry'!AO1319="L",'Data Entry'!AN1319*1*X1316,IFERROR(,"")))))))</f>
        <v>0</v>
      </c>
      <c r="T1316" s="1" t="s">
        <v>4</v>
      </c>
      <c r="U1316" s="59" t="str">
        <f>IF('Data Entry'!AP1319="No aplica","1",'Data Entry'!AP1319)</f>
        <v/>
      </c>
      <c r="V1316" s="59" t="str">
        <f>IF('Data Entry'!AS1319="No aplica","1",'Data Entry'!AS1319)</f>
        <v/>
      </c>
      <c r="W1316" s="59" t="str">
        <f>IF('Data Entry'!AV1319="No aplica","1",'Data Entry'!AV1319)</f>
        <v/>
      </c>
      <c r="X1316" s="59" t="str">
        <f>IF('Data Entry'!AY1319="No aplica","1",'Data Entry'!AY1319)</f>
        <v/>
      </c>
      <c r="Y1316" s="151" t="str">
        <f t="shared" si="20"/>
        <v/>
      </c>
      <c r="Z1316" s="152" t="str">
        <f>IF('Data Entry'!H1319="Yes","1",IF(AND('Data Entry'!H1319="",'Data Entry'!I1319="",'Data Entry'!J1319="",'Data Entry'!K1319="",'Data Entry'!L1319="",'Data Entry'!M1319="",'Data Entry'!N1319="",'Data Entry'!O1319="",'Data Entry'!P1319="",'Data Entry'!Q1319=""),"","1"))</f>
        <v/>
      </c>
      <c r="AA1316" s="152" t="str">
        <f>IF('Data Entry'!R1319="Yes","1",IF(AND('Data Entry'!R1319="",'Data Entry'!S1319="",'Data Entry'!T1319="",'Data Entry'!U1319=""),"","1"))</f>
        <v/>
      </c>
      <c r="AB1316" s="157" t="str">
        <f>IF('Data Entry'!V1319="Yes","1",IF(AND('Data Entry'!V1319="",'Data Entry'!W1319=""),"","1"))</f>
        <v/>
      </c>
    </row>
    <row r="1317" spans="1:28" ht="17">
      <c r="A1317" s="59">
        <f>'Data Entry'!AB1320</f>
        <v>0</v>
      </c>
      <c r="B1317" s="59" t="str">
        <f>'Data Entry'!AR1320</f>
        <v/>
      </c>
      <c r="C1317" s="1">
        <f>IF('Data Entry'!AD1320="g",'Data Entry'!AC1320*0.001*U1317,IF('Data Entry'!AD1320="UI",'Data Entry'!AC1320*0.000001*U1317,IF('Data Entry'!AD1320="mg",'Data Entry'!AC1320*0.000001*U1317,IF('Data Entry'!AD1320="t",'Data Entry'!AC1320*1000*U1317,IF('Data Entry'!AD1320="kg",'Data Entry'!AC1320*1*U1317,IF('Data Entry'!AD1320="L",'Data Entry'!AC1320*1*U1317,IFERROR(,"")))))))</f>
        <v>0</v>
      </c>
      <c r="D1317" s="1" t="s">
        <v>4</v>
      </c>
      <c r="E1317" s="1">
        <f>IF('Data Entry'!AF1320="g",'Data Entry'!AE1320*0.001,IF('Data Entry'!AF1320="mg",'Data Entry'!AE1320*0.000001,IF('Data Entry'!AF1320="t",'Data Entry'!AE1320*1000,IF('Data Entry'!AF1320="ml",'Data Entry'!AE1320*0.001,IF('Data Entry'!AF1320="kg",'Data Entry'!AE1320*1,IF('Data Entry'!AF1320="Pieza",'Data Entry'!AE1320*1,IF('Data Entry'!AF1320="L",'Data Entry'!AE1320*1,IFERROR(,""))))))))</f>
        <v>0</v>
      </c>
      <c r="F1317" s="1" t="s">
        <v>4</v>
      </c>
      <c r="G1317" s="1">
        <f>IF('Data Entry'!AA1320="g",'Data Entry'!Z1320*0.001,IF('Data Entry'!AA1320="mg",'Data Entry'!Z1320*0.000001,IF('Data Entry'!AA1320="t",'Data Entry'!Z1320*1000,IF('Data Entry'!AA1320="ml",'Data Entry'!Z1320*0.001,IF('Data Entry'!AA1320="kg",'Data Entry'!Z1320*1,IF('Data Entry'!AA1320="Piezas",'Data Entry'!Z1320*1,IF('Data Entry'!AA1320="L",'Data Entry'!Z1320*1,IFERROR(,""))))))))</f>
        <v>0</v>
      </c>
      <c r="H1317" s="1" t="s">
        <v>4</v>
      </c>
      <c r="I1317" s="1">
        <f>IF('Data Entry'!AC1320="g",'Data Entry'!AB1320*0.001,IF('Data Entry'!AC1320="mg",'Data Entry'!AB1320*0.000001,IF('Data Entry'!AC1320="t",'Data Entry'!AB1320*1000,IF('Data Entry'!AC1320="ml",'Data Entry'!AB1320*0.001,IF('Data Entry'!AC1320="kg",'Data Entry'!AB1320*1,IF('Data Entry'!AC1320="L",'Data Entry'!AB1320*1,IFERROR(,"")))))))</f>
        <v>0</v>
      </c>
      <c r="J1317" s="59" t="str">
        <f>'Data Entry'!AU1320</f>
        <v/>
      </c>
      <c r="K1317" s="1">
        <f>IF('Data Entry'!AI1320="g",'Data Entry'!AH1320*0.001*V1317,IF('Data Entry'!AI1320="UI",'Data Entry'!AH1320*0.000001*V1317,IF('Data Entry'!AI1320="mg",'Data Entry'!AH1320*0.000001*V1317,IF('Data Entry'!AI1320="t",'Data Entry'!AH1320*1000*V1317,IF('Data Entry'!AI1320="kg",'Data Entry'!AH1320*1*V1317,IF('Data Entry'!AI1320="L",'Data Entry'!AH1320*1*V1317,IFERROR(,"")))))))</f>
        <v>0</v>
      </c>
      <c r="L1317" s="1" t="s">
        <v>4</v>
      </c>
      <c r="M1317" s="59">
        <f>'Data Entry'!AJ1320</f>
        <v>0</v>
      </c>
      <c r="N1317" s="59" t="str">
        <f>'Data Entry'!AX1320</f>
        <v/>
      </c>
      <c r="O1317" s="1">
        <f>IF('Data Entry'!AL1320="g",'Data Entry'!AK1320*0.001*W1317,IF('Data Entry'!AL1320="UI",'Data Entry'!AK1320*0.000001*W1317,IF('Data Entry'!AL1320="mg",'Data Entry'!AK1320*0.000001*W1317,IF('Data Entry'!AL1320="t",'Data Entry'!AK1320*1000*W1317,IF('Data Entry'!AL1320="kg",'Data Entry'!AK1320*1*W1317,IF('Data Entry'!AL1320="L",'Data Entry'!AK1320*1*W1317,IFERROR(,"")))))))</f>
        <v>0</v>
      </c>
      <c r="P1317" s="1" t="s">
        <v>4</v>
      </c>
      <c r="Q1317" s="59">
        <f>'Data Entry'!AM1320</f>
        <v>0</v>
      </c>
      <c r="R1317" s="59" t="str">
        <f>'Data Entry'!BA1320</f>
        <v/>
      </c>
      <c r="S1317" s="1">
        <f>IF('Data Entry'!AO1320="g",'Data Entry'!AN1320*0.001*X1317,IF('Data Entry'!AO1320="UI",'Data Entry'!AN1320*0.000001*X1317,IF('Data Entry'!AO1320="mg",'Data Entry'!AN1320*0.000001*X1317,IF('Data Entry'!AO1320="t",'Data Entry'!AN1320*1000*X1317,IF('Data Entry'!AO1320="kg",'Data Entry'!AN1320*1*X1317,IF('Data Entry'!AO1320="L",'Data Entry'!AN1320*1*X1317,IFERROR(,"")))))))</f>
        <v>0</v>
      </c>
      <c r="T1317" s="1" t="s">
        <v>4</v>
      </c>
      <c r="U1317" s="59" t="str">
        <f>IF('Data Entry'!AP1320="No aplica","1",'Data Entry'!AP1320)</f>
        <v/>
      </c>
      <c r="V1317" s="59" t="str">
        <f>IF('Data Entry'!AS1320="No aplica","1",'Data Entry'!AS1320)</f>
        <v/>
      </c>
      <c r="W1317" s="59" t="str">
        <f>IF('Data Entry'!AV1320="No aplica","1",'Data Entry'!AV1320)</f>
        <v/>
      </c>
      <c r="X1317" s="59" t="str">
        <f>IF('Data Entry'!AY1320="No aplica","1",'Data Entry'!AY1320)</f>
        <v/>
      </c>
      <c r="Y1317" s="151" t="str">
        <f t="shared" si="20"/>
        <v/>
      </c>
      <c r="Z1317" s="152" t="str">
        <f>IF('Data Entry'!H1320="Yes","1",IF(AND('Data Entry'!H1320="",'Data Entry'!I1320="",'Data Entry'!J1320="",'Data Entry'!K1320="",'Data Entry'!L1320="",'Data Entry'!M1320="",'Data Entry'!N1320="",'Data Entry'!O1320="",'Data Entry'!P1320="",'Data Entry'!Q1320=""),"","1"))</f>
        <v/>
      </c>
      <c r="AA1317" s="152" t="str">
        <f>IF('Data Entry'!R1320="Yes","1",IF(AND('Data Entry'!R1320="",'Data Entry'!S1320="",'Data Entry'!T1320="",'Data Entry'!U1320=""),"","1"))</f>
        <v/>
      </c>
      <c r="AB1317" s="157" t="str">
        <f>IF('Data Entry'!V1320="Yes","1",IF(AND('Data Entry'!V1320="",'Data Entry'!W1320=""),"","1"))</f>
        <v/>
      </c>
    </row>
    <row r="1318" spans="1:28" ht="17">
      <c r="A1318" s="59">
        <f>'Data Entry'!AB1321</f>
        <v>0</v>
      </c>
      <c r="B1318" s="59" t="str">
        <f>'Data Entry'!AR1321</f>
        <v/>
      </c>
      <c r="C1318" s="1">
        <f>IF('Data Entry'!AD1321="g",'Data Entry'!AC1321*0.001*U1318,IF('Data Entry'!AD1321="UI",'Data Entry'!AC1321*0.000001*U1318,IF('Data Entry'!AD1321="mg",'Data Entry'!AC1321*0.000001*U1318,IF('Data Entry'!AD1321="t",'Data Entry'!AC1321*1000*U1318,IF('Data Entry'!AD1321="kg",'Data Entry'!AC1321*1*U1318,IF('Data Entry'!AD1321="L",'Data Entry'!AC1321*1*U1318,IFERROR(,"")))))))</f>
        <v>0</v>
      </c>
      <c r="D1318" s="1" t="s">
        <v>4</v>
      </c>
      <c r="E1318" s="1">
        <f>IF('Data Entry'!AF1321="g",'Data Entry'!AE1321*0.001,IF('Data Entry'!AF1321="mg",'Data Entry'!AE1321*0.000001,IF('Data Entry'!AF1321="t",'Data Entry'!AE1321*1000,IF('Data Entry'!AF1321="ml",'Data Entry'!AE1321*0.001,IF('Data Entry'!AF1321="kg",'Data Entry'!AE1321*1,IF('Data Entry'!AF1321="Pieza",'Data Entry'!AE1321*1,IF('Data Entry'!AF1321="L",'Data Entry'!AE1321*1,IFERROR(,""))))))))</f>
        <v>0</v>
      </c>
      <c r="F1318" s="1" t="s">
        <v>4</v>
      </c>
      <c r="G1318" s="1">
        <f>IF('Data Entry'!AA1321="g",'Data Entry'!Z1321*0.001,IF('Data Entry'!AA1321="mg",'Data Entry'!Z1321*0.000001,IF('Data Entry'!AA1321="t",'Data Entry'!Z1321*1000,IF('Data Entry'!AA1321="ml",'Data Entry'!Z1321*0.001,IF('Data Entry'!AA1321="kg",'Data Entry'!Z1321*1,IF('Data Entry'!AA1321="Piezas",'Data Entry'!Z1321*1,IF('Data Entry'!AA1321="L",'Data Entry'!Z1321*1,IFERROR(,""))))))))</f>
        <v>0</v>
      </c>
      <c r="H1318" s="1" t="s">
        <v>4</v>
      </c>
      <c r="I1318" s="1">
        <f>IF('Data Entry'!AC1321="g",'Data Entry'!AB1321*0.001,IF('Data Entry'!AC1321="mg",'Data Entry'!AB1321*0.000001,IF('Data Entry'!AC1321="t",'Data Entry'!AB1321*1000,IF('Data Entry'!AC1321="ml",'Data Entry'!AB1321*0.001,IF('Data Entry'!AC1321="kg",'Data Entry'!AB1321*1,IF('Data Entry'!AC1321="L",'Data Entry'!AB1321*1,IFERROR(,"")))))))</f>
        <v>0</v>
      </c>
      <c r="J1318" s="59" t="str">
        <f>'Data Entry'!AU1321</f>
        <v/>
      </c>
      <c r="K1318" s="1">
        <f>IF('Data Entry'!AI1321="g",'Data Entry'!AH1321*0.001*V1318,IF('Data Entry'!AI1321="UI",'Data Entry'!AH1321*0.000001*V1318,IF('Data Entry'!AI1321="mg",'Data Entry'!AH1321*0.000001*V1318,IF('Data Entry'!AI1321="t",'Data Entry'!AH1321*1000*V1318,IF('Data Entry'!AI1321="kg",'Data Entry'!AH1321*1*V1318,IF('Data Entry'!AI1321="L",'Data Entry'!AH1321*1*V1318,IFERROR(,"")))))))</f>
        <v>0</v>
      </c>
      <c r="L1318" s="1" t="s">
        <v>4</v>
      </c>
      <c r="M1318" s="59">
        <f>'Data Entry'!AJ1321</f>
        <v>0</v>
      </c>
      <c r="N1318" s="59" t="str">
        <f>'Data Entry'!AX1321</f>
        <v/>
      </c>
      <c r="O1318" s="1">
        <f>IF('Data Entry'!AL1321="g",'Data Entry'!AK1321*0.001*W1318,IF('Data Entry'!AL1321="UI",'Data Entry'!AK1321*0.000001*W1318,IF('Data Entry'!AL1321="mg",'Data Entry'!AK1321*0.000001*W1318,IF('Data Entry'!AL1321="t",'Data Entry'!AK1321*1000*W1318,IF('Data Entry'!AL1321="kg",'Data Entry'!AK1321*1*W1318,IF('Data Entry'!AL1321="L",'Data Entry'!AK1321*1*W1318,IFERROR(,"")))))))</f>
        <v>0</v>
      </c>
      <c r="P1318" s="1" t="s">
        <v>4</v>
      </c>
      <c r="Q1318" s="59">
        <f>'Data Entry'!AM1321</f>
        <v>0</v>
      </c>
      <c r="R1318" s="59" t="str">
        <f>'Data Entry'!BA1321</f>
        <v/>
      </c>
      <c r="S1318" s="1">
        <f>IF('Data Entry'!AO1321="g",'Data Entry'!AN1321*0.001*X1318,IF('Data Entry'!AO1321="UI",'Data Entry'!AN1321*0.000001*X1318,IF('Data Entry'!AO1321="mg",'Data Entry'!AN1321*0.000001*X1318,IF('Data Entry'!AO1321="t",'Data Entry'!AN1321*1000*X1318,IF('Data Entry'!AO1321="kg",'Data Entry'!AN1321*1*X1318,IF('Data Entry'!AO1321="L",'Data Entry'!AN1321*1*X1318,IFERROR(,"")))))))</f>
        <v>0</v>
      </c>
      <c r="T1318" s="1" t="s">
        <v>4</v>
      </c>
      <c r="U1318" s="59" t="str">
        <f>IF('Data Entry'!AP1321="No aplica","1",'Data Entry'!AP1321)</f>
        <v/>
      </c>
      <c r="V1318" s="59" t="str">
        <f>IF('Data Entry'!AS1321="No aplica","1",'Data Entry'!AS1321)</f>
        <v/>
      </c>
      <c r="W1318" s="59" t="str">
        <f>IF('Data Entry'!AV1321="No aplica","1",'Data Entry'!AV1321)</f>
        <v/>
      </c>
      <c r="X1318" s="59" t="str">
        <f>IF('Data Entry'!AY1321="No aplica","1",'Data Entry'!AY1321)</f>
        <v/>
      </c>
      <c r="Y1318" s="151" t="str">
        <f t="shared" si="20"/>
        <v/>
      </c>
      <c r="Z1318" s="152" t="str">
        <f>IF('Data Entry'!H1321="Yes","1",IF(AND('Data Entry'!H1321="",'Data Entry'!I1321="",'Data Entry'!J1321="",'Data Entry'!K1321="",'Data Entry'!L1321="",'Data Entry'!M1321="",'Data Entry'!N1321="",'Data Entry'!O1321="",'Data Entry'!P1321="",'Data Entry'!Q1321=""),"","1"))</f>
        <v/>
      </c>
      <c r="AA1318" s="152" t="str">
        <f>IF('Data Entry'!R1321="Yes","1",IF(AND('Data Entry'!R1321="",'Data Entry'!S1321="",'Data Entry'!T1321="",'Data Entry'!U1321=""),"","1"))</f>
        <v/>
      </c>
      <c r="AB1318" s="157" t="str">
        <f>IF('Data Entry'!V1321="Yes","1",IF(AND('Data Entry'!V1321="",'Data Entry'!W1321=""),"","1"))</f>
        <v/>
      </c>
    </row>
    <row r="1319" spans="1:28" ht="17">
      <c r="A1319" s="59">
        <f>'Data Entry'!AB1322</f>
        <v>0</v>
      </c>
      <c r="B1319" s="59" t="str">
        <f>'Data Entry'!AR1322</f>
        <v/>
      </c>
      <c r="C1319" s="1">
        <f>IF('Data Entry'!AD1322="g",'Data Entry'!AC1322*0.001*U1319,IF('Data Entry'!AD1322="UI",'Data Entry'!AC1322*0.000001*U1319,IF('Data Entry'!AD1322="mg",'Data Entry'!AC1322*0.000001*U1319,IF('Data Entry'!AD1322="t",'Data Entry'!AC1322*1000*U1319,IF('Data Entry'!AD1322="kg",'Data Entry'!AC1322*1*U1319,IF('Data Entry'!AD1322="L",'Data Entry'!AC1322*1*U1319,IFERROR(,"")))))))</f>
        <v>0</v>
      </c>
      <c r="D1319" s="1" t="s">
        <v>4</v>
      </c>
      <c r="E1319" s="1">
        <f>IF('Data Entry'!AF1322="g",'Data Entry'!AE1322*0.001,IF('Data Entry'!AF1322="mg",'Data Entry'!AE1322*0.000001,IF('Data Entry'!AF1322="t",'Data Entry'!AE1322*1000,IF('Data Entry'!AF1322="ml",'Data Entry'!AE1322*0.001,IF('Data Entry'!AF1322="kg",'Data Entry'!AE1322*1,IF('Data Entry'!AF1322="Pieza",'Data Entry'!AE1322*1,IF('Data Entry'!AF1322="L",'Data Entry'!AE1322*1,IFERROR(,""))))))))</f>
        <v>0</v>
      </c>
      <c r="F1319" s="1" t="s">
        <v>4</v>
      </c>
      <c r="G1319" s="1">
        <f>IF('Data Entry'!AA1322="g",'Data Entry'!Z1322*0.001,IF('Data Entry'!AA1322="mg",'Data Entry'!Z1322*0.000001,IF('Data Entry'!AA1322="t",'Data Entry'!Z1322*1000,IF('Data Entry'!AA1322="ml",'Data Entry'!Z1322*0.001,IF('Data Entry'!AA1322="kg",'Data Entry'!Z1322*1,IF('Data Entry'!AA1322="Piezas",'Data Entry'!Z1322*1,IF('Data Entry'!AA1322="L",'Data Entry'!Z1322*1,IFERROR(,""))))))))</f>
        <v>0</v>
      </c>
      <c r="H1319" s="1" t="s">
        <v>4</v>
      </c>
      <c r="I1319" s="1">
        <f>IF('Data Entry'!AC1322="g",'Data Entry'!AB1322*0.001,IF('Data Entry'!AC1322="mg",'Data Entry'!AB1322*0.000001,IF('Data Entry'!AC1322="t",'Data Entry'!AB1322*1000,IF('Data Entry'!AC1322="ml",'Data Entry'!AB1322*0.001,IF('Data Entry'!AC1322="kg",'Data Entry'!AB1322*1,IF('Data Entry'!AC1322="L",'Data Entry'!AB1322*1,IFERROR(,"")))))))</f>
        <v>0</v>
      </c>
      <c r="J1319" s="59" t="str">
        <f>'Data Entry'!AU1322</f>
        <v/>
      </c>
      <c r="K1319" s="1">
        <f>IF('Data Entry'!AI1322="g",'Data Entry'!AH1322*0.001*V1319,IF('Data Entry'!AI1322="UI",'Data Entry'!AH1322*0.000001*V1319,IF('Data Entry'!AI1322="mg",'Data Entry'!AH1322*0.000001*V1319,IF('Data Entry'!AI1322="t",'Data Entry'!AH1322*1000*V1319,IF('Data Entry'!AI1322="kg",'Data Entry'!AH1322*1*V1319,IF('Data Entry'!AI1322="L",'Data Entry'!AH1322*1*V1319,IFERROR(,"")))))))</f>
        <v>0</v>
      </c>
      <c r="L1319" s="1" t="s">
        <v>4</v>
      </c>
      <c r="M1319" s="59">
        <f>'Data Entry'!AJ1322</f>
        <v>0</v>
      </c>
      <c r="N1319" s="59" t="str">
        <f>'Data Entry'!AX1322</f>
        <v/>
      </c>
      <c r="O1319" s="1">
        <f>IF('Data Entry'!AL1322="g",'Data Entry'!AK1322*0.001*W1319,IF('Data Entry'!AL1322="UI",'Data Entry'!AK1322*0.000001*W1319,IF('Data Entry'!AL1322="mg",'Data Entry'!AK1322*0.000001*W1319,IF('Data Entry'!AL1322="t",'Data Entry'!AK1322*1000*W1319,IF('Data Entry'!AL1322="kg",'Data Entry'!AK1322*1*W1319,IF('Data Entry'!AL1322="L",'Data Entry'!AK1322*1*W1319,IFERROR(,"")))))))</f>
        <v>0</v>
      </c>
      <c r="P1319" s="1" t="s">
        <v>4</v>
      </c>
      <c r="Q1319" s="59">
        <f>'Data Entry'!AM1322</f>
        <v>0</v>
      </c>
      <c r="R1319" s="59" t="str">
        <f>'Data Entry'!BA1322</f>
        <v/>
      </c>
      <c r="S1319" s="1">
        <f>IF('Data Entry'!AO1322="g",'Data Entry'!AN1322*0.001*X1319,IF('Data Entry'!AO1322="UI",'Data Entry'!AN1322*0.000001*X1319,IF('Data Entry'!AO1322="mg",'Data Entry'!AN1322*0.000001*X1319,IF('Data Entry'!AO1322="t",'Data Entry'!AN1322*1000*X1319,IF('Data Entry'!AO1322="kg",'Data Entry'!AN1322*1*X1319,IF('Data Entry'!AO1322="L",'Data Entry'!AN1322*1*X1319,IFERROR(,"")))))))</f>
        <v>0</v>
      </c>
      <c r="T1319" s="1" t="s">
        <v>4</v>
      </c>
      <c r="U1319" s="59" t="str">
        <f>IF('Data Entry'!AP1322="No aplica","1",'Data Entry'!AP1322)</f>
        <v/>
      </c>
      <c r="V1319" s="59" t="str">
        <f>IF('Data Entry'!AS1322="No aplica","1",'Data Entry'!AS1322)</f>
        <v/>
      </c>
      <c r="W1319" s="59" t="str">
        <f>IF('Data Entry'!AV1322="No aplica","1",'Data Entry'!AV1322)</f>
        <v/>
      </c>
      <c r="X1319" s="59" t="str">
        <f>IF('Data Entry'!AY1322="No aplica","1",'Data Entry'!AY1322)</f>
        <v/>
      </c>
      <c r="Y1319" s="151" t="str">
        <f t="shared" si="20"/>
        <v/>
      </c>
      <c r="Z1319" s="152" t="str">
        <f>IF('Data Entry'!H1322="Yes","1",IF(AND('Data Entry'!H1322="",'Data Entry'!I1322="",'Data Entry'!J1322="",'Data Entry'!K1322="",'Data Entry'!L1322="",'Data Entry'!M1322="",'Data Entry'!N1322="",'Data Entry'!O1322="",'Data Entry'!P1322="",'Data Entry'!Q1322=""),"","1"))</f>
        <v/>
      </c>
      <c r="AA1319" s="152" t="str">
        <f>IF('Data Entry'!R1322="Yes","1",IF(AND('Data Entry'!R1322="",'Data Entry'!S1322="",'Data Entry'!T1322="",'Data Entry'!U1322=""),"","1"))</f>
        <v/>
      </c>
      <c r="AB1319" s="157" t="str">
        <f>IF('Data Entry'!V1322="Yes","1",IF(AND('Data Entry'!V1322="",'Data Entry'!W1322=""),"","1"))</f>
        <v/>
      </c>
    </row>
    <row r="1320" spans="1:28" ht="17">
      <c r="A1320" s="59">
        <f>'Data Entry'!AB1323</f>
        <v>0</v>
      </c>
      <c r="B1320" s="59" t="str">
        <f>'Data Entry'!AR1323</f>
        <v/>
      </c>
      <c r="C1320" s="1">
        <f>IF('Data Entry'!AD1323="g",'Data Entry'!AC1323*0.001*U1320,IF('Data Entry'!AD1323="UI",'Data Entry'!AC1323*0.000001*U1320,IF('Data Entry'!AD1323="mg",'Data Entry'!AC1323*0.000001*U1320,IF('Data Entry'!AD1323="t",'Data Entry'!AC1323*1000*U1320,IF('Data Entry'!AD1323="kg",'Data Entry'!AC1323*1*U1320,IF('Data Entry'!AD1323="L",'Data Entry'!AC1323*1*U1320,IFERROR(,"")))))))</f>
        <v>0</v>
      </c>
      <c r="D1320" s="1" t="s">
        <v>4</v>
      </c>
      <c r="E1320" s="1">
        <f>IF('Data Entry'!AF1323="g",'Data Entry'!AE1323*0.001,IF('Data Entry'!AF1323="mg",'Data Entry'!AE1323*0.000001,IF('Data Entry'!AF1323="t",'Data Entry'!AE1323*1000,IF('Data Entry'!AF1323="ml",'Data Entry'!AE1323*0.001,IF('Data Entry'!AF1323="kg",'Data Entry'!AE1323*1,IF('Data Entry'!AF1323="Pieza",'Data Entry'!AE1323*1,IF('Data Entry'!AF1323="L",'Data Entry'!AE1323*1,IFERROR(,""))))))))</f>
        <v>0</v>
      </c>
      <c r="F1320" s="1" t="s">
        <v>4</v>
      </c>
      <c r="G1320" s="1">
        <f>IF('Data Entry'!AA1323="g",'Data Entry'!Z1323*0.001,IF('Data Entry'!AA1323="mg",'Data Entry'!Z1323*0.000001,IF('Data Entry'!AA1323="t",'Data Entry'!Z1323*1000,IF('Data Entry'!AA1323="ml",'Data Entry'!Z1323*0.001,IF('Data Entry'!AA1323="kg",'Data Entry'!Z1323*1,IF('Data Entry'!AA1323="Piezas",'Data Entry'!Z1323*1,IF('Data Entry'!AA1323="L",'Data Entry'!Z1323*1,IFERROR(,""))))))))</f>
        <v>0</v>
      </c>
      <c r="H1320" s="1" t="s">
        <v>4</v>
      </c>
      <c r="I1320" s="1">
        <f>IF('Data Entry'!AC1323="g",'Data Entry'!AB1323*0.001,IF('Data Entry'!AC1323="mg",'Data Entry'!AB1323*0.000001,IF('Data Entry'!AC1323="t",'Data Entry'!AB1323*1000,IF('Data Entry'!AC1323="ml",'Data Entry'!AB1323*0.001,IF('Data Entry'!AC1323="kg",'Data Entry'!AB1323*1,IF('Data Entry'!AC1323="L",'Data Entry'!AB1323*1,IFERROR(,"")))))))</f>
        <v>0</v>
      </c>
      <c r="J1320" s="59" t="str">
        <f>'Data Entry'!AU1323</f>
        <v/>
      </c>
      <c r="K1320" s="1">
        <f>IF('Data Entry'!AI1323="g",'Data Entry'!AH1323*0.001*V1320,IF('Data Entry'!AI1323="UI",'Data Entry'!AH1323*0.000001*V1320,IF('Data Entry'!AI1323="mg",'Data Entry'!AH1323*0.000001*V1320,IF('Data Entry'!AI1323="t",'Data Entry'!AH1323*1000*V1320,IF('Data Entry'!AI1323="kg",'Data Entry'!AH1323*1*V1320,IF('Data Entry'!AI1323="L",'Data Entry'!AH1323*1*V1320,IFERROR(,"")))))))</f>
        <v>0</v>
      </c>
      <c r="L1320" s="1" t="s">
        <v>4</v>
      </c>
      <c r="M1320" s="59">
        <f>'Data Entry'!AJ1323</f>
        <v>0</v>
      </c>
      <c r="N1320" s="59" t="str">
        <f>'Data Entry'!AX1323</f>
        <v/>
      </c>
      <c r="O1320" s="1">
        <f>IF('Data Entry'!AL1323="g",'Data Entry'!AK1323*0.001*W1320,IF('Data Entry'!AL1323="UI",'Data Entry'!AK1323*0.000001*W1320,IF('Data Entry'!AL1323="mg",'Data Entry'!AK1323*0.000001*W1320,IF('Data Entry'!AL1323="t",'Data Entry'!AK1323*1000*W1320,IF('Data Entry'!AL1323="kg",'Data Entry'!AK1323*1*W1320,IF('Data Entry'!AL1323="L",'Data Entry'!AK1323*1*W1320,IFERROR(,"")))))))</f>
        <v>0</v>
      </c>
      <c r="P1320" s="1" t="s">
        <v>4</v>
      </c>
      <c r="Q1320" s="59">
        <f>'Data Entry'!AM1323</f>
        <v>0</v>
      </c>
      <c r="R1320" s="59" t="str">
        <f>'Data Entry'!BA1323</f>
        <v/>
      </c>
      <c r="S1320" s="1">
        <f>IF('Data Entry'!AO1323="g",'Data Entry'!AN1323*0.001*X1320,IF('Data Entry'!AO1323="UI",'Data Entry'!AN1323*0.000001*X1320,IF('Data Entry'!AO1323="mg",'Data Entry'!AN1323*0.000001*X1320,IF('Data Entry'!AO1323="t",'Data Entry'!AN1323*1000*X1320,IF('Data Entry'!AO1323="kg",'Data Entry'!AN1323*1*X1320,IF('Data Entry'!AO1323="L",'Data Entry'!AN1323*1*X1320,IFERROR(,"")))))))</f>
        <v>0</v>
      </c>
      <c r="T1320" s="1" t="s">
        <v>4</v>
      </c>
      <c r="U1320" s="59" t="str">
        <f>IF('Data Entry'!AP1323="No aplica","1",'Data Entry'!AP1323)</f>
        <v/>
      </c>
      <c r="V1320" s="59" t="str">
        <f>IF('Data Entry'!AS1323="No aplica","1",'Data Entry'!AS1323)</f>
        <v/>
      </c>
      <c r="W1320" s="59" t="str">
        <f>IF('Data Entry'!AV1323="No aplica","1",'Data Entry'!AV1323)</f>
        <v/>
      </c>
      <c r="X1320" s="59" t="str">
        <f>IF('Data Entry'!AY1323="No aplica","1",'Data Entry'!AY1323)</f>
        <v/>
      </c>
      <c r="Y1320" s="151" t="str">
        <f t="shared" si="20"/>
        <v/>
      </c>
      <c r="Z1320" s="152" t="str">
        <f>IF('Data Entry'!H1323="Yes","1",IF(AND('Data Entry'!H1323="",'Data Entry'!I1323="",'Data Entry'!J1323="",'Data Entry'!K1323="",'Data Entry'!L1323="",'Data Entry'!M1323="",'Data Entry'!N1323="",'Data Entry'!O1323="",'Data Entry'!P1323="",'Data Entry'!Q1323=""),"","1"))</f>
        <v/>
      </c>
      <c r="AA1320" s="152" t="str">
        <f>IF('Data Entry'!R1323="Yes","1",IF(AND('Data Entry'!R1323="",'Data Entry'!S1323="",'Data Entry'!T1323="",'Data Entry'!U1323=""),"","1"))</f>
        <v/>
      </c>
      <c r="AB1320" s="157" t="str">
        <f>IF('Data Entry'!V1323="Yes","1",IF(AND('Data Entry'!V1323="",'Data Entry'!W1323=""),"","1"))</f>
        <v/>
      </c>
    </row>
    <row r="1321" spans="1:28" ht="17">
      <c r="A1321" s="59">
        <f>'Data Entry'!AB1324</f>
        <v>0</v>
      </c>
      <c r="B1321" s="59" t="str">
        <f>'Data Entry'!AR1324</f>
        <v/>
      </c>
      <c r="C1321" s="1">
        <f>IF('Data Entry'!AD1324="g",'Data Entry'!AC1324*0.001*U1321,IF('Data Entry'!AD1324="UI",'Data Entry'!AC1324*0.000001*U1321,IF('Data Entry'!AD1324="mg",'Data Entry'!AC1324*0.000001*U1321,IF('Data Entry'!AD1324="t",'Data Entry'!AC1324*1000*U1321,IF('Data Entry'!AD1324="kg",'Data Entry'!AC1324*1*U1321,IF('Data Entry'!AD1324="L",'Data Entry'!AC1324*1*U1321,IFERROR(,"")))))))</f>
        <v>0</v>
      </c>
      <c r="D1321" s="1" t="s">
        <v>4</v>
      </c>
      <c r="E1321" s="1">
        <f>IF('Data Entry'!AF1324="g",'Data Entry'!AE1324*0.001,IF('Data Entry'!AF1324="mg",'Data Entry'!AE1324*0.000001,IF('Data Entry'!AF1324="t",'Data Entry'!AE1324*1000,IF('Data Entry'!AF1324="ml",'Data Entry'!AE1324*0.001,IF('Data Entry'!AF1324="kg",'Data Entry'!AE1324*1,IF('Data Entry'!AF1324="Pieza",'Data Entry'!AE1324*1,IF('Data Entry'!AF1324="L",'Data Entry'!AE1324*1,IFERROR(,""))))))))</f>
        <v>0</v>
      </c>
      <c r="F1321" s="1" t="s">
        <v>4</v>
      </c>
      <c r="G1321" s="1">
        <f>IF('Data Entry'!AA1324="g",'Data Entry'!Z1324*0.001,IF('Data Entry'!AA1324="mg",'Data Entry'!Z1324*0.000001,IF('Data Entry'!AA1324="t",'Data Entry'!Z1324*1000,IF('Data Entry'!AA1324="ml",'Data Entry'!Z1324*0.001,IF('Data Entry'!AA1324="kg",'Data Entry'!Z1324*1,IF('Data Entry'!AA1324="Piezas",'Data Entry'!Z1324*1,IF('Data Entry'!AA1324="L",'Data Entry'!Z1324*1,IFERROR(,""))))))))</f>
        <v>0</v>
      </c>
      <c r="H1321" s="1" t="s">
        <v>4</v>
      </c>
      <c r="I1321" s="1">
        <f>IF('Data Entry'!AC1324="g",'Data Entry'!AB1324*0.001,IF('Data Entry'!AC1324="mg",'Data Entry'!AB1324*0.000001,IF('Data Entry'!AC1324="t",'Data Entry'!AB1324*1000,IF('Data Entry'!AC1324="ml",'Data Entry'!AB1324*0.001,IF('Data Entry'!AC1324="kg",'Data Entry'!AB1324*1,IF('Data Entry'!AC1324="L",'Data Entry'!AB1324*1,IFERROR(,"")))))))</f>
        <v>0</v>
      </c>
      <c r="J1321" s="59" t="str">
        <f>'Data Entry'!AU1324</f>
        <v/>
      </c>
      <c r="K1321" s="1">
        <f>IF('Data Entry'!AI1324="g",'Data Entry'!AH1324*0.001*V1321,IF('Data Entry'!AI1324="UI",'Data Entry'!AH1324*0.000001*V1321,IF('Data Entry'!AI1324="mg",'Data Entry'!AH1324*0.000001*V1321,IF('Data Entry'!AI1324="t",'Data Entry'!AH1324*1000*V1321,IF('Data Entry'!AI1324="kg",'Data Entry'!AH1324*1*V1321,IF('Data Entry'!AI1324="L",'Data Entry'!AH1324*1*V1321,IFERROR(,"")))))))</f>
        <v>0</v>
      </c>
      <c r="L1321" s="1" t="s">
        <v>4</v>
      </c>
      <c r="M1321" s="59">
        <f>'Data Entry'!AJ1324</f>
        <v>0</v>
      </c>
      <c r="N1321" s="59" t="str">
        <f>'Data Entry'!AX1324</f>
        <v/>
      </c>
      <c r="O1321" s="1">
        <f>IF('Data Entry'!AL1324="g",'Data Entry'!AK1324*0.001*W1321,IF('Data Entry'!AL1324="UI",'Data Entry'!AK1324*0.000001*W1321,IF('Data Entry'!AL1324="mg",'Data Entry'!AK1324*0.000001*W1321,IF('Data Entry'!AL1324="t",'Data Entry'!AK1324*1000*W1321,IF('Data Entry'!AL1324="kg",'Data Entry'!AK1324*1*W1321,IF('Data Entry'!AL1324="L",'Data Entry'!AK1324*1*W1321,IFERROR(,"")))))))</f>
        <v>0</v>
      </c>
      <c r="P1321" s="1" t="s">
        <v>4</v>
      </c>
      <c r="Q1321" s="59">
        <f>'Data Entry'!AM1324</f>
        <v>0</v>
      </c>
      <c r="R1321" s="59" t="str">
        <f>'Data Entry'!BA1324</f>
        <v/>
      </c>
      <c r="S1321" s="1">
        <f>IF('Data Entry'!AO1324="g",'Data Entry'!AN1324*0.001*X1321,IF('Data Entry'!AO1324="UI",'Data Entry'!AN1324*0.000001*X1321,IF('Data Entry'!AO1324="mg",'Data Entry'!AN1324*0.000001*X1321,IF('Data Entry'!AO1324="t",'Data Entry'!AN1324*1000*X1321,IF('Data Entry'!AO1324="kg",'Data Entry'!AN1324*1*X1321,IF('Data Entry'!AO1324="L",'Data Entry'!AN1324*1*X1321,IFERROR(,"")))))))</f>
        <v>0</v>
      </c>
      <c r="T1321" s="1" t="s">
        <v>4</v>
      </c>
      <c r="U1321" s="59" t="str">
        <f>IF('Data Entry'!AP1324="No aplica","1",'Data Entry'!AP1324)</f>
        <v/>
      </c>
      <c r="V1321" s="59" t="str">
        <f>IF('Data Entry'!AS1324="No aplica","1",'Data Entry'!AS1324)</f>
        <v/>
      </c>
      <c r="W1321" s="59" t="str">
        <f>IF('Data Entry'!AV1324="No aplica","1",'Data Entry'!AV1324)</f>
        <v/>
      </c>
      <c r="X1321" s="59" t="str">
        <f>IF('Data Entry'!AY1324="No aplica","1",'Data Entry'!AY1324)</f>
        <v/>
      </c>
      <c r="Y1321" s="151" t="str">
        <f t="shared" si="20"/>
        <v/>
      </c>
      <c r="Z1321" s="152" t="str">
        <f>IF('Data Entry'!H1324="Yes","1",IF(AND('Data Entry'!H1324="",'Data Entry'!I1324="",'Data Entry'!J1324="",'Data Entry'!K1324="",'Data Entry'!L1324="",'Data Entry'!M1324="",'Data Entry'!N1324="",'Data Entry'!O1324="",'Data Entry'!P1324="",'Data Entry'!Q1324=""),"","1"))</f>
        <v/>
      </c>
      <c r="AA1321" s="152" t="str">
        <f>IF('Data Entry'!R1324="Yes","1",IF(AND('Data Entry'!R1324="",'Data Entry'!S1324="",'Data Entry'!T1324="",'Data Entry'!U1324=""),"","1"))</f>
        <v/>
      </c>
      <c r="AB1321" s="157" t="str">
        <f>IF('Data Entry'!V1324="Yes","1",IF(AND('Data Entry'!V1324="",'Data Entry'!W1324=""),"","1"))</f>
        <v/>
      </c>
    </row>
    <row r="1322" spans="1:28" ht="17">
      <c r="A1322" s="59">
        <f>'Data Entry'!AB1325</f>
        <v>0</v>
      </c>
      <c r="B1322" s="59" t="str">
        <f>'Data Entry'!AR1325</f>
        <v/>
      </c>
      <c r="C1322" s="1">
        <f>IF('Data Entry'!AD1325="g",'Data Entry'!AC1325*0.001*U1322,IF('Data Entry'!AD1325="UI",'Data Entry'!AC1325*0.000001*U1322,IF('Data Entry'!AD1325="mg",'Data Entry'!AC1325*0.000001*U1322,IF('Data Entry'!AD1325="t",'Data Entry'!AC1325*1000*U1322,IF('Data Entry'!AD1325="kg",'Data Entry'!AC1325*1*U1322,IF('Data Entry'!AD1325="L",'Data Entry'!AC1325*1*U1322,IFERROR(,"")))))))</f>
        <v>0</v>
      </c>
      <c r="D1322" s="1" t="s">
        <v>4</v>
      </c>
      <c r="E1322" s="1">
        <f>IF('Data Entry'!AF1325="g",'Data Entry'!AE1325*0.001,IF('Data Entry'!AF1325="mg",'Data Entry'!AE1325*0.000001,IF('Data Entry'!AF1325="t",'Data Entry'!AE1325*1000,IF('Data Entry'!AF1325="ml",'Data Entry'!AE1325*0.001,IF('Data Entry'!AF1325="kg",'Data Entry'!AE1325*1,IF('Data Entry'!AF1325="Pieza",'Data Entry'!AE1325*1,IF('Data Entry'!AF1325="L",'Data Entry'!AE1325*1,IFERROR(,""))))))))</f>
        <v>0</v>
      </c>
      <c r="F1322" s="1" t="s">
        <v>4</v>
      </c>
      <c r="G1322" s="1">
        <f>IF('Data Entry'!AA1325="g",'Data Entry'!Z1325*0.001,IF('Data Entry'!AA1325="mg",'Data Entry'!Z1325*0.000001,IF('Data Entry'!AA1325="t",'Data Entry'!Z1325*1000,IF('Data Entry'!AA1325="ml",'Data Entry'!Z1325*0.001,IF('Data Entry'!AA1325="kg",'Data Entry'!Z1325*1,IF('Data Entry'!AA1325="Piezas",'Data Entry'!Z1325*1,IF('Data Entry'!AA1325="L",'Data Entry'!Z1325*1,IFERROR(,""))))))))</f>
        <v>0</v>
      </c>
      <c r="H1322" s="1" t="s">
        <v>4</v>
      </c>
      <c r="I1322" s="1">
        <f>IF('Data Entry'!AC1325="g",'Data Entry'!AB1325*0.001,IF('Data Entry'!AC1325="mg",'Data Entry'!AB1325*0.000001,IF('Data Entry'!AC1325="t",'Data Entry'!AB1325*1000,IF('Data Entry'!AC1325="ml",'Data Entry'!AB1325*0.001,IF('Data Entry'!AC1325="kg",'Data Entry'!AB1325*1,IF('Data Entry'!AC1325="L",'Data Entry'!AB1325*1,IFERROR(,"")))))))</f>
        <v>0</v>
      </c>
      <c r="J1322" s="59" t="str">
        <f>'Data Entry'!AU1325</f>
        <v/>
      </c>
      <c r="K1322" s="1">
        <f>IF('Data Entry'!AI1325="g",'Data Entry'!AH1325*0.001*V1322,IF('Data Entry'!AI1325="UI",'Data Entry'!AH1325*0.000001*V1322,IF('Data Entry'!AI1325="mg",'Data Entry'!AH1325*0.000001*V1322,IF('Data Entry'!AI1325="t",'Data Entry'!AH1325*1000*V1322,IF('Data Entry'!AI1325="kg",'Data Entry'!AH1325*1*V1322,IF('Data Entry'!AI1325="L",'Data Entry'!AH1325*1*V1322,IFERROR(,"")))))))</f>
        <v>0</v>
      </c>
      <c r="L1322" s="1" t="s">
        <v>4</v>
      </c>
      <c r="M1322" s="59">
        <f>'Data Entry'!AJ1325</f>
        <v>0</v>
      </c>
      <c r="N1322" s="59" t="str">
        <f>'Data Entry'!AX1325</f>
        <v/>
      </c>
      <c r="O1322" s="1">
        <f>IF('Data Entry'!AL1325="g",'Data Entry'!AK1325*0.001*W1322,IF('Data Entry'!AL1325="UI",'Data Entry'!AK1325*0.000001*W1322,IF('Data Entry'!AL1325="mg",'Data Entry'!AK1325*0.000001*W1322,IF('Data Entry'!AL1325="t",'Data Entry'!AK1325*1000*W1322,IF('Data Entry'!AL1325="kg",'Data Entry'!AK1325*1*W1322,IF('Data Entry'!AL1325="L",'Data Entry'!AK1325*1*W1322,IFERROR(,"")))))))</f>
        <v>0</v>
      </c>
      <c r="P1322" s="1" t="s">
        <v>4</v>
      </c>
      <c r="Q1322" s="59">
        <f>'Data Entry'!AM1325</f>
        <v>0</v>
      </c>
      <c r="R1322" s="59" t="str">
        <f>'Data Entry'!BA1325</f>
        <v/>
      </c>
      <c r="S1322" s="1">
        <f>IF('Data Entry'!AO1325="g",'Data Entry'!AN1325*0.001*X1322,IF('Data Entry'!AO1325="UI",'Data Entry'!AN1325*0.000001*X1322,IF('Data Entry'!AO1325="mg",'Data Entry'!AN1325*0.000001*X1322,IF('Data Entry'!AO1325="t",'Data Entry'!AN1325*1000*X1322,IF('Data Entry'!AO1325="kg",'Data Entry'!AN1325*1*X1322,IF('Data Entry'!AO1325="L",'Data Entry'!AN1325*1*X1322,IFERROR(,"")))))))</f>
        <v>0</v>
      </c>
      <c r="T1322" s="1" t="s">
        <v>4</v>
      </c>
      <c r="U1322" s="59" t="str">
        <f>IF('Data Entry'!AP1325="No aplica","1",'Data Entry'!AP1325)</f>
        <v/>
      </c>
      <c r="V1322" s="59" t="str">
        <f>IF('Data Entry'!AS1325="No aplica","1",'Data Entry'!AS1325)</f>
        <v/>
      </c>
      <c r="W1322" s="59" t="str">
        <f>IF('Data Entry'!AV1325="No aplica","1",'Data Entry'!AV1325)</f>
        <v/>
      </c>
      <c r="X1322" s="59" t="str">
        <f>IF('Data Entry'!AY1325="No aplica","1",'Data Entry'!AY1325)</f>
        <v/>
      </c>
      <c r="Y1322" s="151" t="str">
        <f t="shared" si="20"/>
        <v/>
      </c>
      <c r="Z1322" s="152" t="str">
        <f>IF('Data Entry'!H1325="Yes","1",IF(AND('Data Entry'!H1325="",'Data Entry'!I1325="",'Data Entry'!J1325="",'Data Entry'!K1325="",'Data Entry'!L1325="",'Data Entry'!M1325="",'Data Entry'!N1325="",'Data Entry'!O1325="",'Data Entry'!P1325="",'Data Entry'!Q1325=""),"","1"))</f>
        <v/>
      </c>
      <c r="AA1322" s="152" t="str">
        <f>IF('Data Entry'!R1325="Yes","1",IF(AND('Data Entry'!R1325="",'Data Entry'!S1325="",'Data Entry'!T1325="",'Data Entry'!U1325=""),"","1"))</f>
        <v/>
      </c>
      <c r="AB1322" s="157" t="str">
        <f>IF('Data Entry'!V1325="Yes","1",IF(AND('Data Entry'!V1325="",'Data Entry'!W1325=""),"","1"))</f>
        <v/>
      </c>
    </row>
    <row r="1323" spans="1:28" ht="17">
      <c r="A1323" s="59">
        <f>'Data Entry'!AB1326</f>
        <v>0</v>
      </c>
      <c r="B1323" s="59" t="str">
        <f>'Data Entry'!AR1326</f>
        <v/>
      </c>
      <c r="C1323" s="1">
        <f>IF('Data Entry'!AD1326="g",'Data Entry'!AC1326*0.001*U1323,IF('Data Entry'!AD1326="UI",'Data Entry'!AC1326*0.000001*U1323,IF('Data Entry'!AD1326="mg",'Data Entry'!AC1326*0.000001*U1323,IF('Data Entry'!AD1326="t",'Data Entry'!AC1326*1000*U1323,IF('Data Entry'!AD1326="kg",'Data Entry'!AC1326*1*U1323,IF('Data Entry'!AD1326="L",'Data Entry'!AC1326*1*U1323,IFERROR(,"")))))))</f>
        <v>0</v>
      </c>
      <c r="D1323" s="1" t="s">
        <v>4</v>
      </c>
      <c r="E1323" s="1">
        <f>IF('Data Entry'!AF1326="g",'Data Entry'!AE1326*0.001,IF('Data Entry'!AF1326="mg",'Data Entry'!AE1326*0.000001,IF('Data Entry'!AF1326="t",'Data Entry'!AE1326*1000,IF('Data Entry'!AF1326="ml",'Data Entry'!AE1326*0.001,IF('Data Entry'!AF1326="kg",'Data Entry'!AE1326*1,IF('Data Entry'!AF1326="Pieza",'Data Entry'!AE1326*1,IF('Data Entry'!AF1326="L",'Data Entry'!AE1326*1,IFERROR(,""))))))))</f>
        <v>0</v>
      </c>
      <c r="F1323" s="1" t="s">
        <v>4</v>
      </c>
      <c r="G1323" s="1">
        <f>IF('Data Entry'!AA1326="g",'Data Entry'!Z1326*0.001,IF('Data Entry'!AA1326="mg",'Data Entry'!Z1326*0.000001,IF('Data Entry'!AA1326="t",'Data Entry'!Z1326*1000,IF('Data Entry'!AA1326="ml",'Data Entry'!Z1326*0.001,IF('Data Entry'!AA1326="kg",'Data Entry'!Z1326*1,IF('Data Entry'!AA1326="Piezas",'Data Entry'!Z1326*1,IF('Data Entry'!AA1326="L",'Data Entry'!Z1326*1,IFERROR(,""))))))))</f>
        <v>0</v>
      </c>
      <c r="H1323" s="1" t="s">
        <v>4</v>
      </c>
      <c r="I1323" s="1">
        <f>IF('Data Entry'!AC1326="g",'Data Entry'!AB1326*0.001,IF('Data Entry'!AC1326="mg",'Data Entry'!AB1326*0.000001,IF('Data Entry'!AC1326="t",'Data Entry'!AB1326*1000,IF('Data Entry'!AC1326="ml",'Data Entry'!AB1326*0.001,IF('Data Entry'!AC1326="kg",'Data Entry'!AB1326*1,IF('Data Entry'!AC1326="L",'Data Entry'!AB1326*1,IFERROR(,"")))))))</f>
        <v>0</v>
      </c>
      <c r="J1323" s="59" t="str">
        <f>'Data Entry'!AU1326</f>
        <v/>
      </c>
      <c r="K1323" s="1">
        <f>IF('Data Entry'!AI1326="g",'Data Entry'!AH1326*0.001*V1323,IF('Data Entry'!AI1326="UI",'Data Entry'!AH1326*0.000001*V1323,IF('Data Entry'!AI1326="mg",'Data Entry'!AH1326*0.000001*V1323,IF('Data Entry'!AI1326="t",'Data Entry'!AH1326*1000*V1323,IF('Data Entry'!AI1326="kg",'Data Entry'!AH1326*1*V1323,IF('Data Entry'!AI1326="L",'Data Entry'!AH1326*1*V1323,IFERROR(,"")))))))</f>
        <v>0</v>
      </c>
      <c r="L1323" s="1" t="s">
        <v>4</v>
      </c>
      <c r="M1323" s="59">
        <f>'Data Entry'!AJ1326</f>
        <v>0</v>
      </c>
      <c r="N1323" s="59" t="str">
        <f>'Data Entry'!AX1326</f>
        <v/>
      </c>
      <c r="O1323" s="1">
        <f>IF('Data Entry'!AL1326="g",'Data Entry'!AK1326*0.001*W1323,IF('Data Entry'!AL1326="UI",'Data Entry'!AK1326*0.000001*W1323,IF('Data Entry'!AL1326="mg",'Data Entry'!AK1326*0.000001*W1323,IF('Data Entry'!AL1326="t",'Data Entry'!AK1326*1000*W1323,IF('Data Entry'!AL1326="kg",'Data Entry'!AK1326*1*W1323,IF('Data Entry'!AL1326="L",'Data Entry'!AK1326*1*W1323,IFERROR(,"")))))))</f>
        <v>0</v>
      </c>
      <c r="P1323" s="1" t="s">
        <v>4</v>
      </c>
      <c r="Q1323" s="59">
        <f>'Data Entry'!AM1326</f>
        <v>0</v>
      </c>
      <c r="R1323" s="59" t="str">
        <f>'Data Entry'!BA1326</f>
        <v/>
      </c>
      <c r="S1323" s="1">
        <f>IF('Data Entry'!AO1326="g",'Data Entry'!AN1326*0.001*X1323,IF('Data Entry'!AO1326="UI",'Data Entry'!AN1326*0.000001*X1323,IF('Data Entry'!AO1326="mg",'Data Entry'!AN1326*0.000001*X1323,IF('Data Entry'!AO1326="t",'Data Entry'!AN1326*1000*X1323,IF('Data Entry'!AO1326="kg",'Data Entry'!AN1326*1*X1323,IF('Data Entry'!AO1326="L",'Data Entry'!AN1326*1*X1323,IFERROR(,"")))))))</f>
        <v>0</v>
      </c>
      <c r="T1323" s="1" t="s">
        <v>4</v>
      </c>
      <c r="U1323" s="59" t="str">
        <f>IF('Data Entry'!AP1326="No aplica","1",'Data Entry'!AP1326)</f>
        <v/>
      </c>
      <c r="V1323" s="59" t="str">
        <f>IF('Data Entry'!AS1326="No aplica","1",'Data Entry'!AS1326)</f>
        <v/>
      </c>
      <c r="W1323" s="59" t="str">
        <f>IF('Data Entry'!AV1326="No aplica","1",'Data Entry'!AV1326)</f>
        <v/>
      </c>
      <c r="X1323" s="59" t="str">
        <f>IF('Data Entry'!AY1326="No aplica","1",'Data Entry'!AY1326)</f>
        <v/>
      </c>
      <c r="Y1323" s="151" t="str">
        <f t="shared" si="20"/>
        <v/>
      </c>
      <c r="Z1323" s="152" t="str">
        <f>IF('Data Entry'!H1326="Yes","1",IF(AND('Data Entry'!H1326="",'Data Entry'!I1326="",'Data Entry'!J1326="",'Data Entry'!K1326="",'Data Entry'!L1326="",'Data Entry'!M1326="",'Data Entry'!N1326="",'Data Entry'!O1326="",'Data Entry'!P1326="",'Data Entry'!Q1326=""),"","1"))</f>
        <v/>
      </c>
      <c r="AA1323" s="152" t="str">
        <f>IF('Data Entry'!R1326="Yes","1",IF(AND('Data Entry'!R1326="",'Data Entry'!S1326="",'Data Entry'!T1326="",'Data Entry'!U1326=""),"","1"))</f>
        <v/>
      </c>
      <c r="AB1323" s="157" t="str">
        <f>IF('Data Entry'!V1326="Yes","1",IF(AND('Data Entry'!V1326="",'Data Entry'!W1326=""),"","1"))</f>
        <v/>
      </c>
    </row>
    <row r="1324" spans="1:28" ht="17">
      <c r="A1324" s="59">
        <f>'Data Entry'!AB1327</f>
        <v>0</v>
      </c>
      <c r="B1324" s="59" t="str">
        <f>'Data Entry'!AR1327</f>
        <v/>
      </c>
      <c r="C1324" s="1">
        <f>IF('Data Entry'!AD1327="g",'Data Entry'!AC1327*0.001*U1324,IF('Data Entry'!AD1327="UI",'Data Entry'!AC1327*0.000001*U1324,IF('Data Entry'!AD1327="mg",'Data Entry'!AC1327*0.000001*U1324,IF('Data Entry'!AD1327="t",'Data Entry'!AC1327*1000*U1324,IF('Data Entry'!AD1327="kg",'Data Entry'!AC1327*1*U1324,IF('Data Entry'!AD1327="L",'Data Entry'!AC1327*1*U1324,IFERROR(,"")))))))</f>
        <v>0</v>
      </c>
      <c r="D1324" s="1" t="s">
        <v>4</v>
      </c>
      <c r="E1324" s="1">
        <f>IF('Data Entry'!AF1327="g",'Data Entry'!AE1327*0.001,IF('Data Entry'!AF1327="mg",'Data Entry'!AE1327*0.000001,IF('Data Entry'!AF1327="t",'Data Entry'!AE1327*1000,IF('Data Entry'!AF1327="ml",'Data Entry'!AE1327*0.001,IF('Data Entry'!AF1327="kg",'Data Entry'!AE1327*1,IF('Data Entry'!AF1327="Pieza",'Data Entry'!AE1327*1,IF('Data Entry'!AF1327="L",'Data Entry'!AE1327*1,IFERROR(,""))))))))</f>
        <v>0</v>
      </c>
      <c r="F1324" s="1" t="s">
        <v>4</v>
      </c>
      <c r="G1324" s="1">
        <f>IF('Data Entry'!AA1327="g",'Data Entry'!Z1327*0.001,IF('Data Entry'!AA1327="mg",'Data Entry'!Z1327*0.000001,IF('Data Entry'!AA1327="t",'Data Entry'!Z1327*1000,IF('Data Entry'!AA1327="ml",'Data Entry'!Z1327*0.001,IF('Data Entry'!AA1327="kg",'Data Entry'!Z1327*1,IF('Data Entry'!AA1327="Piezas",'Data Entry'!Z1327*1,IF('Data Entry'!AA1327="L",'Data Entry'!Z1327*1,IFERROR(,""))))))))</f>
        <v>0</v>
      </c>
      <c r="H1324" s="1" t="s">
        <v>4</v>
      </c>
      <c r="I1324" s="1">
        <f>IF('Data Entry'!AC1327="g",'Data Entry'!AB1327*0.001,IF('Data Entry'!AC1327="mg",'Data Entry'!AB1327*0.000001,IF('Data Entry'!AC1327="t",'Data Entry'!AB1327*1000,IF('Data Entry'!AC1327="ml",'Data Entry'!AB1327*0.001,IF('Data Entry'!AC1327="kg",'Data Entry'!AB1327*1,IF('Data Entry'!AC1327="L",'Data Entry'!AB1327*1,IFERROR(,"")))))))</f>
        <v>0</v>
      </c>
      <c r="J1324" s="59" t="str">
        <f>'Data Entry'!AU1327</f>
        <v/>
      </c>
      <c r="K1324" s="1">
        <f>IF('Data Entry'!AI1327="g",'Data Entry'!AH1327*0.001*V1324,IF('Data Entry'!AI1327="UI",'Data Entry'!AH1327*0.000001*V1324,IF('Data Entry'!AI1327="mg",'Data Entry'!AH1327*0.000001*V1324,IF('Data Entry'!AI1327="t",'Data Entry'!AH1327*1000*V1324,IF('Data Entry'!AI1327="kg",'Data Entry'!AH1327*1*V1324,IF('Data Entry'!AI1327="L",'Data Entry'!AH1327*1*V1324,IFERROR(,"")))))))</f>
        <v>0</v>
      </c>
      <c r="L1324" s="1" t="s">
        <v>4</v>
      </c>
      <c r="M1324" s="59">
        <f>'Data Entry'!AJ1327</f>
        <v>0</v>
      </c>
      <c r="N1324" s="59" t="str">
        <f>'Data Entry'!AX1327</f>
        <v/>
      </c>
      <c r="O1324" s="1">
        <f>IF('Data Entry'!AL1327="g",'Data Entry'!AK1327*0.001*W1324,IF('Data Entry'!AL1327="UI",'Data Entry'!AK1327*0.000001*W1324,IF('Data Entry'!AL1327="mg",'Data Entry'!AK1327*0.000001*W1324,IF('Data Entry'!AL1327="t",'Data Entry'!AK1327*1000*W1324,IF('Data Entry'!AL1327="kg",'Data Entry'!AK1327*1*W1324,IF('Data Entry'!AL1327="L",'Data Entry'!AK1327*1*W1324,IFERROR(,"")))))))</f>
        <v>0</v>
      </c>
      <c r="P1324" s="1" t="s">
        <v>4</v>
      </c>
      <c r="Q1324" s="59">
        <f>'Data Entry'!AM1327</f>
        <v>0</v>
      </c>
      <c r="R1324" s="59" t="str">
        <f>'Data Entry'!BA1327</f>
        <v/>
      </c>
      <c r="S1324" s="1">
        <f>IF('Data Entry'!AO1327="g",'Data Entry'!AN1327*0.001*X1324,IF('Data Entry'!AO1327="UI",'Data Entry'!AN1327*0.000001*X1324,IF('Data Entry'!AO1327="mg",'Data Entry'!AN1327*0.000001*X1324,IF('Data Entry'!AO1327="t",'Data Entry'!AN1327*1000*X1324,IF('Data Entry'!AO1327="kg",'Data Entry'!AN1327*1*X1324,IF('Data Entry'!AO1327="L",'Data Entry'!AN1327*1*X1324,IFERROR(,"")))))))</f>
        <v>0</v>
      </c>
      <c r="T1324" s="1" t="s">
        <v>4</v>
      </c>
      <c r="U1324" s="59" t="str">
        <f>IF('Data Entry'!AP1327="No aplica","1",'Data Entry'!AP1327)</f>
        <v/>
      </c>
      <c r="V1324" s="59" t="str">
        <f>IF('Data Entry'!AS1327="No aplica","1",'Data Entry'!AS1327)</f>
        <v/>
      </c>
      <c r="W1324" s="59" t="str">
        <f>IF('Data Entry'!AV1327="No aplica","1",'Data Entry'!AV1327)</f>
        <v/>
      </c>
      <c r="X1324" s="59" t="str">
        <f>IF('Data Entry'!AY1327="No aplica","1",'Data Entry'!AY1327)</f>
        <v/>
      </c>
      <c r="Y1324" s="151" t="str">
        <f t="shared" si="20"/>
        <v/>
      </c>
      <c r="Z1324" s="152" t="str">
        <f>IF('Data Entry'!H1327="Yes","1",IF(AND('Data Entry'!H1327="",'Data Entry'!I1327="",'Data Entry'!J1327="",'Data Entry'!K1327="",'Data Entry'!L1327="",'Data Entry'!M1327="",'Data Entry'!N1327="",'Data Entry'!O1327="",'Data Entry'!P1327="",'Data Entry'!Q1327=""),"","1"))</f>
        <v/>
      </c>
      <c r="AA1324" s="152" t="str">
        <f>IF('Data Entry'!R1327="Yes","1",IF(AND('Data Entry'!R1327="",'Data Entry'!S1327="",'Data Entry'!T1327="",'Data Entry'!U1327=""),"","1"))</f>
        <v/>
      </c>
      <c r="AB1324" s="157" t="str">
        <f>IF('Data Entry'!V1327="Yes","1",IF(AND('Data Entry'!V1327="",'Data Entry'!W1327=""),"","1"))</f>
        <v/>
      </c>
    </row>
    <row r="1325" spans="1:28" ht="17">
      <c r="A1325" s="59">
        <f>'Data Entry'!AB1328</f>
        <v>0</v>
      </c>
      <c r="B1325" s="59" t="str">
        <f>'Data Entry'!AR1328</f>
        <v/>
      </c>
      <c r="C1325" s="1">
        <f>IF('Data Entry'!AD1328="g",'Data Entry'!AC1328*0.001*U1325,IF('Data Entry'!AD1328="UI",'Data Entry'!AC1328*0.000001*U1325,IF('Data Entry'!AD1328="mg",'Data Entry'!AC1328*0.000001*U1325,IF('Data Entry'!AD1328="t",'Data Entry'!AC1328*1000*U1325,IF('Data Entry'!AD1328="kg",'Data Entry'!AC1328*1*U1325,IF('Data Entry'!AD1328="L",'Data Entry'!AC1328*1*U1325,IFERROR(,"")))))))</f>
        <v>0</v>
      </c>
      <c r="D1325" s="1" t="s">
        <v>4</v>
      </c>
      <c r="E1325" s="1">
        <f>IF('Data Entry'!AF1328="g",'Data Entry'!AE1328*0.001,IF('Data Entry'!AF1328="mg",'Data Entry'!AE1328*0.000001,IF('Data Entry'!AF1328="t",'Data Entry'!AE1328*1000,IF('Data Entry'!AF1328="ml",'Data Entry'!AE1328*0.001,IF('Data Entry'!AF1328="kg",'Data Entry'!AE1328*1,IF('Data Entry'!AF1328="Pieza",'Data Entry'!AE1328*1,IF('Data Entry'!AF1328="L",'Data Entry'!AE1328*1,IFERROR(,""))))))))</f>
        <v>0</v>
      </c>
      <c r="F1325" s="1" t="s">
        <v>4</v>
      </c>
      <c r="G1325" s="1">
        <f>IF('Data Entry'!AA1328="g",'Data Entry'!Z1328*0.001,IF('Data Entry'!AA1328="mg",'Data Entry'!Z1328*0.000001,IF('Data Entry'!AA1328="t",'Data Entry'!Z1328*1000,IF('Data Entry'!AA1328="ml",'Data Entry'!Z1328*0.001,IF('Data Entry'!AA1328="kg",'Data Entry'!Z1328*1,IF('Data Entry'!AA1328="Piezas",'Data Entry'!Z1328*1,IF('Data Entry'!AA1328="L",'Data Entry'!Z1328*1,IFERROR(,""))))))))</f>
        <v>0</v>
      </c>
      <c r="H1325" s="1" t="s">
        <v>4</v>
      </c>
      <c r="I1325" s="1">
        <f>IF('Data Entry'!AC1328="g",'Data Entry'!AB1328*0.001,IF('Data Entry'!AC1328="mg",'Data Entry'!AB1328*0.000001,IF('Data Entry'!AC1328="t",'Data Entry'!AB1328*1000,IF('Data Entry'!AC1328="ml",'Data Entry'!AB1328*0.001,IF('Data Entry'!AC1328="kg",'Data Entry'!AB1328*1,IF('Data Entry'!AC1328="L",'Data Entry'!AB1328*1,IFERROR(,"")))))))</f>
        <v>0</v>
      </c>
      <c r="J1325" s="59" t="str">
        <f>'Data Entry'!AU1328</f>
        <v/>
      </c>
      <c r="K1325" s="1">
        <f>IF('Data Entry'!AI1328="g",'Data Entry'!AH1328*0.001*V1325,IF('Data Entry'!AI1328="UI",'Data Entry'!AH1328*0.000001*V1325,IF('Data Entry'!AI1328="mg",'Data Entry'!AH1328*0.000001*V1325,IF('Data Entry'!AI1328="t",'Data Entry'!AH1328*1000*V1325,IF('Data Entry'!AI1328="kg",'Data Entry'!AH1328*1*V1325,IF('Data Entry'!AI1328="L",'Data Entry'!AH1328*1*V1325,IFERROR(,"")))))))</f>
        <v>0</v>
      </c>
      <c r="L1325" s="1" t="s">
        <v>4</v>
      </c>
      <c r="M1325" s="59">
        <f>'Data Entry'!AJ1328</f>
        <v>0</v>
      </c>
      <c r="N1325" s="59" t="str">
        <f>'Data Entry'!AX1328</f>
        <v/>
      </c>
      <c r="O1325" s="1">
        <f>IF('Data Entry'!AL1328="g",'Data Entry'!AK1328*0.001*W1325,IF('Data Entry'!AL1328="UI",'Data Entry'!AK1328*0.000001*W1325,IF('Data Entry'!AL1328="mg",'Data Entry'!AK1328*0.000001*W1325,IF('Data Entry'!AL1328="t",'Data Entry'!AK1328*1000*W1325,IF('Data Entry'!AL1328="kg",'Data Entry'!AK1328*1*W1325,IF('Data Entry'!AL1328="L",'Data Entry'!AK1328*1*W1325,IFERROR(,"")))))))</f>
        <v>0</v>
      </c>
      <c r="P1325" s="1" t="s">
        <v>4</v>
      </c>
      <c r="Q1325" s="59">
        <f>'Data Entry'!AM1328</f>
        <v>0</v>
      </c>
      <c r="R1325" s="59" t="str">
        <f>'Data Entry'!BA1328</f>
        <v/>
      </c>
      <c r="S1325" s="1">
        <f>IF('Data Entry'!AO1328="g",'Data Entry'!AN1328*0.001*X1325,IF('Data Entry'!AO1328="UI",'Data Entry'!AN1328*0.000001*X1325,IF('Data Entry'!AO1328="mg",'Data Entry'!AN1328*0.000001*X1325,IF('Data Entry'!AO1328="t",'Data Entry'!AN1328*1000*X1325,IF('Data Entry'!AO1328="kg",'Data Entry'!AN1328*1*X1325,IF('Data Entry'!AO1328="L",'Data Entry'!AN1328*1*X1325,IFERROR(,"")))))))</f>
        <v>0</v>
      </c>
      <c r="T1325" s="1" t="s">
        <v>4</v>
      </c>
      <c r="U1325" s="59" t="str">
        <f>IF('Data Entry'!AP1328="No aplica","1",'Data Entry'!AP1328)</f>
        <v/>
      </c>
      <c r="V1325" s="59" t="str">
        <f>IF('Data Entry'!AS1328="No aplica","1",'Data Entry'!AS1328)</f>
        <v/>
      </c>
      <c r="W1325" s="59" t="str">
        <f>IF('Data Entry'!AV1328="No aplica","1",'Data Entry'!AV1328)</f>
        <v/>
      </c>
      <c r="X1325" s="59" t="str">
        <f>IF('Data Entry'!AY1328="No aplica","1",'Data Entry'!AY1328)</f>
        <v/>
      </c>
      <c r="Y1325" s="151" t="str">
        <f t="shared" si="20"/>
        <v/>
      </c>
      <c r="Z1325" s="152" t="str">
        <f>IF('Data Entry'!H1328="Yes","1",IF(AND('Data Entry'!H1328="",'Data Entry'!I1328="",'Data Entry'!J1328="",'Data Entry'!K1328="",'Data Entry'!L1328="",'Data Entry'!M1328="",'Data Entry'!N1328="",'Data Entry'!O1328="",'Data Entry'!P1328="",'Data Entry'!Q1328=""),"","1"))</f>
        <v/>
      </c>
      <c r="AA1325" s="152" t="str">
        <f>IF('Data Entry'!R1328="Yes","1",IF(AND('Data Entry'!R1328="",'Data Entry'!S1328="",'Data Entry'!T1328="",'Data Entry'!U1328=""),"","1"))</f>
        <v/>
      </c>
      <c r="AB1325" s="157" t="str">
        <f>IF('Data Entry'!V1328="Yes","1",IF(AND('Data Entry'!V1328="",'Data Entry'!W1328=""),"","1"))</f>
        <v/>
      </c>
    </row>
    <row r="1326" spans="1:28" ht="17">
      <c r="A1326" s="59">
        <f>'Data Entry'!AB1329</f>
        <v>0</v>
      </c>
      <c r="B1326" s="59" t="str">
        <f>'Data Entry'!AR1329</f>
        <v/>
      </c>
      <c r="C1326" s="1">
        <f>IF('Data Entry'!AD1329="g",'Data Entry'!AC1329*0.001*U1326,IF('Data Entry'!AD1329="UI",'Data Entry'!AC1329*0.000001*U1326,IF('Data Entry'!AD1329="mg",'Data Entry'!AC1329*0.000001*U1326,IF('Data Entry'!AD1329="t",'Data Entry'!AC1329*1000*U1326,IF('Data Entry'!AD1329="kg",'Data Entry'!AC1329*1*U1326,IF('Data Entry'!AD1329="L",'Data Entry'!AC1329*1*U1326,IFERROR(,"")))))))</f>
        <v>0</v>
      </c>
      <c r="D1326" s="1" t="s">
        <v>4</v>
      </c>
      <c r="E1326" s="1">
        <f>IF('Data Entry'!AF1329="g",'Data Entry'!AE1329*0.001,IF('Data Entry'!AF1329="mg",'Data Entry'!AE1329*0.000001,IF('Data Entry'!AF1329="t",'Data Entry'!AE1329*1000,IF('Data Entry'!AF1329="ml",'Data Entry'!AE1329*0.001,IF('Data Entry'!AF1329="kg",'Data Entry'!AE1329*1,IF('Data Entry'!AF1329="Pieza",'Data Entry'!AE1329*1,IF('Data Entry'!AF1329="L",'Data Entry'!AE1329*1,IFERROR(,""))))))))</f>
        <v>0</v>
      </c>
      <c r="F1326" s="1" t="s">
        <v>4</v>
      </c>
      <c r="G1326" s="1">
        <f>IF('Data Entry'!AA1329="g",'Data Entry'!Z1329*0.001,IF('Data Entry'!AA1329="mg",'Data Entry'!Z1329*0.000001,IF('Data Entry'!AA1329="t",'Data Entry'!Z1329*1000,IF('Data Entry'!AA1329="ml",'Data Entry'!Z1329*0.001,IF('Data Entry'!AA1329="kg",'Data Entry'!Z1329*1,IF('Data Entry'!AA1329="Piezas",'Data Entry'!Z1329*1,IF('Data Entry'!AA1329="L",'Data Entry'!Z1329*1,IFERROR(,""))))))))</f>
        <v>0</v>
      </c>
      <c r="H1326" s="1" t="s">
        <v>4</v>
      </c>
      <c r="I1326" s="1">
        <f>IF('Data Entry'!AC1329="g",'Data Entry'!AB1329*0.001,IF('Data Entry'!AC1329="mg",'Data Entry'!AB1329*0.000001,IF('Data Entry'!AC1329="t",'Data Entry'!AB1329*1000,IF('Data Entry'!AC1329="ml",'Data Entry'!AB1329*0.001,IF('Data Entry'!AC1329="kg",'Data Entry'!AB1329*1,IF('Data Entry'!AC1329="L",'Data Entry'!AB1329*1,IFERROR(,"")))))))</f>
        <v>0</v>
      </c>
      <c r="J1326" s="59" t="str">
        <f>'Data Entry'!AU1329</f>
        <v/>
      </c>
      <c r="K1326" s="1">
        <f>IF('Data Entry'!AI1329="g",'Data Entry'!AH1329*0.001*V1326,IF('Data Entry'!AI1329="UI",'Data Entry'!AH1329*0.000001*V1326,IF('Data Entry'!AI1329="mg",'Data Entry'!AH1329*0.000001*V1326,IF('Data Entry'!AI1329="t",'Data Entry'!AH1329*1000*V1326,IF('Data Entry'!AI1329="kg",'Data Entry'!AH1329*1*V1326,IF('Data Entry'!AI1329="L",'Data Entry'!AH1329*1*V1326,IFERROR(,"")))))))</f>
        <v>0</v>
      </c>
      <c r="L1326" s="1" t="s">
        <v>4</v>
      </c>
      <c r="M1326" s="59">
        <f>'Data Entry'!AJ1329</f>
        <v>0</v>
      </c>
      <c r="N1326" s="59" t="str">
        <f>'Data Entry'!AX1329</f>
        <v/>
      </c>
      <c r="O1326" s="1">
        <f>IF('Data Entry'!AL1329="g",'Data Entry'!AK1329*0.001*W1326,IF('Data Entry'!AL1329="UI",'Data Entry'!AK1329*0.000001*W1326,IF('Data Entry'!AL1329="mg",'Data Entry'!AK1329*0.000001*W1326,IF('Data Entry'!AL1329="t",'Data Entry'!AK1329*1000*W1326,IF('Data Entry'!AL1329="kg",'Data Entry'!AK1329*1*W1326,IF('Data Entry'!AL1329="L",'Data Entry'!AK1329*1*W1326,IFERROR(,"")))))))</f>
        <v>0</v>
      </c>
      <c r="P1326" s="1" t="s">
        <v>4</v>
      </c>
      <c r="Q1326" s="59">
        <f>'Data Entry'!AM1329</f>
        <v>0</v>
      </c>
      <c r="R1326" s="59" t="str">
        <f>'Data Entry'!BA1329</f>
        <v/>
      </c>
      <c r="S1326" s="1">
        <f>IF('Data Entry'!AO1329="g",'Data Entry'!AN1329*0.001*X1326,IF('Data Entry'!AO1329="UI",'Data Entry'!AN1329*0.000001*X1326,IF('Data Entry'!AO1329="mg",'Data Entry'!AN1329*0.000001*X1326,IF('Data Entry'!AO1329="t",'Data Entry'!AN1329*1000*X1326,IF('Data Entry'!AO1329="kg",'Data Entry'!AN1329*1*X1326,IF('Data Entry'!AO1329="L",'Data Entry'!AN1329*1*X1326,IFERROR(,"")))))))</f>
        <v>0</v>
      </c>
      <c r="T1326" s="1" t="s">
        <v>4</v>
      </c>
      <c r="U1326" s="59" t="str">
        <f>IF('Data Entry'!AP1329="No aplica","1",'Data Entry'!AP1329)</f>
        <v/>
      </c>
      <c r="V1326" s="59" t="str">
        <f>IF('Data Entry'!AS1329="No aplica","1",'Data Entry'!AS1329)</f>
        <v/>
      </c>
      <c r="W1326" s="59" t="str">
        <f>IF('Data Entry'!AV1329="No aplica","1",'Data Entry'!AV1329)</f>
        <v/>
      </c>
      <c r="X1326" s="59" t="str">
        <f>IF('Data Entry'!AY1329="No aplica","1",'Data Entry'!AY1329)</f>
        <v/>
      </c>
      <c r="Y1326" s="151" t="str">
        <f t="shared" si="20"/>
        <v/>
      </c>
      <c r="Z1326" s="152" t="str">
        <f>IF('Data Entry'!H1329="Yes","1",IF(AND('Data Entry'!H1329="",'Data Entry'!I1329="",'Data Entry'!J1329="",'Data Entry'!K1329="",'Data Entry'!L1329="",'Data Entry'!M1329="",'Data Entry'!N1329="",'Data Entry'!O1329="",'Data Entry'!P1329="",'Data Entry'!Q1329=""),"","1"))</f>
        <v/>
      </c>
      <c r="AA1326" s="152" t="str">
        <f>IF('Data Entry'!R1329="Yes","1",IF(AND('Data Entry'!R1329="",'Data Entry'!S1329="",'Data Entry'!T1329="",'Data Entry'!U1329=""),"","1"))</f>
        <v/>
      </c>
      <c r="AB1326" s="157" t="str">
        <f>IF('Data Entry'!V1329="Yes","1",IF(AND('Data Entry'!V1329="",'Data Entry'!W1329=""),"","1"))</f>
        <v/>
      </c>
    </row>
    <row r="1327" spans="1:28" ht="17">
      <c r="A1327" s="59">
        <f>'Data Entry'!AB1330</f>
        <v>0</v>
      </c>
      <c r="B1327" s="59" t="str">
        <f>'Data Entry'!AR1330</f>
        <v/>
      </c>
      <c r="C1327" s="1">
        <f>IF('Data Entry'!AD1330="g",'Data Entry'!AC1330*0.001*U1327,IF('Data Entry'!AD1330="UI",'Data Entry'!AC1330*0.000001*U1327,IF('Data Entry'!AD1330="mg",'Data Entry'!AC1330*0.000001*U1327,IF('Data Entry'!AD1330="t",'Data Entry'!AC1330*1000*U1327,IF('Data Entry'!AD1330="kg",'Data Entry'!AC1330*1*U1327,IF('Data Entry'!AD1330="L",'Data Entry'!AC1330*1*U1327,IFERROR(,"")))))))</f>
        <v>0</v>
      </c>
      <c r="D1327" s="1" t="s">
        <v>4</v>
      </c>
      <c r="E1327" s="1">
        <f>IF('Data Entry'!AF1330="g",'Data Entry'!AE1330*0.001,IF('Data Entry'!AF1330="mg",'Data Entry'!AE1330*0.000001,IF('Data Entry'!AF1330="t",'Data Entry'!AE1330*1000,IF('Data Entry'!AF1330="ml",'Data Entry'!AE1330*0.001,IF('Data Entry'!AF1330="kg",'Data Entry'!AE1330*1,IF('Data Entry'!AF1330="Pieza",'Data Entry'!AE1330*1,IF('Data Entry'!AF1330="L",'Data Entry'!AE1330*1,IFERROR(,""))))))))</f>
        <v>0</v>
      </c>
      <c r="F1327" s="1" t="s">
        <v>4</v>
      </c>
      <c r="G1327" s="1">
        <f>IF('Data Entry'!AA1330="g",'Data Entry'!Z1330*0.001,IF('Data Entry'!AA1330="mg",'Data Entry'!Z1330*0.000001,IF('Data Entry'!AA1330="t",'Data Entry'!Z1330*1000,IF('Data Entry'!AA1330="ml",'Data Entry'!Z1330*0.001,IF('Data Entry'!AA1330="kg",'Data Entry'!Z1330*1,IF('Data Entry'!AA1330="Piezas",'Data Entry'!Z1330*1,IF('Data Entry'!AA1330="L",'Data Entry'!Z1330*1,IFERROR(,""))))))))</f>
        <v>0</v>
      </c>
      <c r="H1327" s="1" t="s">
        <v>4</v>
      </c>
      <c r="I1327" s="1">
        <f>IF('Data Entry'!AC1330="g",'Data Entry'!AB1330*0.001,IF('Data Entry'!AC1330="mg",'Data Entry'!AB1330*0.000001,IF('Data Entry'!AC1330="t",'Data Entry'!AB1330*1000,IF('Data Entry'!AC1330="ml",'Data Entry'!AB1330*0.001,IF('Data Entry'!AC1330="kg",'Data Entry'!AB1330*1,IF('Data Entry'!AC1330="L",'Data Entry'!AB1330*1,IFERROR(,"")))))))</f>
        <v>0</v>
      </c>
      <c r="J1327" s="59" t="str">
        <f>'Data Entry'!AU1330</f>
        <v/>
      </c>
      <c r="K1327" s="1">
        <f>IF('Data Entry'!AI1330="g",'Data Entry'!AH1330*0.001*V1327,IF('Data Entry'!AI1330="UI",'Data Entry'!AH1330*0.000001*V1327,IF('Data Entry'!AI1330="mg",'Data Entry'!AH1330*0.000001*V1327,IF('Data Entry'!AI1330="t",'Data Entry'!AH1330*1000*V1327,IF('Data Entry'!AI1330="kg",'Data Entry'!AH1330*1*V1327,IF('Data Entry'!AI1330="L",'Data Entry'!AH1330*1*V1327,IFERROR(,"")))))))</f>
        <v>0</v>
      </c>
      <c r="L1327" s="1" t="s">
        <v>4</v>
      </c>
      <c r="M1327" s="59">
        <f>'Data Entry'!AJ1330</f>
        <v>0</v>
      </c>
      <c r="N1327" s="59" t="str">
        <f>'Data Entry'!AX1330</f>
        <v/>
      </c>
      <c r="O1327" s="1">
        <f>IF('Data Entry'!AL1330="g",'Data Entry'!AK1330*0.001*W1327,IF('Data Entry'!AL1330="UI",'Data Entry'!AK1330*0.000001*W1327,IF('Data Entry'!AL1330="mg",'Data Entry'!AK1330*0.000001*W1327,IF('Data Entry'!AL1330="t",'Data Entry'!AK1330*1000*W1327,IF('Data Entry'!AL1330="kg",'Data Entry'!AK1330*1*W1327,IF('Data Entry'!AL1330="L",'Data Entry'!AK1330*1*W1327,IFERROR(,"")))))))</f>
        <v>0</v>
      </c>
      <c r="P1327" s="1" t="s">
        <v>4</v>
      </c>
      <c r="Q1327" s="59">
        <f>'Data Entry'!AM1330</f>
        <v>0</v>
      </c>
      <c r="R1327" s="59" t="str">
        <f>'Data Entry'!BA1330</f>
        <v/>
      </c>
      <c r="S1327" s="1">
        <f>IF('Data Entry'!AO1330="g",'Data Entry'!AN1330*0.001*X1327,IF('Data Entry'!AO1330="UI",'Data Entry'!AN1330*0.000001*X1327,IF('Data Entry'!AO1330="mg",'Data Entry'!AN1330*0.000001*X1327,IF('Data Entry'!AO1330="t",'Data Entry'!AN1330*1000*X1327,IF('Data Entry'!AO1330="kg",'Data Entry'!AN1330*1*X1327,IF('Data Entry'!AO1330="L",'Data Entry'!AN1330*1*X1327,IFERROR(,"")))))))</f>
        <v>0</v>
      </c>
      <c r="T1327" s="1" t="s">
        <v>4</v>
      </c>
      <c r="U1327" s="59" t="str">
        <f>IF('Data Entry'!AP1330="No aplica","1",'Data Entry'!AP1330)</f>
        <v/>
      </c>
      <c r="V1327" s="59" t="str">
        <f>IF('Data Entry'!AS1330="No aplica","1",'Data Entry'!AS1330)</f>
        <v/>
      </c>
      <c r="W1327" s="59" t="str">
        <f>IF('Data Entry'!AV1330="No aplica","1",'Data Entry'!AV1330)</f>
        <v/>
      </c>
      <c r="X1327" s="59" t="str">
        <f>IF('Data Entry'!AY1330="No aplica","1",'Data Entry'!AY1330)</f>
        <v/>
      </c>
      <c r="Y1327" s="151" t="str">
        <f t="shared" si="20"/>
        <v/>
      </c>
      <c r="Z1327" s="152" t="str">
        <f>IF('Data Entry'!H1330="Yes","1",IF(AND('Data Entry'!H1330="",'Data Entry'!I1330="",'Data Entry'!J1330="",'Data Entry'!K1330="",'Data Entry'!L1330="",'Data Entry'!M1330="",'Data Entry'!N1330="",'Data Entry'!O1330="",'Data Entry'!P1330="",'Data Entry'!Q1330=""),"","1"))</f>
        <v/>
      </c>
      <c r="AA1327" s="152" t="str">
        <f>IF('Data Entry'!R1330="Yes","1",IF(AND('Data Entry'!R1330="",'Data Entry'!S1330="",'Data Entry'!T1330="",'Data Entry'!U1330=""),"","1"))</f>
        <v/>
      </c>
      <c r="AB1327" s="157" t="str">
        <f>IF('Data Entry'!V1330="Yes","1",IF(AND('Data Entry'!V1330="",'Data Entry'!W1330=""),"","1"))</f>
        <v/>
      </c>
    </row>
    <row r="1328" spans="1:28" ht="17">
      <c r="A1328" s="59">
        <f>'Data Entry'!AB1331</f>
        <v>0</v>
      </c>
      <c r="B1328" s="59" t="str">
        <f>'Data Entry'!AR1331</f>
        <v/>
      </c>
      <c r="C1328" s="1">
        <f>IF('Data Entry'!AD1331="g",'Data Entry'!AC1331*0.001*U1328,IF('Data Entry'!AD1331="UI",'Data Entry'!AC1331*0.000001*U1328,IF('Data Entry'!AD1331="mg",'Data Entry'!AC1331*0.000001*U1328,IF('Data Entry'!AD1331="t",'Data Entry'!AC1331*1000*U1328,IF('Data Entry'!AD1331="kg",'Data Entry'!AC1331*1*U1328,IF('Data Entry'!AD1331="L",'Data Entry'!AC1331*1*U1328,IFERROR(,"")))))))</f>
        <v>0</v>
      </c>
      <c r="D1328" s="1" t="s">
        <v>4</v>
      </c>
      <c r="E1328" s="1">
        <f>IF('Data Entry'!AF1331="g",'Data Entry'!AE1331*0.001,IF('Data Entry'!AF1331="mg",'Data Entry'!AE1331*0.000001,IF('Data Entry'!AF1331="t",'Data Entry'!AE1331*1000,IF('Data Entry'!AF1331="ml",'Data Entry'!AE1331*0.001,IF('Data Entry'!AF1331="kg",'Data Entry'!AE1331*1,IF('Data Entry'!AF1331="Pieza",'Data Entry'!AE1331*1,IF('Data Entry'!AF1331="L",'Data Entry'!AE1331*1,IFERROR(,""))))))))</f>
        <v>0</v>
      </c>
      <c r="F1328" s="1" t="s">
        <v>4</v>
      </c>
      <c r="G1328" s="1">
        <f>IF('Data Entry'!AA1331="g",'Data Entry'!Z1331*0.001,IF('Data Entry'!AA1331="mg",'Data Entry'!Z1331*0.000001,IF('Data Entry'!AA1331="t",'Data Entry'!Z1331*1000,IF('Data Entry'!AA1331="ml",'Data Entry'!Z1331*0.001,IF('Data Entry'!AA1331="kg",'Data Entry'!Z1331*1,IF('Data Entry'!AA1331="Piezas",'Data Entry'!Z1331*1,IF('Data Entry'!AA1331="L",'Data Entry'!Z1331*1,IFERROR(,""))))))))</f>
        <v>0</v>
      </c>
      <c r="H1328" s="1" t="s">
        <v>4</v>
      </c>
      <c r="I1328" s="1">
        <f>IF('Data Entry'!AC1331="g",'Data Entry'!AB1331*0.001,IF('Data Entry'!AC1331="mg",'Data Entry'!AB1331*0.000001,IF('Data Entry'!AC1331="t",'Data Entry'!AB1331*1000,IF('Data Entry'!AC1331="ml",'Data Entry'!AB1331*0.001,IF('Data Entry'!AC1331="kg",'Data Entry'!AB1331*1,IF('Data Entry'!AC1331="L",'Data Entry'!AB1331*1,IFERROR(,"")))))))</f>
        <v>0</v>
      </c>
      <c r="J1328" s="59" t="str">
        <f>'Data Entry'!AU1331</f>
        <v/>
      </c>
      <c r="K1328" s="1">
        <f>IF('Data Entry'!AI1331="g",'Data Entry'!AH1331*0.001*V1328,IF('Data Entry'!AI1331="UI",'Data Entry'!AH1331*0.000001*V1328,IF('Data Entry'!AI1331="mg",'Data Entry'!AH1331*0.000001*V1328,IF('Data Entry'!AI1331="t",'Data Entry'!AH1331*1000*V1328,IF('Data Entry'!AI1331="kg",'Data Entry'!AH1331*1*V1328,IF('Data Entry'!AI1331="L",'Data Entry'!AH1331*1*V1328,IFERROR(,"")))))))</f>
        <v>0</v>
      </c>
      <c r="L1328" s="1" t="s">
        <v>4</v>
      </c>
      <c r="M1328" s="59">
        <f>'Data Entry'!AJ1331</f>
        <v>0</v>
      </c>
      <c r="N1328" s="59" t="str">
        <f>'Data Entry'!AX1331</f>
        <v/>
      </c>
      <c r="O1328" s="1">
        <f>IF('Data Entry'!AL1331="g",'Data Entry'!AK1331*0.001*W1328,IF('Data Entry'!AL1331="UI",'Data Entry'!AK1331*0.000001*W1328,IF('Data Entry'!AL1331="mg",'Data Entry'!AK1331*0.000001*W1328,IF('Data Entry'!AL1331="t",'Data Entry'!AK1331*1000*W1328,IF('Data Entry'!AL1331="kg",'Data Entry'!AK1331*1*W1328,IF('Data Entry'!AL1331="L",'Data Entry'!AK1331*1*W1328,IFERROR(,"")))))))</f>
        <v>0</v>
      </c>
      <c r="P1328" s="1" t="s">
        <v>4</v>
      </c>
      <c r="Q1328" s="59">
        <f>'Data Entry'!AM1331</f>
        <v>0</v>
      </c>
      <c r="R1328" s="59" t="str">
        <f>'Data Entry'!BA1331</f>
        <v/>
      </c>
      <c r="S1328" s="1">
        <f>IF('Data Entry'!AO1331="g",'Data Entry'!AN1331*0.001*X1328,IF('Data Entry'!AO1331="UI",'Data Entry'!AN1331*0.000001*X1328,IF('Data Entry'!AO1331="mg",'Data Entry'!AN1331*0.000001*X1328,IF('Data Entry'!AO1331="t",'Data Entry'!AN1331*1000*X1328,IF('Data Entry'!AO1331="kg",'Data Entry'!AN1331*1*X1328,IF('Data Entry'!AO1331="L",'Data Entry'!AN1331*1*X1328,IFERROR(,"")))))))</f>
        <v>0</v>
      </c>
      <c r="T1328" s="1" t="s">
        <v>4</v>
      </c>
      <c r="U1328" s="59" t="str">
        <f>IF('Data Entry'!AP1331="No aplica","1",'Data Entry'!AP1331)</f>
        <v/>
      </c>
      <c r="V1328" s="59" t="str">
        <f>IF('Data Entry'!AS1331="No aplica","1",'Data Entry'!AS1331)</f>
        <v/>
      </c>
      <c r="W1328" s="59" t="str">
        <f>IF('Data Entry'!AV1331="No aplica","1",'Data Entry'!AV1331)</f>
        <v/>
      </c>
      <c r="X1328" s="59" t="str">
        <f>IF('Data Entry'!AY1331="No aplica","1",'Data Entry'!AY1331)</f>
        <v/>
      </c>
      <c r="Y1328" s="151" t="str">
        <f t="shared" si="20"/>
        <v/>
      </c>
      <c r="Z1328" s="152" t="str">
        <f>IF('Data Entry'!H1331="Yes","1",IF(AND('Data Entry'!H1331="",'Data Entry'!I1331="",'Data Entry'!J1331="",'Data Entry'!K1331="",'Data Entry'!L1331="",'Data Entry'!M1331="",'Data Entry'!N1331="",'Data Entry'!O1331="",'Data Entry'!P1331="",'Data Entry'!Q1331=""),"","1"))</f>
        <v/>
      </c>
      <c r="AA1328" s="152" t="str">
        <f>IF('Data Entry'!R1331="Yes","1",IF(AND('Data Entry'!R1331="",'Data Entry'!S1331="",'Data Entry'!T1331="",'Data Entry'!U1331=""),"","1"))</f>
        <v/>
      </c>
      <c r="AB1328" s="157" t="str">
        <f>IF('Data Entry'!V1331="Yes","1",IF(AND('Data Entry'!V1331="",'Data Entry'!W1331=""),"","1"))</f>
        <v/>
      </c>
    </row>
    <row r="1329" spans="1:28" ht="17">
      <c r="A1329" s="59">
        <f>'Data Entry'!AB1332</f>
        <v>0</v>
      </c>
      <c r="B1329" s="59" t="str">
        <f>'Data Entry'!AR1332</f>
        <v/>
      </c>
      <c r="C1329" s="1">
        <f>IF('Data Entry'!AD1332="g",'Data Entry'!AC1332*0.001*U1329,IF('Data Entry'!AD1332="UI",'Data Entry'!AC1332*0.000001*U1329,IF('Data Entry'!AD1332="mg",'Data Entry'!AC1332*0.000001*U1329,IF('Data Entry'!AD1332="t",'Data Entry'!AC1332*1000*U1329,IF('Data Entry'!AD1332="kg",'Data Entry'!AC1332*1*U1329,IF('Data Entry'!AD1332="L",'Data Entry'!AC1332*1*U1329,IFERROR(,"")))))))</f>
        <v>0</v>
      </c>
      <c r="D1329" s="1" t="s">
        <v>4</v>
      </c>
      <c r="E1329" s="1">
        <f>IF('Data Entry'!AF1332="g",'Data Entry'!AE1332*0.001,IF('Data Entry'!AF1332="mg",'Data Entry'!AE1332*0.000001,IF('Data Entry'!AF1332="t",'Data Entry'!AE1332*1000,IF('Data Entry'!AF1332="ml",'Data Entry'!AE1332*0.001,IF('Data Entry'!AF1332="kg",'Data Entry'!AE1332*1,IF('Data Entry'!AF1332="Pieza",'Data Entry'!AE1332*1,IF('Data Entry'!AF1332="L",'Data Entry'!AE1332*1,IFERROR(,""))))))))</f>
        <v>0</v>
      </c>
      <c r="F1329" s="1" t="s">
        <v>4</v>
      </c>
      <c r="G1329" s="1">
        <f>IF('Data Entry'!AA1332="g",'Data Entry'!Z1332*0.001,IF('Data Entry'!AA1332="mg",'Data Entry'!Z1332*0.000001,IF('Data Entry'!AA1332="t",'Data Entry'!Z1332*1000,IF('Data Entry'!AA1332="ml",'Data Entry'!Z1332*0.001,IF('Data Entry'!AA1332="kg",'Data Entry'!Z1332*1,IF('Data Entry'!AA1332="Piezas",'Data Entry'!Z1332*1,IF('Data Entry'!AA1332="L",'Data Entry'!Z1332*1,IFERROR(,""))))))))</f>
        <v>0</v>
      </c>
      <c r="H1329" s="1" t="s">
        <v>4</v>
      </c>
      <c r="I1329" s="1">
        <f>IF('Data Entry'!AC1332="g",'Data Entry'!AB1332*0.001,IF('Data Entry'!AC1332="mg",'Data Entry'!AB1332*0.000001,IF('Data Entry'!AC1332="t",'Data Entry'!AB1332*1000,IF('Data Entry'!AC1332="ml",'Data Entry'!AB1332*0.001,IF('Data Entry'!AC1332="kg",'Data Entry'!AB1332*1,IF('Data Entry'!AC1332="L",'Data Entry'!AB1332*1,IFERROR(,"")))))))</f>
        <v>0</v>
      </c>
      <c r="J1329" s="59" t="str">
        <f>'Data Entry'!AU1332</f>
        <v/>
      </c>
      <c r="K1329" s="1">
        <f>IF('Data Entry'!AI1332="g",'Data Entry'!AH1332*0.001*V1329,IF('Data Entry'!AI1332="UI",'Data Entry'!AH1332*0.000001*V1329,IF('Data Entry'!AI1332="mg",'Data Entry'!AH1332*0.000001*V1329,IF('Data Entry'!AI1332="t",'Data Entry'!AH1332*1000*V1329,IF('Data Entry'!AI1332="kg",'Data Entry'!AH1332*1*V1329,IF('Data Entry'!AI1332="L",'Data Entry'!AH1332*1*V1329,IFERROR(,"")))))))</f>
        <v>0</v>
      </c>
      <c r="L1329" s="1" t="s">
        <v>4</v>
      </c>
      <c r="M1329" s="59">
        <f>'Data Entry'!AJ1332</f>
        <v>0</v>
      </c>
      <c r="N1329" s="59" t="str">
        <f>'Data Entry'!AX1332</f>
        <v/>
      </c>
      <c r="O1329" s="1">
        <f>IF('Data Entry'!AL1332="g",'Data Entry'!AK1332*0.001*W1329,IF('Data Entry'!AL1332="UI",'Data Entry'!AK1332*0.000001*W1329,IF('Data Entry'!AL1332="mg",'Data Entry'!AK1332*0.000001*W1329,IF('Data Entry'!AL1332="t",'Data Entry'!AK1332*1000*W1329,IF('Data Entry'!AL1332="kg",'Data Entry'!AK1332*1*W1329,IF('Data Entry'!AL1332="L",'Data Entry'!AK1332*1*W1329,IFERROR(,"")))))))</f>
        <v>0</v>
      </c>
      <c r="P1329" s="1" t="s">
        <v>4</v>
      </c>
      <c r="Q1329" s="59">
        <f>'Data Entry'!AM1332</f>
        <v>0</v>
      </c>
      <c r="R1329" s="59" t="str">
        <f>'Data Entry'!BA1332</f>
        <v/>
      </c>
      <c r="S1329" s="1">
        <f>IF('Data Entry'!AO1332="g",'Data Entry'!AN1332*0.001*X1329,IF('Data Entry'!AO1332="UI",'Data Entry'!AN1332*0.000001*X1329,IF('Data Entry'!AO1332="mg",'Data Entry'!AN1332*0.000001*X1329,IF('Data Entry'!AO1332="t",'Data Entry'!AN1332*1000*X1329,IF('Data Entry'!AO1332="kg",'Data Entry'!AN1332*1*X1329,IF('Data Entry'!AO1332="L",'Data Entry'!AN1332*1*X1329,IFERROR(,"")))))))</f>
        <v>0</v>
      </c>
      <c r="T1329" s="1" t="s">
        <v>4</v>
      </c>
      <c r="U1329" s="59" t="str">
        <f>IF('Data Entry'!AP1332="No aplica","1",'Data Entry'!AP1332)</f>
        <v/>
      </c>
      <c r="V1329" s="59" t="str">
        <f>IF('Data Entry'!AS1332="No aplica","1",'Data Entry'!AS1332)</f>
        <v/>
      </c>
      <c r="W1329" s="59" t="str">
        <f>IF('Data Entry'!AV1332="No aplica","1",'Data Entry'!AV1332)</f>
        <v/>
      </c>
      <c r="X1329" s="59" t="str">
        <f>IF('Data Entry'!AY1332="No aplica","1",'Data Entry'!AY1332)</f>
        <v/>
      </c>
      <c r="Y1329" s="151" t="str">
        <f t="shared" si="20"/>
        <v/>
      </c>
      <c r="Z1329" s="152" t="str">
        <f>IF('Data Entry'!H1332="Yes","1",IF(AND('Data Entry'!H1332="",'Data Entry'!I1332="",'Data Entry'!J1332="",'Data Entry'!K1332="",'Data Entry'!L1332="",'Data Entry'!M1332="",'Data Entry'!N1332="",'Data Entry'!O1332="",'Data Entry'!P1332="",'Data Entry'!Q1332=""),"","1"))</f>
        <v/>
      </c>
      <c r="AA1329" s="152" t="str">
        <f>IF('Data Entry'!R1332="Yes","1",IF(AND('Data Entry'!R1332="",'Data Entry'!S1332="",'Data Entry'!T1332="",'Data Entry'!U1332=""),"","1"))</f>
        <v/>
      </c>
      <c r="AB1329" s="157" t="str">
        <f>IF('Data Entry'!V1332="Yes","1",IF(AND('Data Entry'!V1332="",'Data Entry'!W1332=""),"","1"))</f>
        <v/>
      </c>
    </row>
    <row r="1330" spans="1:28" ht="17">
      <c r="A1330" s="59">
        <f>'Data Entry'!AB1333</f>
        <v>0</v>
      </c>
      <c r="B1330" s="59" t="str">
        <f>'Data Entry'!AR1333</f>
        <v/>
      </c>
      <c r="C1330" s="1">
        <f>IF('Data Entry'!AD1333="g",'Data Entry'!AC1333*0.001*U1330,IF('Data Entry'!AD1333="UI",'Data Entry'!AC1333*0.000001*U1330,IF('Data Entry'!AD1333="mg",'Data Entry'!AC1333*0.000001*U1330,IF('Data Entry'!AD1333="t",'Data Entry'!AC1333*1000*U1330,IF('Data Entry'!AD1333="kg",'Data Entry'!AC1333*1*U1330,IF('Data Entry'!AD1333="L",'Data Entry'!AC1333*1*U1330,IFERROR(,"")))))))</f>
        <v>0</v>
      </c>
      <c r="D1330" s="1" t="s">
        <v>4</v>
      </c>
      <c r="E1330" s="1">
        <f>IF('Data Entry'!AF1333="g",'Data Entry'!AE1333*0.001,IF('Data Entry'!AF1333="mg",'Data Entry'!AE1333*0.000001,IF('Data Entry'!AF1333="t",'Data Entry'!AE1333*1000,IF('Data Entry'!AF1333="ml",'Data Entry'!AE1333*0.001,IF('Data Entry'!AF1333="kg",'Data Entry'!AE1333*1,IF('Data Entry'!AF1333="Pieza",'Data Entry'!AE1333*1,IF('Data Entry'!AF1333="L",'Data Entry'!AE1333*1,IFERROR(,""))))))))</f>
        <v>0</v>
      </c>
      <c r="F1330" s="1" t="s">
        <v>4</v>
      </c>
      <c r="G1330" s="1">
        <f>IF('Data Entry'!AA1333="g",'Data Entry'!Z1333*0.001,IF('Data Entry'!AA1333="mg",'Data Entry'!Z1333*0.000001,IF('Data Entry'!AA1333="t",'Data Entry'!Z1333*1000,IF('Data Entry'!AA1333="ml",'Data Entry'!Z1333*0.001,IF('Data Entry'!AA1333="kg",'Data Entry'!Z1333*1,IF('Data Entry'!AA1333="Piezas",'Data Entry'!Z1333*1,IF('Data Entry'!AA1333="L",'Data Entry'!Z1333*1,IFERROR(,""))))))))</f>
        <v>0</v>
      </c>
      <c r="H1330" s="1" t="s">
        <v>4</v>
      </c>
      <c r="I1330" s="1">
        <f>IF('Data Entry'!AC1333="g",'Data Entry'!AB1333*0.001,IF('Data Entry'!AC1333="mg",'Data Entry'!AB1333*0.000001,IF('Data Entry'!AC1333="t",'Data Entry'!AB1333*1000,IF('Data Entry'!AC1333="ml",'Data Entry'!AB1333*0.001,IF('Data Entry'!AC1333="kg",'Data Entry'!AB1333*1,IF('Data Entry'!AC1333="L",'Data Entry'!AB1333*1,IFERROR(,"")))))))</f>
        <v>0</v>
      </c>
      <c r="J1330" s="59" t="str">
        <f>'Data Entry'!AU1333</f>
        <v/>
      </c>
      <c r="K1330" s="1">
        <f>IF('Data Entry'!AI1333="g",'Data Entry'!AH1333*0.001*V1330,IF('Data Entry'!AI1333="UI",'Data Entry'!AH1333*0.000001*V1330,IF('Data Entry'!AI1333="mg",'Data Entry'!AH1333*0.000001*V1330,IF('Data Entry'!AI1333="t",'Data Entry'!AH1333*1000*V1330,IF('Data Entry'!AI1333="kg",'Data Entry'!AH1333*1*V1330,IF('Data Entry'!AI1333="L",'Data Entry'!AH1333*1*V1330,IFERROR(,"")))))))</f>
        <v>0</v>
      </c>
      <c r="L1330" s="1" t="s">
        <v>4</v>
      </c>
      <c r="M1330" s="59">
        <f>'Data Entry'!AJ1333</f>
        <v>0</v>
      </c>
      <c r="N1330" s="59" t="str">
        <f>'Data Entry'!AX1333</f>
        <v/>
      </c>
      <c r="O1330" s="1">
        <f>IF('Data Entry'!AL1333="g",'Data Entry'!AK1333*0.001*W1330,IF('Data Entry'!AL1333="UI",'Data Entry'!AK1333*0.000001*W1330,IF('Data Entry'!AL1333="mg",'Data Entry'!AK1333*0.000001*W1330,IF('Data Entry'!AL1333="t",'Data Entry'!AK1333*1000*W1330,IF('Data Entry'!AL1333="kg",'Data Entry'!AK1333*1*W1330,IF('Data Entry'!AL1333="L",'Data Entry'!AK1333*1*W1330,IFERROR(,"")))))))</f>
        <v>0</v>
      </c>
      <c r="P1330" s="1" t="s">
        <v>4</v>
      </c>
      <c r="Q1330" s="59">
        <f>'Data Entry'!AM1333</f>
        <v>0</v>
      </c>
      <c r="R1330" s="59" t="str">
        <f>'Data Entry'!BA1333</f>
        <v/>
      </c>
      <c r="S1330" s="1">
        <f>IF('Data Entry'!AO1333="g",'Data Entry'!AN1333*0.001*X1330,IF('Data Entry'!AO1333="UI",'Data Entry'!AN1333*0.000001*X1330,IF('Data Entry'!AO1333="mg",'Data Entry'!AN1333*0.000001*X1330,IF('Data Entry'!AO1333="t",'Data Entry'!AN1333*1000*X1330,IF('Data Entry'!AO1333="kg",'Data Entry'!AN1333*1*X1330,IF('Data Entry'!AO1333="L",'Data Entry'!AN1333*1*X1330,IFERROR(,"")))))))</f>
        <v>0</v>
      </c>
      <c r="T1330" s="1" t="s">
        <v>4</v>
      </c>
      <c r="U1330" s="59" t="str">
        <f>IF('Data Entry'!AP1333="No aplica","1",'Data Entry'!AP1333)</f>
        <v/>
      </c>
      <c r="V1330" s="59" t="str">
        <f>IF('Data Entry'!AS1333="No aplica","1",'Data Entry'!AS1333)</f>
        <v/>
      </c>
      <c r="W1330" s="59" t="str">
        <f>IF('Data Entry'!AV1333="No aplica","1",'Data Entry'!AV1333)</f>
        <v/>
      </c>
      <c r="X1330" s="59" t="str">
        <f>IF('Data Entry'!AY1333="No aplica","1",'Data Entry'!AY1333)</f>
        <v/>
      </c>
      <c r="Y1330" s="151" t="str">
        <f t="shared" si="20"/>
        <v/>
      </c>
      <c r="Z1330" s="152" t="str">
        <f>IF('Data Entry'!H1333="Yes","1",IF(AND('Data Entry'!H1333="",'Data Entry'!I1333="",'Data Entry'!J1333="",'Data Entry'!K1333="",'Data Entry'!L1333="",'Data Entry'!M1333="",'Data Entry'!N1333="",'Data Entry'!O1333="",'Data Entry'!P1333="",'Data Entry'!Q1333=""),"","1"))</f>
        <v/>
      </c>
      <c r="AA1330" s="152" t="str">
        <f>IF('Data Entry'!R1333="Yes","1",IF(AND('Data Entry'!R1333="",'Data Entry'!S1333="",'Data Entry'!T1333="",'Data Entry'!U1333=""),"","1"))</f>
        <v/>
      </c>
      <c r="AB1330" s="157" t="str">
        <f>IF('Data Entry'!V1333="Yes","1",IF(AND('Data Entry'!V1333="",'Data Entry'!W1333=""),"","1"))</f>
        <v/>
      </c>
    </row>
    <row r="1331" spans="1:28" ht="17">
      <c r="A1331" s="59">
        <f>'Data Entry'!AB1334</f>
        <v>0</v>
      </c>
      <c r="B1331" s="59" t="str">
        <f>'Data Entry'!AR1334</f>
        <v/>
      </c>
      <c r="C1331" s="1">
        <f>IF('Data Entry'!AD1334="g",'Data Entry'!AC1334*0.001*U1331,IF('Data Entry'!AD1334="UI",'Data Entry'!AC1334*0.000001*U1331,IF('Data Entry'!AD1334="mg",'Data Entry'!AC1334*0.000001*U1331,IF('Data Entry'!AD1334="t",'Data Entry'!AC1334*1000*U1331,IF('Data Entry'!AD1334="kg",'Data Entry'!AC1334*1*U1331,IF('Data Entry'!AD1334="L",'Data Entry'!AC1334*1*U1331,IFERROR(,"")))))))</f>
        <v>0</v>
      </c>
      <c r="D1331" s="1" t="s">
        <v>4</v>
      </c>
      <c r="E1331" s="1">
        <f>IF('Data Entry'!AF1334="g",'Data Entry'!AE1334*0.001,IF('Data Entry'!AF1334="mg",'Data Entry'!AE1334*0.000001,IF('Data Entry'!AF1334="t",'Data Entry'!AE1334*1000,IF('Data Entry'!AF1334="ml",'Data Entry'!AE1334*0.001,IF('Data Entry'!AF1334="kg",'Data Entry'!AE1334*1,IF('Data Entry'!AF1334="Pieza",'Data Entry'!AE1334*1,IF('Data Entry'!AF1334="L",'Data Entry'!AE1334*1,IFERROR(,""))))))))</f>
        <v>0</v>
      </c>
      <c r="F1331" s="1" t="s">
        <v>4</v>
      </c>
      <c r="G1331" s="1">
        <f>IF('Data Entry'!AA1334="g",'Data Entry'!Z1334*0.001,IF('Data Entry'!AA1334="mg",'Data Entry'!Z1334*0.000001,IF('Data Entry'!AA1334="t",'Data Entry'!Z1334*1000,IF('Data Entry'!AA1334="ml",'Data Entry'!Z1334*0.001,IF('Data Entry'!AA1334="kg",'Data Entry'!Z1334*1,IF('Data Entry'!AA1334="Piezas",'Data Entry'!Z1334*1,IF('Data Entry'!AA1334="L",'Data Entry'!Z1334*1,IFERROR(,""))))))))</f>
        <v>0</v>
      </c>
      <c r="H1331" s="1" t="s">
        <v>4</v>
      </c>
      <c r="I1331" s="1">
        <f>IF('Data Entry'!AC1334="g",'Data Entry'!AB1334*0.001,IF('Data Entry'!AC1334="mg",'Data Entry'!AB1334*0.000001,IF('Data Entry'!AC1334="t",'Data Entry'!AB1334*1000,IF('Data Entry'!AC1334="ml",'Data Entry'!AB1334*0.001,IF('Data Entry'!AC1334="kg",'Data Entry'!AB1334*1,IF('Data Entry'!AC1334="L",'Data Entry'!AB1334*1,IFERROR(,"")))))))</f>
        <v>0</v>
      </c>
      <c r="J1331" s="59" t="str">
        <f>'Data Entry'!AU1334</f>
        <v/>
      </c>
      <c r="K1331" s="1">
        <f>IF('Data Entry'!AI1334="g",'Data Entry'!AH1334*0.001*V1331,IF('Data Entry'!AI1334="UI",'Data Entry'!AH1334*0.000001*V1331,IF('Data Entry'!AI1334="mg",'Data Entry'!AH1334*0.000001*V1331,IF('Data Entry'!AI1334="t",'Data Entry'!AH1334*1000*V1331,IF('Data Entry'!AI1334="kg",'Data Entry'!AH1334*1*V1331,IF('Data Entry'!AI1334="L",'Data Entry'!AH1334*1*V1331,IFERROR(,"")))))))</f>
        <v>0</v>
      </c>
      <c r="L1331" s="1" t="s">
        <v>4</v>
      </c>
      <c r="M1331" s="59">
        <f>'Data Entry'!AJ1334</f>
        <v>0</v>
      </c>
      <c r="N1331" s="59" t="str">
        <f>'Data Entry'!AX1334</f>
        <v/>
      </c>
      <c r="O1331" s="1">
        <f>IF('Data Entry'!AL1334="g",'Data Entry'!AK1334*0.001*W1331,IF('Data Entry'!AL1334="UI",'Data Entry'!AK1334*0.000001*W1331,IF('Data Entry'!AL1334="mg",'Data Entry'!AK1334*0.000001*W1331,IF('Data Entry'!AL1334="t",'Data Entry'!AK1334*1000*W1331,IF('Data Entry'!AL1334="kg",'Data Entry'!AK1334*1*W1331,IF('Data Entry'!AL1334="L",'Data Entry'!AK1334*1*W1331,IFERROR(,"")))))))</f>
        <v>0</v>
      </c>
      <c r="P1331" s="1" t="s">
        <v>4</v>
      </c>
      <c r="Q1331" s="59">
        <f>'Data Entry'!AM1334</f>
        <v>0</v>
      </c>
      <c r="R1331" s="59" t="str">
        <f>'Data Entry'!BA1334</f>
        <v/>
      </c>
      <c r="S1331" s="1">
        <f>IF('Data Entry'!AO1334="g",'Data Entry'!AN1334*0.001*X1331,IF('Data Entry'!AO1334="UI",'Data Entry'!AN1334*0.000001*X1331,IF('Data Entry'!AO1334="mg",'Data Entry'!AN1334*0.000001*X1331,IF('Data Entry'!AO1334="t",'Data Entry'!AN1334*1000*X1331,IF('Data Entry'!AO1334="kg",'Data Entry'!AN1334*1*X1331,IF('Data Entry'!AO1334="L",'Data Entry'!AN1334*1*X1331,IFERROR(,"")))))))</f>
        <v>0</v>
      </c>
      <c r="T1331" s="1" t="s">
        <v>4</v>
      </c>
      <c r="U1331" s="59" t="str">
        <f>IF('Data Entry'!AP1334="No aplica","1",'Data Entry'!AP1334)</f>
        <v/>
      </c>
      <c r="V1331" s="59" t="str">
        <f>IF('Data Entry'!AS1334="No aplica","1",'Data Entry'!AS1334)</f>
        <v/>
      </c>
      <c r="W1331" s="59" t="str">
        <f>IF('Data Entry'!AV1334="No aplica","1",'Data Entry'!AV1334)</f>
        <v/>
      </c>
      <c r="X1331" s="59" t="str">
        <f>IF('Data Entry'!AY1334="No aplica","1",'Data Entry'!AY1334)</f>
        <v/>
      </c>
      <c r="Y1331" s="151" t="str">
        <f t="shared" si="20"/>
        <v/>
      </c>
      <c r="Z1331" s="152" t="str">
        <f>IF('Data Entry'!H1334="Yes","1",IF(AND('Data Entry'!H1334="",'Data Entry'!I1334="",'Data Entry'!J1334="",'Data Entry'!K1334="",'Data Entry'!L1334="",'Data Entry'!M1334="",'Data Entry'!N1334="",'Data Entry'!O1334="",'Data Entry'!P1334="",'Data Entry'!Q1334=""),"","1"))</f>
        <v/>
      </c>
      <c r="AA1331" s="152" t="str">
        <f>IF('Data Entry'!R1334="Yes","1",IF(AND('Data Entry'!R1334="",'Data Entry'!S1334="",'Data Entry'!T1334="",'Data Entry'!U1334=""),"","1"))</f>
        <v/>
      </c>
      <c r="AB1331" s="157" t="str">
        <f>IF('Data Entry'!V1334="Yes","1",IF(AND('Data Entry'!V1334="",'Data Entry'!W1334=""),"","1"))</f>
        <v/>
      </c>
    </row>
    <row r="1332" spans="1:28" ht="17">
      <c r="A1332" s="59">
        <f>'Data Entry'!AB1335</f>
        <v>0</v>
      </c>
      <c r="B1332" s="59" t="str">
        <f>'Data Entry'!AR1335</f>
        <v/>
      </c>
      <c r="C1332" s="1">
        <f>IF('Data Entry'!AD1335="g",'Data Entry'!AC1335*0.001*U1332,IF('Data Entry'!AD1335="UI",'Data Entry'!AC1335*0.000001*U1332,IF('Data Entry'!AD1335="mg",'Data Entry'!AC1335*0.000001*U1332,IF('Data Entry'!AD1335="t",'Data Entry'!AC1335*1000*U1332,IF('Data Entry'!AD1335="kg",'Data Entry'!AC1335*1*U1332,IF('Data Entry'!AD1335="L",'Data Entry'!AC1335*1*U1332,IFERROR(,"")))))))</f>
        <v>0</v>
      </c>
      <c r="D1332" s="1" t="s">
        <v>4</v>
      </c>
      <c r="E1332" s="1">
        <f>IF('Data Entry'!AF1335="g",'Data Entry'!AE1335*0.001,IF('Data Entry'!AF1335="mg",'Data Entry'!AE1335*0.000001,IF('Data Entry'!AF1335="t",'Data Entry'!AE1335*1000,IF('Data Entry'!AF1335="ml",'Data Entry'!AE1335*0.001,IF('Data Entry'!AF1335="kg",'Data Entry'!AE1335*1,IF('Data Entry'!AF1335="Pieza",'Data Entry'!AE1335*1,IF('Data Entry'!AF1335="L",'Data Entry'!AE1335*1,IFERROR(,""))))))))</f>
        <v>0</v>
      </c>
      <c r="F1332" s="1" t="s">
        <v>4</v>
      </c>
      <c r="G1332" s="1">
        <f>IF('Data Entry'!AA1335="g",'Data Entry'!Z1335*0.001,IF('Data Entry'!AA1335="mg",'Data Entry'!Z1335*0.000001,IF('Data Entry'!AA1335="t",'Data Entry'!Z1335*1000,IF('Data Entry'!AA1335="ml",'Data Entry'!Z1335*0.001,IF('Data Entry'!AA1335="kg",'Data Entry'!Z1335*1,IF('Data Entry'!AA1335="Piezas",'Data Entry'!Z1335*1,IF('Data Entry'!AA1335="L",'Data Entry'!Z1335*1,IFERROR(,""))))))))</f>
        <v>0</v>
      </c>
      <c r="H1332" s="1" t="s">
        <v>4</v>
      </c>
      <c r="I1332" s="1">
        <f>IF('Data Entry'!AC1335="g",'Data Entry'!AB1335*0.001,IF('Data Entry'!AC1335="mg",'Data Entry'!AB1335*0.000001,IF('Data Entry'!AC1335="t",'Data Entry'!AB1335*1000,IF('Data Entry'!AC1335="ml",'Data Entry'!AB1335*0.001,IF('Data Entry'!AC1335="kg",'Data Entry'!AB1335*1,IF('Data Entry'!AC1335="L",'Data Entry'!AB1335*1,IFERROR(,"")))))))</f>
        <v>0</v>
      </c>
      <c r="J1332" s="59" t="str">
        <f>'Data Entry'!AU1335</f>
        <v/>
      </c>
      <c r="K1332" s="1">
        <f>IF('Data Entry'!AI1335="g",'Data Entry'!AH1335*0.001*V1332,IF('Data Entry'!AI1335="UI",'Data Entry'!AH1335*0.000001*V1332,IF('Data Entry'!AI1335="mg",'Data Entry'!AH1335*0.000001*V1332,IF('Data Entry'!AI1335="t",'Data Entry'!AH1335*1000*V1332,IF('Data Entry'!AI1335="kg",'Data Entry'!AH1335*1*V1332,IF('Data Entry'!AI1335="L",'Data Entry'!AH1335*1*V1332,IFERROR(,"")))))))</f>
        <v>0</v>
      </c>
      <c r="L1332" s="1" t="s">
        <v>4</v>
      </c>
      <c r="M1332" s="59">
        <f>'Data Entry'!AJ1335</f>
        <v>0</v>
      </c>
      <c r="N1332" s="59" t="str">
        <f>'Data Entry'!AX1335</f>
        <v/>
      </c>
      <c r="O1332" s="1">
        <f>IF('Data Entry'!AL1335="g",'Data Entry'!AK1335*0.001*W1332,IF('Data Entry'!AL1335="UI",'Data Entry'!AK1335*0.000001*W1332,IF('Data Entry'!AL1335="mg",'Data Entry'!AK1335*0.000001*W1332,IF('Data Entry'!AL1335="t",'Data Entry'!AK1335*1000*W1332,IF('Data Entry'!AL1335="kg",'Data Entry'!AK1335*1*W1332,IF('Data Entry'!AL1335="L",'Data Entry'!AK1335*1*W1332,IFERROR(,"")))))))</f>
        <v>0</v>
      </c>
      <c r="P1332" s="1" t="s">
        <v>4</v>
      </c>
      <c r="Q1332" s="59">
        <f>'Data Entry'!AM1335</f>
        <v>0</v>
      </c>
      <c r="R1332" s="59" t="str">
        <f>'Data Entry'!BA1335</f>
        <v/>
      </c>
      <c r="S1332" s="1">
        <f>IF('Data Entry'!AO1335="g",'Data Entry'!AN1335*0.001*X1332,IF('Data Entry'!AO1335="UI",'Data Entry'!AN1335*0.000001*X1332,IF('Data Entry'!AO1335="mg",'Data Entry'!AN1335*0.000001*X1332,IF('Data Entry'!AO1335="t",'Data Entry'!AN1335*1000*X1332,IF('Data Entry'!AO1335="kg",'Data Entry'!AN1335*1*X1332,IF('Data Entry'!AO1335="L",'Data Entry'!AN1335*1*X1332,IFERROR(,"")))))))</f>
        <v>0</v>
      </c>
      <c r="T1332" s="1" t="s">
        <v>4</v>
      </c>
      <c r="U1332" s="59" t="str">
        <f>IF('Data Entry'!AP1335="No aplica","1",'Data Entry'!AP1335)</f>
        <v/>
      </c>
      <c r="V1332" s="59" t="str">
        <f>IF('Data Entry'!AS1335="No aplica","1",'Data Entry'!AS1335)</f>
        <v/>
      </c>
      <c r="W1332" s="59" t="str">
        <f>IF('Data Entry'!AV1335="No aplica","1",'Data Entry'!AV1335)</f>
        <v/>
      </c>
      <c r="X1332" s="59" t="str">
        <f>IF('Data Entry'!AY1335="No aplica","1",'Data Entry'!AY1335)</f>
        <v/>
      </c>
      <c r="Y1332" s="151" t="str">
        <f t="shared" si="20"/>
        <v/>
      </c>
      <c r="Z1332" s="152" t="str">
        <f>IF('Data Entry'!H1335="Yes","1",IF(AND('Data Entry'!H1335="",'Data Entry'!I1335="",'Data Entry'!J1335="",'Data Entry'!K1335="",'Data Entry'!L1335="",'Data Entry'!M1335="",'Data Entry'!N1335="",'Data Entry'!O1335="",'Data Entry'!P1335="",'Data Entry'!Q1335=""),"","1"))</f>
        <v/>
      </c>
      <c r="AA1332" s="152" t="str">
        <f>IF('Data Entry'!R1335="Yes","1",IF(AND('Data Entry'!R1335="",'Data Entry'!S1335="",'Data Entry'!T1335="",'Data Entry'!U1335=""),"","1"))</f>
        <v/>
      </c>
      <c r="AB1332" s="157" t="str">
        <f>IF('Data Entry'!V1335="Yes","1",IF(AND('Data Entry'!V1335="",'Data Entry'!W1335=""),"","1"))</f>
        <v/>
      </c>
    </row>
    <row r="1333" spans="1:28" ht="17">
      <c r="A1333" s="59">
        <f>'Data Entry'!AB1336</f>
        <v>0</v>
      </c>
      <c r="B1333" s="59" t="str">
        <f>'Data Entry'!AR1336</f>
        <v/>
      </c>
      <c r="C1333" s="1">
        <f>IF('Data Entry'!AD1336="g",'Data Entry'!AC1336*0.001*U1333,IF('Data Entry'!AD1336="UI",'Data Entry'!AC1336*0.000001*U1333,IF('Data Entry'!AD1336="mg",'Data Entry'!AC1336*0.000001*U1333,IF('Data Entry'!AD1336="t",'Data Entry'!AC1336*1000*U1333,IF('Data Entry'!AD1336="kg",'Data Entry'!AC1336*1*U1333,IF('Data Entry'!AD1336="L",'Data Entry'!AC1336*1*U1333,IFERROR(,"")))))))</f>
        <v>0</v>
      </c>
      <c r="D1333" s="1" t="s">
        <v>4</v>
      </c>
      <c r="E1333" s="1">
        <f>IF('Data Entry'!AF1336="g",'Data Entry'!AE1336*0.001,IF('Data Entry'!AF1336="mg",'Data Entry'!AE1336*0.000001,IF('Data Entry'!AF1336="t",'Data Entry'!AE1336*1000,IF('Data Entry'!AF1336="ml",'Data Entry'!AE1336*0.001,IF('Data Entry'!AF1336="kg",'Data Entry'!AE1336*1,IF('Data Entry'!AF1336="Pieza",'Data Entry'!AE1336*1,IF('Data Entry'!AF1336="L",'Data Entry'!AE1336*1,IFERROR(,""))))))))</f>
        <v>0</v>
      </c>
      <c r="F1333" s="1" t="s">
        <v>4</v>
      </c>
      <c r="G1333" s="1">
        <f>IF('Data Entry'!AA1336="g",'Data Entry'!Z1336*0.001,IF('Data Entry'!AA1336="mg",'Data Entry'!Z1336*0.000001,IF('Data Entry'!AA1336="t",'Data Entry'!Z1336*1000,IF('Data Entry'!AA1336="ml",'Data Entry'!Z1336*0.001,IF('Data Entry'!AA1336="kg",'Data Entry'!Z1336*1,IF('Data Entry'!AA1336="Piezas",'Data Entry'!Z1336*1,IF('Data Entry'!AA1336="L",'Data Entry'!Z1336*1,IFERROR(,""))))))))</f>
        <v>0</v>
      </c>
      <c r="H1333" s="1" t="s">
        <v>4</v>
      </c>
      <c r="I1333" s="1">
        <f>IF('Data Entry'!AC1336="g",'Data Entry'!AB1336*0.001,IF('Data Entry'!AC1336="mg",'Data Entry'!AB1336*0.000001,IF('Data Entry'!AC1336="t",'Data Entry'!AB1336*1000,IF('Data Entry'!AC1336="ml",'Data Entry'!AB1336*0.001,IF('Data Entry'!AC1336="kg",'Data Entry'!AB1336*1,IF('Data Entry'!AC1336="L",'Data Entry'!AB1336*1,IFERROR(,"")))))))</f>
        <v>0</v>
      </c>
      <c r="J1333" s="59" t="str">
        <f>'Data Entry'!AU1336</f>
        <v/>
      </c>
      <c r="K1333" s="1">
        <f>IF('Data Entry'!AI1336="g",'Data Entry'!AH1336*0.001*V1333,IF('Data Entry'!AI1336="UI",'Data Entry'!AH1336*0.000001*V1333,IF('Data Entry'!AI1336="mg",'Data Entry'!AH1336*0.000001*V1333,IF('Data Entry'!AI1336="t",'Data Entry'!AH1336*1000*V1333,IF('Data Entry'!AI1336="kg",'Data Entry'!AH1336*1*V1333,IF('Data Entry'!AI1336="L",'Data Entry'!AH1336*1*V1333,IFERROR(,"")))))))</f>
        <v>0</v>
      </c>
      <c r="L1333" s="1" t="s">
        <v>4</v>
      </c>
      <c r="M1333" s="59">
        <f>'Data Entry'!AJ1336</f>
        <v>0</v>
      </c>
      <c r="N1333" s="59" t="str">
        <f>'Data Entry'!AX1336</f>
        <v/>
      </c>
      <c r="O1333" s="1">
        <f>IF('Data Entry'!AL1336="g",'Data Entry'!AK1336*0.001*W1333,IF('Data Entry'!AL1336="UI",'Data Entry'!AK1336*0.000001*W1333,IF('Data Entry'!AL1336="mg",'Data Entry'!AK1336*0.000001*W1333,IF('Data Entry'!AL1336="t",'Data Entry'!AK1336*1000*W1333,IF('Data Entry'!AL1336="kg",'Data Entry'!AK1336*1*W1333,IF('Data Entry'!AL1336="L",'Data Entry'!AK1336*1*W1333,IFERROR(,"")))))))</f>
        <v>0</v>
      </c>
      <c r="P1333" s="1" t="s">
        <v>4</v>
      </c>
      <c r="Q1333" s="59">
        <f>'Data Entry'!AM1336</f>
        <v>0</v>
      </c>
      <c r="R1333" s="59" t="str">
        <f>'Data Entry'!BA1336</f>
        <v/>
      </c>
      <c r="S1333" s="1">
        <f>IF('Data Entry'!AO1336="g",'Data Entry'!AN1336*0.001*X1333,IF('Data Entry'!AO1336="UI",'Data Entry'!AN1336*0.000001*X1333,IF('Data Entry'!AO1336="mg",'Data Entry'!AN1336*0.000001*X1333,IF('Data Entry'!AO1336="t",'Data Entry'!AN1336*1000*X1333,IF('Data Entry'!AO1336="kg",'Data Entry'!AN1336*1*X1333,IF('Data Entry'!AO1336="L",'Data Entry'!AN1336*1*X1333,IFERROR(,"")))))))</f>
        <v>0</v>
      </c>
      <c r="T1333" s="1" t="s">
        <v>4</v>
      </c>
      <c r="U1333" s="59" t="str">
        <f>IF('Data Entry'!AP1336="No aplica","1",'Data Entry'!AP1336)</f>
        <v/>
      </c>
      <c r="V1333" s="59" t="str">
        <f>IF('Data Entry'!AS1336="No aplica","1",'Data Entry'!AS1336)</f>
        <v/>
      </c>
      <c r="W1333" s="59" t="str">
        <f>IF('Data Entry'!AV1336="No aplica","1",'Data Entry'!AV1336)</f>
        <v/>
      </c>
      <c r="X1333" s="59" t="str">
        <f>IF('Data Entry'!AY1336="No aplica","1",'Data Entry'!AY1336)</f>
        <v/>
      </c>
      <c r="Y1333" s="151" t="str">
        <f t="shared" si="20"/>
        <v/>
      </c>
      <c r="Z1333" s="152" t="str">
        <f>IF('Data Entry'!H1336="Yes","1",IF(AND('Data Entry'!H1336="",'Data Entry'!I1336="",'Data Entry'!J1336="",'Data Entry'!K1336="",'Data Entry'!L1336="",'Data Entry'!M1336="",'Data Entry'!N1336="",'Data Entry'!O1336="",'Data Entry'!P1336="",'Data Entry'!Q1336=""),"","1"))</f>
        <v/>
      </c>
      <c r="AA1333" s="152" t="str">
        <f>IF('Data Entry'!R1336="Yes","1",IF(AND('Data Entry'!R1336="",'Data Entry'!S1336="",'Data Entry'!T1336="",'Data Entry'!U1336=""),"","1"))</f>
        <v/>
      </c>
      <c r="AB1333" s="157" t="str">
        <f>IF('Data Entry'!V1336="Yes","1",IF(AND('Data Entry'!V1336="",'Data Entry'!W1336=""),"","1"))</f>
        <v/>
      </c>
    </row>
    <row r="1334" spans="1:28" ht="17">
      <c r="A1334" s="59">
        <f>'Data Entry'!AB1337</f>
        <v>0</v>
      </c>
      <c r="B1334" s="59" t="str">
        <f>'Data Entry'!AR1337</f>
        <v/>
      </c>
      <c r="C1334" s="1">
        <f>IF('Data Entry'!AD1337="g",'Data Entry'!AC1337*0.001*U1334,IF('Data Entry'!AD1337="UI",'Data Entry'!AC1337*0.000001*U1334,IF('Data Entry'!AD1337="mg",'Data Entry'!AC1337*0.000001*U1334,IF('Data Entry'!AD1337="t",'Data Entry'!AC1337*1000*U1334,IF('Data Entry'!AD1337="kg",'Data Entry'!AC1337*1*U1334,IF('Data Entry'!AD1337="L",'Data Entry'!AC1337*1*U1334,IFERROR(,"")))))))</f>
        <v>0</v>
      </c>
      <c r="D1334" s="1" t="s">
        <v>4</v>
      </c>
      <c r="E1334" s="1">
        <f>IF('Data Entry'!AF1337="g",'Data Entry'!AE1337*0.001,IF('Data Entry'!AF1337="mg",'Data Entry'!AE1337*0.000001,IF('Data Entry'!AF1337="t",'Data Entry'!AE1337*1000,IF('Data Entry'!AF1337="ml",'Data Entry'!AE1337*0.001,IF('Data Entry'!AF1337="kg",'Data Entry'!AE1337*1,IF('Data Entry'!AF1337="Pieza",'Data Entry'!AE1337*1,IF('Data Entry'!AF1337="L",'Data Entry'!AE1337*1,IFERROR(,""))))))))</f>
        <v>0</v>
      </c>
      <c r="F1334" s="1" t="s">
        <v>4</v>
      </c>
      <c r="G1334" s="1">
        <f>IF('Data Entry'!AA1337="g",'Data Entry'!Z1337*0.001,IF('Data Entry'!AA1337="mg",'Data Entry'!Z1337*0.000001,IF('Data Entry'!AA1337="t",'Data Entry'!Z1337*1000,IF('Data Entry'!AA1337="ml",'Data Entry'!Z1337*0.001,IF('Data Entry'!AA1337="kg",'Data Entry'!Z1337*1,IF('Data Entry'!AA1337="Piezas",'Data Entry'!Z1337*1,IF('Data Entry'!AA1337="L",'Data Entry'!Z1337*1,IFERROR(,""))))))))</f>
        <v>0</v>
      </c>
      <c r="H1334" s="1" t="s">
        <v>4</v>
      </c>
      <c r="I1334" s="1">
        <f>IF('Data Entry'!AC1337="g",'Data Entry'!AB1337*0.001,IF('Data Entry'!AC1337="mg",'Data Entry'!AB1337*0.000001,IF('Data Entry'!AC1337="t",'Data Entry'!AB1337*1000,IF('Data Entry'!AC1337="ml",'Data Entry'!AB1337*0.001,IF('Data Entry'!AC1337="kg",'Data Entry'!AB1337*1,IF('Data Entry'!AC1337="L",'Data Entry'!AB1337*1,IFERROR(,"")))))))</f>
        <v>0</v>
      </c>
      <c r="J1334" s="59" t="str">
        <f>'Data Entry'!AU1337</f>
        <v/>
      </c>
      <c r="K1334" s="1">
        <f>IF('Data Entry'!AI1337="g",'Data Entry'!AH1337*0.001*V1334,IF('Data Entry'!AI1337="UI",'Data Entry'!AH1337*0.000001*V1334,IF('Data Entry'!AI1337="mg",'Data Entry'!AH1337*0.000001*V1334,IF('Data Entry'!AI1337="t",'Data Entry'!AH1337*1000*V1334,IF('Data Entry'!AI1337="kg",'Data Entry'!AH1337*1*V1334,IF('Data Entry'!AI1337="L",'Data Entry'!AH1337*1*V1334,IFERROR(,"")))))))</f>
        <v>0</v>
      </c>
      <c r="L1334" s="1" t="s">
        <v>4</v>
      </c>
      <c r="M1334" s="59">
        <f>'Data Entry'!AJ1337</f>
        <v>0</v>
      </c>
      <c r="N1334" s="59" t="str">
        <f>'Data Entry'!AX1337</f>
        <v/>
      </c>
      <c r="O1334" s="1">
        <f>IF('Data Entry'!AL1337="g",'Data Entry'!AK1337*0.001*W1334,IF('Data Entry'!AL1337="UI",'Data Entry'!AK1337*0.000001*W1334,IF('Data Entry'!AL1337="mg",'Data Entry'!AK1337*0.000001*W1334,IF('Data Entry'!AL1337="t",'Data Entry'!AK1337*1000*W1334,IF('Data Entry'!AL1337="kg",'Data Entry'!AK1337*1*W1334,IF('Data Entry'!AL1337="L",'Data Entry'!AK1337*1*W1334,IFERROR(,"")))))))</f>
        <v>0</v>
      </c>
      <c r="P1334" s="1" t="s">
        <v>4</v>
      </c>
      <c r="Q1334" s="59">
        <f>'Data Entry'!AM1337</f>
        <v>0</v>
      </c>
      <c r="R1334" s="59" t="str">
        <f>'Data Entry'!BA1337</f>
        <v/>
      </c>
      <c r="S1334" s="1">
        <f>IF('Data Entry'!AO1337="g",'Data Entry'!AN1337*0.001*X1334,IF('Data Entry'!AO1337="UI",'Data Entry'!AN1337*0.000001*X1334,IF('Data Entry'!AO1337="mg",'Data Entry'!AN1337*0.000001*X1334,IF('Data Entry'!AO1337="t",'Data Entry'!AN1337*1000*X1334,IF('Data Entry'!AO1337="kg",'Data Entry'!AN1337*1*X1334,IF('Data Entry'!AO1337="L",'Data Entry'!AN1337*1*X1334,IFERROR(,"")))))))</f>
        <v>0</v>
      </c>
      <c r="T1334" s="1" t="s">
        <v>4</v>
      </c>
      <c r="U1334" s="59" t="str">
        <f>IF('Data Entry'!AP1337="No aplica","1",'Data Entry'!AP1337)</f>
        <v/>
      </c>
      <c r="V1334" s="59" t="str">
        <f>IF('Data Entry'!AS1337="No aplica","1",'Data Entry'!AS1337)</f>
        <v/>
      </c>
      <c r="W1334" s="59" t="str">
        <f>IF('Data Entry'!AV1337="No aplica","1",'Data Entry'!AV1337)</f>
        <v/>
      </c>
      <c r="X1334" s="59" t="str">
        <f>IF('Data Entry'!AY1337="No aplica","1",'Data Entry'!AY1337)</f>
        <v/>
      </c>
      <c r="Y1334" s="151" t="str">
        <f t="shared" si="20"/>
        <v/>
      </c>
      <c r="Z1334" s="152" t="str">
        <f>IF('Data Entry'!H1337="Yes","1",IF(AND('Data Entry'!H1337="",'Data Entry'!I1337="",'Data Entry'!J1337="",'Data Entry'!K1337="",'Data Entry'!L1337="",'Data Entry'!M1337="",'Data Entry'!N1337="",'Data Entry'!O1337="",'Data Entry'!P1337="",'Data Entry'!Q1337=""),"","1"))</f>
        <v/>
      </c>
      <c r="AA1334" s="152" t="str">
        <f>IF('Data Entry'!R1337="Yes","1",IF(AND('Data Entry'!R1337="",'Data Entry'!S1337="",'Data Entry'!T1337="",'Data Entry'!U1337=""),"","1"))</f>
        <v/>
      </c>
      <c r="AB1334" s="157" t="str">
        <f>IF('Data Entry'!V1337="Yes","1",IF(AND('Data Entry'!V1337="",'Data Entry'!W1337=""),"","1"))</f>
        <v/>
      </c>
    </row>
    <row r="1335" spans="1:28" ht="17">
      <c r="A1335" s="59">
        <f>'Data Entry'!AB1338</f>
        <v>0</v>
      </c>
      <c r="B1335" s="59" t="str">
        <f>'Data Entry'!AR1338</f>
        <v/>
      </c>
      <c r="C1335" s="1">
        <f>IF('Data Entry'!AD1338="g",'Data Entry'!AC1338*0.001*U1335,IF('Data Entry'!AD1338="UI",'Data Entry'!AC1338*0.000001*U1335,IF('Data Entry'!AD1338="mg",'Data Entry'!AC1338*0.000001*U1335,IF('Data Entry'!AD1338="t",'Data Entry'!AC1338*1000*U1335,IF('Data Entry'!AD1338="kg",'Data Entry'!AC1338*1*U1335,IF('Data Entry'!AD1338="L",'Data Entry'!AC1338*1*U1335,IFERROR(,"")))))))</f>
        <v>0</v>
      </c>
      <c r="D1335" s="1" t="s">
        <v>4</v>
      </c>
      <c r="E1335" s="1">
        <f>IF('Data Entry'!AF1338="g",'Data Entry'!AE1338*0.001,IF('Data Entry'!AF1338="mg",'Data Entry'!AE1338*0.000001,IF('Data Entry'!AF1338="t",'Data Entry'!AE1338*1000,IF('Data Entry'!AF1338="ml",'Data Entry'!AE1338*0.001,IF('Data Entry'!AF1338="kg",'Data Entry'!AE1338*1,IF('Data Entry'!AF1338="Pieza",'Data Entry'!AE1338*1,IF('Data Entry'!AF1338="L",'Data Entry'!AE1338*1,IFERROR(,""))))))))</f>
        <v>0</v>
      </c>
      <c r="F1335" s="1" t="s">
        <v>4</v>
      </c>
      <c r="G1335" s="1">
        <f>IF('Data Entry'!AA1338="g",'Data Entry'!Z1338*0.001,IF('Data Entry'!AA1338="mg",'Data Entry'!Z1338*0.000001,IF('Data Entry'!AA1338="t",'Data Entry'!Z1338*1000,IF('Data Entry'!AA1338="ml",'Data Entry'!Z1338*0.001,IF('Data Entry'!AA1338="kg",'Data Entry'!Z1338*1,IF('Data Entry'!AA1338="Piezas",'Data Entry'!Z1338*1,IF('Data Entry'!AA1338="L",'Data Entry'!Z1338*1,IFERROR(,""))))))))</f>
        <v>0</v>
      </c>
      <c r="H1335" s="1" t="s">
        <v>4</v>
      </c>
      <c r="I1335" s="1">
        <f>IF('Data Entry'!AC1338="g",'Data Entry'!AB1338*0.001,IF('Data Entry'!AC1338="mg",'Data Entry'!AB1338*0.000001,IF('Data Entry'!AC1338="t",'Data Entry'!AB1338*1000,IF('Data Entry'!AC1338="ml",'Data Entry'!AB1338*0.001,IF('Data Entry'!AC1338="kg",'Data Entry'!AB1338*1,IF('Data Entry'!AC1338="L",'Data Entry'!AB1338*1,IFERROR(,"")))))))</f>
        <v>0</v>
      </c>
      <c r="J1335" s="59" t="str">
        <f>'Data Entry'!AU1338</f>
        <v/>
      </c>
      <c r="K1335" s="1">
        <f>IF('Data Entry'!AI1338="g",'Data Entry'!AH1338*0.001*V1335,IF('Data Entry'!AI1338="UI",'Data Entry'!AH1338*0.000001*V1335,IF('Data Entry'!AI1338="mg",'Data Entry'!AH1338*0.000001*V1335,IF('Data Entry'!AI1338="t",'Data Entry'!AH1338*1000*V1335,IF('Data Entry'!AI1338="kg",'Data Entry'!AH1338*1*V1335,IF('Data Entry'!AI1338="L",'Data Entry'!AH1338*1*V1335,IFERROR(,"")))))))</f>
        <v>0</v>
      </c>
      <c r="L1335" s="1" t="s">
        <v>4</v>
      </c>
      <c r="M1335" s="59">
        <f>'Data Entry'!AJ1338</f>
        <v>0</v>
      </c>
      <c r="N1335" s="59" t="str">
        <f>'Data Entry'!AX1338</f>
        <v/>
      </c>
      <c r="O1335" s="1">
        <f>IF('Data Entry'!AL1338="g",'Data Entry'!AK1338*0.001*W1335,IF('Data Entry'!AL1338="UI",'Data Entry'!AK1338*0.000001*W1335,IF('Data Entry'!AL1338="mg",'Data Entry'!AK1338*0.000001*W1335,IF('Data Entry'!AL1338="t",'Data Entry'!AK1338*1000*W1335,IF('Data Entry'!AL1338="kg",'Data Entry'!AK1338*1*W1335,IF('Data Entry'!AL1338="L",'Data Entry'!AK1338*1*W1335,IFERROR(,"")))))))</f>
        <v>0</v>
      </c>
      <c r="P1335" s="1" t="s">
        <v>4</v>
      </c>
      <c r="Q1335" s="59">
        <f>'Data Entry'!AM1338</f>
        <v>0</v>
      </c>
      <c r="R1335" s="59" t="str">
        <f>'Data Entry'!BA1338</f>
        <v/>
      </c>
      <c r="S1335" s="1">
        <f>IF('Data Entry'!AO1338="g",'Data Entry'!AN1338*0.001*X1335,IF('Data Entry'!AO1338="UI",'Data Entry'!AN1338*0.000001*X1335,IF('Data Entry'!AO1338="mg",'Data Entry'!AN1338*0.000001*X1335,IF('Data Entry'!AO1338="t",'Data Entry'!AN1338*1000*X1335,IF('Data Entry'!AO1338="kg",'Data Entry'!AN1338*1*X1335,IF('Data Entry'!AO1338="L",'Data Entry'!AN1338*1*X1335,IFERROR(,"")))))))</f>
        <v>0</v>
      </c>
      <c r="T1335" s="1" t="s">
        <v>4</v>
      </c>
      <c r="U1335" s="59" t="str">
        <f>IF('Data Entry'!AP1338="No aplica","1",'Data Entry'!AP1338)</f>
        <v/>
      </c>
      <c r="V1335" s="59" t="str">
        <f>IF('Data Entry'!AS1338="No aplica","1",'Data Entry'!AS1338)</f>
        <v/>
      </c>
      <c r="W1335" s="59" t="str">
        <f>IF('Data Entry'!AV1338="No aplica","1",'Data Entry'!AV1338)</f>
        <v/>
      </c>
      <c r="X1335" s="59" t="str">
        <f>IF('Data Entry'!AY1338="No aplica","1",'Data Entry'!AY1338)</f>
        <v/>
      </c>
      <c r="Y1335" s="151" t="str">
        <f t="shared" si="20"/>
        <v/>
      </c>
      <c r="Z1335" s="152" t="str">
        <f>IF('Data Entry'!H1338="Yes","1",IF(AND('Data Entry'!H1338="",'Data Entry'!I1338="",'Data Entry'!J1338="",'Data Entry'!K1338="",'Data Entry'!L1338="",'Data Entry'!M1338="",'Data Entry'!N1338="",'Data Entry'!O1338="",'Data Entry'!P1338="",'Data Entry'!Q1338=""),"","1"))</f>
        <v/>
      </c>
      <c r="AA1335" s="152" t="str">
        <f>IF('Data Entry'!R1338="Yes","1",IF(AND('Data Entry'!R1338="",'Data Entry'!S1338="",'Data Entry'!T1338="",'Data Entry'!U1338=""),"","1"))</f>
        <v/>
      </c>
      <c r="AB1335" s="157" t="str">
        <f>IF('Data Entry'!V1338="Yes","1",IF(AND('Data Entry'!V1338="",'Data Entry'!W1338=""),"","1"))</f>
        <v/>
      </c>
    </row>
    <row r="1336" spans="1:28" ht="17">
      <c r="A1336" s="59">
        <f>'Data Entry'!AB1339</f>
        <v>0</v>
      </c>
      <c r="B1336" s="59" t="str">
        <f>'Data Entry'!AR1339</f>
        <v/>
      </c>
      <c r="C1336" s="1">
        <f>IF('Data Entry'!AD1339="g",'Data Entry'!AC1339*0.001*U1336,IF('Data Entry'!AD1339="UI",'Data Entry'!AC1339*0.000001*U1336,IF('Data Entry'!AD1339="mg",'Data Entry'!AC1339*0.000001*U1336,IF('Data Entry'!AD1339="t",'Data Entry'!AC1339*1000*U1336,IF('Data Entry'!AD1339="kg",'Data Entry'!AC1339*1*U1336,IF('Data Entry'!AD1339="L",'Data Entry'!AC1339*1*U1336,IFERROR(,"")))))))</f>
        <v>0</v>
      </c>
      <c r="D1336" s="1" t="s">
        <v>4</v>
      </c>
      <c r="E1336" s="1">
        <f>IF('Data Entry'!AF1339="g",'Data Entry'!AE1339*0.001,IF('Data Entry'!AF1339="mg",'Data Entry'!AE1339*0.000001,IF('Data Entry'!AF1339="t",'Data Entry'!AE1339*1000,IF('Data Entry'!AF1339="ml",'Data Entry'!AE1339*0.001,IF('Data Entry'!AF1339="kg",'Data Entry'!AE1339*1,IF('Data Entry'!AF1339="Pieza",'Data Entry'!AE1339*1,IF('Data Entry'!AF1339="L",'Data Entry'!AE1339*1,IFERROR(,""))))))))</f>
        <v>0</v>
      </c>
      <c r="F1336" s="1" t="s">
        <v>4</v>
      </c>
      <c r="G1336" s="1">
        <f>IF('Data Entry'!AA1339="g",'Data Entry'!Z1339*0.001,IF('Data Entry'!AA1339="mg",'Data Entry'!Z1339*0.000001,IF('Data Entry'!AA1339="t",'Data Entry'!Z1339*1000,IF('Data Entry'!AA1339="ml",'Data Entry'!Z1339*0.001,IF('Data Entry'!AA1339="kg",'Data Entry'!Z1339*1,IF('Data Entry'!AA1339="Piezas",'Data Entry'!Z1339*1,IF('Data Entry'!AA1339="L",'Data Entry'!Z1339*1,IFERROR(,""))))))))</f>
        <v>0</v>
      </c>
      <c r="H1336" s="1" t="s">
        <v>4</v>
      </c>
      <c r="I1336" s="1">
        <f>IF('Data Entry'!AC1339="g",'Data Entry'!AB1339*0.001,IF('Data Entry'!AC1339="mg",'Data Entry'!AB1339*0.000001,IF('Data Entry'!AC1339="t",'Data Entry'!AB1339*1000,IF('Data Entry'!AC1339="ml",'Data Entry'!AB1339*0.001,IF('Data Entry'!AC1339="kg",'Data Entry'!AB1339*1,IF('Data Entry'!AC1339="L",'Data Entry'!AB1339*1,IFERROR(,"")))))))</f>
        <v>0</v>
      </c>
      <c r="J1336" s="59" t="str">
        <f>'Data Entry'!AU1339</f>
        <v/>
      </c>
      <c r="K1336" s="1">
        <f>IF('Data Entry'!AI1339="g",'Data Entry'!AH1339*0.001*V1336,IF('Data Entry'!AI1339="UI",'Data Entry'!AH1339*0.000001*V1336,IF('Data Entry'!AI1339="mg",'Data Entry'!AH1339*0.000001*V1336,IF('Data Entry'!AI1339="t",'Data Entry'!AH1339*1000*V1336,IF('Data Entry'!AI1339="kg",'Data Entry'!AH1339*1*V1336,IF('Data Entry'!AI1339="L",'Data Entry'!AH1339*1*V1336,IFERROR(,"")))))))</f>
        <v>0</v>
      </c>
      <c r="L1336" s="1" t="s">
        <v>4</v>
      </c>
      <c r="M1336" s="59">
        <f>'Data Entry'!AJ1339</f>
        <v>0</v>
      </c>
      <c r="N1336" s="59" t="str">
        <f>'Data Entry'!AX1339</f>
        <v/>
      </c>
      <c r="O1336" s="1">
        <f>IF('Data Entry'!AL1339="g",'Data Entry'!AK1339*0.001*W1336,IF('Data Entry'!AL1339="UI",'Data Entry'!AK1339*0.000001*W1336,IF('Data Entry'!AL1339="mg",'Data Entry'!AK1339*0.000001*W1336,IF('Data Entry'!AL1339="t",'Data Entry'!AK1339*1000*W1336,IF('Data Entry'!AL1339="kg",'Data Entry'!AK1339*1*W1336,IF('Data Entry'!AL1339="L",'Data Entry'!AK1339*1*W1336,IFERROR(,"")))))))</f>
        <v>0</v>
      </c>
      <c r="P1336" s="1" t="s">
        <v>4</v>
      </c>
      <c r="Q1336" s="59">
        <f>'Data Entry'!AM1339</f>
        <v>0</v>
      </c>
      <c r="R1336" s="59" t="str">
        <f>'Data Entry'!BA1339</f>
        <v/>
      </c>
      <c r="S1336" s="1">
        <f>IF('Data Entry'!AO1339="g",'Data Entry'!AN1339*0.001*X1336,IF('Data Entry'!AO1339="UI",'Data Entry'!AN1339*0.000001*X1336,IF('Data Entry'!AO1339="mg",'Data Entry'!AN1339*0.000001*X1336,IF('Data Entry'!AO1339="t",'Data Entry'!AN1339*1000*X1336,IF('Data Entry'!AO1339="kg",'Data Entry'!AN1339*1*X1336,IF('Data Entry'!AO1339="L",'Data Entry'!AN1339*1*X1336,IFERROR(,"")))))))</f>
        <v>0</v>
      </c>
      <c r="T1336" s="1" t="s">
        <v>4</v>
      </c>
      <c r="U1336" s="59" t="str">
        <f>IF('Data Entry'!AP1339="No aplica","1",'Data Entry'!AP1339)</f>
        <v/>
      </c>
      <c r="V1336" s="59" t="str">
        <f>IF('Data Entry'!AS1339="No aplica","1",'Data Entry'!AS1339)</f>
        <v/>
      </c>
      <c r="W1336" s="59" t="str">
        <f>IF('Data Entry'!AV1339="No aplica","1",'Data Entry'!AV1339)</f>
        <v/>
      </c>
      <c r="X1336" s="59" t="str">
        <f>IF('Data Entry'!AY1339="No aplica","1",'Data Entry'!AY1339)</f>
        <v/>
      </c>
      <c r="Y1336" s="151" t="str">
        <f t="shared" si="20"/>
        <v/>
      </c>
      <c r="Z1336" s="152" t="str">
        <f>IF('Data Entry'!H1339="Yes","1",IF(AND('Data Entry'!H1339="",'Data Entry'!I1339="",'Data Entry'!J1339="",'Data Entry'!K1339="",'Data Entry'!L1339="",'Data Entry'!M1339="",'Data Entry'!N1339="",'Data Entry'!O1339="",'Data Entry'!P1339="",'Data Entry'!Q1339=""),"","1"))</f>
        <v/>
      </c>
      <c r="AA1336" s="152" t="str">
        <f>IF('Data Entry'!R1339="Yes","1",IF(AND('Data Entry'!R1339="",'Data Entry'!S1339="",'Data Entry'!T1339="",'Data Entry'!U1339=""),"","1"))</f>
        <v/>
      </c>
      <c r="AB1336" s="157" t="str">
        <f>IF('Data Entry'!V1339="Yes","1",IF(AND('Data Entry'!V1339="",'Data Entry'!W1339=""),"","1"))</f>
        <v/>
      </c>
    </row>
    <row r="1337" spans="1:28" ht="17">
      <c r="A1337" s="59">
        <f>'Data Entry'!AB1340</f>
        <v>0</v>
      </c>
      <c r="B1337" s="59" t="str">
        <f>'Data Entry'!AR1340</f>
        <v/>
      </c>
      <c r="C1337" s="1">
        <f>IF('Data Entry'!AD1340="g",'Data Entry'!AC1340*0.001*U1337,IF('Data Entry'!AD1340="UI",'Data Entry'!AC1340*0.000001*U1337,IF('Data Entry'!AD1340="mg",'Data Entry'!AC1340*0.000001*U1337,IF('Data Entry'!AD1340="t",'Data Entry'!AC1340*1000*U1337,IF('Data Entry'!AD1340="kg",'Data Entry'!AC1340*1*U1337,IF('Data Entry'!AD1340="L",'Data Entry'!AC1340*1*U1337,IFERROR(,"")))))))</f>
        <v>0</v>
      </c>
      <c r="D1337" s="1" t="s">
        <v>4</v>
      </c>
      <c r="E1337" s="1">
        <f>IF('Data Entry'!AF1340="g",'Data Entry'!AE1340*0.001,IF('Data Entry'!AF1340="mg",'Data Entry'!AE1340*0.000001,IF('Data Entry'!AF1340="t",'Data Entry'!AE1340*1000,IF('Data Entry'!AF1340="ml",'Data Entry'!AE1340*0.001,IF('Data Entry'!AF1340="kg",'Data Entry'!AE1340*1,IF('Data Entry'!AF1340="Pieza",'Data Entry'!AE1340*1,IF('Data Entry'!AF1340="L",'Data Entry'!AE1340*1,IFERROR(,""))))))))</f>
        <v>0</v>
      </c>
      <c r="F1337" s="1" t="s">
        <v>4</v>
      </c>
      <c r="G1337" s="1">
        <f>IF('Data Entry'!AA1340="g",'Data Entry'!Z1340*0.001,IF('Data Entry'!AA1340="mg",'Data Entry'!Z1340*0.000001,IF('Data Entry'!AA1340="t",'Data Entry'!Z1340*1000,IF('Data Entry'!AA1340="ml",'Data Entry'!Z1340*0.001,IF('Data Entry'!AA1340="kg",'Data Entry'!Z1340*1,IF('Data Entry'!AA1340="Piezas",'Data Entry'!Z1340*1,IF('Data Entry'!AA1340="L",'Data Entry'!Z1340*1,IFERROR(,""))))))))</f>
        <v>0</v>
      </c>
      <c r="H1337" s="1" t="s">
        <v>4</v>
      </c>
      <c r="I1337" s="1">
        <f>IF('Data Entry'!AC1340="g",'Data Entry'!AB1340*0.001,IF('Data Entry'!AC1340="mg",'Data Entry'!AB1340*0.000001,IF('Data Entry'!AC1340="t",'Data Entry'!AB1340*1000,IF('Data Entry'!AC1340="ml",'Data Entry'!AB1340*0.001,IF('Data Entry'!AC1340="kg",'Data Entry'!AB1340*1,IF('Data Entry'!AC1340="L",'Data Entry'!AB1340*1,IFERROR(,"")))))))</f>
        <v>0</v>
      </c>
      <c r="J1337" s="59" t="str">
        <f>'Data Entry'!AU1340</f>
        <v/>
      </c>
      <c r="K1337" s="1">
        <f>IF('Data Entry'!AI1340="g",'Data Entry'!AH1340*0.001*V1337,IF('Data Entry'!AI1340="UI",'Data Entry'!AH1340*0.000001*V1337,IF('Data Entry'!AI1340="mg",'Data Entry'!AH1340*0.000001*V1337,IF('Data Entry'!AI1340="t",'Data Entry'!AH1340*1000*V1337,IF('Data Entry'!AI1340="kg",'Data Entry'!AH1340*1*V1337,IF('Data Entry'!AI1340="L",'Data Entry'!AH1340*1*V1337,IFERROR(,"")))))))</f>
        <v>0</v>
      </c>
      <c r="L1337" s="1" t="s">
        <v>4</v>
      </c>
      <c r="M1337" s="59">
        <f>'Data Entry'!AJ1340</f>
        <v>0</v>
      </c>
      <c r="N1337" s="59" t="str">
        <f>'Data Entry'!AX1340</f>
        <v/>
      </c>
      <c r="O1337" s="1">
        <f>IF('Data Entry'!AL1340="g",'Data Entry'!AK1340*0.001*W1337,IF('Data Entry'!AL1340="UI",'Data Entry'!AK1340*0.000001*W1337,IF('Data Entry'!AL1340="mg",'Data Entry'!AK1340*0.000001*W1337,IF('Data Entry'!AL1340="t",'Data Entry'!AK1340*1000*W1337,IF('Data Entry'!AL1340="kg",'Data Entry'!AK1340*1*W1337,IF('Data Entry'!AL1340="L",'Data Entry'!AK1340*1*W1337,IFERROR(,"")))))))</f>
        <v>0</v>
      </c>
      <c r="P1337" s="1" t="s">
        <v>4</v>
      </c>
      <c r="Q1337" s="59">
        <f>'Data Entry'!AM1340</f>
        <v>0</v>
      </c>
      <c r="R1337" s="59" t="str">
        <f>'Data Entry'!BA1340</f>
        <v/>
      </c>
      <c r="S1337" s="1">
        <f>IF('Data Entry'!AO1340="g",'Data Entry'!AN1340*0.001*X1337,IF('Data Entry'!AO1340="UI",'Data Entry'!AN1340*0.000001*X1337,IF('Data Entry'!AO1340="mg",'Data Entry'!AN1340*0.000001*X1337,IF('Data Entry'!AO1340="t",'Data Entry'!AN1340*1000*X1337,IF('Data Entry'!AO1340="kg",'Data Entry'!AN1340*1*X1337,IF('Data Entry'!AO1340="L",'Data Entry'!AN1340*1*X1337,IFERROR(,"")))))))</f>
        <v>0</v>
      </c>
      <c r="T1337" s="1" t="s">
        <v>4</v>
      </c>
      <c r="U1337" s="59" t="str">
        <f>IF('Data Entry'!AP1340="No aplica","1",'Data Entry'!AP1340)</f>
        <v/>
      </c>
      <c r="V1337" s="59" t="str">
        <f>IF('Data Entry'!AS1340="No aplica","1",'Data Entry'!AS1340)</f>
        <v/>
      </c>
      <c r="W1337" s="59" t="str">
        <f>IF('Data Entry'!AV1340="No aplica","1",'Data Entry'!AV1340)</f>
        <v/>
      </c>
      <c r="X1337" s="59" t="str">
        <f>IF('Data Entry'!AY1340="No aplica","1",'Data Entry'!AY1340)</f>
        <v/>
      </c>
      <c r="Y1337" s="151" t="str">
        <f t="shared" si="20"/>
        <v/>
      </c>
      <c r="Z1337" s="152" t="str">
        <f>IF('Data Entry'!H1340="Yes","1",IF(AND('Data Entry'!H1340="",'Data Entry'!I1340="",'Data Entry'!J1340="",'Data Entry'!K1340="",'Data Entry'!L1340="",'Data Entry'!M1340="",'Data Entry'!N1340="",'Data Entry'!O1340="",'Data Entry'!P1340="",'Data Entry'!Q1340=""),"","1"))</f>
        <v/>
      </c>
      <c r="AA1337" s="152" t="str">
        <f>IF('Data Entry'!R1340="Yes","1",IF(AND('Data Entry'!R1340="",'Data Entry'!S1340="",'Data Entry'!T1340="",'Data Entry'!U1340=""),"","1"))</f>
        <v/>
      </c>
      <c r="AB1337" s="157" t="str">
        <f>IF('Data Entry'!V1340="Yes","1",IF(AND('Data Entry'!V1340="",'Data Entry'!W1340=""),"","1"))</f>
        <v/>
      </c>
    </row>
    <row r="1338" spans="1:28" ht="17">
      <c r="A1338" s="59">
        <f>'Data Entry'!AB1341</f>
        <v>0</v>
      </c>
      <c r="B1338" s="59" t="str">
        <f>'Data Entry'!AR1341</f>
        <v/>
      </c>
      <c r="C1338" s="1">
        <f>IF('Data Entry'!AD1341="g",'Data Entry'!AC1341*0.001*U1338,IF('Data Entry'!AD1341="UI",'Data Entry'!AC1341*0.000001*U1338,IF('Data Entry'!AD1341="mg",'Data Entry'!AC1341*0.000001*U1338,IF('Data Entry'!AD1341="t",'Data Entry'!AC1341*1000*U1338,IF('Data Entry'!AD1341="kg",'Data Entry'!AC1341*1*U1338,IF('Data Entry'!AD1341="L",'Data Entry'!AC1341*1*U1338,IFERROR(,"")))))))</f>
        <v>0</v>
      </c>
      <c r="D1338" s="1" t="s">
        <v>4</v>
      </c>
      <c r="E1338" s="1">
        <f>IF('Data Entry'!AF1341="g",'Data Entry'!AE1341*0.001,IF('Data Entry'!AF1341="mg",'Data Entry'!AE1341*0.000001,IF('Data Entry'!AF1341="t",'Data Entry'!AE1341*1000,IF('Data Entry'!AF1341="ml",'Data Entry'!AE1341*0.001,IF('Data Entry'!AF1341="kg",'Data Entry'!AE1341*1,IF('Data Entry'!AF1341="Pieza",'Data Entry'!AE1341*1,IF('Data Entry'!AF1341="L",'Data Entry'!AE1341*1,IFERROR(,""))))))))</f>
        <v>0</v>
      </c>
      <c r="F1338" s="1" t="s">
        <v>4</v>
      </c>
      <c r="G1338" s="1">
        <f>IF('Data Entry'!AA1341="g",'Data Entry'!Z1341*0.001,IF('Data Entry'!AA1341="mg",'Data Entry'!Z1341*0.000001,IF('Data Entry'!AA1341="t",'Data Entry'!Z1341*1000,IF('Data Entry'!AA1341="ml",'Data Entry'!Z1341*0.001,IF('Data Entry'!AA1341="kg",'Data Entry'!Z1341*1,IF('Data Entry'!AA1341="Piezas",'Data Entry'!Z1341*1,IF('Data Entry'!AA1341="L",'Data Entry'!Z1341*1,IFERROR(,""))))))))</f>
        <v>0</v>
      </c>
      <c r="H1338" s="1" t="s">
        <v>4</v>
      </c>
      <c r="I1338" s="1">
        <f>IF('Data Entry'!AC1341="g",'Data Entry'!AB1341*0.001,IF('Data Entry'!AC1341="mg",'Data Entry'!AB1341*0.000001,IF('Data Entry'!AC1341="t",'Data Entry'!AB1341*1000,IF('Data Entry'!AC1341="ml",'Data Entry'!AB1341*0.001,IF('Data Entry'!AC1341="kg",'Data Entry'!AB1341*1,IF('Data Entry'!AC1341="L",'Data Entry'!AB1341*1,IFERROR(,"")))))))</f>
        <v>0</v>
      </c>
      <c r="J1338" s="59" t="str">
        <f>'Data Entry'!AU1341</f>
        <v/>
      </c>
      <c r="K1338" s="1">
        <f>IF('Data Entry'!AI1341="g",'Data Entry'!AH1341*0.001*V1338,IF('Data Entry'!AI1341="UI",'Data Entry'!AH1341*0.000001*V1338,IF('Data Entry'!AI1341="mg",'Data Entry'!AH1341*0.000001*V1338,IF('Data Entry'!AI1341="t",'Data Entry'!AH1341*1000*V1338,IF('Data Entry'!AI1341="kg",'Data Entry'!AH1341*1*V1338,IF('Data Entry'!AI1341="L",'Data Entry'!AH1341*1*V1338,IFERROR(,"")))))))</f>
        <v>0</v>
      </c>
      <c r="L1338" s="1" t="s">
        <v>4</v>
      </c>
      <c r="M1338" s="59">
        <f>'Data Entry'!AJ1341</f>
        <v>0</v>
      </c>
      <c r="N1338" s="59" t="str">
        <f>'Data Entry'!AX1341</f>
        <v/>
      </c>
      <c r="O1338" s="1">
        <f>IF('Data Entry'!AL1341="g",'Data Entry'!AK1341*0.001*W1338,IF('Data Entry'!AL1341="UI",'Data Entry'!AK1341*0.000001*W1338,IF('Data Entry'!AL1341="mg",'Data Entry'!AK1341*0.000001*W1338,IF('Data Entry'!AL1341="t",'Data Entry'!AK1341*1000*W1338,IF('Data Entry'!AL1341="kg",'Data Entry'!AK1341*1*W1338,IF('Data Entry'!AL1341="L",'Data Entry'!AK1341*1*W1338,IFERROR(,"")))))))</f>
        <v>0</v>
      </c>
      <c r="P1338" s="1" t="s">
        <v>4</v>
      </c>
      <c r="Q1338" s="59">
        <f>'Data Entry'!AM1341</f>
        <v>0</v>
      </c>
      <c r="R1338" s="59" t="str">
        <f>'Data Entry'!BA1341</f>
        <v/>
      </c>
      <c r="S1338" s="1">
        <f>IF('Data Entry'!AO1341="g",'Data Entry'!AN1341*0.001*X1338,IF('Data Entry'!AO1341="UI",'Data Entry'!AN1341*0.000001*X1338,IF('Data Entry'!AO1341="mg",'Data Entry'!AN1341*0.000001*X1338,IF('Data Entry'!AO1341="t",'Data Entry'!AN1341*1000*X1338,IF('Data Entry'!AO1341="kg",'Data Entry'!AN1341*1*X1338,IF('Data Entry'!AO1341="L",'Data Entry'!AN1341*1*X1338,IFERROR(,"")))))))</f>
        <v>0</v>
      </c>
      <c r="T1338" s="1" t="s">
        <v>4</v>
      </c>
      <c r="U1338" s="59" t="str">
        <f>IF('Data Entry'!AP1341="No aplica","1",'Data Entry'!AP1341)</f>
        <v/>
      </c>
      <c r="V1338" s="59" t="str">
        <f>IF('Data Entry'!AS1341="No aplica","1",'Data Entry'!AS1341)</f>
        <v/>
      </c>
      <c r="W1338" s="59" t="str">
        <f>IF('Data Entry'!AV1341="No aplica","1",'Data Entry'!AV1341)</f>
        <v/>
      </c>
      <c r="X1338" s="59" t="str">
        <f>IF('Data Entry'!AY1341="No aplica","1",'Data Entry'!AY1341)</f>
        <v/>
      </c>
      <c r="Y1338" s="151" t="str">
        <f t="shared" si="20"/>
        <v/>
      </c>
      <c r="Z1338" s="152" t="str">
        <f>IF('Data Entry'!H1341="Yes","1",IF(AND('Data Entry'!H1341="",'Data Entry'!I1341="",'Data Entry'!J1341="",'Data Entry'!K1341="",'Data Entry'!L1341="",'Data Entry'!M1341="",'Data Entry'!N1341="",'Data Entry'!O1341="",'Data Entry'!P1341="",'Data Entry'!Q1341=""),"","1"))</f>
        <v/>
      </c>
      <c r="AA1338" s="152" t="str">
        <f>IF('Data Entry'!R1341="Yes","1",IF(AND('Data Entry'!R1341="",'Data Entry'!S1341="",'Data Entry'!T1341="",'Data Entry'!U1341=""),"","1"))</f>
        <v/>
      </c>
      <c r="AB1338" s="157" t="str">
        <f>IF('Data Entry'!V1341="Yes","1",IF(AND('Data Entry'!V1341="",'Data Entry'!W1341=""),"","1"))</f>
        <v/>
      </c>
    </row>
    <row r="1339" spans="1:28" ht="17">
      <c r="A1339" s="59">
        <f>'Data Entry'!AB1342</f>
        <v>0</v>
      </c>
      <c r="B1339" s="59" t="str">
        <f>'Data Entry'!AR1342</f>
        <v/>
      </c>
      <c r="C1339" s="1">
        <f>IF('Data Entry'!AD1342="g",'Data Entry'!AC1342*0.001*U1339,IF('Data Entry'!AD1342="UI",'Data Entry'!AC1342*0.000001*U1339,IF('Data Entry'!AD1342="mg",'Data Entry'!AC1342*0.000001*U1339,IF('Data Entry'!AD1342="t",'Data Entry'!AC1342*1000*U1339,IF('Data Entry'!AD1342="kg",'Data Entry'!AC1342*1*U1339,IF('Data Entry'!AD1342="L",'Data Entry'!AC1342*1*U1339,IFERROR(,"")))))))</f>
        <v>0</v>
      </c>
      <c r="D1339" s="1" t="s">
        <v>4</v>
      </c>
      <c r="E1339" s="1">
        <f>IF('Data Entry'!AF1342="g",'Data Entry'!AE1342*0.001,IF('Data Entry'!AF1342="mg",'Data Entry'!AE1342*0.000001,IF('Data Entry'!AF1342="t",'Data Entry'!AE1342*1000,IF('Data Entry'!AF1342="ml",'Data Entry'!AE1342*0.001,IF('Data Entry'!AF1342="kg",'Data Entry'!AE1342*1,IF('Data Entry'!AF1342="Pieza",'Data Entry'!AE1342*1,IF('Data Entry'!AF1342="L",'Data Entry'!AE1342*1,IFERROR(,""))))))))</f>
        <v>0</v>
      </c>
      <c r="F1339" s="1" t="s">
        <v>4</v>
      </c>
      <c r="G1339" s="1">
        <f>IF('Data Entry'!AA1342="g",'Data Entry'!Z1342*0.001,IF('Data Entry'!AA1342="mg",'Data Entry'!Z1342*0.000001,IF('Data Entry'!AA1342="t",'Data Entry'!Z1342*1000,IF('Data Entry'!AA1342="ml",'Data Entry'!Z1342*0.001,IF('Data Entry'!AA1342="kg",'Data Entry'!Z1342*1,IF('Data Entry'!AA1342="Piezas",'Data Entry'!Z1342*1,IF('Data Entry'!AA1342="L",'Data Entry'!Z1342*1,IFERROR(,""))))))))</f>
        <v>0</v>
      </c>
      <c r="H1339" s="1" t="s">
        <v>4</v>
      </c>
      <c r="I1339" s="1">
        <f>IF('Data Entry'!AC1342="g",'Data Entry'!AB1342*0.001,IF('Data Entry'!AC1342="mg",'Data Entry'!AB1342*0.000001,IF('Data Entry'!AC1342="t",'Data Entry'!AB1342*1000,IF('Data Entry'!AC1342="ml",'Data Entry'!AB1342*0.001,IF('Data Entry'!AC1342="kg",'Data Entry'!AB1342*1,IF('Data Entry'!AC1342="L",'Data Entry'!AB1342*1,IFERROR(,"")))))))</f>
        <v>0</v>
      </c>
      <c r="J1339" s="59" t="str">
        <f>'Data Entry'!AU1342</f>
        <v/>
      </c>
      <c r="K1339" s="1">
        <f>IF('Data Entry'!AI1342="g",'Data Entry'!AH1342*0.001*V1339,IF('Data Entry'!AI1342="UI",'Data Entry'!AH1342*0.000001*V1339,IF('Data Entry'!AI1342="mg",'Data Entry'!AH1342*0.000001*V1339,IF('Data Entry'!AI1342="t",'Data Entry'!AH1342*1000*V1339,IF('Data Entry'!AI1342="kg",'Data Entry'!AH1342*1*V1339,IF('Data Entry'!AI1342="L",'Data Entry'!AH1342*1*V1339,IFERROR(,"")))))))</f>
        <v>0</v>
      </c>
      <c r="L1339" s="1" t="s">
        <v>4</v>
      </c>
      <c r="M1339" s="59">
        <f>'Data Entry'!AJ1342</f>
        <v>0</v>
      </c>
      <c r="N1339" s="59" t="str">
        <f>'Data Entry'!AX1342</f>
        <v/>
      </c>
      <c r="O1339" s="1">
        <f>IF('Data Entry'!AL1342="g",'Data Entry'!AK1342*0.001*W1339,IF('Data Entry'!AL1342="UI",'Data Entry'!AK1342*0.000001*W1339,IF('Data Entry'!AL1342="mg",'Data Entry'!AK1342*0.000001*W1339,IF('Data Entry'!AL1342="t",'Data Entry'!AK1342*1000*W1339,IF('Data Entry'!AL1342="kg",'Data Entry'!AK1342*1*W1339,IF('Data Entry'!AL1342="L",'Data Entry'!AK1342*1*W1339,IFERROR(,"")))))))</f>
        <v>0</v>
      </c>
      <c r="P1339" s="1" t="s">
        <v>4</v>
      </c>
      <c r="Q1339" s="59">
        <f>'Data Entry'!AM1342</f>
        <v>0</v>
      </c>
      <c r="R1339" s="59" t="str">
        <f>'Data Entry'!BA1342</f>
        <v/>
      </c>
      <c r="S1339" s="1">
        <f>IF('Data Entry'!AO1342="g",'Data Entry'!AN1342*0.001*X1339,IF('Data Entry'!AO1342="UI",'Data Entry'!AN1342*0.000001*X1339,IF('Data Entry'!AO1342="mg",'Data Entry'!AN1342*0.000001*X1339,IF('Data Entry'!AO1342="t",'Data Entry'!AN1342*1000*X1339,IF('Data Entry'!AO1342="kg",'Data Entry'!AN1342*1*X1339,IF('Data Entry'!AO1342="L",'Data Entry'!AN1342*1*X1339,IFERROR(,"")))))))</f>
        <v>0</v>
      </c>
      <c r="T1339" s="1" t="s">
        <v>4</v>
      </c>
      <c r="U1339" s="59" t="str">
        <f>IF('Data Entry'!AP1342="No aplica","1",'Data Entry'!AP1342)</f>
        <v/>
      </c>
      <c r="V1339" s="59" t="str">
        <f>IF('Data Entry'!AS1342="No aplica","1",'Data Entry'!AS1342)</f>
        <v/>
      </c>
      <c r="W1339" s="59" t="str">
        <f>IF('Data Entry'!AV1342="No aplica","1",'Data Entry'!AV1342)</f>
        <v/>
      </c>
      <c r="X1339" s="59" t="str">
        <f>IF('Data Entry'!AY1342="No aplica","1",'Data Entry'!AY1342)</f>
        <v/>
      </c>
      <c r="Y1339" s="151" t="str">
        <f t="shared" si="20"/>
        <v/>
      </c>
      <c r="Z1339" s="152" t="str">
        <f>IF('Data Entry'!H1342="Yes","1",IF(AND('Data Entry'!H1342="",'Data Entry'!I1342="",'Data Entry'!J1342="",'Data Entry'!K1342="",'Data Entry'!L1342="",'Data Entry'!M1342="",'Data Entry'!N1342="",'Data Entry'!O1342="",'Data Entry'!P1342="",'Data Entry'!Q1342=""),"","1"))</f>
        <v/>
      </c>
      <c r="AA1339" s="152" t="str">
        <f>IF('Data Entry'!R1342="Yes","1",IF(AND('Data Entry'!R1342="",'Data Entry'!S1342="",'Data Entry'!T1342="",'Data Entry'!U1342=""),"","1"))</f>
        <v/>
      </c>
      <c r="AB1339" s="157" t="str">
        <f>IF('Data Entry'!V1342="Yes","1",IF(AND('Data Entry'!V1342="",'Data Entry'!W1342=""),"","1"))</f>
        <v/>
      </c>
    </row>
    <row r="1340" spans="1:28" ht="17">
      <c r="A1340" s="59">
        <f>'Data Entry'!AB1343</f>
        <v>0</v>
      </c>
      <c r="B1340" s="59" t="str">
        <f>'Data Entry'!AR1343</f>
        <v/>
      </c>
      <c r="C1340" s="1">
        <f>IF('Data Entry'!AD1343="g",'Data Entry'!AC1343*0.001*U1340,IF('Data Entry'!AD1343="UI",'Data Entry'!AC1343*0.000001*U1340,IF('Data Entry'!AD1343="mg",'Data Entry'!AC1343*0.000001*U1340,IF('Data Entry'!AD1343="t",'Data Entry'!AC1343*1000*U1340,IF('Data Entry'!AD1343="kg",'Data Entry'!AC1343*1*U1340,IF('Data Entry'!AD1343="L",'Data Entry'!AC1343*1*U1340,IFERROR(,"")))))))</f>
        <v>0</v>
      </c>
      <c r="D1340" s="1" t="s">
        <v>4</v>
      </c>
      <c r="E1340" s="1">
        <f>IF('Data Entry'!AF1343="g",'Data Entry'!AE1343*0.001,IF('Data Entry'!AF1343="mg",'Data Entry'!AE1343*0.000001,IF('Data Entry'!AF1343="t",'Data Entry'!AE1343*1000,IF('Data Entry'!AF1343="ml",'Data Entry'!AE1343*0.001,IF('Data Entry'!AF1343="kg",'Data Entry'!AE1343*1,IF('Data Entry'!AF1343="Pieza",'Data Entry'!AE1343*1,IF('Data Entry'!AF1343="L",'Data Entry'!AE1343*1,IFERROR(,""))))))))</f>
        <v>0</v>
      </c>
      <c r="F1340" s="1" t="s">
        <v>4</v>
      </c>
      <c r="G1340" s="1">
        <f>IF('Data Entry'!AA1343="g",'Data Entry'!Z1343*0.001,IF('Data Entry'!AA1343="mg",'Data Entry'!Z1343*0.000001,IF('Data Entry'!AA1343="t",'Data Entry'!Z1343*1000,IF('Data Entry'!AA1343="ml",'Data Entry'!Z1343*0.001,IF('Data Entry'!AA1343="kg",'Data Entry'!Z1343*1,IF('Data Entry'!AA1343="Piezas",'Data Entry'!Z1343*1,IF('Data Entry'!AA1343="L",'Data Entry'!Z1343*1,IFERROR(,""))))))))</f>
        <v>0</v>
      </c>
      <c r="H1340" s="1" t="s">
        <v>4</v>
      </c>
      <c r="I1340" s="1">
        <f>IF('Data Entry'!AC1343="g",'Data Entry'!AB1343*0.001,IF('Data Entry'!AC1343="mg",'Data Entry'!AB1343*0.000001,IF('Data Entry'!AC1343="t",'Data Entry'!AB1343*1000,IF('Data Entry'!AC1343="ml",'Data Entry'!AB1343*0.001,IF('Data Entry'!AC1343="kg",'Data Entry'!AB1343*1,IF('Data Entry'!AC1343="L",'Data Entry'!AB1343*1,IFERROR(,"")))))))</f>
        <v>0</v>
      </c>
      <c r="J1340" s="59" t="str">
        <f>'Data Entry'!AU1343</f>
        <v/>
      </c>
      <c r="K1340" s="1">
        <f>IF('Data Entry'!AI1343="g",'Data Entry'!AH1343*0.001*V1340,IF('Data Entry'!AI1343="UI",'Data Entry'!AH1343*0.000001*V1340,IF('Data Entry'!AI1343="mg",'Data Entry'!AH1343*0.000001*V1340,IF('Data Entry'!AI1343="t",'Data Entry'!AH1343*1000*V1340,IF('Data Entry'!AI1343="kg",'Data Entry'!AH1343*1*V1340,IF('Data Entry'!AI1343="L",'Data Entry'!AH1343*1*V1340,IFERROR(,"")))))))</f>
        <v>0</v>
      </c>
      <c r="L1340" s="1" t="s">
        <v>4</v>
      </c>
      <c r="M1340" s="59">
        <f>'Data Entry'!AJ1343</f>
        <v>0</v>
      </c>
      <c r="N1340" s="59" t="str">
        <f>'Data Entry'!AX1343</f>
        <v/>
      </c>
      <c r="O1340" s="1">
        <f>IF('Data Entry'!AL1343="g",'Data Entry'!AK1343*0.001*W1340,IF('Data Entry'!AL1343="UI",'Data Entry'!AK1343*0.000001*W1340,IF('Data Entry'!AL1343="mg",'Data Entry'!AK1343*0.000001*W1340,IF('Data Entry'!AL1343="t",'Data Entry'!AK1343*1000*W1340,IF('Data Entry'!AL1343="kg",'Data Entry'!AK1343*1*W1340,IF('Data Entry'!AL1343="L",'Data Entry'!AK1343*1*W1340,IFERROR(,"")))))))</f>
        <v>0</v>
      </c>
      <c r="P1340" s="1" t="s">
        <v>4</v>
      </c>
      <c r="Q1340" s="59">
        <f>'Data Entry'!AM1343</f>
        <v>0</v>
      </c>
      <c r="R1340" s="59" t="str">
        <f>'Data Entry'!BA1343</f>
        <v/>
      </c>
      <c r="S1340" s="1">
        <f>IF('Data Entry'!AO1343="g",'Data Entry'!AN1343*0.001*X1340,IF('Data Entry'!AO1343="UI",'Data Entry'!AN1343*0.000001*X1340,IF('Data Entry'!AO1343="mg",'Data Entry'!AN1343*0.000001*X1340,IF('Data Entry'!AO1343="t",'Data Entry'!AN1343*1000*X1340,IF('Data Entry'!AO1343="kg",'Data Entry'!AN1343*1*X1340,IF('Data Entry'!AO1343="L",'Data Entry'!AN1343*1*X1340,IFERROR(,"")))))))</f>
        <v>0</v>
      </c>
      <c r="T1340" s="1" t="s">
        <v>4</v>
      </c>
      <c r="U1340" s="59" t="str">
        <f>IF('Data Entry'!AP1343="No aplica","1",'Data Entry'!AP1343)</f>
        <v/>
      </c>
      <c r="V1340" s="59" t="str">
        <f>IF('Data Entry'!AS1343="No aplica","1",'Data Entry'!AS1343)</f>
        <v/>
      </c>
      <c r="W1340" s="59" t="str">
        <f>IF('Data Entry'!AV1343="No aplica","1",'Data Entry'!AV1343)</f>
        <v/>
      </c>
      <c r="X1340" s="59" t="str">
        <f>IF('Data Entry'!AY1343="No aplica","1",'Data Entry'!AY1343)</f>
        <v/>
      </c>
      <c r="Y1340" s="151" t="str">
        <f t="shared" si="20"/>
        <v/>
      </c>
      <c r="Z1340" s="152" t="str">
        <f>IF('Data Entry'!H1343="Yes","1",IF(AND('Data Entry'!H1343="",'Data Entry'!I1343="",'Data Entry'!J1343="",'Data Entry'!K1343="",'Data Entry'!L1343="",'Data Entry'!M1343="",'Data Entry'!N1343="",'Data Entry'!O1343="",'Data Entry'!P1343="",'Data Entry'!Q1343=""),"","1"))</f>
        <v/>
      </c>
      <c r="AA1340" s="152" t="str">
        <f>IF('Data Entry'!R1343="Yes","1",IF(AND('Data Entry'!R1343="",'Data Entry'!S1343="",'Data Entry'!T1343="",'Data Entry'!U1343=""),"","1"))</f>
        <v/>
      </c>
      <c r="AB1340" s="157" t="str">
        <f>IF('Data Entry'!V1343="Yes","1",IF(AND('Data Entry'!V1343="",'Data Entry'!W1343=""),"","1"))</f>
        <v/>
      </c>
    </row>
    <row r="1341" spans="1:28" ht="17">
      <c r="A1341" s="59">
        <f>'Data Entry'!AB1344</f>
        <v>0</v>
      </c>
      <c r="B1341" s="59" t="str">
        <f>'Data Entry'!AR1344</f>
        <v/>
      </c>
      <c r="C1341" s="1">
        <f>IF('Data Entry'!AD1344="g",'Data Entry'!AC1344*0.001*U1341,IF('Data Entry'!AD1344="UI",'Data Entry'!AC1344*0.000001*U1341,IF('Data Entry'!AD1344="mg",'Data Entry'!AC1344*0.000001*U1341,IF('Data Entry'!AD1344="t",'Data Entry'!AC1344*1000*U1341,IF('Data Entry'!AD1344="kg",'Data Entry'!AC1344*1*U1341,IF('Data Entry'!AD1344="L",'Data Entry'!AC1344*1*U1341,IFERROR(,"")))))))</f>
        <v>0</v>
      </c>
      <c r="D1341" s="1" t="s">
        <v>4</v>
      </c>
      <c r="E1341" s="1">
        <f>IF('Data Entry'!AF1344="g",'Data Entry'!AE1344*0.001,IF('Data Entry'!AF1344="mg",'Data Entry'!AE1344*0.000001,IF('Data Entry'!AF1344="t",'Data Entry'!AE1344*1000,IF('Data Entry'!AF1344="ml",'Data Entry'!AE1344*0.001,IF('Data Entry'!AF1344="kg",'Data Entry'!AE1344*1,IF('Data Entry'!AF1344="Pieza",'Data Entry'!AE1344*1,IF('Data Entry'!AF1344="L",'Data Entry'!AE1344*1,IFERROR(,""))))))))</f>
        <v>0</v>
      </c>
      <c r="F1341" s="1" t="s">
        <v>4</v>
      </c>
      <c r="G1341" s="1">
        <f>IF('Data Entry'!AA1344="g",'Data Entry'!Z1344*0.001,IF('Data Entry'!AA1344="mg",'Data Entry'!Z1344*0.000001,IF('Data Entry'!AA1344="t",'Data Entry'!Z1344*1000,IF('Data Entry'!AA1344="ml",'Data Entry'!Z1344*0.001,IF('Data Entry'!AA1344="kg",'Data Entry'!Z1344*1,IF('Data Entry'!AA1344="Piezas",'Data Entry'!Z1344*1,IF('Data Entry'!AA1344="L",'Data Entry'!Z1344*1,IFERROR(,""))))))))</f>
        <v>0</v>
      </c>
      <c r="H1341" s="1" t="s">
        <v>4</v>
      </c>
      <c r="I1341" s="1">
        <f>IF('Data Entry'!AC1344="g",'Data Entry'!AB1344*0.001,IF('Data Entry'!AC1344="mg",'Data Entry'!AB1344*0.000001,IF('Data Entry'!AC1344="t",'Data Entry'!AB1344*1000,IF('Data Entry'!AC1344="ml",'Data Entry'!AB1344*0.001,IF('Data Entry'!AC1344="kg",'Data Entry'!AB1344*1,IF('Data Entry'!AC1344="L",'Data Entry'!AB1344*1,IFERROR(,"")))))))</f>
        <v>0</v>
      </c>
      <c r="J1341" s="59" t="str">
        <f>'Data Entry'!AU1344</f>
        <v/>
      </c>
      <c r="K1341" s="1">
        <f>IF('Data Entry'!AI1344="g",'Data Entry'!AH1344*0.001*V1341,IF('Data Entry'!AI1344="UI",'Data Entry'!AH1344*0.000001*V1341,IF('Data Entry'!AI1344="mg",'Data Entry'!AH1344*0.000001*V1341,IF('Data Entry'!AI1344="t",'Data Entry'!AH1344*1000*V1341,IF('Data Entry'!AI1344="kg",'Data Entry'!AH1344*1*V1341,IF('Data Entry'!AI1344="L",'Data Entry'!AH1344*1*V1341,IFERROR(,"")))))))</f>
        <v>0</v>
      </c>
      <c r="L1341" s="1" t="s">
        <v>4</v>
      </c>
      <c r="M1341" s="59">
        <f>'Data Entry'!AJ1344</f>
        <v>0</v>
      </c>
      <c r="N1341" s="59" t="str">
        <f>'Data Entry'!AX1344</f>
        <v/>
      </c>
      <c r="O1341" s="1">
        <f>IF('Data Entry'!AL1344="g",'Data Entry'!AK1344*0.001*W1341,IF('Data Entry'!AL1344="UI",'Data Entry'!AK1344*0.000001*W1341,IF('Data Entry'!AL1344="mg",'Data Entry'!AK1344*0.000001*W1341,IF('Data Entry'!AL1344="t",'Data Entry'!AK1344*1000*W1341,IF('Data Entry'!AL1344="kg",'Data Entry'!AK1344*1*W1341,IF('Data Entry'!AL1344="L",'Data Entry'!AK1344*1*W1341,IFERROR(,"")))))))</f>
        <v>0</v>
      </c>
      <c r="P1341" s="1" t="s">
        <v>4</v>
      </c>
      <c r="Q1341" s="59">
        <f>'Data Entry'!AM1344</f>
        <v>0</v>
      </c>
      <c r="R1341" s="59" t="str">
        <f>'Data Entry'!BA1344</f>
        <v/>
      </c>
      <c r="S1341" s="1">
        <f>IF('Data Entry'!AO1344="g",'Data Entry'!AN1344*0.001*X1341,IF('Data Entry'!AO1344="UI",'Data Entry'!AN1344*0.000001*X1341,IF('Data Entry'!AO1344="mg",'Data Entry'!AN1344*0.000001*X1341,IF('Data Entry'!AO1344="t",'Data Entry'!AN1344*1000*X1341,IF('Data Entry'!AO1344="kg",'Data Entry'!AN1344*1*X1341,IF('Data Entry'!AO1344="L",'Data Entry'!AN1344*1*X1341,IFERROR(,"")))))))</f>
        <v>0</v>
      </c>
      <c r="T1341" s="1" t="s">
        <v>4</v>
      </c>
      <c r="U1341" s="59" t="str">
        <f>IF('Data Entry'!AP1344="No aplica","1",'Data Entry'!AP1344)</f>
        <v/>
      </c>
      <c r="V1341" s="59" t="str">
        <f>IF('Data Entry'!AS1344="No aplica","1",'Data Entry'!AS1344)</f>
        <v/>
      </c>
      <c r="W1341" s="59" t="str">
        <f>IF('Data Entry'!AV1344="No aplica","1",'Data Entry'!AV1344)</f>
        <v/>
      </c>
      <c r="X1341" s="59" t="str">
        <f>IF('Data Entry'!AY1344="No aplica","1",'Data Entry'!AY1344)</f>
        <v/>
      </c>
      <c r="Y1341" s="151" t="str">
        <f t="shared" si="20"/>
        <v/>
      </c>
      <c r="Z1341" s="152" t="str">
        <f>IF('Data Entry'!H1344="Yes","1",IF(AND('Data Entry'!H1344="",'Data Entry'!I1344="",'Data Entry'!J1344="",'Data Entry'!K1344="",'Data Entry'!L1344="",'Data Entry'!M1344="",'Data Entry'!N1344="",'Data Entry'!O1344="",'Data Entry'!P1344="",'Data Entry'!Q1344=""),"","1"))</f>
        <v/>
      </c>
      <c r="AA1341" s="152" t="str">
        <f>IF('Data Entry'!R1344="Yes","1",IF(AND('Data Entry'!R1344="",'Data Entry'!S1344="",'Data Entry'!T1344="",'Data Entry'!U1344=""),"","1"))</f>
        <v/>
      </c>
      <c r="AB1341" s="157" t="str">
        <f>IF('Data Entry'!V1344="Yes","1",IF(AND('Data Entry'!V1344="",'Data Entry'!W1344=""),"","1"))</f>
        <v/>
      </c>
    </row>
    <row r="1342" spans="1:28" ht="17">
      <c r="A1342" s="59">
        <f>'Data Entry'!AB1345</f>
        <v>0</v>
      </c>
      <c r="B1342" s="59" t="str">
        <f>'Data Entry'!AR1345</f>
        <v/>
      </c>
      <c r="C1342" s="1">
        <f>IF('Data Entry'!AD1345="g",'Data Entry'!AC1345*0.001*U1342,IF('Data Entry'!AD1345="UI",'Data Entry'!AC1345*0.000001*U1342,IF('Data Entry'!AD1345="mg",'Data Entry'!AC1345*0.000001*U1342,IF('Data Entry'!AD1345="t",'Data Entry'!AC1345*1000*U1342,IF('Data Entry'!AD1345="kg",'Data Entry'!AC1345*1*U1342,IF('Data Entry'!AD1345="L",'Data Entry'!AC1345*1*U1342,IFERROR(,"")))))))</f>
        <v>0</v>
      </c>
      <c r="D1342" s="1" t="s">
        <v>4</v>
      </c>
      <c r="E1342" s="1">
        <f>IF('Data Entry'!AF1345="g",'Data Entry'!AE1345*0.001,IF('Data Entry'!AF1345="mg",'Data Entry'!AE1345*0.000001,IF('Data Entry'!AF1345="t",'Data Entry'!AE1345*1000,IF('Data Entry'!AF1345="ml",'Data Entry'!AE1345*0.001,IF('Data Entry'!AF1345="kg",'Data Entry'!AE1345*1,IF('Data Entry'!AF1345="Pieza",'Data Entry'!AE1345*1,IF('Data Entry'!AF1345="L",'Data Entry'!AE1345*1,IFERROR(,""))))))))</f>
        <v>0</v>
      </c>
      <c r="F1342" s="1" t="s">
        <v>4</v>
      </c>
      <c r="G1342" s="1">
        <f>IF('Data Entry'!AA1345="g",'Data Entry'!Z1345*0.001,IF('Data Entry'!AA1345="mg",'Data Entry'!Z1345*0.000001,IF('Data Entry'!AA1345="t",'Data Entry'!Z1345*1000,IF('Data Entry'!AA1345="ml",'Data Entry'!Z1345*0.001,IF('Data Entry'!AA1345="kg",'Data Entry'!Z1345*1,IF('Data Entry'!AA1345="Piezas",'Data Entry'!Z1345*1,IF('Data Entry'!AA1345="L",'Data Entry'!Z1345*1,IFERROR(,""))))))))</f>
        <v>0</v>
      </c>
      <c r="H1342" s="1" t="s">
        <v>4</v>
      </c>
      <c r="I1342" s="1">
        <f>IF('Data Entry'!AC1345="g",'Data Entry'!AB1345*0.001,IF('Data Entry'!AC1345="mg",'Data Entry'!AB1345*0.000001,IF('Data Entry'!AC1345="t",'Data Entry'!AB1345*1000,IF('Data Entry'!AC1345="ml",'Data Entry'!AB1345*0.001,IF('Data Entry'!AC1345="kg",'Data Entry'!AB1345*1,IF('Data Entry'!AC1345="L",'Data Entry'!AB1345*1,IFERROR(,"")))))))</f>
        <v>0</v>
      </c>
      <c r="J1342" s="59" t="str">
        <f>'Data Entry'!AU1345</f>
        <v/>
      </c>
      <c r="K1342" s="1">
        <f>IF('Data Entry'!AI1345="g",'Data Entry'!AH1345*0.001*V1342,IF('Data Entry'!AI1345="UI",'Data Entry'!AH1345*0.000001*V1342,IF('Data Entry'!AI1345="mg",'Data Entry'!AH1345*0.000001*V1342,IF('Data Entry'!AI1345="t",'Data Entry'!AH1345*1000*V1342,IF('Data Entry'!AI1345="kg",'Data Entry'!AH1345*1*V1342,IF('Data Entry'!AI1345="L",'Data Entry'!AH1345*1*V1342,IFERROR(,"")))))))</f>
        <v>0</v>
      </c>
      <c r="L1342" s="1" t="s">
        <v>4</v>
      </c>
      <c r="M1342" s="59">
        <f>'Data Entry'!AJ1345</f>
        <v>0</v>
      </c>
      <c r="N1342" s="59" t="str">
        <f>'Data Entry'!AX1345</f>
        <v/>
      </c>
      <c r="O1342" s="1">
        <f>IF('Data Entry'!AL1345="g",'Data Entry'!AK1345*0.001*W1342,IF('Data Entry'!AL1345="UI",'Data Entry'!AK1345*0.000001*W1342,IF('Data Entry'!AL1345="mg",'Data Entry'!AK1345*0.000001*W1342,IF('Data Entry'!AL1345="t",'Data Entry'!AK1345*1000*W1342,IF('Data Entry'!AL1345="kg",'Data Entry'!AK1345*1*W1342,IF('Data Entry'!AL1345="L",'Data Entry'!AK1345*1*W1342,IFERROR(,"")))))))</f>
        <v>0</v>
      </c>
      <c r="P1342" s="1" t="s">
        <v>4</v>
      </c>
      <c r="Q1342" s="59">
        <f>'Data Entry'!AM1345</f>
        <v>0</v>
      </c>
      <c r="R1342" s="59" t="str">
        <f>'Data Entry'!BA1345</f>
        <v/>
      </c>
      <c r="S1342" s="1">
        <f>IF('Data Entry'!AO1345="g",'Data Entry'!AN1345*0.001*X1342,IF('Data Entry'!AO1345="UI",'Data Entry'!AN1345*0.000001*X1342,IF('Data Entry'!AO1345="mg",'Data Entry'!AN1345*0.000001*X1342,IF('Data Entry'!AO1345="t",'Data Entry'!AN1345*1000*X1342,IF('Data Entry'!AO1345="kg",'Data Entry'!AN1345*1*X1342,IF('Data Entry'!AO1345="L",'Data Entry'!AN1345*1*X1342,IFERROR(,"")))))))</f>
        <v>0</v>
      </c>
      <c r="T1342" s="1" t="s">
        <v>4</v>
      </c>
      <c r="U1342" s="59" t="str">
        <f>IF('Data Entry'!AP1345="No aplica","1",'Data Entry'!AP1345)</f>
        <v/>
      </c>
      <c r="V1342" s="59" t="str">
        <f>IF('Data Entry'!AS1345="No aplica","1",'Data Entry'!AS1345)</f>
        <v/>
      </c>
      <c r="W1342" s="59" t="str">
        <f>IF('Data Entry'!AV1345="No aplica","1",'Data Entry'!AV1345)</f>
        <v/>
      </c>
      <c r="X1342" s="59" t="str">
        <f>IF('Data Entry'!AY1345="No aplica","1",'Data Entry'!AY1345)</f>
        <v/>
      </c>
      <c r="Y1342" s="151" t="str">
        <f t="shared" si="20"/>
        <v/>
      </c>
      <c r="Z1342" s="152" t="str">
        <f>IF('Data Entry'!H1345="Yes","1",IF(AND('Data Entry'!H1345="",'Data Entry'!I1345="",'Data Entry'!J1345="",'Data Entry'!K1345="",'Data Entry'!L1345="",'Data Entry'!M1345="",'Data Entry'!N1345="",'Data Entry'!O1345="",'Data Entry'!P1345="",'Data Entry'!Q1345=""),"","1"))</f>
        <v/>
      </c>
      <c r="AA1342" s="152" t="str">
        <f>IF('Data Entry'!R1345="Yes","1",IF(AND('Data Entry'!R1345="",'Data Entry'!S1345="",'Data Entry'!T1345="",'Data Entry'!U1345=""),"","1"))</f>
        <v/>
      </c>
      <c r="AB1342" s="157" t="str">
        <f>IF('Data Entry'!V1345="Yes","1",IF(AND('Data Entry'!V1345="",'Data Entry'!W1345=""),"","1"))</f>
        <v/>
      </c>
    </row>
    <row r="1343" spans="1:28" ht="17">
      <c r="A1343" s="59">
        <f>'Data Entry'!AB1346</f>
        <v>0</v>
      </c>
      <c r="B1343" s="59" t="str">
        <f>'Data Entry'!AR1346</f>
        <v/>
      </c>
      <c r="C1343" s="1">
        <f>IF('Data Entry'!AD1346="g",'Data Entry'!AC1346*0.001*U1343,IF('Data Entry'!AD1346="UI",'Data Entry'!AC1346*0.000001*U1343,IF('Data Entry'!AD1346="mg",'Data Entry'!AC1346*0.000001*U1343,IF('Data Entry'!AD1346="t",'Data Entry'!AC1346*1000*U1343,IF('Data Entry'!AD1346="kg",'Data Entry'!AC1346*1*U1343,IF('Data Entry'!AD1346="L",'Data Entry'!AC1346*1*U1343,IFERROR(,"")))))))</f>
        <v>0</v>
      </c>
      <c r="D1343" s="1" t="s">
        <v>4</v>
      </c>
      <c r="E1343" s="1">
        <f>IF('Data Entry'!AF1346="g",'Data Entry'!AE1346*0.001,IF('Data Entry'!AF1346="mg",'Data Entry'!AE1346*0.000001,IF('Data Entry'!AF1346="t",'Data Entry'!AE1346*1000,IF('Data Entry'!AF1346="ml",'Data Entry'!AE1346*0.001,IF('Data Entry'!AF1346="kg",'Data Entry'!AE1346*1,IF('Data Entry'!AF1346="Pieza",'Data Entry'!AE1346*1,IF('Data Entry'!AF1346="L",'Data Entry'!AE1346*1,IFERROR(,""))))))))</f>
        <v>0</v>
      </c>
      <c r="F1343" s="1" t="s">
        <v>4</v>
      </c>
      <c r="G1343" s="1">
        <f>IF('Data Entry'!AA1346="g",'Data Entry'!Z1346*0.001,IF('Data Entry'!AA1346="mg",'Data Entry'!Z1346*0.000001,IF('Data Entry'!AA1346="t",'Data Entry'!Z1346*1000,IF('Data Entry'!AA1346="ml",'Data Entry'!Z1346*0.001,IF('Data Entry'!AA1346="kg",'Data Entry'!Z1346*1,IF('Data Entry'!AA1346="Piezas",'Data Entry'!Z1346*1,IF('Data Entry'!AA1346="L",'Data Entry'!Z1346*1,IFERROR(,""))))))))</f>
        <v>0</v>
      </c>
      <c r="H1343" s="1" t="s">
        <v>4</v>
      </c>
      <c r="I1343" s="1">
        <f>IF('Data Entry'!AC1346="g",'Data Entry'!AB1346*0.001,IF('Data Entry'!AC1346="mg",'Data Entry'!AB1346*0.000001,IF('Data Entry'!AC1346="t",'Data Entry'!AB1346*1000,IF('Data Entry'!AC1346="ml",'Data Entry'!AB1346*0.001,IF('Data Entry'!AC1346="kg",'Data Entry'!AB1346*1,IF('Data Entry'!AC1346="L",'Data Entry'!AB1346*1,IFERROR(,"")))))))</f>
        <v>0</v>
      </c>
      <c r="J1343" s="59" t="str">
        <f>'Data Entry'!AU1346</f>
        <v/>
      </c>
      <c r="K1343" s="1">
        <f>IF('Data Entry'!AI1346="g",'Data Entry'!AH1346*0.001*V1343,IF('Data Entry'!AI1346="UI",'Data Entry'!AH1346*0.000001*V1343,IF('Data Entry'!AI1346="mg",'Data Entry'!AH1346*0.000001*V1343,IF('Data Entry'!AI1346="t",'Data Entry'!AH1346*1000*V1343,IF('Data Entry'!AI1346="kg",'Data Entry'!AH1346*1*V1343,IF('Data Entry'!AI1346="L",'Data Entry'!AH1346*1*V1343,IFERROR(,"")))))))</f>
        <v>0</v>
      </c>
      <c r="L1343" s="1" t="s">
        <v>4</v>
      </c>
      <c r="M1343" s="59">
        <f>'Data Entry'!AJ1346</f>
        <v>0</v>
      </c>
      <c r="N1343" s="59" t="str">
        <f>'Data Entry'!AX1346</f>
        <v/>
      </c>
      <c r="O1343" s="1">
        <f>IF('Data Entry'!AL1346="g",'Data Entry'!AK1346*0.001*W1343,IF('Data Entry'!AL1346="UI",'Data Entry'!AK1346*0.000001*W1343,IF('Data Entry'!AL1346="mg",'Data Entry'!AK1346*0.000001*W1343,IF('Data Entry'!AL1346="t",'Data Entry'!AK1346*1000*W1343,IF('Data Entry'!AL1346="kg",'Data Entry'!AK1346*1*W1343,IF('Data Entry'!AL1346="L",'Data Entry'!AK1346*1*W1343,IFERROR(,"")))))))</f>
        <v>0</v>
      </c>
      <c r="P1343" s="1" t="s">
        <v>4</v>
      </c>
      <c r="Q1343" s="59">
        <f>'Data Entry'!AM1346</f>
        <v>0</v>
      </c>
      <c r="R1343" s="59" t="str">
        <f>'Data Entry'!BA1346</f>
        <v/>
      </c>
      <c r="S1343" s="1">
        <f>IF('Data Entry'!AO1346="g",'Data Entry'!AN1346*0.001*X1343,IF('Data Entry'!AO1346="UI",'Data Entry'!AN1346*0.000001*X1343,IF('Data Entry'!AO1346="mg",'Data Entry'!AN1346*0.000001*X1343,IF('Data Entry'!AO1346="t",'Data Entry'!AN1346*1000*X1343,IF('Data Entry'!AO1346="kg",'Data Entry'!AN1346*1*X1343,IF('Data Entry'!AO1346="L",'Data Entry'!AN1346*1*X1343,IFERROR(,"")))))))</f>
        <v>0</v>
      </c>
      <c r="T1343" s="1" t="s">
        <v>4</v>
      </c>
      <c r="U1343" s="59" t="str">
        <f>IF('Data Entry'!AP1346="No aplica","1",'Data Entry'!AP1346)</f>
        <v/>
      </c>
      <c r="V1343" s="59" t="str">
        <f>IF('Data Entry'!AS1346="No aplica","1",'Data Entry'!AS1346)</f>
        <v/>
      </c>
      <c r="W1343" s="59" t="str">
        <f>IF('Data Entry'!AV1346="No aplica","1",'Data Entry'!AV1346)</f>
        <v/>
      </c>
      <c r="X1343" s="59" t="str">
        <f>IF('Data Entry'!AY1346="No aplica","1",'Data Entry'!AY1346)</f>
        <v/>
      </c>
      <c r="Y1343" s="151" t="str">
        <f t="shared" si="20"/>
        <v/>
      </c>
      <c r="Z1343" s="152" t="str">
        <f>IF('Data Entry'!H1346="Yes","1",IF(AND('Data Entry'!H1346="",'Data Entry'!I1346="",'Data Entry'!J1346="",'Data Entry'!K1346="",'Data Entry'!L1346="",'Data Entry'!M1346="",'Data Entry'!N1346="",'Data Entry'!O1346="",'Data Entry'!P1346="",'Data Entry'!Q1346=""),"","1"))</f>
        <v/>
      </c>
      <c r="AA1343" s="152" t="str">
        <f>IF('Data Entry'!R1346="Yes","1",IF(AND('Data Entry'!R1346="",'Data Entry'!S1346="",'Data Entry'!T1346="",'Data Entry'!U1346=""),"","1"))</f>
        <v/>
      </c>
      <c r="AB1343" s="157" t="str">
        <f>IF('Data Entry'!V1346="Yes","1",IF(AND('Data Entry'!V1346="",'Data Entry'!W1346=""),"","1"))</f>
        <v/>
      </c>
    </row>
    <row r="1344" spans="1:28" ht="17">
      <c r="A1344" s="59">
        <f>'Data Entry'!AB1347</f>
        <v>0</v>
      </c>
      <c r="B1344" s="59" t="str">
        <f>'Data Entry'!AR1347</f>
        <v/>
      </c>
      <c r="C1344" s="1">
        <f>IF('Data Entry'!AD1347="g",'Data Entry'!AC1347*0.001*U1344,IF('Data Entry'!AD1347="UI",'Data Entry'!AC1347*0.000001*U1344,IF('Data Entry'!AD1347="mg",'Data Entry'!AC1347*0.000001*U1344,IF('Data Entry'!AD1347="t",'Data Entry'!AC1347*1000*U1344,IF('Data Entry'!AD1347="kg",'Data Entry'!AC1347*1*U1344,IF('Data Entry'!AD1347="L",'Data Entry'!AC1347*1*U1344,IFERROR(,"")))))))</f>
        <v>0</v>
      </c>
      <c r="D1344" s="1" t="s">
        <v>4</v>
      </c>
      <c r="E1344" s="1">
        <f>IF('Data Entry'!AF1347="g",'Data Entry'!AE1347*0.001,IF('Data Entry'!AF1347="mg",'Data Entry'!AE1347*0.000001,IF('Data Entry'!AF1347="t",'Data Entry'!AE1347*1000,IF('Data Entry'!AF1347="ml",'Data Entry'!AE1347*0.001,IF('Data Entry'!AF1347="kg",'Data Entry'!AE1347*1,IF('Data Entry'!AF1347="Pieza",'Data Entry'!AE1347*1,IF('Data Entry'!AF1347="L",'Data Entry'!AE1347*1,IFERROR(,""))))))))</f>
        <v>0</v>
      </c>
      <c r="F1344" s="1" t="s">
        <v>4</v>
      </c>
      <c r="G1344" s="1">
        <f>IF('Data Entry'!AA1347="g",'Data Entry'!Z1347*0.001,IF('Data Entry'!AA1347="mg",'Data Entry'!Z1347*0.000001,IF('Data Entry'!AA1347="t",'Data Entry'!Z1347*1000,IF('Data Entry'!AA1347="ml",'Data Entry'!Z1347*0.001,IF('Data Entry'!AA1347="kg",'Data Entry'!Z1347*1,IF('Data Entry'!AA1347="Piezas",'Data Entry'!Z1347*1,IF('Data Entry'!AA1347="L",'Data Entry'!Z1347*1,IFERROR(,""))))))))</f>
        <v>0</v>
      </c>
      <c r="H1344" s="1" t="s">
        <v>4</v>
      </c>
      <c r="I1344" s="1">
        <f>IF('Data Entry'!AC1347="g",'Data Entry'!AB1347*0.001,IF('Data Entry'!AC1347="mg",'Data Entry'!AB1347*0.000001,IF('Data Entry'!AC1347="t",'Data Entry'!AB1347*1000,IF('Data Entry'!AC1347="ml",'Data Entry'!AB1347*0.001,IF('Data Entry'!AC1347="kg",'Data Entry'!AB1347*1,IF('Data Entry'!AC1347="L",'Data Entry'!AB1347*1,IFERROR(,"")))))))</f>
        <v>0</v>
      </c>
      <c r="J1344" s="59" t="str">
        <f>'Data Entry'!AU1347</f>
        <v/>
      </c>
      <c r="K1344" s="1">
        <f>IF('Data Entry'!AI1347="g",'Data Entry'!AH1347*0.001*V1344,IF('Data Entry'!AI1347="UI",'Data Entry'!AH1347*0.000001*V1344,IF('Data Entry'!AI1347="mg",'Data Entry'!AH1347*0.000001*V1344,IF('Data Entry'!AI1347="t",'Data Entry'!AH1347*1000*V1344,IF('Data Entry'!AI1347="kg",'Data Entry'!AH1347*1*V1344,IF('Data Entry'!AI1347="L",'Data Entry'!AH1347*1*V1344,IFERROR(,"")))))))</f>
        <v>0</v>
      </c>
      <c r="L1344" s="1" t="s">
        <v>4</v>
      </c>
      <c r="M1344" s="59">
        <f>'Data Entry'!AJ1347</f>
        <v>0</v>
      </c>
      <c r="N1344" s="59" t="str">
        <f>'Data Entry'!AX1347</f>
        <v/>
      </c>
      <c r="O1344" s="1">
        <f>IF('Data Entry'!AL1347="g",'Data Entry'!AK1347*0.001*W1344,IF('Data Entry'!AL1347="UI",'Data Entry'!AK1347*0.000001*W1344,IF('Data Entry'!AL1347="mg",'Data Entry'!AK1347*0.000001*W1344,IF('Data Entry'!AL1347="t",'Data Entry'!AK1347*1000*W1344,IF('Data Entry'!AL1347="kg",'Data Entry'!AK1347*1*W1344,IF('Data Entry'!AL1347="L",'Data Entry'!AK1347*1*W1344,IFERROR(,"")))))))</f>
        <v>0</v>
      </c>
      <c r="P1344" s="1" t="s">
        <v>4</v>
      </c>
      <c r="Q1344" s="59">
        <f>'Data Entry'!AM1347</f>
        <v>0</v>
      </c>
      <c r="R1344" s="59" t="str">
        <f>'Data Entry'!BA1347</f>
        <v/>
      </c>
      <c r="S1344" s="1">
        <f>IF('Data Entry'!AO1347="g",'Data Entry'!AN1347*0.001*X1344,IF('Data Entry'!AO1347="UI",'Data Entry'!AN1347*0.000001*X1344,IF('Data Entry'!AO1347="mg",'Data Entry'!AN1347*0.000001*X1344,IF('Data Entry'!AO1347="t",'Data Entry'!AN1347*1000*X1344,IF('Data Entry'!AO1347="kg",'Data Entry'!AN1347*1*X1344,IF('Data Entry'!AO1347="L",'Data Entry'!AN1347*1*X1344,IFERROR(,"")))))))</f>
        <v>0</v>
      </c>
      <c r="T1344" s="1" t="s">
        <v>4</v>
      </c>
      <c r="U1344" s="59" t="str">
        <f>IF('Data Entry'!AP1347="No aplica","1",'Data Entry'!AP1347)</f>
        <v/>
      </c>
      <c r="V1344" s="59" t="str">
        <f>IF('Data Entry'!AS1347="No aplica","1",'Data Entry'!AS1347)</f>
        <v/>
      </c>
      <c r="W1344" s="59" t="str">
        <f>IF('Data Entry'!AV1347="No aplica","1",'Data Entry'!AV1347)</f>
        <v/>
      </c>
      <c r="X1344" s="59" t="str">
        <f>IF('Data Entry'!AY1347="No aplica","1",'Data Entry'!AY1347)</f>
        <v/>
      </c>
      <c r="Y1344" s="151" t="str">
        <f t="shared" si="20"/>
        <v/>
      </c>
      <c r="Z1344" s="152" t="str">
        <f>IF('Data Entry'!H1347="Yes","1",IF(AND('Data Entry'!H1347="",'Data Entry'!I1347="",'Data Entry'!J1347="",'Data Entry'!K1347="",'Data Entry'!L1347="",'Data Entry'!M1347="",'Data Entry'!N1347="",'Data Entry'!O1347="",'Data Entry'!P1347="",'Data Entry'!Q1347=""),"","1"))</f>
        <v/>
      </c>
      <c r="AA1344" s="152" t="str">
        <f>IF('Data Entry'!R1347="Yes","1",IF(AND('Data Entry'!R1347="",'Data Entry'!S1347="",'Data Entry'!T1347="",'Data Entry'!U1347=""),"","1"))</f>
        <v/>
      </c>
      <c r="AB1344" s="157" t="str">
        <f>IF('Data Entry'!V1347="Yes","1",IF(AND('Data Entry'!V1347="",'Data Entry'!W1347=""),"","1"))</f>
        <v/>
      </c>
    </row>
    <row r="1345" spans="1:28" ht="17">
      <c r="A1345" s="59">
        <f>'Data Entry'!AB1348</f>
        <v>0</v>
      </c>
      <c r="B1345" s="59" t="str">
        <f>'Data Entry'!AR1348</f>
        <v/>
      </c>
      <c r="C1345" s="1">
        <f>IF('Data Entry'!AD1348="g",'Data Entry'!AC1348*0.001*U1345,IF('Data Entry'!AD1348="UI",'Data Entry'!AC1348*0.000001*U1345,IF('Data Entry'!AD1348="mg",'Data Entry'!AC1348*0.000001*U1345,IF('Data Entry'!AD1348="t",'Data Entry'!AC1348*1000*U1345,IF('Data Entry'!AD1348="kg",'Data Entry'!AC1348*1*U1345,IF('Data Entry'!AD1348="L",'Data Entry'!AC1348*1*U1345,IFERROR(,"")))))))</f>
        <v>0</v>
      </c>
      <c r="D1345" s="1" t="s">
        <v>4</v>
      </c>
      <c r="E1345" s="1">
        <f>IF('Data Entry'!AF1348="g",'Data Entry'!AE1348*0.001,IF('Data Entry'!AF1348="mg",'Data Entry'!AE1348*0.000001,IF('Data Entry'!AF1348="t",'Data Entry'!AE1348*1000,IF('Data Entry'!AF1348="ml",'Data Entry'!AE1348*0.001,IF('Data Entry'!AF1348="kg",'Data Entry'!AE1348*1,IF('Data Entry'!AF1348="Pieza",'Data Entry'!AE1348*1,IF('Data Entry'!AF1348="L",'Data Entry'!AE1348*1,IFERROR(,""))))))))</f>
        <v>0</v>
      </c>
      <c r="F1345" s="1" t="s">
        <v>4</v>
      </c>
      <c r="G1345" s="1">
        <f>IF('Data Entry'!AA1348="g",'Data Entry'!Z1348*0.001,IF('Data Entry'!AA1348="mg",'Data Entry'!Z1348*0.000001,IF('Data Entry'!AA1348="t",'Data Entry'!Z1348*1000,IF('Data Entry'!AA1348="ml",'Data Entry'!Z1348*0.001,IF('Data Entry'!AA1348="kg",'Data Entry'!Z1348*1,IF('Data Entry'!AA1348="Piezas",'Data Entry'!Z1348*1,IF('Data Entry'!AA1348="L",'Data Entry'!Z1348*1,IFERROR(,""))))))))</f>
        <v>0</v>
      </c>
      <c r="H1345" s="1" t="s">
        <v>4</v>
      </c>
      <c r="I1345" s="1">
        <f>IF('Data Entry'!AC1348="g",'Data Entry'!AB1348*0.001,IF('Data Entry'!AC1348="mg",'Data Entry'!AB1348*0.000001,IF('Data Entry'!AC1348="t",'Data Entry'!AB1348*1000,IF('Data Entry'!AC1348="ml",'Data Entry'!AB1348*0.001,IF('Data Entry'!AC1348="kg",'Data Entry'!AB1348*1,IF('Data Entry'!AC1348="L",'Data Entry'!AB1348*1,IFERROR(,"")))))))</f>
        <v>0</v>
      </c>
      <c r="J1345" s="59" t="str">
        <f>'Data Entry'!AU1348</f>
        <v/>
      </c>
      <c r="K1345" s="1">
        <f>IF('Data Entry'!AI1348="g",'Data Entry'!AH1348*0.001*V1345,IF('Data Entry'!AI1348="UI",'Data Entry'!AH1348*0.000001*V1345,IF('Data Entry'!AI1348="mg",'Data Entry'!AH1348*0.000001*V1345,IF('Data Entry'!AI1348="t",'Data Entry'!AH1348*1000*V1345,IF('Data Entry'!AI1348="kg",'Data Entry'!AH1348*1*V1345,IF('Data Entry'!AI1348="L",'Data Entry'!AH1348*1*V1345,IFERROR(,"")))))))</f>
        <v>0</v>
      </c>
      <c r="L1345" s="1" t="s">
        <v>4</v>
      </c>
      <c r="M1345" s="59">
        <f>'Data Entry'!AJ1348</f>
        <v>0</v>
      </c>
      <c r="N1345" s="59" t="str">
        <f>'Data Entry'!AX1348</f>
        <v/>
      </c>
      <c r="O1345" s="1">
        <f>IF('Data Entry'!AL1348="g",'Data Entry'!AK1348*0.001*W1345,IF('Data Entry'!AL1348="UI",'Data Entry'!AK1348*0.000001*W1345,IF('Data Entry'!AL1348="mg",'Data Entry'!AK1348*0.000001*W1345,IF('Data Entry'!AL1348="t",'Data Entry'!AK1348*1000*W1345,IF('Data Entry'!AL1348="kg",'Data Entry'!AK1348*1*W1345,IF('Data Entry'!AL1348="L",'Data Entry'!AK1348*1*W1345,IFERROR(,"")))))))</f>
        <v>0</v>
      </c>
      <c r="P1345" s="1" t="s">
        <v>4</v>
      </c>
      <c r="Q1345" s="59">
        <f>'Data Entry'!AM1348</f>
        <v>0</v>
      </c>
      <c r="R1345" s="59" t="str">
        <f>'Data Entry'!BA1348</f>
        <v/>
      </c>
      <c r="S1345" s="1">
        <f>IF('Data Entry'!AO1348="g",'Data Entry'!AN1348*0.001*X1345,IF('Data Entry'!AO1348="UI",'Data Entry'!AN1348*0.000001*X1345,IF('Data Entry'!AO1348="mg",'Data Entry'!AN1348*0.000001*X1345,IF('Data Entry'!AO1348="t",'Data Entry'!AN1348*1000*X1345,IF('Data Entry'!AO1348="kg",'Data Entry'!AN1348*1*X1345,IF('Data Entry'!AO1348="L",'Data Entry'!AN1348*1*X1345,IFERROR(,"")))))))</f>
        <v>0</v>
      </c>
      <c r="T1345" s="1" t="s">
        <v>4</v>
      </c>
      <c r="U1345" s="59" t="str">
        <f>IF('Data Entry'!AP1348="No aplica","1",'Data Entry'!AP1348)</f>
        <v/>
      </c>
      <c r="V1345" s="59" t="str">
        <f>IF('Data Entry'!AS1348="No aplica","1",'Data Entry'!AS1348)</f>
        <v/>
      </c>
      <c r="W1345" s="59" t="str">
        <f>IF('Data Entry'!AV1348="No aplica","1",'Data Entry'!AV1348)</f>
        <v/>
      </c>
      <c r="X1345" s="59" t="str">
        <f>IF('Data Entry'!AY1348="No aplica","1",'Data Entry'!AY1348)</f>
        <v/>
      </c>
      <c r="Y1345" s="151" t="str">
        <f t="shared" si="20"/>
        <v/>
      </c>
      <c r="Z1345" s="152" t="str">
        <f>IF('Data Entry'!H1348="Yes","1",IF(AND('Data Entry'!H1348="",'Data Entry'!I1348="",'Data Entry'!J1348="",'Data Entry'!K1348="",'Data Entry'!L1348="",'Data Entry'!M1348="",'Data Entry'!N1348="",'Data Entry'!O1348="",'Data Entry'!P1348="",'Data Entry'!Q1348=""),"","1"))</f>
        <v/>
      </c>
      <c r="AA1345" s="152" t="str">
        <f>IF('Data Entry'!R1348="Yes","1",IF(AND('Data Entry'!R1348="",'Data Entry'!S1348="",'Data Entry'!T1348="",'Data Entry'!U1348=""),"","1"))</f>
        <v/>
      </c>
      <c r="AB1345" s="157" t="str">
        <f>IF('Data Entry'!V1348="Yes","1",IF(AND('Data Entry'!V1348="",'Data Entry'!W1348=""),"","1"))</f>
        <v/>
      </c>
    </row>
    <row r="1346" spans="1:28" ht="17">
      <c r="A1346" s="59">
        <f>'Data Entry'!AB1349</f>
        <v>0</v>
      </c>
      <c r="B1346" s="59" t="str">
        <f>'Data Entry'!AR1349</f>
        <v/>
      </c>
      <c r="C1346" s="1">
        <f>IF('Data Entry'!AD1349="g",'Data Entry'!AC1349*0.001*U1346,IF('Data Entry'!AD1349="UI",'Data Entry'!AC1349*0.000001*U1346,IF('Data Entry'!AD1349="mg",'Data Entry'!AC1349*0.000001*U1346,IF('Data Entry'!AD1349="t",'Data Entry'!AC1349*1000*U1346,IF('Data Entry'!AD1349="kg",'Data Entry'!AC1349*1*U1346,IF('Data Entry'!AD1349="L",'Data Entry'!AC1349*1*U1346,IFERROR(,"")))))))</f>
        <v>0</v>
      </c>
      <c r="D1346" s="1" t="s">
        <v>4</v>
      </c>
      <c r="E1346" s="1">
        <f>IF('Data Entry'!AF1349="g",'Data Entry'!AE1349*0.001,IF('Data Entry'!AF1349="mg",'Data Entry'!AE1349*0.000001,IF('Data Entry'!AF1349="t",'Data Entry'!AE1349*1000,IF('Data Entry'!AF1349="ml",'Data Entry'!AE1349*0.001,IF('Data Entry'!AF1349="kg",'Data Entry'!AE1349*1,IF('Data Entry'!AF1349="Pieza",'Data Entry'!AE1349*1,IF('Data Entry'!AF1349="L",'Data Entry'!AE1349*1,IFERROR(,""))))))))</f>
        <v>0</v>
      </c>
      <c r="F1346" s="1" t="s">
        <v>4</v>
      </c>
      <c r="G1346" s="1">
        <f>IF('Data Entry'!AA1349="g",'Data Entry'!Z1349*0.001,IF('Data Entry'!AA1349="mg",'Data Entry'!Z1349*0.000001,IF('Data Entry'!AA1349="t",'Data Entry'!Z1349*1000,IF('Data Entry'!AA1349="ml",'Data Entry'!Z1349*0.001,IF('Data Entry'!AA1349="kg",'Data Entry'!Z1349*1,IF('Data Entry'!AA1349="Piezas",'Data Entry'!Z1349*1,IF('Data Entry'!AA1349="L",'Data Entry'!Z1349*1,IFERROR(,""))))))))</f>
        <v>0</v>
      </c>
      <c r="H1346" s="1" t="s">
        <v>4</v>
      </c>
      <c r="I1346" s="1">
        <f>IF('Data Entry'!AC1349="g",'Data Entry'!AB1349*0.001,IF('Data Entry'!AC1349="mg",'Data Entry'!AB1349*0.000001,IF('Data Entry'!AC1349="t",'Data Entry'!AB1349*1000,IF('Data Entry'!AC1349="ml",'Data Entry'!AB1349*0.001,IF('Data Entry'!AC1349="kg",'Data Entry'!AB1349*1,IF('Data Entry'!AC1349="L",'Data Entry'!AB1349*1,IFERROR(,"")))))))</f>
        <v>0</v>
      </c>
      <c r="J1346" s="59" t="str">
        <f>'Data Entry'!AU1349</f>
        <v/>
      </c>
      <c r="K1346" s="1">
        <f>IF('Data Entry'!AI1349="g",'Data Entry'!AH1349*0.001*V1346,IF('Data Entry'!AI1349="UI",'Data Entry'!AH1349*0.000001*V1346,IF('Data Entry'!AI1349="mg",'Data Entry'!AH1349*0.000001*V1346,IF('Data Entry'!AI1349="t",'Data Entry'!AH1349*1000*V1346,IF('Data Entry'!AI1349="kg",'Data Entry'!AH1349*1*V1346,IF('Data Entry'!AI1349="L",'Data Entry'!AH1349*1*V1346,IFERROR(,"")))))))</f>
        <v>0</v>
      </c>
      <c r="L1346" s="1" t="s">
        <v>4</v>
      </c>
      <c r="M1346" s="59">
        <f>'Data Entry'!AJ1349</f>
        <v>0</v>
      </c>
      <c r="N1346" s="59" t="str">
        <f>'Data Entry'!AX1349</f>
        <v/>
      </c>
      <c r="O1346" s="1">
        <f>IF('Data Entry'!AL1349="g",'Data Entry'!AK1349*0.001*W1346,IF('Data Entry'!AL1349="UI",'Data Entry'!AK1349*0.000001*W1346,IF('Data Entry'!AL1349="mg",'Data Entry'!AK1349*0.000001*W1346,IF('Data Entry'!AL1349="t",'Data Entry'!AK1349*1000*W1346,IF('Data Entry'!AL1349="kg",'Data Entry'!AK1349*1*W1346,IF('Data Entry'!AL1349="L",'Data Entry'!AK1349*1*W1346,IFERROR(,"")))))))</f>
        <v>0</v>
      </c>
      <c r="P1346" s="1" t="s">
        <v>4</v>
      </c>
      <c r="Q1346" s="59">
        <f>'Data Entry'!AM1349</f>
        <v>0</v>
      </c>
      <c r="R1346" s="59" t="str">
        <f>'Data Entry'!BA1349</f>
        <v/>
      </c>
      <c r="S1346" s="1">
        <f>IF('Data Entry'!AO1349="g",'Data Entry'!AN1349*0.001*X1346,IF('Data Entry'!AO1349="UI",'Data Entry'!AN1349*0.000001*X1346,IF('Data Entry'!AO1349="mg",'Data Entry'!AN1349*0.000001*X1346,IF('Data Entry'!AO1349="t",'Data Entry'!AN1349*1000*X1346,IF('Data Entry'!AO1349="kg",'Data Entry'!AN1349*1*X1346,IF('Data Entry'!AO1349="L",'Data Entry'!AN1349*1*X1346,IFERROR(,"")))))))</f>
        <v>0</v>
      </c>
      <c r="T1346" s="1" t="s">
        <v>4</v>
      </c>
      <c r="U1346" s="59" t="str">
        <f>IF('Data Entry'!AP1349="No aplica","1",'Data Entry'!AP1349)</f>
        <v/>
      </c>
      <c r="V1346" s="59" t="str">
        <f>IF('Data Entry'!AS1349="No aplica","1",'Data Entry'!AS1349)</f>
        <v/>
      </c>
      <c r="W1346" s="59" t="str">
        <f>IF('Data Entry'!AV1349="No aplica","1",'Data Entry'!AV1349)</f>
        <v/>
      </c>
      <c r="X1346" s="59" t="str">
        <f>IF('Data Entry'!AY1349="No aplica","1",'Data Entry'!AY1349)</f>
        <v/>
      </c>
      <c r="Y1346" s="151" t="str">
        <f t="shared" si="20"/>
        <v/>
      </c>
      <c r="Z1346" s="152" t="str">
        <f>IF('Data Entry'!H1349="Yes","1",IF(AND('Data Entry'!H1349="",'Data Entry'!I1349="",'Data Entry'!J1349="",'Data Entry'!K1349="",'Data Entry'!L1349="",'Data Entry'!M1349="",'Data Entry'!N1349="",'Data Entry'!O1349="",'Data Entry'!P1349="",'Data Entry'!Q1349=""),"","1"))</f>
        <v/>
      </c>
      <c r="AA1346" s="152" t="str">
        <f>IF('Data Entry'!R1349="Yes","1",IF(AND('Data Entry'!R1349="",'Data Entry'!S1349="",'Data Entry'!T1349="",'Data Entry'!U1349=""),"","1"))</f>
        <v/>
      </c>
      <c r="AB1346" s="157" t="str">
        <f>IF('Data Entry'!V1349="Yes","1",IF(AND('Data Entry'!V1349="",'Data Entry'!W1349=""),"","1"))</f>
        <v/>
      </c>
    </row>
    <row r="1347" spans="1:28" ht="17">
      <c r="A1347" s="59">
        <f>'Data Entry'!AB1350</f>
        <v>0</v>
      </c>
      <c r="B1347" s="59" t="str">
        <f>'Data Entry'!AR1350</f>
        <v/>
      </c>
      <c r="C1347" s="1">
        <f>IF('Data Entry'!AD1350="g",'Data Entry'!AC1350*0.001*U1347,IF('Data Entry'!AD1350="UI",'Data Entry'!AC1350*0.000001*U1347,IF('Data Entry'!AD1350="mg",'Data Entry'!AC1350*0.000001*U1347,IF('Data Entry'!AD1350="t",'Data Entry'!AC1350*1000*U1347,IF('Data Entry'!AD1350="kg",'Data Entry'!AC1350*1*U1347,IF('Data Entry'!AD1350="L",'Data Entry'!AC1350*1*U1347,IFERROR(,"")))))))</f>
        <v>0</v>
      </c>
      <c r="D1347" s="1" t="s">
        <v>4</v>
      </c>
      <c r="E1347" s="1">
        <f>IF('Data Entry'!AF1350="g",'Data Entry'!AE1350*0.001,IF('Data Entry'!AF1350="mg",'Data Entry'!AE1350*0.000001,IF('Data Entry'!AF1350="t",'Data Entry'!AE1350*1000,IF('Data Entry'!AF1350="ml",'Data Entry'!AE1350*0.001,IF('Data Entry'!AF1350="kg",'Data Entry'!AE1350*1,IF('Data Entry'!AF1350="Pieza",'Data Entry'!AE1350*1,IF('Data Entry'!AF1350="L",'Data Entry'!AE1350*1,IFERROR(,""))))))))</f>
        <v>0</v>
      </c>
      <c r="F1347" s="1" t="s">
        <v>4</v>
      </c>
      <c r="G1347" s="1">
        <f>IF('Data Entry'!AA1350="g",'Data Entry'!Z1350*0.001,IF('Data Entry'!AA1350="mg",'Data Entry'!Z1350*0.000001,IF('Data Entry'!AA1350="t",'Data Entry'!Z1350*1000,IF('Data Entry'!AA1350="ml",'Data Entry'!Z1350*0.001,IF('Data Entry'!AA1350="kg",'Data Entry'!Z1350*1,IF('Data Entry'!AA1350="Piezas",'Data Entry'!Z1350*1,IF('Data Entry'!AA1350="L",'Data Entry'!Z1350*1,IFERROR(,""))))))))</f>
        <v>0</v>
      </c>
      <c r="H1347" s="1" t="s">
        <v>4</v>
      </c>
      <c r="I1347" s="1">
        <f>IF('Data Entry'!AC1350="g",'Data Entry'!AB1350*0.001,IF('Data Entry'!AC1350="mg",'Data Entry'!AB1350*0.000001,IF('Data Entry'!AC1350="t",'Data Entry'!AB1350*1000,IF('Data Entry'!AC1350="ml",'Data Entry'!AB1350*0.001,IF('Data Entry'!AC1350="kg",'Data Entry'!AB1350*1,IF('Data Entry'!AC1350="L",'Data Entry'!AB1350*1,IFERROR(,"")))))))</f>
        <v>0</v>
      </c>
      <c r="J1347" s="59" t="str">
        <f>'Data Entry'!AU1350</f>
        <v/>
      </c>
      <c r="K1347" s="1">
        <f>IF('Data Entry'!AI1350="g",'Data Entry'!AH1350*0.001*V1347,IF('Data Entry'!AI1350="UI",'Data Entry'!AH1350*0.000001*V1347,IF('Data Entry'!AI1350="mg",'Data Entry'!AH1350*0.000001*V1347,IF('Data Entry'!AI1350="t",'Data Entry'!AH1350*1000*V1347,IF('Data Entry'!AI1350="kg",'Data Entry'!AH1350*1*V1347,IF('Data Entry'!AI1350="L",'Data Entry'!AH1350*1*V1347,IFERROR(,"")))))))</f>
        <v>0</v>
      </c>
      <c r="L1347" s="1" t="s">
        <v>4</v>
      </c>
      <c r="M1347" s="59">
        <f>'Data Entry'!AJ1350</f>
        <v>0</v>
      </c>
      <c r="N1347" s="59" t="str">
        <f>'Data Entry'!AX1350</f>
        <v/>
      </c>
      <c r="O1347" s="1">
        <f>IF('Data Entry'!AL1350="g",'Data Entry'!AK1350*0.001*W1347,IF('Data Entry'!AL1350="UI",'Data Entry'!AK1350*0.000001*W1347,IF('Data Entry'!AL1350="mg",'Data Entry'!AK1350*0.000001*W1347,IF('Data Entry'!AL1350="t",'Data Entry'!AK1350*1000*W1347,IF('Data Entry'!AL1350="kg",'Data Entry'!AK1350*1*W1347,IF('Data Entry'!AL1350="L",'Data Entry'!AK1350*1*W1347,IFERROR(,"")))))))</f>
        <v>0</v>
      </c>
      <c r="P1347" s="1" t="s">
        <v>4</v>
      </c>
      <c r="Q1347" s="59">
        <f>'Data Entry'!AM1350</f>
        <v>0</v>
      </c>
      <c r="R1347" s="59" t="str">
        <f>'Data Entry'!BA1350</f>
        <v/>
      </c>
      <c r="S1347" s="1">
        <f>IF('Data Entry'!AO1350="g",'Data Entry'!AN1350*0.001*X1347,IF('Data Entry'!AO1350="UI",'Data Entry'!AN1350*0.000001*X1347,IF('Data Entry'!AO1350="mg",'Data Entry'!AN1350*0.000001*X1347,IF('Data Entry'!AO1350="t",'Data Entry'!AN1350*1000*X1347,IF('Data Entry'!AO1350="kg",'Data Entry'!AN1350*1*X1347,IF('Data Entry'!AO1350="L",'Data Entry'!AN1350*1*X1347,IFERROR(,"")))))))</f>
        <v>0</v>
      </c>
      <c r="T1347" s="1" t="s">
        <v>4</v>
      </c>
      <c r="U1347" s="59" t="str">
        <f>IF('Data Entry'!AP1350="No aplica","1",'Data Entry'!AP1350)</f>
        <v/>
      </c>
      <c r="V1347" s="59" t="str">
        <f>IF('Data Entry'!AS1350="No aplica","1",'Data Entry'!AS1350)</f>
        <v/>
      </c>
      <c r="W1347" s="59" t="str">
        <f>IF('Data Entry'!AV1350="No aplica","1",'Data Entry'!AV1350)</f>
        <v/>
      </c>
      <c r="X1347" s="59" t="str">
        <f>IF('Data Entry'!AY1350="No aplica","1",'Data Entry'!AY1350)</f>
        <v/>
      </c>
      <c r="Y1347" s="151" t="str">
        <f t="shared" ref="Y1347:Y1410" si="21">IF(OR(AND(Z1347="1",AA1347="1"),AND(Z1347="1",AB1347="1")),"1","")</f>
        <v/>
      </c>
      <c r="Z1347" s="152" t="str">
        <f>IF('Data Entry'!H1350="Yes","1",IF(AND('Data Entry'!H1350="",'Data Entry'!I1350="",'Data Entry'!J1350="",'Data Entry'!K1350="",'Data Entry'!L1350="",'Data Entry'!M1350="",'Data Entry'!N1350="",'Data Entry'!O1350="",'Data Entry'!P1350="",'Data Entry'!Q1350=""),"","1"))</f>
        <v/>
      </c>
      <c r="AA1347" s="152" t="str">
        <f>IF('Data Entry'!R1350="Yes","1",IF(AND('Data Entry'!R1350="",'Data Entry'!S1350="",'Data Entry'!T1350="",'Data Entry'!U1350=""),"","1"))</f>
        <v/>
      </c>
      <c r="AB1347" s="157" t="str">
        <f>IF('Data Entry'!V1350="Yes","1",IF(AND('Data Entry'!V1350="",'Data Entry'!W1350=""),"","1"))</f>
        <v/>
      </c>
    </row>
    <row r="1348" spans="1:28" ht="17">
      <c r="A1348" s="59">
        <f>'Data Entry'!AB1351</f>
        <v>0</v>
      </c>
      <c r="B1348" s="59" t="str">
        <f>'Data Entry'!AR1351</f>
        <v/>
      </c>
      <c r="C1348" s="1">
        <f>IF('Data Entry'!AD1351="g",'Data Entry'!AC1351*0.001*U1348,IF('Data Entry'!AD1351="UI",'Data Entry'!AC1351*0.000001*U1348,IF('Data Entry'!AD1351="mg",'Data Entry'!AC1351*0.000001*U1348,IF('Data Entry'!AD1351="t",'Data Entry'!AC1351*1000*U1348,IF('Data Entry'!AD1351="kg",'Data Entry'!AC1351*1*U1348,IF('Data Entry'!AD1351="L",'Data Entry'!AC1351*1*U1348,IFERROR(,"")))))))</f>
        <v>0</v>
      </c>
      <c r="D1348" s="1" t="s">
        <v>4</v>
      </c>
      <c r="E1348" s="1">
        <f>IF('Data Entry'!AF1351="g",'Data Entry'!AE1351*0.001,IF('Data Entry'!AF1351="mg",'Data Entry'!AE1351*0.000001,IF('Data Entry'!AF1351="t",'Data Entry'!AE1351*1000,IF('Data Entry'!AF1351="ml",'Data Entry'!AE1351*0.001,IF('Data Entry'!AF1351="kg",'Data Entry'!AE1351*1,IF('Data Entry'!AF1351="Pieza",'Data Entry'!AE1351*1,IF('Data Entry'!AF1351="L",'Data Entry'!AE1351*1,IFERROR(,""))))))))</f>
        <v>0</v>
      </c>
      <c r="F1348" s="1" t="s">
        <v>4</v>
      </c>
      <c r="G1348" s="1">
        <f>IF('Data Entry'!AA1351="g",'Data Entry'!Z1351*0.001,IF('Data Entry'!AA1351="mg",'Data Entry'!Z1351*0.000001,IF('Data Entry'!AA1351="t",'Data Entry'!Z1351*1000,IF('Data Entry'!AA1351="ml",'Data Entry'!Z1351*0.001,IF('Data Entry'!AA1351="kg",'Data Entry'!Z1351*1,IF('Data Entry'!AA1351="Piezas",'Data Entry'!Z1351*1,IF('Data Entry'!AA1351="L",'Data Entry'!Z1351*1,IFERROR(,""))))))))</f>
        <v>0</v>
      </c>
      <c r="H1348" s="1" t="s">
        <v>4</v>
      </c>
      <c r="I1348" s="1">
        <f>IF('Data Entry'!AC1351="g",'Data Entry'!AB1351*0.001,IF('Data Entry'!AC1351="mg",'Data Entry'!AB1351*0.000001,IF('Data Entry'!AC1351="t",'Data Entry'!AB1351*1000,IF('Data Entry'!AC1351="ml",'Data Entry'!AB1351*0.001,IF('Data Entry'!AC1351="kg",'Data Entry'!AB1351*1,IF('Data Entry'!AC1351="L",'Data Entry'!AB1351*1,IFERROR(,"")))))))</f>
        <v>0</v>
      </c>
      <c r="J1348" s="59" t="str">
        <f>'Data Entry'!AU1351</f>
        <v/>
      </c>
      <c r="K1348" s="1">
        <f>IF('Data Entry'!AI1351="g",'Data Entry'!AH1351*0.001*V1348,IF('Data Entry'!AI1351="UI",'Data Entry'!AH1351*0.000001*V1348,IF('Data Entry'!AI1351="mg",'Data Entry'!AH1351*0.000001*V1348,IF('Data Entry'!AI1351="t",'Data Entry'!AH1351*1000*V1348,IF('Data Entry'!AI1351="kg",'Data Entry'!AH1351*1*V1348,IF('Data Entry'!AI1351="L",'Data Entry'!AH1351*1*V1348,IFERROR(,"")))))))</f>
        <v>0</v>
      </c>
      <c r="L1348" s="1" t="s">
        <v>4</v>
      </c>
      <c r="M1348" s="59">
        <f>'Data Entry'!AJ1351</f>
        <v>0</v>
      </c>
      <c r="N1348" s="59" t="str">
        <f>'Data Entry'!AX1351</f>
        <v/>
      </c>
      <c r="O1348" s="1">
        <f>IF('Data Entry'!AL1351="g",'Data Entry'!AK1351*0.001*W1348,IF('Data Entry'!AL1351="UI",'Data Entry'!AK1351*0.000001*W1348,IF('Data Entry'!AL1351="mg",'Data Entry'!AK1351*0.000001*W1348,IF('Data Entry'!AL1351="t",'Data Entry'!AK1351*1000*W1348,IF('Data Entry'!AL1351="kg",'Data Entry'!AK1351*1*W1348,IF('Data Entry'!AL1351="L",'Data Entry'!AK1351*1*W1348,IFERROR(,"")))))))</f>
        <v>0</v>
      </c>
      <c r="P1348" s="1" t="s">
        <v>4</v>
      </c>
      <c r="Q1348" s="59">
        <f>'Data Entry'!AM1351</f>
        <v>0</v>
      </c>
      <c r="R1348" s="59" t="str">
        <f>'Data Entry'!BA1351</f>
        <v/>
      </c>
      <c r="S1348" s="1">
        <f>IF('Data Entry'!AO1351="g",'Data Entry'!AN1351*0.001*X1348,IF('Data Entry'!AO1351="UI",'Data Entry'!AN1351*0.000001*X1348,IF('Data Entry'!AO1351="mg",'Data Entry'!AN1351*0.000001*X1348,IF('Data Entry'!AO1351="t",'Data Entry'!AN1351*1000*X1348,IF('Data Entry'!AO1351="kg",'Data Entry'!AN1351*1*X1348,IF('Data Entry'!AO1351="L",'Data Entry'!AN1351*1*X1348,IFERROR(,"")))))))</f>
        <v>0</v>
      </c>
      <c r="T1348" s="1" t="s">
        <v>4</v>
      </c>
      <c r="U1348" s="59" t="str">
        <f>IF('Data Entry'!AP1351="No aplica","1",'Data Entry'!AP1351)</f>
        <v/>
      </c>
      <c r="V1348" s="59" t="str">
        <f>IF('Data Entry'!AS1351="No aplica","1",'Data Entry'!AS1351)</f>
        <v/>
      </c>
      <c r="W1348" s="59" t="str">
        <f>IF('Data Entry'!AV1351="No aplica","1",'Data Entry'!AV1351)</f>
        <v/>
      </c>
      <c r="X1348" s="59" t="str">
        <f>IF('Data Entry'!AY1351="No aplica","1",'Data Entry'!AY1351)</f>
        <v/>
      </c>
      <c r="Y1348" s="151" t="str">
        <f t="shared" si="21"/>
        <v/>
      </c>
      <c r="Z1348" s="152" t="str">
        <f>IF('Data Entry'!H1351="Yes","1",IF(AND('Data Entry'!H1351="",'Data Entry'!I1351="",'Data Entry'!J1351="",'Data Entry'!K1351="",'Data Entry'!L1351="",'Data Entry'!M1351="",'Data Entry'!N1351="",'Data Entry'!O1351="",'Data Entry'!P1351="",'Data Entry'!Q1351=""),"","1"))</f>
        <v/>
      </c>
      <c r="AA1348" s="152" t="str">
        <f>IF('Data Entry'!R1351="Yes","1",IF(AND('Data Entry'!R1351="",'Data Entry'!S1351="",'Data Entry'!T1351="",'Data Entry'!U1351=""),"","1"))</f>
        <v/>
      </c>
      <c r="AB1348" s="157" t="str">
        <f>IF('Data Entry'!V1351="Yes","1",IF(AND('Data Entry'!V1351="",'Data Entry'!W1351=""),"","1"))</f>
        <v/>
      </c>
    </row>
    <row r="1349" spans="1:28" ht="17">
      <c r="A1349" s="59">
        <f>'Data Entry'!AB1352</f>
        <v>0</v>
      </c>
      <c r="B1349" s="59" t="str">
        <f>'Data Entry'!AR1352</f>
        <v/>
      </c>
      <c r="C1349" s="1">
        <f>IF('Data Entry'!AD1352="g",'Data Entry'!AC1352*0.001*U1349,IF('Data Entry'!AD1352="UI",'Data Entry'!AC1352*0.000001*U1349,IF('Data Entry'!AD1352="mg",'Data Entry'!AC1352*0.000001*U1349,IF('Data Entry'!AD1352="t",'Data Entry'!AC1352*1000*U1349,IF('Data Entry'!AD1352="kg",'Data Entry'!AC1352*1*U1349,IF('Data Entry'!AD1352="L",'Data Entry'!AC1352*1*U1349,IFERROR(,"")))))))</f>
        <v>0</v>
      </c>
      <c r="D1349" s="1" t="s">
        <v>4</v>
      </c>
      <c r="E1349" s="1">
        <f>IF('Data Entry'!AF1352="g",'Data Entry'!AE1352*0.001,IF('Data Entry'!AF1352="mg",'Data Entry'!AE1352*0.000001,IF('Data Entry'!AF1352="t",'Data Entry'!AE1352*1000,IF('Data Entry'!AF1352="ml",'Data Entry'!AE1352*0.001,IF('Data Entry'!AF1352="kg",'Data Entry'!AE1352*1,IF('Data Entry'!AF1352="Pieza",'Data Entry'!AE1352*1,IF('Data Entry'!AF1352="L",'Data Entry'!AE1352*1,IFERROR(,""))))))))</f>
        <v>0</v>
      </c>
      <c r="F1349" s="1" t="s">
        <v>4</v>
      </c>
      <c r="G1349" s="1">
        <f>IF('Data Entry'!AA1352="g",'Data Entry'!Z1352*0.001,IF('Data Entry'!AA1352="mg",'Data Entry'!Z1352*0.000001,IF('Data Entry'!AA1352="t",'Data Entry'!Z1352*1000,IF('Data Entry'!AA1352="ml",'Data Entry'!Z1352*0.001,IF('Data Entry'!AA1352="kg",'Data Entry'!Z1352*1,IF('Data Entry'!AA1352="Piezas",'Data Entry'!Z1352*1,IF('Data Entry'!AA1352="L",'Data Entry'!Z1352*1,IFERROR(,""))))))))</f>
        <v>0</v>
      </c>
      <c r="H1349" s="1" t="s">
        <v>4</v>
      </c>
      <c r="I1349" s="1">
        <f>IF('Data Entry'!AC1352="g",'Data Entry'!AB1352*0.001,IF('Data Entry'!AC1352="mg",'Data Entry'!AB1352*0.000001,IF('Data Entry'!AC1352="t",'Data Entry'!AB1352*1000,IF('Data Entry'!AC1352="ml",'Data Entry'!AB1352*0.001,IF('Data Entry'!AC1352="kg",'Data Entry'!AB1352*1,IF('Data Entry'!AC1352="L",'Data Entry'!AB1352*1,IFERROR(,"")))))))</f>
        <v>0</v>
      </c>
      <c r="J1349" s="59" t="str">
        <f>'Data Entry'!AU1352</f>
        <v/>
      </c>
      <c r="K1349" s="1">
        <f>IF('Data Entry'!AI1352="g",'Data Entry'!AH1352*0.001*V1349,IF('Data Entry'!AI1352="UI",'Data Entry'!AH1352*0.000001*V1349,IF('Data Entry'!AI1352="mg",'Data Entry'!AH1352*0.000001*V1349,IF('Data Entry'!AI1352="t",'Data Entry'!AH1352*1000*V1349,IF('Data Entry'!AI1352="kg",'Data Entry'!AH1352*1*V1349,IF('Data Entry'!AI1352="L",'Data Entry'!AH1352*1*V1349,IFERROR(,"")))))))</f>
        <v>0</v>
      </c>
      <c r="L1349" s="1" t="s">
        <v>4</v>
      </c>
      <c r="M1349" s="59">
        <f>'Data Entry'!AJ1352</f>
        <v>0</v>
      </c>
      <c r="N1349" s="59" t="str">
        <f>'Data Entry'!AX1352</f>
        <v/>
      </c>
      <c r="O1349" s="1">
        <f>IF('Data Entry'!AL1352="g",'Data Entry'!AK1352*0.001*W1349,IF('Data Entry'!AL1352="UI",'Data Entry'!AK1352*0.000001*W1349,IF('Data Entry'!AL1352="mg",'Data Entry'!AK1352*0.000001*W1349,IF('Data Entry'!AL1352="t",'Data Entry'!AK1352*1000*W1349,IF('Data Entry'!AL1352="kg",'Data Entry'!AK1352*1*W1349,IF('Data Entry'!AL1352="L",'Data Entry'!AK1352*1*W1349,IFERROR(,"")))))))</f>
        <v>0</v>
      </c>
      <c r="P1349" s="1" t="s">
        <v>4</v>
      </c>
      <c r="Q1349" s="59">
        <f>'Data Entry'!AM1352</f>
        <v>0</v>
      </c>
      <c r="R1349" s="59" t="str">
        <f>'Data Entry'!BA1352</f>
        <v/>
      </c>
      <c r="S1349" s="1">
        <f>IF('Data Entry'!AO1352="g",'Data Entry'!AN1352*0.001*X1349,IF('Data Entry'!AO1352="UI",'Data Entry'!AN1352*0.000001*X1349,IF('Data Entry'!AO1352="mg",'Data Entry'!AN1352*0.000001*X1349,IF('Data Entry'!AO1352="t",'Data Entry'!AN1352*1000*X1349,IF('Data Entry'!AO1352="kg",'Data Entry'!AN1352*1*X1349,IF('Data Entry'!AO1352="L",'Data Entry'!AN1352*1*X1349,IFERROR(,"")))))))</f>
        <v>0</v>
      </c>
      <c r="T1349" s="1" t="s">
        <v>4</v>
      </c>
      <c r="U1349" s="59" t="str">
        <f>IF('Data Entry'!AP1352="No aplica","1",'Data Entry'!AP1352)</f>
        <v/>
      </c>
      <c r="V1349" s="59" t="str">
        <f>IF('Data Entry'!AS1352="No aplica","1",'Data Entry'!AS1352)</f>
        <v/>
      </c>
      <c r="W1349" s="59" t="str">
        <f>IF('Data Entry'!AV1352="No aplica","1",'Data Entry'!AV1352)</f>
        <v/>
      </c>
      <c r="X1349" s="59" t="str">
        <f>IF('Data Entry'!AY1352="No aplica","1",'Data Entry'!AY1352)</f>
        <v/>
      </c>
      <c r="Y1349" s="151" t="str">
        <f t="shared" si="21"/>
        <v/>
      </c>
      <c r="Z1349" s="152" t="str">
        <f>IF('Data Entry'!H1352="Yes","1",IF(AND('Data Entry'!H1352="",'Data Entry'!I1352="",'Data Entry'!J1352="",'Data Entry'!K1352="",'Data Entry'!L1352="",'Data Entry'!M1352="",'Data Entry'!N1352="",'Data Entry'!O1352="",'Data Entry'!P1352="",'Data Entry'!Q1352=""),"","1"))</f>
        <v/>
      </c>
      <c r="AA1349" s="152" t="str">
        <f>IF('Data Entry'!R1352="Yes","1",IF(AND('Data Entry'!R1352="",'Data Entry'!S1352="",'Data Entry'!T1352="",'Data Entry'!U1352=""),"","1"))</f>
        <v/>
      </c>
      <c r="AB1349" s="157" t="str">
        <f>IF('Data Entry'!V1352="Yes","1",IF(AND('Data Entry'!V1352="",'Data Entry'!W1352=""),"","1"))</f>
        <v/>
      </c>
    </row>
    <row r="1350" spans="1:28" ht="17">
      <c r="A1350" s="59">
        <f>'Data Entry'!AB1353</f>
        <v>0</v>
      </c>
      <c r="B1350" s="59" t="str">
        <f>'Data Entry'!AR1353</f>
        <v/>
      </c>
      <c r="C1350" s="1">
        <f>IF('Data Entry'!AD1353="g",'Data Entry'!AC1353*0.001*U1350,IF('Data Entry'!AD1353="UI",'Data Entry'!AC1353*0.000001*U1350,IF('Data Entry'!AD1353="mg",'Data Entry'!AC1353*0.000001*U1350,IF('Data Entry'!AD1353="t",'Data Entry'!AC1353*1000*U1350,IF('Data Entry'!AD1353="kg",'Data Entry'!AC1353*1*U1350,IF('Data Entry'!AD1353="L",'Data Entry'!AC1353*1*U1350,IFERROR(,"")))))))</f>
        <v>0</v>
      </c>
      <c r="D1350" s="1" t="s">
        <v>4</v>
      </c>
      <c r="E1350" s="1">
        <f>IF('Data Entry'!AF1353="g",'Data Entry'!AE1353*0.001,IF('Data Entry'!AF1353="mg",'Data Entry'!AE1353*0.000001,IF('Data Entry'!AF1353="t",'Data Entry'!AE1353*1000,IF('Data Entry'!AF1353="ml",'Data Entry'!AE1353*0.001,IF('Data Entry'!AF1353="kg",'Data Entry'!AE1353*1,IF('Data Entry'!AF1353="Pieza",'Data Entry'!AE1353*1,IF('Data Entry'!AF1353="L",'Data Entry'!AE1353*1,IFERROR(,""))))))))</f>
        <v>0</v>
      </c>
      <c r="F1350" s="1" t="s">
        <v>4</v>
      </c>
      <c r="G1350" s="1">
        <f>IF('Data Entry'!AA1353="g",'Data Entry'!Z1353*0.001,IF('Data Entry'!AA1353="mg",'Data Entry'!Z1353*0.000001,IF('Data Entry'!AA1353="t",'Data Entry'!Z1353*1000,IF('Data Entry'!AA1353="ml",'Data Entry'!Z1353*0.001,IF('Data Entry'!AA1353="kg",'Data Entry'!Z1353*1,IF('Data Entry'!AA1353="Piezas",'Data Entry'!Z1353*1,IF('Data Entry'!AA1353="L",'Data Entry'!Z1353*1,IFERROR(,""))))))))</f>
        <v>0</v>
      </c>
      <c r="H1350" s="1" t="s">
        <v>4</v>
      </c>
      <c r="I1350" s="1">
        <f>IF('Data Entry'!AC1353="g",'Data Entry'!AB1353*0.001,IF('Data Entry'!AC1353="mg",'Data Entry'!AB1353*0.000001,IF('Data Entry'!AC1353="t",'Data Entry'!AB1353*1000,IF('Data Entry'!AC1353="ml",'Data Entry'!AB1353*0.001,IF('Data Entry'!AC1353="kg",'Data Entry'!AB1353*1,IF('Data Entry'!AC1353="L",'Data Entry'!AB1353*1,IFERROR(,"")))))))</f>
        <v>0</v>
      </c>
      <c r="J1350" s="59" t="str">
        <f>'Data Entry'!AU1353</f>
        <v/>
      </c>
      <c r="K1350" s="1">
        <f>IF('Data Entry'!AI1353="g",'Data Entry'!AH1353*0.001*V1350,IF('Data Entry'!AI1353="UI",'Data Entry'!AH1353*0.000001*V1350,IF('Data Entry'!AI1353="mg",'Data Entry'!AH1353*0.000001*V1350,IF('Data Entry'!AI1353="t",'Data Entry'!AH1353*1000*V1350,IF('Data Entry'!AI1353="kg",'Data Entry'!AH1353*1*V1350,IF('Data Entry'!AI1353="L",'Data Entry'!AH1353*1*V1350,IFERROR(,"")))))))</f>
        <v>0</v>
      </c>
      <c r="L1350" s="1" t="s">
        <v>4</v>
      </c>
      <c r="M1350" s="59">
        <f>'Data Entry'!AJ1353</f>
        <v>0</v>
      </c>
      <c r="N1350" s="59" t="str">
        <f>'Data Entry'!AX1353</f>
        <v/>
      </c>
      <c r="O1350" s="1">
        <f>IF('Data Entry'!AL1353="g",'Data Entry'!AK1353*0.001*W1350,IF('Data Entry'!AL1353="UI",'Data Entry'!AK1353*0.000001*W1350,IF('Data Entry'!AL1353="mg",'Data Entry'!AK1353*0.000001*W1350,IF('Data Entry'!AL1353="t",'Data Entry'!AK1353*1000*W1350,IF('Data Entry'!AL1353="kg",'Data Entry'!AK1353*1*W1350,IF('Data Entry'!AL1353="L",'Data Entry'!AK1353*1*W1350,IFERROR(,"")))))))</f>
        <v>0</v>
      </c>
      <c r="P1350" s="1" t="s">
        <v>4</v>
      </c>
      <c r="Q1350" s="59">
        <f>'Data Entry'!AM1353</f>
        <v>0</v>
      </c>
      <c r="R1350" s="59" t="str">
        <f>'Data Entry'!BA1353</f>
        <v/>
      </c>
      <c r="S1350" s="1">
        <f>IF('Data Entry'!AO1353="g",'Data Entry'!AN1353*0.001*X1350,IF('Data Entry'!AO1353="UI",'Data Entry'!AN1353*0.000001*X1350,IF('Data Entry'!AO1353="mg",'Data Entry'!AN1353*0.000001*X1350,IF('Data Entry'!AO1353="t",'Data Entry'!AN1353*1000*X1350,IF('Data Entry'!AO1353="kg",'Data Entry'!AN1353*1*X1350,IF('Data Entry'!AO1353="L",'Data Entry'!AN1353*1*X1350,IFERROR(,"")))))))</f>
        <v>0</v>
      </c>
      <c r="T1350" s="1" t="s">
        <v>4</v>
      </c>
      <c r="U1350" s="59" t="str">
        <f>IF('Data Entry'!AP1353="No aplica","1",'Data Entry'!AP1353)</f>
        <v/>
      </c>
      <c r="V1350" s="59" t="str">
        <f>IF('Data Entry'!AS1353="No aplica","1",'Data Entry'!AS1353)</f>
        <v/>
      </c>
      <c r="W1350" s="59" t="str">
        <f>IF('Data Entry'!AV1353="No aplica","1",'Data Entry'!AV1353)</f>
        <v/>
      </c>
      <c r="X1350" s="59" t="str">
        <f>IF('Data Entry'!AY1353="No aplica","1",'Data Entry'!AY1353)</f>
        <v/>
      </c>
      <c r="Y1350" s="151" t="str">
        <f t="shared" si="21"/>
        <v/>
      </c>
      <c r="Z1350" s="152" t="str">
        <f>IF('Data Entry'!H1353="Yes","1",IF(AND('Data Entry'!H1353="",'Data Entry'!I1353="",'Data Entry'!J1353="",'Data Entry'!K1353="",'Data Entry'!L1353="",'Data Entry'!M1353="",'Data Entry'!N1353="",'Data Entry'!O1353="",'Data Entry'!P1353="",'Data Entry'!Q1353=""),"","1"))</f>
        <v/>
      </c>
      <c r="AA1350" s="152" t="str">
        <f>IF('Data Entry'!R1353="Yes","1",IF(AND('Data Entry'!R1353="",'Data Entry'!S1353="",'Data Entry'!T1353="",'Data Entry'!U1353=""),"","1"))</f>
        <v/>
      </c>
      <c r="AB1350" s="157" t="str">
        <f>IF('Data Entry'!V1353="Yes","1",IF(AND('Data Entry'!V1353="",'Data Entry'!W1353=""),"","1"))</f>
        <v/>
      </c>
    </row>
    <row r="1351" spans="1:28" ht="17">
      <c r="A1351" s="59">
        <f>'Data Entry'!AB1354</f>
        <v>0</v>
      </c>
      <c r="B1351" s="59" t="str">
        <f>'Data Entry'!AR1354</f>
        <v/>
      </c>
      <c r="C1351" s="1">
        <f>IF('Data Entry'!AD1354="g",'Data Entry'!AC1354*0.001*U1351,IF('Data Entry'!AD1354="UI",'Data Entry'!AC1354*0.000001*U1351,IF('Data Entry'!AD1354="mg",'Data Entry'!AC1354*0.000001*U1351,IF('Data Entry'!AD1354="t",'Data Entry'!AC1354*1000*U1351,IF('Data Entry'!AD1354="kg",'Data Entry'!AC1354*1*U1351,IF('Data Entry'!AD1354="L",'Data Entry'!AC1354*1*U1351,IFERROR(,"")))))))</f>
        <v>0</v>
      </c>
      <c r="D1351" s="1" t="s">
        <v>4</v>
      </c>
      <c r="E1351" s="1">
        <f>IF('Data Entry'!AF1354="g",'Data Entry'!AE1354*0.001,IF('Data Entry'!AF1354="mg",'Data Entry'!AE1354*0.000001,IF('Data Entry'!AF1354="t",'Data Entry'!AE1354*1000,IF('Data Entry'!AF1354="ml",'Data Entry'!AE1354*0.001,IF('Data Entry'!AF1354="kg",'Data Entry'!AE1354*1,IF('Data Entry'!AF1354="Pieza",'Data Entry'!AE1354*1,IF('Data Entry'!AF1354="L",'Data Entry'!AE1354*1,IFERROR(,""))))))))</f>
        <v>0</v>
      </c>
      <c r="F1351" s="1" t="s">
        <v>4</v>
      </c>
      <c r="G1351" s="1">
        <f>IF('Data Entry'!AA1354="g",'Data Entry'!Z1354*0.001,IF('Data Entry'!AA1354="mg",'Data Entry'!Z1354*0.000001,IF('Data Entry'!AA1354="t",'Data Entry'!Z1354*1000,IF('Data Entry'!AA1354="ml",'Data Entry'!Z1354*0.001,IF('Data Entry'!AA1354="kg",'Data Entry'!Z1354*1,IF('Data Entry'!AA1354="Piezas",'Data Entry'!Z1354*1,IF('Data Entry'!AA1354="L",'Data Entry'!Z1354*1,IFERROR(,""))))))))</f>
        <v>0</v>
      </c>
      <c r="H1351" s="1" t="s">
        <v>4</v>
      </c>
      <c r="I1351" s="1">
        <f>IF('Data Entry'!AC1354="g",'Data Entry'!AB1354*0.001,IF('Data Entry'!AC1354="mg",'Data Entry'!AB1354*0.000001,IF('Data Entry'!AC1354="t",'Data Entry'!AB1354*1000,IF('Data Entry'!AC1354="ml",'Data Entry'!AB1354*0.001,IF('Data Entry'!AC1354="kg",'Data Entry'!AB1354*1,IF('Data Entry'!AC1354="L",'Data Entry'!AB1354*1,IFERROR(,"")))))))</f>
        <v>0</v>
      </c>
      <c r="J1351" s="59" t="str">
        <f>'Data Entry'!AU1354</f>
        <v/>
      </c>
      <c r="K1351" s="1">
        <f>IF('Data Entry'!AI1354="g",'Data Entry'!AH1354*0.001*V1351,IF('Data Entry'!AI1354="UI",'Data Entry'!AH1354*0.000001*V1351,IF('Data Entry'!AI1354="mg",'Data Entry'!AH1354*0.000001*V1351,IF('Data Entry'!AI1354="t",'Data Entry'!AH1354*1000*V1351,IF('Data Entry'!AI1354="kg",'Data Entry'!AH1354*1*V1351,IF('Data Entry'!AI1354="L",'Data Entry'!AH1354*1*V1351,IFERROR(,"")))))))</f>
        <v>0</v>
      </c>
      <c r="L1351" s="1" t="s">
        <v>4</v>
      </c>
      <c r="M1351" s="59">
        <f>'Data Entry'!AJ1354</f>
        <v>0</v>
      </c>
      <c r="N1351" s="59" t="str">
        <f>'Data Entry'!AX1354</f>
        <v/>
      </c>
      <c r="O1351" s="1">
        <f>IF('Data Entry'!AL1354="g",'Data Entry'!AK1354*0.001*W1351,IF('Data Entry'!AL1354="UI",'Data Entry'!AK1354*0.000001*W1351,IF('Data Entry'!AL1354="mg",'Data Entry'!AK1354*0.000001*W1351,IF('Data Entry'!AL1354="t",'Data Entry'!AK1354*1000*W1351,IF('Data Entry'!AL1354="kg",'Data Entry'!AK1354*1*W1351,IF('Data Entry'!AL1354="L",'Data Entry'!AK1354*1*W1351,IFERROR(,"")))))))</f>
        <v>0</v>
      </c>
      <c r="P1351" s="1" t="s">
        <v>4</v>
      </c>
      <c r="Q1351" s="59">
        <f>'Data Entry'!AM1354</f>
        <v>0</v>
      </c>
      <c r="R1351" s="59" t="str">
        <f>'Data Entry'!BA1354</f>
        <v/>
      </c>
      <c r="S1351" s="1">
        <f>IF('Data Entry'!AO1354="g",'Data Entry'!AN1354*0.001*X1351,IF('Data Entry'!AO1354="UI",'Data Entry'!AN1354*0.000001*X1351,IF('Data Entry'!AO1354="mg",'Data Entry'!AN1354*0.000001*X1351,IF('Data Entry'!AO1354="t",'Data Entry'!AN1354*1000*X1351,IF('Data Entry'!AO1354="kg",'Data Entry'!AN1354*1*X1351,IF('Data Entry'!AO1354="L",'Data Entry'!AN1354*1*X1351,IFERROR(,"")))))))</f>
        <v>0</v>
      </c>
      <c r="T1351" s="1" t="s">
        <v>4</v>
      </c>
      <c r="U1351" s="59" t="str">
        <f>IF('Data Entry'!AP1354="No aplica","1",'Data Entry'!AP1354)</f>
        <v/>
      </c>
      <c r="V1351" s="59" t="str">
        <f>IF('Data Entry'!AS1354="No aplica","1",'Data Entry'!AS1354)</f>
        <v/>
      </c>
      <c r="W1351" s="59" t="str">
        <f>IF('Data Entry'!AV1354="No aplica","1",'Data Entry'!AV1354)</f>
        <v/>
      </c>
      <c r="X1351" s="59" t="str">
        <f>IF('Data Entry'!AY1354="No aplica","1",'Data Entry'!AY1354)</f>
        <v/>
      </c>
      <c r="Y1351" s="151" t="str">
        <f t="shared" si="21"/>
        <v/>
      </c>
      <c r="Z1351" s="152" t="str">
        <f>IF('Data Entry'!H1354="Yes","1",IF(AND('Data Entry'!H1354="",'Data Entry'!I1354="",'Data Entry'!J1354="",'Data Entry'!K1354="",'Data Entry'!L1354="",'Data Entry'!M1354="",'Data Entry'!N1354="",'Data Entry'!O1354="",'Data Entry'!P1354="",'Data Entry'!Q1354=""),"","1"))</f>
        <v/>
      </c>
      <c r="AA1351" s="152" t="str">
        <f>IF('Data Entry'!R1354="Yes","1",IF(AND('Data Entry'!R1354="",'Data Entry'!S1354="",'Data Entry'!T1354="",'Data Entry'!U1354=""),"","1"))</f>
        <v/>
      </c>
      <c r="AB1351" s="157" t="str">
        <f>IF('Data Entry'!V1354="Yes","1",IF(AND('Data Entry'!V1354="",'Data Entry'!W1354=""),"","1"))</f>
        <v/>
      </c>
    </row>
    <row r="1352" spans="1:28" ht="17">
      <c r="A1352" s="59">
        <f>'Data Entry'!AB1355</f>
        <v>0</v>
      </c>
      <c r="B1352" s="59" t="str">
        <f>'Data Entry'!AR1355</f>
        <v/>
      </c>
      <c r="C1352" s="1">
        <f>IF('Data Entry'!AD1355="g",'Data Entry'!AC1355*0.001*U1352,IF('Data Entry'!AD1355="UI",'Data Entry'!AC1355*0.000001*U1352,IF('Data Entry'!AD1355="mg",'Data Entry'!AC1355*0.000001*U1352,IF('Data Entry'!AD1355="t",'Data Entry'!AC1355*1000*U1352,IF('Data Entry'!AD1355="kg",'Data Entry'!AC1355*1*U1352,IF('Data Entry'!AD1355="L",'Data Entry'!AC1355*1*U1352,IFERROR(,"")))))))</f>
        <v>0</v>
      </c>
      <c r="D1352" s="1" t="s">
        <v>4</v>
      </c>
      <c r="E1352" s="1">
        <f>IF('Data Entry'!AF1355="g",'Data Entry'!AE1355*0.001,IF('Data Entry'!AF1355="mg",'Data Entry'!AE1355*0.000001,IF('Data Entry'!AF1355="t",'Data Entry'!AE1355*1000,IF('Data Entry'!AF1355="ml",'Data Entry'!AE1355*0.001,IF('Data Entry'!AF1355="kg",'Data Entry'!AE1355*1,IF('Data Entry'!AF1355="Pieza",'Data Entry'!AE1355*1,IF('Data Entry'!AF1355="L",'Data Entry'!AE1355*1,IFERROR(,""))))))))</f>
        <v>0</v>
      </c>
      <c r="F1352" s="1" t="s">
        <v>4</v>
      </c>
      <c r="G1352" s="1">
        <f>IF('Data Entry'!AA1355="g",'Data Entry'!Z1355*0.001,IF('Data Entry'!AA1355="mg",'Data Entry'!Z1355*0.000001,IF('Data Entry'!AA1355="t",'Data Entry'!Z1355*1000,IF('Data Entry'!AA1355="ml",'Data Entry'!Z1355*0.001,IF('Data Entry'!AA1355="kg",'Data Entry'!Z1355*1,IF('Data Entry'!AA1355="Piezas",'Data Entry'!Z1355*1,IF('Data Entry'!AA1355="L",'Data Entry'!Z1355*1,IFERROR(,""))))))))</f>
        <v>0</v>
      </c>
      <c r="H1352" s="1" t="s">
        <v>4</v>
      </c>
      <c r="I1352" s="1">
        <f>IF('Data Entry'!AC1355="g",'Data Entry'!AB1355*0.001,IF('Data Entry'!AC1355="mg",'Data Entry'!AB1355*0.000001,IF('Data Entry'!AC1355="t",'Data Entry'!AB1355*1000,IF('Data Entry'!AC1355="ml",'Data Entry'!AB1355*0.001,IF('Data Entry'!AC1355="kg",'Data Entry'!AB1355*1,IF('Data Entry'!AC1355="L",'Data Entry'!AB1355*1,IFERROR(,"")))))))</f>
        <v>0</v>
      </c>
      <c r="J1352" s="59" t="str">
        <f>'Data Entry'!AU1355</f>
        <v/>
      </c>
      <c r="K1352" s="1">
        <f>IF('Data Entry'!AI1355="g",'Data Entry'!AH1355*0.001*V1352,IF('Data Entry'!AI1355="UI",'Data Entry'!AH1355*0.000001*V1352,IF('Data Entry'!AI1355="mg",'Data Entry'!AH1355*0.000001*V1352,IF('Data Entry'!AI1355="t",'Data Entry'!AH1355*1000*V1352,IF('Data Entry'!AI1355="kg",'Data Entry'!AH1355*1*V1352,IF('Data Entry'!AI1355="L",'Data Entry'!AH1355*1*V1352,IFERROR(,"")))))))</f>
        <v>0</v>
      </c>
      <c r="L1352" s="1" t="s">
        <v>4</v>
      </c>
      <c r="M1352" s="59">
        <f>'Data Entry'!AJ1355</f>
        <v>0</v>
      </c>
      <c r="N1352" s="59" t="str">
        <f>'Data Entry'!AX1355</f>
        <v/>
      </c>
      <c r="O1352" s="1">
        <f>IF('Data Entry'!AL1355="g",'Data Entry'!AK1355*0.001*W1352,IF('Data Entry'!AL1355="UI",'Data Entry'!AK1355*0.000001*W1352,IF('Data Entry'!AL1355="mg",'Data Entry'!AK1355*0.000001*W1352,IF('Data Entry'!AL1355="t",'Data Entry'!AK1355*1000*W1352,IF('Data Entry'!AL1355="kg",'Data Entry'!AK1355*1*W1352,IF('Data Entry'!AL1355="L",'Data Entry'!AK1355*1*W1352,IFERROR(,"")))))))</f>
        <v>0</v>
      </c>
      <c r="P1352" s="1" t="s">
        <v>4</v>
      </c>
      <c r="Q1352" s="59">
        <f>'Data Entry'!AM1355</f>
        <v>0</v>
      </c>
      <c r="R1352" s="59" t="str">
        <f>'Data Entry'!BA1355</f>
        <v/>
      </c>
      <c r="S1352" s="1">
        <f>IF('Data Entry'!AO1355="g",'Data Entry'!AN1355*0.001*X1352,IF('Data Entry'!AO1355="UI",'Data Entry'!AN1355*0.000001*X1352,IF('Data Entry'!AO1355="mg",'Data Entry'!AN1355*0.000001*X1352,IF('Data Entry'!AO1355="t",'Data Entry'!AN1355*1000*X1352,IF('Data Entry'!AO1355="kg",'Data Entry'!AN1355*1*X1352,IF('Data Entry'!AO1355="L",'Data Entry'!AN1355*1*X1352,IFERROR(,"")))))))</f>
        <v>0</v>
      </c>
      <c r="T1352" s="1" t="s">
        <v>4</v>
      </c>
      <c r="U1352" s="59" t="str">
        <f>IF('Data Entry'!AP1355="No aplica","1",'Data Entry'!AP1355)</f>
        <v/>
      </c>
      <c r="V1352" s="59" t="str">
        <f>IF('Data Entry'!AS1355="No aplica","1",'Data Entry'!AS1355)</f>
        <v/>
      </c>
      <c r="W1352" s="59" t="str">
        <f>IF('Data Entry'!AV1355="No aplica","1",'Data Entry'!AV1355)</f>
        <v/>
      </c>
      <c r="X1352" s="59" t="str">
        <f>IF('Data Entry'!AY1355="No aplica","1",'Data Entry'!AY1355)</f>
        <v/>
      </c>
      <c r="Y1352" s="151" t="str">
        <f t="shared" si="21"/>
        <v/>
      </c>
      <c r="Z1352" s="152" t="str">
        <f>IF('Data Entry'!H1355="Yes","1",IF(AND('Data Entry'!H1355="",'Data Entry'!I1355="",'Data Entry'!J1355="",'Data Entry'!K1355="",'Data Entry'!L1355="",'Data Entry'!M1355="",'Data Entry'!N1355="",'Data Entry'!O1355="",'Data Entry'!P1355="",'Data Entry'!Q1355=""),"","1"))</f>
        <v/>
      </c>
      <c r="AA1352" s="152" t="str">
        <f>IF('Data Entry'!R1355="Yes","1",IF(AND('Data Entry'!R1355="",'Data Entry'!S1355="",'Data Entry'!T1355="",'Data Entry'!U1355=""),"","1"))</f>
        <v/>
      </c>
      <c r="AB1352" s="157" t="str">
        <f>IF('Data Entry'!V1355="Yes","1",IF(AND('Data Entry'!V1355="",'Data Entry'!W1355=""),"","1"))</f>
        <v/>
      </c>
    </row>
    <row r="1353" spans="1:28" ht="17">
      <c r="A1353" s="59">
        <f>'Data Entry'!AB1356</f>
        <v>0</v>
      </c>
      <c r="B1353" s="59" t="str">
        <f>'Data Entry'!AR1356</f>
        <v/>
      </c>
      <c r="C1353" s="1">
        <f>IF('Data Entry'!AD1356="g",'Data Entry'!AC1356*0.001*U1353,IF('Data Entry'!AD1356="UI",'Data Entry'!AC1356*0.000001*U1353,IF('Data Entry'!AD1356="mg",'Data Entry'!AC1356*0.000001*U1353,IF('Data Entry'!AD1356="t",'Data Entry'!AC1356*1000*U1353,IF('Data Entry'!AD1356="kg",'Data Entry'!AC1356*1*U1353,IF('Data Entry'!AD1356="L",'Data Entry'!AC1356*1*U1353,IFERROR(,"")))))))</f>
        <v>0</v>
      </c>
      <c r="D1353" s="1" t="s">
        <v>4</v>
      </c>
      <c r="E1353" s="1">
        <f>IF('Data Entry'!AF1356="g",'Data Entry'!AE1356*0.001,IF('Data Entry'!AF1356="mg",'Data Entry'!AE1356*0.000001,IF('Data Entry'!AF1356="t",'Data Entry'!AE1356*1000,IF('Data Entry'!AF1356="ml",'Data Entry'!AE1356*0.001,IF('Data Entry'!AF1356="kg",'Data Entry'!AE1356*1,IF('Data Entry'!AF1356="Pieza",'Data Entry'!AE1356*1,IF('Data Entry'!AF1356="L",'Data Entry'!AE1356*1,IFERROR(,""))))))))</f>
        <v>0</v>
      </c>
      <c r="F1353" s="1" t="s">
        <v>4</v>
      </c>
      <c r="G1353" s="1">
        <f>IF('Data Entry'!AA1356="g",'Data Entry'!Z1356*0.001,IF('Data Entry'!AA1356="mg",'Data Entry'!Z1356*0.000001,IF('Data Entry'!AA1356="t",'Data Entry'!Z1356*1000,IF('Data Entry'!AA1356="ml",'Data Entry'!Z1356*0.001,IF('Data Entry'!AA1356="kg",'Data Entry'!Z1356*1,IF('Data Entry'!AA1356="Piezas",'Data Entry'!Z1356*1,IF('Data Entry'!AA1356="L",'Data Entry'!Z1356*1,IFERROR(,""))))))))</f>
        <v>0</v>
      </c>
      <c r="H1353" s="1" t="s">
        <v>4</v>
      </c>
      <c r="I1353" s="1">
        <f>IF('Data Entry'!AC1356="g",'Data Entry'!AB1356*0.001,IF('Data Entry'!AC1356="mg",'Data Entry'!AB1356*0.000001,IF('Data Entry'!AC1356="t",'Data Entry'!AB1356*1000,IF('Data Entry'!AC1356="ml",'Data Entry'!AB1356*0.001,IF('Data Entry'!AC1356="kg",'Data Entry'!AB1356*1,IF('Data Entry'!AC1356="L",'Data Entry'!AB1356*1,IFERROR(,"")))))))</f>
        <v>0</v>
      </c>
      <c r="J1353" s="59" t="str">
        <f>'Data Entry'!AU1356</f>
        <v/>
      </c>
      <c r="K1353" s="1">
        <f>IF('Data Entry'!AI1356="g",'Data Entry'!AH1356*0.001*V1353,IF('Data Entry'!AI1356="UI",'Data Entry'!AH1356*0.000001*V1353,IF('Data Entry'!AI1356="mg",'Data Entry'!AH1356*0.000001*V1353,IF('Data Entry'!AI1356="t",'Data Entry'!AH1356*1000*V1353,IF('Data Entry'!AI1356="kg",'Data Entry'!AH1356*1*V1353,IF('Data Entry'!AI1356="L",'Data Entry'!AH1356*1*V1353,IFERROR(,"")))))))</f>
        <v>0</v>
      </c>
      <c r="L1353" s="1" t="s">
        <v>4</v>
      </c>
      <c r="M1353" s="59">
        <f>'Data Entry'!AJ1356</f>
        <v>0</v>
      </c>
      <c r="N1353" s="59" t="str">
        <f>'Data Entry'!AX1356</f>
        <v/>
      </c>
      <c r="O1353" s="1">
        <f>IF('Data Entry'!AL1356="g",'Data Entry'!AK1356*0.001*W1353,IF('Data Entry'!AL1356="UI",'Data Entry'!AK1356*0.000001*W1353,IF('Data Entry'!AL1356="mg",'Data Entry'!AK1356*0.000001*W1353,IF('Data Entry'!AL1356="t",'Data Entry'!AK1356*1000*W1353,IF('Data Entry'!AL1356="kg",'Data Entry'!AK1356*1*W1353,IF('Data Entry'!AL1356="L",'Data Entry'!AK1356*1*W1353,IFERROR(,"")))))))</f>
        <v>0</v>
      </c>
      <c r="P1353" s="1" t="s">
        <v>4</v>
      </c>
      <c r="Q1353" s="59">
        <f>'Data Entry'!AM1356</f>
        <v>0</v>
      </c>
      <c r="R1353" s="59" t="str">
        <f>'Data Entry'!BA1356</f>
        <v/>
      </c>
      <c r="S1353" s="1">
        <f>IF('Data Entry'!AO1356="g",'Data Entry'!AN1356*0.001*X1353,IF('Data Entry'!AO1356="UI",'Data Entry'!AN1356*0.000001*X1353,IF('Data Entry'!AO1356="mg",'Data Entry'!AN1356*0.000001*X1353,IF('Data Entry'!AO1356="t",'Data Entry'!AN1356*1000*X1353,IF('Data Entry'!AO1356="kg",'Data Entry'!AN1356*1*X1353,IF('Data Entry'!AO1356="L",'Data Entry'!AN1356*1*X1353,IFERROR(,"")))))))</f>
        <v>0</v>
      </c>
      <c r="T1353" s="1" t="s">
        <v>4</v>
      </c>
      <c r="U1353" s="59" t="str">
        <f>IF('Data Entry'!AP1356="No aplica","1",'Data Entry'!AP1356)</f>
        <v/>
      </c>
      <c r="V1353" s="59" t="str">
        <f>IF('Data Entry'!AS1356="No aplica","1",'Data Entry'!AS1356)</f>
        <v/>
      </c>
      <c r="W1353" s="59" t="str">
        <f>IF('Data Entry'!AV1356="No aplica","1",'Data Entry'!AV1356)</f>
        <v/>
      </c>
      <c r="X1353" s="59" t="str">
        <f>IF('Data Entry'!AY1356="No aplica","1",'Data Entry'!AY1356)</f>
        <v/>
      </c>
      <c r="Y1353" s="151" t="str">
        <f t="shared" si="21"/>
        <v/>
      </c>
      <c r="Z1353" s="152" t="str">
        <f>IF('Data Entry'!H1356="Yes","1",IF(AND('Data Entry'!H1356="",'Data Entry'!I1356="",'Data Entry'!J1356="",'Data Entry'!K1356="",'Data Entry'!L1356="",'Data Entry'!M1356="",'Data Entry'!N1356="",'Data Entry'!O1356="",'Data Entry'!P1356="",'Data Entry'!Q1356=""),"","1"))</f>
        <v/>
      </c>
      <c r="AA1353" s="152" t="str">
        <f>IF('Data Entry'!R1356="Yes","1",IF(AND('Data Entry'!R1356="",'Data Entry'!S1356="",'Data Entry'!T1356="",'Data Entry'!U1356=""),"","1"))</f>
        <v/>
      </c>
      <c r="AB1353" s="157" t="str">
        <f>IF('Data Entry'!V1356="Yes","1",IF(AND('Data Entry'!V1356="",'Data Entry'!W1356=""),"","1"))</f>
        <v/>
      </c>
    </row>
    <row r="1354" spans="1:28" ht="17">
      <c r="A1354" s="59">
        <f>'Data Entry'!AB1357</f>
        <v>0</v>
      </c>
      <c r="B1354" s="59" t="str">
        <f>'Data Entry'!AR1357</f>
        <v/>
      </c>
      <c r="C1354" s="1">
        <f>IF('Data Entry'!AD1357="g",'Data Entry'!AC1357*0.001*U1354,IF('Data Entry'!AD1357="UI",'Data Entry'!AC1357*0.000001*U1354,IF('Data Entry'!AD1357="mg",'Data Entry'!AC1357*0.000001*U1354,IF('Data Entry'!AD1357="t",'Data Entry'!AC1357*1000*U1354,IF('Data Entry'!AD1357="kg",'Data Entry'!AC1357*1*U1354,IF('Data Entry'!AD1357="L",'Data Entry'!AC1357*1*U1354,IFERROR(,"")))))))</f>
        <v>0</v>
      </c>
      <c r="D1354" s="1" t="s">
        <v>4</v>
      </c>
      <c r="E1354" s="1">
        <f>IF('Data Entry'!AF1357="g",'Data Entry'!AE1357*0.001,IF('Data Entry'!AF1357="mg",'Data Entry'!AE1357*0.000001,IF('Data Entry'!AF1357="t",'Data Entry'!AE1357*1000,IF('Data Entry'!AF1357="ml",'Data Entry'!AE1357*0.001,IF('Data Entry'!AF1357="kg",'Data Entry'!AE1357*1,IF('Data Entry'!AF1357="Pieza",'Data Entry'!AE1357*1,IF('Data Entry'!AF1357="L",'Data Entry'!AE1357*1,IFERROR(,""))))))))</f>
        <v>0</v>
      </c>
      <c r="F1354" s="1" t="s">
        <v>4</v>
      </c>
      <c r="G1354" s="1">
        <f>IF('Data Entry'!AA1357="g",'Data Entry'!Z1357*0.001,IF('Data Entry'!AA1357="mg",'Data Entry'!Z1357*0.000001,IF('Data Entry'!AA1357="t",'Data Entry'!Z1357*1000,IF('Data Entry'!AA1357="ml",'Data Entry'!Z1357*0.001,IF('Data Entry'!AA1357="kg",'Data Entry'!Z1357*1,IF('Data Entry'!AA1357="Piezas",'Data Entry'!Z1357*1,IF('Data Entry'!AA1357="L",'Data Entry'!Z1357*1,IFERROR(,""))))))))</f>
        <v>0</v>
      </c>
      <c r="H1354" s="1" t="s">
        <v>4</v>
      </c>
      <c r="I1354" s="1">
        <f>IF('Data Entry'!AC1357="g",'Data Entry'!AB1357*0.001,IF('Data Entry'!AC1357="mg",'Data Entry'!AB1357*0.000001,IF('Data Entry'!AC1357="t",'Data Entry'!AB1357*1000,IF('Data Entry'!AC1357="ml",'Data Entry'!AB1357*0.001,IF('Data Entry'!AC1357="kg",'Data Entry'!AB1357*1,IF('Data Entry'!AC1357="L",'Data Entry'!AB1357*1,IFERROR(,"")))))))</f>
        <v>0</v>
      </c>
      <c r="J1354" s="59" t="str">
        <f>'Data Entry'!AU1357</f>
        <v/>
      </c>
      <c r="K1354" s="1">
        <f>IF('Data Entry'!AI1357="g",'Data Entry'!AH1357*0.001*V1354,IF('Data Entry'!AI1357="UI",'Data Entry'!AH1357*0.000001*V1354,IF('Data Entry'!AI1357="mg",'Data Entry'!AH1357*0.000001*V1354,IF('Data Entry'!AI1357="t",'Data Entry'!AH1357*1000*V1354,IF('Data Entry'!AI1357="kg",'Data Entry'!AH1357*1*V1354,IF('Data Entry'!AI1357="L",'Data Entry'!AH1357*1*V1354,IFERROR(,"")))))))</f>
        <v>0</v>
      </c>
      <c r="L1354" s="1" t="s">
        <v>4</v>
      </c>
      <c r="M1354" s="59">
        <f>'Data Entry'!AJ1357</f>
        <v>0</v>
      </c>
      <c r="N1354" s="59" t="str">
        <f>'Data Entry'!AX1357</f>
        <v/>
      </c>
      <c r="O1354" s="1">
        <f>IF('Data Entry'!AL1357="g",'Data Entry'!AK1357*0.001*W1354,IF('Data Entry'!AL1357="UI",'Data Entry'!AK1357*0.000001*W1354,IF('Data Entry'!AL1357="mg",'Data Entry'!AK1357*0.000001*W1354,IF('Data Entry'!AL1357="t",'Data Entry'!AK1357*1000*W1354,IF('Data Entry'!AL1357="kg",'Data Entry'!AK1357*1*W1354,IF('Data Entry'!AL1357="L",'Data Entry'!AK1357*1*W1354,IFERROR(,"")))))))</f>
        <v>0</v>
      </c>
      <c r="P1354" s="1" t="s">
        <v>4</v>
      </c>
      <c r="Q1354" s="59">
        <f>'Data Entry'!AM1357</f>
        <v>0</v>
      </c>
      <c r="R1354" s="59" t="str">
        <f>'Data Entry'!BA1357</f>
        <v/>
      </c>
      <c r="S1354" s="1">
        <f>IF('Data Entry'!AO1357="g",'Data Entry'!AN1357*0.001*X1354,IF('Data Entry'!AO1357="UI",'Data Entry'!AN1357*0.000001*X1354,IF('Data Entry'!AO1357="mg",'Data Entry'!AN1357*0.000001*X1354,IF('Data Entry'!AO1357="t",'Data Entry'!AN1357*1000*X1354,IF('Data Entry'!AO1357="kg",'Data Entry'!AN1357*1*X1354,IF('Data Entry'!AO1357="L",'Data Entry'!AN1357*1*X1354,IFERROR(,"")))))))</f>
        <v>0</v>
      </c>
      <c r="T1354" s="1" t="s">
        <v>4</v>
      </c>
      <c r="U1354" s="59" t="str">
        <f>IF('Data Entry'!AP1357="No aplica","1",'Data Entry'!AP1357)</f>
        <v/>
      </c>
      <c r="V1354" s="59" t="str">
        <f>IF('Data Entry'!AS1357="No aplica","1",'Data Entry'!AS1357)</f>
        <v/>
      </c>
      <c r="W1354" s="59" t="str">
        <f>IF('Data Entry'!AV1357="No aplica","1",'Data Entry'!AV1357)</f>
        <v/>
      </c>
      <c r="X1354" s="59" t="str">
        <f>IF('Data Entry'!AY1357="No aplica","1",'Data Entry'!AY1357)</f>
        <v/>
      </c>
      <c r="Y1354" s="151" t="str">
        <f t="shared" si="21"/>
        <v/>
      </c>
      <c r="Z1354" s="152" t="str">
        <f>IF('Data Entry'!H1357="Yes","1",IF(AND('Data Entry'!H1357="",'Data Entry'!I1357="",'Data Entry'!J1357="",'Data Entry'!K1357="",'Data Entry'!L1357="",'Data Entry'!M1357="",'Data Entry'!N1357="",'Data Entry'!O1357="",'Data Entry'!P1357="",'Data Entry'!Q1357=""),"","1"))</f>
        <v/>
      </c>
      <c r="AA1354" s="152" t="str">
        <f>IF('Data Entry'!R1357="Yes","1",IF(AND('Data Entry'!R1357="",'Data Entry'!S1357="",'Data Entry'!T1357="",'Data Entry'!U1357=""),"","1"))</f>
        <v/>
      </c>
      <c r="AB1354" s="157" t="str">
        <f>IF('Data Entry'!V1357="Yes","1",IF(AND('Data Entry'!V1357="",'Data Entry'!W1357=""),"","1"))</f>
        <v/>
      </c>
    </row>
    <row r="1355" spans="1:28" ht="17">
      <c r="A1355" s="59">
        <f>'Data Entry'!AB1358</f>
        <v>0</v>
      </c>
      <c r="B1355" s="59" t="str">
        <f>'Data Entry'!AR1358</f>
        <v/>
      </c>
      <c r="C1355" s="1">
        <f>IF('Data Entry'!AD1358="g",'Data Entry'!AC1358*0.001*U1355,IF('Data Entry'!AD1358="UI",'Data Entry'!AC1358*0.000001*U1355,IF('Data Entry'!AD1358="mg",'Data Entry'!AC1358*0.000001*U1355,IF('Data Entry'!AD1358="t",'Data Entry'!AC1358*1000*U1355,IF('Data Entry'!AD1358="kg",'Data Entry'!AC1358*1*U1355,IF('Data Entry'!AD1358="L",'Data Entry'!AC1358*1*U1355,IFERROR(,"")))))))</f>
        <v>0</v>
      </c>
      <c r="D1355" s="1" t="s">
        <v>4</v>
      </c>
      <c r="E1355" s="1">
        <f>IF('Data Entry'!AF1358="g",'Data Entry'!AE1358*0.001,IF('Data Entry'!AF1358="mg",'Data Entry'!AE1358*0.000001,IF('Data Entry'!AF1358="t",'Data Entry'!AE1358*1000,IF('Data Entry'!AF1358="ml",'Data Entry'!AE1358*0.001,IF('Data Entry'!AF1358="kg",'Data Entry'!AE1358*1,IF('Data Entry'!AF1358="Pieza",'Data Entry'!AE1358*1,IF('Data Entry'!AF1358="L",'Data Entry'!AE1358*1,IFERROR(,""))))))))</f>
        <v>0</v>
      </c>
      <c r="F1355" s="1" t="s">
        <v>4</v>
      </c>
      <c r="G1355" s="1">
        <f>IF('Data Entry'!AA1358="g",'Data Entry'!Z1358*0.001,IF('Data Entry'!AA1358="mg",'Data Entry'!Z1358*0.000001,IF('Data Entry'!AA1358="t",'Data Entry'!Z1358*1000,IF('Data Entry'!AA1358="ml",'Data Entry'!Z1358*0.001,IF('Data Entry'!AA1358="kg",'Data Entry'!Z1358*1,IF('Data Entry'!AA1358="Piezas",'Data Entry'!Z1358*1,IF('Data Entry'!AA1358="L",'Data Entry'!Z1358*1,IFERROR(,""))))))))</f>
        <v>0</v>
      </c>
      <c r="H1355" s="1" t="s">
        <v>4</v>
      </c>
      <c r="I1355" s="1">
        <f>IF('Data Entry'!AC1358="g",'Data Entry'!AB1358*0.001,IF('Data Entry'!AC1358="mg",'Data Entry'!AB1358*0.000001,IF('Data Entry'!AC1358="t",'Data Entry'!AB1358*1000,IF('Data Entry'!AC1358="ml",'Data Entry'!AB1358*0.001,IF('Data Entry'!AC1358="kg",'Data Entry'!AB1358*1,IF('Data Entry'!AC1358="L",'Data Entry'!AB1358*1,IFERROR(,"")))))))</f>
        <v>0</v>
      </c>
      <c r="J1355" s="59" t="str">
        <f>'Data Entry'!AU1358</f>
        <v/>
      </c>
      <c r="K1355" s="1">
        <f>IF('Data Entry'!AI1358="g",'Data Entry'!AH1358*0.001*V1355,IF('Data Entry'!AI1358="UI",'Data Entry'!AH1358*0.000001*V1355,IF('Data Entry'!AI1358="mg",'Data Entry'!AH1358*0.000001*V1355,IF('Data Entry'!AI1358="t",'Data Entry'!AH1358*1000*V1355,IF('Data Entry'!AI1358="kg",'Data Entry'!AH1358*1*V1355,IF('Data Entry'!AI1358="L",'Data Entry'!AH1358*1*V1355,IFERROR(,"")))))))</f>
        <v>0</v>
      </c>
      <c r="L1355" s="1" t="s">
        <v>4</v>
      </c>
      <c r="M1355" s="59">
        <f>'Data Entry'!AJ1358</f>
        <v>0</v>
      </c>
      <c r="N1355" s="59" t="str">
        <f>'Data Entry'!AX1358</f>
        <v/>
      </c>
      <c r="O1355" s="1">
        <f>IF('Data Entry'!AL1358="g",'Data Entry'!AK1358*0.001*W1355,IF('Data Entry'!AL1358="UI",'Data Entry'!AK1358*0.000001*W1355,IF('Data Entry'!AL1358="mg",'Data Entry'!AK1358*0.000001*W1355,IF('Data Entry'!AL1358="t",'Data Entry'!AK1358*1000*W1355,IF('Data Entry'!AL1358="kg",'Data Entry'!AK1358*1*W1355,IF('Data Entry'!AL1358="L",'Data Entry'!AK1358*1*W1355,IFERROR(,"")))))))</f>
        <v>0</v>
      </c>
      <c r="P1355" s="1" t="s">
        <v>4</v>
      </c>
      <c r="Q1355" s="59">
        <f>'Data Entry'!AM1358</f>
        <v>0</v>
      </c>
      <c r="R1355" s="59" t="str">
        <f>'Data Entry'!BA1358</f>
        <v/>
      </c>
      <c r="S1355" s="1">
        <f>IF('Data Entry'!AO1358="g",'Data Entry'!AN1358*0.001*X1355,IF('Data Entry'!AO1358="UI",'Data Entry'!AN1358*0.000001*X1355,IF('Data Entry'!AO1358="mg",'Data Entry'!AN1358*0.000001*X1355,IF('Data Entry'!AO1358="t",'Data Entry'!AN1358*1000*X1355,IF('Data Entry'!AO1358="kg",'Data Entry'!AN1358*1*X1355,IF('Data Entry'!AO1358="L",'Data Entry'!AN1358*1*X1355,IFERROR(,"")))))))</f>
        <v>0</v>
      </c>
      <c r="T1355" s="1" t="s">
        <v>4</v>
      </c>
      <c r="U1355" s="59" t="str">
        <f>IF('Data Entry'!AP1358="No aplica","1",'Data Entry'!AP1358)</f>
        <v/>
      </c>
      <c r="V1355" s="59" t="str">
        <f>IF('Data Entry'!AS1358="No aplica","1",'Data Entry'!AS1358)</f>
        <v/>
      </c>
      <c r="W1355" s="59" t="str">
        <f>IF('Data Entry'!AV1358="No aplica","1",'Data Entry'!AV1358)</f>
        <v/>
      </c>
      <c r="X1355" s="59" t="str">
        <f>IF('Data Entry'!AY1358="No aplica","1",'Data Entry'!AY1358)</f>
        <v/>
      </c>
      <c r="Y1355" s="151" t="str">
        <f t="shared" si="21"/>
        <v/>
      </c>
      <c r="Z1355" s="152" t="str">
        <f>IF('Data Entry'!H1358="Yes","1",IF(AND('Data Entry'!H1358="",'Data Entry'!I1358="",'Data Entry'!J1358="",'Data Entry'!K1358="",'Data Entry'!L1358="",'Data Entry'!M1358="",'Data Entry'!N1358="",'Data Entry'!O1358="",'Data Entry'!P1358="",'Data Entry'!Q1358=""),"","1"))</f>
        <v/>
      </c>
      <c r="AA1355" s="152" t="str">
        <f>IF('Data Entry'!R1358="Yes","1",IF(AND('Data Entry'!R1358="",'Data Entry'!S1358="",'Data Entry'!T1358="",'Data Entry'!U1358=""),"","1"))</f>
        <v/>
      </c>
      <c r="AB1355" s="157" t="str">
        <f>IF('Data Entry'!V1358="Yes","1",IF(AND('Data Entry'!V1358="",'Data Entry'!W1358=""),"","1"))</f>
        <v/>
      </c>
    </row>
    <row r="1356" spans="1:28" ht="17">
      <c r="A1356" s="59">
        <f>'Data Entry'!AB1359</f>
        <v>0</v>
      </c>
      <c r="B1356" s="59" t="str">
        <f>'Data Entry'!AR1359</f>
        <v/>
      </c>
      <c r="C1356" s="1">
        <f>IF('Data Entry'!AD1359="g",'Data Entry'!AC1359*0.001*U1356,IF('Data Entry'!AD1359="UI",'Data Entry'!AC1359*0.000001*U1356,IF('Data Entry'!AD1359="mg",'Data Entry'!AC1359*0.000001*U1356,IF('Data Entry'!AD1359="t",'Data Entry'!AC1359*1000*U1356,IF('Data Entry'!AD1359="kg",'Data Entry'!AC1359*1*U1356,IF('Data Entry'!AD1359="L",'Data Entry'!AC1359*1*U1356,IFERROR(,"")))))))</f>
        <v>0</v>
      </c>
      <c r="D1356" s="1" t="s">
        <v>4</v>
      </c>
      <c r="E1356" s="1">
        <f>IF('Data Entry'!AF1359="g",'Data Entry'!AE1359*0.001,IF('Data Entry'!AF1359="mg",'Data Entry'!AE1359*0.000001,IF('Data Entry'!AF1359="t",'Data Entry'!AE1359*1000,IF('Data Entry'!AF1359="ml",'Data Entry'!AE1359*0.001,IF('Data Entry'!AF1359="kg",'Data Entry'!AE1359*1,IF('Data Entry'!AF1359="Pieza",'Data Entry'!AE1359*1,IF('Data Entry'!AF1359="L",'Data Entry'!AE1359*1,IFERROR(,""))))))))</f>
        <v>0</v>
      </c>
      <c r="F1356" s="1" t="s">
        <v>4</v>
      </c>
      <c r="G1356" s="1">
        <f>IF('Data Entry'!AA1359="g",'Data Entry'!Z1359*0.001,IF('Data Entry'!AA1359="mg",'Data Entry'!Z1359*0.000001,IF('Data Entry'!AA1359="t",'Data Entry'!Z1359*1000,IF('Data Entry'!AA1359="ml",'Data Entry'!Z1359*0.001,IF('Data Entry'!AA1359="kg",'Data Entry'!Z1359*1,IF('Data Entry'!AA1359="Piezas",'Data Entry'!Z1359*1,IF('Data Entry'!AA1359="L",'Data Entry'!Z1359*1,IFERROR(,""))))))))</f>
        <v>0</v>
      </c>
      <c r="H1356" s="1" t="s">
        <v>4</v>
      </c>
      <c r="I1356" s="1">
        <f>IF('Data Entry'!AC1359="g",'Data Entry'!AB1359*0.001,IF('Data Entry'!AC1359="mg",'Data Entry'!AB1359*0.000001,IF('Data Entry'!AC1359="t",'Data Entry'!AB1359*1000,IF('Data Entry'!AC1359="ml",'Data Entry'!AB1359*0.001,IF('Data Entry'!AC1359="kg",'Data Entry'!AB1359*1,IF('Data Entry'!AC1359="L",'Data Entry'!AB1359*1,IFERROR(,"")))))))</f>
        <v>0</v>
      </c>
      <c r="J1356" s="59" t="str">
        <f>'Data Entry'!AU1359</f>
        <v/>
      </c>
      <c r="K1356" s="1">
        <f>IF('Data Entry'!AI1359="g",'Data Entry'!AH1359*0.001*V1356,IF('Data Entry'!AI1359="UI",'Data Entry'!AH1359*0.000001*V1356,IF('Data Entry'!AI1359="mg",'Data Entry'!AH1359*0.000001*V1356,IF('Data Entry'!AI1359="t",'Data Entry'!AH1359*1000*V1356,IF('Data Entry'!AI1359="kg",'Data Entry'!AH1359*1*V1356,IF('Data Entry'!AI1359="L",'Data Entry'!AH1359*1*V1356,IFERROR(,"")))))))</f>
        <v>0</v>
      </c>
      <c r="L1356" s="1" t="s">
        <v>4</v>
      </c>
      <c r="M1356" s="59">
        <f>'Data Entry'!AJ1359</f>
        <v>0</v>
      </c>
      <c r="N1356" s="59" t="str">
        <f>'Data Entry'!AX1359</f>
        <v/>
      </c>
      <c r="O1356" s="1">
        <f>IF('Data Entry'!AL1359="g",'Data Entry'!AK1359*0.001*W1356,IF('Data Entry'!AL1359="UI",'Data Entry'!AK1359*0.000001*W1356,IF('Data Entry'!AL1359="mg",'Data Entry'!AK1359*0.000001*W1356,IF('Data Entry'!AL1359="t",'Data Entry'!AK1359*1000*W1356,IF('Data Entry'!AL1359="kg",'Data Entry'!AK1359*1*W1356,IF('Data Entry'!AL1359="L",'Data Entry'!AK1359*1*W1356,IFERROR(,"")))))))</f>
        <v>0</v>
      </c>
      <c r="P1356" s="1" t="s">
        <v>4</v>
      </c>
      <c r="Q1356" s="59">
        <f>'Data Entry'!AM1359</f>
        <v>0</v>
      </c>
      <c r="R1356" s="59" t="str">
        <f>'Data Entry'!BA1359</f>
        <v/>
      </c>
      <c r="S1356" s="1">
        <f>IF('Data Entry'!AO1359="g",'Data Entry'!AN1359*0.001*X1356,IF('Data Entry'!AO1359="UI",'Data Entry'!AN1359*0.000001*X1356,IF('Data Entry'!AO1359="mg",'Data Entry'!AN1359*0.000001*X1356,IF('Data Entry'!AO1359="t",'Data Entry'!AN1359*1000*X1356,IF('Data Entry'!AO1359="kg",'Data Entry'!AN1359*1*X1356,IF('Data Entry'!AO1359="L",'Data Entry'!AN1359*1*X1356,IFERROR(,"")))))))</f>
        <v>0</v>
      </c>
      <c r="T1356" s="1" t="s">
        <v>4</v>
      </c>
      <c r="U1356" s="59" t="str">
        <f>IF('Data Entry'!AP1359="No aplica","1",'Data Entry'!AP1359)</f>
        <v/>
      </c>
      <c r="V1356" s="59" t="str">
        <f>IF('Data Entry'!AS1359="No aplica","1",'Data Entry'!AS1359)</f>
        <v/>
      </c>
      <c r="W1356" s="59" t="str">
        <f>IF('Data Entry'!AV1359="No aplica","1",'Data Entry'!AV1359)</f>
        <v/>
      </c>
      <c r="X1356" s="59" t="str">
        <f>IF('Data Entry'!AY1359="No aplica","1",'Data Entry'!AY1359)</f>
        <v/>
      </c>
      <c r="Y1356" s="151" t="str">
        <f t="shared" si="21"/>
        <v/>
      </c>
      <c r="Z1356" s="152" t="str">
        <f>IF('Data Entry'!H1359="Yes","1",IF(AND('Data Entry'!H1359="",'Data Entry'!I1359="",'Data Entry'!J1359="",'Data Entry'!K1359="",'Data Entry'!L1359="",'Data Entry'!M1359="",'Data Entry'!N1359="",'Data Entry'!O1359="",'Data Entry'!P1359="",'Data Entry'!Q1359=""),"","1"))</f>
        <v/>
      </c>
      <c r="AA1356" s="152" t="str">
        <f>IF('Data Entry'!R1359="Yes","1",IF(AND('Data Entry'!R1359="",'Data Entry'!S1359="",'Data Entry'!T1359="",'Data Entry'!U1359=""),"","1"))</f>
        <v/>
      </c>
      <c r="AB1356" s="157" t="str">
        <f>IF('Data Entry'!V1359="Yes","1",IF(AND('Data Entry'!V1359="",'Data Entry'!W1359=""),"","1"))</f>
        <v/>
      </c>
    </row>
    <row r="1357" spans="1:28" ht="17">
      <c r="A1357" s="59">
        <f>'Data Entry'!AB1360</f>
        <v>0</v>
      </c>
      <c r="B1357" s="59" t="str">
        <f>'Data Entry'!AR1360</f>
        <v/>
      </c>
      <c r="C1357" s="1">
        <f>IF('Data Entry'!AD1360="g",'Data Entry'!AC1360*0.001*U1357,IF('Data Entry'!AD1360="UI",'Data Entry'!AC1360*0.000001*U1357,IF('Data Entry'!AD1360="mg",'Data Entry'!AC1360*0.000001*U1357,IF('Data Entry'!AD1360="t",'Data Entry'!AC1360*1000*U1357,IF('Data Entry'!AD1360="kg",'Data Entry'!AC1360*1*U1357,IF('Data Entry'!AD1360="L",'Data Entry'!AC1360*1*U1357,IFERROR(,"")))))))</f>
        <v>0</v>
      </c>
      <c r="D1357" s="1" t="s">
        <v>4</v>
      </c>
      <c r="E1357" s="1">
        <f>IF('Data Entry'!AF1360="g",'Data Entry'!AE1360*0.001,IF('Data Entry'!AF1360="mg",'Data Entry'!AE1360*0.000001,IF('Data Entry'!AF1360="t",'Data Entry'!AE1360*1000,IF('Data Entry'!AF1360="ml",'Data Entry'!AE1360*0.001,IF('Data Entry'!AF1360="kg",'Data Entry'!AE1360*1,IF('Data Entry'!AF1360="Pieza",'Data Entry'!AE1360*1,IF('Data Entry'!AF1360="L",'Data Entry'!AE1360*1,IFERROR(,""))))))))</f>
        <v>0</v>
      </c>
      <c r="F1357" s="1" t="s">
        <v>4</v>
      </c>
      <c r="G1357" s="1">
        <f>IF('Data Entry'!AA1360="g",'Data Entry'!Z1360*0.001,IF('Data Entry'!AA1360="mg",'Data Entry'!Z1360*0.000001,IF('Data Entry'!AA1360="t",'Data Entry'!Z1360*1000,IF('Data Entry'!AA1360="ml",'Data Entry'!Z1360*0.001,IF('Data Entry'!AA1360="kg",'Data Entry'!Z1360*1,IF('Data Entry'!AA1360="Piezas",'Data Entry'!Z1360*1,IF('Data Entry'!AA1360="L",'Data Entry'!Z1360*1,IFERROR(,""))))))))</f>
        <v>0</v>
      </c>
      <c r="H1357" s="1" t="s">
        <v>4</v>
      </c>
      <c r="I1357" s="1">
        <f>IF('Data Entry'!AC1360="g",'Data Entry'!AB1360*0.001,IF('Data Entry'!AC1360="mg",'Data Entry'!AB1360*0.000001,IF('Data Entry'!AC1360="t",'Data Entry'!AB1360*1000,IF('Data Entry'!AC1360="ml",'Data Entry'!AB1360*0.001,IF('Data Entry'!AC1360="kg",'Data Entry'!AB1360*1,IF('Data Entry'!AC1360="L",'Data Entry'!AB1360*1,IFERROR(,"")))))))</f>
        <v>0</v>
      </c>
      <c r="J1357" s="59" t="str">
        <f>'Data Entry'!AU1360</f>
        <v/>
      </c>
      <c r="K1357" s="1">
        <f>IF('Data Entry'!AI1360="g",'Data Entry'!AH1360*0.001*V1357,IF('Data Entry'!AI1360="UI",'Data Entry'!AH1360*0.000001*V1357,IF('Data Entry'!AI1360="mg",'Data Entry'!AH1360*0.000001*V1357,IF('Data Entry'!AI1360="t",'Data Entry'!AH1360*1000*V1357,IF('Data Entry'!AI1360="kg",'Data Entry'!AH1360*1*V1357,IF('Data Entry'!AI1360="L",'Data Entry'!AH1360*1*V1357,IFERROR(,"")))))))</f>
        <v>0</v>
      </c>
      <c r="L1357" s="1" t="s">
        <v>4</v>
      </c>
      <c r="M1357" s="59">
        <f>'Data Entry'!AJ1360</f>
        <v>0</v>
      </c>
      <c r="N1357" s="59" t="str">
        <f>'Data Entry'!AX1360</f>
        <v/>
      </c>
      <c r="O1357" s="1">
        <f>IF('Data Entry'!AL1360="g",'Data Entry'!AK1360*0.001*W1357,IF('Data Entry'!AL1360="UI",'Data Entry'!AK1360*0.000001*W1357,IF('Data Entry'!AL1360="mg",'Data Entry'!AK1360*0.000001*W1357,IF('Data Entry'!AL1360="t",'Data Entry'!AK1360*1000*W1357,IF('Data Entry'!AL1360="kg",'Data Entry'!AK1360*1*W1357,IF('Data Entry'!AL1360="L",'Data Entry'!AK1360*1*W1357,IFERROR(,"")))))))</f>
        <v>0</v>
      </c>
      <c r="P1357" s="1" t="s">
        <v>4</v>
      </c>
      <c r="Q1357" s="59">
        <f>'Data Entry'!AM1360</f>
        <v>0</v>
      </c>
      <c r="R1357" s="59" t="str">
        <f>'Data Entry'!BA1360</f>
        <v/>
      </c>
      <c r="S1357" s="1">
        <f>IF('Data Entry'!AO1360="g",'Data Entry'!AN1360*0.001*X1357,IF('Data Entry'!AO1360="UI",'Data Entry'!AN1360*0.000001*X1357,IF('Data Entry'!AO1360="mg",'Data Entry'!AN1360*0.000001*X1357,IF('Data Entry'!AO1360="t",'Data Entry'!AN1360*1000*X1357,IF('Data Entry'!AO1360="kg",'Data Entry'!AN1360*1*X1357,IF('Data Entry'!AO1360="L",'Data Entry'!AN1360*1*X1357,IFERROR(,"")))))))</f>
        <v>0</v>
      </c>
      <c r="T1357" s="1" t="s">
        <v>4</v>
      </c>
      <c r="U1357" s="59" t="str">
        <f>IF('Data Entry'!AP1360="No aplica","1",'Data Entry'!AP1360)</f>
        <v/>
      </c>
      <c r="V1357" s="59" t="str">
        <f>IF('Data Entry'!AS1360="No aplica","1",'Data Entry'!AS1360)</f>
        <v/>
      </c>
      <c r="W1357" s="59" t="str">
        <f>IF('Data Entry'!AV1360="No aplica","1",'Data Entry'!AV1360)</f>
        <v/>
      </c>
      <c r="X1357" s="59" t="str">
        <f>IF('Data Entry'!AY1360="No aplica","1",'Data Entry'!AY1360)</f>
        <v/>
      </c>
      <c r="Y1357" s="151" t="str">
        <f t="shared" si="21"/>
        <v/>
      </c>
      <c r="Z1357" s="152" t="str">
        <f>IF('Data Entry'!H1360="Yes","1",IF(AND('Data Entry'!H1360="",'Data Entry'!I1360="",'Data Entry'!J1360="",'Data Entry'!K1360="",'Data Entry'!L1360="",'Data Entry'!M1360="",'Data Entry'!N1360="",'Data Entry'!O1360="",'Data Entry'!P1360="",'Data Entry'!Q1360=""),"","1"))</f>
        <v/>
      </c>
      <c r="AA1357" s="152" t="str">
        <f>IF('Data Entry'!R1360="Yes","1",IF(AND('Data Entry'!R1360="",'Data Entry'!S1360="",'Data Entry'!T1360="",'Data Entry'!U1360=""),"","1"))</f>
        <v/>
      </c>
      <c r="AB1357" s="157" t="str">
        <f>IF('Data Entry'!V1360="Yes","1",IF(AND('Data Entry'!V1360="",'Data Entry'!W1360=""),"","1"))</f>
        <v/>
      </c>
    </row>
    <row r="1358" spans="1:28" ht="17">
      <c r="A1358" s="59">
        <f>'Data Entry'!AB1361</f>
        <v>0</v>
      </c>
      <c r="B1358" s="59" t="str">
        <f>'Data Entry'!AR1361</f>
        <v/>
      </c>
      <c r="C1358" s="1">
        <f>IF('Data Entry'!AD1361="g",'Data Entry'!AC1361*0.001*U1358,IF('Data Entry'!AD1361="UI",'Data Entry'!AC1361*0.000001*U1358,IF('Data Entry'!AD1361="mg",'Data Entry'!AC1361*0.000001*U1358,IF('Data Entry'!AD1361="t",'Data Entry'!AC1361*1000*U1358,IF('Data Entry'!AD1361="kg",'Data Entry'!AC1361*1*U1358,IF('Data Entry'!AD1361="L",'Data Entry'!AC1361*1*U1358,IFERROR(,"")))))))</f>
        <v>0</v>
      </c>
      <c r="D1358" s="1" t="s">
        <v>4</v>
      </c>
      <c r="E1358" s="1">
        <f>IF('Data Entry'!AF1361="g",'Data Entry'!AE1361*0.001,IF('Data Entry'!AF1361="mg",'Data Entry'!AE1361*0.000001,IF('Data Entry'!AF1361="t",'Data Entry'!AE1361*1000,IF('Data Entry'!AF1361="ml",'Data Entry'!AE1361*0.001,IF('Data Entry'!AF1361="kg",'Data Entry'!AE1361*1,IF('Data Entry'!AF1361="Pieza",'Data Entry'!AE1361*1,IF('Data Entry'!AF1361="L",'Data Entry'!AE1361*1,IFERROR(,""))))))))</f>
        <v>0</v>
      </c>
      <c r="F1358" s="1" t="s">
        <v>4</v>
      </c>
      <c r="G1358" s="1">
        <f>IF('Data Entry'!AA1361="g",'Data Entry'!Z1361*0.001,IF('Data Entry'!AA1361="mg",'Data Entry'!Z1361*0.000001,IF('Data Entry'!AA1361="t",'Data Entry'!Z1361*1000,IF('Data Entry'!AA1361="ml",'Data Entry'!Z1361*0.001,IF('Data Entry'!AA1361="kg",'Data Entry'!Z1361*1,IF('Data Entry'!AA1361="Piezas",'Data Entry'!Z1361*1,IF('Data Entry'!AA1361="L",'Data Entry'!Z1361*1,IFERROR(,""))))))))</f>
        <v>0</v>
      </c>
      <c r="H1358" s="1" t="s">
        <v>4</v>
      </c>
      <c r="I1358" s="1">
        <f>IF('Data Entry'!AC1361="g",'Data Entry'!AB1361*0.001,IF('Data Entry'!AC1361="mg",'Data Entry'!AB1361*0.000001,IF('Data Entry'!AC1361="t",'Data Entry'!AB1361*1000,IF('Data Entry'!AC1361="ml",'Data Entry'!AB1361*0.001,IF('Data Entry'!AC1361="kg",'Data Entry'!AB1361*1,IF('Data Entry'!AC1361="L",'Data Entry'!AB1361*1,IFERROR(,"")))))))</f>
        <v>0</v>
      </c>
      <c r="J1358" s="59" t="str">
        <f>'Data Entry'!AU1361</f>
        <v/>
      </c>
      <c r="K1358" s="1">
        <f>IF('Data Entry'!AI1361="g",'Data Entry'!AH1361*0.001*V1358,IF('Data Entry'!AI1361="UI",'Data Entry'!AH1361*0.000001*V1358,IF('Data Entry'!AI1361="mg",'Data Entry'!AH1361*0.000001*V1358,IF('Data Entry'!AI1361="t",'Data Entry'!AH1361*1000*V1358,IF('Data Entry'!AI1361="kg",'Data Entry'!AH1361*1*V1358,IF('Data Entry'!AI1361="L",'Data Entry'!AH1361*1*V1358,IFERROR(,"")))))))</f>
        <v>0</v>
      </c>
      <c r="L1358" s="1" t="s">
        <v>4</v>
      </c>
      <c r="M1358" s="59">
        <f>'Data Entry'!AJ1361</f>
        <v>0</v>
      </c>
      <c r="N1358" s="59" t="str">
        <f>'Data Entry'!AX1361</f>
        <v/>
      </c>
      <c r="O1358" s="1">
        <f>IF('Data Entry'!AL1361="g",'Data Entry'!AK1361*0.001*W1358,IF('Data Entry'!AL1361="UI",'Data Entry'!AK1361*0.000001*W1358,IF('Data Entry'!AL1361="mg",'Data Entry'!AK1361*0.000001*W1358,IF('Data Entry'!AL1361="t",'Data Entry'!AK1361*1000*W1358,IF('Data Entry'!AL1361="kg",'Data Entry'!AK1361*1*W1358,IF('Data Entry'!AL1361="L",'Data Entry'!AK1361*1*W1358,IFERROR(,"")))))))</f>
        <v>0</v>
      </c>
      <c r="P1358" s="1" t="s">
        <v>4</v>
      </c>
      <c r="Q1358" s="59">
        <f>'Data Entry'!AM1361</f>
        <v>0</v>
      </c>
      <c r="R1358" s="59" t="str">
        <f>'Data Entry'!BA1361</f>
        <v/>
      </c>
      <c r="S1358" s="1">
        <f>IF('Data Entry'!AO1361="g",'Data Entry'!AN1361*0.001*X1358,IF('Data Entry'!AO1361="UI",'Data Entry'!AN1361*0.000001*X1358,IF('Data Entry'!AO1361="mg",'Data Entry'!AN1361*0.000001*X1358,IF('Data Entry'!AO1361="t",'Data Entry'!AN1361*1000*X1358,IF('Data Entry'!AO1361="kg",'Data Entry'!AN1361*1*X1358,IF('Data Entry'!AO1361="L",'Data Entry'!AN1361*1*X1358,IFERROR(,"")))))))</f>
        <v>0</v>
      </c>
      <c r="T1358" s="1" t="s">
        <v>4</v>
      </c>
      <c r="U1358" s="59" t="str">
        <f>IF('Data Entry'!AP1361="No aplica","1",'Data Entry'!AP1361)</f>
        <v/>
      </c>
      <c r="V1358" s="59" t="str">
        <f>IF('Data Entry'!AS1361="No aplica","1",'Data Entry'!AS1361)</f>
        <v/>
      </c>
      <c r="W1358" s="59" t="str">
        <f>IF('Data Entry'!AV1361="No aplica","1",'Data Entry'!AV1361)</f>
        <v/>
      </c>
      <c r="X1358" s="59" t="str">
        <f>IF('Data Entry'!AY1361="No aplica","1",'Data Entry'!AY1361)</f>
        <v/>
      </c>
      <c r="Y1358" s="151" t="str">
        <f t="shared" si="21"/>
        <v/>
      </c>
      <c r="Z1358" s="152" t="str">
        <f>IF('Data Entry'!H1361="Yes","1",IF(AND('Data Entry'!H1361="",'Data Entry'!I1361="",'Data Entry'!J1361="",'Data Entry'!K1361="",'Data Entry'!L1361="",'Data Entry'!M1361="",'Data Entry'!N1361="",'Data Entry'!O1361="",'Data Entry'!P1361="",'Data Entry'!Q1361=""),"","1"))</f>
        <v/>
      </c>
      <c r="AA1358" s="152" t="str">
        <f>IF('Data Entry'!R1361="Yes","1",IF(AND('Data Entry'!R1361="",'Data Entry'!S1361="",'Data Entry'!T1361="",'Data Entry'!U1361=""),"","1"))</f>
        <v/>
      </c>
      <c r="AB1358" s="157" t="str">
        <f>IF('Data Entry'!V1361="Yes","1",IF(AND('Data Entry'!V1361="",'Data Entry'!W1361=""),"","1"))</f>
        <v/>
      </c>
    </row>
    <row r="1359" spans="1:28" ht="17">
      <c r="A1359" s="59">
        <f>'Data Entry'!AB1362</f>
        <v>0</v>
      </c>
      <c r="B1359" s="59" t="str">
        <f>'Data Entry'!AR1362</f>
        <v/>
      </c>
      <c r="C1359" s="1">
        <f>IF('Data Entry'!AD1362="g",'Data Entry'!AC1362*0.001*U1359,IF('Data Entry'!AD1362="UI",'Data Entry'!AC1362*0.000001*U1359,IF('Data Entry'!AD1362="mg",'Data Entry'!AC1362*0.000001*U1359,IF('Data Entry'!AD1362="t",'Data Entry'!AC1362*1000*U1359,IF('Data Entry'!AD1362="kg",'Data Entry'!AC1362*1*U1359,IF('Data Entry'!AD1362="L",'Data Entry'!AC1362*1*U1359,IFERROR(,"")))))))</f>
        <v>0</v>
      </c>
      <c r="D1359" s="1" t="s">
        <v>4</v>
      </c>
      <c r="E1359" s="1">
        <f>IF('Data Entry'!AF1362="g",'Data Entry'!AE1362*0.001,IF('Data Entry'!AF1362="mg",'Data Entry'!AE1362*0.000001,IF('Data Entry'!AF1362="t",'Data Entry'!AE1362*1000,IF('Data Entry'!AF1362="ml",'Data Entry'!AE1362*0.001,IF('Data Entry'!AF1362="kg",'Data Entry'!AE1362*1,IF('Data Entry'!AF1362="Pieza",'Data Entry'!AE1362*1,IF('Data Entry'!AF1362="L",'Data Entry'!AE1362*1,IFERROR(,""))))))))</f>
        <v>0</v>
      </c>
      <c r="F1359" s="1" t="s">
        <v>4</v>
      </c>
      <c r="G1359" s="1">
        <f>IF('Data Entry'!AA1362="g",'Data Entry'!Z1362*0.001,IF('Data Entry'!AA1362="mg",'Data Entry'!Z1362*0.000001,IF('Data Entry'!AA1362="t",'Data Entry'!Z1362*1000,IF('Data Entry'!AA1362="ml",'Data Entry'!Z1362*0.001,IF('Data Entry'!AA1362="kg",'Data Entry'!Z1362*1,IF('Data Entry'!AA1362="Piezas",'Data Entry'!Z1362*1,IF('Data Entry'!AA1362="L",'Data Entry'!Z1362*1,IFERROR(,""))))))))</f>
        <v>0</v>
      </c>
      <c r="H1359" s="1" t="s">
        <v>4</v>
      </c>
      <c r="I1359" s="1">
        <f>IF('Data Entry'!AC1362="g",'Data Entry'!AB1362*0.001,IF('Data Entry'!AC1362="mg",'Data Entry'!AB1362*0.000001,IF('Data Entry'!AC1362="t",'Data Entry'!AB1362*1000,IF('Data Entry'!AC1362="ml",'Data Entry'!AB1362*0.001,IF('Data Entry'!AC1362="kg",'Data Entry'!AB1362*1,IF('Data Entry'!AC1362="L",'Data Entry'!AB1362*1,IFERROR(,"")))))))</f>
        <v>0</v>
      </c>
      <c r="J1359" s="59" t="str">
        <f>'Data Entry'!AU1362</f>
        <v/>
      </c>
      <c r="K1359" s="1">
        <f>IF('Data Entry'!AI1362="g",'Data Entry'!AH1362*0.001*V1359,IF('Data Entry'!AI1362="UI",'Data Entry'!AH1362*0.000001*V1359,IF('Data Entry'!AI1362="mg",'Data Entry'!AH1362*0.000001*V1359,IF('Data Entry'!AI1362="t",'Data Entry'!AH1362*1000*V1359,IF('Data Entry'!AI1362="kg",'Data Entry'!AH1362*1*V1359,IF('Data Entry'!AI1362="L",'Data Entry'!AH1362*1*V1359,IFERROR(,"")))))))</f>
        <v>0</v>
      </c>
      <c r="L1359" s="1" t="s">
        <v>4</v>
      </c>
      <c r="M1359" s="59">
        <f>'Data Entry'!AJ1362</f>
        <v>0</v>
      </c>
      <c r="N1359" s="59" t="str">
        <f>'Data Entry'!AX1362</f>
        <v/>
      </c>
      <c r="O1359" s="1">
        <f>IF('Data Entry'!AL1362="g",'Data Entry'!AK1362*0.001*W1359,IF('Data Entry'!AL1362="UI",'Data Entry'!AK1362*0.000001*W1359,IF('Data Entry'!AL1362="mg",'Data Entry'!AK1362*0.000001*W1359,IF('Data Entry'!AL1362="t",'Data Entry'!AK1362*1000*W1359,IF('Data Entry'!AL1362="kg",'Data Entry'!AK1362*1*W1359,IF('Data Entry'!AL1362="L",'Data Entry'!AK1362*1*W1359,IFERROR(,"")))))))</f>
        <v>0</v>
      </c>
      <c r="P1359" s="1" t="s">
        <v>4</v>
      </c>
      <c r="Q1359" s="59">
        <f>'Data Entry'!AM1362</f>
        <v>0</v>
      </c>
      <c r="R1359" s="59" t="str">
        <f>'Data Entry'!BA1362</f>
        <v/>
      </c>
      <c r="S1359" s="1">
        <f>IF('Data Entry'!AO1362="g",'Data Entry'!AN1362*0.001*X1359,IF('Data Entry'!AO1362="UI",'Data Entry'!AN1362*0.000001*X1359,IF('Data Entry'!AO1362="mg",'Data Entry'!AN1362*0.000001*X1359,IF('Data Entry'!AO1362="t",'Data Entry'!AN1362*1000*X1359,IF('Data Entry'!AO1362="kg",'Data Entry'!AN1362*1*X1359,IF('Data Entry'!AO1362="L",'Data Entry'!AN1362*1*X1359,IFERROR(,"")))))))</f>
        <v>0</v>
      </c>
      <c r="T1359" s="1" t="s">
        <v>4</v>
      </c>
      <c r="U1359" s="59" t="str">
        <f>IF('Data Entry'!AP1362="No aplica","1",'Data Entry'!AP1362)</f>
        <v/>
      </c>
      <c r="V1359" s="59" t="str">
        <f>IF('Data Entry'!AS1362="No aplica","1",'Data Entry'!AS1362)</f>
        <v/>
      </c>
      <c r="W1359" s="59" t="str">
        <f>IF('Data Entry'!AV1362="No aplica","1",'Data Entry'!AV1362)</f>
        <v/>
      </c>
      <c r="X1359" s="59" t="str">
        <f>IF('Data Entry'!AY1362="No aplica","1",'Data Entry'!AY1362)</f>
        <v/>
      </c>
      <c r="Y1359" s="151" t="str">
        <f t="shared" si="21"/>
        <v/>
      </c>
      <c r="Z1359" s="152" t="str">
        <f>IF('Data Entry'!H1362="Yes","1",IF(AND('Data Entry'!H1362="",'Data Entry'!I1362="",'Data Entry'!J1362="",'Data Entry'!K1362="",'Data Entry'!L1362="",'Data Entry'!M1362="",'Data Entry'!N1362="",'Data Entry'!O1362="",'Data Entry'!P1362="",'Data Entry'!Q1362=""),"","1"))</f>
        <v/>
      </c>
      <c r="AA1359" s="152" t="str">
        <f>IF('Data Entry'!R1362="Yes","1",IF(AND('Data Entry'!R1362="",'Data Entry'!S1362="",'Data Entry'!T1362="",'Data Entry'!U1362=""),"","1"))</f>
        <v/>
      </c>
      <c r="AB1359" s="157" t="str">
        <f>IF('Data Entry'!V1362="Yes","1",IF(AND('Data Entry'!V1362="",'Data Entry'!W1362=""),"","1"))</f>
        <v/>
      </c>
    </row>
    <row r="1360" spans="1:28" ht="17">
      <c r="A1360" s="59">
        <f>'Data Entry'!AB1363</f>
        <v>0</v>
      </c>
      <c r="B1360" s="59" t="str">
        <f>'Data Entry'!AR1363</f>
        <v/>
      </c>
      <c r="C1360" s="1">
        <f>IF('Data Entry'!AD1363="g",'Data Entry'!AC1363*0.001*U1360,IF('Data Entry'!AD1363="UI",'Data Entry'!AC1363*0.000001*U1360,IF('Data Entry'!AD1363="mg",'Data Entry'!AC1363*0.000001*U1360,IF('Data Entry'!AD1363="t",'Data Entry'!AC1363*1000*U1360,IF('Data Entry'!AD1363="kg",'Data Entry'!AC1363*1*U1360,IF('Data Entry'!AD1363="L",'Data Entry'!AC1363*1*U1360,IFERROR(,"")))))))</f>
        <v>0</v>
      </c>
      <c r="D1360" s="1" t="s">
        <v>4</v>
      </c>
      <c r="E1360" s="1">
        <f>IF('Data Entry'!AF1363="g",'Data Entry'!AE1363*0.001,IF('Data Entry'!AF1363="mg",'Data Entry'!AE1363*0.000001,IF('Data Entry'!AF1363="t",'Data Entry'!AE1363*1000,IF('Data Entry'!AF1363="ml",'Data Entry'!AE1363*0.001,IF('Data Entry'!AF1363="kg",'Data Entry'!AE1363*1,IF('Data Entry'!AF1363="Pieza",'Data Entry'!AE1363*1,IF('Data Entry'!AF1363="L",'Data Entry'!AE1363*1,IFERROR(,""))))))))</f>
        <v>0</v>
      </c>
      <c r="F1360" s="1" t="s">
        <v>4</v>
      </c>
      <c r="G1360" s="1">
        <f>IF('Data Entry'!AA1363="g",'Data Entry'!Z1363*0.001,IF('Data Entry'!AA1363="mg",'Data Entry'!Z1363*0.000001,IF('Data Entry'!AA1363="t",'Data Entry'!Z1363*1000,IF('Data Entry'!AA1363="ml",'Data Entry'!Z1363*0.001,IF('Data Entry'!AA1363="kg",'Data Entry'!Z1363*1,IF('Data Entry'!AA1363="Piezas",'Data Entry'!Z1363*1,IF('Data Entry'!AA1363="L",'Data Entry'!Z1363*1,IFERROR(,""))))))))</f>
        <v>0</v>
      </c>
      <c r="H1360" s="1" t="s">
        <v>4</v>
      </c>
      <c r="I1360" s="1">
        <f>IF('Data Entry'!AC1363="g",'Data Entry'!AB1363*0.001,IF('Data Entry'!AC1363="mg",'Data Entry'!AB1363*0.000001,IF('Data Entry'!AC1363="t",'Data Entry'!AB1363*1000,IF('Data Entry'!AC1363="ml",'Data Entry'!AB1363*0.001,IF('Data Entry'!AC1363="kg",'Data Entry'!AB1363*1,IF('Data Entry'!AC1363="L",'Data Entry'!AB1363*1,IFERROR(,"")))))))</f>
        <v>0</v>
      </c>
      <c r="J1360" s="59" t="str">
        <f>'Data Entry'!AU1363</f>
        <v/>
      </c>
      <c r="K1360" s="1">
        <f>IF('Data Entry'!AI1363="g",'Data Entry'!AH1363*0.001*V1360,IF('Data Entry'!AI1363="UI",'Data Entry'!AH1363*0.000001*V1360,IF('Data Entry'!AI1363="mg",'Data Entry'!AH1363*0.000001*V1360,IF('Data Entry'!AI1363="t",'Data Entry'!AH1363*1000*V1360,IF('Data Entry'!AI1363="kg",'Data Entry'!AH1363*1*V1360,IF('Data Entry'!AI1363="L",'Data Entry'!AH1363*1*V1360,IFERROR(,"")))))))</f>
        <v>0</v>
      </c>
      <c r="L1360" s="1" t="s">
        <v>4</v>
      </c>
      <c r="M1360" s="59">
        <f>'Data Entry'!AJ1363</f>
        <v>0</v>
      </c>
      <c r="N1360" s="59" t="str">
        <f>'Data Entry'!AX1363</f>
        <v/>
      </c>
      <c r="O1360" s="1">
        <f>IF('Data Entry'!AL1363="g",'Data Entry'!AK1363*0.001*W1360,IF('Data Entry'!AL1363="UI",'Data Entry'!AK1363*0.000001*W1360,IF('Data Entry'!AL1363="mg",'Data Entry'!AK1363*0.000001*W1360,IF('Data Entry'!AL1363="t",'Data Entry'!AK1363*1000*W1360,IF('Data Entry'!AL1363="kg",'Data Entry'!AK1363*1*W1360,IF('Data Entry'!AL1363="L",'Data Entry'!AK1363*1*W1360,IFERROR(,"")))))))</f>
        <v>0</v>
      </c>
      <c r="P1360" s="1" t="s">
        <v>4</v>
      </c>
      <c r="Q1360" s="59">
        <f>'Data Entry'!AM1363</f>
        <v>0</v>
      </c>
      <c r="R1360" s="59" t="str">
        <f>'Data Entry'!BA1363</f>
        <v/>
      </c>
      <c r="S1360" s="1">
        <f>IF('Data Entry'!AO1363="g",'Data Entry'!AN1363*0.001*X1360,IF('Data Entry'!AO1363="UI",'Data Entry'!AN1363*0.000001*X1360,IF('Data Entry'!AO1363="mg",'Data Entry'!AN1363*0.000001*X1360,IF('Data Entry'!AO1363="t",'Data Entry'!AN1363*1000*X1360,IF('Data Entry'!AO1363="kg",'Data Entry'!AN1363*1*X1360,IF('Data Entry'!AO1363="L",'Data Entry'!AN1363*1*X1360,IFERROR(,"")))))))</f>
        <v>0</v>
      </c>
      <c r="T1360" s="1" t="s">
        <v>4</v>
      </c>
      <c r="U1360" s="59" t="str">
        <f>IF('Data Entry'!AP1363="No aplica","1",'Data Entry'!AP1363)</f>
        <v/>
      </c>
      <c r="V1360" s="59" t="str">
        <f>IF('Data Entry'!AS1363="No aplica","1",'Data Entry'!AS1363)</f>
        <v/>
      </c>
      <c r="W1360" s="59" t="str">
        <f>IF('Data Entry'!AV1363="No aplica","1",'Data Entry'!AV1363)</f>
        <v/>
      </c>
      <c r="X1360" s="59" t="str">
        <f>IF('Data Entry'!AY1363="No aplica","1",'Data Entry'!AY1363)</f>
        <v/>
      </c>
      <c r="Y1360" s="151" t="str">
        <f t="shared" si="21"/>
        <v/>
      </c>
      <c r="Z1360" s="152" t="str">
        <f>IF('Data Entry'!H1363="Yes","1",IF(AND('Data Entry'!H1363="",'Data Entry'!I1363="",'Data Entry'!J1363="",'Data Entry'!K1363="",'Data Entry'!L1363="",'Data Entry'!M1363="",'Data Entry'!N1363="",'Data Entry'!O1363="",'Data Entry'!P1363="",'Data Entry'!Q1363=""),"","1"))</f>
        <v/>
      </c>
      <c r="AA1360" s="152" t="str">
        <f>IF('Data Entry'!R1363="Yes","1",IF(AND('Data Entry'!R1363="",'Data Entry'!S1363="",'Data Entry'!T1363="",'Data Entry'!U1363=""),"","1"))</f>
        <v/>
      </c>
      <c r="AB1360" s="157" t="str">
        <f>IF('Data Entry'!V1363="Yes","1",IF(AND('Data Entry'!V1363="",'Data Entry'!W1363=""),"","1"))</f>
        <v/>
      </c>
    </row>
    <row r="1361" spans="1:28" ht="17">
      <c r="A1361" s="59">
        <f>'Data Entry'!AB1364</f>
        <v>0</v>
      </c>
      <c r="B1361" s="59" t="str">
        <f>'Data Entry'!AR1364</f>
        <v/>
      </c>
      <c r="C1361" s="1">
        <f>IF('Data Entry'!AD1364="g",'Data Entry'!AC1364*0.001*U1361,IF('Data Entry'!AD1364="UI",'Data Entry'!AC1364*0.000001*U1361,IF('Data Entry'!AD1364="mg",'Data Entry'!AC1364*0.000001*U1361,IF('Data Entry'!AD1364="t",'Data Entry'!AC1364*1000*U1361,IF('Data Entry'!AD1364="kg",'Data Entry'!AC1364*1*U1361,IF('Data Entry'!AD1364="L",'Data Entry'!AC1364*1*U1361,IFERROR(,"")))))))</f>
        <v>0</v>
      </c>
      <c r="D1361" s="1" t="s">
        <v>4</v>
      </c>
      <c r="E1361" s="1">
        <f>IF('Data Entry'!AF1364="g",'Data Entry'!AE1364*0.001,IF('Data Entry'!AF1364="mg",'Data Entry'!AE1364*0.000001,IF('Data Entry'!AF1364="t",'Data Entry'!AE1364*1000,IF('Data Entry'!AF1364="ml",'Data Entry'!AE1364*0.001,IF('Data Entry'!AF1364="kg",'Data Entry'!AE1364*1,IF('Data Entry'!AF1364="Pieza",'Data Entry'!AE1364*1,IF('Data Entry'!AF1364="L",'Data Entry'!AE1364*1,IFERROR(,""))))))))</f>
        <v>0</v>
      </c>
      <c r="F1361" s="1" t="s">
        <v>4</v>
      </c>
      <c r="G1361" s="1">
        <f>IF('Data Entry'!AA1364="g",'Data Entry'!Z1364*0.001,IF('Data Entry'!AA1364="mg",'Data Entry'!Z1364*0.000001,IF('Data Entry'!AA1364="t",'Data Entry'!Z1364*1000,IF('Data Entry'!AA1364="ml",'Data Entry'!Z1364*0.001,IF('Data Entry'!AA1364="kg",'Data Entry'!Z1364*1,IF('Data Entry'!AA1364="Piezas",'Data Entry'!Z1364*1,IF('Data Entry'!AA1364="L",'Data Entry'!Z1364*1,IFERROR(,""))))))))</f>
        <v>0</v>
      </c>
      <c r="H1361" s="1" t="s">
        <v>4</v>
      </c>
      <c r="I1361" s="1">
        <f>IF('Data Entry'!AC1364="g",'Data Entry'!AB1364*0.001,IF('Data Entry'!AC1364="mg",'Data Entry'!AB1364*0.000001,IF('Data Entry'!AC1364="t",'Data Entry'!AB1364*1000,IF('Data Entry'!AC1364="ml",'Data Entry'!AB1364*0.001,IF('Data Entry'!AC1364="kg",'Data Entry'!AB1364*1,IF('Data Entry'!AC1364="L",'Data Entry'!AB1364*1,IFERROR(,"")))))))</f>
        <v>0</v>
      </c>
      <c r="J1361" s="59" t="str">
        <f>'Data Entry'!AU1364</f>
        <v/>
      </c>
      <c r="K1361" s="1">
        <f>IF('Data Entry'!AI1364="g",'Data Entry'!AH1364*0.001*V1361,IF('Data Entry'!AI1364="UI",'Data Entry'!AH1364*0.000001*V1361,IF('Data Entry'!AI1364="mg",'Data Entry'!AH1364*0.000001*V1361,IF('Data Entry'!AI1364="t",'Data Entry'!AH1364*1000*V1361,IF('Data Entry'!AI1364="kg",'Data Entry'!AH1364*1*V1361,IF('Data Entry'!AI1364="L",'Data Entry'!AH1364*1*V1361,IFERROR(,"")))))))</f>
        <v>0</v>
      </c>
      <c r="L1361" s="1" t="s">
        <v>4</v>
      </c>
      <c r="M1361" s="59">
        <f>'Data Entry'!AJ1364</f>
        <v>0</v>
      </c>
      <c r="N1361" s="59" t="str">
        <f>'Data Entry'!AX1364</f>
        <v/>
      </c>
      <c r="O1361" s="1">
        <f>IF('Data Entry'!AL1364="g",'Data Entry'!AK1364*0.001*W1361,IF('Data Entry'!AL1364="UI",'Data Entry'!AK1364*0.000001*W1361,IF('Data Entry'!AL1364="mg",'Data Entry'!AK1364*0.000001*W1361,IF('Data Entry'!AL1364="t",'Data Entry'!AK1364*1000*W1361,IF('Data Entry'!AL1364="kg",'Data Entry'!AK1364*1*W1361,IF('Data Entry'!AL1364="L",'Data Entry'!AK1364*1*W1361,IFERROR(,"")))))))</f>
        <v>0</v>
      </c>
      <c r="P1361" s="1" t="s">
        <v>4</v>
      </c>
      <c r="Q1361" s="59">
        <f>'Data Entry'!AM1364</f>
        <v>0</v>
      </c>
      <c r="R1361" s="59" t="str">
        <f>'Data Entry'!BA1364</f>
        <v/>
      </c>
      <c r="S1361" s="1">
        <f>IF('Data Entry'!AO1364="g",'Data Entry'!AN1364*0.001*X1361,IF('Data Entry'!AO1364="UI",'Data Entry'!AN1364*0.000001*X1361,IF('Data Entry'!AO1364="mg",'Data Entry'!AN1364*0.000001*X1361,IF('Data Entry'!AO1364="t",'Data Entry'!AN1364*1000*X1361,IF('Data Entry'!AO1364="kg",'Data Entry'!AN1364*1*X1361,IF('Data Entry'!AO1364="L",'Data Entry'!AN1364*1*X1361,IFERROR(,"")))))))</f>
        <v>0</v>
      </c>
      <c r="T1361" s="1" t="s">
        <v>4</v>
      </c>
      <c r="U1361" s="59" t="str">
        <f>IF('Data Entry'!AP1364="No aplica","1",'Data Entry'!AP1364)</f>
        <v/>
      </c>
      <c r="V1361" s="59" t="str">
        <f>IF('Data Entry'!AS1364="No aplica","1",'Data Entry'!AS1364)</f>
        <v/>
      </c>
      <c r="W1361" s="59" t="str">
        <f>IF('Data Entry'!AV1364="No aplica","1",'Data Entry'!AV1364)</f>
        <v/>
      </c>
      <c r="X1361" s="59" t="str">
        <f>IF('Data Entry'!AY1364="No aplica","1",'Data Entry'!AY1364)</f>
        <v/>
      </c>
      <c r="Y1361" s="151" t="str">
        <f t="shared" si="21"/>
        <v/>
      </c>
      <c r="Z1361" s="152" t="str">
        <f>IF('Data Entry'!H1364="Yes","1",IF(AND('Data Entry'!H1364="",'Data Entry'!I1364="",'Data Entry'!J1364="",'Data Entry'!K1364="",'Data Entry'!L1364="",'Data Entry'!M1364="",'Data Entry'!N1364="",'Data Entry'!O1364="",'Data Entry'!P1364="",'Data Entry'!Q1364=""),"","1"))</f>
        <v/>
      </c>
      <c r="AA1361" s="152" t="str">
        <f>IF('Data Entry'!R1364="Yes","1",IF(AND('Data Entry'!R1364="",'Data Entry'!S1364="",'Data Entry'!T1364="",'Data Entry'!U1364=""),"","1"))</f>
        <v/>
      </c>
      <c r="AB1361" s="157" t="str">
        <f>IF('Data Entry'!V1364="Yes","1",IF(AND('Data Entry'!V1364="",'Data Entry'!W1364=""),"","1"))</f>
        <v/>
      </c>
    </row>
    <row r="1362" spans="1:28" ht="17">
      <c r="A1362" s="59">
        <f>'Data Entry'!AB1365</f>
        <v>0</v>
      </c>
      <c r="B1362" s="59" t="str">
        <f>'Data Entry'!AR1365</f>
        <v/>
      </c>
      <c r="C1362" s="1">
        <f>IF('Data Entry'!AD1365="g",'Data Entry'!AC1365*0.001*U1362,IF('Data Entry'!AD1365="UI",'Data Entry'!AC1365*0.000001*U1362,IF('Data Entry'!AD1365="mg",'Data Entry'!AC1365*0.000001*U1362,IF('Data Entry'!AD1365="t",'Data Entry'!AC1365*1000*U1362,IF('Data Entry'!AD1365="kg",'Data Entry'!AC1365*1*U1362,IF('Data Entry'!AD1365="L",'Data Entry'!AC1365*1*U1362,IFERROR(,"")))))))</f>
        <v>0</v>
      </c>
      <c r="D1362" s="1" t="s">
        <v>4</v>
      </c>
      <c r="E1362" s="1">
        <f>IF('Data Entry'!AF1365="g",'Data Entry'!AE1365*0.001,IF('Data Entry'!AF1365="mg",'Data Entry'!AE1365*0.000001,IF('Data Entry'!AF1365="t",'Data Entry'!AE1365*1000,IF('Data Entry'!AF1365="ml",'Data Entry'!AE1365*0.001,IF('Data Entry'!AF1365="kg",'Data Entry'!AE1365*1,IF('Data Entry'!AF1365="Pieza",'Data Entry'!AE1365*1,IF('Data Entry'!AF1365="L",'Data Entry'!AE1365*1,IFERROR(,""))))))))</f>
        <v>0</v>
      </c>
      <c r="F1362" s="1" t="s">
        <v>4</v>
      </c>
      <c r="G1362" s="1">
        <f>IF('Data Entry'!AA1365="g",'Data Entry'!Z1365*0.001,IF('Data Entry'!AA1365="mg",'Data Entry'!Z1365*0.000001,IF('Data Entry'!AA1365="t",'Data Entry'!Z1365*1000,IF('Data Entry'!AA1365="ml",'Data Entry'!Z1365*0.001,IF('Data Entry'!AA1365="kg",'Data Entry'!Z1365*1,IF('Data Entry'!AA1365="Piezas",'Data Entry'!Z1365*1,IF('Data Entry'!AA1365="L",'Data Entry'!Z1365*1,IFERROR(,""))))))))</f>
        <v>0</v>
      </c>
      <c r="H1362" s="1" t="s">
        <v>4</v>
      </c>
      <c r="I1362" s="1">
        <f>IF('Data Entry'!AC1365="g",'Data Entry'!AB1365*0.001,IF('Data Entry'!AC1365="mg",'Data Entry'!AB1365*0.000001,IF('Data Entry'!AC1365="t",'Data Entry'!AB1365*1000,IF('Data Entry'!AC1365="ml",'Data Entry'!AB1365*0.001,IF('Data Entry'!AC1365="kg",'Data Entry'!AB1365*1,IF('Data Entry'!AC1365="L",'Data Entry'!AB1365*1,IFERROR(,"")))))))</f>
        <v>0</v>
      </c>
      <c r="J1362" s="59" t="str">
        <f>'Data Entry'!AU1365</f>
        <v/>
      </c>
      <c r="K1362" s="1">
        <f>IF('Data Entry'!AI1365="g",'Data Entry'!AH1365*0.001*V1362,IF('Data Entry'!AI1365="UI",'Data Entry'!AH1365*0.000001*V1362,IF('Data Entry'!AI1365="mg",'Data Entry'!AH1365*0.000001*V1362,IF('Data Entry'!AI1365="t",'Data Entry'!AH1365*1000*V1362,IF('Data Entry'!AI1365="kg",'Data Entry'!AH1365*1*V1362,IF('Data Entry'!AI1365="L",'Data Entry'!AH1365*1*V1362,IFERROR(,"")))))))</f>
        <v>0</v>
      </c>
      <c r="L1362" s="1" t="s">
        <v>4</v>
      </c>
      <c r="M1362" s="59">
        <f>'Data Entry'!AJ1365</f>
        <v>0</v>
      </c>
      <c r="N1362" s="59" t="str">
        <f>'Data Entry'!AX1365</f>
        <v/>
      </c>
      <c r="O1362" s="1">
        <f>IF('Data Entry'!AL1365="g",'Data Entry'!AK1365*0.001*W1362,IF('Data Entry'!AL1365="UI",'Data Entry'!AK1365*0.000001*W1362,IF('Data Entry'!AL1365="mg",'Data Entry'!AK1365*0.000001*W1362,IF('Data Entry'!AL1365="t",'Data Entry'!AK1365*1000*W1362,IF('Data Entry'!AL1365="kg",'Data Entry'!AK1365*1*W1362,IF('Data Entry'!AL1365="L",'Data Entry'!AK1365*1*W1362,IFERROR(,"")))))))</f>
        <v>0</v>
      </c>
      <c r="P1362" s="1" t="s">
        <v>4</v>
      </c>
      <c r="Q1362" s="59">
        <f>'Data Entry'!AM1365</f>
        <v>0</v>
      </c>
      <c r="R1362" s="59" t="str">
        <f>'Data Entry'!BA1365</f>
        <v/>
      </c>
      <c r="S1362" s="1">
        <f>IF('Data Entry'!AO1365="g",'Data Entry'!AN1365*0.001*X1362,IF('Data Entry'!AO1365="UI",'Data Entry'!AN1365*0.000001*X1362,IF('Data Entry'!AO1365="mg",'Data Entry'!AN1365*0.000001*X1362,IF('Data Entry'!AO1365="t",'Data Entry'!AN1365*1000*X1362,IF('Data Entry'!AO1365="kg",'Data Entry'!AN1365*1*X1362,IF('Data Entry'!AO1365="L",'Data Entry'!AN1365*1*X1362,IFERROR(,"")))))))</f>
        <v>0</v>
      </c>
      <c r="T1362" s="1" t="s">
        <v>4</v>
      </c>
      <c r="U1362" s="59" t="str">
        <f>IF('Data Entry'!AP1365="No aplica","1",'Data Entry'!AP1365)</f>
        <v/>
      </c>
      <c r="V1362" s="59" t="str">
        <f>IF('Data Entry'!AS1365="No aplica","1",'Data Entry'!AS1365)</f>
        <v/>
      </c>
      <c r="W1362" s="59" t="str">
        <f>IF('Data Entry'!AV1365="No aplica","1",'Data Entry'!AV1365)</f>
        <v/>
      </c>
      <c r="X1362" s="59" t="str">
        <f>IF('Data Entry'!AY1365="No aplica","1",'Data Entry'!AY1365)</f>
        <v/>
      </c>
      <c r="Y1362" s="151" t="str">
        <f t="shared" si="21"/>
        <v/>
      </c>
      <c r="Z1362" s="152" t="str">
        <f>IF('Data Entry'!H1365="Yes","1",IF(AND('Data Entry'!H1365="",'Data Entry'!I1365="",'Data Entry'!J1365="",'Data Entry'!K1365="",'Data Entry'!L1365="",'Data Entry'!M1365="",'Data Entry'!N1365="",'Data Entry'!O1365="",'Data Entry'!P1365="",'Data Entry'!Q1365=""),"","1"))</f>
        <v/>
      </c>
      <c r="AA1362" s="152" t="str">
        <f>IF('Data Entry'!R1365="Yes","1",IF(AND('Data Entry'!R1365="",'Data Entry'!S1365="",'Data Entry'!T1365="",'Data Entry'!U1365=""),"","1"))</f>
        <v/>
      </c>
      <c r="AB1362" s="157" t="str">
        <f>IF('Data Entry'!V1365="Yes","1",IF(AND('Data Entry'!V1365="",'Data Entry'!W1365=""),"","1"))</f>
        <v/>
      </c>
    </row>
    <row r="1363" spans="1:28" ht="17">
      <c r="A1363" s="59">
        <f>'Data Entry'!AB1366</f>
        <v>0</v>
      </c>
      <c r="B1363" s="59" t="str">
        <f>'Data Entry'!AR1366</f>
        <v/>
      </c>
      <c r="C1363" s="1">
        <f>IF('Data Entry'!AD1366="g",'Data Entry'!AC1366*0.001*U1363,IF('Data Entry'!AD1366="UI",'Data Entry'!AC1366*0.000001*U1363,IF('Data Entry'!AD1366="mg",'Data Entry'!AC1366*0.000001*U1363,IF('Data Entry'!AD1366="t",'Data Entry'!AC1366*1000*U1363,IF('Data Entry'!AD1366="kg",'Data Entry'!AC1366*1*U1363,IF('Data Entry'!AD1366="L",'Data Entry'!AC1366*1*U1363,IFERROR(,"")))))))</f>
        <v>0</v>
      </c>
      <c r="D1363" s="1" t="s">
        <v>4</v>
      </c>
      <c r="E1363" s="1">
        <f>IF('Data Entry'!AF1366="g",'Data Entry'!AE1366*0.001,IF('Data Entry'!AF1366="mg",'Data Entry'!AE1366*0.000001,IF('Data Entry'!AF1366="t",'Data Entry'!AE1366*1000,IF('Data Entry'!AF1366="ml",'Data Entry'!AE1366*0.001,IF('Data Entry'!AF1366="kg",'Data Entry'!AE1366*1,IF('Data Entry'!AF1366="Pieza",'Data Entry'!AE1366*1,IF('Data Entry'!AF1366="L",'Data Entry'!AE1366*1,IFERROR(,""))))))))</f>
        <v>0</v>
      </c>
      <c r="F1363" s="1" t="s">
        <v>4</v>
      </c>
      <c r="G1363" s="1">
        <f>IF('Data Entry'!AA1366="g",'Data Entry'!Z1366*0.001,IF('Data Entry'!AA1366="mg",'Data Entry'!Z1366*0.000001,IF('Data Entry'!AA1366="t",'Data Entry'!Z1366*1000,IF('Data Entry'!AA1366="ml",'Data Entry'!Z1366*0.001,IF('Data Entry'!AA1366="kg",'Data Entry'!Z1366*1,IF('Data Entry'!AA1366="Piezas",'Data Entry'!Z1366*1,IF('Data Entry'!AA1366="L",'Data Entry'!Z1366*1,IFERROR(,""))))))))</f>
        <v>0</v>
      </c>
      <c r="H1363" s="1" t="s">
        <v>4</v>
      </c>
      <c r="I1363" s="1">
        <f>IF('Data Entry'!AC1366="g",'Data Entry'!AB1366*0.001,IF('Data Entry'!AC1366="mg",'Data Entry'!AB1366*0.000001,IF('Data Entry'!AC1366="t",'Data Entry'!AB1366*1000,IF('Data Entry'!AC1366="ml",'Data Entry'!AB1366*0.001,IF('Data Entry'!AC1366="kg",'Data Entry'!AB1366*1,IF('Data Entry'!AC1366="L",'Data Entry'!AB1366*1,IFERROR(,"")))))))</f>
        <v>0</v>
      </c>
      <c r="J1363" s="59" t="str">
        <f>'Data Entry'!AU1366</f>
        <v/>
      </c>
      <c r="K1363" s="1">
        <f>IF('Data Entry'!AI1366="g",'Data Entry'!AH1366*0.001*V1363,IF('Data Entry'!AI1366="UI",'Data Entry'!AH1366*0.000001*V1363,IF('Data Entry'!AI1366="mg",'Data Entry'!AH1366*0.000001*V1363,IF('Data Entry'!AI1366="t",'Data Entry'!AH1366*1000*V1363,IF('Data Entry'!AI1366="kg",'Data Entry'!AH1366*1*V1363,IF('Data Entry'!AI1366="L",'Data Entry'!AH1366*1*V1363,IFERROR(,"")))))))</f>
        <v>0</v>
      </c>
      <c r="L1363" s="1" t="s">
        <v>4</v>
      </c>
      <c r="M1363" s="59">
        <f>'Data Entry'!AJ1366</f>
        <v>0</v>
      </c>
      <c r="N1363" s="59" t="str">
        <f>'Data Entry'!AX1366</f>
        <v/>
      </c>
      <c r="O1363" s="1">
        <f>IF('Data Entry'!AL1366="g",'Data Entry'!AK1366*0.001*W1363,IF('Data Entry'!AL1366="UI",'Data Entry'!AK1366*0.000001*W1363,IF('Data Entry'!AL1366="mg",'Data Entry'!AK1366*0.000001*W1363,IF('Data Entry'!AL1366="t",'Data Entry'!AK1366*1000*W1363,IF('Data Entry'!AL1366="kg",'Data Entry'!AK1366*1*W1363,IF('Data Entry'!AL1366="L",'Data Entry'!AK1366*1*W1363,IFERROR(,"")))))))</f>
        <v>0</v>
      </c>
      <c r="P1363" s="1" t="s">
        <v>4</v>
      </c>
      <c r="Q1363" s="59">
        <f>'Data Entry'!AM1366</f>
        <v>0</v>
      </c>
      <c r="R1363" s="59" t="str">
        <f>'Data Entry'!BA1366</f>
        <v/>
      </c>
      <c r="S1363" s="1">
        <f>IF('Data Entry'!AO1366="g",'Data Entry'!AN1366*0.001*X1363,IF('Data Entry'!AO1366="UI",'Data Entry'!AN1366*0.000001*X1363,IF('Data Entry'!AO1366="mg",'Data Entry'!AN1366*0.000001*X1363,IF('Data Entry'!AO1366="t",'Data Entry'!AN1366*1000*X1363,IF('Data Entry'!AO1366="kg",'Data Entry'!AN1366*1*X1363,IF('Data Entry'!AO1366="L",'Data Entry'!AN1366*1*X1363,IFERROR(,"")))))))</f>
        <v>0</v>
      </c>
      <c r="T1363" s="1" t="s">
        <v>4</v>
      </c>
      <c r="U1363" s="59" t="str">
        <f>IF('Data Entry'!AP1366="No aplica","1",'Data Entry'!AP1366)</f>
        <v/>
      </c>
      <c r="V1363" s="59" t="str">
        <f>IF('Data Entry'!AS1366="No aplica","1",'Data Entry'!AS1366)</f>
        <v/>
      </c>
      <c r="W1363" s="59" t="str">
        <f>IF('Data Entry'!AV1366="No aplica","1",'Data Entry'!AV1366)</f>
        <v/>
      </c>
      <c r="X1363" s="59" t="str">
        <f>IF('Data Entry'!AY1366="No aplica","1",'Data Entry'!AY1366)</f>
        <v/>
      </c>
      <c r="Y1363" s="151" t="str">
        <f t="shared" si="21"/>
        <v/>
      </c>
      <c r="Z1363" s="152" t="str">
        <f>IF('Data Entry'!H1366="Yes","1",IF(AND('Data Entry'!H1366="",'Data Entry'!I1366="",'Data Entry'!J1366="",'Data Entry'!K1366="",'Data Entry'!L1366="",'Data Entry'!M1366="",'Data Entry'!N1366="",'Data Entry'!O1366="",'Data Entry'!P1366="",'Data Entry'!Q1366=""),"","1"))</f>
        <v/>
      </c>
      <c r="AA1363" s="152" t="str">
        <f>IF('Data Entry'!R1366="Yes","1",IF(AND('Data Entry'!R1366="",'Data Entry'!S1366="",'Data Entry'!T1366="",'Data Entry'!U1366=""),"","1"))</f>
        <v/>
      </c>
      <c r="AB1363" s="157" t="str">
        <f>IF('Data Entry'!V1366="Yes","1",IF(AND('Data Entry'!V1366="",'Data Entry'!W1366=""),"","1"))</f>
        <v/>
      </c>
    </row>
    <row r="1364" spans="1:28" ht="17">
      <c r="A1364" s="59">
        <f>'Data Entry'!AB1367</f>
        <v>0</v>
      </c>
      <c r="B1364" s="59" t="str">
        <f>'Data Entry'!AR1367</f>
        <v/>
      </c>
      <c r="C1364" s="1">
        <f>IF('Data Entry'!AD1367="g",'Data Entry'!AC1367*0.001*U1364,IF('Data Entry'!AD1367="UI",'Data Entry'!AC1367*0.000001*U1364,IF('Data Entry'!AD1367="mg",'Data Entry'!AC1367*0.000001*U1364,IF('Data Entry'!AD1367="t",'Data Entry'!AC1367*1000*U1364,IF('Data Entry'!AD1367="kg",'Data Entry'!AC1367*1*U1364,IF('Data Entry'!AD1367="L",'Data Entry'!AC1367*1*U1364,IFERROR(,"")))))))</f>
        <v>0</v>
      </c>
      <c r="D1364" s="1" t="s">
        <v>4</v>
      </c>
      <c r="E1364" s="1">
        <f>IF('Data Entry'!AF1367="g",'Data Entry'!AE1367*0.001,IF('Data Entry'!AF1367="mg",'Data Entry'!AE1367*0.000001,IF('Data Entry'!AF1367="t",'Data Entry'!AE1367*1000,IF('Data Entry'!AF1367="ml",'Data Entry'!AE1367*0.001,IF('Data Entry'!AF1367="kg",'Data Entry'!AE1367*1,IF('Data Entry'!AF1367="Pieza",'Data Entry'!AE1367*1,IF('Data Entry'!AF1367="L",'Data Entry'!AE1367*1,IFERROR(,""))))))))</f>
        <v>0</v>
      </c>
      <c r="F1364" s="1" t="s">
        <v>4</v>
      </c>
      <c r="G1364" s="1">
        <f>IF('Data Entry'!AA1367="g",'Data Entry'!Z1367*0.001,IF('Data Entry'!AA1367="mg",'Data Entry'!Z1367*0.000001,IF('Data Entry'!AA1367="t",'Data Entry'!Z1367*1000,IF('Data Entry'!AA1367="ml",'Data Entry'!Z1367*0.001,IF('Data Entry'!AA1367="kg",'Data Entry'!Z1367*1,IF('Data Entry'!AA1367="Piezas",'Data Entry'!Z1367*1,IF('Data Entry'!AA1367="L",'Data Entry'!Z1367*1,IFERROR(,""))))))))</f>
        <v>0</v>
      </c>
      <c r="H1364" s="1" t="s">
        <v>4</v>
      </c>
      <c r="I1364" s="1">
        <f>IF('Data Entry'!AC1367="g",'Data Entry'!AB1367*0.001,IF('Data Entry'!AC1367="mg",'Data Entry'!AB1367*0.000001,IF('Data Entry'!AC1367="t",'Data Entry'!AB1367*1000,IF('Data Entry'!AC1367="ml",'Data Entry'!AB1367*0.001,IF('Data Entry'!AC1367="kg",'Data Entry'!AB1367*1,IF('Data Entry'!AC1367="L",'Data Entry'!AB1367*1,IFERROR(,"")))))))</f>
        <v>0</v>
      </c>
      <c r="J1364" s="59" t="str">
        <f>'Data Entry'!AU1367</f>
        <v/>
      </c>
      <c r="K1364" s="1">
        <f>IF('Data Entry'!AI1367="g",'Data Entry'!AH1367*0.001*V1364,IF('Data Entry'!AI1367="UI",'Data Entry'!AH1367*0.000001*V1364,IF('Data Entry'!AI1367="mg",'Data Entry'!AH1367*0.000001*V1364,IF('Data Entry'!AI1367="t",'Data Entry'!AH1367*1000*V1364,IF('Data Entry'!AI1367="kg",'Data Entry'!AH1367*1*V1364,IF('Data Entry'!AI1367="L",'Data Entry'!AH1367*1*V1364,IFERROR(,"")))))))</f>
        <v>0</v>
      </c>
      <c r="L1364" s="1" t="s">
        <v>4</v>
      </c>
      <c r="M1364" s="59">
        <f>'Data Entry'!AJ1367</f>
        <v>0</v>
      </c>
      <c r="N1364" s="59" t="str">
        <f>'Data Entry'!AX1367</f>
        <v/>
      </c>
      <c r="O1364" s="1">
        <f>IF('Data Entry'!AL1367="g",'Data Entry'!AK1367*0.001*W1364,IF('Data Entry'!AL1367="UI",'Data Entry'!AK1367*0.000001*W1364,IF('Data Entry'!AL1367="mg",'Data Entry'!AK1367*0.000001*W1364,IF('Data Entry'!AL1367="t",'Data Entry'!AK1367*1000*W1364,IF('Data Entry'!AL1367="kg",'Data Entry'!AK1367*1*W1364,IF('Data Entry'!AL1367="L",'Data Entry'!AK1367*1*W1364,IFERROR(,"")))))))</f>
        <v>0</v>
      </c>
      <c r="P1364" s="1" t="s">
        <v>4</v>
      </c>
      <c r="Q1364" s="59">
        <f>'Data Entry'!AM1367</f>
        <v>0</v>
      </c>
      <c r="R1364" s="59" t="str">
        <f>'Data Entry'!BA1367</f>
        <v/>
      </c>
      <c r="S1364" s="1">
        <f>IF('Data Entry'!AO1367="g",'Data Entry'!AN1367*0.001*X1364,IF('Data Entry'!AO1367="UI",'Data Entry'!AN1367*0.000001*X1364,IF('Data Entry'!AO1367="mg",'Data Entry'!AN1367*0.000001*X1364,IF('Data Entry'!AO1367="t",'Data Entry'!AN1367*1000*X1364,IF('Data Entry'!AO1367="kg",'Data Entry'!AN1367*1*X1364,IF('Data Entry'!AO1367="L",'Data Entry'!AN1367*1*X1364,IFERROR(,"")))))))</f>
        <v>0</v>
      </c>
      <c r="T1364" s="1" t="s">
        <v>4</v>
      </c>
      <c r="U1364" s="59" t="str">
        <f>IF('Data Entry'!AP1367="No aplica","1",'Data Entry'!AP1367)</f>
        <v/>
      </c>
      <c r="V1364" s="59" t="str">
        <f>IF('Data Entry'!AS1367="No aplica","1",'Data Entry'!AS1367)</f>
        <v/>
      </c>
      <c r="W1364" s="59" t="str">
        <f>IF('Data Entry'!AV1367="No aplica","1",'Data Entry'!AV1367)</f>
        <v/>
      </c>
      <c r="X1364" s="59" t="str">
        <f>IF('Data Entry'!AY1367="No aplica","1",'Data Entry'!AY1367)</f>
        <v/>
      </c>
      <c r="Y1364" s="151" t="str">
        <f t="shared" si="21"/>
        <v/>
      </c>
      <c r="Z1364" s="152" t="str">
        <f>IF('Data Entry'!H1367="Yes","1",IF(AND('Data Entry'!H1367="",'Data Entry'!I1367="",'Data Entry'!J1367="",'Data Entry'!K1367="",'Data Entry'!L1367="",'Data Entry'!M1367="",'Data Entry'!N1367="",'Data Entry'!O1367="",'Data Entry'!P1367="",'Data Entry'!Q1367=""),"","1"))</f>
        <v/>
      </c>
      <c r="AA1364" s="152" t="str">
        <f>IF('Data Entry'!R1367="Yes","1",IF(AND('Data Entry'!R1367="",'Data Entry'!S1367="",'Data Entry'!T1367="",'Data Entry'!U1367=""),"","1"))</f>
        <v/>
      </c>
      <c r="AB1364" s="157" t="str">
        <f>IF('Data Entry'!V1367="Yes","1",IF(AND('Data Entry'!V1367="",'Data Entry'!W1367=""),"","1"))</f>
        <v/>
      </c>
    </row>
    <row r="1365" spans="1:28" ht="17">
      <c r="A1365" s="59">
        <f>'Data Entry'!AB1368</f>
        <v>0</v>
      </c>
      <c r="B1365" s="59" t="str">
        <f>'Data Entry'!AR1368</f>
        <v/>
      </c>
      <c r="C1365" s="1">
        <f>IF('Data Entry'!AD1368="g",'Data Entry'!AC1368*0.001*U1365,IF('Data Entry'!AD1368="UI",'Data Entry'!AC1368*0.000001*U1365,IF('Data Entry'!AD1368="mg",'Data Entry'!AC1368*0.000001*U1365,IF('Data Entry'!AD1368="t",'Data Entry'!AC1368*1000*U1365,IF('Data Entry'!AD1368="kg",'Data Entry'!AC1368*1*U1365,IF('Data Entry'!AD1368="L",'Data Entry'!AC1368*1*U1365,IFERROR(,"")))))))</f>
        <v>0</v>
      </c>
      <c r="D1365" s="1" t="s">
        <v>4</v>
      </c>
      <c r="E1365" s="1">
        <f>IF('Data Entry'!AF1368="g",'Data Entry'!AE1368*0.001,IF('Data Entry'!AF1368="mg",'Data Entry'!AE1368*0.000001,IF('Data Entry'!AF1368="t",'Data Entry'!AE1368*1000,IF('Data Entry'!AF1368="ml",'Data Entry'!AE1368*0.001,IF('Data Entry'!AF1368="kg",'Data Entry'!AE1368*1,IF('Data Entry'!AF1368="Pieza",'Data Entry'!AE1368*1,IF('Data Entry'!AF1368="L",'Data Entry'!AE1368*1,IFERROR(,""))))))))</f>
        <v>0</v>
      </c>
      <c r="F1365" s="1" t="s">
        <v>4</v>
      </c>
      <c r="G1365" s="1">
        <f>IF('Data Entry'!AA1368="g",'Data Entry'!Z1368*0.001,IF('Data Entry'!AA1368="mg",'Data Entry'!Z1368*0.000001,IF('Data Entry'!AA1368="t",'Data Entry'!Z1368*1000,IF('Data Entry'!AA1368="ml",'Data Entry'!Z1368*0.001,IF('Data Entry'!AA1368="kg",'Data Entry'!Z1368*1,IF('Data Entry'!AA1368="Piezas",'Data Entry'!Z1368*1,IF('Data Entry'!AA1368="L",'Data Entry'!Z1368*1,IFERROR(,""))))))))</f>
        <v>0</v>
      </c>
      <c r="H1365" s="1" t="s">
        <v>4</v>
      </c>
      <c r="I1365" s="1">
        <f>IF('Data Entry'!AC1368="g",'Data Entry'!AB1368*0.001,IF('Data Entry'!AC1368="mg",'Data Entry'!AB1368*0.000001,IF('Data Entry'!AC1368="t",'Data Entry'!AB1368*1000,IF('Data Entry'!AC1368="ml",'Data Entry'!AB1368*0.001,IF('Data Entry'!AC1368="kg",'Data Entry'!AB1368*1,IF('Data Entry'!AC1368="L",'Data Entry'!AB1368*1,IFERROR(,"")))))))</f>
        <v>0</v>
      </c>
      <c r="J1365" s="59" t="str">
        <f>'Data Entry'!AU1368</f>
        <v/>
      </c>
      <c r="K1365" s="1">
        <f>IF('Data Entry'!AI1368="g",'Data Entry'!AH1368*0.001*V1365,IF('Data Entry'!AI1368="UI",'Data Entry'!AH1368*0.000001*V1365,IF('Data Entry'!AI1368="mg",'Data Entry'!AH1368*0.000001*V1365,IF('Data Entry'!AI1368="t",'Data Entry'!AH1368*1000*V1365,IF('Data Entry'!AI1368="kg",'Data Entry'!AH1368*1*V1365,IF('Data Entry'!AI1368="L",'Data Entry'!AH1368*1*V1365,IFERROR(,"")))))))</f>
        <v>0</v>
      </c>
      <c r="L1365" s="1" t="s">
        <v>4</v>
      </c>
      <c r="M1365" s="59">
        <f>'Data Entry'!AJ1368</f>
        <v>0</v>
      </c>
      <c r="N1365" s="59" t="str">
        <f>'Data Entry'!AX1368</f>
        <v/>
      </c>
      <c r="O1365" s="1">
        <f>IF('Data Entry'!AL1368="g",'Data Entry'!AK1368*0.001*W1365,IF('Data Entry'!AL1368="UI",'Data Entry'!AK1368*0.000001*W1365,IF('Data Entry'!AL1368="mg",'Data Entry'!AK1368*0.000001*W1365,IF('Data Entry'!AL1368="t",'Data Entry'!AK1368*1000*W1365,IF('Data Entry'!AL1368="kg",'Data Entry'!AK1368*1*W1365,IF('Data Entry'!AL1368="L",'Data Entry'!AK1368*1*W1365,IFERROR(,"")))))))</f>
        <v>0</v>
      </c>
      <c r="P1365" s="1" t="s">
        <v>4</v>
      </c>
      <c r="Q1365" s="59">
        <f>'Data Entry'!AM1368</f>
        <v>0</v>
      </c>
      <c r="R1365" s="59" t="str">
        <f>'Data Entry'!BA1368</f>
        <v/>
      </c>
      <c r="S1365" s="1">
        <f>IF('Data Entry'!AO1368="g",'Data Entry'!AN1368*0.001*X1365,IF('Data Entry'!AO1368="UI",'Data Entry'!AN1368*0.000001*X1365,IF('Data Entry'!AO1368="mg",'Data Entry'!AN1368*0.000001*X1365,IF('Data Entry'!AO1368="t",'Data Entry'!AN1368*1000*X1365,IF('Data Entry'!AO1368="kg",'Data Entry'!AN1368*1*X1365,IF('Data Entry'!AO1368="L",'Data Entry'!AN1368*1*X1365,IFERROR(,"")))))))</f>
        <v>0</v>
      </c>
      <c r="T1365" s="1" t="s">
        <v>4</v>
      </c>
      <c r="U1365" s="59" t="str">
        <f>IF('Data Entry'!AP1368="No aplica","1",'Data Entry'!AP1368)</f>
        <v/>
      </c>
      <c r="V1365" s="59" t="str">
        <f>IF('Data Entry'!AS1368="No aplica","1",'Data Entry'!AS1368)</f>
        <v/>
      </c>
      <c r="W1365" s="59" t="str">
        <f>IF('Data Entry'!AV1368="No aplica","1",'Data Entry'!AV1368)</f>
        <v/>
      </c>
      <c r="X1365" s="59" t="str">
        <f>IF('Data Entry'!AY1368="No aplica","1",'Data Entry'!AY1368)</f>
        <v/>
      </c>
      <c r="Y1365" s="151" t="str">
        <f t="shared" si="21"/>
        <v/>
      </c>
      <c r="Z1365" s="152" t="str">
        <f>IF('Data Entry'!H1368="Yes","1",IF(AND('Data Entry'!H1368="",'Data Entry'!I1368="",'Data Entry'!J1368="",'Data Entry'!K1368="",'Data Entry'!L1368="",'Data Entry'!M1368="",'Data Entry'!N1368="",'Data Entry'!O1368="",'Data Entry'!P1368="",'Data Entry'!Q1368=""),"","1"))</f>
        <v/>
      </c>
      <c r="AA1365" s="152" t="str">
        <f>IF('Data Entry'!R1368="Yes","1",IF(AND('Data Entry'!R1368="",'Data Entry'!S1368="",'Data Entry'!T1368="",'Data Entry'!U1368=""),"","1"))</f>
        <v/>
      </c>
      <c r="AB1365" s="157" t="str">
        <f>IF('Data Entry'!V1368="Yes","1",IF(AND('Data Entry'!V1368="",'Data Entry'!W1368=""),"","1"))</f>
        <v/>
      </c>
    </row>
    <row r="1366" spans="1:28" ht="17">
      <c r="A1366" s="59">
        <f>'Data Entry'!AB1369</f>
        <v>0</v>
      </c>
      <c r="B1366" s="59" t="str">
        <f>'Data Entry'!AR1369</f>
        <v/>
      </c>
      <c r="C1366" s="1">
        <f>IF('Data Entry'!AD1369="g",'Data Entry'!AC1369*0.001*U1366,IF('Data Entry'!AD1369="UI",'Data Entry'!AC1369*0.000001*U1366,IF('Data Entry'!AD1369="mg",'Data Entry'!AC1369*0.000001*U1366,IF('Data Entry'!AD1369="t",'Data Entry'!AC1369*1000*U1366,IF('Data Entry'!AD1369="kg",'Data Entry'!AC1369*1*U1366,IF('Data Entry'!AD1369="L",'Data Entry'!AC1369*1*U1366,IFERROR(,"")))))))</f>
        <v>0</v>
      </c>
      <c r="D1366" s="1" t="s">
        <v>4</v>
      </c>
      <c r="E1366" s="1">
        <f>IF('Data Entry'!AF1369="g",'Data Entry'!AE1369*0.001,IF('Data Entry'!AF1369="mg",'Data Entry'!AE1369*0.000001,IF('Data Entry'!AF1369="t",'Data Entry'!AE1369*1000,IF('Data Entry'!AF1369="ml",'Data Entry'!AE1369*0.001,IF('Data Entry'!AF1369="kg",'Data Entry'!AE1369*1,IF('Data Entry'!AF1369="Pieza",'Data Entry'!AE1369*1,IF('Data Entry'!AF1369="L",'Data Entry'!AE1369*1,IFERROR(,""))))))))</f>
        <v>0</v>
      </c>
      <c r="F1366" s="1" t="s">
        <v>4</v>
      </c>
      <c r="G1366" s="1">
        <f>IF('Data Entry'!AA1369="g",'Data Entry'!Z1369*0.001,IF('Data Entry'!AA1369="mg",'Data Entry'!Z1369*0.000001,IF('Data Entry'!AA1369="t",'Data Entry'!Z1369*1000,IF('Data Entry'!AA1369="ml",'Data Entry'!Z1369*0.001,IF('Data Entry'!AA1369="kg",'Data Entry'!Z1369*1,IF('Data Entry'!AA1369="Piezas",'Data Entry'!Z1369*1,IF('Data Entry'!AA1369="L",'Data Entry'!Z1369*1,IFERROR(,""))))))))</f>
        <v>0</v>
      </c>
      <c r="H1366" s="1" t="s">
        <v>4</v>
      </c>
      <c r="I1366" s="1">
        <f>IF('Data Entry'!AC1369="g",'Data Entry'!AB1369*0.001,IF('Data Entry'!AC1369="mg",'Data Entry'!AB1369*0.000001,IF('Data Entry'!AC1369="t",'Data Entry'!AB1369*1000,IF('Data Entry'!AC1369="ml",'Data Entry'!AB1369*0.001,IF('Data Entry'!AC1369="kg",'Data Entry'!AB1369*1,IF('Data Entry'!AC1369="L",'Data Entry'!AB1369*1,IFERROR(,"")))))))</f>
        <v>0</v>
      </c>
      <c r="J1366" s="59" t="str">
        <f>'Data Entry'!AU1369</f>
        <v/>
      </c>
      <c r="K1366" s="1">
        <f>IF('Data Entry'!AI1369="g",'Data Entry'!AH1369*0.001*V1366,IF('Data Entry'!AI1369="UI",'Data Entry'!AH1369*0.000001*V1366,IF('Data Entry'!AI1369="mg",'Data Entry'!AH1369*0.000001*V1366,IF('Data Entry'!AI1369="t",'Data Entry'!AH1369*1000*V1366,IF('Data Entry'!AI1369="kg",'Data Entry'!AH1369*1*V1366,IF('Data Entry'!AI1369="L",'Data Entry'!AH1369*1*V1366,IFERROR(,"")))))))</f>
        <v>0</v>
      </c>
      <c r="L1366" s="1" t="s">
        <v>4</v>
      </c>
      <c r="M1366" s="59">
        <f>'Data Entry'!AJ1369</f>
        <v>0</v>
      </c>
      <c r="N1366" s="59" t="str">
        <f>'Data Entry'!AX1369</f>
        <v/>
      </c>
      <c r="O1366" s="1">
        <f>IF('Data Entry'!AL1369="g",'Data Entry'!AK1369*0.001*W1366,IF('Data Entry'!AL1369="UI",'Data Entry'!AK1369*0.000001*W1366,IF('Data Entry'!AL1369="mg",'Data Entry'!AK1369*0.000001*W1366,IF('Data Entry'!AL1369="t",'Data Entry'!AK1369*1000*W1366,IF('Data Entry'!AL1369="kg",'Data Entry'!AK1369*1*W1366,IF('Data Entry'!AL1369="L",'Data Entry'!AK1369*1*W1366,IFERROR(,"")))))))</f>
        <v>0</v>
      </c>
      <c r="P1366" s="1" t="s">
        <v>4</v>
      </c>
      <c r="Q1366" s="59">
        <f>'Data Entry'!AM1369</f>
        <v>0</v>
      </c>
      <c r="R1366" s="59" t="str">
        <f>'Data Entry'!BA1369</f>
        <v/>
      </c>
      <c r="S1366" s="1">
        <f>IF('Data Entry'!AO1369="g",'Data Entry'!AN1369*0.001*X1366,IF('Data Entry'!AO1369="UI",'Data Entry'!AN1369*0.000001*X1366,IF('Data Entry'!AO1369="mg",'Data Entry'!AN1369*0.000001*X1366,IF('Data Entry'!AO1369="t",'Data Entry'!AN1369*1000*X1366,IF('Data Entry'!AO1369="kg",'Data Entry'!AN1369*1*X1366,IF('Data Entry'!AO1369="L",'Data Entry'!AN1369*1*X1366,IFERROR(,"")))))))</f>
        <v>0</v>
      </c>
      <c r="T1366" s="1" t="s">
        <v>4</v>
      </c>
      <c r="U1366" s="59" t="str">
        <f>IF('Data Entry'!AP1369="No aplica","1",'Data Entry'!AP1369)</f>
        <v/>
      </c>
      <c r="V1366" s="59" t="str">
        <f>IF('Data Entry'!AS1369="No aplica","1",'Data Entry'!AS1369)</f>
        <v/>
      </c>
      <c r="W1366" s="59" t="str">
        <f>IF('Data Entry'!AV1369="No aplica","1",'Data Entry'!AV1369)</f>
        <v/>
      </c>
      <c r="X1366" s="59" t="str">
        <f>IF('Data Entry'!AY1369="No aplica","1",'Data Entry'!AY1369)</f>
        <v/>
      </c>
      <c r="Y1366" s="151" t="str">
        <f t="shared" si="21"/>
        <v/>
      </c>
      <c r="Z1366" s="152" t="str">
        <f>IF('Data Entry'!H1369="Yes","1",IF(AND('Data Entry'!H1369="",'Data Entry'!I1369="",'Data Entry'!J1369="",'Data Entry'!K1369="",'Data Entry'!L1369="",'Data Entry'!M1369="",'Data Entry'!N1369="",'Data Entry'!O1369="",'Data Entry'!P1369="",'Data Entry'!Q1369=""),"","1"))</f>
        <v/>
      </c>
      <c r="AA1366" s="152" t="str">
        <f>IF('Data Entry'!R1369="Yes","1",IF(AND('Data Entry'!R1369="",'Data Entry'!S1369="",'Data Entry'!T1369="",'Data Entry'!U1369=""),"","1"))</f>
        <v/>
      </c>
      <c r="AB1366" s="157" t="str">
        <f>IF('Data Entry'!V1369="Yes","1",IF(AND('Data Entry'!V1369="",'Data Entry'!W1369=""),"","1"))</f>
        <v/>
      </c>
    </row>
    <row r="1367" spans="1:28" ht="17">
      <c r="A1367" s="59">
        <f>'Data Entry'!AB1370</f>
        <v>0</v>
      </c>
      <c r="B1367" s="59" t="str">
        <f>'Data Entry'!AR1370</f>
        <v/>
      </c>
      <c r="C1367" s="1">
        <f>IF('Data Entry'!AD1370="g",'Data Entry'!AC1370*0.001*U1367,IF('Data Entry'!AD1370="UI",'Data Entry'!AC1370*0.000001*U1367,IF('Data Entry'!AD1370="mg",'Data Entry'!AC1370*0.000001*U1367,IF('Data Entry'!AD1370="t",'Data Entry'!AC1370*1000*U1367,IF('Data Entry'!AD1370="kg",'Data Entry'!AC1370*1*U1367,IF('Data Entry'!AD1370="L",'Data Entry'!AC1370*1*U1367,IFERROR(,"")))))))</f>
        <v>0</v>
      </c>
      <c r="D1367" s="1" t="s">
        <v>4</v>
      </c>
      <c r="E1367" s="1">
        <f>IF('Data Entry'!AF1370="g",'Data Entry'!AE1370*0.001,IF('Data Entry'!AF1370="mg",'Data Entry'!AE1370*0.000001,IF('Data Entry'!AF1370="t",'Data Entry'!AE1370*1000,IF('Data Entry'!AF1370="ml",'Data Entry'!AE1370*0.001,IF('Data Entry'!AF1370="kg",'Data Entry'!AE1370*1,IF('Data Entry'!AF1370="Pieza",'Data Entry'!AE1370*1,IF('Data Entry'!AF1370="L",'Data Entry'!AE1370*1,IFERROR(,""))))))))</f>
        <v>0</v>
      </c>
      <c r="F1367" s="1" t="s">
        <v>4</v>
      </c>
      <c r="G1367" s="1">
        <f>IF('Data Entry'!AA1370="g",'Data Entry'!Z1370*0.001,IF('Data Entry'!AA1370="mg",'Data Entry'!Z1370*0.000001,IF('Data Entry'!AA1370="t",'Data Entry'!Z1370*1000,IF('Data Entry'!AA1370="ml",'Data Entry'!Z1370*0.001,IF('Data Entry'!AA1370="kg",'Data Entry'!Z1370*1,IF('Data Entry'!AA1370="Piezas",'Data Entry'!Z1370*1,IF('Data Entry'!AA1370="L",'Data Entry'!Z1370*1,IFERROR(,""))))))))</f>
        <v>0</v>
      </c>
      <c r="H1367" s="1" t="s">
        <v>4</v>
      </c>
      <c r="I1367" s="1">
        <f>IF('Data Entry'!AC1370="g",'Data Entry'!AB1370*0.001,IF('Data Entry'!AC1370="mg",'Data Entry'!AB1370*0.000001,IF('Data Entry'!AC1370="t",'Data Entry'!AB1370*1000,IF('Data Entry'!AC1370="ml",'Data Entry'!AB1370*0.001,IF('Data Entry'!AC1370="kg",'Data Entry'!AB1370*1,IF('Data Entry'!AC1370="L",'Data Entry'!AB1370*1,IFERROR(,"")))))))</f>
        <v>0</v>
      </c>
      <c r="J1367" s="59" t="str">
        <f>'Data Entry'!AU1370</f>
        <v/>
      </c>
      <c r="K1367" s="1">
        <f>IF('Data Entry'!AI1370="g",'Data Entry'!AH1370*0.001*V1367,IF('Data Entry'!AI1370="UI",'Data Entry'!AH1370*0.000001*V1367,IF('Data Entry'!AI1370="mg",'Data Entry'!AH1370*0.000001*V1367,IF('Data Entry'!AI1370="t",'Data Entry'!AH1370*1000*V1367,IF('Data Entry'!AI1370="kg",'Data Entry'!AH1370*1*V1367,IF('Data Entry'!AI1370="L",'Data Entry'!AH1370*1*V1367,IFERROR(,"")))))))</f>
        <v>0</v>
      </c>
      <c r="L1367" s="1" t="s">
        <v>4</v>
      </c>
      <c r="M1367" s="59">
        <f>'Data Entry'!AJ1370</f>
        <v>0</v>
      </c>
      <c r="N1367" s="59" t="str">
        <f>'Data Entry'!AX1370</f>
        <v/>
      </c>
      <c r="O1367" s="1">
        <f>IF('Data Entry'!AL1370="g",'Data Entry'!AK1370*0.001*W1367,IF('Data Entry'!AL1370="UI",'Data Entry'!AK1370*0.000001*W1367,IF('Data Entry'!AL1370="mg",'Data Entry'!AK1370*0.000001*W1367,IF('Data Entry'!AL1370="t",'Data Entry'!AK1370*1000*W1367,IF('Data Entry'!AL1370="kg",'Data Entry'!AK1370*1*W1367,IF('Data Entry'!AL1370="L",'Data Entry'!AK1370*1*W1367,IFERROR(,"")))))))</f>
        <v>0</v>
      </c>
      <c r="P1367" s="1" t="s">
        <v>4</v>
      </c>
      <c r="Q1367" s="59">
        <f>'Data Entry'!AM1370</f>
        <v>0</v>
      </c>
      <c r="R1367" s="59" t="str">
        <f>'Data Entry'!BA1370</f>
        <v/>
      </c>
      <c r="S1367" s="1">
        <f>IF('Data Entry'!AO1370="g",'Data Entry'!AN1370*0.001*X1367,IF('Data Entry'!AO1370="UI",'Data Entry'!AN1370*0.000001*X1367,IF('Data Entry'!AO1370="mg",'Data Entry'!AN1370*0.000001*X1367,IF('Data Entry'!AO1370="t",'Data Entry'!AN1370*1000*X1367,IF('Data Entry'!AO1370="kg",'Data Entry'!AN1370*1*X1367,IF('Data Entry'!AO1370="L",'Data Entry'!AN1370*1*X1367,IFERROR(,"")))))))</f>
        <v>0</v>
      </c>
      <c r="T1367" s="1" t="s">
        <v>4</v>
      </c>
      <c r="U1367" s="59" t="str">
        <f>IF('Data Entry'!AP1370="No aplica","1",'Data Entry'!AP1370)</f>
        <v/>
      </c>
      <c r="V1367" s="59" t="str">
        <f>IF('Data Entry'!AS1370="No aplica","1",'Data Entry'!AS1370)</f>
        <v/>
      </c>
      <c r="W1367" s="59" t="str">
        <f>IF('Data Entry'!AV1370="No aplica","1",'Data Entry'!AV1370)</f>
        <v/>
      </c>
      <c r="X1367" s="59" t="str">
        <f>IF('Data Entry'!AY1370="No aplica","1",'Data Entry'!AY1370)</f>
        <v/>
      </c>
      <c r="Y1367" s="151" t="str">
        <f t="shared" si="21"/>
        <v/>
      </c>
      <c r="Z1367" s="152" t="str">
        <f>IF('Data Entry'!H1370="Yes","1",IF(AND('Data Entry'!H1370="",'Data Entry'!I1370="",'Data Entry'!J1370="",'Data Entry'!K1370="",'Data Entry'!L1370="",'Data Entry'!M1370="",'Data Entry'!N1370="",'Data Entry'!O1370="",'Data Entry'!P1370="",'Data Entry'!Q1370=""),"","1"))</f>
        <v/>
      </c>
      <c r="AA1367" s="152" t="str">
        <f>IF('Data Entry'!R1370="Yes","1",IF(AND('Data Entry'!R1370="",'Data Entry'!S1370="",'Data Entry'!T1370="",'Data Entry'!U1370=""),"","1"))</f>
        <v/>
      </c>
      <c r="AB1367" s="157" t="str">
        <f>IF('Data Entry'!V1370="Yes","1",IF(AND('Data Entry'!V1370="",'Data Entry'!W1370=""),"","1"))</f>
        <v/>
      </c>
    </row>
    <row r="1368" spans="1:28" ht="17">
      <c r="A1368" s="59">
        <f>'Data Entry'!AB1371</f>
        <v>0</v>
      </c>
      <c r="B1368" s="59" t="str">
        <f>'Data Entry'!AR1371</f>
        <v/>
      </c>
      <c r="C1368" s="1">
        <f>IF('Data Entry'!AD1371="g",'Data Entry'!AC1371*0.001*U1368,IF('Data Entry'!AD1371="UI",'Data Entry'!AC1371*0.000001*U1368,IF('Data Entry'!AD1371="mg",'Data Entry'!AC1371*0.000001*U1368,IF('Data Entry'!AD1371="t",'Data Entry'!AC1371*1000*U1368,IF('Data Entry'!AD1371="kg",'Data Entry'!AC1371*1*U1368,IF('Data Entry'!AD1371="L",'Data Entry'!AC1371*1*U1368,IFERROR(,"")))))))</f>
        <v>0</v>
      </c>
      <c r="D1368" s="1" t="s">
        <v>4</v>
      </c>
      <c r="E1368" s="1">
        <f>IF('Data Entry'!AF1371="g",'Data Entry'!AE1371*0.001,IF('Data Entry'!AF1371="mg",'Data Entry'!AE1371*0.000001,IF('Data Entry'!AF1371="t",'Data Entry'!AE1371*1000,IF('Data Entry'!AF1371="ml",'Data Entry'!AE1371*0.001,IF('Data Entry'!AF1371="kg",'Data Entry'!AE1371*1,IF('Data Entry'!AF1371="Pieza",'Data Entry'!AE1371*1,IF('Data Entry'!AF1371="L",'Data Entry'!AE1371*1,IFERROR(,""))))))))</f>
        <v>0</v>
      </c>
      <c r="F1368" s="1" t="s">
        <v>4</v>
      </c>
      <c r="G1368" s="1">
        <f>IF('Data Entry'!AA1371="g",'Data Entry'!Z1371*0.001,IF('Data Entry'!AA1371="mg",'Data Entry'!Z1371*0.000001,IF('Data Entry'!AA1371="t",'Data Entry'!Z1371*1000,IF('Data Entry'!AA1371="ml",'Data Entry'!Z1371*0.001,IF('Data Entry'!AA1371="kg",'Data Entry'!Z1371*1,IF('Data Entry'!AA1371="Piezas",'Data Entry'!Z1371*1,IF('Data Entry'!AA1371="L",'Data Entry'!Z1371*1,IFERROR(,""))))))))</f>
        <v>0</v>
      </c>
      <c r="H1368" s="1" t="s">
        <v>4</v>
      </c>
      <c r="I1368" s="1">
        <f>IF('Data Entry'!AC1371="g",'Data Entry'!AB1371*0.001,IF('Data Entry'!AC1371="mg",'Data Entry'!AB1371*0.000001,IF('Data Entry'!AC1371="t",'Data Entry'!AB1371*1000,IF('Data Entry'!AC1371="ml",'Data Entry'!AB1371*0.001,IF('Data Entry'!AC1371="kg",'Data Entry'!AB1371*1,IF('Data Entry'!AC1371="L",'Data Entry'!AB1371*1,IFERROR(,"")))))))</f>
        <v>0</v>
      </c>
      <c r="J1368" s="59" t="str">
        <f>'Data Entry'!AU1371</f>
        <v/>
      </c>
      <c r="K1368" s="1">
        <f>IF('Data Entry'!AI1371="g",'Data Entry'!AH1371*0.001*V1368,IF('Data Entry'!AI1371="UI",'Data Entry'!AH1371*0.000001*V1368,IF('Data Entry'!AI1371="mg",'Data Entry'!AH1371*0.000001*V1368,IF('Data Entry'!AI1371="t",'Data Entry'!AH1371*1000*V1368,IF('Data Entry'!AI1371="kg",'Data Entry'!AH1371*1*V1368,IF('Data Entry'!AI1371="L",'Data Entry'!AH1371*1*V1368,IFERROR(,"")))))))</f>
        <v>0</v>
      </c>
      <c r="L1368" s="1" t="s">
        <v>4</v>
      </c>
      <c r="M1368" s="59">
        <f>'Data Entry'!AJ1371</f>
        <v>0</v>
      </c>
      <c r="N1368" s="59" t="str">
        <f>'Data Entry'!AX1371</f>
        <v/>
      </c>
      <c r="O1368" s="1">
        <f>IF('Data Entry'!AL1371="g",'Data Entry'!AK1371*0.001*W1368,IF('Data Entry'!AL1371="UI",'Data Entry'!AK1371*0.000001*W1368,IF('Data Entry'!AL1371="mg",'Data Entry'!AK1371*0.000001*W1368,IF('Data Entry'!AL1371="t",'Data Entry'!AK1371*1000*W1368,IF('Data Entry'!AL1371="kg",'Data Entry'!AK1371*1*W1368,IF('Data Entry'!AL1371="L",'Data Entry'!AK1371*1*W1368,IFERROR(,"")))))))</f>
        <v>0</v>
      </c>
      <c r="P1368" s="1" t="s">
        <v>4</v>
      </c>
      <c r="Q1368" s="59">
        <f>'Data Entry'!AM1371</f>
        <v>0</v>
      </c>
      <c r="R1368" s="59" t="str">
        <f>'Data Entry'!BA1371</f>
        <v/>
      </c>
      <c r="S1368" s="1">
        <f>IF('Data Entry'!AO1371="g",'Data Entry'!AN1371*0.001*X1368,IF('Data Entry'!AO1371="UI",'Data Entry'!AN1371*0.000001*X1368,IF('Data Entry'!AO1371="mg",'Data Entry'!AN1371*0.000001*X1368,IF('Data Entry'!AO1371="t",'Data Entry'!AN1371*1000*X1368,IF('Data Entry'!AO1371="kg",'Data Entry'!AN1371*1*X1368,IF('Data Entry'!AO1371="L",'Data Entry'!AN1371*1*X1368,IFERROR(,"")))))))</f>
        <v>0</v>
      </c>
      <c r="T1368" s="1" t="s">
        <v>4</v>
      </c>
      <c r="U1368" s="59" t="str">
        <f>IF('Data Entry'!AP1371="No aplica","1",'Data Entry'!AP1371)</f>
        <v/>
      </c>
      <c r="V1368" s="59" t="str">
        <f>IF('Data Entry'!AS1371="No aplica","1",'Data Entry'!AS1371)</f>
        <v/>
      </c>
      <c r="W1368" s="59" t="str">
        <f>IF('Data Entry'!AV1371="No aplica","1",'Data Entry'!AV1371)</f>
        <v/>
      </c>
      <c r="X1368" s="59" t="str">
        <f>IF('Data Entry'!AY1371="No aplica","1",'Data Entry'!AY1371)</f>
        <v/>
      </c>
      <c r="Y1368" s="151" t="str">
        <f t="shared" si="21"/>
        <v/>
      </c>
      <c r="Z1368" s="152" t="str">
        <f>IF('Data Entry'!H1371="Yes","1",IF(AND('Data Entry'!H1371="",'Data Entry'!I1371="",'Data Entry'!J1371="",'Data Entry'!K1371="",'Data Entry'!L1371="",'Data Entry'!M1371="",'Data Entry'!N1371="",'Data Entry'!O1371="",'Data Entry'!P1371="",'Data Entry'!Q1371=""),"","1"))</f>
        <v/>
      </c>
      <c r="AA1368" s="152" t="str">
        <f>IF('Data Entry'!R1371="Yes","1",IF(AND('Data Entry'!R1371="",'Data Entry'!S1371="",'Data Entry'!T1371="",'Data Entry'!U1371=""),"","1"))</f>
        <v/>
      </c>
      <c r="AB1368" s="157" t="str">
        <f>IF('Data Entry'!V1371="Yes","1",IF(AND('Data Entry'!V1371="",'Data Entry'!W1371=""),"","1"))</f>
        <v/>
      </c>
    </row>
    <row r="1369" spans="1:28" ht="17">
      <c r="A1369" s="59">
        <f>'Data Entry'!AB1372</f>
        <v>0</v>
      </c>
      <c r="B1369" s="59" t="str">
        <f>'Data Entry'!AR1372</f>
        <v/>
      </c>
      <c r="C1369" s="1">
        <f>IF('Data Entry'!AD1372="g",'Data Entry'!AC1372*0.001*U1369,IF('Data Entry'!AD1372="UI",'Data Entry'!AC1372*0.000001*U1369,IF('Data Entry'!AD1372="mg",'Data Entry'!AC1372*0.000001*U1369,IF('Data Entry'!AD1372="t",'Data Entry'!AC1372*1000*U1369,IF('Data Entry'!AD1372="kg",'Data Entry'!AC1372*1*U1369,IF('Data Entry'!AD1372="L",'Data Entry'!AC1372*1*U1369,IFERROR(,"")))))))</f>
        <v>0</v>
      </c>
      <c r="D1369" s="1" t="s">
        <v>4</v>
      </c>
      <c r="E1369" s="1">
        <f>IF('Data Entry'!AF1372="g",'Data Entry'!AE1372*0.001,IF('Data Entry'!AF1372="mg",'Data Entry'!AE1372*0.000001,IF('Data Entry'!AF1372="t",'Data Entry'!AE1372*1000,IF('Data Entry'!AF1372="ml",'Data Entry'!AE1372*0.001,IF('Data Entry'!AF1372="kg",'Data Entry'!AE1372*1,IF('Data Entry'!AF1372="Pieza",'Data Entry'!AE1372*1,IF('Data Entry'!AF1372="L",'Data Entry'!AE1372*1,IFERROR(,""))))))))</f>
        <v>0</v>
      </c>
      <c r="F1369" s="1" t="s">
        <v>4</v>
      </c>
      <c r="G1369" s="1">
        <f>IF('Data Entry'!AA1372="g",'Data Entry'!Z1372*0.001,IF('Data Entry'!AA1372="mg",'Data Entry'!Z1372*0.000001,IF('Data Entry'!AA1372="t",'Data Entry'!Z1372*1000,IF('Data Entry'!AA1372="ml",'Data Entry'!Z1372*0.001,IF('Data Entry'!AA1372="kg",'Data Entry'!Z1372*1,IF('Data Entry'!AA1372="Piezas",'Data Entry'!Z1372*1,IF('Data Entry'!AA1372="L",'Data Entry'!Z1372*1,IFERROR(,""))))))))</f>
        <v>0</v>
      </c>
      <c r="H1369" s="1" t="s">
        <v>4</v>
      </c>
      <c r="I1369" s="1">
        <f>IF('Data Entry'!AC1372="g",'Data Entry'!AB1372*0.001,IF('Data Entry'!AC1372="mg",'Data Entry'!AB1372*0.000001,IF('Data Entry'!AC1372="t",'Data Entry'!AB1372*1000,IF('Data Entry'!AC1372="ml",'Data Entry'!AB1372*0.001,IF('Data Entry'!AC1372="kg",'Data Entry'!AB1372*1,IF('Data Entry'!AC1372="L",'Data Entry'!AB1372*1,IFERROR(,"")))))))</f>
        <v>0</v>
      </c>
      <c r="J1369" s="59" t="str">
        <f>'Data Entry'!AU1372</f>
        <v/>
      </c>
      <c r="K1369" s="1">
        <f>IF('Data Entry'!AI1372="g",'Data Entry'!AH1372*0.001*V1369,IF('Data Entry'!AI1372="UI",'Data Entry'!AH1372*0.000001*V1369,IF('Data Entry'!AI1372="mg",'Data Entry'!AH1372*0.000001*V1369,IF('Data Entry'!AI1372="t",'Data Entry'!AH1372*1000*V1369,IF('Data Entry'!AI1372="kg",'Data Entry'!AH1372*1*V1369,IF('Data Entry'!AI1372="L",'Data Entry'!AH1372*1*V1369,IFERROR(,"")))))))</f>
        <v>0</v>
      </c>
      <c r="L1369" s="1" t="s">
        <v>4</v>
      </c>
      <c r="M1369" s="59">
        <f>'Data Entry'!AJ1372</f>
        <v>0</v>
      </c>
      <c r="N1369" s="59" t="str">
        <f>'Data Entry'!AX1372</f>
        <v/>
      </c>
      <c r="O1369" s="1">
        <f>IF('Data Entry'!AL1372="g",'Data Entry'!AK1372*0.001*W1369,IF('Data Entry'!AL1372="UI",'Data Entry'!AK1372*0.000001*W1369,IF('Data Entry'!AL1372="mg",'Data Entry'!AK1372*0.000001*W1369,IF('Data Entry'!AL1372="t",'Data Entry'!AK1372*1000*W1369,IF('Data Entry'!AL1372="kg",'Data Entry'!AK1372*1*W1369,IF('Data Entry'!AL1372="L",'Data Entry'!AK1372*1*W1369,IFERROR(,"")))))))</f>
        <v>0</v>
      </c>
      <c r="P1369" s="1" t="s">
        <v>4</v>
      </c>
      <c r="Q1369" s="59">
        <f>'Data Entry'!AM1372</f>
        <v>0</v>
      </c>
      <c r="R1369" s="59" t="str">
        <f>'Data Entry'!BA1372</f>
        <v/>
      </c>
      <c r="S1369" s="1">
        <f>IF('Data Entry'!AO1372="g",'Data Entry'!AN1372*0.001*X1369,IF('Data Entry'!AO1372="UI",'Data Entry'!AN1372*0.000001*X1369,IF('Data Entry'!AO1372="mg",'Data Entry'!AN1372*0.000001*X1369,IF('Data Entry'!AO1372="t",'Data Entry'!AN1372*1000*X1369,IF('Data Entry'!AO1372="kg",'Data Entry'!AN1372*1*X1369,IF('Data Entry'!AO1372="L",'Data Entry'!AN1372*1*X1369,IFERROR(,"")))))))</f>
        <v>0</v>
      </c>
      <c r="T1369" s="1" t="s">
        <v>4</v>
      </c>
      <c r="U1369" s="59" t="str">
        <f>IF('Data Entry'!AP1372="No aplica","1",'Data Entry'!AP1372)</f>
        <v/>
      </c>
      <c r="V1369" s="59" t="str">
        <f>IF('Data Entry'!AS1372="No aplica","1",'Data Entry'!AS1372)</f>
        <v/>
      </c>
      <c r="W1369" s="59" t="str">
        <f>IF('Data Entry'!AV1372="No aplica","1",'Data Entry'!AV1372)</f>
        <v/>
      </c>
      <c r="X1369" s="59" t="str">
        <f>IF('Data Entry'!AY1372="No aplica","1",'Data Entry'!AY1372)</f>
        <v/>
      </c>
      <c r="Y1369" s="151" t="str">
        <f t="shared" si="21"/>
        <v/>
      </c>
      <c r="Z1369" s="152" t="str">
        <f>IF('Data Entry'!H1372="Yes","1",IF(AND('Data Entry'!H1372="",'Data Entry'!I1372="",'Data Entry'!J1372="",'Data Entry'!K1372="",'Data Entry'!L1372="",'Data Entry'!M1372="",'Data Entry'!N1372="",'Data Entry'!O1372="",'Data Entry'!P1372="",'Data Entry'!Q1372=""),"","1"))</f>
        <v/>
      </c>
      <c r="AA1369" s="152" t="str">
        <f>IF('Data Entry'!R1372="Yes","1",IF(AND('Data Entry'!R1372="",'Data Entry'!S1372="",'Data Entry'!T1372="",'Data Entry'!U1372=""),"","1"))</f>
        <v/>
      </c>
      <c r="AB1369" s="157" t="str">
        <f>IF('Data Entry'!V1372="Yes","1",IF(AND('Data Entry'!V1372="",'Data Entry'!W1372=""),"","1"))</f>
        <v/>
      </c>
    </row>
    <row r="1370" spans="1:28" ht="17">
      <c r="A1370" s="59">
        <f>'Data Entry'!AB1373</f>
        <v>0</v>
      </c>
      <c r="B1370" s="59" t="str">
        <f>'Data Entry'!AR1373</f>
        <v/>
      </c>
      <c r="C1370" s="1">
        <f>IF('Data Entry'!AD1373="g",'Data Entry'!AC1373*0.001*U1370,IF('Data Entry'!AD1373="UI",'Data Entry'!AC1373*0.000001*U1370,IF('Data Entry'!AD1373="mg",'Data Entry'!AC1373*0.000001*U1370,IF('Data Entry'!AD1373="t",'Data Entry'!AC1373*1000*U1370,IF('Data Entry'!AD1373="kg",'Data Entry'!AC1373*1*U1370,IF('Data Entry'!AD1373="L",'Data Entry'!AC1373*1*U1370,IFERROR(,"")))))))</f>
        <v>0</v>
      </c>
      <c r="D1370" s="1" t="s">
        <v>4</v>
      </c>
      <c r="E1370" s="1">
        <f>IF('Data Entry'!AF1373="g",'Data Entry'!AE1373*0.001,IF('Data Entry'!AF1373="mg",'Data Entry'!AE1373*0.000001,IF('Data Entry'!AF1373="t",'Data Entry'!AE1373*1000,IF('Data Entry'!AF1373="ml",'Data Entry'!AE1373*0.001,IF('Data Entry'!AF1373="kg",'Data Entry'!AE1373*1,IF('Data Entry'!AF1373="Pieza",'Data Entry'!AE1373*1,IF('Data Entry'!AF1373="L",'Data Entry'!AE1373*1,IFERROR(,""))))))))</f>
        <v>0</v>
      </c>
      <c r="F1370" s="1" t="s">
        <v>4</v>
      </c>
      <c r="G1370" s="1">
        <f>IF('Data Entry'!AA1373="g",'Data Entry'!Z1373*0.001,IF('Data Entry'!AA1373="mg",'Data Entry'!Z1373*0.000001,IF('Data Entry'!AA1373="t",'Data Entry'!Z1373*1000,IF('Data Entry'!AA1373="ml",'Data Entry'!Z1373*0.001,IF('Data Entry'!AA1373="kg",'Data Entry'!Z1373*1,IF('Data Entry'!AA1373="Piezas",'Data Entry'!Z1373*1,IF('Data Entry'!AA1373="L",'Data Entry'!Z1373*1,IFERROR(,""))))))))</f>
        <v>0</v>
      </c>
      <c r="H1370" s="1" t="s">
        <v>4</v>
      </c>
      <c r="I1370" s="1">
        <f>IF('Data Entry'!AC1373="g",'Data Entry'!AB1373*0.001,IF('Data Entry'!AC1373="mg",'Data Entry'!AB1373*0.000001,IF('Data Entry'!AC1373="t",'Data Entry'!AB1373*1000,IF('Data Entry'!AC1373="ml",'Data Entry'!AB1373*0.001,IF('Data Entry'!AC1373="kg",'Data Entry'!AB1373*1,IF('Data Entry'!AC1373="L",'Data Entry'!AB1373*1,IFERROR(,"")))))))</f>
        <v>0</v>
      </c>
      <c r="J1370" s="59" t="str">
        <f>'Data Entry'!AU1373</f>
        <v/>
      </c>
      <c r="K1370" s="1">
        <f>IF('Data Entry'!AI1373="g",'Data Entry'!AH1373*0.001*V1370,IF('Data Entry'!AI1373="UI",'Data Entry'!AH1373*0.000001*V1370,IF('Data Entry'!AI1373="mg",'Data Entry'!AH1373*0.000001*V1370,IF('Data Entry'!AI1373="t",'Data Entry'!AH1373*1000*V1370,IF('Data Entry'!AI1373="kg",'Data Entry'!AH1373*1*V1370,IF('Data Entry'!AI1373="L",'Data Entry'!AH1373*1*V1370,IFERROR(,"")))))))</f>
        <v>0</v>
      </c>
      <c r="L1370" s="1" t="s">
        <v>4</v>
      </c>
      <c r="M1370" s="59">
        <f>'Data Entry'!AJ1373</f>
        <v>0</v>
      </c>
      <c r="N1370" s="59" t="str">
        <f>'Data Entry'!AX1373</f>
        <v/>
      </c>
      <c r="O1370" s="1">
        <f>IF('Data Entry'!AL1373="g",'Data Entry'!AK1373*0.001*W1370,IF('Data Entry'!AL1373="UI",'Data Entry'!AK1373*0.000001*W1370,IF('Data Entry'!AL1373="mg",'Data Entry'!AK1373*0.000001*W1370,IF('Data Entry'!AL1373="t",'Data Entry'!AK1373*1000*W1370,IF('Data Entry'!AL1373="kg",'Data Entry'!AK1373*1*W1370,IF('Data Entry'!AL1373="L",'Data Entry'!AK1373*1*W1370,IFERROR(,"")))))))</f>
        <v>0</v>
      </c>
      <c r="P1370" s="1" t="s">
        <v>4</v>
      </c>
      <c r="Q1370" s="59">
        <f>'Data Entry'!AM1373</f>
        <v>0</v>
      </c>
      <c r="R1370" s="59" t="str">
        <f>'Data Entry'!BA1373</f>
        <v/>
      </c>
      <c r="S1370" s="1">
        <f>IF('Data Entry'!AO1373="g",'Data Entry'!AN1373*0.001*X1370,IF('Data Entry'!AO1373="UI",'Data Entry'!AN1373*0.000001*X1370,IF('Data Entry'!AO1373="mg",'Data Entry'!AN1373*0.000001*X1370,IF('Data Entry'!AO1373="t",'Data Entry'!AN1373*1000*X1370,IF('Data Entry'!AO1373="kg",'Data Entry'!AN1373*1*X1370,IF('Data Entry'!AO1373="L",'Data Entry'!AN1373*1*X1370,IFERROR(,"")))))))</f>
        <v>0</v>
      </c>
      <c r="T1370" s="1" t="s">
        <v>4</v>
      </c>
      <c r="U1370" s="59" t="str">
        <f>IF('Data Entry'!AP1373="No aplica","1",'Data Entry'!AP1373)</f>
        <v/>
      </c>
      <c r="V1370" s="59" t="str">
        <f>IF('Data Entry'!AS1373="No aplica","1",'Data Entry'!AS1373)</f>
        <v/>
      </c>
      <c r="W1370" s="59" t="str">
        <f>IF('Data Entry'!AV1373="No aplica","1",'Data Entry'!AV1373)</f>
        <v/>
      </c>
      <c r="X1370" s="59" t="str">
        <f>IF('Data Entry'!AY1373="No aplica","1",'Data Entry'!AY1373)</f>
        <v/>
      </c>
      <c r="Y1370" s="151" t="str">
        <f t="shared" si="21"/>
        <v/>
      </c>
      <c r="Z1370" s="152" t="str">
        <f>IF('Data Entry'!H1373="Yes","1",IF(AND('Data Entry'!H1373="",'Data Entry'!I1373="",'Data Entry'!J1373="",'Data Entry'!K1373="",'Data Entry'!L1373="",'Data Entry'!M1373="",'Data Entry'!N1373="",'Data Entry'!O1373="",'Data Entry'!P1373="",'Data Entry'!Q1373=""),"","1"))</f>
        <v/>
      </c>
      <c r="AA1370" s="152" t="str">
        <f>IF('Data Entry'!R1373="Yes","1",IF(AND('Data Entry'!R1373="",'Data Entry'!S1373="",'Data Entry'!T1373="",'Data Entry'!U1373=""),"","1"))</f>
        <v/>
      </c>
      <c r="AB1370" s="157" t="str">
        <f>IF('Data Entry'!V1373="Yes","1",IF(AND('Data Entry'!V1373="",'Data Entry'!W1373=""),"","1"))</f>
        <v/>
      </c>
    </row>
    <row r="1371" spans="1:28" ht="17">
      <c r="A1371" s="59">
        <f>'Data Entry'!AB1374</f>
        <v>0</v>
      </c>
      <c r="B1371" s="59" t="str">
        <f>'Data Entry'!AR1374</f>
        <v/>
      </c>
      <c r="C1371" s="1">
        <f>IF('Data Entry'!AD1374="g",'Data Entry'!AC1374*0.001*U1371,IF('Data Entry'!AD1374="UI",'Data Entry'!AC1374*0.000001*U1371,IF('Data Entry'!AD1374="mg",'Data Entry'!AC1374*0.000001*U1371,IF('Data Entry'!AD1374="t",'Data Entry'!AC1374*1000*U1371,IF('Data Entry'!AD1374="kg",'Data Entry'!AC1374*1*U1371,IF('Data Entry'!AD1374="L",'Data Entry'!AC1374*1*U1371,IFERROR(,"")))))))</f>
        <v>0</v>
      </c>
      <c r="D1371" s="1" t="s">
        <v>4</v>
      </c>
      <c r="E1371" s="1">
        <f>IF('Data Entry'!AF1374="g",'Data Entry'!AE1374*0.001,IF('Data Entry'!AF1374="mg",'Data Entry'!AE1374*0.000001,IF('Data Entry'!AF1374="t",'Data Entry'!AE1374*1000,IF('Data Entry'!AF1374="ml",'Data Entry'!AE1374*0.001,IF('Data Entry'!AF1374="kg",'Data Entry'!AE1374*1,IF('Data Entry'!AF1374="Pieza",'Data Entry'!AE1374*1,IF('Data Entry'!AF1374="L",'Data Entry'!AE1374*1,IFERROR(,""))))))))</f>
        <v>0</v>
      </c>
      <c r="F1371" s="1" t="s">
        <v>4</v>
      </c>
      <c r="G1371" s="1">
        <f>IF('Data Entry'!AA1374="g",'Data Entry'!Z1374*0.001,IF('Data Entry'!AA1374="mg",'Data Entry'!Z1374*0.000001,IF('Data Entry'!AA1374="t",'Data Entry'!Z1374*1000,IF('Data Entry'!AA1374="ml",'Data Entry'!Z1374*0.001,IF('Data Entry'!AA1374="kg",'Data Entry'!Z1374*1,IF('Data Entry'!AA1374="Piezas",'Data Entry'!Z1374*1,IF('Data Entry'!AA1374="L",'Data Entry'!Z1374*1,IFERROR(,""))))))))</f>
        <v>0</v>
      </c>
      <c r="H1371" s="1" t="s">
        <v>4</v>
      </c>
      <c r="I1371" s="1">
        <f>IF('Data Entry'!AC1374="g",'Data Entry'!AB1374*0.001,IF('Data Entry'!AC1374="mg",'Data Entry'!AB1374*0.000001,IF('Data Entry'!AC1374="t",'Data Entry'!AB1374*1000,IF('Data Entry'!AC1374="ml",'Data Entry'!AB1374*0.001,IF('Data Entry'!AC1374="kg",'Data Entry'!AB1374*1,IF('Data Entry'!AC1374="L",'Data Entry'!AB1374*1,IFERROR(,"")))))))</f>
        <v>0</v>
      </c>
      <c r="J1371" s="59" t="str">
        <f>'Data Entry'!AU1374</f>
        <v/>
      </c>
      <c r="K1371" s="1">
        <f>IF('Data Entry'!AI1374="g",'Data Entry'!AH1374*0.001*V1371,IF('Data Entry'!AI1374="UI",'Data Entry'!AH1374*0.000001*V1371,IF('Data Entry'!AI1374="mg",'Data Entry'!AH1374*0.000001*V1371,IF('Data Entry'!AI1374="t",'Data Entry'!AH1374*1000*V1371,IF('Data Entry'!AI1374="kg",'Data Entry'!AH1374*1*V1371,IF('Data Entry'!AI1374="L",'Data Entry'!AH1374*1*V1371,IFERROR(,"")))))))</f>
        <v>0</v>
      </c>
      <c r="L1371" s="1" t="s">
        <v>4</v>
      </c>
      <c r="M1371" s="59">
        <f>'Data Entry'!AJ1374</f>
        <v>0</v>
      </c>
      <c r="N1371" s="59" t="str">
        <f>'Data Entry'!AX1374</f>
        <v/>
      </c>
      <c r="O1371" s="1">
        <f>IF('Data Entry'!AL1374="g",'Data Entry'!AK1374*0.001*W1371,IF('Data Entry'!AL1374="UI",'Data Entry'!AK1374*0.000001*W1371,IF('Data Entry'!AL1374="mg",'Data Entry'!AK1374*0.000001*W1371,IF('Data Entry'!AL1374="t",'Data Entry'!AK1374*1000*W1371,IF('Data Entry'!AL1374="kg",'Data Entry'!AK1374*1*W1371,IF('Data Entry'!AL1374="L",'Data Entry'!AK1374*1*W1371,IFERROR(,"")))))))</f>
        <v>0</v>
      </c>
      <c r="P1371" s="1" t="s">
        <v>4</v>
      </c>
      <c r="Q1371" s="59">
        <f>'Data Entry'!AM1374</f>
        <v>0</v>
      </c>
      <c r="R1371" s="59" t="str">
        <f>'Data Entry'!BA1374</f>
        <v/>
      </c>
      <c r="S1371" s="1">
        <f>IF('Data Entry'!AO1374="g",'Data Entry'!AN1374*0.001*X1371,IF('Data Entry'!AO1374="UI",'Data Entry'!AN1374*0.000001*X1371,IF('Data Entry'!AO1374="mg",'Data Entry'!AN1374*0.000001*X1371,IF('Data Entry'!AO1374="t",'Data Entry'!AN1374*1000*X1371,IF('Data Entry'!AO1374="kg",'Data Entry'!AN1374*1*X1371,IF('Data Entry'!AO1374="L",'Data Entry'!AN1374*1*X1371,IFERROR(,"")))))))</f>
        <v>0</v>
      </c>
      <c r="T1371" s="1" t="s">
        <v>4</v>
      </c>
      <c r="U1371" s="59" t="str">
        <f>IF('Data Entry'!AP1374="No aplica","1",'Data Entry'!AP1374)</f>
        <v/>
      </c>
      <c r="V1371" s="59" t="str">
        <f>IF('Data Entry'!AS1374="No aplica","1",'Data Entry'!AS1374)</f>
        <v/>
      </c>
      <c r="W1371" s="59" t="str">
        <f>IF('Data Entry'!AV1374="No aplica","1",'Data Entry'!AV1374)</f>
        <v/>
      </c>
      <c r="X1371" s="59" t="str">
        <f>IF('Data Entry'!AY1374="No aplica","1",'Data Entry'!AY1374)</f>
        <v/>
      </c>
      <c r="Y1371" s="151" t="str">
        <f t="shared" si="21"/>
        <v/>
      </c>
      <c r="Z1371" s="152" t="str">
        <f>IF('Data Entry'!H1374="Yes","1",IF(AND('Data Entry'!H1374="",'Data Entry'!I1374="",'Data Entry'!J1374="",'Data Entry'!K1374="",'Data Entry'!L1374="",'Data Entry'!M1374="",'Data Entry'!N1374="",'Data Entry'!O1374="",'Data Entry'!P1374="",'Data Entry'!Q1374=""),"","1"))</f>
        <v/>
      </c>
      <c r="AA1371" s="152" t="str">
        <f>IF('Data Entry'!R1374="Yes","1",IF(AND('Data Entry'!R1374="",'Data Entry'!S1374="",'Data Entry'!T1374="",'Data Entry'!U1374=""),"","1"))</f>
        <v/>
      </c>
      <c r="AB1371" s="157" t="str">
        <f>IF('Data Entry'!V1374="Yes","1",IF(AND('Data Entry'!V1374="",'Data Entry'!W1374=""),"","1"))</f>
        <v/>
      </c>
    </row>
    <row r="1372" spans="1:28" ht="17">
      <c r="A1372" s="59">
        <f>'Data Entry'!AB1375</f>
        <v>0</v>
      </c>
      <c r="B1372" s="59" t="str">
        <f>'Data Entry'!AR1375</f>
        <v/>
      </c>
      <c r="C1372" s="1">
        <f>IF('Data Entry'!AD1375="g",'Data Entry'!AC1375*0.001*U1372,IF('Data Entry'!AD1375="UI",'Data Entry'!AC1375*0.000001*U1372,IF('Data Entry'!AD1375="mg",'Data Entry'!AC1375*0.000001*U1372,IF('Data Entry'!AD1375="t",'Data Entry'!AC1375*1000*U1372,IF('Data Entry'!AD1375="kg",'Data Entry'!AC1375*1*U1372,IF('Data Entry'!AD1375="L",'Data Entry'!AC1375*1*U1372,IFERROR(,"")))))))</f>
        <v>0</v>
      </c>
      <c r="D1372" s="1" t="s">
        <v>4</v>
      </c>
      <c r="E1372" s="1">
        <f>IF('Data Entry'!AF1375="g",'Data Entry'!AE1375*0.001,IF('Data Entry'!AF1375="mg",'Data Entry'!AE1375*0.000001,IF('Data Entry'!AF1375="t",'Data Entry'!AE1375*1000,IF('Data Entry'!AF1375="ml",'Data Entry'!AE1375*0.001,IF('Data Entry'!AF1375="kg",'Data Entry'!AE1375*1,IF('Data Entry'!AF1375="Pieza",'Data Entry'!AE1375*1,IF('Data Entry'!AF1375="L",'Data Entry'!AE1375*1,IFERROR(,""))))))))</f>
        <v>0</v>
      </c>
      <c r="F1372" s="1" t="s">
        <v>4</v>
      </c>
      <c r="G1372" s="1">
        <f>IF('Data Entry'!AA1375="g",'Data Entry'!Z1375*0.001,IF('Data Entry'!AA1375="mg",'Data Entry'!Z1375*0.000001,IF('Data Entry'!AA1375="t",'Data Entry'!Z1375*1000,IF('Data Entry'!AA1375="ml",'Data Entry'!Z1375*0.001,IF('Data Entry'!AA1375="kg",'Data Entry'!Z1375*1,IF('Data Entry'!AA1375="Piezas",'Data Entry'!Z1375*1,IF('Data Entry'!AA1375="L",'Data Entry'!Z1375*1,IFERROR(,""))))))))</f>
        <v>0</v>
      </c>
      <c r="H1372" s="1" t="s">
        <v>4</v>
      </c>
      <c r="I1372" s="1">
        <f>IF('Data Entry'!AC1375="g",'Data Entry'!AB1375*0.001,IF('Data Entry'!AC1375="mg",'Data Entry'!AB1375*0.000001,IF('Data Entry'!AC1375="t",'Data Entry'!AB1375*1000,IF('Data Entry'!AC1375="ml",'Data Entry'!AB1375*0.001,IF('Data Entry'!AC1375="kg",'Data Entry'!AB1375*1,IF('Data Entry'!AC1375="L",'Data Entry'!AB1375*1,IFERROR(,"")))))))</f>
        <v>0</v>
      </c>
      <c r="J1372" s="59" t="str">
        <f>'Data Entry'!AU1375</f>
        <v/>
      </c>
      <c r="K1372" s="1">
        <f>IF('Data Entry'!AI1375="g",'Data Entry'!AH1375*0.001*V1372,IF('Data Entry'!AI1375="UI",'Data Entry'!AH1375*0.000001*V1372,IF('Data Entry'!AI1375="mg",'Data Entry'!AH1375*0.000001*V1372,IF('Data Entry'!AI1375="t",'Data Entry'!AH1375*1000*V1372,IF('Data Entry'!AI1375="kg",'Data Entry'!AH1375*1*V1372,IF('Data Entry'!AI1375="L",'Data Entry'!AH1375*1*V1372,IFERROR(,"")))))))</f>
        <v>0</v>
      </c>
      <c r="L1372" s="1" t="s">
        <v>4</v>
      </c>
      <c r="M1372" s="59">
        <f>'Data Entry'!AJ1375</f>
        <v>0</v>
      </c>
      <c r="N1372" s="59" t="str">
        <f>'Data Entry'!AX1375</f>
        <v/>
      </c>
      <c r="O1372" s="1">
        <f>IF('Data Entry'!AL1375="g",'Data Entry'!AK1375*0.001*W1372,IF('Data Entry'!AL1375="UI",'Data Entry'!AK1375*0.000001*W1372,IF('Data Entry'!AL1375="mg",'Data Entry'!AK1375*0.000001*W1372,IF('Data Entry'!AL1375="t",'Data Entry'!AK1375*1000*W1372,IF('Data Entry'!AL1375="kg",'Data Entry'!AK1375*1*W1372,IF('Data Entry'!AL1375="L",'Data Entry'!AK1375*1*W1372,IFERROR(,"")))))))</f>
        <v>0</v>
      </c>
      <c r="P1372" s="1" t="s">
        <v>4</v>
      </c>
      <c r="Q1372" s="59">
        <f>'Data Entry'!AM1375</f>
        <v>0</v>
      </c>
      <c r="R1372" s="59" t="str">
        <f>'Data Entry'!BA1375</f>
        <v/>
      </c>
      <c r="S1372" s="1">
        <f>IF('Data Entry'!AO1375="g",'Data Entry'!AN1375*0.001*X1372,IF('Data Entry'!AO1375="UI",'Data Entry'!AN1375*0.000001*X1372,IF('Data Entry'!AO1375="mg",'Data Entry'!AN1375*0.000001*X1372,IF('Data Entry'!AO1375="t",'Data Entry'!AN1375*1000*X1372,IF('Data Entry'!AO1375="kg",'Data Entry'!AN1375*1*X1372,IF('Data Entry'!AO1375="L",'Data Entry'!AN1375*1*X1372,IFERROR(,"")))))))</f>
        <v>0</v>
      </c>
      <c r="T1372" s="1" t="s">
        <v>4</v>
      </c>
      <c r="U1372" s="59" t="str">
        <f>IF('Data Entry'!AP1375="No aplica","1",'Data Entry'!AP1375)</f>
        <v/>
      </c>
      <c r="V1372" s="59" t="str">
        <f>IF('Data Entry'!AS1375="No aplica","1",'Data Entry'!AS1375)</f>
        <v/>
      </c>
      <c r="W1372" s="59" t="str">
        <f>IF('Data Entry'!AV1375="No aplica","1",'Data Entry'!AV1375)</f>
        <v/>
      </c>
      <c r="X1372" s="59" t="str">
        <f>IF('Data Entry'!AY1375="No aplica","1",'Data Entry'!AY1375)</f>
        <v/>
      </c>
      <c r="Y1372" s="151" t="str">
        <f t="shared" si="21"/>
        <v/>
      </c>
      <c r="Z1372" s="152" t="str">
        <f>IF('Data Entry'!H1375="Yes","1",IF(AND('Data Entry'!H1375="",'Data Entry'!I1375="",'Data Entry'!J1375="",'Data Entry'!K1375="",'Data Entry'!L1375="",'Data Entry'!M1375="",'Data Entry'!N1375="",'Data Entry'!O1375="",'Data Entry'!P1375="",'Data Entry'!Q1375=""),"","1"))</f>
        <v/>
      </c>
      <c r="AA1372" s="152" t="str">
        <f>IF('Data Entry'!R1375="Yes","1",IF(AND('Data Entry'!R1375="",'Data Entry'!S1375="",'Data Entry'!T1375="",'Data Entry'!U1375=""),"","1"))</f>
        <v/>
      </c>
      <c r="AB1372" s="157" t="str">
        <f>IF('Data Entry'!V1375="Yes","1",IF(AND('Data Entry'!V1375="",'Data Entry'!W1375=""),"","1"))</f>
        <v/>
      </c>
    </row>
    <row r="1373" spans="1:28" ht="17">
      <c r="A1373" s="59">
        <f>'Data Entry'!AB1376</f>
        <v>0</v>
      </c>
      <c r="B1373" s="59" t="str">
        <f>'Data Entry'!AR1376</f>
        <v/>
      </c>
      <c r="C1373" s="1">
        <f>IF('Data Entry'!AD1376="g",'Data Entry'!AC1376*0.001*U1373,IF('Data Entry'!AD1376="UI",'Data Entry'!AC1376*0.000001*U1373,IF('Data Entry'!AD1376="mg",'Data Entry'!AC1376*0.000001*U1373,IF('Data Entry'!AD1376="t",'Data Entry'!AC1376*1000*U1373,IF('Data Entry'!AD1376="kg",'Data Entry'!AC1376*1*U1373,IF('Data Entry'!AD1376="L",'Data Entry'!AC1376*1*U1373,IFERROR(,"")))))))</f>
        <v>0</v>
      </c>
      <c r="D1373" s="1" t="s">
        <v>4</v>
      </c>
      <c r="E1373" s="1">
        <f>IF('Data Entry'!AF1376="g",'Data Entry'!AE1376*0.001,IF('Data Entry'!AF1376="mg",'Data Entry'!AE1376*0.000001,IF('Data Entry'!AF1376="t",'Data Entry'!AE1376*1000,IF('Data Entry'!AF1376="ml",'Data Entry'!AE1376*0.001,IF('Data Entry'!AF1376="kg",'Data Entry'!AE1376*1,IF('Data Entry'!AF1376="Pieza",'Data Entry'!AE1376*1,IF('Data Entry'!AF1376="L",'Data Entry'!AE1376*1,IFERROR(,""))))))))</f>
        <v>0</v>
      </c>
      <c r="F1373" s="1" t="s">
        <v>4</v>
      </c>
      <c r="G1373" s="1">
        <f>IF('Data Entry'!AA1376="g",'Data Entry'!Z1376*0.001,IF('Data Entry'!AA1376="mg",'Data Entry'!Z1376*0.000001,IF('Data Entry'!AA1376="t",'Data Entry'!Z1376*1000,IF('Data Entry'!AA1376="ml",'Data Entry'!Z1376*0.001,IF('Data Entry'!AA1376="kg",'Data Entry'!Z1376*1,IF('Data Entry'!AA1376="Piezas",'Data Entry'!Z1376*1,IF('Data Entry'!AA1376="L",'Data Entry'!Z1376*1,IFERROR(,""))))))))</f>
        <v>0</v>
      </c>
      <c r="H1373" s="1" t="s">
        <v>4</v>
      </c>
      <c r="I1373" s="1">
        <f>IF('Data Entry'!AC1376="g",'Data Entry'!AB1376*0.001,IF('Data Entry'!AC1376="mg",'Data Entry'!AB1376*0.000001,IF('Data Entry'!AC1376="t",'Data Entry'!AB1376*1000,IF('Data Entry'!AC1376="ml",'Data Entry'!AB1376*0.001,IF('Data Entry'!AC1376="kg",'Data Entry'!AB1376*1,IF('Data Entry'!AC1376="L",'Data Entry'!AB1376*1,IFERROR(,"")))))))</f>
        <v>0</v>
      </c>
      <c r="J1373" s="59" t="str">
        <f>'Data Entry'!AU1376</f>
        <v/>
      </c>
      <c r="K1373" s="1">
        <f>IF('Data Entry'!AI1376="g",'Data Entry'!AH1376*0.001*V1373,IF('Data Entry'!AI1376="UI",'Data Entry'!AH1376*0.000001*V1373,IF('Data Entry'!AI1376="mg",'Data Entry'!AH1376*0.000001*V1373,IF('Data Entry'!AI1376="t",'Data Entry'!AH1376*1000*V1373,IF('Data Entry'!AI1376="kg",'Data Entry'!AH1376*1*V1373,IF('Data Entry'!AI1376="L",'Data Entry'!AH1376*1*V1373,IFERROR(,"")))))))</f>
        <v>0</v>
      </c>
      <c r="L1373" s="1" t="s">
        <v>4</v>
      </c>
      <c r="M1373" s="59">
        <f>'Data Entry'!AJ1376</f>
        <v>0</v>
      </c>
      <c r="N1373" s="59" t="str">
        <f>'Data Entry'!AX1376</f>
        <v/>
      </c>
      <c r="O1373" s="1">
        <f>IF('Data Entry'!AL1376="g",'Data Entry'!AK1376*0.001*W1373,IF('Data Entry'!AL1376="UI",'Data Entry'!AK1376*0.000001*W1373,IF('Data Entry'!AL1376="mg",'Data Entry'!AK1376*0.000001*W1373,IF('Data Entry'!AL1376="t",'Data Entry'!AK1376*1000*W1373,IF('Data Entry'!AL1376="kg",'Data Entry'!AK1376*1*W1373,IF('Data Entry'!AL1376="L",'Data Entry'!AK1376*1*W1373,IFERROR(,"")))))))</f>
        <v>0</v>
      </c>
      <c r="P1373" s="1" t="s">
        <v>4</v>
      </c>
      <c r="Q1373" s="59">
        <f>'Data Entry'!AM1376</f>
        <v>0</v>
      </c>
      <c r="R1373" s="59" t="str">
        <f>'Data Entry'!BA1376</f>
        <v/>
      </c>
      <c r="S1373" s="1">
        <f>IF('Data Entry'!AO1376="g",'Data Entry'!AN1376*0.001*X1373,IF('Data Entry'!AO1376="UI",'Data Entry'!AN1376*0.000001*X1373,IF('Data Entry'!AO1376="mg",'Data Entry'!AN1376*0.000001*X1373,IF('Data Entry'!AO1376="t",'Data Entry'!AN1376*1000*X1373,IF('Data Entry'!AO1376="kg",'Data Entry'!AN1376*1*X1373,IF('Data Entry'!AO1376="L",'Data Entry'!AN1376*1*X1373,IFERROR(,"")))))))</f>
        <v>0</v>
      </c>
      <c r="T1373" s="1" t="s">
        <v>4</v>
      </c>
      <c r="U1373" s="59" t="str">
        <f>IF('Data Entry'!AP1376="No aplica","1",'Data Entry'!AP1376)</f>
        <v/>
      </c>
      <c r="V1373" s="59" t="str">
        <f>IF('Data Entry'!AS1376="No aplica","1",'Data Entry'!AS1376)</f>
        <v/>
      </c>
      <c r="W1373" s="59" t="str">
        <f>IF('Data Entry'!AV1376="No aplica","1",'Data Entry'!AV1376)</f>
        <v/>
      </c>
      <c r="X1373" s="59" t="str">
        <f>IF('Data Entry'!AY1376="No aplica","1",'Data Entry'!AY1376)</f>
        <v/>
      </c>
      <c r="Y1373" s="151" t="str">
        <f t="shared" si="21"/>
        <v/>
      </c>
      <c r="Z1373" s="152" t="str">
        <f>IF('Data Entry'!H1376="Yes","1",IF(AND('Data Entry'!H1376="",'Data Entry'!I1376="",'Data Entry'!J1376="",'Data Entry'!K1376="",'Data Entry'!L1376="",'Data Entry'!M1376="",'Data Entry'!N1376="",'Data Entry'!O1376="",'Data Entry'!P1376="",'Data Entry'!Q1376=""),"","1"))</f>
        <v/>
      </c>
      <c r="AA1373" s="152" t="str">
        <f>IF('Data Entry'!R1376="Yes","1",IF(AND('Data Entry'!R1376="",'Data Entry'!S1376="",'Data Entry'!T1376="",'Data Entry'!U1376=""),"","1"))</f>
        <v/>
      </c>
      <c r="AB1373" s="157" t="str">
        <f>IF('Data Entry'!V1376="Yes","1",IF(AND('Data Entry'!V1376="",'Data Entry'!W1376=""),"","1"))</f>
        <v/>
      </c>
    </row>
    <row r="1374" spans="1:28" ht="17">
      <c r="A1374" s="59">
        <f>'Data Entry'!AB1377</f>
        <v>0</v>
      </c>
      <c r="B1374" s="59" t="str">
        <f>'Data Entry'!AR1377</f>
        <v/>
      </c>
      <c r="C1374" s="1">
        <f>IF('Data Entry'!AD1377="g",'Data Entry'!AC1377*0.001*U1374,IF('Data Entry'!AD1377="UI",'Data Entry'!AC1377*0.000001*U1374,IF('Data Entry'!AD1377="mg",'Data Entry'!AC1377*0.000001*U1374,IF('Data Entry'!AD1377="t",'Data Entry'!AC1377*1000*U1374,IF('Data Entry'!AD1377="kg",'Data Entry'!AC1377*1*U1374,IF('Data Entry'!AD1377="L",'Data Entry'!AC1377*1*U1374,IFERROR(,"")))))))</f>
        <v>0</v>
      </c>
      <c r="D1374" s="1" t="s">
        <v>4</v>
      </c>
      <c r="E1374" s="1">
        <f>IF('Data Entry'!AF1377="g",'Data Entry'!AE1377*0.001,IF('Data Entry'!AF1377="mg",'Data Entry'!AE1377*0.000001,IF('Data Entry'!AF1377="t",'Data Entry'!AE1377*1000,IF('Data Entry'!AF1377="ml",'Data Entry'!AE1377*0.001,IF('Data Entry'!AF1377="kg",'Data Entry'!AE1377*1,IF('Data Entry'!AF1377="Pieza",'Data Entry'!AE1377*1,IF('Data Entry'!AF1377="L",'Data Entry'!AE1377*1,IFERROR(,""))))))))</f>
        <v>0</v>
      </c>
      <c r="F1374" s="1" t="s">
        <v>4</v>
      </c>
      <c r="G1374" s="1">
        <f>IF('Data Entry'!AA1377="g",'Data Entry'!Z1377*0.001,IF('Data Entry'!AA1377="mg",'Data Entry'!Z1377*0.000001,IF('Data Entry'!AA1377="t",'Data Entry'!Z1377*1000,IF('Data Entry'!AA1377="ml",'Data Entry'!Z1377*0.001,IF('Data Entry'!AA1377="kg",'Data Entry'!Z1377*1,IF('Data Entry'!AA1377="Piezas",'Data Entry'!Z1377*1,IF('Data Entry'!AA1377="L",'Data Entry'!Z1377*1,IFERROR(,""))))))))</f>
        <v>0</v>
      </c>
      <c r="H1374" s="1" t="s">
        <v>4</v>
      </c>
      <c r="I1374" s="1">
        <f>IF('Data Entry'!AC1377="g",'Data Entry'!AB1377*0.001,IF('Data Entry'!AC1377="mg",'Data Entry'!AB1377*0.000001,IF('Data Entry'!AC1377="t",'Data Entry'!AB1377*1000,IF('Data Entry'!AC1377="ml",'Data Entry'!AB1377*0.001,IF('Data Entry'!AC1377="kg",'Data Entry'!AB1377*1,IF('Data Entry'!AC1377="L",'Data Entry'!AB1377*1,IFERROR(,"")))))))</f>
        <v>0</v>
      </c>
      <c r="J1374" s="59" t="str">
        <f>'Data Entry'!AU1377</f>
        <v/>
      </c>
      <c r="K1374" s="1">
        <f>IF('Data Entry'!AI1377="g",'Data Entry'!AH1377*0.001*V1374,IF('Data Entry'!AI1377="UI",'Data Entry'!AH1377*0.000001*V1374,IF('Data Entry'!AI1377="mg",'Data Entry'!AH1377*0.000001*V1374,IF('Data Entry'!AI1377="t",'Data Entry'!AH1377*1000*V1374,IF('Data Entry'!AI1377="kg",'Data Entry'!AH1377*1*V1374,IF('Data Entry'!AI1377="L",'Data Entry'!AH1377*1*V1374,IFERROR(,"")))))))</f>
        <v>0</v>
      </c>
      <c r="L1374" s="1" t="s">
        <v>4</v>
      </c>
      <c r="M1374" s="59">
        <f>'Data Entry'!AJ1377</f>
        <v>0</v>
      </c>
      <c r="N1374" s="59" t="str">
        <f>'Data Entry'!AX1377</f>
        <v/>
      </c>
      <c r="O1374" s="1">
        <f>IF('Data Entry'!AL1377="g",'Data Entry'!AK1377*0.001*W1374,IF('Data Entry'!AL1377="UI",'Data Entry'!AK1377*0.000001*W1374,IF('Data Entry'!AL1377="mg",'Data Entry'!AK1377*0.000001*W1374,IF('Data Entry'!AL1377="t",'Data Entry'!AK1377*1000*W1374,IF('Data Entry'!AL1377="kg",'Data Entry'!AK1377*1*W1374,IF('Data Entry'!AL1377="L",'Data Entry'!AK1377*1*W1374,IFERROR(,"")))))))</f>
        <v>0</v>
      </c>
      <c r="P1374" s="1" t="s">
        <v>4</v>
      </c>
      <c r="Q1374" s="59">
        <f>'Data Entry'!AM1377</f>
        <v>0</v>
      </c>
      <c r="R1374" s="59" t="str">
        <f>'Data Entry'!BA1377</f>
        <v/>
      </c>
      <c r="S1374" s="1">
        <f>IF('Data Entry'!AO1377="g",'Data Entry'!AN1377*0.001*X1374,IF('Data Entry'!AO1377="UI",'Data Entry'!AN1377*0.000001*X1374,IF('Data Entry'!AO1377="mg",'Data Entry'!AN1377*0.000001*X1374,IF('Data Entry'!AO1377="t",'Data Entry'!AN1377*1000*X1374,IF('Data Entry'!AO1377="kg",'Data Entry'!AN1377*1*X1374,IF('Data Entry'!AO1377="L",'Data Entry'!AN1377*1*X1374,IFERROR(,"")))))))</f>
        <v>0</v>
      </c>
      <c r="T1374" s="1" t="s">
        <v>4</v>
      </c>
      <c r="U1374" s="59" t="str">
        <f>IF('Data Entry'!AP1377="No aplica","1",'Data Entry'!AP1377)</f>
        <v/>
      </c>
      <c r="V1374" s="59" t="str">
        <f>IF('Data Entry'!AS1377="No aplica","1",'Data Entry'!AS1377)</f>
        <v/>
      </c>
      <c r="W1374" s="59" t="str">
        <f>IF('Data Entry'!AV1377="No aplica","1",'Data Entry'!AV1377)</f>
        <v/>
      </c>
      <c r="X1374" s="59" t="str">
        <f>IF('Data Entry'!AY1377="No aplica","1",'Data Entry'!AY1377)</f>
        <v/>
      </c>
      <c r="Y1374" s="151" t="str">
        <f t="shared" si="21"/>
        <v/>
      </c>
      <c r="Z1374" s="152" t="str">
        <f>IF('Data Entry'!H1377="Yes","1",IF(AND('Data Entry'!H1377="",'Data Entry'!I1377="",'Data Entry'!J1377="",'Data Entry'!K1377="",'Data Entry'!L1377="",'Data Entry'!M1377="",'Data Entry'!N1377="",'Data Entry'!O1377="",'Data Entry'!P1377="",'Data Entry'!Q1377=""),"","1"))</f>
        <v/>
      </c>
      <c r="AA1374" s="152" t="str">
        <f>IF('Data Entry'!R1377="Yes","1",IF(AND('Data Entry'!R1377="",'Data Entry'!S1377="",'Data Entry'!T1377="",'Data Entry'!U1377=""),"","1"))</f>
        <v/>
      </c>
      <c r="AB1374" s="157" t="str">
        <f>IF('Data Entry'!V1377="Yes","1",IF(AND('Data Entry'!V1377="",'Data Entry'!W1377=""),"","1"))</f>
        <v/>
      </c>
    </row>
    <row r="1375" spans="1:28" ht="17">
      <c r="A1375" s="59">
        <f>'Data Entry'!AB1378</f>
        <v>0</v>
      </c>
      <c r="B1375" s="59" t="str">
        <f>'Data Entry'!AR1378</f>
        <v/>
      </c>
      <c r="C1375" s="1">
        <f>IF('Data Entry'!AD1378="g",'Data Entry'!AC1378*0.001*U1375,IF('Data Entry'!AD1378="UI",'Data Entry'!AC1378*0.000001*U1375,IF('Data Entry'!AD1378="mg",'Data Entry'!AC1378*0.000001*U1375,IF('Data Entry'!AD1378="t",'Data Entry'!AC1378*1000*U1375,IF('Data Entry'!AD1378="kg",'Data Entry'!AC1378*1*U1375,IF('Data Entry'!AD1378="L",'Data Entry'!AC1378*1*U1375,IFERROR(,"")))))))</f>
        <v>0</v>
      </c>
      <c r="D1375" s="1" t="s">
        <v>4</v>
      </c>
      <c r="E1375" s="1">
        <f>IF('Data Entry'!AF1378="g",'Data Entry'!AE1378*0.001,IF('Data Entry'!AF1378="mg",'Data Entry'!AE1378*0.000001,IF('Data Entry'!AF1378="t",'Data Entry'!AE1378*1000,IF('Data Entry'!AF1378="ml",'Data Entry'!AE1378*0.001,IF('Data Entry'!AF1378="kg",'Data Entry'!AE1378*1,IF('Data Entry'!AF1378="Pieza",'Data Entry'!AE1378*1,IF('Data Entry'!AF1378="L",'Data Entry'!AE1378*1,IFERROR(,""))))))))</f>
        <v>0</v>
      </c>
      <c r="F1375" s="1" t="s">
        <v>4</v>
      </c>
      <c r="G1375" s="1">
        <f>IF('Data Entry'!AA1378="g",'Data Entry'!Z1378*0.001,IF('Data Entry'!AA1378="mg",'Data Entry'!Z1378*0.000001,IF('Data Entry'!AA1378="t",'Data Entry'!Z1378*1000,IF('Data Entry'!AA1378="ml",'Data Entry'!Z1378*0.001,IF('Data Entry'!AA1378="kg",'Data Entry'!Z1378*1,IF('Data Entry'!AA1378="Piezas",'Data Entry'!Z1378*1,IF('Data Entry'!AA1378="L",'Data Entry'!Z1378*1,IFERROR(,""))))))))</f>
        <v>0</v>
      </c>
      <c r="H1375" s="1" t="s">
        <v>4</v>
      </c>
      <c r="I1375" s="1">
        <f>IF('Data Entry'!AC1378="g",'Data Entry'!AB1378*0.001,IF('Data Entry'!AC1378="mg",'Data Entry'!AB1378*0.000001,IF('Data Entry'!AC1378="t",'Data Entry'!AB1378*1000,IF('Data Entry'!AC1378="ml",'Data Entry'!AB1378*0.001,IF('Data Entry'!AC1378="kg",'Data Entry'!AB1378*1,IF('Data Entry'!AC1378="L",'Data Entry'!AB1378*1,IFERROR(,"")))))))</f>
        <v>0</v>
      </c>
      <c r="J1375" s="59" t="str">
        <f>'Data Entry'!AU1378</f>
        <v/>
      </c>
      <c r="K1375" s="1">
        <f>IF('Data Entry'!AI1378="g",'Data Entry'!AH1378*0.001*V1375,IF('Data Entry'!AI1378="UI",'Data Entry'!AH1378*0.000001*V1375,IF('Data Entry'!AI1378="mg",'Data Entry'!AH1378*0.000001*V1375,IF('Data Entry'!AI1378="t",'Data Entry'!AH1378*1000*V1375,IF('Data Entry'!AI1378="kg",'Data Entry'!AH1378*1*V1375,IF('Data Entry'!AI1378="L",'Data Entry'!AH1378*1*V1375,IFERROR(,"")))))))</f>
        <v>0</v>
      </c>
      <c r="L1375" s="1" t="s">
        <v>4</v>
      </c>
      <c r="M1375" s="59">
        <f>'Data Entry'!AJ1378</f>
        <v>0</v>
      </c>
      <c r="N1375" s="59" t="str">
        <f>'Data Entry'!AX1378</f>
        <v/>
      </c>
      <c r="O1375" s="1">
        <f>IF('Data Entry'!AL1378="g",'Data Entry'!AK1378*0.001*W1375,IF('Data Entry'!AL1378="UI",'Data Entry'!AK1378*0.000001*W1375,IF('Data Entry'!AL1378="mg",'Data Entry'!AK1378*0.000001*W1375,IF('Data Entry'!AL1378="t",'Data Entry'!AK1378*1000*W1375,IF('Data Entry'!AL1378="kg",'Data Entry'!AK1378*1*W1375,IF('Data Entry'!AL1378="L",'Data Entry'!AK1378*1*W1375,IFERROR(,"")))))))</f>
        <v>0</v>
      </c>
      <c r="P1375" s="1" t="s">
        <v>4</v>
      </c>
      <c r="Q1375" s="59">
        <f>'Data Entry'!AM1378</f>
        <v>0</v>
      </c>
      <c r="R1375" s="59" t="str">
        <f>'Data Entry'!BA1378</f>
        <v/>
      </c>
      <c r="S1375" s="1">
        <f>IF('Data Entry'!AO1378="g",'Data Entry'!AN1378*0.001*X1375,IF('Data Entry'!AO1378="UI",'Data Entry'!AN1378*0.000001*X1375,IF('Data Entry'!AO1378="mg",'Data Entry'!AN1378*0.000001*X1375,IF('Data Entry'!AO1378="t",'Data Entry'!AN1378*1000*X1375,IF('Data Entry'!AO1378="kg",'Data Entry'!AN1378*1*X1375,IF('Data Entry'!AO1378="L",'Data Entry'!AN1378*1*X1375,IFERROR(,"")))))))</f>
        <v>0</v>
      </c>
      <c r="T1375" s="1" t="s">
        <v>4</v>
      </c>
      <c r="U1375" s="59" t="str">
        <f>IF('Data Entry'!AP1378="No aplica","1",'Data Entry'!AP1378)</f>
        <v/>
      </c>
      <c r="V1375" s="59" t="str">
        <f>IF('Data Entry'!AS1378="No aplica","1",'Data Entry'!AS1378)</f>
        <v/>
      </c>
      <c r="W1375" s="59" t="str">
        <f>IF('Data Entry'!AV1378="No aplica","1",'Data Entry'!AV1378)</f>
        <v/>
      </c>
      <c r="X1375" s="59" t="str">
        <f>IF('Data Entry'!AY1378="No aplica","1",'Data Entry'!AY1378)</f>
        <v/>
      </c>
      <c r="Y1375" s="151" t="str">
        <f t="shared" si="21"/>
        <v/>
      </c>
      <c r="Z1375" s="152" t="str">
        <f>IF('Data Entry'!H1378="Yes","1",IF(AND('Data Entry'!H1378="",'Data Entry'!I1378="",'Data Entry'!J1378="",'Data Entry'!K1378="",'Data Entry'!L1378="",'Data Entry'!M1378="",'Data Entry'!N1378="",'Data Entry'!O1378="",'Data Entry'!P1378="",'Data Entry'!Q1378=""),"","1"))</f>
        <v/>
      </c>
      <c r="AA1375" s="152" t="str">
        <f>IF('Data Entry'!R1378="Yes","1",IF(AND('Data Entry'!R1378="",'Data Entry'!S1378="",'Data Entry'!T1378="",'Data Entry'!U1378=""),"","1"))</f>
        <v/>
      </c>
      <c r="AB1375" s="157" t="str">
        <f>IF('Data Entry'!V1378="Yes","1",IF(AND('Data Entry'!V1378="",'Data Entry'!W1378=""),"","1"))</f>
        <v/>
      </c>
    </row>
    <row r="1376" spans="1:28" ht="17">
      <c r="A1376" s="59">
        <f>'Data Entry'!AB1379</f>
        <v>0</v>
      </c>
      <c r="B1376" s="59" t="str">
        <f>'Data Entry'!AR1379</f>
        <v/>
      </c>
      <c r="C1376" s="1">
        <f>IF('Data Entry'!AD1379="g",'Data Entry'!AC1379*0.001*U1376,IF('Data Entry'!AD1379="UI",'Data Entry'!AC1379*0.000001*U1376,IF('Data Entry'!AD1379="mg",'Data Entry'!AC1379*0.000001*U1376,IF('Data Entry'!AD1379="t",'Data Entry'!AC1379*1000*U1376,IF('Data Entry'!AD1379="kg",'Data Entry'!AC1379*1*U1376,IF('Data Entry'!AD1379="L",'Data Entry'!AC1379*1*U1376,IFERROR(,"")))))))</f>
        <v>0</v>
      </c>
      <c r="D1376" s="1" t="s">
        <v>4</v>
      </c>
      <c r="E1376" s="1">
        <f>IF('Data Entry'!AF1379="g",'Data Entry'!AE1379*0.001,IF('Data Entry'!AF1379="mg",'Data Entry'!AE1379*0.000001,IF('Data Entry'!AF1379="t",'Data Entry'!AE1379*1000,IF('Data Entry'!AF1379="ml",'Data Entry'!AE1379*0.001,IF('Data Entry'!AF1379="kg",'Data Entry'!AE1379*1,IF('Data Entry'!AF1379="Pieza",'Data Entry'!AE1379*1,IF('Data Entry'!AF1379="L",'Data Entry'!AE1379*1,IFERROR(,""))))))))</f>
        <v>0</v>
      </c>
      <c r="F1376" s="1" t="s">
        <v>4</v>
      </c>
      <c r="G1376" s="1">
        <f>IF('Data Entry'!AA1379="g",'Data Entry'!Z1379*0.001,IF('Data Entry'!AA1379="mg",'Data Entry'!Z1379*0.000001,IF('Data Entry'!AA1379="t",'Data Entry'!Z1379*1000,IF('Data Entry'!AA1379="ml",'Data Entry'!Z1379*0.001,IF('Data Entry'!AA1379="kg",'Data Entry'!Z1379*1,IF('Data Entry'!AA1379="Piezas",'Data Entry'!Z1379*1,IF('Data Entry'!AA1379="L",'Data Entry'!Z1379*1,IFERROR(,""))))))))</f>
        <v>0</v>
      </c>
      <c r="H1376" s="1" t="s">
        <v>4</v>
      </c>
      <c r="I1376" s="1">
        <f>IF('Data Entry'!AC1379="g",'Data Entry'!AB1379*0.001,IF('Data Entry'!AC1379="mg",'Data Entry'!AB1379*0.000001,IF('Data Entry'!AC1379="t",'Data Entry'!AB1379*1000,IF('Data Entry'!AC1379="ml",'Data Entry'!AB1379*0.001,IF('Data Entry'!AC1379="kg",'Data Entry'!AB1379*1,IF('Data Entry'!AC1379="L",'Data Entry'!AB1379*1,IFERROR(,"")))))))</f>
        <v>0</v>
      </c>
      <c r="J1376" s="59" t="str">
        <f>'Data Entry'!AU1379</f>
        <v/>
      </c>
      <c r="K1376" s="1">
        <f>IF('Data Entry'!AI1379="g",'Data Entry'!AH1379*0.001*V1376,IF('Data Entry'!AI1379="UI",'Data Entry'!AH1379*0.000001*V1376,IF('Data Entry'!AI1379="mg",'Data Entry'!AH1379*0.000001*V1376,IF('Data Entry'!AI1379="t",'Data Entry'!AH1379*1000*V1376,IF('Data Entry'!AI1379="kg",'Data Entry'!AH1379*1*V1376,IF('Data Entry'!AI1379="L",'Data Entry'!AH1379*1*V1376,IFERROR(,"")))))))</f>
        <v>0</v>
      </c>
      <c r="L1376" s="1" t="s">
        <v>4</v>
      </c>
      <c r="M1376" s="59">
        <f>'Data Entry'!AJ1379</f>
        <v>0</v>
      </c>
      <c r="N1376" s="59" t="str">
        <f>'Data Entry'!AX1379</f>
        <v/>
      </c>
      <c r="O1376" s="1">
        <f>IF('Data Entry'!AL1379="g",'Data Entry'!AK1379*0.001*W1376,IF('Data Entry'!AL1379="UI",'Data Entry'!AK1379*0.000001*W1376,IF('Data Entry'!AL1379="mg",'Data Entry'!AK1379*0.000001*W1376,IF('Data Entry'!AL1379="t",'Data Entry'!AK1379*1000*W1376,IF('Data Entry'!AL1379="kg",'Data Entry'!AK1379*1*W1376,IF('Data Entry'!AL1379="L",'Data Entry'!AK1379*1*W1376,IFERROR(,"")))))))</f>
        <v>0</v>
      </c>
      <c r="P1376" s="1" t="s">
        <v>4</v>
      </c>
      <c r="Q1376" s="59">
        <f>'Data Entry'!AM1379</f>
        <v>0</v>
      </c>
      <c r="R1376" s="59" t="str">
        <f>'Data Entry'!BA1379</f>
        <v/>
      </c>
      <c r="S1376" s="1">
        <f>IF('Data Entry'!AO1379="g",'Data Entry'!AN1379*0.001*X1376,IF('Data Entry'!AO1379="UI",'Data Entry'!AN1379*0.000001*X1376,IF('Data Entry'!AO1379="mg",'Data Entry'!AN1379*0.000001*X1376,IF('Data Entry'!AO1379="t",'Data Entry'!AN1379*1000*X1376,IF('Data Entry'!AO1379="kg",'Data Entry'!AN1379*1*X1376,IF('Data Entry'!AO1379="L",'Data Entry'!AN1379*1*X1376,IFERROR(,"")))))))</f>
        <v>0</v>
      </c>
      <c r="T1376" s="1" t="s">
        <v>4</v>
      </c>
      <c r="U1376" s="59" t="str">
        <f>IF('Data Entry'!AP1379="No aplica","1",'Data Entry'!AP1379)</f>
        <v/>
      </c>
      <c r="V1376" s="59" t="str">
        <f>IF('Data Entry'!AS1379="No aplica","1",'Data Entry'!AS1379)</f>
        <v/>
      </c>
      <c r="W1376" s="59" t="str">
        <f>IF('Data Entry'!AV1379="No aplica","1",'Data Entry'!AV1379)</f>
        <v/>
      </c>
      <c r="X1376" s="59" t="str">
        <f>IF('Data Entry'!AY1379="No aplica","1",'Data Entry'!AY1379)</f>
        <v/>
      </c>
      <c r="Y1376" s="151" t="str">
        <f t="shared" si="21"/>
        <v/>
      </c>
      <c r="Z1376" s="152" t="str">
        <f>IF('Data Entry'!H1379="Yes","1",IF(AND('Data Entry'!H1379="",'Data Entry'!I1379="",'Data Entry'!J1379="",'Data Entry'!K1379="",'Data Entry'!L1379="",'Data Entry'!M1379="",'Data Entry'!N1379="",'Data Entry'!O1379="",'Data Entry'!P1379="",'Data Entry'!Q1379=""),"","1"))</f>
        <v/>
      </c>
      <c r="AA1376" s="152" t="str">
        <f>IF('Data Entry'!R1379="Yes","1",IF(AND('Data Entry'!R1379="",'Data Entry'!S1379="",'Data Entry'!T1379="",'Data Entry'!U1379=""),"","1"))</f>
        <v/>
      </c>
      <c r="AB1376" s="157" t="str">
        <f>IF('Data Entry'!V1379="Yes","1",IF(AND('Data Entry'!V1379="",'Data Entry'!W1379=""),"","1"))</f>
        <v/>
      </c>
    </row>
    <row r="1377" spans="1:28" ht="17">
      <c r="A1377" s="59">
        <f>'Data Entry'!AB1380</f>
        <v>0</v>
      </c>
      <c r="B1377" s="59" t="str">
        <f>'Data Entry'!AR1380</f>
        <v/>
      </c>
      <c r="C1377" s="1">
        <f>IF('Data Entry'!AD1380="g",'Data Entry'!AC1380*0.001*U1377,IF('Data Entry'!AD1380="UI",'Data Entry'!AC1380*0.000001*U1377,IF('Data Entry'!AD1380="mg",'Data Entry'!AC1380*0.000001*U1377,IF('Data Entry'!AD1380="t",'Data Entry'!AC1380*1000*U1377,IF('Data Entry'!AD1380="kg",'Data Entry'!AC1380*1*U1377,IF('Data Entry'!AD1380="L",'Data Entry'!AC1380*1*U1377,IFERROR(,"")))))))</f>
        <v>0</v>
      </c>
      <c r="D1377" s="1" t="s">
        <v>4</v>
      </c>
      <c r="E1377" s="1">
        <f>IF('Data Entry'!AF1380="g",'Data Entry'!AE1380*0.001,IF('Data Entry'!AF1380="mg",'Data Entry'!AE1380*0.000001,IF('Data Entry'!AF1380="t",'Data Entry'!AE1380*1000,IF('Data Entry'!AF1380="ml",'Data Entry'!AE1380*0.001,IF('Data Entry'!AF1380="kg",'Data Entry'!AE1380*1,IF('Data Entry'!AF1380="Pieza",'Data Entry'!AE1380*1,IF('Data Entry'!AF1380="L",'Data Entry'!AE1380*1,IFERROR(,""))))))))</f>
        <v>0</v>
      </c>
      <c r="F1377" s="1" t="s">
        <v>4</v>
      </c>
      <c r="G1377" s="1">
        <f>IF('Data Entry'!AA1380="g",'Data Entry'!Z1380*0.001,IF('Data Entry'!AA1380="mg",'Data Entry'!Z1380*0.000001,IF('Data Entry'!AA1380="t",'Data Entry'!Z1380*1000,IF('Data Entry'!AA1380="ml",'Data Entry'!Z1380*0.001,IF('Data Entry'!AA1380="kg",'Data Entry'!Z1380*1,IF('Data Entry'!AA1380="Piezas",'Data Entry'!Z1380*1,IF('Data Entry'!AA1380="L",'Data Entry'!Z1380*1,IFERROR(,""))))))))</f>
        <v>0</v>
      </c>
      <c r="H1377" s="1" t="s">
        <v>4</v>
      </c>
      <c r="I1377" s="1">
        <f>IF('Data Entry'!AC1380="g",'Data Entry'!AB1380*0.001,IF('Data Entry'!AC1380="mg",'Data Entry'!AB1380*0.000001,IF('Data Entry'!AC1380="t",'Data Entry'!AB1380*1000,IF('Data Entry'!AC1380="ml",'Data Entry'!AB1380*0.001,IF('Data Entry'!AC1380="kg",'Data Entry'!AB1380*1,IF('Data Entry'!AC1380="L",'Data Entry'!AB1380*1,IFERROR(,"")))))))</f>
        <v>0</v>
      </c>
      <c r="J1377" s="59" t="str">
        <f>'Data Entry'!AU1380</f>
        <v/>
      </c>
      <c r="K1377" s="1">
        <f>IF('Data Entry'!AI1380="g",'Data Entry'!AH1380*0.001*V1377,IF('Data Entry'!AI1380="UI",'Data Entry'!AH1380*0.000001*V1377,IF('Data Entry'!AI1380="mg",'Data Entry'!AH1380*0.000001*V1377,IF('Data Entry'!AI1380="t",'Data Entry'!AH1380*1000*V1377,IF('Data Entry'!AI1380="kg",'Data Entry'!AH1380*1*V1377,IF('Data Entry'!AI1380="L",'Data Entry'!AH1380*1*V1377,IFERROR(,"")))))))</f>
        <v>0</v>
      </c>
      <c r="L1377" s="1" t="s">
        <v>4</v>
      </c>
      <c r="M1377" s="59">
        <f>'Data Entry'!AJ1380</f>
        <v>0</v>
      </c>
      <c r="N1377" s="59" t="str">
        <f>'Data Entry'!AX1380</f>
        <v/>
      </c>
      <c r="O1377" s="1">
        <f>IF('Data Entry'!AL1380="g",'Data Entry'!AK1380*0.001*W1377,IF('Data Entry'!AL1380="UI",'Data Entry'!AK1380*0.000001*W1377,IF('Data Entry'!AL1380="mg",'Data Entry'!AK1380*0.000001*W1377,IF('Data Entry'!AL1380="t",'Data Entry'!AK1380*1000*W1377,IF('Data Entry'!AL1380="kg",'Data Entry'!AK1380*1*W1377,IF('Data Entry'!AL1380="L",'Data Entry'!AK1380*1*W1377,IFERROR(,"")))))))</f>
        <v>0</v>
      </c>
      <c r="P1377" s="1" t="s">
        <v>4</v>
      </c>
      <c r="Q1377" s="59">
        <f>'Data Entry'!AM1380</f>
        <v>0</v>
      </c>
      <c r="R1377" s="59" t="str">
        <f>'Data Entry'!BA1380</f>
        <v/>
      </c>
      <c r="S1377" s="1">
        <f>IF('Data Entry'!AO1380="g",'Data Entry'!AN1380*0.001*X1377,IF('Data Entry'!AO1380="UI",'Data Entry'!AN1380*0.000001*X1377,IF('Data Entry'!AO1380="mg",'Data Entry'!AN1380*0.000001*X1377,IF('Data Entry'!AO1380="t",'Data Entry'!AN1380*1000*X1377,IF('Data Entry'!AO1380="kg",'Data Entry'!AN1380*1*X1377,IF('Data Entry'!AO1380="L",'Data Entry'!AN1380*1*X1377,IFERROR(,"")))))))</f>
        <v>0</v>
      </c>
      <c r="T1377" s="1" t="s">
        <v>4</v>
      </c>
      <c r="U1377" s="59" t="str">
        <f>IF('Data Entry'!AP1380="No aplica","1",'Data Entry'!AP1380)</f>
        <v/>
      </c>
      <c r="V1377" s="59" t="str">
        <f>IF('Data Entry'!AS1380="No aplica","1",'Data Entry'!AS1380)</f>
        <v/>
      </c>
      <c r="W1377" s="59" t="str">
        <f>IF('Data Entry'!AV1380="No aplica","1",'Data Entry'!AV1380)</f>
        <v/>
      </c>
      <c r="X1377" s="59" t="str">
        <f>IF('Data Entry'!AY1380="No aplica","1",'Data Entry'!AY1380)</f>
        <v/>
      </c>
      <c r="Y1377" s="151" t="str">
        <f t="shared" si="21"/>
        <v/>
      </c>
      <c r="Z1377" s="152" t="str">
        <f>IF('Data Entry'!H1380="Yes","1",IF(AND('Data Entry'!H1380="",'Data Entry'!I1380="",'Data Entry'!J1380="",'Data Entry'!K1380="",'Data Entry'!L1380="",'Data Entry'!M1380="",'Data Entry'!N1380="",'Data Entry'!O1380="",'Data Entry'!P1380="",'Data Entry'!Q1380=""),"","1"))</f>
        <v/>
      </c>
      <c r="AA1377" s="152" t="str">
        <f>IF('Data Entry'!R1380="Yes","1",IF(AND('Data Entry'!R1380="",'Data Entry'!S1380="",'Data Entry'!T1380="",'Data Entry'!U1380=""),"","1"))</f>
        <v/>
      </c>
      <c r="AB1377" s="157" t="str">
        <f>IF('Data Entry'!V1380="Yes","1",IF(AND('Data Entry'!V1380="",'Data Entry'!W1380=""),"","1"))</f>
        <v/>
      </c>
    </row>
    <row r="1378" spans="1:28" ht="17">
      <c r="A1378" s="59">
        <f>'Data Entry'!AB1381</f>
        <v>0</v>
      </c>
      <c r="B1378" s="59" t="str">
        <f>'Data Entry'!AR1381</f>
        <v/>
      </c>
      <c r="C1378" s="1">
        <f>IF('Data Entry'!AD1381="g",'Data Entry'!AC1381*0.001*U1378,IF('Data Entry'!AD1381="UI",'Data Entry'!AC1381*0.000001*U1378,IF('Data Entry'!AD1381="mg",'Data Entry'!AC1381*0.000001*U1378,IF('Data Entry'!AD1381="t",'Data Entry'!AC1381*1000*U1378,IF('Data Entry'!AD1381="kg",'Data Entry'!AC1381*1*U1378,IF('Data Entry'!AD1381="L",'Data Entry'!AC1381*1*U1378,IFERROR(,"")))))))</f>
        <v>0</v>
      </c>
      <c r="D1378" s="1" t="s">
        <v>4</v>
      </c>
      <c r="E1378" s="1">
        <f>IF('Data Entry'!AF1381="g",'Data Entry'!AE1381*0.001,IF('Data Entry'!AF1381="mg",'Data Entry'!AE1381*0.000001,IF('Data Entry'!AF1381="t",'Data Entry'!AE1381*1000,IF('Data Entry'!AF1381="ml",'Data Entry'!AE1381*0.001,IF('Data Entry'!AF1381="kg",'Data Entry'!AE1381*1,IF('Data Entry'!AF1381="Pieza",'Data Entry'!AE1381*1,IF('Data Entry'!AF1381="L",'Data Entry'!AE1381*1,IFERROR(,""))))))))</f>
        <v>0</v>
      </c>
      <c r="F1378" s="1" t="s">
        <v>4</v>
      </c>
      <c r="G1378" s="1">
        <f>IF('Data Entry'!AA1381="g",'Data Entry'!Z1381*0.001,IF('Data Entry'!AA1381="mg",'Data Entry'!Z1381*0.000001,IF('Data Entry'!AA1381="t",'Data Entry'!Z1381*1000,IF('Data Entry'!AA1381="ml",'Data Entry'!Z1381*0.001,IF('Data Entry'!AA1381="kg",'Data Entry'!Z1381*1,IF('Data Entry'!AA1381="Piezas",'Data Entry'!Z1381*1,IF('Data Entry'!AA1381="L",'Data Entry'!Z1381*1,IFERROR(,""))))))))</f>
        <v>0</v>
      </c>
      <c r="H1378" s="1" t="s">
        <v>4</v>
      </c>
      <c r="I1378" s="1">
        <f>IF('Data Entry'!AC1381="g",'Data Entry'!AB1381*0.001,IF('Data Entry'!AC1381="mg",'Data Entry'!AB1381*0.000001,IF('Data Entry'!AC1381="t",'Data Entry'!AB1381*1000,IF('Data Entry'!AC1381="ml",'Data Entry'!AB1381*0.001,IF('Data Entry'!AC1381="kg",'Data Entry'!AB1381*1,IF('Data Entry'!AC1381="L",'Data Entry'!AB1381*1,IFERROR(,"")))))))</f>
        <v>0</v>
      </c>
      <c r="J1378" s="59" t="str">
        <f>'Data Entry'!AU1381</f>
        <v/>
      </c>
      <c r="K1378" s="1">
        <f>IF('Data Entry'!AI1381="g",'Data Entry'!AH1381*0.001*V1378,IF('Data Entry'!AI1381="UI",'Data Entry'!AH1381*0.000001*V1378,IF('Data Entry'!AI1381="mg",'Data Entry'!AH1381*0.000001*V1378,IF('Data Entry'!AI1381="t",'Data Entry'!AH1381*1000*V1378,IF('Data Entry'!AI1381="kg",'Data Entry'!AH1381*1*V1378,IF('Data Entry'!AI1381="L",'Data Entry'!AH1381*1*V1378,IFERROR(,"")))))))</f>
        <v>0</v>
      </c>
      <c r="L1378" s="1" t="s">
        <v>4</v>
      </c>
      <c r="M1378" s="59">
        <f>'Data Entry'!AJ1381</f>
        <v>0</v>
      </c>
      <c r="N1378" s="59" t="str">
        <f>'Data Entry'!AX1381</f>
        <v/>
      </c>
      <c r="O1378" s="1">
        <f>IF('Data Entry'!AL1381="g",'Data Entry'!AK1381*0.001*W1378,IF('Data Entry'!AL1381="UI",'Data Entry'!AK1381*0.000001*W1378,IF('Data Entry'!AL1381="mg",'Data Entry'!AK1381*0.000001*W1378,IF('Data Entry'!AL1381="t",'Data Entry'!AK1381*1000*W1378,IF('Data Entry'!AL1381="kg",'Data Entry'!AK1381*1*W1378,IF('Data Entry'!AL1381="L",'Data Entry'!AK1381*1*W1378,IFERROR(,"")))))))</f>
        <v>0</v>
      </c>
      <c r="P1378" s="1" t="s">
        <v>4</v>
      </c>
      <c r="Q1378" s="59">
        <f>'Data Entry'!AM1381</f>
        <v>0</v>
      </c>
      <c r="R1378" s="59" t="str">
        <f>'Data Entry'!BA1381</f>
        <v/>
      </c>
      <c r="S1378" s="1">
        <f>IF('Data Entry'!AO1381="g",'Data Entry'!AN1381*0.001*X1378,IF('Data Entry'!AO1381="UI",'Data Entry'!AN1381*0.000001*X1378,IF('Data Entry'!AO1381="mg",'Data Entry'!AN1381*0.000001*X1378,IF('Data Entry'!AO1381="t",'Data Entry'!AN1381*1000*X1378,IF('Data Entry'!AO1381="kg",'Data Entry'!AN1381*1*X1378,IF('Data Entry'!AO1381="L",'Data Entry'!AN1381*1*X1378,IFERROR(,"")))))))</f>
        <v>0</v>
      </c>
      <c r="T1378" s="1" t="s">
        <v>4</v>
      </c>
      <c r="U1378" s="59" t="str">
        <f>IF('Data Entry'!AP1381="No aplica","1",'Data Entry'!AP1381)</f>
        <v/>
      </c>
      <c r="V1378" s="59" t="str">
        <f>IF('Data Entry'!AS1381="No aplica","1",'Data Entry'!AS1381)</f>
        <v/>
      </c>
      <c r="W1378" s="59" t="str">
        <f>IF('Data Entry'!AV1381="No aplica","1",'Data Entry'!AV1381)</f>
        <v/>
      </c>
      <c r="X1378" s="59" t="str">
        <f>IF('Data Entry'!AY1381="No aplica","1",'Data Entry'!AY1381)</f>
        <v/>
      </c>
      <c r="Y1378" s="151" t="str">
        <f t="shared" si="21"/>
        <v/>
      </c>
      <c r="Z1378" s="152" t="str">
        <f>IF('Data Entry'!H1381="Yes","1",IF(AND('Data Entry'!H1381="",'Data Entry'!I1381="",'Data Entry'!J1381="",'Data Entry'!K1381="",'Data Entry'!L1381="",'Data Entry'!M1381="",'Data Entry'!N1381="",'Data Entry'!O1381="",'Data Entry'!P1381="",'Data Entry'!Q1381=""),"","1"))</f>
        <v/>
      </c>
      <c r="AA1378" s="152" t="str">
        <f>IF('Data Entry'!R1381="Yes","1",IF(AND('Data Entry'!R1381="",'Data Entry'!S1381="",'Data Entry'!T1381="",'Data Entry'!U1381=""),"","1"))</f>
        <v/>
      </c>
      <c r="AB1378" s="157" t="str">
        <f>IF('Data Entry'!V1381="Yes","1",IF(AND('Data Entry'!V1381="",'Data Entry'!W1381=""),"","1"))</f>
        <v/>
      </c>
    </row>
    <row r="1379" spans="1:28" ht="17">
      <c r="A1379" s="59">
        <f>'Data Entry'!AB1382</f>
        <v>0</v>
      </c>
      <c r="B1379" s="59" t="str">
        <f>'Data Entry'!AR1382</f>
        <v/>
      </c>
      <c r="C1379" s="1">
        <f>IF('Data Entry'!AD1382="g",'Data Entry'!AC1382*0.001*U1379,IF('Data Entry'!AD1382="UI",'Data Entry'!AC1382*0.000001*U1379,IF('Data Entry'!AD1382="mg",'Data Entry'!AC1382*0.000001*U1379,IF('Data Entry'!AD1382="t",'Data Entry'!AC1382*1000*U1379,IF('Data Entry'!AD1382="kg",'Data Entry'!AC1382*1*U1379,IF('Data Entry'!AD1382="L",'Data Entry'!AC1382*1*U1379,IFERROR(,"")))))))</f>
        <v>0</v>
      </c>
      <c r="D1379" s="1" t="s">
        <v>4</v>
      </c>
      <c r="E1379" s="1">
        <f>IF('Data Entry'!AF1382="g",'Data Entry'!AE1382*0.001,IF('Data Entry'!AF1382="mg",'Data Entry'!AE1382*0.000001,IF('Data Entry'!AF1382="t",'Data Entry'!AE1382*1000,IF('Data Entry'!AF1382="ml",'Data Entry'!AE1382*0.001,IF('Data Entry'!AF1382="kg",'Data Entry'!AE1382*1,IF('Data Entry'!AF1382="Pieza",'Data Entry'!AE1382*1,IF('Data Entry'!AF1382="L",'Data Entry'!AE1382*1,IFERROR(,""))))))))</f>
        <v>0</v>
      </c>
      <c r="F1379" s="1" t="s">
        <v>4</v>
      </c>
      <c r="G1379" s="1">
        <f>IF('Data Entry'!AA1382="g",'Data Entry'!Z1382*0.001,IF('Data Entry'!AA1382="mg",'Data Entry'!Z1382*0.000001,IF('Data Entry'!AA1382="t",'Data Entry'!Z1382*1000,IF('Data Entry'!AA1382="ml",'Data Entry'!Z1382*0.001,IF('Data Entry'!AA1382="kg",'Data Entry'!Z1382*1,IF('Data Entry'!AA1382="Piezas",'Data Entry'!Z1382*1,IF('Data Entry'!AA1382="L",'Data Entry'!Z1382*1,IFERROR(,""))))))))</f>
        <v>0</v>
      </c>
      <c r="H1379" s="1" t="s">
        <v>4</v>
      </c>
      <c r="I1379" s="1">
        <f>IF('Data Entry'!AC1382="g",'Data Entry'!AB1382*0.001,IF('Data Entry'!AC1382="mg",'Data Entry'!AB1382*0.000001,IF('Data Entry'!AC1382="t",'Data Entry'!AB1382*1000,IF('Data Entry'!AC1382="ml",'Data Entry'!AB1382*0.001,IF('Data Entry'!AC1382="kg",'Data Entry'!AB1382*1,IF('Data Entry'!AC1382="L",'Data Entry'!AB1382*1,IFERROR(,"")))))))</f>
        <v>0</v>
      </c>
      <c r="J1379" s="59" t="str">
        <f>'Data Entry'!AU1382</f>
        <v/>
      </c>
      <c r="K1379" s="1">
        <f>IF('Data Entry'!AI1382="g",'Data Entry'!AH1382*0.001*V1379,IF('Data Entry'!AI1382="UI",'Data Entry'!AH1382*0.000001*V1379,IF('Data Entry'!AI1382="mg",'Data Entry'!AH1382*0.000001*V1379,IF('Data Entry'!AI1382="t",'Data Entry'!AH1382*1000*V1379,IF('Data Entry'!AI1382="kg",'Data Entry'!AH1382*1*V1379,IF('Data Entry'!AI1382="L",'Data Entry'!AH1382*1*V1379,IFERROR(,"")))))))</f>
        <v>0</v>
      </c>
      <c r="L1379" s="1" t="s">
        <v>4</v>
      </c>
      <c r="M1379" s="59">
        <f>'Data Entry'!AJ1382</f>
        <v>0</v>
      </c>
      <c r="N1379" s="59" t="str">
        <f>'Data Entry'!AX1382</f>
        <v/>
      </c>
      <c r="O1379" s="1">
        <f>IF('Data Entry'!AL1382="g",'Data Entry'!AK1382*0.001*W1379,IF('Data Entry'!AL1382="UI",'Data Entry'!AK1382*0.000001*W1379,IF('Data Entry'!AL1382="mg",'Data Entry'!AK1382*0.000001*W1379,IF('Data Entry'!AL1382="t",'Data Entry'!AK1382*1000*W1379,IF('Data Entry'!AL1382="kg",'Data Entry'!AK1382*1*W1379,IF('Data Entry'!AL1382="L",'Data Entry'!AK1382*1*W1379,IFERROR(,"")))))))</f>
        <v>0</v>
      </c>
      <c r="P1379" s="1" t="s">
        <v>4</v>
      </c>
      <c r="Q1379" s="59">
        <f>'Data Entry'!AM1382</f>
        <v>0</v>
      </c>
      <c r="R1379" s="59" t="str">
        <f>'Data Entry'!BA1382</f>
        <v/>
      </c>
      <c r="S1379" s="1">
        <f>IF('Data Entry'!AO1382="g",'Data Entry'!AN1382*0.001*X1379,IF('Data Entry'!AO1382="UI",'Data Entry'!AN1382*0.000001*X1379,IF('Data Entry'!AO1382="mg",'Data Entry'!AN1382*0.000001*X1379,IF('Data Entry'!AO1382="t",'Data Entry'!AN1382*1000*X1379,IF('Data Entry'!AO1382="kg",'Data Entry'!AN1382*1*X1379,IF('Data Entry'!AO1382="L",'Data Entry'!AN1382*1*X1379,IFERROR(,"")))))))</f>
        <v>0</v>
      </c>
      <c r="T1379" s="1" t="s">
        <v>4</v>
      </c>
      <c r="U1379" s="59" t="str">
        <f>IF('Data Entry'!AP1382="No aplica","1",'Data Entry'!AP1382)</f>
        <v/>
      </c>
      <c r="V1379" s="59" t="str">
        <f>IF('Data Entry'!AS1382="No aplica","1",'Data Entry'!AS1382)</f>
        <v/>
      </c>
      <c r="W1379" s="59" t="str">
        <f>IF('Data Entry'!AV1382="No aplica","1",'Data Entry'!AV1382)</f>
        <v/>
      </c>
      <c r="X1379" s="59" t="str">
        <f>IF('Data Entry'!AY1382="No aplica","1",'Data Entry'!AY1382)</f>
        <v/>
      </c>
      <c r="Y1379" s="151" t="str">
        <f t="shared" si="21"/>
        <v/>
      </c>
      <c r="Z1379" s="152" t="str">
        <f>IF('Data Entry'!H1382="Yes","1",IF(AND('Data Entry'!H1382="",'Data Entry'!I1382="",'Data Entry'!J1382="",'Data Entry'!K1382="",'Data Entry'!L1382="",'Data Entry'!M1382="",'Data Entry'!N1382="",'Data Entry'!O1382="",'Data Entry'!P1382="",'Data Entry'!Q1382=""),"","1"))</f>
        <v/>
      </c>
      <c r="AA1379" s="152" t="str">
        <f>IF('Data Entry'!R1382="Yes","1",IF(AND('Data Entry'!R1382="",'Data Entry'!S1382="",'Data Entry'!T1382="",'Data Entry'!U1382=""),"","1"))</f>
        <v/>
      </c>
      <c r="AB1379" s="157" t="str">
        <f>IF('Data Entry'!V1382="Yes","1",IF(AND('Data Entry'!V1382="",'Data Entry'!W1382=""),"","1"))</f>
        <v/>
      </c>
    </row>
    <row r="1380" spans="1:28" ht="17">
      <c r="A1380" s="59">
        <f>'Data Entry'!AB1383</f>
        <v>0</v>
      </c>
      <c r="B1380" s="59" t="str">
        <f>'Data Entry'!AR1383</f>
        <v/>
      </c>
      <c r="C1380" s="1">
        <f>IF('Data Entry'!AD1383="g",'Data Entry'!AC1383*0.001*U1380,IF('Data Entry'!AD1383="UI",'Data Entry'!AC1383*0.000001*U1380,IF('Data Entry'!AD1383="mg",'Data Entry'!AC1383*0.000001*U1380,IF('Data Entry'!AD1383="t",'Data Entry'!AC1383*1000*U1380,IF('Data Entry'!AD1383="kg",'Data Entry'!AC1383*1*U1380,IF('Data Entry'!AD1383="L",'Data Entry'!AC1383*1*U1380,IFERROR(,"")))))))</f>
        <v>0</v>
      </c>
      <c r="D1380" s="1" t="s">
        <v>4</v>
      </c>
      <c r="E1380" s="1">
        <f>IF('Data Entry'!AF1383="g",'Data Entry'!AE1383*0.001,IF('Data Entry'!AF1383="mg",'Data Entry'!AE1383*0.000001,IF('Data Entry'!AF1383="t",'Data Entry'!AE1383*1000,IF('Data Entry'!AF1383="ml",'Data Entry'!AE1383*0.001,IF('Data Entry'!AF1383="kg",'Data Entry'!AE1383*1,IF('Data Entry'!AF1383="Pieza",'Data Entry'!AE1383*1,IF('Data Entry'!AF1383="L",'Data Entry'!AE1383*1,IFERROR(,""))))))))</f>
        <v>0</v>
      </c>
      <c r="F1380" s="1" t="s">
        <v>4</v>
      </c>
      <c r="G1380" s="1">
        <f>IF('Data Entry'!AA1383="g",'Data Entry'!Z1383*0.001,IF('Data Entry'!AA1383="mg",'Data Entry'!Z1383*0.000001,IF('Data Entry'!AA1383="t",'Data Entry'!Z1383*1000,IF('Data Entry'!AA1383="ml",'Data Entry'!Z1383*0.001,IF('Data Entry'!AA1383="kg",'Data Entry'!Z1383*1,IF('Data Entry'!AA1383="Piezas",'Data Entry'!Z1383*1,IF('Data Entry'!AA1383="L",'Data Entry'!Z1383*1,IFERROR(,""))))))))</f>
        <v>0</v>
      </c>
      <c r="H1380" s="1" t="s">
        <v>4</v>
      </c>
      <c r="I1380" s="1">
        <f>IF('Data Entry'!AC1383="g",'Data Entry'!AB1383*0.001,IF('Data Entry'!AC1383="mg",'Data Entry'!AB1383*0.000001,IF('Data Entry'!AC1383="t",'Data Entry'!AB1383*1000,IF('Data Entry'!AC1383="ml",'Data Entry'!AB1383*0.001,IF('Data Entry'!AC1383="kg",'Data Entry'!AB1383*1,IF('Data Entry'!AC1383="L",'Data Entry'!AB1383*1,IFERROR(,"")))))))</f>
        <v>0</v>
      </c>
      <c r="J1380" s="59" t="str">
        <f>'Data Entry'!AU1383</f>
        <v/>
      </c>
      <c r="K1380" s="1">
        <f>IF('Data Entry'!AI1383="g",'Data Entry'!AH1383*0.001*V1380,IF('Data Entry'!AI1383="UI",'Data Entry'!AH1383*0.000001*V1380,IF('Data Entry'!AI1383="mg",'Data Entry'!AH1383*0.000001*V1380,IF('Data Entry'!AI1383="t",'Data Entry'!AH1383*1000*V1380,IF('Data Entry'!AI1383="kg",'Data Entry'!AH1383*1*V1380,IF('Data Entry'!AI1383="L",'Data Entry'!AH1383*1*V1380,IFERROR(,"")))))))</f>
        <v>0</v>
      </c>
      <c r="L1380" s="1" t="s">
        <v>4</v>
      </c>
      <c r="M1380" s="59">
        <f>'Data Entry'!AJ1383</f>
        <v>0</v>
      </c>
      <c r="N1380" s="59" t="str">
        <f>'Data Entry'!AX1383</f>
        <v/>
      </c>
      <c r="O1380" s="1">
        <f>IF('Data Entry'!AL1383="g",'Data Entry'!AK1383*0.001*W1380,IF('Data Entry'!AL1383="UI",'Data Entry'!AK1383*0.000001*W1380,IF('Data Entry'!AL1383="mg",'Data Entry'!AK1383*0.000001*W1380,IF('Data Entry'!AL1383="t",'Data Entry'!AK1383*1000*W1380,IF('Data Entry'!AL1383="kg",'Data Entry'!AK1383*1*W1380,IF('Data Entry'!AL1383="L",'Data Entry'!AK1383*1*W1380,IFERROR(,"")))))))</f>
        <v>0</v>
      </c>
      <c r="P1380" s="1" t="s">
        <v>4</v>
      </c>
      <c r="Q1380" s="59">
        <f>'Data Entry'!AM1383</f>
        <v>0</v>
      </c>
      <c r="R1380" s="59" t="str">
        <f>'Data Entry'!BA1383</f>
        <v/>
      </c>
      <c r="S1380" s="1">
        <f>IF('Data Entry'!AO1383="g",'Data Entry'!AN1383*0.001*X1380,IF('Data Entry'!AO1383="UI",'Data Entry'!AN1383*0.000001*X1380,IF('Data Entry'!AO1383="mg",'Data Entry'!AN1383*0.000001*X1380,IF('Data Entry'!AO1383="t",'Data Entry'!AN1383*1000*X1380,IF('Data Entry'!AO1383="kg",'Data Entry'!AN1383*1*X1380,IF('Data Entry'!AO1383="L",'Data Entry'!AN1383*1*X1380,IFERROR(,"")))))))</f>
        <v>0</v>
      </c>
      <c r="T1380" s="1" t="s">
        <v>4</v>
      </c>
      <c r="U1380" s="59" t="str">
        <f>IF('Data Entry'!AP1383="No aplica","1",'Data Entry'!AP1383)</f>
        <v/>
      </c>
      <c r="V1380" s="59" t="str">
        <f>IF('Data Entry'!AS1383="No aplica","1",'Data Entry'!AS1383)</f>
        <v/>
      </c>
      <c r="W1380" s="59" t="str">
        <f>IF('Data Entry'!AV1383="No aplica","1",'Data Entry'!AV1383)</f>
        <v/>
      </c>
      <c r="X1380" s="59" t="str">
        <f>IF('Data Entry'!AY1383="No aplica","1",'Data Entry'!AY1383)</f>
        <v/>
      </c>
      <c r="Y1380" s="151" t="str">
        <f t="shared" si="21"/>
        <v/>
      </c>
      <c r="Z1380" s="152" t="str">
        <f>IF('Data Entry'!H1383="Yes","1",IF(AND('Data Entry'!H1383="",'Data Entry'!I1383="",'Data Entry'!J1383="",'Data Entry'!K1383="",'Data Entry'!L1383="",'Data Entry'!M1383="",'Data Entry'!N1383="",'Data Entry'!O1383="",'Data Entry'!P1383="",'Data Entry'!Q1383=""),"","1"))</f>
        <v/>
      </c>
      <c r="AA1380" s="152" t="str">
        <f>IF('Data Entry'!R1383="Yes","1",IF(AND('Data Entry'!R1383="",'Data Entry'!S1383="",'Data Entry'!T1383="",'Data Entry'!U1383=""),"","1"))</f>
        <v/>
      </c>
      <c r="AB1380" s="157" t="str">
        <f>IF('Data Entry'!V1383="Yes","1",IF(AND('Data Entry'!V1383="",'Data Entry'!W1383=""),"","1"))</f>
        <v/>
      </c>
    </row>
    <row r="1381" spans="1:28" ht="17">
      <c r="A1381" s="59">
        <f>'Data Entry'!AB1384</f>
        <v>0</v>
      </c>
      <c r="B1381" s="59" t="str">
        <f>'Data Entry'!AR1384</f>
        <v/>
      </c>
      <c r="C1381" s="1">
        <f>IF('Data Entry'!AD1384="g",'Data Entry'!AC1384*0.001*U1381,IF('Data Entry'!AD1384="UI",'Data Entry'!AC1384*0.000001*U1381,IF('Data Entry'!AD1384="mg",'Data Entry'!AC1384*0.000001*U1381,IF('Data Entry'!AD1384="t",'Data Entry'!AC1384*1000*U1381,IF('Data Entry'!AD1384="kg",'Data Entry'!AC1384*1*U1381,IF('Data Entry'!AD1384="L",'Data Entry'!AC1384*1*U1381,IFERROR(,"")))))))</f>
        <v>0</v>
      </c>
      <c r="D1381" s="1" t="s">
        <v>4</v>
      </c>
      <c r="E1381" s="1">
        <f>IF('Data Entry'!AF1384="g",'Data Entry'!AE1384*0.001,IF('Data Entry'!AF1384="mg",'Data Entry'!AE1384*0.000001,IF('Data Entry'!AF1384="t",'Data Entry'!AE1384*1000,IF('Data Entry'!AF1384="ml",'Data Entry'!AE1384*0.001,IF('Data Entry'!AF1384="kg",'Data Entry'!AE1384*1,IF('Data Entry'!AF1384="Pieza",'Data Entry'!AE1384*1,IF('Data Entry'!AF1384="L",'Data Entry'!AE1384*1,IFERROR(,""))))))))</f>
        <v>0</v>
      </c>
      <c r="F1381" s="1" t="s">
        <v>4</v>
      </c>
      <c r="G1381" s="1">
        <f>IF('Data Entry'!AA1384="g",'Data Entry'!Z1384*0.001,IF('Data Entry'!AA1384="mg",'Data Entry'!Z1384*0.000001,IF('Data Entry'!AA1384="t",'Data Entry'!Z1384*1000,IF('Data Entry'!AA1384="ml",'Data Entry'!Z1384*0.001,IF('Data Entry'!AA1384="kg",'Data Entry'!Z1384*1,IF('Data Entry'!AA1384="Piezas",'Data Entry'!Z1384*1,IF('Data Entry'!AA1384="L",'Data Entry'!Z1384*1,IFERROR(,""))))))))</f>
        <v>0</v>
      </c>
      <c r="H1381" s="1" t="s">
        <v>4</v>
      </c>
      <c r="I1381" s="1">
        <f>IF('Data Entry'!AC1384="g",'Data Entry'!AB1384*0.001,IF('Data Entry'!AC1384="mg",'Data Entry'!AB1384*0.000001,IF('Data Entry'!AC1384="t",'Data Entry'!AB1384*1000,IF('Data Entry'!AC1384="ml",'Data Entry'!AB1384*0.001,IF('Data Entry'!AC1384="kg",'Data Entry'!AB1384*1,IF('Data Entry'!AC1384="L",'Data Entry'!AB1384*1,IFERROR(,"")))))))</f>
        <v>0</v>
      </c>
      <c r="J1381" s="59" t="str">
        <f>'Data Entry'!AU1384</f>
        <v/>
      </c>
      <c r="K1381" s="1">
        <f>IF('Data Entry'!AI1384="g",'Data Entry'!AH1384*0.001*V1381,IF('Data Entry'!AI1384="UI",'Data Entry'!AH1384*0.000001*V1381,IF('Data Entry'!AI1384="mg",'Data Entry'!AH1384*0.000001*V1381,IF('Data Entry'!AI1384="t",'Data Entry'!AH1384*1000*V1381,IF('Data Entry'!AI1384="kg",'Data Entry'!AH1384*1*V1381,IF('Data Entry'!AI1384="L",'Data Entry'!AH1384*1*V1381,IFERROR(,"")))))))</f>
        <v>0</v>
      </c>
      <c r="L1381" s="1" t="s">
        <v>4</v>
      </c>
      <c r="M1381" s="59">
        <f>'Data Entry'!AJ1384</f>
        <v>0</v>
      </c>
      <c r="N1381" s="59" t="str">
        <f>'Data Entry'!AX1384</f>
        <v/>
      </c>
      <c r="O1381" s="1">
        <f>IF('Data Entry'!AL1384="g",'Data Entry'!AK1384*0.001*W1381,IF('Data Entry'!AL1384="UI",'Data Entry'!AK1384*0.000001*W1381,IF('Data Entry'!AL1384="mg",'Data Entry'!AK1384*0.000001*W1381,IF('Data Entry'!AL1384="t",'Data Entry'!AK1384*1000*W1381,IF('Data Entry'!AL1384="kg",'Data Entry'!AK1384*1*W1381,IF('Data Entry'!AL1384="L",'Data Entry'!AK1384*1*W1381,IFERROR(,"")))))))</f>
        <v>0</v>
      </c>
      <c r="P1381" s="1" t="s">
        <v>4</v>
      </c>
      <c r="Q1381" s="59">
        <f>'Data Entry'!AM1384</f>
        <v>0</v>
      </c>
      <c r="R1381" s="59" t="str">
        <f>'Data Entry'!BA1384</f>
        <v/>
      </c>
      <c r="S1381" s="1">
        <f>IF('Data Entry'!AO1384="g",'Data Entry'!AN1384*0.001*X1381,IF('Data Entry'!AO1384="UI",'Data Entry'!AN1384*0.000001*X1381,IF('Data Entry'!AO1384="mg",'Data Entry'!AN1384*0.000001*X1381,IF('Data Entry'!AO1384="t",'Data Entry'!AN1384*1000*X1381,IF('Data Entry'!AO1384="kg",'Data Entry'!AN1384*1*X1381,IF('Data Entry'!AO1384="L",'Data Entry'!AN1384*1*X1381,IFERROR(,"")))))))</f>
        <v>0</v>
      </c>
      <c r="T1381" s="1" t="s">
        <v>4</v>
      </c>
      <c r="U1381" s="59" t="str">
        <f>IF('Data Entry'!AP1384="No aplica","1",'Data Entry'!AP1384)</f>
        <v/>
      </c>
      <c r="V1381" s="59" t="str">
        <f>IF('Data Entry'!AS1384="No aplica","1",'Data Entry'!AS1384)</f>
        <v/>
      </c>
      <c r="W1381" s="59" t="str">
        <f>IF('Data Entry'!AV1384="No aplica","1",'Data Entry'!AV1384)</f>
        <v/>
      </c>
      <c r="X1381" s="59" t="str">
        <f>IF('Data Entry'!AY1384="No aplica","1",'Data Entry'!AY1384)</f>
        <v/>
      </c>
      <c r="Y1381" s="151" t="str">
        <f t="shared" si="21"/>
        <v/>
      </c>
      <c r="Z1381" s="152" t="str">
        <f>IF('Data Entry'!H1384="Yes","1",IF(AND('Data Entry'!H1384="",'Data Entry'!I1384="",'Data Entry'!J1384="",'Data Entry'!K1384="",'Data Entry'!L1384="",'Data Entry'!M1384="",'Data Entry'!N1384="",'Data Entry'!O1384="",'Data Entry'!P1384="",'Data Entry'!Q1384=""),"","1"))</f>
        <v/>
      </c>
      <c r="AA1381" s="152" t="str">
        <f>IF('Data Entry'!R1384="Yes","1",IF(AND('Data Entry'!R1384="",'Data Entry'!S1384="",'Data Entry'!T1384="",'Data Entry'!U1384=""),"","1"))</f>
        <v/>
      </c>
      <c r="AB1381" s="157" t="str">
        <f>IF('Data Entry'!V1384="Yes","1",IF(AND('Data Entry'!V1384="",'Data Entry'!W1384=""),"","1"))</f>
        <v/>
      </c>
    </row>
    <row r="1382" spans="1:28" ht="17">
      <c r="A1382" s="59">
        <f>'Data Entry'!AB1385</f>
        <v>0</v>
      </c>
      <c r="B1382" s="59" t="str">
        <f>'Data Entry'!AR1385</f>
        <v/>
      </c>
      <c r="C1382" s="1">
        <f>IF('Data Entry'!AD1385="g",'Data Entry'!AC1385*0.001*U1382,IF('Data Entry'!AD1385="UI",'Data Entry'!AC1385*0.000001*U1382,IF('Data Entry'!AD1385="mg",'Data Entry'!AC1385*0.000001*U1382,IF('Data Entry'!AD1385="t",'Data Entry'!AC1385*1000*U1382,IF('Data Entry'!AD1385="kg",'Data Entry'!AC1385*1*U1382,IF('Data Entry'!AD1385="L",'Data Entry'!AC1385*1*U1382,IFERROR(,"")))))))</f>
        <v>0</v>
      </c>
      <c r="D1382" s="1" t="s">
        <v>4</v>
      </c>
      <c r="E1382" s="1">
        <f>IF('Data Entry'!AF1385="g",'Data Entry'!AE1385*0.001,IF('Data Entry'!AF1385="mg",'Data Entry'!AE1385*0.000001,IF('Data Entry'!AF1385="t",'Data Entry'!AE1385*1000,IF('Data Entry'!AF1385="ml",'Data Entry'!AE1385*0.001,IF('Data Entry'!AF1385="kg",'Data Entry'!AE1385*1,IF('Data Entry'!AF1385="Pieza",'Data Entry'!AE1385*1,IF('Data Entry'!AF1385="L",'Data Entry'!AE1385*1,IFERROR(,""))))))))</f>
        <v>0</v>
      </c>
      <c r="F1382" s="1" t="s">
        <v>4</v>
      </c>
      <c r="G1382" s="1">
        <f>IF('Data Entry'!AA1385="g",'Data Entry'!Z1385*0.001,IF('Data Entry'!AA1385="mg",'Data Entry'!Z1385*0.000001,IF('Data Entry'!AA1385="t",'Data Entry'!Z1385*1000,IF('Data Entry'!AA1385="ml",'Data Entry'!Z1385*0.001,IF('Data Entry'!AA1385="kg",'Data Entry'!Z1385*1,IF('Data Entry'!AA1385="Piezas",'Data Entry'!Z1385*1,IF('Data Entry'!AA1385="L",'Data Entry'!Z1385*1,IFERROR(,""))))))))</f>
        <v>0</v>
      </c>
      <c r="H1382" s="1" t="s">
        <v>4</v>
      </c>
      <c r="I1382" s="1">
        <f>IF('Data Entry'!AC1385="g",'Data Entry'!AB1385*0.001,IF('Data Entry'!AC1385="mg",'Data Entry'!AB1385*0.000001,IF('Data Entry'!AC1385="t",'Data Entry'!AB1385*1000,IF('Data Entry'!AC1385="ml",'Data Entry'!AB1385*0.001,IF('Data Entry'!AC1385="kg",'Data Entry'!AB1385*1,IF('Data Entry'!AC1385="L",'Data Entry'!AB1385*1,IFERROR(,"")))))))</f>
        <v>0</v>
      </c>
      <c r="J1382" s="59" t="str">
        <f>'Data Entry'!AU1385</f>
        <v/>
      </c>
      <c r="K1382" s="1">
        <f>IF('Data Entry'!AI1385="g",'Data Entry'!AH1385*0.001*V1382,IF('Data Entry'!AI1385="UI",'Data Entry'!AH1385*0.000001*V1382,IF('Data Entry'!AI1385="mg",'Data Entry'!AH1385*0.000001*V1382,IF('Data Entry'!AI1385="t",'Data Entry'!AH1385*1000*V1382,IF('Data Entry'!AI1385="kg",'Data Entry'!AH1385*1*V1382,IF('Data Entry'!AI1385="L",'Data Entry'!AH1385*1*V1382,IFERROR(,"")))))))</f>
        <v>0</v>
      </c>
      <c r="L1382" s="1" t="s">
        <v>4</v>
      </c>
      <c r="M1382" s="59">
        <f>'Data Entry'!AJ1385</f>
        <v>0</v>
      </c>
      <c r="N1382" s="59" t="str">
        <f>'Data Entry'!AX1385</f>
        <v/>
      </c>
      <c r="O1382" s="1">
        <f>IF('Data Entry'!AL1385="g",'Data Entry'!AK1385*0.001*W1382,IF('Data Entry'!AL1385="UI",'Data Entry'!AK1385*0.000001*W1382,IF('Data Entry'!AL1385="mg",'Data Entry'!AK1385*0.000001*W1382,IF('Data Entry'!AL1385="t",'Data Entry'!AK1385*1000*W1382,IF('Data Entry'!AL1385="kg",'Data Entry'!AK1385*1*W1382,IF('Data Entry'!AL1385="L",'Data Entry'!AK1385*1*W1382,IFERROR(,"")))))))</f>
        <v>0</v>
      </c>
      <c r="P1382" s="1" t="s">
        <v>4</v>
      </c>
      <c r="Q1382" s="59">
        <f>'Data Entry'!AM1385</f>
        <v>0</v>
      </c>
      <c r="R1382" s="59" t="str">
        <f>'Data Entry'!BA1385</f>
        <v/>
      </c>
      <c r="S1382" s="1">
        <f>IF('Data Entry'!AO1385="g",'Data Entry'!AN1385*0.001*X1382,IF('Data Entry'!AO1385="UI",'Data Entry'!AN1385*0.000001*X1382,IF('Data Entry'!AO1385="mg",'Data Entry'!AN1385*0.000001*X1382,IF('Data Entry'!AO1385="t",'Data Entry'!AN1385*1000*X1382,IF('Data Entry'!AO1385="kg",'Data Entry'!AN1385*1*X1382,IF('Data Entry'!AO1385="L",'Data Entry'!AN1385*1*X1382,IFERROR(,"")))))))</f>
        <v>0</v>
      </c>
      <c r="T1382" s="1" t="s">
        <v>4</v>
      </c>
      <c r="U1382" s="59" t="str">
        <f>IF('Data Entry'!AP1385="No aplica","1",'Data Entry'!AP1385)</f>
        <v/>
      </c>
      <c r="V1382" s="59" t="str">
        <f>IF('Data Entry'!AS1385="No aplica","1",'Data Entry'!AS1385)</f>
        <v/>
      </c>
      <c r="W1382" s="59" t="str">
        <f>IF('Data Entry'!AV1385="No aplica","1",'Data Entry'!AV1385)</f>
        <v/>
      </c>
      <c r="X1382" s="59" t="str">
        <f>IF('Data Entry'!AY1385="No aplica","1",'Data Entry'!AY1385)</f>
        <v/>
      </c>
      <c r="Y1382" s="151" t="str">
        <f t="shared" si="21"/>
        <v/>
      </c>
      <c r="Z1382" s="152" t="str">
        <f>IF('Data Entry'!H1385="Yes","1",IF(AND('Data Entry'!H1385="",'Data Entry'!I1385="",'Data Entry'!J1385="",'Data Entry'!K1385="",'Data Entry'!L1385="",'Data Entry'!M1385="",'Data Entry'!N1385="",'Data Entry'!O1385="",'Data Entry'!P1385="",'Data Entry'!Q1385=""),"","1"))</f>
        <v/>
      </c>
      <c r="AA1382" s="152" t="str">
        <f>IF('Data Entry'!R1385="Yes","1",IF(AND('Data Entry'!R1385="",'Data Entry'!S1385="",'Data Entry'!T1385="",'Data Entry'!U1385=""),"","1"))</f>
        <v/>
      </c>
      <c r="AB1382" s="157" t="str">
        <f>IF('Data Entry'!V1385="Yes","1",IF(AND('Data Entry'!V1385="",'Data Entry'!W1385=""),"","1"))</f>
        <v/>
      </c>
    </row>
    <row r="1383" spans="1:28" ht="17">
      <c r="A1383" s="59">
        <f>'Data Entry'!AB1386</f>
        <v>0</v>
      </c>
      <c r="B1383" s="59" t="str">
        <f>'Data Entry'!AR1386</f>
        <v/>
      </c>
      <c r="C1383" s="1">
        <f>IF('Data Entry'!AD1386="g",'Data Entry'!AC1386*0.001*U1383,IF('Data Entry'!AD1386="UI",'Data Entry'!AC1386*0.000001*U1383,IF('Data Entry'!AD1386="mg",'Data Entry'!AC1386*0.000001*U1383,IF('Data Entry'!AD1386="t",'Data Entry'!AC1386*1000*U1383,IF('Data Entry'!AD1386="kg",'Data Entry'!AC1386*1*U1383,IF('Data Entry'!AD1386="L",'Data Entry'!AC1386*1*U1383,IFERROR(,"")))))))</f>
        <v>0</v>
      </c>
      <c r="D1383" s="1" t="s">
        <v>4</v>
      </c>
      <c r="E1383" s="1">
        <f>IF('Data Entry'!AF1386="g",'Data Entry'!AE1386*0.001,IF('Data Entry'!AF1386="mg",'Data Entry'!AE1386*0.000001,IF('Data Entry'!AF1386="t",'Data Entry'!AE1386*1000,IF('Data Entry'!AF1386="ml",'Data Entry'!AE1386*0.001,IF('Data Entry'!AF1386="kg",'Data Entry'!AE1386*1,IF('Data Entry'!AF1386="Pieza",'Data Entry'!AE1386*1,IF('Data Entry'!AF1386="L",'Data Entry'!AE1386*1,IFERROR(,""))))))))</f>
        <v>0</v>
      </c>
      <c r="F1383" s="1" t="s">
        <v>4</v>
      </c>
      <c r="G1383" s="1">
        <f>IF('Data Entry'!AA1386="g",'Data Entry'!Z1386*0.001,IF('Data Entry'!AA1386="mg",'Data Entry'!Z1386*0.000001,IF('Data Entry'!AA1386="t",'Data Entry'!Z1386*1000,IF('Data Entry'!AA1386="ml",'Data Entry'!Z1386*0.001,IF('Data Entry'!AA1386="kg",'Data Entry'!Z1386*1,IF('Data Entry'!AA1386="Piezas",'Data Entry'!Z1386*1,IF('Data Entry'!AA1386="L",'Data Entry'!Z1386*1,IFERROR(,""))))))))</f>
        <v>0</v>
      </c>
      <c r="H1383" s="1" t="s">
        <v>4</v>
      </c>
      <c r="I1383" s="1">
        <f>IF('Data Entry'!AC1386="g",'Data Entry'!AB1386*0.001,IF('Data Entry'!AC1386="mg",'Data Entry'!AB1386*0.000001,IF('Data Entry'!AC1386="t",'Data Entry'!AB1386*1000,IF('Data Entry'!AC1386="ml",'Data Entry'!AB1386*0.001,IF('Data Entry'!AC1386="kg",'Data Entry'!AB1386*1,IF('Data Entry'!AC1386="L",'Data Entry'!AB1386*1,IFERROR(,"")))))))</f>
        <v>0</v>
      </c>
      <c r="J1383" s="59" t="str">
        <f>'Data Entry'!AU1386</f>
        <v/>
      </c>
      <c r="K1383" s="1">
        <f>IF('Data Entry'!AI1386="g",'Data Entry'!AH1386*0.001*V1383,IF('Data Entry'!AI1386="UI",'Data Entry'!AH1386*0.000001*V1383,IF('Data Entry'!AI1386="mg",'Data Entry'!AH1386*0.000001*V1383,IF('Data Entry'!AI1386="t",'Data Entry'!AH1386*1000*V1383,IF('Data Entry'!AI1386="kg",'Data Entry'!AH1386*1*V1383,IF('Data Entry'!AI1386="L",'Data Entry'!AH1386*1*V1383,IFERROR(,"")))))))</f>
        <v>0</v>
      </c>
      <c r="L1383" s="1" t="s">
        <v>4</v>
      </c>
      <c r="M1383" s="59">
        <f>'Data Entry'!AJ1386</f>
        <v>0</v>
      </c>
      <c r="N1383" s="59" t="str">
        <f>'Data Entry'!AX1386</f>
        <v/>
      </c>
      <c r="O1383" s="1">
        <f>IF('Data Entry'!AL1386="g",'Data Entry'!AK1386*0.001*W1383,IF('Data Entry'!AL1386="UI",'Data Entry'!AK1386*0.000001*W1383,IF('Data Entry'!AL1386="mg",'Data Entry'!AK1386*0.000001*W1383,IF('Data Entry'!AL1386="t",'Data Entry'!AK1386*1000*W1383,IF('Data Entry'!AL1386="kg",'Data Entry'!AK1386*1*W1383,IF('Data Entry'!AL1386="L",'Data Entry'!AK1386*1*W1383,IFERROR(,"")))))))</f>
        <v>0</v>
      </c>
      <c r="P1383" s="1" t="s">
        <v>4</v>
      </c>
      <c r="Q1383" s="59">
        <f>'Data Entry'!AM1386</f>
        <v>0</v>
      </c>
      <c r="R1383" s="59" t="str">
        <f>'Data Entry'!BA1386</f>
        <v/>
      </c>
      <c r="S1383" s="1">
        <f>IF('Data Entry'!AO1386="g",'Data Entry'!AN1386*0.001*X1383,IF('Data Entry'!AO1386="UI",'Data Entry'!AN1386*0.000001*X1383,IF('Data Entry'!AO1386="mg",'Data Entry'!AN1386*0.000001*X1383,IF('Data Entry'!AO1386="t",'Data Entry'!AN1386*1000*X1383,IF('Data Entry'!AO1386="kg",'Data Entry'!AN1386*1*X1383,IF('Data Entry'!AO1386="L",'Data Entry'!AN1386*1*X1383,IFERROR(,"")))))))</f>
        <v>0</v>
      </c>
      <c r="T1383" s="1" t="s">
        <v>4</v>
      </c>
      <c r="U1383" s="59" t="str">
        <f>IF('Data Entry'!AP1386="No aplica","1",'Data Entry'!AP1386)</f>
        <v/>
      </c>
      <c r="V1383" s="59" t="str">
        <f>IF('Data Entry'!AS1386="No aplica","1",'Data Entry'!AS1386)</f>
        <v/>
      </c>
      <c r="W1383" s="59" t="str">
        <f>IF('Data Entry'!AV1386="No aplica","1",'Data Entry'!AV1386)</f>
        <v/>
      </c>
      <c r="X1383" s="59" t="str">
        <f>IF('Data Entry'!AY1386="No aplica","1",'Data Entry'!AY1386)</f>
        <v/>
      </c>
      <c r="Y1383" s="151" t="str">
        <f t="shared" si="21"/>
        <v/>
      </c>
      <c r="Z1383" s="152" t="str">
        <f>IF('Data Entry'!H1386="Yes","1",IF(AND('Data Entry'!H1386="",'Data Entry'!I1386="",'Data Entry'!J1386="",'Data Entry'!K1386="",'Data Entry'!L1386="",'Data Entry'!M1386="",'Data Entry'!N1386="",'Data Entry'!O1386="",'Data Entry'!P1386="",'Data Entry'!Q1386=""),"","1"))</f>
        <v/>
      </c>
      <c r="AA1383" s="152" t="str">
        <f>IF('Data Entry'!R1386="Yes","1",IF(AND('Data Entry'!R1386="",'Data Entry'!S1386="",'Data Entry'!T1386="",'Data Entry'!U1386=""),"","1"))</f>
        <v/>
      </c>
      <c r="AB1383" s="157" t="str">
        <f>IF('Data Entry'!V1386="Yes","1",IF(AND('Data Entry'!V1386="",'Data Entry'!W1386=""),"","1"))</f>
        <v/>
      </c>
    </row>
    <row r="1384" spans="1:28" ht="17">
      <c r="A1384" s="59">
        <f>'Data Entry'!AB1387</f>
        <v>0</v>
      </c>
      <c r="B1384" s="59" t="str">
        <f>'Data Entry'!AR1387</f>
        <v/>
      </c>
      <c r="C1384" s="1">
        <f>IF('Data Entry'!AD1387="g",'Data Entry'!AC1387*0.001*U1384,IF('Data Entry'!AD1387="UI",'Data Entry'!AC1387*0.000001*U1384,IF('Data Entry'!AD1387="mg",'Data Entry'!AC1387*0.000001*U1384,IF('Data Entry'!AD1387="t",'Data Entry'!AC1387*1000*U1384,IF('Data Entry'!AD1387="kg",'Data Entry'!AC1387*1*U1384,IF('Data Entry'!AD1387="L",'Data Entry'!AC1387*1*U1384,IFERROR(,"")))))))</f>
        <v>0</v>
      </c>
      <c r="D1384" s="1" t="s">
        <v>4</v>
      </c>
      <c r="E1384" s="1">
        <f>IF('Data Entry'!AF1387="g",'Data Entry'!AE1387*0.001,IF('Data Entry'!AF1387="mg",'Data Entry'!AE1387*0.000001,IF('Data Entry'!AF1387="t",'Data Entry'!AE1387*1000,IF('Data Entry'!AF1387="ml",'Data Entry'!AE1387*0.001,IF('Data Entry'!AF1387="kg",'Data Entry'!AE1387*1,IF('Data Entry'!AF1387="Pieza",'Data Entry'!AE1387*1,IF('Data Entry'!AF1387="L",'Data Entry'!AE1387*1,IFERROR(,""))))))))</f>
        <v>0</v>
      </c>
      <c r="F1384" s="1" t="s">
        <v>4</v>
      </c>
      <c r="G1384" s="1">
        <f>IF('Data Entry'!AA1387="g",'Data Entry'!Z1387*0.001,IF('Data Entry'!AA1387="mg",'Data Entry'!Z1387*0.000001,IF('Data Entry'!AA1387="t",'Data Entry'!Z1387*1000,IF('Data Entry'!AA1387="ml",'Data Entry'!Z1387*0.001,IF('Data Entry'!AA1387="kg",'Data Entry'!Z1387*1,IF('Data Entry'!AA1387="Piezas",'Data Entry'!Z1387*1,IF('Data Entry'!AA1387="L",'Data Entry'!Z1387*1,IFERROR(,""))))))))</f>
        <v>0</v>
      </c>
      <c r="H1384" s="1" t="s">
        <v>4</v>
      </c>
      <c r="I1384" s="1">
        <f>IF('Data Entry'!AC1387="g",'Data Entry'!AB1387*0.001,IF('Data Entry'!AC1387="mg",'Data Entry'!AB1387*0.000001,IF('Data Entry'!AC1387="t",'Data Entry'!AB1387*1000,IF('Data Entry'!AC1387="ml",'Data Entry'!AB1387*0.001,IF('Data Entry'!AC1387="kg",'Data Entry'!AB1387*1,IF('Data Entry'!AC1387="L",'Data Entry'!AB1387*1,IFERROR(,"")))))))</f>
        <v>0</v>
      </c>
      <c r="J1384" s="59" t="str">
        <f>'Data Entry'!AU1387</f>
        <v/>
      </c>
      <c r="K1384" s="1">
        <f>IF('Data Entry'!AI1387="g",'Data Entry'!AH1387*0.001*V1384,IF('Data Entry'!AI1387="UI",'Data Entry'!AH1387*0.000001*V1384,IF('Data Entry'!AI1387="mg",'Data Entry'!AH1387*0.000001*V1384,IF('Data Entry'!AI1387="t",'Data Entry'!AH1387*1000*V1384,IF('Data Entry'!AI1387="kg",'Data Entry'!AH1387*1*V1384,IF('Data Entry'!AI1387="L",'Data Entry'!AH1387*1*V1384,IFERROR(,"")))))))</f>
        <v>0</v>
      </c>
      <c r="L1384" s="1" t="s">
        <v>4</v>
      </c>
      <c r="M1384" s="59">
        <f>'Data Entry'!AJ1387</f>
        <v>0</v>
      </c>
      <c r="N1384" s="59" t="str">
        <f>'Data Entry'!AX1387</f>
        <v/>
      </c>
      <c r="O1384" s="1">
        <f>IF('Data Entry'!AL1387="g",'Data Entry'!AK1387*0.001*W1384,IF('Data Entry'!AL1387="UI",'Data Entry'!AK1387*0.000001*W1384,IF('Data Entry'!AL1387="mg",'Data Entry'!AK1387*0.000001*W1384,IF('Data Entry'!AL1387="t",'Data Entry'!AK1387*1000*W1384,IF('Data Entry'!AL1387="kg",'Data Entry'!AK1387*1*W1384,IF('Data Entry'!AL1387="L",'Data Entry'!AK1387*1*W1384,IFERROR(,"")))))))</f>
        <v>0</v>
      </c>
      <c r="P1384" s="1" t="s">
        <v>4</v>
      </c>
      <c r="Q1384" s="59">
        <f>'Data Entry'!AM1387</f>
        <v>0</v>
      </c>
      <c r="R1384" s="59" t="str">
        <f>'Data Entry'!BA1387</f>
        <v/>
      </c>
      <c r="S1384" s="1">
        <f>IF('Data Entry'!AO1387="g",'Data Entry'!AN1387*0.001*X1384,IF('Data Entry'!AO1387="UI",'Data Entry'!AN1387*0.000001*X1384,IF('Data Entry'!AO1387="mg",'Data Entry'!AN1387*0.000001*X1384,IF('Data Entry'!AO1387="t",'Data Entry'!AN1387*1000*X1384,IF('Data Entry'!AO1387="kg",'Data Entry'!AN1387*1*X1384,IF('Data Entry'!AO1387="L",'Data Entry'!AN1387*1*X1384,IFERROR(,"")))))))</f>
        <v>0</v>
      </c>
      <c r="T1384" s="1" t="s">
        <v>4</v>
      </c>
      <c r="U1384" s="59" t="str">
        <f>IF('Data Entry'!AP1387="No aplica","1",'Data Entry'!AP1387)</f>
        <v/>
      </c>
      <c r="V1384" s="59" t="str">
        <f>IF('Data Entry'!AS1387="No aplica","1",'Data Entry'!AS1387)</f>
        <v/>
      </c>
      <c r="W1384" s="59" t="str">
        <f>IF('Data Entry'!AV1387="No aplica","1",'Data Entry'!AV1387)</f>
        <v/>
      </c>
      <c r="X1384" s="59" t="str">
        <f>IF('Data Entry'!AY1387="No aplica","1",'Data Entry'!AY1387)</f>
        <v/>
      </c>
      <c r="Y1384" s="151" t="str">
        <f t="shared" si="21"/>
        <v/>
      </c>
      <c r="Z1384" s="152" t="str">
        <f>IF('Data Entry'!H1387="Yes","1",IF(AND('Data Entry'!H1387="",'Data Entry'!I1387="",'Data Entry'!J1387="",'Data Entry'!K1387="",'Data Entry'!L1387="",'Data Entry'!M1387="",'Data Entry'!N1387="",'Data Entry'!O1387="",'Data Entry'!P1387="",'Data Entry'!Q1387=""),"","1"))</f>
        <v/>
      </c>
      <c r="AA1384" s="152" t="str">
        <f>IF('Data Entry'!R1387="Yes","1",IF(AND('Data Entry'!R1387="",'Data Entry'!S1387="",'Data Entry'!T1387="",'Data Entry'!U1387=""),"","1"))</f>
        <v/>
      </c>
      <c r="AB1384" s="157" t="str">
        <f>IF('Data Entry'!V1387="Yes","1",IF(AND('Data Entry'!V1387="",'Data Entry'!W1387=""),"","1"))</f>
        <v/>
      </c>
    </row>
    <row r="1385" spans="1:28" ht="17">
      <c r="A1385" s="59">
        <f>'Data Entry'!AB1388</f>
        <v>0</v>
      </c>
      <c r="B1385" s="59" t="str">
        <f>'Data Entry'!AR1388</f>
        <v/>
      </c>
      <c r="C1385" s="1">
        <f>IF('Data Entry'!AD1388="g",'Data Entry'!AC1388*0.001*U1385,IF('Data Entry'!AD1388="UI",'Data Entry'!AC1388*0.000001*U1385,IF('Data Entry'!AD1388="mg",'Data Entry'!AC1388*0.000001*U1385,IF('Data Entry'!AD1388="t",'Data Entry'!AC1388*1000*U1385,IF('Data Entry'!AD1388="kg",'Data Entry'!AC1388*1*U1385,IF('Data Entry'!AD1388="L",'Data Entry'!AC1388*1*U1385,IFERROR(,"")))))))</f>
        <v>0</v>
      </c>
      <c r="D1385" s="1" t="s">
        <v>4</v>
      </c>
      <c r="E1385" s="1">
        <f>IF('Data Entry'!AF1388="g",'Data Entry'!AE1388*0.001,IF('Data Entry'!AF1388="mg",'Data Entry'!AE1388*0.000001,IF('Data Entry'!AF1388="t",'Data Entry'!AE1388*1000,IF('Data Entry'!AF1388="ml",'Data Entry'!AE1388*0.001,IF('Data Entry'!AF1388="kg",'Data Entry'!AE1388*1,IF('Data Entry'!AF1388="Pieza",'Data Entry'!AE1388*1,IF('Data Entry'!AF1388="L",'Data Entry'!AE1388*1,IFERROR(,""))))))))</f>
        <v>0</v>
      </c>
      <c r="F1385" s="1" t="s">
        <v>4</v>
      </c>
      <c r="G1385" s="1">
        <f>IF('Data Entry'!AA1388="g",'Data Entry'!Z1388*0.001,IF('Data Entry'!AA1388="mg",'Data Entry'!Z1388*0.000001,IF('Data Entry'!AA1388="t",'Data Entry'!Z1388*1000,IF('Data Entry'!AA1388="ml",'Data Entry'!Z1388*0.001,IF('Data Entry'!AA1388="kg",'Data Entry'!Z1388*1,IF('Data Entry'!AA1388="Piezas",'Data Entry'!Z1388*1,IF('Data Entry'!AA1388="L",'Data Entry'!Z1388*1,IFERROR(,""))))))))</f>
        <v>0</v>
      </c>
      <c r="H1385" s="1" t="s">
        <v>4</v>
      </c>
      <c r="I1385" s="1">
        <f>IF('Data Entry'!AC1388="g",'Data Entry'!AB1388*0.001,IF('Data Entry'!AC1388="mg",'Data Entry'!AB1388*0.000001,IF('Data Entry'!AC1388="t",'Data Entry'!AB1388*1000,IF('Data Entry'!AC1388="ml",'Data Entry'!AB1388*0.001,IF('Data Entry'!AC1388="kg",'Data Entry'!AB1388*1,IF('Data Entry'!AC1388="L",'Data Entry'!AB1388*1,IFERROR(,"")))))))</f>
        <v>0</v>
      </c>
      <c r="J1385" s="59" t="str">
        <f>'Data Entry'!AU1388</f>
        <v/>
      </c>
      <c r="K1385" s="1">
        <f>IF('Data Entry'!AI1388="g",'Data Entry'!AH1388*0.001*V1385,IF('Data Entry'!AI1388="UI",'Data Entry'!AH1388*0.000001*V1385,IF('Data Entry'!AI1388="mg",'Data Entry'!AH1388*0.000001*V1385,IF('Data Entry'!AI1388="t",'Data Entry'!AH1388*1000*V1385,IF('Data Entry'!AI1388="kg",'Data Entry'!AH1388*1*V1385,IF('Data Entry'!AI1388="L",'Data Entry'!AH1388*1*V1385,IFERROR(,"")))))))</f>
        <v>0</v>
      </c>
      <c r="L1385" s="1" t="s">
        <v>4</v>
      </c>
      <c r="M1385" s="59">
        <f>'Data Entry'!AJ1388</f>
        <v>0</v>
      </c>
      <c r="N1385" s="59" t="str">
        <f>'Data Entry'!AX1388</f>
        <v/>
      </c>
      <c r="O1385" s="1">
        <f>IF('Data Entry'!AL1388="g",'Data Entry'!AK1388*0.001*W1385,IF('Data Entry'!AL1388="UI",'Data Entry'!AK1388*0.000001*W1385,IF('Data Entry'!AL1388="mg",'Data Entry'!AK1388*0.000001*W1385,IF('Data Entry'!AL1388="t",'Data Entry'!AK1388*1000*W1385,IF('Data Entry'!AL1388="kg",'Data Entry'!AK1388*1*W1385,IF('Data Entry'!AL1388="L",'Data Entry'!AK1388*1*W1385,IFERROR(,"")))))))</f>
        <v>0</v>
      </c>
      <c r="P1385" s="1" t="s">
        <v>4</v>
      </c>
      <c r="Q1385" s="59">
        <f>'Data Entry'!AM1388</f>
        <v>0</v>
      </c>
      <c r="R1385" s="59" t="str">
        <f>'Data Entry'!BA1388</f>
        <v/>
      </c>
      <c r="S1385" s="1">
        <f>IF('Data Entry'!AO1388="g",'Data Entry'!AN1388*0.001*X1385,IF('Data Entry'!AO1388="UI",'Data Entry'!AN1388*0.000001*X1385,IF('Data Entry'!AO1388="mg",'Data Entry'!AN1388*0.000001*X1385,IF('Data Entry'!AO1388="t",'Data Entry'!AN1388*1000*X1385,IF('Data Entry'!AO1388="kg",'Data Entry'!AN1388*1*X1385,IF('Data Entry'!AO1388="L",'Data Entry'!AN1388*1*X1385,IFERROR(,"")))))))</f>
        <v>0</v>
      </c>
      <c r="T1385" s="1" t="s">
        <v>4</v>
      </c>
      <c r="U1385" s="59" t="str">
        <f>IF('Data Entry'!AP1388="No aplica","1",'Data Entry'!AP1388)</f>
        <v/>
      </c>
      <c r="V1385" s="59" t="str">
        <f>IF('Data Entry'!AS1388="No aplica","1",'Data Entry'!AS1388)</f>
        <v/>
      </c>
      <c r="W1385" s="59" t="str">
        <f>IF('Data Entry'!AV1388="No aplica","1",'Data Entry'!AV1388)</f>
        <v/>
      </c>
      <c r="X1385" s="59" t="str">
        <f>IF('Data Entry'!AY1388="No aplica","1",'Data Entry'!AY1388)</f>
        <v/>
      </c>
      <c r="Y1385" s="151" t="str">
        <f t="shared" si="21"/>
        <v/>
      </c>
      <c r="Z1385" s="152" t="str">
        <f>IF('Data Entry'!H1388="Yes","1",IF(AND('Data Entry'!H1388="",'Data Entry'!I1388="",'Data Entry'!J1388="",'Data Entry'!K1388="",'Data Entry'!L1388="",'Data Entry'!M1388="",'Data Entry'!N1388="",'Data Entry'!O1388="",'Data Entry'!P1388="",'Data Entry'!Q1388=""),"","1"))</f>
        <v/>
      </c>
      <c r="AA1385" s="152" t="str">
        <f>IF('Data Entry'!R1388="Yes","1",IF(AND('Data Entry'!R1388="",'Data Entry'!S1388="",'Data Entry'!T1388="",'Data Entry'!U1388=""),"","1"))</f>
        <v/>
      </c>
      <c r="AB1385" s="157" t="str">
        <f>IF('Data Entry'!V1388="Yes","1",IF(AND('Data Entry'!V1388="",'Data Entry'!W1388=""),"","1"))</f>
        <v/>
      </c>
    </row>
    <row r="1386" spans="1:28" ht="17">
      <c r="A1386" s="59">
        <f>'Data Entry'!AB1389</f>
        <v>0</v>
      </c>
      <c r="B1386" s="59" t="str">
        <f>'Data Entry'!AR1389</f>
        <v/>
      </c>
      <c r="C1386" s="1">
        <f>IF('Data Entry'!AD1389="g",'Data Entry'!AC1389*0.001*U1386,IF('Data Entry'!AD1389="UI",'Data Entry'!AC1389*0.000001*U1386,IF('Data Entry'!AD1389="mg",'Data Entry'!AC1389*0.000001*U1386,IF('Data Entry'!AD1389="t",'Data Entry'!AC1389*1000*U1386,IF('Data Entry'!AD1389="kg",'Data Entry'!AC1389*1*U1386,IF('Data Entry'!AD1389="L",'Data Entry'!AC1389*1*U1386,IFERROR(,"")))))))</f>
        <v>0</v>
      </c>
      <c r="D1386" s="1" t="s">
        <v>4</v>
      </c>
      <c r="E1386" s="1">
        <f>IF('Data Entry'!AF1389="g",'Data Entry'!AE1389*0.001,IF('Data Entry'!AF1389="mg",'Data Entry'!AE1389*0.000001,IF('Data Entry'!AF1389="t",'Data Entry'!AE1389*1000,IF('Data Entry'!AF1389="ml",'Data Entry'!AE1389*0.001,IF('Data Entry'!AF1389="kg",'Data Entry'!AE1389*1,IF('Data Entry'!AF1389="Pieza",'Data Entry'!AE1389*1,IF('Data Entry'!AF1389="L",'Data Entry'!AE1389*1,IFERROR(,""))))))))</f>
        <v>0</v>
      </c>
      <c r="F1386" s="1" t="s">
        <v>4</v>
      </c>
      <c r="G1386" s="1">
        <f>IF('Data Entry'!AA1389="g",'Data Entry'!Z1389*0.001,IF('Data Entry'!AA1389="mg",'Data Entry'!Z1389*0.000001,IF('Data Entry'!AA1389="t",'Data Entry'!Z1389*1000,IF('Data Entry'!AA1389="ml",'Data Entry'!Z1389*0.001,IF('Data Entry'!AA1389="kg",'Data Entry'!Z1389*1,IF('Data Entry'!AA1389="Piezas",'Data Entry'!Z1389*1,IF('Data Entry'!AA1389="L",'Data Entry'!Z1389*1,IFERROR(,""))))))))</f>
        <v>0</v>
      </c>
      <c r="H1386" s="1" t="s">
        <v>4</v>
      </c>
      <c r="I1386" s="1">
        <f>IF('Data Entry'!AC1389="g",'Data Entry'!AB1389*0.001,IF('Data Entry'!AC1389="mg",'Data Entry'!AB1389*0.000001,IF('Data Entry'!AC1389="t",'Data Entry'!AB1389*1000,IF('Data Entry'!AC1389="ml",'Data Entry'!AB1389*0.001,IF('Data Entry'!AC1389="kg",'Data Entry'!AB1389*1,IF('Data Entry'!AC1389="L",'Data Entry'!AB1389*1,IFERROR(,"")))))))</f>
        <v>0</v>
      </c>
      <c r="J1386" s="59" t="str">
        <f>'Data Entry'!AU1389</f>
        <v/>
      </c>
      <c r="K1386" s="1">
        <f>IF('Data Entry'!AI1389="g",'Data Entry'!AH1389*0.001*V1386,IF('Data Entry'!AI1389="UI",'Data Entry'!AH1389*0.000001*V1386,IF('Data Entry'!AI1389="mg",'Data Entry'!AH1389*0.000001*V1386,IF('Data Entry'!AI1389="t",'Data Entry'!AH1389*1000*V1386,IF('Data Entry'!AI1389="kg",'Data Entry'!AH1389*1*V1386,IF('Data Entry'!AI1389="L",'Data Entry'!AH1389*1*V1386,IFERROR(,"")))))))</f>
        <v>0</v>
      </c>
      <c r="L1386" s="1" t="s">
        <v>4</v>
      </c>
      <c r="M1386" s="59">
        <f>'Data Entry'!AJ1389</f>
        <v>0</v>
      </c>
      <c r="N1386" s="59" t="str">
        <f>'Data Entry'!AX1389</f>
        <v/>
      </c>
      <c r="O1386" s="1">
        <f>IF('Data Entry'!AL1389="g",'Data Entry'!AK1389*0.001*W1386,IF('Data Entry'!AL1389="UI",'Data Entry'!AK1389*0.000001*W1386,IF('Data Entry'!AL1389="mg",'Data Entry'!AK1389*0.000001*W1386,IF('Data Entry'!AL1389="t",'Data Entry'!AK1389*1000*W1386,IF('Data Entry'!AL1389="kg",'Data Entry'!AK1389*1*W1386,IF('Data Entry'!AL1389="L",'Data Entry'!AK1389*1*W1386,IFERROR(,"")))))))</f>
        <v>0</v>
      </c>
      <c r="P1386" s="1" t="s">
        <v>4</v>
      </c>
      <c r="Q1386" s="59">
        <f>'Data Entry'!AM1389</f>
        <v>0</v>
      </c>
      <c r="R1386" s="59" t="str">
        <f>'Data Entry'!BA1389</f>
        <v/>
      </c>
      <c r="S1386" s="1">
        <f>IF('Data Entry'!AO1389="g",'Data Entry'!AN1389*0.001*X1386,IF('Data Entry'!AO1389="UI",'Data Entry'!AN1389*0.000001*X1386,IF('Data Entry'!AO1389="mg",'Data Entry'!AN1389*0.000001*X1386,IF('Data Entry'!AO1389="t",'Data Entry'!AN1389*1000*X1386,IF('Data Entry'!AO1389="kg",'Data Entry'!AN1389*1*X1386,IF('Data Entry'!AO1389="L",'Data Entry'!AN1389*1*X1386,IFERROR(,"")))))))</f>
        <v>0</v>
      </c>
      <c r="T1386" s="1" t="s">
        <v>4</v>
      </c>
      <c r="U1386" s="59" t="str">
        <f>IF('Data Entry'!AP1389="No aplica","1",'Data Entry'!AP1389)</f>
        <v/>
      </c>
      <c r="V1386" s="59" t="str">
        <f>IF('Data Entry'!AS1389="No aplica","1",'Data Entry'!AS1389)</f>
        <v/>
      </c>
      <c r="W1386" s="59" t="str">
        <f>IF('Data Entry'!AV1389="No aplica","1",'Data Entry'!AV1389)</f>
        <v/>
      </c>
      <c r="X1386" s="59" t="str">
        <f>IF('Data Entry'!AY1389="No aplica","1",'Data Entry'!AY1389)</f>
        <v/>
      </c>
      <c r="Y1386" s="151" t="str">
        <f t="shared" si="21"/>
        <v/>
      </c>
      <c r="Z1386" s="152" t="str">
        <f>IF('Data Entry'!H1389="Yes","1",IF(AND('Data Entry'!H1389="",'Data Entry'!I1389="",'Data Entry'!J1389="",'Data Entry'!K1389="",'Data Entry'!L1389="",'Data Entry'!M1389="",'Data Entry'!N1389="",'Data Entry'!O1389="",'Data Entry'!P1389="",'Data Entry'!Q1389=""),"","1"))</f>
        <v/>
      </c>
      <c r="AA1386" s="152" t="str">
        <f>IF('Data Entry'!R1389="Yes","1",IF(AND('Data Entry'!R1389="",'Data Entry'!S1389="",'Data Entry'!T1389="",'Data Entry'!U1389=""),"","1"))</f>
        <v/>
      </c>
      <c r="AB1386" s="157" t="str">
        <f>IF('Data Entry'!V1389="Yes","1",IF(AND('Data Entry'!V1389="",'Data Entry'!W1389=""),"","1"))</f>
        <v/>
      </c>
    </row>
    <row r="1387" spans="1:28" ht="17">
      <c r="A1387" s="59">
        <f>'Data Entry'!AB1390</f>
        <v>0</v>
      </c>
      <c r="B1387" s="59" t="str">
        <f>'Data Entry'!AR1390</f>
        <v/>
      </c>
      <c r="C1387" s="1">
        <f>IF('Data Entry'!AD1390="g",'Data Entry'!AC1390*0.001*U1387,IF('Data Entry'!AD1390="UI",'Data Entry'!AC1390*0.000001*U1387,IF('Data Entry'!AD1390="mg",'Data Entry'!AC1390*0.000001*U1387,IF('Data Entry'!AD1390="t",'Data Entry'!AC1390*1000*U1387,IF('Data Entry'!AD1390="kg",'Data Entry'!AC1390*1*U1387,IF('Data Entry'!AD1390="L",'Data Entry'!AC1390*1*U1387,IFERROR(,"")))))))</f>
        <v>0</v>
      </c>
      <c r="D1387" s="1" t="s">
        <v>4</v>
      </c>
      <c r="E1387" s="1">
        <f>IF('Data Entry'!AF1390="g",'Data Entry'!AE1390*0.001,IF('Data Entry'!AF1390="mg",'Data Entry'!AE1390*0.000001,IF('Data Entry'!AF1390="t",'Data Entry'!AE1390*1000,IF('Data Entry'!AF1390="ml",'Data Entry'!AE1390*0.001,IF('Data Entry'!AF1390="kg",'Data Entry'!AE1390*1,IF('Data Entry'!AF1390="Pieza",'Data Entry'!AE1390*1,IF('Data Entry'!AF1390="L",'Data Entry'!AE1390*1,IFERROR(,""))))))))</f>
        <v>0</v>
      </c>
      <c r="F1387" s="1" t="s">
        <v>4</v>
      </c>
      <c r="G1387" s="1">
        <f>IF('Data Entry'!AA1390="g",'Data Entry'!Z1390*0.001,IF('Data Entry'!AA1390="mg",'Data Entry'!Z1390*0.000001,IF('Data Entry'!AA1390="t",'Data Entry'!Z1390*1000,IF('Data Entry'!AA1390="ml",'Data Entry'!Z1390*0.001,IF('Data Entry'!AA1390="kg",'Data Entry'!Z1390*1,IF('Data Entry'!AA1390="Piezas",'Data Entry'!Z1390*1,IF('Data Entry'!AA1390="L",'Data Entry'!Z1390*1,IFERROR(,""))))))))</f>
        <v>0</v>
      </c>
      <c r="H1387" s="1" t="s">
        <v>4</v>
      </c>
      <c r="I1387" s="1">
        <f>IF('Data Entry'!AC1390="g",'Data Entry'!AB1390*0.001,IF('Data Entry'!AC1390="mg",'Data Entry'!AB1390*0.000001,IF('Data Entry'!AC1390="t",'Data Entry'!AB1390*1000,IF('Data Entry'!AC1390="ml",'Data Entry'!AB1390*0.001,IF('Data Entry'!AC1390="kg",'Data Entry'!AB1390*1,IF('Data Entry'!AC1390="L",'Data Entry'!AB1390*1,IFERROR(,"")))))))</f>
        <v>0</v>
      </c>
      <c r="J1387" s="59" t="str">
        <f>'Data Entry'!AU1390</f>
        <v/>
      </c>
      <c r="K1387" s="1">
        <f>IF('Data Entry'!AI1390="g",'Data Entry'!AH1390*0.001*V1387,IF('Data Entry'!AI1390="UI",'Data Entry'!AH1390*0.000001*V1387,IF('Data Entry'!AI1390="mg",'Data Entry'!AH1390*0.000001*V1387,IF('Data Entry'!AI1390="t",'Data Entry'!AH1390*1000*V1387,IF('Data Entry'!AI1390="kg",'Data Entry'!AH1390*1*V1387,IF('Data Entry'!AI1390="L",'Data Entry'!AH1390*1*V1387,IFERROR(,"")))))))</f>
        <v>0</v>
      </c>
      <c r="L1387" s="1" t="s">
        <v>4</v>
      </c>
      <c r="M1387" s="59">
        <f>'Data Entry'!AJ1390</f>
        <v>0</v>
      </c>
      <c r="N1387" s="59" t="str">
        <f>'Data Entry'!AX1390</f>
        <v/>
      </c>
      <c r="O1387" s="1">
        <f>IF('Data Entry'!AL1390="g",'Data Entry'!AK1390*0.001*W1387,IF('Data Entry'!AL1390="UI",'Data Entry'!AK1390*0.000001*W1387,IF('Data Entry'!AL1390="mg",'Data Entry'!AK1390*0.000001*W1387,IF('Data Entry'!AL1390="t",'Data Entry'!AK1390*1000*W1387,IF('Data Entry'!AL1390="kg",'Data Entry'!AK1390*1*W1387,IF('Data Entry'!AL1390="L",'Data Entry'!AK1390*1*W1387,IFERROR(,"")))))))</f>
        <v>0</v>
      </c>
      <c r="P1387" s="1" t="s">
        <v>4</v>
      </c>
      <c r="Q1387" s="59">
        <f>'Data Entry'!AM1390</f>
        <v>0</v>
      </c>
      <c r="R1387" s="59" t="str">
        <f>'Data Entry'!BA1390</f>
        <v/>
      </c>
      <c r="S1387" s="1">
        <f>IF('Data Entry'!AO1390="g",'Data Entry'!AN1390*0.001*X1387,IF('Data Entry'!AO1390="UI",'Data Entry'!AN1390*0.000001*X1387,IF('Data Entry'!AO1390="mg",'Data Entry'!AN1390*0.000001*X1387,IF('Data Entry'!AO1390="t",'Data Entry'!AN1390*1000*X1387,IF('Data Entry'!AO1390="kg",'Data Entry'!AN1390*1*X1387,IF('Data Entry'!AO1390="L",'Data Entry'!AN1390*1*X1387,IFERROR(,"")))))))</f>
        <v>0</v>
      </c>
      <c r="T1387" s="1" t="s">
        <v>4</v>
      </c>
      <c r="U1387" s="59" t="str">
        <f>IF('Data Entry'!AP1390="No aplica","1",'Data Entry'!AP1390)</f>
        <v/>
      </c>
      <c r="V1387" s="59" t="str">
        <f>IF('Data Entry'!AS1390="No aplica","1",'Data Entry'!AS1390)</f>
        <v/>
      </c>
      <c r="W1387" s="59" t="str">
        <f>IF('Data Entry'!AV1390="No aplica","1",'Data Entry'!AV1390)</f>
        <v/>
      </c>
      <c r="X1387" s="59" t="str">
        <f>IF('Data Entry'!AY1390="No aplica","1",'Data Entry'!AY1390)</f>
        <v/>
      </c>
      <c r="Y1387" s="151" t="str">
        <f t="shared" si="21"/>
        <v/>
      </c>
      <c r="Z1387" s="152" t="str">
        <f>IF('Data Entry'!H1390="Yes","1",IF(AND('Data Entry'!H1390="",'Data Entry'!I1390="",'Data Entry'!J1390="",'Data Entry'!K1390="",'Data Entry'!L1390="",'Data Entry'!M1390="",'Data Entry'!N1390="",'Data Entry'!O1390="",'Data Entry'!P1390="",'Data Entry'!Q1390=""),"","1"))</f>
        <v/>
      </c>
      <c r="AA1387" s="152" t="str">
        <f>IF('Data Entry'!R1390="Yes","1",IF(AND('Data Entry'!R1390="",'Data Entry'!S1390="",'Data Entry'!T1390="",'Data Entry'!U1390=""),"","1"))</f>
        <v/>
      </c>
      <c r="AB1387" s="157" t="str">
        <f>IF('Data Entry'!V1390="Yes","1",IF(AND('Data Entry'!V1390="",'Data Entry'!W1390=""),"","1"))</f>
        <v/>
      </c>
    </row>
    <row r="1388" spans="1:28" ht="17">
      <c r="A1388" s="59">
        <f>'Data Entry'!AB1391</f>
        <v>0</v>
      </c>
      <c r="B1388" s="59" t="str">
        <f>'Data Entry'!AR1391</f>
        <v/>
      </c>
      <c r="C1388" s="1">
        <f>IF('Data Entry'!AD1391="g",'Data Entry'!AC1391*0.001*U1388,IF('Data Entry'!AD1391="UI",'Data Entry'!AC1391*0.000001*U1388,IF('Data Entry'!AD1391="mg",'Data Entry'!AC1391*0.000001*U1388,IF('Data Entry'!AD1391="t",'Data Entry'!AC1391*1000*U1388,IF('Data Entry'!AD1391="kg",'Data Entry'!AC1391*1*U1388,IF('Data Entry'!AD1391="L",'Data Entry'!AC1391*1*U1388,IFERROR(,"")))))))</f>
        <v>0</v>
      </c>
      <c r="D1388" s="1" t="s">
        <v>4</v>
      </c>
      <c r="E1388" s="1">
        <f>IF('Data Entry'!AF1391="g",'Data Entry'!AE1391*0.001,IF('Data Entry'!AF1391="mg",'Data Entry'!AE1391*0.000001,IF('Data Entry'!AF1391="t",'Data Entry'!AE1391*1000,IF('Data Entry'!AF1391="ml",'Data Entry'!AE1391*0.001,IF('Data Entry'!AF1391="kg",'Data Entry'!AE1391*1,IF('Data Entry'!AF1391="Pieza",'Data Entry'!AE1391*1,IF('Data Entry'!AF1391="L",'Data Entry'!AE1391*1,IFERROR(,""))))))))</f>
        <v>0</v>
      </c>
      <c r="F1388" s="1" t="s">
        <v>4</v>
      </c>
      <c r="G1388" s="1">
        <f>IF('Data Entry'!AA1391="g",'Data Entry'!Z1391*0.001,IF('Data Entry'!AA1391="mg",'Data Entry'!Z1391*0.000001,IF('Data Entry'!AA1391="t",'Data Entry'!Z1391*1000,IF('Data Entry'!AA1391="ml",'Data Entry'!Z1391*0.001,IF('Data Entry'!AA1391="kg",'Data Entry'!Z1391*1,IF('Data Entry'!AA1391="Piezas",'Data Entry'!Z1391*1,IF('Data Entry'!AA1391="L",'Data Entry'!Z1391*1,IFERROR(,""))))))))</f>
        <v>0</v>
      </c>
      <c r="H1388" s="1" t="s">
        <v>4</v>
      </c>
      <c r="I1388" s="1">
        <f>IF('Data Entry'!AC1391="g",'Data Entry'!AB1391*0.001,IF('Data Entry'!AC1391="mg",'Data Entry'!AB1391*0.000001,IF('Data Entry'!AC1391="t",'Data Entry'!AB1391*1000,IF('Data Entry'!AC1391="ml",'Data Entry'!AB1391*0.001,IF('Data Entry'!AC1391="kg",'Data Entry'!AB1391*1,IF('Data Entry'!AC1391="L",'Data Entry'!AB1391*1,IFERROR(,"")))))))</f>
        <v>0</v>
      </c>
      <c r="J1388" s="59" t="str">
        <f>'Data Entry'!AU1391</f>
        <v/>
      </c>
      <c r="K1388" s="1">
        <f>IF('Data Entry'!AI1391="g",'Data Entry'!AH1391*0.001*V1388,IF('Data Entry'!AI1391="UI",'Data Entry'!AH1391*0.000001*V1388,IF('Data Entry'!AI1391="mg",'Data Entry'!AH1391*0.000001*V1388,IF('Data Entry'!AI1391="t",'Data Entry'!AH1391*1000*V1388,IF('Data Entry'!AI1391="kg",'Data Entry'!AH1391*1*V1388,IF('Data Entry'!AI1391="L",'Data Entry'!AH1391*1*V1388,IFERROR(,"")))))))</f>
        <v>0</v>
      </c>
      <c r="L1388" s="1" t="s">
        <v>4</v>
      </c>
      <c r="M1388" s="59">
        <f>'Data Entry'!AJ1391</f>
        <v>0</v>
      </c>
      <c r="N1388" s="59" t="str">
        <f>'Data Entry'!AX1391</f>
        <v/>
      </c>
      <c r="O1388" s="1">
        <f>IF('Data Entry'!AL1391="g",'Data Entry'!AK1391*0.001*W1388,IF('Data Entry'!AL1391="UI",'Data Entry'!AK1391*0.000001*W1388,IF('Data Entry'!AL1391="mg",'Data Entry'!AK1391*0.000001*W1388,IF('Data Entry'!AL1391="t",'Data Entry'!AK1391*1000*W1388,IF('Data Entry'!AL1391="kg",'Data Entry'!AK1391*1*W1388,IF('Data Entry'!AL1391="L",'Data Entry'!AK1391*1*W1388,IFERROR(,"")))))))</f>
        <v>0</v>
      </c>
      <c r="P1388" s="1" t="s">
        <v>4</v>
      </c>
      <c r="Q1388" s="59">
        <f>'Data Entry'!AM1391</f>
        <v>0</v>
      </c>
      <c r="R1388" s="59" t="str">
        <f>'Data Entry'!BA1391</f>
        <v/>
      </c>
      <c r="S1388" s="1">
        <f>IF('Data Entry'!AO1391="g",'Data Entry'!AN1391*0.001*X1388,IF('Data Entry'!AO1391="UI",'Data Entry'!AN1391*0.000001*X1388,IF('Data Entry'!AO1391="mg",'Data Entry'!AN1391*0.000001*X1388,IF('Data Entry'!AO1391="t",'Data Entry'!AN1391*1000*X1388,IF('Data Entry'!AO1391="kg",'Data Entry'!AN1391*1*X1388,IF('Data Entry'!AO1391="L",'Data Entry'!AN1391*1*X1388,IFERROR(,"")))))))</f>
        <v>0</v>
      </c>
      <c r="T1388" s="1" t="s">
        <v>4</v>
      </c>
      <c r="U1388" s="59" t="str">
        <f>IF('Data Entry'!AP1391="No aplica","1",'Data Entry'!AP1391)</f>
        <v/>
      </c>
      <c r="V1388" s="59" t="str">
        <f>IF('Data Entry'!AS1391="No aplica","1",'Data Entry'!AS1391)</f>
        <v/>
      </c>
      <c r="W1388" s="59" t="str">
        <f>IF('Data Entry'!AV1391="No aplica","1",'Data Entry'!AV1391)</f>
        <v/>
      </c>
      <c r="X1388" s="59" t="str">
        <f>IF('Data Entry'!AY1391="No aplica","1",'Data Entry'!AY1391)</f>
        <v/>
      </c>
      <c r="Y1388" s="151" t="str">
        <f t="shared" si="21"/>
        <v/>
      </c>
      <c r="Z1388" s="152" t="str">
        <f>IF('Data Entry'!H1391="Yes","1",IF(AND('Data Entry'!H1391="",'Data Entry'!I1391="",'Data Entry'!J1391="",'Data Entry'!K1391="",'Data Entry'!L1391="",'Data Entry'!M1391="",'Data Entry'!N1391="",'Data Entry'!O1391="",'Data Entry'!P1391="",'Data Entry'!Q1391=""),"","1"))</f>
        <v/>
      </c>
      <c r="AA1388" s="152" t="str">
        <f>IF('Data Entry'!R1391="Yes","1",IF(AND('Data Entry'!R1391="",'Data Entry'!S1391="",'Data Entry'!T1391="",'Data Entry'!U1391=""),"","1"))</f>
        <v/>
      </c>
      <c r="AB1388" s="157" t="str">
        <f>IF('Data Entry'!V1391="Yes","1",IF(AND('Data Entry'!V1391="",'Data Entry'!W1391=""),"","1"))</f>
        <v/>
      </c>
    </row>
    <row r="1389" spans="1:28" ht="17">
      <c r="A1389" s="59">
        <f>'Data Entry'!AB1392</f>
        <v>0</v>
      </c>
      <c r="B1389" s="59" t="str">
        <f>'Data Entry'!AR1392</f>
        <v/>
      </c>
      <c r="C1389" s="1">
        <f>IF('Data Entry'!AD1392="g",'Data Entry'!AC1392*0.001*U1389,IF('Data Entry'!AD1392="UI",'Data Entry'!AC1392*0.000001*U1389,IF('Data Entry'!AD1392="mg",'Data Entry'!AC1392*0.000001*U1389,IF('Data Entry'!AD1392="t",'Data Entry'!AC1392*1000*U1389,IF('Data Entry'!AD1392="kg",'Data Entry'!AC1392*1*U1389,IF('Data Entry'!AD1392="L",'Data Entry'!AC1392*1*U1389,IFERROR(,"")))))))</f>
        <v>0</v>
      </c>
      <c r="D1389" s="1" t="s">
        <v>4</v>
      </c>
      <c r="E1389" s="1">
        <f>IF('Data Entry'!AF1392="g",'Data Entry'!AE1392*0.001,IF('Data Entry'!AF1392="mg",'Data Entry'!AE1392*0.000001,IF('Data Entry'!AF1392="t",'Data Entry'!AE1392*1000,IF('Data Entry'!AF1392="ml",'Data Entry'!AE1392*0.001,IF('Data Entry'!AF1392="kg",'Data Entry'!AE1392*1,IF('Data Entry'!AF1392="Pieza",'Data Entry'!AE1392*1,IF('Data Entry'!AF1392="L",'Data Entry'!AE1392*1,IFERROR(,""))))))))</f>
        <v>0</v>
      </c>
      <c r="F1389" s="1" t="s">
        <v>4</v>
      </c>
      <c r="G1389" s="1">
        <f>IF('Data Entry'!AA1392="g",'Data Entry'!Z1392*0.001,IF('Data Entry'!AA1392="mg",'Data Entry'!Z1392*0.000001,IF('Data Entry'!AA1392="t",'Data Entry'!Z1392*1000,IF('Data Entry'!AA1392="ml",'Data Entry'!Z1392*0.001,IF('Data Entry'!AA1392="kg",'Data Entry'!Z1392*1,IF('Data Entry'!AA1392="Piezas",'Data Entry'!Z1392*1,IF('Data Entry'!AA1392="L",'Data Entry'!Z1392*1,IFERROR(,""))))))))</f>
        <v>0</v>
      </c>
      <c r="H1389" s="1" t="s">
        <v>4</v>
      </c>
      <c r="I1389" s="1">
        <f>IF('Data Entry'!AC1392="g",'Data Entry'!AB1392*0.001,IF('Data Entry'!AC1392="mg",'Data Entry'!AB1392*0.000001,IF('Data Entry'!AC1392="t",'Data Entry'!AB1392*1000,IF('Data Entry'!AC1392="ml",'Data Entry'!AB1392*0.001,IF('Data Entry'!AC1392="kg",'Data Entry'!AB1392*1,IF('Data Entry'!AC1392="L",'Data Entry'!AB1392*1,IFERROR(,"")))))))</f>
        <v>0</v>
      </c>
      <c r="J1389" s="59" t="str">
        <f>'Data Entry'!AU1392</f>
        <v/>
      </c>
      <c r="K1389" s="1">
        <f>IF('Data Entry'!AI1392="g",'Data Entry'!AH1392*0.001*V1389,IF('Data Entry'!AI1392="UI",'Data Entry'!AH1392*0.000001*V1389,IF('Data Entry'!AI1392="mg",'Data Entry'!AH1392*0.000001*V1389,IF('Data Entry'!AI1392="t",'Data Entry'!AH1392*1000*V1389,IF('Data Entry'!AI1392="kg",'Data Entry'!AH1392*1*V1389,IF('Data Entry'!AI1392="L",'Data Entry'!AH1392*1*V1389,IFERROR(,"")))))))</f>
        <v>0</v>
      </c>
      <c r="L1389" s="1" t="s">
        <v>4</v>
      </c>
      <c r="M1389" s="59">
        <f>'Data Entry'!AJ1392</f>
        <v>0</v>
      </c>
      <c r="N1389" s="59" t="str">
        <f>'Data Entry'!AX1392</f>
        <v/>
      </c>
      <c r="O1389" s="1">
        <f>IF('Data Entry'!AL1392="g",'Data Entry'!AK1392*0.001*W1389,IF('Data Entry'!AL1392="UI",'Data Entry'!AK1392*0.000001*W1389,IF('Data Entry'!AL1392="mg",'Data Entry'!AK1392*0.000001*W1389,IF('Data Entry'!AL1392="t",'Data Entry'!AK1392*1000*W1389,IF('Data Entry'!AL1392="kg",'Data Entry'!AK1392*1*W1389,IF('Data Entry'!AL1392="L",'Data Entry'!AK1392*1*W1389,IFERROR(,"")))))))</f>
        <v>0</v>
      </c>
      <c r="P1389" s="1" t="s">
        <v>4</v>
      </c>
      <c r="Q1389" s="59">
        <f>'Data Entry'!AM1392</f>
        <v>0</v>
      </c>
      <c r="R1389" s="59" t="str">
        <f>'Data Entry'!BA1392</f>
        <v/>
      </c>
      <c r="S1389" s="1">
        <f>IF('Data Entry'!AO1392="g",'Data Entry'!AN1392*0.001*X1389,IF('Data Entry'!AO1392="UI",'Data Entry'!AN1392*0.000001*X1389,IF('Data Entry'!AO1392="mg",'Data Entry'!AN1392*0.000001*X1389,IF('Data Entry'!AO1392="t",'Data Entry'!AN1392*1000*X1389,IF('Data Entry'!AO1392="kg",'Data Entry'!AN1392*1*X1389,IF('Data Entry'!AO1392="L",'Data Entry'!AN1392*1*X1389,IFERROR(,"")))))))</f>
        <v>0</v>
      </c>
      <c r="T1389" s="1" t="s">
        <v>4</v>
      </c>
      <c r="U1389" s="59" t="str">
        <f>IF('Data Entry'!AP1392="No aplica","1",'Data Entry'!AP1392)</f>
        <v/>
      </c>
      <c r="V1389" s="59" t="str">
        <f>IF('Data Entry'!AS1392="No aplica","1",'Data Entry'!AS1392)</f>
        <v/>
      </c>
      <c r="W1389" s="59" t="str">
        <f>IF('Data Entry'!AV1392="No aplica","1",'Data Entry'!AV1392)</f>
        <v/>
      </c>
      <c r="X1389" s="59" t="str">
        <f>IF('Data Entry'!AY1392="No aplica","1",'Data Entry'!AY1392)</f>
        <v/>
      </c>
      <c r="Y1389" s="151" t="str">
        <f t="shared" si="21"/>
        <v/>
      </c>
      <c r="Z1389" s="152" t="str">
        <f>IF('Data Entry'!H1392="Yes","1",IF(AND('Data Entry'!H1392="",'Data Entry'!I1392="",'Data Entry'!J1392="",'Data Entry'!K1392="",'Data Entry'!L1392="",'Data Entry'!M1392="",'Data Entry'!N1392="",'Data Entry'!O1392="",'Data Entry'!P1392="",'Data Entry'!Q1392=""),"","1"))</f>
        <v/>
      </c>
      <c r="AA1389" s="152" t="str">
        <f>IF('Data Entry'!R1392="Yes","1",IF(AND('Data Entry'!R1392="",'Data Entry'!S1392="",'Data Entry'!T1392="",'Data Entry'!U1392=""),"","1"))</f>
        <v/>
      </c>
      <c r="AB1389" s="157" t="str">
        <f>IF('Data Entry'!V1392="Yes","1",IF(AND('Data Entry'!V1392="",'Data Entry'!W1392=""),"","1"))</f>
        <v/>
      </c>
    </row>
    <row r="1390" spans="1:28" ht="17">
      <c r="A1390" s="59">
        <f>'Data Entry'!AB1393</f>
        <v>0</v>
      </c>
      <c r="B1390" s="59" t="str">
        <f>'Data Entry'!AR1393</f>
        <v/>
      </c>
      <c r="C1390" s="1">
        <f>IF('Data Entry'!AD1393="g",'Data Entry'!AC1393*0.001*U1390,IF('Data Entry'!AD1393="UI",'Data Entry'!AC1393*0.000001*U1390,IF('Data Entry'!AD1393="mg",'Data Entry'!AC1393*0.000001*U1390,IF('Data Entry'!AD1393="t",'Data Entry'!AC1393*1000*U1390,IF('Data Entry'!AD1393="kg",'Data Entry'!AC1393*1*U1390,IF('Data Entry'!AD1393="L",'Data Entry'!AC1393*1*U1390,IFERROR(,"")))))))</f>
        <v>0</v>
      </c>
      <c r="D1390" s="1" t="s">
        <v>4</v>
      </c>
      <c r="E1390" s="1">
        <f>IF('Data Entry'!AF1393="g",'Data Entry'!AE1393*0.001,IF('Data Entry'!AF1393="mg",'Data Entry'!AE1393*0.000001,IF('Data Entry'!AF1393="t",'Data Entry'!AE1393*1000,IF('Data Entry'!AF1393="ml",'Data Entry'!AE1393*0.001,IF('Data Entry'!AF1393="kg",'Data Entry'!AE1393*1,IF('Data Entry'!AF1393="Pieza",'Data Entry'!AE1393*1,IF('Data Entry'!AF1393="L",'Data Entry'!AE1393*1,IFERROR(,""))))))))</f>
        <v>0</v>
      </c>
      <c r="F1390" s="1" t="s">
        <v>4</v>
      </c>
      <c r="G1390" s="1">
        <f>IF('Data Entry'!AA1393="g",'Data Entry'!Z1393*0.001,IF('Data Entry'!AA1393="mg",'Data Entry'!Z1393*0.000001,IF('Data Entry'!AA1393="t",'Data Entry'!Z1393*1000,IF('Data Entry'!AA1393="ml",'Data Entry'!Z1393*0.001,IF('Data Entry'!AA1393="kg",'Data Entry'!Z1393*1,IF('Data Entry'!AA1393="Piezas",'Data Entry'!Z1393*1,IF('Data Entry'!AA1393="L",'Data Entry'!Z1393*1,IFERROR(,""))))))))</f>
        <v>0</v>
      </c>
      <c r="H1390" s="1" t="s">
        <v>4</v>
      </c>
      <c r="I1390" s="1">
        <f>IF('Data Entry'!AC1393="g",'Data Entry'!AB1393*0.001,IF('Data Entry'!AC1393="mg",'Data Entry'!AB1393*0.000001,IF('Data Entry'!AC1393="t",'Data Entry'!AB1393*1000,IF('Data Entry'!AC1393="ml",'Data Entry'!AB1393*0.001,IF('Data Entry'!AC1393="kg",'Data Entry'!AB1393*1,IF('Data Entry'!AC1393="L",'Data Entry'!AB1393*1,IFERROR(,"")))))))</f>
        <v>0</v>
      </c>
      <c r="J1390" s="59" t="str">
        <f>'Data Entry'!AU1393</f>
        <v/>
      </c>
      <c r="K1390" s="1">
        <f>IF('Data Entry'!AI1393="g",'Data Entry'!AH1393*0.001*V1390,IF('Data Entry'!AI1393="UI",'Data Entry'!AH1393*0.000001*V1390,IF('Data Entry'!AI1393="mg",'Data Entry'!AH1393*0.000001*V1390,IF('Data Entry'!AI1393="t",'Data Entry'!AH1393*1000*V1390,IF('Data Entry'!AI1393="kg",'Data Entry'!AH1393*1*V1390,IF('Data Entry'!AI1393="L",'Data Entry'!AH1393*1*V1390,IFERROR(,"")))))))</f>
        <v>0</v>
      </c>
      <c r="L1390" s="1" t="s">
        <v>4</v>
      </c>
      <c r="M1390" s="59">
        <f>'Data Entry'!AJ1393</f>
        <v>0</v>
      </c>
      <c r="N1390" s="59" t="str">
        <f>'Data Entry'!AX1393</f>
        <v/>
      </c>
      <c r="O1390" s="1">
        <f>IF('Data Entry'!AL1393="g",'Data Entry'!AK1393*0.001*W1390,IF('Data Entry'!AL1393="UI",'Data Entry'!AK1393*0.000001*W1390,IF('Data Entry'!AL1393="mg",'Data Entry'!AK1393*0.000001*W1390,IF('Data Entry'!AL1393="t",'Data Entry'!AK1393*1000*W1390,IF('Data Entry'!AL1393="kg",'Data Entry'!AK1393*1*W1390,IF('Data Entry'!AL1393="L",'Data Entry'!AK1393*1*W1390,IFERROR(,"")))))))</f>
        <v>0</v>
      </c>
      <c r="P1390" s="1" t="s">
        <v>4</v>
      </c>
      <c r="Q1390" s="59">
        <f>'Data Entry'!AM1393</f>
        <v>0</v>
      </c>
      <c r="R1390" s="59" t="str">
        <f>'Data Entry'!BA1393</f>
        <v/>
      </c>
      <c r="S1390" s="1">
        <f>IF('Data Entry'!AO1393="g",'Data Entry'!AN1393*0.001*X1390,IF('Data Entry'!AO1393="UI",'Data Entry'!AN1393*0.000001*X1390,IF('Data Entry'!AO1393="mg",'Data Entry'!AN1393*0.000001*X1390,IF('Data Entry'!AO1393="t",'Data Entry'!AN1393*1000*X1390,IF('Data Entry'!AO1393="kg",'Data Entry'!AN1393*1*X1390,IF('Data Entry'!AO1393="L",'Data Entry'!AN1393*1*X1390,IFERROR(,"")))))))</f>
        <v>0</v>
      </c>
      <c r="T1390" s="1" t="s">
        <v>4</v>
      </c>
      <c r="U1390" s="59" t="str">
        <f>IF('Data Entry'!AP1393="No aplica","1",'Data Entry'!AP1393)</f>
        <v/>
      </c>
      <c r="V1390" s="59" t="str">
        <f>IF('Data Entry'!AS1393="No aplica","1",'Data Entry'!AS1393)</f>
        <v/>
      </c>
      <c r="W1390" s="59" t="str">
        <f>IF('Data Entry'!AV1393="No aplica","1",'Data Entry'!AV1393)</f>
        <v/>
      </c>
      <c r="X1390" s="59" t="str">
        <f>IF('Data Entry'!AY1393="No aplica","1",'Data Entry'!AY1393)</f>
        <v/>
      </c>
      <c r="Y1390" s="151" t="str">
        <f t="shared" si="21"/>
        <v/>
      </c>
      <c r="Z1390" s="152" t="str">
        <f>IF('Data Entry'!H1393="Yes","1",IF(AND('Data Entry'!H1393="",'Data Entry'!I1393="",'Data Entry'!J1393="",'Data Entry'!K1393="",'Data Entry'!L1393="",'Data Entry'!M1393="",'Data Entry'!N1393="",'Data Entry'!O1393="",'Data Entry'!P1393="",'Data Entry'!Q1393=""),"","1"))</f>
        <v/>
      </c>
      <c r="AA1390" s="152" t="str">
        <f>IF('Data Entry'!R1393="Yes","1",IF(AND('Data Entry'!R1393="",'Data Entry'!S1393="",'Data Entry'!T1393="",'Data Entry'!U1393=""),"","1"))</f>
        <v/>
      </c>
      <c r="AB1390" s="157" t="str">
        <f>IF('Data Entry'!V1393="Yes","1",IF(AND('Data Entry'!V1393="",'Data Entry'!W1393=""),"","1"))</f>
        <v/>
      </c>
    </row>
    <row r="1391" spans="1:28" ht="17">
      <c r="A1391" s="59">
        <f>'Data Entry'!AB1394</f>
        <v>0</v>
      </c>
      <c r="B1391" s="59" t="str">
        <f>'Data Entry'!AR1394</f>
        <v/>
      </c>
      <c r="C1391" s="1">
        <f>IF('Data Entry'!AD1394="g",'Data Entry'!AC1394*0.001*U1391,IF('Data Entry'!AD1394="UI",'Data Entry'!AC1394*0.000001*U1391,IF('Data Entry'!AD1394="mg",'Data Entry'!AC1394*0.000001*U1391,IF('Data Entry'!AD1394="t",'Data Entry'!AC1394*1000*U1391,IF('Data Entry'!AD1394="kg",'Data Entry'!AC1394*1*U1391,IF('Data Entry'!AD1394="L",'Data Entry'!AC1394*1*U1391,IFERROR(,"")))))))</f>
        <v>0</v>
      </c>
      <c r="D1391" s="1" t="s">
        <v>4</v>
      </c>
      <c r="E1391" s="1">
        <f>IF('Data Entry'!AF1394="g",'Data Entry'!AE1394*0.001,IF('Data Entry'!AF1394="mg",'Data Entry'!AE1394*0.000001,IF('Data Entry'!AF1394="t",'Data Entry'!AE1394*1000,IF('Data Entry'!AF1394="ml",'Data Entry'!AE1394*0.001,IF('Data Entry'!AF1394="kg",'Data Entry'!AE1394*1,IF('Data Entry'!AF1394="Pieza",'Data Entry'!AE1394*1,IF('Data Entry'!AF1394="L",'Data Entry'!AE1394*1,IFERROR(,""))))))))</f>
        <v>0</v>
      </c>
      <c r="F1391" s="1" t="s">
        <v>4</v>
      </c>
      <c r="G1391" s="1">
        <f>IF('Data Entry'!AA1394="g",'Data Entry'!Z1394*0.001,IF('Data Entry'!AA1394="mg",'Data Entry'!Z1394*0.000001,IF('Data Entry'!AA1394="t",'Data Entry'!Z1394*1000,IF('Data Entry'!AA1394="ml",'Data Entry'!Z1394*0.001,IF('Data Entry'!AA1394="kg",'Data Entry'!Z1394*1,IF('Data Entry'!AA1394="Piezas",'Data Entry'!Z1394*1,IF('Data Entry'!AA1394="L",'Data Entry'!Z1394*1,IFERROR(,""))))))))</f>
        <v>0</v>
      </c>
      <c r="H1391" s="1" t="s">
        <v>4</v>
      </c>
      <c r="I1391" s="1">
        <f>IF('Data Entry'!AC1394="g",'Data Entry'!AB1394*0.001,IF('Data Entry'!AC1394="mg",'Data Entry'!AB1394*0.000001,IF('Data Entry'!AC1394="t",'Data Entry'!AB1394*1000,IF('Data Entry'!AC1394="ml",'Data Entry'!AB1394*0.001,IF('Data Entry'!AC1394="kg",'Data Entry'!AB1394*1,IF('Data Entry'!AC1394="L",'Data Entry'!AB1394*1,IFERROR(,"")))))))</f>
        <v>0</v>
      </c>
      <c r="J1391" s="59" t="str">
        <f>'Data Entry'!AU1394</f>
        <v/>
      </c>
      <c r="K1391" s="1">
        <f>IF('Data Entry'!AI1394="g",'Data Entry'!AH1394*0.001*V1391,IF('Data Entry'!AI1394="UI",'Data Entry'!AH1394*0.000001*V1391,IF('Data Entry'!AI1394="mg",'Data Entry'!AH1394*0.000001*V1391,IF('Data Entry'!AI1394="t",'Data Entry'!AH1394*1000*V1391,IF('Data Entry'!AI1394="kg",'Data Entry'!AH1394*1*V1391,IF('Data Entry'!AI1394="L",'Data Entry'!AH1394*1*V1391,IFERROR(,"")))))))</f>
        <v>0</v>
      </c>
      <c r="L1391" s="1" t="s">
        <v>4</v>
      </c>
      <c r="M1391" s="59">
        <f>'Data Entry'!AJ1394</f>
        <v>0</v>
      </c>
      <c r="N1391" s="59" t="str">
        <f>'Data Entry'!AX1394</f>
        <v/>
      </c>
      <c r="O1391" s="1">
        <f>IF('Data Entry'!AL1394="g",'Data Entry'!AK1394*0.001*W1391,IF('Data Entry'!AL1394="UI",'Data Entry'!AK1394*0.000001*W1391,IF('Data Entry'!AL1394="mg",'Data Entry'!AK1394*0.000001*W1391,IF('Data Entry'!AL1394="t",'Data Entry'!AK1394*1000*W1391,IF('Data Entry'!AL1394="kg",'Data Entry'!AK1394*1*W1391,IF('Data Entry'!AL1394="L",'Data Entry'!AK1394*1*W1391,IFERROR(,"")))))))</f>
        <v>0</v>
      </c>
      <c r="P1391" s="1" t="s">
        <v>4</v>
      </c>
      <c r="Q1391" s="59">
        <f>'Data Entry'!AM1394</f>
        <v>0</v>
      </c>
      <c r="R1391" s="59" t="str">
        <f>'Data Entry'!BA1394</f>
        <v/>
      </c>
      <c r="S1391" s="1">
        <f>IF('Data Entry'!AO1394="g",'Data Entry'!AN1394*0.001*X1391,IF('Data Entry'!AO1394="UI",'Data Entry'!AN1394*0.000001*X1391,IF('Data Entry'!AO1394="mg",'Data Entry'!AN1394*0.000001*X1391,IF('Data Entry'!AO1394="t",'Data Entry'!AN1394*1000*X1391,IF('Data Entry'!AO1394="kg",'Data Entry'!AN1394*1*X1391,IF('Data Entry'!AO1394="L",'Data Entry'!AN1394*1*X1391,IFERROR(,"")))))))</f>
        <v>0</v>
      </c>
      <c r="T1391" s="1" t="s">
        <v>4</v>
      </c>
      <c r="U1391" s="59" t="str">
        <f>IF('Data Entry'!AP1394="No aplica","1",'Data Entry'!AP1394)</f>
        <v/>
      </c>
      <c r="V1391" s="59" t="str">
        <f>IF('Data Entry'!AS1394="No aplica","1",'Data Entry'!AS1394)</f>
        <v/>
      </c>
      <c r="W1391" s="59" t="str">
        <f>IF('Data Entry'!AV1394="No aplica","1",'Data Entry'!AV1394)</f>
        <v/>
      </c>
      <c r="X1391" s="59" t="str">
        <f>IF('Data Entry'!AY1394="No aplica","1",'Data Entry'!AY1394)</f>
        <v/>
      </c>
      <c r="Y1391" s="151" t="str">
        <f t="shared" si="21"/>
        <v/>
      </c>
      <c r="Z1391" s="152" t="str">
        <f>IF('Data Entry'!H1394="Yes","1",IF(AND('Data Entry'!H1394="",'Data Entry'!I1394="",'Data Entry'!J1394="",'Data Entry'!K1394="",'Data Entry'!L1394="",'Data Entry'!M1394="",'Data Entry'!N1394="",'Data Entry'!O1394="",'Data Entry'!P1394="",'Data Entry'!Q1394=""),"","1"))</f>
        <v/>
      </c>
      <c r="AA1391" s="152" t="str">
        <f>IF('Data Entry'!R1394="Yes","1",IF(AND('Data Entry'!R1394="",'Data Entry'!S1394="",'Data Entry'!T1394="",'Data Entry'!U1394=""),"","1"))</f>
        <v/>
      </c>
      <c r="AB1391" s="157" t="str">
        <f>IF('Data Entry'!V1394="Yes","1",IF(AND('Data Entry'!V1394="",'Data Entry'!W1394=""),"","1"))</f>
        <v/>
      </c>
    </row>
    <row r="1392" spans="1:28" ht="17">
      <c r="A1392" s="59">
        <f>'Data Entry'!AB1395</f>
        <v>0</v>
      </c>
      <c r="B1392" s="59" t="str">
        <f>'Data Entry'!AR1395</f>
        <v/>
      </c>
      <c r="C1392" s="1">
        <f>IF('Data Entry'!AD1395="g",'Data Entry'!AC1395*0.001*U1392,IF('Data Entry'!AD1395="UI",'Data Entry'!AC1395*0.000001*U1392,IF('Data Entry'!AD1395="mg",'Data Entry'!AC1395*0.000001*U1392,IF('Data Entry'!AD1395="t",'Data Entry'!AC1395*1000*U1392,IF('Data Entry'!AD1395="kg",'Data Entry'!AC1395*1*U1392,IF('Data Entry'!AD1395="L",'Data Entry'!AC1395*1*U1392,IFERROR(,"")))))))</f>
        <v>0</v>
      </c>
      <c r="D1392" s="1" t="s">
        <v>4</v>
      </c>
      <c r="E1392" s="1">
        <f>IF('Data Entry'!AF1395="g",'Data Entry'!AE1395*0.001,IF('Data Entry'!AF1395="mg",'Data Entry'!AE1395*0.000001,IF('Data Entry'!AF1395="t",'Data Entry'!AE1395*1000,IF('Data Entry'!AF1395="ml",'Data Entry'!AE1395*0.001,IF('Data Entry'!AF1395="kg",'Data Entry'!AE1395*1,IF('Data Entry'!AF1395="Pieza",'Data Entry'!AE1395*1,IF('Data Entry'!AF1395="L",'Data Entry'!AE1395*1,IFERROR(,""))))))))</f>
        <v>0</v>
      </c>
      <c r="F1392" s="1" t="s">
        <v>4</v>
      </c>
      <c r="G1392" s="1">
        <f>IF('Data Entry'!AA1395="g",'Data Entry'!Z1395*0.001,IF('Data Entry'!AA1395="mg",'Data Entry'!Z1395*0.000001,IF('Data Entry'!AA1395="t",'Data Entry'!Z1395*1000,IF('Data Entry'!AA1395="ml",'Data Entry'!Z1395*0.001,IF('Data Entry'!AA1395="kg",'Data Entry'!Z1395*1,IF('Data Entry'!AA1395="Piezas",'Data Entry'!Z1395*1,IF('Data Entry'!AA1395="L",'Data Entry'!Z1395*1,IFERROR(,""))))))))</f>
        <v>0</v>
      </c>
      <c r="H1392" s="1" t="s">
        <v>4</v>
      </c>
      <c r="I1392" s="1">
        <f>IF('Data Entry'!AC1395="g",'Data Entry'!AB1395*0.001,IF('Data Entry'!AC1395="mg",'Data Entry'!AB1395*0.000001,IF('Data Entry'!AC1395="t",'Data Entry'!AB1395*1000,IF('Data Entry'!AC1395="ml",'Data Entry'!AB1395*0.001,IF('Data Entry'!AC1395="kg",'Data Entry'!AB1395*1,IF('Data Entry'!AC1395="L",'Data Entry'!AB1395*1,IFERROR(,"")))))))</f>
        <v>0</v>
      </c>
      <c r="J1392" s="59" t="str">
        <f>'Data Entry'!AU1395</f>
        <v/>
      </c>
      <c r="K1392" s="1">
        <f>IF('Data Entry'!AI1395="g",'Data Entry'!AH1395*0.001*V1392,IF('Data Entry'!AI1395="UI",'Data Entry'!AH1395*0.000001*V1392,IF('Data Entry'!AI1395="mg",'Data Entry'!AH1395*0.000001*V1392,IF('Data Entry'!AI1395="t",'Data Entry'!AH1395*1000*V1392,IF('Data Entry'!AI1395="kg",'Data Entry'!AH1395*1*V1392,IF('Data Entry'!AI1395="L",'Data Entry'!AH1395*1*V1392,IFERROR(,"")))))))</f>
        <v>0</v>
      </c>
      <c r="L1392" s="1" t="s">
        <v>4</v>
      </c>
      <c r="M1392" s="59">
        <f>'Data Entry'!AJ1395</f>
        <v>0</v>
      </c>
      <c r="N1392" s="59" t="str">
        <f>'Data Entry'!AX1395</f>
        <v/>
      </c>
      <c r="O1392" s="1">
        <f>IF('Data Entry'!AL1395="g",'Data Entry'!AK1395*0.001*W1392,IF('Data Entry'!AL1395="UI",'Data Entry'!AK1395*0.000001*W1392,IF('Data Entry'!AL1395="mg",'Data Entry'!AK1395*0.000001*W1392,IF('Data Entry'!AL1395="t",'Data Entry'!AK1395*1000*W1392,IF('Data Entry'!AL1395="kg",'Data Entry'!AK1395*1*W1392,IF('Data Entry'!AL1395="L",'Data Entry'!AK1395*1*W1392,IFERROR(,"")))))))</f>
        <v>0</v>
      </c>
      <c r="P1392" s="1" t="s">
        <v>4</v>
      </c>
      <c r="Q1392" s="59">
        <f>'Data Entry'!AM1395</f>
        <v>0</v>
      </c>
      <c r="R1392" s="59" t="str">
        <f>'Data Entry'!BA1395</f>
        <v/>
      </c>
      <c r="S1392" s="1">
        <f>IF('Data Entry'!AO1395="g",'Data Entry'!AN1395*0.001*X1392,IF('Data Entry'!AO1395="UI",'Data Entry'!AN1395*0.000001*X1392,IF('Data Entry'!AO1395="mg",'Data Entry'!AN1395*0.000001*X1392,IF('Data Entry'!AO1395="t",'Data Entry'!AN1395*1000*X1392,IF('Data Entry'!AO1395="kg",'Data Entry'!AN1395*1*X1392,IF('Data Entry'!AO1395="L",'Data Entry'!AN1395*1*X1392,IFERROR(,"")))))))</f>
        <v>0</v>
      </c>
      <c r="T1392" s="1" t="s">
        <v>4</v>
      </c>
      <c r="U1392" s="59" t="str">
        <f>IF('Data Entry'!AP1395="No aplica","1",'Data Entry'!AP1395)</f>
        <v/>
      </c>
      <c r="V1392" s="59" t="str">
        <f>IF('Data Entry'!AS1395="No aplica","1",'Data Entry'!AS1395)</f>
        <v/>
      </c>
      <c r="W1392" s="59" t="str">
        <f>IF('Data Entry'!AV1395="No aplica","1",'Data Entry'!AV1395)</f>
        <v/>
      </c>
      <c r="X1392" s="59" t="str">
        <f>IF('Data Entry'!AY1395="No aplica","1",'Data Entry'!AY1395)</f>
        <v/>
      </c>
      <c r="Y1392" s="151" t="str">
        <f t="shared" si="21"/>
        <v/>
      </c>
      <c r="Z1392" s="152" t="str">
        <f>IF('Data Entry'!H1395="Yes","1",IF(AND('Data Entry'!H1395="",'Data Entry'!I1395="",'Data Entry'!J1395="",'Data Entry'!K1395="",'Data Entry'!L1395="",'Data Entry'!M1395="",'Data Entry'!N1395="",'Data Entry'!O1395="",'Data Entry'!P1395="",'Data Entry'!Q1395=""),"","1"))</f>
        <v/>
      </c>
      <c r="AA1392" s="152" t="str">
        <f>IF('Data Entry'!R1395="Yes","1",IF(AND('Data Entry'!R1395="",'Data Entry'!S1395="",'Data Entry'!T1395="",'Data Entry'!U1395=""),"","1"))</f>
        <v/>
      </c>
      <c r="AB1392" s="157" t="str">
        <f>IF('Data Entry'!V1395="Yes","1",IF(AND('Data Entry'!V1395="",'Data Entry'!W1395=""),"","1"))</f>
        <v/>
      </c>
    </row>
    <row r="1393" spans="1:28" ht="17">
      <c r="A1393" s="59">
        <f>'Data Entry'!AB1396</f>
        <v>0</v>
      </c>
      <c r="B1393" s="59" t="str">
        <f>'Data Entry'!AR1396</f>
        <v/>
      </c>
      <c r="C1393" s="1">
        <f>IF('Data Entry'!AD1396="g",'Data Entry'!AC1396*0.001*U1393,IF('Data Entry'!AD1396="UI",'Data Entry'!AC1396*0.000001*U1393,IF('Data Entry'!AD1396="mg",'Data Entry'!AC1396*0.000001*U1393,IF('Data Entry'!AD1396="t",'Data Entry'!AC1396*1000*U1393,IF('Data Entry'!AD1396="kg",'Data Entry'!AC1396*1*U1393,IF('Data Entry'!AD1396="L",'Data Entry'!AC1396*1*U1393,IFERROR(,"")))))))</f>
        <v>0</v>
      </c>
      <c r="D1393" s="1" t="s">
        <v>4</v>
      </c>
      <c r="E1393" s="1">
        <f>IF('Data Entry'!AF1396="g",'Data Entry'!AE1396*0.001,IF('Data Entry'!AF1396="mg",'Data Entry'!AE1396*0.000001,IF('Data Entry'!AF1396="t",'Data Entry'!AE1396*1000,IF('Data Entry'!AF1396="ml",'Data Entry'!AE1396*0.001,IF('Data Entry'!AF1396="kg",'Data Entry'!AE1396*1,IF('Data Entry'!AF1396="Pieza",'Data Entry'!AE1396*1,IF('Data Entry'!AF1396="L",'Data Entry'!AE1396*1,IFERROR(,""))))))))</f>
        <v>0</v>
      </c>
      <c r="F1393" s="1" t="s">
        <v>4</v>
      </c>
      <c r="G1393" s="1">
        <f>IF('Data Entry'!AA1396="g",'Data Entry'!Z1396*0.001,IF('Data Entry'!AA1396="mg",'Data Entry'!Z1396*0.000001,IF('Data Entry'!AA1396="t",'Data Entry'!Z1396*1000,IF('Data Entry'!AA1396="ml",'Data Entry'!Z1396*0.001,IF('Data Entry'!AA1396="kg",'Data Entry'!Z1396*1,IF('Data Entry'!AA1396="Piezas",'Data Entry'!Z1396*1,IF('Data Entry'!AA1396="L",'Data Entry'!Z1396*1,IFERROR(,""))))))))</f>
        <v>0</v>
      </c>
      <c r="H1393" s="1" t="s">
        <v>4</v>
      </c>
      <c r="I1393" s="1">
        <f>IF('Data Entry'!AC1396="g",'Data Entry'!AB1396*0.001,IF('Data Entry'!AC1396="mg",'Data Entry'!AB1396*0.000001,IF('Data Entry'!AC1396="t",'Data Entry'!AB1396*1000,IF('Data Entry'!AC1396="ml",'Data Entry'!AB1396*0.001,IF('Data Entry'!AC1396="kg",'Data Entry'!AB1396*1,IF('Data Entry'!AC1396="L",'Data Entry'!AB1396*1,IFERROR(,"")))))))</f>
        <v>0</v>
      </c>
      <c r="J1393" s="59" t="str">
        <f>'Data Entry'!AU1396</f>
        <v/>
      </c>
      <c r="K1393" s="1">
        <f>IF('Data Entry'!AI1396="g",'Data Entry'!AH1396*0.001*V1393,IF('Data Entry'!AI1396="UI",'Data Entry'!AH1396*0.000001*V1393,IF('Data Entry'!AI1396="mg",'Data Entry'!AH1396*0.000001*V1393,IF('Data Entry'!AI1396="t",'Data Entry'!AH1396*1000*V1393,IF('Data Entry'!AI1396="kg",'Data Entry'!AH1396*1*V1393,IF('Data Entry'!AI1396="L",'Data Entry'!AH1396*1*V1393,IFERROR(,"")))))))</f>
        <v>0</v>
      </c>
      <c r="L1393" s="1" t="s">
        <v>4</v>
      </c>
      <c r="M1393" s="59">
        <f>'Data Entry'!AJ1396</f>
        <v>0</v>
      </c>
      <c r="N1393" s="59" t="str">
        <f>'Data Entry'!AX1396</f>
        <v/>
      </c>
      <c r="O1393" s="1">
        <f>IF('Data Entry'!AL1396="g",'Data Entry'!AK1396*0.001*W1393,IF('Data Entry'!AL1396="UI",'Data Entry'!AK1396*0.000001*W1393,IF('Data Entry'!AL1396="mg",'Data Entry'!AK1396*0.000001*W1393,IF('Data Entry'!AL1396="t",'Data Entry'!AK1396*1000*W1393,IF('Data Entry'!AL1396="kg",'Data Entry'!AK1396*1*W1393,IF('Data Entry'!AL1396="L",'Data Entry'!AK1396*1*W1393,IFERROR(,"")))))))</f>
        <v>0</v>
      </c>
      <c r="P1393" s="1" t="s">
        <v>4</v>
      </c>
      <c r="Q1393" s="59">
        <f>'Data Entry'!AM1396</f>
        <v>0</v>
      </c>
      <c r="R1393" s="59" t="str">
        <f>'Data Entry'!BA1396</f>
        <v/>
      </c>
      <c r="S1393" s="1">
        <f>IF('Data Entry'!AO1396="g",'Data Entry'!AN1396*0.001*X1393,IF('Data Entry'!AO1396="UI",'Data Entry'!AN1396*0.000001*X1393,IF('Data Entry'!AO1396="mg",'Data Entry'!AN1396*0.000001*X1393,IF('Data Entry'!AO1396="t",'Data Entry'!AN1396*1000*X1393,IF('Data Entry'!AO1396="kg",'Data Entry'!AN1396*1*X1393,IF('Data Entry'!AO1396="L",'Data Entry'!AN1396*1*X1393,IFERROR(,"")))))))</f>
        <v>0</v>
      </c>
      <c r="T1393" s="1" t="s">
        <v>4</v>
      </c>
      <c r="U1393" s="59" t="str">
        <f>IF('Data Entry'!AP1396="No aplica","1",'Data Entry'!AP1396)</f>
        <v/>
      </c>
      <c r="V1393" s="59" t="str">
        <f>IF('Data Entry'!AS1396="No aplica","1",'Data Entry'!AS1396)</f>
        <v/>
      </c>
      <c r="W1393" s="59" t="str">
        <f>IF('Data Entry'!AV1396="No aplica","1",'Data Entry'!AV1396)</f>
        <v/>
      </c>
      <c r="X1393" s="59" t="str">
        <f>IF('Data Entry'!AY1396="No aplica","1",'Data Entry'!AY1396)</f>
        <v/>
      </c>
      <c r="Y1393" s="151" t="str">
        <f t="shared" si="21"/>
        <v/>
      </c>
      <c r="Z1393" s="152" t="str">
        <f>IF('Data Entry'!H1396="Yes","1",IF(AND('Data Entry'!H1396="",'Data Entry'!I1396="",'Data Entry'!J1396="",'Data Entry'!K1396="",'Data Entry'!L1396="",'Data Entry'!M1396="",'Data Entry'!N1396="",'Data Entry'!O1396="",'Data Entry'!P1396="",'Data Entry'!Q1396=""),"","1"))</f>
        <v/>
      </c>
      <c r="AA1393" s="152" t="str">
        <f>IF('Data Entry'!R1396="Yes","1",IF(AND('Data Entry'!R1396="",'Data Entry'!S1396="",'Data Entry'!T1396="",'Data Entry'!U1396=""),"","1"))</f>
        <v/>
      </c>
      <c r="AB1393" s="157" t="str">
        <f>IF('Data Entry'!V1396="Yes","1",IF(AND('Data Entry'!V1396="",'Data Entry'!W1396=""),"","1"))</f>
        <v/>
      </c>
    </row>
    <row r="1394" spans="1:28" ht="17">
      <c r="A1394" s="59">
        <f>'Data Entry'!AB1397</f>
        <v>0</v>
      </c>
      <c r="B1394" s="59" t="str">
        <f>'Data Entry'!AR1397</f>
        <v/>
      </c>
      <c r="C1394" s="1">
        <f>IF('Data Entry'!AD1397="g",'Data Entry'!AC1397*0.001*U1394,IF('Data Entry'!AD1397="UI",'Data Entry'!AC1397*0.000001*U1394,IF('Data Entry'!AD1397="mg",'Data Entry'!AC1397*0.000001*U1394,IF('Data Entry'!AD1397="t",'Data Entry'!AC1397*1000*U1394,IF('Data Entry'!AD1397="kg",'Data Entry'!AC1397*1*U1394,IF('Data Entry'!AD1397="L",'Data Entry'!AC1397*1*U1394,IFERROR(,"")))))))</f>
        <v>0</v>
      </c>
      <c r="D1394" s="1" t="s">
        <v>4</v>
      </c>
      <c r="E1394" s="1">
        <f>IF('Data Entry'!AF1397="g",'Data Entry'!AE1397*0.001,IF('Data Entry'!AF1397="mg",'Data Entry'!AE1397*0.000001,IF('Data Entry'!AF1397="t",'Data Entry'!AE1397*1000,IF('Data Entry'!AF1397="ml",'Data Entry'!AE1397*0.001,IF('Data Entry'!AF1397="kg",'Data Entry'!AE1397*1,IF('Data Entry'!AF1397="Pieza",'Data Entry'!AE1397*1,IF('Data Entry'!AF1397="L",'Data Entry'!AE1397*1,IFERROR(,""))))))))</f>
        <v>0</v>
      </c>
      <c r="F1394" s="1" t="s">
        <v>4</v>
      </c>
      <c r="G1394" s="1">
        <f>IF('Data Entry'!AA1397="g",'Data Entry'!Z1397*0.001,IF('Data Entry'!AA1397="mg",'Data Entry'!Z1397*0.000001,IF('Data Entry'!AA1397="t",'Data Entry'!Z1397*1000,IF('Data Entry'!AA1397="ml",'Data Entry'!Z1397*0.001,IF('Data Entry'!AA1397="kg",'Data Entry'!Z1397*1,IF('Data Entry'!AA1397="Piezas",'Data Entry'!Z1397*1,IF('Data Entry'!AA1397="L",'Data Entry'!Z1397*1,IFERROR(,""))))))))</f>
        <v>0</v>
      </c>
      <c r="H1394" s="1" t="s">
        <v>4</v>
      </c>
      <c r="I1394" s="1">
        <f>IF('Data Entry'!AC1397="g",'Data Entry'!AB1397*0.001,IF('Data Entry'!AC1397="mg",'Data Entry'!AB1397*0.000001,IF('Data Entry'!AC1397="t",'Data Entry'!AB1397*1000,IF('Data Entry'!AC1397="ml",'Data Entry'!AB1397*0.001,IF('Data Entry'!AC1397="kg",'Data Entry'!AB1397*1,IF('Data Entry'!AC1397="L",'Data Entry'!AB1397*1,IFERROR(,"")))))))</f>
        <v>0</v>
      </c>
      <c r="J1394" s="59" t="str">
        <f>'Data Entry'!AU1397</f>
        <v/>
      </c>
      <c r="K1394" s="1">
        <f>IF('Data Entry'!AI1397="g",'Data Entry'!AH1397*0.001*V1394,IF('Data Entry'!AI1397="UI",'Data Entry'!AH1397*0.000001*V1394,IF('Data Entry'!AI1397="mg",'Data Entry'!AH1397*0.000001*V1394,IF('Data Entry'!AI1397="t",'Data Entry'!AH1397*1000*V1394,IF('Data Entry'!AI1397="kg",'Data Entry'!AH1397*1*V1394,IF('Data Entry'!AI1397="L",'Data Entry'!AH1397*1*V1394,IFERROR(,"")))))))</f>
        <v>0</v>
      </c>
      <c r="L1394" s="1" t="s">
        <v>4</v>
      </c>
      <c r="M1394" s="59">
        <f>'Data Entry'!AJ1397</f>
        <v>0</v>
      </c>
      <c r="N1394" s="59" t="str">
        <f>'Data Entry'!AX1397</f>
        <v/>
      </c>
      <c r="O1394" s="1">
        <f>IF('Data Entry'!AL1397="g",'Data Entry'!AK1397*0.001*W1394,IF('Data Entry'!AL1397="UI",'Data Entry'!AK1397*0.000001*W1394,IF('Data Entry'!AL1397="mg",'Data Entry'!AK1397*0.000001*W1394,IF('Data Entry'!AL1397="t",'Data Entry'!AK1397*1000*W1394,IF('Data Entry'!AL1397="kg",'Data Entry'!AK1397*1*W1394,IF('Data Entry'!AL1397="L",'Data Entry'!AK1397*1*W1394,IFERROR(,"")))))))</f>
        <v>0</v>
      </c>
      <c r="P1394" s="1" t="s">
        <v>4</v>
      </c>
      <c r="Q1394" s="59">
        <f>'Data Entry'!AM1397</f>
        <v>0</v>
      </c>
      <c r="R1394" s="59" t="str">
        <f>'Data Entry'!BA1397</f>
        <v/>
      </c>
      <c r="S1394" s="1">
        <f>IF('Data Entry'!AO1397="g",'Data Entry'!AN1397*0.001*X1394,IF('Data Entry'!AO1397="UI",'Data Entry'!AN1397*0.000001*X1394,IF('Data Entry'!AO1397="mg",'Data Entry'!AN1397*0.000001*X1394,IF('Data Entry'!AO1397="t",'Data Entry'!AN1397*1000*X1394,IF('Data Entry'!AO1397="kg",'Data Entry'!AN1397*1*X1394,IF('Data Entry'!AO1397="L",'Data Entry'!AN1397*1*X1394,IFERROR(,"")))))))</f>
        <v>0</v>
      </c>
      <c r="T1394" s="1" t="s">
        <v>4</v>
      </c>
      <c r="U1394" s="59" t="str">
        <f>IF('Data Entry'!AP1397="No aplica","1",'Data Entry'!AP1397)</f>
        <v/>
      </c>
      <c r="V1394" s="59" t="str">
        <f>IF('Data Entry'!AS1397="No aplica","1",'Data Entry'!AS1397)</f>
        <v/>
      </c>
      <c r="W1394" s="59" t="str">
        <f>IF('Data Entry'!AV1397="No aplica","1",'Data Entry'!AV1397)</f>
        <v/>
      </c>
      <c r="X1394" s="59" t="str">
        <f>IF('Data Entry'!AY1397="No aplica","1",'Data Entry'!AY1397)</f>
        <v/>
      </c>
      <c r="Y1394" s="151" t="str">
        <f t="shared" si="21"/>
        <v/>
      </c>
      <c r="Z1394" s="152" t="str">
        <f>IF('Data Entry'!H1397="Yes","1",IF(AND('Data Entry'!H1397="",'Data Entry'!I1397="",'Data Entry'!J1397="",'Data Entry'!K1397="",'Data Entry'!L1397="",'Data Entry'!M1397="",'Data Entry'!N1397="",'Data Entry'!O1397="",'Data Entry'!P1397="",'Data Entry'!Q1397=""),"","1"))</f>
        <v/>
      </c>
      <c r="AA1394" s="152" t="str">
        <f>IF('Data Entry'!R1397="Yes","1",IF(AND('Data Entry'!R1397="",'Data Entry'!S1397="",'Data Entry'!T1397="",'Data Entry'!U1397=""),"","1"))</f>
        <v/>
      </c>
      <c r="AB1394" s="157" t="str">
        <f>IF('Data Entry'!V1397="Yes","1",IF(AND('Data Entry'!V1397="",'Data Entry'!W1397=""),"","1"))</f>
        <v/>
      </c>
    </row>
    <row r="1395" spans="1:28" ht="17">
      <c r="A1395" s="59">
        <f>'Data Entry'!AB1398</f>
        <v>0</v>
      </c>
      <c r="B1395" s="59" t="str">
        <f>'Data Entry'!AR1398</f>
        <v/>
      </c>
      <c r="C1395" s="1">
        <f>IF('Data Entry'!AD1398="g",'Data Entry'!AC1398*0.001*U1395,IF('Data Entry'!AD1398="UI",'Data Entry'!AC1398*0.000001*U1395,IF('Data Entry'!AD1398="mg",'Data Entry'!AC1398*0.000001*U1395,IF('Data Entry'!AD1398="t",'Data Entry'!AC1398*1000*U1395,IF('Data Entry'!AD1398="kg",'Data Entry'!AC1398*1*U1395,IF('Data Entry'!AD1398="L",'Data Entry'!AC1398*1*U1395,IFERROR(,"")))))))</f>
        <v>0</v>
      </c>
      <c r="D1395" s="1" t="s">
        <v>4</v>
      </c>
      <c r="E1395" s="1">
        <f>IF('Data Entry'!AF1398="g",'Data Entry'!AE1398*0.001,IF('Data Entry'!AF1398="mg",'Data Entry'!AE1398*0.000001,IF('Data Entry'!AF1398="t",'Data Entry'!AE1398*1000,IF('Data Entry'!AF1398="ml",'Data Entry'!AE1398*0.001,IF('Data Entry'!AF1398="kg",'Data Entry'!AE1398*1,IF('Data Entry'!AF1398="Pieza",'Data Entry'!AE1398*1,IF('Data Entry'!AF1398="L",'Data Entry'!AE1398*1,IFERROR(,""))))))))</f>
        <v>0</v>
      </c>
      <c r="F1395" s="1" t="s">
        <v>4</v>
      </c>
      <c r="G1395" s="1">
        <f>IF('Data Entry'!AA1398="g",'Data Entry'!Z1398*0.001,IF('Data Entry'!AA1398="mg",'Data Entry'!Z1398*0.000001,IF('Data Entry'!AA1398="t",'Data Entry'!Z1398*1000,IF('Data Entry'!AA1398="ml",'Data Entry'!Z1398*0.001,IF('Data Entry'!AA1398="kg",'Data Entry'!Z1398*1,IF('Data Entry'!AA1398="Piezas",'Data Entry'!Z1398*1,IF('Data Entry'!AA1398="L",'Data Entry'!Z1398*1,IFERROR(,""))))))))</f>
        <v>0</v>
      </c>
      <c r="H1395" s="1" t="s">
        <v>4</v>
      </c>
      <c r="I1395" s="1">
        <f>IF('Data Entry'!AC1398="g",'Data Entry'!AB1398*0.001,IF('Data Entry'!AC1398="mg",'Data Entry'!AB1398*0.000001,IF('Data Entry'!AC1398="t",'Data Entry'!AB1398*1000,IF('Data Entry'!AC1398="ml",'Data Entry'!AB1398*0.001,IF('Data Entry'!AC1398="kg",'Data Entry'!AB1398*1,IF('Data Entry'!AC1398="L",'Data Entry'!AB1398*1,IFERROR(,"")))))))</f>
        <v>0</v>
      </c>
      <c r="J1395" s="59" t="str">
        <f>'Data Entry'!AU1398</f>
        <v/>
      </c>
      <c r="K1395" s="1">
        <f>IF('Data Entry'!AI1398="g",'Data Entry'!AH1398*0.001*V1395,IF('Data Entry'!AI1398="UI",'Data Entry'!AH1398*0.000001*V1395,IF('Data Entry'!AI1398="mg",'Data Entry'!AH1398*0.000001*V1395,IF('Data Entry'!AI1398="t",'Data Entry'!AH1398*1000*V1395,IF('Data Entry'!AI1398="kg",'Data Entry'!AH1398*1*V1395,IF('Data Entry'!AI1398="L",'Data Entry'!AH1398*1*V1395,IFERROR(,"")))))))</f>
        <v>0</v>
      </c>
      <c r="L1395" s="1" t="s">
        <v>4</v>
      </c>
      <c r="M1395" s="59">
        <f>'Data Entry'!AJ1398</f>
        <v>0</v>
      </c>
      <c r="N1395" s="59" t="str">
        <f>'Data Entry'!AX1398</f>
        <v/>
      </c>
      <c r="O1395" s="1">
        <f>IF('Data Entry'!AL1398="g",'Data Entry'!AK1398*0.001*W1395,IF('Data Entry'!AL1398="UI",'Data Entry'!AK1398*0.000001*W1395,IF('Data Entry'!AL1398="mg",'Data Entry'!AK1398*0.000001*W1395,IF('Data Entry'!AL1398="t",'Data Entry'!AK1398*1000*W1395,IF('Data Entry'!AL1398="kg",'Data Entry'!AK1398*1*W1395,IF('Data Entry'!AL1398="L",'Data Entry'!AK1398*1*W1395,IFERROR(,"")))))))</f>
        <v>0</v>
      </c>
      <c r="P1395" s="1" t="s">
        <v>4</v>
      </c>
      <c r="Q1395" s="59">
        <f>'Data Entry'!AM1398</f>
        <v>0</v>
      </c>
      <c r="R1395" s="59" t="str">
        <f>'Data Entry'!BA1398</f>
        <v/>
      </c>
      <c r="S1395" s="1">
        <f>IF('Data Entry'!AO1398="g",'Data Entry'!AN1398*0.001*X1395,IF('Data Entry'!AO1398="UI",'Data Entry'!AN1398*0.000001*X1395,IF('Data Entry'!AO1398="mg",'Data Entry'!AN1398*0.000001*X1395,IF('Data Entry'!AO1398="t",'Data Entry'!AN1398*1000*X1395,IF('Data Entry'!AO1398="kg",'Data Entry'!AN1398*1*X1395,IF('Data Entry'!AO1398="L",'Data Entry'!AN1398*1*X1395,IFERROR(,"")))))))</f>
        <v>0</v>
      </c>
      <c r="T1395" s="1" t="s">
        <v>4</v>
      </c>
      <c r="U1395" s="59" t="str">
        <f>IF('Data Entry'!AP1398="No aplica","1",'Data Entry'!AP1398)</f>
        <v/>
      </c>
      <c r="V1395" s="59" t="str">
        <f>IF('Data Entry'!AS1398="No aplica","1",'Data Entry'!AS1398)</f>
        <v/>
      </c>
      <c r="W1395" s="59" t="str">
        <f>IF('Data Entry'!AV1398="No aplica","1",'Data Entry'!AV1398)</f>
        <v/>
      </c>
      <c r="X1395" s="59" t="str">
        <f>IF('Data Entry'!AY1398="No aplica","1",'Data Entry'!AY1398)</f>
        <v/>
      </c>
      <c r="Y1395" s="151" t="str">
        <f t="shared" si="21"/>
        <v/>
      </c>
      <c r="Z1395" s="152" t="str">
        <f>IF('Data Entry'!H1398="Yes","1",IF(AND('Data Entry'!H1398="",'Data Entry'!I1398="",'Data Entry'!J1398="",'Data Entry'!K1398="",'Data Entry'!L1398="",'Data Entry'!M1398="",'Data Entry'!N1398="",'Data Entry'!O1398="",'Data Entry'!P1398="",'Data Entry'!Q1398=""),"","1"))</f>
        <v/>
      </c>
      <c r="AA1395" s="152" t="str">
        <f>IF('Data Entry'!R1398="Yes","1",IF(AND('Data Entry'!R1398="",'Data Entry'!S1398="",'Data Entry'!T1398="",'Data Entry'!U1398=""),"","1"))</f>
        <v/>
      </c>
      <c r="AB1395" s="157" t="str">
        <f>IF('Data Entry'!V1398="Yes","1",IF(AND('Data Entry'!V1398="",'Data Entry'!W1398=""),"","1"))</f>
        <v/>
      </c>
    </row>
    <row r="1396" spans="1:28" ht="17">
      <c r="A1396" s="59">
        <f>'Data Entry'!AB1399</f>
        <v>0</v>
      </c>
      <c r="B1396" s="59" t="str">
        <f>'Data Entry'!AR1399</f>
        <v/>
      </c>
      <c r="C1396" s="1">
        <f>IF('Data Entry'!AD1399="g",'Data Entry'!AC1399*0.001*U1396,IF('Data Entry'!AD1399="UI",'Data Entry'!AC1399*0.000001*U1396,IF('Data Entry'!AD1399="mg",'Data Entry'!AC1399*0.000001*U1396,IF('Data Entry'!AD1399="t",'Data Entry'!AC1399*1000*U1396,IF('Data Entry'!AD1399="kg",'Data Entry'!AC1399*1*U1396,IF('Data Entry'!AD1399="L",'Data Entry'!AC1399*1*U1396,IFERROR(,"")))))))</f>
        <v>0</v>
      </c>
      <c r="D1396" s="1" t="s">
        <v>4</v>
      </c>
      <c r="E1396" s="1">
        <f>IF('Data Entry'!AF1399="g",'Data Entry'!AE1399*0.001,IF('Data Entry'!AF1399="mg",'Data Entry'!AE1399*0.000001,IF('Data Entry'!AF1399="t",'Data Entry'!AE1399*1000,IF('Data Entry'!AF1399="ml",'Data Entry'!AE1399*0.001,IF('Data Entry'!AF1399="kg",'Data Entry'!AE1399*1,IF('Data Entry'!AF1399="Pieza",'Data Entry'!AE1399*1,IF('Data Entry'!AF1399="L",'Data Entry'!AE1399*1,IFERROR(,""))))))))</f>
        <v>0</v>
      </c>
      <c r="F1396" s="1" t="s">
        <v>4</v>
      </c>
      <c r="G1396" s="1">
        <f>IF('Data Entry'!AA1399="g",'Data Entry'!Z1399*0.001,IF('Data Entry'!AA1399="mg",'Data Entry'!Z1399*0.000001,IF('Data Entry'!AA1399="t",'Data Entry'!Z1399*1000,IF('Data Entry'!AA1399="ml",'Data Entry'!Z1399*0.001,IF('Data Entry'!AA1399="kg",'Data Entry'!Z1399*1,IF('Data Entry'!AA1399="Piezas",'Data Entry'!Z1399*1,IF('Data Entry'!AA1399="L",'Data Entry'!Z1399*1,IFERROR(,""))))))))</f>
        <v>0</v>
      </c>
      <c r="H1396" s="1" t="s">
        <v>4</v>
      </c>
      <c r="I1396" s="1">
        <f>IF('Data Entry'!AC1399="g",'Data Entry'!AB1399*0.001,IF('Data Entry'!AC1399="mg",'Data Entry'!AB1399*0.000001,IF('Data Entry'!AC1399="t",'Data Entry'!AB1399*1000,IF('Data Entry'!AC1399="ml",'Data Entry'!AB1399*0.001,IF('Data Entry'!AC1399="kg",'Data Entry'!AB1399*1,IF('Data Entry'!AC1399="L",'Data Entry'!AB1399*1,IFERROR(,"")))))))</f>
        <v>0</v>
      </c>
      <c r="J1396" s="59" t="str">
        <f>'Data Entry'!AU1399</f>
        <v/>
      </c>
      <c r="K1396" s="1">
        <f>IF('Data Entry'!AI1399="g",'Data Entry'!AH1399*0.001*V1396,IF('Data Entry'!AI1399="UI",'Data Entry'!AH1399*0.000001*V1396,IF('Data Entry'!AI1399="mg",'Data Entry'!AH1399*0.000001*V1396,IF('Data Entry'!AI1399="t",'Data Entry'!AH1399*1000*V1396,IF('Data Entry'!AI1399="kg",'Data Entry'!AH1399*1*V1396,IF('Data Entry'!AI1399="L",'Data Entry'!AH1399*1*V1396,IFERROR(,"")))))))</f>
        <v>0</v>
      </c>
      <c r="L1396" s="1" t="s">
        <v>4</v>
      </c>
      <c r="M1396" s="59">
        <f>'Data Entry'!AJ1399</f>
        <v>0</v>
      </c>
      <c r="N1396" s="59" t="str">
        <f>'Data Entry'!AX1399</f>
        <v/>
      </c>
      <c r="O1396" s="1">
        <f>IF('Data Entry'!AL1399="g",'Data Entry'!AK1399*0.001*W1396,IF('Data Entry'!AL1399="UI",'Data Entry'!AK1399*0.000001*W1396,IF('Data Entry'!AL1399="mg",'Data Entry'!AK1399*0.000001*W1396,IF('Data Entry'!AL1399="t",'Data Entry'!AK1399*1000*W1396,IF('Data Entry'!AL1399="kg",'Data Entry'!AK1399*1*W1396,IF('Data Entry'!AL1399="L",'Data Entry'!AK1399*1*W1396,IFERROR(,"")))))))</f>
        <v>0</v>
      </c>
      <c r="P1396" s="1" t="s">
        <v>4</v>
      </c>
      <c r="Q1396" s="59">
        <f>'Data Entry'!AM1399</f>
        <v>0</v>
      </c>
      <c r="R1396" s="59" t="str">
        <f>'Data Entry'!BA1399</f>
        <v/>
      </c>
      <c r="S1396" s="1">
        <f>IF('Data Entry'!AO1399="g",'Data Entry'!AN1399*0.001*X1396,IF('Data Entry'!AO1399="UI",'Data Entry'!AN1399*0.000001*X1396,IF('Data Entry'!AO1399="mg",'Data Entry'!AN1399*0.000001*X1396,IF('Data Entry'!AO1399="t",'Data Entry'!AN1399*1000*X1396,IF('Data Entry'!AO1399="kg",'Data Entry'!AN1399*1*X1396,IF('Data Entry'!AO1399="L",'Data Entry'!AN1399*1*X1396,IFERROR(,"")))))))</f>
        <v>0</v>
      </c>
      <c r="T1396" s="1" t="s">
        <v>4</v>
      </c>
      <c r="U1396" s="59" t="str">
        <f>IF('Data Entry'!AP1399="No aplica","1",'Data Entry'!AP1399)</f>
        <v/>
      </c>
      <c r="V1396" s="59" t="str">
        <f>IF('Data Entry'!AS1399="No aplica","1",'Data Entry'!AS1399)</f>
        <v/>
      </c>
      <c r="W1396" s="59" t="str">
        <f>IF('Data Entry'!AV1399="No aplica","1",'Data Entry'!AV1399)</f>
        <v/>
      </c>
      <c r="X1396" s="59" t="str">
        <f>IF('Data Entry'!AY1399="No aplica","1",'Data Entry'!AY1399)</f>
        <v/>
      </c>
      <c r="Y1396" s="151" t="str">
        <f t="shared" si="21"/>
        <v/>
      </c>
      <c r="Z1396" s="152" t="str">
        <f>IF('Data Entry'!H1399="Yes","1",IF(AND('Data Entry'!H1399="",'Data Entry'!I1399="",'Data Entry'!J1399="",'Data Entry'!K1399="",'Data Entry'!L1399="",'Data Entry'!M1399="",'Data Entry'!N1399="",'Data Entry'!O1399="",'Data Entry'!P1399="",'Data Entry'!Q1399=""),"","1"))</f>
        <v/>
      </c>
      <c r="AA1396" s="152" t="str">
        <f>IF('Data Entry'!R1399="Yes","1",IF(AND('Data Entry'!R1399="",'Data Entry'!S1399="",'Data Entry'!T1399="",'Data Entry'!U1399=""),"","1"))</f>
        <v/>
      </c>
      <c r="AB1396" s="157" t="str">
        <f>IF('Data Entry'!V1399="Yes","1",IF(AND('Data Entry'!V1399="",'Data Entry'!W1399=""),"","1"))</f>
        <v/>
      </c>
    </row>
    <row r="1397" spans="1:28" ht="17">
      <c r="A1397" s="59">
        <f>'Data Entry'!AB1400</f>
        <v>0</v>
      </c>
      <c r="B1397" s="59" t="str">
        <f>'Data Entry'!AR1400</f>
        <v/>
      </c>
      <c r="C1397" s="1">
        <f>IF('Data Entry'!AD1400="g",'Data Entry'!AC1400*0.001*U1397,IF('Data Entry'!AD1400="UI",'Data Entry'!AC1400*0.000001*U1397,IF('Data Entry'!AD1400="mg",'Data Entry'!AC1400*0.000001*U1397,IF('Data Entry'!AD1400="t",'Data Entry'!AC1400*1000*U1397,IF('Data Entry'!AD1400="kg",'Data Entry'!AC1400*1*U1397,IF('Data Entry'!AD1400="L",'Data Entry'!AC1400*1*U1397,IFERROR(,"")))))))</f>
        <v>0</v>
      </c>
      <c r="D1397" s="1" t="s">
        <v>4</v>
      </c>
      <c r="E1397" s="1">
        <f>IF('Data Entry'!AF1400="g",'Data Entry'!AE1400*0.001,IF('Data Entry'!AF1400="mg",'Data Entry'!AE1400*0.000001,IF('Data Entry'!AF1400="t",'Data Entry'!AE1400*1000,IF('Data Entry'!AF1400="ml",'Data Entry'!AE1400*0.001,IF('Data Entry'!AF1400="kg",'Data Entry'!AE1400*1,IF('Data Entry'!AF1400="Pieza",'Data Entry'!AE1400*1,IF('Data Entry'!AF1400="L",'Data Entry'!AE1400*1,IFERROR(,""))))))))</f>
        <v>0</v>
      </c>
      <c r="F1397" s="1" t="s">
        <v>4</v>
      </c>
      <c r="G1397" s="1">
        <f>IF('Data Entry'!AA1400="g",'Data Entry'!Z1400*0.001,IF('Data Entry'!AA1400="mg",'Data Entry'!Z1400*0.000001,IF('Data Entry'!AA1400="t",'Data Entry'!Z1400*1000,IF('Data Entry'!AA1400="ml",'Data Entry'!Z1400*0.001,IF('Data Entry'!AA1400="kg",'Data Entry'!Z1400*1,IF('Data Entry'!AA1400="Piezas",'Data Entry'!Z1400*1,IF('Data Entry'!AA1400="L",'Data Entry'!Z1400*1,IFERROR(,""))))))))</f>
        <v>0</v>
      </c>
      <c r="H1397" s="1" t="s">
        <v>4</v>
      </c>
      <c r="I1397" s="1">
        <f>IF('Data Entry'!AC1400="g",'Data Entry'!AB1400*0.001,IF('Data Entry'!AC1400="mg",'Data Entry'!AB1400*0.000001,IF('Data Entry'!AC1400="t",'Data Entry'!AB1400*1000,IF('Data Entry'!AC1400="ml",'Data Entry'!AB1400*0.001,IF('Data Entry'!AC1400="kg",'Data Entry'!AB1400*1,IF('Data Entry'!AC1400="L",'Data Entry'!AB1400*1,IFERROR(,"")))))))</f>
        <v>0</v>
      </c>
      <c r="J1397" s="59" t="str">
        <f>'Data Entry'!AU1400</f>
        <v/>
      </c>
      <c r="K1397" s="1">
        <f>IF('Data Entry'!AI1400="g",'Data Entry'!AH1400*0.001*V1397,IF('Data Entry'!AI1400="UI",'Data Entry'!AH1400*0.000001*V1397,IF('Data Entry'!AI1400="mg",'Data Entry'!AH1400*0.000001*V1397,IF('Data Entry'!AI1400="t",'Data Entry'!AH1400*1000*V1397,IF('Data Entry'!AI1400="kg",'Data Entry'!AH1400*1*V1397,IF('Data Entry'!AI1400="L",'Data Entry'!AH1400*1*V1397,IFERROR(,"")))))))</f>
        <v>0</v>
      </c>
      <c r="L1397" s="1" t="s">
        <v>4</v>
      </c>
      <c r="M1397" s="59">
        <f>'Data Entry'!AJ1400</f>
        <v>0</v>
      </c>
      <c r="N1397" s="59" t="str">
        <f>'Data Entry'!AX1400</f>
        <v/>
      </c>
      <c r="O1397" s="1">
        <f>IF('Data Entry'!AL1400="g",'Data Entry'!AK1400*0.001*W1397,IF('Data Entry'!AL1400="UI",'Data Entry'!AK1400*0.000001*W1397,IF('Data Entry'!AL1400="mg",'Data Entry'!AK1400*0.000001*W1397,IF('Data Entry'!AL1400="t",'Data Entry'!AK1400*1000*W1397,IF('Data Entry'!AL1400="kg",'Data Entry'!AK1400*1*W1397,IF('Data Entry'!AL1400="L",'Data Entry'!AK1400*1*W1397,IFERROR(,"")))))))</f>
        <v>0</v>
      </c>
      <c r="P1397" s="1" t="s">
        <v>4</v>
      </c>
      <c r="Q1397" s="59">
        <f>'Data Entry'!AM1400</f>
        <v>0</v>
      </c>
      <c r="R1397" s="59" t="str">
        <f>'Data Entry'!BA1400</f>
        <v/>
      </c>
      <c r="S1397" s="1">
        <f>IF('Data Entry'!AO1400="g",'Data Entry'!AN1400*0.001*X1397,IF('Data Entry'!AO1400="UI",'Data Entry'!AN1400*0.000001*X1397,IF('Data Entry'!AO1400="mg",'Data Entry'!AN1400*0.000001*X1397,IF('Data Entry'!AO1400="t",'Data Entry'!AN1400*1000*X1397,IF('Data Entry'!AO1400="kg",'Data Entry'!AN1400*1*X1397,IF('Data Entry'!AO1400="L",'Data Entry'!AN1400*1*X1397,IFERROR(,"")))))))</f>
        <v>0</v>
      </c>
      <c r="T1397" s="1" t="s">
        <v>4</v>
      </c>
      <c r="U1397" s="59" t="str">
        <f>IF('Data Entry'!AP1400="No aplica","1",'Data Entry'!AP1400)</f>
        <v/>
      </c>
      <c r="V1397" s="59" t="str">
        <f>IF('Data Entry'!AS1400="No aplica","1",'Data Entry'!AS1400)</f>
        <v/>
      </c>
      <c r="W1397" s="59" t="str">
        <f>IF('Data Entry'!AV1400="No aplica","1",'Data Entry'!AV1400)</f>
        <v/>
      </c>
      <c r="X1397" s="59" t="str">
        <f>IF('Data Entry'!AY1400="No aplica","1",'Data Entry'!AY1400)</f>
        <v/>
      </c>
      <c r="Y1397" s="151" t="str">
        <f t="shared" si="21"/>
        <v/>
      </c>
      <c r="Z1397" s="152" t="str">
        <f>IF('Data Entry'!H1400="Yes","1",IF(AND('Data Entry'!H1400="",'Data Entry'!I1400="",'Data Entry'!J1400="",'Data Entry'!K1400="",'Data Entry'!L1400="",'Data Entry'!M1400="",'Data Entry'!N1400="",'Data Entry'!O1400="",'Data Entry'!P1400="",'Data Entry'!Q1400=""),"","1"))</f>
        <v/>
      </c>
      <c r="AA1397" s="152" t="str">
        <f>IF('Data Entry'!R1400="Yes","1",IF(AND('Data Entry'!R1400="",'Data Entry'!S1400="",'Data Entry'!T1400="",'Data Entry'!U1400=""),"","1"))</f>
        <v/>
      </c>
      <c r="AB1397" s="157" t="str">
        <f>IF('Data Entry'!V1400="Yes","1",IF(AND('Data Entry'!V1400="",'Data Entry'!W1400=""),"","1"))</f>
        <v/>
      </c>
    </row>
    <row r="1398" spans="1:28" ht="17">
      <c r="A1398" s="59">
        <f>'Data Entry'!AB1401</f>
        <v>0</v>
      </c>
      <c r="B1398" s="59" t="str">
        <f>'Data Entry'!AR1401</f>
        <v/>
      </c>
      <c r="C1398" s="1">
        <f>IF('Data Entry'!AD1401="g",'Data Entry'!AC1401*0.001*U1398,IF('Data Entry'!AD1401="UI",'Data Entry'!AC1401*0.000001*U1398,IF('Data Entry'!AD1401="mg",'Data Entry'!AC1401*0.000001*U1398,IF('Data Entry'!AD1401="t",'Data Entry'!AC1401*1000*U1398,IF('Data Entry'!AD1401="kg",'Data Entry'!AC1401*1*U1398,IF('Data Entry'!AD1401="L",'Data Entry'!AC1401*1*U1398,IFERROR(,"")))))))</f>
        <v>0</v>
      </c>
      <c r="D1398" s="1" t="s">
        <v>4</v>
      </c>
      <c r="E1398" s="1">
        <f>IF('Data Entry'!AF1401="g",'Data Entry'!AE1401*0.001,IF('Data Entry'!AF1401="mg",'Data Entry'!AE1401*0.000001,IF('Data Entry'!AF1401="t",'Data Entry'!AE1401*1000,IF('Data Entry'!AF1401="ml",'Data Entry'!AE1401*0.001,IF('Data Entry'!AF1401="kg",'Data Entry'!AE1401*1,IF('Data Entry'!AF1401="Pieza",'Data Entry'!AE1401*1,IF('Data Entry'!AF1401="L",'Data Entry'!AE1401*1,IFERROR(,""))))))))</f>
        <v>0</v>
      </c>
      <c r="F1398" s="1" t="s">
        <v>4</v>
      </c>
      <c r="G1398" s="1">
        <f>IF('Data Entry'!AA1401="g",'Data Entry'!Z1401*0.001,IF('Data Entry'!AA1401="mg",'Data Entry'!Z1401*0.000001,IF('Data Entry'!AA1401="t",'Data Entry'!Z1401*1000,IF('Data Entry'!AA1401="ml",'Data Entry'!Z1401*0.001,IF('Data Entry'!AA1401="kg",'Data Entry'!Z1401*1,IF('Data Entry'!AA1401="Piezas",'Data Entry'!Z1401*1,IF('Data Entry'!AA1401="L",'Data Entry'!Z1401*1,IFERROR(,""))))))))</f>
        <v>0</v>
      </c>
      <c r="H1398" s="1" t="s">
        <v>4</v>
      </c>
      <c r="I1398" s="1">
        <f>IF('Data Entry'!AC1401="g",'Data Entry'!AB1401*0.001,IF('Data Entry'!AC1401="mg",'Data Entry'!AB1401*0.000001,IF('Data Entry'!AC1401="t",'Data Entry'!AB1401*1000,IF('Data Entry'!AC1401="ml",'Data Entry'!AB1401*0.001,IF('Data Entry'!AC1401="kg",'Data Entry'!AB1401*1,IF('Data Entry'!AC1401="L",'Data Entry'!AB1401*1,IFERROR(,"")))))))</f>
        <v>0</v>
      </c>
      <c r="J1398" s="59" t="str">
        <f>'Data Entry'!AU1401</f>
        <v/>
      </c>
      <c r="K1398" s="1">
        <f>IF('Data Entry'!AI1401="g",'Data Entry'!AH1401*0.001*V1398,IF('Data Entry'!AI1401="UI",'Data Entry'!AH1401*0.000001*V1398,IF('Data Entry'!AI1401="mg",'Data Entry'!AH1401*0.000001*V1398,IF('Data Entry'!AI1401="t",'Data Entry'!AH1401*1000*V1398,IF('Data Entry'!AI1401="kg",'Data Entry'!AH1401*1*V1398,IF('Data Entry'!AI1401="L",'Data Entry'!AH1401*1*V1398,IFERROR(,"")))))))</f>
        <v>0</v>
      </c>
      <c r="L1398" s="1" t="s">
        <v>4</v>
      </c>
      <c r="M1398" s="59">
        <f>'Data Entry'!AJ1401</f>
        <v>0</v>
      </c>
      <c r="N1398" s="59" t="str">
        <f>'Data Entry'!AX1401</f>
        <v/>
      </c>
      <c r="O1398" s="1">
        <f>IF('Data Entry'!AL1401="g",'Data Entry'!AK1401*0.001*W1398,IF('Data Entry'!AL1401="UI",'Data Entry'!AK1401*0.000001*W1398,IF('Data Entry'!AL1401="mg",'Data Entry'!AK1401*0.000001*W1398,IF('Data Entry'!AL1401="t",'Data Entry'!AK1401*1000*W1398,IF('Data Entry'!AL1401="kg",'Data Entry'!AK1401*1*W1398,IF('Data Entry'!AL1401="L",'Data Entry'!AK1401*1*W1398,IFERROR(,"")))))))</f>
        <v>0</v>
      </c>
      <c r="P1398" s="1" t="s">
        <v>4</v>
      </c>
      <c r="Q1398" s="59">
        <f>'Data Entry'!AM1401</f>
        <v>0</v>
      </c>
      <c r="R1398" s="59" t="str">
        <f>'Data Entry'!BA1401</f>
        <v/>
      </c>
      <c r="S1398" s="1">
        <f>IF('Data Entry'!AO1401="g",'Data Entry'!AN1401*0.001*X1398,IF('Data Entry'!AO1401="UI",'Data Entry'!AN1401*0.000001*X1398,IF('Data Entry'!AO1401="mg",'Data Entry'!AN1401*0.000001*X1398,IF('Data Entry'!AO1401="t",'Data Entry'!AN1401*1000*X1398,IF('Data Entry'!AO1401="kg",'Data Entry'!AN1401*1*X1398,IF('Data Entry'!AO1401="L",'Data Entry'!AN1401*1*X1398,IFERROR(,"")))))))</f>
        <v>0</v>
      </c>
      <c r="T1398" s="1" t="s">
        <v>4</v>
      </c>
      <c r="U1398" s="59" t="str">
        <f>IF('Data Entry'!AP1401="No aplica","1",'Data Entry'!AP1401)</f>
        <v/>
      </c>
      <c r="V1398" s="59" t="str">
        <f>IF('Data Entry'!AS1401="No aplica","1",'Data Entry'!AS1401)</f>
        <v/>
      </c>
      <c r="W1398" s="59" t="str">
        <f>IF('Data Entry'!AV1401="No aplica","1",'Data Entry'!AV1401)</f>
        <v/>
      </c>
      <c r="X1398" s="59" t="str">
        <f>IF('Data Entry'!AY1401="No aplica","1",'Data Entry'!AY1401)</f>
        <v/>
      </c>
      <c r="Y1398" s="151" t="str">
        <f t="shared" si="21"/>
        <v/>
      </c>
      <c r="Z1398" s="152" t="str">
        <f>IF('Data Entry'!H1401="Yes","1",IF(AND('Data Entry'!H1401="",'Data Entry'!I1401="",'Data Entry'!J1401="",'Data Entry'!K1401="",'Data Entry'!L1401="",'Data Entry'!M1401="",'Data Entry'!N1401="",'Data Entry'!O1401="",'Data Entry'!P1401="",'Data Entry'!Q1401=""),"","1"))</f>
        <v/>
      </c>
      <c r="AA1398" s="152" t="str">
        <f>IF('Data Entry'!R1401="Yes","1",IF(AND('Data Entry'!R1401="",'Data Entry'!S1401="",'Data Entry'!T1401="",'Data Entry'!U1401=""),"","1"))</f>
        <v/>
      </c>
      <c r="AB1398" s="157" t="str">
        <f>IF('Data Entry'!V1401="Yes","1",IF(AND('Data Entry'!V1401="",'Data Entry'!W1401=""),"","1"))</f>
        <v/>
      </c>
    </row>
    <row r="1399" spans="1:28" ht="17">
      <c r="A1399" s="59">
        <f>'Data Entry'!AB1402</f>
        <v>0</v>
      </c>
      <c r="B1399" s="59" t="str">
        <f>'Data Entry'!AR1402</f>
        <v/>
      </c>
      <c r="C1399" s="1">
        <f>IF('Data Entry'!AD1402="g",'Data Entry'!AC1402*0.001*U1399,IF('Data Entry'!AD1402="UI",'Data Entry'!AC1402*0.000001*U1399,IF('Data Entry'!AD1402="mg",'Data Entry'!AC1402*0.000001*U1399,IF('Data Entry'!AD1402="t",'Data Entry'!AC1402*1000*U1399,IF('Data Entry'!AD1402="kg",'Data Entry'!AC1402*1*U1399,IF('Data Entry'!AD1402="L",'Data Entry'!AC1402*1*U1399,IFERROR(,"")))))))</f>
        <v>0</v>
      </c>
      <c r="D1399" s="1" t="s">
        <v>4</v>
      </c>
      <c r="E1399" s="1">
        <f>IF('Data Entry'!AF1402="g",'Data Entry'!AE1402*0.001,IF('Data Entry'!AF1402="mg",'Data Entry'!AE1402*0.000001,IF('Data Entry'!AF1402="t",'Data Entry'!AE1402*1000,IF('Data Entry'!AF1402="ml",'Data Entry'!AE1402*0.001,IF('Data Entry'!AF1402="kg",'Data Entry'!AE1402*1,IF('Data Entry'!AF1402="Pieza",'Data Entry'!AE1402*1,IF('Data Entry'!AF1402="L",'Data Entry'!AE1402*1,IFERROR(,""))))))))</f>
        <v>0</v>
      </c>
      <c r="F1399" s="1" t="s">
        <v>4</v>
      </c>
      <c r="G1399" s="1">
        <f>IF('Data Entry'!AA1402="g",'Data Entry'!Z1402*0.001,IF('Data Entry'!AA1402="mg",'Data Entry'!Z1402*0.000001,IF('Data Entry'!AA1402="t",'Data Entry'!Z1402*1000,IF('Data Entry'!AA1402="ml",'Data Entry'!Z1402*0.001,IF('Data Entry'!AA1402="kg",'Data Entry'!Z1402*1,IF('Data Entry'!AA1402="Piezas",'Data Entry'!Z1402*1,IF('Data Entry'!AA1402="L",'Data Entry'!Z1402*1,IFERROR(,""))))))))</f>
        <v>0</v>
      </c>
      <c r="H1399" s="1" t="s">
        <v>4</v>
      </c>
      <c r="I1399" s="1">
        <f>IF('Data Entry'!AC1402="g",'Data Entry'!AB1402*0.001,IF('Data Entry'!AC1402="mg",'Data Entry'!AB1402*0.000001,IF('Data Entry'!AC1402="t",'Data Entry'!AB1402*1000,IF('Data Entry'!AC1402="ml",'Data Entry'!AB1402*0.001,IF('Data Entry'!AC1402="kg",'Data Entry'!AB1402*1,IF('Data Entry'!AC1402="L",'Data Entry'!AB1402*1,IFERROR(,"")))))))</f>
        <v>0</v>
      </c>
      <c r="J1399" s="59" t="str">
        <f>'Data Entry'!AU1402</f>
        <v/>
      </c>
      <c r="K1399" s="1">
        <f>IF('Data Entry'!AI1402="g",'Data Entry'!AH1402*0.001*V1399,IF('Data Entry'!AI1402="UI",'Data Entry'!AH1402*0.000001*V1399,IF('Data Entry'!AI1402="mg",'Data Entry'!AH1402*0.000001*V1399,IF('Data Entry'!AI1402="t",'Data Entry'!AH1402*1000*V1399,IF('Data Entry'!AI1402="kg",'Data Entry'!AH1402*1*V1399,IF('Data Entry'!AI1402="L",'Data Entry'!AH1402*1*V1399,IFERROR(,"")))))))</f>
        <v>0</v>
      </c>
      <c r="L1399" s="1" t="s">
        <v>4</v>
      </c>
      <c r="M1399" s="59">
        <f>'Data Entry'!AJ1402</f>
        <v>0</v>
      </c>
      <c r="N1399" s="59" t="str">
        <f>'Data Entry'!AX1402</f>
        <v/>
      </c>
      <c r="O1399" s="1">
        <f>IF('Data Entry'!AL1402="g",'Data Entry'!AK1402*0.001*W1399,IF('Data Entry'!AL1402="UI",'Data Entry'!AK1402*0.000001*W1399,IF('Data Entry'!AL1402="mg",'Data Entry'!AK1402*0.000001*W1399,IF('Data Entry'!AL1402="t",'Data Entry'!AK1402*1000*W1399,IF('Data Entry'!AL1402="kg",'Data Entry'!AK1402*1*W1399,IF('Data Entry'!AL1402="L",'Data Entry'!AK1402*1*W1399,IFERROR(,"")))))))</f>
        <v>0</v>
      </c>
      <c r="P1399" s="1" t="s">
        <v>4</v>
      </c>
      <c r="Q1399" s="59">
        <f>'Data Entry'!AM1402</f>
        <v>0</v>
      </c>
      <c r="R1399" s="59" t="str">
        <f>'Data Entry'!BA1402</f>
        <v/>
      </c>
      <c r="S1399" s="1">
        <f>IF('Data Entry'!AO1402="g",'Data Entry'!AN1402*0.001*X1399,IF('Data Entry'!AO1402="UI",'Data Entry'!AN1402*0.000001*X1399,IF('Data Entry'!AO1402="mg",'Data Entry'!AN1402*0.000001*X1399,IF('Data Entry'!AO1402="t",'Data Entry'!AN1402*1000*X1399,IF('Data Entry'!AO1402="kg",'Data Entry'!AN1402*1*X1399,IF('Data Entry'!AO1402="L",'Data Entry'!AN1402*1*X1399,IFERROR(,"")))))))</f>
        <v>0</v>
      </c>
      <c r="T1399" s="1" t="s">
        <v>4</v>
      </c>
      <c r="U1399" s="59" t="str">
        <f>IF('Data Entry'!AP1402="No aplica","1",'Data Entry'!AP1402)</f>
        <v/>
      </c>
      <c r="V1399" s="59" t="str">
        <f>IF('Data Entry'!AS1402="No aplica","1",'Data Entry'!AS1402)</f>
        <v/>
      </c>
      <c r="W1399" s="59" t="str">
        <f>IF('Data Entry'!AV1402="No aplica","1",'Data Entry'!AV1402)</f>
        <v/>
      </c>
      <c r="X1399" s="59" t="str">
        <f>IF('Data Entry'!AY1402="No aplica","1",'Data Entry'!AY1402)</f>
        <v/>
      </c>
      <c r="Y1399" s="151" t="str">
        <f t="shared" si="21"/>
        <v/>
      </c>
      <c r="Z1399" s="152" t="str">
        <f>IF('Data Entry'!H1402="Yes","1",IF(AND('Data Entry'!H1402="",'Data Entry'!I1402="",'Data Entry'!J1402="",'Data Entry'!K1402="",'Data Entry'!L1402="",'Data Entry'!M1402="",'Data Entry'!N1402="",'Data Entry'!O1402="",'Data Entry'!P1402="",'Data Entry'!Q1402=""),"","1"))</f>
        <v/>
      </c>
      <c r="AA1399" s="152" t="str">
        <f>IF('Data Entry'!R1402="Yes","1",IF(AND('Data Entry'!R1402="",'Data Entry'!S1402="",'Data Entry'!T1402="",'Data Entry'!U1402=""),"","1"))</f>
        <v/>
      </c>
      <c r="AB1399" s="157" t="str">
        <f>IF('Data Entry'!V1402="Yes","1",IF(AND('Data Entry'!V1402="",'Data Entry'!W1402=""),"","1"))</f>
        <v/>
      </c>
    </row>
    <row r="1400" spans="1:28" ht="17">
      <c r="A1400" s="59">
        <f>'Data Entry'!AB1403</f>
        <v>0</v>
      </c>
      <c r="B1400" s="59" t="str">
        <f>'Data Entry'!AR1403</f>
        <v/>
      </c>
      <c r="C1400" s="1">
        <f>IF('Data Entry'!AD1403="g",'Data Entry'!AC1403*0.001*U1400,IF('Data Entry'!AD1403="UI",'Data Entry'!AC1403*0.000001*U1400,IF('Data Entry'!AD1403="mg",'Data Entry'!AC1403*0.000001*U1400,IF('Data Entry'!AD1403="t",'Data Entry'!AC1403*1000*U1400,IF('Data Entry'!AD1403="kg",'Data Entry'!AC1403*1*U1400,IF('Data Entry'!AD1403="L",'Data Entry'!AC1403*1*U1400,IFERROR(,"")))))))</f>
        <v>0</v>
      </c>
      <c r="D1400" s="1" t="s">
        <v>4</v>
      </c>
      <c r="E1400" s="1">
        <f>IF('Data Entry'!AF1403="g",'Data Entry'!AE1403*0.001,IF('Data Entry'!AF1403="mg",'Data Entry'!AE1403*0.000001,IF('Data Entry'!AF1403="t",'Data Entry'!AE1403*1000,IF('Data Entry'!AF1403="ml",'Data Entry'!AE1403*0.001,IF('Data Entry'!AF1403="kg",'Data Entry'!AE1403*1,IF('Data Entry'!AF1403="Pieza",'Data Entry'!AE1403*1,IF('Data Entry'!AF1403="L",'Data Entry'!AE1403*1,IFERROR(,""))))))))</f>
        <v>0</v>
      </c>
      <c r="F1400" s="1" t="s">
        <v>4</v>
      </c>
      <c r="G1400" s="1">
        <f>IF('Data Entry'!AA1403="g",'Data Entry'!Z1403*0.001,IF('Data Entry'!AA1403="mg",'Data Entry'!Z1403*0.000001,IF('Data Entry'!AA1403="t",'Data Entry'!Z1403*1000,IF('Data Entry'!AA1403="ml",'Data Entry'!Z1403*0.001,IF('Data Entry'!AA1403="kg",'Data Entry'!Z1403*1,IF('Data Entry'!AA1403="Piezas",'Data Entry'!Z1403*1,IF('Data Entry'!AA1403="L",'Data Entry'!Z1403*1,IFERROR(,""))))))))</f>
        <v>0</v>
      </c>
      <c r="H1400" s="1" t="s">
        <v>4</v>
      </c>
      <c r="I1400" s="1">
        <f>IF('Data Entry'!AC1403="g",'Data Entry'!AB1403*0.001,IF('Data Entry'!AC1403="mg",'Data Entry'!AB1403*0.000001,IF('Data Entry'!AC1403="t",'Data Entry'!AB1403*1000,IF('Data Entry'!AC1403="ml",'Data Entry'!AB1403*0.001,IF('Data Entry'!AC1403="kg",'Data Entry'!AB1403*1,IF('Data Entry'!AC1403="L",'Data Entry'!AB1403*1,IFERROR(,"")))))))</f>
        <v>0</v>
      </c>
      <c r="J1400" s="59" t="str">
        <f>'Data Entry'!AU1403</f>
        <v/>
      </c>
      <c r="K1400" s="1">
        <f>IF('Data Entry'!AI1403="g",'Data Entry'!AH1403*0.001*V1400,IF('Data Entry'!AI1403="UI",'Data Entry'!AH1403*0.000001*V1400,IF('Data Entry'!AI1403="mg",'Data Entry'!AH1403*0.000001*V1400,IF('Data Entry'!AI1403="t",'Data Entry'!AH1403*1000*V1400,IF('Data Entry'!AI1403="kg",'Data Entry'!AH1403*1*V1400,IF('Data Entry'!AI1403="L",'Data Entry'!AH1403*1*V1400,IFERROR(,"")))))))</f>
        <v>0</v>
      </c>
      <c r="L1400" s="1" t="s">
        <v>4</v>
      </c>
      <c r="M1400" s="59">
        <f>'Data Entry'!AJ1403</f>
        <v>0</v>
      </c>
      <c r="N1400" s="59" t="str">
        <f>'Data Entry'!AX1403</f>
        <v/>
      </c>
      <c r="O1400" s="1">
        <f>IF('Data Entry'!AL1403="g",'Data Entry'!AK1403*0.001*W1400,IF('Data Entry'!AL1403="UI",'Data Entry'!AK1403*0.000001*W1400,IF('Data Entry'!AL1403="mg",'Data Entry'!AK1403*0.000001*W1400,IF('Data Entry'!AL1403="t",'Data Entry'!AK1403*1000*W1400,IF('Data Entry'!AL1403="kg",'Data Entry'!AK1403*1*W1400,IF('Data Entry'!AL1403="L",'Data Entry'!AK1403*1*W1400,IFERROR(,"")))))))</f>
        <v>0</v>
      </c>
      <c r="P1400" s="1" t="s">
        <v>4</v>
      </c>
      <c r="Q1400" s="59">
        <f>'Data Entry'!AM1403</f>
        <v>0</v>
      </c>
      <c r="R1400" s="59" t="str">
        <f>'Data Entry'!BA1403</f>
        <v/>
      </c>
      <c r="S1400" s="1">
        <f>IF('Data Entry'!AO1403="g",'Data Entry'!AN1403*0.001*X1400,IF('Data Entry'!AO1403="UI",'Data Entry'!AN1403*0.000001*X1400,IF('Data Entry'!AO1403="mg",'Data Entry'!AN1403*0.000001*X1400,IF('Data Entry'!AO1403="t",'Data Entry'!AN1403*1000*X1400,IF('Data Entry'!AO1403="kg",'Data Entry'!AN1403*1*X1400,IF('Data Entry'!AO1403="L",'Data Entry'!AN1403*1*X1400,IFERROR(,"")))))))</f>
        <v>0</v>
      </c>
      <c r="T1400" s="1" t="s">
        <v>4</v>
      </c>
      <c r="U1400" s="59" t="str">
        <f>IF('Data Entry'!AP1403="No aplica","1",'Data Entry'!AP1403)</f>
        <v/>
      </c>
      <c r="V1400" s="59" t="str">
        <f>IF('Data Entry'!AS1403="No aplica","1",'Data Entry'!AS1403)</f>
        <v/>
      </c>
      <c r="W1400" s="59" t="str">
        <f>IF('Data Entry'!AV1403="No aplica","1",'Data Entry'!AV1403)</f>
        <v/>
      </c>
      <c r="X1400" s="59" t="str">
        <f>IF('Data Entry'!AY1403="No aplica","1",'Data Entry'!AY1403)</f>
        <v/>
      </c>
      <c r="Y1400" s="151" t="str">
        <f t="shared" si="21"/>
        <v/>
      </c>
      <c r="Z1400" s="152" t="str">
        <f>IF('Data Entry'!H1403="Yes","1",IF(AND('Data Entry'!H1403="",'Data Entry'!I1403="",'Data Entry'!J1403="",'Data Entry'!K1403="",'Data Entry'!L1403="",'Data Entry'!M1403="",'Data Entry'!N1403="",'Data Entry'!O1403="",'Data Entry'!P1403="",'Data Entry'!Q1403=""),"","1"))</f>
        <v/>
      </c>
      <c r="AA1400" s="152" t="str">
        <f>IF('Data Entry'!R1403="Yes","1",IF(AND('Data Entry'!R1403="",'Data Entry'!S1403="",'Data Entry'!T1403="",'Data Entry'!U1403=""),"","1"))</f>
        <v/>
      </c>
      <c r="AB1400" s="157" t="str">
        <f>IF('Data Entry'!V1403="Yes","1",IF(AND('Data Entry'!V1403="",'Data Entry'!W1403=""),"","1"))</f>
        <v/>
      </c>
    </row>
    <row r="1401" spans="1:28" ht="17">
      <c r="A1401" s="59">
        <f>'Data Entry'!AB1404</f>
        <v>0</v>
      </c>
      <c r="B1401" s="59" t="str">
        <f>'Data Entry'!AR1404</f>
        <v/>
      </c>
      <c r="C1401" s="1">
        <f>IF('Data Entry'!AD1404="g",'Data Entry'!AC1404*0.001*U1401,IF('Data Entry'!AD1404="UI",'Data Entry'!AC1404*0.000001*U1401,IF('Data Entry'!AD1404="mg",'Data Entry'!AC1404*0.000001*U1401,IF('Data Entry'!AD1404="t",'Data Entry'!AC1404*1000*U1401,IF('Data Entry'!AD1404="kg",'Data Entry'!AC1404*1*U1401,IF('Data Entry'!AD1404="L",'Data Entry'!AC1404*1*U1401,IFERROR(,"")))))))</f>
        <v>0</v>
      </c>
      <c r="D1401" s="1" t="s">
        <v>4</v>
      </c>
      <c r="E1401" s="1">
        <f>IF('Data Entry'!AF1404="g",'Data Entry'!AE1404*0.001,IF('Data Entry'!AF1404="mg",'Data Entry'!AE1404*0.000001,IF('Data Entry'!AF1404="t",'Data Entry'!AE1404*1000,IF('Data Entry'!AF1404="ml",'Data Entry'!AE1404*0.001,IF('Data Entry'!AF1404="kg",'Data Entry'!AE1404*1,IF('Data Entry'!AF1404="Pieza",'Data Entry'!AE1404*1,IF('Data Entry'!AF1404="L",'Data Entry'!AE1404*1,IFERROR(,""))))))))</f>
        <v>0</v>
      </c>
      <c r="F1401" s="1" t="s">
        <v>4</v>
      </c>
      <c r="G1401" s="1">
        <f>IF('Data Entry'!AA1404="g",'Data Entry'!Z1404*0.001,IF('Data Entry'!AA1404="mg",'Data Entry'!Z1404*0.000001,IF('Data Entry'!AA1404="t",'Data Entry'!Z1404*1000,IF('Data Entry'!AA1404="ml",'Data Entry'!Z1404*0.001,IF('Data Entry'!AA1404="kg",'Data Entry'!Z1404*1,IF('Data Entry'!AA1404="Piezas",'Data Entry'!Z1404*1,IF('Data Entry'!AA1404="L",'Data Entry'!Z1404*1,IFERROR(,""))))))))</f>
        <v>0</v>
      </c>
      <c r="H1401" s="1" t="s">
        <v>4</v>
      </c>
      <c r="I1401" s="1">
        <f>IF('Data Entry'!AC1404="g",'Data Entry'!AB1404*0.001,IF('Data Entry'!AC1404="mg",'Data Entry'!AB1404*0.000001,IF('Data Entry'!AC1404="t",'Data Entry'!AB1404*1000,IF('Data Entry'!AC1404="ml",'Data Entry'!AB1404*0.001,IF('Data Entry'!AC1404="kg",'Data Entry'!AB1404*1,IF('Data Entry'!AC1404="L",'Data Entry'!AB1404*1,IFERROR(,"")))))))</f>
        <v>0</v>
      </c>
      <c r="J1401" s="59" t="str">
        <f>'Data Entry'!AU1404</f>
        <v/>
      </c>
      <c r="K1401" s="1">
        <f>IF('Data Entry'!AI1404="g",'Data Entry'!AH1404*0.001*V1401,IF('Data Entry'!AI1404="UI",'Data Entry'!AH1404*0.000001*V1401,IF('Data Entry'!AI1404="mg",'Data Entry'!AH1404*0.000001*V1401,IF('Data Entry'!AI1404="t",'Data Entry'!AH1404*1000*V1401,IF('Data Entry'!AI1404="kg",'Data Entry'!AH1404*1*V1401,IF('Data Entry'!AI1404="L",'Data Entry'!AH1404*1*V1401,IFERROR(,"")))))))</f>
        <v>0</v>
      </c>
      <c r="L1401" s="1" t="s">
        <v>4</v>
      </c>
      <c r="M1401" s="59">
        <f>'Data Entry'!AJ1404</f>
        <v>0</v>
      </c>
      <c r="N1401" s="59" t="str">
        <f>'Data Entry'!AX1404</f>
        <v/>
      </c>
      <c r="O1401" s="1">
        <f>IF('Data Entry'!AL1404="g",'Data Entry'!AK1404*0.001*W1401,IF('Data Entry'!AL1404="UI",'Data Entry'!AK1404*0.000001*W1401,IF('Data Entry'!AL1404="mg",'Data Entry'!AK1404*0.000001*W1401,IF('Data Entry'!AL1404="t",'Data Entry'!AK1404*1000*W1401,IF('Data Entry'!AL1404="kg",'Data Entry'!AK1404*1*W1401,IF('Data Entry'!AL1404="L",'Data Entry'!AK1404*1*W1401,IFERROR(,"")))))))</f>
        <v>0</v>
      </c>
      <c r="P1401" s="1" t="s">
        <v>4</v>
      </c>
      <c r="Q1401" s="59">
        <f>'Data Entry'!AM1404</f>
        <v>0</v>
      </c>
      <c r="R1401" s="59" t="str">
        <f>'Data Entry'!BA1404</f>
        <v/>
      </c>
      <c r="S1401" s="1">
        <f>IF('Data Entry'!AO1404="g",'Data Entry'!AN1404*0.001*X1401,IF('Data Entry'!AO1404="UI",'Data Entry'!AN1404*0.000001*X1401,IF('Data Entry'!AO1404="mg",'Data Entry'!AN1404*0.000001*X1401,IF('Data Entry'!AO1404="t",'Data Entry'!AN1404*1000*X1401,IF('Data Entry'!AO1404="kg",'Data Entry'!AN1404*1*X1401,IF('Data Entry'!AO1404="L",'Data Entry'!AN1404*1*X1401,IFERROR(,"")))))))</f>
        <v>0</v>
      </c>
      <c r="T1401" s="1" t="s">
        <v>4</v>
      </c>
      <c r="U1401" s="59" t="str">
        <f>IF('Data Entry'!AP1404="No aplica","1",'Data Entry'!AP1404)</f>
        <v/>
      </c>
      <c r="V1401" s="59" t="str">
        <f>IF('Data Entry'!AS1404="No aplica","1",'Data Entry'!AS1404)</f>
        <v/>
      </c>
      <c r="W1401" s="59" t="str">
        <f>IF('Data Entry'!AV1404="No aplica","1",'Data Entry'!AV1404)</f>
        <v/>
      </c>
      <c r="X1401" s="59" t="str">
        <f>IF('Data Entry'!AY1404="No aplica","1",'Data Entry'!AY1404)</f>
        <v/>
      </c>
      <c r="Y1401" s="151" t="str">
        <f t="shared" si="21"/>
        <v/>
      </c>
      <c r="Z1401" s="152" t="str">
        <f>IF('Data Entry'!H1404="Yes","1",IF(AND('Data Entry'!H1404="",'Data Entry'!I1404="",'Data Entry'!J1404="",'Data Entry'!K1404="",'Data Entry'!L1404="",'Data Entry'!M1404="",'Data Entry'!N1404="",'Data Entry'!O1404="",'Data Entry'!P1404="",'Data Entry'!Q1404=""),"","1"))</f>
        <v/>
      </c>
      <c r="AA1401" s="152" t="str">
        <f>IF('Data Entry'!R1404="Yes","1",IF(AND('Data Entry'!R1404="",'Data Entry'!S1404="",'Data Entry'!T1404="",'Data Entry'!U1404=""),"","1"))</f>
        <v/>
      </c>
      <c r="AB1401" s="157" t="str">
        <f>IF('Data Entry'!V1404="Yes","1",IF(AND('Data Entry'!V1404="",'Data Entry'!W1404=""),"","1"))</f>
        <v/>
      </c>
    </row>
    <row r="1402" spans="1:28" ht="17">
      <c r="A1402" s="59">
        <f>'Data Entry'!AB1405</f>
        <v>0</v>
      </c>
      <c r="B1402" s="59" t="str">
        <f>'Data Entry'!AR1405</f>
        <v/>
      </c>
      <c r="C1402" s="1">
        <f>IF('Data Entry'!AD1405="g",'Data Entry'!AC1405*0.001*U1402,IF('Data Entry'!AD1405="UI",'Data Entry'!AC1405*0.000001*U1402,IF('Data Entry'!AD1405="mg",'Data Entry'!AC1405*0.000001*U1402,IF('Data Entry'!AD1405="t",'Data Entry'!AC1405*1000*U1402,IF('Data Entry'!AD1405="kg",'Data Entry'!AC1405*1*U1402,IF('Data Entry'!AD1405="L",'Data Entry'!AC1405*1*U1402,IFERROR(,"")))))))</f>
        <v>0</v>
      </c>
      <c r="D1402" s="1" t="s">
        <v>4</v>
      </c>
      <c r="E1402" s="1">
        <f>IF('Data Entry'!AF1405="g",'Data Entry'!AE1405*0.001,IF('Data Entry'!AF1405="mg",'Data Entry'!AE1405*0.000001,IF('Data Entry'!AF1405="t",'Data Entry'!AE1405*1000,IF('Data Entry'!AF1405="ml",'Data Entry'!AE1405*0.001,IF('Data Entry'!AF1405="kg",'Data Entry'!AE1405*1,IF('Data Entry'!AF1405="Pieza",'Data Entry'!AE1405*1,IF('Data Entry'!AF1405="L",'Data Entry'!AE1405*1,IFERROR(,""))))))))</f>
        <v>0</v>
      </c>
      <c r="F1402" s="1" t="s">
        <v>4</v>
      </c>
      <c r="G1402" s="1">
        <f>IF('Data Entry'!AA1405="g",'Data Entry'!Z1405*0.001,IF('Data Entry'!AA1405="mg",'Data Entry'!Z1405*0.000001,IF('Data Entry'!AA1405="t",'Data Entry'!Z1405*1000,IF('Data Entry'!AA1405="ml",'Data Entry'!Z1405*0.001,IF('Data Entry'!AA1405="kg",'Data Entry'!Z1405*1,IF('Data Entry'!AA1405="Piezas",'Data Entry'!Z1405*1,IF('Data Entry'!AA1405="L",'Data Entry'!Z1405*1,IFERROR(,""))))))))</f>
        <v>0</v>
      </c>
      <c r="H1402" s="1" t="s">
        <v>4</v>
      </c>
      <c r="I1402" s="1">
        <f>IF('Data Entry'!AC1405="g",'Data Entry'!AB1405*0.001,IF('Data Entry'!AC1405="mg",'Data Entry'!AB1405*0.000001,IF('Data Entry'!AC1405="t",'Data Entry'!AB1405*1000,IF('Data Entry'!AC1405="ml",'Data Entry'!AB1405*0.001,IF('Data Entry'!AC1405="kg",'Data Entry'!AB1405*1,IF('Data Entry'!AC1405="L",'Data Entry'!AB1405*1,IFERROR(,"")))))))</f>
        <v>0</v>
      </c>
      <c r="J1402" s="59" t="str">
        <f>'Data Entry'!AU1405</f>
        <v/>
      </c>
      <c r="K1402" s="1">
        <f>IF('Data Entry'!AI1405="g",'Data Entry'!AH1405*0.001*V1402,IF('Data Entry'!AI1405="UI",'Data Entry'!AH1405*0.000001*V1402,IF('Data Entry'!AI1405="mg",'Data Entry'!AH1405*0.000001*V1402,IF('Data Entry'!AI1405="t",'Data Entry'!AH1405*1000*V1402,IF('Data Entry'!AI1405="kg",'Data Entry'!AH1405*1*V1402,IF('Data Entry'!AI1405="L",'Data Entry'!AH1405*1*V1402,IFERROR(,"")))))))</f>
        <v>0</v>
      </c>
      <c r="L1402" s="1" t="s">
        <v>4</v>
      </c>
      <c r="M1402" s="59">
        <f>'Data Entry'!AJ1405</f>
        <v>0</v>
      </c>
      <c r="N1402" s="59" t="str">
        <f>'Data Entry'!AX1405</f>
        <v/>
      </c>
      <c r="O1402" s="1">
        <f>IF('Data Entry'!AL1405="g",'Data Entry'!AK1405*0.001*W1402,IF('Data Entry'!AL1405="UI",'Data Entry'!AK1405*0.000001*W1402,IF('Data Entry'!AL1405="mg",'Data Entry'!AK1405*0.000001*W1402,IF('Data Entry'!AL1405="t",'Data Entry'!AK1405*1000*W1402,IF('Data Entry'!AL1405="kg",'Data Entry'!AK1405*1*W1402,IF('Data Entry'!AL1405="L",'Data Entry'!AK1405*1*W1402,IFERROR(,"")))))))</f>
        <v>0</v>
      </c>
      <c r="P1402" s="1" t="s">
        <v>4</v>
      </c>
      <c r="Q1402" s="59">
        <f>'Data Entry'!AM1405</f>
        <v>0</v>
      </c>
      <c r="R1402" s="59" t="str">
        <f>'Data Entry'!BA1405</f>
        <v/>
      </c>
      <c r="S1402" s="1">
        <f>IF('Data Entry'!AO1405="g",'Data Entry'!AN1405*0.001*X1402,IF('Data Entry'!AO1405="UI",'Data Entry'!AN1405*0.000001*X1402,IF('Data Entry'!AO1405="mg",'Data Entry'!AN1405*0.000001*X1402,IF('Data Entry'!AO1405="t",'Data Entry'!AN1405*1000*X1402,IF('Data Entry'!AO1405="kg",'Data Entry'!AN1405*1*X1402,IF('Data Entry'!AO1405="L",'Data Entry'!AN1405*1*X1402,IFERROR(,"")))))))</f>
        <v>0</v>
      </c>
      <c r="T1402" s="1" t="s">
        <v>4</v>
      </c>
      <c r="U1402" s="59" t="str">
        <f>IF('Data Entry'!AP1405="No aplica","1",'Data Entry'!AP1405)</f>
        <v/>
      </c>
      <c r="V1402" s="59" t="str">
        <f>IF('Data Entry'!AS1405="No aplica","1",'Data Entry'!AS1405)</f>
        <v/>
      </c>
      <c r="W1402" s="59" t="str">
        <f>IF('Data Entry'!AV1405="No aplica","1",'Data Entry'!AV1405)</f>
        <v/>
      </c>
      <c r="X1402" s="59" t="str">
        <f>IF('Data Entry'!AY1405="No aplica","1",'Data Entry'!AY1405)</f>
        <v/>
      </c>
      <c r="Y1402" s="151" t="str">
        <f t="shared" si="21"/>
        <v/>
      </c>
      <c r="Z1402" s="152" t="str">
        <f>IF('Data Entry'!H1405="Yes","1",IF(AND('Data Entry'!H1405="",'Data Entry'!I1405="",'Data Entry'!J1405="",'Data Entry'!K1405="",'Data Entry'!L1405="",'Data Entry'!M1405="",'Data Entry'!N1405="",'Data Entry'!O1405="",'Data Entry'!P1405="",'Data Entry'!Q1405=""),"","1"))</f>
        <v/>
      </c>
      <c r="AA1402" s="152" t="str">
        <f>IF('Data Entry'!R1405="Yes","1",IF(AND('Data Entry'!R1405="",'Data Entry'!S1405="",'Data Entry'!T1405="",'Data Entry'!U1405=""),"","1"))</f>
        <v/>
      </c>
      <c r="AB1402" s="157" t="str">
        <f>IF('Data Entry'!V1405="Yes","1",IF(AND('Data Entry'!V1405="",'Data Entry'!W1405=""),"","1"))</f>
        <v/>
      </c>
    </row>
    <row r="1403" spans="1:28" ht="17">
      <c r="A1403" s="59">
        <f>'Data Entry'!AB1406</f>
        <v>0</v>
      </c>
      <c r="B1403" s="59" t="str">
        <f>'Data Entry'!AR1406</f>
        <v/>
      </c>
      <c r="C1403" s="1">
        <f>IF('Data Entry'!AD1406="g",'Data Entry'!AC1406*0.001*U1403,IF('Data Entry'!AD1406="UI",'Data Entry'!AC1406*0.000001*U1403,IF('Data Entry'!AD1406="mg",'Data Entry'!AC1406*0.000001*U1403,IF('Data Entry'!AD1406="t",'Data Entry'!AC1406*1000*U1403,IF('Data Entry'!AD1406="kg",'Data Entry'!AC1406*1*U1403,IF('Data Entry'!AD1406="L",'Data Entry'!AC1406*1*U1403,IFERROR(,"")))))))</f>
        <v>0</v>
      </c>
      <c r="D1403" s="1" t="s">
        <v>4</v>
      </c>
      <c r="E1403" s="1">
        <f>IF('Data Entry'!AF1406="g",'Data Entry'!AE1406*0.001,IF('Data Entry'!AF1406="mg",'Data Entry'!AE1406*0.000001,IF('Data Entry'!AF1406="t",'Data Entry'!AE1406*1000,IF('Data Entry'!AF1406="ml",'Data Entry'!AE1406*0.001,IF('Data Entry'!AF1406="kg",'Data Entry'!AE1406*1,IF('Data Entry'!AF1406="Pieza",'Data Entry'!AE1406*1,IF('Data Entry'!AF1406="L",'Data Entry'!AE1406*1,IFERROR(,""))))))))</f>
        <v>0</v>
      </c>
      <c r="F1403" s="1" t="s">
        <v>4</v>
      </c>
      <c r="G1403" s="1">
        <f>IF('Data Entry'!AA1406="g",'Data Entry'!Z1406*0.001,IF('Data Entry'!AA1406="mg",'Data Entry'!Z1406*0.000001,IF('Data Entry'!AA1406="t",'Data Entry'!Z1406*1000,IF('Data Entry'!AA1406="ml",'Data Entry'!Z1406*0.001,IF('Data Entry'!AA1406="kg",'Data Entry'!Z1406*1,IF('Data Entry'!AA1406="Piezas",'Data Entry'!Z1406*1,IF('Data Entry'!AA1406="L",'Data Entry'!Z1406*1,IFERROR(,""))))))))</f>
        <v>0</v>
      </c>
      <c r="H1403" s="1" t="s">
        <v>4</v>
      </c>
      <c r="I1403" s="1">
        <f>IF('Data Entry'!AC1406="g",'Data Entry'!AB1406*0.001,IF('Data Entry'!AC1406="mg",'Data Entry'!AB1406*0.000001,IF('Data Entry'!AC1406="t",'Data Entry'!AB1406*1000,IF('Data Entry'!AC1406="ml",'Data Entry'!AB1406*0.001,IF('Data Entry'!AC1406="kg",'Data Entry'!AB1406*1,IF('Data Entry'!AC1406="L",'Data Entry'!AB1406*1,IFERROR(,"")))))))</f>
        <v>0</v>
      </c>
      <c r="J1403" s="59" t="str">
        <f>'Data Entry'!AU1406</f>
        <v/>
      </c>
      <c r="K1403" s="1">
        <f>IF('Data Entry'!AI1406="g",'Data Entry'!AH1406*0.001*V1403,IF('Data Entry'!AI1406="UI",'Data Entry'!AH1406*0.000001*V1403,IF('Data Entry'!AI1406="mg",'Data Entry'!AH1406*0.000001*V1403,IF('Data Entry'!AI1406="t",'Data Entry'!AH1406*1000*V1403,IF('Data Entry'!AI1406="kg",'Data Entry'!AH1406*1*V1403,IF('Data Entry'!AI1406="L",'Data Entry'!AH1406*1*V1403,IFERROR(,"")))))))</f>
        <v>0</v>
      </c>
      <c r="L1403" s="1" t="s">
        <v>4</v>
      </c>
      <c r="M1403" s="59">
        <f>'Data Entry'!AJ1406</f>
        <v>0</v>
      </c>
      <c r="N1403" s="59" t="str">
        <f>'Data Entry'!AX1406</f>
        <v/>
      </c>
      <c r="O1403" s="1">
        <f>IF('Data Entry'!AL1406="g",'Data Entry'!AK1406*0.001*W1403,IF('Data Entry'!AL1406="UI",'Data Entry'!AK1406*0.000001*W1403,IF('Data Entry'!AL1406="mg",'Data Entry'!AK1406*0.000001*W1403,IF('Data Entry'!AL1406="t",'Data Entry'!AK1406*1000*W1403,IF('Data Entry'!AL1406="kg",'Data Entry'!AK1406*1*W1403,IF('Data Entry'!AL1406="L",'Data Entry'!AK1406*1*W1403,IFERROR(,"")))))))</f>
        <v>0</v>
      </c>
      <c r="P1403" s="1" t="s">
        <v>4</v>
      </c>
      <c r="Q1403" s="59">
        <f>'Data Entry'!AM1406</f>
        <v>0</v>
      </c>
      <c r="R1403" s="59" t="str">
        <f>'Data Entry'!BA1406</f>
        <v/>
      </c>
      <c r="S1403" s="1">
        <f>IF('Data Entry'!AO1406="g",'Data Entry'!AN1406*0.001*X1403,IF('Data Entry'!AO1406="UI",'Data Entry'!AN1406*0.000001*X1403,IF('Data Entry'!AO1406="mg",'Data Entry'!AN1406*0.000001*X1403,IF('Data Entry'!AO1406="t",'Data Entry'!AN1406*1000*X1403,IF('Data Entry'!AO1406="kg",'Data Entry'!AN1406*1*X1403,IF('Data Entry'!AO1406="L",'Data Entry'!AN1406*1*X1403,IFERROR(,"")))))))</f>
        <v>0</v>
      </c>
      <c r="T1403" s="1" t="s">
        <v>4</v>
      </c>
      <c r="U1403" s="59" t="str">
        <f>IF('Data Entry'!AP1406="No aplica","1",'Data Entry'!AP1406)</f>
        <v/>
      </c>
      <c r="V1403" s="59" t="str">
        <f>IF('Data Entry'!AS1406="No aplica","1",'Data Entry'!AS1406)</f>
        <v/>
      </c>
      <c r="W1403" s="59" t="str">
        <f>IF('Data Entry'!AV1406="No aplica","1",'Data Entry'!AV1406)</f>
        <v/>
      </c>
      <c r="X1403" s="59" t="str">
        <f>IF('Data Entry'!AY1406="No aplica","1",'Data Entry'!AY1406)</f>
        <v/>
      </c>
      <c r="Y1403" s="151" t="str">
        <f t="shared" si="21"/>
        <v/>
      </c>
      <c r="Z1403" s="152" t="str">
        <f>IF('Data Entry'!H1406="Yes","1",IF(AND('Data Entry'!H1406="",'Data Entry'!I1406="",'Data Entry'!J1406="",'Data Entry'!K1406="",'Data Entry'!L1406="",'Data Entry'!M1406="",'Data Entry'!N1406="",'Data Entry'!O1406="",'Data Entry'!P1406="",'Data Entry'!Q1406=""),"","1"))</f>
        <v/>
      </c>
      <c r="AA1403" s="152" t="str">
        <f>IF('Data Entry'!R1406="Yes","1",IF(AND('Data Entry'!R1406="",'Data Entry'!S1406="",'Data Entry'!T1406="",'Data Entry'!U1406=""),"","1"))</f>
        <v/>
      </c>
      <c r="AB1403" s="157" t="str">
        <f>IF('Data Entry'!V1406="Yes","1",IF(AND('Data Entry'!V1406="",'Data Entry'!W1406=""),"","1"))</f>
        <v/>
      </c>
    </row>
    <row r="1404" spans="1:28" ht="17">
      <c r="A1404" s="59">
        <f>'Data Entry'!AB1407</f>
        <v>0</v>
      </c>
      <c r="B1404" s="59" t="str">
        <f>'Data Entry'!AR1407</f>
        <v/>
      </c>
      <c r="C1404" s="1">
        <f>IF('Data Entry'!AD1407="g",'Data Entry'!AC1407*0.001*U1404,IF('Data Entry'!AD1407="UI",'Data Entry'!AC1407*0.000001*U1404,IF('Data Entry'!AD1407="mg",'Data Entry'!AC1407*0.000001*U1404,IF('Data Entry'!AD1407="t",'Data Entry'!AC1407*1000*U1404,IF('Data Entry'!AD1407="kg",'Data Entry'!AC1407*1*U1404,IF('Data Entry'!AD1407="L",'Data Entry'!AC1407*1*U1404,IFERROR(,"")))))))</f>
        <v>0</v>
      </c>
      <c r="D1404" s="1" t="s">
        <v>4</v>
      </c>
      <c r="E1404" s="1">
        <f>IF('Data Entry'!AF1407="g",'Data Entry'!AE1407*0.001,IF('Data Entry'!AF1407="mg",'Data Entry'!AE1407*0.000001,IF('Data Entry'!AF1407="t",'Data Entry'!AE1407*1000,IF('Data Entry'!AF1407="ml",'Data Entry'!AE1407*0.001,IF('Data Entry'!AF1407="kg",'Data Entry'!AE1407*1,IF('Data Entry'!AF1407="Pieza",'Data Entry'!AE1407*1,IF('Data Entry'!AF1407="L",'Data Entry'!AE1407*1,IFERROR(,""))))))))</f>
        <v>0</v>
      </c>
      <c r="F1404" s="1" t="s">
        <v>4</v>
      </c>
      <c r="G1404" s="1">
        <f>IF('Data Entry'!AA1407="g",'Data Entry'!Z1407*0.001,IF('Data Entry'!AA1407="mg",'Data Entry'!Z1407*0.000001,IF('Data Entry'!AA1407="t",'Data Entry'!Z1407*1000,IF('Data Entry'!AA1407="ml",'Data Entry'!Z1407*0.001,IF('Data Entry'!AA1407="kg",'Data Entry'!Z1407*1,IF('Data Entry'!AA1407="Piezas",'Data Entry'!Z1407*1,IF('Data Entry'!AA1407="L",'Data Entry'!Z1407*1,IFERROR(,""))))))))</f>
        <v>0</v>
      </c>
      <c r="H1404" s="1" t="s">
        <v>4</v>
      </c>
      <c r="I1404" s="1">
        <f>IF('Data Entry'!AC1407="g",'Data Entry'!AB1407*0.001,IF('Data Entry'!AC1407="mg",'Data Entry'!AB1407*0.000001,IF('Data Entry'!AC1407="t",'Data Entry'!AB1407*1000,IF('Data Entry'!AC1407="ml",'Data Entry'!AB1407*0.001,IF('Data Entry'!AC1407="kg",'Data Entry'!AB1407*1,IF('Data Entry'!AC1407="L",'Data Entry'!AB1407*1,IFERROR(,"")))))))</f>
        <v>0</v>
      </c>
      <c r="J1404" s="59" t="str">
        <f>'Data Entry'!AU1407</f>
        <v/>
      </c>
      <c r="K1404" s="1">
        <f>IF('Data Entry'!AI1407="g",'Data Entry'!AH1407*0.001*V1404,IF('Data Entry'!AI1407="UI",'Data Entry'!AH1407*0.000001*V1404,IF('Data Entry'!AI1407="mg",'Data Entry'!AH1407*0.000001*V1404,IF('Data Entry'!AI1407="t",'Data Entry'!AH1407*1000*V1404,IF('Data Entry'!AI1407="kg",'Data Entry'!AH1407*1*V1404,IF('Data Entry'!AI1407="L",'Data Entry'!AH1407*1*V1404,IFERROR(,"")))))))</f>
        <v>0</v>
      </c>
      <c r="L1404" s="1" t="s">
        <v>4</v>
      </c>
      <c r="M1404" s="59">
        <f>'Data Entry'!AJ1407</f>
        <v>0</v>
      </c>
      <c r="N1404" s="59" t="str">
        <f>'Data Entry'!AX1407</f>
        <v/>
      </c>
      <c r="O1404" s="1">
        <f>IF('Data Entry'!AL1407="g",'Data Entry'!AK1407*0.001*W1404,IF('Data Entry'!AL1407="UI",'Data Entry'!AK1407*0.000001*W1404,IF('Data Entry'!AL1407="mg",'Data Entry'!AK1407*0.000001*W1404,IF('Data Entry'!AL1407="t",'Data Entry'!AK1407*1000*W1404,IF('Data Entry'!AL1407="kg",'Data Entry'!AK1407*1*W1404,IF('Data Entry'!AL1407="L",'Data Entry'!AK1407*1*W1404,IFERROR(,"")))))))</f>
        <v>0</v>
      </c>
      <c r="P1404" s="1" t="s">
        <v>4</v>
      </c>
      <c r="Q1404" s="59">
        <f>'Data Entry'!AM1407</f>
        <v>0</v>
      </c>
      <c r="R1404" s="59" t="str">
        <f>'Data Entry'!BA1407</f>
        <v/>
      </c>
      <c r="S1404" s="1">
        <f>IF('Data Entry'!AO1407="g",'Data Entry'!AN1407*0.001*X1404,IF('Data Entry'!AO1407="UI",'Data Entry'!AN1407*0.000001*X1404,IF('Data Entry'!AO1407="mg",'Data Entry'!AN1407*0.000001*X1404,IF('Data Entry'!AO1407="t",'Data Entry'!AN1407*1000*X1404,IF('Data Entry'!AO1407="kg",'Data Entry'!AN1407*1*X1404,IF('Data Entry'!AO1407="L",'Data Entry'!AN1407*1*X1404,IFERROR(,"")))))))</f>
        <v>0</v>
      </c>
      <c r="T1404" s="1" t="s">
        <v>4</v>
      </c>
      <c r="U1404" s="59" t="str">
        <f>IF('Data Entry'!AP1407="No aplica","1",'Data Entry'!AP1407)</f>
        <v/>
      </c>
      <c r="V1404" s="59" t="str">
        <f>IF('Data Entry'!AS1407="No aplica","1",'Data Entry'!AS1407)</f>
        <v/>
      </c>
      <c r="W1404" s="59" t="str">
        <f>IF('Data Entry'!AV1407="No aplica","1",'Data Entry'!AV1407)</f>
        <v/>
      </c>
      <c r="X1404" s="59" t="str">
        <f>IF('Data Entry'!AY1407="No aplica","1",'Data Entry'!AY1407)</f>
        <v/>
      </c>
      <c r="Y1404" s="151" t="str">
        <f t="shared" si="21"/>
        <v/>
      </c>
      <c r="Z1404" s="152" t="str">
        <f>IF('Data Entry'!H1407="Yes","1",IF(AND('Data Entry'!H1407="",'Data Entry'!I1407="",'Data Entry'!J1407="",'Data Entry'!K1407="",'Data Entry'!L1407="",'Data Entry'!M1407="",'Data Entry'!N1407="",'Data Entry'!O1407="",'Data Entry'!P1407="",'Data Entry'!Q1407=""),"","1"))</f>
        <v/>
      </c>
      <c r="AA1404" s="152" t="str">
        <f>IF('Data Entry'!R1407="Yes","1",IF(AND('Data Entry'!R1407="",'Data Entry'!S1407="",'Data Entry'!T1407="",'Data Entry'!U1407=""),"","1"))</f>
        <v/>
      </c>
      <c r="AB1404" s="157" t="str">
        <f>IF('Data Entry'!V1407="Yes","1",IF(AND('Data Entry'!V1407="",'Data Entry'!W1407=""),"","1"))</f>
        <v/>
      </c>
    </row>
    <row r="1405" spans="1:28" ht="17">
      <c r="A1405" s="59">
        <f>'Data Entry'!AB1408</f>
        <v>0</v>
      </c>
      <c r="B1405" s="59" t="str">
        <f>'Data Entry'!AR1408</f>
        <v/>
      </c>
      <c r="C1405" s="1">
        <f>IF('Data Entry'!AD1408="g",'Data Entry'!AC1408*0.001*U1405,IF('Data Entry'!AD1408="UI",'Data Entry'!AC1408*0.000001*U1405,IF('Data Entry'!AD1408="mg",'Data Entry'!AC1408*0.000001*U1405,IF('Data Entry'!AD1408="t",'Data Entry'!AC1408*1000*U1405,IF('Data Entry'!AD1408="kg",'Data Entry'!AC1408*1*U1405,IF('Data Entry'!AD1408="L",'Data Entry'!AC1408*1*U1405,IFERROR(,"")))))))</f>
        <v>0</v>
      </c>
      <c r="D1405" s="1" t="s">
        <v>4</v>
      </c>
      <c r="E1405" s="1">
        <f>IF('Data Entry'!AF1408="g",'Data Entry'!AE1408*0.001,IF('Data Entry'!AF1408="mg",'Data Entry'!AE1408*0.000001,IF('Data Entry'!AF1408="t",'Data Entry'!AE1408*1000,IF('Data Entry'!AF1408="ml",'Data Entry'!AE1408*0.001,IF('Data Entry'!AF1408="kg",'Data Entry'!AE1408*1,IF('Data Entry'!AF1408="Pieza",'Data Entry'!AE1408*1,IF('Data Entry'!AF1408="L",'Data Entry'!AE1408*1,IFERROR(,""))))))))</f>
        <v>0</v>
      </c>
      <c r="F1405" s="1" t="s">
        <v>4</v>
      </c>
      <c r="G1405" s="1">
        <f>IF('Data Entry'!AA1408="g",'Data Entry'!Z1408*0.001,IF('Data Entry'!AA1408="mg",'Data Entry'!Z1408*0.000001,IF('Data Entry'!AA1408="t",'Data Entry'!Z1408*1000,IF('Data Entry'!AA1408="ml",'Data Entry'!Z1408*0.001,IF('Data Entry'!AA1408="kg",'Data Entry'!Z1408*1,IF('Data Entry'!AA1408="Piezas",'Data Entry'!Z1408*1,IF('Data Entry'!AA1408="L",'Data Entry'!Z1408*1,IFERROR(,""))))))))</f>
        <v>0</v>
      </c>
      <c r="H1405" s="1" t="s">
        <v>4</v>
      </c>
      <c r="I1405" s="1">
        <f>IF('Data Entry'!AC1408="g",'Data Entry'!AB1408*0.001,IF('Data Entry'!AC1408="mg",'Data Entry'!AB1408*0.000001,IF('Data Entry'!AC1408="t",'Data Entry'!AB1408*1000,IF('Data Entry'!AC1408="ml",'Data Entry'!AB1408*0.001,IF('Data Entry'!AC1408="kg",'Data Entry'!AB1408*1,IF('Data Entry'!AC1408="L",'Data Entry'!AB1408*1,IFERROR(,"")))))))</f>
        <v>0</v>
      </c>
      <c r="J1405" s="59" t="str">
        <f>'Data Entry'!AU1408</f>
        <v/>
      </c>
      <c r="K1405" s="1">
        <f>IF('Data Entry'!AI1408="g",'Data Entry'!AH1408*0.001*V1405,IF('Data Entry'!AI1408="UI",'Data Entry'!AH1408*0.000001*V1405,IF('Data Entry'!AI1408="mg",'Data Entry'!AH1408*0.000001*V1405,IF('Data Entry'!AI1408="t",'Data Entry'!AH1408*1000*V1405,IF('Data Entry'!AI1408="kg",'Data Entry'!AH1408*1*V1405,IF('Data Entry'!AI1408="L",'Data Entry'!AH1408*1*V1405,IFERROR(,"")))))))</f>
        <v>0</v>
      </c>
      <c r="L1405" s="1" t="s">
        <v>4</v>
      </c>
      <c r="M1405" s="59">
        <f>'Data Entry'!AJ1408</f>
        <v>0</v>
      </c>
      <c r="N1405" s="59" t="str">
        <f>'Data Entry'!AX1408</f>
        <v/>
      </c>
      <c r="O1405" s="1">
        <f>IF('Data Entry'!AL1408="g",'Data Entry'!AK1408*0.001*W1405,IF('Data Entry'!AL1408="UI",'Data Entry'!AK1408*0.000001*W1405,IF('Data Entry'!AL1408="mg",'Data Entry'!AK1408*0.000001*W1405,IF('Data Entry'!AL1408="t",'Data Entry'!AK1408*1000*W1405,IF('Data Entry'!AL1408="kg",'Data Entry'!AK1408*1*W1405,IF('Data Entry'!AL1408="L",'Data Entry'!AK1408*1*W1405,IFERROR(,"")))))))</f>
        <v>0</v>
      </c>
      <c r="P1405" s="1" t="s">
        <v>4</v>
      </c>
      <c r="Q1405" s="59">
        <f>'Data Entry'!AM1408</f>
        <v>0</v>
      </c>
      <c r="R1405" s="59" t="str">
        <f>'Data Entry'!BA1408</f>
        <v/>
      </c>
      <c r="S1405" s="1">
        <f>IF('Data Entry'!AO1408="g",'Data Entry'!AN1408*0.001*X1405,IF('Data Entry'!AO1408="UI",'Data Entry'!AN1408*0.000001*X1405,IF('Data Entry'!AO1408="mg",'Data Entry'!AN1408*0.000001*X1405,IF('Data Entry'!AO1408="t",'Data Entry'!AN1408*1000*X1405,IF('Data Entry'!AO1408="kg",'Data Entry'!AN1408*1*X1405,IF('Data Entry'!AO1408="L",'Data Entry'!AN1408*1*X1405,IFERROR(,"")))))))</f>
        <v>0</v>
      </c>
      <c r="T1405" s="1" t="s">
        <v>4</v>
      </c>
      <c r="U1405" s="59" t="str">
        <f>IF('Data Entry'!AP1408="No aplica","1",'Data Entry'!AP1408)</f>
        <v/>
      </c>
      <c r="V1405" s="59" t="str">
        <f>IF('Data Entry'!AS1408="No aplica","1",'Data Entry'!AS1408)</f>
        <v/>
      </c>
      <c r="W1405" s="59" t="str">
        <f>IF('Data Entry'!AV1408="No aplica","1",'Data Entry'!AV1408)</f>
        <v/>
      </c>
      <c r="X1405" s="59" t="str">
        <f>IF('Data Entry'!AY1408="No aplica","1",'Data Entry'!AY1408)</f>
        <v/>
      </c>
      <c r="Y1405" s="151" t="str">
        <f t="shared" si="21"/>
        <v/>
      </c>
      <c r="Z1405" s="152" t="str">
        <f>IF('Data Entry'!H1408="Yes","1",IF(AND('Data Entry'!H1408="",'Data Entry'!I1408="",'Data Entry'!J1408="",'Data Entry'!K1408="",'Data Entry'!L1408="",'Data Entry'!M1408="",'Data Entry'!N1408="",'Data Entry'!O1408="",'Data Entry'!P1408="",'Data Entry'!Q1408=""),"","1"))</f>
        <v/>
      </c>
      <c r="AA1405" s="152" t="str">
        <f>IF('Data Entry'!R1408="Yes","1",IF(AND('Data Entry'!R1408="",'Data Entry'!S1408="",'Data Entry'!T1408="",'Data Entry'!U1408=""),"","1"))</f>
        <v/>
      </c>
      <c r="AB1405" s="157" t="str">
        <f>IF('Data Entry'!V1408="Yes","1",IF(AND('Data Entry'!V1408="",'Data Entry'!W1408=""),"","1"))</f>
        <v/>
      </c>
    </row>
    <row r="1406" spans="1:28" ht="17">
      <c r="A1406" s="59">
        <f>'Data Entry'!AB1409</f>
        <v>0</v>
      </c>
      <c r="B1406" s="59" t="str">
        <f>'Data Entry'!AR1409</f>
        <v/>
      </c>
      <c r="C1406" s="1">
        <f>IF('Data Entry'!AD1409="g",'Data Entry'!AC1409*0.001*U1406,IF('Data Entry'!AD1409="UI",'Data Entry'!AC1409*0.000001*U1406,IF('Data Entry'!AD1409="mg",'Data Entry'!AC1409*0.000001*U1406,IF('Data Entry'!AD1409="t",'Data Entry'!AC1409*1000*U1406,IF('Data Entry'!AD1409="kg",'Data Entry'!AC1409*1*U1406,IF('Data Entry'!AD1409="L",'Data Entry'!AC1409*1*U1406,IFERROR(,"")))))))</f>
        <v>0</v>
      </c>
      <c r="D1406" s="1" t="s">
        <v>4</v>
      </c>
      <c r="E1406" s="1">
        <f>IF('Data Entry'!AF1409="g",'Data Entry'!AE1409*0.001,IF('Data Entry'!AF1409="mg",'Data Entry'!AE1409*0.000001,IF('Data Entry'!AF1409="t",'Data Entry'!AE1409*1000,IF('Data Entry'!AF1409="ml",'Data Entry'!AE1409*0.001,IF('Data Entry'!AF1409="kg",'Data Entry'!AE1409*1,IF('Data Entry'!AF1409="Pieza",'Data Entry'!AE1409*1,IF('Data Entry'!AF1409="L",'Data Entry'!AE1409*1,IFERROR(,""))))))))</f>
        <v>0</v>
      </c>
      <c r="F1406" s="1" t="s">
        <v>4</v>
      </c>
      <c r="G1406" s="1">
        <f>IF('Data Entry'!AA1409="g",'Data Entry'!Z1409*0.001,IF('Data Entry'!AA1409="mg",'Data Entry'!Z1409*0.000001,IF('Data Entry'!AA1409="t",'Data Entry'!Z1409*1000,IF('Data Entry'!AA1409="ml",'Data Entry'!Z1409*0.001,IF('Data Entry'!AA1409="kg",'Data Entry'!Z1409*1,IF('Data Entry'!AA1409="Piezas",'Data Entry'!Z1409*1,IF('Data Entry'!AA1409="L",'Data Entry'!Z1409*1,IFERROR(,""))))))))</f>
        <v>0</v>
      </c>
      <c r="H1406" s="1" t="s">
        <v>4</v>
      </c>
      <c r="I1406" s="1">
        <f>IF('Data Entry'!AC1409="g",'Data Entry'!AB1409*0.001,IF('Data Entry'!AC1409="mg",'Data Entry'!AB1409*0.000001,IF('Data Entry'!AC1409="t",'Data Entry'!AB1409*1000,IF('Data Entry'!AC1409="ml",'Data Entry'!AB1409*0.001,IF('Data Entry'!AC1409="kg",'Data Entry'!AB1409*1,IF('Data Entry'!AC1409="L",'Data Entry'!AB1409*1,IFERROR(,"")))))))</f>
        <v>0</v>
      </c>
      <c r="J1406" s="59" t="str">
        <f>'Data Entry'!AU1409</f>
        <v/>
      </c>
      <c r="K1406" s="1">
        <f>IF('Data Entry'!AI1409="g",'Data Entry'!AH1409*0.001*V1406,IF('Data Entry'!AI1409="UI",'Data Entry'!AH1409*0.000001*V1406,IF('Data Entry'!AI1409="mg",'Data Entry'!AH1409*0.000001*V1406,IF('Data Entry'!AI1409="t",'Data Entry'!AH1409*1000*V1406,IF('Data Entry'!AI1409="kg",'Data Entry'!AH1409*1*V1406,IF('Data Entry'!AI1409="L",'Data Entry'!AH1409*1*V1406,IFERROR(,"")))))))</f>
        <v>0</v>
      </c>
      <c r="L1406" s="1" t="s">
        <v>4</v>
      </c>
      <c r="M1406" s="59">
        <f>'Data Entry'!AJ1409</f>
        <v>0</v>
      </c>
      <c r="N1406" s="59" t="str">
        <f>'Data Entry'!AX1409</f>
        <v/>
      </c>
      <c r="O1406" s="1">
        <f>IF('Data Entry'!AL1409="g",'Data Entry'!AK1409*0.001*W1406,IF('Data Entry'!AL1409="UI",'Data Entry'!AK1409*0.000001*W1406,IF('Data Entry'!AL1409="mg",'Data Entry'!AK1409*0.000001*W1406,IF('Data Entry'!AL1409="t",'Data Entry'!AK1409*1000*W1406,IF('Data Entry'!AL1409="kg",'Data Entry'!AK1409*1*W1406,IF('Data Entry'!AL1409="L",'Data Entry'!AK1409*1*W1406,IFERROR(,"")))))))</f>
        <v>0</v>
      </c>
      <c r="P1406" s="1" t="s">
        <v>4</v>
      </c>
      <c r="Q1406" s="59">
        <f>'Data Entry'!AM1409</f>
        <v>0</v>
      </c>
      <c r="R1406" s="59" t="str">
        <f>'Data Entry'!BA1409</f>
        <v/>
      </c>
      <c r="S1406" s="1">
        <f>IF('Data Entry'!AO1409="g",'Data Entry'!AN1409*0.001*X1406,IF('Data Entry'!AO1409="UI",'Data Entry'!AN1409*0.000001*X1406,IF('Data Entry'!AO1409="mg",'Data Entry'!AN1409*0.000001*X1406,IF('Data Entry'!AO1409="t",'Data Entry'!AN1409*1000*X1406,IF('Data Entry'!AO1409="kg",'Data Entry'!AN1409*1*X1406,IF('Data Entry'!AO1409="L",'Data Entry'!AN1409*1*X1406,IFERROR(,"")))))))</f>
        <v>0</v>
      </c>
      <c r="T1406" s="1" t="s">
        <v>4</v>
      </c>
      <c r="U1406" s="59" t="str">
        <f>IF('Data Entry'!AP1409="No aplica","1",'Data Entry'!AP1409)</f>
        <v/>
      </c>
      <c r="V1406" s="59" t="str">
        <f>IF('Data Entry'!AS1409="No aplica","1",'Data Entry'!AS1409)</f>
        <v/>
      </c>
      <c r="W1406" s="59" t="str">
        <f>IF('Data Entry'!AV1409="No aplica","1",'Data Entry'!AV1409)</f>
        <v/>
      </c>
      <c r="X1406" s="59" t="str">
        <f>IF('Data Entry'!AY1409="No aplica","1",'Data Entry'!AY1409)</f>
        <v/>
      </c>
      <c r="Y1406" s="151" t="str">
        <f t="shared" si="21"/>
        <v/>
      </c>
      <c r="Z1406" s="152" t="str">
        <f>IF('Data Entry'!H1409="Yes","1",IF(AND('Data Entry'!H1409="",'Data Entry'!I1409="",'Data Entry'!J1409="",'Data Entry'!K1409="",'Data Entry'!L1409="",'Data Entry'!M1409="",'Data Entry'!N1409="",'Data Entry'!O1409="",'Data Entry'!P1409="",'Data Entry'!Q1409=""),"","1"))</f>
        <v/>
      </c>
      <c r="AA1406" s="152" t="str">
        <f>IF('Data Entry'!R1409="Yes","1",IF(AND('Data Entry'!R1409="",'Data Entry'!S1409="",'Data Entry'!T1409="",'Data Entry'!U1409=""),"","1"))</f>
        <v/>
      </c>
      <c r="AB1406" s="157" t="str">
        <f>IF('Data Entry'!V1409="Yes","1",IF(AND('Data Entry'!V1409="",'Data Entry'!W1409=""),"","1"))</f>
        <v/>
      </c>
    </row>
    <row r="1407" spans="1:28" ht="17">
      <c r="A1407" s="59">
        <f>'Data Entry'!AB1410</f>
        <v>0</v>
      </c>
      <c r="B1407" s="59" t="str">
        <f>'Data Entry'!AR1410</f>
        <v/>
      </c>
      <c r="C1407" s="1">
        <f>IF('Data Entry'!AD1410="g",'Data Entry'!AC1410*0.001*U1407,IF('Data Entry'!AD1410="UI",'Data Entry'!AC1410*0.000001*U1407,IF('Data Entry'!AD1410="mg",'Data Entry'!AC1410*0.000001*U1407,IF('Data Entry'!AD1410="t",'Data Entry'!AC1410*1000*U1407,IF('Data Entry'!AD1410="kg",'Data Entry'!AC1410*1*U1407,IF('Data Entry'!AD1410="L",'Data Entry'!AC1410*1*U1407,IFERROR(,"")))))))</f>
        <v>0</v>
      </c>
      <c r="D1407" s="1" t="s">
        <v>4</v>
      </c>
      <c r="E1407" s="1">
        <f>IF('Data Entry'!AF1410="g",'Data Entry'!AE1410*0.001,IF('Data Entry'!AF1410="mg",'Data Entry'!AE1410*0.000001,IF('Data Entry'!AF1410="t",'Data Entry'!AE1410*1000,IF('Data Entry'!AF1410="ml",'Data Entry'!AE1410*0.001,IF('Data Entry'!AF1410="kg",'Data Entry'!AE1410*1,IF('Data Entry'!AF1410="Pieza",'Data Entry'!AE1410*1,IF('Data Entry'!AF1410="L",'Data Entry'!AE1410*1,IFERROR(,""))))))))</f>
        <v>0</v>
      </c>
      <c r="F1407" s="1" t="s">
        <v>4</v>
      </c>
      <c r="G1407" s="1">
        <f>IF('Data Entry'!AA1410="g",'Data Entry'!Z1410*0.001,IF('Data Entry'!AA1410="mg",'Data Entry'!Z1410*0.000001,IF('Data Entry'!AA1410="t",'Data Entry'!Z1410*1000,IF('Data Entry'!AA1410="ml",'Data Entry'!Z1410*0.001,IF('Data Entry'!AA1410="kg",'Data Entry'!Z1410*1,IF('Data Entry'!AA1410="Piezas",'Data Entry'!Z1410*1,IF('Data Entry'!AA1410="L",'Data Entry'!Z1410*1,IFERROR(,""))))))))</f>
        <v>0</v>
      </c>
      <c r="H1407" s="1" t="s">
        <v>4</v>
      </c>
      <c r="I1407" s="1">
        <f>IF('Data Entry'!AC1410="g",'Data Entry'!AB1410*0.001,IF('Data Entry'!AC1410="mg",'Data Entry'!AB1410*0.000001,IF('Data Entry'!AC1410="t",'Data Entry'!AB1410*1000,IF('Data Entry'!AC1410="ml",'Data Entry'!AB1410*0.001,IF('Data Entry'!AC1410="kg",'Data Entry'!AB1410*1,IF('Data Entry'!AC1410="L",'Data Entry'!AB1410*1,IFERROR(,"")))))))</f>
        <v>0</v>
      </c>
      <c r="J1407" s="59" t="str">
        <f>'Data Entry'!AU1410</f>
        <v/>
      </c>
      <c r="K1407" s="1">
        <f>IF('Data Entry'!AI1410="g",'Data Entry'!AH1410*0.001*V1407,IF('Data Entry'!AI1410="UI",'Data Entry'!AH1410*0.000001*V1407,IF('Data Entry'!AI1410="mg",'Data Entry'!AH1410*0.000001*V1407,IF('Data Entry'!AI1410="t",'Data Entry'!AH1410*1000*V1407,IF('Data Entry'!AI1410="kg",'Data Entry'!AH1410*1*V1407,IF('Data Entry'!AI1410="L",'Data Entry'!AH1410*1*V1407,IFERROR(,"")))))))</f>
        <v>0</v>
      </c>
      <c r="L1407" s="1" t="s">
        <v>4</v>
      </c>
      <c r="M1407" s="59">
        <f>'Data Entry'!AJ1410</f>
        <v>0</v>
      </c>
      <c r="N1407" s="59" t="str">
        <f>'Data Entry'!AX1410</f>
        <v/>
      </c>
      <c r="O1407" s="1">
        <f>IF('Data Entry'!AL1410="g",'Data Entry'!AK1410*0.001*W1407,IF('Data Entry'!AL1410="UI",'Data Entry'!AK1410*0.000001*W1407,IF('Data Entry'!AL1410="mg",'Data Entry'!AK1410*0.000001*W1407,IF('Data Entry'!AL1410="t",'Data Entry'!AK1410*1000*W1407,IF('Data Entry'!AL1410="kg",'Data Entry'!AK1410*1*W1407,IF('Data Entry'!AL1410="L",'Data Entry'!AK1410*1*W1407,IFERROR(,"")))))))</f>
        <v>0</v>
      </c>
      <c r="P1407" s="1" t="s">
        <v>4</v>
      </c>
      <c r="Q1407" s="59">
        <f>'Data Entry'!AM1410</f>
        <v>0</v>
      </c>
      <c r="R1407" s="59" t="str">
        <f>'Data Entry'!BA1410</f>
        <v/>
      </c>
      <c r="S1407" s="1">
        <f>IF('Data Entry'!AO1410="g",'Data Entry'!AN1410*0.001*X1407,IF('Data Entry'!AO1410="UI",'Data Entry'!AN1410*0.000001*X1407,IF('Data Entry'!AO1410="mg",'Data Entry'!AN1410*0.000001*X1407,IF('Data Entry'!AO1410="t",'Data Entry'!AN1410*1000*X1407,IF('Data Entry'!AO1410="kg",'Data Entry'!AN1410*1*X1407,IF('Data Entry'!AO1410="L",'Data Entry'!AN1410*1*X1407,IFERROR(,"")))))))</f>
        <v>0</v>
      </c>
      <c r="T1407" s="1" t="s">
        <v>4</v>
      </c>
      <c r="U1407" s="59" t="str">
        <f>IF('Data Entry'!AP1410="No aplica","1",'Data Entry'!AP1410)</f>
        <v/>
      </c>
      <c r="V1407" s="59" t="str">
        <f>IF('Data Entry'!AS1410="No aplica","1",'Data Entry'!AS1410)</f>
        <v/>
      </c>
      <c r="W1407" s="59" t="str">
        <f>IF('Data Entry'!AV1410="No aplica","1",'Data Entry'!AV1410)</f>
        <v/>
      </c>
      <c r="X1407" s="59" t="str">
        <f>IF('Data Entry'!AY1410="No aplica","1",'Data Entry'!AY1410)</f>
        <v/>
      </c>
      <c r="Y1407" s="151" t="str">
        <f t="shared" si="21"/>
        <v/>
      </c>
      <c r="Z1407" s="152" t="str">
        <f>IF('Data Entry'!H1410="Yes","1",IF(AND('Data Entry'!H1410="",'Data Entry'!I1410="",'Data Entry'!J1410="",'Data Entry'!K1410="",'Data Entry'!L1410="",'Data Entry'!M1410="",'Data Entry'!N1410="",'Data Entry'!O1410="",'Data Entry'!P1410="",'Data Entry'!Q1410=""),"","1"))</f>
        <v/>
      </c>
      <c r="AA1407" s="152" t="str">
        <f>IF('Data Entry'!R1410="Yes","1",IF(AND('Data Entry'!R1410="",'Data Entry'!S1410="",'Data Entry'!T1410="",'Data Entry'!U1410=""),"","1"))</f>
        <v/>
      </c>
      <c r="AB1407" s="157" t="str">
        <f>IF('Data Entry'!V1410="Yes","1",IF(AND('Data Entry'!V1410="",'Data Entry'!W1410=""),"","1"))</f>
        <v/>
      </c>
    </row>
    <row r="1408" spans="1:28" ht="17">
      <c r="A1408" s="59">
        <f>'Data Entry'!AB1411</f>
        <v>0</v>
      </c>
      <c r="B1408" s="59" t="str">
        <f>'Data Entry'!AR1411</f>
        <v/>
      </c>
      <c r="C1408" s="1">
        <f>IF('Data Entry'!AD1411="g",'Data Entry'!AC1411*0.001*U1408,IF('Data Entry'!AD1411="UI",'Data Entry'!AC1411*0.000001*U1408,IF('Data Entry'!AD1411="mg",'Data Entry'!AC1411*0.000001*U1408,IF('Data Entry'!AD1411="t",'Data Entry'!AC1411*1000*U1408,IF('Data Entry'!AD1411="kg",'Data Entry'!AC1411*1*U1408,IF('Data Entry'!AD1411="L",'Data Entry'!AC1411*1*U1408,IFERROR(,"")))))))</f>
        <v>0</v>
      </c>
      <c r="D1408" s="1" t="s">
        <v>4</v>
      </c>
      <c r="E1408" s="1">
        <f>IF('Data Entry'!AF1411="g",'Data Entry'!AE1411*0.001,IF('Data Entry'!AF1411="mg",'Data Entry'!AE1411*0.000001,IF('Data Entry'!AF1411="t",'Data Entry'!AE1411*1000,IF('Data Entry'!AF1411="ml",'Data Entry'!AE1411*0.001,IF('Data Entry'!AF1411="kg",'Data Entry'!AE1411*1,IF('Data Entry'!AF1411="Pieza",'Data Entry'!AE1411*1,IF('Data Entry'!AF1411="L",'Data Entry'!AE1411*1,IFERROR(,""))))))))</f>
        <v>0</v>
      </c>
      <c r="F1408" s="1" t="s">
        <v>4</v>
      </c>
      <c r="G1408" s="1">
        <f>IF('Data Entry'!AA1411="g",'Data Entry'!Z1411*0.001,IF('Data Entry'!AA1411="mg",'Data Entry'!Z1411*0.000001,IF('Data Entry'!AA1411="t",'Data Entry'!Z1411*1000,IF('Data Entry'!AA1411="ml",'Data Entry'!Z1411*0.001,IF('Data Entry'!AA1411="kg",'Data Entry'!Z1411*1,IF('Data Entry'!AA1411="Piezas",'Data Entry'!Z1411*1,IF('Data Entry'!AA1411="L",'Data Entry'!Z1411*1,IFERROR(,""))))))))</f>
        <v>0</v>
      </c>
      <c r="H1408" s="1" t="s">
        <v>4</v>
      </c>
      <c r="I1408" s="1">
        <f>IF('Data Entry'!AC1411="g",'Data Entry'!AB1411*0.001,IF('Data Entry'!AC1411="mg",'Data Entry'!AB1411*0.000001,IF('Data Entry'!AC1411="t",'Data Entry'!AB1411*1000,IF('Data Entry'!AC1411="ml",'Data Entry'!AB1411*0.001,IF('Data Entry'!AC1411="kg",'Data Entry'!AB1411*1,IF('Data Entry'!AC1411="L",'Data Entry'!AB1411*1,IFERROR(,"")))))))</f>
        <v>0</v>
      </c>
      <c r="J1408" s="59" t="str">
        <f>'Data Entry'!AU1411</f>
        <v/>
      </c>
      <c r="K1408" s="1">
        <f>IF('Data Entry'!AI1411="g",'Data Entry'!AH1411*0.001*V1408,IF('Data Entry'!AI1411="UI",'Data Entry'!AH1411*0.000001*V1408,IF('Data Entry'!AI1411="mg",'Data Entry'!AH1411*0.000001*V1408,IF('Data Entry'!AI1411="t",'Data Entry'!AH1411*1000*V1408,IF('Data Entry'!AI1411="kg",'Data Entry'!AH1411*1*V1408,IF('Data Entry'!AI1411="L",'Data Entry'!AH1411*1*V1408,IFERROR(,"")))))))</f>
        <v>0</v>
      </c>
      <c r="L1408" s="1" t="s">
        <v>4</v>
      </c>
      <c r="M1408" s="59">
        <f>'Data Entry'!AJ1411</f>
        <v>0</v>
      </c>
      <c r="N1408" s="59" t="str">
        <f>'Data Entry'!AX1411</f>
        <v/>
      </c>
      <c r="O1408" s="1">
        <f>IF('Data Entry'!AL1411="g",'Data Entry'!AK1411*0.001*W1408,IF('Data Entry'!AL1411="UI",'Data Entry'!AK1411*0.000001*W1408,IF('Data Entry'!AL1411="mg",'Data Entry'!AK1411*0.000001*W1408,IF('Data Entry'!AL1411="t",'Data Entry'!AK1411*1000*W1408,IF('Data Entry'!AL1411="kg",'Data Entry'!AK1411*1*W1408,IF('Data Entry'!AL1411="L",'Data Entry'!AK1411*1*W1408,IFERROR(,"")))))))</f>
        <v>0</v>
      </c>
      <c r="P1408" s="1" t="s">
        <v>4</v>
      </c>
      <c r="Q1408" s="59">
        <f>'Data Entry'!AM1411</f>
        <v>0</v>
      </c>
      <c r="R1408" s="59" t="str">
        <f>'Data Entry'!BA1411</f>
        <v/>
      </c>
      <c r="S1408" s="1">
        <f>IF('Data Entry'!AO1411="g",'Data Entry'!AN1411*0.001*X1408,IF('Data Entry'!AO1411="UI",'Data Entry'!AN1411*0.000001*X1408,IF('Data Entry'!AO1411="mg",'Data Entry'!AN1411*0.000001*X1408,IF('Data Entry'!AO1411="t",'Data Entry'!AN1411*1000*X1408,IF('Data Entry'!AO1411="kg",'Data Entry'!AN1411*1*X1408,IF('Data Entry'!AO1411="L",'Data Entry'!AN1411*1*X1408,IFERROR(,"")))))))</f>
        <v>0</v>
      </c>
      <c r="T1408" s="1" t="s">
        <v>4</v>
      </c>
      <c r="U1408" s="59" t="str">
        <f>IF('Data Entry'!AP1411="No aplica","1",'Data Entry'!AP1411)</f>
        <v/>
      </c>
      <c r="V1408" s="59" t="str">
        <f>IF('Data Entry'!AS1411="No aplica","1",'Data Entry'!AS1411)</f>
        <v/>
      </c>
      <c r="W1408" s="59" t="str">
        <f>IF('Data Entry'!AV1411="No aplica","1",'Data Entry'!AV1411)</f>
        <v/>
      </c>
      <c r="X1408" s="59" t="str">
        <f>IF('Data Entry'!AY1411="No aplica","1",'Data Entry'!AY1411)</f>
        <v/>
      </c>
      <c r="Y1408" s="151" t="str">
        <f t="shared" si="21"/>
        <v/>
      </c>
      <c r="Z1408" s="152" t="str">
        <f>IF('Data Entry'!H1411="Yes","1",IF(AND('Data Entry'!H1411="",'Data Entry'!I1411="",'Data Entry'!J1411="",'Data Entry'!K1411="",'Data Entry'!L1411="",'Data Entry'!M1411="",'Data Entry'!N1411="",'Data Entry'!O1411="",'Data Entry'!P1411="",'Data Entry'!Q1411=""),"","1"))</f>
        <v/>
      </c>
      <c r="AA1408" s="152" t="str">
        <f>IF('Data Entry'!R1411="Yes","1",IF(AND('Data Entry'!R1411="",'Data Entry'!S1411="",'Data Entry'!T1411="",'Data Entry'!U1411=""),"","1"))</f>
        <v/>
      </c>
      <c r="AB1408" s="157" t="str">
        <f>IF('Data Entry'!V1411="Yes","1",IF(AND('Data Entry'!V1411="",'Data Entry'!W1411=""),"","1"))</f>
        <v/>
      </c>
    </row>
    <row r="1409" spans="1:28" ht="17">
      <c r="A1409" s="59">
        <f>'Data Entry'!AB1412</f>
        <v>0</v>
      </c>
      <c r="B1409" s="59" t="str">
        <f>'Data Entry'!AR1412</f>
        <v/>
      </c>
      <c r="C1409" s="1">
        <f>IF('Data Entry'!AD1412="g",'Data Entry'!AC1412*0.001*U1409,IF('Data Entry'!AD1412="UI",'Data Entry'!AC1412*0.000001*U1409,IF('Data Entry'!AD1412="mg",'Data Entry'!AC1412*0.000001*U1409,IF('Data Entry'!AD1412="t",'Data Entry'!AC1412*1000*U1409,IF('Data Entry'!AD1412="kg",'Data Entry'!AC1412*1*U1409,IF('Data Entry'!AD1412="L",'Data Entry'!AC1412*1*U1409,IFERROR(,"")))))))</f>
        <v>0</v>
      </c>
      <c r="D1409" s="1" t="s">
        <v>4</v>
      </c>
      <c r="E1409" s="1">
        <f>IF('Data Entry'!AF1412="g",'Data Entry'!AE1412*0.001,IF('Data Entry'!AF1412="mg",'Data Entry'!AE1412*0.000001,IF('Data Entry'!AF1412="t",'Data Entry'!AE1412*1000,IF('Data Entry'!AF1412="ml",'Data Entry'!AE1412*0.001,IF('Data Entry'!AF1412="kg",'Data Entry'!AE1412*1,IF('Data Entry'!AF1412="Pieza",'Data Entry'!AE1412*1,IF('Data Entry'!AF1412="L",'Data Entry'!AE1412*1,IFERROR(,""))))))))</f>
        <v>0</v>
      </c>
      <c r="F1409" s="1" t="s">
        <v>4</v>
      </c>
      <c r="G1409" s="1">
        <f>IF('Data Entry'!AA1412="g",'Data Entry'!Z1412*0.001,IF('Data Entry'!AA1412="mg",'Data Entry'!Z1412*0.000001,IF('Data Entry'!AA1412="t",'Data Entry'!Z1412*1000,IF('Data Entry'!AA1412="ml",'Data Entry'!Z1412*0.001,IF('Data Entry'!AA1412="kg",'Data Entry'!Z1412*1,IF('Data Entry'!AA1412="Piezas",'Data Entry'!Z1412*1,IF('Data Entry'!AA1412="L",'Data Entry'!Z1412*1,IFERROR(,""))))))))</f>
        <v>0</v>
      </c>
      <c r="H1409" s="1" t="s">
        <v>4</v>
      </c>
      <c r="I1409" s="1">
        <f>IF('Data Entry'!AC1412="g",'Data Entry'!AB1412*0.001,IF('Data Entry'!AC1412="mg",'Data Entry'!AB1412*0.000001,IF('Data Entry'!AC1412="t",'Data Entry'!AB1412*1000,IF('Data Entry'!AC1412="ml",'Data Entry'!AB1412*0.001,IF('Data Entry'!AC1412="kg",'Data Entry'!AB1412*1,IF('Data Entry'!AC1412="L",'Data Entry'!AB1412*1,IFERROR(,"")))))))</f>
        <v>0</v>
      </c>
      <c r="J1409" s="59" t="str">
        <f>'Data Entry'!AU1412</f>
        <v/>
      </c>
      <c r="K1409" s="1">
        <f>IF('Data Entry'!AI1412="g",'Data Entry'!AH1412*0.001*V1409,IF('Data Entry'!AI1412="UI",'Data Entry'!AH1412*0.000001*V1409,IF('Data Entry'!AI1412="mg",'Data Entry'!AH1412*0.000001*V1409,IF('Data Entry'!AI1412="t",'Data Entry'!AH1412*1000*V1409,IF('Data Entry'!AI1412="kg",'Data Entry'!AH1412*1*V1409,IF('Data Entry'!AI1412="L",'Data Entry'!AH1412*1*V1409,IFERROR(,"")))))))</f>
        <v>0</v>
      </c>
      <c r="L1409" s="1" t="s">
        <v>4</v>
      </c>
      <c r="M1409" s="59">
        <f>'Data Entry'!AJ1412</f>
        <v>0</v>
      </c>
      <c r="N1409" s="59" t="str">
        <f>'Data Entry'!AX1412</f>
        <v/>
      </c>
      <c r="O1409" s="1">
        <f>IF('Data Entry'!AL1412="g",'Data Entry'!AK1412*0.001*W1409,IF('Data Entry'!AL1412="UI",'Data Entry'!AK1412*0.000001*W1409,IF('Data Entry'!AL1412="mg",'Data Entry'!AK1412*0.000001*W1409,IF('Data Entry'!AL1412="t",'Data Entry'!AK1412*1000*W1409,IF('Data Entry'!AL1412="kg",'Data Entry'!AK1412*1*W1409,IF('Data Entry'!AL1412="L",'Data Entry'!AK1412*1*W1409,IFERROR(,"")))))))</f>
        <v>0</v>
      </c>
      <c r="P1409" s="1" t="s">
        <v>4</v>
      </c>
      <c r="Q1409" s="59">
        <f>'Data Entry'!AM1412</f>
        <v>0</v>
      </c>
      <c r="R1409" s="59" t="str">
        <f>'Data Entry'!BA1412</f>
        <v/>
      </c>
      <c r="S1409" s="1">
        <f>IF('Data Entry'!AO1412="g",'Data Entry'!AN1412*0.001*X1409,IF('Data Entry'!AO1412="UI",'Data Entry'!AN1412*0.000001*X1409,IF('Data Entry'!AO1412="mg",'Data Entry'!AN1412*0.000001*X1409,IF('Data Entry'!AO1412="t",'Data Entry'!AN1412*1000*X1409,IF('Data Entry'!AO1412="kg",'Data Entry'!AN1412*1*X1409,IF('Data Entry'!AO1412="L",'Data Entry'!AN1412*1*X1409,IFERROR(,"")))))))</f>
        <v>0</v>
      </c>
      <c r="T1409" s="1" t="s">
        <v>4</v>
      </c>
      <c r="U1409" s="59" t="str">
        <f>IF('Data Entry'!AP1412="No aplica","1",'Data Entry'!AP1412)</f>
        <v/>
      </c>
      <c r="V1409" s="59" t="str">
        <f>IF('Data Entry'!AS1412="No aplica","1",'Data Entry'!AS1412)</f>
        <v/>
      </c>
      <c r="W1409" s="59" t="str">
        <f>IF('Data Entry'!AV1412="No aplica","1",'Data Entry'!AV1412)</f>
        <v/>
      </c>
      <c r="X1409" s="59" t="str">
        <f>IF('Data Entry'!AY1412="No aplica","1",'Data Entry'!AY1412)</f>
        <v/>
      </c>
      <c r="Y1409" s="151" t="str">
        <f t="shared" si="21"/>
        <v/>
      </c>
      <c r="Z1409" s="152" t="str">
        <f>IF('Data Entry'!H1412="Yes","1",IF(AND('Data Entry'!H1412="",'Data Entry'!I1412="",'Data Entry'!J1412="",'Data Entry'!K1412="",'Data Entry'!L1412="",'Data Entry'!M1412="",'Data Entry'!N1412="",'Data Entry'!O1412="",'Data Entry'!P1412="",'Data Entry'!Q1412=""),"","1"))</f>
        <v/>
      </c>
      <c r="AA1409" s="152" t="str">
        <f>IF('Data Entry'!R1412="Yes","1",IF(AND('Data Entry'!R1412="",'Data Entry'!S1412="",'Data Entry'!T1412="",'Data Entry'!U1412=""),"","1"))</f>
        <v/>
      </c>
      <c r="AB1409" s="157" t="str">
        <f>IF('Data Entry'!V1412="Yes","1",IF(AND('Data Entry'!V1412="",'Data Entry'!W1412=""),"","1"))</f>
        <v/>
      </c>
    </row>
    <row r="1410" spans="1:28" ht="17">
      <c r="A1410" s="59">
        <f>'Data Entry'!AB1413</f>
        <v>0</v>
      </c>
      <c r="B1410" s="59" t="str">
        <f>'Data Entry'!AR1413</f>
        <v/>
      </c>
      <c r="C1410" s="1">
        <f>IF('Data Entry'!AD1413="g",'Data Entry'!AC1413*0.001*U1410,IF('Data Entry'!AD1413="UI",'Data Entry'!AC1413*0.000001*U1410,IF('Data Entry'!AD1413="mg",'Data Entry'!AC1413*0.000001*U1410,IF('Data Entry'!AD1413="t",'Data Entry'!AC1413*1000*U1410,IF('Data Entry'!AD1413="kg",'Data Entry'!AC1413*1*U1410,IF('Data Entry'!AD1413="L",'Data Entry'!AC1413*1*U1410,IFERROR(,"")))))))</f>
        <v>0</v>
      </c>
      <c r="D1410" s="1" t="s">
        <v>4</v>
      </c>
      <c r="E1410" s="1">
        <f>IF('Data Entry'!AF1413="g",'Data Entry'!AE1413*0.001,IF('Data Entry'!AF1413="mg",'Data Entry'!AE1413*0.000001,IF('Data Entry'!AF1413="t",'Data Entry'!AE1413*1000,IF('Data Entry'!AF1413="ml",'Data Entry'!AE1413*0.001,IF('Data Entry'!AF1413="kg",'Data Entry'!AE1413*1,IF('Data Entry'!AF1413="Pieza",'Data Entry'!AE1413*1,IF('Data Entry'!AF1413="L",'Data Entry'!AE1413*1,IFERROR(,""))))))))</f>
        <v>0</v>
      </c>
      <c r="F1410" s="1" t="s">
        <v>4</v>
      </c>
      <c r="G1410" s="1">
        <f>IF('Data Entry'!AA1413="g",'Data Entry'!Z1413*0.001,IF('Data Entry'!AA1413="mg",'Data Entry'!Z1413*0.000001,IF('Data Entry'!AA1413="t",'Data Entry'!Z1413*1000,IF('Data Entry'!AA1413="ml",'Data Entry'!Z1413*0.001,IF('Data Entry'!AA1413="kg",'Data Entry'!Z1413*1,IF('Data Entry'!AA1413="Piezas",'Data Entry'!Z1413*1,IF('Data Entry'!AA1413="L",'Data Entry'!Z1413*1,IFERROR(,""))))))))</f>
        <v>0</v>
      </c>
      <c r="H1410" s="1" t="s">
        <v>4</v>
      </c>
      <c r="I1410" s="1">
        <f>IF('Data Entry'!AC1413="g",'Data Entry'!AB1413*0.001,IF('Data Entry'!AC1413="mg",'Data Entry'!AB1413*0.000001,IF('Data Entry'!AC1413="t",'Data Entry'!AB1413*1000,IF('Data Entry'!AC1413="ml",'Data Entry'!AB1413*0.001,IF('Data Entry'!AC1413="kg",'Data Entry'!AB1413*1,IF('Data Entry'!AC1413="L",'Data Entry'!AB1413*1,IFERROR(,"")))))))</f>
        <v>0</v>
      </c>
      <c r="J1410" s="59" t="str">
        <f>'Data Entry'!AU1413</f>
        <v/>
      </c>
      <c r="K1410" s="1">
        <f>IF('Data Entry'!AI1413="g",'Data Entry'!AH1413*0.001*V1410,IF('Data Entry'!AI1413="UI",'Data Entry'!AH1413*0.000001*V1410,IF('Data Entry'!AI1413="mg",'Data Entry'!AH1413*0.000001*V1410,IF('Data Entry'!AI1413="t",'Data Entry'!AH1413*1000*V1410,IF('Data Entry'!AI1413="kg",'Data Entry'!AH1413*1*V1410,IF('Data Entry'!AI1413="L",'Data Entry'!AH1413*1*V1410,IFERROR(,"")))))))</f>
        <v>0</v>
      </c>
      <c r="L1410" s="1" t="s">
        <v>4</v>
      </c>
      <c r="M1410" s="59">
        <f>'Data Entry'!AJ1413</f>
        <v>0</v>
      </c>
      <c r="N1410" s="59" t="str">
        <f>'Data Entry'!AX1413</f>
        <v/>
      </c>
      <c r="O1410" s="1">
        <f>IF('Data Entry'!AL1413="g",'Data Entry'!AK1413*0.001*W1410,IF('Data Entry'!AL1413="UI",'Data Entry'!AK1413*0.000001*W1410,IF('Data Entry'!AL1413="mg",'Data Entry'!AK1413*0.000001*W1410,IF('Data Entry'!AL1413="t",'Data Entry'!AK1413*1000*W1410,IF('Data Entry'!AL1413="kg",'Data Entry'!AK1413*1*W1410,IF('Data Entry'!AL1413="L",'Data Entry'!AK1413*1*W1410,IFERROR(,"")))))))</f>
        <v>0</v>
      </c>
      <c r="P1410" s="1" t="s">
        <v>4</v>
      </c>
      <c r="Q1410" s="59">
        <f>'Data Entry'!AM1413</f>
        <v>0</v>
      </c>
      <c r="R1410" s="59" t="str">
        <f>'Data Entry'!BA1413</f>
        <v/>
      </c>
      <c r="S1410" s="1">
        <f>IF('Data Entry'!AO1413="g",'Data Entry'!AN1413*0.001*X1410,IF('Data Entry'!AO1413="UI",'Data Entry'!AN1413*0.000001*X1410,IF('Data Entry'!AO1413="mg",'Data Entry'!AN1413*0.000001*X1410,IF('Data Entry'!AO1413="t",'Data Entry'!AN1413*1000*X1410,IF('Data Entry'!AO1413="kg",'Data Entry'!AN1413*1*X1410,IF('Data Entry'!AO1413="L",'Data Entry'!AN1413*1*X1410,IFERROR(,"")))))))</f>
        <v>0</v>
      </c>
      <c r="T1410" s="1" t="s">
        <v>4</v>
      </c>
      <c r="U1410" s="59" t="str">
        <f>IF('Data Entry'!AP1413="No aplica","1",'Data Entry'!AP1413)</f>
        <v/>
      </c>
      <c r="V1410" s="59" t="str">
        <f>IF('Data Entry'!AS1413="No aplica","1",'Data Entry'!AS1413)</f>
        <v/>
      </c>
      <c r="W1410" s="59" t="str">
        <f>IF('Data Entry'!AV1413="No aplica","1",'Data Entry'!AV1413)</f>
        <v/>
      </c>
      <c r="X1410" s="59" t="str">
        <f>IF('Data Entry'!AY1413="No aplica","1",'Data Entry'!AY1413)</f>
        <v/>
      </c>
      <c r="Y1410" s="151" t="str">
        <f t="shared" si="21"/>
        <v/>
      </c>
      <c r="Z1410" s="152" t="str">
        <f>IF('Data Entry'!H1413="Yes","1",IF(AND('Data Entry'!H1413="",'Data Entry'!I1413="",'Data Entry'!J1413="",'Data Entry'!K1413="",'Data Entry'!L1413="",'Data Entry'!M1413="",'Data Entry'!N1413="",'Data Entry'!O1413="",'Data Entry'!P1413="",'Data Entry'!Q1413=""),"","1"))</f>
        <v/>
      </c>
      <c r="AA1410" s="152" t="str">
        <f>IF('Data Entry'!R1413="Yes","1",IF(AND('Data Entry'!R1413="",'Data Entry'!S1413="",'Data Entry'!T1413="",'Data Entry'!U1413=""),"","1"))</f>
        <v/>
      </c>
      <c r="AB1410" s="157" t="str">
        <f>IF('Data Entry'!V1413="Yes","1",IF(AND('Data Entry'!V1413="",'Data Entry'!W1413=""),"","1"))</f>
        <v/>
      </c>
    </row>
    <row r="1411" spans="1:28" ht="17">
      <c r="A1411" s="59">
        <f>'Data Entry'!AB1414</f>
        <v>0</v>
      </c>
      <c r="B1411" s="59" t="str">
        <f>'Data Entry'!AR1414</f>
        <v/>
      </c>
      <c r="C1411" s="1">
        <f>IF('Data Entry'!AD1414="g",'Data Entry'!AC1414*0.001*U1411,IF('Data Entry'!AD1414="UI",'Data Entry'!AC1414*0.000001*U1411,IF('Data Entry'!AD1414="mg",'Data Entry'!AC1414*0.000001*U1411,IF('Data Entry'!AD1414="t",'Data Entry'!AC1414*1000*U1411,IF('Data Entry'!AD1414="kg",'Data Entry'!AC1414*1*U1411,IF('Data Entry'!AD1414="L",'Data Entry'!AC1414*1*U1411,IFERROR(,"")))))))</f>
        <v>0</v>
      </c>
      <c r="D1411" s="1" t="s">
        <v>4</v>
      </c>
      <c r="E1411" s="1">
        <f>IF('Data Entry'!AF1414="g",'Data Entry'!AE1414*0.001,IF('Data Entry'!AF1414="mg",'Data Entry'!AE1414*0.000001,IF('Data Entry'!AF1414="t",'Data Entry'!AE1414*1000,IF('Data Entry'!AF1414="ml",'Data Entry'!AE1414*0.001,IF('Data Entry'!AF1414="kg",'Data Entry'!AE1414*1,IF('Data Entry'!AF1414="Pieza",'Data Entry'!AE1414*1,IF('Data Entry'!AF1414="L",'Data Entry'!AE1414*1,IFERROR(,""))))))))</f>
        <v>0</v>
      </c>
      <c r="F1411" s="1" t="s">
        <v>4</v>
      </c>
      <c r="G1411" s="1">
        <f>IF('Data Entry'!AA1414="g",'Data Entry'!Z1414*0.001,IF('Data Entry'!AA1414="mg",'Data Entry'!Z1414*0.000001,IF('Data Entry'!AA1414="t",'Data Entry'!Z1414*1000,IF('Data Entry'!AA1414="ml",'Data Entry'!Z1414*0.001,IF('Data Entry'!AA1414="kg",'Data Entry'!Z1414*1,IF('Data Entry'!AA1414="Piezas",'Data Entry'!Z1414*1,IF('Data Entry'!AA1414="L",'Data Entry'!Z1414*1,IFERROR(,""))))))))</f>
        <v>0</v>
      </c>
      <c r="H1411" s="1" t="s">
        <v>4</v>
      </c>
      <c r="I1411" s="1">
        <f>IF('Data Entry'!AC1414="g",'Data Entry'!AB1414*0.001,IF('Data Entry'!AC1414="mg",'Data Entry'!AB1414*0.000001,IF('Data Entry'!AC1414="t",'Data Entry'!AB1414*1000,IF('Data Entry'!AC1414="ml",'Data Entry'!AB1414*0.001,IF('Data Entry'!AC1414="kg",'Data Entry'!AB1414*1,IF('Data Entry'!AC1414="L",'Data Entry'!AB1414*1,IFERROR(,"")))))))</f>
        <v>0</v>
      </c>
      <c r="J1411" s="59" t="str">
        <f>'Data Entry'!AU1414</f>
        <v/>
      </c>
      <c r="K1411" s="1">
        <f>IF('Data Entry'!AI1414="g",'Data Entry'!AH1414*0.001*V1411,IF('Data Entry'!AI1414="UI",'Data Entry'!AH1414*0.000001*V1411,IF('Data Entry'!AI1414="mg",'Data Entry'!AH1414*0.000001*V1411,IF('Data Entry'!AI1414="t",'Data Entry'!AH1414*1000*V1411,IF('Data Entry'!AI1414="kg",'Data Entry'!AH1414*1*V1411,IF('Data Entry'!AI1414="L",'Data Entry'!AH1414*1*V1411,IFERROR(,"")))))))</f>
        <v>0</v>
      </c>
      <c r="L1411" s="1" t="s">
        <v>4</v>
      </c>
      <c r="M1411" s="59">
        <f>'Data Entry'!AJ1414</f>
        <v>0</v>
      </c>
      <c r="N1411" s="59" t="str">
        <f>'Data Entry'!AX1414</f>
        <v/>
      </c>
      <c r="O1411" s="1">
        <f>IF('Data Entry'!AL1414="g",'Data Entry'!AK1414*0.001*W1411,IF('Data Entry'!AL1414="UI",'Data Entry'!AK1414*0.000001*W1411,IF('Data Entry'!AL1414="mg",'Data Entry'!AK1414*0.000001*W1411,IF('Data Entry'!AL1414="t",'Data Entry'!AK1414*1000*W1411,IF('Data Entry'!AL1414="kg",'Data Entry'!AK1414*1*W1411,IF('Data Entry'!AL1414="L",'Data Entry'!AK1414*1*W1411,IFERROR(,"")))))))</f>
        <v>0</v>
      </c>
      <c r="P1411" s="1" t="s">
        <v>4</v>
      </c>
      <c r="Q1411" s="59">
        <f>'Data Entry'!AM1414</f>
        <v>0</v>
      </c>
      <c r="R1411" s="59" t="str">
        <f>'Data Entry'!BA1414</f>
        <v/>
      </c>
      <c r="S1411" s="1">
        <f>IF('Data Entry'!AO1414="g",'Data Entry'!AN1414*0.001*X1411,IF('Data Entry'!AO1414="UI",'Data Entry'!AN1414*0.000001*X1411,IF('Data Entry'!AO1414="mg",'Data Entry'!AN1414*0.000001*X1411,IF('Data Entry'!AO1414="t",'Data Entry'!AN1414*1000*X1411,IF('Data Entry'!AO1414="kg",'Data Entry'!AN1414*1*X1411,IF('Data Entry'!AO1414="L",'Data Entry'!AN1414*1*X1411,IFERROR(,"")))))))</f>
        <v>0</v>
      </c>
      <c r="T1411" s="1" t="s">
        <v>4</v>
      </c>
      <c r="U1411" s="59" t="str">
        <f>IF('Data Entry'!AP1414="No aplica","1",'Data Entry'!AP1414)</f>
        <v/>
      </c>
      <c r="V1411" s="59" t="str">
        <f>IF('Data Entry'!AS1414="No aplica","1",'Data Entry'!AS1414)</f>
        <v/>
      </c>
      <c r="W1411" s="59" t="str">
        <f>IF('Data Entry'!AV1414="No aplica","1",'Data Entry'!AV1414)</f>
        <v/>
      </c>
      <c r="X1411" s="59" t="str">
        <f>IF('Data Entry'!AY1414="No aplica","1",'Data Entry'!AY1414)</f>
        <v/>
      </c>
      <c r="Y1411" s="151" t="str">
        <f t="shared" ref="Y1411:Y1474" si="22">IF(OR(AND(Z1411="1",AA1411="1"),AND(Z1411="1",AB1411="1")),"1","")</f>
        <v/>
      </c>
      <c r="Z1411" s="152" t="str">
        <f>IF('Data Entry'!H1414="Yes","1",IF(AND('Data Entry'!H1414="",'Data Entry'!I1414="",'Data Entry'!J1414="",'Data Entry'!K1414="",'Data Entry'!L1414="",'Data Entry'!M1414="",'Data Entry'!N1414="",'Data Entry'!O1414="",'Data Entry'!P1414="",'Data Entry'!Q1414=""),"","1"))</f>
        <v/>
      </c>
      <c r="AA1411" s="152" t="str">
        <f>IF('Data Entry'!R1414="Yes","1",IF(AND('Data Entry'!R1414="",'Data Entry'!S1414="",'Data Entry'!T1414="",'Data Entry'!U1414=""),"","1"))</f>
        <v/>
      </c>
      <c r="AB1411" s="157" t="str">
        <f>IF('Data Entry'!V1414="Yes","1",IF(AND('Data Entry'!V1414="",'Data Entry'!W1414=""),"","1"))</f>
        <v/>
      </c>
    </row>
    <row r="1412" spans="1:28" ht="17">
      <c r="A1412" s="59">
        <f>'Data Entry'!AB1415</f>
        <v>0</v>
      </c>
      <c r="B1412" s="59" t="str">
        <f>'Data Entry'!AR1415</f>
        <v/>
      </c>
      <c r="C1412" s="1">
        <f>IF('Data Entry'!AD1415="g",'Data Entry'!AC1415*0.001*U1412,IF('Data Entry'!AD1415="UI",'Data Entry'!AC1415*0.000001*U1412,IF('Data Entry'!AD1415="mg",'Data Entry'!AC1415*0.000001*U1412,IF('Data Entry'!AD1415="t",'Data Entry'!AC1415*1000*U1412,IF('Data Entry'!AD1415="kg",'Data Entry'!AC1415*1*U1412,IF('Data Entry'!AD1415="L",'Data Entry'!AC1415*1*U1412,IFERROR(,"")))))))</f>
        <v>0</v>
      </c>
      <c r="D1412" s="1" t="s">
        <v>4</v>
      </c>
      <c r="E1412" s="1">
        <f>IF('Data Entry'!AF1415="g",'Data Entry'!AE1415*0.001,IF('Data Entry'!AF1415="mg",'Data Entry'!AE1415*0.000001,IF('Data Entry'!AF1415="t",'Data Entry'!AE1415*1000,IF('Data Entry'!AF1415="ml",'Data Entry'!AE1415*0.001,IF('Data Entry'!AF1415="kg",'Data Entry'!AE1415*1,IF('Data Entry'!AF1415="Pieza",'Data Entry'!AE1415*1,IF('Data Entry'!AF1415="L",'Data Entry'!AE1415*1,IFERROR(,""))))))))</f>
        <v>0</v>
      </c>
      <c r="F1412" s="1" t="s">
        <v>4</v>
      </c>
      <c r="G1412" s="1">
        <f>IF('Data Entry'!AA1415="g",'Data Entry'!Z1415*0.001,IF('Data Entry'!AA1415="mg",'Data Entry'!Z1415*0.000001,IF('Data Entry'!AA1415="t",'Data Entry'!Z1415*1000,IF('Data Entry'!AA1415="ml",'Data Entry'!Z1415*0.001,IF('Data Entry'!AA1415="kg",'Data Entry'!Z1415*1,IF('Data Entry'!AA1415="Piezas",'Data Entry'!Z1415*1,IF('Data Entry'!AA1415="L",'Data Entry'!Z1415*1,IFERROR(,""))))))))</f>
        <v>0</v>
      </c>
      <c r="H1412" s="1" t="s">
        <v>4</v>
      </c>
      <c r="I1412" s="1">
        <f>IF('Data Entry'!AC1415="g",'Data Entry'!AB1415*0.001,IF('Data Entry'!AC1415="mg",'Data Entry'!AB1415*0.000001,IF('Data Entry'!AC1415="t",'Data Entry'!AB1415*1000,IF('Data Entry'!AC1415="ml",'Data Entry'!AB1415*0.001,IF('Data Entry'!AC1415="kg",'Data Entry'!AB1415*1,IF('Data Entry'!AC1415="L",'Data Entry'!AB1415*1,IFERROR(,"")))))))</f>
        <v>0</v>
      </c>
      <c r="J1412" s="59" t="str">
        <f>'Data Entry'!AU1415</f>
        <v/>
      </c>
      <c r="K1412" s="1">
        <f>IF('Data Entry'!AI1415="g",'Data Entry'!AH1415*0.001*V1412,IF('Data Entry'!AI1415="UI",'Data Entry'!AH1415*0.000001*V1412,IF('Data Entry'!AI1415="mg",'Data Entry'!AH1415*0.000001*V1412,IF('Data Entry'!AI1415="t",'Data Entry'!AH1415*1000*V1412,IF('Data Entry'!AI1415="kg",'Data Entry'!AH1415*1*V1412,IF('Data Entry'!AI1415="L",'Data Entry'!AH1415*1*V1412,IFERROR(,"")))))))</f>
        <v>0</v>
      </c>
      <c r="L1412" s="1" t="s">
        <v>4</v>
      </c>
      <c r="M1412" s="59">
        <f>'Data Entry'!AJ1415</f>
        <v>0</v>
      </c>
      <c r="N1412" s="59" t="str">
        <f>'Data Entry'!AX1415</f>
        <v/>
      </c>
      <c r="O1412" s="1">
        <f>IF('Data Entry'!AL1415="g",'Data Entry'!AK1415*0.001*W1412,IF('Data Entry'!AL1415="UI",'Data Entry'!AK1415*0.000001*W1412,IF('Data Entry'!AL1415="mg",'Data Entry'!AK1415*0.000001*W1412,IF('Data Entry'!AL1415="t",'Data Entry'!AK1415*1000*W1412,IF('Data Entry'!AL1415="kg",'Data Entry'!AK1415*1*W1412,IF('Data Entry'!AL1415="L",'Data Entry'!AK1415*1*W1412,IFERROR(,"")))))))</f>
        <v>0</v>
      </c>
      <c r="P1412" s="1" t="s">
        <v>4</v>
      </c>
      <c r="Q1412" s="59">
        <f>'Data Entry'!AM1415</f>
        <v>0</v>
      </c>
      <c r="R1412" s="59" t="str">
        <f>'Data Entry'!BA1415</f>
        <v/>
      </c>
      <c r="S1412" s="1">
        <f>IF('Data Entry'!AO1415="g",'Data Entry'!AN1415*0.001*X1412,IF('Data Entry'!AO1415="UI",'Data Entry'!AN1415*0.000001*X1412,IF('Data Entry'!AO1415="mg",'Data Entry'!AN1415*0.000001*X1412,IF('Data Entry'!AO1415="t",'Data Entry'!AN1415*1000*X1412,IF('Data Entry'!AO1415="kg",'Data Entry'!AN1415*1*X1412,IF('Data Entry'!AO1415="L",'Data Entry'!AN1415*1*X1412,IFERROR(,"")))))))</f>
        <v>0</v>
      </c>
      <c r="T1412" s="1" t="s">
        <v>4</v>
      </c>
      <c r="U1412" s="59" t="str">
        <f>IF('Data Entry'!AP1415="No aplica","1",'Data Entry'!AP1415)</f>
        <v/>
      </c>
      <c r="V1412" s="59" t="str">
        <f>IF('Data Entry'!AS1415="No aplica","1",'Data Entry'!AS1415)</f>
        <v/>
      </c>
      <c r="W1412" s="59" t="str">
        <f>IF('Data Entry'!AV1415="No aplica","1",'Data Entry'!AV1415)</f>
        <v/>
      </c>
      <c r="X1412" s="59" t="str">
        <f>IF('Data Entry'!AY1415="No aplica","1",'Data Entry'!AY1415)</f>
        <v/>
      </c>
      <c r="Y1412" s="151" t="str">
        <f t="shared" si="22"/>
        <v/>
      </c>
      <c r="Z1412" s="152" t="str">
        <f>IF('Data Entry'!H1415="Yes","1",IF(AND('Data Entry'!H1415="",'Data Entry'!I1415="",'Data Entry'!J1415="",'Data Entry'!K1415="",'Data Entry'!L1415="",'Data Entry'!M1415="",'Data Entry'!N1415="",'Data Entry'!O1415="",'Data Entry'!P1415="",'Data Entry'!Q1415=""),"","1"))</f>
        <v/>
      </c>
      <c r="AA1412" s="152" t="str">
        <f>IF('Data Entry'!R1415="Yes","1",IF(AND('Data Entry'!R1415="",'Data Entry'!S1415="",'Data Entry'!T1415="",'Data Entry'!U1415=""),"","1"))</f>
        <v/>
      </c>
      <c r="AB1412" s="157" t="str">
        <f>IF('Data Entry'!V1415="Yes","1",IF(AND('Data Entry'!V1415="",'Data Entry'!W1415=""),"","1"))</f>
        <v/>
      </c>
    </row>
    <row r="1413" spans="1:28" ht="17">
      <c r="A1413" s="59">
        <f>'Data Entry'!AB1416</f>
        <v>0</v>
      </c>
      <c r="B1413" s="59" t="str">
        <f>'Data Entry'!AR1416</f>
        <v/>
      </c>
      <c r="C1413" s="1">
        <f>IF('Data Entry'!AD1416="g",'Data Entry'!AC1416*0.001*U1413,IF('Data Entry'!AD1416="UI",'Data Entry'!AC1416*0.000001*U1413,IF('Data Entry'!AD1416="mg",'Data Entry'!AC1416*0.000001*U1413,IF('Data Entry'!AD1416="t",'Data Entry'!AC1416*1000*U1413,IF('Data Entry'!AD1416="kg",'Data Entry'!AC1416*1*U1413,IF('Data Entry'!AD1416="L",'Data Entry'!AC1416*1*U1413,IFERROR(,"")))))))</f>
        <v>0</v>
      </c>
      <c r="D1413" s="1" t="s">
        <v>4</v>
      </c>
      <c r="E1413" s="1">
        <f>IF('Data Entry'!AF1416="g",'Data Entry'!AE1416*0.001,IF('Data Entry'!AF1416="mg",'Data Entry'!AE1416*0.000001,IF('Data Entry'!AF1416="t",'Data Entry'!AE1416*1000,IF('Data Entry'!AF1416="ml",'Data Entry'!AE1416*0.001,IF('Data Entry'!AF1416="kg",'Data Entry'!AE1416*1,IF('Data Entry'!AF1416="Pieza",'Data Entry'!AE1416*1,IF('Data Entry'!AF1416="L",'Data Entry'!AE1416*1,IFERROR(,""))))))))</f>
        <v>0</v>
      </c>
      <c r="F1413" s="1" t="s">
        <v>4</v>
      </c>
      <c r="G1413" s="1">
        <f>IF('Data Entry'!AA1416="g",'Data Entry'!Z1416*0.001,IF('Data Entry'!AA1416="mg",'Data Entry'!Z1416*0.000001,IF('Data Entry'!AA1416="t",'Data Entry'!Z1416*1000,IF('Data Entry'!AA1416="ml",'Data Entry'!Z1416*0.001,IF('Data Entry'!AA1416="kg",'Data Entry'!Z1416*1,IF('Data Entry'!AA1416="Piezas",'Data Entry'!Z1416*1,IF('Data Entry'!AA1416="L",'Data Entry'!Z1416*1,IFERROR(,""))))))))</f>
        <v>0</v>
      </c>
      <c r="H1413" s="1" t="s">
        <v>4</v>
      </c>
      <c r="I1413" s="1">
        <f>IF('Data Entry'!AC1416="g",'Data Entry'!AB1416*0.001,IF('Data Entry'!AC1416="mg",'Data Entry'!AB1416*0.000001,IF('Data Entry'!AC1416="t",'Data Entry'!AB1416*1000,IF('Data Entry'!AC1416="ml",'Data Entry'!AB1416*0.001,IF('Data Entry'!AC1416="kg",'Data Entry'!AB1416*1,IF('Data Entry'!AC1416="L",'Data Entry'!AB1416*1,IFERROR(,"")))))))</f>
        <v>0</v>
      </c>
      <c r="J1413" s="59" t="str">
        <f>'Data Entry'!AU1416</f>
        <v/>
      </c>
      <c r="K1413" s="1">
        <f>IF('Data Entry'!AI1416="g",'Data Entry'!AH1416*0.001*V1413,IF('Data Entry'!AI1416="UI",'Data Entry'!AH1416*0.000001*V1413,IF('Data Entry'!AI1416="mg",'Data Entry'!AH1416*0.000001*V1413,IF('Data Entry'!AI1416="t",'Data Entry'!AH1416*1000*V1413,IF('Data Entry'!AI1416="kg",'Data Entry'!AH1416*1*V1413,IF('Data Entry'!AI1416="L",'Data Entry'!AH1416*1*V1413,IFERROR(,"")))))))</f>
        <v>0</v>
      </c>
      <c r="L1413" s="1" t="s">
        <v>4</v>
      </c>
      <c r="M1413" s="59">
        <f>'Data Entry'!AJ1416</f>
        <v>0</v>
      </c>
      <c r="N1413" s="59" t="str">
        <f>'Data Entry'!AX1416</f>
        <v/>
      </c>
      <c r="O1413" s="1">
        <f>IF('Data Entry'!AL1416="g",'Data Entry'!AK1416*0.001*W1413,IF('Data Entry'!AL1416="UI",'Data Entry'!AK1416*0.000001*W1413,IF('Data Entry'!AL1416="mg",'Data Entry'!AK1416*0.000001*W1413,IF('Data Entry'!AL1416="t",'Data Entry'!AK1416*1000*W1413,IF('Data Entry'!AL1416="kg",'Data Entry'!AK1416*1*W1413,IF('Data Entry'!AL1416="L",'Data Entry'!AK1416*1*W1413,IFERROR(,"")))))))</f>
        <v>0</v>
      </c>
      <c r="P1413" s="1" t="s">
        <v>4</v>
      </c>
      <c r="Q1413" s="59">
        <f>'Data Entry'!AM1416</f>
        <v>0</v>
      </c>
      <c r="R1413" s="59" t="str">
        <f>'Data Entry'!BA1416</f>
        <v/>
      </c>
      <c r="S1413" s="1">
        <f>IF('Data Entry'!AO1416="g",'Data Entry'!AN1416*0.001*X1413,IF('Data Entry'!AO1416="UI",'Data Entry'!AN1416*0.000001*X1413,IF('Data Entry'!AO1416="mg",'Data Entry'!AN1416*0.000001*X1413,IF('Data Entry'!AO1416="t",'Data Entry'!AN1416*1000*X1413,IF('Data Entry'!AO1416="kg",'Data Entry'!AN1416*1*X1413,IF('Data Entry'!AO1416="L",'Data Entry'!AN1416*1*X1413,IFERROR(,"")))))))</f>
        <v>0</v>
      </c>
      <c r="T1413" s="1" t="s">
        <v>4</v>
      </c>
      <c r="U1413" s="59" t="str">
        <f>IF('Data Entry'!AP1416="No aplica","1",'Data Entry'!AP1416)</f>
        <v/>
      </c>
      <c r="V1413" s="59" t="str">
        <f>IF('Data Entry'!AS1416="No aplica","1",'Data Entry'!AS1416)</f>
        <v/>
      </c>
      <c r="W1413" s="59" t="str">
        <f>IF('Data Entry'!AV1416="No aplica","1",'Data Entry'!AV1416)</f>
        <v/>
      </c>
      <c r="X1413" s="59" t="str">
        <f>IF('Data Entry'!AY1416="No aplica","1",'Data Entry'!AY1416)</f>
        <v/>
      </c>
      <c r="Y1413" s="151" t="str">
        <f t="shared" si="22"/>
        <v/>
      </c>
      <c r="Z1413" s="152" t="str">
        <f>IF('Data Entry'!H1416="Yes","1",IF(AND('Data Entry'!H1416="",'Data Entry'!I1416="",'Data Entry'!J1416="",'Data Entry'!K1416="",'Data Entry'!L1416="",'Data Entry'!M1416="",'Data Entry'!N1416="",'Data Entry'!O1416="",'Data Entry'!P1416="",'Data Entry'!Q1416=""),"","1"))</f>
        <v/>
      </c>
      <c r="AA1413" s="152" t="str">
        <f>IF('Data Entry'!R1416="Yes","1",IF(AND('Data Entry'!R1416="",'Data Entry'!S1416="",'Data Entry'!T1416="",'Data Entry'!U1416=""),"","1"))</f>
        <v/>
      </c>
      <c r="AB1413" s="157" t="str">
        <f>IF('Data Entry'!V1416="Yes","1",IF(AND('Data Entry'!V1416="",'Data Entry'!W1416=""),"","1"))</f>
        <v/>
      </c>
    </row>
    <row r="1414" spans="1:28" ht="17">
      <c r="A1414" s="59">
        <f>'Data Entry'!AB1417</f>
        <v>0</v>
      </c>
      <c r="B1414" s="59" t="str">
        <f>'Data Entry'!AR1417</f>
        <v/>
      </c>
      <c r="C1414" s="1">
        <f>IF('Data Entry'!AD1417="g",'Data Entry'!AC1417*0.001*U1414,IF('Data Entry'!AD1417="UI",'Data Entry'!AC1417*0.000001*U1414,IF('Data Entry'!AD1417="mg",'Data Entry'!AC1417*0.000001*U1414,IF('Data Entry'!AD1417="t",'Data Entry'!AC1417*1000*U1414,IF('Data Entry'!AD1417="kg",'Data Entry'!AC1417*1*U1414,IF('Data Entry'!AD1417="L",'Data Entry'!AC1417*1*U1414,IFERROR(,"")))))))</f>
        <v>0</v>
      </c>
      <c r="D1414" s="1" t="s">
        <v>4</v>
      </c>
      <c r="E1414" s="1">
        <f>IF('Data Entry'!AF1417="g",'Data Entry'!AE1417*0.001,IF('Data Entry'!AF1417="mg",'Data Entry'!AE1417*0.000001,IF('Data Entry'!AF1417="t",'Data Entry'!AE1417*1000,IF('Data Entry'!AF1417="ml",'Data Entry'!AE1417*0.001,IF('Data Entry'!AF1417="kg",'Data Entry'!AE1417*1,IF('Data Entry'!AF1417="Pieza",'Data Entry'!AE1417*1,IF('Data Entry'!AF1417="L",'Data Entry'!AE1417*1,IFERROR(,""))))))))</f>
        <v>0</v>
      </c>
      <c r="F1414" s="1" t="s">
        <v>4</v>
      </c>
      <c r="G1414" s="1">
        <f>IF('Data Entry'!AA1417="g",'Data Entry'!Z1417*0.001,IF('Data Entry'!AA1417="mg",'Data Entry'!Z1417*0.000001,IF('Data Entry'!AA1417="t",'Data Entry'!Z1417*1000,IF('Data Entry'!AA1417="ml",'Data Entry'!Z1417*0.001,IF('Data Entry'!AA1417="kg",'Data Entry'!Z1417*1,IF('Data Entry'!AA1417="Piezas",'Data Entry'!Z1417*1,IF('Data Entry'!AA1417="L",'Data Entry'!Z1417*1,IFERROR(,""))))))))</f>
        <v>0</v>
      </c>
      <c r="H1414" s="1" t="s">
        <v>4</v>
      </c>
      <c r="I1414" s="1">
        <f>IF('Data Entry'!AC1417="g",'Data Entry'!AB1417*0.001,IF('Data Entry'!AC1417="mg",'Data Entry'!AB1417*0.000001,IF('Data Entry'!AC1417="t",'Data Entry'!AB1417*1000,IF('Data Entry'!AC1417="ml",'Data Entry'!AB1417*0.001,IF('Data Entry'!AC1417="kg",'Data Entry'!AB1417*1,IF('Data Entry'!AC1417="L",'Data Entry'!AB1417*1,IFERROR(,"")))))))</f>
        <v>0</v>
      </c>
      <c r="J1414" s="59" t="str">
        <f>'Data Entry'!AU1417</f>
        <v/>
      </c>
      <c r="K1414" s="1">
        <f>IF('Data Entry'!AI1417="g",'Data Entry'!AH1417*0.001*V1414,IF('Data Entry'!AI1417="UI",'Data Entry'!AH1417*0.000001*V1414,IF('Data Entry'!AI1417="mg",'Data Entry'!AH1417*0.000001*V1414,IF('Data Entry'!AI1417="t",'Data Entry'!AH1417*1000*V1414,IF('Data Entry'!AI1417="kg",'Data Entry'!AH1417*1*V1414,IF('Data Entry'!AI1417="L",'Data Entry'!AH1417*1*V1414,IFERROR(,"")))))))</f>
        <v>0</v>
      </c>
      <c r="L1414" s="1" t="s">
        <v>4</v>
      </c>
      <c r="M1414" s="59">
        <f>'Data Entry'!AJ1417</f>
        <v>0</v>
      </c>
      <c r="N1414" s="59" t="str">
        <f>'Data Entry'!AX1417</f>
        <v/>
      </c>
      <c r="O1414" s="1">
        <f>IF('Data Entry'!AL1417="g",'Data Entry'!AK1417*0.001*W1414,IF('Data Entry'!AL1417="UI",'Data Entry'!AK1417*0.000001*W1414,IF('Data Entry'!AL1417="mg",'Data Entry'!AK1417*0.000001*W1414,IF('Data Entry'!AL1417="t",'Data Entry'!AK1417*1000*W1414,IF('Data Entry'!AL1417="kg",'Data Entry'!AK1417*1*W1414,IF('Data Entry'!AL1417="L",'Data Entry'!AK1417*1*W1414,IFERROR(,"")))))))</f>
        <v>0</v>
      </c>
      <c r="P1414" s="1" t="s">
        <v>4</v>
      </c>
      <c r="Q1414" s="59">
        <f>'Data Entry'!AM1417</f>
        <v>0</v>
      </c>
      <c r="R1414" s="59" t="str">
        <f>'Data Entry'!BA1417</f>
        <v/>
      </c>
      <c r="S1414" s="1">
        <f>IF('Data Entry'!AO1417="g",'Data Entry'!AN1417*0.001*X1414,IF('Data Entry'!AO1417="UI",'Data Entry'!AN1417*0.000001*X1414,IF('Data Entry'!AO1417="mg",'Data Entry'!AN1417*0.000001*X1414,IF('Data Entry'!AO1417="t",'Data Entry'!AN1417*1000*X1414,IF('Data Entry'!AO1417="kg",'Data Entry'!AN1417*1*X1414,IF('Data Entry'!AO1417="L",'Data Entry'!AN1417*1*X1414,IFERROR(,"")))))))</f>
        <v>0</v>
      </c>
      <c r="T1414" s="1" t="s">
        <v>4</v>
      </c>
      <c r="U1414" s="59" t="str">
        <f>IF('Data Entry'!AP1417="No aplica","1",'Data Entry'!AP1417)</f>
        <v/>
      </c>
      <c r="V1414" s="59" t="str">
        <f>IF('Data Entry'!AS1417="No aplica","1",'Data Entry'!AS1417)</f>
        <v/>
      </c>
      <c r="W1414" s="59" t="str">
        <f>IF('Data Entry'!AV1417="No aplica","1",'Data Entry'!AV1417)</f>
        <v/>
      </c>
      <c r="X1414" s="59" t="str">
        <f>IF('Data Entry'!AY1417="No aplica","1",'Data Entry'!AY1417)</f>
        <v/>
      </c>
      <c r="Y1414" s="151" t="str">
        <f t="shared" si="22"/>
        <v/>
      </c>
      <c r="Z1414" s="152" t="str">
        <f>IF('Data Entry'!H1417="Yes","1",IF(AND('Data Entry'!H1417="",'Data Entry'!I1417="",'Data Entry'!J1417="",'Data Entry'!K1417="",'Data Entry'!L1417="",'Data Entry'!M1417="",'Data Entry'!N1417="",'Data Entry'!O1417="",'Data Entry'!P1417="",'Data Entry'!Q1417=""),"","1"))</f>
        <v/>
      </c>
      <c r="AA1414" s="152" t="str">
        <f>IF('Data Entry'!R1417="Yes","1",IF(AND('Data Entry'!R1417="",'Data Entry'!S1417="",'Data Entry'!T1417="",'Data Entry'!U1417=""),"","1"))</f>
        <v/>
      </c>
      <c r="AB1414" s="157" t="str">
        <f>IF('Data Entry'!V1417="Yes","1",IF(AND('Data Entry'!V1417="",'Data Entry'!W1417=""),"","1"))</f>
        <v/>
      </c>
    </row>
    <row r="1415" spans="1:28" ht="17">
      <c r="A1415" s="59">
        <f>'Data Entry'!AB1418</f>
        <v>0</v>
      </c>
      <c r="B1415" s="59" t="str">
        <f>'Data Entry'!AR1418</f>
        <v/>
      </c>
      <c r="C1415" s="1">
        <f>IF('Data Entry'!AD1418="g",'Data Entry'!AC1418*0.001*U1415,IF('Data Entry'!AD1418="UI",'Data Entry'!AC1418*0.000001*U1415,IF('Data Entry'!AD1418="mg",'Data Entry'!AC1418*0.000001*U1415,IF('Data Entry'!AD1418="t",'Data Entry'!AC1418*1000*U1415,IF('Data Entry'!AD1418="kg",'Data Entry'!AC1418*1*U1415,IF('Data Entry'!AD1418="L",'Data Entry'!AC1418*1*U1415,IFERROR(,"")))))))</f>
        <v>0</v>
      </c>
      <c r="D1415" s="1" t="s">
        <v>4</v>
      </c>
      <c r="E1415" s="1">
        <f>IF('Data Entry'!AF1418="g",'Data Entry'!AE1418*0.001,IF('Data Entry'!AF1418="mg",'Data Entry'!AE1418*0.000001,IF('Data Entry'!AF1418="t",'Data Entry'!AE1418*1000,IF('Data Entry'!AF1418="ml",'Data Entry'!AE1418*0.001,IF('Data Entry'!AF1418="kg",'Data Entry'!AE1418*1,IF('Data Entry'!AF1418="Pieza",'Data Entry'!AE1418*1,IF('Data Entry'!AF1418="L",'Data Entry'!AE1418*1,IFERROR(,""))))))))</f>
        <v>0</v>
      </c>
      <c r="F1415" s="1" t="s">
        <v>4</v>
      </c>
      <c r="G1415" s="1">
        <f>IF('Data Entry'!AA1418="g",'Data Entry'!Z1418*0.001,IF('Data Entry'!AA1418="mg",'Data Entry'!Z1418*0.000001,IF('Data Entry'!AA1418="t",'Data Entry'!Z1418*1000,IF('Data Entry'!AA1418="ml",'Data Entry'!Z1418*0.001,IF('Data Entry'!AA1418="kg",'Data Entry'!Z1418*1,IF('Data Entry'!AA1418="Piezas",'Data Entry'!Z1418*1,IF('Data Entry'!AA1418="L",'Data Entry'!Z1418*1,IFERROR(,""))))))))</f>
        <v>0</v>
      </c>
      <c r="H1415" s="1" t="s">
        <v>4</v>
      </c>
      <c r="I1415" s="1">
        <f>IF('Data Entry'!AC1418="g",'Data Entry'!AB1418*0.001,IF('Data Entry'!AC1418="mg",'Data Entry'!AB1418*0.000001,IF('Data Entry'!AC1418="t",'Data Entry'!AB1418*1000,IF('Data Entry'!AC1418="ml",'Data Entry'!AB1418*0.001,IF('Data Entry'!AC1418="kg",'Data Entry'!AB1418*1,IF('Data Entry'!AC1418="L",'Data Entry'!AB1418*1,IFERROR(,"")))))))</f>
        <v>0</v>
      </c>
      <c r="J1415" s="59" t="str">
        <f>'Data Entry'!AU1418</f>
        <v/>
      </c>
      <c r="K1415" s="1">
        <f>IF('Data Entry'!AI1418="g",'Data Entry'!AH1418*0.001*V1415,IF('Data Entry'!AI1418="UI",'Data Entry'!AH1418*0.000001*V1415,IF('Data Entry'!AI1418="mg",'Data Entry'!AH1418*0.000001*V1415,IF('Data Entry'!AI1418="t",'Data Entry'!AH1418*1000*V1415,IF('Data Entry'!AI1418="kg",'Data Entry'!AH1418*1*V1415,IF('Data Entry'!AI1418="L",'Data Entry'!AH1418*1*V1415,IFERROR(,"")))))))</f>
        <v>0</v>
      </c>
      <c r="L1415" s="1" t="s">
        <v>4</v>
      </c>
      <c r="M1415" s="59">
        <f>'Data Entry'!AJ1418</f>
        <v>0</v>
      </c>
      <c r="N1415" s="59" t="str">
        <f>'Data Entry'!AX1418</f>
        <v/>
      </c>
      <c r="O1415" s="1">
        <f>IF('Data Entry'!AL1418="g",'Data Entry'!AK1418*0.001*W1415,IF('Data Entry'!AL1418="UI",'Data Entry'!AK1418*0.000001*W1415,IF('Data Entry'!AL1418="mg",'Data Entry'!AK1418*0.000001*W1415,IF('Data Entry'!AL1418="t",'Data Entry'!AK1418*1000*W1415,IF('Data Entry'!AL1418="kg",'Data Entry'!AK1418*1*W1415,IF('Data Entry'!AL1418="L",'Data Entry'!AK1418*1*W1415,IFERROR(,"")))))))</f>
        <v>0</v>
      </c>
      <c r="P1415" s="1" t="s">
        <v>4</v>
      </c>
      <c r="Q1415" s="59">
        <f>'Data Entry'!AM1418</f>
        <v>0</v>
      </c>
      <c r="R1415" s="59" t="str">
        <f>'Data Entry'!BA1418</f>
        <v/>
      </c>
      <c r="S1415" s="1">
        <f>IF('Data Entry'!AO1418="g",'Data Entry'!AN1418*0.001*X1415,IF('Data Entry'!AO1418="UI",'Data Entry'!AN1418*0.000001*X1415,IF('Data Entry'!AO1418="mg",'Data Entry'!AN1418*0.000001*X1415,IF('Data Entry'!AO1418="t",'Data Entry'!AN1418*1000*X1415,IF('Data Entry'!AO1418="kg",'Data Entry'!AN1418*1*X1415,IF('Data Entry'!AO1418="L",'Data Entry'!AN1418*1*X1415,IFERROR(,"")))))))</f>
        <v>0</v>
      </c>
      <c r="T1415" s="1" t="s">
        <v>4</v>
      </c>
      <c r="U1415" s="59" t="str">
        <f>IF('Data Entry'!AP1418="No aplica","1",'Data Entry'!AP1418)</f>
        <v/>
      </c>
      <c r="V1415" s="59" t="str">
        <f>IF('Data Entry'!AS1418="No aplica","1",'Data Entry'!AS1418)</f>
        <v/>
      </c>
      <c r="W1415" s="59" t="str">
        <f>IF('Data Entry'!AV1418="No aplica","1",'Data Entry'!AV1418)</f>
        <v/>
      </c>
      <c r="X1415" s="59" t="str">
        <f>IF('Data Entry'!AY1418="No aplica","1",'Data Entry'!AY1418)</f>
        <v/>
      </c>
      <c r="Y1415" s="151" t="str">
        <f t="shared" si="22"/>
        <v/>
      </c>
      <c r="Z1415" s="152" t="str">
        <f>IF('Data Entry'!H1418="Yes","1",IF(AND('Data Entry'!H1418="",'Data Entry'!I1418="",'Data Entry'!J1418="",'Data Entry'!K1418="",'Data Entry'!L1418="",'Data Entry'!M1418="",'Data Entry'!N1418="",'Data Entry'!O1418="",'Data Entry'!P1418="",'Data Entry'!Q1418=""),"","1"))</f>
        <v/>
      </c>
      <c r="AA1415" s="152" t="str">
        <f>IF('Data Entry'!R1418="Yes","1",IF(AND('Data Entry'!R1418="",'Data Entry'!S1418="",'Data Entry'!T1418="",'Data Entry'!U1418=""),"","1"))</f>
        <v/>
      </c>
      <c r="AB1415" s="157" t="str">
        <f>IF('Data Entry'!V1418="Yes","1",IF(AND('Data Entry'!V1418="",'Data Entry'!W1418=""),"","1"))</f>
        <v/>
      </c>
    </row>
    <row r="1416" spans="1:28" ht="17">
      <c r="A1416" s="59">
        <f>'Data Entry'!AB1419</f>
        <v>0</v>
      </c>
      <c r="B1416" s="59" t="str">
        <f>'Data Entry'!AR1419</f>
        <v/>
      </c>
      <c r="C1416" s="1">
        <f>IF('Data Entry'!AD1419="g",'Data Entry'!AC1419*0.001*U1416,IF('Data Entry'!AD1419="UI",'Data Entry'!AC1419*0.000001*U1416,IF('Data Entry'!AD1419="mg",'Data Entry'!AC1419*0.000001*U1416,IF('Data Entry'!AD1419="t",'Data Entry'!AC1419*1000*U1416,IF('Data Entry'!AD1419="kg",'Data Entry'!AC1419*1*U1416,IF('Data Entry'!AD1419="L",'Data Entry'!AC1419*1*U1416,IFERROR(,"")))))))</f>
        <v>0</v>
      </c>
      <c r="D1416" s="1" t="s">
        <v>4</v>
      </c>
      <c r="E1416" s="1">
        <f>IF('Data Entry'!AF1419="g",'Data Entry'!AE1419*0.001,IF('Data Entry'!AF1419="mg",'Data Entry'!AE1419*0.000001,IF('Data Entry'!AF1419="t",'Data Entry'!AE1419*1000,IF('Data Entry'!AF1419="ml",'Data Entry'!AE1419*0.001,IF('Data Entry'!AF1419="kg",'Data Entry'!AE1419*1,IF('Data Entry'!AF1419="Pieza",'Data Entry'!AE1419*1,IF('Data Entry'!AF1419="L",'Data Entry'!AE1419*1,IFERROR(,""))))))))</f>
        <v>0</v>
      </c>
      <c r="F1416" s="1" t="s">
        <v>4</v>
      </c>
      <c r="G1416" s="1">
        <f>IF('Data Entry'!AA1419="g",'Data Entry'!Z1419*0.001,IF('Data Entry'!AA1419="mg",'Data Entry'!Z1419*0.000001,IF('Data Entry'!AA1419="t",'Data Entry'!Z1419*1000,IF('Data Entry'!AA1419="ml",'Data Entry'!Z1419*0.001,IF('Data Entry'!AA1419="kg",'Data Entry'!Z1419*1,IF('Data Entry'!AA1419="Piezas",'Data Entry'!Z1419*1,IF('Data Entry'!AA1419="L",'Data Entry'!Z1419*1,IFERROR(,""))))))))</f>
        <v>0</v>
      </c>
      <c r="H1416" s="1" t="s">
        <v>4</v>
      </c>
      <c r="I1416" s="1">
        <f>IF('Data Entry'!AC1419="g",'Data Entry'!AB1419*0.001,IF('Data Entry'!AC1419="mg",'Data Entry'!AB1419*0.000001,IF('Data Entry'!AC1419="t",'Data Entry'!AB1419*1000,IF('Data Entry'!AC1419="ml",'Data Entry'!AB1419*0.001,IF('Data Entry'!AC1419="kg",'Data Entry'!AB1419*1,IF('Data Entry'!AC1419="L",'Data Entry'!AB1419*1,IFERROR(,"")))))))</f>
        <v>0</v>
      </c>
      <c r="J1416" s="59" t="str">
        <f>'Data Entry'!AU1419</f>
        <v/>
      </c>
      <c r="K1416" s="1">
        <f>IF('Data Entry'!AI1419="g",'Data Entry'!AH1419*0.001*V1416,IF('Data Entry'!AI1419="UI",'Data Entry'!AH1419*0.000001*V1416,IF('Data Entry'!AI1419="mg",'Data Entry'!AH1419*0.000001*V1416,IF('Data Entry'!AI1419="t",'Data Entry'!AH1419*1000*V1416,IF('Data Entry'!AI1419="kg",'Data Entry'!AH1419*1*V1416,IF('Data Entry'!AI1419="L",'Data Entry'!AH1419*1*V1416,IFERROR(,"")))))))</f>
        <v>0</v>
      </c>
      <c r="L1416" s="1" t="s">
        <v>4</v>
      </c>
      <c r="M1416" s="59">
        <f>'Data Entry'!AJ1419</f>
        <v>0</v>
      </c>
      <c r="N1416" s="59" t="str">
        <f>'Data Entry'!AX1419</f>
        <v/>
      </c>
      <c r="O1416" s="1">
        <f>IF('Data Entry'!AL1419="g",'Data Entry'!AK1419*0.001*W1416,IF('Data Entry'!AL1419="UI",'Data Entry'!AK1419*0.000001*W1416,IF('Data Entry'!AL1419="mg",'Data Entry'!AK1419*0.000001*W1416,IF('Data Entry'!AL1419="t",'Data Entry'!AK1419*1000*W1416,IF('Data Entry'!AL1419="kg",'Data Entry'!AK1419*1*W1416,IF('Data Entry'!AL1419="L",'Data Entry'!AK1419*1*W1416,IFERROR(,"")))))))</f>
        <v>0</v>
      </c>
      <c r="P1416" s="1" t="s">
        <v>4</v>
      </c>
      <c r="Q1416" s="59">
        <f>'Data Entry'!AM1419</f>
        <v>0</v>
      </c>
      <c r="R1416" s="59" t="str">
        <f>'Data Entry'!BA1419</f>
        <v/>
      </c>
      <c r="S1416" s="1">
        <f>IF('Data Entry'!AO1419="g",'Data Entry'!AN1419*0.001*X1416,IF('Data Entry'!AO1419="UI",'Data Entry'!AN1419*0.000001*X1416,IF('Data Entry'!AO1419="mg",'Data Entry'!AN1419*0.000001*X1416,IF('Data Entry'!AO1419="t",'Data Entry'!AN1419*1000*X1416,IF('Data Entry'!AO1419="kg",'Data Entry'!AN1419*1*X1416,IF('Data Entry'!AO1419="L",'Data Entry'!AN1419*1*X1416,IFERROR(,"")))))))</f>
        <v>0</v>
      </c>
      <c r="T1416" s="1" t="s">
        <v>4</v>
      </c>
      <c r="U1416" s="59" t="str">
        <f>IF('Data Entry'!AP1419="No aplica","1",'Data Entry'!AP1419)</f>
        <v/>
      </c>
      <c r="V1416" s="59" t="str">
        <f>IF('Data Entry'!AS1419="No aplica","1",'Data Entry'!AS1419)</f>
        <v/>
      </c>
      <c r="W1416" s="59" t="str">
        <f>IF('Data Entry'!AV1419="No aplica","1",'Data Entry'!AV1419)</f>
        <v/>
      </c>
      <c r="X1416" s="59" t="str">
        <f>IF('Data Entry'!AY1419="No aplica","1",'Data Entry'!AY1419)</f>
        <v/>
      </c>
      <c r="Y1416" s="151" t="str">
        <f t="shared" si="22"/>
        <v/>
      </c>
      <c r="Z1416" s="152" t="str">
        <f>IF('Data Entry'!H1419="Yes","1",IF(AND('Data Entry'!H1419="",'Data Entry'!I1419="",'Data Entry'!J1419="",'Data Entry'!K1419="",'Data Entry'!L1419="",'Data Entry'!M1419="",'Data Entry'!N1419="",'Data Entry'!O1419="",'Data Entry'!P1419="",'Data Entry'!Q1419=""),"","1"))</f>
        <v/>
      </c>
      <c r="AA1416" s="152" t="str">
        <f>IF('Data Entry'!R1419="Yes","1",IF(AND('Data Entry'!R1419="",'Data Entry'!S1419="",'Data Entry'!T1419="",'Data Entry'!U1419=""),"","1"))</f>
        <v/>
      </c>
      <c r="AB1416" s="157" t="str">
        <f>IF('Data Entry'!V1419="Yes","1",IF(AND('Data Entry'!V1419="",'Data Entry'!W1419=""),"","1"))</f>
        <v/>
      </c>
    </row>
    <row r="1417" spans="1:28" ht="17">
      <c r="A1417" s="59">
        <f>'Data Entry'!AB1420</f>
        <v>0</v>
      </c>
      <c r="B1417" s="59" t="str">
        <f>'Data Entry'!AR1420</f>
        <v/>
      </c>
      <c r="C1417" s="1">
        <f>IF('Data Entry'!AD1420="g",'Data Entry'!AC1420*0.001*U1417,IF('Data Entry'!AD1420="UI",'Data Entry'!AC1420*0.000001*U1417,IF('Data Entry'!AD1420="mg",'Data Entry'!AC1420*0.000001*U1417,IF('Data Entry'!AD1420="t",'Data Entry'!AC1420*1000*U1417,IF('Data Entry'!AD1420="kg",'Data Entry'!AC1420*1*U1417,IF('Data Entry'!AD1420="L",'Data Entry'!AC1420*1*U1417,IFERROR(,"")))))))</f>
        <v>0</v>
      </c>
      <c r="D1417" s="1" t="s">
        <v>4</v>
      </c>
      <c r="E1417" s="1">
        <f>IF('Data Entry'!AF1420="g",'Data Entry'!AE1420*0.001,IF('Data Entry'!AF1420="mg",'Data Entry'!AE1420*0.000001,IF('Data Entry'!AF1420="t",'Data Entry'!AE1420*1000,IF('Data Entry'!AF1420="ml",'Data Entry'!AE1420*0.001,IF('Data Entry'!AF1420="kg",'Data Entry'!AE1420*1,IF('Data Entry'!AF1420="Pieza",'Data Entry'!AE1420*1,IF('Data Entry'!AF1420="L",'Data Entry'!AE1420*1,IFERROR(,""))))))))</f>
        <v>0</v>
      </c>
      <c r="F1417" s="1" t="s">
        <v>4</v>
      </c>
      <c r="G1417" s="1">
        <f>IF('Data Entry'!AA1420="g",'Data Entry'!Z1420*0.001,IF('Data Entry'!AA1420="mg",'Data Entry'!Z1420*0.000001,IF('Data Entry'!AA1420="t",'Data Entry'!Z1420*1000,IF('Data Entry'!AA1420="ml",'Data Entry'!Z1420*0.001,IF('Data Entry'!AA1420="kg",'Data Entry'!Z1420*1,IF('Data Entry'!AA1420="Piezas",'Data Entry'!Z1420*1,IF('Data Entry'!AA1420="L",'Data Entry'!Z1420*1,IFERROR(,""))))))))</f>
        <v>0</v>
      </c>
      <c r="H1417" s="1" t="s">
        <v>4</v>
      </c>
      <c r="I1417" s="1">
        <f>IF('Data Entry'!AC1420="g",'Data Entry'!AB1420*0.001,IF('Data Entry'!AC1420="mg",'Data Entry'!AB1420*0.000001,IF('Data Entry'!AC1420="t",'Data Entry'!AB1420*1000,IF('Data Entry'!AC1420="ml",'Data Entry'!AB1420*0.001,IF('Data Entry'!AC1420="kg",'Data Entry'!AB1420*1,IF('Data Entry'!AC1420="L",'Data Entry'!AB1420*1,IFERROR(,"")))))))</f>
        <v>0</v>
      </c>
      <c r="J1417" s="59" t="str">
        <f>'Data Entry'!AU1420</f>
        <v/>
      </c>
      <c r="K1417" s="1">
        <f>IF('Data Entry'!AI1420="g",'Data Entry'!AH1420*0.001*V1417,IF('Data Entry'!AI1420="UI",'Data Entry'!AH1420*0.000001*V1417,IF('Data Entry'!AI1420="mg",'Data Entry'!AH1420*0.000001*V1417,IF('Data Entry'!AI1420="t",'Data Entry'!AH1420*1000*V1417,IF('Data Entry'!AI1420="kg",'Data Entry'!AH1420*1*V1417,IF('Data Entry'!AI1420="L",'Data Entry'!AH1420*1*V1417,IFERROR(,"")))))))</f>
        <v>0</v>
      </c>
      <c r="L1417" s="1" t="s">
        <v>4</v>
      </c>
      <c r="M1417" s="59">
        <f>'Data Entry'!AJ1420</f>
        <v>0</v>
      </c>
      <c r="N1417" s="59" t="str">
        <f>'Data Entry'!AX1420</f>
        <v/>
      </c>
      <c r="O1417" s="1">
        <f>IF('Data Entry'!AL1420="g",'Data Entry'!AK1420*0.001*W1417,IF('Data Entry'!AL1420="UI",'Data Entry'!AK1420*0.000001*W1417,IF('Data Entry'!AL1420="mg",'Data Entry'!AK1420*0.000001*W1417,IF('Data Entry'!AL1420="t",'Data Entry'!AK1420*1000*W1417,IF('Data Entry'!AL1420="kg",'Data Entry'!AK1420*1*W1417,IF('Data Entry'!AL1420="L",'Data Entry'!AK1420*1*W1417,IFERROR(,"")))))))</f>
        <v>0</v>
      </c>
      <c r="P1417" s="1" t="s">
        <v>4</v>
      </c>
      <c r="Q1417" s="59">
        <f>'Data Entry'!AM1420</f>
        <v>0</v>
      </c>
      <c r="R1417" s="59" t="str">
        <f>'Data Entry'!BA1420</f>
        <v/>
      </c>
      <c r="S1417" s="1">
        <f>IF('Data Entry'!AO1420="g",'Data Entry'!AN1420*0.001*X1417,IF('Data Entry'!AO1420="UI",'Data Entry'!AN1420*0.000001*X1417,IF('Data Entry'!AO1420="mg",'Data Entry'!AN1420*0.000001*X1417,IF('Data Entry'!AO1420="t",'Data Entry'!AN1420*1000*X1417,IF('Data Entry'!AO1420="kg",'Data Entry'!AN1420*1*X1417,IF('Data Entry'!AO1420="L",'Data Entry'!AN1420*1*X1417,IFERROR(,"")))))))</f>
        <v>0</v>
      </c>
      <c r="T1417" s="1" t="s">
        <v>4</v>
      </c>
      <c r="U1417" s="59" t="str">
        <f>IF('Data Entry'!AP1420="No aplica","1",'Data Entry'!AP1420)</f>
        <v/>
      </c>
      <c r="V1417" s="59" t="str">
        <f>IF('Data Entry'!AS1420="No aplica","1",'Data Entry'!AS1420)</f>
        <v/>
      </c>
      <c r="W1417" s="59" t="str">
        <f>IF('Data Entry'!AV1420="No aplica","1",'Data Entry'!AV1420)</f>
        <v/>
      </c>
      <c r="X1417" s="59" t="str">
        <f>IF('Data Entry'!AY1420="No aplica","1",'Data Entry'!AY1420)</f>
        <v/>
      </c>
      <c r="Y1417" s="151" t="str">
        <f t="shared" si="22"/>
        <v/>
      </c>
      <c r="Z1417" s="152" t="str">
        <f>IF('Data Entry'!H1420="Yes","1",IF(AND('Data Entry'!H1420="",'Data Entry'!I1420="",'Data Entry'!J1420="",'Data Entry'!K1420="",'Data Entry'!L1420="",'Data Entry'!M1420="",'Data Entry'!N1420="",'Data Entry'!O1420="",'Data Entry'!P1420="",'Data Entry'!Q1420=""),"","1"))</f>
        <v/>
      </c>
      <c r="AA1417" s="152" t="str">
        <f>IF('Data Entry'!R1420="Yes","1",IF(AND('Data Entry'!R1420="",'Data Entry'!S1420="",'Data Entry'!T1420="",'Data Entry'!U1420=""),"","1"))</f>
        <v/>
      </c>
      <c r="AB1417" s="157" t="str">
        <f>IF('Data Entry'!V1420="Yes","1",IF(AND('Data Entry'!V1420="",'Data Entry'!W1420=""),"","1"))</f>
        <v/>
      </c>
    </row>
    <row r="1418" spans="1:28" ht="17">
      <c r="A1418" s="59">
        <f>'Data Entry'!AB1421</f>
        <v>0</v>
      </c>
      <c r="B1418" s="59" t="str">
        <f>'Data Entry'!AR1421</f>
        <v/>
      </c>
      <c r="C1418" s="1">
        <f>IF('Data Entry'!AD1421="g",'Data Entry'!AC1421*0.001*U1418,IF('Data Entry'!AD1421="UI",'Data Entry'!AC1421*0.000001*U1418,IF('Data Entry'!AD1421="mg",'Data Entry'!AC1421*0.000001*U1418,IF('Data Entry'!AD1421="t",'Data Entry'!AC1421*1000*U1418,IF('Data Entry'!AD1421="kg",'Data Entry'!AC1421*1*U1418,IF('Data Entry'!AD1421="L",'Data Entry'!AC1421*1*U1418,IFERROR(,"")))))))</f>
        <v>0</v>
      </c>
      <c r="D1418" s="1" t="s">
        <v>4</v>
      </c>
      <c r="E1418" s="1">
        <f>IF('Data Entry'!AF1421="g",'Data Entry'!AE1421*0.001,IF('Data Entry'!AF1421="mg",'Data Entry'!AE1421*0.000001,IF('Data Entry'!AF1421="t",'Data Entry'!AE1421*1000,IF('Data Entry'!AF1421="ml",'Data Entry'!AE1421*0.001,IF('Data Entry'!AF1421="kg",'Data Entry'!AE1421*1,IF('Data Entry'!AF1421="Pieza",'Data Entry'!AE1421*1,IF('Data Entry'!AF1421="L",'Data Entry'!AE1421*1,IFERROR(,""))))))))</f>
        <v>0</v>
      </c>
      <c r="F1418" s="1" t="s">
        <v>4</v>
      </c>
      <c r="G1418" s="1">
        <f>IF('Data Entry'!AA1421="g",'Data Entry'!Z1421*0.001,IF('Data Entry'!AA1421="mg",'Data Entry'!Z1421*0.000001,IF('Data Entry'!AA1421="t",'Data Entry'!Z1421*1000,IF('Data Entry'!AA1421="ml",'Data Entry'!Z1421*0.001,IF('Data Entry'!AA1421="kg",'Data Entry'!Z1421*1,IF('Data Entry'!AA1421="Piezas",'Data Entry'!Z1421*1,IF('Data Entry'!AA1421="L",'Data Entry'!Z1421*1,IFERROR(,""))))))))</f>
        <v>0</v>
      </c>
      <c r="H1418" s="1" t="s">
        <v>4</v>
      </c>
      <c r="I1418" s="1">
        <f>IF('Data Entry'!AC1421="g",'Data Entry'!AB1421*0.001,IF('Data Entry'!AC1421="mg",'Data Entry'!AB1421*0.000001,IF('Data Entry'!AC1421="t",'Data Entry'!AB1421*1000,IF('Data Entry'!AC1421="ml",'Data Entry'!AB1421*0.001,IF('Data Entry'!AC1421="kg",'Data Entry'!AB1421*1,IF('Data Entry'!AC1421="L",'Data Entry'!AB1421*1,IFERROR(,"")))))))</f>
        <v>0</v>
      </c>
      <c r="J1418" s="59" t="str">
        <f>'Data Entry'!AU1421</f>
        <v/>
      </c>
      <c r="K1418" s="1">
        <f>IF('Data Entry'!AI1421="g",'Data Entry'!AH1421*0.001*V1418,IF('Data Entry'!AI1421="UI",'Data Entry'!AH1421*0.000001*V1418,IF('Data Entry'!AI1421="mg",'Data Entry'!AH1421*0.000001*V1418,IF('Data Entry'!AI1421="t",'Data Entry'!AH1421*1000*V1418,IF('Data Entry'!AI1421="kg",'Data Entry'!AH1421*1*V1418,IF('Data Entry'!AI1421="L",'Data Entry'!AH1421*1*V1418,IFERROR(,"")))))))</f>
        <v>0</v>
      </c>
      <c r="L1418" s="1" t="s">
        <v>4</v>
      </c>
      <c r="M1418" s="59">
        <f>'Data Entry'!AJ1421</f>
        <v>0</v>
      </c>
      <c r="N1418" s="59" t="str">
        <f>'Data Entry'!AX1421</f>
        <v/>
      </c>
      <c r="O1418" s="1">
        <f>IF('Data Entry'!AL1421="g",'Data Entry'!AK1421*0.001*W1418,IF('Data Entry'!AL1421="UI",'Data Entry'!AK1421*0.000001*W1418,IF('Data Entry'!AL1421="mg",'Data Entry'!AK1421*0.000001*W1418,IF('Data Entry'!AL1421="t",'Data Entry'!AK1421*1000*W1418,IF('Data Entry'!AL1421="kg",'Data Entry'!AK1421*1*W1418,IF('Data Entry'!AL1421="L",'Data Entry'!AK1421*1*W1418,IFERROR(,"")))))))</f>
        <v>0</v>
      </c>
      <c r="P1418" s="1" t="s">
        <v>4</v>
      </c>
      <c r="Q1418" s="59">
        <f>'Data Entry'!AM1421</f>
        <v>0</v>
      </c>
      <c r="R1418" s="59" t="str">
        <f>'Data Entry'!BA1421</f>
        <v/>
      </c>
      <c r="S1418" s="1">
        <f>IF('Data Entry'!AO1421="g",'Data Entry'!AN1421*0.001*X1418,IF('Data Entry'!AO1421="UI",'Data Entry'!AN1421*0.000001*X1418,IF('Data Entry'!AO1421="mg",'Data Entry'!AN1421*0.000001*X1418,IF('Data Entry'!AO1421="t",'Data Entry'!AN1421*1000*X1418,IF('Data Entry'!AO1421="kg",'Data Entry'!AN1421*1*X1418,IF('Data Entry'!AO1421="L",'Data Entry'!AN1421*1*X1418,IFERROR(,"")))))))</f>
        <v>0</v>
      </c>
      <c r="T1418" s="1" t="s">
        <v>4</v>
      </c>
      <c r="U1418" s="59" t="str">
        <f>IF('Data Entry'!AP1421="No aplica","1",'Data Entry'!AP1421)</f>
        <v/>
      </c>
      <c r="V1418" s="59" t="str">
        <f>IF('Data Entry'!AS1421="No aplica","1",'Data Entry'!AS1421)</f>
        <v/>
      </c>
      <c r="W1418" s="59" t="str">
        <f>IF('Data Entry'!AV1421="No aplica","1",'Data Entry'!AV1421)</f>
        <v/>
      </c>
      <c r="X1418" s="59" t="str">
        <f>IF('Data Entry'!AY1421="No aplica","1",'Data Entry'!AY1421)</f>
        <v/>
      </c>
      <c r="Y1418" s="151" t="str">
        <f t="shared" si="22"/>
        <v/>
      </c>
      <c r="Z1418" s="152" t="str">
        <f>IF('Data Entry'!H1421="Yes","1",IF(AND('Data Entry'!H1421="",'Data Entry'!I1421="",'Data Entry'!J1421="",'Data Entry'!K1421="",'Data Entry'!L1421="",'Data Entry'!M1421="",'Data Entry'!N1421="",'Data Entry'!O1421="",'Data Entry'!P1421="",'Data Entry'!Q1421=""),"","1"))</f>
        <v/>
      </c>
      <c r="AA1418" s="152" t="str">
        <f>IF('Data Entry'!R1421="Yes","1",IF(AND('Data Entry'!R1421="",'Data Entry'!S1421="",'Data Entry'!T1421="",'Data Entry'!U1421=""),"","1"))</f>
        <v/>
      </c>
      <c r="AB1418" s="157" t="str">
        <f>IF('Data Entry'!V1421="Yes","1",IF(AND('Data Entry'!V1421="",'Data Entry'!W1421=""),"","1"))</f>
        <v/>
      </c>
    </row>
    <row r="1419" spans="1:28" ht="17">
      <c r="A1419" s="59">
        <f>'Data Entry'!AB1422</f>
        <v>0</v>
      </c>
      <c r="B1419" s="59" t="str">
        <f>'Data Entry'!AR1422</f>
        <v/>
      </c>
      <c r="C1419" s="1">
        <f>IF('Data Entry'!AD1422="g",'Data Entry'!AC1422*0.001*U1419,IF('Data Entry'!AD1422="UI",'Data Entry'!AC1422*0.000001*U1419,IF('Data Entry'!AD1422="mg",'Data Entry'!AC1422*0.000001*U1419,IF('Data Entry'!AD1422="t",'Data Entry'!AC1422*1000*U1419,IF('Data Entry'!AD1422="kg",'Data Entry'!AC1422*1*U1419,IF('Data Entry'!AD1422="L",'Data Entry'!AC1422*1*U1419,IFERROR(,"")))))))</f>
        <v>0</v>
      </c>
      <c r="D1419" s="1" t="s">
        <v>4</v>
      </c>
      <c r="E1419" s="1">
        <f>IF('Data Entry'!AF1422="g",'Data Entry'!AE1422*0.001,IF('Data Entry'!AF1422="mg",'Data Entry'!AE1422*0.000001,IF('Data Entry'!AF1422="t",'Data Entry'!AE1422*1000,IF('Data Entry'!AF1422="ml",'Data Entry'!AE1422*0.001,IF('Data Entry'!AF1422="kg",'Data Entry'!AE1422*1,IF('Data Entry'!AF1422="Pieza",'Data Entry'!AE1422*1,IF('Data Entry'!AF1422="L",'Data Entry'!AE1422*1,IFERROR(,""))))))))</f>
        <v>0</v>
      </c>
      <c r="F1419" s="1" t="s">
        <v>4</v>
      </c>
      <c r="G1419" s="1">
        <f>IF('Data Entry'!AA1422="g",'Data Entry'!Z1422*0.001,IF('Data Entry'!AA1422="mg",'Data Entry'!Z1422*0.000001,IF('Data Entry'!AA1422="t",'Data Entry'!Z1422*1000,IF('Data Entry'!AA1422="ml",'Data Entry'!Z1422*0.001,IF('Data Entry'!AA1422="kg",'Data Entry'!Z1422*1,IF('Data Entry'!AA1422="Piezas",'Data Entry'!Z1422*1,IF('Data Entry'!AA1422="L",'Data Entry'!Z1422*1,IFERROR(,""))))))))</f>
        <v>0</v>
      </c>
      <c r="H1419" s="1" t="s">
        <v>4</v>
      </c>
      <c r="I1419" s="1">
        <f>IF('Data Entry'!AC1422="g",'Data Entry'!AB1422*0.001,IF('Data Entry'!AC1422="mg",'Data Entry'!AB1422*0.000001,IF('Data Entry'!AC1422="t",'Data Entry'!AB1422*1000,IF('Data Entry'!AC1422="ml",'Data Entry'!AB1422*0.001,IF('Data Entry'!AC1422="kg",'Data Entry'!AB1422*1,IF('Data Entry'!AC1422="L",'Data Entry'!AB1422*1,IFERROR(,"")))))))</f>
        <v>0</v>
      </c>
      <c r="J1419" s="59" t="str">
        <f>'Data Entry'!AU1422</f>
        <v/>
      </c>
      <c r="K1419" s="1">
        <f>IF('Data Entry'!AI1422="g",'Data Entry'!AH1422*0.001*V1419,IF('Data Entry'!AI1422="UI",'Data Entry'!AH1422*0.000001*V1419,IF('Data Entry'!AI1422="mg",'Data Entry'!AH1422*0.000001*V1419,IF('Data Entry'!AI1422="t",'Data Entry'!AH1422*1000*V1419,IF('Data Entry'!AI1422="kg",'Data Entry'!AH1422*1*V1419,IF('Data Entry'!AI1422="L",'Data Entry'!AH1422*1*V1419,IFERROR(,"")))))))</f>
        <v>0</v>
      </c>
      <c r="L1419" s="1" t="s">
        <v>4</v>
      </c>
      <c r="M1419" s="59">
        <f>'Data Entry'!AJ1422</f>
        <v>0</v>
      </c>
      <c r="N1419" s="59" t="str">
        <f>'Data Entry'!AX1422</f>
        <v/>
      </c>
      <c r="O1419" s="1">
        <f>IF('Data Entry'!AL1422="g",'Data Entry'!AK1422*0.001*W1419,IF('Data Entry'!AL1422="UI",'Data Entry'!AK1422*0.000001*W1419,IF('Data Entry'!AL1422="mg",'Data Entry'!AK1422*0.000001*W1419,IF('Data Entry'!AL1422="t",'Data Entry'!AK1422*1000*W1419,IF('Data Entry'!AL1422="kg",'Data Entry'!AK1422*1*W1419,IF('Data Entry'!AL1422="L",'Data Entry'!AK1422*1*W1419,IFERROR(,"")))))))</f>
        <v>0</v>
      </c>
      <c r="P1419" s="1" t="s">
        <v>4</v>
      </c>
      <c r="Q1419" s="59">
        <f>'Data Entry'!AM1422</f>
        <v>0</v>
      </c>
      <c r="R1419" s="59" t="str">
        <f>'Data Entry'!BA1422</f>
        <v/>
      </c>
      <c r="S1419" s="1">
        <f>IF('Data Entry'!AO1422="g",'Data Entry'!AN1422*0.001*X1419,IF('Data Entry'!AO1422="UI",'Data Entry'!AN1422*0.000001*X1419,IF('Data Entry'!AO1422="mg",'Data Entry'!AN1422*0.000001*X1419,IF('Data Entry'!AO1422="t",'Data Entry'!AN1422*1000*X1419,IF('Data Entry'!AO1422="kg",'Data Entry'!AN1422*1*X1419,IF('Data Entry'!AO1422="L",'Data Entry'!AN1422*1*X1419,IFERROR(,"")))))))</f>
        <v>0</v>
      </c>
      <c r="T1419" s="1" t="s">
        <v>4</v>
      </c>
      <c r="U1419" s="59" t="str">
        <f>IF('Data Entry'!AP1422="No aplica","1",'Data Entry'!AP1422)</f>
        <v/>
      </c>
      <c r="V1419" s="59" t="str">
        <f>IF('Data Entry'!AS1422="No aplica","1",'Data Entry'!AS1422)</f>
        <v/>
      </c>
      <c r="W1419" s="59" t="str">
        <f>IF('Data Entry'!AV1422="No aplica","1",'Data Entry'!AV1422)</f>
        <v/>
      </c>
      <c r="X1419" s="59" t="str">
        <f>IF('Data Entry'!AY1422="No aplica","1",'Data Entry'!AY1422)</f>
        <v/>
      </c>
      <c r="Y1419" s="151" t="str">
        <f t="shared" si="22"/>
        <v/>
      </c>
      <c r="Z1419" s="152" t="str">
        <f>IF('Data Entry'!H1422="Yes","1",IF(AND('Data Entry'!H1422="",'Data Entry'!I1422="",'Data Entry'!J1422="",'Data Entry'!K1422="",'Data Entry'!L1422="",'Data Entry'!M1422="",'Data Entry'!N1422="",'Data Entry'!O1422="",'Data Entry'!P1422="",'Data Entry'!Q1422=""),"","1"))</f>
        <v/>
      </c>
      <c r="AA1419" s="152" t="str">
        <f>IF('Data Entry'!R1422="Yes","1",IF(AND('Data Entry'!R1422="",'Data Entry'!S1422="",'Data Entry'!T1422="",'Data Entry'!U1422=""),"","1"))</f>
        <v/>
      </c>
      <c r="AB1419" s="157" t="str">
        <f>IF('Data Entry'!V1422="Yes","1",IF(AND('Data Entry'!V1422="",'Data Entry'!W1422=""),"","1"))</f>
        <v/>
      </c>
    </row>
    <row r="1420" spans="1:28" ht="17">
      <c r="A1420" s="59">
        <f>'Data Entry'!AB1423</f>
        <v>0</v>
      </c>
      <c r="B1420" s="59" t="str">
        <f>'Data Entry'!AR1423</f>
        <v/>
      </c>
      <c r="C1420" s="1">
        <f>IF('Data Entry'!AD1423="g",'Data Entry'!AC1423*0.001*U1420,IF('Data Entry'!AD1423="UI",'Data Entry'!AC1423*0.000001*U1420,IF('Data Entry'!AD1423="mg",'Data Entry'!AC1423*0.000001*U1420,IF('Data Entry'!AD1423="t",'Data Entry'!AC1423*1000*U1420,IF('Data Entry'!AD1423="kg",'Data Entry'!AC1423*1*U1420,IF('Data Entry'!AD1423="L",'Data Entry'!AC1423*1*U1420,IFERROR(,"")))))))</f>
        <v>0</v>
      </c>
      <c r="D1420" s="1" t="s">
        <v>4</v>
      </c>
      <c r="E1420" s="1">
        <f>IF('Data Entry'!AF1423="g",'Data Entry'!AE1423*0.001,IF('Data Entry'!AF1423="mg",'Data Entry'!AE1423*0.000001,IF('Data Entry'!AF1423="t",'Data Entry'!AE1423*1000,IF('Data Entry'!AF1423="ml",'Data Entry'!AE1423*0.001,IF('Data Entry'!AF1423="kg",'Data Entry'!AE1423*1,IF('Data Entry'!AF1423="Pieza",'Data Entry'!AE1423*1,IF('Data Entry'!AF1423="L",'Data Entry'!AE1423*1,IFERROR(,""))))))))</f>
        <v>0</v>
      </c>
      <c r="F1420" s="1" t="s">
        <v>4</v>
      </c>
      <c r="G1420" s="1">
        <f>IF('Data Entry'!AA1423="g",'Data Entry'!Z1423*0.001,IF('Data Entry'!AA1423="mg",'Data Entry'!Z1423*0.000001,IF('Data Entry'!AA1423="t",'Data Entry'!Z1423*1000,IF('Data Entry'!AA1423="ml",'Data Entry'!Z1423*0.001,IF('Data Entry'!AA1423="kg",'Data Entry'!Z1423*1,IF('Data Entry'!AA1423="Piezas",'Data Entry'!Z1423*1,IF('Data Entry'!AA1423="L",'Data Entry'!Z1423*1,IFERROR(,""))))))))</f>
        <v>0</v>
      </c>
      <c r="H1420" s="1" t="s">
        <v>4</v>
      </c>
      <c r="I1420" s="1">
        <f>IF('Data Entry'!AC1423="g",'Data Entry'!AB1423*0.001,IF('Data Entry'!AC1423="mg",'Data Entry'!AB1423*0.000001,IF('Data Entry'!AC1423="t",'Data Entry'!AB1423*1000,IF('Data Entry'!AC1423="ml",'Data Entry'!AB1423*0.001,IF('Data Entry'!AC1423="kg",'Data Entry'!AB1423*1,IF('Data Entry'!AC1423="L",'Data Entry'!AB1423*1,IFERROR(,"")))))))</f>
        <v>0</v>
      </c>
      <c r="J1420" s="59" t="str">
        <f>'Data Entry'!AU1423</f>
        <v/>
      </c>
      <c r="K1420" s="1">
        <f>IF('Data Entry'!AI1423="g",'Data Entry'!AH1423*0.001*V1420,IF('Data Entry'!AI1423="UI",'Data Entry'!AH1423*0.000001*V1420,IF('Data Entry'!AI1423="mg",'Data Entry'!AH1423*0.000001*V1420,IF('Data Entry'!AI1423="t",'Data Entry'!AH1423*1000*V1420,IF('Data Entry'!AI1423="kg",'Data Entry'!AH1423*1*V1420,IF('Data Entry'!AI1423="L",'Data Entry'!AH1423*1*V1420,IFERROR(,"")))))))</f>
        <v>0</v>
      </c>
      <c r="L1420" s="1" t="s">
        <v>4</v>
      </c>
      <c r="M1420" s="59">
        <f>'Data Entry'!AJ1423</f>
        <v>0</v>
      </c>
      <c r="N1420" s="59" t="str">
        <f>'Data Entry'!AX1423</f>
        <v/>
      </c>
      <c r="O1420" s="1">
        <f>IF('Data Entry'!AL1423="g",'Data Entry'!AK1423*0.001*W1420,IF('Data Entry'!AL1423="UI",'Data Entry'!AK1423*0.000001*W1420,IF('Data Entry'!AL1423="mg",'Data Entry'!AK1423*0.000001*W1420,IF('Data Entry'!AL1423="t",'Data Entry'!AK1423*1000*W1420,IF('Data Entry'!AL1423="kg",'Data Entry'!AK1423*1*W1420,IF('Data Entry'!AL1423="L",'Data Entry'!AK1423*1*W1420,IFERROR(,"")))))))</f>
        <v>0</v>
      </c>
      <c r="P1420" s="1" t="s">
        <v>4</v>
      </c>
      <c r="Q1420" s="59">
        <f>'Data Entry'!AM1423</f>
        <v>0</v>
      </c>
      <c r="R1420" s="59" t="str">
        <f>'Data Entry'!BA1423</f>
        <v/>
      </c>
      <c r="S1420" s="1">
        <f>IF('Data Entry'!AO1423="g",'Data Entry'!AN1423*0.001*X1420,IF('Data Entry'!AO1423="UI",'Data Entry'!AN1423*0.000001*X1420,IF('Data Entry'!AO1423="mg",'Data Entry'!AN1423*0.000001*X1420,IF('Data Entry'!AO1423="t",'Data Entry'!AN1423*1000*X1420,IF('Data Entry'!AO1423="kg",'Data Entry'!AN1423*1*X1420,IF('Data Entry'!AO1423="L",'Data Entry'!AN1423*1*X1420,IFERROR(,"")))))))</f>
        <v>0</v>
      </c>
      <c r="T1420" s="1" t="s">
        <v>4</v>
      </c>
      <c r="U1420" s="59" t="str">
        <f>IF('Data Entry'!AP1423="No aplica","1",'Data Entry'!AP1423)</f>
        <v/>
      </c>
      <c r="V1420" s="59" t="str">
        <f>IF('Data Entry'!AS1423="No aplica","1",'Data Entry'!AS1423)</f>
        <v/>
      </c>
      <c r="W1420" s="59" t="str">
        <f>IF('Data Entry'!AV1423="No aplica","1",'Data Entry'!AV1423)</f>
        <v/>
      </c>
      <c r="X1420" s="59" t="str">
        <f>IF('Data Entry'!AY1423="No aplica","1",'Data Entry'!AY1423)</f>
        <v/>
      </c>
      <c r="Y1420" s="151" t="str">
        <f t="shared" si="22"/>
        <v/>
      </c>
      <c r="Z1420" s="152" t="str">
        <f>IF('Data Entry'!H1423="Yes","1",IF(AND('Data Entry'!H1423="",'Data Entry'!I1423="",'Data Entry'!J1423="",'Data Entry'!K1423="",'Data Entry'!L1423="",'Data Entry'!M1423="",'Data Entry'!N1423="",'Data Entry'!O1423="",'Data Entry'!P1423="",'Data Entry'!Q1423=""),"","1"))</f>
        <v/>
      </c>
      <c r="AA1420" s="152" t="str">
        <f>IF('Data Entry'!R1423="Yes","1",IF(AND('Data Entry'!R1423="",'Data Entry'!S1423="",'Data Entry'!T1423="",'Data Entry'!U1423=""),"","1"))</f>
        <v/>
      </c>
      <c r="AB1420" s="157" t="str">
        <f>IF('Data Entry'!V1423="Yes","1",IF(AND('Data Entry'!V1423="",'Data Entry'!W1423=""),"","1"))</f>
        <v/>
      </c>
    </row>
    <row r="1421" spans="1:28" ht="17">
      <c r="A1421" s="59">
        <f>'Data Entry'!AB1424</f>
        <v>0</v>
      </c>
      <c r="B1421" s="59" t="str">
        <f>'Data Entry'!AR1424</f>
        <v/>
      </c>
      <c r="C1421" s="1">
        <f>IF('Data Entry'!AD1424="g",'Data Entry'!AC1424*0.001*U1421,IF('Data Entry'!AD1424="UI",'Data Entry'!AC1424*0.000001*U1421,IF('Data Entry'!AD1424="mg",'Data Entry'!AC1424*0.000001*U1421,IF('Data Entry'!AD1424="t",'Data Entry'!AC1424*1000*U1421,IF('Data Entry'!AD1424="kg",'Data Entry'!AC1424*1*U1421,IF('Data Entry'!AD1424="L",'Data Entry'!AC1424*1*U1421,IFERROR(,"")))))))</f>
        <v>0</v>
      </c>
      <c r="D1421" s="1" t="s">
        <v>4</v>
      </c>
      <c r="E1421" s="1">
        <f>IF('Data Entry'!AF1424="g",'Data Entry'!AE1424*0.001,IF('Data Entry'!AF1424="mg",'Data Entry'!AE1424*0.000001,IF('Data Entry'!AF1424="t",'Data Entry'!AE1424*1000,IF('Data Entry'!AF1424="ml",'Data Entry'!AE1424*0.001,IF('Data Entry'!AF1424="kg",'Data Entry'!AE1424*1,IF('Data Entry'!AF1424="Pieza",'Data Entry'!AE1424*1,IF('Data Entry'!AF1424="L",'Data Entry'!AE1424*1,IFERROR(,""))))))))</f>
        <v>0</v>
      </c>
      <c r="F1421" s="1" t="s">
        <v>4</v>
      </c>
      <c r="G1421" s="1">
        <f>IF('Data Entry'!AA1424="g",'Data Entry'!Z1424*0.001,IF('Data Entry'!AA1424="mg",'Data Entry'!Z1424*0.000001,IF('Data Entry'!AA1424="t",'Data Entry'!Z1424*1000,IF('Data Entry'!AA1424="ml",'Data Entry'!Z1424*0.001,IF('Data Entry'!AA1424="kg",'Data Entry'!Z1424*1,IF('Data Entry'!AA1424="Piezas",'Data Entry'!Z1424*1,IF('Data Entry'!AA1424="L",'Data Entry'!Z1424*1,IFERROR(,""))))))))</f>
        <v>0</v>
      </c>
      <c r="H1421" s="1" t="s">
        <v>4</v>
      </c>
      <c r="I1421" s="1">
        <f>IF('Data Entry'!AC1424="g",'Data Entry'!AB1424*0.001,IF('Data Entry'!AC1424="mg",'Data Entry'!AB1424*0.000001,IF('Data Entry'!AC1424="t",'Data Entry'!AB1424*1000,IF('Data Entry'!AC1424="ml",'Data Entry'!AB1424*0.001,IF('Data Entry'!AC1424="kg",'Data Entry'!AB1424*1,IF('Data Entry'!AC1424="L",'Data Entry'!AB1424*1,IFERROR(,"")))))))</f>
        <v>0</v>
      </c>
      <c r="J1421" s="59" t="str">
        <f>'Data Entry'!AU1424</f>
        <v/>
      </c>
      <c r="K1421" s="1">
        <f>IF('Data Entry'!AI1424="g",'Data Entry'!AH1424*0.001*V1421,IF('Data Entry'!AI1424="UI",'Data Entry'!AH1424*0.000001*V1421,IF('Data Entry'!AI1424="mg",'Data Entry'!AH1424*0.000001*V1421,IF('Data Entry'!AI1424="t",'Data Entry'!AH1424*1000*V1421,IF('Data Entry'!AI1424="kg",'Data Entry'!AH1424*1*V1421,IF('Data Entry'!AI1424="L",'Data Entry'!AH1424*1*V1421,IFERROR(,"")))))))</f>
        <v>0</v>
      </c>
      <c r="L1421" s="1" t="s">
        <v>4</v>
      </c>
      <c r="M1421" s="59">
        <f>'Data Entry'!AJ1424</f>
        <v>0</v>
      </c>
      <c r="N1421" s="59" t="str">
        <f>'Data Entry'!AX1424</f>
        <v/>
      </c>
      <c r="O1421" s="1">
        <f>IF('Data Entry'!AL1424="g",'Data Entry'!AK1424*0.001*W1421,IF('Data Entry'!AL1424="UI",'Data Entry'!AK1424*0.000001*W1421,IF('Data Entry'!AL1424="mg",'Data Entry'!AK1424*0.000001*W1421,IF('Data Entry'!AL1424="t",'Data Entry'!AK1424*1000*W1421,IF('Data Entry'!AL1424="kg",'Data Entry'!AK1424*1*W1421,IF('Data Entry'!AL1424="L",'Data Entry'!AK1424*1*W1421,IFERROR(,"")))))))</f>
        <v>0</v>
      </c>
      <c r="P1421" s="1" t="s">
        <v>4</v>
      </c>
      <c r="Q1421" s="59">
        <f>'Data Entry'!AM1424</f>
        <v>0</v>
      </c>
      <c r="R1421" s="59" t="str">
        <f>'Data Entry'!BA1424</f>
        <v/>
      </c>
      <c r="S1421" s="1">
        <f>IF('Data Entry'!AO1424="g",'Data Entry'!AN1424*0.001*X1421,IF('Data Entry'!AO1424="UI",'Data Entry'!AN1424*0.000001*X1421,IF('Data Entry'!AO1424="mg",'Data Entry'!AN1424*0.000001*X1421,IF('Data Entry'!AO1424="t",'Data Entry'!AN1424*1000*X1421,IF('Data Entry'!AO1424="kg",'Data Entry'!AN1424*1*X1421,IF('Data Entry'!AO1424="L",'Data Entry'!AN1424*1*X1421,IFERROR(,"")))))))</f>
        <v>0</v>
      </c>
      <c r="T1421" s="1" t="s">
        <v>4</v>
      </c>
      <c r="U1421" s="59" t="str">
        <f>IF('Data Entry'!AP1424="No aplica","1",'Data Entry'!AP1424)</f>
        <v/>
      </c>
      <c r="V1421" s="59" t="str">
        <f>IF('Data Entry'!AS1424="No aplica","1",'Data Entry'!AS1424)</f>
        <v/>
      </c>
      <c r="W1421" s="59" t="str">
        <f>IF('Data Entry'!AV1424="No aplica","1",'Data Entry'!AV1424)</f>
        <v/>
      </c>
      <c r="X1421" s="59" t="str">
        <f>IF('Data Entry'!AY1424="No aplica","1",'Data Entry'!AY1424)</f>
        <v/>
      </c>
      <c r="Y1421" s="151" t="str">
        <f t="shared" si="22"/>
        <v/>
      </c>
      <c r="Z1421" s="152" t="str">
        <f>IF('Data Entry'!H1424="Yes","1",IF(AND('Data Entry'!H1424="",'Data Entry'!I1424="",'Data Entry'!J1424="",'Data Entry'!K1424="",'Data Entry'!L1424="",'Data Entry'!M1424="",'Data Entry'!N1424="",'Data Entry'!O1424="",'Data Entry'!P1424="",'Data Entry'!Q1424=""),"","1"))</f>
        <v/>
      </c>
      <c r="AA1421" s="152" t="str">
        <f>IF('Data Entry'!R1424="Yes","1",IF(AND('Data Entry'!R1424="",'Data Entry'!S1424="",'Data Entry'!T1424="",'Data Entry'!U1424=""),"","1"))</f>
        <v/>
      </c>
      <c r="AB1421" s="157" t="str">
        <f>IF('Data Entry'!V1424="Yes","1",IF(AND('Data Entry'!V1424="",'Data Entry'!W1424=""),"","1"))</f>
        <v/>
      </c>
    </row>
    <row r="1422" spans="1:28" ht="17">
      <c r="A1422" s="59">
        <f>'Data Entry'!AB1425</f>
        <v>0</v>
      </c>
      <c r="B1422" s="59" t="str">
        <f>'Data Entry'!AR1425</f>
        <v/>
      </c>
      <c r="C1422" s="1">
        <f>IF('Data Entry'!AD1425="g",'Data Entry'!AC1425*0.001*U1422,IF('Data Entry'!AD1425="UI",'Data Entry'!AC1425*0.000001*U1422,IF('Data Entry'!AD1425="mg",'Data Entry'!AC1425*0.000001*U1422,IF('Data Entry'!AD1425="t",'Data Entry'!AC1425*1000*U1422,IF('Data Entry'!AD1425="kg",'Data Entry'!AC1425*1*U1422,IF('Data Entry'!AD1425="L",'Data Entry'!AC1425*1*U1422,IFERROR(,"")))))))</f>
        <v>0</v>
      </c>
      <c r="D1422" s="1" t="s">
        <v>4</v>
      </c>
      <c r="E1422" s="1">
        <f>IF('Data Entry'!AF1425="g",'Data Entry'!AE1425*0.001,IF('Data Entry'!AF1425="mg",'Data Entry'!AE1425*0.000001,IF('Data Entry'!AF1425="t",'Data Entry'!AE1425*1000,IF('Data Entry'!AF1425="ml",'Data Entry'!AE1425*0.001,IF('Data Entry'!AF1425="kg",'Data Entry'!AE1425*1,IF('Data Entry'!AF1425="Pieza",'Data Entry'!AE1425*1,IF('Data Entry'!AF1425="L",'Data Entry'!AE1425*1,IFERROR(,""))))))))</f>
        <v>0</v>
      </c>
      <c r="F1422" s="1" t="s">
        <v>4</v>
      </c>
      <c r="G1422" s="1">
        <f>IF('Data Entry'!AA1425="g",'Data Entry'!Z1425*0.001,IF('Data Entry'!AA1425="mg",'Data Entry'!Z1425*0.000001,IF('Data Entry'!AA1425="t",'Data Entry'!Z1425*1000,IF('Data Entry'!AA1425="ml",'Data Entry'!Z1425*0.001,IF('Data Entry'!AA1425="kg",'Data Entry'!Z1425*1,IF('Data Entry'!AA1425="Piezas",'Data Entry'!Z1425*1,IF('Data Entry'!AA1425="L",'Data Entry'!Z1425*1,IFERROR(,""))))))))</f>
        <v>0</v>
      </c>
      <c r="H1422" s="1" t="s">
        <v>4</v>
      </c>
      <c r="I1422" s="1">
        <f>IF('Data Entry'!AC1425="g",'Data Entry'!AB1425*0.001,IF('Data Entry'!AC1425="mg",'Data Entry'!AB1425*0.000001,IF('Data Entry'!AC1425="t",'Data Entry'!AB1425*1000,IF('Data Entry'!AC1425="ml",'Data Entry'!AB1425*0.001,IF('Data Entry'!AC1425="kg",'Data Entry'!AB1425*1,IF('Data Entry'!AC1425="L",'Data Entry'!AB1425*1,IFERROR(,"")))))))</f>
        <v>0</v>
      </c>
      <c r="J1422" s="59" t="str">
        <f>'Data Entry'!AU1425</f>
        <v/>
      </c>
      <c r="K1422" s="1">
        <f>IF('Data Entry'!AI1425="g",'Data Entry'!AH1425*0.001*V1422,IF('Data Entry'!AI1425="UI",'Data Entry'!AH1425*0.000001*V1422,IF('Data Entry'!AI1425="mg",'Data Entry'!AH1425*0.000001*V1422,IF('Data Entry'!AI1425="t",'Data Entry'!AH1425*1000*V1422,IF('Data Entry'!AI1425="kg",'Data Entry'!AH1425*1*V1422,IF('Data Entry'!AI1425="L",'Data Entry'!AH1425*1*V1422,IFERROR(,"")))))))</f>
        <v>0</v>
      </c>
      <c r="L1422" s="1" t="s">
        <v>4</v>
      </c>
      <c r="M1422" s="59">
        <f>'Data Entry'!AJ1425</f>
        <v>0</v>
      </c>
      <c r="N1422" s="59" t="str">
        <f>'Data Entry'!AX1425</f>
        <v/>
      </c>
      <c r="O1422" s="1">
        <f>IF('Data Entry'!AL1425="g",'Data Entry'!AK1425*0.001*W1422,IF('Data Entry'!AL1425="UI",'Data Entry'!AK1425*0.000001*W1422,IF('Data Entry'!AL1425="mg",'Data Entry'!AK1425*0.000001*W1422,IF('Data Entry'!AL1425="t",'Data Entry'!AK1425*1000*W1422,IF('Data Entry'!AL1425="kg",'Data Entry'!AK1425*1*W1422,IF('Data Entry'!AL1425="L",'Data Entry'!AK1425*1*W1422,IFERROR(,"")))))))</f>
        <v>0</v>
      </c>
      <c r="P1422" s="1" t="s">
        <v>4</v>
      </c>
      <c r="Q1422" s="59">
        <f>'Data Entry'!AM1425</f>
        <v>0</v>
      </c>
      <c r="R1422" s="59" t="str">
        <f>'Data Entry'!BA1425</f>
        <v/>
      </c>
      <c r="S1422" s="1">
        <f>IF('Data Entry'!AO1425="g",'Data Entry'!AN1425*0.001*X1422,IF('Data Entry'!AO1425="UI",'Data Entry'!AN1425*0.000001*X1422,IF('Data Entry'!AO1425="mg",'Data Entry'!AN1425*0.000001*X1422,IF('Data Entry'!AO1425="t",'Data Entry'!AN1425*1000*X1422,IF('Data Entry'!AO1425="kg",'Data Entry'!AN1425*1*X1422,IF('Data Entry'!AO1425="L",'Data Entry'!AN1425*1*X1422,IFERROR(,"")))))))</f>
        <v>0</v>
      </c>
      <c r="T1422" s="1" t="s">
        <v>4</v>
      </c>
      <c r="U1422" s="59" t="str">
        <f>IF('Data Entry'!AP1425="No aplica","1",'Data Entry'!AP1425)</f>
        <v/>
      </c>
      <c r="V1422" s="59" t="str">
        <f>IF('Data Entry'!AS1425="No aplica","1",'Data Entry'!AS1425)</f>
        <v/>
      </c>
      <c r="W1422" s="59" t="str">
        <f>IF('Data Entry'!AV1425="No aplica","1",'Data Entry'!AV1425)</f>
        <v/>
      </c>
      <c r="X1422" s="59" t="str">
        <f>IF('Data Entry'!AY1425="No aplica","1",'Data Entry'!AY1425)</f>
        <v/>
      </c>
      <c r="Y1422" s="151" t="str">
        <f t="shared" si="22"/>
        <v/>
      </c>
      <c r="Z1422" s="152" t="str">
        <f>IF('Data Entry'!H1425="Yes","1",IF(AND('Data Entry'!H1425="",'Data Entry'!I1425="",'Data Entry'!J1425="",'Data Entry'!K1425="",'Data Entry'!L1425="",'Data Entry'!M1425="",'Data Entry'!N1425="",'Data Entry'!O1425="",'Data Entry'!P1425="",'Data Entry'!Q1425=""),"","1"))</f>
        <v/>
      </c>
      <c r="AA1422" s="152" t="str">
        <f>IF('Data Entry'!R1425="Yes","1",IF(AND('Data Entry'!R1425="",'Data Entry'!S1425="",'Data Entry'!T1425="",'Data Entry'!U1425=""),"","1"))</f>
        <v/>
      </c>
      <c r="AB1422" s="157" t="str">
        <f>IF('Data Entry'!V1425="Yes","1",IF(AND('Data Entry'!V1425="",'Data Entry'!W1425=""),"","1"))</f>
        <v/>
      </c>
    </row>
    <row r="1423" spans="1:28" ht="17">
      <c r="A1423" s="59">
        <f>'Data Entry'!AB1426</f>
        <v>0</v>
      </c>
      <c r="B1423" s="59" t="str">
        <f>'Data Entry'!AR1426</f>
        <v/>
      </c>
      <c r="C1423" s="1">
        <f>IF('Data Entry'!AD1426="g",'Data Entry'!AC1426*0.001*U1423,IF('Data Entry'!AD1426="UI",'Data Entry'!AC1426*0.000001*U1423,IF('Data Entry'!AD1426="mg",'Data Entry'!AC1426*0.000001*U1423,IF('Data Entry'!AD1426="t",'Data Entry'!AC1426*1000*U1423,IF('Data Entry'!AD1426="kg",'Data Entry'!AC1426*1*U1423,IF('Data Entry'!AD1426="L",'Data Entry'!AC1426*1*U1423,IFERROR(,"")))))))</f>
        <v>0</v>
      </c>
      <c r="D1423" s="1" t="s">
        <v>4</v>
      </c>
      <c r="E1423" s="1">
        <f>IF('Data Entry'!AF1426="g",'Data Entry'!AE1426*0.001,IF('Data Entry'!AF1426="mg",'Data Entry'!AE1426*0.000001,IF('Data Entry'!AF1426="t",'Data Entry'!AE1426*1000,IF('Data Entry'!AF1426="ml",'Data Entry'!AE1426*0.001,IF('Data Entry'!AF1426="kg",'Data Entry'!AE1426*1,IF('Data Entry'!AF1426="Pieza",'Data Entry'!AE1426*1,IF('Data Entry'!AF1426="L",'Data Entry'!AE1426*1,IFERROR(,""))))))))</f>
        <v>0</v>
      </c>
      <c r="F1423" s="1" t="s">
        <v>4</v>
      </c>
      <c r="G1423" s="1">
        <f>IF('Data Entry'!AA1426="g",'Data Entry'!Z1426*0.001,IF('Data Entry'!AA1426="mg",'Data Entry'!Z1426*0.000001,IF('Data Entry'!AA1426="t",'Data Entry'!Z1426*1000,IF('Data Entry'!AA1426="ml",'Data Entry'!Z1426*0.001,IF('Data Entry'!AA1426="kg",'Data Entry'!Z1426*1,IF('Data Entry'!AA1426="Piezas",'Data Entry'!Z1426*1,IF('Data Entry'!AA1426="L",'Data Entry'!Z1426*1,IFERROR(,""))))))))</f>
        <v>0</v>
      </c>
      <c r="H1423" s="1" t="s">
        <v>4</v>
      </c>
      <c r="I1423" s="1">
        <f>IF('Data Entry'!AC1426="g",'Data Entry'!AB1426*0.001,IF('Data Entry'!AC1426="mg",'Data Entry'!AB1426*0.000001,IF('Data Entry'!AC1426="t",'Data Entry'!AB1426*1000,IF('Data Entry'!AC1426="ml",'Data Entry'!AB1426*0.001,IF('Data Entry'!AC1426="kg",'Data Entry'!AB1426*1,IF('Data Entry'!AC1426="L",'Data Entry'!AB1426*1,IFERROR(,"")))))))</f>
        <v>0</v>
      </c>
      <c r="J1423" s="59" t="str">
        <f>'Data Entry'!AU1426</f>
        <v/>
      </c>
      <c r="K1423" s="1">
        <f>IF('Data Entry'!AI1426="g",'Data Entry'!AH1426*0.001*V1423,IF('Data Entry'!AI1426="UI",'Data Entry'!AH1426*0.000001*V1423,IF('Data Entry'!AI1426="mg",'Data Entry'!AH1426*0.000001*V1423,IF('Data Entry'!AI1426="t",'Data Entry'!AH1426*1000*V1423,IF('Data Entry'!AI1426="kg",'Data Entry'!AH1426*1*V1423,IF('Data Entry'!AI1426="L",'Data Entry'!AH1426*1*V1423,IFERROR(,"")))))))</f>
        <v>0</v>
      </c>
      <c r="L1423" s="1" t="s">
        <v>4</v>
      </c>
      <c r="M1423" s="59">
        <f>'Data Entry'!AJ1426</f>
        <v>0</v>
      </c>
      <c r="N1423" s="59" t="str">
        <f>'Data Entry'!AX1426</f>
        <v/>
      </c>
      <c r="O1423" s="1">
        <f>IF('Data Entry'!AL1426="g",'Data Entry'!AK1426*0.001*W1423,IF('Data Entry'!AL1426="UI",'Data Entry'!AK1426*0.000001*W1423,IF('Data Entry'!AL1426="mg",'Data Entry'!AK1426*0.000001*W1423,IF('Data Entry'!AL1426="t",'Data Entry'!AK1426*1000*W1423,IF('Data Entry'!AL1426="kg",'Data Entry'!AK1426*1*W1423,IF('Data Entry'!AL1426="L",'Data Entry'!AK1426*1*W1423,IFERROR(,"")))))))</f>
        <v>0</v>
      </c>
      <c r="P1423" s="1" t="s">
        <v>4</v>
      </c>
      <c r="Q1423" s="59">
        <f>'Data Entry'!AM1426</f>
        <v>0</v>
      </c>
      <c r="R1423" s="59" t="str">
        <f>'Data Entry'!BA1426</f>
        <v/>
      </c>
      <c r="S1423" s="1">
        <f>IF('Data Entry'!AO1426="g",'Data Entry'!AN1426*0.001*X1423,IF('Data Entry'!AO1426="UI",'Data Entry'!AN1426*0.000001*X1423,IF('Data Entry'!AO1426="mg",'Data Entry'!AN1426*0.000001*X1423,IF('Data Entry'!AO1426="t",'Data Entry'!AN1426*1000*X1423,IF('Data Entry'!AO1426="kg",'Data Entry'!AN1426*1*X1423,IF('Data Entry'!AO1426="L",'Data Entry'!AN1426*1*X1423,IFERROR(,"")))))))</f>
        <v>0</v>
      </c>
      <c r="T1423" s="1" t="s">
        <v>4</v>
      </c>
      <c r="U1423" s="59" t="str">
        <f>IF('Data Entry'!AP1426="No aplica","1",'Data Entry'!AP1426)</f>
        <v/>
      </c>
      <c r="V1423" s="59" t="str">
        <f>IF('Data Entry'!AS1426="No aplica","1",'Data Entry'!AS1426)</f>
        <v/>
      </c>
      <c r="W1423" s="59" t="str">
        <f>IF('Data Entry'!AV1426="No aplica","1",'Data Entry'!AV1426)</f>
        <v/>
      </c>
      <c r="X1423" s="59" t="str">
        <f>IF('Data Entry'!AY1426="No aplica","1",'Data Entry'!AY1426)</f>
        <v/>
      </c>
      <c r="Y1423" s="151" t="str">
        <f t="shared" si="22"/>
        <v/>
      </c>
      <c r="Z1423" s="152" t="str">
        <f>IF('Data Entry'!H1426="Yes","1",IF(AND('Data Entry'!H1426="",'Data Entry'!I1426="",'Data Entry'!J1426="",'Data Entry'!K1426="",'Data Entry'!L1426="",'Data Entry'!M1426="",'Data Entry'!N1426="",'Data Entry'!O1426="",'Data Entry'!P1426="",'Data Entry'!Q1426=""),"","1"))</f>
        <v/>
      </c>
      <c r="AA1423" s="152" t="str">
        <f>IF('Data Entry'!R1426="Yes","1",IF(AND('Data Entry'!R1426="",'Data Entry'!S1426="",'Data Entry'!T1426="",'Data Entry'!U1426=""),"","1"))</f>
        <v/>
      </c>
      <c r="AB1423" s="157" t="str">
        <f>IF('Data Entry'!V1426="Yes","1",IF(AND('Data Entry'!V1426="",'Data Entry'!W1426=""),"","1"))</f>
        <v/>
      </c>
    </row>
    <row r="1424" spans="1:28" ht="17">
      <c r="A1424" s="59">
        <f>'Data Entry'!AB1427</f>
        <v>0</v>
      </c>
      <c r="B1424" s="59" t="str">
        <f>'Data Entry'!AR1427</f>
        <v/>
      </c>
      <c r="C1424" s="1">
        <f>IF('Data Entry'!AD1427="g",'Data Entry'!AC1427*0.001*U1424,IF('Data Entry'!AD1427="UI",'Data Entry'!AC1427*0.000001*U1424,IF('Data Entry'!AD1427="mg",'Data Entry'!AC1427*0.000001*U1424,IF('Data Entry'!AD1427="t",'Data Entry'!AC1427*1000*U1424,IF('Data Entry'!AD1427="kg",'Data Entry'!AC1427*1*U1424,IF('Data Entry'!AD1427="L",'Data Entry'!AC1427*1*U1424,IFERROR(,"")))))))</f>
        <v>0</v>
      </c>
      <c r="D1424" s="1" t="s">
        <v>4</v>
      </c>
      <c r="E1424" s="1">
        <f>IF('Data Entry'!AF1427="g",'Data Entry'!AE1427*0.001,IF('Data Entry'!AF1427="mg",'Data Entry'!AE1427*0.000001,IF('Data Entry'!AF1427="t",'Data Entry'!AE1427*1000,IF('Data Entry'!AF1427="ml",'Data Entry'!AE1427*0.001,IF('Data Entry'!AF1427="kg",'Data Entry'!AE1427*1,IF('Data Entry'!AF1427="Pieza",'Data Entry'!AE1427*1,IF('Data Entry'!AF1427="L",'Data Entry'!AE1427*1,IFERROR(,""))))))))</f>
        <v>0</v>
      </c>
      <c r="F1424" s="1" t="s">
        <v>4</v>
      </c>
      <c r="G1424" s="1">
        <f>IF('Data Entry'!AA1427="g",'Data Entry'!Z1427*0.001,IF('Data Entry'!AA1427="mg",'Data Entry'!Z1427*0.000001,IF('Data Entry'!AA1427="t",'Data Entry'!Z1427*1000,IF('Data Entry'!AA1427="ml",'Data Entry'!Z1427*0.001,IF('Data Entry'!AA1427="kg",'Data Entry'!Z1427*1,IF('Data Entry'!AA1427="Piezas",'Data Entry'!Z1427*1,IF('Data Entry'!AA1427="L",'Data Entry'!Z1427*1,IFERROR(,""))))))))</f>
        <v>0</v>
      </c>
      <c r="H1424" s="1" t="s">
        <v>4</v>
      </c>
      <c r="I1424" s="1">
        <f>IF('Data Entry'!AC1427="g",'Data Entry'!AB1427*0.001,IF('Data Entry'!AC1427="mg",'Data Entry'!AB1427*0.000001,IF('Data Entry'!AC1427="t",'Data Entry'!AB1427*1000,IF('Data Entry'!AC1427="ml",'Data Entry'!AB1427*0.001,IF('Data Entry'!AC1427="kg",'Data Entry'!AB1427*1,IF('Data Entry'!AC1427="L",'Data Entry'!AB1427*1,IFERROR(,"")))))))</f>
        <v>0</v>
      </c>
      <c r="J1424" s="59" t="str">
        <f>'Data Entry'!AU1427</f>
        <v/>
      </c>
      <c r="K1424" s="1">
        <f>IF('Data Entry'!AI1427="g",'Data Entry'!AH1427*0.001*V1424,IF('Data Entry'!AI1427="UI",'Data Entry'!AH1427*0.000001*V1424,IF('Data Entry'!AI1427="mg",'Data Entry'!AH1427*0.000001*V1424,IF('Data Entry'!AI1427="t",'Data Entry'!AH1427*1000*V1424,IF('Data Entry'!AI1427="kg",'Data Entry'!AH1427*1*V1424,IF('Data Entry'!AI1427="L",'Data Entry'!AH1427*1*V1424,IFERROR(,"")))))))</f>
        <v>0</v>
      </c>
      <c r="L1424" s="1" t="s">
        <v>4</v>
      </c>
      <c r="M1424" s="59">
        <f>'Data Entry'!AJ1427</f>
        <v>0</v>
      </c>
      <c r="N1424" s="59" t="str">
        <f>'Data Entry'!AX1427</f>
        <v/>
      </c>
      <c r="O1424" s="1">
        <f>IF('Data Entry'!AL1427="g",'Data Entry'!AK1427*0.001*W1424,IF('Data Entry'!AL1427="UI",'Data Entry'!AK1427*0.000001*W1424,IF('Data Entry'!AL1427="mg",'Data Entry'!AK1427*0.000001*W1424,IF('Data Entry'!AL1427="t",'Data Entry'!AK1427*1000*W1424,IF('Data Entry'!AL1427="kg",'Data Entry'!AK1427*1*W1424,IF('Data Entry'!AL1427="L",'Data Entry'!AK1427*1*W1424,IFERROR(,"")))))))</f>
        <v>0</v>
      </c>
      <c r="P1424" s="1" t="s">
        <v>4</v>
      </c>
      <c r="Q1424" s="59">
        <f>'Data Entry'!AM1427</f>
        <v>0</v>
      </c>
      <c r="R1424" s="59" t="str">
        <f>'Data Entry'!BA1427</f>
        <v/>
      </c>
      <c r="S1424" s="1">
        <f>IF('Data Entry'!AO1427="g",'Data Entry'!AN1427*0.001*X1424,IF('Data Entry'!AO1427="UI",'Data Entry'!AN1427*0.000001*X1424,IF('Data Entry'!AO1427="mg",'Data Entry'!AN1427*0.000001*X1424,IF('Data Entry'!AO1427="t",'Data Entry'!AN1427*1000*X1424,IF('Data Entry'!AO1427="kg",'Data Entry'!AN1427*1*X1424,IF('Data Entry'!AO1427="L",'Data Entry'!AN1427*1*X1424,IFERROR(,"")))))))</f>
        <v>0</v>
      </c>
      <c r="T1424" s="1" t="s">
        <v>4</v>
      </c>
      <c r="U1424" s="59" t="str">
        <f>IF('Data Entry'!AP1427="No aplica","1",'Data Entry'!AP1427)</f>
        <v/>
      </c>
      <c r="V1424" s="59" t="str">
        <f>IF('Data Entry'!AS1427="No aplica","1",'Data Entry'!AS1427)</f>
        <v/>
      </c>
      <c r="W1424" s="59" t="str">
        <f>IF('Data Entry'!AV1427="No aplica","1",'Data Entry'!AV1427)</f>
        <v/>
      </c>
      <c r="X1424" s="59" t="str">
        <f>IF('Data Entry'!AY1427="No aplica","1",'Data Entry'!AY1427)</f>
        <v/>
      </c>
      <c r="Y1424" s="151" t="str">
        <f t="shared" si="22"/>
        <v/>
      </c>
      <c r="Z1424" s="152" t="str">
        <f>IF('Data Entry'!H1427="Yes","1",IF(AND('Data Entry'!H1427="",'Data Entry'!I1427="",'Data Entry'!J1427="",'Data Entry'!K1427="",'Data Entry'!L1427="",'Data Entry'!M1427="",'Data Entry'!N1427="",'Data Entry'!O1427="",'Data Entry'!P1427="",'Data Entry'!Q1427=""),"","1"))</f>
        <v/>
      </c>
      <c r="AA1424" s="152" t="str">
        <f>IF('Data Entry'!R1427="Yes","1",IF(AND('Data Entry'!R1427="",'Data Entry'!S1427="",'Data Entry'!T1427="",'Data Entry'!U1427=""),"","1"))</f>
        <v/>
      </c>
      <c r="AB1424" s="157" t="str">
        <f>IF('Data Entry'!V1427="Yes","1",IF(AND('Data Entry'!V1427="",'Data Entry'!W1427=""),"","1"))</f>
        <v/>
      </c>
    </row>
    <row r="1425" spans="1:28" ht="17">
      <c r="A1425" s="59">
        <f>'Data Entry'!AB1428</f>
        <v>0</v>
      </c>
      <c r="B1425" s="59" t="str">
        <f>'Data Entry'!AR1428</f>
        <v/>
      </c>
      <c r="C1425" s="1">
        <f>IF('Data Entry'!AD1428="g",'Data Entry'!AC1428*0.001*U1425,IF('Data Entry'!AD1428="UI",'Data Entry'!AC1428*0.000001*U1425,IF('Data Entry'!AD1428="mg",'Data Entry'!AC1428*0.000001*U1425,IF('Data Entry'!AD1428="t",'Data Entry'!AC1428*1000*U1425,IF('Data Entry'!AD1428="kg",'Data Entry'!AC1428*1*U1425,IF('Data Entry'!AD1428="L",'Data Entry'!AC1428*1*U1425,IFERROR(,"")))))))</f>
        <v>0</v>
      </c>
      <c r="D1425" s="1" t="s">
        <v>4</v>
      </c>
      <c r="E1425" s="1">
        <f>IF('Data Entry'!AF1428="g",'Data Entry'!AE1428*0.001,IF('Data Entry'!AF1428="mg",'Data Entry'!AE1428*0.000001,IF('Data Entry'!AF1428="t",'Data Entry'!AE1428*1000,IF('Data Entry'!AF1428="ml",'Data Entry'!AE1428*0.001,IF('Data Entry'!AF1428="kg",'Data Entry'!AE1428*1,IF('Data Entry'!AF1428="Pieza",'Data Entry'!AE1428*1,IF('Data Entry'!AF1428="L",'Data Entry'!AE1428*1,IFERROR(,""))))))))</f>
        <v>0</v>
      </c>
      <c r="F1425" s="1" t="s">
        <v>4</v>
      </c>
      <c r="G1425" s="1">
        <f>IF('Data Entry'!AA1428="g",'Data Entry'!Z1428*0.001,IF('Data Entry'!AA1428="mg",'Data Entry'!Z1428*0.000001,IF('Data Entry'!AA1428="t",'Data Entry'!Z1428*1000,IF('Data Entry'!AA1428="ml",'Data Entry'!Z1428*0.001,IF('Data Entry'!AA1428="kg",'Data Entry'!Z1428*1,IF('Data Entry'!AA1428="Piezas",'Data Entry'!Z1428*1,IF('Data Entry'!AA1428="L",'Data Entry'!Z1428*1,IFERROR(,""))))))))</f>
        <v>0</v>
      </c>
      <c r="H1425" s="1" t="s">
        <v>4</v>
      </c>
      <c r="I1425" s="1">
        <f>IF('Data Entry'!AC1428="g",'Data Entry'!AB1428*0.001,IF('Data Entry'!AC1428="mg",'Data Entry'!AB1428*0.000001,IF('Data Entry'!AC1428="t",'Data Entry'!AB1428*1000,IF('Data Entry'!AC1428="ml",'Data Entry'!AB1428*0.001,IF('Data Entry'!AC1428="kg",'Data Entry'!AB1428*1,IF('Data Entry'!AC1428="L",'Data Entry'!AB1428*1,IFERROR(,"")))))))</f>
        <v>0</v>
      </c>
      <c r="J1425" s="59" t="str">
        <f>'Data Entry'!AU1428</f>
        <v/>
      </c>
      <c r="K1425" s="1">
        <f>IF('Data Entry'!AI1428="g",'Data Entry'!AH1428*0.001*V1425,IF('Data Entry'!AI1428="UI",'Data Entry'!AH1428*0.000001*V1425,IF('Data Entry'!AI1428="mg",'Data Entry'!AH1428*0.000001*V1425,IF('Data Entry'!AI1428="t",'Data Entry'!AH1428*1000*V1425,IF('Data Entry'!AI1428="kg",'Data Entry'!AH1428*1*V1425,IF('Data Entry'!AI1428="L",'Data Entry'!AH1428*1*V1425,IFERROR(,"")))))))</f>
        <v>0</v>
      </c>
      <c r="L1425" s="1" t="s">
        <v>4</v>
      </c>
      <c r="M1425" s="59">
        <f>'Data Entry'!AJ1428</f>
        <v>0</v>
      </c>
      <c r="N1425" s="59" t="str">
        <f>'Data Entry'!AX1428</f>
        <v/>
      </c>
      <c r="O1425" s="1">
        <f>IF('Data Entry'!AL1428="g",'Data Entry'!AK1428*0.001*W1425,IF('Data Entry'!AL1428="UI",'Data Entry'!AK1428*0.000001*W1425,IF('Data Entry'!AL1428="mg",'Data Entry'!AK1428*0.000001*W1425,IF('Data Entry'!AL1428="t",'Data Entry'!AK1428*1000*W1425,IF('Data Entry'!AL1428="kg",'Data Entry'!AK1428*1*W1425,IF('Data Entry'!AL1428="L",'Data Entry'!AK1428*1*W1425,IFERROR(,"")))))))</f>
        <v>0</v>
      </c>
      <c r="P1425" s="1" t="s">
        <v>4</v>
      </c>
      <c r="Q1425" s="59">
        <f>'Data Entry'!AM1428</f>
        <v>0</v>
      </c>
      <c r="R1425" s="59" t="str">
        <f>'Data Entry'!BA1428</f>
        <v/>
      </c>
      <c r="S1425" s="1">
        <f>IF('Data Entry'!AO1428="g",'Data Entry'!AN1428*0.001*X1425,IF('Data Entry'!AO1428="UI",'Data Entry'!AN1428*0.000001*X1425,IF('Data Entry'!AO1428="mg",'Data Entry'!AN1428*0.000001*X1425,IF('Data Entry'!AO1428="t",'Data Entry'!AN1428*1000*X1425,IF('Data Entry'!AO1428="kg",'Data Entry'!AN1428*1*X1425,IF('Data Entry'!AO1428="L",'Data Entry'!AN1428*1*X1425,IFERROR(,"")))))))</f>
        <v>0</v>
      </c>
      <c r="T1425" s="1" t="s">
        <v>4</v>
      </c>
      <c r="U1425" s="59" t="str">
        <f>IF('Data Entry'!AP1428="No aplica","1",'Data Entry'!AP1428)</f>
        <v/>
      </c>
      <c r="V1425" s="59" t="str">
        <f>IF('Data Entry'!AS1428="No aplica","1",'Data Entry'!AS1428)</f>
        <v/>
      </c>
      <c r="W1425" s="59" t="str">
        <f>IF('Data Entry'!AV1428="No aplica","1",'Data Entry'!AV1428)</f>
        <v/>
      </c>
      <c r="X1425" s="59" t="str">
        <f>IF('Data Entry'!AY1428="No aplica","1",'Data Entry'!AY1428)</f>
        <v/>
      </c>
      <c r="Y1425" s="151" t="str">
        <f t="shared" si="22"/>
        <v/>
      </c>
      <c r="Z1425" s="152" t="str">
        <f>IF('Data Entry'!H1428="Yes","1",IF(AND('Data Entry'!H1428="",'Data Entry'!I1428="",'Data Entry'!J1428="",'Data Entry'!K1428="",'Data Entry'!L1428="",'Data Entry'!M1428="",'Data Entry'!N1428="",'Data Entry'!O1428="",'Data Entry'!P1428="",'Data Entry'!Q1428=""),"","1"))</f>
        <v/>
      </c>
      <c r="AA1425" s="152" t="str">
        <f>IF('Data Entry'!R1428="Yes","1",IF(AND('Data Entry'!R1428="",'Data Entry'!S1428="",'Data Entry'!T1428="",'Data Entry'!U1428=""),"","1"))</f>
        <v/>
      </c>
      <c r="AB1425" s="157" t="str">
        <f>IF('Data Entry'!V1428="Yes","1",IF(AND('Data Entry'!V1428="",'Data Entry'!W1428=""),"","1"))</f>
        <v/>
      </c>
    </row>
    <row r="1426" spans="1:28" ht="17">
      <c r="A1426" s="59">
        <f>'Data Entry'!AB1429</f>
        <v>0</v>
      </c>
      <c r="B1426" s="59" t="str">
        <f>'Data Entry'!AR1429</f>
        <v/>
      </c>
      <c r="C1426" s="1">
        <f>IF('Data Entry'!AD1429="g",'Data Entry'!AC1429*0.001*U1426,IF('Data Entry'!AD1429="UI",'Data Entry'!AC1429*0.000001*U1426,IF('Data Entry'!AD1429="mg",'Data Entry'!AC1429*0.000001*U1426,IF('Data Entry'!AD1429="t",'Data Entry'!AC1429*1000*U1426,IF('Data Entry'!AD1429="kg",'Data Entry'!AC1429*1*U1426,IF('Data Entry'!AD1429="L",'Data Entry'!AC1429*1*U1426,IFERROR(,"")))))))</f>
        <v>0</v>
      </c>
      <c r="D1426" s="1" t="s">
        <v>4</v>
      </c>
      <c r="E1426" s="1">
        <f>IF('Data Entry'!AF1429="g",'Data Entry'!AE1429*0.001,IF('Data Entry'!AF1429="mg",'Data Entry'!AE1429*0.000001,IF('Data Entry'!AF1429="t",'Data Entry'!AE1429*1000,IF('Data Entry'!AF1429="ml",'Data Entry'!AE1429*0.001,IF('Data Entry'!AF1429="kg",'Data Entry'!AE1429*1,IF('Data Entry'!AF1429="Pieza",'Data Entry'!AE1429*1,IF('Data Entry'!AF1429="L",'Data Entry'!AE1429*1,IFERROR(,""))))))))</f>
        <v>0</v>
      </c>
      <c r="F1426" s="1" t="s">
        <v>4</v>
      </c>
      <c r="G1426" s="1">
        <f>IF('Data Entry'!AA1429="g",'Data Entry'!Z1429*0.001,IF('Data Entry'!AA1429="mg",'Data Entry'!Z1429*0.000001,IF('Data Entry'!AA1429="t",'Data Entry'!Z1429*1000,IF('Data Entry'!AA1429="ml",'Data Entry'!Z1429*0.001,IF('Data Entry'!AA1429="kg",'Data Entry'!Z1429*1,IF('Data Entry'!AA1429="Piezas",'Data Entry'!Z1429*1,IF('Data Entry'!AA1429="L",'Data Entry'!Z1429*1,IFERROR(,""))))))))</f>
        <v>0</v>
      </c>
      <c r="H1426" s="1" t="s">
        <v>4</v>
      </c>
      <c r="I1426" s="1">
        <f>IF('Data Entry'!AC1429="g",'Data Entry'!AB1429*0.001,IF('Data Entry'!AC1429="mg",'Data Entry'!AB1429*0.000001,IF('Data Entry'!AC1429="t",'Data Entry'!AB1429*1000,IF('Data Entry'!AC1429="ml",'Data Entry'!AB1429*0.001,IF('Data Entry'!AC1429="kg",'Data Entry'!AB1429*1,IF('Data Entry'!AC1429="L",'Data Entry'!AB1429*1,IFERROR(,"")))))))</f>
        <v>0</v>
      </c>
      <c r="J1426" s="59" t="str">
        <f>'Data Entry'!AU1429</f>
        <v/>
      </c>
      <c r="K1426" s="1">
        <f>IF('Data Entry'!AI1429="g",'Data Entry'!AH1429*0.001*V1426,IF('Data Entry'!AI1429="UI",'Data Entry'!AH1429*0.000001*V1426,IF('Data Entry'!AI1429="mg",'Data Entry'!AH1429*0.000001*V1426,IF('Data Entry'!AI1429="t",'Data Entry'!AH1429*1000*V1426,IF('Data Entry'!AI1429="kg",'Data Entry'!AH1429*1*V1426,IF('Data Entry'!AI1429="L",'Data Entry'!AH1429*1*V1426,IFERROR(,"")))))))</f>
        <v>0</v>
      </c>
      <c r="L1426" s="1" t="s">
        <v>4</v>
      </c>
      <c r="M1426" s="59">
        <f>'Data Entry'!AJ1429</f>
        <v>0</v>
      </c>
      <c r="N1426" s="59" t="str">
        <f>'Data Entry'!AX1429</f>
        <v/>
      </c>
      <c r="O1426" s="1">
        <f>IF('Data Entry'!AL1429="g",'Data Entry'!AK1429*0.001*W1426,IF('Data Entry'!AL1429="UI",'Data Entry'!AK1429*0.000001*W1426,IF('Data Entry'!AL1429="mg",'Data Entry'!AK1429*0.000001*W1426,IF('Data Entry'!AL1429="t",'Data Entry'!AK1429*1000*W1426,IF('Data Entry'!AL1429="kg",'Data Entry'!AK1429*1*W1426,IF('Data Entry'!AL1429="L",'Data Entry'!AK1429*1*W1426,IFERROR(,"")))))))</f>
        <v>0</v>
      </c>
      <c r="P1426" s="1" t="s">
        <v>4</v>
      </c>
      <c r="Q1426" s="59">
        <f>'Data Entry'!AM1429</f>
        <v>0</v>
      </c>
      <c r="R1426" s="59" t="str">
        <f>'Data Entry'!BA1429</f>
        <v/>
      </c>
      <c r="S1426" s="1">
        <f>IF('Data Entry'!AO1429="g",'Data Entry'!AN1429*0.001*X1426,IF('Data Entry'!AO1429="UI",'Data Entry'!AN1429*0.000001*X1426,IF('Data Entry'!AO1429="mg",'Data Entry'!AN1429*0.000001*X1426,IF('Data Entry'!AO1429="t",'Data Entry'!AN1429*1000*X1426,IF('Data Entry'!AO1429="kg",'Data Entry'!AN1429*1*X1426,IF('Data Entry'!AO1429="L",'Data Entry'!AN1429*1*X1426,IFERROR(,"")))))))</f>
        <v>0</v>
      </c>
      <c r="T1426" s="1" t="s">
        <v>4</v>
      </c>
      <c r="U1426" s="59" t="str">
        <f>IF('Data Entry'!AP1429="No aplica","1",'Data Entry'!AP1429)</f>
        <v/>
      </c>
      <c r="V1426" s="59" t="str">
        <f>IF('Data Entry'!AS1429="No aplica","1",'Data Entry'!AS1429)</f>
        <v/>
      </c>
      <c r="W1426" s="59" t="str">
        <f>IF('Data Entry'!AV1429="No aplica","1",'Data Entry'!AV1429)</f>
        <v/>
      </c>
      <c r="X1426" s="59" t="str">
        <f>IF('Data Entry'!AY1429="No aplica","1",'Data Entry'!AY1429)</f>
        <v/>
      </c>
      <c r="Y1426" s="151" t="str">
        <f t="shared" si="22"/>
        <v/>
      </c>
      <c r="Z1426" s="152" t="str">
        <f>IF('Data Entry'!H1429="Yes","1",IF(AND('Data Entry'!H1429="",'Data Entry'!I1429="",'Data Entry'!J1429="",'Data Entry'!K1429="",'Data Entry'!L1429="",'Data Entry'!M1429="",'Data Entry'!N1429="",'Data Entry'!O1429="",'Data Entry'!P1429="",'Data Entry'!Q1429=""),"","1"))</f>
        <v/>
      </c>
      <c r="AA1426" s="152" t="str">
        <f>IF('Data Entry'!R1429="Yes","1",IF(AND('Data Entry'!R1429="",'Data Entry'!S1429="",'Data Entry'!T1429="",'Data Entry'!U1429=""),"","1"))</f>
        <v/>
      </c>
      <c r="AB1426" s="157" t="str">
        <f>IF('Data Entry'!V1429="Yes","1",IF(AND('Data Entry'!V1429="",'Data Entry'!W1429=""),"","1"))</f>
        <v/>
      </c>
    </row>
    <row r="1427" spans="1:28" ht="17">
      <c r="A1427" s="59">
        <f>'Data Entry'!AB1430</f>
        <v>0</v>
      </c>
      <c r="B1427" s="59" t="str">
        <f>'Data Entry'!AR1430</f>
        <v/>
      </c>
      <c r="C1427" s="1">
        <f>IF('Data Entry'!AD1430="g",'Data Entry'!AC1430*0.001*U1427,IF('Data Entry'!AD1430="UI",'Data Entry'!AC1430*0.000001*U1427,IF('Data Entry'!AD1430="mg",'Data Entry'!AC1430*0.000001*U1427,IF('Data Entry'!AD1430="t",'Data Entry'!AC1430*1000*U1427,IF('Data Entry'!AD1430="kg",'Data Entry'!AC1430*1*U1427,IF('Data Entry'!AD1430="L",'Data Entry'!AC1430*1*U1427,IFERROR(,"")))))))</f>
        <v>0</v>
      </c>
      <c r="D1427" s="1" t="s">
        <v>4</v>
      </c>
      <c r="E1427" s="1">
        <f>IF('Data Entry'!AF1430="g",'Data Entry'!AE1430*0.001,IF('Data Entry'!AF1430="mg",'Data Entry'!AE1430*0.000001,IF('Data Entry'!AF1430="t",'Data Entry'!AE1430*1000,IF('Data Entry'!AF1430="ml",'Data Entry'!AE1430*0.001,IF('Data Entry'!AF1430="kg",'Data Entry'!AE1430*1,IF('Data Entry'!AF1430="Pieza",'Data Entry'!AE1430*1,IF('Data Entry'!AF1430="L",'Data Entry'!AE1430*1,IFERROR(,""))))))))</f>
        <v>0</v>
      </c>
      <c r="F1427" s="1" t="s">
        <v>4</v>
      </c>
      <c r="G1427" s="1">
        <f>IF('Data Entry'!AA1430="g",'Data Entry'!Z1430*0.001,IF('Data Entry'!AA1430="mg",'Data Entry'!Z1430*0.000001,IF('Data Entry'!AA1430="t",'Data Entry'!Z1430*1000,IF('Data Entry'!AA1430="ml",'Data Entry'!Z1430*0.001,IF('Data Entry'!AA1430="kg",'Data Entry'!Z1430*1,IF('Data Entry'!AA1430="Piezas",'Data Entry'!Z1430*1,IF('Data Entry'!AA1430="L",'Data Entry'!Z1430*1,IFERROR(,""))))))))</f>
        <v>0</v>
      </c>
      <c r="H1427" s="1" t="s">
        <v>4</v>
      </c>
      <c r="I1427" s="1">
        <f>IF('Data Entry'!AC1430="g",'Data Entry'!AB1430*0.001,IF('Data Entry'!AC1430="mg",'Data Entry'!AB1430*0.000001,IF('Data Entry'!AC1430="t",'Data Entry'!AB1430*1000,IF('Data Entry'!AC1430="ml",'Data Entry'!AB1430*0.001,IF('Data Entry'!AC1430="kg",'Data Entry'!AB1430*1,IF('Data Entry'!AC1430="L",'Data Entry'!AB1430*1,IFERROR(,"")))))))</f>
        <v>0</v>
      </c>
      <c r="J1427" s="59" t="str">
        <f>'Data Entry'!AU1430</f>
        <v/>
      </c>
      <c r="K1427" s="1">
        <f>IF('Data Entry'!AI1430="g",'Data Entry'!AH1430*0.001*V1427,IF('Data Entry'!AI1430="UI",'Data Entry'!AH1430*0.000001*V1427,IF('Data Entry'!AI1430="mg",'Data Entry'!AH1430*0.000001*V1427,IF('Data Entry'!AI1430="t",'Data Entry'!AH1430*1000*V1427,IF('Data Entry'!AI1430="kg",'Data Entry'!AH1430*1*V1427,IF('Data Entry'!AI1430="L",'Data Entry'!AH1430*1*V1427,IFERROR(,"")))))))</f>
        <v>0</v>
      </c>
      <c r="L1427" s="1" t="s">
        <v>4</v>
      </c>
      <c r="M1427" s="59">
        <f>'Data Entry'!AJ1430</f>
        <v>0</v>
      </c>
      <c r="N1427" s="59" t="str">
        <f>'Data Entry'!AX1430</f>
        <v/>
      </c>
      <c r="O1427" s="1">
        <f>IF('Data Entry'!AL1430="g",'Data Entry'!AK1430*0.001*W1427,IF('Data Entry'!AL1430="UI",'Data Entry'!AK1430*0.000001*W1427,IF('Data Entry'!AL1430="mg",'Data Entry'!AK1430*0.000001*W1427,IF('Data Entry'!AL1430="t",'Data Entry'!AK1430*1000*W1427,IF('Data Entry'!AL1430="kg",'Data Entry'!AK1430*1*W1427,IF('Data Entry'!AL1430="L",'Data Entry'!AK1430*1*W1427,IFERROR(,"")))))))</f>
        <v>0</v>
      </c>
      <c r="P1427" s="1" t="s">
        <v>4</v>
      </c>
      <c r="Q1427" s="59">
        <f>'Data Entry'!AM1430</f>
        <v>0</v>
      </c>
      <c r="R1427" s="59" t="str">
        <f>'Data Entry'!BA1430</f>
        <v/>
      </c>
      <c r="S1427" s="1">
        <f>IF('Data Entry'!AO1430="g",'Data Entry'!AN1430*0.001*X1427,IF('Data Entry'!AO1430="UI",'Data Entry'!AN1430*0.000001*X1427,IF('Data Entry'!AO1430="mg",'Data Entry'!AN1430*0.000001*X1427,IF('Data Entry'!AO1430="t",'Data Entry'!AN1430*1000*X1427,IF('Data Entry'!AO1430="kg",'Data Entry'!AN1430*1*X1427,IF('Data Entry'!AO1430="L",'Data Entry'!AN1430*1*X1427,IFERROR(,"")))))))</f>
        <v>0</v>
      </c>
      <c r="T1427" s="1" t="s">
        <v>4</v>
      </c>
      <c r="U1427" s="59" t="str">
        <f>IF('Data Entry'!AP1430="No aplica","1",'Data Entry'!AP1430)</f>
        <v/>
      </c>
      <c r="V1427" s="59" t="str">
        <f>IF('Data Entry'!AS1430="No aplica","1",'Data Entry'!AS1430)</f>
        <v/>
      </c>
      <c r="W1427" s="59" t="str">
        <f>IF('Data Entry'!AV1430="No aplica","1",'Data Entry'!AV1430)</f>
        <v/>
      </c>
      <c r="X1427" s="59" t="str">
        <f>IF('Data Entry'!AY1430="No aplica","1",'Data Entry'!AY1430)</f>
        <v/>
      </c>
      <c r="Y1427" s="151" t="str">
        <f t="shared" si="22"/>
        <v/>
      </c>
      <c r="Z1427" s="152" t="str">
        <f>IF('Data Entry'!H1430="Yes","1",IF(AND('Data Entry'!H1430="",'Data Entry'!I1430="",'Data Entry'!J1430="",'Data Entry'!K1430="",'Data Entry'!L1430="",'Data Entry'!M1430="",'Data Entry'!N1430="",'Data Entry'!O1430="",'Data Entry'!P1430="",'Data Entry'!Q1430=""),"","1"))</f>
        <v/>
      </c>
      <c r="AA1427" s="152" t="str">
        <f>IF('Data Entry'!R1430="Yes","1",IF(AND('Data Entry'!R1430="",'Data Entry'!S1430="",'Data Entry'!T1430="",'Data Entry'!U1430=""),"","1"))</f>
        <v/>
      </c>
      <c r="AB1427" s="157" t="str">
        <f>IF('Data Entry'!V1430="Yes","1",IF(AND('Data Entry'!V1430="",'Data Entry'!W1430=""),"","1"))</f>
        <v/>
      </c>
    </row>
    <row r="1428" spans="1:28" ht="17">
      <c r="A1428" s="59">
        <f>'Data Entry'!AB1431</f>
        <v>0</v>
      </c>
      <c r="B1428" s="59" t="str">
        <f>'Data Entry'!AR1431</f>
        <v/>
      </c>
      <c r="C1428" s="1">
        <f>IF('Data Entry'!AD1431="g",'Data Entry'!AC1431*0.001*U1428,IF('Data Entry'!AD1431="UI",'Data Entry'!AC1431*0.000001*U1428,IF('Data Entry'!AD1431="mg",'Data Entry'!AC1431*0.000001*U1428,IF('Data Entry'!AD1431="t",'Data Entry'!AC1431*1000*U1428,IF('Data Entry'!AD1431="kg",'Data Entry'!AC1431*1*U1428,IF('Data Entry'!AD1431="L",'Data Entry'!AC1431*1*U1428,IFERROR(,"")))))))</f>
        <v>0</v>
      </c>
      <c r="D1428" s="1" t="s">
        <v>4</v>
      </c>
      <c r="E1428" s="1">
        <f>IF('Data Entry'!AF1431="g",'Data Entry'!AE1431*0.001,IF('Data Entry'!AF1431="mg",'Data Entry'!AE1431*0.000001,IF('Data Entry'!AF1431="t",'Data Entry'!AE1431*1000,IF('Data Entry'!AF1431="ml",'Data Entry'!AE1431*0.001,IF('Data Entry'!AF1431="kg",'Data Entry'!AE1431*1,IF('Data Entry'!AF1431="Pieza",'Data Entry'!AE1431*1,IF('Data Entry'!AF1431="L",'Data Entry'!AE1431*1,IFERROR(,""))))))))</f>
        <v>0</v>
      </c>
      <c r="F1428" s="1" t="s">
        <v>4</v>
      </c>
      <c r="G1428" s="1">
        <f>IF('Data Entry'!AA1431="g",'Data Entry'!Z1431*0.001,IF('Data Entry'!AA1431="mg",'Data Entry'!Z1431*0.000001,IF('Data Entry'!AA1431="t",'Data Entry'!Z1431*1000,IF('Data Entry'!AA1431="ml",'Data Entry'!Z1431*0.001,IF('Data Entry'!AA1431="kg",'Data Entry'!Z1431*1,IF('Data Entry'!AA1431="Piezas",'Data Entry'!Z1431*1,IF('Data Entry'!AA1431="L",'Data Entry'!Z1431*1,IFERROR(,""))))))))</f>
        <v>0</v>
      </c>
      <c r="H1428" s="1" t="s">
        <v>4</v>
      </c>
      <c r="I1428" s="1">
        <f>IF('Data Entry'!AC1431="g",'Data Entry'!AB1431*0.001,IF('Data Entry'!AC1431="mg",'Data Entry'!AB1431*0.000001,IF('Data Entry'!AC1431="t",'Data Entry'!AB1431*1000,IF('Data Entry'!AC1431="ml",'Data Entry'!AB1431*0.001,IF('Data Entry'!AC1431="kg",'Data Entry'!AB1431*1,IF('Data Entry'!AC1431="L",'Data Entry'!AB1431*1,IFERROR(,"")))))))</f>
        <v>0</v>
      </c>
      <c r="J1428" s="59" t="str">
        <f>'Data Entry'!AU1431</f>
        <v/>
      </c>
      <c r="K1428" s="1">
        <f>IF('Data Entry'!AI1431="g",'Data Entry'!AH1431*0.001*V1428,IF('Data Entry'!AI1431="UI",'Data Entry'!AH1431*0.000001*V1428,IF('Data Entry'!AI1431="mg",'Data Entry'!AH1431*0.000001*V1428,IF('Data Entry'!AI1431="t",'Data Entry'!AH1431*1000*V1428,IF('Data Entry'!AI1431="kg",'Data Entry'!AH1431*1*V1428,IF('Data Entry'!AI1431="L",'Data Entry'!AH1431*1*V1428,IFERROR(,"")))))))</f>
        <v>0</v>
      </c>
      <c r="L1428" s="1" t="s">
        <v>4</v>
      </c>
      <c r="M1428" s="59">
        <f>'Data Entry'!AJ1431</f>
        <v>0</v>
      </c>
      <c r="N1428" s="59" t="str">
        <f>'Data Entry'!AX1431</f>
        <v/>
      </c>
      <c r="O1428" s="1">
        <f>IF('Data Entry'!AL1431="g",'Data Entry'!AK1431*0.001*W1428,IF('Data Entry'!AL1431="UI",'Data Entry'!AK1431*0.000001*W1428,IF('Data Entry'!AL1431="mg",'Data Entry'!AK1431*0.000001*W1428,IF('Data Entry'!AL1431="t",'Data Entry'!AK1431*1000*W1428,IF('Data Entry'!AL1431="kg",'Data Entry'!AK1431*1*W1428,IF('Data Entry'!AL1431="L",'Data Entry'!AK1431*1*W1428,IFERROR(,"")))))))</f>
        <v>0</v>
      </c>
      <c r="P1428" s="1" t="s">
        <v>4</v>
      </c>
      <c r="Q1428" s="59">
        <f>'Data Entry'!AM1431</f>
        <v>0</v>
      </c>
      <c r="R1428" s="59" t="str">
        <f>'Data Entry'!BA1431</f>
        <v/>
      </c>
      <c r="S1428" s="1">
        <f>IF('Data Entry'!AO1431="g",'Data Entry'!AN1431*0.001*X1428,IF('Data Entry'!AO1431="UI",'Data Entry'!AN1431*0.000001*X1428,IF('Data Entry'!AO1431="mg",'Data Entry'!AN1431*0.000001*X1428,IF('Data Entry'!AO1431="t",'Data Entry'!AN1431*1000*X1428,IF('Data Entry'!AO1431="kg",'Data Entry'!AN1431*1*X1428,IF('Data Entry'!AO1431="L",'Data Entry'!AN1431*1*X1428,IFERROR(,"")))))))</f>
        <v>0</v>
      </c>
      <c r="T1428" s="1" t="s">
        <v>4</v>
      </c>
      <c r="U1428" s="59" t="str">
        <f>IF('Data Entry'!AP1431="No aplica","1",'Data Entry'!AP1431)</f>
        <v/>
      </c>
      <c r="V1428" s="59" t="str">
        <f>IF('Data Entry'!AS1431="No aplica","1",'Data Entry'!AS1431)</f>
        <v/>
      </c>
      <c r="W1428" s="59" t="str">
        <f>IF('Data Entry'!AV1431="No aplica","1",'Data Entry'!AV1431)</f>
        <v/>
      </c>
      <c r="X1428" s="59" t="str">
        <f>IF('Data Entry'!AY1431="No aplica","1",'Data Entry'!AY1431)</f>
        <v/>
      </c>
      <c r="Y1428" s="151" t="str">
        <f t="shared" si="22"/>
        <v/>
      </c>
      <c r="Z1428" s="152" t="str">
        <f>IF('Data Entry'!H1431="Yes","1",IF(AND('Data Entry'!H1431="",'Data Entry'!I1431="",'Data Entry'!J1431="",'Data Entry'!K1431="",'Data Entry'!L1431="",'Data Entry'!M1431="",'Data Entry'!N1431="",'Data Entry'!O1431="",'Data Entry'!P1431="",'Data Entry'!Q1431=""),"","1"))</f>
        <v/>
      </c>
      <c r="AA1428" s="152" t="str">
        <f>IF('Data Entry'!R1431="Yes","1",IF(AND('Data Entry'!R1431="",'Data Entry'!S1431="",'Data Entry'!T1431="",'Data Entry'!U1431=""),"","1"))</f>
        <v/>
      </c>
      <c r="AB1428" s="157" t="str">
        <f>IF('Data Entry'!V1431="Yes","1",IF(AND('Data Entry'!V1431="",'Data Entry'!W1431=""),"","1"))</f>
        <v/>
      </c>
    </row>
    <row r="1429" spans="1:28" ht="17">
      <c r="A1429" s="59">
        <f>'Data Entry'!AB1432</f>
        <v>0</v>
      </c>
      <c r="B1429" s="59" t="str">
        <f>'Data Entry'!AR1432</f>
        <v/>
      </c>
      <c r="C1429" s="1">
        <f>IF('Data Entry'!AD1432="g",'Data Entry'!AC1432*0.001*U1429,IF('Data Entry'!AD1432="UI",'Data Entry'!AC1432*0.000001*U1429,IF('Data Entry'!AD1432="mg",'Data Entry'!AC1432*0.000001*U1429,IF('Data Entry'!AD1432="t",'Data Entry'!AC1432*1000*U1429,IF('Data Entry'!AD1432="kg",'Data Entry'!AC1432*1*U1429,IF('Data Entry'!AD1432="L",'Data Entry'!AC1432*1*U1429,IFERROR(,"")))))))</f>
        <v>0</v>
      </c>
      <c r="D1429" s="1" t="s">
        <v>4</v>
      </c>
      <c r="E1429" s="1">
        <f>IF('Data Entry'!AF1432="g",'Data Entry'!AE1432*0.001,IF('Data Entry'!AF1432="mg",'Data Entry'!AE1432*0.000001,IF('Data Entry'!AF1432="t",'Data Entry'!AE1432*1000,IF('Data Entry'!AF1432="ml",'Data Entry'!AE1432*0.001,IF('Data Entry'!AF1432="kg",'Data Entry'!AE1432*1,IF('Data Entry'!AF1432="Pieza",'Data Entry'!AE1432*1,IF('Data Entry'!AF1432="L",'Data Entry'!AE1432*1,IFERROR(,""))))))))</f>
        <v>0</v>
      </c>
      <c r="F1429" s="1" t="s">
        <v>4</v>
      </c>
      <c r="G1429" s="1">
        <f>IF('Data Entry'!AA1432="g",'Data Entry'!Z1432*0.001,IF('Data Entry'!AA1432="mg",'Data Entry'!Z1432*0.000001,IF('Data Entry'!AA1432="t",'Data Entry'!Z1432*1000,IF('Data Entry'!AA1432="ml",'Data Entry'!Z1432*0.001,IF('Data Entry'!AA1432="kg",'Data Entry'!Z1432*1,IF('Data Entry'!AA1432="Piezas",'Data Entry'!Z1432*1,IF('Data Entry'!AA1432="L",'Data Entry'!Z1432*1,IFERROR(,""))))))))</f>
        <v>0</v>
      </c>
      <c r="H1429" s="1" t="s">
        <v>4</v>
      </c>
      <c r="I1429" s="1">
        <f>IF('Data Entry'!AC1432="g",'Data Entry'!AB1432*0.001,IF('Data Entry'!AC1432="mg",'Data Entry'!AB1432*0.000001,IF('Data Entry'!AC1432="t",'Data Entry'!AB1432*1000,IF('Data Entry'!AC1432="ml",'Data Entry'!AB1432*0.001,IF('Data Entry'!AC1432="kg",'Data Entry'!AB1432*1,IF('Data Entry'!AC1432="L",'Data Entry'!AB1432*1,IFERROR(,"")))))))</f>
        <v>0</v>
      </c>
      <c r="J1429" s="59" t="str">
        <f>'Data Entry'!AU1432</f>
        <v/>
      </c>
      <c r="K1429" s="1">
        <f>IF('Data Entry'!AI1432="g",'Data Entry'!AH1432*0.001*V1429,IF('Data Entry'!AI1432="UI",'Data Entry'!AH1432*0.000001*V1429,IF('Data Entry'!AI1432="mg",'Data Entry'!AH1432*0.000001*V1429,IF('Data Entry'!AI1432="t",'Data Entry'!AH1432*1000*V1429,IF('Data Entry'!AI1432="kg",'Data Entry'!AH1432*1*V1429,IF('Data Entry'!AI1432="L",'Data Entry'!AH1432*1*V1429,IFERROR(,"")))))))</f>
        <v>0</v>
      </c>
      <c r="L1429" s="1" t="s">
        <v>4</v>
      </c>
      <c r="M1429" s="59">
        <f>'Data Entry'!AJ1432</f>
        <v>0</v>
      </c>
      <c r="N1429" s="59" t="str">
        <f>'Data Entry'!AX1432</f>
        <v/>
      </c>
      <c r="O1429" s="1">
        <f>IF('Data Entry'!AL1432="g",'Data Entry'!AK1432*0.001*W1429,IF('Data Entry'!AL1432="UI",'Data Entry'!AK1432*0.000001*W1429,IF('Data Entry'!AL1432="mg",'Data Entry'!AK1432*0.000001*W1429,IF('Data Entry'!AL1432="t",'Data Entry'!AK1432*1000*W1429,IF('Data Entry'!AL1432="kg",'Data Entry'!AK1432*1*W1429,IF('Data Entry'!AL1432="L",'Data Entry'!AK1432*1*W1429,IFERROR(,"")))))))</f>
        <v>0</v>
      </c>
      <c r="P1429" s="1" t="s">
        <v>4</v>
      </c>
      <c r="Q1429" s="59">
        <f>'Data Entry'!AM1432</f>
        <v>0</v>
      </c>
      <c r="R1429" s="59" t="str">
        <f>'Data Entry'!BA1432</f>
        <v/>
      </c>
      <c r="S1429" s="1">
        <f>IF('Data Entry'!AO1432="g",'Data Entry'!AN1432*0.001*X1429,IF('Data Entry'!AO1432="UI",'Data Entry'!AN1432*0.000001*X1429,IF('Data Entry'!AO1432="mg",'Data Entry'!AN1432*0.000001*X1429,IF('Data Entry'!AO1432="t",'Data Entry'!AN1432*1000*X1429,IF('Data Entry'!AO1432="kg",'Data Entry'!AN1432*1*X1429,IF('Data Entry'!AO1432="L",'Data Entry'!AN1432*1*X1429,IFERROR(,"")))))))</f>
        <v>0</v>
      </c>
      <c r="T1429" s="1" t="s">
        <v>4</v>
      </c>
      <c r="U1429" s="59" t="str">
        <f>IF('Data Entry'!AP1432="No aplica","1",'Data Entry'!AP1432)</f>
        <v/>
      </c>
      <c r="V1429" s="59" t="str">
        <f>IF('Data Entry'!AS1432="No aplica","1",'Data Entry'!AS1432)</f>
        <v/>
      </c>
      <c r="W1429" s="59" t="str">
        <f>IF('Data Entry'!AV1432="No aplica","1",'Data Entry'!AV1432)</f>
        <v/>
      </c>
      <c r="X1429" s="59" t="str">
        <f>IF('Data Entry'!AY1432="No aplica","1",'Data Entry'!AY1432)</f>
        <v/>
      </c>
      <c r="Y1429" s="151" t="str">
        <f t="shared" si="22"/>
        <v/>
      </c>
      <c r="Z1429" s="152" t="str">
        <f>IF('Data Entry'!H1432="Yes","1",IF(AND('Data Entry'!H1432="",'Data Entry'!I1432="",'Data Entry'!J1432="",'Data Entry'!K1432="",'Data Entry'!L1432="",'Data Entry'!M1432="",'Data Entry'!N1432="",'Data Entry'!O1432="",'Data Entry'!P1432="",'Data Entry'!Q1432=""),"","1"))</f>
        <v/>
      </c>
      <c r="AA1429" s="152" t="str">
        <f>IF('Data Entry'!R1432="Yes","1",IF(AND('Data Entry'!R1432="",'Data Entry'!S1432="",'Data Entry'!T1432="",'Data Entry'!U1432=""),"","1"))</f>
        <v/>
      </c>
      <c r="AB1429" s="157" t="str">
        <f>IF('Data Entry'!V1432="Yes","1",IF(AND('Data Entry'!V1432="",'Data Entry'!W1432=""),"","1"))</f>
        <v/>
      </c>
    </row>
    <row r="1430" spans="1:28" ht="17">
      <c r="A1430" s="59">
        <f>'Data Entry'!AB1433</f>
        <v>0</v>
      </c>
      <c r="B1430" s="59" t="str">
        <f>'Data Entry'!AR1433</f>
        <v/>
      </c>
      <c r="C1430" s="1">
        <f>IF('Data Entry'!AD1433="g",'Data Entry'!AC1433*0.001*U1430,IF('Data Entry'!AD1433="UI",'Data Entry'!AC1433*0.000001*U1430,IF('Data Entry'!AD1433="mg",'Data Entry'!AC1433*0.000001*U1430,IF('Data Entry'!AD1433="t",'Data Entry'!AC1433*1000*U1430,IF('Data Entry'!AD1433="kg",'Data Entry'!AC1433*1*U1430,IF('Data Entry'!AD1433="L",'Data Entry'!AC1433*1*U1430,IFERROR(,"")))))))</f>
        <v>0</v>
      </c>
      <c r="D1430" s="1" t="s">
        <v>4</v>
      </c>
      <c r="E1430" s="1">
        <f>IF('Data Entry'!AF1433="g",'Data Entry'!AE1433*0.001,IF('Data Entry'!AF1433="mg",'Data Entry'!AE1433*0.000001,IF('Data Entry'!AF1433="t",'Data Entry'!AE1433*1000,IF('Data Entry'!AF1433="ml",'Data Entry'!AE1433*0.001,IF('Data Entry'!AF1433="kg",'Data Entry'!AE1433*1,IF('Data Entry'!AF1433="Pieza",'Data Entry'!AE1433*1,IF('Data Entry'!AF1433="L",'Data Entry'!AE1433*1,IFERROR(,""))))))))</f>
        <v>0</v>
      </c>
      <c r="F1430" s="1" t="s">
        <v>4</v>
      </c>
      <c r="G1430" s="1">
        <f>IF('Data Entry'!AA1433="g",'Data Entry'!Z1433*0.001,IF('Data Entry'!AA1433="mg",'Data Entry'!Z1433*0.000001,IF('Data Entry'!AA1433="t",'Data Entry'!Z1433*1000,IF('Data Entry'!AA1433="ml",'Data Entry'!Z1433*0.001,IF('Data Entry'!AA1433="kg",'Data Entry'!Z1433*1,IF('Data Entry'!AA1433="Piezas",'Data Entry'!Z1433*1,IF('Data Entry'!AA1433="L",'Data Entry'!Z1433*1,IFERROR(,""))))))))</f>
        <v>0</v>
      </c>
      <c r="H1430" s="1" t="s">
        <v>4</v>
      </c>
      <c r="I1430" s="1">
        <f>IF('Data Entry'!AC1433="g",'Data Entry'!AB1433*0.001,IF('Data Entry'!AC1433="mg",'Data Entry'!AB1433*0.000001,IF('Data Entry'!AC1433="t",'Data Entry'!AB1433*1000,IF('Data Entry'!AC1433="ml",'Data Entry'!AB1433*0.001,IF('Data Entry'!AC1433="kg",'Data Entry'!AB1433*1,IF('Data Entry'!AC1433="L",'Data Entry'!AB1433*1,IFERROR(,"")))))))</f>
        <v>0</v>
      </c>
      <c r="J1430" s="59" t="str">
        <f>'Data Entry'!AU1433</f>
        <v/>
      </c>
      <c r="K1430" s="1">
        <f>IF('Data Entry'!AI1433="g",'Data Entry'!AH1433*0.001*V1430,IF('Data Entry'!AI1433="UI",'Data Entry'!AH1433*0.000001*V1430,IF('Data Entry'!AI1433="mg",'Data Entry'!AH1433*0.000001*V1430,IF('Data Entry'!AI1433="t",'Data Entry'!AH1433*1000*V1430,IF('Data Entry'!AI1433="kg",'Data Entry'!AH1433*1*V1430,IF('Data Entry'!AI1433="L",'Data Entry'!AH1433*1*V1430,IFERROR(,"")))))))</f>
        <v>0</v>
      </c>
      <c r="L1430" s="1" t="s">
        <v>4</v>
      </c>
      <c r="M1430" s="59">
        <f>'Data Entry'!AJ1433</f>
        <v>0</v>
      </c>
      <c r="N1430" s="59" t="str">
        <f>'Data Entry'!AX1433</f>
        <v/>
      </c>
      <c r="O1430" s="1">
        <f>IF('Data Entry'!AL1433="g",'Data Entry'!AK1433*0.001*W1430,IF('Data Entry'!AL1433="UI",'Data Entry'!AK1433*0.000001*W1430,IF('Data Entry'!AL1433="mg",'Data Entry'!AK1433*0.000001*W1430,IF('Data Entry'!AL1433="t",'Data Entry'!AK1433*1000*W1430,IF('Data Entry'!AL1433="kg",'Data Entry'!AK1433*1*W1430,IF('Data Entry'!AL1433="L",'Data Entry'!AK1433*1*W1430,IFERROR(,"")))))))</f>
        <v>0</v>
      </c>
      <c r="P1430" s="1" t="s">
        <v>4</v>
      </c>
      <c r="Q1430" s="59">
        <f>'Data Entry'!AM1433</f>
        <v>0</v>
      </c>
      <c r="R1430" s="59" t="str">
        <f>'Data Entry'!BA1433</f>
        <v/>
      </c>
      <c r="S1430" s="1">
        <f>IF('Data Entry'!AO1433="g",'Data Entry'!AN1433*0.001*X1430,IF('Data Entry'!AO1433="UI",'Data Entry'!AN1433*0.000001*X1430,IF('Data Entry'!AO1433="mg",'Data Entry'!AN1433*0.000001*X1430,IF('Data Entry'!AO1433="t",'Data Entry'!AN1433*1000*X1430,IF('Data Entry'!AO1433="kg",'Data Entry'!AN1433*1*X1430,IF('Data Entry'!AO1433="L",'Data Entry'!AN1433*1*X1430,IFERROR(,"")))))))</f>
        <v>0</v>
      </c>
      <c r="T1430" s="1" t="s">
        <v>4</v>
      </c>
      <c r="U1430" s="59" t="str">
        <f>IF('Data Entry'!AP1433="No aplica","1",'Data Entry'!AP1433)</f>
        <v/>
      </c>
      <c r="V1430" s="59" t="str">
        <f>IF('Data Entry'!AS1433="No aplica","1",'Data Entry'!AS1433)</f>
        <v/>
      </c>
      <c r="W1430" s="59" t="str">
        <f>IF('Data Entry'!AV1433="No aplica","1",'Data Entry'!AV1433)</f>
        <v/>
      </c>
      <c r="X1430" s="59" t="str">
        <f>IF('Data Entry'!AY1433="No aplica","1",'Data Entry'!AY1433)</f>
        <v/>
      </c>
      <c r="Y1430" s="151" t="str">
        <f t="shared" si="22"/>
        <v/>
      </c>
      <c r="Z1430" s="152" t="str">
        <f>IF('Data Entry'!H1433="Yes","1",IF(AND('Data Entry'!H1433="",'Data Entry'!I1433="",'Data Entry'!J1433="",'Data Entry'!K1433="",'Data Entry'!L1433="",'Data Entry'!M1433="",'Data Entry'!N1433="",'Data Entry'!O1433="",'Data Entry'!P1433="",'Data Entry'!Q1433=""),"","1"))</f>
        <v/>
      </c>
      <c r="AA1430" s="152" t="str">
        <f>IF('Data Entry'!R1433="Yes","1",IF(AND('Data Entry'!R1433="",'Data Entry'!S1433="",'Data Entry'!T1433="",'Data Entry'!U1433=""),"","1"))</f>
        <v/>
      </c>
      <c r="AB1430" s="157" t="str">
        <f>IF('Data Entry'!V1433="Yes","1",IF(AND('Data Entry'!V1433="",'Data Entry'!W1433=""),"","1"))</f>
        <v/>
      </c>
    </row>
    <row r="1431" spans="1:28" ht="17">
      <c r="A1431" s="59">
        <f>'Data Entry'!AB1434</f>
        <v>0</v>
      </c>
      <c r="B1431" s="59" t="str">
        <f>'Data Entry'!AR1434</f>
        <v/>
      </c>
      <c r="C1431" s="1">
        <f>IF('Data Entry'!AD1434="g",'Data Entry'!AC1434*0.001*U1431,IF('Data Entry'!AD1434="UI",'Data Entry'!AC1434*0.000001*U1431,IF('Data Entry'!AD1434="mg",'Data Entry'!AC1434*0.000001*U1431,IF('Data Entry'!AD1434="t",'Data Entry'!AC1434*1000*U1431,IF('Data Entry'!AD1434="kg",'Data Entry'!AC1434*1*U1431,IF('Data Entry'!AD1434="L",'Data Entry'!AC1434*1*U1431,IFERROR(,"")))))))</f>
        <v>0</v>
      </c>
      <c r="D1431" s="1" t="s">
        <v>4</v>
      </c>
      <c r="E1431" s="1">
        <f>IF('Data Entry'!AF1434="g",'Data Entry'!AE1434*0.001,IF('Data Entry'!AF1434="mg",'Data Entry'!AE1434*0.000001,IF('Data Entry'!AF1434="t",'Data Entry'!AE1434*1000,IF('Data Entry'!AF1434="ml",'Data Entry'!AE1434*0.001,IF('Data Entry'!AF1434="kg",'Data Entry'!AE1434*1,IF('Data Entry'!AF1434="Pieza",'Data Entry'!AE1434*1,IF('Data Entry'!AF1434="L",'Data Entry'!AE1434*1,IFERROR(,""))))))))</f>
        <v>0</v>
      </c>
      <c r="F1431" s="1" t="s">
        <v>4</v>
      </c>
      <c r="G1431" s="1">
        <f>IF('Data Entry'!AA1434="g",'Data Entry'!Z1434*0.001,IF('Data Entry'!AA1434="mg",'Data Entry'!Z1434*0.000001,IF('Data Entry'!AA1434="t",'Data Entry'!Z1434*1000,IF('Data Entry'!AA1434="ml",'Data Entry'!Z1434*0.001,IF('Data Entry'!AA1434="kg",'Data Entry'!Z1434*1,IF('Data Entry'!AA1434="Piezas",'Data Entry'!Z1434*1,IF('Data Entry'!AA1434="L",'Data Entry'!Z1434*1,IFERROR(,""))))))))</f>
        <v>0</v>
      </c>
      <c r="H1431" s="1" t="s">
        <v>4</v>
      </c>
      <c r="I1431" s="1">
        <f>IF('Data Entry'!AC1434="g",'Data Entry'!AB1434*0.001,IF('Data Entry'!AC1434="mg",'Data Entry'!AB1434*0.000001,IF('Data Entry'!AC1434="t",'Data Entry'!AB1434*1000,IF('Data Entry'!AC1434="ml",'Data Entry'!AB1434*0.001,IF('Data Entry'!AC1434="kg",'Data Entry'!AB1434*1,IF('Data Entry'!AC1434="L",'Data Entry'!AB1434*1,IFERROR(,"")))))))</f>
        <v>0</v>
      </c>
      <c r="J1431" s="59" t="str">
        <f>'Data Entry'!AU1434</f>
        <v/>
      </c>
      <c r="K1431" s="1">
        <f>IF('Data Entry'!AI1434="g",'Data Entry'!AH1434*0.001*V1431,IF('Data Entry'!AI1434="UI",'Data Entry'!AH1434*0.000001*V1431,IF('Data Entry'!AI1434="mg",'Data Entry'!AH1434*0.000001*V1431,IF('Data Entry'!AI1434="t",'Data Entry'!AH1434*1000*V1431,IF('Data Entry'!AI1434="kg",'Data Entry'!AH1434*1*V1431,IF('Data Entry'!AI1434="L",'Data Entry'!AH1434*1*V1431,IFERROR(,"")))))))</f>
        <v>0</v>
      </c>
      <c r="L1431" s="1" t="s">
        <v>4</v>
      </c>
      <c r="M1431" s="59">
        <f>'Data Entry'!AJ1434</f>
        <v>0</v>
      </c>
      <c r="N1431" s="59" t="str">
        <f>'Data Entry'!AX1434</f>
        <v/>
      </c>
      <c r="O1431" s="1">
        <f>IF('Data Entry'!AL1434="g",'Data Entry'!AK1434*0.001*W1431,IF('Data Entry'!AL1434="UI",'Data Entry'!AK1434*0.000001*W1431,IF('Data Entry'!AL1434="mg",'Data Entry'!AK1434*0.000001*W1431,IF('Data Entry'!AL1434="t",'Data Entry'!AK1434*1000*W1431,IF('Data Entry'!AL1434="kg",'Data Entry'!AK1434*1*W1431,IF('Data Entry'!AL1434="L",'Data Entry'!AK1434*1*W1431,IFERROR(,"")))))))</f>
        <v>0</v>
      </c>
      <c r="P1431" s="1" t="s">
        <v>4</v>
      </c>
      <c r="Q1431" s="59">
        <f>'Data Entry'!AM1434</f>
        <v>0</v>
      </c>
      <c r="R1431" s="59" t="str">
        <f>'Data Entry'!BA1434</f>
        <v/>
      </c>
      <c r="S1431" s="1">
        <f>IF('Data Entry'!AO1434="g",'Data Entry'!AN1434*0.001*X1431,IF('Data Entry'!AO1434="UI",'Data Entry'!AN1434*0.000001*X1431,IF('Data Entry'!AO1434="mg",'Data Entry'!AN1434*0.000001*X1431,IF('Data Entry'!AO1434="t",'Data Entry'!AN1434*1000*X1431,IF('Data Entry'!AO1434="kg",'Data Entry'!AN1434*1*X1431,IF('Data Entry'!AO1434="L",'Data Entry'!AN1434*1*X1431,IFERROR(,"")))))))</f>
        <v>0</v>
      </c>
      <c r="T1431" s="1" t="s">
        <v>4</v>
      </c>
      <c r="U1431" s="59" t="str">
        <f>IF('Data Entry'!AP1434="No aplica","1",'Data Entry'!AP1434)</f>
        <v/>
      </c>
      <c r="V1431" s="59" t="str">
        <f>IF('Data Entry'!AS1434="No aplica","1",'Data Entry'!AS1434)</f>
        <v/>
      </c>
      <c r="W1431" s="59" t="str">
        <f>IF('Data Entry'!AV1434="No aplica","1",'Data Entry'!AV1434)</f>
        <v/>
      </c>
      <c r="X1431" s="59" t="str">
        <f>IF('Data Entry'!AY1434="No aplica","1",'Data Entry'!AY1434)</f>
        <v/>
      </c>
      <c r="Y1431" s="151" t="str">
        <f t="shared" si="22"/>
        <v/>
      </c>
      <c r="Z1431" s="152" t="str">
        <f>IF('Data Entry'!H1434="Yes","1",IF(AND('Data Entry'!H1434="",'Data Entry'!I1434="",'Data Entry'!J1434="",'Data Entry'!K1434="",'Data Entry'!L1434="",'Data Entry'!M1434="",'Data Entry'!N1434="",'Data Entry'!O1434="",'Data Entry'!P1434="",'Data Entry'!Q1434=""),"","1"))</f>
        <v/>
      </c>
      <c r="AA1431" s="152" t="str">
        <f>IF('Data Entry'!R1434="Yes","1",IF(AND('Data Entry'!R1434="",'Data Entry'!S1434="",'Data Entry'!T1434="",'Data Entry'!U1434=""),"","1"))</f>
        <v/>
      </c>
      <c r="AB1431" s="157" t="str">
        <f>IF('Data Entry'!V1434="Yes","1",IF(AND('Data Entry'!V1434="",'Data Entry'!W1434=""),"","1"))</f>
        <v/>
      </c>
    </row>
    <row r="1432" spans="1:28" ht="17">
      <c r="A1432" s="59">
        <f>'Data Entry'!AB1435</f>
        <v>0</v>
      </c>
      <c r="B1432" s="59" t="str">
        <f>'Data Entry'!AR1435</f>
        <v/>
      </c>
      <c r="C1432" s="1">
        <f>IF('Data Entry'!AD1435="g",'Data Entry'!AC1435*0.001*U1432,IF('Data Entry'!AD1435="UI",'Data Entry'!AC1435*0.000001*U1432,IF('Data Entry'!AD1435="mg",'Data Entry'!AC1435*0.000001*U1432,IF('Data Entry'!AD1435="t",'Data Entry'!AC1435*1000*U1432,IF('Data Entry'!AD1435="kg",'Data Entry'!AC1435*1*U1432,IF('Data Entry'!AD1435="L",'Data Entry'!AC1435*1*U1432,IFERROR(,"")))))))</f>
        <v>0</v>
      </c>
      <c r="D1432" s="1" t="s">
        <v>4</v>
      </c>
      <c r="E1432" s="1">
        <f>IF('Data Entry'!AF1435="g",'Data Entry'!AE1435*0.001,IF('Data Entry'!AF1435="mg",'Data Entry'!AE1435*0.000001,IF('Data Entry'!AF1435="t",'Data Entry'!AE1435*1000,IF('Data Entry'!AF1435="ml",'Data Entry'!AE1435*0.001,IF('Data Entry'!AF1435="kg",'Data Entry'!AE1435*1,IF('Data Entry'!AF1435="Pieza",'Data Entry'!AE1435*1,IF('Data Entry'!AF1435="L",'Data Entry'!AE1435*1,IFERROR(,""))))))))</f>
        <v>0</v>
      </c>
      <c r="F1432" s="1" t="s">
        <v>4</v>
      </c>
      <c r="G1432" s="1">
        <f>IF('Data Entry'!AA1435="g",'Data Entry'!Z1435*0.001,IF('Data Entry'!AA1435="mg",'Data Entry'!Z1435*0.000001,IF('Data Entry'!AA1435="t",'Data Entry'!Z1435*1000,IF('Data Entry'!AA1435="ml",'Data Entry'!Z1435*0.001,IF('Data Entry'!AA1435="kg",'Data Entry'!Z1435*1,IF('Data Entry'!AA1435="Piezas",'Data Entry'!Z1435*1,IF('Data Entry'!AA1435="L",'Data Entry'!Z1435*1,IFERROR(,""))))))))</f>
        <v>0</v>
      </c>
      <c r="H1432" s="1" t="s">
        <v>4</v>
      </c>
      <c r="I1432" s="1">
        <f>IF('Data Entry'!AC1435="g",'Data Entry'!AB1435*0.001,IF('Data Entry'!AC1435="mg",'Data Entry'!AB1435*0.000001,IF('Data Entry'!AC1435="t",'Data Entry'!AB1435*1000,IF('Data Entry'!AC1435="ml",'Data Entry'!AB1435*0.001,IF('Data Entry'!AC1435="kg",'Data Entry'!AB1435*1,IF('Data Entry'!AC1435="L",'Data Entry'!AB1435*1,IFERROR(,"")))))))</f>
        <v>0</v>
      </c>
      <c r="J1432" s="59" t="str">
        <f>'Data Entry'!AU1435</f>
        <v/>
      </c>
      <c r="K1432" s="1">
        <f>IF('Data Entry'!AI1435="g",'Data Entry'!AH1435*0.001*V1432,IF('Data Entry'!AI1435="UI",'Data Entry'!AH1435*0.000001*V1432,IF('Data Entry'!AI1435="mg",'Data Entry'!AH1435*0.000001*V1432,IF('Data Entry'!AI1435="t",'Data Entry'!AH1435*1000*V1432,IF('Data Entry'!AI1435="kg",'Data Entry'!AH1435*1*V1432,IF('Data Entry'!AI1435="L",'Data Entry'!AH1435*1*V1432,IFERROR(,"")))))))</f>
        <v>0</v>
      </c>
      <c r="L1432" s="1" t="s">
        <v>4</v>
      </c>
      <c r="M1432" s="59">
        <f>'Data Entry'!AJ1435</f>
        <v>0</v>
      </c>
      <c r="N1432" s="59" t="str">
        <f>'Data Entry'!AX1435</f>
        <v/>
      </c>
      <c r="O1432" s="1">
        <f>IF('Data Entry'!AL1435="g",'Data Entry'!AK1435*0.001*W1432,IF('Data Entry'!AL1435="UI",'Data Entry'!AK1435*0.000001*W1432,IF('Data Entry'!AL1435="mg",'Data Entry'!AK1435*0.000001*W1432,IF('Data Entry'!AL1435="t",'Data Entry'!AK1435*1000*W1432,IF('Data Entry'!AL1435="kg",'Data Entry'!AK1435*1*W1432,IF('Data Entry'!AL1435="L",'Data Entry'!AK1435*1*W1432,IFERROR(,"")))))))</f>
        <v>0</v>
      </c>
      <c r="P1432" s="1" t="s">
        <v>4</v>
      </c>
      <c r="Q1432" s="59">
        <f>'Data Entry'!AM1435</f>
        <v>0</v>
      </c>
      <c r="R1432" s="59" t="str">
        <f>'Data Entry'!BA1435</f>
        <v/>
      </c>
      <c r="S1432" s="1">
        <f>IF('Data Entry'!AO1435="g",'Data Entry'!AN1435*0.001*X1432,IF('Data Entry'!AO1435="UI",'Data Entry'!AN1435*0.000001*X1432,IF('Data Entry'!AO1435="mg",'Data Entry'!AN1435*0.000001*X1432,IF('Data Entry'!AO1435="t",'Data Entry'!AN1435*1000*X1432,IF('Data Entry'!AO1435="kg",'Data Entry'!AN1435*1*X1432,IF('Data Entry'!AO1435="L",'Data Entry'!AN1435*1*X1432,IFERROR(,"")))))))</f>
        <v>0</v>
      </c>
      <c r="T1432" s="1" t="s">
        <v>4</v>
      </c>
      <c r="U1432" s="59" t="str">
        <f>IF('Data Entry'!AP1435="No aplica","1",'Data Entry'!AP1435)</f>
        <v/>
      </c>
      <c r="V1432" s="59" t="str">
        <f>IF('Data Entry'!AS1435="No aplica","1",'Data Entry'!AS1435)</f>
        <v/>
      </c>
      <c r="W1432" s="59" t="str">
        <f>IF('Data Entry'!AV1435="No aplica","1",'Data Entry'!AV1435)</f>
        <v/>
      </c>
      <c r="X1432" s="59" t="str">
        <f>IF('Data Entry'!AY1435="No aplica","1",'Data Entry'!AY1435)</f>
        <v/>
      </c>
      <c r="Y1432" s="151" t="str">
        <f t="shared" si="22"/>
        <v/>
      </c>
      <c r="Z1432" s="152" t="str">
        <f>IF('Data Entry'!H1435="Yes","1",IF(AND('Data Entry'!H1435="",'Data Entry'!I1435="",'Data Entry'!J1435="",'Data Entry'!K1435="",'Data Entry'!L1435="",'Data Entry'!M1435="",'Data Entry'!N1435="",'Data Entry'!O1435="",'Data Entry'!P1435="",'Data Entry'!Q1435=""),"","1"))</f>
        <v/>
      </c>
      <c r="AA1432" s="152" t="str">
        <f>IF('Data Entry'!R1435="Yes","1",IF(AND('Data Entry'!R1435="",'Data Entry'!S1435="",'Data Entry'!T1435="",'Data Entry'!U1435=""),"","1"))</f>
        <v/>
      </c>
      <c r="AB1432" s="157" t="str">
        <f>IF('Data Entry'!V1435="Yes","1",IF(AND('Data Entry'!V1435="",'Data Entry'!W1435=""),"","1"))</f>
        <v/>
      </c>
    </row>
    <row r="1433" spans="1:28" ht="17">
      <c r="A1433" s="59">
        <f>'Data Entry'!AB1436</f>
        <v>0</v>
      </c>
      <c r="B1433" s="59" t="str">
        <f>'Data Entry'!AR1436</f>
        <v/>
      </c>
      <c r="C1433" s="1">
        <f>IF('Data Entry'!AD1436="g",'Data Entry'!AC1436*0.001*U1433,IF('Data Entry'!AD1436="UI",'Data Entry'!AC1436*0.000001*U1433,IF('Data Entry'!AD1436="mg",'Data Entry'!AC1436*0.000001*U1433,IF('Data Entry'!AD1436="t",'Data Entry'!AC1436*1000*U1433,IF('Data Entry'!AD1436="kg",'Data Entry'!AC1436*1*U1433,IF('Data Entry'!AD1436="L",'Data Entry'!AC1436*1*U1433,IFERROR(,"")))))))</f>
        <v>0</v>
      </c>
      <c r="D1433" s="1" t="s">
        <v>4</v>
      </c>
      <c r="E1433" s="1">
        <f>IF('Data Entry'!AF1436="g",'Data Entry'!AE1436*0.001,IF('Data Entry'!AF1436="mg",'Data Entry'!AE1436*0.000001,IF('Data Entry'!AF1436="t",'Data Entry'!AE1436*1000,IF('Data Entry'!AF1436="ml",'Data Entry'!AE1436*0.001,IF('Data Entry'!AF1436="kg",'Data Entry'!AE1436*1,IF('Data Entry'!AF1436="Pieza",'Data Entry'!AE1436*1,IF('Data Entry'!AF1436="L",'Data Entry'!AE1436*1,IFERROR(,""))))))))</f>
        <v>0</v>
      </c>
      <c r="F1433" s="1" t="s">
        <v>4</v>
      </c>
      <c r="G1433" s="1">
        <f>IF('Data Entry'!AA1436="g",'Data Entry'!Z1436*0.001,IF('Data Entry'!AA1436="mg",'Data Entry'!Z1436*0.000001,IF('Data Entry'!AA1436="t",'Data Entry'!Z1436*1000,IF('Data Entry'!AA1436="ml",'Data Entry'!Z1436*0.001,IF('Data Entry'!AA1436="kg",'Data Entry'!Z1436*1,IF('Data Entry'!AA1436="Piezas",'Data Entry'!Z1436*1,IF('Data Entry'!AA1436="L",'Data Entry'!Z1436*1,IFERROR(,""))))))))</f>
        <v>0</v>
      </c>
      <c r="H1433" s="1" t="s">
        <v>4</v>
      </c>
      <c r="I1433" s="1">
        <f>IF('Data Entry'!AC1436="g",'Data Entry'!AB1436*0.001,IF('Data Entry'!AC1436="mg",'Data Entry'!AB1436*0.000001,IF('Data Entry'!AC1436="t",'Data Entry'!AB1436*1000,IF('Data Entry'!AC1436="ml",'Data Entry'!AB1436*0.001,IF('Data Entry'!AC1436="kg",'Data Entry'!AB1436*1,IF('Data Entry'!AC1436="L",'Data Entry'!AB1436*1,IFERROR(,"")))))))</f>
        <v>0</v>
      </c>
      <c r="J1433" s="59" t="str">
        <f>'Data Entry'!AU1436</f>
        <v/>
      </c>
      <c r="K1433" s="1">
        <f>IF('Data Entry'!AI1436="g",'Data Entry'!AH1436*0.001*V1433,IF('Data Entry'!AI1436="UI",'Data Entry'!AH1436*0.000001*V1433,IF('Data Entry'!AI1436="mg",'Data Entry'!AH1436*0.000001*V1433,IF('Data Entry'!AI1436="t",'Data Entry'!AH1436*1000*V1433,IF('Data Entry'!AI1436="kg",'Data Entry'!AH1436*1*V1433,IF('Data Entry'!AI1436="L",'Data Entry'!AH1436*1*V1433,IFERROR(,"")))))))</f>
        <v>0</v>
      </c>
      <c r="L1433" s="1" t="s">
        <v>4</v>
      </c>
      <c r="M1433" s="59">
        <f>'Data Entry'!AJ1436</f>
        <v>0</v>
      </c>
      <c r="N1433" s="59" t="str">
        <f>'Data Entry'!AX1436</f>
        <v/>
      </c>
      <c r="O1433" s="1">
        <f>IF('Data Entry'!AL1436="g",'Data Entry'!AK1436*0.001*W1433,IF('Data Entry'!AL1436="UI",'Data Entry'!AK1436*0.000001*W1433,IF('Data Entry'!AL1436="mg",'Data Entry'!AK1436*0.000001*W1433,IF('Data Entry'!AL1436="t",'Data Entry'!AK1436*1000*W1433,IF('Data Entry'!AL1436="kg",'Data Entry'!AK1436*1*W1433,IF('Data Entry'!AL1436="L",'Data Entry'!AK1436*1*W1433,IFERROR(,"")))))))</f>
        <v>0</v>
      </c>
      <c r="P1433" s="1" t="s">
        <v>4</v>
      </c>
      <c r="Q1433" s="59">
        <f>'Data Entry'!AM1436</f>
        <v>0</v>
      </c>
      <c r="R1433" s="59" t="str">
        <f>'Data Entry'!BA1436</f>
        <v/>
      </c>
      <c r="S1433" s="1">
        <f>IF('Data Entry'!AO1436="g",'Data Entry'!AN1436*0.001*X1433,IF('Data Entry'!AO1436="UI",'Data Entry'!AN1436*0.000001*X1433,IF('Data Entry'!AO1436="mg",'Data Entry'!AN1436*0.000001*X1433,IF('Data Entry'!AO1436="t",'Data Entry'!AN1436*1000*X1433,IF('Data Entry'!AO1436="kg",'Data Entry'!AN1436*1*X1433,IF('Data Entry'!AO1436="L",'Data Entry'!AN1436*1*X1433,IFERROR(,"")))))))</f>
        <v>0</v>
      </c>
      <c r="T1433" s="1" t="s">
        <v>4</v>
      </c>
      <c r="U1433" s="59" t="str">
        <f>IF('Data Entry'!AP1436="No aplica","1",'Data Entry'!AP1436)</f>
        <v/>
      </c>
      <c r="V1433" s="59" t="str">
        <f>IF('Data Entry'!AS1436="No aplica","1",'Data Entry'!AS1436)</f>
        <v/>
      </c>
      <c r="W1433" s="59" t="str">
        <f>IF('Data Entry'!AV1436="No aplica","1",'Data Entry'!AV1436)</f>
        <v/>
      </c>
      <c r="X1433" s="59" t="str">
        <f>IF('Data Entry'!AY1436="No aplica","1",'Data Entry'!AY1436)</f>
        <v/>
      </c>
      <c r="Y1433" s="151" t="str">
        <f t="shared" si="22"/>
        <v/>
      </c>
      <c r="Z1433" s="152" t="str">
        <f>IF('Data Entry'!H1436="Yes","1",IF(AND('Data Entry'!H1436="",'Data Entry'!I1436="",'Data Entry'!J1436="",'Data Entry'!K1436="",'Data Entry'!L1436="",'Data Entry'!M1436="",'Data Entry'!N1436="",'Data Entry'!O1436="",'Data Entry'!P1436="",'Data Entry'!Q1436=""),"","1"))</f>
        <v/>
      </c>
      <c r="AA1433" s="152" t="str">
        <f>IF('Data Entry'!R1436="Yes","1",IF(AND('Data Entry'!R1436="",'Data Entry'!S1436="",'Data Entry'!T1436="",'Data Entry'!U1436=""),"","1"))</f>
        <v/>
      </c>
      <c r="AB1433" s="157" t="str">
        <f>IF('Data Entry'!V1436="Yes","1",IF(AND('Data Entry'!V1436="",'Data Entry'!W1436=""),"","1"))</f>
        <v/>
      </c>
    </row>
    <row r="1434" spans="1:28" ht="17">
      <c r="A1434" s="59">
        <f>'Data Entry'!AB1437</f>
        <v>0</v>
      </c>
      <c r="B1434" s="59" t="str">
        <f>'Data Entry'!AR1437</f>
        <v/>
      </c>
      <c r="C1434" s="1">
        <f>IF('Data Entry'!AD1437="g",'Data Entry'!AC1437*0.001*U1434,IF('Data Entry'!AD1437="UI",'Data Entry'!AC1437*0.000001*U1434,IF('Data Entry'!AD1437="mg",'Data Entry'!AC1437*0.000001*U1434,IF('Data Entry'!AD1437="t",'Data Entry'!AC1437*1000*U1434,IF('Data Entry'!AD1437="kg",'Data Entry'!AC1437*1*U1434,IF('Data Entry'!AD1437="L",'Data Entry'!AC1437*1*U1434,IFERROR(,"")))))))</f>
        <v>0</v>
      </c>
      <c r="D1434" s="1" t="s">
        <v>4</v>
      </c>
      <c r="E1434" s="1">
        <f>IF('Data Entry'!AF1437="g",'Data Entry'!AE1437*0.001,IF('Data Entry'!AF1437="mg",'Data Entry'!AE1437*0.000001,IF('Data Entry'!AF1437="t",'Data Entry'!AE1437*1000,IF('Data Entry'!AF1437="ml",'Data Entry'!AE1437*0.001,IF('Data Entry'!AF1437="kg",'Data Entry'!AE1437*1,IF('Data Entry'!AF1437="Pieza",'Data Entry'!AE1437*1,IF('Data Entry'!AF1437="L",'Data Entry'!AE1437*1,IFERROR(,""))))))))</f>
        <v>0</v>
      </c>
      <c r="F1434" s="1" t="s">
        <v>4</v>
      </c>
      <c r="G1434" s="1">
        <f>IF('Data Entry'!AA1437="g",'Data Entry'!Z1437*0.001,IF('Data Entry'!AA1437="mg",'Data Entry'!Z1437*0.000001,IF('Data Entry'!AA1437="t",'Data Entry'!Z1437*1000,IF('Data Entry'!AA1437="ml",'Data Entry'!Z1437*0.001,IF('Data Entry'!AA1437="kg",'Data Entry'!Z1437*1,IF('Data Entry'!AA1437="Piezas",'Data Entry'!Z1437*1,IF('Data Entry'!AA1437="L",'Data Entry'!Z1437*1,IFERROR(,""))))))))</f>
        <v>0</v>
      </c>
      <c r="H1434" s="1" t="s">
        <v>4</v>
      </c>
      <c r="I1434" s="1">
        <f>IF('Data Entry'!AC1437="g",'Data Entry'!AB1437*0.001,IF('Data Entry'!AC1437="mg",'Data Entry'!AB1437*0.000001,IF('Data Entry'!AC1437="t",'Data Entry'!AB1437*1000,IF('Data Entry'!AC1437="ml",'Data Entry'!AB1437*0.001,IF('Data Entry'!AC1437="kg",'Data Entry'!AB1437*1,IF('Data Entry'!AC1437="L",'Data Entry'!AB1437*1,IFERROR(,"")))))))</f>
        <v>0</v>
      </c>
      <c r="J1434" s="59" t="str">
        <f>'Data Entry'!AU1437</f>
        <v/>
      </c>
      <c r="K1434" s="1">
        <f>IF('Data Entry'!AI1437="g",'Data Entry'!AH1437*0.001*V1434,IF('Data Entry'!AI1437="UI",'Data Entry'!AH1437*0.000001*V1434,IF('Data Entry'!AI1437="mg",'Data Entry'!AH1437*0.000001*V1434,IF('Data Entry'!AI1437="t",'Data Entry'!AH1437*1000*V1434,IF('Data Entry'!AI1437="kg",'Data Entry'!AH1437*1*V1434,IF('Data Entry'!AI1437="L",'Data Entry'!AH1437*1*V1434,IFERROR(,"")))))))</f>
        <v>0</v>
      </c>
      <c r="L1434" s="1" t="s">
        <v>4</v>
      </c>
      <c r="M1434" s="59">
        <f>'Data Entry'!AJ1437</f>
        <v>0</v>
      </c>
      <c r="N1434" s="59" t="str">
        <f>'Data Entry'!AX1437</f>
        <v/>
      </c>
      <c r="O1434" s="1">
        <f>IF('Data Entry'!AL1437="g",'Data Entry'!AK1437*0.001*W1434,IF('Data Entry'!AL1437="UI",'Data Entry'!AK1437*0.000001*W1434,IF('Data Entry'!AL1437="mg",'Data Entry'!AK1437*0.000001*W1434,IF('Data Entry'!AL1437="t",'Data Entry'!AK1437*1000*W1434,IF('Data Entry'!AL1437="kg",'Data Entry'!AK1437*1*W1434,IF('Data Entry'!AL1437="L",'Data Entry'!AK1437*1*W1434,IFERROR(,"")))))))</f>
        <v>0</v>
      </c>
      <c r="P1434" s="1" t="s">
        <v>4</v>
      </c>
      <c r="Q1434" s="59">
        <f>'Data Entry'!AM1437</f>
        <v>0</v>
      </c>
      <c r="R1434" s="59" t="str">
        <f>'Data Entry'!BA1437</f>
        <v/>
      </c>
      <c r="S1434" s="1">
        <f>IF('Data Entry'!AO1437="g",'Data Entry'!AN1437*0.001*X1434,IF('Data Entry'!AO1437="UI",'Data Entry'!AN1437*0.000001*X1434,IF('Data Entry'!AO1437="mg",'Data Entry'!AN1437*0.000001*X1434,IF('Data Entry'!AO1437="t",'Data Entry'!AN1437*1000*X1434,IF('Data Entry'!AO1437="kg",'Data Entry'!AN1437*1*X1434,IF('Data Entry'!AO1437="L",'Data Entry'!AN1437*1*X1434,IFERROR(,"")))))))</f>
        <v>0</v>
      </c>
      <c r="T1434" s="1" t="s">
        <v>4</v>
      </c>
      <c r="U1434" s="59" t="str">
        <f>IF('Data Entry'!AP1437="No aplica","1",'Data Entry'!AP1437)</f>
        <v/>
      </c>
      <c r="V1434" s="59" t="str">
        <f>IF('Data Entry'!AS1437="No aplica","1",'Data Entry'!AS1437)</f>
        <v/>
      </c>
      <c r="W1434" s="59" t="str">
        <f>IF('Data Entry'!AV1437="No aplica","1",'Data Entry'!AV1437)</f>
        <v/>
      </c>
      <c r="X1434" s="59" t="str">
        <f>IF('Data Entry'!AY1437="No aplica","1",'Data Entry'!AY1437)</f>
        <v/>
      </c>
      <c r="Y1434" s="151" t="str">
        <f t="shared" si="22"/>
        <v/>
      </c>
      <c r="Z1434" s="152" t="str">
        <f>IF('Data Entry'!H1437="Yes","1",IF(AND('Data Entry'!H1437="",'Data Entry'!I1437="",'Data Entry'!J1437="",'Data Entry'!K1437="",'Data Entry'!L1437="",'Data Entry'!M1437="",'Data Entry'!N1437="",'Data Entry'!O1437="",'Data Entry'!P1437="",'Data Entry'!Q1437=""),"","1"))</f>
        <v/>
      </c>
      <c r="AA1434" s="152" t="str">
        <f>IF('Data Entry'!R1437="Yes","1",IF(AND('Data Entry'!R1437="",'Data Entry'!S1437="",'Data Entry'!T1437="",'Data Entry'!U1437=""),"","1"))</f>
        <v/>
      </c>
      <c r="AB1434" s="157" t="str">
        <f>IF('Data Entry'!V1437="Yes","1",IF(AND('Data Entry'!V1437="",'Data Entry'!W1437=""),"","1"))</f>
        <v/>
      </c>
    </row>
    <row r="1435" spans="1:28" ht="17">
      <c r="A1435" s="59">
        <f>'Data Entry'!AB1438</f>
        <v>0</v>
      </c>
      <c r="B1435" s="59" t="str">
        <f>'Data Entry'!AR1438</f>
        <v/>
      </c>
      <c r="C1435" s="1">
        <f>IF('Data Entry'!AD1438="g",'Data Entry'!AC1438*0.001*U1435,IF('Data Entry'!AD1438="UI",'Data Entry'!AC1438*0.000001*U1435,IF('Data Entry'!AD1438="mg",'Data Entry'!AC1438*0.000001*U1435,IF('Data Entry'!AD1438="t",'Data Entry'!AC1438*1000*U1435,IF('Data Entry'!AD1438="kg",'Data Entry'!AC1438*1*U1435,IF('Data Entry'!AD1438="L",'Data Entry'!AC1438*1*U1435,IFERROR(,"")))))))</f>
        <v>0</v>
      </c>
      <c r="D1435" s="1" t="s">
        <v>4</v>
      </c>
      <c r="E1435" s="1">
        <f>IF('Data Entry'!AF1438="g",'Data Entry'!AE1438*0.001,IF('Data Entry'!AF1438="mg",'Data Entry'!AE1438*0.000001,IF('Data Entry'!AF1438="t",'Data Entry'!AE1438*1000,IF('Data Entry'!AF1438="ml",'Data Entry'!AE1438*0.001,IF('Data Entry'!AF1438="kg",'Data Entry'!AE1438*1,IF('Data Entry'!AF1438="Pieza",'Data Entry'!AE1438*1,IF('Data Entry'!AF1438="L",'Data Entry'!AE1438*1,IFERROR(,""))))))))</f>
        <v>0</v>
      </c>
      <c r="F1435" s="1" t="s">
        <v>4</v>
      </c>
      <c r="G1435" s="1">
        <f>IF('Data Entry'!AA1438="g",'Data Entry'!Z1438*0.001,IF('Data Entry'!AA1438="mg",'Data Entry'!Z1438*0.000001,IF('Data Entry'!AA1438="t",'Data Entry'!Z1438*1000,IF('Data Entry'!AA1438="ml",'Data Entry'!Z1438*0.001,IF('Data Entry'!AA1438="kg",'Data Entry'!Z1438*1,IF('Data Entry'!AA1438="Piezas",'Data Entry'!Z1438*1,IF('Data Entry'!AA1438="L",'Data Entry'!Z1438*1,IFERROR(,""))))))))</f>
        <v>0</v>
      </c>
      <c r="H1435" s="1" t="s">
        <v>4</v>
      </c>
      <c r="I1435" s="1">
        <f>IF('Data Entry'!AC1438="g",'Data Entry'!AB1438*0.001,IF('Data Entry'!AC1438="mg",'Data Entry'!AB1438*0.000001,IF('Data Entry'!AC1438="t",'Data Entry'!AB1438*1000,IF('Data Entry'!AC1438="ml",'Data Entry'!AB1438*0.001,IF('Data Entry'!AC1438="kg",'Data Entry'!AB1438*1,IF('Data Entry'!AC1438="L",'Data Entry'!AB1438*1,IFERROR(,"")))))))</f>
        <v>0</v>
      </c>
      <c r="J1435" s="59" t="str">
        <f>'Data Entry'!AU1438</f>
        <v/>
      </c>
      <c r="K1435" s="1">
        <f>IF('Data Entry'!AI1438="g",'Data Entry'!AH1438*0.001*V1435,IF('Data Entry'!AI1438="UI",'Data Entry'!AH1438*0.000001*V1435,IF('Data Entry'!AI1438="mg",'Data Entry'!AH1438*0.000001*V1435,IF('Data Entry'!AI1438="t",'Data Entry'!AH1438*1000*V1435,IF('Data Entry'!AI1438="kg",'Data Entry'!AH1438*1*V1435,IF('Data Entry'!AI1438="L",'Data Entry'!AH1438*1*V1435,IFERROR(,"")))))))</f>
        <v>0</v>
      </c>
      <c r="L1435" s="1" t="s">
        <v>4</v>
      </c>
      <c r="M1435" s="59">
        <f>'Data Entry'!AJ1438</f>
        <v>0</v>
      </c>
      <c r="N1435" s="59" t="str">
        <f>'Data Entry'!AX1438</f>
        <v/>
      </c>
      <c r="O1435" s="1">
        <f>IF('Data Entry'!AL1438="g",'Data Entry'!AK1438*0.001*W1435,IF('Data Entry'!AL1438="UI",'Data Entry'!AK1438*0.000001*W1435,IF('Data Entry'!AL1438="mg",'Data Entry'!AK1438*0.000001*W1435,IF('Data Entry'!AL1438="t",'Data Entry'!AK1438*1000*W1435,IF('Data Entry'!AL1438="kg",'Data Entry'!AK1438*1*W1435,IF('Data Entry'!AL1438="L",'Data Entry'!AK1438*1*W1435,IFERROR(,"")))))))</f>
        <v>0</v>
      </c>
      <c r="P1435" s="1" t="s">
        <v>4</v>
      </c>
      <c r="Q1435" s="59">
        <f>'Data Entry'!AM1438</f>
        <v>0</v>
      </c>
      <c r="R1435" s="59" t="str">
        <f>'Data Entry'!BA1438</f>
        <v/>
      </c>
      <c r="S1435" s="1">
        <f>IF('Data Entry'!AO1438="g",'Data Entry'!AN1438*0.001*X1435,IF('Data Entry'!AO1438="UI",'Data Entry'!AN1438*0.000001*X1435,IF('Data Entry'!AO1438="mg",'Data Entry'!AN1438*0.000001*X1435,IF('Data Entry'!AO1438="t",'Data Entry'!AN1438*1000*X1435,IF('Data Entry'!AO1438="kg",'Data Entry'!AN1438*1*X1435,IF('Data Entry'!AO1438="L",'Data Entry'!AN1438*1*X1435,IFERROR(,"")))))))</f>
        <v>0</v>
      </c>
      <c r="T1435" s="1" t="s">
        <v>4</v>
      </c>
      <c r="U1435" s="59" t="str">
        <f>IF('Data Entry'!AP1438="No aplica","1",'Data Entry'!AP1438)</f>
        <v/>
      </c>
      <c r="V1435" s="59" t="str">
        <f>IF('Data Entry'!AS1438="No aplica","1",'Data Entry'!AS1438)</f>
        <v/>
      </c>
      <c r="W1435" s="59" t="str">
        <f>IF('Data Entry'!AV1438="No aplica","1",'Data Entry'!AV1438)</f>
        <v/>
      </c>
      <c r="X1435" s="59" t="str">
        <f>IF('Data Entry'!AY1438="No aplica","1",'Data Entry'!AY1438)</f>
        <v/>
      </c>
      <c r="Y1435" s="151" t="str">
        <f t="shared" si="22"/>
        <v/>
      </c>
      <c r="Z1435" s="152" t="str">
        <f>IF('Data Entry'!H1438="Yes","1",IF(AND('Data Entry'!H1438="",'Data Entry'!I1438="",'Data Entry'!J1438="",'Data Entry'!K1438="",'Data Entry'!L1438="",'Data Entry'!M1438="",'Data Entry'!N1438="",'Data Entry'!O1438="",'Data Entry'!P1438="",'Data Entry'!Q1438=""),"","1"))</f>
        <v/>
      </c>
      <c r="AA1435" s="152" t="str">
        <f>IF('Data Entry'!R1438="Yes","1",IF(AND('Data Entry'!R1438="",'Data Entry'!S1438="",'Data Entry'!T1438="",'Data Entry'!U1438=""),"","1"))</f>
        <v/>
      </c>
      <c r="AB1435" s="157" t="str">
        <f>IF('Data Entry'!V1438="Yes","1",IF(AND('Data Entry'!V1438="",'Data Entry'!W1438=""),"","1"))</f>
        <v/>
      </c>
    </row>
    <row r="1436" spans="1:28" ht="17">
      <c r="A1436" s="59">
        <f>'Data Entry'!AB1439</f>
        <v>0</v>
      </c>
      <c r="B1436" s="59" t="str">
        <f>'Data Entry'!AR1439</f>
        <v/>
      </c>
      <c r="C1436" s="1">
        <f>IF('Data Entry'!AD1439="g",'Data Entry'!AC1439*0.001*U1436,IF('Data Entry'!AD1439="UI",'Data Entry'!AC1439*0.000001*U1436,IF('Data Entry'!AD1439="mg",'Data Entry'!AC1439*0.000001*U1436,IF('Data Entry'!AD1439="t",'Data Entry'!AC1439*1000*U1436,IF('Data Entry'!AD1439="kg",'Data Entry'!AC1439*1*U1436,IF('Data Entry'!AD1439="L",'Data Entry'!AC1439*1*U1436,IFERROR(,"")))))))</f>
        <v>0</v>
      </c>
      <c r="D1436" s="1" t="s">
        <v>4</v>
      </c>
      <c r="E1436" s="1">
        <f>IF('Data Entry'!AF1439="g",'Data Entry'!AE1439*0.001,IF('Data Entry'!AF1439="mg",'Data Entry'!AE1439*0.000001,IF('Data Entry'!AF1439="t",'Data Entry'!AE1439*1000,IF('Data Entry'!AF1439="ml",'Data Entry'!AE1439*0.001,IF('Data Entry'!AF1439="kg",'Data Entry'!AE1439*1,IF('Data Entry'!AF1439="Pieza",'Data Entry'!AE1439*1,IF('Data Entry'!AF1439="L",'Data Entry'!AE1439*1,IFERROR(,""))))))))</f>
        <v>0</v>
      </c>
      <c r="F1436" s="1" t="s">
        <v>4</v>
      </c>
      <c r="G1436" s="1">
        <f>IF('Data Entry'!AA1439="g",'Data Entry'!Z1439*0.001,IF('Data Entry'!AA1439="mg",'Data Entry'!Z1439*0.000001,IF('Data Entry'!AA1439="t",'Data Entry'!Z1439*1000,IF('Data Entry'!AA1439="ml",'Data Entry'!Z1439*0.001,IF('Data Entry'!AA1439="kg",'Data Entry'!Z1439*1,IF('Data Entry'!AA1439="Piezas",'Data Entry'!Z1439*1,IF('Data Entry'!AA1439="L",'Data Entry'!Z1439*1,IFERROR(,""))))))))</f>
        <v>0</v>
      </c>
      <c r="H1436" s="1" t="s">
        <v>4</v>
      </c>
      <c r="I1436" s="1">
        <f>IF('Data Entry'!AC1439="g",'Data Entry'!AB1439*0.001,IF('Data Entry'!AC1439="mg",'Data Entry'!AB1439*0.000001,IF('Data Entry'!AC1439="t",'Data Entry'!AB1439*1000,IF('Data Entry'!AC1439="ml",'Data Entry'!AB1439*0.001,IF('Data Entry'!AC1439="kg",'Data Entry'!AB1439*1,IF('Data Entry'!AC1439="L",'Data Entry'!AB1439*1,IFERROR(,"")))))))</f>
        <v>0</v>
      </c>
      <c r="J1436" s="59" t="str">
        <f>'Data Entry'!AU1439</f>
        <v/>
      </c>
      <c r="K1436" s="1">
        <f>IF('Data Entry'!AI1439="g",'Data Entry'!AH1439*0.001*V1436,IF('Data Entry'!AI1439="UI",'Data Entry'!AH1439*0.000001*V1436,IF('Data Entry'!AI1439="mg",'Data Entry'!AH1439*0.000001*V1436,IF('Data Entry'!AI1439="t",'Data Entry'!AH1439*1000*V1436,IF('Data Entry'!AI1439="kg",'Data Entry'!AH1439*1*V1436,IF('Data Entry'!AI1439="L",'Data Entry'!AH1439*1*V1436,IFERROR(,"")))))))</f>
        <v>0</v>
      </c>
      <c r="L1436" s="1" t="s">
        <v>4</v>
      </c>
      <c r="M1436" s="59">
        <f>'Data Entry'!AJ1439</f>
        <v>0</v>
      </c>
      <c r="N1436" s="59" t="str">
        <f>'Data Entry'!AX1439</f>
        <v/>
      </c>
      <c r="O1436" s="1">
        <f>IF('Data Entry'!AL1439="g",'Data Entry'!AK1439*0.001*W1436,IF('Data Entry'!AL1439="UI",'Data Entry'!AK1439*0.000001*W1436,IF('Data Entry'!AL1439="mg",'Data Entry'!AK1439*0.000001*W1436,IF('Data Entry'!AL1439="t",'Data Entry'!AK1439*1000*W1436,IF('Data Entry'!AL1439="kg",'Data Entry'!AK1439*1*W1436,IF('Data Entry'!AL1439="L",'Data Entry'!AK1439*1*W1436,IFERROR(,"")))))))</f>
        <v>0</v>
      </c>
      <c r="P1436" s="1" t="s">
        <v>4</v>
      </c>
      <c r="Q1436" s="59">
        <f>'Data Entry'!AM1439</f>
        <v>0</v>
      </c>
      <c r="R1436" s="59" t="str">
        <f>'Data Entry'!BA1439</f>
        <v/>
      </c>
      <c r="S1436" s="1">
        <f>IF('Data Entry'!AO1439="g",'Data Entry'!AN1439*0.001*X1436,IF('Data Entry'!AO1439="UI",'Data Entry'!AN1439*0.000001*X1436,IF('Data Entry'!AO1439="mg",'Data Entry'!AN1439*0.000001*X1436,IF('Data Entry'!AO1439="t",'Data Entry'!AN1439*1000*X1436,IF('Data Entry'!AO1439="kg",'Data Entry'!AN1439*1*X1436,IF('Data Entry'!AO1439="L",'Data Entry'!AN1439*1*X1436,IFERROR(,"")))))))</f>
        <v>0</v>
      </c>
      <c r="T1436" s="1" t="s">
        <v>4</v>
      </c>
      <c r="U1436" s="59" t="str">
        <f>IF('Data Entry'!AP1439="No aplica","1",'Data Entry'!AP1439)</f>
        <v/>
      </c>
      <c r="V1436" s="59" t="str">
        <f>IF('Data Entry'!AS1439="No aplica","1",'Data Entry'!AS1439)</f>
        <v/>
      </c>
      <c r="W1436" s="59" t="str">
        <f>IF('Data Entry'!AV1439="No aplica","1",'Data Entry'!AV1439)</f>
        <v/>
      </c>
      <c r="X1436" s="59" t="str">
        <f>IF('Data Entry'!AY1439="No aplica","1",'Data Entry'!AY1439)</f>
        <v/>
      </c>
      <c r="Y1436" s="151" t="str">
        <f t="shared" si="22"/>
        <v/>
      </c>
      <c r="Z1436" s="152" t="str">
        <f>IF('Data Entry'!H1439="Yes","1",IF(AND('Data Entry'!H1439="",'Data Entry'!I1439="",'Data Entry'!J1439="",'Data Entry'!K1439="",'Data Entry'!L1439="",'Data Entry'!M1439="",'Data Entry'!N1439="",'Data Entry'!O1439="",'Data Entry'!P1439="",'Data Entry'!Q1439=""),"","1"))</f>
        <v/>
      </c>
      <c r="AA1436" s="152" t="str">
        <f>IF('Data Entry'!R1439="Yes","1",IF(AND('Data Entry'!R1439="",'Data Entry'!S1439="",'Data Entry'!T1439="",'Data Entry'!U1439=""),"","1"))</f>
        <v/>
      </c>
      <c r="AB1436" s="157" t="str">
        <f>IF('Data Entry'!V1439="Yes","1",IF(AND('Data Entry'!V1439="",'Data Entry'!W1439=""),"","1"))</f>
        <v/>
      </c>
    </row>
    <row r="1437" spans="1:28" ht="17">
      <c r="A1437" s="59">
        <f>'Data Entry'!AB1440</f>
        <v>0</v>
      </c>
      <c r="B1437" s="59" t="str">
        <f>'Data Entry'!AR1440</f>
        <v/>
      </c>
      <c r="C1437" s="1">
        <f>IF('Data Entry'!AD1440="g",'Data Entry'!AC1440*0.001*U1437,IF('Data Entry'!AD1440="UI",'Data Entry'!AC1440*0.000001*U1437,IF('Data Entry'!AD1440="mg",'Data Entry'!AC1440*0.000001*U1437,IF('Data Entry'!AD1440="t",'Data Entry'!AC1440*1000*U1437,IF('Data Entry'!AD1440="kg",'Data Entry'!AC1440*1*U1437,IF('Data Entry'!AD1440="L",'Data Entry'!AC1440*1*U1437,IFERROR(,"")))))))</f>
        <v>0</v>
      </c>
      <c r="D1437" s="1" t="s">
        <v>4</v>
      </c>
      <c r="E1437" s="1">
        <f>IF('Data Entry'!AF1440="g",'Data Entry'!AE1440*0.001,IF('Data Entry'!AF1440="mg",'Data Entry'!AE1440*0.000001,IF('Data Entry'!AF1440="t",'Data Entry'!AE1440*1000,IF('Data Entry'!AF1440="ml",'Data Entry'!AE1440*0.001,IF('Data Entry'!AF1440="kg",'Data Entry'!AE1440*1,IF('Data Entry'!AF1440="Pieza",'Data Entry'!AE1440*1,IF('Data Entry'!AF1440="L",'Data Entry'!AE1440*1,IFERROR(,""))))))))</f>
        <v>0</v>
      </c>
      <c r="F1437" s="1" t="s">
        <v>4</v>
      </c>
      <c r="G1437" s="1">
        <f>IF('Data Entry'!AA1440="g",'Data Entry'!Z1440*0.001,IF('Data Entry'!AA1440="mg",'Data Entry'!Z1440*0.000001,IF('Data Entry'!AA1440="t",'Data Entry'!Z1440*1000,IF('Data Entry'!AA1440="ml",'Data Entry'!Z1440*0.001,IF('Data Entry'!AA1440="kg",'Data Entry'!Z1440*1,IF('Data Entry'!AA1440="Piezas",'Data Entry'!Z1440*1,IF('Data Entry'!AA1440="L",'Data Entry'!Z1440*1,IFERROR(,""))))))))</f>
        <v>0</v>
      </c>
      <c r="H1437" s="1" t="s">
        <v>4</v>
      </c>
      <c r="I1437" s="1">
        <f>IF('Data Entry'!AC1440="g",'Data Entry'!AB1440*0.001,IF('Data Entry'!AC1440="mg",'Data Entry'!AB1440*0.000001,IF('Data Entry'!AC1440="t",'Data Entry'!AB1440*1000,IF('Data Entry'!AC1440="ml",'Data Entry'!AB1440*0.001,IF('Data Entry'!AC1440="kg",'Data Entry'!AB1440*1,IF('Data Entry'!AC1440="L",'Data Entry'!AB1440*1,IFERROR(,"")))))))</f>
        <v>0</v>
      </c>
      <c r="J1437" s="59" t="str">
        <f>'Data Entry'!AU1440</f>
        <v/>
      </c>
      <c r="K1437" s="1">
        <f>IF('Data Entry'!AI1440="g",'Data Entry'!AH1440*0.001*V1437,IF('Data Entry'!AI1440="UI",'Data Entry'!AH1440*0.000001*V1437,IF('Data Entry'!AI1440="mg",'Data Entry'!AH1440*0.000001*V1437,IF('Data Entry'!AI1440="t",'Data Entry'!AH1440*1000*V1437,IF('Data Entry'!AI1440="kg",'Data Entry'!AH1440*1*V1437,IF('Data Entry'!AI1440="L",'Data Entry'!AH1440*1*V1437,IFERROR(,"")))))))</f>
        <v>0</v>
      </c>
      <c r="L1437" s="1" t="s">
        <v>4</v>
      </c>
      <c r="M1437" s="59">
        <f>'Data Entry'!AJ1440</f>
        <v>0</v>
      </c>
      <c r="N1437" s="59" t="str">
        <f>'Data Entry'!AX1440</f>
        <v/>
      </c>
      <c r="O1437" s="1">
        <f>IF('Data Entry'!AL1440="g",'Data Entry'!AK1440*0.001*W1437,IF('Data Entry'!AL1440="UI",'Data Entry'!AK1440*0.000001*W1437,IF('Data Entry'!AL1440="mg",'Data Entry'!AK1440*0.000001*W1437,IF('Data Entry'!AL1440="t",'Data Entry'!AK1440*1000*W1437,IF('Data Entry'!AL1440="kg",'Data Entry'!AK1440*1*W1437,IF('Data Entry'!AL1440="L",'Data Entry'!AK1440*1*W1437,IFERROR(,"")))))))</f>
        <v>0</v>
      </c>
      <c r="P1437" s="1" t="s">
        <v>4</v>
      </c>
      <c r="Q1437" s="59">
        <f>'Data Entry'!AM1440</f>
        <v>0</v>
      </c>
      <c r="R1437" s="59" t="str">
        <f>'Data Entry'!BA1440</f>
        <v/>
      </c>
      <c r="S1437" s="1">
        <f>IF('Data Entry'!AO1440="g",'Data Entry'!AN1440*0.001*X1437,IF('Data Entry'!AO1440="UI",'Data Entry'!AN1440*0.000001*X1437,IF('Data Entry'!AO1440="mg",'Data Entry'!AN1440*0.000001*X1437,IF('Data Entry'!AO1440="t",'Data Entry'!AN1440*1000*X1437,IF('Data Entry'!AO1440="kg",'Data Entry'!AN1440*1*X1437,IF('Data Entry'!AO1440="L",'Data Entry'!AN1440*1*X1437,IFERROR(,"")))))))</f>
        <v>0</v>
      </c>
      <c r="T1437" s="1" t="s">
        <v>4</v>
      </c>
      <c r="U1437" s="59" t="str">
        <f>IF('Data Entry'!AP1440="No aplica","1",'Data Entry'!AP1440)</f>
        <v/>
      </c>
      <c r="V1437" s="59" t="str">
        <f>IF('Data Entry'!AS1440="No aplica","1",'Data Entry'!AS1440)</f>
        <v/>
      </c>
      <c r="W1437" s="59" t="str">
        <f>IF('Data Entry'!AV1440="No aplica","1",'Data Entry'!AV1440)</f>
        <v/>
      </c>
      <c r="X1437" s="59" t="str">
        <f>IF('Data Entry'!AY1440="No aplica","1",'Data Entry'!AY1440)</f>
        <v/>
      </c>
      <c r="Y1437" s="151" t="str">
        <f t="shared" si="22"/>
        <v/>
      </c>
      <c r="Z1437" s="152" t="str">
        <f>IF('Data Entry'!H1440="Yes","1",IF(AND('Data Entry'!H1440="",'Data Entry'!I1440="",'Data Entry'!J1440="",'Data Entry'!K1440="",'Data Entry'!L1440="",'Data Entry'!M1440="",'Data Entry'!N1440="",'Data Entry'!O1440="",'Data Entry'!P1440="",'Data Entry'!Q1440=""),"","1"))</f>
        <v/>
      </c>
      <c r="AA1437" s="152" t="str">
        <f>IF('Data Entry'!R1440="Yes","1",IF(AND('Data Entry'!R1440="",'Data Entry'!S1440="",'Data Entry'!T1440="",'Data Entry'!U1440=""),"","1"))</f>
        <v/>
      </c>
      <c r="AB1437" s="157" t="str">
        <f>IF('Data Entry'!V1440="Yes","1",IF(AND('Data Entry'!V1440="",'Data Entry'!W1440=""),"","1"))</f>
        <v/>
      </c>
    </row>
    <row r="1438" spans="1:28" ht="17">
      <c r="A1438" s="59">
        <f>'Data Entry'!AB1441</f>
        <v>0</v>
      </c>
      <c r="B1438" s="59" t="str">
        <f>'Data Entry'!AR1441</f>
        <v/>
      </c>
      <c r="C1438" s="1">
        <f>IF('Data Entry'!AD1441="g",'Data Entry'!AC1441*0.001*U1438,IF('Data Entry'!AD1441="UI",'Data Entry'!AC1441*0.000001*U1438,IF('Data Entry'!AD1441="mg",'Data Entry'!AC1441*0.000001*U1438,IF('Data Entry'!AD1441="t",'Data Entry'!AC1441*1000*U1438,IF('Data Entry'!AD1441="kg",'Data Entry'!AC1441*1*U1438,IF('Data Entry'!AD1441="L",'Data Entry'!AC1441*1*U1438,IFERROR(,"")))))))</f>
        <v>0</v>
      </c>
      <c r="D1438" s="1" t="s">
        <v>4</v>
      </c>
      <c r="E1438" s="1">
        <f>IF('Data Entry'!AF1441="g",'Data Entry'!AE1441*0.001,IF('Data Entry'!AF1441="mg",'Data Entry'!AE1441*0.000001,IF('Data Entry'!AF1441="t",'Data Entry'!AE1441*1000,IF('Data Entry'!AF1441="ml",'Data Entry'!AE1441*0.001,IF('Data Entry'!AF1441="kg",'Data Entry'!AE1441*1,IF('Data Entry'!AF1441="Pieza",'Data Entry'!AE1441*1,IF('Data Entry'!AF1441="L",'Data Entry'!AE1441*1,IFERROR(,""))))))))</f>
        <v>0</v>
      </c>
      <c r="F1438" s="1" t="s">
        <v>4</v>
      </c>
      <c r="G1438" s="1">
        <f>IF('Data Entry'!AA1441="g",'Data Entry'!Z1441*0.001,IF('Data Entry'!AA1441="mg",'Data Entry'!Z1441*0.000001,IF('Data Entry'!AA1441="t",'Data Entry'!Z1441*1000,IF('Data Entry'!AA1441="ml",'Data Entry'!Z1441*0.001,IF('Data Entry'!AA1441="kg",'Data Entry'!Z1441*1,IF('Data Entry'!AA1441="Piezas",'Data Entry'!Z1441*1,IF('Data Entry'!AA1441="L",'Data Entry'!Z1441*1,IFERROR(,""))))))))</f>
        <v>0</v>
      </c>
      <c r="H1438" s="1" t="s">
        <v>4</v>
      </c>
      <c r="I1438" s="1">
        <f>IF('Data Entry'!AC1441="g",'Data Entry'!AB1441*0.001,IF('Data Entry'!AC1441="mg",'Data Entry'!AB1441*0.000001,IF('Data Entry'!AC1441="t",'Data Entry'!AB1441*1000,IF('Data Entry'!AC1441="ml",'Data Entry'!AB1441*0.001,IF('Data Entry'!AC1441="kg",'Data Entry'!AB1441*1,IF('Data Entry'!AC1441="L",'Data Entry'!AB1441*1,IFERROR(,"")))))))</f>
        <v>0</v>
      </c>
      <c r="J1438" s="59" t="str">
        <f>'Data Entry'!AU1441</f>
        <v/>
      </c>
      <c r="K1438" s="1">
        <f>IF('Data Entry'!AI1441="g",'Data Entry'!AH1441*0.001*V1438,IF('Data Entry'!AI1441="UI",'Data Entry'!AH1441*0.000001*V1438,IF('Data Entry'!AI1441="mg",'Data Entry'!AH1441*0.000001*V1438,IF('Data Entry'!AI1441="t",'Data Entry'!AH1441*1000*V1438,IF('Data Entry'!AI1441="kg",'Data Entry'!AH1441*1*V1438,IF('Data Entry'!AI1441="L",'Data Entry'!AH1441*1*V1438,IFERROR(,"")))))))</f>
        <v>0</v>
      </c>
      <c r="L1438" s="1" t="s">
        <v>4</v>
      </c>
      <c r="M1438" s="59">
        <f>'Data Entry'!AJ1441</f>
        <v>0</v>
      </c>
      <c r="N1438" s="59" t="str">
        <f>'Data Entry'!AX1441</f>
        <v/>
      </c>
      <c r="O1438" s="1">
        <f>IF('Data Entry'!AL1441="g",'Data Entry'!AK1441*0.001*W1438,IF('Data Entry'!AL1441="UI",'Data Entry'!AK1441*0.000001*W1438,IF('Data Entry'!AL1441="mg",'Data Entry'!AK1441*0.000001*W1438,IF('Data Entry'!AL1441="t",'Data Entry'!AK1441*1000*W1438,IF('Data Entry'!AL1441="kg",'Data Entry'!AK1441*1*W1438,IF('Data Entry'!AL1441="L",'Data Entry'!AK1441*1*W1438,IFERROR(,"")))))))</f>
        <v>0</v>
      </c>
      <c r="P1438" s="1" t="s">
        <v>4</v>
      </c>
      <c r="Q1438" s="59">
        <f>'Data Entry'!AM1441</f>
        <v>0</v>
      </c>
      <c r="R1438" s="59" t="str">
        <f>'Data Entry'!BA1441</f>
        <v/>
      </c>
      <c r="S1438" s="1">
        <f>IF('Data Entry'!AO1441="g",'Data Entry'!AN1441*0.001*X1438,IF('Data Entry'!AO1441="UI",'Data Entry'!AN1441*0.000001*X1438,IF('Data Entry'!AO1441="mg",'Data Entry'!AN1441*0.000001*X1438,IF('Data Entry'!AO1441="t",'Data Entry'!AN1441*1000*X1438,IF('Data Entry'!AO1441="kg",'Data Entry'!AN1441*1*X1438,IF('Data Entry'!AO1441="L",'Data Entry'!AN1441*1*X1438,IFERROR(,"")))))))</f>
        <v>0</v>
      </c>
      <c r="T1438" s="1" t="s">
        <v>4</v>
      </c>
      <c r="U1438" s="59" t="str">
        <f>IF('Data Entry'!AP1441="No aplica","1",'Data Entry'!AP1441)</f>
        <v/>
      </c>
      <c r="V1438" s="59" t="str">
        <f>IF('Data Entry'!AS1441="No aplica","1",'Data Entry'!AS1441)</f>
        <v/>
      </c>
      <c r="W1438" s="59" t="str">
        <f>IF('Data Entry'!AV1441="No aplica","1",'Data Entry'!AV1441)</f>
        <v/>
      </c>
      <c r="X1438" s="59" t="str">
        <f>IF('Data Entry'!AY1441="No aplica","1",'Data Entry'!AY1441)</f>
        <v/>
      </c>
      <c r="Y1438" s="151" t="str">
        <f t="shared" si="22"/>
        <v/>
      </c>
      <c r="Z1438" s="152" t="str">
        <f>IF('Data Entry'!H1441="Yes","1",IF(AND('Data Entry'!H1441="",'Data Entry'!I1441="",'Data Entry'!J1441="",'Data Entry'!K1441="",'Data Entry'!L1441="",'Data Entry'!M1441="",'Data Entry'!N1441="",'Data Entry'!O1441="",'Data Entry'!P1441="",'Data Entry'!Q1441=""),"","1"))</f>
        <v/>
      </c>
      <c r="AA1438" s="152" t="str">
        <f>IF('Data Entry'!R1441="Yes","1",IF(AND('Data Entry'!R1441="",'Data Entry'!S1441="",'Data Entry'!T1441="",'Data Entry'!U1441=""),"","1"))</f>
        <v/>
      </c>
      <c r="AB1438" s="157" t="str">
        <f>IF('Data Entry'!V1441="Yes","1",IF(AND('Data Entry'!V1441="",'Data Entry'!W1441=""),"","1"))</f>
        <v/>
      </c>
    </row>
    <row r="1439" spans="1:28" ht="17">
      <c r="A1439" s="59">
        <f>'Data Entry'!AB1442</f>
        <v>0</v>
      </c>
      <c r="B1439" s="59" t="str">
        <f>'Data Entry'!AR1442</f>
        <v/>
      </c>
      <c r="C1439" s="1">
        <f>IF('Data Entry'!AD1442="g",'Data Entry'!AC1442*0.001*U1439,IF('Data Entry'!AD1442="UI",'Data Entry'!AC1442*0.000001*U1439,IF('Data Entry'!AD1442="mg",'Data Entry'!AC1442*0.000001*U1439,IF('Data Entry'!AD1442="t",'Data Entry'!AC1442*1000*U1439,IF('Data Entry'!AD1442="kg",'Data Entry'!AC1442*1*U1439,IF('Data Entry'!AD1442="L",'Data Entry'!AC1442*1*U1439,IFERROR(,"")))))))</f>
        <v>0</v>
      </c>
      <c r="D1439" s="1" t="s">
        <v>4</v>
      </c>
      <c r="E1439" s="1">
        <f>IF('Data Entry'!AF1442="g",'Data Entry'!AE1442*0.001,IF('Data Entry'!AF1442="mg",'Data Entry'!AE1442*0.000001,IF('Data Entry'!AF1442="t",'Data Entry'!AE1442*1000,IF('Data Entry'!AF1442="ml",'Data Entry'!AE1442*0.001,IF('Data Entry'!AF1442="kg",'Data Entry'!AE1442*1,IF('Data Entry'!AF1442="Pieza",'Data Entry'!AE1442*1,IF('Data Entry'!AF1442="L",'Data Entry'!AE1442*1,IFERROR(,""))))))))</f>
        <v>0</v>
      </c>
      <c r="F1439" s="1" t="s">
        <v>4</v>
      </c>
      <c r="G1439" s="1">
        <f>IF('Data Entry'!AA1442="g",'Data Entry'!Z1442*0.001,IF('Data Entry'!AA1442="mg",'Data Entry'!Z1442*0.000001,IF('Data Entry'!AA1442="t",'Data Entry'!Z1442*1000,IF('Data Entry'!AA1442="ml",'Data Entry'!Z1442*0.001,IF('Data Entry'!AA1442="kg",'Data Entry'!Z1442*1,IF('Data Entry'!AA1442="Piezas",'Data Entry'!Z1442*1,IF('Data Entry'!AA1442="L",'Data Entry'!Z1442*1,IFERROR(,""))))))))</f>
        <v>0</v>
      </c>
      <c r="H1439" s="1" t="s">
        <v>4</v>
      </c>
      <c r="I1439" s="1">
        <f>IF('Data Entry'!AC1442="g",'Data Entry'!AB1442*0.001,IF('Data Entry'!AC1442="mg",'Data Entry'!AB1442*0.000001,IF('Data Entry'!AC1442="t",'Data Entry'!AB1442*1000,IF('Data Entry'!AC1442="ml",'Data Entry'!AB1442*0.001,IF('Data Entry'!AC1442="kg",'Data Entry'!AB1442*1,IF('Data Entry'!AC1442="L",'Data Entry'!AB1442*1,IFERROR(,"")))))))</f>
        <v>0</v>
      </c>
      <c r="J1439" s="59" t="str">
        <f>'Data Entry'!AU1442</f>
        <v/>
      </c>
      <c r="K1439" s="1">
        <f>IF('Data Entry'!AI1442="g",'Data Entry'!AH1442*0.001*V1439,IF('Data Entry'!AI1442="UI",'Data Entry'!AH1442*0.000001*V1439,IF('Data Entry'!AI1442="mg",'Data Entry'!AH1442*0.000001*V1439,IF('Data Entry'!AI1442="t",'Data Entry'!AH1442*1000*V1439,IF('Data Entry'!AI1442="kg",'Data Entry'!AH1442*1*V1439,IF('Data Entry'!AI1442="L",'Data Entry'!AH1442*1*V1439,IFERROR(,"")))))))</f>
        <v>0</v>
      </c>
      <c r="L1439" s="1" t="s">
        <v>4</v>
      </c>
      <c r="M1439" s="59">
        <f>'Data Entry'!AJ1442</f>
        <v>0</v>
      </c>
      <c r="N1439" s="59" t="str">
        <f>'Data Entry'!AX1442</f>
        <v/>
      </c>
      <c r="O1439" s="1">
        <f>IF('Data Entry'!AL1442="g",'Data Entry'!AK1442*0.001*W1439,IF('Data Entry'!AL1442="UI",'Data Entry'!AK1442*0.000001*W1439,IF('Data Entry'!AL1442="mg",'Data Entry'!AK1442*0.000001*W1439,IF('Data Entry'!AL1442="t",'Data Entry'!AK1442*1000*W1439,IF('Data Entry'!AL1442="kg",'Data Entry'!AK1442*1*W1439,IF('Data Entry'!AL1442="L",'Data Entry'!AK1442*1*W1439,IFERROR(,"")))))))</f>
        <v>0</v>
      </c>
      <c r="P1439" s="1" t="s">
        <v>4</v>
      </c>
      <c r="Q1439" s="59">
        <f>'Data Entry'!AM1442</f>
        <v>0</v>
      </c>
      <c r="R1439" s="59" t="str">
        <f>'Data Entry'!BA1442</f>
        <v/>
      </c>
      <c r="S1439" s="1">
        <f>IF('Data Entry'!AO1442="g",'Data Entry'!AN1442*0.001*X1439,IF('Data Entry'!AO1442="UI",'Data Entry'!AN1442*0.000001*X1439,IF('Data Entry'!AO1442="mg",'Data Entry'!AN1442*0.000001*X1439,IF('Data Entry'!AO1442="t",'Data Entry'!AN1442*1000*X1439,IF('Data Entry'!AO1442="kg",'Data Entry'!AN1442*1*X1439,IF('Data Entry'!AO1442="L",'Data Entry'!AN1442*1*X1439,IFERROR(,"")))))))</f>
        <v>0</v>
      </c>
      <c r="T1439" s="1" t="s">
        <v>4</v>
      </c>
      <c r="U1439" s="59" t="str">
        <f>IF('Data Entry'!AP1442="No aplica","1",'Data Entry'!AP1442)</f>
        <v/>
      </c>
      <c r="V1439" s="59" t="str">
        <f>IF('Data Entry'!AS1442="No aplica","1",'Data Entry'!AS1442)</f>
        <v/>
      </c>
      <c r="W1439" s="59" t="str">
        <f>IF('Data Entry'!AV1442="No aplica","1",'Data Entry'!AV1442)</f>
        <v/>
      </c>
      <c r="X1439" s="59" t="str">
        <f>IF('Data Entry'!AY1442="No aplica","1",'Data Entry'!AY1442)</f>
        <v/>
      </c>
      <c r="Y1439" s="151" t="str">
        <f t="shared" si="22"/>
        <v/>
      </c>
      <c r="Z1439" s="152" t="str">
        <f>IF('Data Entry'!H1442="Yes","1",IF(AND('Data Entry'!H1442="",'Data Entry'!I1442="",'Data Entry'!J1442="",'Data Entry'!K1442="",'Data Entry'!L1442="",'Data Entry'!M1442="",'Data Entry'!N1442="",'Data Entry'!O1442="",'Data Entry'!P1442="",'Data Entry'!Q1442=""),"","1"))</f>
        <v/>
      </c>
      <c r="AA1439" s="152" t="str">
        <f>IF('Data Entry'!R1442="Yes","1",IF(AND('Data Entry'!R1442="",'Data Entry'!S1442="",'Data Entry'!T1442="",'Data Entry'!U1442=""),"","1"))</f>
        <v/>
      </c>
      <c r="AB1439" s="157" t="str">
        <f>IF('Data Entry'!V1442="Yes","1",IF(AND('Data Entry'!V1442="",'Data Entry'!W1442=""),"","1"))</f>
        <v/>
      </c>
    </row>
    <row r="1440" spans="1:28" ht="17">
      <c r="A1440" s="59">
        <f>'Data Entry'!AB1443</f>
        <v>0</v>
      </c>
      <c r="B1440" s="59" t="str">
        <f>'Data Entry'!AR1443</f>
        <v/>
      </c>
      <c r="C1440" s="1">
        <f>IF('Data Entry'!AD1443="g",'Data Entry'!AC1443*0.001*U1440,IF('Data Entry'!AD1443="UI",'Data Entry'!AC1443*0.000001*U1440,IF('Data Entry'!AD1443="mg",'Data Entry'!AC1443*0.000001*U1440,IF('Data Entry'!AD1443="t",'Data Entry'!AC1443*1000*U1440,IF('Data Entry'!AD1443="kg",'Data Entry'!AC1443*1*U1440,IF('Data Entry'!AD1443="L",'Data Entry'!AC1443*1*U1440,IFERROR(,"")))))))</f>
        <v>0</v>
      </c>
      <c r="D1440" s="1" t="s">
        <v>4</v>
      </c>
      <c r="E1440" s="1">
        <f>IF('Data Entry'!AF1443="g",'Data Entry'!AE1443*0.001,IF('Data Entry'!AF1443="mg",'Data Entry'!AE1443*0.000001,IF('Data Entry'!AF1443="t",'Data Entry'!AE1443*1000,IF('Data Entry'!AF1443="ml",'Data Entry'!AE1443*0.001,IF('Data Entry'!AF1443="kg",'Data Entry'!AE1443*1,IF('Data Entry'!AF1443="Pieza",'Data Entry'!AE1443*1,IF('Data Entry'!AF1443="L",'Data Entry'!AE1443*1,IFERROR(,""))))))))</f>
        <v>0</v>
      </c>
      <c r="F1440" s="1" t="s">
        <v>4</v>
      </c>
      <c r="G1440" s="1">
        <f>IF('Data Entry'!AA1443="g",'Data Entry'!Z1443*0.001,IF('Data Entry'!AA1443="mg",'Data Entry'!Z1443*0.000001,IF('Data Entry'!AA1443="t",'Data Entry'!Z1443*1000,IF('Data Entry'!AA1443="ml",'Data Entry'!Z1443*0.001,IF('Data Entry'!AA1443="kg",'Data Entry'!Z1443*1,IF('Data Entry'!AA1443="Piezas",'Data Entry'!Z1443*1,IF('Data Entry'!AA1443="L",'Data Entry'!Z1443*1,IFERROR(,""))))))))</f>
        <v>0</v>
      </c>
      <c r="H1440" s="1" t="s">
        <v>4</v>
      </c>
      <c r="I1440" s="1">
        <f>IF('Data Entry'!AC1443="g",'Data Entry'!AB1443*0.001,IF('Data Entry'!AC1443="mg",'Data Entry'!AB1443*0.000001,IF('Data Entry'!AC1443="t",'Data Entry'!AB1443*1000,IF('Data Entry'!AC1443="ml",'Data Entry'!AB1443*0.001,IF('Data Entry'!AC1443="kg",'Data Entry'!AB1443*1,IF('Data Entry'!AC1443="L",'Data Entry'!AB1443*1,IFERROR(,"")))))))</f>
        <v>0</v>
      </c>
      <c r="J1440" s="59" t="str">
        <f>'Data Entry'!AU1443</f>
        <v/>
      </c>
      <c r="K1440" s="1">
        <f>IF('Data Entry'!AI1443="g",'Data Entry'!AH1443*0.001*V1440,IF('Data Entry'!AI1443="UI",'Data Entry'!AH1443*0.000001*V1440,IF('Data Entry'!AI1443="mg",'Data Entry'!AH1443*0.000001*V1440,IF('Data Entry'!AI1443="t",'Data Entry'!AH1443*1000*V1440,IF('Data Entry'!AI1443="kg",'Data Entry'!AH1443*1*V1440,IF('Data Entry'!AI1443="L",'Data Entry'!AH1443*1*V1440,IFERROR(,"")))))))</f>
        <v>0</v>
      </c>
      <c r="L1440" s="1" t="s">
        <v>4</v>
      </c>
      <c r="M1440" s="59">
        <f>'Data Entry'!AJ1443</f>
        <v>0</v>
      </c>
      <c r="N1440" s="59" t="str">
        <f>'Data Entry'!AX1443</f>
        <v/>
      </c>
      <c r="O1440" s="1">
        <f>IF('Data Entry'!AL1443="g",'Data Entry'!AK1443*0.001*W1440,IF('Data Entry'!AL1443="UI",'Data Entry'!AK1443*0.000001*W1440,IF('Data Entry'!AL1443="mg",'Data Entry'!AK1443*0.000001*W1440,IF('Data Entry'!AL1443="t",'Data Entry'!AK1443*1000*W1440,IF('Data Entry'!AL1443="kg",'Data Entry'!AK1443*1*W1440,IF('Data Entry'!AL1443="L",'Data Entry'!AK1443*1*W1440,IFERROR(,"")))))))</f>
        <v>0</v>
      </c>
      <c r="P1440" s="1" t="s">
        <v>4</v>
      </c>
      <c r="Q1440" s="59">
        <f>'Data Entry'!AM1443</f>
        <v>0</v>
      </c>
      <c r="R1440" s="59" t="str">
        <f>'Data Entry'!BA1443</f>
        <v/>
      </c>
      <c r="S1440" s="1">
        <f>IF('Data Entry'!AO1443="g",'Data Entry'!AN1443*0.001*X1440,IF('Data Entry'!AO1443="UI",'Data Entry'!AN1443*0.000001*X1440,IF('Data Entry'!AO1443="mg",'Data Entry'!AN1443*0.000001*X1440,IF('Data Entry'!AO1443="t",'Data Entry'!AN1443*1000*X1440,IF('Data Entry'!AO1443="kg",'Data Entry'!AN1443*1*X1440,IF('Data Entry'!AO1443="L",'Data Entry'!AN1443*1*X1440,IFERROR(,"")))))))</f>
        <v>0</v>
      </c>
      <c r="T1440" s="1" t="s">
        <v>4</v>
      </c>
      <c r="U1440" s="59" t="str">
        <f>IF('Data Entry'!AP1443="No aplica","1",'Data Entry'!AP1443)</f>
        <v/>
      </c>
      <c r="V1440" s="59" t="str">
        <f>IF('Data Entry'!AS1443="No aplica","1",'Data Entry'!AS1443)</f>
        <v/>
      </c>
      <c r="W1440" s="59" t="str">
        <f>IF('Data Entry'!AV1443="No aplica","1",'Data Entry'!AV1443)</f>
        <v/>
      </c>
      <c r="X1440" s="59" t="str">
        <f>IF('Data Entry'!AY1443="No aplica","1",'Data Entry'!AY1443)</f>
        <v/>
      </c>
      <c r="Y1440" s="151" t="str">
        <f t="shared" si="22"/>
        <v/>
      </c>
      <c r="Z1440" s="152" t="str">
        <f>IF('Data Entry'!H1443="Yes","1",IF(AND('Data Entry'!H1443="",'Data Entry'!I1443="",'Data Entry'!J1443="",'Data Entry'!K1443="",'Data Entry'!L1443="",'Data Entry'!M1443="",'Data Entry'!N1443="",'Data Entry'!O1443="",'Data Entry'!P1443="",'Data Entry'!Q1443=""),"","1"))</f>
        <v/>
      </c>
      <c r="AA1440" s="152" t="str">
        <f>IF('Data Entry'!R1443="Yes","1",IF(AND('Data Entry'!R1443="",'Data Entry'!S1443="",'Data Entry'!T1443="",'Data Entry'!U1443=""),"","1"))</f>
        <v/>
      </c>
      <c r="AB1440" s="157" t="str">
        <f>IF('Data Entry'!V1443="Yes","1",IF(AND('Data Entry'!V1443="",'Data Entry'!W1443=""),"","1"))</f>
        <v/>
      </c>
    </row>
    <row r="1441" spans="1:28" ht="17">
      <c r="A1441" s="59">
        <f>'Data Entry'!AB1444</f>
        <v>0</v>
      </c>
      <c r="B1441" s="59" t="str">
        <f>'Data Entry'!AR1444</f>
        <v/>
      </c>
      <c r="C1441" s="1">
        <f>IF('Data Entry'!AD1444="g",'Data Entry'!AC1444*0.001*U1441,IF('Data Entry'!AD1444="UI",'Data Entry'!AC1444*0.000001*U1441,IF('Data Entry'!AD1444="mg",'Data Entry'!AC1444*0.000001*U1441,IF('Data Entry'!AD1444="t",'Data Entry'!AC1444*1000*U1441,IF('Data Entry'!AD1444="kg",'Data Entry'!AC1444*1*U1441,IF('Data Entry'!AD1444="L",'Data Entry'!AC1444*1*U1441,IFERROR(,"")))))))</f>
        <v>0</v>
      </c>
      <c r="D1441" s="1" t="s">
        <v>4</v>
      </c>
      <c r="E1441" s="1">
        <f>IF('Data Entry'!AF1444="g",'Data Entry'!AE1444*0.001,IF('Data Entry'!AF1444="mg",'Data Entry'!AE1444*0.000001,IF('Data Entry'!AF1444="t",'Data Entry'!AE1444*1000,IF('Data Entry'!AF1444="ml",'Data Entry'!AE1444*0.001,IF('Data Entry'!AF1444="kg",'Data Entry'!AE1444*1,IF('Data Entry'!AF1444="Pieza",'Data Entry'!AE1444*1,IF('Data Entry'!AF1444="L",'Data Entry'!AE1444*1,IFERROR(,""))))))))</f>
        <v>0</v>
      </c>
      <c r="F1441" s="1" t="s">
        <v>4</v>
      </c>
      <c r="G1441" s="1">
        <f>IF('Data Entry'!AA1444="g",'Data Entry'!Z1444*0.001,IF('Data Entry'!AA1444="mg",'Data Entry'!Z1444*0.000001,IF('Data Entry'!AA1444="t",'Data Entry'!Z1444*1000,IF('Data Entry'!AA1444="ml",'Data Entry'!Z1444*0.001,IF('Data Entry'!AA1444="kg",'Data Entry'!Z1444*1,IF('Data Entry'!AA1444="Piezas",'Data Entry'!Z1444*1,IF('Data Entry'!AA1444="L",'Data Entry'!Z1444*1,IFERROR(,""))))))))</f>
        <v>0</v>
      </c>
      <c r="H1441" s="1" t="s">
        <v>4</v>
      </c>
      <c r="I1441" s="1">
        <f>IF('Data Entry'!AC1444="g",'Data Entry'!AB1444*0.001,IF('Data Entry'!AC1444="mg",'Data Entry'!AB1444*0.000001,IF('Data Entry'!AC1444="t",'Data Entry'!AB1444*1000,IF('Data Entry'!AC1444="ml",'Data Entry'!AB1444*0.001,IF('Data Entry'!AC1444="kg",'Data Entry'!AB1444*1,IF('Data Entry'!AC1444="L",'Data Entry'!AB1444*1,IFERROR(,"")))))))</f>
        <v>0</v>
      </c>
      <c r="J1441" s="59" t="str">
        <f>'Data Entry'!AU1444</f>
        <v/>
      </c>
      <c r="K1441" s="1">
        <f>IF('Data Entry'!AI1444="g",'Data Entry'!AH1444*0.001*V1441,IF('Data Entry'!AI1444="UI",'Data Entry'!AH1444*0.000001*V1441,IF('Data Entry'!AI1444="mg",'Data Entry'!AH1444*0.000001*V1441,IF('Data Entry'!AI1444="t",'Data Entry'!AH1444*1000*V1441,IF('Data Entry'!AI1444="kg",'Data Entry'!AH1444*1*V1441,IF('Data Entry'!AI1444="L",'Data Entry'!AH1444*1*V1441,IFERROR(,"")))))))</f>
        <v>0</v>
      </c>
      <c r="L1441" s="1" t="s">
        <v>4</v>
      </c>
      <c r="M1441" s="59">
        <f>'Data Entry'!AJ1444</f>
        <v>0</v>
      </c>
      <c r="N1441" s="59" t="str">
        <f>'Data Entry'!AX1444</f>
        <v/>
      </c>
      <c r="O1441" s="1">
        <f>IF('Data Entry'!AL1444="g",'Data Entry'!AK1444*0.001*W1441,IF('Data Entry'!AL1444="UI",'Data Entry'!AK1444*0.000001*W1441,IF('Data Entry'!AL1444="mg",'Data Entry'!AK1444*0.000001*W1441,IF('Data Entry'!AL1444="t",'Data Entry'!AK1444*1000*W1441,IF('Data Entry'!AL1444="kg",'Data Entry'!AK1444*1*W1441,IF('Data Entry'!AL1444="L",'Data Entry'!AK1444*1*W1441,IFERROR(,"")))))))</f>
        <v>0</v>
      </c>
      <c r="P1441" s="1" t="s">
        <v>4</v>
      </c>
      <c r="Q1441" s="59">
        <f>'Data Entry'!AM1444</f>
        <v>0</v>
      </c>
      <c r="R1441" s="59" t="str">
        <f>'Data Entry'!BA1444</f>
        <v/>
      </c>
      <c r="S1441" s="1">
        <f>IF('Data Entry'!AO1444="g",'Data Entry'!AN1444*0.001*X1441,IF('Data Entry'!AO1444="UI",'Data Entry'!AN1444*0.000001*X1441,IF('Data Entry'!AO1444="mg",'Data Entry'!AN1444*0.000001*X1441,IF('Data Entry'!AO1444="t",'Data Entry'!AN1444*1000*X1441,IF('Data Entry'!AO1444="kg",'Data Entry'!AN1444*1*X1441,IF('Data Entry'!AO1444="L",'Data Entry'!AN1444*1*X1441,IFERROR(,"")))))))</f>
        <v>0</v>
      </c>
      <c r="T1441" s="1" t="s">
        <v>4</v>
      </c>
      <c r="U1441" s="59" t="str">
        <f>IF('Data Entry'!AP1444="No aplica","1",'Data Entry'!AP1444)</f>
        <v/>
      </c>
      <c r="V1441" s="59" t="str">
        <f>IF('Data Entry'!AS1444="No aplica","1",'Data Entry'!AS1444)</f>
        <v/>
      </c>
      <c r="W1441" s="59" t="str">
        <f>IF('Data Entry'!AV1444="No aplica","1",'Data Entry'!AV1444)</f>
        <v/>
      </c>
      <c r="X1441" s="59" t="str">
        <f>IF('Data Entry'!AY1444="No aplica","1",'Data Entry'!AY1444)</f>
        <v/>
      </c>
      <c r="Y1441" s="151" t="str">
        <f t="shared" si="22"/>
        <v/>
      </c>
      <c r="Z1441" s="152" t="str">
        <f>IF('Data Entry'!H1444="Yes","1",IF(AND('Data Entry'!H1444="",'Data Entry'!I1444="",'Data Entry'!J1444="",'Data Entry'!K1444="",'Data Entry'!L1444="",'Data Entry'!M1444="",'Data Entry'!N1444="",'Data Entry'!O1444="",'Data Entry'!P1444="",'Data Entry'!Q1444=""),"","1"))</f>
        <v/>
      </c>
      <c r="AA1441" s="152" t="str">
        <f>IF('Data Entry'!R1444="Yes","1",IF(AND('Data Entry'!R1444="",'Data Entry'!S1444="",'Data Entry'!T1444="",'Data Entry'!U1444=""),"","1"))</f>
        <v/>
      </c>
      <c r="AB1441" s="157" t="str">
        <f>IF('Data Entry'!V1444="Yes","1",IF(AND('Data Entry'!V1444="",'Data Entry'!W1444=""),"","1"))</f>
        <v/>
      </c>
    </row>
    <row r="1442" spans="1:28" ht="17">
      <c r="A1442" s="59">
        <f>'Data Entry'!AB1445</f>
        <v>0</v>
      </c>
      <c r="B1442" s="59" t="str">
        <f>'Data Entry'!AR1445</f>
        <v/>
      </c>
      <c r="C1442" s="1">
        <f>IF('Data Entry'!AD1445="g",'Data Entry'!AC1445*0.001*U1442,IF('Data Entry'!AD1445="UI",'Data Entry'!AC1445*0.000001*U1442,IF('Data Entry'!AD1445="mg",'Data Entry'!AC1445*0.000001*U1442,IF('Data Entry'!AD1445="t",'Data Entry'!AC1445*1000*U1442,IF('Data Entry'!AD1445="kg",'Data Entry'!AC1445*1*U1442,IF('Data Entry'!AD1445="L",'Data Entry'!AC1445*1*U1442,IFERROR(,"")))))))</f>
        <v>0</v>
      </c>
      <c r="D1442" s="1" t="s">
        <v>4</v>
      </c>
      <c r="E1442" s="1">
        <f>IF('Data Entry'!AF1445="g",'Data Entry'!AE1445*0.001,IF('Data Entry'!AF1445="mg",'Data Entry'!AE1445*0.000001,IF('Data Entry'!AF1445="t",'Data Entry'!AE1445*1000,IF('Data Entry'!AF1445="ml",'Data Entry'!AE1445*0.001,IF('Data Entry'!AF1445="kg",'Data Entry'!AE1445*1,IF('Data Entry'!AF1445="Pieza",'Data Entry'!AE1445*1,IF('Data Entry'!AF1445="L",'Data Entry'!AE1445*1,IFERROR(,""))))))))</f>
        <v>0</v>
      </c>
      <c r="F1442" s="1" t="s">
        <v>4</v>
      </c>
      <c r="G1442" s="1">
        <f>IF('Data Entry'!AA1445="g",'Data Entry'!Z1445*0.001,IF('Data Entry'!AA1445="mg",'Data Entry'!Z1445*0.000001,IF('Data Entry'!AA1445="t",'Data Entry'!Z1445*1000,IF('Data Entry'!AA1445="ml",'Data Entry'!Z1445*0.001,IF('Data Entry'!AA1445="kg",'Data Entry'!Z1445*1,IF('Data Entry'!AA1445="Piezas",'Data Entry'!Z1445*1,IF('Data Entry'!AA1445="L",'Data Entry'!Z1445*1,IFERROR(,""))))))))</f>
        <v>0</v>
      </c>
      <c r="H1442" s="1" t="s">
        <v>4</v>
      </c>
      <c r="I1442" s="1">
        <f>IF('Data Entry'!AC1445="g",'Data Entry'!AB1445*0.001,IF('Data Entry'!AC1445="mg",'Data Entry'!AB1445*0.000001,IF('Data Entry'!AC1445="t",'Data Entry'!AB1445*1000,IF('Data Entry'!AC1445="ml",'Data Entry'!AB1445*0.001,IF('Data Entry'!AC1445="kg",'Data Entry'!AB1445*1,IF('Data Entry'!AC1445="L",'Data Entry'!AB1445*1,IFERROR(,"")))))))</f>
        <v>0</v>
      </c>
      <c r="J1442" s="59" t="str">
        <f>'Data Entry'!AU1445</f>
        <v/>
      </c>
      <c r="K1442" s="1">
        <f>IF('Data Entry'!AI1445="g",'Data Entry'!AH1445*0.001*V1442,IF('Data Entry'!AI1445="UI",'Data Entry'!AH1445*0.000001*V1442,IF('Data Entry'!AI1445="mg",'Data Entry'!AH1445*0.000001*V1442,IF('Data Entry'!AI1445="t",'Data Entry'!AH1445*1000*V1442,IF('Data Entry'!AI1445="kg",'Data Entry'!AH1445*1*V1442,IF('Data Entry'!AI1445="L",'Data Entry'!AH1445*1*V1442,IFERROR(,"")))))))</f>
        <v>0</v>
      </c>
      <c r="L1442" s="1" t="s">
        <v>4</v>
      </c>
      <c r="M1442" s="59">
        <f>'Data Entry'!AJ1445</f>
        <v>0</v>
      </c>
      <c r="N1442" s="59" t="str">
        <f>'Data Entry'!AX1445</f>
        <v/>
      </c>
      <c r="O1442" s="1">
        <f>IF('Data Entry'!AL1445="g",'Data Entry'!AK1445*0.001*W1442,IF('Data Entry'!AL1445="UI",'Data Entry'!AK1445*0.000001*W1442,IF('Data Entry'!AL1445="mg",'Data Entry'!AK1445*0.000001*W1442,IF('Data Entry'!AL1445="t",'Data Entry'!AK1445*1000*W1442,IF('Data Entry'!AL1445="kg",'Data Entry'!AK1445*1*W1442,IF('Data Entry'!AL1445="L",'Data Entry'!AK1445*1*W1442,IFERROR(,"")))))))</f>
        <v>0</v>
      </c>
      <c r="P1442" s="1" t="s">
        <v>4</v>
      </c>
      <c r="Q1442" s="59">
        <f>'Data Entry'!AM1445</f>
        <v>0</v>
      </c>
      <c r="R1442" s="59" t="str">
        <f>'Data Entry'!BA1445</f>
        <v/>
      </c>
      <c r="S1442" s="1">
        <f>IF('Data Entry'!AO1445="g",'Data Entry'!AN1445*0.001*X1442,IF('Data Entry'!AO1445="UI",'Data Entry'!AN1445*0.000001*X1442,IF('Data Entry'!AO1445="mg",'Data Entry'!AN1445*0.000001*X1442,IF('Data Entry'!AO1445="t",'Data Entry'!AN1445*1000*X1442,IF('Data Entry'!AO1445="kg",'Data Entry'!AN1445*1*X1442,IF('Data Entry'!AO1445="L",'Data Entry'!AN1445*1*X1442,IFERROR(,"")))))))</f>
        <v>0</v>
      </c>
      <c r="T1442" s="1" t="s">
        <v>4</v>
      </c>
      <c r="U1442" s="59" t="str">
        <f>IF('Data Entry'!AP1445="No aplica","1",'Data Entry'!AP1445)</f>
        <v/>
      </c>
      <c r="V1442" s="59" t="str">
        <f>IF('Data Entry'!AS1445="No aplica","1",'Data Entry'!AS1445)</f>
        <v/>
      </c>
      <c r="W1442" s="59" t="str">
        <f>IF('Data Entry'!AV1445="No aplica","1",'Data Entry'!AV1445)</f>
        <v/>
      </c>
      <c r="X1442" s="59" t="str">
        <f>IF('Data Entry'!AY1445="No aplica","1",'Data Entry'!AY1445)</f>
        <v/>
      </c>
      <c r="Y1442" s="151" t="str">
        <f t="shared" si="22"/>
        <v/>
      </c>
      <c r="Z1442" s="152" t="str">
        <f>IF('Data Entry'!H1445="Yes","1",IF(AND('Data Entry'!H1445="",'Data Entry'!I1445="",'Data Entry'!J1445="",'Data Entry'!K1445="",'Data Entry'!L1445="",'Data Entry'!M1445="",'Data Entry'!N1445="",'Data Entry'!O1445="",'Data Entry'!P1445="",'Data Entry'!Q1445=""),"","1"))</f>
        <v/>
      </c>
      <c r="AA1442" s="152" t="str">
        <f>IF('Data Entry'!R1445="Yes","1",IF(AND('Data Entry'!R1445="",'Data Entry'!S1445="",'Data Entry'!T1445="",'Data Entry'!U1445=""),"","1"))</f>
        <v/>
      </c>
      <c r="AB1442" s="157" t="str">
        <f>IF('Data Entry'!V1445="Yes","1",IF(AND('Data Entry'!V1445="",'Data Entry'!W1445=""),"","1"))</f>
        <v/>
      </c>
    </row>
    <row r="1443" spans="1:28" ht="17">
      <c r="A1443" s="59">
        <f>'Data Entry'!AB1446</f>
        <v>0</v>
      </c>
      <c r="B1443" s="59" t="str">
        <f>'Data Entry'!AR1446</f>
        <v/>
      </c>
      <c r="C1443" s="1">
        <f>IF('Data Entry'!AD1446="g",'Data Entry'!AC1446*0.001*U1443,IF('Data Entry'!AD1446="UI",'Data Entry'!AC1446*0.000001*U1443,IF('Data Entry'!AD1446="mg",'Data Entry'!AC1446*0.000001*U1443,IF('Data Entry'!AD1446="t",'Data Entry'!AC1446*1000*U1443,IF('Data Entry'!AD1446="kg",'Data Entry'!AC1446*1*U1443,IF('Data Entry'!AD1446="L",'Data Entry'!AC1446*1*U1443,IFERROR(,"")))))))</f>
        <v>0</v>
      </c>
      <c r="D1443" s="1" t="s">
        <v>4</v>
      </c>
      <c r="E1443" s="1">
        <f>IF('Data Entry'!AF1446="g",'Data Entry'!AE1446*0.001,IF('Data Entry'!AF1446="mg",'Data Entry'!AE1446*0.000001,IF('Data Entry'!AF1446="t",'Data Entry'!AE1446*1000,IF('Data Entry'!AF1446="ml",'Data Entry'!AE1446*0.001,IF('Data Entry'!AF1446="kg",'Data Entry'!AE1446*1,IF('Data Entry'!AF1446="Pieza",'Data Entry'!AE1446*1,IF('Data Entry'!AF1446="L",'Data Entry'!AE1446*1,IFERROR(,""))))))))</f>
        <v>0</v>
      </c>
      <c r="F1443" s="1" t="s">
        <v>4</v>
      </c>
      <c r="G1443" s="1">
        <f>IF('Data Entry'!AA1446="g",'Data Entry'!Z1446*0.001,IF('Data Entry'!AA1446="mg",'Data Entry'!Z1446*0.000001,IF('Data Entry'!AA1446="t",'Data Entry'!Z1446*1000,IF('Data Entry'!AA1446="ml",'Data Entry'!Z1446*0.001,IF('Data Entry'!AA1446="kg",'Data Entry'!Z1446*1,IF('Data Entry'!AA1446="Piezas",'Data Entry'!Z1446*1,IF('Data Entry'!AA1446="L",'Data Entry'!Z1446*1,IFERROR(,""))))))))</f>
        <v>0</v>
      </c>
      <c r="H1443" s="1" t="s">
        <v>4</v>
      </c>
      <c r="I1443" s="1">
        <f>IF('Data Entry'!AC1446="g",'Data Entry'!AB1446*0.001,IF('Data Entry'!AC1446="mg",'Data Entry'!AB1446*0.000001,IF('Data Entry'!AC1446="t",'Data Entry'!AB1446*1000,IF('Data Entry'!AC1446="ml",'Data Entry'!AB1446*0.001,IF('Data Entry'!AC1446="kg",'Data Entry'!AB1446*1,IF('Data Entry'!AC1446="L",'Data Entry'!AB1446*1,IFERROR(,"")))))))</f>
        <v>0</v>
      </c>
      <c r="J1443" s="59" t="str">
        <f>'Data Entry'!AU1446</f>
        <v/>
      </c>
      <c r="K1443" s="1">
        <f>IF('Data Entry'!AI1446="g",'Data Entry'!AH1446*0.001*V1443,IF('Data Entry'!AI1446="UI",'Data Entry'!AH1446*0.000001*V1443,IF('Data Entry'!AI1446="mg",'Data Entry'!AH1446*0.000001*V1443,IF('Data Entry'!AI1446="t",'Data Entry'!AH1446*1000*V1443,IF('Data Entry'!AI1446="kg",'Data Entry'!AH1446*1*V1443,IF('Data Entry'!AI1446="L",'Data Entry'!AH1446*1*V1443,IFERROR(,"")))))))</f>
        <v>0</v>
      </c>
      <c r="L1443" s="1" t="s">
        <v>4</v>
      </c>
      <c r="M1443" s="59">
        <f>'Data Entry'!AJ1446</f>
        <v>0</v>
      </c>
      <c r="N1443" s="59" t="str">
        <f>'Data Entry'!AX1446</f>
        <v/>
      </c>
      <c r="O1443" s="1">
        <f>IF('Data Entry'!AL1446="g",'Data Entry'!AK1446*0.001*W1443,IF('Data Entry'!AL1446="UI",'Data Entry'!AK1446*0.000001*W1443,IF('Data Entry'!AL1446="mg",'Data Entry'!AK1446*0.000001*W1443,IF('Data Entry'!AL1446="t",'Data Entry'!AK1446*1000*W1443,IF('Data Entry'!AL1446="kg",'Data Entry'!AK1446*1*W1443,IF('Data Entry'!AL1446="L",'Data Entry'!AK1446*1*W1443,IFERROR(,"")))))))</f>
        <v>0</v>
      </c>
      <c r="P1443" s="1" t="s">
        <v>4</v>
      </c>
      <c r="Q1443" s="59">
        <f>'Data Entry'!AM1446</f>
        <v>0</v>
      </c>
      <c r="R1443" s="59" t="str">
        <f>'Data Entry'!BA1446</f>
        <v/>
      </c>
      <c r="S1443" s="1">
        <f>IF('Data Entry'!AO1446="g",'Data Entry'!AN1446*0.001*X1443,IF('Data Entry'!AO1446="UI",'Data Entry'!AN1446*0.000001*X1443,IF('Data Entry'!AO1446="mg",'Data Entry'!AN1446*0.000001*X1443,IF('Data Entry'!AO1446="t",'Data Entry'!AN1446*1000*X1443,IF('Data Entry'!AO1446="kg",'Data Entry'!AN1446*1*X1443,IF('Data Entry'!AO1446="L",'Data Entry'!AN1446*1*X1443,IFERROR(,"")))))))</f>
        <v>0</v>
      </c>
      <c r="T1443" s="1" t="s">
        <v>4</v>
      </c>
      <c r="U1443" s="59" t="str">
        <f>IF('Data Entry'!AP1446="No aplica","1",'Data Entry'!AP1446)</f>
        <v/>
      </c>
      <c r="V1443" s="59" t="str">
        <f>IF('Data Entry'!AS1446="No aplica","1",'Data Entry'!AS1446)</f>
        <v/>
      </c>
      <c r="W1443" s="59" t="str">
        <f>IF('Data Entry'!AV1446="No aplica","1",'Data Entry'!AV1446)</f>
        <v/>
      </c>
      <c r="X1443" s="59" t="str">
        <f>IF('Data Entry'!AY1446="No aplica","1",'Data Entry'!AY1446)</f>
        <v/>
      </c>
      <c r="Y1443" s="151" t="str">
        <f t="shared" si="22"/>
        <v/>
      </c>
      <c r="Z1443" s="152" t="str">
        <f>IF('Data Entry'!H1446="Yes","1",IF(AND('Data Entry'!H1446="",'Data Entry'!I1446="",'Data Entry'!J1446="",'Data Entry'!K1446="",'Data Entry'!L1446="",'Data Entry'!M1446="",'Data Entry'!N1446="",'Data Entry'!O1446="",'Data Entry'!P1446="",'Data Entry'!Q1446=""),"","1"))</f>
        <v/>
      </c>
      <c r="AA1443" s="152" t="str">
        <f>IF('Data Entry'!R1446="Yes","1",IF(AND('Data Entry'!R1446="",'Data Entry'!S1446="",'Data Entry'!T1446="",'Data Entry'!U1446=""),"","1"))</f>
        <v/>
      </c>
      <c r="AB1443" s="157" t="str">
        <f>IF('Data Entry'!V1446="Yes","1",IF(AND('Data Entry'!V1446="",'Data Entry'!W1446=""),"","1"))</f>
        <v/>
      </c>
    </row>
    <row r="1444" spans="1:28" ht="17">
      <c r="A1444" s="59">
        <f>'Data Entry'!AB1447</f>
        <v>0</v>
      </c>
      <c r="B1444" s="59" t="str">
        <f>'Data Entry'!AR1447</f>
        <v/>
      </c>
      <c r="C1444" s="1">
        <f>IF('Data Entry'!AD1447="g",'Data Entry'!AC1447*0.001*U1444,IF('Data Entry'!AD1447="UI",'Data Entry'!AC1447*0.000001*U1444,IF('Data Entry'!AD1447="mg",'Data Entry'!AC1447*0.000001*U1444,IF('Data Entry'!AD1447="t",'Data Entry'!AC1447*1000*U1444,IF('Data Entry'!AD1447="kg",'Data Entry'!AC1447*1*U1444,IF('Data Entry'!AD1447="L",'Data Entry'!AC1447*1*U1444,IFERROR(,"")))))))</f>
        <v>0</v>
      </c>
      <c r="D1444" s="1" t="s">
        <v>4</v>
      </c>
      <c r="E1444" s="1">
        <f>IF('Data Entry'!AF1447="g",'Data Entry'!AE1447*0.001,IF('Data Entry'!AF1447="mg",'Data Entry'!AE1447*0.000001,IF('Data Entry'!AF1447="t",'Data Entry'!AE1447*1000,IF('Data Entry'!AF1447="ml",'Data Entry'!AE1447*0.001,IF('Data Entry'!AF1447="kg",'Data Entry'!AE1447*1,IF('Data Entry'!AF1447="Pieza",'Data Entry'!AE1447*1,IF('Data Entry'!AF1447="L",'Data Entry'!AE1447*1,IFERROR(,""))))))))</f>
        <v>0</v>
      </c>
      <c r="F1444" s="1" t="s">
        <v>4</v>
      </c>
      <c r="G1444" s="1">
        <f>IF('Data Entry'!AA1447="g",'Data Entry'!Z1447*0.001,IF('Data Entry'!AA1447="mg",'Data Entry'!Z1447*0.000001,IF('Data Entry'!AA1447="t",'Data Entry'!Z1447*1000,IF('Data Entry'!AA1447="ml",'Data Entry'!Z1447*0.001,IF('Data Entry'!AA1447="kg",'Data Entry'!Z1447*1,IF('Data Entry'!AA1447="Piezas",'Data Entry'!Z1447*1,IF('Data Entry'!AA1447="L",'Data Entry'!Z1447*1,IFERROR(,""))))))))</f>
        <v>0</v>
      </c>
      <c r="H1444" s="1" t="s">
        <v>4</v>
      </c>
      <c r="I1444" s="1">
        <f>IF('Data Entry'!AC1447="g",'Data Entry'!AB1447*0.001,IF('Data Entry'!AC1447="mg",'Data Entry'!AB1447*0.000001,IF('Data Entry'!AC1447="t",'Data Entry'!AB1447*1000,IF('Data Entry'!AC1447="ml",'Data Entry'!AB1447*0.001,IF('Data Entry'!AC1447="kg",'Data Entry'!AB1447*1,IF('Data Entry'!AC1447="L",'Data Entry'!AB1447*1,IFERROR(,"")))))))</f>
        <v>0</v>
      </c>
      <c r="J1444" s="59" t="str">
        <f>'Data Entry'!AU1447</f>
        <v/>
      </c>
      <c r="K1444" s="1">
        <f>IF('Data Entry'!AI1447="g",'Data Entry'!AH1447*0.001*V1444,IF('Data Entry'!AI1447="UI",'Data Entry'!AH1447*0.000001*V1444,IF('Data Entry'!AI1447="mg",'Data Entry'!AH1447*0.000001*V1444,IF('Data Entry'!AI1447="t",'Data Entry'!AH1447*1000*V1444,IF('Data Entry'!AI1447="kg",'Data Entry'!AH1447*1*V1444,IF('Data Entry'!AI1447="L",'Data Entry'!AH1447*1*V1444,IFERROR(,"")))))))</f>
        <v>0</v>
      </c>
      <c r="L1444" s="1" t="s">
        <v>4</v>
      </c>
      <c r="M1444" s="59">
        <f>'Data Entry'!AJ1447</f>
        <v>0</v>
      </c>
      <c r="N1444" s="59" t="str">
        <f>'Data Entry'!AX1447</f>
        <v/>
      </c>
      <c r="O1444" s="1">
        <f>IF('Data Entry'!AL1447="g",'Data Entry'!AK1447*0.001*W1444,IF('Data Entry'!AL1447="UI",'Data Entry'!AK1447*0.000001*W1444,IF('Data Entry'!AL1447="mg",'Data Entry'!AK1447*0.000001*W1444,IF('Data Entry'!AL1447="t",'Data Entry'!AK1447*1000*W1444,IF('Data Entry'!AL1447="kg",'Data Entry'!AK1447*1*W1444,IF('Data Entry'!AL1447="L",'Data Entry'!AK1447*1*W1444,IFERROR(,"")))))))</f>
        <v>0</v>
      </c>
      <c r="P1444" s="1" t="s">
        <v>4</v>
      </c>
      <c r="Q1444" s="59">
        <f>'Data Entry'!AM1447</f>
        <v>0</v>
      </c>
      <c r="R1444" s="59" t="str">
        <f>'Data Entry'!BA1447</f>
        <v/>
      </c>
      <c r="S1444" s="1">
        <f>IF('Data Entry'!AO1447="g",'Data Entry'!AN1447*0.001*X1444,IF('Data Entry'!AO1447="UI",'Data Entry'!AN1447*0.000001*X1444,IF('Data Entry'!AO1447="mg",'Data Entry'!AN1447*0.000001*X1444,IF('Data Entry'!AO1447="t",'Data Entry'!AN1447*1000*X1444,IF('Data Entry'!AO1447="kg",'Data Entry'!AN1447*1*X1444,IF('Data Entry'!AO1447="L",'Data Entry'!AN1447*1*X1444,IFERROR(,"")))))))</f>
        <v>0</v>
      </c>
      <c r="T1444" s="1" t="s">
        <v>4</v>
      </c>
      <c r="U1444" s="59" t="str">
        <f>IF('Data Entry'!AP1447="No aplica","1",'Data Entry'!AP1447)</f>
        <v/>
      </c>
      <c r="V1444" s="59" t="str">
        <f>IF('Data Entry'!AS1447="No aplica","1",'Data Entry'!AS1447)</f>
        <v/>
      </c>
      <c r="W1444" s="59" t="str">
        <f>IF('Data Entry'!AV1447="No aplica","1",'Data Entry'!AV1447)</f>
        <v/>
      </c>
      <c r="X1444" s="59" t="str">
        <f>IF('Data Entry'!AY1447="No aplica","1",'Data Entry'!AY1447)</f>
        <v/>
      </c>
      <c r="Y1444" s="151" t="str">
        <f t="shared" si="22"/>
        <v/>
      </c>
      <c r="Z1444" s="152" t="str">
        <f>IF('Data Entry'!H1447="Yes","1",IF(AND('Data Entry'!H1447="",'Data Entry'!I1447="",'Data Entry'!J1447="",'Data Entry'!K1447="",'Data Entry'!L1447="",'Data Entry'!M1447="",'Data Entry'!N1447="",'Data Entry'!O1447="",'Data Entry'!P1447="",'Data Entry'!Q1447=""),"","1"))</f>
        <v/>
      </c>
      <c r="AA1444" s="152" t="str">
        <f>IF('Data Entry'!R1447="Yes","1",IF(AND('Data Entry'!R1447="",'Data Entry'!S1447="",'Data Entry'!T1447="",'Data Entry'!U1447=""),"","1"))</f>
        <v/>
      </c>
      <c r="AB1444" s="157" t="str">
        <f>IF('Data Entry'!V1447="Yes","1",IF(AND('Data Entry'!V1447="",'Data Entry'!W1447=""),"","1"))</f>
        <v/>
      </c>
    </row>
    <row r="1445" spans="1:28" ht="17">
      <c r="A1445" s="59">
        <f>'Data Entry'!AB1448</f>
        <v>0</v>
      </c>
      <c r="B1445" s="59" t="str">
        <f>'Data Entry'!AR1448</f>
        <v/>
      </c>
      <c r="C1445" s="1">
        <f>IF('Data Entry'!AD1448="g",'Data Entry'!AC1448*0.001*U1445,IF('Data Entry'!AD1448="UI",'Data Entry'!AC1448*0.000001*U1445,IF('Data Entry'!AD1448="mg",'Data Entry'!AC1448*0.000001*U1445,IF('Data Entry'!AD1448="t",'Data Entry'!AC1448*1000*U1445,IF('Data Entry'!AD1448="kg",'Data Entry'!AC1448*1*U1445,IF('Data Entry'!AD1448="L",'Data Entry'!AC1448*1*U1445,IFERROR(,"")))))))</f>
        <v>0</v>
      </c>
      <c r="D1445" s="1" t="s">
        <v>4</v>
      </c>
      <c r="E1445" s="1">
        <f>IF('Data Entry'!AF1448="g",'Data Entry'!AE1448*0.001,IF('Data Entry'!AF1448="mg",'Data Entry'!AE1448*0.000001,IF('Data Entry'!AF1448="t",'Data Entry'!AE1448*1000,IF('Data Entry'!AF1448="ml",'Data Entry'!AE1448*0.001,IF('Data Entry'!AF1448="kg",'Data Entry'!AE1448*1,IF('Data Entry'!AF1448="Pieza",'Data Entry'!AE1448*1,IF('Data Entry'!AF1448="L",'Data Entry'!AE1448*1,IFERROR(,""))))))))</f>
        <v>0</v>
      </c>
      <c r="F1445" s="1" t="s">
        <v>4</v>
      </c>
      <c r="G1445" s="1">
        <f>IF('Data Entry'!AA1448="g",'Data Entry'!Z1448*0.001,IF('Data Entry'!AA1448="mg",'Data Entry'!Z1448*0.000001,IF('Data Entry'!AA1448="t",'Data Entry'!Z1448*1000,IF('Data Entry'!AA1448="ml",'Data Entry'!Z1448*0.001,IF('Data Entry'!AA1448="kg",'Data Entry'!Z1448*1,IF('Data Entry'!AA1448="Piezas",'Data Entry'!Z1448*1,IF('Data Entry'!AA1448="L",'Data Entry'!Z1448*1,IFERROR(,""))))))))</f>
        <v>0</v>
      </c>
      <c r="H1445" s="1" t="s">
        <v>4</v>
      </c>
      <c r="I1445" s="1">
        <f>IF('Data Entry'!AC1448="g",'Data Entry'!AB1448*0.001,IF('Data Entry'!AC1448="mg",'Data Entry'!AB1448*0.000001,IF('Data Entry'!AC1448="t",'Data Entry'!AB1448*1000,IF('Data Entry'!AC1448="ml",'Data Entry'!AB1448*0.001,IF('Data Entry'!AC1448="kg",'Data Entry'!AB1448*1,IF('Data Entry'!AC1448="L",'Data Entry'!AB1448*1,IFERROR(,"")))))))</f>
        <v>0</v>
      </c>
      <c r="J1445" s="59" t="str">
        <f>'Data Entry'!AU1448</f>
        <v/>
      </c>
      <c r="K1445" s="1">
        <f>IF('Data Entry'!AI1448="g",'Data Entry'!AH1448*0.001*V1445,IF('Data Entry'!AI1448="UI",'Data Entry'!AH1448*0.000001*V1445,IF('Data Entry'!AI1448="mg",'Data Entry'!AH1448*0.000001*V1445,IF('Data Entry'!AI1448="t",'Data Entry'!AH1448*1000*V1445,IF('Data Entry'!AI1448="kg",'Data Entry'!AH1448*1*V1445,IF('Data Entry'!AI1448="L",'Data Entry'!AH1448*1*V1445,IFERROR(,"")))))))</f>
        <v>0</v>
      </c>
      <c r="L1445" s="1" t="s">
        <v>4</v>
      </c>
      <c r="M1445" s="59">
        <f>'Data Entry'!AJ1448</f>
        <v>0</v>
      </c>
      <c r="N1445" s="59" t="str">
        <f>'Data Entry'!AX1448</f>
        <v/>
      </c>
      <c r="O1445" s="1">
        <f>IF('Data Entry'!AL1448="g",'Data Entry'!AK1448*0.001*W1445,IF('Data Entry'!AL1448="UI",'Data Entry'!AK1448*0.000001*W1445,IF('Data Entry'!AL1448="mg",'Data Entry'!AK1448*0.000001*W1445,IF('Data Entry'!AL1448="t",'Data Entry'!AK1448*1000*W1445,IF('Data Entry'!AL1448="kg",'Data Entry'!AK1448*1*W1445,IF('Data Entry'!AL1448="L",'Data Entry'!AK1448*1*W1445,IFERROR(,"")))))))</f>
        <v>0</v>
      </c>
      <c r="P1445" s="1" t="s">
        <v>4</v>
      </c>
      <c r="Q1445" s="59">
        <f>'Data Entry'!AM1448</f>
        <v>0</v>
      </c>
      <c r="R1445" s="59" t="str">
        <f>'Data Entry'!BA1448</f>
        <v/>
      </c>
      <c r="S1445" s="1">
        <f>IF('Data Entry'!AO1448="g",'Data Entry'!AN1448*0.001*X1445,IF('Data Entry'!AO1448="UI",'Data Entry'!AN1448*0.000001*X1445,IF('Data Entry'!AO1448="mg",'Data Entry'!AN1448*0.000001*X1445,IF('Data Entry'!AO1448="t",'Data Entry'!AN1448*1000*X1445,IF('Data Entry'!AO1448="kg",'Data Entry'!AN1448*1*X1445,IF('Data Entry'!AO1448="L",'Data Entry'!AN1448*1*X1445,IFERROR(,"")))))))</f>
        <v>0</v>
      </c>
      <c r="T1445" s="1" t="s">
        <v>4</v>
      </c>
      <c r="U1445" s="59" t="str">
        <f>IF('Data Entry'!AP1448="No aplica","1",'Data Entry'!AP1448)</f>
        <v/>
      </c>
      <c r="V1445" s="59" t="str">
        <f>IF('Data Entry'!AS1448="No aplica","1",'Data Entry'!AS1448)</f>
        <v/>
      </c>
      <c r="W1445" s="59" t="str">
        <f>IF('Data Entry'!AV1448="No aplica","1",'Data Entry'!AV1448)</f>
        <v/>
      </c>
      <c r="X1445" s="59" t="str">
        <f>IF('Data Entry'!AY1448="No aplica","1",'Data Entry'!AY1448)</f>
        <v/>
      </c>
      <c r="Y1445" s="151" t="str">
        <f t="shared" si="22"/>
        <v/>
      </c>
      <c r="Z1445" s="152" t="str">
        <f>IF('Data Entry'!H1448="Yes","1",IF(AND('Data Entry'!H1448="",'Data Entry'!I1448="",'Data Entry'!J1448="",'Data Entry'!K1448="",'Data Entry'!L1448="",'Data Entry'!M1448="",'Data Entry'!N1448="",'Data Entry'!O1448="",'Data Entry'!P1448="",'Data Entry'!Q1448=""),"","1"))</f>
        <v/>
      </c>
      <c r="AA1445" s="152" t="str">
        <f>IF('Data Entry'!R1448="Yes","1",IF(AND('Data Entry'!R1448="",'Data Entry'!S1448="",'Data Entry'!T1448="",'Data Entry'!U1448=""),"","1"))</f>
        <v/>
      </c>
      <c r="AB1445" s="157" t="str">
        <f>IF('Data Entry'!V1448="Yes","1",IF(AND('Data Entry'!V1448="",'Data Entry'!W1448=""),"","1"))</f>
        <v/>
      </c>
    </row>
    <row r="1446" spans="1:28" ht="17">
      <c r="A1446" s="59">
        <f>'Data Entry'!AB1449</f>
        <v>0</v>
      </c>
      <c r="B1446" s="59" t="str">
        <f>'Data Entry'!AR1449</f>
        <v/>
      </c>
      <c r="C1446" s="1">
        <f>IF('Data Entry'!AD1449="g",'Data Entry'!AC1449*0.001*U1446,IF('Data Entry'!AD1449="UI",'Data Entry'!AC1449*0.000001*U1446,IF('Data Entry'!AD1449="mg",'Data Entry'!AC1449*0.000001*U1446,IF('Data Entry'!AD1449="t",'Data Entry'!AC1449*1000*U1446,IF('Data Entry'!AD1449="kg",'Data Entry'!AC1449*1*U1446,IF('Data Entry'!AD1449="L",'Data Entry'!AC1449*1*U1446,IFERROR(,"")))))))</f>
        <v>0</v>
      </c>
      <c r="D1446" s="1" t="s">
        <v>4</v>
      </c>
      <c r="E1446" s="1">
        <f>IF('Data Entry'!AF1449="g",'Data Entry'!AE1449*0.001,IF('Data Entry'!AF1449="mg",'Data Entry'!AE1449*0.000001,IF('Data Entry'!AF1449="t",'Data Entry'!AE1449*1000,IF('Data Entry'!AF1449="ml",'Data Entry'!AE1449*0.001,IF('Data Entry'!AF1449="kg",'Data Entry'!AE1449*1,IF('Data Entry'!AF1449="Pieza",'Data Entry'!AE1449*1,IF('Data Entry'!AF1449="L",'Data Entry'!AE1449*1,IFERROR(,""))))))))</f>
        <v>0</v>
      </c>
      <c r="F1446" s="1" t="s">
        <v>4</v>
      </c>
      <c r="G1446" s="1">
        <f>IF('Data Entry'!AA1449="g",'Data Entry'!Z1449*0.001,IF('Data Entry'!AA1449="mg",'Data Entry'!Z1449*0.000001,IF('Data Entry'!AA1449="t",'Data Entry'!Z1449*1000,IF('Data Entry'!AA1449="ml",'Data Entry'!Z1449*0.001,IF('Data Entry'!AA1449="kg",'Data Entry'!Z1449*1,IF('Data Entry'!AA1449="Piezas",'Data Entry'!Z1449*1,IF('Data Entry'!AA1449="L",'Data Entry'!Z1449*1,IFERROR(,""))))))))</f>
        <v>0</v>
      </c>
      <c r="H1446" s="1" t="s">
        <v>4</v>
      </c>
      <c r="I1446" s="1">
        <f>IF('Data Entry'!AC1449="g",'Data Entry'!AB1449*0.001,IF('Data Entry'!AC1449="mg",'Data Entry'!AB1449*0.000001,IF('Data Entry'!AC1449="t",'Data Entry'!AB1449*1000,IF('Data Entry'!AC1449="ml",'Data Entry'!AB1449*0.001,IF('Data Entry'!AC1449="kg",'Data Entry'!AB1449*1,IF('Data Entry'!AC1449="L",'Data Entry'!AB1449*1,IFERROR(,"")))))))</f>
        <v>0</v>
      </c>
      <c r="J1446" s="59" t="str">
        <f>'Data Entry'!AU1449</f>
        <v/>
      </c>
      <c r="K1446" s="1">
        <f>IF('Data Entry'!AI1449="g",'Data Entry'!AH1449*0.001*V1446,IF('Data Entry'!AI1449="UI",'Data Entry'!AH1449*0.000001*V1446,IF('Data Entry'!AI1449="mg",'Data Entry'!AH1449*0.000001*V1446,IF('Data Entry'!AI1449="t",'Data Entry'!AH1449*1000*V1446,IF('Data Entry'!AI1449="kg",'Data Entry'!AH1449*1*V1446,IF('Data Entry'!AI1449="L",'Data Entry'!AH1449*1*V1446,IFERROR(,"")))))))</f>
        <v>0</v>
      </c>
      <c r="L1446" s="1" t="s">
        <v>4</v>
      </c>
      <c r="M1446" s="59">
        <f>'Data Entry'!AJ1449</f>
        <v>0</v>
      </c>
      <c r="N1446" s="59" t="str">
        <f>'Data Entry'!AX1449</f>
        <v/>
      </c>
      <c r="O1446" s="1">
        <f>IF('Data Entry'!AL1449="g",'Data Entry'!AK1449*0.001*W1446,IF('Data Entry'!AL1449="UI",'Data Entry'!AK1449*0.000001*W1446,IF('Data Entry'!AL1449="mg",'Data Entry'!AK1449*0.000001*W1446,IF('Data Entry'!AL1449="t",'Data Entry'!AK1449*1000*W1446,IF('Data Entry'!AL1449="kg",'Data Entry'!AK1449*1*W1446,IF('Data Entry'!AL1449="L",'Data Entry'!AK1449*1*W1446,IFERROR(,"")))))))</f>
        <v>0</v>
      </c>
      <c r="P1446" s="1" t="s">
        <v>4</v>
      </c>
      <c r="Q1446" s="59">
        <f>'Data Entry'!AM1449</f>
        <v>0</v>
      </c>
      <c r="R1446" s="59" t="str">
        <f>'Data Entry'!BA1449</f>
        <v/>
      </c>
      <c r="S1446" s="1">
        <f>IF('Data Entry'!AO1449="g",'Data Entry'!AN1449*0.001*X1446,IF('Data Entry'!AO1449="UI",'Data Entry'!AN1449*0.000001*X1446,IF('Data Entry'!AO1449="mg",'Data Entry'!AN1449*0.000001*X1446,IF('Data Entry'!AO1449="t",'Data Entry'!AN1449*1000*X1446,IF('Data Entry'!AO1449="kg",'Data Entry'!AN1449*1*X1446,IF('Data Entry'!AO1449="L",'Data Entry'!AN1449*1*X1446,IFERROR(,"")))))))</f>
        <v>0</v>
      </c>
      <c r="T1446" s="1" t="s">
        <v>4</v>
      </c>
      <c r="U1446" s="59" t="str">
        <f>IF('Data Entry'!AP1449="No aplica","1",'Data Entry'!AP1449)</f>
        <v/>
      </c>
      <c r="V1446" s="59" t="str">
        <f>IF('Data Entry'!AS1449="No aplica","1",'Data Entry'!AS1449)</f>
        <v/>
      </c>
      <c r="W1446" s="59" t="str">
        <f>IF('Data Entry'!AV1449="No aplica","1",'Data Entry'!AV1449)</f>
        <v/>
      </c>
      <c r="X1446" s="59" t="str">
        <f>IF('Data Entry'!AY1449="No aplica","1",'Data Entry'!AY1449)</f>
        <v/>
      </c>
      <c r="Y1446" s="151" t="str">
        <f t="shared" si="22"/>
        <v/>
      </c>
      <c r="Z1446" s="152" t="str">
        <f>IF('Data Entry'!H1449="Yes","1",IF(AND('Data Entry'!H1449="",'Data Entry'!I1449="",'Data Entry'!J1449="",'Data Entry'!K1449="",'Data Entry'!L1449="",'Data Entry'!M1449="",'Data Entry'!N1449="",'Data Entry'!O1449="",'Data Entry'!P1449="",'Data Entry'!Q1449=""),"","1"))</f>
        <v/>
      </c>
      <c r="AA1446" s="152" t="str">
        <f>IF('Data Entry'!R1449="Yes","1",IF(AND('Data Entry'!R1449="",'Data Entry'!S1449="",'Data Entry'!T1449="",'Data Entry'!U1449=""),"","1"))</f>
        <v/>
      </c>
      <c r="AB1446" s="157" t="str">
        <f>IF('Data Entry'!V1449="Yes","1",IF(AND('Data Entry'!V1449="",'Data Entry'!W1449=""),"","1"))</f>
        <v/>
      </c>
    </row>
    <row r="1447" spans="1:28" ht="17">
      <c r="A1447" s="59">
        <f>'Data Entry'!AB1450</f>
        <v>0</v>
      </c>
      <c r="B1447" s="59" t="str">
        <f>'Data Entry'!AR1450</f>
        <v/>
      </c>
      <c r="C1447" s="1">
        <f>IF('Data Entry'!AD1450="g",'Data Entry'!AC1450*0.001*U1447,IF('Data Entry'!AD1450="UI",'Data Entry'!AC1450*0.000001*U1447,IF('Data Entry'!AD1450="mg",'Data Entry'!AC1450*0.000001*U1447,IF('Data Entry'!AD1450="t",'Data Entry'!AC1450*1000*U1447,IF('Data Entry'!AD1450="kg",'Data Entry'!AC1450*1*U1447,IF('Data Entry'!AD1450="L",'Data Entry'!AC1450*1*U1447,IFERROR(,"")))))))</f>
        <v>0</v>
      </c>
      <c r="D1447" s="1" t="s">
        <v>4</v>
      </c>
      <c r="E1447" s="1">
        <f>IF('Data Entry'!AF1450="g",'Data Entry'!AE1450*0.001,IF('Data Entry'!AF1450="mg",'Data Entry'!AE1450*0.000001,IF('Data Entry'!AF1450="t",'Data Entry'!AE1450*1000,IF('Data Entry'!AF1450="ml",'Data Entry'!AE1450*0.001,IF('Data Entry'!AF1450="kg",'Data Entry'!AE1450*1,IF('Data Entry'!AF1450="Pieza",'Data Entry'!AE1450*1,IF('Data Entry'!AF1450="L",'Data Entry'!AE1450*1,IFERROR(,""))))))))</f>
        <v>0</v>
      </c>
      <c r="F1447" s="1" t="s">
        <v>4</v>
      </c>
      <c r="G1447" s="1">
        <f>IF('Data Entry'!AA1450="g",'Data Entry'!Z1450*0.001,IF('Data Entry'!AA1450="mg",'Data Entry'!Z1450*0.000001,IF('Data Entry'!AA1450="t",'Data Entry'!Z1450*1000,IF('Data Entry'!AA1450="ml",'Data Entry'!Z1450*0.001,IF('Data Entry'!AA1450="kg",'Data Entry'!Z1450*1,IF('Data Entry'!AA1450="Piezas",'Data Entry'!Z1450*1,IF('Data Entry'!AA1450="L",'Data Entry'!Z1450*1,IFERROR(,""))))))))</f>
        <v>0</v>
      </c>
      <c r="H1447" s="1" t="s">
        <v>4</v>
      </c>
      <c r="I1447" s="1">
        <f>IF('Data Entry'!AC1450="g",'Data Entry'!AB1450*0.001,IF('Data Entry'!AC1450="mg",'Data Entry'!AB1450*0.000001,IF('Data Entry'!AC1450="t",'Data Entry'!AB1450*1000,IF('Data Entry'!AC1450="ml",'Data Entry'!AB1450*0.001,IF('Data Entry'!AC1450="kg",'Data Entry'!AB1450*1,IF('Data Entry'!AC1450="L",'Data Entry'!AB1450*1,IFERROR(,"")))))))</f>
        <v>0</v>
      </c>
      <c r="J1447" s="59" t="str">
        <f>'Data Entry'!AU1450</f>
        <v/>
      </c>
      <c r="K1447" s="1">
        <f>IF('Data Entry'!AI1450="g",'Data Entry'!AH1450*0.001*V1447,IF('Data Entry'!AI1450="UI",'Data Entry'!AH1450*0.000001*V1447,IF('Data Entry'!AI1450="mg",'Data Entry'!AH1450*0.000001*V1447,IF('Data Entry'!AI1450="t",'Data Entry'!AH1450*1000*V1447,IF('Data Entry'!AI1450="kg",'Data Entry'!AH1450*1*V1447,IF('Data Entry'!AI1450="L",'Data Entry'!AH1450*1*V1447,IFERROR(,"")))))))</f>
        <v>0</v>
      </c>
      <c r="L1447" s="1" t="s">
        <v>4</v>
      </c>
      <c r="M1447" s="59">
        <f>'Data Entry'!AJ1450</f>
        <v>0</v>
      </c>
      <c r="N1447" s="59" t="str">
        <f>'Data Entry'!AX1450</f>
        <v/>
      </c>
      <c r="O1447" s="1">
        <f>IF('Data Entry'!AL1450="g",'Data Entry'!AK1450*0.001*W1447,IF('Data Entry'!AL1450="UI",'Data Entry'!AK1450*0.000001*W1447,IF('Data Entry'!AL1450="mg",'Data Entry'!AK1450*0.000001*W1447,IF('Data Entry'!AL1450="t",'Data Entry'!AK1450*1000*W1447,IF('Data Entry'!AL1450="kg",'Data Entry'!AK1450*1*W1447,IF('Data Entry'!AL1450="L",'Data Entry'!AK1450*1*W1447,IFERROR(,"")))))))</f>
        <v>0</v>
      </c>
      <c r="P1447" s="1" t="s">
        <v>4</v>
      </c>
      <c r="Q1447" s="59">
        <f>'Data Entry'!AM1450</f>
        <v>0</v>
      </c>
      <c r="R1447" s="59" t="str">
        <f>'Data Entry'!BA1450</f>
        <v/>
      </c>
      <c r="S1447" s="1">
        <f>IF('Data Entry'!AO1450="g",'Data Entry'!AN1450*0.001*X1447,IF('Data Entry'!AO1450="UI",'Data Entry'!AN1450*0.000001*X1447,IF('Data Entry'!AO1450="mg",'Data Entry'!AN1450*0.000001*X1447,IF('Data Entry'!AO1450="t",'Data Entry'!AN1450*1000*X1447,IF('Data Entry'!AO1450="kg",'Data Entry'!AN1450*1*X1447,IF('Data Entry'!AO1450="L",'Data Entry'!AN1450*1*X1447,IFERROR(,"")))))))</f>
        <v>0</v>
      </c>
      <c r="T1447" s="1" t="s">
        <v>4</v>
      </c>
      <c r="U1447" s="59" t="str">
        <f>IF('Data Entry'!AP1450="No aplica","1",'Data Entry'!AP1450)</f>
        <v/>
      </c>
      <c r="V1447" s="59" t="str">
        <f>IF('Data Entry'!AS1450="No aplica","1",'Data Entry'!AS1450)</f>
        <v/>
      </c>
      <c r="W1447" s="59" t="str">
        <f>IF('Data Entry'!AV1450="No aplica","1",'Data Entry'!AV1450)</f>
        <v/>
      </c>
      <c r="X1447" s="59" t="str">
        <f>IF('Data Entry'!AY1450="No aplica","1",'Data Entry'!AY1450)</f>
        <v/>
      </c>
      <c r="Y1447" s="151" t="str">
        <f t="shared" si="22"/>
        <v/>
      </c>
      <c r="Z1447" s="152" t="str">
        <f>IF('Data Entry'!H1450="Yes","1",IF(AND('Data Entry'!H1450="",'Data Entry'!I1450="",'Data Entry'!J1450="",'Data Entry'!K1450="",'Data Entry'!L1450="",'Data Entry'!M1450="",'Data Entry'!N1450="",'Data Entry'!O1450="",'Data Entry'!P1450="",'Data Entry'!Q1450=""),"","1"))</f>
        <v/>
      </c>
      <c r="AA1447" s="152" t="str">
        <f>IF('Data Entry'!R1450="Yes","1",IF(AND('Data Entry'!R1450="",'Data Entry'!S1450="",'Data Entry'!T1450="",'Data Entry'!U1450=""),"","1"))</f>
        <v/>
      </c>
      <c r="AB1447" s="157" t="str">
        <f>IF('Data Entry'!V1450="Yes","1",IF(AND('Data Entry'!V1450="",'Data Entry'!W1450=""),"","1"))</f>
        <v/>
      </c>
    </row>
    <row r="1448" spans="1:28" ht="17">
      <c r="A1448" s="59">
        <f>'Data Entry'!AB1451</f>
        <v>0</v>
      </c>
      <c r="B1448" s="59" t="str">
        <f>'Data Entry'!AR1451</f>
        <v/>
      </c>
      <c r="C1448" s="1">
        <f>IF('Data Entry'!AD1451="g",'Data Entry'!AC1451*0.001*U1448,IF('Data Entry'!AD1451="UI",'Data Entry'!AC1451*0.000001*U1448,IF('Data Entry'!AD1451="mg",'Data Entry'!AC1451*0.000001*U1448,IF('Data Entry'!AD1451="t",'Data Entry'!AC1451*1000*U1448,IF('Data Entry'!AD1451="kg",'Data Entry'!AC1451*1*U1448,IF('Data Entry'!AD1451="L",'Data Entry'!AC1451*1*U1448,IFERROR(,"")))))))</f>
        <v>0</v>
      </c>
      <c r="D1448" s="1" t="s">
        <v>4</v>
      </c>
      <c r="E1448" s="1">
        <f>IF('Data Entry'!AF1451="g",'Data Entry'!AE1451*0.001,IF('Data Entry'!AF1451="mg",'Data Entry'!AE1451*0.000001,IF('Data Entry'!AF1451="t",'Data Entry'!AE1451*1000,IF('Data Entry'!AF1451="ml",'Data Entry'!AE1451*0.001,IF('Data Entry'!AF1451="kg",'Data Entry'!AE1451*1,IF('Data Entry'!AF1451="Pieza",'Data Entry'!AE1451*1,IF('Data Entry'!AF1451="L",'Data Entry'!AE1451*1,IFERROR(,""))))))))</f>
        <v>0</v>
      </c>
      <c r="F1448" s="1" t="s">
        <v>4</v>
      </c>
      <c r="G1448" s="1">
        <f>IF('Data Entry'!AA1451="g",'Data Entry'!Z1451*0.001,IF('Data Entry'!AA1451="mg",'Data Entry'!Z1451*0.000001,IF('Data Entry'!AA1451="t",'Data Entry'!Z1451*1000,IF('Data Entry'!AA1451="ml",'Data Entry'!Z1451*0.001,IF('Data Entry'!AA1451="kg",'Data Entry'!Z1451*1,IF('Data Entry'!AA1451="Piezas",'Data Entry'!Z1451*1,IF('Data Entry'!AA1451="L",'Data Entry'!Z1451*1,IFERROR(,""))))))))</f>
        <v>0</v>
      </c>
      <c r="H1448" s="1" t="s">
        <v>4</v>
      </c>
      <c r="I1448" s="1">
        <f>IF('Data Entry'!AC1451="g",'Data Entry'!AB1451*0.001,IF('Data Entry'!AC1451="mg",'Data Entry'!AB1451*0.000001,IF('Data Entry'!AC1451="t",'Data Entry'!AB1451*1000,IF('Data Entry'!AC1451="ml",'Data Entry'!AB1451*0.001,IF('Data Entry'!AC1451="kg",'Data Entry'!AB1451*1,IF('Data Entry'!AC1451="L",'Data Entry'!AB1451*1,IFERROR(,"")))))))</f>
        <v>0</v>
      </c>
      <c r="J1448" s="59" t="str">
        <f>'Data Entry'!AU1451</f>
        <v/>
      </c>
      <c r="K1448" s="1">
        <f>IF('Data Entry'!AI1451="g",'Data Entry'!AH1451*0.001*V1448,IF('Data Entry'!AI1451="UI",'Data Entry'!AH1451*0.000001*V1448,IF('Data Entry'!AI1451="mg",'Data Entry'!AH1451*0.000001*V1448,IF('Data Entry'!AI1451="t",'Data Entry'!AH1451*1000*V1448,IF('Data Entry'!AI1451="kg",'Data Entry'!AH1451*1*V1448,IF('Data Entry'!AI1451="L",'Data Entry'!AH1451*1*V1448,IFERROR(,"")))))))</f>
        <v>0</v>
      </c>
      <c r="L1448" s="1" t="s">
        <v>4</v>
      </c>
      <c r="M1448" s="59">
        <f>'Data Entry'!AJ1451</f>
        <v>0</v>
      </c>
      <c r="N1448" s="59" t="str">
        <f>'Data Entry'!AX1451</f>
        <v/>
      </c>
      <c r="O1448" s="1">
        <f>IF('Data Entry'!AL1451="g",'Data Entry'!AK1451*0.001*W1448,IF('Data Entry'!AL1451="UI",'Data Entry'!AK1451*0.000001*W1448,IF('Data Entry'!AL1451="mg",'Data Entry'!AK1451*0.000001*W1448,IF('Data Entry'!AL1451="t",'Data Entry'!AK1451*1000*W1448,IF('Data Entry'!AL1451="kg",'Data Entry'!AK1451*1*W1448,IF('Data Entry'!AL1451="L",'Data Entry'!AK1451*1*W1448,IFERROR(,"")))))))</f>
        <v>0</v>
      </c>
      <c r="P1448" s="1" t="s">
        <v>4</v>
      </c>
      <c r="Q1448" s="59">
        <f>'Data Entry'!AM1451</f>
        <v>0</v>
      </c>
      <c r="R1448" s="59" t="str">
        <f>'Data Entry'!BA1451</f>
        <v/>
      </c>
      <c r="S1448" s="1">
        <f>IF('Data Entry'!AO1451="g",'Data Entry'!AN1451*0.001*X1448,IF('Data Entry'!AO1451="UI",'Data Entry'!AN1451*0.000001*X1448,IF('Data Entry'!AO1451="mg",'Data Entry'!AN1451*0.000001*X1448,IF('Data Entry'!AO1451="t",'Data Entry'!AN1451*1000*X1448,IF('Data Entry'!AO1451="kg",'Data Entry'!AN1451*1*X1448,IF('Data Entry'!AO1451="L",'Data Entry'!AN1451*1*X1448,IFERROR(,"")))))))</f>
        <v>0</v>
      </c>
      <c r="T1448" s="1" t="s">
        <v>4</v>
      </c>
      <c r="U1448" s="59" t="str">
        <f>IF('Data Entry'!AP1451="No aplica","1",'Data Entry'!AP1451)</f>
        <v/>
      </c>
      <c r="V1448" s="59" t="str">
        <f>IF('Data Entry'!AS1451="No aplica","1",'Data Entry'!AS1451)</f>
        <v/>
      </c>
      <c r="W1448" s="59" t="str">
        <f>IF('Data Entry'!AV1451="No aplica","1",'Data Entry'!AV1451)</f>
        <v/>
      </c>
      <c r="X1448" s="59" t="str">
        <f>IF('Data Entry'!AY1451="No aplica","1",'Data Entry'!AY1451)</f>
        <v/>
      </c>
      <c r="Y1448" s="151" t="str">
        <f t="shared" si="22"/>
        <v/>
      </c>
      <c r="Z1448" s="152" t="str">
        <f>IF('Data Entry'!H1451="Yes","1",IF(AND('Data Entry'!H1451="",'Data Entry'!I1451="",'Data Entry'!J1451="",'Data Entry'!K1451="",'Data Entry'!L1451="",'Data Entry'!M1451="",'Data Entry'!N1451="",'Data Entry'!O1451="",'Data Entry'!P1451="",'Data Entry'!Q1451=""),"","1"))</f>
        <v/>
      </c>
      <c r="AA1448" s="152" t="str">
        <f>IF('Data Entry'!R1451="Yes","1",IF(AND('Data Entry'!R1451="",'Data Entry'!S1451="",'Data Entry'!T1451="",'Data Entry'!U1451=""),"","1"))</f>
        <v/>
      </c>
      <c r="AB1448" s="157" t="str">
        <f>IF('Data Entry'!V1451="Yes","1",IF(AND('Data Entry'!V1451="",'Data Entry'!W1451=""),"","1"))</f>
        <v/>
      </c>
    </row>
    <row r="1449" spans="1:28" ht="17">
      <c r="A1449" s="59">
        <f>'Data Entry'!AB1452</f>
        <v>0</v>
      </c>
      <c r="B1449" s="59" t="str">
        <f>'Data Entry'!AR1452</f>
        <v/>
      </c>
      <c r="C1449" s="1">
        <f>IF('Data Entry'!AD1452="g",'Data Entry'!AC1452*0.001*U1449,IF('Data Entry'!AD1452="UI",'Data Entry'!AC1452*0.000001*U1449,IF('Data Entry'!AD1452="mg",'Data Entry'!AC1452*0.000001*U1449,IF('Data Entry'!AD1452="t",'Data Entry'!AC1452*1000*U1449,IF('Data Entry'!AD1452="kg",'Data Entry'!AC1452*1*U1449,IF('Data Entry'!AD1452="L",'Data Entry'!AC1452*1*U1449,IFERROR(,"")))))))</f>
        <v>0</v>
      </c>
      <c r="D1449" s="1" t="s">
        <v>4</v>
      </c>
      <c r="E1449" s="1">
        <f>IF('Data Entry'!AF1452="g",'Data Entry'!AE1452*0.001,IF('Data Entry'!AF1452="mg",'Data Entry'!AE1452*0.000001,IF('Data Entry'!AF1452="t",'Data Entry'!AE1452*1000,IF('Data Entry'!AF1452="ml",'Data Entry'!AE1452*0.001,IF('Data Entry'!AF1452="kg",'Data Entry'!AE1452*1,IF('Data Entry'!AF1452="Pieza",'Data Entry'!AE1452*1,IF('Data Entry'!AF1452="L",'Data Entry'!AE1452*1,IFERROR(,""))))))))</f>
        <v>0</v>
      </c>
      <c r="F1449" s="1" t="s">
        <v>4</v>
      </c>
      <c r="G1449" s="1">
        <f>IF('Data Entry'!AA1452="g",'Data Entry'!Z1452*0.001,IF('Data Entry'!AA1452="mg",'Data Entry'!Z1452*0.000001,IF('Data Entry'!AA1452="t",'Data Entry'!Z1452*1000,IF('Data Entry'!AA1452="ml",'Data Entry'!Z1452*0.001,IF('Data Entry'!AA1452="kg",'Data Entry'!Z1452*1,IF('Data Entry'!AA1452="Piezas",'Data Entry'!Z1452*1,IF('Data Entry'!AA1452="L",'Data Entry'!Z1452*1,IFERROR(,""))))))))</f>
        <v>0</v>
      </c>
      <c r="H1449" s="1" t="s">
        <v>4</v>
      </c>
      <c r="I1449" s="1">
        <f>IF('Data Entry'!AC1452="g",'Data Entry'!AB1452*0.001,IF('Data Entry'!AC1452="mg",'Data Entry'!AB1452*0.000001,IF('Data Entry'!AC1452="t",'Data Entry'!AB1452*1000,IF('Data Entry'!AC1452="ml",'Data Entry'!AB1452*0.001,IF('Data Entry'!AC1452="kg",'Data Entry'!AB1452*1,IF('Data Entry'!AC1452="L",'Data Entry'!AB1452*1,IFERROR(,"")))))))</f>
        <v>0</v>
      </c>
      <c r="J1449" s="59" t="str">
        <f>'Data Entry'!AU1452</f>
        <v/>
      </c>
      <c r="K1449" s="1">
        <f>IF('Data Entry'!AI1452="g",'Data Entry'!AH1452*0.001*V1449,IF('Data Entry'!AI1452="UI",'Data Entry'!AH1452*0.000001*V1449,IF('Data Entry'!AI1452="mg",'Data Entry'!AH1452*0.000001*V1449,IF('Data Entry'!AI1452="t",'Data Entry'!AH1452*1000*V1449,IF('Data Entry'!AI1452="kg",'Data Entry'!AH1452*1*V1449,IF('Data Entry'!AI1452="L",'Data Entry'!AH1452*1*V1449,IFERROR(,"")))))))</f>
        <v>0</v>
      </c>
      <c r="L1449" s="1" t="s">
        <v>4</v>
      </c>
      <c r="M1449" s="59">
        <f>'Data Entry'!AJ1452</f>
        <v>0</v>
      </c>
      <c r="N1449" s="59" t="str">
        <f>'Data Entry'!AX1452</f>
        <v/>
      </c>
      <c r="O1449" s="1">
        <f>IF('Data Entry'!AL1452="g",'Data Entry'!AK1452*0.001*W1449,IF('Data Entry'!AL1452="UI",'Data Entry'!AK1452*0.000001*W1449,IF('Data Entry'!AL1452="mg",'Data Entry'!AK1452*0.000001*W1449,IF('Data Entry'!AL1452="t",'Data Entry'!AK1452*1000*W1449,IF('Data Entry'!AL1452="kg",'Data Entry'!AK1452*1*W1449,IF('Data Entry'!AL1452="L",'Data Entry'!AK1452*1*W1449,IFERROR(,"")))))))</f>
        <v>0</v>
      </c>
      <c r="P1449" s="1" t="s">
        <v>4</v>
      </c>
      <c r="Q1449" s="59">
        <f>'Data Entry'!AM1452</f>
        <v>0</v>
      </c>
      <c r="R1449" s="59" t="str">
        <f>'Data Entry'!BA1452</f>
        <v/>
      </c>
      <c r="S1449" s="1">
        <f>IF('Data Entry'!AO1452="g",'Data Entry'!AN1452*0.001*X1449,IF('Data Entry'!AO1452="UI",'Data Entry'!AN1452*0.000001*X1449,IF('Data Entry'!AO1452="mg",'Data Entry'!AN1452*0.000001*X1449,IF('Data Entry'!AO1452="t",'Data Entry'!AN1452*1000*X1449,IF('Data Entry'!AO1452="kg",'Data Entry'!AN1452*1*X1449,IF('Data Entry'!AO1452="L",'Data Entry'!AN1452*1*X1449,IFERROR(,"")))))))</f>
        <v>0</v>
      </c>
      <c r="T1449" s="1" t="s">
        <v>4</v>
      </c>
      <c r="U1449" s="59" t="str">
        <f>IF('Data Entry'!AP1452="No aplica","1",'Data Entry'!AP1452)</f>
        <v/>
      </c>
      <c r="V1449" s="59" t="str">
        <f>IF('Data Entry'!AS1452="No aplica","1",'Data Entry'!AS1452)</f>
        <v/>
      </c>
      <c r="W1449" s="59" t="str">
        <f>IF('Data Entry'!AV1452="No aplica","1",'Data Entry'!AV1452)</f>
        <v/>
      </c>
      <c r="X1449" s="59" t="str">
        <f>IF('Data Entry'!AY1452="No aplica","1",'Data Entry'!AY1452)</f>
        <v/>
      </c>
      <c r="Y1449" s="151" t="str">
        <f t="shared" si="22"/>
        <v/>
      </c>
      <c r="Z1449" s="152" t="str">
        <f>IF('Data Entry'!H1452="Yes","1",IF(AND('Data Entry'!H1452="",'Data Entry'!I1452="",'Data Entry'!J1452="",'Data Entry'!K1452="",'Data Entry'!L1452="",'Data Entry'!M1452="",'Data Entry'!N1452="",'Data Entry'!O1452="",'Data Entry'!P1452="",'Data Entry'!Q1452=""),"","1"))</f>
        <v/>
      </c>
      <c r="AA1449" s="152" t="str">
        <f>IF('Data Entry'!R1452="Yes","1",IF(AND('Data Entry'!R1452="",'Data Entry'!S1452="",'Data Entry'!T1452="",'Data Entry'!U1452=""),"","1"))</f>
        <v/>
      </c>
      <c r="AB1449" s="157" t="str">
        <f>IF('Data Entry'!V1452="Yes","1",IF(AND('Data Entry'!V1452="",'Data Entry'!W1452=""),"","1"))</f>
        <v/>
      </c>
    </row>
    <row r="1450" spans="1:28" ht="17">
      <c r="A1450" s="59">
        <f>'Data Entry'!AB1453</f>
        <v>0</v>
      </c>
      <c r="B1450" s="59" t="str">
        <f>'Data Entry'!AR1453</f>
        <v/>
      </c>
      <c r="C1450" s="1">
        <f>IF('Data Entry'!AD1453="g",'Data Entry'!AC1453*0.001*U1450,IF('Data Entry'!AD1453="UI",'Data Entry'!AC1453*0.000001*U1450,IF('Data Entry'!AD1453="mg",'Data Entry'!AC1453*0.000001*U1450,IF('Data Entry'!AD1453="t",'Data Entry'!AC1453*1000*U1450,IF('Data Entry'!AD1453="kg",'Data Entry'!AC1453*1*U1450,IF('Data Entry'!AD1453="L",'Data Entry'!AC1453*1*U1450,IFERROR(,"")))))))</f>
        <v>0</v>
      </c>
      <c r="D1450" s="1" t="s">
        <v>4</v>
      </c>
      <c r="E1450" s="1">
        <f>IF('Data Entry'!AF1453="g",'Data Entry'!AE1453*0.001,IF('Data Entry'!AF1453="mg",'Data Entry'!AE1453*0.000001,IF('Data Entry'!AF1453="t",'Data Entry'!AE1453*1000,IF('Data Entry'!AF1453="ml",'Data Entry'!AE1453*0.001,IF('Data Entry'!AF1453="kg",'Data Entry'!AE1453*1,IF('Data Entry'!AF1453="Pieza",'Data Entry'!AE1453*1,IF('Data Entry'!AF1453="L",'Data Entry'!AE1453*1,IFERROR(,""))))))))</f>
        <v>0</v>
      </c>
      <c r="F1450" s="1" t="s">
        <v>4</v>
      </c>
      <c r="G1450" s="1">
        <f>IF('Data Entry'!AA1453="g",'Data Entry'!Z1453*0.001,IF('Data Entry'!AA1453="mg",'Data Entry'!Z1453*0.000001,IF('Data Entry'!AA1453="t",'Data Entry'!Z1453*1000,IF('Data Entry'!AA1453="ml",'Data Entry'!Z1453*0.001,IF('Data Entry'!AA1453="kg",'Data Entry'!Z1453*1,IF('Data Entry'!AA1453="Piezas",'Data Entry'!Z1453*1,IF('Data Entry'!AA1453="L",'Data Entry'!Z1453*1,IFERROR(,""))))))))</f>
        <v>0</v>
      </c>
      <c r="H1450" s="1" t="s">
        <v>4</v>
      </c>
      <c r="I1450" s="1">
        <f>IF('Data Entry'!AC1453="g",'Data Entry'!AB1453*0.001,IF('Data Entry'!AC1453="mg",'Data Entry'!AB1453*0.000001,IF('Data Entry'!AC1453="t",'Data Entry'!AB1453*1000,IF('Data Entry'!AC1453="ml",'Data Entry'!AB1453*0.001,IF('Data Entry'!AC1453="kg",'Data Entry'!AB1453*1,IF('Data Entry'!AC1453="L",'Data Entry'!AB1453*1,IFERROR(,"")))))))</f>
        <v>0</v>
      </c>
      <c r="J1450" s="59" t="str">
        <f>'Data Entry'!AU1453</f>
        <v/>
      </c>
      <c r="K1450" s="1">
        <f>IF('Data Entry'!AI1453="g",'Data Entry'!AH1453*0.001*V1450,IF('Data Entry'!AI1453="UI",'Data Entry'!AH1453*0.000001*V1450,IF('Data Entry'!AI1453="mg",'Data Entry'!AH1453*0.000001*V1450,IF('Data Entry'!AI1453="t",'Data Entry'!AH1453*1000*V1450,IF('Data Entry'!AI1453="kg",'Data Entry'!AH1453*1*V1450,IF('Data Entry'!AI1453="L",'Data Entry'!AH1453*1*V1450,IFERROR(,"")))))))</f>
        <v>0</v>
      </c>
      <c r="L1450" s="1" t="s">
        <v>4</v>
      </c>
      <c r="M1450" s="59">
        <f>'Data Entry'!AJ1453</f>
        <v>0</v>
      </c>
      <c r="N1450" s="59" t="str">
        <f>'Data Entry'!AX1453</f>
        <v/>
      </c>
      <c r="O1450" s="1">
        <f>IF('Data Entry'!AL1453="g",'Data Entry'!AK1453*0.001*W1450,IF('Data Entry'!AL1453="UI",'Data Entry'!AK1453*0.000001*W1450,IF('Data Entry'!AL1453="mg",'Data Entry'!AK1453*0.000001*W1450,IF('Data Entry'!AL1453="t",'Data Entry'!AK1453*1000*W1450,IF('Data Entry'!AL1453="kg",'Data Entry'!AK1453*1*W1450,IF('Data Entry'!AL1453="L",'Data Entry'!AK1453*1*W1450,IFERROR(,"")))))))</f>
        <v>0</v>
      </c>
      <c r="P1450" s="1" t="s">
        <v>4</v>
      </c>
      <c r="Q1450" s="59">
        <f>'Data Entry'!AM1453</f>
        <v>0</v>
      </c>
      <c r="R1450" s="59" t="str">
        <f>'Data Entry'!BA1453</f>
        <v/>
      </c>
      <c r="S1450" s="1">
        <f>IF('Data Entry'!AO1453="g",'Data Entry'!AN1453*0.001*X1450,IF('Data Entry'!AO1453="UI",'Data Entry'!AN1453*0.000001*X1450,IF('Data Entry'!AO1453="mg",'Data Entry'!AN1453*0.000001*X1450,IF('Data Entry'!AO1453="t",'Data Entry'!AN1453*1000*X1450,IF('Data Entry'!AO1453="kg",'Data Entry'!AN1453*1*X1450,IF('Data Entry'!AO1453="L",'Data Entry'!AN1453*1*X1450,IFERROR(,"")))))))</f>
        <v>0</v>
      </c>
      <c r="T1450" s="1" t="s">
        <v>4</v>
      </c>
      <c r="U1450" s="59" t="str">
        <f>IF('Data Entry'!AP1453="No aplica","1",'Data Entry'!AP1453)</f>
        <v/>
      </c>
      <c r="V1450" s="59" t="str">
        <f>IF('Data Entry'!AS1453="No aplica","1",'Data Entry'!AS1453)</f>
        <v/>
      </c>
      <c r="W1450" s="59" t="str">
        <f>IF('Data Entry'!AV1453="No aplica","1",'Data Entry'!AV1453)</f>
        <v/>
      </c>
      <c r="X1450" s="59" t="str">
        <f>IF('Data Entry'!AY1453="No aplica","1",'Data Entry'!AY1453)</f>
        <v/>
      </c>
      <c r="Y1450" s="151" t="str">
        <f t="shared" si="22"/>
        <v/>
      </c>
      <c r="Z1450" s="152" t="str">
        <f>IF('Data Entry'!H1453="Yes","1",IF(AND('Data Entry'!H1453="",'Data Entry'!I1453="",'Data Entry'!J1453="",'Data Entry'!K1453="",'Data Entry'!L1453="",'Data Entry'!M1453="",'Data Entry'!N1453="",'Data Entry'!O1453="",'Data Entry'!P1453="",'Data Entry'!Q1453=""),"","1"))</f>
        <v/>
      </c>
      <c r="AA1450" s="152" t="str">
        <f>IF('Data Entry'!R1453="Yes","1",IF(AND('Data Entry'!R1453="",'Data Entry'!S1453="",'Data Entry'!T1453="",'Data Entry'!U1453=""),"","1"))</f>
        <v/>
      </c>
      <c r="AB1450" s="157" t="str">
        <f>IF('Data Entry'!V1453="Yes","1",IF(AND('Data Entry'!V1453="",'Data Entry'!W1453=""),"","1"))</f>
        <v/>
      </c>
    </row>
    <row r="1451" spans="1:28" ht="17">
      <c r="A1451" s="59">
        <f>'Data Entry'!AB1454</f>
        <v>0</v>
      </c>
      <c r="B1451" s="59" t="str">
        <f>'Data Entry'!AR1454</f>
        <v/>
      </c>
      <c r="C1451" s="1">
        <f>IF('Data Entry'!AD1454="g",'Data Entry'!AC1454*0.001*U1451,IF('Data Entry'!AD1454="UI",'Data Entry'!AC1454*0.000001*U1451,IF('Data Entry'!AD1454="mg",'Data Entry'!AC1454*0.000001*U1451,IF('Data Entry'!AD1454="t",'Data Entry'!AC1454*1000*U1451,IF('Data Entry'!AD1454="kg",'Data Entry'!AC1454*1*U1451,IF('Data Entry'!AD1454="L",'Data Entry'!AC1454*1*U1451,IFERROR(,"")))))))</f>
        <v>0</v>
      </c>
      <c r="D1451" s="1" t="s">
        <v>4</v>
      </c>
      <c r="E1451" s="1">
        <f>IF('Data Entry'!AF1454="g",'Data Entry'!AE1454*0.001,IF('Data Entry'!AF1454="mg",'Data Entry'!AE1454*0.000001,IF('Data Entry'!AF1454="t",'Data Entry'!AE1454*1000,IF('Data Entry'!AF1454="ml",'Data Entry'!AE1454*0.001,IF('Data Entry'!AF1454="kg",'Data Entry'!AE1454*1,IF('Data Entry'!AF1454="Pieza",'Data Entry'!AE1454*1,IF('Data Entry'!AF1454="L",'Data Entry'!AE1454*1,IFERROR(,""))))))))</f>
        <v>0</v>
      </c>
      <c r="F1451" s="1" t="s">
        <v>4</v>
      </c>
      <c r="G1451" s="1">
        <f>IF('Data Entry'!AA1454="g",'Data Entry'!Z1454*0.001,IF('Data Entry'!AA1454="mg",'Data Entry'!Z1454*0.000001,IF('Data Entry'!AA1454="t",'Data Entry'!Z1454*1000,IF('Data Entry'!AA1454="ml",'Data Entry'!Z1454*0.001,IF('Data Entry'!AA1454="kg",'Data Entry'!Z1454*1,IF('Data Entry'!AA1454="Piezas",'Data Entry'!Z1454*1,IF('Data Entry'!AA1454="L",'Data Entry'!Z1454*1,IFERROR(,""))))))))</f>
        <v>0</v>
      </c>
      <c r="H1451" s="1" t="s">
        <v>4</v>
      </c>
      <c r="I1451" s="1">
        <f>IF('Data Entry'!AC1454="g",'Data Entry'!AB1454*0.001,IF('Data Entry'!AC1454="mg",'Data Entry'!AB1454*0.000001,IF('Data Entry'!AC1454="t",'Data Entry'!AB1454*1000,IF('Data Entry'!AC1454="ml",'Data Entry'!AB1454*0.001,IF('Data Entry'!AC1454="kg",'Data Entry'!AB1454*1,IF('Data Entry'!AC1454="L",'Data Entry'!AB1454*1,IFERROR(,"")))))))</f>
        <v>0</v>
      </c>
      <c r="J1451" s="59" t="str">
        <f>'Data Entry'!AU1454</f>
        <v/>
      </c>
      <c r="K1451" s="1">
        <f>IF('Data Entry'!AI1454="g",'Data Entry'!AH1454*0.001*V1451,IF('Data Entry'!AI1454="UI",'Data Entry'!AH1454*0.000001*V1451,IF('Data Entry'!AI1454="mg",'Data Entry'!AH1454*0.000001*V1451,IF('Data Entry'!AI1454="t",'Data Entry'!AH1454*1000*V1451,IF('Data Entry'!AI1454="kg",'Data Entry'!AH1454*1*V1451,IF('Data Entry'!AI1454="L",'Data Entry'!AH1454*1*V1451,IFERROR(,"")))))))</f>
        <v>0</v>
      </c>
      <c r="L1451" s="1" t="s">
        <v>4</v>
      </c>
      <c r="M1451" s="59">
        <f>'Data Entry'!AJ1454</f>
        <v>0</v>
      </c>
      <c r="N1451" s="59" t="str">
        <f>'Data Entry'!AX1454</f>
        <v/>
      </c>
      <c r="O1451" s="1">
        <f>IF('Data Entry'!AL1454="g",'Data Entry'!AK1454*0.001*W1451,IF('Data Entry'!AL1454="UI",'Data Entry'!AK1454*0.000001*W1451,IF('Data Entry'!AL1454="mg",'Data Entry'!AK1454*0.000001*W1451,IF('Data Entry'!AL1454="t",'Data Entry'!AK1454*1000*W1451,IF('Data Entry'!AL1454="kg",'Data Entry'!AK1454*1*W1451,IF('Data Entry'!AL1454="L",'Data Entry'!AK1454*1*W1451,IFERROR(,"")))))))</f>
        <v>0</v>
      </c>
      <c r="P1451" s="1" t="s">
        <v>4</v>
      </c>
      <c r="Q1451" s="59">
        <f>'Data Entry'!AM1454</f>
        <v>0</v>
      </c>
      <c r="R1451" s="59" t="str">
        <f>'Data Entry'!BA1454</f>
        <v/>
      </c>
      <c r="S1451" s="1">
        <f>IF('Data Entry'!AO1454="g",'Data Entry'!AN1454*0.001*X1451,IF('Data Entry'!AO1454="UI",'Data Entry'!AN1454*0.000001*X1451,IF('Data Entry'!AO1454="mg",'Data Entry'!AN1454*0.000001*X1451,IF('Data Entry'!AO1454="t",'Data Entry'!AN1454*1000*X1451,IF('Data Entry'!AO1454="kg",'Data Entry'!AN1454*1*X1451,IF('Data Entry'!AO1454="L",'Data Entry'!AN1454*1*X1451,IFERROR(,"")))))))</f>
        <v>0</v>
      </c>
      <c r="T1451" s="1" t="s">
        <v>4</v>
      </c>
      <c r="U1451" s="59" t="str">
        <f>IF('Data Entry'!AP1454="No aplica","1",'Data Entry'!AP1454)</f>
        <v/>
      </c>
      <c r="V1451" s="59" t="str">
        <f>IF('Data Entry'!AS1454="No aplica","1",'Data Entry'!AS1454)</f>
        <v/>
      </c>
      <c r="W1451" s="59" t="str">
        <f>IF('Data Entry'!AV1454="No aplica","1",'Data Entry'!AV1454)</f>
        <v/>
      </c>
      <c r="X1451" s="59" t="str">
        <f>IF('Data Entry'!AY1454="No aplica","1",'Data Entry'!AY1454)</f>
        <v/>
      </c>
      <c r="Y1451" s="151" t="str">
        <f t="shared" si="22"/>
        <v/>
      </c>
      <c r="Z1451" s="152" t="str">
        <f>IF('Data Entry'!H1454="Yes","1",IF(AND('Data Entry'!H1454="",'Data Entry'!I1454="",'Data Entry'!J1454="",'Data Entry'!K1454="",'Data Entry'!L1454="",'Data Entry'!M1454="",'Data Entry'!N1454="",'Data Entry'!O1454="",'Data Entry'!P1454="",'Data Entry'!Q1454=""),"","1"))</f>
        <v/>
      </c>
      <c r="AA1451" s="152" t="str">
        <f>IF('Data Entry'!R1454="Yes","1",IF(AND('Data Entry'!R1454="",'Data Entry'!S1454="",'Data Entry'!T1454="",'Data Entry'!U1454=""),"","1"))</f>
        <v/>
      </c>
      <c r="AB1451" s="157" t="str">
        <f>IF('Data Entry'!V1454="Yes","1",IF(AND('Data Entry'!V1454="",'Data Entry'!W1454=""),"","1"))</f>
        <v/>
      </c>
    </row>
    <row r="1452" spans="1:28" ht="17">
      <c r="A1452" s="59">
        <f>'Data Entry'!AB1455</f>
        <v>0</v>
      </c>
      <c r="B1452" s="59" t="str">
        <f>'Data Entry'!AR1455</f>
        <v/>
      </c>
      <c r="C1452" s="1">
        <f>IF('Data Entry'!AD1455="g",'Data Entry'!AC1455*0.001*U1452,IF('Data Entry'!AD1455="UI",'Data Entry'!AC1455*0.000001*U1452,IF('Data Entry'!AD1455="mg",'Data Entry'!AC1455*0.000001*U1452,IF('Data Entry'!AD1455="t",'Data Entry'!AC1455*1000*U1452,IF('Data Entry'!AD1455="kg",'Data Entry'!AC1455*1*U1452,IF('Data Entry'!AD1455="L",'Data Entry'!AC1455*1*U1452,IFERROR(,"")))))))</f>
        <v>0</v>
      </c>
      <c r="D1452" s="1" t="s">
        <v>4</v>
      </c>
      <c r="E1452" s="1">
        <f>IF('Data Entry'!AF1455="g",'Data Entry'!AE1455*0.001,IF('Data Entry'!AF1455="mg",'Data Entry'!AE1455*0.000001,IF('Data Entry'!AF1455="t",'Data Entry'!AE1455*1000,IF('Data Entry'!AF1455="ml",'Data Entry'!AE1455*0.001,IF('Data Entry'!AF1455="kg",'Data Entry'!AE1455*1,IF('Data Entry'!AF1455="Pieza",'Data Entry'!AE1455*1,IF('Data Entry'!AF1455="L",'Data Entry'!AE1455*1,IFERROR(,""))))))))</f>
        <v>0</v>
      </c>
      <c r="F1452" s="1" t="s">
        <v>4</v>
      </c>
      <c r="G1452" s="1">
        <f>IF('Data Entry'!AA1455="g",'Data Entry'!Z1455*0.001,IF('Data Entry'!AA1455="mg",'Data Entry'!Z1455*0.000001,IF('Data Entry'!AA1455="t",'Data Entry'!Z1455*1000,IF('Data Entry'!AA1455="ml",'Data Entry'!Z1455*0.001,IF('Data Entry'!AA1455="kg",'Data Entry'!Z1455*1,IF('Data Entry'!AA1455="Piezas",'Data Entry'!Z1455*1,IF('Data Entry'!AA1455="L",'Data Entry'!Z1455*1,IFERROR(,""))))))))</f>
        <v>0</v>
      </c>
      <c r="H1452" s="1" t="s">
        <v>4</v>
      </c>
      <c r="I1452" s="1">
        <f>IF('Data Entry'!AC1455="g",'Data Entry'!AB1455*0.001,IF('Data Entry'!AC1455="mg",'Data Entry'!AB1455*0.000001,IF('Data Entry'!AC1455="t",'Data Entry'!AB1455*1000,IF('Data Entry'!AC1455="ml",'Data Entry'!AB1455*0.001,IF('Data Entry'!AC1455="kg",'Data Entry'!AB1455*1,IF('Data Entry'!AC1455="L",'Data Entry'!AB1455*1,IFERROR(,"")))))))</f>
        <v>0</v>
      </c>
      <c r="J1452" s="59" t="str">
        <f>'Data Entry'!AU1455</f>
        <v/>
      </c>
      <c r="K1452" s="1">
        <f>IF('Data Entry'!AI1455="g",'Data Entry'!AH1455*0.001*V1452,IF('Data Entry'!AI1455="UI",'Data Entry'!AH1455*0.000001*V1452,IF('Data Entry'!AI1455="mg",'Data Entry'!AH1455*0.000001*V1452,IF('Data Entry'!AI1455="t",'Data Entry'!AH1455*1000*V1452,IF('Data Entry'!AI1455="kg",'Data Entry'!AH1455*1*V1452,IF('Data Entry'!AI1455="L",'Data Entry'!AH1455*1*V1452,IFERROR(,"")))))))</f>
        <v>0</v>
      </c>
      <c r="L1452" s="1" t="s">
        <v>4</v>
      </c>
      <c r="M1452" s="59">
        <f>'Data Entry'!AJ1455</f>
        <v>0</v>
      </c>
      <c r="N1452" s="59" t="str">
        <f>'Data Entry'!AX1455</f>
        <v/>
      </c>
      <c r="O1452" s="1">
        <f>IF('Data Entry'!AL1455="g",'Data Entry'!AK1455*0.001*W1452,IF('Data Entry'!AL1455="UI",'Data Entry'!AK1455*0.000001*W1452,IF('Data Entry'!AL1455="mg",'Data Entry'!AK1455*0.000001*W1452,IF('Data Entry'!AL1455="t",'Data Entry'!AK1455*1000*W1452,IF('Data Entry'!AL1455="kg",'Data Entry'!AK1455*1*W1452,IF('Data Entry'!AL1455="L",'Data Entry'!AK1455*1*W1452,IFERROR(,"")))))))</f>
        <v>0</v>
      </c>
      <c r="P1452" s="1" t="s">
        <v>4</v>
      </c>
      <c r="Q1452" s="59">
        <f>'Data Entry'!AM1455</f>
        <v>0</v>
      </c>
      <c r="R1452" s="59" t="str">
        <f>'Data Entry'!BA1455</f>
        <v/>
      </c>
      <c r="S1452" s="1">
        <f>IF('Data Entry'!AO1455="g",'Data Entry'!AN1455*0.001*X1452,IF('Data Entry'!AO1455="UI",'Data Entry'!AN1455*0.000001*X1452,IF('Data Entry'!AO1455="mg",'Data Entry'!AN1455*0.000001*X1452,IF('Data Entry'!AO1455="t",'Data Entry'!AN1455*1000*X1452,IF('Data Entry'!AO1455="kg",'Data Entry'!AN1455*1*X1452,IF('Data Entry'!AO1455="L",'Data Entry'!AN1455*1*X1452,IFERROR(,"")))))))</f>
        <v>0</v>
      </c>
      <c r="T1452" s="1" t="s">
        <v>4</v>
      </c>
      <c r="U1452" s="59" t="str">
        <f>IF('Data Entry'!AP1455="No aplica","1",'Data Entry'!AP1455)</f>
        <v/>
      </c>
      <c r="V1452" s="59" t="str">
        <f>IF('Data Entry'!AS1455="No aplica","1",'Data Entry'!AS1455)</f>
        <v/>
      </c>
      <c r="W1452" s="59" t="str">
        <f>IF('Data Entry'!AV1455="No aplica","1",'Data Entry'!AV1455)</f>
        <v/>
      </c>
      <c r="X1452" s="59" t="str">
        <f>IF('Data Entry'!AY1455="No aplica","1",'Data Entry'!AY1455)</f>
        <v/>
      </c>
      <c r="Y1452" s="151" t="str">
        <f t="shared" si="22"/>
        <v/>
      </c>
      <c r="Z1452" s="152" t="str">
        <f>IF('Data Entry'!H1455="Yes","1",IF(AND('Data Entry'!H1455="",'Data Entry'!I1455="",'Data Entry'!J1455="",'Data Entry'!K1455="",'Data Entry'!L1455="",'Data Entry'!M1455="",'Data Entry'!N1455="",'Data Entry'!O1455="",'Data Entry'!P1455="",'Data Entry'!Q1455=""),"","1"))</f>
        <v/>
      </c>
      <c r="AA1452" s="152" t="str">
        <f>IF('Data Entry'!R1455="Yes","1",IF(AND('Data Entry'!R1455="",'Data Entry'!S1455="",'Data Entry'!T1455="",'Data Entry'!U1455=""),"","1"))</f>
        <v/>
      </c>
      <c r="AB1452" s="157" t="str">
        <f>IF('Data Entry'!V1455="Yes","1",IF(AND('Data Entry'!V1455="",'Data Entry'!W1455=""),"","1"))</f>
        <v/>
      </c>
    </row>
    <row r="1453" spans="1:28" ht="17">
      <c r="A1453" s="59">
        <f>'Data Entry'!AB1456</f>
        <v>0</v>
      </c>
      <c r="B1453" s="59" t="str">
        <f>'Data Entry'!AR1456</f>
        <v/>
      </c>
      <c r="C1453" s="1">
        <f>IF('Data Entry'!AD1456="g",'Data Entry'!AC1456*0.001*U1453,IF('Data Entry'!AD1456="UI",'Data Entry'!AC1456*0.000001*U1453,IF('Data Entry'!AD1456="mg",'Data Entry'!AC1456*0.000001*U1453,IF('Data Entry'!AD1456="t",'Data Entry'!AC1456*1000*U1453,IF('Data Entry'!AD1456="kg",'Data Entry'!AC1456*1*U1453,IF('Data Entry'!AD1456="L",'Data Entry'!AC1456*1*U1453,IFERROR(,"")))))))</f>
        <v>0</v>
      </c>
      <c r="D1453" s="1" t="s">
        <v>4</v>
      </c>
      <c r="E1453" s="1">
        <f>IF('Data Entry'!AF1456="g",'Data Entry'!AE1456*0.001,IF('Data Entry'!AF1456="mg",'Data Entry'!AE1456*0.000001,IF('Data Entry'!AF1456="t",'Data Entry'!AE1456*1000,IF('Data Entry'!AF1456="ml",'Data Entry'!AE1456*0.001,IF('Data Entry'!AF1456="kg",'Data Entry'!AE1456*1,IF('Data Entry'!AF1456="Pieza",'Data Entry'!AE1456*1,IF('Data Entry'!AF1456="L",'Data Entry'!AE1456*1,IFERROR(,""))))))))</f>
        <v>0</v>
      </c>
      <c r="F1453" s="1" t="s">
        <v>4</v>
      </c>
      <c r="G1453" s="1">
        <f>IF('Data Entry'!AA1456="g",'Data Entry'!Z1456*0.001,IF('Data Entry'!AA1456="mg",'Data Entry'!Z1456*0.000001,IF('Data Entry'!AA1456="t",'Data Entry'!Z1456*1000,IF('Data Entry'!AA1456="ml",'Data Entry'!Z1456*0.001,IF('Data Entry'!AA1456="kg",'Data Entry'!Z1456*1,IF('Data Entry'!AA1456="Piezas",'Data Entry'!Z1456*1,IF('Data Entry'!AA1456="L",'Data Entry'!Z1456*1,IFERROR(,""))))))))</f>
        <v>0</v>
      </c>
      <c r="H1453" s="1" t="s">
        <v>4</v>
      </c>
      <c r="I1453" s="1">
        <f>IF('Data Entry'!AC1456="g",'Data Entry'!AB1456*0.001,IF('Data Entry'!AC1456="mg",'Data Entry'!AB1456*0.000001,IF('Data Entry'!AC1456="t",'Data Entry'!AB1456*1000,IF('Data Entry'!AC1456="ml",'Data Entry'!AB1456*0.001,IF('Data Entry'!AC1456="kg",'Data Entry'!AB1456*1,IF('Data Entry'!AC1456="L",'Data Entry'!AB1456*1,IFERROR(,"")))))))</f>
        <v>0</v>
      </c>
      <c r="J1453" s="59" t="str">
        <f>'Data Entry'!AU1456</f>
        <v/>
      </c>
      <c r="K1453" s="1">
        <f>IF('Data Entry'!AI1456="g",'Data Entry'!AH1456*0.001*V1453,IF('Data Entry'!AI1456="UI",'Data Entry'!AH1456*0.000001*V1453,IF('Data Entry'!AI1456="mg",'Data Entry'!AH1456*0.000001*V1453,IF('Data Entry'!AI1456="t",'Data Entry'!AH1456*1000*V1453,IF('Data Entry'!AI1456="kg",'Data Entry'!AH1456*1*V1453,IF('Data Entry'!AI1456="L",'Data Entry'!AH1456*1*V1453,IFERROR(,"")))))))</f>
        <v>0</v>
      </c>
      <c r="L1453" s="1" t="s">
        <v>4</v>
      </c>
      <c r="M1453" s="59">
        <f>'Data Entry'!AJ1456</f>
        <v>0</v>
      </c>
      <c r="N1453" s="59" t="str">
        <f>'Data Entry'!AX1456</f>
        <v/>
      </c>
      <c r="O1453" s="1">
        <f>IF('Data Entry'!AL1456="g",'Data Entry'!AK1456*0.001*W1453,IF('Data Entry'!AL1456="UI",'Data Entry'!AK1456*0.000001*W1453,IF('Data Entry'!AL1456="mg",'Data Entry'!AK1456*0.000001*W1453,IF('Data Entry'!AL1456="t",'Data Entry'!AK1456*1000*W1453,IF('Data Entry'!AL1456="kg",'Data Entry'!AK1456*1*W1453,IF('Data Entry'!AL1456="L",'Data Entry'!AK1456*1*W1453,IFERROR(,"")))))))</f>
        <v>0</v>
      </c>
      <c r="P1453" s="1" t="s">
        <v>4</v>
      </c>
      <c r="Q1453" s="59">
        <f>'Data Entry'!AM1456</f>
        <v>0</v>
      </c>
      <c r="R1453" s="59" t="str">
        <f>'Data Entry'!BA1456</f>
        <v/>
      </c>
      <c r="S1453" s="1">
        <f>IF('Data Entry'!AO1456="g",'Data Entry'!AN1456*0.001*X1453,IF('Data Entry'!AO1456="UI",'Data Entry'!AN1456*0.000001*X1453,IF('Data Entry'!AO1456="mg",'Data Entry'!AN1456*0.000001*X1453,IF('Data Entry'!AO1456="t",'Data Entry'!AN1456*1000*X1453,IF('Data Entry'!AO1456="kg",'Data Entry'!AN1456*1*X1453,IF('Data Entry'!AO1456="L",'Data Entry'!AN1456*1*X1453,IFERROR(,"")))))))</f>
        <v>0</v>
      </c>
      <c r="T1453" s="1" t="s">
        <v>4</v>
      </c>
      <c r="U1453" s="59" t="str">
        <f>IF('Data Entry'!AP1456="No aplica","1",'Data Entry'!AP1456)</f>
        <v/>
      </c>
      <c r="V1453" s="59" t="str">
        <f>IF('Data Entry'!AS1456="No aplica","1",'Data Entry'!AS1456)</f>
        <v/>
      </c>
      <c r="W1453" s="59" t="str">
        <f>IF('Data Entry'!AV1456="No aplica","1",'Data Entry'!AV1456)</f>
        <v/>
      </c>
      <c r="X1453" s="59" t="str">
        <f>IF('Data Entry'!AY1456="No aplica","1",'Data Entry'!AY1456)</f>
        <v/>
      </c>
      <c r="Y1453" s="151" t="str">
        <f t="shared" si="22"/>
        <v/>
      </c>
      <c r="Z1453" s="152" t="str">
        <f>IF('Data Entry'!H1456="Yes","1",IF(AND('Data Entry'!H1456="",'Data Entry'!I1456="",'Data Entry'!J1456="",'Data Entry'!K1456="",'Data Entry'!L1456="",'Data Entry'!M1456="",'Data Entry'!N1456="",'Data Entry'!O1456="",'Data Entry'!P1456="",'Data Entry'!Q1456=""),"","1"))</f>
        <v/>
      </c>
      <c r="AA1453" s="152" t="str">
        <f>IF('Data Entry'!R1456="Yes","1",IF(AND('Data Entry'!R1456="",'Data Entry'!S1456="",'Data Entry'!T1456="",'Data Entry'!U1456=""),"","1"))</f>
        <v/>
      </c>
      <c r="AB1453" s="157" t="str">
        <f>IF('Data Entry'!V1456="Yes","1",IF(AND('Data Entry'!V1456="",'Data Entry'!W1456=""),"","1"))</f>
        <v/>
      </c>
    </row>
    <row r="1454" spans="1:28" ht="17">
      <c r="A1454" s="59">
        <f>'Data Entry'!AB1457</f>
        <v>0</v>
      </c>
      <c r="B1454" s="59" t="str">
        <f>'Data Entry'!AR1457</f>
        <v/>
      </c>
      <c r="C1454" s="1">
        <f>IF('Data Entry'!AD1457="g",'Data Entry'!AC1457*0.001*U1454,IF('Data Entry'!AD1457="UI",'Data Entry'!AC1457*0.000001*U1454,IF('Data Entry'!AD1457="mg",'Data Entry'!AC1457*0.000001*U1454,IF('Data Entry'!AD1457="t",'Data Entry'!AC1457*1000*U1454,IF('Data Entry'!AD1457="kg",'Data Entry'!AC1457*1*U1454,IF('Data Entry'!AD1457="L",'Data Entry'!AC1457*1*U1454,IFERROR(,"")))))))</f>
        <v>0</v>
      </c>
      <c r="D1454" s="1" t="s">
        <v>4</v>
      </c>
      <c r="E1454" s="1">
        <f>IF('Data Entry'!AF1457="g",'Data Entry'!AE1457*0.001,IF('Data Entry'!AF1457="mg",'Data Entry'!AE1457*0.000001,IF('Data Entry'!AF1457="t",'Data Entry'!AE1457*1000,IF('Data Entry'!AF1457="ml",'Data Entry'!AE1457*0.001,IF('Data Entry'!AF1457="kg",'Data Entry'!AE1457*1,IF('Data Entry'!AF1457="Pieza",'Data Entry'!AE1457*1,IF('Data Entry'!AF1457="L",'Data Entry'!AE1457*1,IFERROR(,""))))))))</f>
        <v>0</v>
      </c>
      <c r="F1454" s="1" t="s">
        <v>4</v>
      </c>
      <c r="G1454" s="1">
        <f>IF('Data Entry'!AA1457="g",'Data Entry'!Z1457*0.001,IF('Data Entry'!AA1457="mg",'Data Entry'!Z1457*0.000001,IF('Data Entry'!AA1457="t",'Data Entry'!Z1457*1000,IF('Data Entry'!AA1457="ml",'Data Entry'!Z1457*0.001,IF('Data Entry'!AA1457="kg",'Data Entry'!Z1457*1,IF('Data Entry'!AA1457="Piezas",'Data Entry'!Z1457*1,IF('Data Entry'!AA1457="L",'Data Entry'!Z1457*1,IFERROR(,""))))))))</f>
        <v>0</v>
      </c>
      <c r="H1454" s="1" t="s">
        <v>4</v>
      </c>
      <c r="I1454" s="1">
        <f>IF('Data Entry'!AC1457="g",'Data Entry'!AB1457*0.001,IF('Data Entry'!AC1457="mg",'Data Entry'!AB1457*0.000001,IF('Data Entry'!AC1457="t",'Data Entry'!AB1457*1000,IF('Data Entry'!AC1457="ml",'Data Entry'!AB1457*0.001,IF('Data Entry'!AC1457="kg",'Data Entry'!AB1457*1,IF('Data Entry'!AC1457="L",'Data Entry'!AB1457*1,IFERROR(,"")))))))</f>
        <v>0</v>
      </c>
      <c r="J1454" s="59" t="str">
        <f>'Data Entry'!AU1457</f>
        <v/>
      </c>
      <c r="K1454" s="1">
        <f>IF('Data Entry'!AI1457="g",'Data Entry'!AH1457*0.001*V1454,IF('Data Entry'!AI1457="UI",'Data Entry'!AH1457*0.000001*V1454,IF('Data Entry'!AI1457="mg",'Data Entry'!AH1457*0.000001*V1454,IF('Data Entry'!AI1457="t",'Data Entry'!AH1457*1000*V1454,IF('Data Entry'!AI1457="kg",'Data Entry'!AH1457*1*V1454,IF('Data Entry'!AI1457="L",'Data Entry'!AH1457*1*V1454,IFERROR(,"")))))))</f>
        <v>0</v>
      </c>
      <c r="L1454" s="1" t="s">
        <v>4</v>
      </c>
      <c r="M1454" s="59">
        <f>'Data Entry'!AJ1457</f>
        <v>0</v>
      </c>
      <c r="N1454" s="59" t="str">
        <f>'Data Entry'!AX1457</f>
        <v/>
      </c>
      <c r="O1454" s="1">
        <f>IF('Data Entry'!AL1457="g",'Data Entry'!AK1457*0.001*W1454,IF('Data Entry'!AL1457="UI",'Data Entry'!AK1457*0.000001*W1454,IF('Data Entry'!AL1457="mg",'Data Entry'!AK1457*0.000001*W1454,IF('Data Entry'!AL1457="t",'Data Entry'!AK1457*1000*W1454,IF('Data Entry'!AL1457="kg",'Data Entry'!AK1457*1*W1454,IF('Data Entry'!AL1457="L",'Data Entry'!AK1457*1*W1454,IFERROR(,"")))))))</f>
        <v>0</v>
      </c>
      <c r="P1454" s="1" t="s">
        <v>4</v>
      </c>
      <c r="Q1454" s="59">
        <f>'Data Entry'!AM1457</f>
        <v>0</v>
      </c>
      <c r="R1454" s="59" t="str">
        <f>'Data Entry'!BA1457</f>
        <v/>
      </c>
      <c r="S1454" s="1">
        <f>IF('Data Entry'!AO1457="g",'Data Entry'!AN1457*0.001*X1454,IF('Data Entry'!AO1457="UI",'Data Entry'!AN1457*0.000001*X1454,IF('Data Entry'!AO1457="mg",'Data Entry'!AN1457*0.000001*X1454,IF('Data Entry'!AO1457="t",'Data Entry'!AN1457*1000*X1454,IF('Data Entry'!AO1457="kg",'Data Entry'!AN1457*1*X1454,IF('Data Entry'!AO1457="L",'Data Entry'!AN1457*1*X1454,IFERROR(,"")))))))</f>
        <v>0</v>
      </c>
      <c r="T1454" s="1" t="s">
        <v>4</v>
      </c>
      <c r="U1454" s="59" t="str">
        <f>IF('Data Entry'!AP1457="No aplica","1",'Data Entry'!AP1457)</f>
        <v/>
      </c>
      <c r="V1454" s="59" t="str">
        <f>IF('Data Entry'!AS1457="No aplica","1",'Data Entry'!AS1457)</f>
        <v/>
      </c>
      <c r="W1454" s="59" t="str">
        <f>IF('Data Entry'!AV1457="No aplica","1",'Data Entry'!AV1457)</f>
        <v/>
      </c>
      <c r="X1454" s="59" t="str">
        <f>IF('Data Entry'!AY1457="No aplica","1",'Data Entry'!AY1457)</f>
        <v/>
      </c>
      <c r="Y1454" s="151" t="str">
        <f t="shared" si="22"/>
        <v/>
      </c>
      <c r="Z1454" s="152" t="str">
        <f>IF('Data Entry'!H1457="Yes","1",IF(AND('Data Entry'!H1457="",'Data Entry'!I1457="",'Data Entry'!J1457="",'Data Entry'!K1457="",'Data Entry'!L1457="",'Data Entry'!M1457="",'Data Entry'!N1457="",'Data Entry'!O1457="",'Data Entry'!P1457="",'Data Entry'!Q1457=""),"","1"))</f>
        <v/>
      </c>
      <c r="AA1454" s="152" t="str">
        <f>IF('Data Entry'!R1457="Yes","1",IF(AND('Data Entry'!R1457="",'Data Entry'!S1457="",'Data Entry'!T1457="",'Data Entry'!U1457=""),"","1"))</f>
        <v/>
      </c>
      <c r="AB1454" s="157" t="str">
        <f>IF('Data Entry'!V1457="Yes","1",IF(AND('Data Entry'!V1457="",'Data Entry'!W1457=""),"","1"))</f>
        <v/>
      </c>
    </row>
    <row r="1455" spans="1:28" ht="17">
      <c r="A1455" s="59">
        <f>'Data Entry'!AB1458</f>
        <v>0</v>
      </c>
      <c r="B1455" s="59" t="str">
        <f>'Data Entry'!AR1458</f>
        <v/>
      </c>
      <c r="C1455" s="1">
        <f>IF('Data Entry'!AD1458="g",'Data Entry'!AC1458*0.001*U1455,IF('Data Entry'!AD1458="UI",'Data Entry'!AC1458*0.000001*U1455,IF('Data Entry'!AD1458="mg",'Data Entry'!AC1458*0.000001*U1455,IF('Data Entry'!AD1458="t",'Data Entry'!AC1458*1000*U1455,IF('Data Entry'!AD1458="kg",'Data Entry'!AC1458*1*U1455,IF('Data Entry'!AD1458="L",'Data Entry'!AC1458*1*U1455,IFERROR(,"")))))))</f>
        <v>0</v>
      </c>
      <c r="D1455" s="1" t="s">
        <v>4</v>
      </c>
      <c r="E1455" s="1">
        <f>IF('Data Entry'!AF1458="g",'Data Entry'!AE1458*0.001,IF('Data Entry'!AF1458="mg",'Data Entry'!AE1458*0.000001,IF('Data Entry'!AF1458="t",'Data Entry'!AE1458*1000,IF('Data Entry'!AF1458="ml",'Data Entry'!AE1458*0.001,IF('Data Entry'!AF1458="kg",'Data Entry'!AE1458*1,IF('Data Entry'!AF1458="Pieza",'Data Entry'!AE1458*1,IF('Data Entry'!AF1458="L",'Data Entry'!AE1458*1,IFERROR(,""))))))))</f>
        <v>0</v>
      </c>
      <c r="F1455" s="1" t="s">
        <v>4</v>
      </c>
      <c r="G1455" s="1">
        <f>IF('Data Entry'!AA1458="g",'Data Entry'!Z1458*0.001,IF('Data Entry'!AA1458="mg",'Data Entry'!Z1458*0.000001,IF('Data Entry'!AA1458="t",'Data Entry'!Z1458*1000,IF('Data Entry'!AA1458="ml",'Data Entry'!Z1458*0.001,IF('Data Entry'!AA1458="kg",'Data Entry'!Z1458*1,IF('Data Entry'!AA1458="Piezas",'Data Entry'!Z1458*1,IF('Data Entry'!AA1458="L",'Data Entry'!Z1458*1,IFERROR(,""))))))))</f>
        <v>0</v>
      </c>
      <c r="H1455" s="1" t="s">
        <v>4</v>
      </c>
      <c r="I1455" s="1">
        <f>IF('Data Entry'!AC1458="g",'Data Entry'!AB1458*0.001,IF('Data Entry'!AC1458="mg",'Data Entry'!AB1458*0.000001,IF('Data Entry'!AC1458="t",'Data Entry'!AB1458*1000,IF('Data Entry'!AC1458="ml",'Data Entry'!AB1458*0.001,IF('Data Entry'!AC1458="kg",'Data Entry'!AB1458*1,IF('Data Entry'!AC1458="L",'Data Entry'!AB1458*1,IFERROR(,"")))))))</f>
        <v>0</v>
      </c>
      <c r="J1455" s="59" t="str">
        <f>'Data Entry'!AU1458</f>
        <v/>
      </c>
      <c r="K1455" s="1">
        <f>IF('Data Entry'!AI1458="g",'Data Entry'!AH1458*0.001*V1455,IF('Data Entry'!AI1458="UI",'Data Entry'!AH1458*0.000001*V1455,IF('Data Entry'!AI1458="mg",'Data Entry'!AH1458*0.000001*V1455,IF('Data Entry'!AI1458="t",'Data Entry'!AH1458*1000*V1455,IF('Data Entry'!AI1458="kg",'Data Entry'!AH1458*1*V1455,IF('Data Entry'!AI1458="L",'Data Entry'!AH1458*1*V1455,IFERROR(,"")))))))</f>
        <v>0</v>
      </c>
      <c r="L1455" s="1" t="s">
        <v>4</v>
      </c>
      <c r="M1455" s="59">
        <f>'Data Entry'!AJ1458</f>
        <v>0</v>
      </c>
      <c r="N1455" s="59" t="str">
        <f>'Data Entry'!AX1458</f>
        <v/>
      </c>
      <c r="O1455" s="1">
        <f>IF('Data Entry'!AL1458="g",'Data Entry'!AK1458*0.001*W1455,IF('Data Entry'!AL1458="UI",'Data Entry'!AK1458*0.000001*W1455,IF('Data Entry'!AL1458="mg",'Data Entry'!AK1458*0.000001*W1455,IF('Data Entry'!AL1458="t",'Data Entry'!AK1458*1000*W1455,IF('Data Entry'!AL1458="kg",'Data Entry'!AK1458*1*W1455,IF('Data Entry'!AL1458="L",'Data Entry'!AK1458*1*W1455,IFERROR(,"")))))))</f>
        <v>0</v>
      </c>
      <c r="P1455" s="1" t="s">
        <v>4</v>
      </c>
      <c r="Q1455" s="59">
        <f>'Data Entry'!AM1458</f>
        <v>0</v>
      </c>
      <c r="R1455" s="59" t="str">
        <f>'Data Entry'!BA1458</f>
        <v/>
      </c>
      <c r="S1455" s="1">
        <f>IF('Data Entry'!AO1458="g",'Data Entry'!AN1458*0.001*X1455,IF('Data Entry'!AO1458="UI",'Data Entry'!AN1458*0.000001*X1455,IF('Data Entry'!AO1458="mg",'Data Entry'!AN1458*0.000001*X1455,IF('Data Entry'!AO1458="t",'Data Entry'!AN1458*1000*X1455,IF('Data Entry'!AO1458="kg",'Data Entry'!AN1458*1*X1455,IF('Data Entry'!AO1458="L",'Data Entry'!AN1458*1*X1455,IFERROR(,"")))))))</f>
        <v>0</v>
      </c>
      <c r="T1455" s="1" t="s">
        <v>4</v>
      </c>
      <c r="U1455" s="59" t="str">
        <f>IF('Data Entry'!AP1458="No aplica","1",'Data Entry'!AP1458)</f>
        <v/>
      </c>
      <c r="V1455" s="59" t="str">
        <f>IF('Data Entry'!AS1458="No aplica","1",'Data Entry'!AS1458)</f>
        <v/>
      </c>
      <c r="W1455" s="59" t="str">
        <f>IF('Data Entry'!AV1458="No aplica","1",'Data Entry'!AV1458)</f>
        <v/>
      </c>
      <c r="X1455" s="59" t="str">
        <f>IF('Data Entry'!AY1458="No aplica","1",'Data Entry'!AY1458)</f>
        <v/>
      </c>
      <c r="Y1455" s="151" t="str">
        <f t="shared" si="22"/>
        <v/>
      </c>
      <c r="Z1455" s="152" t="str">
        <f>IF('Data Entry'!H1458="Yes","1",IF(AND('Data Entry'!H1458="",'Data Entry'!I1458="",'Data Entry'!J1458="",'Data Entry'!K1458="",'Data Entry'!L1458="",'Data Entry'!M1458="",'Data Entry'!N1458="",'Data Entry'!O1458="",'Data Entry'!P1458="",'Data Entry'!Q1458=""),"","1"))</f>
        <v/>
      </c>
      <c r="AA1455" s="152" t="str">
        <f>IF('Data Entry'!R1458="Yes","1",IF(AND('Data Entry'!R1458="",'Data Entry'!S1458="",'Data Entry'!T1458="",'Data Entry'!U1458=""),"","1"))</f>
        <v/>
      </c>
      <c r="AB1455" s="157" t="str">
        <f>IF('Data Entry'!V1458="Yes","1",IF(AND('Data Entry'!V1458="",'Data Entry'!W1458=""),"","1"))</f>
        <v/>
      </c>
    </row>
    <row r="1456" spans="1:28" ht="17">
      <c r="A1456" s="59">
        <f>'Data Entry'!AB1459</f>
        <v>0</v>
      </c>
      <c r="B1456" s="59" t="str">
        <f>'Data Entry'!AR1459</f>
        <v/>
      </c>
      <c r="C1456" s="1">
        <f>IF('Data Entry'!AD1459="g",'Data Entry'!AC1459*0.001*U1456,IF('Data Entry'!AD1459="UI",'Data Entry'!AC1459*0.000001*U1456,IF('Data Entry'!AD1459="mg",'Data Entry'!AC1459*0.000001*U1456,IF('Data Entry'!AD1459="t",'Data Entry'!AC1459*1000*U1456,IF('Data Entry'!AD1459="kg",'Data Entry'!AC1459*1*U1456,IF('Data Entry'!AD1459="L",'Data Entry'!AC1459*1*U1456,IFERROR(,"")))))))</f>
        <v>0</v>
      </c>
      <c r="D1456" s="1" t="s">
        <v>4</v>
      </c>
      <c r="E1456" s="1">
        <f>IF('Data Entry'!AF1459="g",'Data Entry'!AE1459*0.001,IF('Data Entry'!AF1459="mg",'Data Entry'!AE1459*0.000001,IF('Data Entry'!AF1459="t",'Data Entry'!AE1459*1000,IF('Data Entry'!AF1459="ml",'Data Entry'!AE1459*0.001,IF('Data Entry'!AF1459="kg",'Data Entry'!AE1459*1,IF('Data Entry'!AF1459="Pieza",'Data Entry'!AE1459*1,IF('Data Entry'!AF1459="L",'Data Entry'!AE1459*1,IFERROR(,""))))))))</f>
        <v>0</v>
      </c>
      <c r="F1456" s="1" t="s">
        <v>4</v>
      </c>
      <c r="G1456" s="1">
        <f>IF('Data Entry'!AA1459="g",'Data Entry'!Z1459*0.001,IF('Data Entry'!AA1459="mg",'Data Entry'!Z1459*0.000001,IF('Data Entry'!AA1459="t",'Data Entry'!Z1459*1000,IF('Data Entry'!AA1459="ml",'Data Entry'!Z1459*0.001,IF('Data Entry'!AA1459="kg",'Data Entry'!Z1459*1,IF('Data Entry'!AA1459="Piezas",'Data Entry'!Z1459*1,IF('Data Entry'!AA1459="L",'Data Entry'!Z1459*1,IFERROR(,""))))))))</f>
        <v>0</v>
      </c>
      <c r="H1456" s="1" t="s">
        <v>4</v>
      </c>
      <c r="I1456" s="1">
        <f>IF('Data Entry'!AC1459="g",'Data Entry'!AB1459*0.001,IF('Data Entry'!AC1459="mg",'Data Entry'!AB1459*0.000001,IF('Data Entry'!AC1459="t",'Data Entry'!AB1459*1000,IF('Data Entry'!AC1459="ml",'Data Entry'!AB1459*0.001,IF('Data Entry'!AC1459="kg",'Data Entry'!AB1459*1,IF('Data Entry'!AC1459="L",'Data Entry'!AB1459*1,IFERROR(,"")))))))</f>
        <v>0</v>
      </c>
      <c r="J1456" s="59" t="str">
        <f>'Data Entry'!AU1459</f>
        <v/>
      </c>
      <c r="K1456" s="1">
        <f>IF('Data Entry'!AI1459="g",'Data Entry'!AH1459*0.001*V1456,IF('Data Entry'!AI1459="UI",'Data Entry'!AH1459*0.000001*V1456,IF('Data Entry'!AI1459="mg",'Data Entry'!AH1459*0.000001*V1456,IF('Data Entry'!AI1459="t",'Data Entry'!AH1459*1000*V1456,IF('Data Entry'!AI1459="kg",'Data Entry'!AH1459*1*V1456,IF('Data Entry'!AI1459="L",'Data Entry'!AH1459*1*V1456,IFERROR(,"")))))))</f>
        <v>0</v>
      </c>
      <c r="L1456" s="1" t="s">
        <v>4</v>
      </c>
      <c r="M1456" s="59">
        <f>'Data Entry'!AJ1459</f>
        <v>0</v>
      </c>
      <c r="N1456" s="59" t="str">
        <f>'Data Entry'!AX1459</f>
        <v/>
      </c>
      <c r="O1456" s="1">
        <f>IF('Data Entry'!AL1459="g",'Data Entry'!AK1459*0.001*W1456,IF('Data Entry'!AL1459="UI",'Data Entry'!AK1459*0.000001*W1456,IF('Data Entry'!AL1459="mg",'Data Entry'!AK1459*0.000001*W1456,IF('Data Entry'!AL1459="t",'Data Entry'!AK1459*1000*W1456,IF('Data Entry'!AL1459="kg",'Data Entry'!AK1459*1*W1456,IF('Data Entry'!AL1459="L",'Data Entry'!AK1459*1*W1456,IFERROR(,"")))))))</f>
        <v>0</v>
      </c>
      <c r="P1456" s="1" t="s">
        <v>4</v>
      </c>
      <c r="Q1456" s="59">
        <f>'Data Entry'!AM1459</f>
        <v>0</v>
      </c>
      <c r="R1456" s="59" t="str">
        <f>'Data Entry'!BA1459</f>
        <v/>
      </c>
      <c r="S1456" s="1">
        <f>IF('Data Entry'!AO1459="g",'Data Entry'!AN1459*0.001*X1456,IF('Data Entry'!AO1459="UI",'Data Entry'!AN1459*0.000001*X1456,IF('Data Entry'!AO1459="mg",'Data Entry'!AN1459*0.000001*X1456,IF('Data Entry'!AO1459="t",'Data Entry'!AN1459*1000*X1456,IF('Data Entry'!AO1459="kg",'Data Entry'!AN1459*1*X1456,IF('Data Entry'!AO1459="L",'Data Entry'!AN1459*1*X1456,IFERROR(,"")))))))</f>
        <v>0</v>
      </c>
      <c r="T1456" s="1" t="s">
        <v>4</v>
      </c>
      <c r="U1456" s="59" t="str">
        <f>IF('Data Entry'!AP1459="No aplica","1",'Data Entry'!AP1459)</f>
        <v/>
      </c>
      <c r="V1456" s="59" t="str">
        <f>IF('Data Entry'!AS1459="No aplica","1",'Data Entry'!AS1459)</f>
        <v/>
      </c>
      <c r="W1456" s="59" t="str">
        <f>IF('Data Entry'!AV1459="No aplica","1",'Data Entry'!AV1459)</f>
        <v/>
      </c>
      <c r="X1456" s="59" t="str">
        <f>IF('Data Entry'!AY1459="No aplica","1",'Data Entry'!AY1459)</f>
        <v/>
      </c>
      <c r="Y1456" s="151" t="str">
        <f t="shared" si="22"/>
        <v/>
      </c>
      <c r="Z1456" s="152" t="str">
        <f>IF('Data Entry'!H1459="Yes","1",IF(AND('Data Entry'!H1459="",'Data Entry'!I1459="",'Data Entry'!J1459="",'Data Entry'!K1459="",'Data Entry'!L1459="",'Data Entry'!M1459="",'Data Entry'!N1459="",'Data Entry'!O1459="",'Data Entry'!P1459="",'Data Entry'!Q1459=""),"","1"))</f>
        <v/>
      </c>
      <c r="AA1456" s="152" t="str">
        <f>IF('Data Entry'!R1459="Yes","1",IF(AND('Data Entry'!R1459="",'Data Entry'!S1459="",'Data Entry'!T1459="",'Data Entry'!U1459=""),"","1"))</f>
        <v/>
      </c>
      <c r="AB1456" s="157" t="str">
        <f>IF('Data Entry'!V1459="Yes","1",IF(AND('Data Entry'!V1459="",'Data Entry'!W1459=""),"","1"))</f>
        <v/>
      </c>
    </row>
    <row r="1457" spans="1:28" ht="17">
      <c r="A1457" s="59">
        <f>'Data Entry'!AB1460</f>
        <v>0</v>
      </c>
      <c r="B1457" s="59" t="str">
        <f>'Data Entry'!AR1460</f>
        <v/>
      </c>
      <c r="C1457" s="1">
        <f>IF('Data Entry'!AD1460="g",'Data Entry'!AC1460*0.001*U1457,IF('Data Entry'!AD1460="UI",'Data Entry'!AC1460*0.000001*U1457,IF('Data Entry'!AD1460="mg",'Data Entry'!AC1460*0.000001*U1457,IF('Data Entry'!AD1460="t",'Data Entry'!AC1460*1000*U1457,IF('Data Entry'!AD1460="kg",'Data Entry'!AC1460*1*U1457,IF('Data Entry'!AD1460="L",'Data Entry'!AC1460*1*U1457,IFERROR(,"")))))))</f>
        <v>0</v>
      </c>
      <c r="D1457" s="1" t="s">
        <v>4</v>
      </c>
      <c r="E1457" s="1">
        <f>IF('Data Entry'!AF1460="g",'Data Entry'!AE1460*0.001,IF('Data Entry'!AF1460="mg",'Data Entry'!AE1460*0.000001,IF('Data Entry'!AF1460="t",'Data Entry'!AE1460*1000,IF('Data Entry'!AF1460="ml",'Data Entry'!AE1460*0.001,IF('Data Entry'!AF1460="kg",'Data Entry'!AE1460*1,IF('Data Entry'!AF1460="Pieza",'Data Entry'!AE1460*1,IF('Data Entry'!AF1460="L",'Data Entry'!AE1460*1,IFERROR(,""))))))))</f>
        <v>0</v>
      </c>
      <c r="F1457" s="1" t="s">
        <v>4</v>
      </c>
      <c r="G1457" s="1">
        <f>IF('Data Entry'!AA1460="g",'Data Entry'!Z1460*0.001,IF('Data Entry'!AA1460="mg",'Data Entry'!Z1460*0.000001,IF('Data Entry'!AA1460="t",'Data Entry'!Z1460*1000,IF('Data Entry'!AA1460="ml",'Data Entry'!Z1460*0.001,IF('Data Entry'!AA1460="kg",'Data Entry'!Z1460*1,IF('Data Entry'!AA1460="Piezas",'Data Entry'!Z1460*1,IF('Data Entry'!AA1460="L",'Data Entry'!Z1460*1,IFERROR(,""))))))))</f>
        <v>0</v>
      </c>
      <c r="H1457" s="1" t="s">
        <v>4</v>
      </c>
      <c r="I1457" s="1">
        <f>IF('Data Entry'!AC1460="g",'Data Entry'!AB1460*0.001,IF('Data Entry'!AC1460="mg",'Data Entry'!AB1460*0.000001,IF('Data Entry'!AC1460="t",'Data Entry'!AB1460*1000,IF('Data Entry'!AC1460="ml",'Data Entry'!AB1460*0.001,IF('Data Entry'!AC1460="kg",'Data Entry'!AB1460*1,IF('Data Entry'!AC1460="L",'Data Entry'!AB1460*1,IFERROR(,"")))))))</f>
        <v>0</v>
      </c>
      <c r="J1457" s="59" t="str">
        <f>'Data Entry'!AU1460</f>
        <v/>
      </c>
      <c r="K1457" s="1">
        <f>IF('Data Entry'!AI1460="g",'Data Entry'!AH1460*0.001*V1457,IF('Data Entry'!AI1460="UI",'Data Entry'!AH1460*0.000001*V1457,IF('Data Entry'!AI1460="mg",'Data Entry'!AH1460*0.000001*V1457,IF('Data Entry'!AI1460="t",'Data Entry'!AH1460*1000*V1457,IF('Data Entry'!AI1460="kg",'Data Entry'!AH1460*1*V1457,IF('Data Entry'!AI1460="L",'Data Entry'!AH1460*1*V1457,IFERROR(,"")))))))</f>
        <v>0</v>
      </c>
      <c r="L1457" s="1" t="s">
        <v>4</v>
      </c>
      <c r="M1457" s="59">
        <f>'Data Entry'!AJ1460</f>
        <v>0</v>
      </c>
      <c r="N1457" s="59" t="str">
        <f>'Data Entry'!AX1460</f>
        <v/>
      </c>
      <c r="O1457" s="1">
        <f>IF('Data Entry'!AL1460="g",'Data Entry'!AK1460*0.001*W1457,IF('Data Entry'!AL1460="UI",'Data Entry'!AK1460*0.000001*W1457,IF('Data Entry'!AL1460="mg",'Data Entry'!AK1460*0.000001*W1457,IF('Data Entry'!AL1460="t",'Data Entry'!AK1460*1000*W1457,IF('Data Entry'!AL1460="kg",'Data Entry'!AK1460*1*W1457,IF('Data Entry'!AL1460="L",'Data Entry'!AK1460*1*W1457,IFERROR(,"")))))))</f>
        <v>0</v>
      </c>
      <c r="P1457" s="1" t="s">
        <v>4</v>
      </c>
      <c r="Q1457" s="59">
        <f>'Data Entry'!AM1460</f>
        <v>0</v>
      </c>
      <c r="R1457" s="59" t="str">
        <f>'Data Entry'!BA1460</f>
        <v/>
      </c>
      <c r="S1457" s="1">
        <f>IF('Data Entry'!AO1460="g",'Data Entry'!AN1460*0.001*X1457,IF('Data Entry'!AO1460="UI",'Data Entry'!AN1460*0.000001*X1457,IF('Data Entry'!AO1460="mg",'Data Entry'!AN1460*0.000001*X1457,IF('Data Entry'!AO1460="t",'Data Entry'!AN1460*1000*X1457,IF('Data Entry'!AO1460="kg",'Data Entry'!AN1460*1*X1457,IF('Data Entry'!AO1460="L",'Data Entry'!AN1460*1*X1457,IFERROR(,"")))))))</f>
        <v>0</v>
      </c>
      <c r="T1457" s="1" t="s">
        <v>4</v>
      </c>
      <c r="U1457" s="59" t="str">
        <f>IF('Data Entry'!AP1460="No aplica","1",'Data Entry'!AP1460)</f>
        <v/>
      </c>
      <c r="V1457" s="59" t="str">
        <f>IF('Data Entry'!AS1460="No aplica","1",'Data Entry'!AS1460)</f>
        <v/>
      </c>
      <c r="W1457" s="59" t="str">
        <f>IF('Data Entry'!AV1460="No aplica","1",'Data Entry'!AV1460)</f>
        <v/>
      </c>
      <c r="X1457" s="59" t="str">
        <f>IF('Data Entry'!AY1460="No aplica","1",'Data Entry'!AY1460)</f>
        <v/>
      </c>
      <c r="Y1457" s="151" t="str">
        <f t="shared" si="22"/>
        <v/>
      </c>
      <c r="Z1457" s="152" t="str">
        <f>IF('Data Entry'!H1460="Yes","1",IF(AND('Data Entry'!H1460="",'Data Entry'!I1460="",'Data Entry'!J1460="",'Data Entry'!K1460="",'Data Entry'!L1460="",'Data Entry'!M1460="",'Data Entry'!N1460="",'Data Entry'!O1460="",'Data Entry'!P1460="",'Data Entry'!Q1460=""),"","1"))</f>
        <v/>
      </c>
      <c r="AA1457" s="152" t="str">
        <f>IF('Data Entry'!R1460="Yes","1",IF(AND('Data Entry'!R1460="",'Data Entry'!S1460="",'Data Entry'!T1460="",'Data Entry'!U1460=""),"","1"))</f>
        <v/>
      </c>
      <c r="AB1457" s="157" t="str">
        <f>IF('Data Entry'!V1460="Yes","1",IF(AND('Data Entry'!V1460="",'Data Entry'!W1460=""),"","1"))</f>
        <v/>
      </c>
    </row>
    <row r="1458" spans="1:28" ht="17">
      <c r="A1458" s="59">
        <f>'Data Entry'!AB1461</f>
        <v>0</v>
      </c>
      <c r="B1458" s="59" t="str">
        <f>'Data Entry'!AR1461</f>
        <v/>
      </c>
      <c r="C1458" s="1">
        <f>IF('Data Entry'!AD1461="g",'Data Entry'!AC1461*0.001*U1458,IF('Data Entry'!AD1461="UI",'Data Entry'!AC1461*0.000001*U1458,IF('Data Entry'!AD1461="mg",'Data Entry'!AC1461*0.000001*U1458,IF('Data Entry'!AD1461="t",'Data Entry'!AC1461*1000*U1458,IF('Data Entry'!AD1461="kg",'Data Entry'!AC1461*1*U1458,IF('Data Entry'!AD1461="L",'Data Entry'!AC1461*1*U1458,IFERROR(,"")))))))</f>
        <v>0</v>
      </c>
      <c r="D1458" s="1" t="s">
        <v>4</v>
      </c>
      <c r="E1458" s="1">
        <f>IF('Data Entry'!AF1461="g",'Data Entry'!AE1461*0.001,IF('Data Entry'!AF1461="mg",'Data Entry'!AE1461*0.000001,IF('Data Entry'!AF1461="t",'Data Entry'!AE1461*1000,IF('Data Entry'!AF1461="ml",'Data Entry'!AE1461*0.001,IF('Data Entry'!AF1461="kg",'Data Entry'!AE1461*1,IF('Data Entry'!AF1461="Pieza",'Data Entry'!AE1461*1,IF('Data Entry'!AF1461="L",'Data Entry'!AE1461*1,IFERROR(,""))))))))</f>
        <v>0</v>
      </c>
      <c r="F1458" s="1" t="s">
        <v>4</v>
      </c>
      <c r="G1458" s="1">
        <f>IF('Data Entry'!AA1461="g",'Data Entry'!Z1461*0.001,IF('Data Entry'!AA1461="mg",'Data Entry'!Z1461*0.000001,IF('Data Entry'!AA1461="t",'Data Entry'!Z1461*1000,IF('Data Entry'!AA1461="ml",'Data Entry'!Z1461*0.001,IF('Data Entry'!AA1461="kg",'Data Entry'!Z1461*1,IF('Data Entry'!AA1461="Piezas",'Data Entry'!Z1461*1,IF('Data Entry'!AA1461="L",'Data Entry'!Z1461*1,IFERROR(,""))))))))</f>
        <v>0</v>
      </c>
      <c r="H1458" s="1" t="s">
        <v>4</v>
      </c>
      <c r="I1458" s="1">
        <f>IF('Data Entry'!AC1461="g",'Data Entry'!AB1461*0.001,IF('Data Entry'!AC1461="mg",'Data Entry'!AB1461*0.000001,IF('Data Entry'!AC1461="t",'Data Entry'!AB1461*1000,IF('Data Entry'!AC1461="ml",'Data Entry'!AB1461*0.001,IF('Data Entry'!AC1461="kg",'Data Entry'!AB1461*1,IF('Data Entry'!AC1461="L",'Data Entry'!AB1461*1,IFERROR(,"")))))))</f>
        <v>0</v>
      </c>
      <c r="J1458" s="59" t="str">
        <f>'Data Entry'!AU1461</f>
        <v/>
      </c>
      <c r="K1458" s="1">
        <f>IF('Data Entry'!AI1461="g",'Data Entry'!AH1461*0.001*V1458,IF('Data Entry'!AI1461="UI",'Data Entry'!AH1461*0.000001*V1458,IF('Data Entry'!AI1461="mg",'Data Entry'!AH1461*0.000001*V1458,IF('Data Entry'!AI1461="t",'Data Entry'!AH1461*1000*V1458,IF('Data Entry'!AI1461="kg",'Data Entry'!AH1461*1*V1458,IF('Data Entry'!AI1461="L",'Data Entry'!AH1461*1*V1458,IFERROR(,"")))))))</f>
        <v>0</v>
      </c>
      <c r="L1458" s="1" t="s">
        <v>4</v>
      </c>
      <c r="M1458" s="59">
        <f>'Data Entry'!AJ1461</f>
        <v>0</v>
      </c>
      <c r="N1458" s="59" t="str">
        <f>'Data Entry'!AX1461</f>
        <v/>
      </c>
      <c r="O1458" s="1">
        <f>IF('Data Entry'!AL1461="g",'Data Entry'!AK1461*0.001*W1458,IF('Data Entry'!AL1461="UI",'Data Entry'!AK1461*0.000001*W1458,IF('Data Entry'!AL1461="mg",'Data Entry'!AK1461*0.000001*W1458,IF('Data Entry'!AL1461="t",'Data Entry'!AK1461*1000*W1458,IF('Data Entry'!AL1461="kg",'Data Entry'!AK1461*1*W1458,IF('Data Entry'!AL1461="L",'Data Entry'!AK1461*1*W1458,IFERROR(,"")))))))</f>
        <v>0</v>
      </c>
      <c r="P1458" s="1" t="s">
        <v>4</v>
      </c>
      <c r="Q1458" s="59">
        <f>'Data Entry'!AM1461</f>
        <v>0</v>
      </c>
      <c r="R1458" s="59" t="str">
        <f>'Data Entry'!BA1461</f>
        <v/>
      </c>
      <c r="S1458" s="1">
        <f>IF('Data Entry'!AO1461="g",'Data Entry'!AN1461*0.001*X1458,IF('Data Entry'!AO1461="UI",'Data Entry'!AN1461*0.000001*X1458,IF('Data Entry'!AO1461="mg",'Data Entry'!AN1461*0.000001*X1458,IF('Data Entry'!AO1461="t",'Data Entry'!AN1461*1000*X1458,IF('Data Entry'!AO1461="kg",'Data Entry'!AN1461*1*X1458,IF('Data Entry'!AO1461="L",'Data Entry'!AN1461*1*X1458,IFERROR(,"")))))))</f>
        <v>0</v>
      </c>
      <c r="T1458" s="1" t="s">
        <v>4</v>
      </c>
      <c r="U1458" s="59" t="str">
        <f>IF('Data Entry'!AP1461="No aplica","1",'Data Entry'!AP1461)</f>
        <v/>
      </c>
      <c r="V1458" s="59" t="str">
        <f>IF('Data Entry'!AS1461="No aplica","1",'Data Entry'!AS1461)</f>
        <v/>
      </c>
      <c r="W1458" s="59" t="str">
        <f>IF('Data Entry'!AV1461="No aplica","1",'Data Entry'!AV1461)</f>
        <v/>
      </c>
      <c r="X1458" s="59" t="str">
        <f>IF('Data Entry'!AY1461="No aplica","1",'Data Entry'!AY1461)</f>
        <v/>
      </c>
      <c r="Y1458" s="151" t="str">
        <f t="shared" si="22"/>
        <v/>
      </c>
      <c r="Z1458" s="152" t="str">
        <f>IF('Data Entry'!H1461="Yes","1",IF(AND('Data Entry'!H1461="",'Data Entry'!I1461="",'Data Entry'!J1461="",'Data Entry'!K1461="",'Data Entry'!L1461="",'Data Entry'!M1461="",'Data Entry'!N1461="",'Data Entry'!O1461="",'Data Entry'!P1461="",'Data Entry'!Q1461=""),"","1"))</f>
        <v/>
      </c>
      <c r="AA1458" s="152" t="str">
        <f>IF('Data Entry'!R1461="Yes","1",IF(AND('Data Entry'!R1461="",'Data Entry'!S1461="",'Data Entry'!T1461="",'Data Entry'!U1461=""),"","1"))</f>
        <v/>
      </c>
      <c r="AB1458" s="157" t="str">
        <f>IF('Data Entry'!V1461="Yes","1",IF(AND('Data Entry'!V1461="",'Data Entry'!W1461=""),"","1"))</f>
        <v/>
      </c>
    </row>
    <row r="1459" spans="1:28" ht="17">
      <c r="A1459" s="59">
        <f>'Data Entry'!AB1462</f>
        <v>0</v>
      </c>
      <c r="B1459" s="59" t="str">
        <f>'Data Entry'!AR1462</f>
        <v/>
      </c>
      <c r="C1459" s="1">
        <f>IF('Data Entry'!AD1462="g",'Data Entry'!AC1462*0.001*U1459,IF('Data Entry'!AD1462="UI",'Data Entry'!AC1462*0.000001*U1459,IF('Data Entry'!AD1462="mg",'Data Entry'!AC1462*0.000001*U1459,IF('Data Entry'!AD1462="t",'Data Entry'!AC1462*1000*U1459,IF('Data Entry'!AD1462="kg",'Data Entry'!AC1462*1*U1459,IF('Data Entry'!AD1462="L",'Data Entry'!AC1462*1*U1459,IFERROR(,"")))))))</f>
        <v>0</v>
      </c>
      <c r="D1459" s="1" t="s">
        <v>4</v>
      </c>
      <c r="E1459" s="1">
        <f>IF('Data Entry'!AF1462="g",'Data Entry'!AE1462*0.001,IF('Data Entry'!AF1462="mg",'Data Entry'!AE1462*0.000001,IF('Data Entry'!AF1462="t",'Data Entry'!AE1462*1000,IF('Data Entry'!AF1462="ml",'Data Entry'!AE1462*0.001,IF('Data Entry'!AF1462="kg",'Data Entry'!AE1462*1,IF('Data Entry'!AF1462="Pieza",'Data Entry'!AE1462*1,IF('Data Entry'!AF1462="L",'Data Entry'!AE1462*1,IFERROR(,""))))))))</f>
        <v>0</v>
      </c>
      <c r="F1459" s="1" t="s">
        <v>4</v>
      </c>
      <c r="G1459" s="1">
        <f>IF('Data Entry'!AA1462="g",'Data Entry'!Z1462*0.001,IF('Data Entry'!AA1462="mg",'Data Entry'!Z1462*0.000001,IF('Data Entry'!AA1462="t",'Data Entry'!Z1462*1000,IF('Data Entry'!AA1462="ml",'Data Entry'!Z1462*0.001,IF('Data Entry'!AA1462="kg",'Data Entry'!Z1462*1,IF('Data Entry'!AA1462="Piezas",'Data Entry'!Z1462*1,IF('Data Entry'!AA1462="L",'Data Entry'!Z1462*1,IFERROR(,""))))))))</f>
        <v>0</v>
      </c>
      <c r="H1459" s="1" t="s">
        <v>4</v>
      </c>
      <c r="I1459" s="1">
        <f>IF('Data Entry'!AC1462="g",'Data Entry'!AB1462*0.001,IF('Data Entry'!AC1462="mg",'Data Entry'!AB1462*0.000001,IF('Data Entry'!AC1462="t",'Data Entry'!AB1462*1000,IF('Data Entry'!AC1462="ml",'Data Entry'!AB1462*0.001,IF('Data Entry'!AC1462="kg",'Data Entry'!AB1462*1,IF('Data Entry'!AC1462="L",'Data Entry'!AB1462*1,IFERROR(,"")))))))</f>
        <v>0</v>
      </c>
      <c r="J1459" s="59" t="str">
        <f>'Data Entry'!AU1462</f>
        <v/>
      </c>
      <c r="K1459" s="1">
        <f>IF('Data Entry'!AI1462="g",'Data Entry'!AH1462*0.001*V1459,IF('Data Entry'!AI1462="UI",'Data Entry'!AH1462*0.000001*V1459,IF('Data Entry'!AI1462="mg",'Data Entry'!AH1462*0.000001*V1459,IF('Data Entry'!AI1462="t",'Data Entry'!AH1462*1000*V1459,IF('Data Entry'!AI1462="kg",'Data Entry'!AH1462*1*V1459,IF('Data Entry'!AI1462="L",'Data Entry'!AH1462*1*V1459,IFERROR(,"")))))))</f>
        <v>0</v>
      </c>
      <c r="L1459" s="1" t="s">
        <v>4</v>
      </c>
      <c r="M1459" s="59">
        <f>'Data Entry'!AJ1462</f>
        <v>0</v>
      </c>
      <c r="N1459" s="59" t="str">
        <f>'Data Entry'!AX1462</f>
        <v/>
      </c>
      <c r="O1459" s="1">
        <f>IF('Data Entry'!AL1462="g",'Data Entry'!AK1462*0.001*W1459,IF('Data Entry'!AL1462="UI",'Data Entry'!AK1462*0.000001*W1459,IF('Data Entry'!AL1462="mg",'Data Entry'!AK1462*0.000001*W1459,IF('Data Entry'!AL1462="t",'Data Entry'!AK1462*1000*W1459,IF('Data Entry'!AL1462="kg",'Data Entry'!AK1462*1*W1459,IF('Data Entry'!AL1462="L",'Data Entry'!AK1462*1*W1459,IFERROR(,"")))))))</f>
        <v>0</v>
      </c>
      <c r="P1459" s="1" t="s">
        <v>4</v>
      </c>
      <c r="Q1459" s="59">
        <f>'Data Entry'!AM1462</f>
        <v>0</v>
      </c>
      <c r="R1459" s="59" t="str">
        <f>'Data Entry'!BA1462</f>
        <v/>
      </c>
      <c r="S1459" s="1">
        <f>IF('Data Entry'!AO1462="g",'Data Entry'!AN1462*0.001*X1459,IF('Data Entry'!AO1462="UI",'Data Entry'!AN1462*0.000001*X1459,IF('Data Entry'!AO1462="mg",'Data Entry'!AN1462*0.000001*X1459,IF('Data Entry'!AO1462="t",'Data Entry'!AN1462*1000*X1459,IF('Data Entry'!AO1462="kg",'Data Entry'!AN1462*1*X1459,IF('Data Entry'!AO1462="L",'Data Entry'!AN1462*1*X1459,IFERROR(,"")))))))</f>
        <v>0</v>
      </c>
      <c r="T1459" s="1" t="s">
        <v>4</v>
      </c>
      <c r="U1459" s="59" t="str">
        <f>IF('Data Entry'!AP1462="No aplica","1",'Data Entry'!AP1462)</f>
        <v/>
      </c>
      <c r="V1459" s="59" t="str">
        <f>IF('Data Entry'!AS1462="No aplica","1",'Data Entry'!AS1462)</f>
        <v/>
      </c>
      <c r="W1459" s="59" t="str">
        <f>IF('Data Entry'!AV1462="No aplica","1",'Data Entry'!AV1462)</f>
        <v/>
      </c>
      <c r="X1459" s="59" t="str">
        <f>IF('Data Entry'!AY1462="No aplica","1",'Data Entry'!AY1462)</f>
        <v/>
      </c>
      <c r="Y1459" s="151" t="str">
        <f t="shared" si="22"/>
        <v/>
      </c>
      <c r="Z1459" s="152" t="str">
        <f>IF('Data Entry'!H1462="Yes","1",IF(AND('Data Entry'!H1462="",'Data Entry'!I1462="",'Data Entry'!J1462="",'Data Entry'!K1462="",'Data Entry'!L1462="",'Data Entry'!M1462="",'Data Entry'!N1462="",'Data Entry'!O1462="",'Data Entry'!P1462="",'Data Entry'!Q1462=""),"","1"))</f>
        <v/>
      </c>
      <c r="AA1459" s="152" t="str">
        <f>IF('Data Entry'!R1462="Yes","1",IF(AND('Data Entry'!R1462="",'Data Entry'!S1462="",'Data Entry'!T1462="",'Data Entry'!U1462=""),"","1"))</f>
        <v/>
      </c>
      <c r="AB1459" s="157" t="str">
        <f>IF('Data Entry'!V1462="Yes","1",IF(AND('Data Entry'!V1462="",'Data Entry'!W1462=""),"","1"))</f>
        <v/>
      </c>
    </row>
    <row r="1460" spans="1:28" ht="17">
      <c r="A1460" s="59">
        <f>'Data Entry'!AB1463</f>
        <v>0</v>
      </c>
      <c r="B1460" s="59" t="str">
        <f>'Data Entry'!AR1463</f>
        <v/>
      </c>
      <c r="C1460" s="1">
        <f>IF('Data Entry'!AD1463="g",'Data Entry'!AC1463*0.001*U1460,IF('Data Entry'!AD1463="UI",'Data Entry'!AC1463*0.000001*U1460,IF('Data Entry'!AD1463="mg",'Data Entry'!AC1463*0.000001*U1460,IF('Data Entry'!AD1463="t",'Data Entry'!AC1463*1000*U1460,IF('Data Entry'!AD1463="kg",'Data Entry'!AC1463*1*U1460,IF('Data Entry'!AD1463="L",'Data Entry'!AC1463*1*U1460,IFERROR(,"")))))))</f>
        <v>0</v>
      </c>
      <c r="D1460" s="1" t="s">
        <v>4</v>
      </c>
      <c r="E1460" s="1">
        <f>IF('Data Entry'!AF1463="g",'Data Entry'!AE1463*0.001,IF('Data Entry'!AF1463="mg",'Data Entry'!AE1463*0.000001,IF('Data Entry'!AF1463="t",'Data Entry'!AE1463*1000,IF('Data Entry'!AF1463="ml",'Data Entry'!AE1463*0.001,IF('Data Entry'!AF1463="kg",'Data Entry'!AE1463*1,IF('Data Entry'!AF1463="Pieza",'Data Entry'!AE1463*1,IF('Data Entry'!AF1463="L",'Data Entry'!AE1463*1,IFERROR(,""))))))))</f>
        <v>0</v>
      </c>
      <c r="F1460" s="1" t="s">
        <v>4</v>
      </c>
      <c r="G1460" s="1">
        <f>IF('Data Entry'!AA1463="g",'Data Entry'!Z1463*0.001,IF('Data Entry'!AA1463="mg",'Data Entry'!Z1463*0.000001,IF('Data Entry'!AA1463="t",'Data Entry'!Z1463*1000,IF('Data Entry'!AA1463="ml",'Data Entry'!Z1463*0.001,IF('Data Entry'!AA1463="kg",'Data Entry'!Z1463*1,IF('Data Entry'!AA1463="Piezas",'Data Entry'!Z1463*1,IF('Data Entry'!AA1463="L",'Data Entry'!Z1463*1,IFERROR(,""))))))))</f>
        <v>0</v>
      </c>
      <c r="H1460" s="1" t="s">
        <v>4</v>
      </c>
      <c r="I1460" s="1">
        <f>IF('Data Entry'!AC1463="g",'Data Entry'!AB1463*0.001,IF('Data Entry'!AC1463="mg",'Data Entry'!AB1463*0.000001,IF('Data Entry'!AC1463="t",'Data Entry'!AB1463*1000,IF('Data Entry'!AC1463="ml",'Data Entry'!AB1463*0.001,IF('Data Entry'!AC1463="kg",'Data Entry'!AB1463*1,IF('Data Entry'!AC1463="L",'Data Entry'!AB1463*1,IFERROR(,"")))))))</f>
        <v>0</v>
      </c>
      <c r="J1460" s="59" t="str">
        <f>'Data Entry'!AU1463</f>
        <v/>
      </c>
      <c r="K1460" s="1">
        <f>IF('Data Entry'!AI1463="g",'Data Entry'!AH1463*0.001*V1460,IF('Data Entry'!AI1463="UI",'Data Entry'!AH1463*0.000001*V1460,IF('Data Entry'!AI1463="mg",'Data Entry'!AH1463*0.000001*V1460,IF('Data Entry'!AI1463="t",'Data Entry'!AH1463*1000*V1460,IF('Data Entry'!AI1463="kg",'Data Entry'!AH1463*1*V1460,IF('Data Entry'!AI1463="L",'Data Entry'!AH1463*1*V1460,IFERROR(,"")))))))</f>
        <v>0</v>
      </c>
      <c r="L1460" s="1" t="s">
        <v>4</v>
      </c>
      <c r="M1460" s="59">
        <f>'Data Entry'!AJ1463</f>
        <v>0</v>
      </c>
      <c r="N1460" s="59" t="str">
        <f>'Data Entry'!AX1463</f>
        <v/>
      </c>
      <c r="O1460" s="1">
        <f>IF('Data Entry'!AL1463="g",'Data Entry'!AK1463*0.001*W1460,IF('Data Entry'!AL1463="UI",'Data Entry'!AK1463*0.000001*W1460,IF('Data Entry'!AL1463="mg",'Data Entry'!AK1463*0.000001*W1460,IF('Data Entry'!AL1463="t",'Data Entry'!AK1463*1000*W1460,IF('Data Entry'!AL1463="kg",'Data Entry'!AK1463*1*W1460,IF('Data Entry'!AL1463="L",'Data Entry'!AK1463*1*W1460,IFERROR(,"")))))))</f>
        <v>0</v>
      </c>
      <c r="P1460" s="1" t="s">
        <v>4</v>
      </c>
      <c r="Q1460" s="59">
        <f>'Data Entry'!AM1463</f>
        <v>0</v>
      </c>
      <c r="R1460" s="59" t="str">
        <f>'Data Entry'!BA1463</f>
        <v/>
      </c>
      <c r="S1460" s="1">
        <f>IF('Data Entry'!AO1463="g",'Data Entry'!AN1463*0.001*X1460,IF('Data Entry'!AO1463="UI",'Data Entry'!AN1463*0.000001*X1460,IF('Data Entry'!AO1463="mg",'Data Entry'!AN1463*0.000001*X1460,IF('Data Entry'!AO1463="t",'Data Entry'!AN1463*1000*X1460,IF('Data Entry'!AO1463="kg",'Data Entry'!AN1463*1*X1460,IF('Data Entry'!AO1463="L",'Data Entry'!AN1463*1*X1460,IFERROR(,"")))))))</f>
        <v>0</v>
      </c>
      <c r="T1460" s="1" t="s">
        <v>4</v>
      </c>
      <c r="U1460" s="59" t="str">
        <f>IF('Data Entry'!AP1463="No aplica","1",'Data Entry'!AP1463)</f>
        <v/>
      </c>
      <c r="V1460" s="59" t="str">
        <f>IF('Data Entry'!AS1463="No aplica","1",'Data Entry'!AS1463)</f>
        <v/>
      </c>
      <c r="W1460" s="59" t="str">
        <f>IF('Data Entry'!AV1463="No aplica","1",'Data Entry'!AV1463)</f>
        <v/>
      </c>
      <c r="X1460" s="59" t="str">
        <f>IF('Data Entry'!AY1463="No aplica","1",'Data Entry'!AY1463)</f>
        <v/>
      </c>
      <c r="Y1460" s="151" t="str">
        <f t="shared" si="22"/>
        <v/>
      </c>
      <c r="Z1460" s="152" t="str">
        <f>IF('Data Entry'!H1463="Yes","1",IF(AND('Data Entry'!H1463="",'Data Entry'!I1463="",'Data Entry'!J1463="",'Data Entry'!K1463="",'Data Entry'!L1463="",'Data Entry'!M1463="",'Data Entry'!N1463="",'Data Entry'!O1463="",'Data Entry'!P1463="",'Data Entry'!Q1463=""),"","1"))</f>
        <v/>
      </c>
      <c r="AA1460" s="152" t="str">
        <f>IF('Data Entry'!R1463="Yes","1",IF(AND('Data Entry'!R1463="",'Data Entry'!S1463="",'Data Entry'!T1463="",'Data Entry'!U1463=""),"","1"))</f>
        <v/>
      </c>
      <c r="AB1460" s="157" t="str">
        <f>IF('Data Entry'!V1463="Yes","1",IF(AND('Data Entry'!V1463="",'Data Entry'!W1463=""),"","1"))</f>
        <v/>
      </c>
    </row>
    <row r="1461" spans="1:28" ht="17">
      <c r="A1461" s="59">
        <f>'Data Entry'!AB1464</f>
        <v>0</v>
      </c>
      <c r="B1461" s="59" t="str">
        <f>'Data Entry'!AR1464</f>
        <v/>
      </c>
      <c r="C1461" s="1">
        <f>IF('Data Entry'!AD1464="g",'Data Entry'!AC1464*0.001*U1461,IF('Data Entry'!AD1464="UI",'Data Entry'!AC1464*0.000001*U1461,IF('Data Entry'!AD1464="mg",'Data Entry'!AC1464*0.000001*U1461,IF('Data Entry'!AD1464="t",'Data Entry'!AC1464*1000*U1461,IF('Data Entry'!AD1464="kg",'Data Entry'!AC1464*1*U1461,IF('Data Entry'!AD1464="L",'Data Entry'!AC1464*1*U1461,IFERROR(,"")))))))</f>
        <v>0</v>
      </c>
      <c r="D1461" s="1" t="s">
        <v>4</v>
      </c>
      <c r="E1461" s="1">
        <f>IF('Data Entry'!AF1464="g",'Data Entry'!AE1464*0.001,IF('Data Entry'!AF1464="mg",'Data Entry'!AE1464*0.000001,IF('Data Entry'!AF1464="t",'Data Entry'!AE1464*1000,IF('Data Entry'!AF1464="ml",'Data Entry'!AE1464*0.001,IF('Data Entry'!AF1464="kg",'Data Entry'!AE1464*1,IF('Data Entry'!AF1464="Pieza",'Data Entry'!AE1464*1,IF('Data Entry'!AF1464="L",'Data Entry'!AE1464*1,IFERROR(,""))))))))</f>
        <v>0</v>
      </c>
      <c r="F1461" s="1" t="s">
        <v>4</v>
      </c>
      <c r="G1461" s="1">
        <f>IF('Data Entry'!AA1464="g",'Data Entry'!Z1464*0.001,IF('Data Entry'!AA1464="mg",'Data Entry'!Z1464*0.000001,IF('Data Entry'!AA1464="t",'Data Entry'!Z1464*1000,IF('Data Entry'!AA1464="ml",'Data Entry'!Z1464*0.001,IF('Data Entry'!AA1464="kg",'Data Entry'!Z1464*1,IF('Data Entry'!AA1464="Piezas",'Data Entry'!Z1464*1,IF('Data Entry'!AA1464="L",'Data Entry'!Z1464*1,IFERROR(,""))))))))</f>
        <v>0</v>
      </c>
      <c r="H1461" s="1" t="s">
        <v>4</v>
      </c>
      <c r="I1461" s="1">
        <f>IF('Data Entry'!AC1464="g",'Data Entry'!AB1464*0.001,IF('Data Entry'!AC1464="mg",'Data Entry'!AB1464*0.000001,IF('Data Entry'!AC1464="t",'Data Entry'!AB1464*1000,IF('Data Entry'!AC1464="ml",'Data Entry'!AB1464*0.001,IF('Data Entry'!AC1464="kg",'Data Entry'!AB1464*1,IF('Data Entry'!AC1464="L",'Data Entry'!AB1464*1,IFERROR(,"")))))))</f>
        <v>0</v>
      </c>
      <c r="J1461" s="59" t="str">
        <f>'Data Entry'!AU1464</f>
        <v/>
      </c>
      <c r="K1461" s="1">
        <f>IF('Data Entry'!AI1464="g",'Data Entry'!AH1464*0.001*V1461,IF('Data Entry'!AI1464="UI",'Data Entry'!AH1464*0.000001*V1461,IF('Data Entry'!AI1464="mg",'Data Entry'!AH1464*0.000001*V1461,IF('Data Entry'!AI1464="t",'Data Entry'!AH1464*1000*V1461,IF('Data Entry'!AI1464="kg",'Data Entry'!AH1464*1*V1461,IF('Data Entry'!AI1464="L",'Data Entry'!AH1464*1*V1461,IFERROR(,"")))))))</f>
        <v>0</v>
      </c>
      <c r="L1461" s="1" t="s">
        <v>4</v>
      </c>
      <c r="M1461" s="59">
        <f>'Data Entry'!AJ1464</f>
        <v>0</v>
      </c>
      <c r="N1461" s="59" t="str">
        <f>'Data Entry'!AX1464</f>
        <v/>
      </c>
      <c r="O1461" s="1">
        <f>IF('Data Entry'!AL1464="g",'Data Entry'!AK1464*0.001*W1461,IF('Data Entry'!AL1464="UI",'Data Entry'!AK1464*0.000001*W1461,IF('Data Entry'!AL1464="mg",'Data Entry'!AK1464*0.000001*W1461,IF('Data Entry'!AL1464="t",'Data Entry'!AK1464*1000*W1461,IF('Data Entry'!AL1464="kg",'Data Entry'!AK1464*1*W1461,IF('Data Entry'!AL1464="L",'Data Entry'!AK1464*1*W1461,IFERROR(,"")))))))</f>
        <v>0</v>
      </c>
      <c r="P1461" s="1" t="s">
        <v>4</v>
      </c>
      <c r="Q1461" s="59">
        <f>'Data Entry'!AM1464</f>
        <v>0</v>
      </c>
      <c r="R1461" s="59" t="str">
        <f>'Data Entry'!BA1464</f>
        <v/>
      </c>
      <c r="S1461" s="1">
        <f>IF('Data Entry'!AO1464="g",'Data Entry'!AN1464*0.001*X1461,IF('Data Entry'!AO1464="UI",'Data Entry'!AN1464*0.000001*X1461,IF('Data Entry'!AO1464="mg",'Data Entry'!AN1464*0.000001*X1461,IF('Data Entry'!AO1464="t",'Data Entry'!AN1464*1000*X1461,IF('Data Entry'!AO1464="kg",'Data Entry'!AN1464*1*X1461,IF('Data Entry'!AO1464="L",'Data Entry'!AN1464*1*X1461,IFERROR(,"")))))))</f>
        <v>0</v>
      </c>
      <c r="T1461" s="1" t="s">
        <v>4</v>
      </c>
      <c r="U1461" s="59" t="str">
        <f>IF('Data Entry'!AP1464="No aplica","1",'Data Entry'!AP1464)</f>
        <v/>
      </c>
      <c r="V1461" s="59" t="str">
        <f>IF('Data Entry'!AS1464="No aplica","1",'Data Entry'!AS1464)</f>
        <v/>
      </c>
      <c r="W1461" s="59" t="str">
        <f>IF('Data Entry'!AV1464="No aplica","1",'Data Entry'!AV1464)</f>
        <v/>
      </c>
      <c r="X1461" s="59" t="str">
        <f>IF('Data Entry'!AY1464="No aplica","1",'Data Entry'!AY1464)</f>
        <v/>
      </c>
      <c r="Y1461" s="151" t="str">
        <f t="shared" si="22"/>
        <v/>
      </c>
      <c r="Z1461" s="152" t="str">
        <f>IF('Data Entry'!H1464="Yes","1",IF(AND('Data Entry'!H1464="",'Data Entry'!I1464="",'Data Entry'!J1464="",'Data Entry'!K1464="",'Data Entry'!L1464="",'Data Entry'!M1464="",'Data Entry'!N1464="",'Data Entry'!O1464="",'Data Entry'!P1464="",'Data Entry'!Q1464=""),"","1"))</f>
        <v/>
      </c>
      <c r="AA1461" s="152" t="str">
        <f>IF('Data Entry'!R1464="Yes","1",IF(AND('Data Entry'!R1464="",'Data Entry'!S1464="",'Data Entry'!T1464="",'Data Entry'!U1464=""),"","1"))</f>
        <v/>
      </c>
      <c r="AB1461" s="157" t="str">
        <f>IF('Data Entry'!V1464="Yes","1",IF(AND('Data Entry'!V1464="",'Data Entry'!W1464=""),"","1"))</f>
        <v/>
      </c>
    </row>
    <row r="1462" spans="1:28" ht="17">
      <c r="A1462" s="59">
        <f>'Data Entry'!AB1465</f>
        <v>0</v>
      </c>
      <c r="B1462" s="59" t="str">
        <f>'Data Entry'!AR1465</f>
        <v/>
      </c>
      <c r="C1462" s="1">
        <f>IF('Data Entry'!AD1465="g",'Data Entry'!AC1465*0.001*U1462,IF('Data Entry'!AD1465="UI",'Data Entry'!AC1465*0.000001*U1462,IF('Data Entry'!AD1465="mg",'Data Entry'!AC1465*0.000001*U1462,IF('Data Entry'!AD1465="t",'Data Entry'!AC1465*1000*U1462,IF('Data Entry'!AD1465="kg",'Data Entry'!AC1465*1*U1462,IF('Data Entry'!AD1465="L",'Data Entry'!AC1465*1*U1462,IFERROR(,"")))))))</f>
        <v>0</v>
      </c>
      <c r="D1462" s="1" t="s">
        <v>4</v>
      </c>
      <c r="E1462" s="1">
        <f>IF('Data Entry'!AF1465="g",'Data Entry'!AE1465*0.001,IF('Data Entry'!AF1465="mg",'Data Entry'!AE1465*0.000001,IF('Data Entry'!AF1465="t",'Data Entry'!AE1465*1000,IF('Data Entry'!AF1465="ml",'Data Entry'!AE1465*0.001,IF('Data Entry'!AF1465="kg",'Data Entry'!AE1465*1,IF('Data Entry'!AF1465="Pieza",'Data Entry'!AE1465*1,IF('Data Entry'!AF1465="L",'Data Entry'!AE1465*1,IFERROR(,""))))))))</f>
        <v>0</v>
      </c>
      <c r="F1462" s="1" t="s">
        <v>4</v>
      </c>
      <c r="G1462" s="1">
        <f>IF('Data Entry'!AA1465="g",'Data Entry'!Z1465*0.001,IF('Data Entry'!AA1465="mg",'Data Entry'!Z1465*0.000001,IF('Data Entry'!AA1465="t",'Data Entry'!Z1465*1000,IF('Data Entry'!AA1465="ml",'Data Entry'!Z1465*0.001,IF('Data Entry'!AA1465="kg",'Data Entry'!Z1465*1,IF('Data Entry'!AA1465="Piezas",'Data Entry'!Z1465*1,IF('Data Entry'!AA1465="L",'Data Entry'!Z1465*1,IFERROR(,""))))))))</f>
        <v>0</v>
      </c>
      <c r="H1462" s="1" t="s">
        <v>4</v>
      </c>
      <c r="I1462" s="1">
        <f>IF('Data Entry'!AC1465="g",'Data Entry'!AB1465*0.001,IF('Data Entry'!AC1465="mg",'Data Entry'!AB1465*0.000001,IF('Data Entry'!AC1465="t",'Data Entry'!AB1465*1000,IF('Data Entry'!AC1465="ml",'Data Entry'!AB1465*0.001,IF('Data Entry'!AC1465="kg",'Data Entry'!AB1465*1,IF('Data Entry'!AC1465="L",'Data Entry'!AB1465*1,IFERROR(,"")))))))</f>
        <v>0</v>
      </c>
      <c r="J1462" s="59" t="str">
        <f>'Data Entry'!AU1465</f>
        <v/>
      </c>
      <c r="K1462" s="1">
        <f>IF('Data Entry'!AI1465="g",'Data Entry'!AH1465*0.001*V1462,IF('Data Entry'!AI1465="UI",'Data Entry'!AH1465*0.000001*V1462,IF('Data Entry'!AI1465="mg",'Data Entry'!AH1465*0.000001*V1462,IF('Data Entry'!AI1465="t",'Data Entry'!AH1465*1000*V1462,IF('Data Entry'!AI1465="kg",'Data Entry'!AH1465*1*V1462,IF('Data Entry'!AI1465="L",'Data Entry'!AH1465*1*V1462,IFERROR(,"")))))))</f>
        <v>0</v>
      </c>
      <c r="L1462" s="1" t="s">
        <v>4</v>
      </c>
      <c r="M1462" s="59">
        <f>'Data Entry'!AJ1465</f>
        <v>0</v>
      </c>
      <c r="N1462" s="59" t="str">
        <f>'Data Entry'!AX1465</f>
        <v/>
      </c>
      <c r="O1462" s="1">
        <f>IF('Data Entry'!AL1465="g",'Data Entry'!AK1465*0.001*W1462,IF('Data Entry'!AL1465="UI",'Data Entry'!AK1465*0.000001*W1462,IF('Data Entry'!AL1465="mg",'Data Entry'!AK1465*0.000001*W1462,IF('Data Entry'!AL1465="t",'Data Entry'!AK1465*1000*W1462,IF('Data Entry'!AL1465="kg",'Data Entry'!AK1465*1*W1462,IF('Data Entry'!AL1465="L",'Data Entry'!AK1465*1*W1462,IFERROR(,"")))))))</f>
        <v>0</v>
      </c>
      <c r="P1462" s="1" t="s">
        <v>4</v>
      </c>
      <c r="Q1462" s="59">
        <f>'Data Entry'!AM1465</f>
        <v>0</v>
      </c>
      <c r="R1462" s="59" t="str">
        <f>'Data Entry'!BA1465</f>
        <v/>
      </c>
      <c r="S1462" s="1">
        <f>IF('Data Entry'!AO1465="g",'Data Entry'!AN1465*0.001*X1462,IF('Data Entry'!AO1465="UI",'Data Entry'!AN1465*0.000001*X1462,IF('Data Entry'!AO1465="mg",'Data Entry'!AN1465*0.000001*X1462,IF('Data Entry'!AO1465="t",'Data Entry'!AN1465*1000*X1462,IF('Data Entry'!AO1465="kg",'Data Entry'!AN1465*1*X1462,IF('Data Entry'!AO1465="L",'Data Entry'!AN1465*1*X1462,IFERROR(,"")))))))</f>
        <v>0</v>
      </c>
      <c r="T1462" s="1" t="s">
        <v>4</v>
      </c>
      <c r="U1462" s="59" t="str">
        <f>IF('Data Entry'!AP1465="No aplica","1",'Data Entry'!AP1465)</f>
        <v/>
      </c>
      <c r="V1462" s="59" t="str">
        <f>IF('Data Entry'!AS1465="No aplica","1",'Data Entry'!AS1465)</f>
        <v/>
      </c>
      <c r="W1462" s="59" t="str">
        <f>IF('Data Entry'!AV1465="No aplica","1",'Data Entry'!AV1465)</f>
        <v/>
      </c>
      <c r="X1462" s="59" t="str">
        <f>IF('Data Entry'!AY1465="No aplica","1",'Data Entry'!AY1465)</f>
        <v/>
      </c>
      <c r="Y1462" s="151" t="str">
        <f t="shared" si="22"/>
        <v/>
      </c>
      <c r="Z1462" s="152" t="str">
        <f>IF('Data Entry'!H1465="Yes","1",IF(AND('Data Entry'!H1465="",'Data Entry'!I1465="",'Data Entry'!J1465="",'Data Entry'!K1465="",'Data Entry'!L1465="",'Data Entry'!M1465="",'Data Entry'!N1465="",'Data Entry'!O1465="",'Data Entry'!P1465="",'Data Entry'!Q1465=""),"","1"))</f>
        <v/>
      </c>
      <c r="AA1462" s="152" t="str">
        <f>IF('Data Entry'!R1465="Yes","1",IF(AND('Data Entry'!R1465="",'Data Entry'!S1465="",'Data Entry'!T1465="",'Data Entry'!U1465=""),"","1"))</f>
        <v/>
      </c>
      <c r="AB1462" s="157" t="str">
        <f>IF('Data Entry'!V1465="Yes","1",IF(AND('Data Entry'!V1465="",'Data Entry'!W1465=""),"","1"))</f>
        <v/>
      </c>
    </row>
    <row r="1463" spans="1:28" ht="17">
      <c r="A1463" s="59">
        <f>'Data Entry'!AB1466</f>
        <v>0</v>
      </c>
      <c r="B1463" s="59" t="str">
        <f>'Data Entry'!AR1466</f>
        <v/>
      </c>
      <c r="C1463" s="1">
        <f>IF('Data Entry'!AD1466="g",'Data Entry'!AC1466*0.001*U1463,IF('Data Entry'!AD1466="UI",'Data Entry'!AC1466*0.000001*U1463,IF('Data Entry'!AD1466="mg",'Data Entry'!AC1466*0.000001*U1463,IF('Data Entry'!AD1466="t",'Data Entry'!AC1466*1000*U1463,IF('Data Entry'!AD1466="kg",'Data Entry'!AC1466*1*U1463,IF('Data Entry'!AD1466="L",'Data Entry'!AC1466*1*U1463,IFERROR(,"")))))))</f>
        <v>0</v>
      </c>
      <c r="D1463" s="1" t="s">
        <v>4</v>
      </c>
      <c r="E1463" s="1">
        <f>IF('Data Entry'!AF1466="g",'Data Entry'!AE1466*0.001,IF('Data Entry'!AF1466="mg",'Data Entry'!AE1466*0.000001,IF('Data Entry'!AF1466="t",'Data Entry'!AE1466*1000,IF('Data Entry'!AF1466="ml",'Data Entry'!AE1466*0.001,IF('Data Entry'!AF1466="kg",'Data Entry'!AE1466*1,IF('Data Entry'!AF1466="Pieza",'Data Entry'!AE1466*1,IF('Data Entry'!AF1466="L",'Data Entry'!AE1466*1,IFERROR(,""))))))))</f>
        <v>0</v>
      </c>
      <c r="F1463" s="1" t="s">
        <v>4</v>
      </c>
      <c r="G1463" s="1">
        <f>IF('Data Entry'!AA1466="g",'Data Entry'!Z1466*0.001,IF('Data Entry'!AA1466="mg",'Data Entry'!Z1466*0.000001,IF('Data Entry'!AA1466="t",'Data Entry'!Z1466*1000,IF('Data Entry'!AA1466="ml",'Data Entry'!Z1466*0.001,IF('Data Entry'!AA1466="kg",'Data Entry'!Z1466*1,IF('Data Entry'!AA1466="Piezas",'Data Entry'!Z1466*1,IF('Data Entry'!AA1466="L",'Data Entry'!Z1466*1,IFERROR(,""))))))))</f>
        <v>0</v>
      </c>
      <c r="H1463" s="1" t="s">
        <v>4</v>
      </c>
      <c r="I1463" s="1">
        <f>IF('Data Entry'!AC1466="g",'Data Entry'!AB1466*0.001,IF('Data Entry'!AC1466="mg",'Data Entry'!AB1466*0.000001,IF('Data Entry'!AC1466="t",'Data Entry'!AB1466*1000,IF('Data Entry'!AC1466="ml",'Data Entry'!AB1466*0.001,IF('Data Entry'!AC1466="kg",'Data Entry'!AB1466*1,IF('Data Entry'!AC1466="L",'Data Entry'!AB1466*1,IFERROR(,"")))))))</f>
        <v>0</v>
      </c>
      <c r="J1463" s="59" t="str">
        <f>'Data Entry'!AU1466</f>
        <v/>
      </c>
      <c r="K1463" s="1">
        <f>IF('Data Entry'!AI1466="g",'Data Entry'!AH1466*0.001*V1463,IF('Data Entry'!AI1466="UI",'Data Entry'!AH1466*0.000001*V1463,IF('Data Entry'!AI1466="mg",'Data Entry'!AH1466*0.000001*V1463,IF('Data Entry'!AI1466="t",'Data Entry'!AH1466*1000*V1463,IF('Data Entry'!AI1466="kg",'Data Entry'!AH1466*1*V1463,IF('Data Entry'!AI1466="L",'Data Entry'!AH1466*1*V1463,IFERROR(,"")))))))</f>
        <v>0</v>
      </c>
      <c r="L1463" s="1" t="s">
        <v>4</v>
      </c>
      <c r="M1463" s="59">
        <f>'Data Entry'!AJ1466</f>
        <v>0</v>
      </c>
      <c r="N1463" s="59" t="str">
        <f>'Data Entry'!AX1466</f>
        <v/>
      </c>
      <c r="O1463" s="1">
        <f>IF('Data Entry'!AL1466="g",'Data Entry'!AK1466*0.001*W1463,IF('Data Entry'!AL1466="UI",'Data Entry'!AK1466*0.000001*W1463,IF('Data Entry'!AL1466="mg",'Data Entry'!AK1466*0.000001*W1463,IF('Data Entry'!AL1466="t",'Data Entry'!AK1466*1000*W1463,IF('Data Entry'!AL1466="kg",'Data Entry'!AK1466*1*W1463,IF('Data Entry'!AL1466="L",'Data Entry'!AK1466*1*W1463,IFERROR(,"")))))))</f>
        <v>0</v>
      </c>
      <c r="P1463" s="1" t="s">
        <v>4</v>
      </c>
      <c r="Q1463" s="59">
        <f>'Data Entry'!AM1466</f>
        <v>0</v>
      </c>
      <c r="R1463" s="59" t="str">
        <f>'Data Entry'!BA1466</f>
        <v/>
      </c>
      <c r="S1463" s="1">
        <f>IF('Data Entry'!AO1466="g",'Data Entry'!AN1466*0.001*X1463,IF('Data Entry'!AO1466="UI",'Data Entry'!AN1466*0.000001*X1463,IF('Data Entry'!AO1466="mg",'Data Entry'!AN1466*0.000001*X1463,IF('Data Entry'!AO1466="t",'Data Entry'!AN1466*1000*X1463,IF('Data Entry'!AO1466="kg",'Data Entry'!AN1466*1*X1463,IF('Data Entry'!AO1466="L",'Data Entry'!AN1466*1*X1463,IFERROR(,"")))))))</f>
        <v>0</v>
      </c>
      <c r="T1463" s="1" t="s">
        <v>4</v>
      </c>
      <c r="U1463" s="59" t="str">
        <f>IF('Data Entry'!AP1466="No aplica","1",'Data Entry'!AP1466)</f>
        <v/>
      </c>
      <c r="V1463" s="59" t="str">
        <f>IF('Data Entry'!AS1466="No aplica","1",'Data Entry'!AS1466)</f>
        <v/>
      </c>
      <c r="W1463" s="59" t="str">
        <f>IF('Data Entry'!AV1466="No aplica","1",'Data Entry'!AV1466)</f>
        <v/>
      </c>
      <c r="X1463" s="59" t="str">
        <f>IF('Data Entry'!AY1466="No aplica","1",'Data Entry'!AY1466)</f>
        <v/>
      </c>
      <c r="Y1463" s="151" t="str">
        <f t="shared" si="22"/>
        <v/>
      </c>
      <c r="Z1463" s="152" t="str">
        <f>IF('Data Entry'!H1466="Yes","1",IF(AND('Data Entry'!H1466="",'Data Entry'!I1466="",'Data Entry'!J1466="",'Data Entry'!K1466="",'Data Entry'!L1466="",'Data Entry'!M1466="",'Data Entry'!N1466="",'Data Entry'!O1466="",'Data Entry'!P1466="",'Data Entry'!Q1466=""),"","1"))</f>
        <v/>
      </c>
      <c r="AA1463" s="152" t="str">
        <f>IF('Data Entry'!R1466="Yes","1",IF(AND('Data Entry'!R1466="",'Data Entry'!S1466="",'Data Entry'!T1466="",'Data Entry'!U1466=""),"","1"))</f>
        <v/>
      </c>
      <c r="AB1463" s="157" t="str">
        <f>IF('Data Entry'!V1466="Yes","1",IF(AND('Data Entry'!V1466="",'Data Entry'!W1466=""),"","1"))</f>
        <v/>
      </c>
    </row>
    <row r="1464" spans="1:28" ht="17">
      <c r="A1464" s="59">
        <f>'Data Entry'!AB1467</f>
        <v>0</v>
      </c>
      <c r="B1464" s="59" t="str">
        <f>'Data Entry'!AR1467</f>
        <v/>
      </c>
      <c r="C1464" s="1">
        <f>IF('Data Entry'!AD1467="g",'Data Entry'!AC1467*0.001*U1464,IF('Data Entry'!AD1467="UI",'Data Entry'!AC1467*0.000001*U1464,IF('Data Entry'!AD1467="mg",'Data Entry'!AC1467*0.000001*U1464,IF('Data Entry'!AD1467="t",'Data Entry'!AC1467*1000*U1464,IF('Data Entry'!AD1467="kg",'Data Entry'!AC1467*1*U1464,IF('Data Entry'!AD1467="L",'Data Entry'!AC1467*1*U1464,IFERROR(,"")))))))</f>
        <v>0</v>
      </c>
      <c r="D1464" s="1" t="s">
        <v>4</v>
      </c>
      <c r="E1464" s="1">
        <f>IF('Data Entry'!AF1467="g",'Data Entry'!AE1467*0.001,IF('Data Entry'!AF1467="mg",'Data Entry'!AE1467*0.000001,IF('Data Entry'!AF1467="t",'Data Entry'!AE1467*1000,IF('Data Entry'!AF1467="ml",'Data Entry'!AE1467*0.001,IF('Data Entry'!AF1467="kg",'Data Entry'!AE1467*1,IF('Data Entry'!AF1467="Pieza",'Data Entry'!AE1467*1,IF('Data Entry'!AF1467="L",'Data Entry'!AE1467*1,IFERROR(,""))))))))</f>
        <v>0</v>
      </c>
      <c r="F1464" s="1" t="s">
        <v>4</v>
      </c>
      <c r="G1464" s="1">
        <f>IF('Data Entry'!AA1467="g",'Data Entry'!Z1467*0.001,IF('Data Entry'!AA1467="mg",'Data Entry'!Z1467*0.000001,IF('Data Entry'!AA1467="t",'Data Entry'!Z1467*1000,IF('Data Entry'!AA1467="ml",'Data Entry'!Z1467*0.001,IF('Data Entry'!AA1467="kg",'Data Entry'!Z1467*1,IF('Data Entry'!AA1467="Piezas",'Data Entry'!Z1467*1,IF('Data Entry'!AA1467="L",'Data Entry'!Z1467*1,IFERROR(,""))))))))</f>
        <v>0</v>
      </c>
      <c r="H1464" s="1" t="s">
        <v>4</v>
      </c>
      <c r="I1464" s="1">
        <f>IF('Data Entry'!AC1467="g",'Data Entry'!AB1467*0.001,IF('Data Entry'!AC1467="mg",'Data Entry'!AB1467*0.000001,IF('Data Entry'!AC1467="t",'Data Entry'!AB1467*1000,IF('Data Entry'!AC1467="ml",'Data Entry'!AB1467*0.001,IF('Data Entry'!AC1467="kg",'Data Entry'!AB1467*1,IF('Data Entry'!AC1467="L",'Data Entry'!AB1467*1,IFERROR(,"")))))))</f>
        <v>0</v>
      </c>
      <c r="J1464" s="59" t="str">
        <f>'Data Entry'!AU1467</f>
        <v/>
      </c>
      <c r="K1464" s="1">
        <f>IF('Data Entry'!AI1467="g",'Data Entry'!AH1467*0.001*V1464,IF('Data Entry'!AI1467="UI",'Data Entry'!AH1467*0.000001*V1464,IF('Data Entry'!AI1467="mg",'Data Entry'!AH1467*0.000001*V1464,IF('Data Entry'!AI1467="t",'Data Entry'!AH1467*1000*V1464,IF('Data Entry'!AI1467="kg",'Data Entry'!AH1467*1*V1464,IF('Data Entry'!AI1467="L",'Data Entry'!AH1467*1*V1464,IFERROR(,"")))))))</f>
        <v>0</v>
      </c>
      <c r="L1464" s="1" t="s">
        <v>4</v>
      </c>
      <c r="M1464" s="59">
        <f>'Data Entry'!AJ1467</f>
        <v>0</v>
      </c>
      <c r="N1464" s="59" t="str">
        <f>'Data Entry'!AX1467</f>
        <v/>
      </c>
      <c r="O1464" s="1">
        <f>IF('Data Entry'!AL1467="g",'Data Entry'!AK1467*0.001*W1464,IF('Data Entry'!AL1467="UI",'Data Entry'!AK1467*0.000001*W1464,IF('Data Entry'!AL1467="mg",'Data Entry'!AK1467*0.000001*W1464,IF('Data Entry'!AL1467="t",'Data Entry'!AK1467*1000*W1464,IF('Data Entry'!AL1467="kg",'Data Entry'!AK1467*1*W1464,IF('Data Entry'!AL1467="L",'Data Entry'!AK1467*1*W1464,IFERROR(,"")))))))</f>
        <v>0</v>
      </c>
      <c r="P1464" s="1" t="s">
        <v>4</v>
      </c>
      <c r="Q1464" s="59">
        <f>'Data Entry'!AM1467</f>
        <v>0</v>
      </c>
      <c r="R1464" s="59" t="str">
        <f>'Data Entry'!BA1467</f>
        <v/>
      </c>
      <c r="S1464" s="1">
        <f>IF('Data Entry'!AO1467="g",'Data Entry'!AN1467*0.001*X1464,IF('Data Entry'!AO1467="UI",'Data Entry'!AN1467*0.000001*X1464,IF('Data Entry'!AO1467="mg",'Data Entry'!AN1467*0.000001*X1464,IF('Data Entry'!AO1467="t",'Data Entry'!AN1467*1000*X1464,IF('Data Entry'!AO1467="kg",'Data Entry'!AN1467*1*X1464,IF('Data Entry'!AO1467="L",'Data Entry'!AN1467*1*X1464,IFERROR(,"")))))))</f>
        <v>0</v>
      </c>
      <c r="T1464" s="1" t="s">
        <v>4</v>
      </c>
      <c r="U1464" s="59" t="str">
        <f>IF('Data Entry'!AP1467="No aplica","1",'Data Entry'!AP1467)</f>
        <v/>
      </c>
      <c r="V1464" s="59" t="str">
        <f>IF('Data Entry'!AS1467="No aplica","1",'Data Entry'!AS1467)</f>
        <v/>
      </c>
      <c r="W1464" s="59" t="str">
        <f>IF('Data Entry'!AV1467="No aplica","1",'Data Entry'!AV1467)</f>
        <v/>
      </c>
      <c r="X1464" s="59" t="str">
        <f>IF('Data Entry'!AY1467="No aplica","1",'Data Entry'!AY1467)</f>
        <v/>
      </c>
      <c r="Y1464" s="151" t="str">
        <f t="shared" si="22"/>
        <v/>
      </c>
      <c r="Z1464" s="152" t="str">
        <f>IF('Data Entry'!H1467="Yes","1",IF(AND('Data Entry'!H1467="",'Data Entry'!I1467="",'Data Entry'!J1467="",'Data Entry'!K1467="",'Data Entry'!L1467="",'Data Entry'!M1467="",'Data Entry'!N1467="",'Data Entry'!O1467="",'Data Entry'!P1467="",'Data Entry'!Q1467=""),"","1"))</f>
        <v/>
      </c>
      <c r="AA1464" s="152" t="str">
        <f>IF('Data Entry'!R1467="Yes","1",IF(AND('Data Entry'!R1467="",'Data Entry'!S1467="",'Data Entry'!T1467="",'Data Entry'!U1467=""),"","1"))</f>
        <v/>
      </c>
      <c r="AB1464" s="157" t="str">
        <f>IF('Data Entry'!V1467="Yes","1",IF(AND('Data Entry'!V1467="",'Data Entry'!W1467=""),"","1"))</f>
        <v/>
      </c>
    </row>
    <row r="1465" spans="1:28" ht="17">
      <c r="A1465" s="59">
        <f>'Data Entry'!AB1468</f>
        <v>0</v>
      </c>
      <c r="B1465" s="59" t="str">
        <f>'Data Entry'!AR1468</f>
        <v/>
      </c>
      <c r="C1465" s="1">
        <f>IF('Data Entry'!AD1468="g",'Data Entry'!AC1468*0.001*U1465,IF('Data Entry'!AD1468="UI",'Data Entry'!AC1468*0.000001*U1465,IF('Data Entry'!AD1468="mg",'Data Entry'!AC1468*0.000001*U1465,IF('Data Entry'!AD1468="t",'Data Entry'!AC1468*1000*U1465,IF('Data Entry'!AD1468="kg",'Data Entry'!AC1468*1*U1465,IF('Data Entry'!AD1468="L",'Data Entry'!AC1468*1*U1465,IFERROR(,"")))))))</f>
        <v>0</v>
      </c>
      <c r="D1465" s="1" t="s">
        <v>4</v>
      </c>
      <c r="E1465" s="1">
        <f>IF('Data Entry'!AF1468="g",'Data Entry'!AE1468*0.001,IF('Data Entry'!AF1468="mg",'Data Entry'!AE1468*0.000001,IF('Data Entry'!AF1468="t",'Data Entry'!AE1468*1000,IF('Data Entry'!AF1468="ml",'Data Entry'!AE1468*0.001,IF('Data Entry'!AF1468="kg",'Data Entry'!AE1468*1,IF('Data Entry'!AF1468="Pieza",'Data Entry'!AE1468*1,IF('Data Entry'!AF1468="L",'Data Entry'!AE1468*1,IFERROR(,""))))))))</f>
        <v>0</v>
      </c>
      <c r="F1465" s="1" t="s">
        <v>4</v>
      </c>
      <c r="G1465" s="1">
        <f>IF('Data Entry'!AA1468="g",'Data Entry'!Z1468*0.001,IF('Data Entry'!AA1468="mg",'Data Entry'!Z1468*0.000001,IF('Data Entry'!AA1468="t",'Data Entry'!Z1468*1000,IF('Data Entry'!AA1468="ml",'Data Entry'!Z1468*0.001,IF('Data Entry'!AA1468="kg",'Data Entry'!Z1468*1,IF('Data Entry'!AA1468="Piezas",'Data Entry'!Z1468*1,IF('Data Entry'!AA1468="L",'Data Entry'!Z1468*1,IFERROR(,""))))))))</f>
        <v>0</v>
      </c>
      <c r="H1465" s="1" t="s">
        <v>4</v>
      </c>
      <c r="I1465" s="1">
        <f>IF('Data Entry'!AC1468="g",'Data Entry'!AB1468*0.001,IF('Data Entry'!AC1468="mg",'Data Entry'!AB1468*0.000001,IF('Data Entry'!AC1468="t",'Data Entry'!AB1468*1000,IF('Data Entry'!AC1468="ml",'Data Entry'!AB1468*0.001,IF('Data Entry'!AC1468="kg",'Data Entry'!AB1468*1,IF('Data Entry'!AC1468="L",'Data Entry'!AB1468*1,IFERROR(,"")))))))</f>
        <v>0</v>
      </c>
      <c r="J1465" s="59" t="str">
        <f>'Data Entry'!AU1468</f>
        <v/>
      </c>
      <c r="K1465" s="1">
        <f>IF('Data Entry'!AI1468="g",'Data Entry'!AH1468*0.001*V1465,IF('Data Entry'!AI1468="UI",'Data Entry'!AH1468*0.000001*V1465,IF('Data Entry'!AI1468="mg",'Data Entry'!AH1468*0.000001*V1465,IF('Data Entry'!AI1468="t",'Data Entry'!AH1468*1000*V1465,IF('Data Entry'!AI1468="kg",'Data Entry'!AH1468*1*V1465,IF('Data Entry'!AI1468="L",'Data Entry'!AH1468*1*V1465,IFERROR(,"")))))))</f>
        <v>0</v>
      </c>
      <c r="L1465" s="1" t="s">
        <v>4</v>
      </c>
      <c r="M1465" s="59">
        <f>'Data Entry'!AJ1468</f>
        <v>0</v>
      </c>
      <c r="N1465" s="59" t="str">
        <f>'Data Entry'!AX1468</f>
        <v/>
      </c>
      <c r="O1465" s="1">
        <f>IF('Data Entry'!AL1468="g",'Data Entry'!AK1468*0.001*W1465,IF('Data Entry'!AL1468="UI",'Data Entry'!AK1468*0.000001*W1465,IF('Data Entry'!AL1468="mg",'Data Entry'!AK1468*0.000001*W1465,IF('Data Entry'!AL1468="t",'Data Entry'!AK1468*1000*W1465,IF('Data Entry'!AL1468="kg",'Data Entry'!AK1468*1*W1465,IF('Data Entry'!AL1468="L",'Data Entry'!AK1468*1*W1465,IFERROR(,"")))))))</f>
        <v>0</v>
      </c>
      <c r="P1465" s="1" t="s">
        <v>4</v>
      </c>
      <c r="Q1465" s="59">
        <f>'Data Entry'!AM1468</f>
        <v>0</v>
      </c>
      <c r="R1465" s="59" t="str">
        <f>'Data Entry'!BA1468</f>
        <v/>
      </c>
      <c r="S1465" s="1">
        <f>IF('Data Entry'!AO1468="g",'Data Entry'!AN1468*0.001*X1465,IF('Data Entry'!AO1468="UI",'Data Entry'!AN1468*0.000001*X1465,IF('Data Entry'!AO1468="mg",'Data Entry'!AN1468*0.000001*X1465,IF('Data Entry'!AO1468="t",'Data Entry'!AN1468*1000*X1465,IF('Data Entry'!AO1468="kg",'Data Entry'!AN1468*1*X1465,IF('Data Entry'!AO1468="L",'Data Entry'!AN1468*1*X1465,IFERROR(,"")))))))</f>
        <v>0</v>
      </c>
      <c r="T1465" s="1" t="s">
        <v>4</v>
      </c>
      <c r="U1465" s="59" t="str">
        <f>IF('Data Entry'!AP1468="No aplica","1",'Data Entry'!AP1468)</f>
        <v/>
      </c>
      <c r="V1465" s="59" t="str">
        <f>IF('Data Entry'!AS1468="No aplica","1",'Data Entry'!AS1468)</f>
        <v/>
      </c>
      <c r="W1465" s="59" t="str">
        <f>IF('Data Entry'!AV1468="No aplica","1",'Data Entry'!AV1468)</f>
        <v/>
      </c>
      <c r="X1465" s="59" t="str">
        <f>IF('Data Entry'!AY1468="No aplica","1",'Data Entry'!AY1468)</f>
        <v/>
      </c>
      <c r="Y1465" s="151" t="str">
        <f t="shared" si="22"/>
        <v/>
      </c>
      <c r="Z1465" s="152" t="str">
        <f>IF('Data Entry'!H1468="Yes","1",IF(AND('Data Entry'!H1468="",'Data Entry'!I1468="",'Data Entry'!J1468="",'Data Entry'!K1468="",'Data Entry'!L1468="",'Data Entry'!M1468="",'Data Entry'!N1468="",'Data Entry'!O1468="",'Data Entry'!P1468="",'Data Entry'!Q1468=""),"","1"))</f>
        <v/>
      </c>
      <c r="AA1465" s="152" t="str">
        <f>IF('Data Entry'!R1468="Yes","1",IF(AND('Data Entry'!R1468="",'Data Entry'!S1468="",'Data Entry'!T1468="",'Data Entry'!U1468=""),"","1"))</f>
        <v/>
      </c>
      <c r="AB1465" s="157" t="str">
        <f>IF('Data Entry'!V1468="Yes","1",IF(AND('Data Entry'!V1468="",'Data Entry'!W1468=""),"","1"))</f>
        <v/>
      </c>
    </row>
    <row r="1466" spans="1:28" ht="17">
      <c r="A1466" s="59">
        <f>'Data Entry'!AB1469</f>
        <v>0</v>
      </c>
      <c r="B1466" s="59" t="str">
        <f>'Data Entry'!AR1469</f>
        <v/>
      </c>
      <c r="C1466" s="1">
        <f>IF('Data Entry'!AD1469="g",'Data Entry'!AC1469*0.001*U1466,IF('Data Entry'!AD1469="UI",'Data Entry'!AC1469*0.000001*U1466,IF('Data Entry'!AD1469="mg",'Data Entry'!AC1469*0.000001*U1466,IF('Data Entry'!AD1469="t",'Data Entry'!AC1469*1000*U1466,IF('Data Entry'!AD1469="kg",'Data Entry'!AC1469*1*U1466,IF('Data Entry'!AD1469="L",'Data Entry'!AC1469*1*U1466,IFERROR(,"")))))))</f>
        <v>0</v>
      </c>
      <c r="D1466" s="1" t="s">
        <v>4</v>
      </c>
      <c r="E1466" s="1">
        <f>IF('Data Entry'!AF1469="g",'Data Entry'!AE1469*0.001,IF('Data Entry'!AF1469="mg",'Data Entry'!AE1469*0.000001,IF('Data Entry'!AF1469="t",'Data Entry'!AE1469*1000,IF('Data Entry'!AF1469="ml",'Data Entry'!AE1469*0.001,IF('Data Entry'!AF1469="kg",'Data Entry'!AE1469*1,IF('Data Entry'!AF1469="Pieza",'Data Entry'!AE1469*1,IF('Data Entry'!AF1469="L",'Data Entry'!AE1469*1,IFERROR(,""))))))))</f>
        <v>0</v>
      </c>
      <c r="F1466" s="1" t="s">
        <v>4</v>
      </c>
      <c r="G1466" s="1">
        <f>IF('Data Entry'!AA1469="g",'Data Entry'!Z1469*0.001,IF('Data Entry'!AA1469="mg",'Data Entry'!Z1469*0.000001,IF('Data Entry'!AA1469="t",'Data Entry'!Z1469*1000,IF('Data Entry'!AA1469="ml",'Data Entry'!Z1469*0.001,IF('Data Entry'!AA1469="kg",'Data Entry'!Z1469*1,IF('Data Entry'!AA1469="Piezas",'Data Entry'!Z1469*1,IF('Data Entry'!AA1469="L",'Data Entry'!Z1469*1,IFERROR(,""))))))))</f>
        <v>0</v>
      </c>
      <c r="H1466" s="1" t="s">
        <v>4</v>
      </c>
      <c r="I1466" s="1">
        <f>IF('Data Entry'!AC1469="g",'Data Entry'!AB1469*0.001,IF('Data Entry'!AC1469="mg",'Data Entry'!AB1469*0.000001,IF('Data Entry'!AC1469="t",'Data Entry'!AB1469*1000,IF('Data Entry'!AC1469="ml",'Data Entry'!AB1469*0.001,IF('Data Entry'!AC1469="kg",'Data Entry'!AB1469*1,IF('Data Entry'!AC1469="L",'Data Entry'!AB1469*1,IFERROR(,"")))))))</f>
        <v>0</v>
      </c>
      <c r="J1466" s="59" t="str">
        <f>'Data Entry'!AU1469</f>
        <v/>
      </c>
      <c r="K1466" s="1">
        <f>IF('Data Entry'!AI1469="g",'Data Entry'!AH1469*0.001*V1466,IF('Data Entry'!AI1469="UI",'Data Entry'!AH1469*0.000001*V1466,IF('Data Entry'!AI1469="mg",'Data Entry'!AH1469*0.000001*V1466,IF('Data Entry'!AI1469="t",'Data Entry'!AH1469*1000*V1466,IF('Data Entry'!AI1469="kg",'Data Entry'!AH1469*1*V1466,IF('Data Entry'!AI1469="L",'Data Entry'!AH1469*1*V1466,IFERROR(,"")))))))</f>
        <v>0</v>
      </c>
      <c r="L1466" s="1" t="s">
        <v>4</v>
      </c>
      <c r="M1466" s="59">
        <f>'Data Entry'!AJ1469</f>
        <v>0</v>
      </c>
      <c r="N1466" s="59" t="str">
        <f>'Data Entry'!AX1469</f>
        <v/>
      </c>
      <c r="O1466" s="1">
        <f>IF('Data Entry'!AL1469="g",'Data Entry'!AK1469*0.001*W1466,IF('Data Entry'!AL1469="UI",'Data Entry'!AK1469*0.000001*W1466,IF('Data Entry'!AL1469="mg",'Data Entry'!AK1469*0.000001*W1466,IF('Data Entry'!AL1469="t",'Data Entry'!AK1469*1000*W1466,IF('Data Entry'!AL1469="kg",'Data Entry'!AK1469*1*W1466,IF('Data Entry'!AL1469="L",'Data Entry'!AK1469*1*W1466,IFERROR(,"")))))))</f>
        <v>0</v>
      </c>
      <c r="P1466" s="1" t="s">
        <v>4</v>
      </c>
      <c r="Q1466" s="59">
        <f>'Data Entry'!AM1469</f>
        <v>0</v>
      </c>
      <c r="R1466" s="59" t="str">
        <f>'Data Entry'!BA1469</f>
        <v/>
      </c>
      <c r="S1466" s="1">
        <f>IF('Data Entry'!AO1469="g",'Data Entry'!AN1469*0.001*X1466,IF('Data Entry'!AO1469="UI",'Data Entry'!AN1469*0.000001*X1466,IF('Data Entry'!AO1469="mg",'Data Entry'!AN1469*0.000001*X1466,IF('Data Entry'!AO1469="t",'Data Entry'!AN1469*1000*X1466,IF('Data Entry'!AO1469="kg",'Data Entry'!AN1469*1*X1466,IF('Data Entry'!AO1469="L",'Data Entry'!AN1469*1*X1466,IFERROR(,"")))))))</f>
        <v>0</v>
      </c>
      <c r="T1466" s="1" t="s">
        <v>4</v>
      </c>
      <c r="U1466" s="59" t="str">
        <f>IF('Data Entry'!AP1469="No aplica","1",'Data Entry'!AP1469)</f>
        <v/>
      </c>
      <c r="V1466" s="59" t="str">
        <f>IF('Data Entry'!AS1469="No aplica","1",'Data Entry'!AS1469)</f>
        <v/>
      </c>
      <c r="W1466" s="59" t="str">
        <f>IF('Data Entry'!AV1469="No aplica","1",'Data Entry'!AV1469)</f>
        <v/>
      </c>
      <c r="X1466" s="59" t="str">
        <f>IF('Data Entry'!AY1469="No aplica","1",'Data Entry'!AY1469)</f>
        <v/>
      </c>
      <c r="Y1466" s="151" t="str">
        <f t="shared" si="22"/>
        <v/>
      </c>
      <c r="Z1466" s="152" t="str">
        <f>IF('Data Entry'!H1469="Yes","1",IF(AND('Data Entry'!H1469="",'Data Entry'!I1469="",'Data Entry'!J1469="",'Data Entry'!K1469="",'Data Entry'!L1469="",'Data Entry'!M1469="",'Data Entry'!N1469="",'Data Entry'!O1469="",'Data Entry'!P1469="",'Data Entry'!Q1469=""),"","1"))</f>
        <v/>
      </c>
      <c r="AA1466" s="152" t="str">
        <f>IF('Data Entry'!R1469="Yes","1",IF(AND('Data Entry'!R1469="",'Data Entry'!S1469="",'Data Entry'!T1469="",'Data Entry'!U1469=""),"","1"))</f>
        <v/>
      </c>
      <c r="AB1466" s="157" t="str">
        <f>IF('Data Entry'!V1469="Yes","1",IF(AND('Data Entry'!V1469="",'Data Entry'!W1469=""),"","1"))</f>
        <v/>
      </c>
    </row>
    <row r="1467" spans="1:28" ht="17">
      <c r="A1467" s="59">
        <f>'Data Entry'!AB1470</f>
        <v>0</v>
      </c>
      <c r="B1467" s="59" t="str">
        <f>'Data Entry'!AR1470</f>
        <v/>
      </c>
      <c r="C1467" s="1">
        <f>IF('Data Entry'!AD1470="g",'Data Entry'!AC1470*0.001*U1467,IF('Data Entry'!AD1470="UI",'Data Entry'!AC1470*0.000001*U1467,IF('Data Entry'!AD1470="mg",'Data Entry'!AC1470*0.000001*U1467,IF('Data Entry'!AD1470="t",'Data Entry'!AC1470*1000*U1467,IF('Data Entry'!AD1470="kg",'Data Entry'!AC1470*1*U1467,IF('Data Entry'!AD1470="L",'Data Entry'!AC1470*1*U1467,IFERROR(,"")))))))</f>
        <v>0</v>
      </c>
      <c r="D1467" s="1" t="s">
        <v>4</v>
      </c>
      <c r="E1467" s="1">
        <f>IF('Data Entry'!AF1470="g",'Data Entry'!AE1470*0.001,IF('Data Entry'!AF1470="mg",'Data Entry'!AE1470*0.000001,IF('Data Entry'!AF1470="t",'Data Entry'!AE1470*1000,IF('Data Entry'!AF1470="ml",'Data Entry'!AE1470*0.001,IF('Data Entry'!AF1470="kg",'Data Entry'!AE1470*1,IF('Data Entry'!AF1470="Pieza",'Data Entry'!AE1470*1,IF('Data Entry'!AF1470="L",'Data Entry'!AE1470*1,IFERROR(,""))))))))</f>
        <v>0</v>
      </c>
      <c r="F1467" s="1" t="s">
        <v>4</v>
      </c>
      <c r="G1467" s="1">
        <f>IF('Data Entry'!AA1470="g",'Data Entry'!Z1470*0.001,IF('Data Entry'!AA1470="mg",'Data Entry'!Z1470*0.000001,IF('Data Entry'!AA1470="t",'Data Entry'!Z1470*1000,IF('Data Entry'!AA1470="ml",'Data Entry'!Z1470*0.001,IF('Data Entry'!AA1470="kg",'Data Entry'!Z1470*1,IF('Data Entry'!AA1470="Piezas",'Data Entry'!Z1470*1,IF('Data Entry'!AA1470="L",'Data Entry'!Z1470*1,IFERROR(,""))))))))</f>
        <v>0</v>
      </c>
      <c r="H1467" s="1" t="s">
        <v>4</v>
      </c>
      <c r="I1467" s="1">
        <f>IF('Data Entry'!AC1470="g",'Data Entry'!AB1470*0.001,IF('Data Entry'!AC1470="mg",'Data Entry'!AB1470*0.000001,IF('Data Entry'!AC1470="t",'Data Entry'!AB1470*1000,IF('Data Entry'!AC1470="ml",'Data Entry'!AB1470*0.001,IF('Data Entry'!AC1470="kg",'Data Entry'!AB1470*1,IF('Data Entry'!AC1470="L",'Data Entry'!AB1470*1,IFERROR(,"")))))))</f>
        <v>0</v>
      </c>
      <c r="J1467" s="59" t="str">
        <f>'Data Entry'!AU1470</f>
        <v/>
      </c>
      <c r="K1467" s="1">
        <f>IF('Data Entry'!AI1470="g",'Data Entry'!AH1470*0.001*V1467,IF('Data Entry'!AI1470="UI",'Data Entry'!AH1470*0.000001*V1467,IF('Data Entry'!AI1470="mg",'Data Entry'!AH1470*0.000001*V1467,IF('Data Entry'!AI1470="t",'Data Entry'!AH1470*1000*V1467,IF('Data Entry'!AI1470="kg",'Data Entry'!AH1470*1*V1467,IF('Data Entry'!AI1470="L",'Data Entry'!AH1470*1*V1467,IFERROR(,"")))))))</f>
        <v>0</v>
      </c>
      <c r="L1467" s="1" t="s">
        <v>4</v>
      </c>
      <c r="M1467" s="59">
        <f>'Data Entry'!AJ1470</f>
        <v>0</v>
      </c>
      <c r="N1467" s="59" t="str">
        <f>'Data Entry'!AX1470</f>
        <v/>
      </c>
      <c r="O1467" s="1">
        <f>IF('Data Entry'!AL1470="g",'Data Entry'!AK1470*0.001*W1467,IF('Data Entry'!AL1470="UI",'Data Entry'!AK1470*0.000001*W1467,IF('Data Entry'!AL1470="mg",'Data Entry'!AK1470*0.000001*W1467,IF('Data Entry'!AL1470="t",'Data Entry'!AK1470*1000*W1467,IF('Data Entry'!AL1470="kg",'Data Entry'!AK1470*1*W1467,IF('Data Entry'!AL1470="L",'Data Entry'!AK1470*1*W1467,IFERROR(,"")))))))</f>
        <v>0</v>
      </c>
      <c r="P1467" s="1" t="s">
        <v>4</v>
      </c>
      <c r="Q1467" s="59">
        <f>'Data Entry'!AM1470</f>
        <v>0</v>
      </c>
      <c r="R1467" s="59" t="str">
        <f>'Data Entry'!BA1470</f>
        <v/>
      </c>
      <c r="S1467" s="1">
        <f>IF('Data Entry'!AO1470="g",'Data Entry'!AN1470*0.001*X1467,IF('Data Entry'!AO1470="UI",'Data Entry'!AN1470*0.000001*X1467,IF('Data Entry'!AO1470="mg",'Data Entry'!AN1470*0.000001*X1467,IF('Data Entry'!AO1470="t",'Data Entry'!AN1470*1000*X1467,IF('Data Entry'!AO1470="kg",'Data Entry'!AN1470*1*X1467,IF('Data Entry'!AO1470="L",'Data Entry'!AN1470*1*X1467,IFERROR(,"")))))))</f>
        <v>0</v>
      </c>
      <c r="T1467" s="1" t="s">
        <v>4</v>
      </c>
      <c r="U1467" s="59" t="str">
        <f>IF('Data Entry'!AP1470="No aplica","1",'Data Entry'!AP1470)</f>
        <v/>
      </c>
      <c r="V1467" s="59" t="str">
        <f>IF('Data Entry'!AS1470="No aplica","1",'Data Entry'!AS1470)</f>
        <v/>
      </c>
      <c r="W1467" s="59" t="str">
        <f>IF('Data Entry'!AV1470="No aplica","1",'Data Entry'!AV1470)</f>
        <v/>
      </c>
      <c r="X1467" s="59" t="str">
        <f>IF('Data Entry'!AY1470="No aplica","1",'Data Entry'!AY1470)</f>
        <v/>
      </c>
      <c r="Y1467" s="151" t="str">
        <f t="shared" si="22"/>
        <v/>
      </c>
      <c r="Z1467" s="152" t="str">
        <f>IF('Data Entry'!H1470="Yes","1",IF(AND('Data Entry'!H1470="",'Data Entry'!I1470="",'Data Entry'!J1470="",'Data Entry'!K1470="",'Data Entry'!L1470="",'Data Entry'!M1470="",'Data Entry'!N1470="",'Data Entry'!O1470="",'Data Entry'!P1470="",'Data Entry'!Q1470=""),"","1"))</f>
        <v/>
      </c>
      <c r="AA1467" s="152" t="str">
        <f>IF('Data Entry'!R1470="Yes","1",IF(AND('Data Entry'!R1470="",'Data Entry'!S1470="",'Data Entry'!T1470="",'Data Entry'!U1470=""),"","1"))</f>
        <v/>
      </c>
      <c r="AB1467" s="157" t="str">
        <f>IF('Data Entry'!V1470="Yes","1",IF(AND('Data Entry'!V1470="",'Data Entry'!W1470=""),"","1"))</f>
        <v/>
      </c>
    </row>
    <row r="1468" spans="1:28" ht="17">
      <c r="A1468" s="59">
        <f>'Data Entry'!AB1471</f>
        <v>0</v>
      </c>
      <c r="B1468" s="59" t="str">
        <f>'Data Entry'!AR1471</f>
        <v/>
      </c>
      <c r="C1468" s="1">
        <f>IF('Data Entry'!AD1471="g",'Data Entry'!AC1471*0.001*U1468,IF('Data Entry'!AD1471="UI",'Data Entry'!AC1471*0.000001*U1468,IF('Data Entry'!AD1471="mg",'Data Entry'!AC1471*0.000001*U1468,IF('Data Entry'!AD1471="t",'Data Entry'!AC1471*1000*U1468,IF('Data Entry'!AD1471="kg",'Data Entry'!AC1471*1*U1468,IF('Data Entry'!AD1471="L",'Data Entry'!AC1471*1*U1468,IFERROR(,"")))))))</f>
        <v>0</v>
      </c>
      <c r="D1468" s="1" t="s">
        <v>4</v>
      </c>
      <c r="E1468" s="1">
        <f>IF('Data Entry'!AF1471="g",'Data Entry'!AE1471*0.001,IF('Data Entry'!AF1471="mg",'Data Entry'!AE1471*0.000001,IF('Data Entry'!AF1471="t",'Data Entry'!AE1471*1000,IF('Data Entry'!AF1471="ml",'Data Entry'!AE1471*0.001,IF('Data Entry'!AF1471="kg",'Data Entry'!AE1471*1,IF('Data Entry'!AF1471="Pieza",'Data Entry'!AE1471*1,IF('Data Entry'!AF1471="L",'Data Entry'!AE1471*1,IFERROR(,""))))))))</f>
        <v>0</v>
      </c>
      <c r="F1468" s="1" t="s">
        <v>4</v>
      </c>
      <c r="G1468" s="1">
        <f>IF('Data Entry'!AA1471="g",'Data Entry'!Z1471*0.001,IF('Data Entry'!AA1471="mg",'Data Entry'!Z1471*0.000001,IF('Data Entry'!AA1471="t",'Data Entry'!Z1471*1000,IF('Data Entry'!AA1471="ml",'Data Entry'!Z1471*0.001,IF('Data Entry'!AA1471="kg",'Data Entry'!Z1471*1,IF('Data Entry'!AA1471="Piezas",'Data Entry'!Z1471*1,IF('Data Entry'!AA1471="L",'Data Entry'!Z1471*1,IFERROR(,""))))))))</f>
        <v>0</v>
      </c>
      <c r="H1468" s="1" t="s">
        <v>4</v>
      </c>
      <c r="I1468" s="1">
        <f>IF('Data Entry'!AC1471="g",'Data Entry'!AB1471*0.001,IF('Data Entry'!AC1471="mg",'Data Entry'!AB1471*0.000001,IF('Data Entry'!AC1471="t",'Data Entry'!AB1471*1000,IF('Data Entry'!AC1471="ml",'Data Entry'!AB1471*0.001,IF('Data Entry'!AC1471="kg",'Data Entry'!AB1471*1,IF('Data Entry'!AC1471="L",'Data Entry'!AB1471*1,IFERROR(,"")))))))</f>
        <v>0</v>
      </c>
      <c r="J1468" s="59" t="str">
        <f>'Data Entry'!AU1471</f>
        <v/>
      </c>
      <c r="K1468" s="1">
        <f>IF('Data Entry'!AI1471="g",'Data Entry'!AH1471*0.001*V1468,IF('Data Entry'!AI1471="UI",'Data Entry'!AH1471*0.000001*V1468,IF('Data Entry'!AI1471="mg",'Data Entry'!AH1471*0.000001*V1468,IF('Data Entry'!AI1471="t",'Data Entry'!AH1471*1000*V1468,IF('Data Entry'!AI1471="kg",'Data Entry'!AH1471*1*V1468,IF('Data Entry'!AI1471="L",'Data Entry'!AH1471*1*V1468,IFERROR(,"")))))))</f>
        <v>0</v>
      </c>
      <c r="L1468" s="1" t="s">
        <v>4</v>
      </c>
      <c r="M1468" s="59">
        <f>'Data Entry'!AJ1471</f>
        <v>0</v>
      </c>
      <c r="N1468" s="59" t="str">
        <f>'Data Entry'!AX1471</f>
        <v/>
      </c>
      <c r="O1468" s="1">
        <f>IF('Data Entry'!AL1471="g",'Data Entry'!AK1471*0.001*W1468,IF('Data Entry'!AL1471="UI",'Data Entry'!AK1471*0.000001*W1468,IF('Data Entry'!AL1471="mg",'Data Entry'!AK1471*0.000001*W1468,IF('Data Entry'!AL1471="t",'Data Entry'!AK1471*1000*W1468,IF('Data Entry'!AL1471="kg",'Data Entry'!AK1471*1*W1468,IF('Data Entry'!AL1471="L",'Data Entry'!AK1471*1*W1468,IFERROR(,"")))))))</f>
        <v>0</v>
      </c>
      <c r="P1468" s="1" t="s">
        <v>4</v>
      </c>
      <c r="Q1468" s="59">
        <f>'Data Entry'!AM1471</f>
        <v>0</v>
      </c>
      <c r="R1468" s="59" t="str">
        <f>'Data Entry'!BA1471</f>
        <v/>
      </c>
      <c r="S1468" s="1">
        <f>IF('Data Entry'!AO1471="g",'Data Entry'!AN1471*0.001*X1468,IF('Data Entry'!AO1471="UI",'Data Entry'!AN1471*0.000001*X1468,IF('Data Entry'!AO1471="mg",'Data Entry'!AN1471*0.000001*X1468,IF('Data Entry'!AO1471="t",'Data Entry'!AN1471*1000*X1468,IF('Data Entry'!AO1471="kg",'Data Entry'!AN1471*1*X1468,IF('Data Entry'!AO1471="L",'Data Entry'!AN1471*1*X1468,IFERROR(,"")))))))</f>
        <v>0</v>
      </c>
      <c r="T1468" s="1" t="s">
        <v>4</v>
      </c>
      <c r="U1468" s="59" t="str">
        <f>IF('Data Entry'!AP1471="No aplica","1",'Data Entry'!AP1471)</f>
        <v/>
      </c>
      <c r="V1468" s="59" t="str">
        <f>IF('Data Entry'!AS1471="No aplica","1",'Data Entry'!AS1471)</f>
        <v/>
      </c>
      <c r="W1468" s="59" t="str">
        <f>IF('Data Entry'!AV1471="No aplica","1",'Data Entry'!AV1471)</f>
        <v/>
      </c>
      <c r="X1468" s="59" t="str">
        <f>IF('Data Entry'!AY1471="No aplica","1",'Data Entry'!AY1471)</f>
        <v/>
      </c>
      <c r="Y1468" s="151" t="str">
        <f t="shared" si="22"/>
        <v/>
      </c>
      <c r="Z1468" s="152" t="str">
        <f>IF('Data Entry'!H1471="Yes","1",IF(AND('Data Entry'!H1471="",'Data Entry'!I1471="",'Data Entry'!J1471="",'Data Entry'!K1471="",'Data Entry'!L1471="",'Data Entry'!M1471="",'Data Entry'!N1471="",'Data Entry'!O1471="",'Data Entry'!P1471="",'Data Entry'!Q1471=""),"","1"))</f>
        <v/>
      </c>
      <c r="AA1468" s="152" t="str">
        <f>IF('Data Entry'!R1471="Yes","1",IF(AND('Data Entry'!R1471="",'Data Entry'!S1471="",'Data Entry'!T1471="",'Data Entry'!U1471=""),"","1"))</f>
        <v/>
      </c>
      <c r="AB1468" s="157" t="str">
        <f>IF('Data Entry'!V1471="Yes","1",IF(AND('Data Entry'!V1471="",'Data Entry'!W1471=""),"","1"))</f>
        <v/>
      </c>
    </row>
    <row r="1469" spans="1:28" ht="17">
      <c r="A1469" s="59">
        <f>'Data Entry'!AB1472</f>
        <v>0</v>
      </c>
      <c r="B1469" s="59" t="str">
        <f>'Data Entry'!AR1472</f>
        <v/>
      </c>
      <c r="C1469" s="1">
        <f>IF('Data Entry'!AD1472="g",'Data Entry'!AC1472*0.001*U1469,IF('Data Entry'!AD1472="UI",'Data Entry'!AC1472*0.000001*U1469,IF('Data Entry'!AD1472="mg",'Data Entry'!AC1472*0.000001*U1469,IF('Data Entry'!AD1472="t",'Data Entry'!AC1472*1000*U1469,IF('Data Entry'!AD1472="kg",'Data Entry'!AC1472*1*U1469,IF('Data Entry'!AD1472="L",'Data Entry'!AC1472*1*U1469,IFERROR(,"")))))))</f>
        <v>0</v>
      </c>
      <c r="D1469" s="1" t="s">
        <v>4</v>
      </c>
      <c r="E1469" s="1">
        <f>IF('Data Entry'!AF1472="g",'Data Entry'!AE1472*0.001,IF('Data Entry'!AF1472="mg",'Data Entry'!AE1472*0.000001,IF('Data Entry'!AF1472="t",'Data Entry'!AE1472*1000,IF('Data Entry'!AF1472="ml",'Data Entry'!AE1472*0.001,IF('Data Entry'!AF1472="kg",'Data Entry'!AE1472*1,IF('Data Entry'!AF1472="Pieza",'Data Entry'!AE1472*1,IF('Data Entry'!AF1472="L",'Data Entry'!AE1472*1,IFERROR(,""))))))))</f>
        <v>0</v>
      </c>
      <c r="F1469" s="1" t="s">
        <v>4</v>
      </c>
      <c r="G1469" s="1">
        <f>IF('Data Entry'!AA1472="g",'Data Entry'!Z1472*0.001,IF('Data Entry'!AA1472="mg",'Data Entry'!Z1472*0.000001,IF('Data Entry'!AA1472="t",'Data Entry'!Z1472*1000,IF('Data Entry'!AA1472="ml",'Data Entry'!Z1472*0.001,IF('Data Entry'!AA1472="kg",'Data Entry'!Z1472*1,IF('Data Entry'!AA1472="Piezas",'Data Entry'!Z1472*1,IF('Data Entry'!AA1472="L",'Data Entry'!Z1472*1,IFERROR(,""))))))))</f>
        <v>0</v>
      </c>
      <c r="H1469" s="1" t="s">
        <v>4</v>
      </c>
      <c r="I1469" s="1">
        <f>IF('Data Entry'!AC1472="g",'Data Entry'!AB1472*0.001,IF('Data Entry'!AC1472="mg",'Data Entry'!AB1472*0.000001,IF('Data Entry'!AC1472="t",'Data Entry'!AB1472*1000,IF('Data Entry'!AC1472="ml",'Data Entry'!AB1472*0.001,IF('Data Entry'!AC1472="kg",'Data Entry'!AB1472*1,IF('Data Entry'!AC1472="L",'Data Entry'!AB1472*1,IFERROR(,"")))))))</f>
        <v>0</v>
      </c>
      <c r="J1469" s="59" t="str">
        <f>'Data Entry'!AU1472</f>
        <v/>
      </c>
      <c r="K1469" s="1">
        <f>IF('Data Entry'!AI1472="g",'Data Entry'!AH1472*0.001*V1469,IF('Data Entry'!AI1472="UI",'Data Entry'!AH1472*0.000001*V1469,IF('Data Entry'!AI1472="mg",'Data Entry'!AH1472*0.000001*V1469,IF('Data Entry'!AI1472="t",'Data Entry'!AH1472*1000*V1469,IF('Data Entry'!AI1472="kg",'Data Entry'!AH1472*1*V1469,IF('Data Entry'!AI1472="L",'Data Entry'!AH1472*1*V1469,IFERROR(,"")))))))</f>
        <v>0</v>
      </c>
      <c r="L1469" s="1" t="s">
        <v>4</v>
      </c>
      <c r="M1469" s="59">
        <f>'Data Entry'!AJ1472</f>
        <v>0</v>
      </c>
      <c r="N1469" s="59" t="str">
        <f>'Data Entry'!AX1472</f>
        <v/>
      </c>
      <c r="O1469" s="1">
        <f>IF('Data Entry'!AL1472="g",'Data Entry'!AK1472*0.001*W1469,IF('Data Entry'!AL1472="UI",'Data Entry'!AK1472*0.000001*W1469,IF('Data Entry'!AL1472="mg",'Data Entry'!AK1472*0.000001*W1469,IF('Data Entry'!AL1472="t",'Data Entry'!AK1472*1000*W1469,IF('Data Entry'!AL1472="kg",'Data Entry'!AK1472*1*W1469,IF('Data Entry'!AL1472="L",'Data Entry'!AK1472*1*W1469,IFERROR(,"")))))))</f>
        <v>0</v>
      </c>
      <c r="P1469" s="1" t="s">
        <v>4</v>
      </c>
      <c r="Q1469" s="59">
        <f>'Data Entry'!AM1472</f>
        <v>0</v>
      </c>
      <c r="R1469" s="59" t="str">
        <f>'Data Entry'!BA1472</f>
        <v/>
      </c>
      <c r="S1469" s="1">
        <f>IF('Data Entry'!AO1472="g",'Data Entry'!AN1472*0.001*X1469,IF('Data Entry'!AO1472="UI",'Data Entry'!AN1472*0.000001*X1469,IF('Data Entry'!AO1472="mg",'Data Entry'!AN1472*0.000001*X1469,IF('Data Entry'!AO1472="t",'Data Entry'!AN1472*1000*X1469,IF('Data Entry'!AO1472="kg",'Data Entry'!AN1472*1*X1469,IF('Data Entry'!AO1472="L",'Data Entry'!AN1472*1*X1469,IFERROR(,"")))))))</f>
        <v>0</v>
      </c>
      <c r="T1469" s="1" t="s">
        <v>4</v>
      </c>
      <c r="U1469" s="59" t="str">
        <f>IF('Data Entry'!AP1472="No aplica","1",'Data Entry'!AP1472)</f>
        <v/>
      </c>
      <c r="V1469" s="59" t="str">
        <f>IF('Data Entry'!AS1472="No aplica","1",'Data Entry'!AS1472)</f>
        <v/>
      </c>
      <c r="W1469" s="59" t="str">
        <f>IF('Data Entry'!AV1472="No aplica","1",'Data Entry'!AV1472)</f>
        <v/>
      </c>
      <c r="X1469" s="59" t="str">
        <f>IF('Data Entry'!AY1472="No aplica","1",'Data Entry'!AY1472)</f>
        <v/>
      </c>
      <c r="Y1469" s="151" t="str">
        <f t="shared" si="22"/>
        <v/>
      </c>
      <c r="Z1469" s="152" t="str">
        <f>IF('Data Entry'!H1472="Yes","1",IF(AND('Data Entry'!H1472="",'Data Entry'!I1472="",'Data Entry'!J1472="",'Data Entry'!K1472="",'Data Entry'!L1472="",'Data Entry'!M1472="",'Data Entry'!N1472="",'Data Entry'!O1472="",'Data Entry'!P1472="",'Data Entry'!Q1472=""),"","1"))</f>
        <v/>
      </c>
      <c r="AA1469" s="152" t="str">
        <f>IF('Data Entry'!R1472="Yes","1",IF(AND('Data Entry'!R1472="",'Data Entry'!S1472="",'Data Entry'!T1472="",'Data Entry'!U1472=""),"","1"))</f>
        <v/>
      </c>
      <c r="AB1469" s="157" t="str">
        <f>IF('Data Entry'!V1472="Yes","1",IF(AND('Data Entry'!V1472="",'Data Entry'!W1472=""),"","1"))</f>
        <v/>
      </c>
    </row>
    <row r="1470" spans="1:28" ht="17">
      <c r="A1470" s="59">
        <f>'Data Entry'!AB1473</f>
        <v>0</v>
      </c>
      <c r="B1470" s="59" t="str">
        <f>'Data Entry'!AR1473</f>
        <v/>
      </c>
      <c r="C1470" s="1">
        <f>IF('Data Entry'!AD1473="g",'Data Entry'!AC1473*0.001*U1470,IF('Data Entry'!AD1473="UI",'Data Entry'!AC1473*0.000001*U1470,IF('Data Entry'!AD1473="mg",'Data Entry'!AC1473*0.000001*U1470,IF('Data Entry'!AD1473="t",'Data Entry'!AC1473*1000*U1470,IF('Data Entry'!AD1473="kg",'Data Entry'!AC1473*1*U1470,IF('Data Entry'!AD1473="L",'Data Entry'!AC1473*1*U1470,IFERROR(,"")))))))</f>
        <v>0</v>
      </c>
      <c r="D1470" s="1" t="s">
        <v>4</v>
      </c>
      <c r="E1470" s="1">
        <f>IF('Data Entry'!AF1473="g",'Data Entry'!AE1473*0.001,IF('Data Entry'!AF1473="mg",'Data Entry'!AE1473*0.000001,IF('Data Entry'!AF1473="t",'Data Entry'!AE1473*1000,IF('Data Entry'!AF1473="ml",'Data Entry'!AE1473*0.001,IF('Data Entry'!AF1473="kg",'Data Entry'!AE1473*1,IF('Data Entry'!AF1473="Pieza",'Data Entry'!AE1473*1,IF('Data Entry'!AF1473="L",'Data Entry'!AE1473*1,IFERROR(,""))))))))</f>
        <v>0</v>
      </c>
      <c r="F1470" s="1" t="s">
        <v>4</v>
      </c>
      <c r="G1470" s="1">
        <f>IF('Data Entry'!AA1473="g",'Data Entry'!Z1473*0.001,IF('Data Entry'!AA1473="mg",'Data Entry'!Z1473*0.000001,IF('Data Entry'!AA1473="t",'Data Entry'!Z1473*1000,IF('Data Entry'!AA1473="ml",'Data Entry'!Z1473*0.001,IF('Data Entry'!AA1473="kg",'Data Entry'!Z1473*1,IF('Data Entry'!AA1473="Piezas",'Data Entry'!Z1473*1,IF('Data Entry'!AA1473="L",'Data Entry'!Z1473*1,IFERROR(,""))))))))</f>
        <v>0</v>
      </c>
      <c r="H1470" s="1" t="s">
        <v>4</v>
      </c>
      <c r="I1470" s="1">
        <f>IF('Data Entry'!AC1473="g",'Data Entry'!AB1473*0.001,IF('Data Entry'!AC1473="mg",'Data Entry'!AB1473*0.000001,IF('Data Entry'!AC1473="t",'Data Entry'!AB1473*1000,IF('Data Entry'!AC1473="ml",'Data Entry'!AB1473*0.001,IF('Data Entry'!AC1473="kg",'Data Entry'!AB1473*1,IF('Data Entry'!AC1473="L",'Data Entry'!AB1473*1,IFERROR(,"")))))))</f>
        <v>0</v>
      </c>
      <c r="J1470" s="59" t="str">
        <f>'Data Entry'!AU1473</f>
        <v/>
      </c>
      <c r="K1470" s="1">
        <f>IF('Data Entry'!AI1473="g",'Data Entry'!AH1473*0.001*V1470,IF('Data Entry'!AI1473="UI",'Data Entry'!AH1473*0.000001*V1470,IF('Data Entry'!AI1473="mg",'Data Entry'!AH1473*0.000001*V1470,IF('Data Entry'!AI1473="t",'Data Entry'!AH1473*1000*V1470,IF('Data Entry'!AI1473="kg",'Data Entry'!AH1473*1*V1470,IF('Data Entry'!AI1473="L",'Data Entry'!AH1473*1*V1470,IFERROR(,"")))))))</f>
        <v>0</v>
      </c>
      <c r="L1470" s="1" t="s">
        <v>4</v>
      </c>
      <c r="M1470" s="59">
        <f>'Data Entry'!AJ1473</f>
        <v>0</v>
      </c>
      <c r="N1470" s="59" t="str">
        <f>'Data Entry'!AX1473</f>
        <v/>
      </c>
      <c r="O1470" s="1">
        <f>IF('Data Entry'!AL1473="g",'Data Entry'!AK1473*0.001*W1470,IF('Data Entry'!AL1473="UI",'Data Entry'!AK1473*0.000001*W1470,IF('Data Entry'!AL1473="mg",'Data Entry'!AK1473*0.000001*W1470,IF('Data Entry'!AL1473="t",'Data Entry'!AK1473*1000*W1470,IF('Data Entry'!AL1473="kg",'Data Entry'!AK1473*1*W1470,IF('Data Entry'!AL1473="L",'Data Entry'!AK1473*1*W1470,IFERROR(,"")))))))</f>
        <v>0</v>
      </c>
      <c r="P1470" s="1" t="s">
        <v>4</v>
      </c>
      <c r="Q1470" s="59">
        <f>'Data Entry'!AM1473</f>
        <v>0</v>
      </c>
      <c r="R1470" s="59" t="str">
        <f>'Data Entry'!BA1473</f>
        <v/>
      </c>
      <c r="S1470" s="1">
        <f>IF('Data Entry'!AO1473="g",'Data Entry'!AN1473*0.001*X1470,IF('Data Entry'!AO1473="UI",'Data Entry'!AN1473*0.000001*X1470,IF('Data Entry'!AO1473="mg",'Data Entry'!AN1473*0.000001*X1470,IF('Data Entry'!AO1473="t",'Data Entry'!AN1473*1000*X1470,IF('Data Entry'!AO1473="kg",'Data Entry'!AN1473*1*X1470,IF('Data Entry'!AO1473="L",'Data Entry'!AN1473*1*X1470,IFERROR(,"")))))))</f>
        <v>0</v>
      </c>
      <c r="T1470" s="1" t="s">
        <v>4</v>
      </c>
      <c r="U1470" s="59" t="str">
        <f>IF('Data Entry'!AP1473="No aplica","1",'Data Entry'!AP1473)</f>
        <v/>
      </c>
      <c r="V1470" s="59" t="str">
        <f>IF('Data Entry'!AS1473="No aplica","1",'Data Entry'!AS1473)</f>
        <v/>
      </c>
      <c r="W1470" s="59" t="str">
        <f>IF('Data Entry'!AV1473="No aplica","1",'Data Entry'!AV1473)</f>
        <v/>
      </c>
      <c r="X1470" s="59" t="str">
        <f>IF('Data Entry'!AY1473="No aplica","1",'Data Entry'!AY1473)</f>
        <v/>
      </c>
      <c r="Y1470" s="151" t="str">
        <f t="shared" si="22"/>
        <v/>
      </c>
      <c r="Z1470" s="152" t="str">
        <f>IF('Data Entry'!H1473="Yes","1",IF(AND('Data Entry'!H1473="",'Data Entry'!I1473="",'Data Entry'!J1473="",'Data Entry'!K1473="",'Data Entry'!L1473="",'Data Entry'!M1473="",'Data Entry'!N1473="",'Data Entry'!O1473="",'Data Entry'!P1473="",'Data Entry'!Q1473=""),"","1"))</f>
        <v/>
      </c>
      <c r="AA1470" s="152" t="str">
        <f>IF('Data Entry'!R1473="Yes","1",IF(AND('Data Entry'!R1473="",'Data Entry'!S1473="",'Data Entry'!T1473="",'Data Entry'!U1473=""),"","1"))</f>
        <v/>
      </c>
      <c r="AB1470" s="157" t="str">
        <f>IF('Data Entry'!V1473="Yes","1",IF(AND('Data Entry'!V1473="",'Data Entry'!W1473=""),"","1"))</f>
        <v/>
      </c>
    </row>
    <row r="1471" spans="1:28" ht="17">
      <c r="A1471" s="59">
        <f>'Data Entry'!AB1474</f>
        <v>0</v>
      </c>
      <c r="B1471" s="59" t="str">
        <f>'Data Entry'!AR1474</f>
        <v/>
      </c>
      <c r="C1471" s="1">
        <f>IF('Data Entry'!AD1474="g",'Data Entry'!AC1474*0.001*U1471,IF('Data Entry'!AD1474="UI",'Data Entry'!AC1474*0.000001*U1471,IF('Data Entry'!AD1474="mg",'Data Entry'!AC1474*0.000001*U1471,IF('Data Entry'!AD1474="t",'Data Entry'!AC1474*1000*U1471,IF('Data Entry'!AD1474="kg",'Data Entry'!AC1474*1*U1471,IF('Data Entry'!AD1474="L",'Data Entry'!AC1474*1*U1471,IFERROR(,"")))))))</f>
        <v>0</v>
      </c>
      <c r="D1471" s="1" t="s">
        <v>4</v>
      </c>
      <c r="E1471" s="1">
        <f>IF('Data Entry'!AF1474="g",'Data Entry'!AE1474*0.001,IF('Data Entry'!AF1474="mg",'Data Entry'!AE1474*0.000001,IF('Data Entry'!AF1474="t",'Data Entry'!AE1474*1000,IF('Data Entry'!AF1474="ml",'Data Entry'!AE1474*0.001,IF('Data Entry'!AF1474="kg",'Data Entry'!AE1474*1,IF('Data Entry'!AF1474="Pieza",'Data Entry'!AE1474*1,IF('Data Entry'!AF1474="L",'Data Entry'!AE1474*1,IFERROR(,""))))))))</f>
        <v>0</v>
      </c>
      <c r="F1471" s="1" t="s">
        <v>4</v>
      </c>
      <c r="G1471" s="1">
        <f>IF('Data Entry'!AA1474="g",'Data Entry'!Z1474*0.001,IF('Data Entry'!AA1474="mg",'Data Entry'!Z1474*0.000001,IF('Data Entry'!AA1474="t",'Data Entry'!Z1474*1000,IF('Data Entry'!AA1474="ml",'Data Entry'!Z1474*0.001,IF('Data Entry'!AA1474="kg",'Data Entry'!Z1474*1,IF('Data Entry'!AA1474="Piezas",'Data Entry'!Z1474*1,IF('Data Entry'!AA1474="L",'Data Entry'!Z1474*1,IFERROR(,""))))))))</f>
        <v>0</v>
      </c>
      <c r="H1471" s="1" t="s">
        <v>4</v>
      </c>
      <c r="I1471" s="1">
        <f>IF('Data Entry'!AC1474="g",'Data Entry'!AB1474*0.001,IF('Data Entry'!AC1474="mg",'Data Entry'!AB1474*0.000001,IF('Data Entry'!AC1474="t",'Data Entry'!AB1474*1000,IF('Data Entry'!AC1474="ml",'Data Entry'!AB1474*0.001,IF('Data Entry'!AC1474="kg",'Data Entry'!AB1474*1,IF('Data Entry'!AC1474="L",'Data Entry'!AB1474*1,IFERROR(,"")))))))</f>
        <v>0</v>
      </c>
      <c r="J1471" s="59" t="str">
        <f>'Data Entry'!AU1474</f>
        <v/>
      </c>
      <c r="K1471" s="1">
        <f>IF('Data Entry'!AI1474="g",'Data Entry'!AH1474*0.001*V1471,IF('Data Entry'!AI1474="UI",'Data Entry'!AH1474*0.000001*V1471,IF('Data Entry'!AI1474="mg",'Data Entry'!AH1474*0.000001*V1471,IF('Data Entry'!AI1474="t",'Data Entry'!AH1474*1000*V1471,IF('Data Entry'!AI1474="kg",'Data Entry'!AH1474*1*V1471,IF('Data Entry'!AI1474="L",'Data Entry'!AH1474*1*V1471,IFERROR(,"")))))))</f>
        <v>0</v>
      </c>
      <c r="L1471" s="1" t="s">
        <v>4</v>
      </c>
      <c r="M1471" s="59">
        <f>'Data Entry'!AJ1474</f>
        <v>0</v>
      </c>
      <c r="N1471" s="59" t="str">
        <f>'Data Entry'!AX1474</f>
        <v/>
      </c>
      <c r="O1471" s="1">
        <f>IF('Data Entry'!AL1474="g",'Data Entry'!AK1474*0.001*W1471,IF('Data Entry'!AL1474="UI",'Data Entry'!AK1474*0.000001*W1471,IF('Data Entry'!AL1474="mg",'Data Entry'!AK1474*0.000001*W1471,IF('Data Entry'!AL1474="t",'Data Entry'!AK1474*1000*W1471,IF('Data Entry'!AL1474="kg",'Data Entry'!AK1474*1*W1471,IF('Data Entry'!AL1474="L",'Data Entry'!AK1474*1*W1471,IFERROR(,"")))))))</f>
        <v>0</v>
      </c>
      <c r="P1471" s="1" t="s">
        <v>4</v>
      </c>
      <c r="Q1471" s="59">
        <f>'Data Entry'!AM1474</f>
        <v>0</v>
      </c>
      <c r="R1471" s="59" t="str">
        <f>'Data Entry'!BA1474</f>
        <v/>
      </c>
      <c r="S1471" s="1">
        <f>IF('Data Entry'!AO1474="g",'Data Entry'!AN1474*0.001*X1471,IF('Data Entry'!AO1474="UI",'Data Entry'!AN1474*0.000001*X1471,IF('Data Entry'!AO1474="mg",'Data Entry'!AN1474*0.000001*X1471,IF('Data Entry'!AO1474="t",'Data Entry'!AN1474*1000*X1471,IF('Data Entry'!AO1474="kg",'Data Entry'!AN1474*1*X1471,IF('Data Entry'!AO1474="L",'Data Entry'!AN1474*1*X1471,IFERROR(,"")))))))</f>
        <v>0</v>
      </c>
      <c r="T1471" s="1" t="s">
        <v>4</v>
      </c>
      <c r="U1471" s="59" t="str">
        <f>IF('Data Entry'!AP1474="No aplica","1",'Data Entry'!AP1474)</f>
        <v/>
      </c>
      <c r="V1471" s="59" t="str">
        <f>IF('Data Entry'!AS1474="No aplica","1",'Data Entry'!AS1474)</f>
        <v/>
      </c>
      <c r="W1471" s="59" t="str">
        <f>IF('Data Entry'!AV1474="No aplica","1",'Data Entry'!AV1474)</f>
        <v/>
      </c>
      <c r="X1471" s="59" t="str">
        <f>IF('Data Entry'!AY1474="No aplica","1",'Data Entry'!AY1474)</f>
        <v/>
      </c>
      <c r="Y1471" s="151" t="str">
        <f t="shared" si="22"/>
        <v/>
      </c>
      <c r="Z1471" s="152" t="str">
        <f>IF('Data Entry'!H1474="Yes","1",IF(AND('Data Entry'!H1474="",'Data Entry'!I1474="",'Data Entry'!J1474="",'Data Entry'!K1474="",'Data Entry'!L1474="",'Data Entry'!M1474="",'Data Entry'!N1474="",'Data Entry'!O1474="",'Data Entry'!P1474="",'Data Entry'!Q1474=""),"","1"))</f>
        <v/>
      </c>
      <c r="AA1471" s="152" t="str">
        <f>IF('Data Entry'!R1474="Yes","1",IF(AND('Data Entry'!R1474="",'Data Entry'!S1474="",'Data Entry'!T1474="",'Data Entry'!U1474=""),"","1"))</f>
        <v/>
      </c>
      <c r="AB1471" s="157" t="str">
        <f>IF('Data Entry'!V1474="Yes","1",IF(AND('Data Entry'!V1474="",'Data Entry'!W1474=""),"","1"))</f>
        <v/>
      </c>
    </row>
    <row r="1472" spans="1:28" ht="17">
      <c r="A1472" s="59">
        <f>'Data Entry'!AB1475</f>
        <v>0</v>
      </c>
      <c r="B1472" s="59" t="str">
        <f>'Data Entry'!AR1475</f>
        <v/>
      </c>
      <c r="C1472" s="1">
        <f>IF('Data Entry'!AD1475="g",'Data Entry'!AC1475*0.001*U1472,IF('Data Entry'!AD1475="UI",'Data Entry'!AC1475*0.000001*U1472,IF('Data Entry'!AD1475="mg",'Data Entry'!AC1475*0.000001*U1472,IF('Data Entry'!AD1475="t",'Data Entry'!AC1475*1000*U1472,IF('Data Entry'!AD1475="kg",'Data Entry'!AC1475*1*U1472,IF('Data Entry'!AD1475="L",'Data Entry'!AC1475*1*U1472,IFERROR(,"")))))))</f>
        <v>0</v>
      </c>
      <c r="D1472" s="1" t="s">
        <v>4</v>
      </c>
      <c r="E1472" s="1">
        <f>IF('Data Entry'!AF1475="g",'Data Entry'!AE1475*0.001,IF('Data Entry'!AF1475="mg",'Data Entry'!AE1475*0.000001,IF('Data Entry'!AF1475="t",'Data Entry'!AE1475*1000,IF('Data Entry'!AF1475="ml",'Data Entry'!AE1475*0.001,IF('Data Entry'!AF1475="kg",'Data Entry'!AE1475*1,IF('Data Entry'!AF1475="Pieza",'Data Entry'!AE1475*1,IF('Data Entry'!AF1475="L",'Data Entry'!AE1475*1,IFERROR(,""))))))))</f>
        <v>0</v>
      </c>
      <c r="F1472" s="1" t="s">
        <v>4</v>
      </c>
      <c r="G1472" s="1">
        <f>IF('Data Entry'!AA1475="g",'Data Entry'!Z1475*0.001,IF('Data Entry'!AA1475="mg",'Data Entry'!Z1475*0.000001,IF('Data Entry'!AA1475="t",'Data Entry'!Z1475*1000,IF('Data Entry'!AA1475="ml",'Data Entry'!Z1475*0.001,IF('Data Entry'!AA1475="kg",'Data Entry'!Z1475*1,IF('Data Entry'!AA1475="Piezas",'Data Entry'!Z1475*1,IF('Data Entry'!AA1475="L",'Data Entry'!Z1475*1,IFERROR(,""))))))))</f>
        <v>0</v>
      </c>
      <c r="H1472" s="1" t="s">
        <v>4</v>
      </c>
      <c r="I1472" s="1">
        <f>IF('Data Entry'!AC1475="g",'Data Entry'!AB1475*0.001,IF('Data Entry'!AC1475="mg",'Data Entry'!AB1475*0.000001,IF('Data Entry'!AC1475="t",'Data Entry'!AB1475*1000,IF('Data Entry'!AC1475="ml",'Data Entry'!AB1475*0.001,IF('Data Entry'!AC1475="kg",'Data Entry'!AB1475*1,IF('Data Entry'!AC1475="L",'Data Entry'!AB1475*1,IFERROR(,"")))))))</f>
        <v>0</v>
      </c>
      <c r="J1472" s="59" t="str">
        <f>'Data Entry'!AU1475</f>
        <v/>
      </c>
      <c r="K1472" s="1">
        <f>IF('Data Entry'!AI1475="g",'Data Entry'!AH1475*0.001*V1472,IF('Data Entry'!AI1475="UI",'Data Entry'!AH1475*0.000001*V1472,IF('Data Entry'!AI1475="mg",'Data Entry'!AH1475*0.000001*V1472,IF('Data Entry'!AI1475="t",'Data Entry'!AH1475*1000*V1472,IF('Data Entry'!AI1475="kg",'Data Entry'!AH1475*1*V1472,IF('Data Entry'!AI1475="L",'Data Entry'!AH1475*1*V1472,IFERROR(,"")))))))</f>
        <v>0</v>
      </c>
      <c r="L1472" s="1" t="s">
        <v>4</v>
      </c>
      <c r="M1472" s="59">
        <f>'Data Entry'!AJ1475</f>
        <v>0</v>
      </c>
      <c r="N1472" s="59" t="str">
        <f>'Data Entry'!AX1475</f>
        <v/>
      </c>
      <c r="O1472" s="1">
        <f>IF('Data Entry'!AL1475="g",'Data Entry'!AK1475*0.001*W1472,IF('Data Entry'!AL1475="UI",'Data Entry'!AK1475*0.000001*W1472,IF('Data Entry'!AL1475="mg",'Data Entry'!AK1475*0.000001*W1472,IF('Data Entry'!AL1475="t",'Data Entry'!AK1475*1000*W1472,IF('Data Entry'!AL1475="kg",'Data Entry'!AK1475*1*W1472,IF('Data Entry'!AL1475="L",'Data Entry'!AK1475*1*W1472,IFERROR(,"")))))))</f>
        <v>0</v>
      </c>
      <c r="P1472" s="1" t="s">
        <v>4</v>
      </c>
      <c r="Q1472" s="59">
        <f>'Data Entry'!AM1475</f>
        <v>0</v>
      </c>
      <c r="R1472" s="59" t="str">
        <f>'Data Entry'!BA1475</f>
        <v/>
      </c>
      <c r="S1472" s="1">
        <f>IF('Data Entry'!AO1475="g",'Data Entry'!AN1475*0.001*X1472,IF('Data Entry'!AO1475="UI",'Data Entry'!AN1475*0.000001*X1472,IF('Data Entry'!AO1475="mg",'Data Entry'!AN1475*0.000001*X1472,IF('Data Entry'!AO1475="t",'Data Entry'!AN1475*1000*X1472,IF('Data Entry'!AO1475="kg",'Data Entry'!AN1475*1*X1472,IF('Data Entry'!AO1475="L",'Data Entry'!AN1475*1*X1472,IFERROR(,"")))))))</f>
        <v>0</v>
      </c>
      <c r="T1472" s="1" t="s">
        <v>4</v>
      </c>
      <c r="U1472" s="59" t="str">
        <f>IF('Data Entry'!AP1475="No aplica","1",'Data Entry'!AP1475)</f>
        <v/>
      </c>
      <c r="V1472" s="59" t="str">
        <f>IF('Data Entry'!AS1475="No aplica","1",'Data Entry'!AS1475)</f>
        <v/>
      </c>
      <c r="W1472" s="59" t="str">
        <f>IF('Data Entry'!AV1475="No aplica","1",'Data Entry'!AV1475)</f>
        <v/>
      </c>
      <c r="X1472" s="59" t="str">
        <f>IF('Data Entry'!AY1475="No aplica","1",'Data Entry'!AY1475)</f>
        <v/>
      </c>
      <c r="Y1472" s="151" t="str">
        <f t="shared" si="22"/>
        <v/>
      </c>
      <c r="Z1472" s="152" t="str">
        <f>IF('Data Entry'!H1475="Yes","1",IF(AND('Data Entry'!H1475="",'Data Entry'!I1475="",'Data Entry'!J1475="",'Data Entry'!K1475="",'Data Entry'!L1475="",'Data Entry'!M1475="",'Data Entry'!N1475="",'Data Entry'!O1475="",'Data Entry'!P1475="",'Data Entry'!Q1475=""),"","1"))</f>
        <v/>
      </c>
      <c r="AA1472" s="152" t="str">
        <f>IF('Data Entry'!R1475="Yes","1",IF(AND('Data Entry'!R1475="",'Data Entry'!S1475="",'Data Entry'!T1475="",'Data Entry'!U1475=""),"","1"))</f>
        <v/>
      </c>
      <c r="AB1472" s="157" t="str">
        <f>IF('Data Entry'!V1475="Yes","1",IF(AND('Data Entry'!V1475="",'Data Entry'!W1475=""),"","1"))</f>
        <v/>
      </c>
    </row>
    <row r="1473" spans="1:28" ht="17">
      <c r="A1473" s="59">
        <f>'Data Entry'!AB1476</f>
        <v>0</v>
      </c>
      <c r="B1473" s="59" t="str">
        <f>'Data Entry'!AR1476</f>
        <v/>
      </c>
      <c r="C1473" s="1">
        <f>IF('Data Entry'!AD1476="g",'Data Entry'!AC1476*0.001*U1473,IF('Data Entry'!AD1476="UI",'Data Entry'!AC1476*0.000001*U1473,IF('Data Entry'!AD1476="mg",'Data Entry'!AC1476*0.000001*U1473,IF('Data Entry'!AD1476="t",'Data Entry'!AC1476*1000*U1473,IF('Data Entry'!AD1476="kg",'Data Entry'!AC1476*1*U1473,IF('Data Entry'!AD1476="L",'Data Entry'!AC1476*1*U1473,IFERROR(,"")))))))</f>
        <v>0</v>
      </c>
      <c r="D1473" s="1" t="s">
        <v>4</v>
      </c>
      <c r="E1473" s="1">
        <f>IF('Data Entry'!AF1476="g",'Data Entry'!AE1476*0.001,IF('Data Entry'!AF1476="mg",'Data Entry'!AE1476*0.000001,IF('Data Entry'!AF1476="t",'Data Entry'!AE1476*1000,IF('Data Entry'!AF1476="ml",'Data Entry'!AE1476*0.001,IF('Data Entry'!AF1476="kg",'Data Entry'!AE1476*1,IF('Data Entry'!AF1476="Pieza",'Data Entry'!AE1476*1,IF('Data Entry'!AF1476="L",'Data Entry'!AE1476*1,IFERROR(,""))))))))</f>
        <v>0</v>
      </c>
      <c r="F1473" s="1" t="s">
        <v>4</v>
      </c>
      <c r="G1473" s="1">
        <f>IF('Data Entry'!AA1476="g",'Data Entry'!Z1476*0.001,IF('Data Entry'!AA1476="mg",'Data Entry'!Z1476*0.000001,IF('Data Entry'!AA1476="t",'Data Entry'!Z1476*1000,IF('Data Entry'!AA1476="ml",'Data Entry'!Z1476*0.001,IF('Data Entry'!AA1476="kg",'Data Entry'!Z1476*1,IF('Data Entry'!AA1476="Piezas",'Data Entry'!Z1476*1,IF('Data Entry'!AA1476="L",'Data Entry'!Z1476*1,IFERROR(,""))))))))</f>
        <v>0</v>
      </c>
      <c r="H1473" s="1" t="s">
        <v>4</v>
      </c>
      <c r="I1473" s="1">
        <f>IF('Data Entry'!AC1476="g",'Data Entry'!AB1476*0.001,IF('Data Entry'!AC1476="mg",'Data Entry'!AB1476*0.000001,IF('Data Entry'!AC1476="t",'Data Entry'!AB1476*1000,IF('Data Entry'!AC1476="ml",'Data Entry'!AB1476*0.001,IF('Data Entry'!AC1476="kg",'Data Entry'!AB1476*1,IF('Data Entry'!AC1476="L",'Data Entry'!AB1476*1,IFERROR(,"")))))))</f>
        <v>0</v>
      </c>
      <c r="J1473" s="59" t="str">
        <f>'Data Entry'!AU1476</f>
        <v/>
      </c>
      <c r="K1473" s="1">
        <f>IF('Data Entry'!AI1476="g",'Data Entry'!AH1476*0.001*V1473,IF('Data Entry'!AI1476="UI",'Data Entry'!AH1476*0.000001*V1473,IF('Data Entry'!AI1476="mg",'Data Entry'!AH1476*0.000001*V1473,IF('Data Entry'!AI1476="t",'Data Entry'!AH1476*1000*V1473,IF('Data Entry'!AI1476="kg",'Data Entry'!AH1476*1*V1473,IF('Data Entry'!AI1476="L",'Data Entry'!AH1476*1*V1473,IFERROR(,"")))))))</f>
        <v>0</v>
      </c>
      <c r="L1473" s="1" t="s">
        <v>4</v>
      </c>
      <c r="M1473" s="59">
        <f>'Data Entry'!AJ1476</f>
        <v>0</v>
      </c>
      <c r="N1473" s="59" t="str">
        <f>'Data Entry'!AX1476</f>
        <v/>
      </c>
      <c r="O1473" s="1">
        <f>IF('Data Entry'!AL1476="g",'Data Entry'!AK1476*0.001*W1473,IF('Data Entry'!AL1476="UI",'Data Entry'!AK1476*0.000001*W1473,IF('Data Entry'!AL1476="mg",'Data Entry'!AK1476*0.000001*W1473,IF('Data Entry'!AL1476="t",'Data Entry'!AK1476*1000*W1473,IF('Data Entry'!AL1476="kg",'Data Entry'!AK1476*1*W1473,IF('Data Entry'!AL1476="L",'Data Entry'!AK1476*1*W1473,IFERROR(,"")))))))</f>
        <v>0</v>
      </c>
      <c r="P1473" s="1" t="s">
        <v>4</v>
      </c>
      <c r="Q1473" s="59">
        <f>'Data Entry'!AM1476</f>
        <v>0</v>
      </c>
      <c r="R1473" s="59" t="str">
        <f>'Data Entry'!BA1476</f>
        <v/>
      </c>
      <c r="S1473" s="1">
        <f>IF('Data Entry'!AO1476="g",'Data Entry'!AN1476*0.001*X1473,IF('Data Entry'!AO1476="UI",'Data Entry'!AN1476*0.000001*X1473,IF('Data Entry'!AO1476="mg",'Data Entry'!AN1476*0.000001*X1473,IF('Data Entry'!AO1476="t",'Data Entry'!AN1476*1000*X1473,IF('Data Entry'!AO1476="kg",'Data Entry'!AN1476*1*X1473,IF('Data Entry'!AO1476="L",'Data Entry'!AN1476*1*X1473,IFERROR(,"")))))))</f>
        <v>0</v>
      </c>
      <c r="T1473" s="1" t="s">
        <v>4</v>
      </c>
      <c r="U1473" s="59" t="str">
        <f>IF('Data Entry'!AP1476="No aplica","1",'Data Entry'!AP1476)</f>
        <v/>
      </c>
      <c r="V1473" s="59" t="str">
        <f>IF('Data Entry'!AS1476="No aplica","1",'Data Entry'!AS1476)</f>
        <v/>
      </c>
      <c r="W1473" s="59" t="str">
        <f>IF('Data Entry'!AV1476="No aplica","1",'Data Entry'!AV1476)</f>
        <v/>
      </c>
      <c r="X1473" s="59" t="str">
        <f>IF('Data Entry'!AY1476="No aplica","1",'Data Entry'!AY1476)</f>
        <v/>
      </c>
      <c r="Y1473" s="151" t="str">
        <f t="shared" si="22"/>
        <v/>
      </c>
      <c r="Z1473" s="152" t="str">
        <f>IF('Data Entry'!H1476="Yes","1",IF(AND('Data Entry'!H1476="",'Data Entry'!I1476="",'Data Entry'!J1476="",'Data Entry'!K1476="",'Data Entry'!L1476="",'Data Entry'!M1476="",'Data Entry'!N1476="",'Data Entry'!O1476="",'Data Entry'!P1476="",'Data Entry'!Q1476=""),"","1"))</f>
        <v/>
      </c>
      <c r="AA1473" s="152" t="str">
        <f>IF('Data Entry'!R1476="Yes","1",IF(AND('Data Entry'!R1476="",'Data Entry'!S1476="",'Data Entry'!T1476="",'Data Entry'!U1476=""),"","1"))</f>
        <v/>
      </c>
      <c r="AB1473" s="157" t="str">
        <f>IF('Data Entry'!V1476="Yes","1",IF(AND('Data Entry'!V1476="",'Data Entry'!W1476=""),"","1"))</f>
        <v/>
      </c>
    </row>
    <row r="1474" spans="1:28" ht="17">
      <c r="A1474" s="59">
        <f>'Data Entry'!AB1477</f>
        <v>0</v>
      </c>
      <c r="B1474" s="59" t="str">
        <f>'Data Entry'!AR1477</f>
        <v/>
      </c>
      <c r="C1474" s="1">
        <f>IF('Data Entry'!AD1477="g",'Data Entry'!AC1477*0.001*U1474,IF('Data Entry'!AD1477="UI",'Data Entry'!AC1477*0.000001*U1474,IF('Data Entry'!AD1477="mg",'Data Entry'!AC1477*0.000001*U1474,IF('Data Entry'!AD1477="t",'Data Entry'!AC1477*1000*U1474,IF('Data Entry'!AD1477="kg",'Data Entry'!AC1477*1*U1474,IF('Data Entry'!AD1477="L",'Data Entry'!AC1477*1*U1474,IFERROR(,"")))))))</f>
        <v>0</v>
      </c>
      <c r="D1474" s="1" t="s">
        <v>4</v>
      </c>
      <c r="E1474" s="1">
        <f>IF('Data Entry'!AF1477="g",'Data Entry'!AE1477*0.001,IF('Data Entry'!AF1477="mg",'Data Entry'!AE1477*0.000001,IF('Data Entry'!AF1477="t",'Data Entry'!AE1477*1000,IF('Data Entry'!AF1477="ml",'Data Entry'!AE1477*0.001,IF('Data Entry'!AF1477="kg",'Data Entry'!AE1477*1,IF('Data Entry'!AF1477="Pieza",'Data Entry'!AE1477*1,IF('Data Entry'!AF1477="L",'Data Entry'!AE1477*1,IFERROR(,""))))))))</f>
        <v>0</v>
      </c>
      <c r="F1474" s="1" t="s">
        <v>4</v>
      </c>
      <c r="G1474" s="1">
        <f>IF('Data Entry'!AA1477="g",'Data Entry'!Z1477*0.001,IF('Data Entry'!AA1477="mg",'Data Entry'!Z1477*0.000001,IF('Data Entry'!AA1477="t",'Data Entry'!Z1477*1000,IF('Data Entry'!AA1477="ml",'Data Entry'!Z1477*0.001,IF('Data Entry'!AA1477="kg",'Data Entry'!Z1477*1,IF('Data Entry'!AA1477="Piezas",'Data Entry'!Z1477*1,IF('Data Entry'!AA1477="L",'Data Entry'!Z1477*1,IFERROR(,""))))))))</f>
        <v>0</v>
      </c>
      <c r="H1474" s="1" t="s">
        <v>4</v>
      </c>
      <c r="I1474" s="1">
        <f>IF('Data Entry'!AC1477="g",'Data Entry'!AB1477*0.001,IF('Data Entry'!AC1477="mg",'Data Entry'!AB1477*0.000001,IF('Data Entry'!AC1477="t",'Data Entry'!AB1477*1000,IF('Data Entry'!AC1477="ml",'Data Entry'!AB1477*0.001,IF('Data Entry'!AC1477="kg",'Data Entry'!AB1477*1,IF('Data Entry'!AC1477="L",'Data Entry'!AB1477*1,IFERROR(,"")))))))</f>
        <v>0</v>
      </c>
      <c r="J1474" s="59" t="str">
        <f>'Data Entry'!AU1477</f>
        <v/>
      </c>
      <c r="K1474" s="1">
        <f>IF('Data Entry'!AI1477="g",'Data Entry'!AH1477*0.001*V1474,IF('Data Entry'!AI1477="UI",'Data Entry'!AH1477*0.000001*V1474,IF('Data Entry'!AI1477="mg",'Data Entry'!AH1477*0.000001*V1474,IF('Data Entry'!AI1477="t",'Data Entry'!AH1477*1000*V1474,IF('Data Entry'!AI1477="kg",'Data Entry'!AH1477*1*V1474,IF('Data Entry'!AI1477="L",'Data Entry'!AH1477*1*V1474,IFERROR(,"")))))))</f>
        <v>0</v>
      </c>
      <c r="L1474" s="1" t="s">
        <v>4</v>
      </c>
      <c r="M1474" s="59">
        <f>'Data Entry'!AJ1477</f>
        <v>0</v>
      </c>
      <c r="N1474" s="59" t="str">
        <f>'Data Entry'!AX1477</f>
        <v/>
      </c>
      <c r="O1474" s="1">
        <f>IF('Data Entry'!AL1477="g",'Data Entry'!AK1477*0.001*W1474,IF('Data Entry'!AL1477="UI",'Data Entry'!AK1477*0.000001*W1474,IF('Data Entry'!AL1477="mg",'Data Entry'!AK1477*0.000001*W1474,IF('Data Entry'!AL1477="t",'Data Entry'!AK1477*1000*W1474,IF('Data Entry'!AL1477="kg",'Data Entry'!AK1477*1*W1474,IF('Data Entry'!AL1477="L",'Data Entry'!AK1477*1*W1474,IFERROR(,"")))))))</f>
        <v>0</v>
      </c>
      <c r="P1474" s="1" t="s">
        <v>4</v>
      </c>
      <c r="Q1474" s="59">
        <f>'Data Entry'!AM1477</f>
        <v>0</v>
      </c>
      <c r="R1474" s="59" t="str">
        <f>'Data Entry'!BA1477</f>
        <v/>
      </c>
      <c r="S1474" s="1">
        <f>IF('Data Entry'!AO1477="g",'Data Entry'!AN1477*0.001*X1474,IF('Data Entry'!AO1477="UI",'Data Entry'!AN1477*0.000001*X1474,IF('Data Entry'!AO1477="mg",'Data Entry'!AN1477*0.000001*X1474,IF('Data Entry'!AO1477="t",'Data Entry'!AN1477*1000*X1474,IF('Data Entry'!AO1477="kg",'Data Entry'!AN1477*1*X1474,IF('Data Entry'!AO1477="L",'Data Entry'!AN1477*1*X1474,IFERROR(,"")))))))</f>
        <v>0</v>
      </c>
      <c r="T1474" s="1" t="s">
        <v>4</v>
      </c>
      <c r="U1474" s="59" t="str">
        <f>IF('Data Entry'!AP1477="No aplica","1",'Data Entry'!AP1477)</f>
        <v/>
      </c>
      <c r="V1474" s="59" t="str">
        <f>IF('Data Entry'!AS1477="No aplica","1",'Data Entry'!AS1477)</f>
        <v/>
      </c>
      <c r="W1474" s="59" t="str">
        <f>IF('Data Entry'!AV1477="No aplica","1",'Data Entry'!AV1477)</f>
        <v/>
      </c>
      <c r="X1474" s="59" t="str">
        <f>IF('Data Entry'!AY1477="No aplica","1",'Data Entry'!AY1477)</f>
        <v/>
      </c>
      <c r="Y1474" s="151" t="str">
        <f t="shared" si="22"/>
        <v/>
      </c>
      <c r="Z1474" s="152" t="str">
        <f>IF('Data Entry'!H1477="Yes","1",IF(AND('Data Entry'!H1477="",'Data Entry'!I1477="",'Data Entry'!J1477="",'Data Entry'!K1477="",'Data Entry'!L1477="",'Data Entry'!M1477="",'Data Entry'!N1477="",'Data Entry'!O1477="",'Data Entry'!P1477="",'Data Entry'!Q1477=""),"","1"))</f>
        <v/>
      </c>
      <c r="AA1474" s="152" t="str">
        <f>IF('Data Entry'!R1477="Yes","1",IF(AND('Data Entry'!R1477="",'Data Entry'!S1477="",'Data Entry'!T1477="",'Data Entry'!U1477=""),"","1"))</f>
        <v/>
      </c>
      <c r="AB1474" s="157" t="str">
        <f>IF('Data Entry'!V1477="Yes","1",IF(AND('Data Entry'!V1477="",'Data Entry'!W1477=""),"","1"))</f>
        <v/>
      </c>
    </row>
    <row r="1475" spans="1:28" ht="17">
      <c r="A1475" s="59">
        <f>'Data Entry'!AB1478</f>
        <v>0</v>
      </c>
      <c r="B1475" s="59" t="str">
        <f>'Data Entry'!AR1478</f>
        <v/>
      </c>
      <c r="C1475" s="1">
        <f>IF('Data Entry'!AD1478="g",'Data Entry'!AC1478*0.001*U1475,IF('Data Entry'!AD1478="UI",'Data Entry'!AC1478*0.000001*U1475,IF('Data Entry'!AD1478="mg",'Data Entry'!AC1478*0.000001*U1475,IF('Data Entry'!AD1478="t",'Data Entry'!AC1478*1000*U1475,IF('Data Entry'!AD1478="kg",'Data Entry'!AC1478*1*U1475,IF('Data Entry'!AD1478="L",'Data Entry'!AC1478*1*U1475,IFERROR(,"")))))))</f>
        <v>0</v>
      </c>
      <c r="D1475" s="1" t="s">
        <v>4</v>
      </c>
      <c r="E1475" s="1">
        <f>IF('Data Entry'!AF1478="g",'Data Entry'!AE1478*0.001,IF('Data Entry'!AF1478="mg",'Data Entry'!AE1478*0.000001,IF('Data Entry'!AF1478="t",'Data Entry'!AE1478*1000,IF('Data Entry'!AF1478="ml",'Data Entry'!AE1478*0.001,IF('Data Entry'!AF1478="kg",'Data Entry'!AE1478*1,IF('Data Entry'!AF1478="Pieza",'Data Entry'!AE1478*1,IF('Data Entry'!AF1478="L",'Data Entry'!AE1478*1,IFERROR(,""))))))))</f>
        <v>0</v>
      </c>
      <c r="F1475" s="1" t="s">
        <v>4</v>
      </c>
      <c r="G1475" s="1">
        <f>IF('Data Entry'!AA1478="g",'Data Entry'!Z1478*0.001,IF('Data Entry'!AA1478="mg",'Data Entry'!Z1478*0.000001,IF('Data Entry'!AA1478="t",'Data Entry'!Z1478*1000,IF('Data Entry'!AA1478="ml",'Data Entry'!Z1478*0.001,IF('Data Entry'!AA1478="kg",'Data Entry'!Z1478*1,IF('Data Entry'!AA1478="Piezas",'Data Entry'!Z1478*1,IF('Data Entry'!AA1478="L",'Data Entry'!Z1478*1,IFERROR(,""))))))))</f>
        <v>0</v>
      </c>
      <c r="H1475" s="1" t="s">
        <v>4</v>
      </c>
      <c r="I1475" s="1">
        <f>IF('Data Entry'!AC1478="g",'Data Entry'!AB1478*0.001,IF('Data Entry'!AC1478="mg",'Data Entry'!AB1478*0.000001,IF('Data Entry'!AC1478="t",'Data Entry'!AB1478*1000,IF('Data Entry'!AC1478="ml",'Data Entry'!AB1478*0.001,IF('Data Entry'!AC1478="kg",'Data Entry'!AB1478*1,IF('Data Entry'!AC1478="L",'Data Entry'!AB1478*1,IFERROR(,"")))))))</f>
        <v>0</v>
      </c>
      <c r="J1475" s="59" t="str">
        <f>'Data Entry'!AU1478</f>
        <v/>
      </c>
      <c r="K1475" s="1">
        <f>IF('Data Entry'!AI1478="g",'Data Entry'!AH1478*0.001*V1475,IF('Data Entry'!AI1478="UI",'Data Entry'!AH1478*0.000001*V1475,IF('Data Entry'!AI1478="mg",'Data Entry'!AH1478*0.000001*V1475,IF('Data Entry'!AI1478="t",'Data Entry'!AH1478*1000*V1475,IF('Data Entry'!AI1478="kg",'Data Entry'!AH1478*1*V1475,IF('Data Entry'!AI1478="L",'Data Entry'!AH1478*1*V1475,IFERROR(,"")))))))</f>
        <v>0</v>
      </c>
      <c r="L1475" s="1" t="s">
        <v>4</v>
      </c>
      <c r="M1475" s="59">
        <f>'Data Entry'!AJ1478</f>
        <v>0</v>
      </c>
      <c r="N1475" s="59" t="str">
        <f>'Data Entry'!AX1478</f>
        <v/>
      </c>
      <c r="O1475" s="1">
        <f>IF('Data Entry'!AL1478="g",'Data Entry'!AK1478*0.001*W1475,IF('Data Entry'!AL1478="UI",'Data Entry'!AK1478*0.000001*W1475,IF('Data Entry'!AL1478="mg",'Data Entry'!AK1478*0.000001*W1475,IF('Data Entry'!AL1478="t",'Data Entry'!AK1478*1000*W1475,IF('Data Entry'!AL1478="kg",'Data Entry'!AK1478*1*W1475,IF('Data Entry'!AL1478="L",'Data Entry'!AK1478*1*W1475,IFERROR(,"")))))))</f>
        <v>0</v>
      </c>
      <c r="P1475" s="1" t="s">
        <v>4</v>
      </c>
      <c r="Q1475" s="59">
        <f>'Data Entry'!AM1478</f>
        <v>0</v>
      </c>
      <c r="R1475" s="59" t="str">
        <f>'Data Entry'!BA1478</f>
        <v/>
      </c>
      <c r="S1475" s="1">
        <f>IF('Data Entry'!AO1478="g",'Data Entry'!AN1478*0.001*X1475,IF('Data Entry'!AO1478="UI",'Data Entry'!AN1478*0.000001*X1475,IF('Data Entry'!AO1478="mg",'Data Entry'!AN1478*0.000001*X1475,IF('Data Entry'!AO1478="t",'Data Entry'!AN1478*1000*X1475,IF('Data Entry'!AO1478="kg",'Data Entry'!AN1478*1*X1475,IF('Data Entry'!AO1478="L",'Data Entry'!AN1478*1*X1475,IFERROR(,"")))))))</f>
        <v>0</v>
      </c>
      <c r="T1475" s="1" t="s">
        <v>4</v>
      </c>
      <c r="U1475" s="59" t="str">
        <f>IF('Data Entry'!AP1478="No aplica","1",'Data Entry'!AP1478)</f>
        <v/>
      </c>
      <c r="V1475" s="59" t="str">
        <f>IF('Data Entry'!AS1478="No aplica","1",'Data Entry'!AS1478)</f>
        <v/>
      </c>
      <c r="W1475" s="59" t="str">
        <f>IF('Data Entry'!AV1478="No aplica","1",'Data Entry'!AV1478)</f>
        <v/>
      </c>
      <c r="X1475" s="59" t="str">
        <f>IF('Data Entry'!AY1478="No aplica","1",'Data Entry'!AY1478)</f>
        <v/>
      </c>
      <c r="Y1475" s="151" t="str">
        <f t="shared" ref="Y1475:Y1504" si="23">IF(OR(AND(Z1475="1",AA1475="1"),AND(Z1475="1",AB1475="1")),"1","")</f>
        <v/>
      </c>
      <c r="Z1475" s="152" t="str">
        <f>IF('Data Entry'!H1478="Yes","1",IF(AND('Data Entry'!H1478="",'Data Entry'!I1478="",'Data Entry'!J1478="",'Data Entry'!K1478="",'Data Entry'!L1478="",'Data Entry'!M1478="",'Data Entry'!N1478="",'Data Entry'!O1478="",'Data Entry'!P1478="",'Data Entry'!Q1478=""),"","1"))</f>
        <v/>
      </c>
      <c r="AA1475" s="152" t="str">
        <f>IF('Data Entry'!R1478="Yes","1",IF(AND('Data Entry'!R1478="",'Data Entry'!S1478="",'Data Entry'!T1478="",'Data Entry'!U1478=""),"","1"))</f>
        <v/>
      </c>
      <c r="AB1475" s="157" t="str">
        <f>IF('Data Entry'!V1478="Yes","1",IF(AND('Data Entry'!V1478="",'Data Entry'!W1478=""),"","1"))</f>
        <v/>
      </c>
    </row>
    <row r="1476" spans="1:28" ht="17">
      <c r="A1476" s="59">
        <f>'Data Entry'!AB1479</f>
        <v>0</v>
      </c>
      <c r="B1476" s="59" t="str">
        <f>'Data Entry'!AR1479</f>
        <v/>
      </c>
      <c r="C1476" s="1">
        <f>IF('Data Entry'!AD1479="g",'Data Entry'!AC1479*0.001*U1476,IF('Data Entry'!AD1479="UI",'Data Entry'!AC1479*0.000001*U1476,IF('Data Entry'!AD1479="mg",'Data Entry'!AC1479*0.000001*U1476,IF('Data Entry'!AD1479="t",'Data Entry'!AC1479*1000*U1476,IF('Data Entry'!AD1479="kg",'Data Entry'!AC1479*1*U1476,IF('Data Entry'!AD1479="L",'Data Entry'!AC1479*1*U1476,IFERROR(,"")))))))</f>
        <v>0</v>
      </c>
      <c r="D1476" s="1" t="s">
        <v>4</v>
      </c>
      <c r="E1476" s="1">
        <f>IF('Data Entry'!AF1479="g",'Data Entry'!AE1479*0.001,IF('Data Entry'!AF1479="mg",'Data Entry'!AE1479*0.000001,IF('Data Entry'!AF1479="t",'Data Entry'!AE1479*1000,IF('Data Entry'!AF1479="ml",'Data Entry'!AE1479*0.001,IF('Data Entry'!AF1479="kg",'Data Entry'!AE1479*1,IF('Data Entry'!AF1479="Pieza",'Data Entry'!AE1479*1,IF('Data Entry'!AF1479="L",'Data Entry'!AE1479*1,IFERROR(,""))))))))</f>
        <v>0</v>
      </c>
      <c r="F1476" s="1" t="s">
        <v>4</v>
      </c>
      <c r="G1476" s="1">
        <f>IF('Data Entry'!AA1479="g",'Data Entry'!Z1479*0.001,IF('Data Entry'!AA1479="mg",'Data Entry'!Z1479*0.000001,IF('Data Entry'!AA1479="t",'Data Entry'!Z1479*1000,IF('Data Entry'!AA1479="ml",'Data Entry'!Z1479*0.001,IF('Data Entry'!AA1479="kg",'Data Entry'!Z1479*1,IF('Data Entry'!AA1479="Piezas",'Data Entry'!Z1479*1,IF('Data Entry'!AA1479="L",'Data Entry'!Z1479*1,IFERROR(,""))))))))</f>
        <v>0</v>
      </c>
      <c r="H1476" s="1" t="s">
        <v>4</v>
      </c>
      <c r="I1476" s="1">
        <f>IF('Data Entry'!AC1479="g",'Data Entry'!AB1479*0.001,IF('Data Entry'!AC1479="mg",'Data Entry'!AB1479*0.000001,IF('Data Entry'!AC1479="t",'Data Entry'!AB1479*1000,IF('Data Entry'!AC1479="ml",'Data Entry'!AB1479*0.001,IF('Data Entry'!AC1479="kg",'Data Entry'!AB1479*1,IF('Data Entry'!AC1479="L",'Data Entry'!AB1479*1,IFERROR(,"")))))))</f>
        <v>0</v>
      </c>
      <c r="J1476" s="59" t="str">
        <f>'Data Entry'!AU1479</f>
        <v/>
      </c>
      <c r="K1476" s="1">
        <f>IF('Data Entry'!AI1479="g",'Data Entry'!AH1479*0.001*V1476,IF('Data Entry'!AI1479="UI",'Data Entry'!AH1479*0.000001*V1476,IF('Data Entry'!AI1479="mg",'Data Entry'!AH1479*0.000001*V1476,IF('Data Entry'!AI1479="t",'Data Entry'!AH1479*1000*V1476,IF('Data Entry'!AI1479="kg",'Data Entry'!AH1479*1*V1476,IF('Data Entry'!AI1479="L",'Data Entry'!AH1479*1*V1476,IFERROR(,"")))))))</f>
        <v>0</v>
      </c>
      <c r="L1476" s="1" t="s">
        <v>4</v>
      </c>
      <c r="M1476" s="59">
        <f>'Data Entry'!AJ1479</f>
        <v>0</v>
      </c>
      <c r="N1476" s="59" t="str">
        <f>'Data Entry'!AX1479</f>
        <v/>
      </c>
      <c r="O1476" s="1">
        <f>IF('Data Entry'!AL1479="g",'Data Entry'!AK1479*0.001*W1476,IF('Data Entry'!AL1479="UI",'Data Entry'!AK1479*0.000001*W1476,IF('Data Entry'!AL1479="mg",'Data Entry'!AK1479*0.000001*W1476,IF('Data Entry'!AL1479="t",'Data Entry'!AK1479*1000*W1476,IF('Data Entry'!AL1479="kg",'Data Entry'!AK1479*1*W1476,IF('Data Entry'!AL1479="L",'Data Entry'!AK1479*1*W1476,IFERROR(,"")))))))</f>
        <v>0</v>
      </c>
      <c r="P1476" s="1" t="s">
        <v>4</v>
      </c>
      <c r="Q1476" s="59">
        <f>'Data Entry'!AM1479</f>
        <v>0</v>
      </c>
      <c r="R1476" s="59" t="str">
        <f>'Data Entry'!BA1479</f>
        <v/>
      </c>
      <c r="S1476" s="1">
        <f>IF('Data Entry'!AO1479="g",'Data Entry'!AN1479*0.001*X1476,IF('Data Entry'!AO1479="UI",'Data Entry'!AN1479*0.000001*X1476,IF('Data Entry'!AO1479="mg",'Data Entry'!AN1479*0.000001*X1476,IF('Data Entry'!AO1479="t",'Data Entry'!AN1479*1000*X1476,IF('Data Entry'!AO1479="kg",'Data Entry'!AN1479*1*X1476,IF('Data Entry'!AO1479="L",'Data Entry'!AN1479*1*X1476,IFERROR(,"")))))))</f>
        <v>0</v>
      </c>
      <c r="T1476" s="1" t="s">
        <v>4</v>
      </c>
      <c r="U1476" s="59" t="str">
        <f>IF('Data Entry'!AP1479="No aplica","1",'Data Entry'!AP1479)</f>
        <v/>
      </c>
      <c r="V1476" s="59" t="str">
        <f>IF('Data Entry'!AS1479="No aplica","1",'Data Entry'!AS1479)</f>
        <v/>
      </c>
      <c r="W1476" s="59" t="str">
        <f>IF('Data Entry'!AV1479="No aplica","1",'Data Entry'!AV1479)</f>
        <v/>
      </c>
      <c r="X1476" s="59" t="str">
        <f>IF('Data Entry'!AY1479="No aplica","1",'Data Entry'!AY1479)</f>
        <v/>
      </c>
      <c r="Y1476" s="151" t="str">
        <f t="shared" si="23"/>
        <v/>
      </c>
      <c r="Z1476" s="152" t="str">
        <f>IF('Data Entry'!H1479="Yes","1",IF(AND('Data Entry'!H1479="",'Data Entry'!I1479="",'Data Entry'!J1479="",'Data Entry'!K1479="",'Data Entry'!L1479="",'Data Entry'!M1479="",'Data Entry'!N1479="",'Data Entry'!O1479="",'Data Entry'!P1479="",'Data Entry'!Q1479=""),"","1"))</f>
        <v/>
      </c>
      <c r="AA1476" s="152" t="str">
        <f>IF('Data Entry'!R1479="Yes","1",IF(AND('Data Entry'!R1479="",'Data Entry'!S1479="",'Data Entry'!T1479="",'Data Entry'!U1479=""),"","1"))</f>
        <v/>
      </c>
      <c r="AB1476" s="157" t="str">
        <f>IF('Data Entry'!V1479="Yes","1",IF(AND('Data Entry'!V1479="",'Data Entry'!W1479=""),"","1"))</f>
        <v/>
      </c>
    </row>
    <row r="1477" spans="1:28" ht="17">
      <c r="A1477" s="59">
        <f>'Data Entry'!AB1480</f>
        <v>0</v>
      </c>
      <c r="B1477" s="59" t="str">
        <f>'Data Entry'!AR1480</f>
        <v/>
      </c>
      <c r="C1477" s="1">
        <f>IF('Data Entry'!AD1480="g",'Data Entry'!AC1480*0.001*U1477,IF('Data Entry'!AD1480="UI",'Data Entry'!AC1480*0.000001*U1477,IF('Data Entry'!AD1480="mg",'Data Entry'!AC1480*0.000001*U1477,IF('Data Entry'!AD1480="t",'Data Entry'!AC1480*1000*U1477,IF('Data Entry'!AD1480="kg",'Data Entry'!AC1480*1*U1477,IF('Data Entry'!AD1480="L",'Data Entry'!AC1480*1*U1477,IFERROR(,"")))))))</f>
        <v>0</v>
      </c>
      <c r="D1477" s="1" t="s">
        <v>4</v>
      </c>
      <c r="E1477" s="1">
        <f>IF('Data Entry'!AF1480="g",'Data Entry'!AE1480*0.001,IF('Data Entry'!AF1480="mg",'Data Entry'!AE1480*0.000001,IF('Data Entry'!AF1480="t",'Data Entry'!AE1480*1000,IF('Data Entry'!AF1480="ml",'Data Entry'!AE1480*0.001,IF('Data Entry'!AF1480="kg",'Data Entry'!AE1480*1,IF('Data Entry'!AF1480="Pieza",'Data Entry'!AE1480*1,IF('Data Entry'!AF1480="L",'Data Entry'!AE1480*1,IFERROR(,""))))))))</f>
        <v>0</v>
      </c>
      <c r="F1477" s="1" t="s">
        <v>4</v>
      </c>
      <c r="G1477" s="1">
        <f>IF('Data Entry'!AA1480="g",'Data Entry'!Z1480*0.001,IF('Data Entry'!AA1480="mg",'Data Entry'!Z1480*0.000001,IF('Data Entry'!AA1480="t",'Data Entry'!Z1480*1000,IF('Data Entry'!AA1480="ml",'Data Entry'!Z1480*0.001,IF('Data Entry'!AA1480="kg",'Data Entry'!Z1480*1,IF('Data Entry'!AA1480="Piezas",'Data Entry'!Z1480*1,IF('Data Entry'!AA1480="L",'Data Entry'!Z1480*1,IFERROR(,""))))))))</f>
        <v>0</v>
      </c>
      <c r="H1477" s="1" t="s">
        <v>4</v>
      </c>
      <c r="I1477" s="1">
        <f>IF('Data Entry'!AC1480="g",'Data Entry'!AB1480*0.001,IF('Data Entry'!AC1480="mg",'Data Entry'!AB1480*0.000001,IF('Data Entry'!AC1480="t",'Data Entry'!AB1480*1000,IF('Data Entry'!AC1480="ml",'Data Entry'!AB1480*0.001,IF('Data Entry'!AC1480="kg",'Data Entry'!AB1480*1,IF('Data Entry'!AC1480="L",'Data Entry'!AB1480*1,IFERROR(,"")))))))</f>
        <v>0</v>
      </c>
      <c r="J1477" s="59" t="str">
        <f>'Data Entry'!AU1480</f>
        <v/>
      </c>
      <c r="K1477" s="1">
        <f>IF('Data Entry'!AI1480="g",'Data Entry'!AH1480*0.001*V1477,IF('Data Entry'!AI1480="UI",'Data Entry'!AH1480*0.000001*V1477,IF('Data Entry'!AI1480="mg",'Data Entry'!AH1480*0.000001*V1477,IF('Data Entry'!AI1480="t",'Data Entry'!AH1480*1000*V1477,IF('Data Entry'!AI1480="kg",'Data Entry'!AH1480*1*V1477,IF('Data Entry'!AI1480="L",'Data Entry'!AH1480*1*V1477,IFERROR(,"")))))))</f>
        <v>0</v>
      </c>
      <c r="L1477" s="1" t="s">
        <v>4</v>
      </c>
      <c r="M1477" s="59">
        <f>'Data Entry'!AJ1480</f>
        <v>0</v>
      </c>
      <c r="N1477" s="59" t="str">
        <f>'Data Entry'!AX1480</f>
        <v/>
      </c>
      <c r="O1477" s="1">
        <f>IF('Data Entry'!AL1480="g",'Data Entry'!AK1480*0.001*W1477,IF('Data Entry'!AL1480="UI",'Data Entry'!AK1480*0.000001*W1477,IF('Data Entry'!AL1480="mg",'Data Entry'!AK1480*0.000001*W1477,IF('Data Entry'!AL1480="t",'Data Entry'!AK1480*1000*W1477,IF('Data Entry'!AL1480="kg",'Data Entry'!AK1480*1*W1477,IF('Data Entry'!AL1480="L",'Data Entry'!AK1480*1*W1477,IFERROR(,"")))))))</f>
        <v>0</v>
      </c>
      <c r="P1477" s="1" t="s">
        <v>4</v>
      </c>
      <c r="Q1477" s="59">
        <f>'Data Entry'!AM1480</f>
        <v>0</v>
      </c>
      <c r="R1477" s="59" t="str">
        <f>'Data Entry'!BA1480</f>
        <v/>
      </c>
      <c r="S1477" s="1">
        <f>IF('Data Entry'!AO1480="g",'Data Entry'!AN1480*0.001*X1477,IF('Data Entry'!AO1480="UI",'Data Entry'!AN1480*0.000001*X1477,IF('Data Entry'!AO1480="mg",'Data Entry'!AN1480*0.000001*X1477,IF('Data Entry'!AO1480="t",'Data Entry'!AN1480*1000*X1477,IF('Data Entry'!AO1480="kg",'Data Entry'!AN1480*1*X1477,IF('Data Entry'!AO1480="L",'Data Entry'!AN1480*1*X1477,IFERROR(,"")))))))</f>
        <v>0</v>
      </c>
      <c r="T1477" s="1" t="s">
        <v>4</v>
      </c>
      <c r="U1477" s="59" t="str">
        <f>IF('Data Entry'!AP1480="No aplica","1",'Data Entry'!AP1480)</f>
        <v/>
      </c>
      <c r="V1477" s="59" t="str">
        <f>IF('Data Entry'!AS1480="No aplica","1",'Data Entry'!AS1480)</f>
        <v/>
      </c>
      <c r="W1477" s="59" t="str">
        <f>IF('Data Entry'!AV1480="No aplica","1",'Data Entry'!AV1480)</f>
        <v/>
      </c>
      <c r="X1477" s="59" t="str">
        <f>IF('Data Entry'!AY1480="No aplica","1",'Data Entry'!AY1480)</f>
        <v/>
      </c>
      <c r="Y1477" s="151" t="str">
        <f t="shared" si="23"/>
        <v/>
      </c>
      <c r="Z1477" s="152" t="str">
        <f>IF('Data Entry'!H1480="Yes","1",IF(AND('Data Entry'!H1480="",'Data Entry'!I1480="",'Data Entry'!J1480="",'Data Entry'!K1480="",'Data Entry'!L1480="",'Data Entry'!M1480="",'Data Entry'!N1480="",'Data Entry'!O1480="",'Data Entry'!P1480="",'Data Entry'!Q1480=""),"","1"))</f>
        <v/>
      </c>
      <c r="AA1477" s="152" t="str">
        <f>IF('Data Entry'!R1480="Yes","1",IF(AND('Data Entry'!R1480="",'Data Entry'!S1480="",'Data Entry'!T1480="",'Data Entry'!U1480=""),"","1"))</f>
        <v/>
      </c>
      <c r="AB1477" s="157" t="str">
        <f>IF('Data Entry'!V1480="Yes","1",IF(AND('Data Entry'!V1480="",'Data Entry'!W1480=""),"","1"))</f>
        <v/>
      </c>
    </row>
    <row r="1478" spans="1:28" ht="17">
      <c r="A1478" s="59">
        <f>'Data Entry'!AB1481</f>
        <v>0</v>
      </c>
      <c r="B1478" s="59" t="str">
        <f>'Data Entry'!AR1481</f>
        <v/>
      </c>
      <c r="C1478" s="1">
        <f>IF('Data Entry'!AD1481="g",'Data Entry'!AC1481*0.001*U1478,IF('Data Entry'!AD1481="UI",'Data Entry'!AC1481*0.000001*U1478,IF('Data Entry'!AD1481="mg",'Data Entry'!AC1481*0.000001*U1478,IF('Data Entry'!AD1481="t",'Data Entry'!AC1481*1000*U1478,IF('Data Entry'!AD1481="kg",'Data Entry'!AC1481*1*U1478,IF('Data Entry'!AD1481="L",'Data Entry'!AC1481*1*U1478,IFERROR(,"")))))))</f>
        <v>0</v>
      </c>
      <c r="D1478" s="1" t="s">
        <v>4</v>
      </c>
      <c r="E1478" s="1">
        <f>IF('Data Entry'!AF1481="g",'Data Entry'!AE1481*0.001,IF('Data Entry'!AF1481="mg",'Data Entry'!AE1481*0.000001,IF('Data Entry'!AF1481="t",'Data Entry'!AE1481*1000,IF('Data Entry'!AF1481="ml",'Data Entry'!AE1481*0.001,IF('Data Entry'!AF1481="kg",'Data Entry'!AE1481*1,IF('Data Entry'!AF1481="Pieza",'Data Entry'!AE1481*1,IF('Data Entry'!AF1481="L",'Data Entry'!AE1481*1,IFERROR(,""))))))))</f>
        <v>0</v>
      </c>
      <c r="F1478" s="1" t="s">
        <v>4</v>
      </c>
      <c r="G1478" s="1">
        <f>IF('Data Entry'!AA1481="g",'Data Entry'!Z1481*0.001,IF('Data Entry'!AA1481="mg",'Data Entry'!Z1481*0.000001,IF('Data Entry'!AA1481="t",'Data Entry'!Z1481*1000,IF('Data Entry'!AA1481="ml",'Data Entry'!Z1481*0.001,IF('Data Entry'!AA1481="kg",'Data Entry'!Z1481*1,IF('Data Entry'!AA1481="Piezas",'Data Entry'!Z1481*1,IF('Data Entry'!AA1481="L",'Data Entry'!Z1481*1,IFERROR(,""))))))))</f>
        <v>0</v>
      </c>
      <c r="H1478" s="1" t="s">
        <v>4</v>
      </c>
      <c r="I1478" s="1">
        <f>IF('Data Entry'!AC1481="g",'Data Entry'!AB1481*0.001,IF('Data Entry'!AC1481="mg",'Data Entry'!AB1481*0.000001,IF('Data Entry'!AC1481="t",'Data Entry'!AB1481*1000,IF('Data Entry'!AC1481="ml",'Data Entry'!AB1481*0.001,IF('Data Entry'!AC1481="kg",'Data Entry'!AB1481*1,IF('Data Entry'!AC1481="L",'Data Entry'!AB1481*1,IFERROR(,"")))))))</f>
        <v>0</v>
      </c>
      <c r="J1478" s="59" t="str">
        <f>'Data Entry'!AU1481</f>
        <v/>
      </c>
      <c r="K1478" s="1">
        <f>IF('Data Entry'!AI1481="g",'Data Entry'!AH1481*0.001*V1478,IF('Data Entry'!AI1481="UI",'Data Entry'!AH1481*0.000001*V1478,IF('Data Entry'!AI1481="mg",'Data Entry'!AH1481*0.000001*V1478,IF('Data Entry'!AI1481="t",'Data Entry'!AH1481*1000*V1478,IF('Data Entry'!AI1481="kg",'Data Entry'!AH1481*1*V1478,IF('Data Entry'!AI1481="L",'Data Entry'!AH1481*1*V1478,IFERROR(,"")))))))</f>
        <v>0</v>
      </c>
      <c r="L1478" s="1" t="s">
        <v>4</v>
      </c>
      <c r="M1478" s="59">
        <f>'Data Entry'!AJ1481</f>
        <v>0</v>
      </c>
      <c r="N1478" s="59" t="str">
        <f>'Data Entry'!AX1481</f>
        <v/>
      </c>
      <c r="O1478" s="1">
        <f>IF('Data Entry'!AL1481="g",'Data Entry'!AK1481*0.001*W1478,IF('Data Entry'!AL1481="UI",'Data Entry'!AK1481*0.000001*W1478,IF('Data Entry'!AL1481="mg",'Data Entry'!AK1481*0.000001*W1478,IF('Data Entry'!AL1481="t",'Data Entry'!AK1481*1000*W1478,IF('Data Entry'!AL1481="kg",'Data Entry'!AK1481*1*W1478,IF('Data Entry'!AL1481="L",'Data Entry'!AK1481*1*W1478,IFERROR(,"")))))))</f>
        <v>0</v>
      </c>
      <c r="P1478" s="1" t="s">
        <v>4</v>
      </c>
      <c r="Q1478" s="59">
        <f>'Data Entry'!AM1481</f>
        <v>0</v>
      </c>
      <c r="R1478" s="59" t="str">
        <f>'Data Entry'!BA1481</f>
        <v/>
      </c>
      <c r="S1478" s="1">
        <f>IF('Data Entry'!AO1481="g",'Data Entry'!AN1481*0.001*X1478,IF('Data Entry'!AO1481="UI",'Data Entry'!AN1481*0.000001*X1478,IF('Data Entry'!AO1481="mg",'Data Entry'!AN1481*0.000001*X1478,IF('Data Entry'!AO1481="t",'Data Entry'!AN1481*1000*X1478,IF('Data Entry'!AO1481="kg",'Data Entry'!AN1481*1*X1478,IF('Data Entry'!AO1481="L",'Data Entry'!AN1481*1*X1478,IFERROR(,"")))))))</f>
        <v>0</v>
      </c>
      <c r="T1478" s="1" t="s">
        <v>4</v>
      </c>
      <c r="U1478" s="59" t="str">
        <f>IF('Data Entry'!AP1481="No aplica","1",'Data Entry'!AP1481)</f>
        <v/>
      </c>
      <c r="V1478" s="59" t="str">
        <f>IF('Data Entry'!AS1481="No aplica","1",'Data Entry'!AS1481)</f>
        <v/>
      </c>
      <c r="W1478" s="59" t="str">
        <f>IF('Data Entry'!AV1481="No aplica","1",'Data Entry'!AV1481)</f>
        <v/>
      </c>
      <c r="X1478" s="59" t="str">
        <f>IF('Data Entry'!AY1481="No aplica","1",'Data Entry'!AY1481)</f>
        <v/>
      </c>
      <c r="Y1478" s="151" t="str">
        <f t="shared" si="23"/>
        <v/>
      </c>
      <c r="Z1478" s="152" t="str">
        <f>IF('Data Entry'!H1481="Yes","1",IF(AND('Data Entry'!H1481="",'Data Entry'!I1481="",'Data Entry'!J1481="",'Data Entry'!K1481="",'Data Entry'!L1481="",'Data Entry'!M1481="",'Data Entry'!N1481="",'Data Entry'!O1481="",'Data Entry'!P1481="",'Data Entry'!Q1481=""),"","1"))</f>
        <v/>
      </c>
      <c r="AA1478" s="152" t="str">
        <f>IF('Data Entry'!R1481="Yes","1",IF(AND('Data Entry'!R1481="",'Data Entry'!S1481="",'Data Entry'!T1481="",'Data Entry'!U1481=""),"","1"))</f>
        <v/>
      </c>
      <c r="AB1478" s="157" t="str">
        <f>IF('Data Entry'!V1481="Yes","1",IF(AND('Data Entry'!V1481="",'Data Entry'!W1481=""),"","1"))</f>
        <v/>
      </c>
    </row>
    <row r="1479" spans="1:28" ht="17">
      <c r="A1479" s="59">
        <f>'Data Entry'!AB1482</f>
        <v>0</v>
      </c>
      <c r="B1479" s="59" t="str">
        <f>'Data Entry'!AR1482</f>
        <v/>
      </c>
      <c r="C1479" s="1">
        <f>IF('Data Entry'!AD1482="g",'Data Entry'!AC1482*0.001*U1479,IF('Data Entry'!AD1482="UI",'Data Entry'!AC1482*0.000001*U1479,IF('Data Entry'!AD1482="mg",'Data Entry'!AC1482*0.000001*U1479,IF('Data Entry'!AD1482="t",'Data Entry'!AC1482*1000*U1479,IF('Data Entry'!AD1482="kg",'Data Entry'!AC1482*1*U1479,IF('Data Entry'!AD1482="L",'Data Entry'!AC1482*1*U1479,IFERROR(,"")))))))</f>
        <v>0</v>
      </c>
      <c r="D1479" s="1" t="s">
        <v>4</v>
      </c>
      <c r="E1479" s="1">
        <f>IF('Data Entry'!AF1482="g",'Data Entry'!AE1482*0.001,IF('Data Entry'!AF1482="mg",'Data Entry'!AE1482*0.000001,IF('Data Entry'!AF1482="t",'Data Entry'!AE1482*1000,IF('Data Entry'!AF1482="ml",'Data Entry'!AE1482*0.001,IF('Data Entry'!AF1482="kg",'Data Entry'!AE1482*1,IF('Data Entry'!AF1482="Pieza",'Data Entry'!AE1482*1,IF('Data Entry'!AF1482="L",'Data Entry'!AE1482*1,IFERROR(,""))))))))</f>
        <v>0</v>
      </c>
      <c r="F1479" s="1" t="s">
        <v>4</v>
      </c>
      <c r="G1479" s="1">
        <f>IF('Data Entry'!AA1482="g",'Data Entry'!Z1482*0.001,IF('Data Entry'!AA1482="mg",'Data Entry'!Z1482*0.000001,IF('Data Entry'!AA1482="t",'Data Entry'!Z1482*1000,IF('Data Entry'!AA1482="ml",'Data Entry'!Z1482*0.001,IF('Data Entry'!AA1482="kg",'Data Entry'!Z1482*1,IF('Data Entry'!AA1482="Piezas",'Data Entry'!Z1482*1,IF('Data Entry'!AA1482="L",'Data Entry'!Z1482*1,IFERROR(,""))))))))</f>
        <v>0</v>
      </c>
      <c r="H1479" s="1" t="s">
        <v>4</v>
      </c>
      <c r="I1479" s="1">
        <f>IF('Data Entry'!AC1482="g",'Data Entry'!AB1482*0.001,IF('Data Entry'!AC1482="mg",'Data Entry'!AB1482*0.000001,IF('Data Entry'!AC1482="t",'Data Entry'!AB1482*1000,IF('Data Entry'!AC1482="ml",'Data Entry'!AB1482*0.001,IF('Data Entry'!AC1482="kg",'Data Entry'!AB1482*1,IF('Data Entry'!AC1482="L",'Data Entry'!AB1482*1,IFERROR(,"")))))))</f>
        <v>0</v>
      </c>
      <c r="J1479" s="59" t="str">
        <f>'Data Entry'!AU1482</f>
        <v/>
      </c>
      <c r="K1479" s="1">
        <f>IF('Data Entry'!AI1482="g",'Data Entry'!AH1482*0.001*V1479,IF('Data Entry'!AI1482="UI",'Data Entry'!AH1482*0.000001*V1479,IF('Data Entry'!AI1482="mg",'Data Entry'!AH1482*0.000001*V1479,IF('Data Entry'!AI1482="t",'Data Entry'!AH1482*1000*V1479,IF('Data Entry'!AI1482="kg",'Data Entry'!AH1482*1*V1479,IF('Data Entry'!AI1482="L",'Data Entry'!AH1482*1*V1479,IFERROR(,"")))))))</f>
        <v>0</v>
      </c>
      <c r="L1479" s="1" t="s">
        <v>4</v>
      </c>
      <c r="M1479" s="59">
        <f>'Data Entry'!AJ1482</f>
        <v>0</v>
      </c>
      <c r="N1479" s="59" t="str">
        <f>'Data Entry'!AX1482</f>
        <v/>
      </c>
      <c r="O1479" s="1">
        <f>IF('Data Entry'!AL1482="g",'Data Entry'!AK1482*0.001*W1479,IF('Data Entry'!AL1482="UI",'Data Entry'!AK1482*0.000001*W1479,IF('Data Entry'!AL1482="mg",'Data Entry'!AK1482*0.000001*W1479,IF('Data Entry'!AL1482="t",'Data Entry'!AK1482*1000*W1479,IF('Data Entry'!AL1482="kg",'Data Entry'!AK1482*1*W1479,IF('Data Entry'!AL1482="L",'Data Entry'!AK1482*1*W1479,IFERROR(,"")))))))</f>
        <v>0</v>
      </c>
      <c r="P1479" s="1" t="s">
        <v>4</v>
      </c>
      <c r="Q1479" s="59">
        <f>'Data Entry'!AM1482</f>
        <v>0</v>
      </c>
      <c r="R1479" s="59" t="str">
        <f>'Data Entry'!BA1482</f>
        <v/>
      </c>
      <c r="S1479" s="1">
        <f>IF('Data Entry'!AO1482="g",'Data Entry'!AN1482*0.001*X1479,IF('Data Entry'!AO1482="UI",'Data Entry'!AN1482*0.000001*X1479,IF('Data Entry'!AO1482="mg",'Data Entry'!AN1482*0.000001*X1479,IF('Data Entry'!AO1482="t",'Data Entry'!AN1482*1000*X1479,IF('Data Entry'!AO1482="kg",'Data Entry'!AN1482*1*X1479,IF('Data Entry'!AO1482="L",'Data Entry'!AN1482*1*X1479,IFERROR(,"")))))))</f>
        <v>0</v>
      </c>
      <c r="T1479" s="1" t="s">
        <v>4</v>
      </c>
      <c r="U1479" s="59" t="str">
        <f>IF('Data Entry'!AP1482="No aplica","1",'Data Entry'!AP1482)</f>
        <v/>
      </c>
      <c r="V1479" s="59" t="str">
        <f>IF('Data Entry'!AS1482="No aplica","1",'Data Entry'!AS1482)</f>
        <v/>
      </c>
      <c r="W1479" s="59" t="str">
        <f>IF('Data Entry'!AV1482="No aplica","1",'Data Entry'!AV1482)</f>
        <v/>
      </c>
      <c r="X1479" s="59" t="str">
        <f>IF('Data Entry'!AY1482="No aplica","1",'Data Entry'!AY1482)</f>
        <v/>
      </c>
      <c r="Y1479" s="151" t="str">
        <f t="shared" si="23"/>
        <v/>
      </c>
      <c r="Z1479" s="152" t="str">
        <f>IF('Data Entry'!H1482="Yes","1",IF(AND('Data Entry'!H1482="",'Data Entry'!I1482="",'Data Entry'!J1482="",'Data Entry'!K1482="",'Data Entry'!L1482="",'Data Entry'!M1482="",'Data Entry'!N1482="",'Data Entry'!O1482="",'Data Entry'!P1482="",'Data Entry'!Q1482=""),"","1"))</f>
        <v/>
      </c>
      <c r="AA1479" s="152" t="str">
        <f>IF('Data Entry'!R1482="Yes","1",IF(AND('Data Entry'!R1482="",'Data Entry'!S1482="",'Data Entry'!T1482="",'Data Entry'!U1482=""),"","1"))</f>
        <v/>
      </c>
      <c r="AB1479" s="157" t="str">
        <f>IF('Data Entry'!V1482="Yes","1",IF(AND('Data Entry'!V1482="",'Data Entry'!W1482=""),"","1"))</f>
        <v/>
      </c>
    </row>
    <row r="1480" spans="1:28" ht="17">
      <c r="A1480" s="59">
        <f>'Data Entry'!AB1483</f>
        <v>0</v>
      </c>
      <c r="B1480" s="59" t="str">
        <f>'Data Entry'!AR1483</f>
        <v/>
      </c>
      <c r="C1480" s="1">
        <f>IF('Data Entry'!AD1483="g",'Data Entry'!AC1483*0.001*U1480,IF('Data Entry'!AD1483="UI",'Data Entry'!AC1483*0.000001*U1480,IF('Data Entry'!AD1483="mg",'Data Entry'!AC1483*0.000001*U1480,IF('Data Entry'!AD1483="t",'Data Entry'!AC1483*1000*U1480,IF('Data Entry'!AD1483="kg",'Data Entry'!AC1483*1*U1480,IF('Data Entry'!AD1483="L",'Data Entry'!AC1483*1*U1480,IFERROR(,"")))))))</f>
        <v>0</v>
      </c>
      <c r="D1480" s="1" t="s">
        <v>4</v>
      </c>
      <c r="E1480" s="1">
        <f>IF('Data Entry'!AF1483="g",'Data Entry'!AE1483*0.001,IF('Data Entry'!AF1483="mg",'Data Entry'!AE1483*0.000001,IF('Data Entry'!AF1483="t",'Data Entry'!AE1483*1000,IF('Data Entry'!AF1483="ml",'Data Entry'!AE1483*0.001,IF('Data Entry'!AF1483="kg",'Data Entry'!AE1483*1,IF('Data Entry'!AF1483="Pieza",'Data Entry'!AE1483*1,IF('Data Entry'!AF1483="L",'Data Entry'!AE1483*1,IFERROR(,""))))))))</f>
        <v>0</v>
      </c>
      <c r="F1480" s="1" t="s">
        <v>4</v>
      </c>
      <c r="G1480" s="1">
        <f>IF('Data Entry'!AA1483="g",'Data Entry'!Z1483*0.001,IF('Data Entry'!AA1483="mg",'Data Entry'!Z1483*0.000001,IF('Data Entry'!AA1483="t",'Data Entry'!Z1483*1000,IF('Data Entry'!AA1483="ml",'Data Entry'!Z1483*0.001,IF('Data Entry'!AA1483="kg",'Data Entry'!Z1483*1,IF('Data Entry'!AA1483="Piezas",'Data Entry'!Z1483*1,IF('Data Entry'!AA1483="L",'Data Entry'!Z1483*1,IFERROR(,""))))))))</f>
        <v>0</v>
      </c>
      <c r="H1480" s="1" t="s">
        <v>4</v>
      </c>
      <c r="I1480" s="1">
        <f>IF('Data Entry'!AC1483="g",'Data Entry'!AB1483*0.001,IF('Data Entry'!AC1483="mg",'Data Entry'!AB1483*0.000001,IF('Data Entry'!AC1483="t",'Data Entry'!AB1483*1000,IF('Data Entry'!AC1483="ml",'Data Entry'!AB1483*0.001,IF('Data Entry'!AC1483="kg",'Data Entry'!AB1483*1,IF('Data Entry'!AC1483="L",'Data Entry'!AB1483*1,IFERROR(,"")))))))</f>
        <v>0</v>
      </c>
      <c r="J1480" s="59" t="str">
        <f>'Data Entry'!AU1483</f>
        <v/>
      </c>
      <c r="K1480" s="1">
        <f>IF('Data Entry'!AI1483="g",'Data Entry'!AH1483*0.001*V1480,IF('Data Entry'!AI1483="UI",'Data Entry'!AH1483*0.000001*V1480,IF('Data Entry'!AI1483="mg",'Data Entry'!AH1483*0.000001*V1480,IF('Data Entry'!AI1483="t",'Data Entry'!AH1483*1000*V1480,IF('Data Entry'!AI1483="kg",'Data Entry'!AH1483*1*V1480,IF('Data Entry'!AI1483="L",'Data Entry'!AH1483*1*V1480,IFERROR(,"")))))))</f>
        <v>0</v>
      </c>
      <c r="L1480" s="1" t="s">
        <v>4</v>
      </c>
      <c r="M1480" s="59">
        <f>'Data Entry'!AJ1483</f>
        <v>0</v>
      </c>
      <c r="N1480" s="59" t="str">
        <f>'Data Entry'!AX1483</f>
        <v/>
      </c>
      <c r="O1480" s="1">
        <f>IF('Data Entry'!AL1483="g",'Data Entry'!AK1483*0.001*W1480,IF('Data Entry'!AL1483="UI",'Data Entry'!AK1483*0.000001*W1480,IF('Data Entry'!AL1483="mg",'Data Entry'!AK1483*0.000001*W1480,IF('Data Entry'!AL1483="t",'Data Entry'!AK1483*1000*W1480,IF('Data Entry'!AL1483="kg",'Data Entry'!AK1483*1*W1480,IF('Data Entry'!AL1483="L",'Data Entry'!AK1483*1*W1480,IFERROR(,"")))))))</f>
        <v>0</v>
      </c>
      <c r="P1480" s="1" t="s">
        <v>4</v>
      </c>
      <c r="Q1480" s="59">
        <f>'Data Entry'!AM1483</f>
        <v>0</v>
      </c>
      <c r="R1480" s="59" t="str">
        <f>'Data Entry'!BA1483</f>
        <v/>
      </c>
      <c r="S1480" s="1">
        <f>IF('Data Entry'!AO1483="g",'Data Entry'!AN1483*0.001*X1480,IF('Data Entry'!AO1483="UI",'Data Entry'!AN1483*0.000001*X1480,IF('Data Entry'!AO1483="mg",'Data Entry'!AN1483*0.000001*X1480,IF('Data Entry'!AO1483="t",'Data Entry'!AN1483*1000*X1480,IF('Data Entry'!AO1483="kg",'Data Entry'!AN1483*1*X1480,IF('Data Entry'!AO1483="L",'Data Entry'!AN1483*1*X1480,IFERROR(,"")))))))</f>
        <v>0</v>
      </c>
      <c r="T1480" s="1" t="s">
        <v>4</v>
      </c>
      <c r="U1480" s="59" t="str">
        <f>IF('Data Entry'!AP1483="No aplica","1",'Data Entry'!AP1483)</f>
        <v/>
      </c>
      <c r="V1480" s="59" t="str">
        <f>IF('Data Entry'!AS1483="No aplica","1",'Data Entry'!AS1483)</f>
        <v/>
      </c>
      <c r="W1480" s="59" t="str">
        <f>IF('Data Entry'!AV1483="No aplica","1",'Data Entry'!AV1483)</f>
        <v/>
      </c>
      <c r="X1480" s="59" t="str">
        <f>IF('Data Entry'!AY1483="No aplica","1",'Data Entry'!AY1483)</f>
        <v/>
      </c>
      <c r="Y1480" s="151" t="str">
        <f t="shared" si="23"/>
        <v/>
      </c>
      <c r="Z1480" s="152" t="str">
        <f>IF('Data Entry'!H1483="Yes","1",IF(AND('Data Entry'!H1483="",'Data Entry'!I1483="",'Data Entry'!J1483="",'Data Entry'!K1483="",'Data Entry'!L1483="",'Data Entry'!M1483="",'Data Entry'!N1483="",'Data Entry'!O1483="",'Data Entry'!P1483="",'Data Entry'!Q1483=""),"","1"))</f>
        <v/>
      </c>
      <c r="AA1480" s="152" t="str">
        <f>IF('Data Entry'!R1483="Yes","1",IF(AND('Data Entry'!R1483="",'Data Entry'!S1483="",'Data Entry'!T1483="",'Data Entry'!U1483=""),"","1"))</f>
        <v/>
      </c>
      <c r="AB1480" s="157" t="str">
        <f>IF('Data Entry'!V1483="Yes","1",IF(AND('Data Entry'!V1483="",'Data Entry'!W1483=""),"","1"))</f>
        <v/>
      </c>
    </row>
    <row r="1481" spans="1:28" ht="17">
      <c r="A1481" s="59">
        <f>'Data Entry'!AB1484</f>
        <v>0</v>
      </c>
      <c r="B1481" s="59" t="str">
        <f>'Data Entry'!AR1484</f>
        <v/>
      </c>
      <c r="C1481" s="1">
        <f>IF('Data Entry'!AD1484="g",'Data Entry'!AC1484*0.001*U1481,IF('Data Entry'!AD1484="UI",'Data Entry'!AC1484*0.000001*U1481,IF('Data Entry'!AD1484="mg",'Data Entry'!AC1484*0.000001*U1481,IF('Data Entry'!AD1484="t",'Data Entry'!AC1484*1000*U1481,IF('Data Entry'!AD1484="kg",'Data Entry'!AC1484*1*U1481,IF('Data Entry'!AD1484="L",'Data Entry'!AC1484*1*U1481,IFERROR(,"")))))))</f>
        <v>0</v>
      </c>
      <c r="D1481" s="1" t="s">
        <v>4</v>
      </c>
      <c r="E1481" s="1">
        <f>IF('Data Entry'!AF1484="g",'Data Entry'!AE1484*0.001,IF('Data Entry'!AF1484="mg",'Data Entry'!AE1484*0.000001,IF('Data Entry'!AF1484="t",'Data Entry'!AE1484*1000,IF('Data Entry'!AF1484="ml",'Data Entry'!AE1484*0.001,IF('Data Entry'!AF1484="kg",'Data Entry'!AE1484*1,IF('Data Entry'!AF1484="Pieza",'Data Entry'!AE1484*1,IF('Data Entry'!AF1484="L",'Data Entry'!AE1484*1,IFERROR(,""))))))))</f>
        <v>0</v>
      </c>
      <c r="F1481" s="1" t="s">
        <v>4</v>
      </c>
      <c r="G1481" s="1">
        <f>IF('Data Entry'!AA1484="g",'Data Entry'!Z1484*0.001,IF('Data Entry'!AA1484="mg",'Data Entry'!Z1484*0.000001,IF('Data Entry'!AA1484="t",'Data Entry'!Z1484*1000,IF('Data Entry'!AA1484="ml",'Data Entry'!Z1484*0.001,IF('Data Entry'!AA1484="kg",'Data Entry'!Z1484*1,IF('Data Entry'!AA1484="Piezas",'Data Entry'!Z1484*1,IF('Data Entry'!AA1484="L",'Data Entry'!Z1484*1,IFERROR(,""))))))))</f>
        <v>0</v>
      </c>
      <c r="H1481" s="1" t="s">
        <v>4</v>
      </c>
      <c r="I1481" s="1">
        <f>IF('Data Entry'!AC1484="g",'Data Entry'!AB1484*0.001,IF('Data Entry'!AC1484="mg",'Data Entry'!AB1484*0.000001,IF('Data Entry'!AC1484="t",'Data Entry'!AB1484*1000,IF('Data Entry'!AC1484="ml",'Data Entry'!AB1484*0.001,IF('Data Entry'!AC1484="kg",'Data Entry'!AB1484*1,IF('Data Entry'!AC1484="L",'Data Entry'!AB1484*1,IFERROR(,"")))))))</f>
        <v>0</v>
      </c>
      <c r="J1481" s="59" t="str">
        <f>'Data Entry'!AU1484</f>
        <v/>
      </c>
      <c r="K1481" s="1">
        <f>IF('Data Entry'!AI1484="g",'Data Entry'!AH1484*0.001*V1481,IF('Data Entry'!AI1484="UI",'Data Entry'!AH1484*0.000001*V1481,IF('Data Entry'!AI1484="mg",'Data Entry'!AH1484*0.000001*V1481,IF('Data Entry'!AI1484="t",'Data Entry'!AH1484*1000*V1481,IF('Data Entry'!AI1484="kg",'Data Entry'!AH1484*1*V1481,IF('Data Entry'!AI1484="L",'Data Entry'!AH1484*1*V1481,IFERROR(,"")))))))</f>
        <v>0</v>
      </c>
      <c r="L1481" s="1" t="s">
        <v>4</v>
      </c>
      <c r="M1481" s="59">
        <f>'Data Entry'!AJ1484</f>
        <v>0</v>
      </c>
      <c r="N1481" s="59" t="str">
        <f>'Data Entry'!AX1484</f>
        <v/>
      </c>
      <c r="O1481" s="1">
        <f>IF('Data Entry'!AL1484="g",'Data Entry'!AK1484*0.001*W1481,IF('Data Entry'!AL1484="UI",'Data Entry'!AK1484*0.000001*W1481,IF('Data Entry'!AL1484="mg",'Data Entry'!AK1484*0.000001*W1481,IF('Data Entry'!AL1484="t",'Data Entry'!AK1484*1000*W1481,IF('Data Entry'!AL1484="kg",'Data Entry'!AK1484*1*W1481,IF('Data Entry'!AL1484="L",'Data Entry'!AK1484*1*W1481,IFERROR(,"")))))))</f>
        <v>0</v>
      </c>
      <c r="P1481" s="1" t="s">
        <v>4</v>
      </c>
      <c r="Q1481" s="59">
        <f>'Data Entry'!AM1484</f>
        <v>0</v>
      </c>
      <c r="R1481" s="59" t="str">
        <f>'Data Entry'!BA1484</f>
        <v/>
      </c>
      <c r="S1481" s="1">
        <f>IF('Data Entry'!AO1484="g",'Data Entry'!AN1484*0.001*X1481,IF('Data Entry'!AO1484="UI",'Data Entry'!AN1484*0.000001*X1481,IF('Data Entry'!AO1484="mg",'Data Entry'!AN1484*0.000001*X1481,IF('Data Entry'!AO1484="t",'Data Entry'!AN1484*1000*X1481,IF('Data Entry'!AO1484="kg",'Data Entry'!AN1484*1*X1481,IF('Data Entry'!AO1484="L",'Data Entry'!AN1484*1*X1481,IFERROR(,"")))))))</f>
        <v>0</v>
      </c>
      <c r="T1481" s="1" t="s">
        <v>4</v>
      </c>
      <c r="U1481" s="59" t="str">
        <f>IF('Data Entry'!AP1484="No aplica","1",'Data Entry'!AP1484)</f>
        <v/>
      </c>
      <c r="V1481" s="59" t="str">
        <f>IF('Data Entry'!AS1484="No aplica","1",'Data Entry'!AS1484)</f>
        <v/>
      </c>
      <c r="W1481" s="59" t="str">
        <f>IF('Data Entry'!AV1484="No aplica","1",'Data Entry'!AV1484)</f>
        <v/>
      </c>
      <c r="X1481" s="59" t="str">
        <f>IF('Data Entry'!AY1484="No aplica","1",'Data Entry'!AY1484)</f>
        <v/>
      </c>
      <c r="Y1481" s="151" t="str">
        <f t="shared" si="23"/>
        <v/>
      </c>
      <c r="Z1481" s="152" t="str">
        <f>IF('Data Entry'!H1484="Yes","1",IF(AND('Data Entry'!H1484="",'Data Entry'!I1484="",'Data Entry'!J1484="",'Data Entry'!K1484="",'Data Entry'!L1484="",'Data Entry'!M1484="",'Data Entry'!N1484="",'Data Entry'!O1484="",'Data Entry'!P1484="",'Data Entry'!Q1484=""),"","1"))</f>
        <v/>
      </c>
      <c r="AA1481" s="152" t="str">
        <f>IF('Data Entry'!R1484="Yes","1",IF(AND('Data Entry'!R1484="",'Data Entry'!S1484="",'Data Entry'!T1484="",'Data Entry'!U1484=""),"","1"))</f>
        <v/>
      </c>
      <c r="AB1481" s="157" t="str">
        <f>IF('Data Entry'!V1484="Yes","1",IF(AND('Data Entry'!V1484="",'Data Entry'!W1484=""),"","1"))</f>
        <v/>
      </c>
    </row>
    <row r="1482" spans="1:28" ht="17">
      <c r="A1482" s="59">
        <f>'Data Entry'!AB1485</f>
        <v>0</v>
      </c>
      <c r="B1482" s="59" t="str">
        <f>'Data Entry'!AR1485</f>
        <v/>
      </c>
      <c r="C1482" s="1">
        <f>IF('Data Entry'!AD1485="g",'Data Entry'!AC1485*0.001*U1482,IF('Data Entry'!AD1485="UI",'Data Entry'!AC1485*0.000001*U1482,IF('Data Entry'!AD1485="mg",'Data Entry'!AC1485*0.000001*U1482,IF('Data Entry'!AD1485="t",'Data Entry'!AC1485*1000*U1482,IF('Data Entry'!AD1485="kg",'Data Entry'!AC1485*1*U1482,IF('Data Entry'!AD1485="L",'Data Entry'!AC1485*1*U1482,IFERROR(,"")))))))</f>
        <v>0</v>
      </c>
      <c r="D1482" s="1" t="s">
        <v>4</v>
      </c>
      <c r="E1482" s="1">
        <f>IF('Data Entry'!AF1485="g",'Data Entry'!AE1485*0.001,IF('Data Entry'!AF1485="mg",'Data Entry'!AE1485*0.000001,IF('Data Entry'!AF1485="t",'Data Entry'!AE1485*1000,IF('Data Entry'!AF1485="ml",'Data Entry'!AE1485*0.001,IF('Data Entry'!AF1485="kg",'Data Entry'!AE1485*1,IF('Data Entry'!AF1485="Pieza",'Data Entry'!AE1485*1,IF('Data Entry'!AF1485="L",'Data Entry'!AE1485*1,IFERROR(,""))))))))</f>
        <v>0</v>
      </c>
      <c r="F1482" s="1" t="s">
        <v>4</v>
      </c>
      <c r="G1482" s="1">
        <f>IF('Data Entry'!AA1485="g",'Data Entry'!Z1485*0.001,IF('Data Entry'!AA1485="mg",'Data Entry'!Z1485*0.000001,IF('Data Entry'!AA1485="t",'Data Entry'!Z1485*1000,IF('Data Entry'!AA1485="ml",'Data Entry'!Z1485*0.001,IF('Data Entry'!AA1485="kg",'Data Entry'!Z1485*1,IF('Data Entry'!AA1485="Piezas",'Data Entry'!Z1485*1,IF('Data Entry'!AA1485="L",'Data Entry'!Z1485*1,IFERROR(,""))))))))</f>
        <v>0</v>
      </c>
      <c r="H1482" s="1" t="s">
        <v>4</v>
      </c>
      <c r="I1482" s="1">
        <f>IF('Data Entry'!AC1485="g",'Data Entry'!AB1485*0.001,IF('Data Entry'!AC1485="mg",'Data Entry'!AB1485*0.000001,IF('Data Entry'!AC1485="t",'Data Entry'!AB1485*1000,IF('Data Entry'!AC1485="ml",'Data Entry'!AB1485*0.001,IF('Data Entry'!AC1485="kg",'Data Entry'!AB1485*1,IF('Data Entry'!AC1485="L",'Data Entry'!AB1485*1,IFERROR(,"")))))))</f>
        <v>0</v>
      </c>
      <c r="J1482" s="59" t="str">
        <f>'Data Entry'!AU1485</f>
        <v/>
      </c>
      <c r="K1482" s="1">
        <f>IF('Data Entry'!AI1485="g",'Data Entry'!AH1485*0.001*V1482,IF('Data Entry'!AI1485="UI",'Data Entry'!AH1485*0.000001*V1482,IF('Data Entry'!AI1485="mg",'Data Entry'!AH1485*0.000001*V1482,IF('Data Entry'!AI1485="t",'Data Entry'!AH1485*1000*V1482,IF('Data Entry'!AI1485="kg",'Data Entry'!AH1485*1*V1482,IF('Data Entry'!AI1485="L",'Data Entry'!AH1485*1*V1482,IFERROR(,"")))))))</f>
        <v>0</v>
      </c>
      <c r="L1482" s="1" t="s">
        <v>4</v>
      </c>
      <c r="M1482" s="59">
        <f>'Data Entry'!AJ1485</f>
        <v>0</v>
      </c>
      <c r="N1482" s="59" t="str">
        <f>'Data Entry'!AX1485</f>
        <v/>
      </c>
      <c r="O1482" s="1">
        <f>IF('Data Entry'!AL1485="g",'Data Entry'!AK1485*0.001*W1482,IF('Data Entry'!AL1485="UI",'Data Entry'!AK1485*0.000001*W1482,IF('Data Entry'!AL1485="mg",'Data Entry'!AK1485*0.000001*W1482,IF('Data Entry'!AL1485="t",'Data Entry'!AK1485*1000*W1482,IF('Data Entry'!AL1485="kg",'Data Entry'!AK1485*1*W1482,IF('Data Entry'!AL1485="L",'Data Entry'!AK1485*1*W1482,IFERROR(,"")))))))</f>
        <v>0</v>
      </c>
      <c r="P1482" s="1" t="s">
        <v>4</v>
      </c>
      <c r="Q1482" s="59">
        <f>'Data Entry'!AM1485</f>
        <v>0</v>
      </c>
      <c r="R1482" s="59" t="str">
        <f>'Data Entry'!BA1485</f>
        <v/>
      </c>
      <c r="S1482" s="1">
        <f>IF('Data Entry'!AO1485="g",'Data Entry'!AN1485*0.001*X1482,IF('Data Entry'!AO1485="UI",'Data Entry'!AN1485*0.000001*X1482,IF('Data Entry'!AO1485="mg",'Data Entry'!AN1485*0.000001*X1482,IF('Data Entry'!AO1485="t",'Data Entry'!AN1485*1000*X1482,IF('Data Entry'!AO1485="kg",'Data Entry'!AN1485*1*X1482,IF('Data Entry'!AO1485="L",'Data Entry'!AN1485*1*X1482,IFERROR(,"")))))))</f>
        <v>0</v>
      </c>
      <c r="T1482" s="1" t="s">
        <v>4</v>
      </c>
      <c r="U1482" s="59" t="str">
        <f>IF('Data Entry'!AP1485="No aplica","1",'Data Entry'!AP1485)</f>
        <v/>
      </c>
      <c r="V1482" s="59" t="str">
        <f>IF('Data Entry'!AS1485="No aplica","1",'Data Entry'!AS1485)</f>
        <v/>
      </c>
      <c r="W1482" s="59" t="str">
        <f>IF('Data Entry'!AV1485="No aplica","1",'Data Entry'!AV1485)</f>
        <v/>
      </c>
      <c r="X1482" s="59" t="str">
        <f>IF('Data Entry'!AY1485="No aplica","1",'Data Entry'!AY1485)</f>
        <v/>
      </c>
      <c r="Y1482" s="151" t="str">
        <f t="shared" si="23"/>
        <v/>
      </c>
      <c r="Z1482" s="152" t="str">
        <f>IF('Data Entry'!H1485="Yes","1",IF(AND('Data Entry'!H1485="",'Data Entry'!I1485="",'Data Entry'!J1485="",'Data Entry'!K1485="",'Data Entry'!L1485="",'Data Entry'!M1485="",'Data Entry'!N1485="",'Data Entry'!O1485="",'Data Entry'!P1485="",'Data Entry'!Q1485=""),"","1"))</f>
        <v/>
      </c>
      <c r="AA1482" s="152" t="str">
        <f>IF('Data Entry'!R1485="Yes","1",IF(AND('Data Entry'!R1485="",'Data Entry'!S1485="",'Data Entry'!T1485="",'Data Entry'!U1485=""),"","1"))</f>
        <v/>
      </c>
      <c r="AB1482" s="157" t="str">
        <f>IF('Data Entry'!V1485="Yes","1",IF(AND('Data Entry'!V1485="",'Data Entry'!W1485=""),"","1"))</f>
        <v/>
      </c>
    </row>
    <row r="1483" spans="1:28" ht="17">
      <c r="A1483" s="59">
        <f>'Data Entry'!AB1486</f>
        <v>0</v>
      </c>
      <c r="B1483" s="59" t="str">
        <f>'Data Entry'!AR1486</f>
        <v/>
      </c>
      <c r="C1483" s="1">
        <f>IF('Data Entry'!AD1486="g",'Data Entry'!AC1486*0.001*U1483,IF('Data Entry'!AD1486="UI",'Data Entry'!AC1486*0.000001*U1483,IF('Data Entry'!AD1486="mg",'Data Entry'!AC1486*0.000001*U1483,IF('Data Entry'!AD1486="t",'Data Entry'!AC1486*1000*U1483,IF('Data Entry'!AD1486="kg",'Data Entry'!AC1486*1*U1483,IF('Data Entry'!AD1486="L",'Data Entry'!AC1486*1*U1483,IFERROR(,"")))))))</f>
        <v>0</v>
      </c>
      <c r="D1483" s="1" t="s">
        <v>4</v>
      </c>
      <c r="E1483" s="1">
        <f>IF('Data Entry'!AF1486="g",'Data Entry'!AE1486*0.001,IF('Data Entry'!AF1486="mg",'Data Entry'!AE1486*0.000001,IF('Data Entry'!AF1486="t",'Data Entry'!AE1486*1000,IF('Data Entry'!AF1486="ml",'Data Entry'!AE1486*0.001,IF('Data Entry'!AF1486="kg",'Data Entry'!AE1486*1,IF('Data Entry'!AF1486="Pieza",'Data Entry'!AE1486*1,IF('Data Entry'!AF1486="L",'Data Entry'!AE1486*1,IFERROR(,""))))))))</f>
        <v>0</v>
      </c>
      <c r="F1483" s="1" t="s">
        <v>4</v>
      </c>
      <c r="G1483" s="1">
        <f>IF('Data Entry'!AA1486="g",'Data Entry'!Z1486*0.001,IF('Data Entry'!AA1486="mg",'Data Entry'!Z1486*0.000001,IF('Data Entry'!AA1486="t",'Data Entry'!Z1486*1000,IF('Data Entry'!AA1486="ml",'Data Entry'!Z1486*0.001,IF('Data Entry'!AA1486="kg",'Data Entry'!Z1486*1,IF('Data Entry'!AA1486="Piezas",'Data Entry'!Z1486*1,IF('Data Entry'!AA1486="L",'Data Entry'!Z1486*1,IFERROR(,""))))))))</f>
        <v>0</v>
      </c>
      <c r="H1483" s="1" t="s">
        <v>4</v>
      </c>
      <c r="I1483" s="1">
        <f>IF('Data Entry'!AC1486="g",'Data Entry'!AB1486*0.001,IF('Data Entry'!AC1486="mg",'Data Entry'!AB1486*0.000001,IF('Data Entry'!AC1486="t",'Data Entry'!AB1486*1000,IF('Data Entry'!AC1486="ml",'Data Entry'!AB1486*0.001,IF('Data Entry'!AC1486="kg",'Data Entry'!AB1486*1,IF('Data Entry'!AC1486="L",'Data Entry'!AB1486*1,IFERROR(,"")))))))</f>
        <v>0</v>
      </c>
      <c r="J1483" s="59" t="str">
        <f>'Data Entry'!AU1486</f>
        <v/>
      </c>
      <c r="K1483" s="1">
        <f>IF('Data Entry'!AI1486="g",'Data Entry'!AH1486*0.001*V1483,IF('Data Entry'!AI1486="UI",'Data Entry'!AH1486*0.000001*V1483,IF('Data Entry'!AI1486="mg",'Data Entry'!AH1486*0.000001*V1483,IF('Data Entry'!AI1486="t",'Data Entry'!AH1486*1000*V1483,IF('Data Entry'!AI1486="kg",'Data Entry'!AH1486*1*V1483,IF('Data Entry'!AI1486="L",'Data Entry'!AH1486*1*V1483,IFERROR(,"")))))))</f>
        <v>0</v>
      </c>
      <c r="L1483" s="1" t="s">
        <v>4</v>
      </c>
      <c r="M1483" s="59">
        <f>'Data Entry'!AJ1486</f>
        <v>0</v>
      </c>
      <c r="N1483" s="59" t="str">
        <f>'Data Entry'!AX1486</f>
        <v/>
      </c>
      <c r="O1483" s="1">
        <f>IF('Data Entry'!AL1486="g",'Data Entry'!AK1486*0.001*W1483,IF('Data Entry'!AL1486="UI",'Data Entry'!AK1486*0.000001*W1483,IF('Data Entry'!AL1486="mg",'Data Entry'!AK1486*0.000001*W1483,IF('Data Entry'!AL1486="t",'Data Entry'!AK1486*1000*W1483,IF('Data Entry'!AL1486="kg",'Data Entry'!AK1486*1*W1483,IF('Data Entry'!AL1486="L",'Data Entry'!AK1486*1*W1483,IFERROR(,"")))))))</f>
        <v>0</v>
      </c>
      <c r="P1483" s="1" t="s">
        <v>4</v>
      </c>
      <c r="Q1483" s="59">
        <f>'Data Entry'!AM1486</f>
        <v>0</v>
      </c>
      <c r="R1483" s="59" t="str">
        <f>'Data Entry'!BA1486</f>
        <v/>
      </c>
      <c r="S1483" s="1">
        <f>IF('Data Entry'!AO1486="g",'Data Entry'!AN1486*0.001*X1483,IF('Data Entry'!AO1486="UI",'Data Entry'!AN1486*0.000001*X1483,IF('Data Entry'!AO1486="mg",'Data Entry'!AN1486*0.000001*X1483,IF('Data Entry'!AO1486="t",'Data Entry'!AN1486*1000*X1483,IF('Data Entry'!AO1486="kg",'Data Entry'!AN1486*1*X1483,IF('Data Entry'!AO1486="L",'Data Entry'!AN1486*1*X1483,IFERROR(,"")))))))</f>
        <v>0</v>
      </c>
      <c r="T1483" s="1" t="s">
        <v>4</v>
      </c>
      <c r="U1483" s="59" t="str">
        <f>IF('Data Entry'!AP1486="No aplica","1",'Data Entry'!AP1486)</f>
        <v/>
      </c>
      <c r="V1483" s="59" t="str">
        <f>IF('Data Entry'!AS1486="No aplica","1",'Data Entry'!AS1486)</f>
        <v/>
      </c>
      <c r="W1483" s="59" t="str">
        <f>IF('Data Entry'!AV1486="No aplica","1",'Data Entry'!AV1486)</f>
        <v/>
      </c>
      <c r="X1483" s="59" t="str">
        <f>IF('Data Entry'!AY1486="No aplica","1",'Data Entry'!AY1486)</f>
        <v/>
      </c>
      <c r="Y1483" s="151" t="str">
        <f t="shared" si="23"/>
        <v/>
      </c>
      <c r="Z1483" s="152" t="str">
        <f>IF('Data Entry'!H1486="Yes","1",IF(AND('Data Entry'!H1486="",'Data Entry'!I1486="",'Data Entry'!J1486="",'Data Entry'!K1486="",'Data Entry'!L1486="",'Data Entry'!M1486="",'Data Entry'!N1486="",'Data Entry'!O1486="",'Data Entry'!P1486="",'Data Entry'!Q1486=""),"","1"))</f>
        <v/>
      </c>
      <c r="AA1483" s="152" t="str">
        <f>IF('Data Entry'!R1486="Yes","1",IF(AND('Data Entry'!R1486="",'Data Entry'!S1486="",'Data Entry'!T1486="",'Data Entry'!U1486=""),"","1"))</f>
        <v/>
      </c>
      <c r="AB1483" s="157" t="str">
        <f>IF('Data Entry'!V1486="Yes","1",IF(AND('Data Entry'!V1486="",'Data Entry'!W1486=""),"","1"))</f>
        <v/>
      </c>
    </row>
    <row r="1484" spans="1:28" ht="17">
      <c r="A1484" s="59">
        <f>'Data Entry'!AB1487</f>
        <v>0</v>
      </c>
      <c r="B1484" s="59" t="str">
        <f>'Data Entry'!AR1487</f>
        <v/>
      </c>
      <c r="C1484" s="1">
        <f>IF('Data Entry'!AD1487="g",'Data Entry'!AC1487*0.001*U1484,IF('Data Entry'!AD1487="UI",'Data Entry'!AC1487*0.000001*U1484,IF('Data Entry'!AD1487="mg",'Data Entry'!AC1487*0.000001*U1484,IF('Data Entry'!AD1487="t",'Data Entry'!AC1487*1000*U1484,IF('Data Entry'!AD1487="kg",'Data Entry'!AC1487*1*U1484,IF('Data Entry'!AD1487="L",'Data Entry'!AC1487*1*U1484,IFERROR(,"")))))))</f>
        <v>0</v>
      </c>
      <c r="D1484" s="1" t="s">
        <v>4</v>
      </c>
      <c r="E1484" s="1">
        <f>IF('Data Entry'!AF1487="g",'Data Entry'!AE1487*0.001,IF('Data Entry'!AF1487="mg",'Data Entry'!AE1487*0.000001,IF('Data Entry'!AF1487="t",'Data Entry'!AE1487*1000,IF('Data Entry'!AF1487="ml",'Data Entry'!AE1487*0.001,IF('Data Entry'!AF1487="kg",'Data Entry'!AE1487*1,IF('Data Entry'!AF1487="Pieza",'Data Entry'!AE1487*1,IF('Data Entry'!AF1487="L",'Data Entry'!AE1487*1,IFERROR(,""))))))))</f>
        <v>0</v>
      </c>
      <c r="F1484" s="1" t="s">
        <v>4</v>
      </c>
      <c r="G1484" s="1">
        <f>IF('Data Entry'!AA1487="g",'Data Entry'!Z1487*0.001,IF('Data Entry'!AA1487="mg",'Data Entry'!Z1487*0.000001,IF('Data Entry'!AA1487="t",'Data Entry'!Z1487*1000,IF('Data Entry'!AA1487="ml",'Data Entry'!Z1487*0.001,IF('Data Entry'!AA1487="kg",'Data Entry'!Z1487*1,IF('Data Entry'!AA1487="Piezas",'Data Entry'!Z1487*1,IF('Data Entry'!AA1487="L",'Data Entry'!Z1487*1,IFERROR(,""))))))))</f>
        <v>0</v>
      </c>
      <c r="H1484" s="1" t="s">
        <v>4</v>
      </c>
      <c r="I1484" s="1">
        <f>IF('Data Entry'!AC1487="g",'Data Entry'!AB1487*0.001,IF('Data Entry'!AC1487="mg",'Data Entry'!AB1487*0.000001,IF('Data Entry'!AC1487="t",'Data Entry'!AB1487*1000,IF('Data Entry'!AC1487="ml",'Data Entry'!AB1487*0.001,IF('Data Entry'!AC1487="kg",'Data Entry'!AB1487*1,IF('Data Entry'!AC1487="L",'Data Entry'!AB1487*1,IFERROR(,"")))))))</f>
        <v>0</v>
      </c>
      <c r="J1484" s="59" t="str">
        <f>'Data Entry'!AU1487</f>
        <v/>
      </c>
      <c r="K1484" s="1">
        <f>IF('Data Entry'!AI1487="g",'Data Entry'!AH1487*0.001*V1484,IF('Data Entry'!AI1487="UI",'Data Entry'!AH1487*0.000001*V1484,IF('Data Entry'!AI1487="mg",'Data Entry'!AH1487*0.000001*V1484,IF('Data Entry'!AI1487="t",'Data Entry'!AH1487*1000*V1484,IF('Data Entry'!AI1487="kg",'Data Entry'!AH1487*1*V1484,IF('Data Entry'!AI1487="L",'Data Entry'!AH1487*1*V1484,IFERROR(,"")))))))</f>
        <v>0</v>
      </c>
      <c r="L1484" s="1" t="s">
        <v>4</v>
      </c>
      <c r="M1484" s="59">
        <f>'Data Entry'!AJ1487</f>
        <v>0</v>
      </c>
      <c r="N1484" s="59" t="str">
        <f>'Data Entry'!AX1487</f>
        <v/>
      </c>
      <c r="O1484" s="1">
        <f>IF('Data Entry'!AL1487="g",'Data Entry'!AK1487*0.001*W1484,IF('Data Entry'!AL1487="UI",'Data Entry'!AK1487*0.000001*W1484,IF('Data Entry'!AL1487="mg",'Data Entry'!AK1487*0.000001*W1484,IF('Data Entry'!AL1487="t",'Data Entry'!AK1487*1000*W1484,IF('Data Entry'!AL1487="kg",'Data Entry'!AK1487*1*W1484,IF('Data Entry'!AL1487="L",'Data Entry'!AK1487*1*W1484,IFERROR(,"")))))))</f>
        <v>0</v>
      </c>
      <c r="P1484" s="1" t="s">
        <v>4</v>
      </c>
      <c r="Q1484" s="59">
        <f>'Data Entry'!AM1487</f>
        <v>0</v>
      </c>
      <c r="R1484" s="59" t="str">
        <f>'Data Entry'!BA1487</f>
        <v/>
      </c>
      <c r="S1484" s="1">
        <f>IF('Data Entry'!AO1487="g",'Data Entry'!AN1487*0.001*X1484,IF('Data Entry'!AO1487="UI",'Data Entry'!AN1487*0.000001*X1484,IF('Data Entry'!AO1487="mg",'Data Entry'!AN1487*0.000001*X1484,IF('Data Entry'!AO1487="t",'Data Entry'!AN1487*1000*X1484,IF('Data Entry'!AO1487="kg",'Data Entry'!AN1487*1*X1484,IF('Data Entry'!AO1487="L",'Data Entry'!AN1487*1*X1484,IFERROR(,"")))))))</f>
        <v>0</v>
      </c>
      <c r="T1484" s="1" t="s">
        <v>4</v>
      </c>
      <c r="U1484" s="59" t="str">
        <f>IF('Data Entry'!AP1487="No aplica","1",'Data Entry'!AP1487)</f>
        <v/>
      </c>
      <c r="V1484" s="59" t="str">
        <f>IF('Data Entry'!AS1487="No aplica","1",'Data Entry'!AS1487)</f>
        <v/>
      </c>
      <c r="W1484" s="59" t="str">
        <f>IF('Data Entry'!AV1487="No aplica","1",'Data Entry'!AV1487)</f>
        <v/>
      </c>
      <c r="X1484" s="59" t="str">
        <f>IF('Data Entry'!AY1487="No aplica","1",'Data Entry'!AY1487)</f>
        <v/>
      </c>
      <c r="Y1484" s="151" t="str">
        <f t="shared" si="23"/>
        <v/>
      </c>
      <c r="Z1484" s="152" t="str">
        <f>IF('Data Entry'!H1487="Yes","1",IF(AND('Data Entry'!H1487="",'Data Entry'!I1487="",'Data Entry'!J1487="",'Data Entry'!K1487="",'Data Entry'!L1487="",'Data Entry'!M1487="",'Data Entry'!N1487="",'Data Entry'!O1487="",'Data Entry'!P1487="",'Data Entry'!Q1487=""),"","1"))</f>
        <v/>
      </c>
      <c r="AA1484" s="152" t="str">
        <f>IF('Data Entry'!R1487="Yes","1",IF(AND('Data Entry'!R1487="",'Data Entry'!S1487="",'Data Entry'!T1487="",'Data Entry'!U1487=""),"","1"))</f>
        <v/>
      </c>
      <c r="AB1484" s="157" t="str">
        <f>IF('Data Entry'!V1487="Yes","1",IF(AND('Data Entry'!V1487="",'Data Entry'!W1487=""),"","1"))</f>
        <v/>
      </c>
    </row>
    <row r="1485" spans="1:28" ht="17">
      <c r="A1485" s="59">
        <f>'Data Entry'!AB1488</f>
        <v>0</v>
      </c>
      <c r="B1485" s="59" t="str">
        <f>'Data Entry'!AR1488</f>
        <v/>
      </c>
      <c r="C1485" s="1">
        <f>IF('Data Entry'!AD1488="g",'Data Entry'!AC1488*0.001*U1485,IF('Data Entry'!AD1488="UI",'Data Entry'!AC1488*0.000001*U1485,IF('Data Entry'!AD1488="mg",'Data Entry'!AC1488*0.000001*U1485,IF('Data Entry'!AD1488="t",'Data Entry'!AC1488*1000*U1485,IF('Data Entry'!AD1488="kg",'Data Entry'!AC1488*1*U1485,IF('Data Entry'!AD1488="L",'Data Entry'!AC1488*1*U1485,IFERROR(,"")))))))</f>
        <v>0</v>
      </c>
      <c r="D1485" s="1" t="s">
        <v>4</v>
      </c>
      <c r="E1485" s="1">
        <f>IF('Data Entry'!AF1488="g",'Data Entry'!AE1488*0.001,IF('Data Entry'!AF1488="mg",'Data Entry'!AE1488*0.000001,IF('Data Entry'!AF1488="t",'Data Entry'!AE1488*1000,IF('Data Entry'!AF1488="ml",'Data Entry'!AE1488*0.001,IF('Data Entry'!AF1488="kg",'Data Entry'!AE1488*1,IF('Data Entry'!AF1488="Pieza",'Data Entry'!AE1488*1,IF('Data Entry'!AF1488="L",'Data Entry'!AE1488*1,IFERROR(,""))))))))</f>
        <v>0</v>
      </c>
      <c r="F1485" s="1" t="s">
        <v>4</v>
      </c>
      <c r="G1485" s="1">
        <f>IF('Data Entry'!AA1488="g",'Data Entry'!Z1488*0.001,IF('Data Entry'!AA1488="mg",'Data Entry'!Z1488*0.000001,IF('Data Entry'!AA1488="t",'Data Entry'!Z1488*1000,IF('Data Entry'!AA1488="ml",'Data Entry'!Z1488*0.001,IF('Data Entry'!AA1488="kg",'Data Entry'!Z1488*1,IF('Data Entry'!AA1488="Piezas",'Data Entry'!Z1488*1,IF('Data Entry'!AA1488="L",'Data Entry'!Z1488*1,IFERROR(,""))))))))</f>
        <v>0</v>
      </c>
      <c r="H1485" s="1" t="s">
        <v>4</v>
      </c>
      <c r="I1485" s="1">
        <f>IF('Data Entry'!AC1488="g",'Data Entry'!AB1488*0.001,IF('Data Entry'!AC1488="mg",'Data Entry'!AB1488*0.000001,IF('Data Entry'!AC1488="t",'Data Entry'!AB1488*1000,IF('Data Entry'!AC1488="ml",'Data Entry'!AB1488*0.001,IF('Data Entry'!AC1488="kg",'Data Entry'!AB1488*1,IF('Data Entry'!AC1488="L",'Data Entry'!AB1488*1,IFERROR(,"")))))))</f>
        <v>0</v>
      </c>
      <c r="J1485" s="59" t="str">
        <f>'Data Entry'!AU1488</f>
        <v/>
      </c>
      <c r="K1485" s="1">
        <f>IF('Data Entry'!AI1488="g",'Data Entry'!AH1488*0.001*V1485,IF('Data Entry'!AI1488="UI",'Data Entry'!AH1488*0.000001*V1485,IF('Data Entry'!AI1488="mg",'Data Entry'!AH1488*0.000001*V1485,IF('Data Entry'!AI1488="t",'Data Entry'!AH1488*1000*V1485,IF('Data Entry'!AI1488="kg",'Data Entry'!AH1488*1*V1485,IF('Data Entry'!AI1488="L",'Data Entry'!AH1488*1*V1485,IFERROR(,"")))))))</f>
        <v>0</v>
      </c>
      <c r="L1485" s="1" t="s">
        <v>4</v>
      </c>
      <c r="M1485" s="59">
        <f>'Data Entry'!AJ1488</f>
        <v>0</v>
      </c>
      <c r="N1485" s="59" t="str">
        <f>'Data Entry'!AX1488</f>
        <v/>
      </c>
      <c r="O1485" s="1">
        <f>IF('Data Entry'!AL1488="g",'Data Entry'!AK1488*0.001*W1485,IF('Data Entry'!AL1488="UI",'Data Entry'!AK1488*0.000001*W1485,IF('Data Entry'!AL1488="mg",'Data Entry'!AK1488*0.000001*W1485,IF('Data Entry'!AL1488="t",'Data Entry'!AK1488*1000*W1485,IF('Data Entry'!AL1488="kg",'Data Entry'!AK1488*1*W1485,IF('Data Entry'!AL1488="L",'Data Entry'!AK1488*1*W1485,IFERROR(,"")))))))</f>
        <v>0</v>
      </c>
      <c r="P1485" s="1" t="s">
        <v>4</v>
      </c>
      <c r="Q1485" s="59">
        <f>'Data Entry'!AM1488</f>
        <v>0</v>
      </c>
      <c r="R1485" s="59" t="str">
        <f>'Data Entry'!BA1488</f>
        <v/>
      </c>
      <c r="S1485" s="1">
        <f>IF('Data Entry'!AO1488="g",'Data Entry'!AN1488*0.001*X1485,IF('Data Entry'!AO1488="UI",'Data Entry'!AN1488*0.000001*X1485,IF('Data Entry'!AO1488="mg",'Data Entry'!AN1488*0.000001*X1485,IF('Data Entry'!AO1488="t",'Data Entry'!AN1488*1000*X1485,IF('Data Entry'!AO1488="kg",'Data Entry'!AN1488*1*X1485,IF('Data Entry'!AO1488="L",'Data Entry'!AN1488*1*X1485,IFERROR(,"")))))))</f>
        <v>0</v>
      </c>
      <c r="T1485" s="1" t="s">
        <v>4</v>
      </c>
      <c r="U1485" s="59" t="str">
        <f>IF('Data Entry'!AP1488="No aplica","1",'Data Entry'!AP1488)</f>
        <v/>
      </c>
      <c r="V1485" s="59" t="str">
        <f>IF('Data Entry'!AS1488="No aplica","1",'Data Entry'!AS1488)</f>
        <v/>
      </c>
      <c r="W1485" s="59" t="str">
        <f>IF('Data Entry'!AV1488="No aplica","1",'Data Entry'!AV1488)</f>
        <v/>
      </c>
      <c r="X1485" s="59" t="str">
        <f>IF('Data Entry'!AY1488="No aplica","1",'Data Entry'!AY1488)</f>
        <v/>
      </c>
      <c r="Y1485" s="151" t="str">
        <f t="shared" si="23"/>
        <v/>
      </c>
      <c r="Z1485" s="152" t="str">
        <f>IF('Data Entry'!H1488="Yes","1",IF(AND('Data Entry'!H1488="",'Data Entry'!I1488="",'Data Entry'!J1488="",'Data Entry'!K1488="",'Data Entry'!L1488="",'Data Entry'!M1488="",'Data Entry'!N1488="",'Data Entry'!O1488="",'Data Entry'!P1488="",'Data Entry'!Q1488=""),"","1"))</f>
        <v/>
      </c>
      <c r="AA1485" s="152" t="str">
        <f>IF('Data Entry'!R1488="Yes","1",IF(AND('Data Entry'!R1488="",'Data Entry'!S1488="",'Data Entry'!T1488="",'Data Entry'!U1488=""),"","1"))</f>
        <v/>
      </c>
      <c r="AB1485" s="157" t="str">
        <f>IF('Data Entry'!V1488="Yes","1",IF(AND('Data Entry'!V1488="",'Data Entry'!W1488=""),"","1"))</f>
        <v/>
      </c>
    </row>
    <row r="1486" spans="1:28" ht="17">
      <c r="A1486" s="59">
        <f>'Data Entry'!AB1489</f>
        <v>0</v>
      </c>
      <c r="B1486" s="59" t="str">
        <f>'Data Entry'!AR1489</f>
        <v/>
      </c>
      <c r="C1486" s="1">
        <f>IF('Data Entry'!AD1489="g",'Data Entry'!AC1489*0.001*U1486,IF('Data Entry'!AD1489="UI",'Data Entry'!AC1489*0.000001*U1486,IF('Data Entry'!AD1489="mg",'Data Entry'!AC1489*0.000001*U1486,IF('Data Entry'!AD1489="t",'Data Entry'!AC1489*1000*U1486,IF('Data Entry'!AD1489="kg",'Data Entry'!AC1489*1*U1486,IF('Data Entry'!AD1489="L",'Data Entry'!AC1489*1*U1486,IFERROR(,"")))))))</f>
        <v>0</v>
      </c>
      <c r="D1486" s="1" t="s">
        <v>4</v>
      </c>
      <c r="E1486" s="1">
        <f>IF('Data Entry'!AF1489="g",'Data Entry'!AE1489*0.001,IF('Data Entry'!AF1489="mg",'Data Entry'!AE1489*0.000001,IF('Data Entry'!AF1489="t",'Data Entry'!AE1489*1000,IF('Data Entry'!AF1489="ml",'Data Entry'!AE1489*0.001,IF('Data Entry'!AF1489="kg",'Data Entry'!AE1489*1,IF('Data Entry'!AF1489="Pieza",'Data Entry'!AE1489*1,IF('Data Entry'!AF1489="L",'Data Entry'!AE1489*1,IFERROR(,""))))))))</f>
        <v>0</v>
      </c>
      <c r="F1486" s="1" t="s">
        <v>4</v>
      </c>
      <c r="G1486" s="1">
        <f>IF('Data Entry'!AA1489="g",'Data Entry'!Z1489*0.001,IF('Data Entry'!AA1489="mg",'Data Entry'!Z1489*0.000001,IF('Data Entry'!AA1489="t",'Data Entry'!Z1489*1000,IF('Data Entry'!AA1489="ml",'Data Entry'!Z1489*0.001,IF('Data Entry'!AA1489="kg",'Data Entry'!Z1489*1,IF('Data Entry'!AA1489="Piezas",'Data Entry'!Z1489*1,IF('Data Entry'!AA1489="L",'Data Entry'!Z1489*1,IFERROR(,""))))))))</f>
        <v>0</v>
      </c>
      <c r="H1486" s="1" t="s">
        <v>4</v>
      </c>
      <c r="I1486" s="1">
        <f>IF('Data Entry'!AC1489="g",'Data Entry'!AB1489*0.001,IF('Data Entry'!AC1489="mg",'Data Entry'!AB1489*0.000001,IF('Data Entry'!AC1489="t",'Data Entry'!AB1489*1000,IF('Data Entry'!AC1489="ml",'Data Entry'!AB1489*0.001,IF('Data Entry'!AC1489="kg",'Data Entry'!AB1489*1,IF('Data Entry'!AC1489="L",'Data Entry'!AB1489*1,IFERROR(,"")))))))</f>
        <v>0</v>
      </c>
      <c r="J1486" s="59" t="str">
        <f>'Data Entry'!AU1489</f>
        <v/>
      </c>
      <c r="K1486" s="1">
        <f>IF('Data Entry'!AI1489="g",'Data Entry'!AH1489*0.001*V1486,IF('Data Entry'!AI1489="UI",'Data Entry'!AH1489*0.000001*V1486,IF('Data Entry'!AI1489="mg",'Data Entry'!AH1489*0.000001*V1486,IF('Data Entry'!AI1489="t",'Data Entry'!AH1489*1000*V1486,IF('Data Entry'!AI1489="kg",'Data Entry'!AH1489*1*V1486,IF('Data Entry'!AI1489="L",'Data Entry'!AH1489*1*V1486,IFERROR(,"")))))))</f>
        <v>0</v>
      </c>
      <c r="L1486" s="1" t="s">
        <v>4</v>
      </c>
      <c r="M1486" s="59">
        <f>'Data Entry'!AJ1489</f>
        <v>0</v>
      </c>
      <c r="N1486" s="59" t="str">
        <f>'Data Entry'!AX1489</f>
        <v/>
      </c>
      <c r="O1486" s="1">
        <f>IF('Data Entry'!AL1489="g",'Data Entry'!AK1489*0.001*W1486,IF('Data Entry'!AL1489="UI",'Data Entry'!AK1489*0.000001*W1486,IF('Data Entry'!AL1489="mg",'Data Entry'!AK1489*0.000001*W1486,IF('Data Entry'!AL1489="t",'Data Entry'!AK1489*1000*W1486,IF('Data Entry'!AL1489="kg",'Data Entry'!AK1489*1*W1486,IF('Data Entry'!AL1489="L",'Data Entry'!AK1489*1*W1486,IFERROR(,"")))))))</f>
        <v>0</v>
      </c>
      <c r="P1486" s="1" t="s">
        <v>4</v>
      </c>
      <c r="Q1486" s="59">
        <f>'Data Entry'!AM1489</f>
        <v>0</v>
      </c>
      <c r="R1486" s="59" t="str">
        <f>'Data Entry'!BA1489</f>
        <v/>
      </c>
      <c r="S1486" s="1">
        <f>IF('Data Entry'!AO1489="g",'Data Entry'!AN1489*0.001*X1486,IF('Data Entry'!AO1489="UI",'Data Entry'!AN1489*0.000001*X1486,IF('Data Entry'!AO1489="mg",'Data Entry'!AN1489*0.000001*X1486,IF('Data Entry'!AO1489="t",'Data Entry'!AN1489*1000*X1486,IF('Data Entry'!AO1489="kg",'Data Entry'!AN1489*1*X1486,IF('Data Entry'!AO1489="L",'Data Entry'!AN1489*1*X1486,IFERROR(,"")))))))</f>
        <v>0</v>
      </c>
      <c r="T1486" s="1" t="s">
        <v>4</v>
      </c>
      <c r="U1486" s="59" t="str">
        <f>IF('Data Entry'!AP1489="No aplica","1",'Data Entry'!AP1489)</f>
        <v/>
      </c>
      <c r="V1486" s="59" t="str">
        <f>IF('Data Entry'!AS1489="No aplica","1",'Data Entry'!AS1489)</f>
        <v/>
      </c>
      <c r="W1486" s="59" t="str">
        <f>IF('Data Entry'!AV1489="No aplica","1",'Data Entry'!AV1489)</f>
        <v/>
      </c>
      <c r="X1486" s="59" t="str">
        <f>IF('Data Entry'!AY1489="No aplica","1",'Data Entry'!AY1489)</f>
        <v/>
      </c>
      <c r="Y1486" s="151" t="str">
        <f t="shared" si="23"/>
        <v/>
      </c>
      <c r="Z1486" s="152" t="str">
        <f>IF('Data Entry'!H1489="Yes","1",IF(AND('Data Entry'!H1489="",'Data Entry'!I1489="",'Data Entry'!J1489="",'Data Entry'!K1489="",'Data Entry'!L1489="",'Data Entry'!M1489="",'Data Entry'!N1489="",'Data Entry'!O1489="",'Data Entry'!P1489="",'Data Entry'!Q1489=""),"","1"))</f>
        <v/>
      </c>
      <c r="AA1486" s="152" t="str">
        <f>IF('Data Entry'!R1489="Yes","1",IF(AND('Data Entry'!R1489="",'Data Entry'!S1489="",'Data Entry'!T1489="",'Data Entry'!U1489=""),"","1"))</f>
        <v/>
      </c>
      <c r="AB1486" s="157" t="str">
        <f>IF('Data Entry'!V1489="Yes","1",IF(AND('Data Entry'!V1489="",'Data Entry'!W1489=""),"","1"))</f>
        <v/>
      </c>
    </row>
    <row r="1487" spans="1:28" ht="17">
      <c r="A1487" s="59">
        <f>'Data Entry'!AB1490</f>
        <v>0</v>
      </c>
      <c r="B1487" s="59" t="str">
        <f>'Data Entry'!AR1490</f>
        <v/>
      </c>
      <c r="C1487" s="1">
        <f>IF('Data Entry'!AD1490="g",'Data Entry'!AC1490*0.001*U1487,IF('Data Entry'!AD1490="UI",'Data Entry'!AC1490*0.000001*U1487,IF('Data Entry'!AD1490="mg",'Data Entry'!AC1490*0.000001*U1487,IF('Data Entry'!AD1490="t",'Data Entry'!AC1490*1000*U1487,IF('Data Entry'!AD1490="kg",'Data Entry'!AC1490*1*U1487,IF('Data Entry'!AD1490="L",'Data Entry'!AC1490*1*U1487,IFERROR(,"")))))))</f>
        <v>0</v>
      </c>
      <c r="D1487" s="1" t="s">
        <v>4</v>
      </c>
      <c r="E1487" s="1">
        <f>IF('Data Entry'!AF1490="g",'Data Entry'!AE1490*0.001,IF('Data Entry'!AF1490="mg",'Data Entry'!AE1490*0.000001,IF('Data Entry'!AF1490="t",'Data Entry'!AE1490*1000,IF('Data Entry'!AF1490="ml",'Data Entry'!AE1490*0.001,IF('Data Entry'!AF1490="kg",'Data Entry'!AE1490*1,IF('Data Entry'!AF1490="Pieza",'Data Entry'!AE1490*1,IF('Data Entry'!AF1490="L",'Data Entry'!AE1490*1,IFERROR(,""))))))))</f>
        <v>0</v>
      </c>
      <c r="F1487" s="1" t="s">
        <v>4</v>
      </c>
      <c r="G1487" s="1">
        <f>IF('Data Entry'!AA1490="g",'Data Entry'!Z1490*0.001,IF('Data Entry'!AA1490="mg",'Data Entry'!Z1490*0.000001,IF('Data Entry'!AA1490="t",'Data Entry'!Z1490*1000,IF('Data Entry'!AA1490="ml",'Data Entry'!Z1490*0.001,IF('Data Entry'!AA1490="kg",'Data Entry'!Z1490*1,IF('Data Entry'!AA1490="Piezas",'Data Entry'!Z1490*1,IF('Data Entry'!AA1490="L",'Data Entry'!Z1490*1,IFERROR(,""))))))))</f>
        <v>0</v>
      </c>
      <c r="H1487" s="1" t="s">
        <v>4</v>
      </c>
      <c r="I1487" s="1">
        <f>IF('Data Entry'!AC1490="g",'Data Entry'!AB1490*0.001,IF('Data Entry'!AC1490="mg",'Data Entry'!AB1490*0.000001,IF('Data Entry'!AC1490="t",'Data Entry'!AB1490*1000,IF('Data Entry'!AC1490="ml",'Data Entry'!AB1490*0.001,IF('Data Entry'!AC1490="kg",'Data Entry'!AB1490*1,IF('Data Entry'!AC1490="L",'Data Entry'!AB1490*1,IFERROR(,"")))))))</f>
        <v>0</v>
      </c>
      <c r="J1487" s="59" t="str">
        <f>'Data Entry'!AU1490</f>
        <v/>
      </c>
      <c r="K1487" s="1">
        <f>IF('Data Entry'!AI1490="g",'Data Entry'!AH1490*0.001*V1487,IF('Data Entry'!AI1490="UI",'Data Entry'!AH1490*0.000001*V1487,IF('Data Entry'!AI1490="mg",'Data Entry'!AH1490*0.000001*V1487,IF('Data Entry'!AI1490="t",'Data Entry'!AH1490*1000*V1487,IF('Data Entry'!AI1490="kg",'Data Entry'!AH1490*1*V1487,IF('Data Entry'!AI1490="L",'Data Entry'!AH1490*1*V1487,IFERROR(,"")))))))</f>
        <v>0</v>
      </c>
      <c r="L1487" s="1" t="s">
        <v>4</v>
      </c>
      <c r="M1487" s="59">
        <f>'Data Entry'!AJ1490</f>
        <v>0</v>
      </c>
      <c r="N1487" s="59" t="str">
        <f>'Data Entry'!AX1490</f>
        <v/>
      </c>
      <c r="O1487" s="1">
        <f>IF('Data Entry'!AL1490="g",'Data Entry'!AK1490*0.001*W1487,IF('Data Entry'!AL1490="UI",'Data Entry'!AK1490*0.000001*W1487,IF('Data Entry'!AL1490="mg",'Data Entry'!AK1490*0.000001*W1487,IF('Data Entry'!AL1490="t",'Data Entry'!AK1490*1000*W1487,IF('Data Entry'!AL1490="kg",'Data Entry'!AK1490*1*W1487,IF('Data Entry'!AL1490="L",'Data Entry'!AK1490*1*W1487,IFERROR(,"")))))))</f>
        <v>0</v>
      </c>
      <c r="P1487" s="1" t="s">
        <v>4</v>
      </c>
      <c r="Q1487" s="59">
        <f>'Data Entry'!AM1490</f>
        <v>0</v>
      </c>
      <c r="R1487" s="59" t="str">
        <f>'Data Entry'!BA1490</f>
        <v/>
      </c>
      <c r="S1487" s="1">
        <f>IF('Data Entry'!AO1490="g",'Data Entry'!AN1490*0.001*X1487,IF('Data Entry'!AO1490="UI",'Data Entry'!AN1490*0.000001*X1487,IF('Data Entry'!AO1490="mg",'Data Entry'!AN1490*0.000001*X1487,IF('Data Entry'!AO1490="t",'Data Entry'!AN1490*1000*X1487,IF('Data Entry'!AO1490="kg",'Data Entry'!AN1490*1*X1487,IF('Data Entry'!AO1490="L",'Data Entry'!AN1490*1*X1487,IFERROR(,"")))))))</f>
        <v>0</v>
      </c>
      <c r="T1487" s="1" t="s">
        <v>4</v>
      </c>
      <c r="U1487" s="59" t="str">
        <f>IF('Data Entry'!AP1490="No aplica","1",'Data Entry'!AP1490)</f>
        <v/>
      </c>
      <c r="V1487" s="59" t="str">
        <f>IF('Data Entry'!AS1490="No aplica","1",'Data Entry'!AS1490)</f>
        <v/>
      </c>
      <c r="W1487" s="59" t="str">
        <f>IF('Data Entry'!AV1490="No aplica","1",'Data Entry'!AV1490)</f>
        <v/>
      </c>
      <c r="X1487" s="59" t="str">
        <f>IF('Data Entry'!AY1490="No aplica","1",'Data Entry'!AY1490)</f>
        <v/>
      </c>
      <c r="Y1487" s="151" t="str">
        <f t="shared" si="23"/>
        <v/>
      </c>
      <c r="Z1487" s="152" t="str">
        <f>IF('Data Entry'!H1490="Yes","1",IF(AND('Data Entry'!H1490="",'Data Entry'!I1490="",'Data Entry'!J1490="",'Data Entry'!K1490="",'Data Entry'!L1490="",'Data Entry'!M1490="",'Data Entry'!N1490="",'Data Entry'!O1490="",'Data Entry'!P1490="",'Data Entry'!Q1490=""),"","1"))</f>
        <v/>
      </c>
      <c r="AA1487" s="152" t="str">
        <f>IF('Data Entry'!R1490="Yes","1",IF(AND('Data Entry'!R1490="",'Data Entry'!S1490="",'Data Entry'!T1490="",'Data Entry'!U1490=""),"","1"))</f>
        <v/>
      </c>
      <c r="AB1487" s="157" t="str">
        <f>IF('Data Entry'!V1490="Yes","1",IF(AND('Data Entry'!V1490="",'Data Entry'!W1490=""),"","1"))</f>
        <v/>
      </c>
    </row>
    <row r="1488" spans="1:28" ht="17">
      <c r="A1488" s="59">
        <f>'Data Entry'!AB1491</f>
        <v>0</v>
      </c>
      <c r="B1488" s="59" t="str">
        <f>'Data Entry'!AR1491</f>
        <v/>
      </c>
      <c r="C1488" s="1">
        <f>IF('Data Entry'!AD1491="g",'Data Entry'!AC1491*0.001*U1488,IF('Data Entry'!AD1491="UI",'Data Entry'!AC1491*0.000001*U1488,IF('Data Entry'!AD1491="mg",'Data Entry'!AC1491*0.000001*U1488,IF('Data Entry'!AD1491="t",'Data Entry'!AC1491*1000*U1488,IF('Data Entry'!AD1491="kg",'Data Entry'!AC1491*1*U1488,IF('Data Entry'!AD1491="L",'Data Entry'!AC1491*1*U1488,IFERROR(,"")))))))</f>
        <v>0</v>
      </c>
      <c r="D1488" s="1" t="s">
        <v>4</v>
      </c>
      <c r="E1488" s="1">
        <f>IF('Data Entry'!AF1491="g",'Data Entry'!AE1491*0.001,IF('Data Entry'!AF1491="mg",'Data Entry'!AE1491*0.000001,IF('Data Entry'!AF1491="t",'Data Entry'!AE1491*1000,IF('Data Entry'!AF1491="ml",'Data Entry'!AE1491*0.001,IF('Data Entry'!AF1491="kg",'Data Entry'!AE1491*1,IF('Data Entry'!AF1491="Pieza",'Data Entry'!AE1491*1,IF('Data Entry'!AF1491="L",'Data Entry'!AE1491*1,IFERROR(,""))))))))</f>
        <v>0</v>
      </c>
      <c r="F1488" s="1" t="s">
        <v>4</v>
      </c>
      <c r="G1488" s="1">
        <f>IF('Data Entry'!AA1491="g",'Data Entry'!Z1491*0.001,IF('Data Entry'!AA1491="mg",'Data Entry'!Z1491*0.000001,IF('Data Entry'!AA1491="t",'Data Entry'!Z1491*1000,IF('Data Entry'!AA1491="ml",'Data Entry'!Z1491*0.001,IF('Data Entry'!AA1491="kg",'Data Entry'!Z1491*1,IF('Data Entry'!AA1491="Piezas",'Data Entry'!Z1491*1,IF('Data Entry'!AA1491="L",'Data Entry'!Z1491*1,IFERROR(,""))))))))</f>
        <v>0</v>
      </c>
      <c r="H1488" s="1" t="s">
        <v>4</v>
      </c>
      <c r="I1488" s="1">
        <f>IF('Data Entry'!AC1491="g",'Data Entry'!AB1491*0.001,IF('Data Entry'!AC1491="mg",'Data Entry'!AB1491*0.000001,IF('Data Entry'!AC1491="t",'Data Entry'!AB1491*1000,IF('Data Entry'!AC1491="ml",'Data Entry'!AB1491*0.001,IF('Data Entry'!AC1491="kg",'Data Entry'!AB1491*1,IF('Data Entry'!AC1491="L",'Data Entry'!AB1491*1,IFERROR(,"")))))))</f>
        <v>0</v>
      </c>
      <c r="J1488" s="59" t="str">
        <f>'Data Entry'!AU1491</f>
        <v/>
      </c>
      <c r="K1488" s="1">
        <f>IF('Data Entry'!AI1491="g",'Data Entry'!AH1491*0.001*V1488,IF('Data Entry'!AI1491="UI",'Data Entry'!AH1491*0.000001*V1488,IF('Data Entry'!AI1491="mg",'Data Entry'!AH1491*0.000001*V1488,IF('Data Entry'!AI1491="t",'Data Entry'!AH1491*1000*V1488,IF('Data Entry'!AI1491="kg",'Data Entry'!AH1491*1*V1488,IF('Data Entry'!AI1491="L",'Data Entry'!AH1491*1*V1488,IFERROR(,"")))))))</f>
        <v>0</v>
      </c>
      <c r="L1488" s="1" t="s">
        <v>4</v>
      </c>
      <c r="M1488" s="59">
        <f>'Data Entry'!AJ1491</f>
        <v>0</v>
      </c>
      <c r="N1488" s="59" t="str">
        <f>'Data Entry'!AX1491</f>
        <v/>
      </c>
      <c r="O1488" s="1">
        <f>IF('Data Entry'!AL1491="g",'Data Entry'!AK1491*0.001*W1488,IF('Data Entry'!AL1491="UI",'Data Entry'!AK1491*0.000001*W1488,IF('Data Entry'!AL1491="mg",'Data Entry'!AK1491*0.000001*W1488,IF('Data Entry'!AL1491="t",'Data Entry'!AK1491*1000*W1488,IF('Data Entry'!AL1491="kg",'Data Entry'!AK1491*1*W1488,IF('Data Entry'!AL1491="L",'Data Entry'!AK1491*1*W1488,IFERROR(,"")))))))</f>
        <v>0</v>
      </c>
      <c r="P1488" s="1" t="s">
        <v>4</v>
      </c>
      <c r="Q1488" s="59">
        <f>'Data Entry'!AM1491</f>
        <v>0</v>
      </c>
      <c r="R1488" s="59" t="str">
        <f>'Data Entry'!BA1491</f>
        <v/>
      </c>
      <c r="S1488" s="1">
        <f>IF('Data Entry'!AO1491="g",'Data Entry'!AN1491*0.001*X1488,IF('Data Entry'!AO1491="UI",'Data Entry'!AN1491*0.000001*X1488,IF('Data Entry'!AO1491="mg",'Data Entry'!AN1491*0.000001*X1488,IF('Data Entry'!AO1491="t",'Data Entry'!AN1491*1000*X1488,IF('Data Entry'!AO1491="kg",'Data Entry'!AN1491*1*X1488,IF('Data Entry'!AO1491="L",'Data Entry'!AN1491*1*X1488,IFERROR(,"")))))))</f>
        <v>0</v>
      </c>
      <c r="T1488" s="1" t="s">
        <v>4</v>
      </c>
      <c r="U1488" s="59" t="str">
        <f>IF('Data Entry'!AP1491="No aplica","1",'Data Entry'!AP1491)</f>
        <v/>
      </c>
      <c r="V1488" s="59" t="str">
        <f>IF('Data Entry'!AS1491="No aplica","1",'Data Entry'!AS1491)</f>
        <v/>
      </c>
      <c r="W1488" s="59" t="str">
        <f>IF('Data Entry'!AV1491="No aplica","1",'Data Entry'!AV1491)</f>
        <v/>
      </c>
      <c r="X1488" s="59" t="str">
        <f>IF('Data Entry'!AY1491="No aplica","1",'Data Entry'!AY1491)</f>
        <v/>
      </c>
      <c r="Y1488" s="151" t="str">
        <f t="shared" si="23"/>
        <v/>
      </c>
      <c r="Z1488" s="152" t="str">
        <f>IF('Data Entry'!H1491="Yes","1",IF(AND('Data Entry'!H1491="",'Data Entry'!I1491="",'Data Entry'!J1491="",'Data Entry'!K1491="",'Data Entry'!L1491="",'Data Entry'!M1491="",'Data Entry'!N1491="",'Data Entry'!O1491="",'Data Entry'!P1491="",'Data Entry'!Q1491=""),"","1"))</f>
        <v/>
      </c>
      <c r="AA1488" s="152" t="str">
        <f>IF('Data Entry'!R1491="Yes","1",IF(AND('Data Entry'!R1491="",'Data Entry'!S1491="",'Data Entry'!T1491="",'Data Entry'!U1491=""),"","1"))</f>
        <v/>
      </c>
      <c r="AB1488" s="157" t="str">
        <f>IF('Data Entry'!V1491="Yes","1",IF(AND('Data Entry'!V1491="",'Data Entry'!W1491=""),"","1"))</f>
        <v/>
      </c>
    </row>
    <row r="1489" spans="1:28" ht="17">
      <c r="A1489" s="59">
        <f>'Data Entry'!AB1492</f>
        <v>0</v>
      </c>
      <c r="B1489" s="59" t="str">
        <f>'Data Entry'!AR1492</f>
        <v/>
      </c>
      <c r="C1489" s="1">
        <f>IF('Data Entry'!AD1492="g",'Data Entry'!AC1492*0.001*U1489,IF('Data Entry'!AD1492="UI",'Data Entry'!AC1492*0.000001*U1489,IF('Data Entry'!AD1492="mg",'Data Entry'!AC1492*0.000001*U1489,IF('Data Entry'!AD1492="t",'Data Entry'!AC1492*1000*U1489,IF('Data Entry'!AD1492="kg",'Data Entry'!AC1492*1*U1489,IF('Data Entry'!AD1492="L",'Data Entry'!AC1492*1*U1489,IFERROR(,"")))))))</f>
        <v>0</v>
      </c>
      <c r="D1489" s="1" t="s">
        <v>4</v>
      </c>
      <c r="E1489" s="1">
        <f>IF('Data Entry'!AF1492="g",'Data Entry'!AE1492*0.001,IF('Data Entry'!AF1492="mg",'Data Entry'!AE1492*0.000001,IF('Data Entry'!AF1492="t",'Data Entry'!AE1492*1000,IF('Data Entry'!AF1492="ml",'Data Entry'!AE1492*0.001,IF('Data Entry'!AF1492="kg",'Data Entry'!AE1492*1,IF('Data Entry'!AF1492="Pieza",'Data Entry'!AE1492*1,IF('Data Entry'!AF1492="L",'Data Entry'!AE1492*1,IFERROR(,""))))))))</f>
        <v>0</v>
      </c>
      <c r="F1489" s="1" t="s">
        <v>4</v>
      </c>
      <c r="G1489" s="1">
        <f>IF('Data Entry'!AA1492="g",'Data Entry'!Z1492*0.001,IF('Data Entry'!AA1492="mg",'Data Entry'!Z1492*0.000001,IF('Data Entry'!AA1492="t",'Data Entry'!Z1492*1000,IF('Data Entry'!AA1492="ml",'Data Entry'!Z1492*0.001,IF('Data Entry'!AA1492="kg",'Data Entry'!Z1492*1,IF('Data Entry'!AA1492="Piezas",'Data Entry'!Z1492*1,IF('Data Entry'!AA1492="L",'Data Entry'!Z1492*1,IFERROR(,""))))))))</f>
        <v>0</v>
      </c>
      <c r="H1489" s="1" t="s">
        <v>4</v>
      </c>
      <c r="I1489" s="1">
        <f>IF('Data Entry'!AC1492="g",'Data Entry'!AB1492*0.001,IF('Data Entry'!AC1492="mg",'Data Entry'!AB1492*0.000001,IF('Data Entry'!AC1492="t",'Data Entry'!AB1492*1000,IF('Data Entry'!AC1492="ml",'Data Entry'!AB1492*0.001,IF('Data Entry'!AC1492="kg",'Data Entry'!AB1492*1,IF('Data Entry'!AC1492="L",'Data Entry'!AB1492*1,IFERROR(,"")))))))</f>
        <v>0</v>
      </c>
      <c r="J1489" s="59" t="str">
        <f>'Data Entry'!AU1492</f>
        <v/>
      </c>
      <c r="K1489" s="1">
        <f>IF('Data Entry'!AI1492="g",'Data Entry'!AH1492*0.001*V1489,IF('Data Entry'!AI1492="UI",'Data Entry'!AH1492*0.000001*V1489,IF('Data Entry'!AI1492="mg",'Data Entry'!AH1492*0.000001*V1489,IF('Data Entry'!AI1492="t",'Data Entry'!AH1492*1000*V1489,IF('Data Entry'!AI1492="kg",'Data Entry'!AH1492*1*V1489,IF('Data Entry'!AI1492="L",'Data Entry'!AH1492*1*V1489,IFERROR(,"")))))))</f>
        <v>0</v>
      </c>
      <c r="L1489" s="1" t="s">
        <v>4</v>
      </c>
      <c r="M1489" s="59">
        <f>'Data Entry'!AJ1492</f>
        <v>0</v>
      </c>
      <c r="N1489" s="59" t="str">
        <f>'Data Entry'!AX1492</f>
        <v/>
      </c>
      <c r="O1489" s="1">
        <f>IF('Data Entry'!AL1492="g",'Data Entry'!AK1492*0.001*W1489,IF('Data Entry'!AL1492="UI",'Data Entry'!AK1492*0.000001*W1489,IF('Data Entry'!AL1492="mg",'Data Entry'!AK1492*0.000001*W1489,IF('Data Entry'!AL1492="t",'Data Entry'!AK1492*1000*W1489,IF('Data Entry'!AL1492="kg",'Data Entry'!AK1492*1*W1489,IF('Data Entry'!AL1492="L",'Data Entry'!AK1492*1*W1489,IFERROR(,"")))))))</f>
        <v>0</v>
      </c>
      <c r="P1489" s="1" t="s">
        <v>4</v>
      </c>
      <c r="Q1489" s="59">
        <f>'Data Entry'!AM1492</f>
        <v>0</v>
      </c>
      <c r="R1489" s="59" t="str">
        <f>'Data Entry'!BA1492</f>
        <v/>
      </c>
      <c r="S1489" s="1">
        <f>IF('Data Entry'!AO1492="g",'Data Entry'!AN1492*0.001*X1489,IF('Data Entry'!AO1492="UI",'Data Entry'!AN1492*0.000001*X1489,IF('Data Entry'!AO1492="mg",'Data Entry'!AN1492*0.000001*X1489,IF('Data Entry'!AO1492="t",'Data Entry'!AN1492*1000*X1489,IF('Data Entry'!AO1492="kg",'Data Entry'!AN1492*1*X1489,IF('Data Entry'!AO1492="L",'Data Entry'!AN1492*1*X1489,IFERROR(,"")))))))</f>
        <v>0</v>
      </c>
      <c r="T1489" s="1" t="s">
        <v>4</v>
      </c>
      <c r="U1489" s="59" t="str">
        <f>IF('Data Entry'!AP1492="No aplica","1",'Data Entry'!AP1492)</f>
        <v/>
      </c>
      <c r="V1489" s="59" t="str">
        <f>IF('Data Entry'!AS1492="No aplica","1",'Data Entry'!AS1492)</f>
        <v/>
      </c>
      <c r="W1489" s="59" t="str">
        <f>IF('Data Entry'!AV1492="No aplica","1",'Data Entry'!AV1492)</f>
        <v/>
      </c>
      <c r="X1489" s="59" t="str">
        <f>IF('Data Entry'!AY1492="No aplica","1",'Data Entry'!AY1492)</f>
        <v/>
      </c>
      <c r="Y1489" s="151" t="str">
        <f t="shared" si="23"/>
        <v/>
      </c>
      <c r="Z1489" s="152" t="str">
        <f>IF('Data Entry'!H1492="Yes","1",IF(AND('Data Entry'!H1492="",'Data Entry'!I1492="",'Data Entry'!J1492="",'Data Entry'!K1492="",'Data Entry'!L1492="",'Data Entry'!M1492="",'Data Entry'!N1492="",'Data Entry'!O1492="",'Data Entry'!P1492="",'Data Entry'!Q1492=""),"","1"))</f>
        <v/>
      </c>
      <c r="AA1489" s="152" t="str">
        <f>IF('Data Entry'!R1492="Yes","1",IF(AND('Data Entry'!R1492="",'Data Entry'!S1492="",'Data Entry'!T1492="",'Data Entry'!U1492=""),"","1"))</f>
        <v/>
      </c>
      <c r="AB1489" s="157" t="str">
        <f>IF('Data Entry'!V1492="Yes","1",IF(AND('Data Entry'!V1492="",'Data Entry'!W1492=""),"","1"))</f>
        <v/>
      </c>
    </row>
    <row r="1490" spans="1:28" ht="17">
      <c r="A1490" s="59">
        <f>'Data Entry'!AB1493</f>
        <v>0</v>
      </c>
      <c r="B1490" s="59" t="str">
        <f>'Data Entry'!AR1493</f>
        <v/>
      </c>
      <c r="C1490" s="1">
        <f>IF('Data Entry'!AD1493="g",'Data Entry'!AC1493*0.001*U1490,IF('Data Entry'!AD1493="UI",'Data Entry'!AC1493*0.000001*U1490,IF('Data Entry'!AD1493="mg",'Data Entry'!AC1493*0.000001*U1490,IF('Data Entry'!AD1493="t",'Data Entry'!AC1493*1000*U1490,IF('Data Entry'!AD1493="kg",'Data Entry'!AC1493*1*U1490,IF('Data Entry'!AD1493="L",'Data Entry'!AC1493*1*U1490,IFERROR(,"")))))))</f>
        <v>0</v>
      </c>
      <c r="D1490" s="1" t="s">
        <v>4</v>
      </c>
      <c r="E1490" s="1">
        <f>IF('Data Entry'!AF1493="g",'Data Entry'!AE1493*0.001,IF('Data Entry'!AF1493="mg",'Data Entry'!AE1493*0.000001,IF('Data Entry'!AF1493="t",'Data Entry'!AE1493*1000,IF('Data Entry'!AF1493="ml",'Data Entry'!AE1493*0.001,IF('Data Entry'!AF1493="kg",'Data Entry'!AE1493*1,IF('Data Entry'!AF1493="Pieza",'Data Entry'!AE1493*1,IF('Data Entry'!AF1493="L",'Data Entry'!AE1493*1,IFERROR(,""))))))))</f>
        <v>0</v>
      </c>
      <c r="F1490" s="1" t="s">
        <v>4</v>
      </c>
      <c r="G1490" s="1">
        <f>IF('Data Entry'!AA1493="g",'Data Entry'!Z1493*0.001,IF('Data Entry'!AA1493="mg",'Data Entry'!Z1493*0.000001,IF('Data Entry'!AA1493="t",'Data Entry'!Z1493*1000,IF('Data Entry'!AA1493="ml",'Data Entry'!Z1493*0.001,IF('Data Entry'!AA1493="kg",'Data Entry'!Z1493*1,IF('Data Entry'!AA1493="Piezas",'Data Entry'!Z1493*1,IF('Data Entry'!AA1493="L",'Data Entry'!Z1493*1,IFERROR(,""))))))))</f>
        <v>0</v>
      </c>
      <c r="H1490" s="1" t="s">
        <v>4</v>
      </c>
      <c r="I1490" s="1">
        <f>IF('Data Entry'!AC1493="g",'Data Entry'!AB1493*0.001,IF('Data Entry'!AC1493="mg",'Data Entry'!AB1493*0.000001,IF('Data Entry'!AC1493="t",'Data Entry'!AB1493*1000,IF('Data Entry'!AC1493="ml",'Data Entry'!AB1493*0.001,IF('Data Entry'!AC1493="kg",'Data Entry'!AB1493*1,IF('Data Entry'!AC1493="L",'Data Entry'!AB1493*1,IFERROR(,"")))))))</f>
        <v>0</v>
      </c>
      <c r="J1490" s="59" t="str">
        <f>'Data Entry'!AU1493</f>
        <v/>
      </c>
      <c r="K1490" s="1">
        <f>IF('Data Entry'!AI1493="g",'Data Entry'!AH1493*0.001*V1490,IF('Data Entry'!AI1493="UI",'Data Entry'!AH1493*0.000001*V1490,IF('Data Entry'!AI1493="mg",'Data Entry'!AH1493*0.000001*V1490,IF('Data Entry'!AI1493="t",'Data Entry'!AH1493*1000*V1490,IF('Data Entry'!AI1493="kg",'Data Entry'!AH1493*1*V1490,IF('Data Entry'!AI1493="L",'Data Entry'!AH1493*1*V1490,IFERROR(,"")))))))</f>
        <v>0</v>
      </c>
      <c r="L1490" s="1" t="s">
        <v>4</v>
      </c>
      <c r="M1490" s="59">
        <f>'Data Entry'!AJ1493</f>
        <v>0</v>
      </c>
      <c r="N1490" s="59" t="str">
        <f>'Data Entry'!AX1493</f>
        <v/>
      </c>
      <c r="O1490" s="1">
        <f>IF('Data Entry'!AL1493="g",'Data Entry'!AK1493*0.001*W1490,IF('Data Entry'!AL1493="UI",'Data Entry'!AK1493*0.000001*W1490,IF('Data Entry'!AL1493="mg",'Data Entry'!AK1493*0.000001*W1490,IF('Data Entry'!AL1493="t",'Data Entry'!AK1493*1000*W1490,IF('Data Entry'!AL1493="kg",'Data Entry'!AK1493*1*W1490,IF('Data Entry'!AL1493="L",'Data Entry'!AK1493*1*W1490,IFERROR(,"")))))))</f>
        <v>0</v>
      </c>
      <c r="P1490" s="1" t="s">
        <v>4</v>
      </c>
      <c r="Q1490" s="59">
        <f>'Data Entry'!AM1493</f>
        <v>0</v>
      </c>
      <c r="R1490" s="59" t="str">
        <f>'Data Entry'!BA1493</f>
        <v/>
      </c>
      <c r="S1490" s="1">
        <f>IF('Data Entry'!AO1493="g",'Data Entry'!AN1493*0.001*X1490,IF('Data Entry'!AO1493="UI",'Data Entry'!AN1493*0.000001*X1490,IF('Data Entry'!AO1493="mg",'Data Entry'!AN1493*0.000001*X1490,IF('Data Entry'!AO1493="t",'Data Entry'!AN1493*1000*X1490,IF('Data Entry'!AO1493="kg",'Data Entry'!AN1493*1*X1490,IF('Data Entry'!AO1493="L",'Data Entry'!AN1493*1*X1490,IFERROR(,"")))))))</f>
        <v>0</v>
      </c>
      <c r="T1490" s="1" t="s">
        <v>4</v>
      </c>
      <c r="U1490" s="59" t="str">
        <f>IF('Data Entry'!AP1493="No aplica","1",'Data Entry'!AP1493)</f>
        <v/>
      </c>
      <c r="V1490" s="59" t="str">
        <f>IF('Data Entry'!AS1493="No aplica","1",'Data Entry'!AS1493)</f>
        <v/>
      </c>
      <c r="W1490" s="59" t="str">
        <f>IF('Data Entry'!AV1493="No aplica","1",'Data Entry'!AV1493)</f>
        <v/>
      </c>
      <c r="X1490" s="59" t="str">
        <f>IF('Data Entry'!AY1493="No aplica","1",'Data Entry'!AY1493)</f>
        <v/>
      </c>
      <c r="Y1490" s="151" t="str">
        <f t="shared" si="23"/>
        <v/>
      </c>
      <c r="Z1490" s="152" t="str">
        <f>IF('Data Entry'!H1493="Yes","1",IF(AND('Data Entry'!H1493="",'Data Entry'!I1493="",'Data Entry'!J1493="",'Data Entry'!K1493="",'Data Entry'!L1493="",'Data Entry'!M1493="",'Data Entry'!N1493="",'Data Entry'!O1493="",'Data Entry'!P1493="",'Data Entry'!Q1493=""),"","1"))</f>
        <v/>
      </c>
      <c r="AA1490" s="152" t="str">
        <f>IF('Data Entry'!R1493="Yes","1",IF(AND('Data Entry'!R1493="",'Data Entry'!S1493="",'Data Entry'!T1493="",'Data Entry'!U1493=""),"","1"))</f>
        <v/>
      </c>
      <c r="AB1490" s="157" t="str">
        <f>IF('Data Entry'!V1493="Yes","1",IF(AND('Data Entry'!V1493="",'Data Entry'!W1493=""),"","1"))</f>
        <v/>
      </c>
    </row>
    <row r="1491" spans="1:28" ht="17">
      <c r="A1491" s="59">
        <f>'Data Entry'!AB1494</f>
        <v>0</v>
      </c>
      <c r="B1491" s="59" t="str">
        <f>'Data Entry'!AR1494</f>
        <v/>
      </c>
      <c r="C1491" s="1">
        <f>IF('Data Entry'!AD1494="g",'Data Entry'!AC1494*0.001*U1491,IF('Data Entry'!AD1494="UI",'Data Entry'!AC1494*0.000001*U1491,IF('Data Entry'!AD1494="mg",'Data Entry'!AC1494*0.000001*U1491,IF('Data Entry'!AD1494="t",'Data Entry'!AC1494*1000*U1491,IF('Data Entry'!AD1494="kg",'Data Entry'!AC1494*1*U1491,IF('Data Entry'!AD1494="L",'Data Entry'!AC1494*1*U1491,IFERROR(,"")))))))</f>
        <v>0</v>
      </c>
      <c r="D1491" s="1" t="s">
        <v>4</v>
      </c>
      <c r="E1491" s="1">
        <f>IF('Data Entry'!AF1494="g",'Data Entry'!AE1494*0.001,IF('Data Entry'!AF1494="mg",'Data Entry'!AE1494*0.000001,IF('Data Entry'!AF1494="t",'Data Entry'!AE1494*1000,IF('Data Entry'!AF1494="ml",'Data Entry'!AE1494*0.001,IF('Data Entry'!AF1494="kg",'Data Entry'!AE1494*1,IF('Data Entry'!AF1494="Pieza",'Data Entry'!AE1494*1,IF('Data Entry'!AF1494="L",'Data Entry'!AE1494*1,IFERROR(,""))))))))</f>
        <v>0</v>
      </c>
      <c r="F1491" s="1" t="s">
        <v>4</v>
      </c>
      <c r="G1491" s="1">
        <f>IF('Data Entry'!AA1494="g",'Data Entry'!Z1494*0.001,IF('Data Entry'!AA1494="mg",'Data Entry'!Z1494*0.000001,IF('Data Entry'!AA1494="t",'Data Entry'!Z1494*1000,IF('Data Entry'!AA1494="ml",'Data Entry'!Z1494*0.001,IF('Data Entry'!AA1494="kg",'Data Entry'!Z1494*1,IF('Data Entry'!AA1494="Piezas",'Data Entry'!Z1494*1,IF('Data Entry'!AA1494="L",'Data Entry'!Z1494*1,IFERROR(,""))))))))</f>
        <v>0</v>
      </c>
      <c r="H1491" s="1" t="s">
        <v>4</v>
      </c>
      <c r="I1491" s="1">
        <f>IF('Data Entry'!AC1494="g",'Data Entry'!AB1494*0.001,IF('Data Entry'!AC1494="mg",'Data Entry'!AB1494*0.000001,IF('Data Entry'!AC1494="t",'Data Entry'!AB1494*1000,IF('Data Entry'!AC1494="ml",'Data Entry'!AB1494*0.001,IF('Data Entry'!AC1494="kg",'Data Entry'!AB1494*1,IF('Data Entry'!AC1494="L",'Data Entry'!AB1494*1,IFERROR(,"")))))))</f>
        <v>0</v>
      </c>
      <c r="J1491" s="59" t="str">
        <f>'Data Entry'!AU1494</f>
        <v/>
      </c>
      <c r="K1491" s="1">
        <f>IF('Data Entry'!AI1494="g",'Data Entry'!AH1494*0.001*V1491,IF('Data Entry'!AI1494="UI",'Data Entry'!AH1494*0.000001*V1491,IF('Data Entry'!AI1494="mg",'Data Entry'!AH1494*0.000001*V1491,IF('Data Entry'!AI1494="t",'Data Entry'!AH1494*1000*V1491,IF('Data Entry'!AI1494="kg",'Data Entry'!AH1494*1*V1491,IF('Data Entry'!AI1494="L",'Data Entry'!AH1494*1*V1491,IFERROR(,"")))))))</f>
        <v>0</v>
      </c>
      <c r="L1491" s="1" t="s">
        <v>4</v>
      </c>
      <c r="M1491" s="59">
        <f>'Data Entry'!AJ1494</f>
        <v>0</v>
      </c>
      <c r="N1491" s="59" t="str">
        <f>'Data Entry'!AX1494</f>
        <v/>
      </c>
      <c r="O1491" s="1">
        <f>IF('Data Entry'!AL1494="g",'Data Entry'!AK1494*0.001*W1491,IF('Data Entry'!AL1494="UI",'Data Entry'!AK1494*0.000001*W1491,IF('Data Entry'!AL1494="mg",'Data Entry'!AK1494*0.000001*W1491,IF('Data Entry'!AL1494="t",'Data Entry'!AK1494*1000*W1491,IF('Data Entry'!AL1494="kg",'Data Entry'!AK1494*1*W1491,IF('Data Entry'!AL1494="L",'Data Entry'!AK1494*1*W1491,IFERROR(,"")))))))</f>
        <v>0</v>
      </c>
      <c r="P1491" s="1" t="s">
        <v>4</v>
      </c>
      <c r="Q1491" s="59">
        <f>'Data Entry'!AM1494</f>
        <v>0</v>
      </c>
      <c r="R1491" s="59" t="str">
        <f>'Data Entry'!BA1494</f>
        <v/>
      </c>
      <c r="S1491" s="1">
        <f>IF('Data Entry'!AO1494="g",'Data Entry'!AN1494*0.001*X1491,IF('Data Entry'!AO1494="UI",'Data Entry'!AN1494*0.000001*X1491,IF('Data Entry'!AO1494="mg",'Data Entry'!AN1494*0.000001*X1491,IF('Data Entry'!AO1494="t",'Data Entry'!AN1494*1000*X1491,IF('Data Entry'!AO1494="kg",'Data Entry'!AN1494*1*X1491,IF('Data Entry'!AO1494="L",'Data Entry'!AN1494*1*X1491,IFERROR(,"")))))))</f>
        <v>0</v>
      </c>
      <c r="T1491" s="1" t="s">
        <v>4</v>
      </c>
      <c r="U1491" s="59" t="str">
        <f>IF('Data Entry'!AP1494="No aplica","1",'Data Entry'!AP1494)</f>
        <v/>
      </c>
      <c r="V1491" s="59" t="str">
        <f>IF('Data Entry'!AS1494="No aplica","1",'Data Entry'!AS1494)</f>
        <v/>
      </c>
      <c r="W1491" s="59" t="str">
        <f>IF('Data Entry'!AV1494="No aplica","1",'Data Entry'!AV1494)</f>
        <v/>
      </c>
      <c r="X1491" s="59" t="str">
        <f>IF('Data Entry'!AY1494="No aplica","1",'Data Entry'!AY1494)</f>
        <v/>
      </c>
      <c r="Y1491" s="151" t="str">
        <f t="shared" si="23"/>
        <v/>
      </c>
      <c r="Z1491" s="152" t="str">
        <f>IF('Data Entry'!H1494="Yes","1",IF(AND('Data Entry'!H1494="",'Data Entry'!I1494="",'Data Entry'!J1494="",'Data Entry'!K1494="",'Data Entry'!L1494="",'Data Entry'!M1494="",'Data Entry'!N1494="",'Data Entry'!O1494="",'Data Entry'!P1494="",'Data Entry'!Q1494=""),"","1"))</f>
        <v/>
      </c>
      <c r="AA1491" s="152" t="str">
        <f>IF('Data Entry'!R1494="Yes","1",IF(AND('Data Entry'!R1494="",'Data Entry'!S1494="",'Data Entry'!T1494="",'Data Entry'!U1494=""),"","1"))</f>
        <v/>
      </c>
      <c r="AB1491" s="157" t="str">
        <f>IF('Data Entry'!V1494="Yes","1",IF(AND('Data Entry'!V1494="",'Data Entry'!W1494=""),"","1"))</f>
        <v/>
      </c>
    </row>
    <row r="1492" spans="1:28" ht="17">
      <c r="A1492" s="59">
        <f>'Data Entry'!AB1495</f>
        <v>0</v>
      </c>
      <c r="B1492" s="59" t="str">
        <f>'Data Entry'!AR1495</f>
        <v/>
      </c>
      <c r="C1492" s="1">
        <f>IF('Data Entry'!AD1495="g",'Data Entry'!AC1495*0.001*U1492,IF('Data Entry'!AD1495="UI",'Data Entry'!AC1495*0.000001*U1492,IF('Data Entry'!AD1495="mg",'Data Entry'!AC1495*0.000001*U1492,IF('Data Entry'!AD1495="t",'Data Entry'!AC1495*1000*U1492,IF('Data Entry'!AD1495="kg",'Data Entry'!AC1495*1*U1492,IF('Data Entry'!AD1495="L",'Data Entry'!AC1495*1*U1492,IFERROR(,"")))))))</f>
        <v>0</v>
      </c>
      <c r="D1492" s="1" t="s">
        <v>4</v>
      </c>
      <c r="E1492" s="1">
        <f>IF('Data Entry'!AF1495="g",'Data Entry'!AE1495*0.001,IF('Data Entry'!AF1495="mg",'Data Entry'!AE1495*0.000001,IF('Data Entry'!AF1495="t",'Data Entry'!AE1495*1000,IF('Data Entry'!AF1495="ml",'Data Entry'!AE1495*0.001,IF('Data Entry'!AF1495="kg",'Data Entry'!AE1495*1,IF('Data Entry'!AF1495="Pieza",'Data Entry'!AE1495*1,IF('Data Entry'!AF1495="L",'Data Entry'!AE1495*1,IFERROR(,""))))))))</f>
        <v>0</v>
      </c>
      <c r="F1492" s="1" t="s">
        <v>4</v>
      </c>
      <c r="G1492" s="1">
        <f>IF('Data Entry'!AA1495="g",'Data Entry'!Z1495*0.001,IF('Data Entry'!AA1495="mg",'Data Entry'!Z1495*0.000001,IF('Data Entry'!AA1495="t",'Data Entry'!Z1495*1000,IF('Data Entry'!AA1495="ml",'Data Entry'!Z1495*0.001,IF('Data Entry'!AA1495="kg",'Data Entry'!Z1495*1,IF('Data Entry'!AA1495="Piezas",'Data Entry'!Z1495*1,IF('Data Entry'!AA1495="L",'Data Entry'!Z1495*1,IFERROR(,""))))))))</f>
        <v>0</v>
      </c>
      <c r="H1492" s="1" t="s">
        <v>4</v>
      </c>
      <c r="I1492" s="1">
        <f>IF('Data Entry'!AC1495="g",'Data Entry'!AB1495*0.001,IF('Data Entry'!AC1495="mg",'Data Entry'!AB1495*0.000001,IF('Data Entry'!AC1495="t",'Data Entry'!AB1495*1000,IF('Data Entry'!AC1495="ml",'Data Entry'!AB1495*0.001,IF('Data Entry'!AC1495="kg",'Data Entry'!AB1495*1,IF('Data Entry'!AC1495="L",'Data Entry'!AB1495*1,IFERROR(,"")))))))</f>
        <v>0</v>
      </c>
      <c r="J1492" s="59" t="str">
        <f>'Data Entry'!AU1495</f>
        <v/>
      </c>
      <c r="K1492" s="1">
        <f>IF('Data Entry'!AI1495="g",'Data Entry'!AH1495*0.001*V1492,IF('Data Entry'!AI1495="UI",'Data Entry'!AH1495*0.000001*V1492,IF('Data Entry'!AI1495="mg",'Data Entry'!AH1495*0.000001*V1492,IF('Data Entry'!AI1495="t",'Data Entry'!AH1495*1000*V1492,IF('Data Entry'!AI1495="kg",'Data Entry'!AH1495*1*V1492,IF('Data Entry'!AI1495="L",'Data Entry'!AH1495*1*V1492,IFERROR(,"")))))))</f>
        <v>0</v>
      </c>
      <c r="L1492" s="1" t="s">
        <v>4</v>
      </c>
      <c r="M1492" s="59">
        <f>'Data Entry'!AJ1495</f>
        <v>0</v>
      </c>
      <c r="N1492" s="59" t="str">
        <f>'Data Entry'!AX1495</f>
        <v/>
      </c>
      <c r="O1492" s="1">
        <f>IF('Data Entry'!AL1495="g",'Data Entry'!AK1495*0.001*W1492,IF('Data Entry'!AL1495="UI",'Data Entry'!AK1495*0.000001*W1492,IF('Data Entry'!AL1495="mg",'Data Entry'!AK1495*0.000001*W1492,IF('Data Entry'!AL1495="t",'Data Entry'!AK1495*1000*W1492,IF('Data Entry'!AL1495="kg",'Data Entry'!AK1495*1*W1492,IF('Data Entry'!AL1495="L",'Data Entry'!AK1495*1*W1492,IFERROR(,"")))))))</f>
        <v>0</v>
      </c>
      <c r="P1492" s="1" t="s">
        <v>4</v>
      </c>
      <c r="Q1492" s="59">
        <f>'Data Entry'!AM1495</f>
        <v>0</v>
      </c>
      <c r="R1492" s="59" t="str">
        <f>'Data Entry'!BA1495</f>
        <v/>
      </c>
      <c r="S1492" s="1">
        <f>IF('Data Entry'!AO1495="g",'Data Entry'!AN1495*0.001*X1492,IF('Data Entry'!AO1495="UI",'Data Entry'!AN1495*0.000001*X1492,IF('Data Entry'!AO1495="mg",'Data Entry'!AN1495*0.000001*X1492,IF('Data Entry'!AO1495="t",'Data Entry'!AN1495*1000*X1492,IF('Data Entry'!AO1495="kg",'Data Entry'!AN1495*1*X1492,IF('Data Entry'!AO1495="L",'Data Entry'!AN1495*1*X1492,IFERROR(,"")))))))</f>
        <v>0</v>
      </c>
      <c r="T1492" s="1" t="s">
        <v>4</v>
      </c>
      <c r="U1492" s="59" t="str">
        <f>IF('Data Entry'!AP1495="No aplica","1",'Data Entry'!AP1495)</f>
        <v/>
      </c>
      <c r="V1492" s="59" t="str">
        <f>IF('Data Entry'!AS1495="No aplica","1",'Data Entry'!AS1495)</f>
        <v/>
      </c>
      <c r="W1492" s="59" t="str">
        <f>IF('Data Entry'!AV1495="No aplica","1",'Data Entry'!AV1495)</f>
        <v/>
      </c>
      <c r="X1492" s="59" t="str">
        <f>IF('Data Entry'!AY1495="No aplica","1",'Data Entry'!AY1495)</f>
        <v/>
      </c>
      <c r="Y1492" s="151" t="str">
        <f t="shared" si="23"/>
        <v/>
      </c>
      <c r="Z1492" s="152" t="str">
        <f>IF('Data Entry'!H1495="Yes","1",IF(AND('Data Entry'!H1495="",'Data Entry'!I1495="",'Data Entry'!J1495="",'Data Entry'!K1495="",'Data Entry'!L1495="",'Data Entry'!M1495="",'Data Entry'!N1495="",'Data Entry'!O1495="",'Data Entry'!P1495="",'Data Entry'!Q1495=""),"","1"))</f>
        <v/>
      </c>
      <c r="AA1492" s="152" t="str">
        <f>IF('Data Entry'!R1495="Yes","1",IF(AND('Data Entry'!R1495="",'Data Entry'!S1495="",'Data Entry'!T1495="",'Data Entry'!U1495=""),"","1"))</f>
        <v/>
      </c>
      <c r="AB1492" s="157" t="str">
        <f>IF('Data Entry'!V1495="Yes","1",IF(AND('Data Entry'!V1495="",'Data Entry'!W1495=""),"","1"))</f>
        <v/>
      </c>
    </row>
    <row r="1493" spans="1:28" ht="17">
      <c r="A1493" s="59">
        <f>'Data Entry'!AB1496</f>
        <v>0</v>
      </c>
      <c r="B1493" s="59" t="str">
        <f>'Data Entry'!AR1496</f>
        <v/>
      </c>
      <c r="C1493" s="1">
        <f>IF('Data Entry'!AD1496="g",'Data Entry'!AC1496*0.001*U1493,IF('Data Entry'!AD1496="UI",'Data Entry'!AC1496*0.000001*U1493,IF('Data Entry'!AD1496="mg",'Data Entry'!AC1496*0.000001*U1493,IF('Data Entry'!AD1496="t",'Data Entry'!AC1496*1000*U1493,IF('Data Entry'!AD1496="kg",'Data Entry'!AC1496*1*U1493,IF('Data Entry'!AD1496="L",'Data Entry'!AC1496*1*U1493,IFERROR(,"")))))))</f>
        <v>0</v>
      </c>
      <c r="D1493" s="1" t="s">
        <v>4</v>
      </c>
      <c r="E1493" s="1">
        <f>IF('Data Entry'!AF1496="g",'Data Entry'!AE1496*0.001,IF('Data Entry'!AF1496="mg",'Data Entry'!AE1496*0.000001,IF('Data Entry'!AF1496="t",'Data Entry'!AE1496*1000,IF('Data Entry'!AF1496="ml",'Data Entry'!AE1496*0.001,IF('Data Entry'!AF1496="kg",'Data Entry'!AE1496*1,IF('Data Entry'!AF1496="Pieza",'Data Entry'!AE1496*1,IF('Data Entry'!AF1496="L",'Data Entry'!AE1496*1,IFERROR(,""))))))))</f>
        <v>0</v>
      </c>
      <c r="F1493" s="1" t="s">
        <v>4</v>
      </c>
      <c r="G1493" s="1">
        <f>IF('Data Entry'!AA1496="g",'Data Entry'!Z1496*0.001,IF('Data Entry'!AA1496="mg",'Data Entry'!Z1496*0.000001,IF('Data Entry'!AA1496="t",'Data Entry'!Z1496*1000,IF('Data Entry'!AA1496="ml",'Data Entry'!Z1496*0.001,IF('Data Entry'!AA1496="kg",'Data Entry'!Z1496*1,IF('Data Entry'!AA1496="Piezas",'Data Entry'!Z1496*1,IF('Data Entry'!AA1496="L",'Data Entry'!Z1496*1,IFERROR(,""))))))))</f>
        <v>0</v>
      </c>
      <c r="H1493" s="1" t="s">
        <v>4</v>
      </c>
      <c r="I1493" s="1">
        <f>IF('Data Entry'!AC1496="g",'Data Entry'!AB1496*0.001,IF('Data Entry'!AC1496="mg",'Data Entry'!AB1496*0.000001,IF('Data Entry'!AC1496="t",'Data Entry'!AB1496*1000,IF('Data Entry'!AC1496="ml",'Data Entry'!AB1496*0.001,IF('Data Entry'!AC1496="kg",'Data Entry'!AB1496*1,IF('Data Entry'!AC1496="L",'Data Entry'!AB1496*1,IFERROR(,"")))))))</f>
        <v>0</v>
      </c>
      <c r="J1493" s="59" t="str">
        <f>'Data Entry'!AU1496</f>
        <v/>
      </c>
      <c r="K1493" s="1">
        <f>IF('Data Entry'!AI1496="g",'Data Entry'!AH1496*0.001*V1493,IF('Data Entry'!AI1496="UI",'Data Entry'!AH1496*0.000001*V1493,IF('Data Entry'!AI1496="mg",'Data Entry'!AH1496*0.000001*V1493,IF('Data Entry'!AI1496="t",'Data Entry'!AH1496*1000*V1493,IF('Data Entry'!AI1496="kg",'Data Entry'!AH1496*1*V1493,IF('Data Entry'!AI1496="L",'Data Entry'!AH1496*1*V1493,IFERROR(,"")))))))</f>
        <v>0</v>
      </c>
      <c r="L1493" s="1" t="s">
        <v>4</v>
      </c>
      <c r="M1493" s="59">
        <f>'Data Entry'!AJ1496</f>
        <v>0</v>
      </c>
      <c r="N1493" s="59" t="str">
        <f>'Data Entry'!AX1496</f>
        <v/>
      </c>
      <c r="O1493" s="1">
        <f>IF('Data Entry'!AL1496="g",'Data Entry'!AK1496*0.001*W1493,IF('Data Entry'!AL1496="UI",'Data Entry'!AK1496*0.000001*W1493,IF('Data Entry'!AL1496="mg",'Data Entry'!AK1496*0.000001*W1493,IF('Data Entry'!AL1496="t",'Data Entry'!AK1496*1000*W1493,IF('Data Entry'!AL1496="kg",'Data Entry'!AK1496*1*W1493,IF('Data Entry'!AL1496="L",'Data Entry'!AK1496*1*W1493,IFERROR(,"")))))))</f>
        <v>0</v>
      </c>
      <c r="P1493" s="1" t="s">
        <v>4</v>
      </c>
      <c r="Q1493" s="59">
        <f>'Data Entry'!AM1496</f>
        <v>0</v>
      </c>
      <c r="R1493" s="59" t="str">
        <f>'Data Entry'!BA1496</f>
        <v/>
      </c>
      <c r="S1493" s="1">
        <f>IF('Data Entry'!AO1496="g",'Data Entry'!AN1496*0.001*X1493,IF('Data Entry'!AO1496="UI",'Data Entry'!AN1496*0.000001*X1493,IF('Data Entry'!AO1496="mg",'Data Entry'!AN1496*0.000001*X1493,IF('Data Entry'!AO1496="t",'Data Entry'!AN1496*1000*X1493,IF('Data Entry'!AO1496="kg",'Data Entry'!AN1496*1*X1493,IF('Data Entry'!AO1496="L",'Data Entry'!AN1496*1*X1493,IFERROR(,"")))))))</f>
        <v>0</v>
      </c>
      <c r="T1493" s="1" t="s">
        <v>4</v>
      </c>
      <c r="U1493" s="59" t="str">
        <f>IF('Data Entry'!AP1496="No aplica","1",'Data Entry'!AP1496)</f>
        <v/>
      </c>
      <c r="V1493" s="59" t="str">
        <f>IF('Data Entry'!AS1496="No aplica","1",'Data Entry'!AS1496)</f>
        <v/>
      </c>
      <c r="W1493" s="59" t="str">
        <f>IF('Data Entry'!AV1496="No aplica","1",'Data Entry'!AV1496)</f>
        <v/>
      </c>
      <c r="X1493" s="59" t="str">
        <f>IF('Data Entry'!AY1496="No aplica","1",'Data Entry'!AY1496)</f>
        <v/>
      </c>
      <c r="Y1493" s="151" t="str">
        <f t="shared" si="23"/>
        <v/>
      </c>
      <c r="Z1493" s="152" t="str">
        <f>IF('Data Entry'!H1496="Yes","1",IF(AND('Data Entry'!H1496="",'Data Entry'!I1496="",'Data Entry'!J1496="",'Data Entry'!K1496="",'Data Entry'!L1496="",'Data Entry'!M1496="",'Data Entry'!N1496="",'Data Entry'!O1496="",'Data Entry'!P1496="",'Data Entry'!Q1496=""),"","1"))</f>
        <v/>
      </c>
      <c r="AA1493" s="152" t="str">
        <f>IF('Data Entry'!R1496="Yes","1",IF(AND('Data Entry'!R1496="",'Data Entry'!S1496="",'Data Entry'!T1496="",'Data Entry'!U1496=""),"","1"))</f>
        <v/>
      </c>
      <c r="AB1493" s="157" t="str">
        <f>IF('Data Entry'!V1496="Yes","1",IF(AND('Data Entry'!V1496="",'Data Entry'!W1496=""),"","1"))</f>
        <v/>
      </c>
    </row>
    <row r="1494" spans="1:28" ht="17">
      <c r="A1494" s="59">
        <f>'Data Entry'!AB1497</f>
        <v>0</v>
      </c>
      <c r="B1494" s="59" t="str">
        <f>'Data Entry'!AR1497</f>
        <v/>
      </c>
      <c r="C1494" s="1">
        <f>IF('Data Entry'!AD1497="g",'Data Entry'!AC1497*0.001*U1494,IF('Data Entry'!AD1497="UI",'Data Entry'!AC1497*0.000001*U1494,IF('Data Entry'!AD1497="mg",'Data Entry'!AC1497*0.000001*U1494,IF('Data Entry'!AD1497="t",'Data Entry'!AC1497*1000*U1494,IF('Data Entry'!AD1497="kg",'Data Entry'!AC1497*1*U1494,IF('Data Entry'!AD1497="L",'Data Entry'!AC1497*1*U1494,IFERROR(,"")))))))</f>
        <v>0</v>
      </c>
      <c r="D1494" s="1" t="s">
        <v>4</v>
      </c>
      <c r="E1494" s="1">
        <f>IF('Data Entry'!AF1497="g",'Data Entry'!AE1497*0.001,IF('Data Entry'!AF1497="mg",'Data Entry'!AE1497*0.000001,IF('Data Entry'!AF1497="t",'Data Entry'!AE1497*1000,IF('Data Entry'!AF1497="ml",'Data Entry'!AE1497*0.001,IF('Data Entry'!AF1497="kg",'Data Entry'!AE1497*1,IF('Data Entry'!AF1497="Pieza",'Data Entry'!AE1497*1,IF('Data Entry'!AF1497="L",'Data Entry'!AE1497*1,IFERROR(,""))))))))</f>
        <v>0</v>
      </c>
      <c r="F1494" s="1" t="s">
        <v>4</v>
      </c>
      <c r="G1494" s="1">
        <f>IF('Data Entry'!AA1497="g",'Data Entry'!Z1497*0.001,IF('Data Entry'!AA1497="mg",'Data Entry'!Z1497*0.000001,IF('Data Entry'!AA1497="t",'Data Entry'!Z1497*1000,IF('Data Entry'!AA1497="ml",'Data Entry'!Z1497*0.001,IF('Data Entry'!AA1497="kg",'Data Entry'!Z1497*1,IF('Data Entry'!AA1497="Piezas",'Data Entry'!Z1497*1,IF('Data Entry'!AA1497="L",'Data Entry'!Z1497*1,IFERROR(,""))))))))</f>
        <v>0</v>
      </c>
      <c r="H1494" s="1" t="s">
        <v>4</v>
      </c>
      <c r="I1494" s="1">
        <f>IF('Data Entry'!AC1497="g",'Data Entry'!AB1497*0.001,IF('Data Entry'!AC1497="mg",'Data Entry'!AB1497*0.000001,IF('Data Entry'!AC1497="t",'Data Entry'!AB1497*1000,IF('Data Entry'!AC1497="ml",'Data Entry'!AB1497*0.001,IF('Data Entry'!AC1497="kg",'Data Entry'!AB1497*1,IF('Data Entry'!AC1497="L",'Data Entry'!AB1497*1,IFERROR(,"")))))))</f>
        <v>0</v>
      </c>
      <c r="J1494" s="59" t="str">
        <f>'Data Entry'!AU1497</f>
        <v/>
      </c>
      <c r="K1494" s="1">
        <f>IF('Data Entry'!AI1497="g",'Data Entry'!AH1497*0.001*V1494,IF('Data Entry'!AI1497="UI",'Data Entry'!AH1497*0.000001*V1494,IF('Data Entry'!AI1497="mg",'Data Entry'!AH1497*0.000001*V1494,IF('Data Entry'!AI1497="t",'Data Entry'!AH1497*1000*V1494,IF('Data Entry'!AI1497="kg",'Data Entry'!AH1497*1*V1494,IF('Data Entry'!AI1497="L",'Data Entry'!AH1497*1*V1494,IFERROR(,"")))))))</f>
        <v>0</v>
      </c>
      <c r="L1494" s="1" t="s">
        <v>4</v>
      </c>
      <c r="M1494" s="59">
        <f>'Data Entry'!AJ1497</f>
        <v>0</v>
      </c>
      <c r="N1494" s="59" t="str">
        <f>'Data Entry'!AX1497</f>
        <v/>
      </c>
      <c r="O1494" s="1">
        <f>IF('Data Entry'!AL1497="g",'Data Entry'!AK1497*0.001*W1494,IF('Data Entry'!AL1497="UI",'Data Entry'!AK1497*0.000001*W1494,IF('Data Entry'!AL1497="mg",'Data Entry'!AK1497*0.000001*W1494,IF('Data Entry'!AL1497="t",'Data Entry'!AK1497*1000*W1494,IF('Data Entry'!AL1497="kg",'Data Entry'!AK1497*1*W1494,IF('Data Entry'!AL1497="L",'Data Entry'!AK1497*1*W1494,IFERROR(,"")))))))</f>
        <v>0</v>
      </c>
      <c r="P1494" s="1" t="s">
        <v>4</v>
      </c>
      <c r="Q1494" s="59">
        <f>'Data Entry'!AM1497</f>
        <v>0</v>
      </c>
      <c r="R1494" s="59" t="str">
        <f>'Data Entry'!BA1497</f>
        <v/>
      </c>
      <c r="S1494" s="1">
        <f>IF('Data Entry'!AO1497="g",'Data Entry'!AN1497*0.001*X1494,IF('Data Entry'!AO1497="UI",'Data Entry'!AN1497*0.000001*X1494,IF('Data Entry'!AO1497="mg",'Data Entry'!AN1497*0.000001*X1494,IF('Data Entry'!AO1497="t",'Data Entry'!AN1497*1000*X1494,IF('Data Entry'!AO1497="kg",'Data Entry'!AN1497*1*X1494,IF('Data Entry'!AO1497="L",'Data Entry'!AN1497*1*X1494,IFERROR(,"")))))))</f>
        <v>0</v>
      </c>
      <c r="T1494" s="1" t="s">
        <v>4</v>
      </c>
      <c r="U1494" s="59" t="str">
        <f>IF('Data Entry'!AP1497="No aplica","1",'Data Entry'!AP1497)</f>
        <v/>
      </c>
      <c r="V1494" s="59" t="str">
        <f>IF('Data Entry'!AS1497="No aplica","1",'Data Entry'!AS1497)</f>
        <v/>
      </c>
      <c r="W1494" s="59" t="str">
        <f>IF('Data Entry'!AV1497="No aplica","1",'Data Entry'!AV1497)</f>
        <v/>
      </c>
      <c r="X1494" s="59" t="str">
        <f>IF('Data Entry'!AY1497="No aplica","1",'Data Entry'!AY1497)</f>
        <v/>
      </c>
      <c r="Y1494" s="151" t="str">
        <f t="shared" si="23"/>
        <v/>
      </c>
      <c r="Z1494" s="152" t="str">
        <f>IF('Data Entry'!H1497="Yes","1",IF(AND('Data Entry'!H1497="",'Data Entry'!I1497="",'Data Entry'!J1497="",'Data Entry'!K1497="",'Data Entry'!L1497="",'Data Entry'!M1497="",'Data Entry'!N1497="",'Data Entry'!O1497="",'Data Entry'!P1497="",'Data Entry'!Q1497=""),"","1"))</f>
        <v/>
      </c>
      <c r="AA1494" s="152" t="str">
        <f>IF('Data Entry'!R1497="Yes","1",IF(AND('Data Entry'!R1497="",'Data Entry'!S1497="",'Data Entry'!T1497="",'Data Entry'!U1497=""),"","1"))</f>
        <v/>
      </c>
      <c r="AB1494" s="157" t="str">
        <f>IF('Data Entry'!V1497="Yes","1",IF(AND('Data Entry'!V1497="",'Data Entry'!W1497=""),"","1"))</f>
        <v/>
      </c>
    </row>
    <row r="1495" spans="1:28" ht="17">
      <c r="A1495" s="59">
        <f>'Data Entry'!AB1498</f>
        <v>0</v>
      </c>
      <c r="B1495" s="59" t="str">
        <f>'Data Entry'!AR1498</f>
        <v/>
      </c>
      <c r="C1495" s="1">
        <f>IF('Data Entry'!AD1498="g",'Data Entry'!AC1498*0.001*U1495,IF('Data Entry'!AD1498="UI",'Data Entry'!AC1498*0.000001*U1495,IF('Data Entry'!AD1498="mg",'Data Entry'!AC1498*0.000001*U1495,IF('Data Entry'!AD1498="t",'Data Entry'!AC1498*1000*U1495,IF('Data Entry'!AD1498="kg",'Data Entry'!AC1498*1*U1495,IF('Data Entry'!AD1498="L",'Data Entry'!AC1498*1*U1495,IFERROR(,"")))))))</f>
        <v>0</v>
      </c>
      <c r="D1495" s="1" t="s">
        <v>4</v>
      </c>
      <c r="E1495" s="1">
        <f>IF('Data Entry'!AF1498="g",'Data Entry'!AE1498*0.001,IF('Data Entry'!AF1498="mg",'Data Entry'!AE1498*0.000001,IF('Data Entry'!AF1498="t",'Data Entry'!AE1498*1000,IF('Data Entry'!AF1498="ml",'Data Entry'!AE1498*0.001,IF('Data Entry'!AF1498="kg",'Data Entry'!AE1498*1,IF('Data Entry'!AF1498="Pieza",'Data Entry'!AE1498*1,IF('Data Entry'!AF1498="L",'Data Entry'!AE1498*1,IFERROR(,""))))))))</f>
        <v>0</v>
      </c>
      <c r="F1495" s="1" t="s">
        <v>4</v>
      </c>
      <c r="G1495" s="1">
        <f>IF('Data Entry'!AA1498="g",'Data Entry'!Z1498*0.001,IF('Data Entry'!AA1498="mg",'Data Entry'!Z1498*0.000001,IF('Data Entry'!AA1498="t",'Data Entry'!Z1498*1000,IF('Data Entry'!AA1498="ml",'Data Entry'!Z1498*0.001,IF('Data Entry'!AA1498="kg",'Data Entry'!Z1498*1,IF('Data Entry'!AA1498="Piezas",'Data Entry'!Z1498*1,IF('Data Entry'!AA1498="L",'Data Entry'!Z1498*1,IFERROR(,""))))))))</f>
        <v>0</v>
      </c>
      <c r="H1495" s="1" t="s">
        <v>4</v>
      </c>
      <c r="I1495" s="1">
        <f>IF('Data Entry'!AC1498="g",'Data Entry'!AB1498*0.001,IF('Data Entry'!AC1498="mg",'Data Entry'!AB1498*0.000001,IF('Data Entry'!AC1498="t",'Data Entry'!AB1498*1000,IF('Data Entry'!AC1498="ml",'Data Entry'!AB1498*0.001,IF('Data Entry'!AC1498="kg",'Data Entry'!AB1498*1,IF('Data Entry'!AC1498="L",'Data Entry'!AB1498*1,IFERROR(,"")))))))</f>
        <v>0</v>
      </c>
      <c r="J1495" s="59" t="str">
        <f>'Data Entry'!AU1498</f>
        <v/>
      </c>
      <c r="K1495" s="1">
        <f>IF('Data Entry'!AI1498="g",'Data Entry'!AH1498*0.001*V1495,IF('Data Entry'!AI1498="UI",'Data Entry'!AH1498*0.000001*V1495,IF('Data Entry'!AI1498="mg",'Data Entry'!AH1498*0.000001*V1495,IF('Data Entry'!AI1498="t",'Data Entry'!AH1498*1000*V1495,IF('Data Entry'!AI1498="kg",'Data Entry'!AH1498*1*V1495,IF('Data Entry'!AI1498="L",'Data Entry'!AH1498*1*V1495,IFERROR(,"")))))))</f>
        <v>0</v>
      </c>
      <c r="L1495" s="1" t="s">
        <v>4</v>
      </c>
      <c r="M1495" s="59">
        <f>'Data Entry'!AJ1498</f>
        <v>0</v>
      </c>
      <c r="N1495" s="59" t="str">
        <f>'Data Entry'!AX1498</f>
        <v/>
      </c>
      <c r="O1495" s="1">
        <f>IF('Data Entry'!AL1498="g",'Data Entry'!AK1498*0.001*W1495,IF('Data Entry'!AL1498="UI",'Data Entry'!AK1498*0.000001*W1495,IF('Data Entry'!AL1498="mg",'Data Entry'!AK1498*0.000001*W1495,IF('Data Entry'!AL1498="t",'Data Entry'!AK1498*1000*W1495,IF('Data Entry'!AL1498="kg",'Data Entry'!AK1498*1*W1495,IF('Data Entry'!AL1498="L",'Data Entry'!AK1498*1*W1495,IFERROR(,"")))))))</f>
        <v>0</v>
      </c>
      <c r="P1495" s="1" t="s">
        <v>4</v>
      </c>
      <c r="Q1495" s="59">
        <f>'Data Entry'!AM1498</f>
        <v>0</v>
      </c>
      <c r="R1495" s="59" t="str">
        <f>'Data Entry'!BA1498</f>
        <v/>
      </c>
      <c r="S1495" s="1">
        <f>IF('Data Entry'!AO1498="g",'Data Entry'!AN1498*0.001*X1495,IF('Data Entry'!AO1498="UI",'Data Entry'!AN1498*0.000001*X1495,IF('Data Entry'!AO1498="mg",'Data Entry'!AN1498*0.000001*X1495,IF('Data Entry'!AO1498="t",'Data Entry'!AN1498*1000*X1495,IF('Data Entry'!AO1498="kg",'Data Entry'!AN1498*1*X1495,IF('Data Entry'!AO1498="L",'Data Entry'!AN1498*1*X1495,IFERROR(,"")))))))</f>
        <v>0</v>
      </c>
      <c r="T1495" s="1" t="s">
        <v>4</v>
      </c>
      <c r="U1495" s="59" t="str">
        <f>IF('Data Entry'!AP1498="No aplica","1",'Data Entry'!AP1498)</f>
        <v/>
      </c>
      <c r="V1495" s="59" t="str">
        <f>IF('Data Entry'!AS1498="No aplica","1",'Data Entry'!AS1498)</f>
        <v/>
      </c>
      <c r="W1495" s="59" t="str">
        <f>IF('Data Entry'!AV1498="No aplica","1",'Data Entry'!AV1498)</f>
        <v/>
      </c>
      <c r="X1495" s="59" t="str">
        <f>IF('Data Entry'!AY1498="No aplica","1",'Data Entry'!AY1498)</f>
        <v/>
      </c>
      <c r="Y1495" s="151" t="str">
        <f t="shared" si="23"/>
        <v/>
      </c>
      <c r="Z1495" s="152" t="str">
        <f>IF('Data Entry'!H1498="Yes","1",IF(AND('Data Entry'!H1498="",'Data Entry'!I1498="",'Data Entry'!J1498="",'Data Entry'!K1498="",'Data Entry'!L1498="",'Data Entry'!M1498="",'Data Entry'!N1498="",'Data Entry'!O1498="",'Data Entry'!P1498="",'Data Entry'!Q1498=""),"","1"))</f>
        <v/>
      </c>
      <c r="AA1495" s="152" t="str">
        <f>IF('Data Entry'!R1498="Yes","1",IF(AND('Data Entry'!R1498="",'Data Entry'!S1498="",'Data Entry'!T1498="",'Data Entry'!U1498=""),"","1"))</f>
        <v/>
      </c>
      <c r="AB1495" s="157" t="str">
        <f>IF('Data Entry'!V1498="Yes","1",IF(AND('Data Entry'!V1498="",'Data Entry'!W1498=""),"","1"))</f>
        <v/>
      </c>
    </row>
    <row r="1496" spans="1:28" ht="17">
      <c r="A1496" s="59">
        <f>'Data Entry'!AB1499</f>
        <v>0</v>
      </c>
      <c r="B1496" s="59" t="str">
        <f>'Data Entry'!AR1499</f>
        <v/>
      </c>
      <c r="C1496" s="1">
        <f>IF('Data Entry'!AD1499="g",'Data Entry'!AC1499*0.001*U1496,IF('Data Entry'!AD1499="UI",'Data Entry'!AC1499*0.000001*U1496,IF('Data Entry'!AD1499="mg",'Data Entry'!AC1499*0.000001*U1496,IF('Data Entry'!AD1499="t",'Data Entry'!AC1499*1000*U1496,IF('Data Entry'!AD1499="kg",'Data Entry'!AC1499*1*U1496,IF('Data Entry'!AD1499="L",'Data Entry'!AC1499*1*U1496,IFERROR(,"")))))))</f>
        <v>0</v>
      </c>
      <c r="D1496" s="1" t="s">
        <v>4</v>
      </c>
      <c r="E1496" s="1">
        <f>IF('Data Entry'!AF1499="g",'Data Entry'!AE1499*0.001,IF('Data Entry'!AF1499="mg",'Data Entry'!AE1499*0.000001,IF('Data Entry'!AF1499="t",'Data Entry'!AE1499*1000,IF('Data Entry'!AF1499="ml",'Data Entry'!AE1499*0.001,IF('Data Entry'!AF1499="kg",'Data Entry'!AE1499*1,IF('Data Entry'!AF1499="Pieza",'Data Entry'!AE1499*1,IF('Data Entry'!AF1499="L",'Data Entry'!AE1499*1,IFERROR(,""))))))))</f>
        <v>0</v>
      </c>
      <c r="F1496" s="1" t="s">
        <v>4</v>
      </c>
      <c r="G1496" s="1">
        <f>IF('Data Entry'!AA1499="g",'Data Entry'!Z1499*0.001,IF('Data Entry'!AA1499="mg",'Data Entry'!Z1499*0.000001,IF('Data Entry'!AA1499="t",'Data Entry'!Z1499*1000,IF('Data Entry'!AA1499="ml",'Data Entry'!Z1499*0.001,IF('Data Entry'!AA1499="kg",'Data Entry'!Z1499*1,IF('Data Entry'!AA1499="Piezas",'Data Entry'!Z1499*1,IF('Data Entry'!AA1499="L",'Data Entry'!Z1499*1,IFERROR(,""))))))))</f>
        <v>0</v>
      </c>
      <c r="H1496" s="1" t="s">
        <v>4</v>
      </c>
      <c r="I1496" s="1">
        <f>IF('Data Entry'!AC1499="g",'Data Entry'!AB1499*0.001,IF('Data Entry'!AC1499="mg",'Data Entry'!AB1499*0.000001,IF('Data Entry'!AC1499="t",'Data Entry'!AB1499*1000,IF('Data Entry'!AC1499="ml",'Data Entry'!AB1499*0.001,IF('Data Entry'!AC1499="kg",'Data Entry'!AB1499*1,IF('Data Entry'!AC1499="L",'Data Entry'!AB1499*1,IFERROR(,"")))))))</f>
        <v>0</v>
      </c>
      <c r="J1496" s="59" t="str">
        <f>'Data Entry'!AU1499</f>
        <v/>
      </c>
      <c r="K1496" s="1">
        <f>IF('Data Entry'!AI1499="g",'Data Entry'!AH1499*0.001*V1496,IF('Data Entry'!AI1499="UI",'Data Entry'!AH1499*0.000001*V1496,IF('Data Entry'!AI1499="mg",'Data Entry'!AH1499*0.000001*V1496,IF('Data Entry'!AI1499="t",'Data Entry'!AH1499*1000*V1496,IF('Data Entry'!AI1499="kg",'Data Entry'!AH1499*1*V1496,IF('Data Entry'!AI1499="L",'Data Entry'!AH1499*1*V1496,IFERROR(,"")))))))</f>
        <v>0</v>
      </c>
      <c r="L1496" s="1" t="s">
        <v>4</v>
      </c>
      <c r="M1496" s="59">
        <f>'Data Entry'!AJ1499</f>
        <v>0</v>
      </c>
      <c r="N1496" s="59" t="str">
        <f>'Data Entry'!AX1499</f>
        <v/>
      </c>
      <c r="O1496" s="1">
        <f>IF('Data Entry'!AL1499="g",'Data Entry'!AK1499*0.001*W1496,IF('Data Entry'!AL1499="UI",'Data Entry'!AK1499*0.000001*W1496,IF('Data Entry'!AL1499="mg",'Data Entry'!AK1499*0.000001*W1496,IF('Data Entry'!AL1499="t",'Data Entry'!AK1499*1000*W1496,IF('Data Entry'!AL1499="kg",'Data Entry'!AK1499*1*W1496,IF('Data Entry'!AL1499="L",'Data Entry'!AK1499*1*W1496,IFERROR(,"")))))))</f>
        <v>0</v>
      </c>
      <c r="P1496" s="1" t="s">
        <v>4</v>
      </c>
      <c r="Q1496" s="59">
        <f>'Data Entry'!AM1499</f>
        <v>0</v>
      </c>
      <c r="R1496" s="59" t="str">
        <f>'Data Entry'!BA1499</f>
        <v/>
      </c>
      <c r="S1496" s="1">
        <f>IF('Data Entry'!AO1499="g",'Data Entry'!AN1499*0.001*X1496,IF('Data Entry'!AO1499="UI",'Data Entry'!AN1499*0.000001*X1496,IF('Data Entry'!AO1499="mg",'Data Entry'!AN1499*0.000001*X1496,IF('Data Entry'!AO1499="t",'Data Entry'!AN1499*1000*X1496,IF('Data Entry'!AO1499="kg",'Data Entry'!AN1499*1*X1496,IF('Data Entry'!AO1499="L",'Data Entry'!AN1499*1*X1496,IFERROR(,"")))))))</f>
        <v>0</v>
      </c>
      <c r="T1496" s="1" t="s">
        <v>4</v>
      </c>
      <c r="U1496" s="59" t="str">
        <f>IF('Data Entry'!AP1499="No aplica","1",'Data Entry'!AP1499)</f>
        <v/>
      </c>
      <c r="V1496" s="59" t="str">
        <f>IF('Data Entry'!AS1499="No aplica","1",'Data Entry'!AS1499)</f>
        <v/>
      </c>
      <c r="W1496" s="59" t="str">
        <f>IF('Data Entry'!AV1499="No aplica","1",'Data Entry'!AV1499)</f>
        <v/>
      </c>
      <c r="X1496" s="59" t="str">
        <f>IF('Data Entry'!AY1499="No aplica","1",'Data Entry'!AY1499)</f>
        <v/>
      </c>
      <c r="Y1496" s="151" t="str">
        <f t="shared" si="23"/>
        <v/>
      </c>
      <c r="Z1496" s="152" t="str">
        <f>IF('Data Entry'!H1499="Yes","1",IF(AND('Data Entry'!H1499="",'Data Entry'!I1499="",'Data Entry'!J1499="",'Data Entry'!K1499="",'Data Entry'!L1499="",'Data Entry'!M1499="",'Data Entry'!N1499="",'Data Entry'!O1499="",'Data Entry'!P1499="",'Data Entry'!Q1499=""),"","1"))</f>
        <v/>
      </c>
      <c r="AA1496" s="152" t="str">
        <f>IF('Data Entry'!R1499="Yes","1",IF(AND('Data Entry'!R1499="",'Data Entry'!S1499="",'Data Entry'!T1499="",'Data Entry'!U1499=""),"","1"))</f>
        <v/>
      </c>
      <c r="AB1496" s="157" t="str">
        <f>IF('Data Entry'!V1499="Yes","1",IF(AND('Data Entry'!V1499="",'Data Entry'!W1499=""),"","1"))</f>
        <v/>
      </c>
    </row>
    <row r="1497" spans="1:28" ht="17">
      <c r="A1497" s="59">
        <f>'Data Entry'!AB1500</f>
        <v>0</v>
      </c>
      <c r="B1497" s="59" t="str">
        <f>'Data Entry'!AR1500</f>
        <v/>
      </c>
      <c r="C1497" s="1">
        <f>IF('Data Entry'!AD1500="g",'Data Entry'!AC1500*0.001*U1497,IF('Data Entry'!AD1500="UI",'Data Entry'!AC1500*0.000001*U1497,IF('Data Entry'!AD1500="mg",'Data Entry'!AC1500*0.000001*U1497,IF('Data Entry'!AD1500="t",'Data Entry'!AC1500*1000*U1497,IF('Data Entry'!AD1500="kg",'Data Entry'!AC1500*1*U1497,IF('Data Entry'!AD1500="L",'Data Entry'!AC1500*1*U1497,IFERROR(,"")))))))</f>
        <v>0</v>
      </c>
      <c r="D1497" s="1" t="s">
        <v>4</v>
      </c>
      <c r="E1497" s="1">
        <f>IF('Data Entry'!AF1500="g",'Data Entry'!AE1500*0.001,IF('Data Entry'!AF1500="mg",'Data Entry'!AE1500*0.000001,IF('Data Entry'!AF1500="t",'Data Entry'!AE1500*1000,IF('Data Entry'!AF1500="ml",'Data Entry'!AE1500*0.001,IF('Data Entry'!AF1500="kg",'Data Entry'!AE1500*1,IF('Data Entry'!AF1500="Pieza",'Data Entry'!AE1500*1,IF('Data Entry'!AF1500="L",'Data Entry'!AE1500*1,IFERROR(,""))))))))</f>
        <v>0</v>
      </c>
      <c r="F1497" s="1" t="s">
        <v>4</v>
      </c>
      <c r="G1497" s="1">
        <f>IF('Data Entry'!AA1500="g",'Data Entry'!Z1500*0.001,IF('Data Entry'!AA1500="mg",'Data Entry'!Z1500*0.000001,IF('Data Entry'!AA1500="t",'Data Entry'!Z1500*1000,IF('Data Entry'!AA1500="ml",'Data Entry'!Z1500*0.001,IF('Data Entry'!AA1500="kg",'Data Entry'!Z1500*1,IF('Data Entry'!AA1500="Piezas",'Data Entry'!Z1500*1,IF('Data Entry'!AA1500="L",'Data Entry'!Z1500*1,IFERROR(,""))))))))</f>
        <v>0</v>
      </c>
      <c r="H1497" s="1" t="s">
        <v>4</v>
      </c>
      <c r="I1497" s="1">
        <f>IF('Data Entry'!AC1500="g",'Data Entry'!AB1500*0.001,IF('Data Entry'!AC1500="mg",'Data Entry'!AB1500*0.000001,IF('Data Entry'!AC1500="t",'Data Entry'!AB1500*1000,IF('Data Entry'!AC1500="ml",'Data Entry'!AB1500*0.001,IF('Data Entry'!AC1500="kg",'Data Entry'!AB1500*1,IF('Data Entry'!AC1500="L",'Data Entry'!AB1500*1,IFERROR(,"")))))))</f>
        <v>0</v>
      </c>
      <c r="J1497" s="59" t="str">
        <f>'Data Entry'!AU1500</f>
        <v/>
      </c>
      <c r="K1497" s="1">
        <f>IF('Data Entry'!AI1500="g",'Data Entry'!AH1500*0.001*V1497,IF('Data Entry'!AI1500="UI",'Data Entry'!AH1500*0.000001*V1497,IF('Data Entry'!AI1500="mg",'Data Entry'!AH1500*0.000001*V1497,IF('Data Entry'!AI1500="t",'Data Entry'!AH1500*1000*V1497,IF('Data Entry'!AI1500="kg",'Data Entry'!AH1500*1*V1497,IF('Data Entry'!AI1500="L",'Data Entry'!AH1500*1*V1497,IFERROR(,"")))))))</f>
        <v>0</v>
      </c>
      <c r="L1497" s="1" t="s">
        <v>4</v>
      </c>
      <c r="M1497" s="59">
        <f>'Data Entry'!AJ1500</f>
        <v>0</v>
      </c>
      <c r="N1497" s="59" t="str">
        <f>'Data Entry'!AX1500</f>
        <v/>
      </c>
      <c r="O1497" s="1">
        <f>IF('Data Entry'!AL1500="g",'Data Entry'!AK1500*0.001*W1497,IF('Data Entry'!AL1500="UI",'Data Entry'!AK1500*0.000001*W1497,IF('Data Entry'!AL1500="mg",'Data Entry'!AK1500*0.000001*W1497,IF('Data Entry'!AL1500="t",'Data Entry'!AK1500*1000*W1497,IF('Data Entry'!AL1500="kg",'Data Entry'!AK1500*1*W1497,IF('Data Entry'!AL1500="L",'Data Entry'!AK1500*1*W1497,IFERROR(,"")))))))</f>
        <v>0</v>
      </c>
      <c r="P1497" s="1" t="s">
        <v>4</v>
      </c>
      <c r="Q1497" s="59">
        <f>'Data Entry'!AM1500</f>
        <v>0</v>
      </c>
      <c r="R1497" s="59" t="str">
        <f>'Data Entry'!BA1500</f>
        <v/>
      </c>
      <c r="S1497" s="1">
        <f>IF('Data Entry'!AO1500="g",'Data Entry'!AN1500*0.001*X1497,IF('Data Entry'!AO1500="UI",'Data Entry'!AN1500*0.000001*X1497,IF('Data Entry'!AO1500="mg",'Data Entry'!AN1500*0.000001*X1497,IF('Data Entry'!AO1500="t",'Data Entry'!AN1500*1000*X1497,IF('Data Entry'!AO1500="kg",'Data Entry'!AN1500*1*X1497,IF('Data Entry'!AO1500="L",'Data Entry'!AN1500*1*X1497,IFERROR(,"")))))))</f>
        <v>0</v>
      </c>
      <c r="T1497" s="1" t="s">
        <v>4</v>
      </c>
      <c r="U1497" s="59" t="str">
        <f>IF('Data Entry'!AP1500="No aplica","1",'Data Entry'!AP1500)</f>
        <v/>
      </c>
      <c r="V1497" s="59" t="str">
        <f>IF('Data Entry'!AS1500="No aplica","1",'Data Entry'!AS1500)</f>
        <v/>
      </c>
      <c r="W1497" s="59" t="str">
        <f>IF('Data Entry'!AV1500="No aplica","1",'Data Entry'!AV1500)</f>
        <v/>
      </c>
      <c r="X1497" s="59" t="str">
        <f>IF('Data Entry'!AY1500="No aplica","1",'Data Entry'!AY1500)</f>
        <v/>
      </c>
      <c r="Y1497" s="151" t="str">
        <f t="shared" si="23"/>
        <v/>
      </c>
      <c r="Z1497" s="152" t="str">
        <f>IF('Data Entry'!H1500="Yes","1",IF(AND('Data Entry'!H1500="",'Data Entry'!I1500="",'Data Entry'!J1500="",'Data Entry'!K1500="",'Data Entry'!L1500="",'Data Entry'!M1500="",'Data Entry'!N1500="",'Data Entry'!O1500="",'Data Entry'!P1500="",'Data Entry'!Q1500=""),"","1"))</f>
        <v/>
      </c>
      <c r="AA1497" s="152" t="str">
        <f>IF('Data Entry'!R1500="Yes","1",IF(AND('Data Entry'!R1500="",'Data Entry'!S1500="",'Data Entry'!T1500="",'Data Entry'!U1500=""),"","1"))</f>
        <v/>
      </c>
      <c r="AB1497" s="157" t="str">
        <f>IF('Data Entry'!V1500="Yes","1",IF(AND('Data Entry'!V1500="",'Data Entry'!W1500=""),"","1"))</f>
        <v/>
      </c>
    </row>
    <row r="1498" spans="1:28" ht="17">
      <c r="A1498" s="59">
        <f>'Data Entry'!AB1501</f>
        <v>0</v>
      </c>
      <c r="B1498" s="59" t="str">
        <f>'Data Entry'!AR1501</f>
        <v/>
      </c>
      <c r="C1498" s="1">
        <f>IF('Data Entry'!AD1501="g",'Data Entry'!AC1501*0.001*U1498,IF('Data Entry'!AD1501="UI",'Data Entry'!AC1501*0.000001*U1498,IF('Data Entry'!AD1501="mg",'Data Entry'!AC1501*0.000001*U1498,IF('Data Entry'!AD1501="t",'Data Entry'!AC1501*1000*U1498,IF('Data Entry'!AD1501="kg",'Data Entry'!AC1501*1*U1498,IF('Data Entry'!AD1501="L",'Data Entry'!AC1501*1*U1498,IFERROR(,"")))))))</f>
        <v>0</v>
      </c>
      <c r="D1498" s="1" t="s">
        <v>4</v>
      </c>
      <c r="E1498" s="1">
        <f>IF('Data Entry'!AF1501="g",'Data Entry'!AE1501*0.001,IF('Data Entry'!AF1501="mg",'Data Entry'!AE1501*0.000001,IF('Data Entry'!AF1501="t",'Data Entry'!AE1501*1000,IF('Data Entry'!AF1501="ml",'Data Entry'!AE1501*0.001,IF('Data Entry'!AF1501="kg",'Data Entry'!AE1501*1,IF('Data Entry'!AF1501="Pieza",'Data Entry'!AE1501*1,IF('Data Entry'!AF1501="L",'Data Entry'!AE1501*1,IFERROR(,""))))))))</f>
        <v>0</v>
      </c>
      <c r="F1498" s="1" t="s">
        <v>4</v>
      </c>
      <c r="G1498" s="1">
        <f>IF('Data Entry'!AA1501="g",'Data Entry'!Z1501*0.001,IF('Data Entry'!AA1501="mg",'Data Entry'!Z1501*0.000001,IF('Data Entry'!AA1501="t",'Data Entry'!Z1501*1000,IF('Data Entry'!AA1501="ml",'Data Entry'!Z1501*0.001,IF('Data Entry'!AA1501="kg",'Data Entry'!Z1501*1,IF('Data Entry'!AA1501="Piezas",'Data Entry'!Z1501*1,IF('Data Entry'!AA1501="L",'Data Entry'!Z1501*1,IFERROR(,""))))))))</f>
        <v>0</v>
      </c>
      <c r="H1498" s="1" t="s">
        <v>4</v>
      </c>
      <c r="I1498" s="1">
        <f>IF('Data Entry'!AC1501="g",'Data Entry'!AB1501*0.001,IF('Data Entry'!AC1501="mg",'Data Entry'!AB1501*0.000001,IF('Data Entry'!AC1501="t",'Data Entry'!AB1501*1000,IF('Data Entry'!AC1501="ml",'Data Entry'!AB1501*0.001,IF('Data Entry'!AC1501="kg",'Data Entry'!AB1501*1,IF('Data Entry'!AC1501="L",'Data Entry'!AB1501*1,IFERROR(,"")))))))</f>
        <v>0</v>
      </c>
      <c r="J1498" s="59" t="str">
        <f>'Data Entry'!AU1501</f>
        <v/>
      </c>
      <c r="K1498" s="1">
        <f>IF('Data Entry'!AI1501="g",'Data Entry'!AH1501*0.001*V1498,IF('Data Entry'!AI1501="UI",'Data Entry'!AH1501*0.000001*V1498,IF('Data Entry'!AI1501="mg",'Data Entry'!AH1501*0.000001*V1498,IF('Data Entry'!AI1501="t",'Data Entry'!AH1501*1000*V1498,IF('Data Entry'!AI1501="kg",'Data Entry'!AH1501*1*V1498,IF('Data Entry'!AI1501="L",'Data Entry'!AH1501*1*V1498,IFERROR(,"")))))))</f>
        <v>0</v>
      </c>
      <c r="L1498" s="1" t="s">
        <v>4</v>
      </c>
      <c r="M1498" s="59">
        <f>'Data Entry'!AJ1501</f>
        <v>0</v>
      </c>
      <c r="N1498" s="59" t="str">
        <f>'Data Entry'!AX1501</f>
        <v/>
      </c>
      <c r="O1498" s="1">
        <f>IF('Data Entry'!AL1501="g",'Data Entry'!AK1501*0.001*W1498,IF('Data Entry'!AL1501="UI",'Data Entry'!AK1501*0.000001*W1498,IF('Data Entry'!AL1501="mg",'Data Entry'!AK1501*0.000001*W1498,IF('Data Entry'!AL1501="t",'Data Entry'!AK1501*1000*W1498,IF('Data Entry'!AL1501="kg",'Data Entry'!AK1501*1*W1498,IF('Data Entry'!AL1501="L",'Data Entry'!AK1501*1*W1498,IFERROR(,"")))))))</f>
        <v>0</v>
      </c>
      <c r="P1498" s="1" t="s">
        <v>4</v>
      </c>
      <c r="Q1498" s="59">
        <f>'Data Entry'!AM1501</f>
        <v>0</v>
      </c>
      <c r="R1498" s="59" t="str">
        <f>'Data Entry'!BA1501</f>
        <v/>
      </c>
      <c r="S1498" s="1">
        <f>IF('Data Entry'!AO1501="g",'Data Entry'!AN1501*0.001*X1498,IF('Data Entry'!AO1501="UI",'Data Entry'!AN1501*0.000001*X1498,IF('Data Entry'!AO1501="mg",'Data Entry'!AN1501*0.000001*X1498,IF('Data Entry'!AO1501="t",'Data Entry'!AN1501*1000*X1498,IF('Data Entry'!AO1501="kg",'Data Entry'!AN1501*1*X1498,IF('Data Entry'!AO1501="L",'Data Entry'!AN1501*1*X1498,IFERROR(,"")))))))</f>
        <v>0</v>
      </c>
      <c r="T1498" s="1" t="s">
        <v>4</v>
      </c>
      <c r="U1498" s="59" t="str">
        <f>IF('Data Entry'!AP1501="No aplica","1",'Data Entry'!AP1501)</f>
        <v/>
      </c>
      <c r="V1498" s="59" t="str">
        <f>IF('Data Entry'!AS1501="No aplica","1",'Data Entry'!AS1501)</f>
        <v/>
      </c>
      <c r="W1498" s="59" t="str">
        <f>IF('Data Entry'!AV1501="No aplica","1",'Data Entry'!AV1501)</f>
        <v/>
      </c>
      <c r="X1498" s="59" t="str">
        <f>IF('Data Entry'!AY1501="No aplica","1",'Data Entry'!AY1501)</f>
        <v/>
      </c>
      <c r="Y1498" s="151" t="str">
        <f t="shared" si="23"/>
        <v/>
      </c>
      <c r="Z1498" s="152" t="str">
        <f>IF('Data Entry'!H1501="Yes","1",IF(AND('Data Entry'!H1501="",'Data Entry'!I1501="",'Data Entry'!J1501="",'Data Entry'!K1501="",'Data Entry'!L1501="",'Data Entry'!M1501="",'Data Entry'!N1501="",'Data Entry'!O1501="",'Data Entry'!P1501="",'Data Entry'!Q1501=""),"","1"))</f>
        <v/>
      </c>
      <c r="AA1498" s="152" t="str">
        <f>IF('Data Entry'!R1501="Yes","1",IF(AND('Data Entry'!R1501="",'Data Entry'!S1501="",'Data Entry'!T1501="",'Data Entry'!U1501=""),"","1"))</f>
        <v/>
      </c>
      <c r="AB1498" s="157" t="str">
        <f>IF('Data Entry'!V1501="Yes","1",IF(AND('Data Entry'!V1501="",'Data Entry'!W1501=""),"","1"))</f>
        <v/>
      </c>
    </row>
    <row r="1499" spans="1:28" ht="17">
      <c r="A1499" s="59">
        <f>'Data Entry'!AB1502</f>
        <v>0</v>
      </c>
      <c r="B1499" s="59" t="str">
        <f>'Data Entry'!AR1502</f>
        <v/>
      </c>
      <c r="C1499" s="1">
        <f>IF('Data Entry'!AD1502="g",'Data Entry'!AC1502*0.001*U1499,IF('Data Entry'!AD1502="UI",'Data Entry'!AC1502*0.000001*U1499,IF('Data Entry'!AD1502="mg",'Data Entry'!AC1502*0.000001*U1499,IF('Data Entry'!AD1502="t",'Data Entry'!AC1502*1000*U1499,IF('Data Entry'!AD1502="kg",'Data Entry'!AC1502*1*U1499,IF('Data Entry'!AD1502="L",'Data Entry'!AC1502*1*U1499,IFERROR(,"")))))))</f>
        <v>0</v>
      </c>
      <c r="D1499" s="1" t="s">
        <v>4</v>
      </c>
      <c r="E1499" s="1">
        <f>IF('Data Entry'!AF1502="g",'Data Entry'!AE1502*0.001,IF('Data Entry'!AF1502="mg",'Data Entry'!AE1502*0.000001,IF('Data Entry'!AF1502="t",'Data Entry'!AE1502*1000,IF('Data Entry'!AF1502="ml",'Data Entry'!AE1502*0.001,IF('Data Entry'!AF1502="kg",'Data Entry'!AE1502*1,IF('Data Entry'!AF1502="Pieza",'Data Entry'!AE1502*1,IF('Data Entry'!AF1502="L",'Data Entry'!AE1502*1,IFERROR(,""))))))))</f>
        <v>0</v>
      </c>
      <c r="F1499" s="1" t="s">
        <v>4</v>
      </c>
      <c r="G1499" s="1">
        <f>IF('Data Entry'!AA1502="g",'Data Entry'!Z1502*0.001,IF('Data Entry'!AA1502="mg",'Data Entry'!Z1502*0.000001,IF('Data Entry'!AA1502="t",'Data Entry'!Z1502*1000,IF('Data Entry'!AA1502="ml",'Data Entry'!Z1502*0.001,IF('Data Entry'!AA1502="kg",'Data Entry'!Z1502*1,IF('Data Entry'!AA1502="Piezas",'Data Entry'!Z1502*1,IF('Data Entry'!AA1502="L",'Data Entry'!Z1502*1,IFERROR(,""))))))))</f>
        <v>0</v>
      </c>
      <c r="H1499" s="1" t="s">
        <v>4</v>
      </c>
      <c r="I1499" s="1">
        <f>IF('Data Entry'!AC1502="g",'Data Entry'!AB1502*0.001,IF('Data Entry'!AC1502="mg",'Data Entry'!AB1502*0.000001,IF('Data Entry'!AC1502="t",'Data Entry'!AB1502*1000,IF('Data Entry'!AC1502="ml",'Data Entry'!AB1502*0.001,IF('Data Entry'!AC1502="kg",'Data Entry'!AB1502*1,IF('Data Entry'!AC1502="L",'Data Entry'!AB1502*1,IFERROR(,"")))))))</f>
        <v>0</v>
      </c>
      <c r="J1499" s="59" t="str">
        <f>'Data Entry'!AU1502</f>
        <v/>
      </c>
      <c r="K1499" s="1">
        <f>IF('Data Entry'!AI1502="g",'Data Entry'!AH1502*0.001*V1499,IF('Data Entry'!AI1502="UI",'Data Entry'!AH1502*0.000001*V1499,IF('Data Entry'!AI1502="mg",'Data Entry'!AH1502*0.000001*V1499,IF('Data Entry'!AI1502="t",'Data Entry'!AH1502*1000*V1499,IF('Data Entry'!AI1502="kg",'Data Entry'!AH1502*1*V1499,IF('Data Entry'!AI1502="L",'Data Entry'!AH1502*1*V1499,IFERROR(,"")))))))</f>
        <v>0</v>
      </c>
      <c r="L1499" s="1" t="s">
        <v>4</v>
      </c>
      <c r="M1499" s="59">
        <f>'Data Entry'!AJ1502</f>
        <v>0</v>
      </c>
      <c r="N1499" s="59" t="str">
        <f>'Data Entry'!AX1502</f>
        <v/>
      </c>
      <c r="O1499" s="1">
        <f>IF('Data Entry'!AL1502="g",'Data Entry'!AK1502*0.001*W1499,IF('Data Entry'!AL1502="UI",'Data Entry'!AK1502*0.000001*W1499,IF('Data Entry'!AL1502="mg",'Data Entry'!AK1502*0.000001*W1499,IF('Data Entry'!AL1502="t",'Data Entry'!AK1502*1000*W1499,IF('Data Entry'!AL1502="kg",'Data Entry'!AK1502*1*W1499,IF('Data Entry'!AL1502="L",'Data Entry'!AK1502*1*W1499,IFERROR(,"")))))))</f>
        <v>0</v>
      </c>
      <c r="P1499" s="1" t="s">
        <v>4</v>
      </c>
      <c r="Q1499" s="59">
        <f>'Data Entry'!AM1502</f>
        <v>0</v>
      </c>
      <c r="R1499" s="59" t="str">
        <f>'Data Entry'!BA1502</f>
        <v/>
      </c>
      <c r="S1499" s="1">
        <f>IF('Data Entry'!AO1502="g",'Data Entry'!AN1502*0.001*X1499,IF('Data Entry'!AO1502="UI",'Data Entry'!AN1502*0.000001*X1499,IF('Data Entry'!AO1502="mg",'Data Entry'!AN1502*0.000001*X1499,IF('Data Entry'!AO1502="t",'Data Entry'!AN1502*1000*X1499,IF('Data Entry'!AO1502="kg",'Data Entry'!AN1502*1*X1499,IF('Data Entry'!AO1502="L",'Data Entry'!AN1502*1*X1499,IFERROR(,"")))))))</f>
        <v>0</v>
      </c>
      <c r="T1499" s="1" t="s">
        <v>4</v>
      </c>
      <c r="U1499" s="59" t="str">
        <f>IF('Data Entry'!AP1502="No aplica","1",'Data Entry'!AP1502)</f>
        <v/>
      </c>
      <c r="V1499" s="59" t="str">
        <f>IF('Data Entry'!AS1502="No aplica","1",'Data Entry'!AS1502)</f>
        <v/>
      </c>
      <c r="W1499" s="59" t="str">
        <f>IF('Data Entry'!AV1502="No aplica","1",'Data Entry'!AV1502)</f>
        <v/>
      </c>
      <c r="X1499" s="59" t="str">
        <f>IF('Data Entry'!AY1502="No aplica","1",'Data Entry'!AY1502)</f>
        <v/>
      </c>
      <c r="Y1499" s="151" t="str">
        <f t="shared" si="23"/>
        <v/>
      </c>
      <c r="Z1499" s="152" t="str">
        <f>IF('Data Entry'!H1502="Yes","1",IF(AND('Data Entry'!H1502="",'Data Entry'!I1502="",'Data Entry'!J1502="",'Data Entry'!K1502="",'Data Entry'!L1502="",'Data Entry'!M1502="",'Data Entry'!N1502="",'Data Entry'!O1502="",'Data Entry'!P1502="",'Data Entry'!Q1502=""),"","1"))</f>
        <v/>
      </c>
      <c r="AA1499" s="152" t="str">
        <f>IF('Data Entry'!R1502="Yes","1",IF(AND('Data Entry'!R1502="",'Data Entry'!S1502="",'Data Entry'!T1502="",'Data Entry'!U1502=""),"","1"))</f>
        <v/>
      </c>
      <c r="AB1499" s="157" t="str">
        <f>IF('Data Entry'!V1502="Yes","1",IF(AND('Data Entry'!V1502="",'Data Entry'!W1502=""),"","1"))</f>
        <v/>
      </c>
    </row>
    <row r="1500" spans="1:28" ht="17">
      <c r="A1500" s="59">
        <f>'Data Entry'!AB1503</f>
        <v>0</v>
      </c>
      <c r="B1500" s="59" t="str">
        <f>'Data Entry'!AR1503</f>
        <v/>
      </c>
      <c r="C1500" s="1">
        <f>IF('Data Entry'!AD1503="g",'Data Entry'!AC1503*0.001*U1500,IF('Data Entry'!AD1503="UI",'Data Entry'!AC1503*0.000001*U1500,IF('Data Entry'!AD1503="mg",'Data Entry'!AC1503*0.000001*U1500,IF('Data Entry'!AD1503="t",'Data Entry'!AC1503*1000*U1500,IF('Data Entry'!AD1503="kg",'Data Entry'!AC1503*1*U1500,IF('Data Entry'!AD1503="L",'Data Entry'!AC1503*1*U1500,IFERROR(,"")))))))</f>
        <v>0</v>
      </c>
      <c r="D1500" s="1" t="s">
        <v>4</v>
      </c>
      <c r="E1500" s="1">
        <f>IF('Data Entry'!AF1503="g",'Data Entry'!AE1503*0.001,IF('Data Entry'!AF1503="mg",'Data Entry'!AE1503*0.000001,IF('Data Entry'!AF1503="t",'Data Entry'!AE1503*1000,IF('Data Entry'!AF1503="ml",'Data Entry'!AE1503*0.001,IF('Data Entry'!AF1503="kg",'Data Entry'!AE1503*1,IF('Data Entry'!AF1503="Pieza",'Data Entry'!AE1503*1,IF('Data Entry'!AF1503="L",'Data Entry'!AE1503*1,IFERROR(,""))))))))</f>
        <v>0</v>
      </c>
      <c r="F1500" s="1" t="s">
        <v>4</v>
      </c>
      <c r="G1500" s="1">
        <f>IF('Data Entry'!AA1503="g",'Data Entry'!Z1503*0.001,IF('Data Entry'!AA1503="mg",'Data Entry'!Z1503*0.000001,IF('Data Entry'!AA1503="t",'Data Entry'!Z1503*1000,IF('Data Entry'!AA1503="ml",'Data Entry'!Z1503*0.001,IF('Data Entry'!AA1503="kg",'Data Entry'!Z1503*1,IF('Data Entry'!AA1503="Piezas",'Data Entry'!Z1503*1,IF('Data Entry'!AA1503="L",'Data Entry'!Z1503*1,IFERROR(,""))))))))</f>
        <v>0</v>
      </c>
      <c r="H1500" s="1" t="s">
        <v>4</v>
      </c>
      <c r="I1500" s="1">
        <f>IF('Data Entry'!AC1503="g",'Data Entry'!AB1503*0.001,IF('Data Entry'!AC1503="mg",'Data Entry'!AB1503*0.000001,IF('Data Entry'!AC1503="t",'Data Entry'!AB1503*1000,IF('Data Entry'!AC1503="ml",'Data Entry'!AB1503*0.001,IF('Data Entry'!AC1503="kg",'Data Entry'!AB1503*1,IF('Data Entry'!AC1503="L",'Data Entry'!AB1503*1,IFERROR(,"")))))))</f>
        <v>0</v>
      </c>
      <c r="J1500" s="59" t="str">
        <f>'Data Entry'!AU1503</f>
        <v/>
      </c>
      <c r="K1500" s="1">
        <f>IF('Data Entry'!AI1503="g",'Data Entry'!AH1503*0.001*V1500,IF('Data Entry'!AI1503="UI",'Data Entry'!AH1503*0.000001*V1500,IF('Data Entry'!AI1503="mg",'Data Entry'!AH1503*0.000001*V1500,IF('Data Entry'!AI1503="t",'Data Entry'!AH1503*1000*V1500,IF('Data Entry'!AI1503="kg",'Data Entry'!AH1503*1*V1500,IF('Data Entry'!AI1503="L",'Data Entry'!AH1503*1*V1500,IFERROR(,"")))))))</f>
        <v>0</v>
      </c>
      <c r="L1500" s="1" t="s">
        <v>4</v>
      </c>
      <c r="M1500" s="59">
        <f>'Data Entry'!AJ1503</f>
        <v>0</v>
      </c>
      <c r="N1500" s="59" t="str">
        <f>'Data Entry'!AX1503</f>
        <v/>
      </c>
      <c r="O1500" s="1">
        <f>IF('Data Entry'!AL1503="g",'Data Entry'!AK1503*0.001*W1500,IF('Data Entry'!AL1503="UI",'Data Entry'!AK1503*0.000001*W1500,IF('Data Entry'!AL1503="mg",'Data Entry'!AK1503*0.000001*W1500,IF('Data Entry'!AL1503="t",'Data Entry'!AK1503*1000*W1500,IF('Data Entry'!AL1503="kg",'Data Entry'!AK1503*1*W1500,IF('Data Entry'!AL1503="L",'Data Entry'!AK1503*1*W1500,IFERROR(,"")))))))</f>
        <v>0</v>
      </c>
      <c r="P1500" s="1" t="s">
        <v>4</v>
      </c>
      <c r="Q1500" s="59">
        <f>'Data Entry'!AM1503</f>
        <v>0</v>
      </c>
      <c r="R1500" s="59" t="str">
        <f>'Data Entry'!BA1503</f>
        <v/>
      </c>
      <c r="S1500" s="1">
        <f>IF('Data Entry'!AO1503="g",'Data Entry'!AN1503*0.001*X1500,IF('Data Entry'!AO1503="UI",'Data Entry'!AN1503*0.000001*X1500,IF('Data Entry'!AO1503="mg",'Data Entry'!AN1503*0.000001*X1500,IF('Data Entry'!AO1503="t",'Data Entry'!AN1503*1000*X1500,IF('Data Entry'!AO1503="kg",'Data Entry'!AN1503*1*X1500,IF('Data Entry'!AO1503="L",'Data Entry'!AN1503*1*X1500,IFERROR(,"")))))))</f>
        <v>0</v>
      </c>
      <c r="T1500" s="1" t="s">
        <v>4</v>
      </c>
      <c r="U1500" s="59" t="str">
        <f>IF('Data Entry'!AP1503="No aplica","1",'Data Entry'!AP1503)</f>
        <v/>
      </c>
      <c r="V1500" s="59" t="str">
        <f>IF('Data Entry'!AS1503="No aplica","1",'Data Entry'!AS1503)</f>
        <v/>
      </c>
      <c r="W1500" s="59" t="str">
        <f>IF('Data Entry'!AV1503="No aplica","1",'Data Entry'!AV1503)</f>
        <v/>
      </c>
      <c r="X1500" s="59" t="str">
        <f>IF('Data Entry'!AY1503="No aplica","1",'Data Entry'!AY1503)</f>
        <v/>
      </c>
      <c r="Y1500" s="151" t="str">
        <f t="shared" si="23"/>
        <v/>
      </c>
      <c r="Z1500" s="152" t="str">
        <f>IF('Data Entry'!H1503="Yes","1",IF(AND('Data Entry'!H1503="",'Data Entry'!I1503="",'Data Entry'!J1503="",'Data Entry'!K1503="",'Data Entry'!L1503="",'Data Entry'!M1503="",'Data Entry'!N1503="",'Data Entry'!O1503="",'Data Entry'!P1503="",'Data Entry'!Q1503=""),"","1"))</f>
        <v/>
      </c>
      <c r="AA1500" s="152" t="str">
        <f>IF('Data Entry'!R1503="Yes","1",IF(AND('Data Entry'!R1503="",'Data Entry'!S1503="",'Data Entry'!T1503="",'Data Entry'!U1503=""),"","1"))</f>
        <v/>
      </c>
      <c r="AB1500" s="157" t="str">
        <f>IF('Data Entry'!V1503="Yes","1",IF(AND('Data Entry'!V1503="",'Data Entry'!W1503=""),"","1"))</f>
        <v/>
      </c>
    </row>
    <row r="1501" spans="1:28" ht="17">
      <c r="A1501" s="59">
        <f>'Data Entry'!AB1504</f>
        <v>0</v>
      </c>
      <c r="B1501" s="59" t="str">
        <f>'Data Entry'!AR1504</f>
        <v/>
      </c>
      <c r="C1501" s="1">
        <f>IF('Data Entry'!AD1504="g",'Data Entry'!AC1504*0.001*U1501,IF('Data Entry'!AD1504="UI",'Data Entry'!AC1504*0.000001*U1501,IF('Data Entry'!AD1504="mg",'Data Entry'!AC1504*0.000001*U1501,IF('Data Entry'!AD1504="t",'Data Entry'!AC1504*1000*U1501,IF('Data Entry'!AD1504="kg",'Data Entry'!AC1504*1*U1501,IF('Data Entry'!AD1504="L",'Data Entry'!AC1504*1*U1501,IFERROR(,"")))))))</f>
        <v>0</v>
      </c>
      <c r="D1501" s="1" t="s">
        <v>4</v>
      </c>
      <c r="E1501" s="1">
        <f>IF('Data Entry'!AF1504="g",'Data Entry'!AE1504*0.001,IF('Data Entry'!AF1504="mg",'Data Entry'!AE1504*0.000001,IF('Data Entry'!AF1504="t",'Data Entry'!AE1504*1000,IF('Data Entry'!AF1504="ml",'Data Entry'!AE1504*0.001,IF('Data Entry'!AF1504="kg",'Data Entry'!AE1504*1,IF('Data Entry'!AF1504="Pieza",'Data Entry'!AE1504*1,IF('Data Entry'!AF1504="L",'Data Entry'!AE1504*1,IFERROR(,""))))))))</f>
        <v>0</v>
      </c>
      <c r="F1501" s="1" t="s">
        <v>4</v>
      </c>
      <c r="G1501" s="1">
        <f>IF('Data Entry'!AA1504="g",'Data Entry'!Z1504*0.001,IF('Data Entry'!AA1504="mg",'Data Entry'!Z1504*0.000001,IF('Data Entry'!AA1504="t",'Data Entry'!Z1504*1000,IF('Data Entry'!AA1504="ml",'Data Entry'!Z1504*0.001,IF('Data Entry'!AA1504="kg",'Data Entry'!Z1504*1,IF('Data Entry'!AA1504="Piezas",'Data Entry'!Z1504*1,IF('Data Entry'!AA1504="L",'Data Entry'!Z1504*1,IFERROR(,""))))))))</f>
        <v>0</v>
      </c>
      <c r="H1501" s="1" t="s">
        <v>4</v>
      </c>
      <c r="I1501" s="1">
        <f>IF('Data Entry'!AC1504="g",'Data Entry'!AB1504*0.001,IF('Data Entry'!AC1504="mg",'Data Entry'!AB1504*0.000001,IF('Data Entry'!AC1504="t",'Data Entry'!AB1504*1000,IF('Data Entry'!AC1504="ml",'Data Entry'!AB1504*0.001,IF('Data Entry'!AC1504="kg",'Data Entry'!AB1504*1,IF('Data Entry'!AC1504="L",'Data Entry'!AB1504*1,IFERROR(,"")))))))</f>
        <v>0</v>
      </c>
      <c r="J1501" s="59" t="str">
        <f>'Data Entry'!AU1504</f>
        <v/>
      </c>
      <c r="K1501" s="1">
        <f>IF('Data Entry'!AI1504="g",'Data Entry'!AH1504*0.001*V1501,IF('Data Entry'!AI1504="UI",'Data Entry'!AH1504*0.000001*V1501,IF('Data Entry'!AI1504="mg",'Data Entry'!AH1504*0.000001*V1501,IF('Data Entry'!AI1504="t",'Data Entry'!AH1504*1000*V1501,IF('Data Entry'!AI1504="kg",'Data Entry'!AH1504*1*V1501,IF('Data Entry'!AI1504="L",'Data Entry'!AH1504*1*V1501,IFERROR(,"")))))))</f>
        <v>0</v>
      </c>
      <c r="L1501" s="1" t="s">
        <v>4</v>
      </c>
      <c r="M1501" s="59">
        <f>'Data Entry'!AJ1504</f>
        <v>0</v>
      </c>
      <c r="N1501" s="59" t="str">
        <f>'Data Entry'!AX1504</f>
        <v/>
      </c>
      <c r="O1501" s="1">
        <f>IF('Data Entry'!AL1504="g",'Data Entry'!AK1504*0.001*W1501,IF('Data Entry'!AL1504="UI",'Data Entry'!AK1504*0.000001*W1501,IF('Data Entry'!AL1504="mg",'Data Entry'!AK1504*0.000001*W1501,IF('Data Entry'!AL1504="t",'Data Entry'!AK1504*1000*W1501,IF('Data Entry'!AL1504="kg",'Data Entry'!AK1504*1*W1501,IF('Data Entry'!AL1504="L",'Data Entry'!AK1504*1*W1501,IFERROR(,"")))))))</f>
        <v>0</v>
      </c>
      <c r="P1501" s="1" t="s">
        <v>4</v>
      </c>
      <c r="Q1501" s="59">
        <f>'Data Entry'!AM1504</f>
        <v>0</v>
      </c>
      <c r="R1501" s="59" t="str">
        <f>'Data Entry'!BA1504</f>
        <v/>
      </c>
      <c r="S1501" s="1">
        <f>IF('Data Entry'!AO1504="g",'Data Entry'!AN1504*0.001*X1501,IF('Data Entry'!AO1504="UI",'Data Entry'!AN1504*0.000001*X1501,IF('Data Entry'!AO1504="mg",'Data Entry'!AN1504*0.000001*X1501,IF('Data Entry'!AO1504="t",'Data Entry'!AN1504*1000*X1501,IF('Data Entry'!AO1504="kg",'Data Entry'!AN1504*1*X1501,IF('Data Entry'!AO1504="L",'Data Entry'!AN1504*1*X1501,IFERROR(,"")))))))</f>
        <v>0</v>
      </c>
      <c r="T1501" s="1" t="s">
        <v>4</v>
      </c>
      <c r="U1501" s="59" t="str">
        <f>IF('Data Entry'!AP1504="No aplica","1",'Data Entry'!AP1504)</f>
        <v/>
      </c>
      <c r="V1501" s="59" t="str">
        <f>IF('Data Entry'!AS1504="No aplica","1",'Data Entry'!AS1504)</f>
        <v/>
      </c>
      <c r="W1501" s="59" t="str">
        <f>IF('Data Entry'!AV1504="No aplica","1",'Data Entry'!AV1504)</f>
        <v/>
      </c>
      <c r="X1501" s="59" t="str">
        <f>IF('Data Entry'!AY1504="No aplica","1",'Data Entry'!AY1504)</f>
        <v/>
      </c>
      <c r="Y1501" s="151" t="str">
        <f t="shared" si="23"/>
        <v/>
      </c>
      <c r="Z1501" s="152" t="str">
        <f>IF('Data Entry'!H1504="Yes","1",IF(AND('Data Entry'!H1504="",'Data Entry'!I1504="",'Data Entry'!J1504="",'Data Entry'!K1504="",'Data Entry'!L1504="",'Data Entry'!M1504="",'Data Entry'!N1504="",'Data Entry'!O1504="",'Data Entry'!P1504="",'Data Entry'!Q1504=""),"","1"))</f>
        <v/>
      </c>
      <c r="AA1501" s="152" t="str">
        <f>IF('Data Entry'!R1504="Yes","1",IF(AND('Data Entry'!R1504="",'Data Entry'!S1504="",'Data Entry'!T1504="",'Data Entry'!U1504=""),"","1"))</f>
        <v/>
      </c>
      <c r="AB1501" s="157" t="str">
        <f>IF('Data Entry'!V1504="Yes","1",IF(AND('Data Entry'!V1504="",'Data Entry'!W1504=""),"","1"))</f>
        <v/>
      </c>
    </row>
    <row r="1502" spans="1:28" ht="17">
      <c r="A1502" s="59">
        <f>'Data Entry'!AB1505</f>
        <v>0</v>
      </c>
      <c r="B1502" s="59" t="str">
        <f>'Data Entry'!AR1505</f>
        <v/>
      </c>
      <c r="C1502" s="1">
        <f>IF('Data Entry'!AD1505="g",'Data Entry'!AC1505*0.001*U1502,IF('Data Entry'!AD1505="UI",'Data Entry'!AC1505*0.000001*U1502,IF('Data Entry'!AD1505="mg",'Data Entry'!AC1505*0.000001*U1502,IF('Data Entry'!AD1505="t",'Data Entry'!AC1505*1000*U1502,IF('Data Entry'!AD1505="kg",'Data Entry'!AC1505*1*U1502,IF('Data Entry'!AD1505="L",'Data Entry'!AC1505*1*U1502,IFERROR(,"")))))))</f>
        <v>0</v>
      </c>
      <c r="D1502" s="1" t="s">
        <v>4</v>
      </c>
      <c r="E1502" s="1">
        <f>IF('Data Entry'!AF1505="g",'Data Entry'!AE1505*0.001,IF('Data Entry'!AF1505="mg",'Data Entry'!AE1505*0.000001,IF('Data Entry'!AF1505="t",'Data Entry'!AE1505*1000,IF('Data Entry'!AF1505="ml",'Data Entry'!AE1505*0.001,IF('Data Entry'!AF1505="kg",'Data Entry'!AE1505*1,IF('Data Entry'!AF1505="Pieza",'Data Entry'!AE1505*1,IF('Data Entry'!AF1505="L",'Data Entry'!AE1505*1,IFERROR(,""))))))))</f>
        <v>0</v>
      </c>
      <c r="F1502" s="1" t="s">
        <v>4</v>
      </c>
      <c r="G1502" s="1">
        <f>IF('Data Entry'!AA1505="g",'Data Entry'!Z1505*0.001,IF('Data Entry'!AA1505="mg",'Data Entry'!Z1505*0.000001,IF('Data Entry'!AA1505="t",'Data Entry'!Z1505*1000,IF('Data Entry'!AA1505="ml",'Data Entry'!Z1505*0.001,IF('Data Entry'!AA1505="kg",'Data Entry'!Z1505*1,IF('Data Entry'!AA1505="Piezas",'Data Entry'!Z1505*1,IF('Data Entry'!AA1505="L",'Data Entry'!Z1505*1,IFERROR(,""))))))))</f>
        <v>0</v>
      </c>
      <c r="H1502" s="1" t="s">
        <v>4</v>
      </c>
      <c r="I1502" s="1">
        <f>IF('Data Entry'!AC1505="g",'Data Entry'!AB1505*0.001,IF('Data Entry'!AC1505="mg",'Data Entry'!AB1505*0.000001,IF('Data Entry'!AC1505="t",'Data Entry'!AB1505*1000,IF('Data Entry'!AC1505="ml",'Data Entry'!AB1505*0.001,IF('Data Entry'!AC1505="kg",'Data Entry'!AB1505*1,IF('Data Entry'!AC1505="L",'Data Entry'!AB1505*1,IFERROR(,"")))))))</f>
        <v>0</v>
      </c>
      <c r="J1502" s="59" t="str">
        <f>'Data Entry'!AU1505</f>
        <v/>
      </c>
      <c r="K1502" s="1">
        <f>IF('Data Entry'!AI1505="g",'Data Entry'!AH1505*0.001*V1502,IF('Data Entry'!AI1505="UI",'Data Entry'!AH1505*0.000001*V1502,IF('Data Entry'!AI1505="mg",'Data Entry'!AH1505*0.000001*V1502,IF('Data Entry'!AI1505="t",'Data Entry'!AH1505*1000*V1502,IF('Data Entry'!AI1505="kg",'Data Entry'!AH1505*1*V1502,IF('Data Entry'!AI1505="L",'Data Entry'!AH1505*1*V1502,IFERROR(,"")))))))</f>
        <v>0</v>
      </c>
      <c r="L1502" s="1" t="s">
        <v>4</v>
      </c>
      <c r="M1502" s="59">
        <f>'Data Entry'!AJ1505</f>
        <v>0</v>
      </c>
      <c r="N1502" s="59" t="str">
        <f>'Data Entry'!AX1505</f>
        <v/>
      </c>
      <c r="O1502" s="1">
        <f>IF('Data Entry'!AL1505="g",'Data Entry'!AK1505*0.001*W1502,IF('Data Entry'!AL1505="UI",'Data Entry'!AK1505*0.000001*W1502,IF('Data Entry'!AL1505="mg",'Data Entry'!AK1505*0.000001*W1502,IF('Data Entry'!AL1505="t",'Data Entry'!AK1505*1000*W1502,IF('Data Entry'!AL1505="kg",'Data Entry'!AK1505*1*W1502,IF('Data Entry'!AL1505="L",'Data Entry'!AK1505*1*W1502,IFERROR(,"")))))))</f>
        <v>0</v>
      </c>
      <c r="P1502" s="1" t="s">
        <v>4</v>
      </c>
      <c r="Q1502" s="59">
        <f>'Data Entry'!AM1505</f>
        <v>0</v>
      </c>
      <c r="R1502" s="59" t="str">
        <f>'Data Entry'!BA1505</f>
        <v/>
      </c>
      <c r="S1502" s="1">
        <f>IF('Data Entry'!AO1505="g",'Data Entry'!AN1505*0.001*X1502,IF('Data Entry'!AO1505="UI",'Data Entry'!AN1505*0.000001*X1502,IF('Data Entry'!AO1505="mg",'Data Entry'!AN1505*0.000001*X1502,IF('Data Entry'!AO1505="t",'Data Entry'!AN1505*1000*X1502,IF('Data Entry'!AO1505="kg",'Data Entry'!AN1505*1*X1502,IF('Data Entry'!AO1505="L",'Data Entry'!AN1505*1*X1502,IFERROR(,"")))))))</f>
        <v>0</v>
      </c>
      <c r="T1502" s="1" t="s">
        <v>4</v>
      </c>
      <c r="U1502" s="59" t="str">
        <f>IF('Data Entry'!AP1505="No aplica","1",'Data Entry'!AP1505)</f>
        <v/>
      </c>
      <c r="V1502" s="59" t="str">
        <f>IF('Data Entry'!AS1505="No aplica","1",'Data Entry'!AS1505)</f>
        <v/>
      </c>
      <c r="W1502" s="59" t="str">
        <f>IF('Data Entry'!AV1505="No aplica","1",'Data Entry'!AV1505)</f>
        <v/>
      </c>
      <c r="X1502" s="59" t="str">
        <f>IF('Data Entry'!AY1505="No aplica","1",'Data Entry'!AY1505)</f>
        <v/>
      </c>
      <c r="Y1502" s="151" t="str">
        <f t="shared" si="23"/>
        <v/>
      </c>
      <c r="Z1502" s="152" t="str">
        <f>IF('Data Entry'!H1505="Yes","1",IF(AND('Data Entry'!H1505="",'Data Entry'!I1505="",'Data Entry'!J1505="",'Data Entry'!K1505="",'Data Entry'!L1505="",'Data Entry'!M1505="",'Data Entry'!N1505="",'Data Entry'!O1505="",'Data Entry'!P1505="",'Data Entry'!Q1505=""),"","1"))</f>
        <v/>
      </c>
      <c r="AA1502" s="152" t="str">
        <f>IF('Data Entry'!R1505="Yes","1",IF(AND('Data Entry'!R1505="",'Data Entry'!S1505="",'Data Entry'!T1505="",'Data Entry'!U1505=""),"","1"))</f>
        <v/>
      </c>
      <c r="AB1502" s="157" t="str">
        <f>IF('Data Entry'!V1505="Yes","1",IF(AND('Data Entry'!V1505="",'Data Entry'!W1505=""),"","1"))</f>
        <v/>
      </c>
    </row>
    <row r="1503" spans="1:28" ht="17">
      <c r="A1503" s="59">
        <f>'Data Entry'!AB1506</f>
        <v>0</v>
      </c>
      <c r="B1503" s="59" t="str">
        <f>'Data Entry'!AR1506</f>
        <v/>
      </c>
      <c r="C1503" s="1">
        <f>IF('Data Entry'!AD1506="g",'Data Entry'!AC1506*0.001*U1503,IF('Data Entry'!AD1506="UI",'Data Entry'!AC1506*0.000001*U1503,IF('Data Entry'!AD1506="mg",'Data Entry'!AC1506*0.000001*U1503,IF('Data Entry'!AD1506="t",'Data Entry'!AC1506*1000*U1503,IF('Data Entry'!AD1506="kg",'Data Entry'!AC1506*1*U1503,IF('Data Entry'!AD1506="L",'Data Entry'!AC1506*1*U1503,IFERROR(,"")))))))</f>
        <v>0</v>
      </c>
      <c r="D1503" s="1" t="s">
        <v>4</v>
      </c>
      <c r="E1503" s="1">
        <f>IF('Data Entry'!AF1506="g",'Data Entry'!AE1506*0.001,IF('Data Entry'!AF1506="mg",'Data Entry'!AE1506*0.000001,IF('Data Entry'!AF1506="t",'Data Entry'!AE1506*1000,IF('Data Entry'!AF1506="ml",'Data Entry'!AE1506*0.001,IF('Data Entry'!AF1506="kg",'Data Entry'!AE1506*1,IF('Data Entry'!AF1506="Pieza",'Data Entry'!AE1506*1,IF('Data Entry'!AF1506="L",'Data Entry'!AE1506*1,IFERROR(,""))))))))</f>
        <v>0</v>
      </c>
      <c r="F1503" s="1" t="s">
        <v>4</v>
      </c>
      <c r="G1503" s="1">
        <f>IF('Data Entry'!AA1506="g",'Data Entry'!Z1506*0.001,IF('Data Entry'!AA1506="mg",'Data Entry'!Z1506*0.000001,IF('Data Entry'!AA1506="t",'Data Entry'!Z1506*1000,IF('Data Entry'!AA1506="ml",'Data Entry'!Z1506*0.001,IF('Data Entry'!AA1506="kg",'Data Entry'!Z1506*1,IF('Data Entry'!AA1506="Piezas",'Data Entry'!Z1506*1,IF('Data Entry'!AA1506="L",'Data Entry'!Z1506*1,IFERROR(,""))))))))</f>
        <v>0</v>
      </c>
      <c r="H1503" s="1" t="s">
        <v>4</v>
      </c>
      <c r="I1503" s="1">
        <f>IF('Data Entry'!AC1506="g",'Data Entry'!AB1506*0.001,IF('Data Entry'!AC1506="mg",'Data Entry'!AB1506*0.000001,IF('Data Entry'!AC1506="t",'Data Entry'!AB1506*1000,IF('Data Entry'!AC1506="ml",'Data Entry'!AB1506*0.001,IF('Data Entry'!AC1506="kg",'Data Entry'!AB1506*1,IF('Data Entry'!AC1506="L",'Data Entry'!AB1506*1,IFERROR(,"")))))))</f>
        <v>0</v>
      </c>
      <c r="J1503" s="59" t="str">
        <f>'Data Entry'!AU1506</f>
        <v/>
      </c>
      <c r="K1503" s="1">
        <f>IF('Data Entry'!AI1506="g",'Data Entry'!AH1506*0.001*V1503,IF('Data Entry'!AI1506="UI",'Data Entry'!AH1506*0.000001*V1503,IF('Data Entry'!AI1506="mg",'Data Entry'!AH1506*0.000001*V1503,IF('Data Entry'!AI1506="t",'Data Entry'!AH1506*1000*V1503,IF('Data Entry'!AI1506="kg",'Data Entry'!AH1506*1*V1503,IF('Data Entry'!AI1506="L",'Data Entry'!AH1506*1*V1503,IFERROR(,"")))))))</f>
        <v>0</v>
      </c>
      <c r="L1503" s="1" t="s">
        <v>4</v>
      </c>
      <c r="M1503" s="59">
        <f>'Data Entry'!AJ1506</f>
        <v>0</v>
      </c>
      <c r="N1503" s="59" t="str">
        <f>'Data Entry'!AX1506</f>
        <v/>
      </c>
      <c r="O1503" s="1">
        <f>IF('Data Entry'!AL1506="g",'Data Entry'!AK1506*0.001*W1503,IF('Data Entry'!AL1506="UI",'Data Entry'!AK1506*0.000001*W1503,IF('Data Entry'!AL1506="mg",'Data Entry'!AK1506*0.000001*W1503,IF('Data Entry'!AL1506="t",'Data Entry'!AK1506*1000*W1503,IF('Data Entry'!AL1506="kg",'Data Entry'!AK1506*1*W1503,IF('Data Entry'!AL1506="L",'Data Entry'!AK1506*1*W1503,IFERROR(,"")))))))</f>
        <v>0</v>
      </c>
      <c r="P1503" s="1" t="s">
        <v>4</v>
      </c>
      <c r="Q1503" s="59">
        <f>'Data Entry'!AM1506</f>
        <v>0</v>
      </c>
      <c r="R1503" s="59" t="str">
        <f>'Data Entry'!BA1506</f>
        <v/>
      </c>
      <c r="S1503" s="1">
        <f>IF('Data Entry'!AO1506="g",'Data Entry'!AN1506*0.001*X1503,IF('Data Entry'!AO1506="UI",'Data Entry'!AN1506*0.000001*X1503,IF('Data Entry'!AO1506="mg",'Data Entry'!AN1506*0.000001*X1503,IF('Data Entry'!AO1506="t",'Data Entry'!AN1506*1000*X1503,IF('Data Entry'!AO1506="kg",'Data Entry'!AN1506*1*X1503,IF('Data Entry'!AO1506="L",'Data Entry'!AN1506*1*X1503,IFERROR(,"")))))))</f>
        <v>0</v>
      </c>
      <c r="T1503" s="1" t="s">
        <v>4</v>
      </c>
      <c r="U1503" s="59" t="str">
        <f>IF('Data Entry'!AP1506="No aplica","1",'Data Entry'!AP1506)</f>
        <v/>
      </c>
      <c r="V1503" s="59" t="str">
        <f>IF('Data Entry'!AS1506="No aplica","1",'Data Entry'!AS1506)</f>
        <v/>
      </c>
      <c r="W1503" s="59" t="str">
        <f>IF('Data Entry'!AV1506="No aplica","1",'Data Entry'!AV1506)</f>
        <v/>
      </c>
      <c r="X1503" s="59" t="str">
        <f>IF('Data Entry'!AY1506="No aplica","1",'Data Entry'!AY1506)</f>
        <v/>
      </c>
      <c r="Y1503" s="151" t="str">
        <f t="shared" si="23"/>
        <v/>
      </c>
      <c r="Z1503" s="152" t="str">
        <f>IF('Data Entry'!H1506="Yes","1",IF(AND('Data Entry'!H1506="",'Data Entry'!I1506="",'Data Entry'!J1506="",'Data Entry'!K1506="",'Data Entry'!L1506="",'Data Entry'!M1506="",'Data Entry'!N1506="",'Data Entry'!O1506="",'Data Entry'!P1506="",'Data Entry'!Q1506=""),"","1"))</f>
        <v/>
      </c>
      <c r="AA1503" s="152" t="str">
        <f>IF('Data Entry'!R1506="Yes","1",IF(AND('Data Entry'!R1506="",'Data Entry'!S1506="",'Data Entry'!T1506="",'Data Entry'!U1506=""),"","1"))</f>
        <v/>
      </c>
      <c r="AB1503" s="157" t="str">
        <f>IF('Data Entry'!V1506="Yes","1",IF(AND('Data Entry'!V1506="",'Data Entry'!W1506=""),"","1"))</f>
        <v/>
      </c>
    </row>
    <row r="1504" spans="1:28" ht="17">
      <c r="A1504" s="59">
        <f>'Data Entry'!AB1507</f>
        <v>0</v>
      </c>
      <c r="B1504" s="59" t="str">
        <f>'Data Entry'!AR1507</f>
        <v/>
      </c>
      <c r="C1504" s="1">
        <f>IF('Data Entry'!AD1507="g",'Data Entry'!AC1507*0.001*U1504,IF('Data Entry'!AD1507="UI",'Data Entry'!AC1507*0.000001*U1504,IF('Data Entry'!AD1507="mg",'Data Entry'!AC1507*0.000001*U1504,IF('Data Entry'!AD1507="t",'Data Entry'!AC1507*1000*U1504,IF('Data Entry'!AD1507="kg",'Data Entry'!AC1507*1*U1504,IF('Data Entry'!AD1507="L",'Data Entry'!AC1507*1*U1504,IFERROR(,"")))))))</f>
        <v>0</v>
      </c>
      <c r="D1504" s="1" t="s">
        <v>4</v>
      </c>
      <c r="E1504" s="1">
        <f>IF('Data Entry'!AF1507="g",'Data Entry'!AE1507*0.001,IF('Data Entry'!AF1507="mg",'Data Entry'!AE1507*0.000001,IF('Data Entry'!AF1507="t",'Data Entry'!AE1507*1000,IF('Data Entry'!AF1507="ml",'Data Entry'!AE1507*0.001,IF('Data Entry'!AF1507="kg",'Data Entry'!AE1507*1,IF('Data Entry'!AF1507="Pieza",'Data Entry'!AE1507*1,IF('Data Entry'!AF1507="L",'Data Entry'!AE1507*1,IFERROR(,""))))))))</f>
        <v>0</v>
      </c>
      <c r="F1504" s="1" t="s">
        <v>4</v>
      </c>
      <c r="G1504" s="1">
        <f>IF('Data Entry'!AA1507="g",'Data Entry'!Z1507*0.001,IF('Data Entry'!AA1507="mg",'Data Entry'!Z1507*0.000001,IF('Data Entry'!AA1507="t",'Data Entry'!Z1507*1000,IF('Data Entry'!AA1507="ml",'Data Entry'!Z1507*0.001,IF('Data Entry'!AA1507="kg",'Data Entry'!Z1507*1,IF('Data Entry'!AA1507="Piezas",'Data Entry'!Z1507*1,IF('Data Entry'!AA1507="L",'Data Entry'!Z1507*1,IFERROR(,""))))))))</f>
        <v>0</v>
      </c>
      <c r="H1504" s="1" t="s">
        <v>4</v>
      </c>
      <c r="I1504" s="1">
        <f>IF('Data Entry'!AC1507="g",'Data Entry'!AB1507*0.001,IF('Data Entry'!AC1507="mg",'Data Entry'!AB1507*0.000001,IF('Data Entry'!AC1507="t",'Data Entry'!AB1507*1000,IF('Data Entry'!AC1507="ml",'Data Entry'!AB1507*0.001,IF('Data Entry'!AC1507="kg",'Data Entry'!AB1507*1,IF('Data Entry'!AC1507="L",'Data Entry'!AB1507*1,IFERROR(,"")))))))</f>
        <v>0</v>
      </c>
      <c r="J1504" s="59" t="str">
        <f>'Data Entry'!AU1507</f>
        <v/>
      </c>
      <c r="K1504" s="1">
        <f>IF('Data Entry'!AI1507="g",'Data Entry'!AH1507*0.001*V1504,IF('Data Entry'!AI1507="UI",'Data Entry'!AH1507*0.000001*V1504,IF('Data Entry'!AI1507="mg",'Data Entry'!AH1507*0.000001*V1504,IF('Data Entry'!AI1507="t",'Data Entry'!AH1507*1000*V1504,IF('Data Entry'!AI1507="kg",'Data Entry'!AH1507*1*V1504,IF('Data Entry'!AI1507="L",'Data Entry'!AH1507*1*V1504,IFERROR(,"")))))))</f>
        <v>0</v>
      </c>
      <c r="L1504" s="1" t="s">
        <v>4</v>
      </c>
      <c r="M1504" s="59">
        <f>'Data Entry'!AJ1507</f>
        <v>0</v>
      </c>
      <c r="N1504" s="59" t="str">
        <f>'Data Entry'!AX1507</f>
        <v/>
      </c>
      <c r="O1504" s="1">
        <f>IF('Data Entry'!AL1507="g",'Data Entry'!AK1507*0.001*W1504,IF('Data Entry'!AL1507="UI",'Data Entry'!AK1507*0.000001*W1504,IF('Data Entry'!AL1507="mg",'Data Entry'!AK1507*0.000001*W1504,IF('Data Entry'!AL1507="t",'Data Entry'!AK1507*1000*W1504,IF('Data Entry'!AL1507="kg",'Data Entry'!AK1507*1*W1504,IF('Data Entry'!AL1507="L",'Data Entry'!AK1507*1*W1504,IFERROR(,"")))))))</f>
        <v>0</v>
      </c>
      <c r="P1504" s="1" t="s">
        <v>4</v>
      </c>
      <c r="Q1504" s="59">
        <f>'Data Entry'!AM1507</f>
        <v>0</v>
      </c>
      <c r="R1504" s="59" t="str">
        <f>'Data Entry'!BA1507</f>
        <v/>
      </c>
      <c r="S1504" s="1">
        <f>IF('Data Entry'!AO1507="g",'Data Entry'!AN1507*0.001*X1504,IF('Data Entry'!AO1507="UI",'Data Entry'!AN1507*0.000001*X1504,IF('Data Entry'!AO1507="mg",'Data Entry'!AN1507*0.000001*X1504,IF('Data Entry'!AO1507="t",'Data Entry'!AN1507*1000*X1504,IF('Data Entry'!AO1507="kg",'Data Entry'!AN1507*1*X1504,IF('Data Entry'!AO1507="L",'Data Entry'!AN1507*1*X1504,IFERROR(,"")))))))</f>
        <v>0</v>
      </c>
      <c r="T1504" s="1" t="s">
        <v>4</v>
      </c>
      <c r="U1504" s="59" t="str">
        <f>IF('Data Entry'!AP1507="No aplica","1",'Data Entry'!AP1507)</f>
        <v/>
      </c>
      <c r="V1504" s="59" t="str">
        <f>IF('Data Entry'!AS1507="No aplica","1",'Data Entry'!AS1507)</f>
        <v/>
      </c>
      <c r="W1504" s="59" t="str">
        <f>IF('Data Entry'!AV1507="No aplica","1",'Data Entry'!AV1507)</f>
        <v/>
      </c>
      <c r="X1504" s="59" t="str">
        <f>IF('Data Entry'!AY1507="No aplica","1",'Data Entry'!AY1507)</f>
        <v/>
      </c>
      <c r="Y1504" s="151" t="str">
        <f t="shared" si="23"/>
        <v/>
      </c>
      <c r="Z1504" s="152" t="str">
        <f>IF('Data Entry'!H1507="Yes","1",IF(AND('Data Entry'!H1507="",'Data Entry'!I1507="",'Data Entry'!J1507="",'Data Entry'!K1507="",'Data Entry'!L1507="",'Data Entry'!M1507="",'Data Entry'!N1507="",'Data Entry'!O1507="",'Data Entry'!P1507="",'Data Entry'!Q1507=""),"","1"))</f>
        <v/>
      </c>
      <c r="AA1504" s="152" t="str">
        <f>IF('Data Entry'!R1507="Yes","1",IF(AND('Data Entry'!R1507="",'Data Entry'!S1507="",'Data Entry'!T1507="",'Data Entry'!U1507=""),"","1"))</f>
        <v/>
      </c>
      <c r="AB1504" s="157" t="str">
        <f>IF('Data Entry'!V1507="Yes","1",IF(AND('Data Entry'!V1507="",'Data Entry'!W1507=""),"","1"))</f>
        <v/>
      </c>
    </row>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row r="2303" customFormat="1"/>
    <row r="2304" customFormat="1"/>
    <row r="2305" customFormat="1"/>
    <row r="2306" customFormat="1"/>
    <row r="2307" customFormat="1"/>
    <row r="2308" customFormat="1"/>
    <row r="2309" customFormat="1"/>
    <row r="2310" customFormat="1"/>
    <row r="2311" customFormat="1"/>
    <row r="2312" customFormat="1"/>
    <row r="2313" customFormat="1"/>
    <row r="2314" customFormat="1"/>
    <row r="2315" customFormat="1"/>
    <row r="2316" customFormat="1"/>
    <row r="2317" customFormat="1"/>
    <row r="2318" customFormat="1"/>
    <row r="2319" customFormat="1"/>
    <row r="2320" customFormat="1"/>
    <row r="2321" customFormat="1"/>
    <row r="2322" customFormat="1"/>
    <row r="2323" customFormat="1"/>
    <row r="2324" customFormat="1"/>
    <row r="2325" customFormat="1"/>
    <row r="2326" customFormat="1"/>
    <row r="2327" customFormat="1"/>
    <row r="2328" customFormat="1"/>
    <row r="2329" customFormat="1"/>
    <row r="2330" customFormat="1"/>
    <row r="2331" customFormat="1"/>
    <row r="2332" customFormat="1"/>
    <row r="2333" customFormat="1"/>
    <row r="2334" customFormat="1"/>
    <row r="2335" customFormat="1"/>
    <row r="2336" customFormat="1"/>
    <row r="2337" customFormat="1"/>
    <row r="2338" customFormat="1"/>
    <row r="2339" customFormat="1"/>
    <row r="2340" customFormat="1"/>
    <row r="2341" customFormat="1"/>
    <row r="2342" customFormat="1"/>
    <row r="2343" customFormat="1"/>
    <row r="2344" customFormat="1"/>
    <row r="2345" customFormat="1"/>
    <row r="2346" customFormat="1"/>
    <row r="2347" customFormat="1"/>
    <row r="2348" customFormat="1"/>
    <row r="2349" customFormat="1"/>
    <row r="2350" customFormat="1"/>
    <row r="2351" customFormat="1"/>
    <row r="2352" customFormat="1"/>
    <row r="2353" customFormat="1"/>
    <row r="2354" customFormat="1"/>
    <row r="2355" customFormat="1"/>
    <row r="2356" customFormat="1"/>
    <row r="2357" customFormat="1"/>
    <row r="2358" customFormat="1"/>
    <row r="2359" customFormat="1"/>
    <row r="2360" customFormat="1"/>
    <row r="2361" customFormat="1"/>
    <row r="2362" customFormat="1"/>
    <row r="2363" customFormat="1"/>
    <row r="2364" customFormat="1"/>
    <row r="2365" customFormat="1"/>
    <row r="2366" customFormat="1"/>
    <row r="2367" customFormat="1"/>
    <row r="2368" customFormat="1"/>
    <row r="2369" customFormat="1"/>
    <row r="2370" customFormat="1"/>
    <row r="2371" customFormat="1"/>
    <row r="2372" customFormat="1"/>
    <row r="2373" customFormat="1"/>
    <row r="2374" customFormat="1"/>
    <row r="2375" customFormat="1"/>
    <row r="2376" customFormat="1"/>
    <row r="2377" customFormat="1"/>
    <row r="2378" customFormat="1"/>
    <row r="2379" customFormat="1"/>
    <row r="2380" customFormat="1"/>
    <row r="2381" customFormat="1"/>
    <row r="2382" customFormat="1"/>
    <row r="2383" customFormat="1"/>
    <row r="2384" customFormat="1"/>
    <row r="2385" customFormat="1"/>
    <row r="2386" customFormat="1"/>
    <row r="2387" customFormat="1"/>
    <row r="2388" customFormat="1"/>
    <row r="2389" customFormat="1"/>
    <row r="2390" customFormat="1"/>
    <row r="2391" customFormat="1"/>
    <row r="2392" customFormat="1"/>
    <row r="2393" customFormat="1"/>
    <row r="2394" customFormat="1"/>
    <row r="2395" customFormat="1"/>
    <row r="2396" customFormat="1"/>
    <row r="2397" customFormat="1"/>
    <row r="2398" customFormat="1"/>
    <row r="2399" customFormat="1"/>
    <row r="2400" customFormat="1"/>
    <row r="2401" customFormat="1"/>
    <row r="2402" customFormat="1"/>
    <row r="2403" customFormat="1"/>
    <row r="2404" customFormat="1"/>
    <row r="2405" customFormat="1"/>
    <row r="2406" customFormat="1"/>
    <row r="2407" customFormat="1"/>
    <row r="2408" customFormat="1"/>
    <row r="2409" customFormat="1"/>
    <row r="2410" customFormat="1"/>
    <row r="2411" customFormat="1"/>
    <row r="2412" customFormat="1"/>
    <row r="2413" customFormat="1"/>
    <row r="2414" customFormat="1"/>
    <row r="2415" customFormat="1"/>
    <row r="2416" customFormat="1"/>
    <row r="2417" customFormat="1"/>
    <row r="2418" customFormat="1"/>
    <row r="2419" customFormat="1"/>
    <row r="2420" customFormat="1"/>
    <row r="2421" customFormat="1"/>
    <row r="2422" customFormat="1"/>
    <row r="2423" customFormat="1"/>
    <row r="2424" customFormat="1"/>
    <row r="2425" customFormat="1"/>
    <row r="2426" customFormat="1"/>
    <row r="2427" customFormat="1"/>
    <row r="2428" customFormat="1"/>
    <row r="2429" customFormat="1"/>
    <row r="2430" customFormat="1"/>
    <row r="2431" customFormat="1"/>
    <row r="2432" customFormat="1"/>
    <row r="2433" customFormat="1"/>
    <row r="2434" customFormat="1"/>
    <row r="2435" customFormat="1"/>
    <row r="2436" customFormat="1"/>
    <row r="2437" customFormat="1"/>
    <row r="2438" customFormat="1"/>
    <row r="2439" customFormat="1"/>
    <row r="2440" customFormat="1"/>
    <row r="2441" customFormat="1"/>
    <row r="2442" customFormat="1"/>
    <row r="2443" customFormat="1"/>
    <row r="2444" customFormat="1"/>
    <row r="2445" customFormat="1"/>
    <row r="2446" customFormat="1"/>
    <row r="2447" customFormat="1"/>
    <row r="2448" customFormat="1"/>
    <row r="2449" customFormat="1"/>
    <row r="2450" customFormat="1"/>
    <row r="2451" customFormat="1"/>
    <row r="2452" customFormat="1"/>
    <row r="2453" customFormat="1"/>
    <row r="2454" customFormat="1"/>
    <row r="2455" customFormat="1"/>
    <row r="2456" customFormat="1"/>
    <row r="2457" customFormat="1"/>
    <row r="2458" customFormat="1"/>
    <row r="2459" customFormat="1"/>
    <row r="2460" customFormat="1"/>
    <row r="2461" customFormat="1"/>
    <row r="2462" customFormat="1"/>
    <row r="2463" customFormat="1"/>
    <row r="2464" customFormat="1"/>
    <row r="2465" customFormat="1"/>
    <row r="2466" customFormat="1"/>
    <row r="2467" customFormat="1"/>
    <row r="2468" customFormat="1"/>
    <row r="2469" customFormat="1"/>
    <row r="2470" customFormat="1"/>
    <row r="2471" customFormat="1"/>
    <row r="2472" customFormat="1"/>
    <row r="2473" customFormat="1"/>
    <row r="2474" customFormat="1"/>
    <row r="2475" customFormat="1"/>
    <row r="2476" customFormat="1"/>
    <row r="2477" customFormat="1"/>
    <row r="2478" customFormat="1"/>
    <row r="2479" customFormat="1"/>
    <row r="2480" customFormat="1"/>
    <row r="2481" customFormat="1"/>
    <row r="2482" customFormat="1"/>
    <row r="2483" customFormat="1"/>
    <row r="2484" customFormat="1"/>
    <row r="2485" customFormat="1"/>
    <row r="2486" customFormat="1"/>
    <row r="2487" customFormat="1"/>
    <row r="2488" customFormat="1"/>
    <row r="2489" customFormat="1"/>
    <row r="2490" customFormat="1"/>
    <row r="2491" customFormat="1"/>
    <row r="2492" customFormat="1"/>
    <row r="2493" customFormat="1"/>
    <row r="2494" customFormat="1"/>
    <row r="2495" customFormat="1"/>
    <row r="2496" customFormat="1"/>
    <row r="2497" customFormat="1"/>
    <row r="2498" customFormat="1"/>
    <row r="2499" customFormat="1"/>
    <row r="2500" customFormat="1"/>
    <row r="2501" customFormat="1"/>
    <row r="2502" customFormat="1"/>
    <row r="2503" customFormat="1"/>
    <row r="2504" customFormat="1"/>
    <row r="2505" customFormat="1"/>
    <row r="2506" customFormat="1"/>
    <row r="2507" customFormat="1"/>
    <row r="2508" customFormat="1"/>
    <row r="2509" customFormat="1"/>
    <row r="2510" customFormat="1"/>
    <row r="2511" customFormat="1"/>
    <row r="2512" customFormat="1"/>
    <row r="2513" customFormat="1"/>
    <row r="2514" customFormat="1"/>
    <row r="2515" customFormat="1"/>
    <row r="2516" customFormat="1"/>
    <row r="2517" customFormat="1"/>
    <row r="2518" customFormat="1"/>
    <row r="2519" customFormat="1"/>
    <row r="2520" customFormat="1"/>
    <row r="2521" customFormat="1"/>
    <row r="2522" customFormat="1"/>
    <row r="2523" customFormat="1"/>
    <row r="2524" customFormat="1"/>
    <row r="2525" customFormat="1"/>
    <row r="2526" customFormat="1"/>
    <row r="2527" customFormat="1"/>
    <row r="2528" customFormat="1"/>
    <row r="2529" customFormat="1"/>
    <row r="2530" customFormat="1"/>
    <row r="2531" customFormat="1"/>
    <row r="2532" customFormat="1"/>
    <row r="2533" customFormat="1"/>
    <row r="2534" customFormat="1"/>
    <row r="2535" customFormat="1"/>
    <row r="2536" customFormat="1"/>
    <row r="2537" customFormat="1"/>
    <row r="2538" customFormat="1"/>
    <row r="2539" customFormat="1"/>
    <row r="2540" customFormat="1"/>
    <row r="2541" customFormat="1"/>
    <row r="2542" customFormat="1"/>
    <row r="2543" customFormat="1"/>
    <row r="2544" customFormat="1"/>
    <row r="2545" customFormat="1"/>
    <row r="2546" customFormat="1"/>
    <row r="2547" customFormat="1"/>
    <row r="2548" customFormat="1"/>
    <row r="2549" customFormat="1"/>
    <row r="2550" customFormat="1"/>
    <row r="2551" customFormat="1"/>
    <row r="2552" customFormat="1"/>
    <row r="2553" customFormat="1"/>
    <row r="2554" customFormat="1"/>
    <row r="2555" customFormat="1"/>
    <row r="2556" customFormat="1"/>
    <row r="2557" customFormat="1"/>
    <row r="2558" customFormat="1"/>
    <row r="2559" customFormat="1"/>
    <row r="2560" customFormat="1"/>
    <row r="2561" customFormat="1"/>
    <row r="2562" customFormat="1"/>
    <row r="2563" customFormat="1"/>
    <row r="2564" customFormat="1"/>
    <row r="2565" customFormat="1"/>
    <row r="2566" customFormat="1"/>
    <row r="2567" customFormat="1"/>
    <row r="2568" customFormat="1"/>
    <row r="2569" customFormat="1"/>
    <row r="2570" customFormat="1"/>
    <row r="2571" customFormat="1"/>
    <row r="2572" customFormat="1"/>
    <row r="2573" customFormat="1"/>
    <row r="2574" customFormat="1"/>
    <row r="2575" customFormat="1"/>
    <row r="2576" customFormat="1"/>
    <row r="2577" customFormat="1"/>
    <row r="2578" customFormat="1"/>
    <row r="2579" customFormat="1"/>
    <row r="2580" customFormat="1"/>
    <row r="2581" customFormat="1"/>
    <row r="2582" customFormat="1"/>
    <row r="2583" customFormat="1"/>
    <row r="2584" customFormat="1"/>
    <row r="2585" customFormat="1"/>
    <row r="2586" customFormat="1"/>
    <row r="2587" customFormat="1"/>
    <row r="2588" customFormat="1"/>
    <row r="2589" customFormat="1"/>
    <row r="2590" customFormat="1"/>
    <row r="2591" customFormat="1"/>
    <row r="2592" customFormat="1"/>
    <row r="2593" customFormat="1"/>
    <row r="2594" customFormat="1"/>
    <row r="2595" customFormat="1"/>
    <row r="2596" customFormat="1"/>
    <row r="2597" customFormat="1"/>
    <row r="2598" customFormat="1"/>
    <row r="2599" customFormat="1"/>
    <row r="2600" customFormat="1"/>
    <row r="2601" customFormat="1"/>
    <row r="2602" customFormat="1"/>
    <row r="2603" customFormat="1"/>
    <row r="2604" customFormat="1"/>
    <row r="2605" customFormat="1"/>
    <row r="2606" customFormat="1"/>
    <row r="2607" customFormat="1"/>
    <row r="2608" customFormat="1"/>
    <row r="2609" customFormat="1"/>
    <row r="2610" customFormat="1"/>
    <row r="2611" customFormat="1"/>
    <row r="2612" customFormat="1"/>
    <row r="2613" customFormat="1"/>
    <row r="2614" customFormat="1"/>
    <row r="2615" customFormat="1"/>
    <row r="2616" customFormat="1"/>
    <row r="2617" customFormat="1"/>
    <row r="2618" customFormat="1"/>
    <row r="2619" customFormat="1"/>
    <row r="2620" customFormat="1"/>
    <row r="2621" customFormat="1"/>
    <row r="2622" customFormat="1"/>
    <row r="2623" customFormat="1"/>
    <row r="2624" customFormat="1"/>
    <row r="2625" customFormat="1"/>
    <row r="2626" customFormat="1"/>
    <row r="2627" customFormat="1"/>
    <row r="2628" customFormat="1"/>
    <row r="2629" customFormat="1"/>
    <row r="2630" customFormat="1"/>
    <row r="2631" customFormat="1"/>
    <row r="2632" customFormat="1"/>
    <row r="2633" customFormat="1"/>
    <row r="2634" customFormat="1"/>
    <row r="2635" customFormat="1"/>
    <row r="2636" customFormat="1"/>
    <row r="2637" customFormat="1"/>
    <row r="2638" customFormat="1"/>
    <row r="2639" customFormat="1"/>
    <row r="2640" customFormat="1"/>
    <row r="2641" customFormat="1"/>
    <row r="2642" customFormat="1"/>
    <row r="2643" customFormat="1"/>
    <row r="2644" customFormat="1"/>
    <row r="2645" customFormat="1"/>
    <row r="2646" customFormat="1"/>
    <row r="2647" customFormat="1"/>
    <row r="2648" customFormat="1"/>
    <row r="2649" customFormat="1"/>
    <row r="2650" customFormat="1"/>
    <row r="2651" customFormat="1"/>
    <row r="2652" customFormat="1"/>
    <row r="2653" customFormat="1"/>
    <row r="2654" customFormat="1"/>
    <row r="2655" customFormat="1"/>
    <row r="2656" customFormat="1"/>
    <row r="2657" customFormat="1"/>
    <row r="2658" customFormat="1"/>
    <row r="2659" customFormat="1"/>
    <row r="2660" customFormat="1"/>
    <row r="2661" customFormat="1"/>
    <row r="2662" customFormat="1"/>
    <row r="2663" customFormat="1"/>
    <row r="2664" customFormat="1"/>
    <row r="2665" customFormat="1"/>
    <row r="2666" customFormat="1"/>
    <row r="2667" customFormat="1"/>
    <row r="2668" customFormat="1"/>
    <row r="2669" customFormat="1"/>
    <row r="2670" customFormat="1"/>
    <row r="2671" customFormat="1"/>
    <row r="2672" customFormat="1"/>
    <row r="2673" customFormat="1"/>
    <row r="2674" customFormat="1"/>
    <row r="2675" customFormat="1"/>
    <row r="2676" customFormat="1"/>
    <row r="2677" customFormat="1"/>
    <row r="2678" customFormat="1"/>
    <row r="2679" customFormat="1"/>
    <row r="2680" customFormat="1"/>
    <row r="2681" customFormat="1"/>
    <row r="2682" customFormat="1"/>
    <row r="2683" customFormat="1"/>
    <row r="2684" customFormat="1"/>
    <row r="2685" customFormat="1"/>
    <row r="2686" customFormat="1"/>
    <row r="2687" customFormat="1"/>
    <row r="2688" customFormat="1"/>
    <row r="2689" customFormat="1"/>
    <row r="2690" customFormat="1"/>
    <row r="2691" customFormat="1"/>
    <row r="2692" customFormat="1"/>
    <row r="2693" customFormat="1"/>
    <row r="2694" customFormat="1"/>
    <row r="2695" customFormat="1"/>
    <row r="2696" customFormat="1"/>
    <row r="2697" customFormat="1"/>
    <row r="2698" customFormat="1"/>
    <row r="2699" customFormat="1"/>
    <row r="2700" customFormat="1"/>
    <row r="2701" customFormat="1"/>
    <row r="2702" customFormat="1"/>
    <row r="2703" customFormat="1"/>
    <row r="2704" customFormat="1"/>
    <row r="2705" customFormat="1"/>
    <row r="2706" customFormat="1"/>
    <row r="2707" customFormat="1"/>
    <row r="2708" customFormat="1"/>
    <row r="2709" customFormat="1"/>
    <row r="2710" customFormat="1"/>
    <row r="2711" customFormat="1"/>
    <row r="2712" customFormat="1"/>
    <row r="2713" customFormat="1"/>
    <row r="2714" customFormat="1"/>
    <row r="2715" customFormat="1"/>
    <row r="2716" customFormat="1"/>
    <row r="2717" customFormat="1"/>
    <row r="2718" customFormat="1"/>
    <row r="2719" customFormat="1"/>
    <row r="2720" customFormat="1"/>
    <row r="2721" customFormat="1"/>
    <row r="2722" customFormat="1"/>
    <row r="2723" customFormat="1"/>
    <row r="2724" customFormat="1"/>
    <row r="2725" customFormat="1"/>
    <row r="2726" customFormat="1"/>
    <row r="2727" customFormat="1"/>
    <row r="2728" customFormat="1"/>
    <row r="2729" customFormat="1"/>
    <row r="2730" customFormat="1"/>
    <row r="2731" customFormat="1"/>
    <row r="2732" customFormat="1"/>
    <row r="2733" customFormat="1"/>
    <row r="2734" customFormat="1"/>
    <row r="2735" customFormat="1"/>
    <row r="2736" customFormat="1"/>
    <row r="2737" customFormat="1"/>
    <row r="2738" customFormat="1"/>
    <row r="2739" customFormat="1"/>
    <row r="2740" customFormat="1"/>
    <row r="2741" customFormat="1"/>
    <row r="2742" customFormat="1"/>
    <row r="2743" customFormat="1"/>
    <row r="2744" customFormat="1"/>
    <row r="2745" customFormat="1"/>
    <row r="2746" customFormat="1"/>
    <row r="2747" customFormat="1"/>
    <row r="2748" customFormat="1"/>
    <row r="2749" customFormat="1"/>
    <row r="2750" customFormat="1"/>
    <row r="2751" customFormat="1"/>
    <row r="2752" customFormat="1"/>
    <row r="2753" customFormat="1"/>
    <row r="2754" customFormat="1"/>
    <row r="2755" customFormat="1"/>
    <row r="2756" customFormat="1"/>
    <row r="2757" customFormat="1"/>
    <row r="2758" customFormat="1"/>
    <row r="2759" customFormat="1"/>
    <row r="2760" customFormat="1"/>
    <row r="2761" customFormat="1"/>
    <row r="2762" customFormat="1"/>
    <row r="2763" customFormat="1"/>
    <row r="2764" customFormat="1"/>
    <row r="2765" customFormat="1"/>
    <row r="2766" customFormat="1"/>
    <row r="2767" customFormat="1"/>
    <row r="2768" customFormat="1"/>
    <row r="2769" customFormat="1"/>
    <row r="2770" customFormat="1"/>
    <row r="2771" customFormat="1"/>
    <row r="2772" customFormat="1"/>
    <row r="2773" customFormat="1"/>
    <row r="2774" customFormat="1"/>
    <row r="2775" customFormat="1"/>
    <row r="2776" customFormat="1"/>
    <row r="2777" customFormat="1"/>
    <row r="2778" customFormat="1"/>
    <row r="2779" customFormat="1"/>
    <row r="2780" customFormat="1"/>
    <row r="2781" customFormat="1"/>
    <row r="2782" customFormat="1"/>
    <row r="2783" customFormat="1"/>
    <row r="2784" customFormat="1"/>
    <row r="2785" customFormat="1"/>
    <row r="2786" customFormat="1"/>
    <row r="2787" customFormat="1"/>
    <row r="2788" customFormat="1"/>
    <row r="2789" customFormat="1"/>
    <row r="2790" customFormat="1"/>
    <row r="2791" customFormat="1"/>
    <row r="2792" customFormat="1"/>
    <row r="2793" customFormat="1"/>
    <row r="2794" customFormat="1"/>
    <row r="2795" customFormat="1"/>
    <row r="2796" customFormat="1"/>
    <row r="2797" customFormat="1"/>
    <row r="2798" customFormat="1"/>
    <row r="2799" customFormat="1"/>
    <row r="2800" customFormat="1"/>
    <row r="2801" customFormat="1"/>
    <row r="2802" customFormat="1"/>
    <row r="2803" customFormat="1"/>
    <row r="2804" customFormat="1"/>
    <row r="2805" customFormat="1"/>
    <row r="2806" customFormat="1"/>
    <row r="2807" customFormat="1"/>
    <row r="2808" customFormat="1"/>
    <row r="2809" customFormat="1"/>
    <row r="2810" customFormat="1"/>
    <row r="2811" customFormat="1"/>
    <row r="2812" customFormat="1"/>
    <row r="2813" customFormat="1"/>
    <row r="2814" customFormat="1"/>
    <row r="2815" customFormat="1"/>
    <row r="2816" customFormat="1"/>
    <row r="2817" customFormat="1"/>
    <row r="2818" customFormat="1"/>
    <row r="2819" customFormat="1"/>
    <row r="2820" customFormat="1"/>
    <row r="2821" customFormat="1"/>
    <row r="2822" customFormat="1"/>
    <row r="2823" customFormat="1"/>
    <row r="2824" customFormat="1"/>
    <row r="2825" customFormat="1"/>
    <row r="2826" customFormat="1"/>
    <row r="2827" customFormat="1"/>
    <row r="2828" customFormat="1"/>
    <row r="2829" customFormat="1"/>
    <row r="2830" customFormat="1"/>
    <row r="2831" customFormat="1"/>
    <row r="2832" customFormat="1"/>
    <row r="2833" customFormat="1"/>
    <row r="2834" customFormat="1"/>
    <row r="2835" customFormat="1"/>
    <row r="2836" customFormat="1"/>
    <row r="2837" customFormat="1"/>
    <row r="2838" customFormat="1"/>
    <row r="2839" customFormat="1"/>
    <row r="2840" customFormat="1"/>
    <row r="2841" customFormat="1"/>
    <row r="2842" customFormat="1"/>
    <row r="2843" customFormat="1"/>
    <row r="2844" customFormat="1"/>
    <row r="2845" customFormat="1"/>
    <row r="2846" customFormat="1"/>
    <row r="2847" customFormat="1"/>
    <row r="2848" customFormat="1"/>
    <row r="2849" customFormat="1"/>
    <row r="2850" customFormat="1"/>
    <row r="2851" customFormat="1"/>
    <row r="2852" customFormat="1"/>
    <row r="2853" customFormat="1"/>
    <row r="2854" customFormat="1"/>
    <row r="2855" customFormat="1"/>
    <row r="2856" customFormat="1"/>
    <row r="2857" customFormat="1"/>
    <row r="2858" customFormat="1"/>
    <row r="2859" customFormat="1"/>
    <row r="2860" customFormat="1"/>
    <row r="2861" customFormat="1"/>
    <row r="2862" customFormat="1"/>
    <row r="2863" customFormat="1"/>
    <row r="2864" customFormat="1"/>
    <row r="2865" customFormat="1"/>
    <row r="2866" customFormat="1"/>
    <row r="2867" customFormat="1"/>
    <row r="2868" customFormat="1"/>
    <row r="2869" customFormat="1"/>
    <row r="2870" customFormat="1"/>
    <row r="2871" customFormat="1"/>
    <row r="2872" customFormat="1"/>
    <row r="2873" customFormat="1"/>
    <row r="2874" customFormat="1"/>
    <row r="2875" customFormat="1"/>
    <row r="2876" customFormat="1"/>
    <row r="2877" customFormat="1"/>
    <row r="2878" customFormat="1"/>
    <row r="2879" customFormat="1"/>
    <row r="2880" customFormat="1"/>
    <row r="2881" customFormat="1"/>
    <row r="2882" customFormat="1"/>
    <row r="2883" customFormat="1"/>
    <row r="2884" customFormat="1"/>
    <row r="2885" customFormat="1"/>
    <row r="2886" customFormat="1"/>
    <row r="2887" customFormat="1"/>
    <row r="2888" customFormat="1"/>
    <row r="2889" customFormat="1"/>
    <row r="2890" customFormat="1"/>
    <row r="2891" customFormat="1"/>
    <row r="2892" customFormat="1"/>
    <row r="2893" customFormat="1"/>
    <row r="2894" customFormat="1"/>
    <row r="2895" customFormat="1"/>
    <row r="2896" customFormat="1"/>
    <row r="2897" customFormat="1"/>
    <row r="2898" customFormat="1"/>
    <row r="2899" customFormat="1"/>
    <row r="2900" customFormat="1"/>
    <row r="2901" customFormat="1"/>
    <row r="2902" customFormat="1"/>
    <row r="2903" customFormat="1"/>
    <row r="2904" customFormat="1"/>
    <row r="2905" customFormat="1"/>
    <row r="2906" customFormat="1"/>
    <row r="2907" customFormat="1"/>
    <row r="2908" customFormat="1"/>
    <row r="2909" customFormat="1"/>
    <row r="2910" customFormat="1"/>
    <row r="2911" customFormat="1"/>
    <row r="2912" customFormat="1"/>
    <row r="2913" customFormat="1"/>
    <row r="2914" customFormat="1"/>
    <row r="2915" customFormat="1"/>
    <row r="2916" customFormat="1"/>
    <row r="2917" customFormat="1"/>
    <row r="2918" customFormat="1"/>
    <row r="2919" customFormat="1"/>
    <row r="2920" customFormat="1"/>
    <row r="2921" customFormat="1"/>
    <row r="2922" customFormat="1"/>
    <row r="2923" customFormat="1"/>
    <row r="2924" customFormat="1"/>
    <row r="2925" customFormat="1"/>
    <row r="2926" customFormat="1"/>
    <row r="2927" customFormat="1"/>
    <row r="2928" customFormat="1"/>
    <row r="2929" customFormat="1"/>
    <row r="2930" customFormat="1"/>
    <row r="2931" customFormat="1"/>
    <row r="2932" customFormat="1"/>
    <row r="2933" customFormat="1"/>
    <row r="2934" customFormat="1"/>
    <row r="2935" customFormat="1"/>
    <row r="2936" customFormat="1"/>
    <row r="2937" customFormat="1"/>
    <row r="2938" customFormat="1"/>
    <row r="2939" customFormat="1"/>
    <row r="2940" customFormat="1"/>
    <row r="2941" customFormat="1"/>
    <row r="2942" customFormat="1"/>
    <row r="2943" customFormat="1"/>
    <row r="2944" customFormat="1"/>
    <row r="2945" customFormat="1"/>
    <row r="2946" customFormat="1"/>
    <row r="2947" customFormat="1"/>
    <row r="2948" customFormat="1"/>
    <row r="2949" customFormat="1"/>
    <row r="2950" customFormat="1"/>
    <row r="2951" customFormat="1"/>
    <row r="2952" customFormat="1"/>
    <row r="2953" customFormat="1"/>
    <row r="2954" customFormat="1"/>
    <row r="2955" customFormat="1"/>
    <row r="2956" customFormat="1"/>
    <row r="2957" customFormat="1"/>
    <row r="2958" customFormat="1"/>
    <row r="2959" customFormat="1"/>
    <row r="2960" customFormat="1"/>
    <row r="2961" customFormat="1"/>
    <row r="2962" customFormat="1"/>
    <row r="2963" customFormat="1"/>
    <row r="2964" customFormat="1"/>
    <row r="2965" customFormat="1"/>
    <row r="2966" customFormat="1"/>
    <row r="2967" customFormat="1"/>
    <row r="2968" customFormat="1"/>
    <row r="2969" customFormat="1"/>
    <row r="2970" customFormat="1"/>
    <row r="2971" customFormat="1"/>
    <row r="2972" customFormat="1"/>
    <row r="2973" customFormat="1"/>
    <row r="2974" customFormat="1"/>
    <row r="2975" customFormat="1"/>
    <row r="2976" customFormat="1"/>
    <row r="2977" customFormat="1"/>
    <row r="2978" customFormat="1"/>
    <row r="2979" customFormat="1"/>
    <row r="2980" customFormat="1"/>
    <row r="2981" customFormat="1"/>
    <row r="2982" customFormat="1"/>
    <row r="2983" customFormat="1"/>
    <row r="2984" customFormat="1"/>
    <row r="2985" customFormat="1"/>
    <row r="2986" customFormat="1"/>
    <row r="2987" customFormat="1"/>
    <row r="2988" customFormat="1"/>
    <row r="2989" customFormat="1"/>
    <row r="2990" customFormat="1"/>
    <row r="2991" customFormat="1"/>
    <row r="2992" customFormat="1"/>
    <row r="2993" customFormat="1"/>
    <row r="2994" customFormat="1"/>
    <row r="2995" customFormat="1"/>
    <row r="2996" customFormat="1"/>
    <row r="2997" customFormat="1"/>
    <row r="2998" customFormat="1"/>
    <row r="2999" customFormat="1"/>
    <row r="3000" customFormat="1"/>
    <row r="3001" customFormat="1"/>
    <row r="3002" customFormat="1"/>
    <row r="3003" customFormat="1"/>
    <row r="3004" customFormat="1"/>
    <row r="3005" customFormat="1"/>
    <row r="3006" customFormat="1"/>
    <row r="3007" customFormat="1"/>
    <row r="3008" customFormat="1"/>
    <row r="3009" customFormat="1"/>
    <row r="3010" customFormat="1"/>
    <row r="3011" customFormat="1"/>
    <row r="3012" customFormat="1"/>
    <row r="3013" customFormat="1"/>
    <row r="3014" customFormat="1"/>
    <row r="3015" customFormat="1"/>
    <row r="3016" customFormat="1"/>
    <row r="3017" customFormat="1"/>
    <row r="3018" customFormat="1"/>
    <row r="3019" customFormat="1"/>
    <row r="3020" customFormat="1"/>
    <row r="3021" customFormat="1"/>
    <row r="3022" customFormat="1"/>
    <row r="3023" customFormat="1"/>
    <row r="3024" customFormat="1"/>
    <row r="3025" customFormat="1"/>
    <row r="3026" customFormat="1"/>
    <row r="3027" customFormat="1"/>
    <row r="3028" customFormat="1"/>
    <row r="3029" customFormat="1"/>
    <row r="3030" customFormat="1"/>
    <row r="3031" customFormat="1"/>
    <row r="3032" customFormat="1"/>
    <row r="3033" customFormat="1"/>
    <row r="3034" customFormat="1"/>
    <row r="3035" customFormat="1"/>
    <row r="3036" customFormat="1"/>
    <row r="3037" customFormat="1"/>
    <row r="3038" customFormat="1"/>
    <row r="3039" customFormat="1"/>
    <row r="3040" customFormat="1"/>
    <row r="3041" customFormat="1"/>
    <row r="3042" customFormat="1"/>
    <row r="3043" customFormat="1"/>
    <row r="3044" customFormat="1"/>
    <row r="3045" customFormat="1"/>
    <row r="3046" customFormat="1"/>
    <row r="3047" customFormat="1"/>
    <row r="3048" customFormat="1"/>
    <row r="3049" customFormat="1"/>
    <row r="3050" customFormat="1"/>
    <row r="3051" customFormat="1"/>
    <row r="3052" customFormat="1"/>
    <row r="3053" customFormat="1"/>
    <row r="3054" customFormat="1"/>
    <row r="3055" customFormat="1"/>
    <row r="3056" customFormat="1"/>
    <row r="3057" customFormat="1"/>
    <row r="3058" customFormat="1"/>
    <row r="3059" customFormat="1"/>
    <row r="3060" customFormat="1"/>
    <row r="3061" customFormat="1"/>
    <row r="3062" customFormat="1"/>
    <row r="3063" customFormat="1"/>
    <row r="3064" customFormat="1"/>
    <row r="3065" customFormat="1"/>
    <row r="3066" customFormat="1"/>
    <row r="3067" customFormat="1"/>
    <row r="3068" customFormat="1"/>
    <row r="3069" customFormat="1"/>
    <row r="3070" customFormat="1"/>
    <row r="3071" customFormat="1"/>
    <row r="3072" customFormat="1"/>
    <row r="3073" customFormat="1"/>
    <row r="3074" customFormat="1"/>
    <row r="3075" customFormat="1"/>
    <row r="3076" customFormat="1"/>
    <row r="3077" customFormat="1"/>
    <row r="3078" customFormat="1"/>
    <row r="3079" customFormat="1"/>
    <row r="3080" customFormat="1"/>
    <row r="3081" customFormat="1"/>
    <row r="3082" customFormat="1"/>
    <row r="3083" customFormat="1"/>
    <row r="3084" customFormat="1"/>
    <row r="3085" customFormat="1"/>
    <row r="3086" customFormat="1"/>
    <row r="3087" customFormat="1"/>
    <row r="3088" customFormat="1"/>
    <row r="3089" customFormat="1"/>
    <row r="3090" customFormat="1"/>
    <row r="3091" customFormat="1"/>
    <row r="3092" customFormat="1"/>
    <row r="3093" customFormat="1"/>
    <row r="3094" customFormat="1"/>
    <row r="3095" customFormat="1"/>
    <row r="3096" customFormat="1"/>
    <row r="3097" customFormat="1"/>
    <row r="3098" customFormat="1"/>
    <row r="3099" customFormat="1"/>
    <row r="3100" customFormat="1"/>
    <row r="3101" customFormat="1"/>
    <row r="3102" customFormat="1"/>
    <row r="3103" customFormat="1"/>
    <row r="3104" customFormat="1"/>
    <row r="3105" customFormat="1"/>
    <row r="3106" customFormat="1"/>
    <row r="3107" customFormat="1"/>
    <row r="3108" customFormat="1"/>
    <row r="3109" customFormat="1"/>
    <row r="3110" customFormat="1"/>
    <row r="3111" customFormat="1"/>
    <row r="3112" customFormat="1"/>
    <row r="3113" customFormat="1"/>
    <row r="3114" customFormat="1"/>
    <row r="3115" customFormat="1"/>
    <row r="3116" customFormat="1"/>
    <row r="3117" customFormat="1"/>
    <row r="3118" customFormat="1"/>
    <row r="3119" customFormat="1"/>
    <row r="3120" customFormat="1"/>
    <row r="3121" customFormat="1"/>
    <row r="3122" customFormat="1"/>
    <row r="3123" customFormat="1"/>
    <row r="3124" customFormat="1"/>
    <row r="3125" customFormat="1"/>
    <row r="3126" customFormat="1"/>
    <row r="3127" customFormat="1"/>
    <row r="3128" customFormat="1"/>
    <row r="3129" customFormat="1"/>
    <row r="3130" customFormat="1"/>
    <row r="3131" customFormat="1"/>
    <row r="3132" customFormat="1"/>
    <row r="3133" customFormat="1"/>
    <row r="3134" customFormat="1"/>
    <row r="3135" customFormat="1"/>
    <row r="3136" customFormat="1"/>
    <row r="3137" customFormat="1"/>
    <row r="3138" customFormat="1"/>
    <row r="3139" customFormat="1"/>
    <row r="3140" customFormat="1"/>
    <row r="3141" customFormat="1"/>
    <row r="3142" customFormat="1"/>
    <row r="3143" customFormat="1"/>
    <row r="3144" customFormat="1"/>
    <row r="3145" customFormat="1"/>
    <row r="3146" customFormat="1"/>
    <row r="3147" customFormat="1"/>
    <row r="3148" customFormat="1"/>
    <row r="3149" customFormat="1"/>
    <row r="3150" customFormat="1"/>
    <row r="3151" customFormat="1"/>
    <row r="3152" customFormat="1"/>
    <row r="3153" customFormat="1"/>
    <row r="3154" customFormat="1"/>
    <row r="3155" customFormat="1"/>
    <row r="3156" customFormat="1"/>
    <row r="3157" customFormat="1"/>
    <row r="3158" customFormat="1"/>
    <row r="3159" customFormat="1"/>
    <row r="3160" customFormat="1"/>
    <row r="3161" customFormat="1"/>
    <row r="3162" customFormat="1"/>
    <row r="3163" customFormat="1"/>
    <row r="3164" customFormat="1"/>
    <row r="3165" customFormat="1"/>
    <row r="3166" customFormat="1"/>
    <row r="3167" customFormat="1"/>
    <row r="3168" customFormat="1"/>
    <row r="3169" customFormat="1"/>
    <row r="3170" customFormat="1"/>
    <row r="3171" customFormat="1"/>
    <row r="3172" customFormat="1"/>
    <row r="3173" customFormat="1"/>
    <row r="3174" customFormat="1"/>
    <row r="3175" customFormat="1"/>
    <row r="3176" customFormat="1"/>
    <row r="3177" customFormat="1"/>
    <row r="3178" customFormat="1"/>
    <row r="3179" customFormat="1"/>
    <row r="3180" customFormat="1"/>
    <row r="3181" customFormat="1"/>
    <row r="3182" customFormat="1"/>
    <row r="3183" customFormat="1"/>
    <row r="3184" customFormat="1"/>
    <row r="3185" customFormat="1"/>
    <row r="3186" customFormat="1"/>
    <row r="3187" customFormat="1"/>
    <row r="3188" customFormat="1"/>
    <row r="3189" customFormat="1"/>
    <row r="3190" customFormat="1"/>
    <row r="3191" customFormat="1"/>
    <row r="3192" customFormat="1"/>
    <row r="3193" customFormat="1"/>
    <row r="3194" customFormat="1"/>
    <row r="3195" customFormat="1"/>
    <row r="3196" customFormat="1"/>
    <row r="3197" customFormat="1"/>
    <row r="3198" customFormat="1"/>
    <row r="3199" customFormat="1"/>
    <row r="3200" customFormat="1"/>
    <row r="3201" customFormat="1"/>
    <row r="3202" customFormat="1"/>
    <row r="3203" customFormat="1"/>
    <row r="3204" customFormat="1"/>
    <row r="3205" customFormat="1"/>
    <row r="3206" customFormat="1"/>
    <row r="3207" customFormat="1"/>
    <row r="3208" customFormat="1"/>
    <row r="3209" customFormat="1"/>
    <row r="3210" customFormat="1"/>
    <row r="3211" customFormat="1"/>
    <row r="3212" customFormat="1"/>
    <row r="3213" customFormat="1"/>
    <row r="3214" customFormat="1"/>
    <row r="3215" customFormat="1"/>
    <row r="3216" customFormat="1"/>
    <row r="3217" customFormat="1"/>
    <row r="3218" customFormat="1"/>
    <row r="3219" customFormat="1"/>
    <row r="3220" customFormat="1"/>
    <row r="3221" customFormat="1"/>
    <row r="3222" customFormat="1"/>
    <row r="3223" customFormat="1"/>
    <row r="3224" customFormat="1"/>
    <row r="3225" customFormat="1"/>
    <row r="3226" customFormat="1"/>
    <row r="3227" customFormat="1"/>
    <row r="3228" customFormat="1"/>
    <row r="3229" customFormat="1"/>
    <row r="3230" customFormat="1"/>
    <row r="3231" customFormat="1"/>
    <row r="3232" customFormat="1"/>
    <row r="3233" customFormat="1"/>
    <row r="3234" customFormat="1"/>
    <row r="3235" customFormat="1"/>
    <row r="3236" customFormat="1"/>
    <row r="3237" customFormat="1"/>
    <row r="3238" customFormat="1"/>
    <row r="3239" customFormat="1"/>
    <row r="3240" customFormat="1"/>
    <row r="3241" customFormat="1"/>
    <row r="3242" customFormat="1"/>
    <row r="3243" customFormat="1"/>
    <row r="3244" customFormat="1"/>
    <row r="3245" customFormat="1"/>
    <row r="3246" customFormat="1"/>
    <row r="3247" customFormat="1"/>
    <row r="3248" customFormat="1"/>
    <row r="3249" customFormat="1"/>
    <row r="3250" customFormat="1"/>
    <row r="3251" customFormat="1"/>
    <row r="3252" customFormat="1"/>
    <row r="3253" customFormat="1"/>
    <row r="3254" customFormat="1"/>
    <row r="3255" customFormat="1"/>
    <row r="3256" customFormat="1"/>
    <row r="3257" customFormat="1"/>
    <row r="3258" customFormat="1"/>
    <row r="3259" customFormat="1"/>
    <row r="3260" customFormat="1"/>
    <row r="3261" customFormat="1"/>
    <row r="3262" customFormat="1"/>
    <row r="3263" customFormat="1"/>
    <row r="3264" customFormat="1"/>
    <row r="3265" customFormat="1"/>
    <row r="3266" customFormat="1"/>
    <row r="3267" customFormat="1"/>
    <row r="3268" customFormat="1"/>
    <row r="3269" customFormat="1"/>
    <row r="3270" customFormat="1"/>
    <row r="3271" customFormat="1"/>
    <row r="3272" customFormat="1"/>
    <row r="3273" customFormat="1"/>
    <row r="3274" customFormat="1"/>
    <row r="3275" customFormat="1"/>
    <row r="3276" customFormat="1"/>
    <row r="3277" customFormat="1"/>
    <row r="3278" customFormat="1"/>
    <row r="3279" customFormat="1"/>
    <row r="3280" customFormat="1"/>
    <row r="3281" customFormat="1"/>
    <row r="3282" customFormat="1"/>
    <row r="3283" customFormat="1"/>
    <row r="3284" customFormat="1"/>
    <row r="3285" customFormat="1"/>
    <row r="3286" customFormat="1"/>
    <row r="3287" customFormat="1"/>
    <row r="3288" customFormat="1"/>
    <row r="3289" customFormat="1"/>
    <row r="3290" customFormat="1"/>
    <row r="3291" customFormat="1"/>
    <row r="3292" customFormat="1"/>
    <row r="3293" customFormat="1"/>
    <row r="3294" customFormat="1"/>
    <row r="3295" customFormat="1"/>
    <row r="3296" customFormat="1"/>
    <row r="3297" customFormat="1"/>
    <row r="3298" customFormat="1"/>
    <row r="3299" customFormat="1"/>
    <row r="3300" customFormat="1"/>
    <row r="3301" customFormat="1"/>
    <row r="3302" customFormat="1"/>
    <row r="3303" customFormat="1"/>
    <row r="3304" customFormat="1"/>
    <row r="3305" customFormat="1"/>
    <row r="3306" customFormat="1"/>
    <row r="3307" customFormat="1"/>
    <row r="3308" customFormat="1"/>
    <row r="3309" customFormat="1"/>
    <row r="3310" customFormat="1"/>
    <row r="3311" customFormat="1"/>
    <row r="3312" customFormat="1"/>
    <row r="3313" customFormat="1"/>
    <row r="3314" customFormat="1"/>
    <row r="3315" customFormat="1"/>
    <row r="3316" customFormat="1"/>
    <row r="3317" customFormat="1"/>
    <row r="3318" customFormat="1"/>
    <row r="3319" customFormat="1"/>
    <row r="3320" customFormat="1"/>
    <row r="3321" customFormat="1"/>
    <row r="3322" customFormat="1"/>
    <row r="3323" customFormat="1"/>
    <row r="3324" customFormat="1"/>
    <row r="3325" customFormat="1"/>
    <row r="3326" customFormat="1"/>
    <row r="3327" customFormat="1"/>
    <row r="3328" customFormat="1"/>
    <row r="3329" customFormat="1"/>
    <row r="3330" customFormat="1"/>
    <row r="3331" customFormat="1"/>
    <row r="3332" customFormat="1"/>
    <row r="3333" customFormat="1"/>
    <row r="3334" customFormat="1"/>
    <row r="3335" customFormat="1"/>
    <row r="3336" customFormat="1"/>
    <row r="3337" customFormat="1"/>
    <row r="3338" customFormat="1"/>
    <row r="3339" customFormat="1"/>
    <row r="3340" customFormat="1"/>
    <row r="3341" customFormat="1"/>
    <row r="3342" customFormat="1"/>
    <row r="3343" customFormat="1"/>
    <row r="3344" customFormat="1"/>
    <row r="3345" customFormat="1"/>
    <row r="3346" customFormat="1"/>
    <row r="3347" customFormat="1"/>
    <row r="3348" customFormat="1"/>
    <row r="3349" customFormat="1"/>
    <row r="3350" customFormat="1"/>
    <row r="3351" customFormat="1"/>
    <row r="3352" customFormat="1"/>
    <row r="3353" customFormat="1"/>
    <row r="3354" customFormat="1"/>
    <row r="3355" customFormat="1"/>
    <row r="3356" customFormat="1"/>
    <row r="3357" customFormat="1"/>
    <row r="3358" customFormat="1"/>
    <row r="3359" customFormat="1"/>
    <row r="3360" customFormat="1"/>
    <row r="3361" customFormat="1"/>
    <row r="3362" customFormat="1"/>
    <row r="3363" customFormat="1"/>
    <row r="3364" customFormat="1"/>
    <row r="3365" customFormat="1"/>
    <row r="3366" customFormat="1"/>
    <row r="3367" customFormat="1"/>
    <row r="3368" customFormat="1"/>
    <row r="3369" customFormat="1"/>
    <row r="3370" customFormat="1"/>
    <row r="3371" customFormat="1"/>
    <row r="3372" customFormat="1"/>
    <row r="3373" customFormat="1"/>
    <row r="3374" customFormat="1"/>
    <row r="3375" customFormat="1"/>
    <row r="3376" customFormat="1"/>
    <row r="3377" customFormat="1"/>
    <row r="3378" customFormat="1"/>
    <row r="3379" customFormat="1"/>
    <row r="3380" customFormat="1"/>
    <row r="3381" customFormat="1"/>
    <row r="3382" customFormat="1"/>
    <row r="3383" customFormat="1"/>
    <row r="3384" customFormat="1"/>
    <row r="3385" customFormat="1"/>
    <row r="3386" customFormat="1"/>
    <row r="3387" customFormat="1"/>
    <row r="3388" customFormat="1"/>
    <row r="3389" customFormat="1"/>
    <row r="3390" customFormat="1"/>
    <row r="3391" customFormat="1"/>
    <row r="3392" customFormat="1"/>
    <row r="3393" customFormat="1"/>
    <row r="3394" customFormat="1"/>
    <row r="3395" customFormat="1"/>
    <row r="3396" customFormat="1"/>
    <row r="3397" customFormat="1"/>
    <row r="3398" customFormat="1"/>
    <row r="3399" customFormat="1"/>
    <row r="3400" customFormat="1"/>
    <row r="3401" customFormat="1"/>
    <row r="3402" customFormat="1"/>
    <row r="3403" customFormat="1"/>
    <row r="3404" customFormat="1"/>
    <row r="3405" customFormat="1"/>
    <row r="3406" customFormat="1"/>
    <row r="3407" customFormat="1"/>
    <row r="3408" customFormat="1"/>
    <row r="3409" customFormat="1"/>
    <row r="3410" customFormat="1"/>
    <row r="3411" customFormat="1"/>
    <row r="3412" customFormat="1"/>
    <row r="3413" customFormat="1"/>
    <row r="3414" customFormat="1"/>
    <row r="3415" customFormat="1"/>
    <row r="3416" customFormat="1"/>
    <row r="3417" customFormat="1"/>
    <row r="3418" customFormat="1"/>
    <row r="3419" customFormat="1"/>
    <row r="3420" customFormat="1"/>
    <row r="3421" customFormat="1"/>
    <row r="3422" customFormat="1"/>
    <row r="3423" customFormat="1"/>
    <row r="3424" customFormat="1"/>
    <row r="3425" customFormat="1"/>
    <row r="3426" customFormat="1"/>
    <row r="3427" customFormat="1"/>
    <row r="3428" customFormat="1"/>
    <row r="3429" customFormat="1"/>
    <row r="3430" customFormat="1"/>
    <row r="3431" customFormat="1"/>
    <row r="3432" customFormat="1"/>
    <row r="3433" customFormat="1"/>
    <row r="3434" customFormat="1"/>
    <row r="3435" customFormat="1"/>
    <row r="3436" customFormat="1"/>
    <row r="3437" customFormat="1"/>
    <row r="3438" customFormat="1"/>
    <row r="3439" customFormat="1"/>
    <row r="3440" customFormat="1"/>
    <row r="3441" customFormat="1"/>
    <row r="3442" customFormat="1"/>
    <row r="3443" customFormat="1"/>
    <row r="3444" customFormat="1"/>
    <row r="3445" customFormat="1"/>
    <row r="3446" customFormat="1"/>
    <row r="3447" customFormat="1"/>
    <row r="3448" customFormat="1"/>
    <row r="3449" customFormat="1"/>
    <row r="3450" customFormat="1"/>
    <row r="3451" customFormat="1"/>
    <row r="3452" customFormat="1"/>
    <row r="3453" customFormat="1"/>
    <row r="3454" customFormat="1"/>
    <row r="3455" customFormat="1"/>
    <row r="3456" customFormat="1"/>
    <row r="3457" spans="8:9" customFormat="1"/>
    <row r="3458" spans="8:9" customFormat="1"/>
    <row r="3459" spans="8:9" customFormat="1"/>
    <row r="3460" spans="8:9" customFormat="1"/>
    <row r="3461" spans="8:9" customFormat="1"/>
    <row r="3462" spans="8:9" customFormat="1"/>
    <row r="3463" spans="8:9" ht="16">
      <c r="H3463" s="1"/>
      <c r="I3463" s="1"/>
    </row>
    <row r="3464" spans="8:9" ht="16">
      <c r="H3464" s="1"/>
      <c r="I3464" s="1"/>
    </row>
    <row r="3465" spans="8:9" ht="16">
      <c r="H3465" s="1"/>
      <c r="I3465" s="1"/>
    </row>
    <row r="3466" spans="8:9" ht="16">
      <c r="H3466" s="1"/>
      <c r="I3466" s="1"/>
    </row>
    <row r="3467" spans="8:9" ht="16">
      <c r="H3467" s="1"/>
      <c r="I3467" s="1"/>
    </row>
    <row r="3468" spans="8:9" ht="16">
      <c r="H3468" s="1"/>
      <c r="I3468" s="1"/>
    </row>
    <row r="3469" spans="8:9" ht="16">
      <c r="H3469" s="1"/>
      <c r="I3469" s="1"/>
    </row>
    <row r="3470" spans="8:9" ht="16">
      <c r="H3470" s="1"/>
      <c r="I3470" s="1"/>
    </row>
    <row r="3471" spans="8:9" ht="16">
      <c r="H3471" s="1"/>
      <c r="I3471" s="1"/>
    </row>
    <row r="3472" spans="8:9" ht="16">
      <c r="H3472" s="1"/>
      <c r="I3472" s="1"/>
    </row>
    <row r="3473" spans="8:9" ht="16">
      <c r="H3473" s="1"/>
      <c r="I3473" s="1"/>
    </row>
    <row r="3474" spans="8:9" ht="16">
      <c r="H3474" s="1"/>
      <c r="I3474" s="1"/>
    </row>
    <row r="3475" spans="8:9" ht="16">
      <c r="H3475" s="1"/>
      <c r="I3475" s="1"/>
    </row>
    <row r="3476" spans="8:9" ht="16">
      <c r="H3476" s="1"/>
      <c r="I3476" s="1"/>
    </row>
    <row r="3477" spans="8:9" ht="16">
      <c r="H3477" s="1"/>
      <c r="I3477" s="1"/>
    </row>
    <row r="3478" spans="8:9" ht="16">
      <c r="H3478" s="1"/>
      <c r="I3478" s="1"/>
    </row>
  </sheetData>
  <sheetProtection password="DEA9" sheet="1"/>
  <mergeCells count="6">
    <mergeCell ref="C1:D1"/>
    <mergeCell ref="E1:F1"/>
    <mergeCell ref="G1:H1"/>
    <mergeCell ref="K1:L1"/>
    <mergeCell ref="O1:P1"/>
    <mergeCell ref="S1:T1"/>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32"/>
  <sheetViews>
    <sheetView zoomScale="80" zoomScaleNormal="80" workbookViewId="0">
      <selection activeCell="B30" sqref="B30"/>
    </sheetView>
  </sheetViews>
  <sheetFormatPr baseColWidth="10" defaultColWidth="11.5" defaultRowHeight="15"/>
  <cols>
    <col min="1" max="1" width="34.5" style="30" customWidth="1"/>
    <col min="2" max="2" width="35.6640625" style="30" customWidth="1"/>
    <col min="3" max="3" width="39.33203125" style="30" customWidth="1"/>
    <col min="4" max="4" width="27" style="30" customWidth="1"/>
    <col min="5" max="5" width="40.83203125" style="30" customWidth="1"/>
    <col min="6" max="6" width="6.1640625" style="30" customWidth="1"/>
    <col min="7" max="16384" width="11.5" style="30"/>
  </cols>
  <sheetData>
    <row r="1" spans="1:4" ht="30.75" customHeight="1">
      <c r="A1" s="375" t="s">
        <v>328</v>
      </c>
      <c r="B1" s="375"/>
      <c r="C1" s="375"/>
      <c r="D1" s="375"/>
    </row>
    <row r="2" spans="1:4" ht="15" customHeight="1"/>
    <row r="3" spans="1:4" ht="81.75" customHeight="1">
      <c r="A3" s="31"/>
      <c r="B3" s="32" t="s">
        <v>352</v>
      </c>
      <c r="C3" s="33" t="s">
        <v>355</v>
      </c>
      <c r="D3" s="46" t="s">
        <v>146</v>
      </c>
    </row>
    <row r="4" spans="1:4" ht="35.25" customHeight="1">
      <c r="A4" s="34" t="s">
        <v>145</v>
      </c>
      <c r="B4" s="35" t="s">
        <v>147</v>
      </c>
      <c r="C4" s="36" t="s">
        <v>147</v>
      </c>
      <c r="D4" s="37" t="s">
        <v>147</v>
      </c>
    </row>
    <row r="5" spans="1:4">
      <c r="A5" s="43" t="s">
        <v>95</v>
      </c>
      <c r="B5" s="81">
        <f>SUMIF('Data Entry'!$AR$7:$AR$1507,A5,'Data Entry'!$AQ$7:$AQ$1507)+SUMIF('Data Entry'!$AU$7:$AU$1507,A5,'Data Entry'!$AT$7:$AT$1507)+SUMIF('Data Entry'!$AX$7:$AX$1507,A5,'Data Entry'!$AW$7:$AW$1507)+SUMIF('Data Entry'!$BA$7:$BA$1507,A5,'Data Entry'!$AZ$7:$AZ$1507)</f>
        <v>0</v>
      </c>
      <c r="C5" s="81">
        <f>SUMIFS('Data Entry'!$AQ$7:$AQ$1507,'Data Entry'!$AR$7:$AR$1507,A5,'Data Entry'!$E$7:$E$1507,"Sí")+SUMIFS('Data Entry'!$AT$7:$AT$1507,'Data Entry'!$AU$7:$AU$1507,A5,'Data Entry'!$E$7:$E$1507,"Sí")+SUMIFS('Data Entry'!$AW$7:$AW$1507,'Data Entry'!$AX$7:$AX$1507,A5,'Data Entry'!$E$7:$E$1507,"Sí")+SUMIFS('Data Entry'!$AZ$7:$AZ$1507,'Data Entry'!$BA$7:$BA$1507,A5,'Data Entry'!$E$7:$E$1507,"Sí")</f>
        <v>0</v>
      </c>
      <c r="D5" s="82">
        <f>SUMIFS('Data Entry'!$AQ$7:$AQ$1507,'Data Entry'!$AR$7:$AR$1507,A5,'Data Entry'!F$7:$F$1507,"Sí")+SUMIFS('Data Entry'!$AT$7:$AT$1507,'Data Entry'!$AU$7:$AU$1507,A5,'Data Entry'!F$7:$F$1507,"Sí")+SUMIFS('Data Entry'!$AW$7:$AW$1507,'Data Entry'!$AX$7:$AX$1507,A5,'Data Entry'!F$7:$F$1507,"Sí")+SUMIFS('Data Entry'!$AZ$7:$AZ$1507,'Data Entry'!$BA$7:$BA$1507,A5,'Data Entry'!F$7:$F$1507,"Sí")</f>
        <v>0</v>
      </c>
    </row>
    <row r="6" spans="1:4">
      <c r="A6" s="38" t="s">
        <v>96</v>
      </c>
      <c r="B6" s="83">
        <f>SUMIF('Data Entry'!$AR$7:$AR$1507,A6,'Data Entry'!$AQ$7:$AQ$1507)+SUMIF('Data Entry'!$AU$7:$AU$1507,A6,'Data Entry'!$AT$7:$AT$1507)+SUMIF('Data Entry'!$AX$7:$AX$1507,A6,'Data Entry'!$AW$7:$AW$1507)+SUMIF('Data Entry'!$BA$7:$BA$1507,A6,'Data Entry'!$AZ$7:$AZ$1507)</f>
        <v>0</v>
      </c>
      <c r="C6" s="84">
        <f>SUMIFS('Data Entry'!$AQ$7:$AQ$1507,'Data Entry'!$AR$7:$AR$1507,A6,'Data Entry'!$E$7:$E$1507,"Sí")+SUMIFS('Data Entry'!$AT$7:$AT$1507,'Data Entry'!$AU$7:$AU$1507,A6,'Data Entry'!$E$7:$E$1507,"Sí")+SUMIFS('Data Entry'!$AW$7:$AW$1507,'Data Entry'!$AX$7:$AX$1507,A6,'Data Entry'!$E$7:$E$1507,"Sí")+SUMIFS('Data Entry'!$AZ$7:$AZ$1507,'Data Entry'!$BA$7:$BA$1507,A6,'Data Entry'!$E$7:$E$1507,"Sí")</f>
        <v>0</v>
      </c>
      <c r="D6" s="85">
        <f>SUMIFS('Data Entry'!$AQ$7:$AQ$1507,'Data Entry'!$AR$7:$AR$1507,A6,'Data Entry'!F$7:$F$1507,"Sí")+SUMIFS('Data Entry'!$AT$7:$AT$1507,'Data Entry'!$AU$7:$AU$1507,A6,'Data Entry'!F$7:$F$1507,"Sí")+SUMIFS('Data Entry'!$AW$7:$AW$1507,'Data Entry'!$AX$7:$AX$1507,A6,'Data Entry'!F$7:$F$1507,"Sí")+SUMIFS('Data Entry'!$AZ$7:$AZ$1507,'Data Entry'!$BA$7:$BA$1507,A6,'Data Entry'!F$7:$F$1507,"Sí")</f>
        <v>0</v>
      </c>
    </row>
    <row r="7" spans="1:4">
      <c r="A7" s="43" t="s">
        <v>97</v>
      </c>
      <c r="B7" s="81">
        <f>SUMIF('Data Entry'!$AR$7:$AR$1507,A7,'Data Entry'!$AQ$7:$AQ$1507)+SUMIF('Data Entry'!$AU$7:$AU$1507,A7,'Data Entry'!$AT$7:$AT$1507)+SUMIF('Data Entry'!$AX$7:$AX$1507,A7,'Data Entry'!$AW$7:$AW$1507)+SUMIF('Data Entry'!$BA$7:$BA$1507,A7,'Data Entry'!$AZ$7:$AZ$1507)</f>
        <v>0</v>
      </c>
      <c r="C7" s="81">
        <f>SUMIFS('Data Entry'!$AQ$7:$AQ$1507,'Data Entry'!$AR$7:$AR$1507,A7,'Data Entry'!$E$7:$E$1507,"Sí")+SUMIFS('Data Entry'!$AT$7:$AT$1507,'Data Entry'!$AU$7:$AU$1507,A7,'Data Entry'!$E$7:$E$1507,"Sí")+SUMIFS('Data Entry'!$AW$7:$AW$1507,'Data Entry'!$AX$7:$AX$1507,A7,'Data Entry'!$E$7:$E$1507,"Sí")+SUMIFS('Data Entry'!$AZ$7:$AZ$1507,'Data Entry'!$BA$7:$BA$1507,A7,'Data Entry'!$E$7:$E$1507,"Sí")</f>
        <v>0</v>
      </c>
      <c r="D7" s="82">
        <f>SUMIFS('Data Entry'!$AQ$7:$AQ$1507,'Data Entry'!$AR$7:$AR$1507,A7,'Data Entry'!F$7:$F$1507,"Sí")+SUMIFS('Data Entry'!$AT$7:$AT$1507,'Data Entry'!$AU$7:$AU$1507,A7,'Data Entry'!F$7:$F$1507,"Sí")+SUMIFS('Data Entry'!$AW$7:$AW$1507,'Data Entry'!$AX$7:$AX$1507,A7,'Data Entry'!F$7:$F$1507,"Sí")+SUMIFS('Data Entry'!$AZ$7:$AZ$1507,'Data Entry'!$BA$7:$BA$1507,A7,'Data Entry'!F$7:$F$1507,"Sí")</f>
        <v>0</v>
      </c>
    </row>
    <row r="8" spans="1:4">
      <c r="A8" s="38" t="s">
        <v>98</v>
      </c>
      <c r="B8" s="83">
        <f>SUM(B9:B10)</f>
        <v>0</v>
      </c>
      <c r="C8" s="86">
        <f>SUM(C9:C10)</f>
        <v>0</v>
      </c>
      <c r="D8" s="87">
        <f>SUM(D9:D10)</f>
        <v>0</v>
      </c>
    </row>
    <row r="9" spans="1:4">
      <c r="A9" s="44" t="s">
        <v>99</v>
      </c>
      <c r="B9" s="81">
        <f>SUMIF('Data Entry'!$AR$7:$AR$1507,A9,'Data Entry'!$AQ$7:$AQ$1507)+SUMIF('Data Entry'!$AU$7:$AU$1507,A9,'Data Entry'!$AT$7:$AT$1507)+SUMIF('Data Entry'!$AX$7:$AX$1507,A9,'Data Entry'!$AW$7:$AW$1507)+SUMIF('Data Entry'!$BA$7:$BA$1507,A9,'Data Entry'!$AZ$7:$AZ$1507)</f>
        <v>0</v>
      </c>
      <c r="C9" s="88">
        <f>SUMIFS('Data Entry'!$AQ$7:$AQ$1507,'Data Entry'!$AR$7:$AR$1507,A9,'Data Entry'!$E$7:$E$1507,"Sí")+SUMIFS('Data Entry'!$AT$7:$AT$1507,'Data Entry'!$AU$7:$AU$1507,A9,'Data Entry'!$E$7:$E$1507,"Sí")+SUMIFS('Data Entry'!$AW$7:$AW$1507,'Data Entry'!$AX$7:$AX$1507,A9,'Data Entry'!$E$7:$E$1507,"Sí")+SUMIFS('Data Entry'!$AZ$7:$AZ$1507,'Data Entry'!$BA$7:$BA$1507,A9,'Data Entry'!$E$7:$E$1507,"Sí")</f>
        <v>0</v>
      </c>
      <c r="D9" s="89">
        <f>SUMIFS('Data Entry'!$AQ$7:$AQ$1507,'Data Entry'!$AR$7:$AR$1507,A9,'Data Entry'!F$7:$F$1507,"Sí")+SUMIFS('Data Entry'!$AT$7:$AT$1507,'Data Entry'!$AU$7:$AU$1507,A9,'Data Entry'!F$7:$F$1507,"Sí")+SUMIFS('Data Entry'!$AW$7:$AW$1507,'Data Entry'!$AX$7:$AX$1507,A9,'Data Entry'!F$7:$F$1507,"Sí")+SUMIFS('Data Entry'!$AZ$7:$AZ$1507,'Data Entry'!$BA$7:$BA$1507,A9,'Data Entry'!F$7:$F$1507,"Sí")</f>
        <v>0</v>
      </c>
    </row>
    <row r="10" spans="1:4">
      <c r="A10" s="39" t="s">
        <v>100</v>
      </c>
      <c r="B10" s="83">
        <f>SUMIF('Data Entry'!$AR$7:$AR$1507,A10,'Data Entry'!$AQ$7:$AQ$1507)+SUMIF('Data Entry'!$AU$7:$AU$1507,A10,'Data Entry'!$AT$7:$AT$1507)+SUMIF('Data Entry'!$AX$7:$AX$1507,A10,'Data Entry'!$AW$7:$AW$1507)+SUMIF('Data Entry'!$BA$7:$BA$1507,A10,'Data Entry'!$AZ$7:$AZ$1507)</f>
        <v>0</v>
      </c>
      <c r="C10" s="86">
        <f>SUMIFS('Data Entry'!$AQ$7:$AQ$1507,'Data Entry'!$AR$7:$AR$1507,A10,'Data Entry'!$E$7:$E$1507,"Sí")+SUMIFS('Data Entry'!$AT$7:$AT$1507,'Data Entry'!$AU$7:$AU$1507,A10,'Data Entry'!$E$7:$E$1507,"Sí")+SUMIFS('Data Entry'!$AW$7:$AW$1507,'Data Entry'!$AX$7:$AX$1507,A10,'Data Entry'!$E$7:$E$1507,"Sí")+SUMIFS('Data Entry'!$AZ$7:$AZ$1507,'Data Entry'!$BA$7:$BA$1507,A10,'Data Entry'!$E$7:$E$1507,"Sí")</f>
        <v>0</v>
      </c>
      <c r="D10" s="87">
        <f>SUMIFS('Data Entry'!$AQ$7:$AQ$1507,'Data Entry'!$AR$7:$AR$1507,A10,'Data Entry'!F$7:$F$1507,"Sí")+SUMIFS('Data Entry'!$AT$7:$AT$1507,'Data Entry'!$AU$7:$AU$1507,A10,'Data Entry'!F$7:$F$1507,"Sí")+SUMIFS('Data Entry'!$AW$7:$AW$1507,'Data Entry'!$AX$7:$AX$1507,A10,'Data Entry'!F$7:$F$1507,"Sí")+SUMIFS('Data Entry'!$AZ$7:$AZ$1507,'Data Entry'!$BA$7:$BA$1507,A10,'Data Entry'!F$7:$F$1507,"Sí")</f>
        <v>0</v>
      </c>
    </row>
    <row r="11" spans="1:4">
      <c r="A11" s="43" t="s">
        <v>101</v>
      </c>
      <c r="B11" s="81">
        <f>SUMIF('Data Entry'!$AR$7:$AR$1507,A11,'Data Entry'!$AQ$7:$AQ$1507)+SUMIF('Data Entry'!$AU$7:$AU$1507,A11,'Data Entry'!$AT$7:$AT$1507)+SUMIF('Data Entry'!$AX$7:$AX$1507,A11,'Data Entry'!$AW$7:$AW$1507)+SUMIF('Data Entry'!$BA$7:$BA$1507,A11,'Data Entry'!$AZ$7:$AZ$1507)</f>
        <v>0</v>
      </c>
      <c r="C11" s="88">
        <f>SUMIFS('Data Entry'!$AQ$7:$AQ$1507,'Data Entry'!$AR$7:$AR$1507,A11,'Data Entry'!$E$7:$E$1507,"Sí")+SUMIFS('Data Entry'!$AT$7:$AT$1507,'Data Entry'!$AU$7:$AU$1507,A11,'Data Entry'!$E$7:$E$1507,"Sí")+SUMIFS('Data Entry'!$AW$7:$AW$1507,'Data Entry'!$AX$7:$AX$1507,A11,'Data Entry'!$E$7:$E$1507,"Sí")+SUMIFS('Data Entry'!$AZ$7:$AZ$1507,'Data Entry'!$BA$7:$BA$1507,A11,'Data Entry'!$E$7:$E$1507,"Sí")</f>
        <v>0</v>
      </c>
      <c r="D11" s="89">
        <f>SUMIFS('Data Entry'!$AQ$7:$AQ$1507,'Data Entry'!$AR$7:$AR$1507,A11,'Data Entry'!F$7:$F$1507,"Sí")+SUMIFS('Data Entry'!$AT$7:$AT$1507,'Data Entry'!$AU$7:$AU$1507,A11,'Data Entry'!F$7:$F$1507,"Sí")+SUMIFS('Data Entry'!$AW$7:$AW$1507,'Data Entry'!$AX$7:$AX$1507,A11,'Data Entry'!F$7:$F$1507,"Sí")+SUMIFS('Data Entry'!$AZ$7:$AZ$1507,'Data Entry'!$BA$7:$BA$1507,A11,'Data Entry'!F$7:$F$1507,"Sí")</f>
        <v>0</v>
      </c>
    </row>
    <row r="12" spans="1:4">
      <c r="A12" s="38" t="s">
        <v>102</v>
      </c>
      <c r="B12" s="83">
        <f>SUMIF('Data Entry'!$AR$7:$AR$1507,A12,'Data Entry'!$AQ$7:$AQ$1507)+SUMIF('Data Entry'!$AU$7:$AU$1507,A12,'Data Entry'!$AT$7:$AT$1507)+SUMIF('Data Entry'!$AX$7:$AX$1507,A12,'Data Entry'!$AW$7:$AW$1507)+SUMIF('Data Entry'!$BA$7:$BA$1507,A12,'Data Entry'!$AZ$7:$AZ$1507)</f>
        <v>0</v>
      </c>
      <c r="C12" s="86">
        <f>SUMIFS('Data Entry'!$AQ$7:$AQ$1507,'Data Entry'!$AR$7:$AR$1507,A12,'Data Entry'!$E$7:$E$1507,"Sí")+SUMIFS('Data Entry'!$AT$7:$AT$1507,'Data Entry'!$AU$7:$AU$1507,A12,'Data Entry'!$E$7:$E$1507,"Sí")+SUMIFS('Data Entry'!$AW$7:$AW$1507,'Data Entry'!$AX$7:$AX$1507,A12,'Data Entry'!$E$7:$E$1507,"Sí")+SUMIFS('Data Entry'!$AZ$7:$AZ$1507,'Data Entry'!$BA$7:$BA$1507,A12,'Data Entry'!$E$7:$E$1507,"Sí")</f>
        <v>0</v>
      </c>
      <c r="D12" s="87">
        <f>SUMIFS('Data Entry'!$AQ$7:$AQ$1507,'Data Entry'!$AR$7:$AR$1507,A12,'Data Entry'!F$7:$F$1507,"Sí")+SUMIFS('Data Entry'!$AT$7:$AT$1507,'Data Entry'!$AU$7:$AU$1507,A12,'Data Entry'!F$7:$F$1507,"Sí")+SUMIFS('Data Entry'!$AW$7:$AW$1507,'Data Entry'!$AX$7:$AX$1507,A12,'Data Entry'!F$7:$F$1507,"Sí")+SUMIFS('Data Entry'!$AZ$7:$AZ$1507,'Data Entry'!$BA$7:$BA$1507,A12,'Data Entry'!F$7:$F$1507,"Sí")</f>
        <v>0</v>
      </c>
    </row>
    <row r="13" spans="1:4">
      <c r="A13" s="43" t="s">
        <v>103</v>
      </c>
      <c r="B13" s="81">
        <f>SUMIF('Data Entry'!$AR$7:$AR$1507,A13,'Data Entry'!$AQ$7:$AQ$1507)+SUMIF('Data Entry'!$AU$7:$AU$1507,A13,'Data Entry'!$AT$7:$AT$1507)+SUMIF('Data Entry'!$AX$7:$AX$1507,A13,'Data Entry'!$AW$7:$AW$1507)+SUMIF('Data Entry'!$BA$7:$BA$1507,A13,'Data Entry'!$AZ$7:$AZ$1507)</f>
        <v>0</v>
      </c>
      <c r="C13" s="88">
        <f>SUMIFS('Data Entry'!$AQ$7:$AQ$1507,'Data Entry'!$AR$7:$AR$1507,A13,'Data Entry'!$E$7:$E$1507,"Sí")+SUMIFS('Data Entry'!$AT$7:$AT$1507,'Data Entry'!$AU$7:$AU$1507,A13,'Data Entry'!$E$7:$E$1507,"Sí")+SUMIFS('Data Entry'!$AW$7:$AW$1507,'Data Entry'!$AX$7:$AX$1507,A13,'Data Entry'!$E$7:$E$1507,"Sí")+SUMIFS('Data Entry'!$AZ$7:$AZ$1507,'Data Entry'!$BA$7:$BA$1507,A13,'Data Entry'!$E$7:$E$1507,"Sí")</f>
        <v>0</v>
      </c>
      <c r="D13" s="89">
        <f>SUMIFS('Data Entry'!$AQ$7:$AQ$1507,'Data Entry'!$AR$7:$AR$1507,A13,'Data Entry'!F$7:$F$1507,"Sí")+SUMIFS('Data Entry'!$AT$7:$AT$1507,'Data Entry'!$AU$7:$AU$1507,A13,'Data Entry'!F$7:$F$1507,"Sí")+SUMIFS('Data Entry'!$AW$7:$AW$1507,'Data Entry'!$AX$7:$AX$1507,A13,'Data Entry'!F$7:$F$1507,"Sí")+SUMIFS('Data Entry'!$AZ$7:$AZ$1507,'Data Entry'!$BA$7:$BA$1507,A13,'Data Entry'!F$7:$F$1507,"Sí")</f>
        <v>0</v>
      </c>
    </row>
    <row r="14" spans="1:4">
      <c r="A14" s="38" t="s">
        <v>104</v>
      </c>
      <c r="B14" s="83">
        <f>SUMIF('Data Entry'!$AR$7:$AR$1507,A14,'Data Entry'!$AQ$7:$AQ$1507)+SUMIF('Data Entry'!$AU$7:$AU$1507,A14,'Data Entry'!$AT$7:$AT$1507)+SUMIF('Data Entry'!$AX$7:$AX$1507,A14,'Data Entry'!$AW$7:$AW$1507)+SUMIF('Data Entry'!$BA$7:$BA$1507,A14,'Data Entry'!$AZ$7:$AZ$1507)</f>
        <v>0</v>
      </c>
      <c r="C14" s="86">
        <f>SUMIFS('Data Entry'!$AQ$7:$AQ$1507,'Data Entry'!$AR$7:$AR$1507,A14,'Data Entry'!$E$7:$E$1507,"Sí")+SUMIFS('Data Entry'!$AT$7:$AT$1507,'Data Entry'!$AU$7:$AU$1507,A14,'Data Entry'!$E$7:$E$1507,"Sí")+SUMIFS('Data Entry'!$AW$7:$AW$1507,'Data Entry'!$AX$7:$AX$1507,A14,'Data Entry'!$E$7:$E$1507,"Sí")+SUMIFS('Data Entry'!$AZ$7:$AZ$1507,'Data Entry'!$BA$7:$BA$1507,A14,'Data Entry'!$E$7:$E$1507,"Sí")</f>
        <v>0</v>
      </c>
      <c r="D14" s="87">
        <f>SUMIFS('Data Entry'!$AQ$7:$AQ$1507,'Data Entry'!$AR$7:$AR$1507,A14,'Data Entry'!F$7:$F$1507,"Sí")+SUMIFS('Data Entry'!$AT$7:$AT$1507,'Data Entry'!$AU$7:$AU$1507,A14,'Data Entry'!F$7:$F$1507,"Sí")+SUMIFS('Data Entry'!$AW$7:$AW$1507,'Data Entry'!$AX$7:$AX$1507,A14,'Data Entry'!F$7:$F$1507,"Sí")+SUMIFS('Data Entry'!$AZ$7:$AZ$1507,'Data Entry'!$BA$7:$BA$1507,A14,'Data Entry'!F$7:$F$1507,"Sí")</f>
        <v>0</v>
      </c>
    </row>
    <row r="15" spans="1:4">
      <c r="A15" s="43" t="s">
        <v>105</v>
      </c>
      <c r="B15" s="81">
        <f>SUMIF('Data Entry'!$AR$7:$AR$1507,A15,'Data Entry'!$AQ$7:$AQ$1507)+SUMIF('Data Entry'!$AU$7:$AU$1507,A15,'Data Entry'!$AT$7:$AT$1507)+SUMIF('Data Entry'!$AX$7:$AX$1507,A15,'Data Entry'!$AW$7:$AW$1507)+SUMIF('Data Entry'!$BA$7:$BA$1507,A15,'Data Entry'!$AZ$7:$AZ$1507)</f>
        <v>0</v>
      </c>
      <c r="C15" s="88">
        <f>SUMIFS('Data Entry'!$AQ$7:$AQ$1507,'Data Entry'!$AR$7:$AR$1507,A15,'Data Entry'!$E$7:$E$1507,"Sí")+SUMIFS('Data Entry'!$AT$7:$AT$1507,'Data Entry'!$AU$7:$AU$1507,A15,'Data Entry'!$E$7:$E$1507,"Sí")+SUMIFS('Data Entry'!$AW$7:$AW$1507,'Data Entry'!$AX$7:$AX$1507,A15,'Data Entry'!$E$7:$E$1507,"Sí")+SUMIFS('Data Entry'!$AZ$7:$AZ$1507,'Data Entry'!$BA$7:$BA$1507,A15,'Data Entry'!$E$7:$E$1507,"Sí")</f>
        <v>0</v>
      </c>
      <c r="D15" s="89">
        <f>SUMIFS('Data Entry'!$AQ$7:$AQ$1507,'Data Entry'!$AR$7:$AR$1507,A15,'Data Entry'!F$7:$F$1507,"Sí")+SUMIFS('Data Entry'!$AT$7:$AT$1507,'Data Entry'!$AU$7:$AU$1507,A15,'Data Entry'!F$7:$F$1507,"Sí")+SUMIFS('Data Entry'!$AW$7:$AW$1507,'Data Entry'!$AX$7:$AX$1507,A15,'Data Entry'!F$7:$F$1507,"Sí")+SUMIFS('Data Entry'!$AZ$7:$AZ$1507,'Data Entry'!$BA$7:$BA$1507,A15,'Data Entry'!F$7:$F$1507,"Sí")</f>
        <v>0</v>
      </c>
    </row>
    <row r="16" spans="1:4">
      <c r="A16" s="38" t="s">
        <v>106</v>
      </c>
      <c r="B16" s="83">
        <f>SUMIF('Data Entry'!$AR$7:$AR$1507,A16,'Data Entry'!$AQ$7:$AQ$1507)+SUMIF('Data Entry'!$AU$7:$AU$1507,A16,'Data Entry'!$AT$7:$AT$1507)+SUMIF('Data Entry'!$AX$7:$AX$1507,A16,'Data Entry'!$AW$7:$AW$1507)+SUMIF('Data Entry'!$BA$7:$BA$1507,A16,'Data Entry'!$AZ$7:$AZ$1507)</f>
        <v>0</v>
      </c>
      <c r="C16" s="86">
        <f>SUMIFS('Data Entry'!$AQ$7:$AQ$1507,'Data Entry'!$AR$7:$AR$1507,A16,'Data Entry'!$E$7:$E$1507,"Sí")+SUMIFS('Data Entry'!$AT$7:$AT$1507,'Data Entry'!$AU$7:$AU$1507,A16,'Data Entry'!$E$7:$E$1507,"Sí")+SUMIFS('Data Entry'!$AW$7:$AW$1507,'Data Entry'!$AX$7:$AX$1507,A16,'Data Entry'!$E$7:$E$1507,"Sí")+SUMIFS('Data Entry'!$AZ$7:$AZ$1507,'Data Entry'!$BA$7:$BA$1507,A16,'Data Entry'!$E$7:$E$1507,"Sí")</f>
        <v>0</v>
      </c>
      <c r="D16" s="87">
        <f>SUMIFS('Data Entry'!$AQ$7:$AQ$1507,'Data Entry'!$AR$7:$AR$1507,A16,'Data Entry'!F$7:$F$1507,"Sí")+SUMIFS('Data Entry'!$AT$7:$AT$1507,'Data Entry'!$AU$7:$AU$1507,A16,'Data Entry'!F$7:$F$1507,"Sí")+SUMIFS('Data Entry'!$AW$7:$AW$1507,'Data Entry'!$AX$7:$AX$1507,A16,'Data Entry'!F$7:$F$1507,"Sí")+SUMIFS('Data Entry'!$AZ$7:$AZ$1507,'Data Entry'!$BA$7:$BA$1507,A16,'Data Entry'!F$7:$F$1507,"Sí")</f>
        <v>0</v>
      </c>
    </row>
    <row r="17" spans="1:4">
      <c r="A17" s="43" t="s">
        <v>107</v>
      </c>
      <c r="B17" s="81">
        <f>SUMIF('Data Entry'!$AR$7:$AR$1507,A17,'Data Entry'!$AQ$7:$AQ$1507)+SUMIF('Data Entry'!$AU$7:$AU$1507,A17,'Data Entry'!$AT$7:$AT$1507)+SUMIF('Data Entry'!$AX$7:$AX$1507,A17,'Data Entry'!$AW$7:$AW$1507)+SUMIF('Data Entry'!$BA$7:$BA$1507,A17,'Data Entry'!$AZ$7:$AZ$1507)</f>
        <v>0</v>
      </c>
      <c r="C17" s="88">
        <f>SUMIFS('Data Entry'!$AQ$7:$AQ$1507,'Data Entry'!$AR$7:$AR$1507,A17,'Data Entry'!$E$7:$E$1507,"Sí")+SUMIFS('Data Entry'!$AT$7:$AT$1507,'Data Entry'!$AU$7:$AU$1507,A17,'Data Entry'!$E$7:$E$1507,"Sí")+SUMIFS('Data Entry'!$AW$7:$AW$1507,'Data Entry'!$AX$7:$AX$1507,A17,'Data Entry'!$E$7:$E$1507,"Sí")+SUMIFS('Data Entry'!$AZ$7:$AZ$1507,'Data Entry'!$BA$7:$BA$1507,A17,'Data Entry'!$E$7:$E$1507,"Sí")</f>
        <v>0</v>
      </c>
      <c r="D17" s="89">
        <f>SUMIFS('Data Entry'!$AQ$7:$AQ$1507,'Data Entry'!$AR$7:$AR$1507,A17,'Data Entry'!F$7:$F$1507,"Sí")+SUMIFS('Data Entry'!$AT$7:$AT$1507,'Data Entry'!$AU$7:$AU$1507,A17,'Data Entry'!F$7:$F$1507,"Sí")+SUMIFS('Data Entry'!$AW$7:$AW$1507,'Data Entry'!$AX$7:$AX$1507,A17,'Data Entry'!F$7:$F$1507,"Sí")+SUMIFS('Data Entry'!$AZ$7:$AZ$1507,'Data Entry'!$BA$7:$BA$1507,A17,'Data Entry'!F$7:$F$1507,"Sí")</f>
        <v>0</v>
      </c>
    </row>
    <row r="18" spans="1:4">
      <c r="A18" s="38" t="s">
        <v>108</v>
      </c>
      <c r="B18" s="83">
        <f>SUMIF('Data Entry'!$AR$7:$AR$1507,A18,'Data Entry'!$AQ$7:$AQ$1507)+SUMIF('Data Entry'!$AU$7:$AU$1507,A18,'Data Entry'!$AT$7:$AT$1507)+SUMIF('Data Entry'!$AX$7:$AX$1507,A18,'Data Entry'!$AW$7:$AW$1507)+SUMIF('Data Entry'!$BA$7:$BA$1507,A18,'Data Entry'!$AZ$7:$AZ$1507)</f>
        <v>0</v>
      </c>
      <c r="C18" s="86">
        <f>SUMIFS('Data Entry'!$AQ$7:$AQ$1507,'Data Entry'!$AR$7:$AR$1507,A18,'Data Entry'!$E$7:$E$1507,"Sí")+SUMIFS('Data Entry'!$AT$7:$AT$1507,'Data Entry'!$AU$7:$AU$1507,A18,'Data Entry'!$E$7:$E$1507,"Sí")+SUMIFS('Data Entry'!$AW$7:$AW$1507,'Data Entry'!$AX$7:$AX$1507,A18,'Data Entry'!$E$7:$E$1507,"Sí")+SUMIFS('Data Entry'!$AZ$7:$AZ$1507,'Data Entry'!$BA$7:$BA$1507,A18,'Data Entry'!$E$7:$E$1507,"Sí")</f>
        <v>0</v>
      </c>
      <c r="D18" s="87">
        <f>SUMIFS('Data Entry'!$AQ$7:$AQ$1507,'Data Entry'!$AR$7:$AR$1507,A18,'Data Entry'!F$7:$F$1507,"Sí")+SUMIFS('Data Entry'!$AT$7:$AT$1507,'Data Entry'!$AU$7:$AU$1507,A18,'Data Entry'!F$7:$F$1507,"Sí")+SUMIFS('Data Entry'!$AW$7:$AW$1507,'Data Entry'!$AX$7:$AX$1507,A18,'Data Entry'!F$7:$F$1507,"Sí")+SUMIFS('Data Entry'!$AZ$7:$AZ$1507,'Data Entry'!$BA$7:$BA$1507,A18,'Data Entry'!F$7:$F$1507,"Sí")</f>
        <v>0</v>
      </c>
    </row>
    <row r="19" spans="1:4">
      <c r="A19" s="43" t="s">
        <v>109</v>
      </c>
      <c r="B19" s="81">
        <f>SUMIF('Data Entry'!$AR$7:$AR$1507,A19,'Data Entry'!$AQ$7:$AQ$1507)+SUMIF('Data Entry'!$AU$7:$AU$1507,A19,'Data Entry'!$AT$7:$AT$1507)+SUMIF('Data Entry'!$AX$7:$AX$1507,A19,'Data Entry'!$AW$7:$AW$1507)+SUMIF('Data Entry'!$BA$7:$BA$1507,A19,'Data Entry'!$AZ$7:$AZ$1507)</f>
        <v>0</v>
      </c>
      <c r="C19" s="88">
        <f>SUMIFS('Data Entry'!$AQ$7:$AQ$1507,'Data Entry'!$AR$7:$AR$1507,A19,'Data Entry'!$E$7:$E$1507,"Sí")+SUMIFS('Data Entry'!$AT$7:$AT$1507,'Data Entry'!$AU$7:$AU$1507,A19,'Data Entry'!$E$7:$E$1507,"Sí")+SUMIFS('Data Entry'!$AW$7:$AW$1507,'Data Entry'!$AX$7:$AX$1507,A19,'Data Entry'!$E$7:$E$1507,"Sí")+SUMIFS('Data Entry'!$AZ$7:$AZ$1507,'Data Entry'!$BA$7:$BA$1507,A19,'Data Entry'!$E$7:$E$1507,"Sí")</f>
        <v>0</v>
      </c>
      <c r="D19" s="89">
        <f>SUMIFS('Data Entry'!$AQ$7:$AQ$1507,'Data Entry'!$AR$7:$AR$1507,A19,'Data Entry'!F$7:$F$1507,"Sí")+SUMIFS('Data Entry'!$AT$7:$AT$1507,'Data Entry'!$AU$7:$AU$1507,A19,'Data Entry'!F$7:$F$1507,"Sí")+SUMIFS('Data Entry'!$AW$7:$AW$1507,'Data Entry'!$AX$7:$AX$1507,A19,'Data Entry'!F$7:$F$1507,"Sí")+SUMIFS('Data Entry'!$AZ$7:$AZ$1507,'Data Entry'!$BA$7:$BA$1507,A19,'Data Entry'!F$7:$F$1507,"Sí")</f>
        <v>0</v>
      </c>
    </row>
    <row r="20" spans="1:4">
      <c r="A20" s="38" t="s">
        <v>110</v>
      </c>
      <c r="B20" s="83">
        <f>SUMIF('Data Entry'!$AR$7:$AR$1507,A20,'Data Entry'!$AQ$7:$AQ$1507)+SUMIF('Data Entry'!$AU$7:$AU$1507,A20,'Data Entry'!$AT$7:$AT$1507)+SUMIF('Data Entry'!$AX$7:$AX$1507,A20,'Data Entry'!$AW$7:$AW$1507)+SUMIF('Data Entry'!$BA$7:$BA$1507,A20,'Data Entry'!$AZ$7:$AZ$1507)</f>
        <v>0</v>
      </c>
      <c r="C20" s="86">
        <f>SUMIFS('Data Entry'!$AQ$7:$AQ$1507,'Data Entry'!$AR$7:$AR$1507,A20,'Data Entry'!$E$7:$E$1507,"Sí")+SUMIFS('Data Entry'!$AT$7:$AT$1507,'Data Entry'!$AU$7:$AU$1507,A20,'Data Entry'!$E$7:$E$1507,"Sí")+SUMIFS('Data Entry'!$AW$7:$AW$1507,'Data Entry'!$AX$7:$AX$1507,A20,'Data Entry'!$E$7:$E$1507,"Sí")+SUMIFS('Data Entry'!$AZ$7:$AZ$1507,'Data Entry'!$BA$7:$BA$1507,A20,'Data Entry'!$E$7:$E$1507,"Sí")</f>
        <v>0</v>
      </c>
      <c r="D20" s="87">
        <f>SUMIFS('Data Entry'!$AQ$7:$AQ$1507,'Data Entry'!$AR$7:$AR$1507,A20,'Data Entry'!F$7:$F$1507,"Sí")+SUMIFS('Data Entry'!$AT$7:$AT$1507,'Data Entry'!$AU$7:$AU$1507,A20,'Data Entry'!F$7:$F$1507,"Sí")+SUMIFS('Data Entry'!$AW$7:$AW$1507,'Data Entry'!$AX$7:$AX$1507,A20,'Data Entry'!F$7:$F$1507,"Sí")+SUMIFS('Data Entry'!$AZ$7:$AZ$1507,'Data Entry'!$BA$7:$BA$1507,A20,'Data Entry'!F$7:$F$1507,"Sí")</f>
        <v>0</v>
      </c>
    </row>
    <row r="21" spans="1:4">
      <c r="A21" s="43" t="s">
        <v>111</v>
      </c>
      <c r="B21" s="81">
        <f>SUMIF('Data Entry'!$AR$7:$AR$1507,A21,'Data Entry'!$AQ$7:$AQ$1507)+SUMIF('Data Entry'!$AU$7:$AU$1507,A21,'Data Entry'!$AT$7:$AT$1507)+SUMIF('Data Entry'!$AX$7:$AX$1507,A21,'Data Entry'!$AW$7:$AW$1507)+SUMIF('Data Entry'!$BA$7:$BA$1507,A21,'Data Entry'!$AZ$7:$AZ$1507)</f>
        <v>0</v>
      </c>
      <c r="C21" s="88">
        <f>SUMIFS('Data Entry'!$AQ$7:$AQ$1507,'Data Entry'!$AR$7:$AR$1507,A21,'Data Entry'!$E$7:$E$1507,"Sí")+SUMIFS('Data Entry'!$AT$7:$AT$1507,'Data Entry'!$AU$7:$AU$1507,A21,'Data Entry'!$E$7:$E$1507,"Sí")+SUMIFS('Data Entry'!$AW$7:$AW$1507,'Data Entry'!$AX$7:$AX$1507,A21,'Data Entry'!$E$7:$E$1507,"Sí")+SUMIFS('Data Entry'!$AZ$7:$AZ$1507,'Data Entry'!$BA$7:$BA$1507,A21,'Data Entry'!$E$7:$E$1507,"Sí")</f>
        <v>0</v>
      </c>
      <c r="D21" s="89">
        <f>SUMIFS('Data Entry'!$AQ$7:$AQ$1507,'Data Entry'!$AR$7:$AR$1507,A21,'Data Entry'!F$7:$F$1507,"Sí")+SUMIFS('Data Entry'!$AT$7:$AT$1507,'Data Entry'!$AU$7:$AU$1507,A21,'Data Entry'!F$7:$F$1507,"Sí")+SUMIFS('Data Entry'!$AW$7:$AW$1507,'Data Entry'!$AX$7:$AX$1507,A21,'Data Entry'!F$7:$F$1507,"Sí")+SUMIFS('Data Entry'!$AZ$7:$AZ$1507,'Data Entry'!$BA$7:$BA$1507,A21,'Data Entry'!F$7:$F$1507,"Sí")</f>
        <v>0</v>
      </c>
    </row>
    <row r="22" spans="1:4">
      <c r="A22" s="38" t="s">
        <v>112</v>
      </c>
      <c r="B22" s="83">
        <f>SUMIF('Data Entry'!$AR$7:$AR$1507,A22,'Data Entry'!$AQ$7:$AQ$1507)+SUMIF('Data Entry'!$AU$7:$AU$1507,A22,'Data Entry'!$AT$7:$AT$1507)+SUMIF('Data Entry'!$AX$7:$AX$1507,A22,'Data Entry'!$AW$7:$AW$1507)+SUMIF('Data Entry'!$BA$7:$BA$1507,A22,'Data Entry'!$AZ$7:$AZ$1507)</f>
        <v>0</v>
      </c>
      <c r="C22" s="86">
        <f>SUMIFS('Data Entry'!$AQ$7:$AQ$1507,'Data Entry'!$AR$7:$AR$1507,A22,'Data Entry'!$E$7:$E$1507,"Sí")+SUMIFS('Data Entry'!$AT$7:$AT$1507,'Data Entry'!$AU$7:$AU$1507,A22,'Data Entry'!$E$7:$E$1507,"Sí")+SUMIFS('Data Entry'!$AW$7:$AW$1507,'Data Entry'!$AX$7:$AX$1507,A22,'Data Entry'!$E$7:$E$1507,"Sí")+SUMIFS('Data Entry'!$AZ$7:$AZ$1507,'Data Entry'!$BA$7:$BA$1507,A22,'Data Entry'!$E$7:$E$1507,"Sí")</f>
        <v>0</v>
      </c>
      <c r="D22" s="87">
        <f>SUMIFS('Data Entry'!$AQ$7:$AQ$1507,'Data Entry'!$AR$7:$AR$1507,A22,'Data Entry'!F$7:$F$1507,"Sí")+SUMIFS('Data Entry'!$AT$7:$AT$1507,'Data Entry'!$AU$7:$AU$1507,A22,'Data Entry'!F$7:$F$1507,"Sí")+SUMIFS('Data Entry'!$AW$7:$AW$1507,'Data Entry'!$AX$7:$AX$1507,A22,'Data Entry'!F$7:$F$1507,"Sí")+SUMIFS('Data Entry'!$AZ$7:$AZ$1507,'Data Entry'!$BA$7:$BA$1507,A22,'Data Entry'!F$7:$F$1507,"Sí")</f>
        <v>0</v>
      </c>
    </row>
    <row r="23" spans="1:4">
      <c r="A23" s="43" t="s">
        <v>113</v>
      </c>
      <c r="B23" s="81">
        <f>SUMIF('Data Entry'!$AR$7:$AR$1507,A23,'Data Entry'!$AQ$7:$AQ$1507)+SUMIF('Data Entry'!$AU$7:$AU$1507,A23,'Data Entry'!$AT$7:$AT$1507)+SUMIF('Data Entry'!$AX$7:$AX$1507,A23,'Data Entry'!$AW$7:$AW$1507)+SUMIF('Data Entry'!$BA$7:$BA$1507,A23,'Data Entry'!$AZ$7:$AZ$1507)</f>
        <v>0</v>
      </c>
      <c r="C23" s="88">
        <f>SUMIFS('Data Entry'!$AQ$7:$AQ$1507,'Data Entry'!$AR$7:$AR$1507,A23,'Data Entry'!$E$7:$E$1507,"Sí")+SUMIFS('Data Entry'!$AT$7:$AT$1507,'Data Entry'!$AU$7:$AU$1507,A23,'Data Entry'!$E$7:$E$1507,"Sí")+SUMIFS('Data Entry'!$AW$7:$AW$1507,'Data Entry'!$AX$7:$AX$1507,A23,'Data Entry'!$E$7:$E$1507,"Sí")+SUMIFS('Data Entry'!$AZ$7:$AZ$1507,'Data Entry'!$BA$7:$BA$1507,A23,'Data Entry'!$E$7:$E$1507,"Sí")</f>
        <v>0</v>
      </c>
      <c r="D23" s="89">
        <f>SUMIFS('Data Entry'!$AQ$7:$AQ$1507,'Data Entry'!$AR$7:$AR$1507,A23,'Data Entry'!F$7:$F$1507,"Sí")+SUMIFS('Data Entry'!$AT$7:$AT$1507,'Data Entry'!$AU$7:$AU$1507,A23,'Data Entry'!F$7:$F$1507,"Sí")+SUMIFS('Data Entry'!$AW$7:$AW$1507,'Data Entry'!$AX$7:$AX$1507,A23,'Data Entry'!F$7:$F$1507,"Sí")+SUMIFS('Data Entry'!$AZ$7:$AZ$1507,'Data Entry'!$BA$7:$BA$1507,A23,'Data Entry'!F$7:$F$1507,"Sí")</f>
        <v>0</v>
      </c>
    </row>
    <row r="24" spans="1:4" ht="16.5" customHeight="1">
      <c r="A24" s="38" t="s">
        <v>114</v>
      </c>
      <c r="B24" s="83">
        <f>SUMIF('Data Entry'!$AR$7:$AR$1507,A24,'Data Entry'!$AQ$7:$AQ$1507)+SUMIF('Data Entry'!$AU$7:$AU$1507,A24,'Data Entry'!$AT$7:$AT$1507)+SUMIF('Data Entry'!$AX$7:$AX$1507,A24,'Data Entry'!$AW$7:$AW$1507)+SUMIF('Data Entry'!$BA$7:$BA$1507,A24,'Data Entry'!$AZ$7:$AZ$1507)</f>
        <v>0</v>
      </c>
      <c r="C24" s="86">
        <f>SUMIFS('Data Entry'!$AQ$7:$AQ$1507,'Data Entry'!$AR$7:$AR$1507,A24,'Data Entry'!$E$7:$E$1507,"Sí")+SUMIFS('Data Entry'!$AT$7:$AT$1507,'Data Entry'!$AU$7:$AU$1507,A24,'Data Entry'!$E$7:$E$1507,"Sí")+SUMIFS('Data Entry'!$AW$7:$AW$1507,'Data Entry'!$AX$7:$AX$1507,A24,'Data Entry'!$E$7:$E$1507,"Sí")+SUMIFS('Data Entry'!$AZ$7:$AZ$1507,'Data Entry'!$BA$7:$BA$1507,A24,'Data Entry'!$E$7:$E$1507,"Sí")</f>
        <v>0</v>
      </c>
      <c r="D24" s="87">
        <f>SUMIFS('Data Entry'!$AQ$7:$AQ$1507,'Data Entry'!$AR$7:$AR$1507,A24,'Data Entry'!F$7:$F$1507,"Sí")+SUMIFS('Data Entry'!$AT$7:$AT$1507,'Data Entry'!$AU$7:$AU$1507,A24,'Data Entry'!F$7:$F$1507,"Sí")+SUMIFS('Data Entry'!$AW$7:$AW$1507,'Data Entry'!$AX$7:$AX$1507,A24,'Data Entry'!F$7:$F$1507,"Sí")+SUMIFS('Data Entry'!$AZ$7:$AZ$1507,'Data Entry'!$BA$7:$BA$1507,A24,'Data Entry'!F$7:$F$1507,"Sí")</f>
        <v>0</v>
      </c>
    </row>
    <row r="25" spans="1:4">
      <c r="A25" s="43" t="s">
        <v>115</v>
      </c>
      <c r="B25" s="81">
        <f>SUMIF('Data Entry'!$AR$7:$AR$1507,A25,'Data Entry'!$AQ$7:$AQ$1507)+SUMIF('Data Entry'!$AU$7:$AU$1507,A25,'Data Entry'!$AT$7:$AT$1507)+SUMIF('Data Entry'!$AX$7:$AX$1507,A25,'Data Entry'!$AW$7:$AW$1507)+SUMIF('Data Entry'!$BA$7:$BA$1507,A25,'Data Entry'!$AZ$7:$AZ$1507)</f>
        <v>0</v>
      </c>
      <c r="C25" s="90">
        <f>SUMIFS('Data Entry'!$AQ$7:$AQ$1507,'Data Entry'!$AR$7:$AR$1507,A25,'Data Entry'!$E$7:$E$1507,"Sí")+SUMIFS('Data Entry'!$AT$7:$AT$1507,'Data Entry'!$AU$7:$AU$1507,A25,'Data Entry'!$E$7:$E$1507,"Sí")+SUMIFS('Data Entry'!$AW$7:$AW$1507,'Data Entry'!$AX$7:$AX$1507,A25,'Data Entry'!$E$7:$E$1507,"Sí")+SUMIFS('Data Entry'!$AZ$7:$AZ$1507,'Data Entry'!$BA$7:$BA$1507,A25,'Data Entry'!$E$7:$E$1507,"Sí")</f>
        <v>0</v>
      </c>
      <c r="D25" s="89">
        <f>SUMIFS('Data Entry'!$AQ$7:$AQ$1507,'Data Entry'!$AR$7:$AR$1507,A25,'Data Entry'!F$7:$F$1507,"Sí")+SUMIFS('Data Entry'!$AT$7:$AT$1507,'Data Entry'!$AU$7:$AU$1507,A25,'Data Entry'!F$7:$F$1507,"Sí")+SUMIFS('Data Entry'!$AW$7:$AW$1507,'Data Entry'!$AX$7:$AX$1507,A25,'Data Entry'!F$7:$F$1507,"Sí")+SUMIFS('Data Entry'!$AZ$7:$AZ$1507,'Data Entry'!$BA$7:$BA$1507,A25,'Data Entry'!F$7:$F$1507,"Sí")</f>
        <v>0</v>
      </c>
    </row>
    <row r="26" spans="1:4">
      <c r="A26" s="45" t="s">
        <v>116</v>
      </c>
      <c r="B26" s="83">
        <f>SUMIF('Data Entry'!$AR$7:$AR$1507,A26,'Data Entry'!$AQ$7:$AQ$1507)+SUMIF('Data Entry'!$AU$7:$AU$1507,A26,'Data Entry'!$AT$7:$AT$1507)+SUMIF('Data Entry'!$AX$7:$AX$1507,A26,'Data Entry'!$AW$7:$AW$1507)+SUMIF('Data Entry'!$BA$7:$BA$1507,A26,'Data Entry'!$AZ$7:$AZ$1507)</f>
        <v>0</v>
      </c>
      <c r="C26" s="91">
        <f>SUMIFS('Data Entry'!$AQ$7:$AQ$1507,'Data Entry'!$AR$7:$AR$1507,A26,'Data Entry'!$E$7:$E$1507,"Sí")+SUMIFS('Data Entry'!$AT$7:$AT$1507,'Data Entry'!$AU$7:$AU$1507,A26,'Data Entry'!$E$7:$E$1507,"Sí")+SUMIFS('Data Entry'!$AW$7:$AW$1507,'Data Entry'!$AX$7:$AX$1507,A26,'Data Entry'!$E$7:$E$1507,"Sí")+SUMIFS('Data Entry'!$AZ$7:$AZ$1507,'Data Entry'!$BA$7:$BA$1507,A26,'Data Entry'!$E$7:$E$1507,"Sí")</f>
        <v>0</v>
      </c>
      <c r="D26" s="87">
        <f>SUMIFS('Data Entry'!$AQ$7:$AQ$1507,'Data Entry'!$AR$7:$AR$1507,A26,'Data Entry'!F$7:$F$1507,"Sí")+SUMIFS('Data Entry'!$AT$7:$AT$1507,'Data Entry'!$AU$7:$AU$1507,A26,'Data Entry'!F$7:$F$1507,"Sí")+SUMIFS('Data Entry'!$AW$7:$AW$1507,'Data Entry'!$AX$7:$AX$1507,A26,'Data Entry'!F$7:$F$1507,"Sí")+SUMIFS('Data Entry'!$AZ$7:$AZ$1507,'Data Entry'!$BA$7:$BA$1507,A26,'Data Entry'!F$7:$F$1507,"Sí")</f>
        <v>0</v>
      </c>
    </row>
    <row r="27" spans="1:4" ht="13.5" customHeight="1">
      <c r="A27" s="40" t="s">
        <v>117</v>
      </c>
      <c r="B27" s="92">
        <f>SUMIF('Data Entry'!$AR$7:$AR$1507,A27,'Data Entry'!$AQ$7:$AQ$1507)+SUMIF('Data Entry'!$AU$7:$AU$1507,A27,'Data Entry'!$AT$7:$AT$1507)+SUMIF('Data Entry'!$AX$7:$AX$1507,A27,'Data Entry'!$AW$7:$AW$1507)+SUMIF('Data Entry'!$BA$7:$BA$1507,A27,'Data Entry'!$AZ$7:$AZ$1507)</f>
        <v>0</v>
      </c>
      <c r="C27" s="93">
        <f>SUMIFS('Data Entry'!$AQ$7:$AQ$1507,'Data Entry'!$AR$7:$AR$1507,A27,'Data Entry'!$E$7:$E$1507,"Sí")+SUMIFS('Data Entry'!$AT$7:$AT$1507,'Data Entry'!$AU$7:$AU$1507,A27,'Data Entry'!$E$7:$E$1507,"Sí")+SUMIFS('Data Entry'!$AW$7:$AW$1507,'Data Entry'!$AX$7:$AX$1507,A27,'Data Entry'!$E$7:$E$1507,"Sí")+SUMIFS('Data Entry'!$AZ$7:$AZ$1507,'Data Entry'!$BA$7:$BA$1507,A27,'Data Entry'!$E$7:$E$1507,"Sí")</f>
        <v>0</v>
      </c>
      <c r="D27" s="94">
        <f>SUMIFS('Data Entry'!$AQ$7:$AQ$1507,'Data Entry'!$AR$7:$AR$1507,A27,'Data Entry'!F$7:$F$1507,"Sí")+SUMIFS('Data Entry'!$AT$7:$AT$1507,'Data Entry'!$AU$7:$AU$1507,A27,'Data Entry'!F$7:$F$1507,"Sí")+SUMIFS('Data Entry'!$AW$7:$AW$1507,'Data Entry'!$AX$7:$AX$1507,A27,'Data Entry'!F$7:$F$1507,"Sí")+SUMIFS('Data Entry'!$AZ$7:$AZ$1507,'Data Entry'!$BA$7:$BA$1507,A27,'Data Entry'!F$7:$F$1507,"Sí")</f>
        <v>0</v>
      </c>
    </row>
    <row r="28" spans="1:4">
      <c r="A28" s="47" t="s">
        <v>52</v>
      </c>
      <c r="B28" s="95">
        <f>SUM(B11:B27)+B5+B6+B7+B8</f>
        <v>0</v>
      </c>
      <c r="C28" s="95">
        <f>SUM(C11:C27)+C5+C6+C7+C8</f>
        <v>0</v>
      </c>
      <c r="D28" s="95">
        <f>SUM(D11:D27)+D5+D6+D7+D8</f>
        <v>0</v>
      </c>
    </row>
    <row r="30" spans="1:4" ht="92.25" customHeight="1">
      <c r="A30" s="42" t="s">
        <v>336</v>
      </c>
      <c r="B30" s="41" t="s">
        <v>326</v>
      </c>
    </row>
    <row r="31" spans="1:4" ht="66.75" customHeight="1">
      <c r="A31" s="48" t="s">
        <v>337</v>
      </c>
      <c r="B31" s="41" t="s">
        <v>326</v>
      </c>
    </row>
    <row r="32" spans="1:4" ht="74.25" customHeight="1">
      <c r="A32" s="42" t="s">
        <v>327</v>
      </c>
      <c r="B32" s="41" t="s">
        <v>326</v>
      </c>
    </row>
  </sheetData>
  <sheetProtection sheet="1"/>
  <mergeCells count="1">
    <mergeCell ref="A1:D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33"/>
  <sheetViews>
    <sheetView zoomScale="80" zoomScaleNormal="80" workbookViewId="0">
      <selection activeCell="B30" sqref="B30"/>
    </sheetView>
  </sheetViews>
  <sheetFormatPr baseColWidth="10" defaultColWidth="9.1640625" defaultRowHeight="15"/>
  <cols>
    <col min="1" max="1" width="37.1640625" style="96" customWidth="1"/>
    <col min="2" max="2" width="33" style="96" customWidth="1"/>
    <col min="3" max="3" width="17.5" style="96" customWidth="1"/>
    <col min="4" max="4" width="14.83203125" style="96" customWidth="1"/>
    <col min="5" max="5" width="22.1640625" style="96" customWidth="1"/>
    <col min="6" max="6" width="18.83203125" style="96" customWidth="1"/>
    <col min="7" max="7" width="17.83203125" style="96" customWidth="1"/>
    <col min="8" max="8" width="23.5" style="96" customWidth="1"/>
    <col min="9" max="10" width="25.5" style="96" customWidth="1"/>
    <col min="11" max="11" width="21.5" style="96" customWidth="1"/>
    <col min="12" max="12" width="19.33203125" style="96" customWidth="1"/>
    <col min="13" max="13" width="25.5" style="96" customWidth="1"/>
    <col min="14" max="14" width="34.1640625" style="96" customWidth="1"/>
    <col min="15" max="16" width="25.5" style="96" customWidth="1"/>
    <col min="17" max="16384" width="9.1640625" style="96"/>
  </cols>
  <sheetData>
    <row r="1" spans="1:10" ht="34.5" customHeight="1">
      <c r="A1" s="376" t="s">
        <v>345</v>
      </c>
      <c r="B1" s="376"/>
      <c r="C1" s="376"/>
      <c r="D1" s="376"/>
      <c r="E1" s="376"/>
      <c r="F1" s="376"/>
      <c r="G1" s="376"/>
      <c r="H1" s="376"/>
      <c r="I1" s="30"/>
      <c r="J1" s="30"/>
    </row>
    <row r="2" spans="1:10" ht="12.75" customHeight="1">
      <c r="A2" s="30"/>
      <c r="B2" s="30"/>
      <c r="C2" s="30"/>
      <c r="D2" s="30"/>
      <c r="E2" s="30"/>
      <c r="F2" s="30"/>
      <c r="G2" s="30"/>
      <c r="H2" s="30"/>
      <c r="I2" s="30"/>
      <c r="J2" s="30"/>
    </row>
    <row r="3" spans="1:10" ht="60" customHeight="1">
      <c r="A3" s="31"/>
      <c r="B3" s="32" t="s">
        <v>351</v>
      </c>
      <c r="C3" s="377" t="s">
        <v>353</v>
      </c>
      <c r="D3" s="378"/>
      <c r="E3" s="378"/>
      <c r="F3" s="378"/>
      <c r="G3" s="379"/>
      <c r="H3" s="46" t="s">
        <v>146</v>
      </c>
      <c r="I3" s="30"/>
      <c r="J3" s="30"/>
    </row>
    <row r="4" spans="1:10" ht="72.75" customHeight="1">
      <c r="A4" s="34" t="s">
        <v>329</v>
      </c>
      <c r="B4" s="35" t="s">
        <v>330</v>
      </c>
      <c r="C4" s="36" t="s">
        <v>331</v>
      </c>
      <c r="D4" s="253" t="s">
        <v>332</v>
      </c>
      <c r="E4" s="254" t="s">
        <v>333</v>
      </c>
      <c r="F4" s="255" t="s">
        <v>334</v>
      </c>
      <c r="G4" s="256" t="s">
        <v>335</v>
      </c>
      <c r="H4" s="37" t="s">
        <v>147</v>
      </c>
      <c r="I4" s="30"/>
      <c r="J4" s="30"/>
    </row>
    <row r="5" spans="1:10">
      <c r="A5" s="43" t="s">
        <v>95</v>
      </c>
      <c r="B5" s="81">
        <f>SUMIF('Data Entry'!$AR$7:$AR$1507,A5,'Data Entry'!$AQ$7:$AQ$1507)+SUMIF('Data Entry'!$AU$7:$AU$1507,A5,'Data Entry'!$AT$7:$AT$1507)+SUMIF('Data Entry'!$AX$7:$AX$1507,A5,'Data Entry'!$AW$7:$AW$1507)+SUMIF('Data Entry'!$BA$7:$BA$1507,A5,'Data Entry'!$AZ$7:$AZ$1507)</f>
        <v>0</v>
      </c>
      <c r="C5" s="81">
        <f>SUMIFS('Data Entry'!$AQ$7:$AQ$1507,'Data Entry'!$AR$7:$AR$1507,A5,'Data Entry'!$E$7:$E$1507,"Sí")+SUMIFS('Data Entry'!$AT$7:$AT$1507,'Data Entry'!$AU$7:$AU$1507,A5,'Data Entry'!$E$7:$E$1507,"Sí")+SUMIFS('Data Entry'!$AW$7:$AW$1507,'Data Entry'!$AX$7:$AX$1507,A5,'Data Entry'!$E$7:$E$1507,"Sí")+SUMIFS('Data Entry'!$AZ$7:$AZ$1507,'Data Entry'!$BA$7:$BA$1507,A5,'Data Entry'!$E$7:$E$1507,"Sí")</f>
        <v>0</v>
      </c>
      <c r="D5" s="257">
        <f>SUMIFS('Data Entry'!$AQ$7:$AQ$1507,'Data Entry'!$AR$7:$AR$1507,A5,'Data Entry'!$E$7:$E$1507,"Sí",Calculations!$AB$4:$AB$1504,"1",Calculations!$Y$4:$Y$1504,"")+SUMIFS('Data Entry'!$AT$7:$AT$1507,'Data Entry'!$AU$7:$AU$1507,A5,'Data Entry'!$E$7:$E$1507,"Sí",Calculations!$AB$4:$AB$1504,"1",Calculations!$Y$4:$Y$1504,"")+SUMIFS('Data Entry'!$AW$7:$AW$1507,'Data Entry'!$AX$7:$AX$1507,A5,'Data Entry'!$E$7:$E$1507,"Sí",Calculations!$AB$4:$AB$1504,"1",Calculations!$Y$4:$Y$1504,"")+SUMIFS('Data Entry'!$AZ$7:$AZ$1507,'Data Entry'!$BA$7:$BA$1507,A5,'Data Entry'!$E$7:$E$1507,"Sí",Calculations!$AB$4:$AB$1504,"1",Calculations!$Y$4:$Y$1504,"")</f>
        <v>0</v>
      </c>
      <c r="E5" s="258">
        <f>SUM(F5:G5)</f>
        <v>0</v>
      </c>
      <c r="F5" s="259">
        <f>SUMIFS('Data Entry'!$AQ$7:$AQ$1507,'Data Entry'!$AR$7:$AR$1507,A5,'Data Entry'!$E$7:$E$1507,"Sí",Calculations!$Z$4:$Z$1504,"1",Calculations!$Y$4:$Y$1504,"")+SUMIFS('Data Entry'!$AT$7:$AT$1507,'Data Entry'!$AU$7:$AU$1507,A5,'Data Entry'!$E$7:$E$1507,"Sí",Calculations!$Z$4:$Z$1504,"1",Calculations!$Y$4:$Y$1504,"")+SUMIFS('Data Entry'!$AW$7:$AW$1507,'Data Entry'!$AX$7:$AX$1507,A5,'Data Entry'!$E$7:$E$1507,"Sí",Calculations!$Z$4:$Z$1504,"1",Calculations!$Y$4:$Y$1504,"")+SUMIFS('Data Entry'!$AZ$7:$AZ$1507,'Data Entry'!$BA$7:$BA$1507,A5,'Data Entry'!$E$7:$E$1507,"Sí",Calculations!$Z$4:$Z$1504,"1",Calculations!$Y$4:$Y$1504,"")</f>
        <v>0</v>
      </c>
      <c r="G5" s="259">
        <f>SUMIFS('Data Entry'!$AQ$7:$AQ$1507,'Data Entry'!$AR$7:$AR$1507,A5,'Data Entry'!$E$7:$E$1507,"Sí",Calculations!$AA$4:$AA$1504,"1",Calculations!$Y$4:$Y$1504,"")+SUMIFS('Data Entry'!$AT$7:$AT$1507,'Data Entry'!$AU$7:$AU$1507,A5,'Data Entry'!$E$7:$E$1507,"Sí",Calculations!$AA$4:$AA$1504,"1",Calculations!$Y$4:$Y$1504,"")+SUMIFS('Data Entry'!$AW$7:$AW$1507,'Data Entry'!$AX$7:$AX$1507,A5,'Data Entry'!$E$7:$E$1507,"Sí",Calculations!$AA$4:$AA$1504,"1",Calculations!$Y$4:$Y$1504,"")+SUMIFS('Data Entry'!$AZ$7:$AZ$1507,'Data Entry'!$BA$7:$BA$1507,A5,'Data Entry'!$E$7:$E$1507,"Sí",Calculations!$AA$4:$AA$1504,"1",Calculations!$Y$4:$Y$1504,"")</f>
        <v>0</v>
      </c>
      <c r="H5" s="82">
        <f>SUMIFS('Data Entry'!$AQ$7:$AQ$1507,'Data Entry'!$AR$7:$AR$1507,A5,'Data Entry'!F$7:$F$1507,"Sí")+SUMIFS('Data Entry'!$AT$7:$AT$1507,'Data Entry'!$AU$7:$AU$1507,A5,'Data Entry'!F$7:$F$1507,"Sí")+SUMIFS('Data Entry'!$AW$7:$AW$1507,'Data Entry'!$AX$7:$AX$1507,A5,'Data Entry'!F$7:$F$1507,"Sí")+SUMIFS('Data Entry'!$AZ$7:$AZ$1507,'Data Entry'!$BA$7:$BA$1507,A5,'Data Entry'!F$7:$F$1507,"Sí")</f>
        <v>0</v>
      </c>
      <c r="I5" s="30"/>
      <c r="J5" s="30"/>
    </row>
    <row r="6" spans="1:10">
      <c r="A6" s="38" t="s">
        <v>96</v>
      </c>
      <c r="B6" s="83">
        <f>SUMIF('Data Entry'!$AR$7:$AR$1507,A6,'Data Entry'!$AQ$7:$AQ$1507)+SUMIF('Data Entry'!$AU$7:$AU$1507,A6,'Data Entry'!$AT$7:$AT$1507)+SUMIF('Data Entry'!$AX$7:$AX$1507,A6,'Data Entry'!$AW$7:$AW$1507)+SUMIF('Data Entry'!$BA$7:$BA$1507,A6,'Data Entry'!$AZ$7:$AZ$1507)</f>
        <v>0</v>
      </c>
      <c r="C6" s="84">
        <f>SUMIFS('Data Entry'!$AQ$7:$AQ$1507,'Data Entry'!$AR$7:$AR$1507,A6,'Data Entry'!$E$7:$E$1507,"Sí")+SUMIFS('Data Entry'!$AT$7:$AT$1507,'Data Entry'!$AU$7:$AU$1507,A6,'Data Entry'!$E$7:$E$1507,"Sí")+SUMIFS('Data Entry'!$AW$7:$AW$1507,'Data Entry'!$AX$7:$AX$1507,A6,'Data Entry'!$E$7:$E$1507,"Sí")+SUMIFS('Data Entry'!$AZ$7:$AZ$1507,'Data Entry'!$BA$7:$BA$1507,A6,'Data Entry'!$E$7:$E$1507,"Sí")</f>
        <v>0</v>
      </c>
      <c r="D6" s="260">
        <f>SUMIFS('Data Entry'!$AQ$7:$AQ$1507,'Data Entry'!$AR$7:$AR$1507,A6,'Data Entry'!$E$7:$E$1507,"Sí",Calculations!$AB$4:$AB$1504,"1",Calculations!$Y$4:$Y$1504,"")+SUMIFS('Data Entry'!$AT$7:$AT$1507,'Data Entry'!$AU$7:$AU$1507,A6,'Data Entry'!$E$7:$E$1507,"Sí",Calculations!$AB$4:$AB$1504,"1",Calculations!$Y$4:$Y$1504,"")+SUMIFS('Data Entry'!$AW$7:$AW$1507,'Data Entry'!$AX$7:$AX$1507,A6,'Data Entry'!$E$7:$E$1507,"Sí",Calculations!$AB$4:$AB$1504,"1",Calculations!$Y$4:$Y$1504,"")+SUMIFS('Data Entry'!$AZ$7:$AZ$1507,'Data Entry'!$BA$7:$BA$1507,A6,'Data Entry'!$E$7:$E$1507,"Sí",Calculations!$AB$4:$AB$1504,"1",Calculations!$Y$4:$Y$1504,"")</f>
        <v>0</v>
      </c>
      <c r="E6" s="261">
        <f t="shared" ref="E6:E27" si="0">SUM(F6:G6)</f>
        <v>0</v>
      </c>
      <c r="F6" s="262">
        <f>SUMIFS('Data Entry'!$AQ$7:$AQ$1507,'Data Entry'!$AR$7:$AR$1507,A6,'Data Entry'!$E$7:$E$1507,"Sí",Calculations!$Z$4:$Z$1504,"1",Calculations!$Y$4:$Y$1504,"")+SUMIFS('Data Entry'!$AT$7:$AT$1507,'Data Entry'!$AU$7:$AU$1507,A6,'Data Entry'!$E$7:$E$1507,"Sí",Calculations!$Z$4:$Z$1504,"1",Calculations!$Y$4:$Y$1504,"")+SUMIFS('Data Entry'!$AW$7:$AW$1507,'Data Entry'!$AX$7:$AX$1507,A6,'Data Entry'!$E$7:$E$1507,"Sí",Calculations!$Z$4:$Z$1504,"1",Calculations!$Y$4:$Y$1504,"")+SUMIFS('Data Entry'!$AZ$7:$AZ$1507,'Data Entry'!$BA$7:$BA$1507,A6,'Data Entry'!$E$7:$E$1507,"Sí",Calculations!$Z$4:$Z$1504,"1",Calculations!$Y$4:$Y$1504,"")</f>
        <v>0</v>
      </c>
      <c r="G6" s="263">
        <f>SUMIFS('Data Entry'!$AQ$7:$AQ$1507,'Data Entry'!$AR$7:$AR$1507,A6,'Data Entry'!$E$7:$E$1507,"Sí",Calculations!$AA$4:$AA$1504,"1",Calculations!$Y$4:$Y$1504,"")+SUMIFS('Data Entry'!$AT$7:$AT$1507,'Data Entry'!$AU$7:$AU$1507,A6,'Data Entry'!$E$7:$E$1507,"Sí",Calculations!$AA$4:$AA$1504,"1",Calculations!$Y$4:$Y$1504,"")+SUMIFS('Data Entry'!$AW$7:$AW$1507,'Data Entry'!$AX$7:$AX$1507,A6,'Data Entry'!$E$7:$E$1507,"Sí",Calculations!$AA$4:$AA$1504,"1",Calculations!$Y$4:$Y$1504,"")+SUMIFS('Data Entry'!$AZ$7:$AZ$1507,'Data Entry'!$BA$7:$BA$1507,A6,'Data Entry'!$E$7:$E$1507,"Sí",Calculations!$AA$4:$AA$1504,"1",Calculations!$Y$4:$Y$1504,"")</f>
        <v>0</v>
      </c>
      <c r="H6" s="85">
        <f>SUMIFS('Data Entry'!$AQ$7:$AQ$1507,'Data Entry'!$AR$7:$AR$1507,A6,'Data Entry'!F$7:$F$1507,"Sí")+SUMIFS('Data Entry'!$AT$7:$AT$1507,'Data Entry'!$AU$7:$AU$1507,A6,'Data Entry'!F$7:$F$1507,"Sí")+SUMIFS('Data Entry'!$AW$7:$AW$1507,'Data Entry'!$AX$7:$AX$1507,A6,'Data Entry'!F$7:$F$1507,"Sí")+SUMIFS('Data Entry'!$AZ$7:$AZ$1507,'Data Entry'!$BA$7:$BA$1507,A6,'Data Entry'!F$7:$F$1507,"Sí")</f>
        <v>0</v>
      </c>
      <c r="I6" s="30"/>
      <c r="J6" s="30"/>
    </row>
    <row r="7" spans="1:10">
      <c r="A7" s="43" t="s">
        <v>97</v>
      </c>
      <c r="B7" s="81">
        <f>SUMIF('Data Entry'!$AR$7:$AR$1507,A7,'Data Entry'!$AQ$7:$AQ$1507)+SUMIF('Data Entry'!$AU$7:$AU$1507,A7,'Data Entry'!$AT$7:$AT$1507)+SUMIF('Data Entry'!$AX$7:$AX$1507,A7,'Data Entry'!$AW$7:$AW$1507)+SUMIF('Data Entry'!$BA$7:$BA$1507,A7,'Data Entry'!$AZ$7:$AZ$1507)</f>
        <v>0</v>
      </c>
      <c r="C7" s="81">
        <f>SUMIFS('Data Entry'!$AQ$7:$AQ$1507,'Data Entry'!$AR$7:$AR$1507,A7,'Data Entry'!$E$7:$E$1507,"Sí")+SUMIFS('Data Entry'!$AT$7:$AT$1507,'Data Entry'!$AU$7:$AU$1507,A7,'Data Entry'!$E$7:$E$1507,"Sí")+SUMIFS('Data Entry'!$AW$7:$AW$1507,'Data Entry'!$AX$7:$AX$1507,A7,'Data Entry'!$E$7:$E$1507,"Sí")+SUMIFS('Data Entry'!$AZ$7:$AZ$1507,'Data Entry'!$BA$7:$BA$1507,A7,'Data Entry'!$E$7:$E$1507,"Sí")</f>
        <v>0</v>
      </c>
      <c r="D7" s="257">
        <f>SUMIFS('Data Entry'!$AQ$7:$AQ$1507,'Data Entry'!$AR$7:$AR$1507,A7,'Data Entry'!$E$7:$E$1507,"Sí",Calculations!$AB$4:$AB$1504,"1",Calculations!$Y$4:$Y$1504,"")+SUMIFS('Data Entry'!$AT$7:$AT$1507,'Data Entry'!$AU$7:$AU$1507,A7,'Data Entry'!$E$7:$E$1507,"Sí",Calculations!$AB$4:$AB$1504,"1",Calculations!$Y$4:$Y$1504,"")+SUMIFS('Data Entry'!$AW$7:$AW$1507,'Data Entry'!$AX$7:$AX$1507,A7,'Data Entry'!$E$7:$E$1507,"Sí",Calculations!$AB$4:$AB$1504,"1",Calculations!$Y$4:$Y$1504,"")+SUMIFS('Data Entry'!$AZ$7:$AZ$1507,'Data Entry'!$BA$7:$BA$1507,A7,'Data Entry'!$E$7:$E$1507,"Sí",Calculations!$AB$4:$AB$1504,"1",Calculations!$Y$4:$Y$1504,"")</f>
        <v>0</v>
      </c>
      <c r="E7" s="258">
        <f t="shared" si="0"/>
        <v>0</v>
      </c>
      <c r="F7" s="259">
        <f>SUMIFS('Data Entry'!$AQ$7:$AQ$1507,'Data Entry'!$AR$7:$AR$1507,A7,'Data Entry'!$E$7:$E$1507,"Sí",Calculations!$Z$4:$Z$1504,"1",Calculations!$Y$4:$Y$1504,"")+SUMIFS('Data Entry'!$AT$7:$AT$1507,'Data Entry'!$AU$7:$AU$1507,A7,'Data Entry'!$E$7:$E$1507,"Sí",Calculations!$Z$4:$Z$1504,"1",Calculations!$Y$4:$Y$1504,"")+SUMIFS('Data Entry'!$AW$7:$AW$1507,'Data Entry'!$AX$7:$AX$1507,A7,'Data Entry'!$E$7:$E$1507,"Sí",Calculations!$Z$4:$Z$1504,"1",Calculations!$Y$4:$Y$1504,"")+SUMIFS('Data Entry'!$AZ$7:$AZ$1507,'Data Entry'!$BA$7:$BA$1507,A7,'Data Entry'!$E$7:$E$1507,"Sí",Calculations!$Z$4:$Z$1504,"1",Calculations!$Y$4:$Y$1504,"")</f>
        <v>0</v>
      </c>
      <c r="G7" s="259">
        <f>SUMIFS('Data Entry'!$AQ$7:$AQ$1507,'Data Entry'!$AR$7:$AR$1507,A7,'Data Entry'!$E$7:$E$1507,"Sí",Calculations!$AA$4:$AA$1504,"1",Calculations!$Y$4:$Y$1504,"")+SUMIFS('Data Entry'!$AT$7:$AT$1507,'Data Entry'!$AU$7:$AU$1507,A7,'Data Entry'!$E$7:$E$1507,"Sí",Calculations!$AA$4:$AA$1504,"1",Calculations!$Y$4:$Y$1504,"")+SUMIFS('Data Entry'!$AW$7:$AW$1507,'Data Entry'!$AX$7:$AX$1507,A7,'Data Entry'!$E$7:$E$1507,"Sí",Calculations!$AA$4:$AA$1504,"1",Calculations!$Y$4:$Y$1504,"")+SUMIFS('Data Entry'!$AZ$7:$AZ$1507,'Data Entry'!$BA$7:$BA$1507,A7,'Data Entry'!$E$7:$E$1507,"Sí",Calculations!$AA$4:$AA$1504,"1",Calculations!$Y$4:$Y$1504,"")</f>
        <v>0</v>
      </c>
      <c r="H7" s="82">
        <f>SUMIFS('Data Entry'!$AQ$7:$AQ$1507,'Data Entry'!$AR$7:$AR$1507,A7,'Data Entry'!F$7:$F$1507,"Sí")+SUMIFS('Data Entry'!$AT$7:$AT$1507,'Data Entry'!$AU$7:$AU$1507,A7,'Data Entry'!F$7:$F$1507,"Sí")+SUMIFS('Data Entry'!$AW$7:$AW$1507,'Data Entry'!$AX$7:$AX$1507,A7,'Data Entry'!F$7:$F$1507,"Sí")+SUMIFS('Data Entry'!$AZ$7:$AZ$1507,'Data Entry'!$BA$7:$BA$1507,A7,'Data Entry'!F$7:$F$1507,"Sí")</f>
        <v>0</v>
      </c>
      <c r="I7" s="30"/>
      <c r="J7" s="30"/>
    </row>
    <row r="8" spans="1:10">
      <c r="A8" s="38" t="s">
        <v>98</v>
      </c>
      <c r="B8" s="83">
        <f>SUM(B9:B10)</f>
        <v>0</v>
      </c>
      <c r="C8" s="86">
        <f t="shared" ref="C8:H8" si="1">SUM(C9:C10)</f>
        <v>0</v>
      </c>
      <c r="D8" s="264">
        <f t="shared" si="1"/>
        <v>0</v>
      </c>
      <c r="E8" s="261">
        <f t="shared" si="1"/>
        <v>0</v>
      </c>
      <c r="F8" s="262">
        <f t="shared" si="1"/>
        <v>0</v>
      </c>
      <c r="G8" s="263">
        <f t="shared" si="1"/>
        <v>0</v>
      </c>
      <c r="H8" s="87">
        <f t="shared" si="1"/>
        <v>0</v>
      </c>
      <c r="I8" s="30"/>
      <c r="J8" s="30"/>
    </row>
    <row r="9" spans="1:10">
      <c r="A9" s="44" t="s">
        <v>99</v>
      </c>
      <c r="B9" s="81">
        <f>SUMIF('Data Entry'!$AR$7:$AR$1507,A9,'Data Entry'!$AQ$7:$AQ$1507)+SUMIF('Data Entry'!$AU$7:$AU$1507,A9,'Data Entry'!$AT$7:$AT$1507)+SUMIF('Data Entry'!$AX$7:$AX$1507,A9,'Data Entry'!$AW$7:$AW$1507)+SUMIF('Data Entry'!$BA$7:$BA$1507,A9,'Data Entry'!$AZ$7:$AZ$1507)</f>
        <v>0</v>
      </c>
      <c r="C9" s="88">
        <f>SUMIFS('Data Entry'!$AQ$7:$AQ$1507,'Data Entry'!$AR$7:$AR$1507,A9,'Data Entry'!$E$7:$E$1507,"Sí")+SUMIFS('Data Entry'!$AT$7:$AT$1507,'Data Entry'!$AU$7:$AU$1507,A9,'Data Entry'!$E$7:$E$1507,"Sí")+SUMIFS('Data Entry'!$AW$7:$AW$1507,'Data Entry'!$AX$7:$AX$1507,A9,'Data Entry'!$E$7:$E$1507,"Sí")+SUMIFS('Data Entry'!$AZ$7:$AZ$1507,'Data Entry'!$BA$7:$BA$1507,A9,'Data Entry'!$E$7:$E$1507,"Sí")</f>
        <v>0</v>
      </c>
      <c r="D9" s="257">
        <f>SUMIFS('Data Entry'!$AQ$7:$AQ$1507,'Data Entry'!$AR$7:$AR$1507,A9,'Data Entry'!$E$7:$E$1507,"Sí",Calculations!$AB$4:$AB$1504,"1",Calculations!$Y$4:$Y$1504,"")+SUMIFS('Data Entry'!$AT$7:$AT$1507,'Data Entry'!$AU$7:$AU$1507,A9,'Data Entry'!$E$7:$E$1507,"Sí",Calculations!$AB$4:$AB$1504,"1",Calculations!$Y$4:$Y$1504,"")+SUMIFS('Data Entry'!$AW$7:$AW$1507,'Data Entry'!$AX$7:$AX$1507,A9,'Data Entry'!$E$7:$E$1507,"Sí",Calculations!$AB$4:$AB$1504,"1",Calculations!$Y$4:$Y$1504,"")+SUMIFS('Data Entry'!$AZ$7:$AZ$1507,'Data Entry'!$BA$7:$BA$1507,A9,'Data Entry'!$E$7:$E$1507,"Sí",Calculations!$AB$4:$AB$1504,"1",Calculations!$Y$4:$Y$1504,"")</f>
        <v>0</v>
      </c>
      <c r="E9" s="258">
        <f t="shared" si="0"/>
        <v>0</v>
      </c>
      <c r="F9" s="259">
        <f>SUMIFS('Data Entry'!$AQ$7:$AQ$1507,'Data Entry'!$AR$7:$AR$1507,A9,'Data Entry'!$E$7:$E$1507,"Sí",Calculations!$Z$4:$Z$1504,"1",Calculations!$Y$4:$Y$1504,"")+SUMIFS('Data Entry'!$AT$7:$AT$1507,'Data Entry'!$AU$7:$AU$1507,A9,'Data Entry'!$E$7:$E$1507,"Sí",Calculations!$Z$4:$Z$1504,"1",Calculations!$Y$4:$Y$1504,"")+SUMIFS('Data Entry'!$AW$7:$AW$1507,'Data Entry'!$AX$7:$AX$1507,A9,'Data Entry'!$E$7:$E$1507,"Sí",Calculations!$Z$4:$Z$1504,"1",Calculations!$Y$4:$Y$1504,"")+SUMIFS('Data Entry'!$AZ$7:$AZ$1507,'Data Entry'!$BA$7:$BA$1507,A9,'Data Entry'!$E$7:$E$1507,"Sí",Calculations!$Z$4:$Z$1504,"1",Calculations!$Y$4:$Y$1504,"")</f>
        <v>0</v>
      </c>
      <c r="G9" s="259">
        <f>SUMIFS('Data Entry'!$AQ$7:$AQ$1507,'Data Entry'!$AR$7:$AR$1507,A9,'Data Entry'!$E$7:$E$1507,"Sí",Calculations!$AA$4:$AA$1504,"1",Calculations!$Y$4:$Y$1504,"")+SUMIFS('Data Entry'!$AT$7:$AT$1507,'Data Entry'!$AU$7:$AU$1507,A9,'Data Entry'!$E$7:$E$1507,"Sí",Calculations!$AA$4:$AA$1504,"1",Calculations!$Y$4:$Y$1504,"")+SUMIFS('Data Entry'!$AW$7:$AW$1507,'Data Entry'!$AX$7:$AX$1507,A9,'Data Entry'!$E$7:$E$1507,"Sí",Calculations!$AA$4:$AA$1504,"1",Calculations!$Y$4:$Y$1504,"")+SUMIFS('Data Entry'!$AZ$7:$AZ$1507,'Data Entry'!$BA$7:$BA$1507,A9,'Data Entry'!$E$7:$E$1507,"Sí",Calculations!$AA$4:$AA$1504,"1",Calculations!$Y$4:$Y$1504,"")</f>
        <v>0</v>
      </c>
      <c r="H9" s="89">
        <f>SUMIFS('Data Entry'!$AQ$7:$AQ$1507,'Data Entry'!$AR$7:$AR$1507,A9,'Data Entry'!F$7:$F$1507,"Sí")+SUMIFS('Data Entry'!$AT$7:$AT$1507,'Data Entry'!$AU$7:$AU$1507,A9,'Data Entry'!F$7:$F$1507,"Sí")+SUMIFS('Data Entry'!$AW$7:$AW$1507,'Data Entry'!$AX$7:$AX$1507,A9,'Data Entry'!F$7:$F$1507,"Sí")+SUMIFS('Data Entry'!$AZ$7:$AZ$1507,'Data Entry'!$BA$7:$BA$1507,A9,'Data Entry'!F$7:$F$1507,"Sí")</f>
        <v>0</v>
      </c>
      <c r="I9" s="30"/>
      <c r="J9" s="30"/>
    </row>
    <row r="10" spans="1:10">
      <c r="A10" s="39" t="s">
        <v>100</v>
      </c>
      <c r="B10" s="83">
        <f>SUMIF('Data Entry'!$AR$7:$AR$1507,A10,'Data Entry'!$AQ$7:$AQ$1507)+SUMIF('Data Entry'!$AU$7:$AU$1507,A10,'Data Entry'!$AT$7:$AT$1507)+SUMIF('Data Entry'!$AX$7:$AX$1507,A10,'Data Entry'!$AW$7:$AW$1507)+SUMIF('Data Entry'!$BA$7:$BA$1507,A10,'Data Entry'!$AZ$7:$AZ$1507)</f>
        <v>0</v>
      </c>
      <c r="C10" s="86">
        <f>SUMIFS('Data Entry'!$AQ$7:$AQ$1507,'Data Entry'!$AR$7:$AR$1507,A10,'Data Entry'!$E$7:$E$1507,"Sí")+SUMIFS('Data Entry'!$AT$7:$AT$1507,'Data Entry'!$AU$7:$AU$1507,A10,'Data Entry'!$E$7:$E$1507,"Sí")+SUMIFS('Data Entry'!$AW$7:$AW$1507,'Data Entry'!$AX$7:$AX$1507,A10,'Data Entry'!$E$7:$E$1507,"Sí")+SUMIFS('Data Entry'!$AZ$7:$AZ$1507,'Data Entry'!$BA$7:$BA$1507,A10,'Data Entry'!$E$7:$E$1507,"Sí")</f>
        <v>0</v>
      </c>
      <c r="D10" s="265">
        <f>SUMIFS('Data Entry'!$AQ$7:$AQ$1507,'Data Entry'!$AR$7:$AR$1507,A10,'Data Entry'!$E$7:$E$1507,"Sí",Calculations!$AB$4:$AB$1504,"1",Calculations!$Y$4:$Y$1504,"")+SUMIFS('Data Entry'!$AT$7:$AT$1507,'Data Entry'!$AU$7:$AU$1507,A10,'Data Entry'!$E$7:$E$1507,"Sí",Calculations!$AB$4:$AB$1504,"1",Calculations!$Y$4:$Y$1504,"")+SUMIFS('Data Entry'!$AW$7:$AW$1507,'Data Entry'!$AX$7:$AX$1507,A10,'Data Entry'!$E$7:$E$1507,"Sí",Calculations!$AB$4:$AB$1504,"1",Calculations!$Y$4:$Y$1504,"")+SUMIFS('Data Entry'!$AZ$7:$AZ$1507,'Data Entry'!$BA$7:$BA$1507,A10,'Data Entry'!$E$7:$E$1507,"Sí",Calculations!$AB$4:$AB$1504,"1",Calculations!$Y$4:$Y$1504,"")</f>
        <v>0</v>
      </c>
      <c r="E10" s="261">
        <f t="shared" si="0"/>
        <v>0</v>
      </c>
      <c r="F10" s="266">
        <f>SUMIFS('Data Entry'!$AQ$7:$AQ$1507,'Data Entry'!$AR$7:$AR$1507,A10,'Data Entry'!$E$7:$E$1507,"Sí",Calculations!$Z$4:$Z$1504,"1",Calculations!$Y$4:$Y$1504,"")+SUMIFS('Data Entry'!$AT$7:$AT$1507,'Data Entry'!$AU$7:$AU$1507,A10,'Data Entry'!$E$7:$E$1507,"Sí",Calculations!$Z$4:$Z$1504,"1",Calculations!$Y$4:$Y$1504,"")+SUMIFS('Data Entry'!$AW$7:$AW$1507,'Data Entry'!$AX$7:$AX$1507,A10,'Data Entry'!$E$7:$E$1507,"Sí",Calculations!$Z$4:$Z$1504,"1",Calculations!$Y$4:$Y$1504,"")+SUMIFS('Data Entry'!$AZ$7:$AZ$1507,'Data Entry'!$BA$7:$BA$1507,A10,'Data Entry'!$E$7:$E$1507,"Sí",Calculations!$Z$4:$Z$1504,"1",Calculations!$Y$4:$Y$1504,"")</f>
        <v>0</v>
      </c>
      <c r="G10" s="267">
        <f>SUMIFS('Data Entry'!$AQ$7:$AQ$1507,'Data Entry'!$AR$7:$AR$1507,A10,'Data Entry'!$E$7:$E$1507,"Sí",Calculations!$AA$4:$AA$1504,"1",Calculations!$Y$4:$Y$1504,"")+SUMIFS('Data Entry'!$AT$7:$AT$1507,'Data Entry'!$AU$7:$AU$1507,A10,'Data Entry'!$E$7:$E$1507,"Sí",Calculations!$AA$4:$AA$1504,"1",Calculations!$Y$4:$Y$1504,"")+SUMIFS('Data Entry'!$AW$7:$AW$1507,'Data Entry'!$AX$7:$AX$1507,A10,'Data Entry'!$E$7:$E$1507,"Sí",Calculations!$AA$4:$AA$1504,"1",Calculations!$Y$4:$Y$1504,"")+SUMIFS('Data Entry'!$AZ$7:$AZ$1507,'Data Entry'!$BA$7:$BA$1507,A10,'Data Entry'!$E$7:$E$1507,"Sí",Calculations!$AA$4:$AA$1504,"1",Calculations!$Y$4:$Y$1504,"")</f>
        <v>0</v>
      </c>
      <c r="H10" s="87">
        <f>SUMIFS('Data Entry'!$AQ$7:$AQ$1507,'Data Entry'!$AR$7:$AR$1507,A10,'Data Entry'!F$7:$F$1507,"Sí")+SUMIFS('Data Entry'!$AT$7:$AT$1507,'Data Entry'!$AU$7:$AU$1507,A10,'Data Entry'!F$7:$F$1507,"Sí")+SUMIFS('Data Entry'!$AW$7:$AW$1507,'Data Entry'!$AX$7:$AX$1507,A10,'Data Entry'!F$7:$F$1507,"Sí")+SUMIFS('Data Entry'!$AZ$7:$AZ$1507,'Data Entry'!$BA$7:$BA$1507,A10,'Data Entry'!F$7:$F$1507,"Sí")</f>
        <v>0</v>
      </c>
      <c r="I10" s="30"/>
      <c r="J10" s="30"/>
    </row>
    <row r="11" spans="1:10">
      <c r="A11" s="43" t="s">
        <v>101</v>
      </c>
      <c r="B11" s="81">
        <f>SUMIF('Data Entry'!$AR$7:$AR$1507,A11,'Data Entry'!$AQ$7:$AQ$1507)+SUMIF('Data Entry'!$AU$7:$AU$1507,A11,'Data Entry'!$AT$7:$AT$1507)+SUMIF('Data Entry'!$AX$7:$AX$1507,A11,'Data Entry'!$AW$7:$AW$1507)+SUMIF('Data Entry'!$BA$7:$BA$1507,A11,'Data Entry'!$AZ$7:$AZ$1507)</f>
        <v>0</v>
      </c>
      <c r="C11" s="88">
        <f>SUMIFS('Data Entry'!$AQ$7:$AQ$1507,'Data Entry'!$AR$7:$AR$1507,A11,'Data Entry'!$E$7:$E$1507,"Sí")+SUMIFS('Data Entry'!$AT$7:$AT$1507,'Data Entry'!$AU$7:$AU$1507,A11,'Data Entry'!$E$7:$E$1507,"Sí")+SUMIFS('Data Entry'!$AW$7:$AW$1507,'Data Entry'!$AX$7:$AX$1507,A11,'Data Entry'!$E$7:$E$1507,"Sí")+SUMIFS('Data Entry'!$AZ$7:$AZ$1507,'Data Entry'!$BA$7:$BA$1507,A11,'Data Entry'!$E$7:$E$1507,"Sí")</f>
        <v>0</v>
      </c>
      <c r="D11" s="268">
        <f>SUMIFS('Data Entry'!$AQ$7:$AQ$1507,'Data Entry'!$AR$7:$AR$1507,A11,'Data Entry'!$E$7:$E$1507,"Sí",Calculations!$AB$4:$AB$1504,"1",Calculations!$Y$4:$Y$1504,"")+SUMIFS('Data Entry'!$AT$7:$AT$1507,'Data Entry'!$AU$7:$AU$1507,A11,'Data Entry'!$E$7:$E$1507,"Sí",Calculations!$AB$4:$AB$1504,"1",Calculations!$Y$4:$Y$1504,"")+SUMIFS('Data Entry'!$AW$7:$AW$1507,'Data Entry'!$AX$7:$AX$1507,A11,'Data Entry'!$E$7:$E$1507,"Sí",Calculations!$AB$4:$AB$1504,"1",Calculations!$Y$4:$Y$1504,"")+SUMIFS('Data Entry'!$AZ$7:$AZ$1507,'Data Entry'!$BA$7:$BA$1507,A11,'Data Entry'!$E$7:$E$1507,"Sí",Calculations!$AB$4:$AB$1504,"1",Calculations!$Y$4:$Y$1504,"")</f>
        <v>0</v>
      </c>
      <c r="E11" s="258">
        <f t="shared" si="0"/>
        <v>0</v>
      </c>
      <c r="F11" s="268">
        <f>SUMIFS('Data Entry'!$AQ$7:$AQ$1507,'Data Entry'!$AR$7:$AR$1507,A11,'Data Entry'!$E$7:$E$1507,"Sí",Calculations!$Z$4:$Z$1504,"1",Calculations!$Y$4:$Y$1504,"")+SUMIFS('Data Entry'!$AT$7:$AT$1507,'Data Entry'!$AU$7:$AU$1507,A11,'Data Entry'!$E$7:$E$1507,"Sí",Calculations!$Z$4:$Z$1504,"1",Calculations!$Y$4:$Y$1504,"")+SUMIFS('Data Entry'!$AW$7:$AW$1507,'Data Entry'!$AX$7:$AX$1507,A11,'Data Entry'!$E$7:$E$1507,"Sí",Calculations!$Z$4:$Z$1504,"1",Calculations!$Y$4:$Y$1504,"")+SUMIFS('Data Entry'!$AZ$7:$AZ$1507,'Data Entry'!$BA$7:$BA$1507,A11,'Data Entry'!$E$7:$E$1507,"Sí",Calculations!$Z$4:$Z$1504,"1",Calculations!$Y$4:$Y$1504,"")</f>
        <v>0</v>
      </c>
      <c r="G11" s="268">
        <f>SUMIFS('Data Entry'!$AQ$7:$AQ$1507,'Data Entry'!$AR$7:$AR$1507,A11,'Data Entry'!$E$7:$E$1507,"Sí",Calculations!$AA$4:$AA$1504,"1",Calculations!$Y$4:$Y$1504,"")+SUMIFS('Data Entry'!$AT$7:$AT$1507,'Data Entry'!$AU$7:$AU$1507,A11,'Data Entry'!$E$7:$E$1507,"Sí",Calculations!$AA$4:$AA$1504,"1",Calculations!$Y$4:$Y$1504,"")+SUMIFS('Data Entry'!$AW$7:$AW$1507,'Data Entry'!$AX$7:$AX$1507,A11,'Data Entry'!$E$7:$E$1507,"Sí",Calculations!$AA$4:$AA$1504,"1",Calculations!$Y$4:$Y$1504,"")+SUMIFS('Data Entry'!$AZ$7:$AZ$1507,'Data Entry'!$BA$7:$BA$1507,A11,'Data Entry'!$E$7:$E$1507,"Sí",Calculations!$AA$4:$AA$1504,"1",Calculations!$Y$4:$Y$1504,"")</f>
        <v>0</v>
      </c>
      <c r="H11" s="89">
        <f>SUMIFS('Data Entry'!$AQ$7:$AQ$1507,'Data Entry'!$AR$7:$AR$1507,A11,'Data Entry'!F$7:$F$1507,"Sí")+SUMIFS('Data Entry'!$AT$7:$AT$1507,'Data Entry'!$AU$7:$AU$1507,A11,'Data Entry'!F$7:$F$1507,"Sí")+SUMIFS('Data Entry'!$AW$7:$AW$1507,'Data Entry'!$AX$7:$AX$1507,A11,'Data Entry'!F$7:$F$1507,"Sí")+SUMIFS('Data Entry'!$AZ$7:$AZ$1507,'Data Entry'!$BA$7:$BA$1507,A11,'Data Entry'!F$7:$F$1507,"Sí")</f>
        <v>0</v>
      </c>
      <c r="I11" s="30"/>
      <c r="J11" s="30"/>
    </row>
    <row r="12" spans="1:10">
      <c r="A12" s="38" t="s">
        <v>102</v>
      </c>
      <c r="B12" s="83">
        <f>SUMIF('Data Entry'!$AR$7:$AR$1507,A12,'Data Entry'!$AQ$7:$AQ$1507)+SUMIF('Data Entry'!$AU$7:$AU$1507,A12,'Data Entry'!$AT$7:$AT$1507)+SUMIF('Data Entry'!$AX$7:$AX$1507,A12,'Data Entry'!$AW$7:$AW$1507)+SUMIF('Data Entry'!$BA$7:$BA$1507,A12,'Data Entry'!$AZ$7:$AZ$1507)</f>
        <v>0</v>
      </c>
      <c r="C12" s="86">
        <f>SUMIFS('Data Entry'!$AQ$7:$AQ$1507,'Data Entry'!$AR$7:$AR$1507,A12,'Data Entry'!$E$7:$E$1507,"Sí")+SUMIFS('Data Entry'!$AT$7:$AT$1507,'Data Entry'!$AU$7:$AU$1507,A12,'Data Entry'!$E$7:$E$1507,"Sí")+SUMIFS('Data Entry'!$AW$7:$AW$1507,'Data Entry'!$AX$7:$AX$1507,A12,'Data Entry'!$E$7:$E$1507,"Sí")+SUMIFS('Data Entry'!$AZ$7:$AZ$1507,'Data Entry'!$BA$7:$BA$1507,A12,'Data Entry'!$E$7:$E$1507,"Sí")</f>
        <v>0</v>
      </c>
      <c r="D12" s="265">
        <f>SUMIFS('Data Entry'!$AQ$7:$AQ$1507,'Data Entry'!$AR$7:$AR$1507,A12,'Data Entry'!$E$7:$E$1507,"Sí",Calculations!$AB$4:$AB$1504,"1",Calculations!$Y$4:$Y$1504,"")+SUMIFS('Data Entry'!$AT$7:$AT$1507,'Data Entry'!$AU$7:$AU$1507,A12,'Data Entry'!$E$7:$E$1507,"Sí",Calculations!$AB$4:$AB$1504,"1",Calculations!$Y$4:$Y$1504,"")+SUMIFS('Data Entry'!$AW$7:$AW$1507,'Data Entry'!$AX$7:$AX$1507,A12,'Data Entry'!$E$7:$E$1507,"Sí",Calculations!$AB$4:$AB$1504,"1",Calculations!$Y$4:$Y$1504,"")+SUMIFS('Data Entry'!$AZ$7:$AZ$1507,'Data Entry'!$BA$7:$BA$1507,A12,'Data Entry'!$E$7:$E$1507,"Sí",Calculations!$AB$4:$AB$1504,"1",Calculations!$Y$4:$Y$1504,"")</f>
        <v>0</v>
      </c>
      <c r="E12" s="261">
        <f t="shared" si="0"/>
        <v>0</v>
      </c>
      <c r="F12" s="266">
        <f>SUMIFS('Data Entry'!$AQ$7:$AQ$1507,'Data Entry'!$AR$7:$AR$1507,A12,'Data Entry'!$E$7:$E$1507,"Sí",Calculations!$Z$4:$Z$1504,"1",Calculations!$Y$4:$Y$1504,"")+SUMIFS('Data Entry'!$AT$7:$AT$1507,'Data Entry'!$AU$7:$AU$1507,A12,'Data Entry'!$E$7:$E$1507,"Sí",Calculations!$Z$4:$Z$1504,"1",Calculations!$Y$4:$Y$1504,"")+SUMIFS('Data Entry'!$AW$7:$AW$1507,'Data Entry'!$AX$7:$AX$1507,A12,'Data Entry'!$E$7:$E$1507,"Sí",Calculations!$Z$4:$Z$1504,"1",Calculations!$Y$4:$Y$1504,"")+SUMIFS('Data Entry'!$AZ$7:$AZ$1507,'Data Entry'!$BA$7:$BA$1507,A12,'Data Entry'!$E$7:$E$1507,"Sí",Calculations!$Z$4:$Z$1504,"1",Calculations!$Y$4:$Y$1504,"")</f>
        <v>0</v>
      </c>
      <c r="G12" s="267">
        <f>SUMIFS('Data Entry'!$AQ$7:$AQ$1507,'Data Entry'!$AR$7:$AR$1507,A12,'Data Entry'!$E$7:$E$1507,"Sí",Calculations!$AA$4:$AA$1504,"1",Calculations!$Y$4:$Y$1504,"")+SUMIFS('Data Entry'!$AT$7:$AT$1507,'Data Entry'!$AU$7:$AU$1507,A12,'Data Entry'!$E$7:$E$1507,"Sí",Calculations!$AA$4:$AA$1504,"1",Calculations!$Y$4:$Y$1504,"")+SUMIFS('Data Entry'!$AW$7:$AW$1507,'Data Entry'!$AX$7:$AX$1507,A12,'Data Entry'!$E$7:$E$1507,"Sí",Calculations!$AA$4:$AA$1504,"1",Calculations!$Y$4:$Y$1504,"")+SUMIFS('Data Entry'!$AZ$7:$AZ$1507,'Data Entry'!$BA$7:$BA$1507,A12,'Data Entry'!$E$7:$E$1507,"Sí",Calculations!$AA$4:$AA$1504,"1",Calculations!$Y$4:$Y$1504,"")</f>
        <v>0</v>
      </c>
      <c r="H12" s="87">
        <f>SUMIFS('Data Entry'!$AQ$7:$AQ$1507,'Data Entry'!$AR$7:$AR$1507,A12,'Data Entry'!F$7:$F$1507,"Sí")+SUMIFS('Data Entry'!$AT$7:$AT$1507,'Data Entry'!$AU$7:$AU$1507,A12,'Data Entry'!F$7:$F$1507,"Sí")+SUMIFS('Data Entry'!$AW$7:$AW$1507,'Data Entry'!$AX$7:$AX$1507,A12,'Data Entry'!F$7:$F$1507,"Sí")+SUMIFS('Data Entry'!$AZ$7:$AZ$1507,'Data Entry'!$BA$7:$BA$1507,A12,'Data Entry'!F$7:$F$1507,"Sí")</f>
        <v>0</v>
      </c>
      <c r="I12" s="30"/>
      <c r="J12" s="30"/>
    </row>
    <row r="13" spans="1:10">
      <c r="A13" s="43" t="s">
        <v>103</v>
      </c>
      <c r="B13" s="81">
        <f>SUMIF('Data Entry'!$AR$7:$AR$1507,A13,'Data Entry'!$AQ$7:$AQ$1507)+SUMIF('Data Entry'!$AU$7:$AU$1507,A13,'Data Entry'!$AT$7:$AT$1507)+SUMIF('Data Entry'!$AX$7:$AX$1507,A13,'Data Entry'!$AW$7:$AW$1507)+SUMIF('Data Entry'!$BA$7:$BA$1507,A13,'Data Entry'!$AZ$7:$AZ$1507)</f>
        <v>0</v>
      </c>
      <c r="C13" s="88">
        <f>SUMIFS('Data Entry'!$AQ$7:$AQ$1507,'Data Entry'!$AR$7:$AR$1507,A13,'Data Entry'!$E$7:$E$1507,"Sí")+SUMIFS('Data Entry'!$AT$7:$AT$1507,'Data Entry'!$AU$7:$AU$1507,A13,'Data Entry'!$E$7:$E$1507,"Sí")+SUMIFS('Data Entry'!$AW$7:$AW$1507,'Data Entry'!$AX$7:$AX$1507,A13,'Data Entry'!$E$7:$E$1507,"Sí")+SUMIFS('Data Entry'!$AZ$7:$AZ$1507,'Data Entry'!$BA$7:$BA$1507,A13,'Data Entry'!$E$7:$E$1507,"Sí")</f>
        <v>0</v>
      </c>
      <c r="D13" s="268">
        <f>SUMIFS('Data Entry'!$AQ$7:$AQ$1507,'Data Entry'!$AR$7:$AR$1507,A13,'Data Entry'!$E$7:$E$1507,"Sí",Calculations!$AB$4:$AB$1504,"1",Calculations!$Y$4:$Y$1504,"")+SUMIFS('Data Entry'!$AT$7:$AT$1507,'Data Entry'!$AU$7:$AU$1507,A13,'Data Entry'!$E$7:$E$1507,"Sí",Calculations!$AB$4:$AB$1504,"1",Calculations!$Y$4:$Y$1504,"")+SUMIFS('Data Entry'!$AW$7:$AW$1507,'Data Entry'!$AX$7:$AX$1507,A13,'Data Entry'!$E$7:$E$1507,"Sí",Calculations!$AB$4:$AB$1504,"1",Calculations!$Y$4:$Y$1504,"")+SUMIFS('Data Entry'!$AZ$7:$AZ$1507,'Data Entry'!$BA$7:$BA$1507,A13,'Data Entry'!$E$7:$E$1507,"Sí",Calculations!$AB$4:$AB$1504,"1",Calculations!$Y$4:$Y$1504,"")</f>
        <v>0</v>
      </c>
      <c r="E13" s="258">
        <f t="shared" si="0"/>
        <v>0</v>
      </c>
      <c r="F13" s="268">
        <f>SUMIFS('Data Entry'!$AQ$7:$AQ$1507,'Data Entry'!$AR$7:$AR$1507,A13,'Data Entry'!$E$7:$E$1507,"Sí",Calculations!$Z$4:$Z$1504,"1",Calculations!$Y$4:$Y$1504,"")+SUMIFS('Data Entry'!$AT$7:$AT$1507,'Data Entry'!$AU$7:$AU$1507,A13,'Data Entry'!$E$7:$E$1507,"Sí",Calculations!$Z$4:$Z$1504,"1",Calculations!$Y$4:$Y$1504,"")+SUMIFS('Data Entry'!$AW$7:$AW$1507,'Data Entry'!$AX$7:$AX$1507,A13,'Data Entry'!$E$7:$E$1507,"Sí",Calculations!$Z$4:$Z$1504,"1",Calculations!$Y$4:$Y$1504,"")+SUMIFS('Data Entry'!$AZ$7:$AZ$1507,'Data Entry'!$BA$7:$BA$1507,A13,'Data Entry'!$E$7:$E$1507,"Sí",Calculations!$Z$4:$Z$1504,"1",Calculations!$Y$4:$Y$1504,"")</f>
        <v>0</v>
      </c>
      <c r="G13" s="268">
        <f>SUMIFS('Data Entry'!$AQ$7:$AQ$1507,'Data Entry'!$AR$7:$AR$1507,A13,'Data Entry'!$E$7:$E$1507,"Sí",Calculations!$AA$4:$AA$1504,"1",Calculations!$Y$4:$Y$1504,"")+SUMIFS('Data Entry'!$AT$7:$AT$1507,'Data Entry'!$AU$7:$AU$1507,A13,'Data Entry'!$E$7:$E$1507,"Sí",Calculations!$AA$4:$AA$1504,"1",Calculations!$Y$4:$Y$1504,"")+SUMIFS('Data Entry'!$AW$7:$AW$1507,'Data Entry'!$AX$7:$AX$1507,A13,'Data Entry'!$E$7:$E$1507,"Sí",Calculations!$AA$4:$AA$1504,"1",Calculations!$Y$4:$Y$1504,"")+SUMIFS('Data Entry'!$AZ$7:$AZ$1507,'Data Entry'!$BA$7:$BA$1507,A13,'Data Entry'!$E$7:$E$1507,"Sí",Calculations!$AA$4:$AA$1504,"1",Calculations!$Y$4:$Y$1504,"")</f>
        <v>0</v>
      </c>
      <c r="H13" s="89">
        <f>SUMIFS('Data Entry'!$AQ$7:$AQ$1507,'Data Entry'!$AR$7:$AR$1507,A13,'Data Entry'!F$7:$F$1507,"Sí")+SUMIFS('Data Entry'!$AT$7:$AT$1507,'Data Entry'!$AU$7:$AU$1507,A13,'Data Entry'!F$7:$F$1507,"Sí")+SUMIFS('Data Entry'!$AW$7:$AW$1507,'Data Entry'!$AX$7:$AX$1507,A13,'Data Entry'!F$7:$F$1507,"Sí")+SUMIFS('Data Entry'!$AZ$7:$AZ$1507,'Data Entry'!$BA$7:$BA$1507,A13,'Data Entry'!F$7:$F$1507,"Sí")</f>
        <v>0</v>
      </c>
      <c r="I13" s="30"/>
      <c r="J13" s="30"/>
    </row>
    <row r="14" spans="1:10">
      <c r="A14" s="38" t="s">
        <v>104</v>
      </c>
      <c r="B14" s="83">
        <f>SUMIF('Data Entry'!$AR$7:$AR$1507,A14,'Data Entry'!$AQ$7:$AQ$1507)+SUMIF('Data Entry'!$AU$7:$AU$1507,A14,'Data Entry'!$AT$7:$AT$1507)+SUMIF('Data Entry'!$AX$7:$AX$1507,A14,'Data Entry'!$AW$7:$AW$1507)+SUMIF('Data Entry'!$BA$7:$BA$1507,A14,'Data Entry'!$AZ$7:$AZ$1507)</f>
        <v>0</v>
      </c>
      <c r="C14" s="86">
        <f>SUMIFS('Data Entry'!$AQ$7:$AQ$1507,'Data Entry'!$AR$7:$AR$1507,A14,'Data Entry'!$E$7:$E$1507,"Sí")+SUMIFS('Data Entry'!$AT$7:$AT$1507,'Data Entry'!$AU$7:$AU$1507,A14,'Data Entry'!$E$7:$E$1507,"Sí")+SUMIFS('Data Entry'!$AW$7:$AW$1507,'Data Entry'!$AX$7:$AX$1507,A14,'Data Entry'!$E$7:$E$1507,"Sí")+SUMIFS('Data Entry'!$AZ$7:$AZ$1507,'Data Entry'!$BA$7:$BA$1507,A14,'Data Entry'!$E$7:$E$1507,"Sí")</f>
        <v>0</v>
      </c>
      <c r="D14" s="265">
        <f>SUMIFS('Data Entry'!$AQ$7:$AQ$1507,'Data Entry'!$AR$7:$AR$1507,A14,'Data Entry'!$E$7:$E$1507,"Sí",Calculations!$AB$4:$AB$1504,"1",Calculations!$Y$4:$Y$1504,"")+SUMIFS('Data Entry'!$AT$7:$AT$1507,'Data Entry'!$AU$7:$AU$1507,A14,'Data Entry'!$E$7:$E$1507,"Sí",Calculations!$AB$4:$AB$1504,"1",Calculations!$Y$4:$Y$1504,"")+SUMIFS('Data Entry'!$AW$7:$AW$1507,'Data Entry'!$AX$7:$AX$1507,A14,'Data Entry'!$E$7:$E$1507,"Sí",Calculations!$AB$4:$AB$1504,"1",Calculations!$Y$4:$Y$1504,"")+SUMIFS('Data Entry'!$AZ$7:$AZ$1507,'Data Entry'!$BA$7:$BA$1507,A14,'Data Entry'!$E$7:$E$1507,"Sí",Calculations!$AB$4:$AB$1504,"1",Calculations!$Y$4:$Y$1504,"")</f>
        <v>0</v>
      </c>
      <c r="E14" s="261">
        <f t="shared" si="0"/>
        <v>0</v>
      </c>
      <c r="F14" s="266">
        <f>SUMIFS('Data Entry'!$AQ$7:$AQ$1507,'Data Entry'!$AR$7:$AR$1507,A14,'Data Entry'!$E$7:$E$1507,"Sí",Calculations!$Z$4:$Z$1504,"1",Calculations!$Y$4:$Y$1504,"")+SUMIFS('Data Entry'!$AT$7:$AT$1507,'Data Entry'!$AU$7:$AU$1507,A14,'Data Entry'!$E$7:$E$1507,"Sí",Calculations!$Z$4:$Z$1504,"1",Calculations!$Y$4:$Y$1504,"")+SUMIFS('Data Entry'!$AW$7:$AW$1507,'Data Entry'!$AX$7:$AX$1507,A14,'Data Entry'!$E$7:$E$1507,"Sí",Calculations!$Z$4:$Z$1504,"1",Calculations!$Y$4:$Y$1504,"")+SUMIFS('Data Entry'!$AZ$7:$AZ$1507,'Data Entry'!$BA$7:$BA$1507,A14,'Data Entry'!$E$7:$E$1507,"Sí",Calculations!$Z$4:$Z$1504,"1",Calculations!$Y$4:$Y$1504,"")</f>
        <v>0</v>
      </c>
      <c r="G14" s="267">
        <f>SUMIFS('Data Entry'!$AQ$7:$AQ$1507,'Data Entry'!$AR$7:$AR$1507,A14,'Data Entry'!$E$7:$E$1507,"Sí",Calculations!$AA$4:$AA$1504,"1",Calculations!$Y$4:$Y$1504,"")+SUMIFS('Data Entry'!$AT$7:$AT$1507,'Data Entry'!$AU$7:$AU$1507,A14,'Data Entry'!$E$7:$E$1507,"Sí",Calculations!$AA$4:$AA$1504,"1",Calculations!$Y$4:$Y$1504,"")+SUMIFS('Data Entry'!$AW$7:$AW$1507,'Data Entry'!$AX$7:$AX$1507,A14,'Data Entry'!$E$7:$E$1507,"Sí",Calculations!$AA$4:$AA$1504,"1",Calculations!$Y$4:$Y$1504,"")+SUMIFS('Data Entry'!$AZ$7:$AZ$1507,'Data Entry'!$BA$7:$BA$1507,A14,'Data Entry'!$E$7:$E$1507,"Sí",Calculations!$AA$4:$AA$1504,"1",Calculations!$Y$4:$Y$1504,"")</f>
        <v>0</v>
      </c>
      <c r="H14" s="87">
        <f>SUMIFS('Data Entry'!$AQ$7:$AQ$1507,'Data Entry'!$AR$7:$AR$1507,A14,'Data Entry'!F$7:$F$1507,"Sí")+SUMIFS('Data Entry'!$AT$7:$AT$1507,'Data Entry'!$AU$7:$AU$1507,A14,'Data Entry'!F$7:$F$1507,"Sí")+SUMIFS('Data Entry'!$AW$7:$AW$1507,'Data Entry'!$AX$7:$AX$1507,A14,'Data Entry'!F$7:$F$1507,"Sí")+SUMIFS('Data Entry'!$AZ$7:$AZ$1507,'Data Entry'!$BA$7:$BA$1507,A14,'Data Entry'!F$7:$F$1507,"Sí")</f>
        <v>0</v>
      </c>
      <c r="I14" s="30"/>
      <c r="J14" s="30"/>
    </row>
    <row r="15" spans="1:10">
      <c r="A15" s="43" t="s">
        <v>105</v>
      </c>
      <c r="B15" s="81">
        <f>SUMIF('Data Entry'!$AR$7:$AR$1507,A15,'Data Entry'!$AQ$7:$AQ$1507)+SUMIF('Data Entry'!$AU$7:$AU$1507,A15,'Data Entry'!$AT$7:$AT$1507)+SUMIF('Data Entry'!$AX$7:$AX$1507,A15,'Data Entry'!$AW$7:$AW$1507)+SUMIF('Data Entry'!$BA$7:$BA$1507,A15,'Data Entry'!$AZ$7:$AZ$1507)</f>
        <v>0</v>
      </c>
      <c r="C15" s="88">
        <f>SUMIFS('Data Entry'!$AQ$7:$AQ$1507,'Data Entry'!$AR$7:$AR$1507,A15,'Data Entry'!$E$7:$E$1507,"Sí")+SUMIFS('Data Entry'!$AT$7:$AT$1507,'Data Entry'!$AU$7:$AU$1507,A15,'Data Entry'!$E$7:$E$1507,"Sí")+SUMIFS('Data Entry'!$AW$7:$AW$1507,'Data Entry'!$AX$7:$AX$1507,A15,'Data Entry'!$E$7:$E$1507,"Sí")+SUMIFS('Data Entry'!$AZ$7:$AZ$1507,'Data Entry'!$BA$7:$BA$1507,A15,'Data Entry'!$E$7:$E$1507,"Sí")</f>
        <v>0</v>
      </c>
      <c r="D15" s="268">
        <f>SUMIFS('Data Entry'!$AQ$7:$AQ$1507,'Data Entry'!$AR$7:$AR$1507,A15,'Data Entry'!$E$7:$E$1507,"Sí",Calculations!$AB$4:$AB$1504,"1",Calculations!$Y$4:$Y$1504,"")+SUMIFS('Data Entry'!$AT$7:$AT$1507,'Data Entry'!$AU$7:$AU$1507,A15,'Data Entry'!$E$7:$E$1507,"Sí",Calculations!$AB$4:$AB$1504,"1",Calculations!$Y$4:$Y$1504,"")+SUMIFS('Data Entry'!$AW$7:$AW$1507,'Data Entry'!$AX$7:$AX$1507,A15,'Data Entry'!$E$7:$E$1507,"Sí",Calculations!$AB$4:$AB$1504,"1",Calculations!$Y$4:$Y$1504,"")+SUMIFS('Data Entry'!$AZ$7:$AZ$1507,'Data Entry'!$BA$7:$BA$1507,A15,'Data Entry'!$E$7:$E$1507,"Sí",Calculations!$AB$4:$AB$1504,"1",Calculations!$Y$4:$Y$1504,"")</f>
        <v>0</v>
      </c>
      <c r="E15" s="258">
        <f t="shared" si="0"/>
        <v>0</v>
      </c>
      <c r="F15" s="268">
        <f>SUMIFS('Data Entry'!$AQ$7:$AQ$1507,'Data Entry'!$AR$7:$AR$1507,A15,'Data Entry'!$E$7:$E$1507,"Sí",Calculations!$Z$4:$Z$1504,"1",Calculations!$Y$4:$Y$1504,"")+SUMIFS('Data Entry'!$AT$7:$AT$1507,'Data Entry'!$AU$7:$AU$1507,A15,'Data Entry'!$E$7:$E$1507,"Sí",Calculations!$Z$4:$Z$1504,"1",Calculations!$Y$4:$Y$1504,"")+SUMIFS('Data Entry'!$AW$7:$AW$1507,'Data Entry'!$AX$7:$AX$1507,A15,'Data Entry'!$E$7:$E$1507,"Sí",Calculations!$Z$4:$Z$1504,"1",Calculations!$Y$4:$Y$1504,"")+SUMIFS('Data Entry'!$AZ$7:$AZ$1507,'Data Entry'!$BA$7:$BA$1507,A15,'Data Entry'!$E$7:$E$1507,"Sí",Calculations!$Z$4:$Z$1504,"1",Calculations!$Y$4:$Y$1504,"")</f>
        <v>0</v>
      </c>
      <c r="G15" s="268">
        <f>SUMIFS('Data Entry'!$AQ$7:$AQ$1507,'Data Entry'!$AR$7:$AR$1507,A15,'Data Entry'!$E$7:$E$1507,"Sí",Calculations!$AA$4:$AA$1504,"1",Calculations!$Y$4:$Y$1504,"")+SUMIFS('Data Entry'!$AT$7:$AT$1507,'Data Entry'!$AU$7:$AU$1507,A15,'Data Entry'!$E$7:$E$1507,"Sí",Calculations!$AA$4:$AA$1504,"1",Calculations!$Y$4:$Y$1504,"")+SUMIFS('Data Entry'!$AW$7:$AW$1507,'Data Entry'!$AX$7:$AX$1507,A15,'Data Entry'!$E$7:$E$1507,"Sí",Calculations!$AA$4:$AA$1504,"1",Calculations!$Y$4:$Y$1504,"")+SUMIFS('Data Entry'!$AZ$7:$AZ$1507,'Data Entry'!$BA$7:$BA$1507,A15,'Data Entry'!$E$7:$E$1507,"Sí",Calculations!$AA$4:$AA$1504,"1",Calculations!$Y$4:$Y$1504,"")</f>
        <v>0</v>
      </c>
      <c r="H15" s="89">
        <f>SUMIFS('Data Entry'!$AQ$7:$AQ$1507,'Data Entry'!$AR$7:$AR$1507,A15,'Data Entry'!F$7:$F$1507,"Sí")+SUMIFS('Data Entry'!$AT$7:$AT$1507,'Data Entry'!$AU$7:$AU$1507,A15,'Data Entry'!F$7:$F$1507,"Sí")+SUMIFS('Data Entry'!$AW$7:$AW$1507,'Data Entry'!$AX$7:$AX$1507,A15,'Data Entry'!F$7:$F$1507,"Sí")+SUMIFS('Data Entry'!$AZ$7:$AZ$1507,'Data Entry'!$BA$7:$BA$1507,A15,'Data Entry'!F$7:$F$1507,"Sí")</f>
        <v>0</v>
      </c>
      <c r="I15" s="30"/>
      <c r="J15" s="30"/>
    </row>
    <row r="16" spans="1:10">
      <c r="A16" s="38" t="s">
        <v>106</v>
      </c>
      <c r="B16" s="83">
        <f>SUMIF('Data Entry'!$AR$7:$AR$1507,A16,'Data Entry'!$AQ$7:$AQ$1507)+SUMIF('Data Entry'!$AU$7:$AU$1507,A16,'Data Entry'!$AT$7:$AT$1507)+SUMIF('Data Entry'!$AX$7:$AX$1507,A16,'Data Entry'!$AW$7:$AW$1507)+SUMIF('Data Entry'!$BA$7:$BA$1507,A16,'Data Entry'!$AZ$7:$AZ$1507)</f>
        <v>0</v>
      </c>
      <c r="C16" s="86">
        <f>SUMIFS('Data Entry'!$AQ$7:$AQ$1507,'Data Entry'!$AR$7:$AR$1507,A16,'Data Entry'!$E$7:$E$1507,"Sí")+SUMIFS('Data Entry'!$AT$7:$AT$1507,'Data Entry'!$AU$7:$AU$1507,A16,'Data Entry'!$E$7:$E$1507,"Sí")+SUMIFS('Data Entry'!$AW$7:$AW$1507,'Data Entry'!$AX$7:$AX$1507,A16,'Data Entry'!$E$7:$E$1507,"Sí")+SUMIFS('Data Entry'!$AZ$7:$AZ$1507,'Data Entry'!$BA$7:$BA$1507,A16,'Data Entry'!$E$7:$E$1507,"Sí")</f>
        <v>0</v>
      </c>
      <c r="D16" s="265">
        <f>SUMIFS('Data Entry'!$AQ$7:$AQ$1507,'Data Entry'!$AR$7:$AR$1507,A16,'Data Entry'!$E$7:$E$1507,"Sí",Calculations!$AB$4:$AB$1504,"1",Calculations!$Y$4:$Y$1504,"")+SUMIFS('Data Entry'!$AT$7:$AT$1507,'Data Entry'!$AU$7:$AU$1507,A16,'Data Entry'!$E$7:$E$1507,"Sí",Calculations!$AB$4:$AB$1504,"1",Calculations!$Y$4:$Y$1504,"")+SUMIFS('Data Entry'!$AW$7:$AW$1507,'Data Entry'!$AX$7:$AX$1507,A16,'Data Entry'!$E$7:$E$1507,"Sí",Calculations!$AB$4:$AB$1504,"1",Calculations!$Y$4:$Y$1504,"")+SUMIFS('Data Entry'!$AZ$7:$AZ$1507,'Data Entry'!$BA$7:$BA$1507,A16,'Data Entry'!$E$7:$E$1507,"Sí",Calculations!$AB$4:$AB$1504,"1",Calculations!$Y$4:$Y$1504,"")</f>
        <v>0</v>
      </c>
      <c r="E16" s="261">
        <f t="shared" si="0"/>
        <v>0</v>
      </c>
      <c r="F16" s="266">
        <f>SUMIFS('Data Entry'!$AQ$7:$AQ$1507,'Data Entry'!$AR$7:$AR$1507,A16,'Data Entry'!$E$7:$E$1507,"Sí",Calculations!$Z$4:$Z$1504,"1",Calculations!$Y$4:$Y$1504,"")+SUMIFS('Data Entry'!$AT$7:$AT$1507,'Data Entry'!$AU$7:$AU$1507,A16,'Data Entry'!$E$7:$E$1507,"Sí",Calculations!$Z$4:$Z$1504,"1",Calculations!$Y$4:$Y$1504,"")+SUMIFS('Data Entry'!$AW$7:$AW$1507,'Data Entry'!$AX$7:$AX$1507,A16,'Data Entry'!$E$7:$E$1507,"Sí",Calculations!$Z$4:$Z$1504,"1",Calculations!$Y$4:$Y$1504,"")+SUMIFS('Data Entry'!$AZ$7:$AZ$1507,'Data Entry'!$BA$7:$BA$1507,A16,'Data Entry'!$E$7:$E$1507,"Sí",Calculations!$Z$4:$Z$1504,"1",Calculations!$Y$4:$Y$1504,"")</f>
        <v>0</v>
      </c>
      <c r="G16" s="267">
        <f>SUMIFS('Data Entry'!$AQ$7:$AQ$1507,'Data Entry'!$AR$7:$AR$1507,A16,'Data Entry'!$E$7:$E$1507,"Sí",Calculations!$AA$4:$AA$1504,"1",Calculations!$Y$4:$Y$1504,"")+SUMIFS('Data Entry'!$AT$7:$AT$1507,'Data Entry'!$AU$7:$AU$1507,A16,'Data Entry'!$E$7:$E$1507,"Sí",Calculations!$AA$4:$AA$1504,"1",Calculations!$Y$4:$Y$1504,"")+SUMIFS('Data Entry'!$AW$7:$AW$1507,'Data Entry'!$AX$7:$AX$1507,A16,'Data Entry'!$E$7:$E$1507,"Sí",Calculations!$AA$4:$AA$1504,"1",Calculations!$Y$4:$Y$1504,"")+SUMIFS('Data Entry'!$AZ$7:$AZ$1507,'Data Entry'!$BA$7:$BA$1507,A16,'Data Entry'!$E$7:$E$1507,"Sí",Calculations!$AA$4:$AA$1504,"1",Calculations!$Y$4:$Y$1504,"")</f>
        <v>0</v>
      </c>
      <c r="H16" s="87">
        <f>SUMIFS('Data Entry'!$AQ$7:$AQ$1507,'Data Entry'!$AR$7:$AR$1507,A16,'Data Entry'!F$7:$F$1507,"Sí")+SUMIFS('Data Entry'!$AT$7:$AT$1507,'Data Entry'!$AU$7:$AU$1507,A16,'Data Entry'!F$7:$F$1507,"Sí")+SUMIFS('Data Entry'!$AW$7:$AW$1507,'Data Entry'!$AX$7:$AX$1507,A16,'Data Entry'!F$7:$F$1507,"Sí")+SUMIFS('Data Entry'!$AZ$7:$AZ$1507,'Data Entry'!$BA$7:$BA$1507,A16,'Data Entry'!F$7:$F$1507,"Sí")</f>
        <v>0</v>
      </c>
      <c r="I16" s="30"/>
      <c r="J16" s="30"/>
    </row>
    <row r="17" spans="1:10">
      <c r="A17" s="43" t="s">
        <v>107</v>
      </c>
      <c r="B17" s="81">
        <f>SUMIF('Data Entry'!$AR$7:$AR$1507,A17,'Data Entry'!$AQ$7:$AQ$1507)+SUMIF('Data Entry'!$AU$7:$AU$1507,A17,'Data Entry'!$AT$7:$AT$1507)+SUMIF('Data Entry'!$AX$7:$AX$1507,A17,'Data Entry'!$AW$7:$AW$1507)+SUMIF('Data Entry'!$BA$7:$BA$1507,A17,'Data Entry'!$AZ$7:$AZ$1507)</f>
        <v>0</v>
      </c>
      <c r="C17" s="88">
        <f>SUMIFS('Data Entry'!$AQ$7:$AQ$1507,'Data Entry'!$AR$7:$AR$1507,A17,'Data Entry'!$E$7:$E$1507,"Sí")+SUMIFS('Data Entry'!$AT$7:$AT$1507,'Data Entry'!$AU$7:$AU$1507,A17,'Data Entry'!$E$7:$E$1507,"Sí")+SUMIFS('Data Entry'!$AW$7:$AW$1507,'Data Entry'!$AX$7:$AX$1507,A17,'Data Entry'!$E$7:$E$1507,"Sí")+SUMIFS('Data Entry'!$AZ$7:$AZ$1507,'Data Entry'!$BA$7:$BA$1507,A17,'Data Entry'!$E$7:$E$1507,"Sí")</f>
        <v>0</v>
      </c>
      <c r="D17" s="268">
        <f>SUMIFS('Data Entry'!$AQ$7:$AQ$1507,'Data Entry'!$AR$7:$AR$1507,A17,'Data Entry'!$E$7:$E$1507,"Sí",Calculations!$AB$4:$AB$1504,"1",Calculations!$Y$4:$Y$1504,"")+SUMIFS('Data Entry'!$AT$7:$AT$1507,'Data Entry'!$AU$7:$AU$1507,A17,'Data Entry'!$E$7:$E$1507,"Sí",Calculations!$AB$4:$AB$1504,"1",Calculations!$Y$4:$Y$1504,"")+SUMIFS('Data Entry'!$AW$7:$AW$1507,'Data Entry'!$AX$7:$AX$1507,A17,'Data Entry'!$E$7:$E$1507,"Sí",Calculations!$AB$4:$AB$1504,"1",Calculations!$Y$4:$Y$1504,"")+SUMIFS('Data Entry'!$AZ$7:$AZ$1507,'Data Entry'!$BA$7:$BA$1507,A17,'Data Entry'!$E$7:$E$1507,"Sí",Calculations!$AB$4:$AB$1504,"1",Calculations!$Y$4:$Y$1504,"")</f>
        <v>0</v>
      </c>
      <c r="E17" s="258">
        <f t="shared" si="0"/>
        <v>0</v>
      </c>
      <c r="F17" s="268">
        <f>SUMIFS('Data Entry'!$AQ$7:$AQ$1507,'Data Entry'!$AR$7:$AR$1507,A17,'Data Entry'!$E$7:$E$1507,"Sí",Calculations!$Z$4:$Z$1504,"1",Calculations!$Y$4:$Y$1504,"")+SUMIFS('Data Entry'!$AT$7:$AT$1507,'Data Entry'!$AU$7:$AU$1507,A17,'Data Entry'!$E$7:$E$1507,"Sí",Calculations!$Z$4:$Z$1504,"1",Calculations!$Y$4:$Y$1504,"")+SUMIFS('Data Entry'!$AW$7:$AW$1507,'Data Entry'!$AX$7:$AX$1507,A17,'Data Entry'!$E$7:$E$1507,"Sí",Calculations!$Z$4:$Z$1504,"1",Calculations!$Y$4:$Y$1504,"")+SUMIFS('Data Entry'!$AZ$7:$AZ$1507,'Data Entry'!$BA$7:$BA$1507,A17,'Data Entry'!$E$7:$E$1507,"Sí",Calculations!$Z$4:$Z$1504,"1",Calculations!$Y$4:$Y$1504,"")</f>
        <v>0</v>
      </c>
      <c r="G17" s="268">
        <f>SUMIFS('Data Entry'!$AQ$7:$AQ$1507,'Data Entry'!$AR$7:$AR$1507,A17,'Data Entry'!$E$7:$E$1507,"Sí",Calculations!$AA$4:$AA$1504,"1",Calculations!$Y$4:$Y$1504,"")+SUMIFS('Data Entry'!$AT$7:$AT$1507,'Data Entry'!$AU$7:$AU$1507,A17,'Data Entry'!$E$7:$E$1507,"Sí",Calculations!$AA$4:$AA$1504,"1",Calculations!$Y$4:$Y$1504,"")+SUMIFS('Data Entry'!$AW$7:$AW$1507,'Data Entry'!$AX$7:$AX$1507,A17,'Data Entry'!$E$7:$E$1507,"Sí",Calculations!$AA$4:$AA$1504,"1",Calculations!$Y$4:$Y$1504,"")+SUMIFS('Data Entry'!$AZ$7:$AZ$1507,'Data Entry'!$BA$7:$BA$1507,A17,'Data Entry'!$E$7:$E$1507,"Sí",Calculations!$AA$4:$AA$1504,"1",Calculations!$Y$4:$Y$1504,"")</f>
        <v>0</v>
      </c>
      <c r="H17" s="89">
        <f>SUMIFS('Data Entry'!$AQ$7:$AQ$1507,'Data Entry'!$AR$7:$AR$1507,A17,'Data Entry'!F$7:$F$1507,"Sí")+SUMIFS('Data Entry'!$AT$7:$AT$1507,'Data Entry'!$AU$7:$AU$1507,A17,'Data Entry'!F$7:$F$1507,"Sí")+SUMIFS('Data Entry'!$AW$7:$AW$1507,'Data Entry'!$AX$7:$AX$1507,A17,'Data Entry'!F$7:$F$1507,"Sí")+SUMIFS('Data Entry'!$AZ$7:$AZ$1507,'Data Entry'!$BA$7:$BA$1507,A17,'Data Entry'!F$7:$F$1507,"Sí")</f>
        <v>0</v>
      </c>
      <c r="I17" s="30"/>
      <c r="J17" s="30"/>
    </row>
    <row r="18" spans="1:10">
      <c r="A18" s="38" t="s">
        <v>108</v>
      </c>
      <c r="B18" s="83">
        <f>SUMIF('Data Entry'!$AR$7:$AR$1507,A18,'Data Entry'!$AQ$7:$AQ$1507)+SUMIF('Data Entry'!$AU$7:$AU$1507,A18,'Data Entry'!$AT$7:$AT$1507)+SUMIF('Data Entry'!$AX$7:$AX$1507,A18,'Data Entry'!$AW$7:$AW$1507)+SUMIF('Data Entry'!$BA$7:$BA$1507,A18,'Data Entry'!$AZ$7:$AZ$1507)</f>
        <v>0</v>
      </c>
      <c r="C18" s="86">
        <f>SUMIFS('Data Entry'!$AQ$7:$AQ$1507,'Data Entry'!$AR$7:$AR$1507,A18,'Data Entry'!$E$7:$E$1507,"Sí")+SUMIFS('Data Entry'!$AT$7:$AT$1507,'Data Entry'!$AU$7:$AU$1507,A18,'Data Entry'!$E$7:$E$1507,"Sí")+SUMIFS('Data Entry'!$AW$7:$AW$1507,'Data Entry'!$AX$7:$AX$1507,A18,'Data Entry'!$E$7:$E$1507,"Sí")+SUMIFS('Data Entry'!$AZ$7:$AZ$1507,'Data Entry'!$BA$7:$BA$1507,A18,'Data Entry'!$E$7:$E$1507,"Sí")</f>
        <v>0</v>
      </c>
      <c r="D18" s="265">
        <f>SUMIFS('Data Entry'!$AQ$7:$AQ$1507,'Data Entry'!$AR$7:$AR$1507,A18,'Data Entry'!$E$7:$E$1507,"Sí",Calculations!$AB$4:$AB$1504,"1",Calculations!$Y$4:$Y$1504,"")+SUMIFS('Data Entry'!$AT$7:$AT$1507,'Data Entry'!$AU$7:$AU$1507,A18,'Data Entry'!$E$7:$E$1507,"Sí",Calculations!$AB$4:$AB$1504,"1",Calculations!$Y$4:$Y$1504,"")+SUMIFS('Data Entry'!$AW$7:$AW$1507,'Data Entry'!$AX$7:$AX$1507,A18,'Data Entry'!$E$7:$E$1507,"Sí",Calculations!$AB$4:$AB$1504,"1",Calculations!$Y$4:$Y$1504,"")+SUMIFS('Data Entry'!$AZ$7:$AZ$1507,'Data Entry'!$BA$7:$BA$1507,A18,'Data Entry'!$E$7:$E$1507,"Sí",Calculations!$AB$4:$AB$1504,"1",Calculations!$Y$4:$Y$1504,"")</f>
        <v>0</v>
      </c>
      <c r="E18" s="261">
        <f t="shared" si="0"/>
        <v>0</v>
      </c>
      <c r="F18" s="266">
        <f>SUMIFS('Data Entry'!$AQ$7:$AQ$1507,'Data Entry'!$AR$7:$AR$1507,A18,'Data Entry'!$E$7:$E$1507,"Sí",Calculations!$Z$4:$Z$1504,"1",Calculations!$Y$4:$Y$1504,"")+SUMIFS('Data Entry'!$AT$7:$AT$1507,'Data Entry'!$AU$7:$AU$1507,A18,'Data Entry'!$E$7:$E$1507,"Sí",Calculations!$Z$4:$Z$1504,"1",Calculations!$Y$4:$Y$1504,"")+SUMIFS('Data Entry'!$AW$7:$AW$1507,'Data Entry'!$AX$7:$AX$1507,A18,'Data Entry'!$E$7:$E$1507,"Sí",Calculations!$Z$4:$Z$1504,"1",Calculations!$Y$4:$Y$1504,"")+SUMIFS('Data Entry'!$AZ$7:$AZ$1507,'Data Entry'!$BA$7:$BA$1507,A18,'Data Entry'!$E$7:$E$1507,"Sí",Calculations!$Z$4:$Z$1504,"1",Calculations!$Y$4:$Y$1504,"")</f>
        <v>0</v>
      </c>
      <c r="G18" s="267">
        <f>SUMIFS('Data Entry'!$AQ$7:$AQ$1507,'Data Entry'!$AR$7:$AR$1507,A18,'Data Entry'!$E$7:$E$1507,"Sí",Calculations!$AA$4:$AA$1504,"1",Calculations!$Y$4:$Y$1504,"")+SUMIFS('Data Entry'!$AT$7:$AT$1507,'Data Entry'!$AU$7:$AU$1507,A18,'Data Entry'!$E$7:$E$1507,"Sí",Calculations!$AA$4:$AA$1504,"1",Calculations!$Y$4:$Y$1504,"")+SUMIFS('Data Entry'!$AW$7:$AW$1507,'Data Entry'!$AX$7:$AX$1507,A18,'Data Entry'!$E$7:$E$1507,"Sí",Calculations!$AA$4:$AA$1504,"1",Calculations!$Y$4:$Y$1504,"")+SUMIFS('Data Entry'!$AZ$7:$AZ$1507,'Data Entry'!$BA$7:$BA$1507,A18,'Data Entry'!$E$7:$E$1507,"Sí",Calculations!$AA$4:$AA$1504,"1",Calculations!$Y$4:$Y$1504,"")</f>
        <v>0</v>
      </c>
      <c r="H18" s="87">
        <f>SUMIFS('Data Entry'!$AQ$7:$AQ$1507,'Data Entry'!$AR$7:$AR$1507,A18,'Data Entry'!F$7:$F$1507,"Sí")+SUMIFS('Data Entry'!$AT$7:$AT$1507,'Data Entry'!$AU$7:$AU$1507,A18,'Data Entry'!F$7:$F$1507,"Sí")+SUMIFS('Data Entry'!$AW$7:$AW$1507,'Data Entry'!$AX$7:$AX$1507,A18,'Data Entry'!F$7:$F$1507,"Sí")+SUMIFS('Data Entry'!$AZ$7:$AZ$1507,'Data Entry'!$BA$7:$BA$1507,A18,'Data Entry'!F$7:$F$1507,"Sí")</f>
        <v>0</v>
      </c>
      <c r="I18" s="30"/>
      <c r="J18" s="30"/>
    </row>
    <row r="19" spans="1:10">
      <c r="A19" s="43" t="s">
        <v>109</v>
      </c>
      <c r="B19" s="81">
        <f>SUMIF('Data Entry'!$AR$7:$AR$1507,A19,'Data Entry'!$AQ$7:$AQ$1507)+SUMIF('Data Entry'!$AU$7:$AU$1507,A19,'Data Entry'!$AT$7:$AT$1507)+SUMIF('Data Entry'!$AX$7:$AX$1507,A19,'Data Entry'!$AW$7:$AW$1507)+SUMIF('Data Entry'!$BA$7:$BA$1507,A19,'Data Entry'!$AZ$7:$AZ$1507)</f>
        <v>0</v>
      </c>
      <c r="C19" s="88">
        <f>SUMIFS('Data Entry'!$AQ$7:$AQ$1507,'Data Entry'!$AR$7:$AR$1507,A19,'Data Entry'!$E$7:$E$1507,"Sí")+SUMIFS('Data Entry'!$AT$7:$AT$1507,'Data Entry'!$AU$7:$AU$1507,A19,'Data Entry'!$E$7:$E$1507,"Sí")+SUMIFS('Data Entry'!$AW$7:$AW$1507,'Data Entry'!$AX$7:$AX$1507,A19,'Data Entry'!$E$7:$E$1507,"Sí")+SUMIFS('Data Entry'!$AZ$7:$AZ$1507,'Data Entry'!$BA$7:$BA$1507,A19,'Data Entry'!$E$7:$E$1507,"Sí")</f>
        <v>0</v>
      </c>
      <c r="D19" s="268">
        <f>SUMIFS('Data Entry'!$AQ$7:$AQ$1507,'Data Entry'!$AR$7:$AR$1507,A19,'Data Entry'!$E$7:$E$1507,"Sí",Calculations!$AB$4:$AB$1504,"1",Calculations!$Y$4:$Y$1504,"")+SUMIFS('Data Entry'!$AT$7:$AT$1507,'Data Entry'!$AU$7:$AU$1507,A19,'Data Entry'!$E$7:$E$1507,"Sí",Calculations!$AB$4:$AB$1504,"1",Calculations!$Y$4:$Y$1504,"")+SUMIFS('Data Entry'!$AW$7:$AW$1507,'Data Entry'!$AX$7:$AX$1507,A19,'Data Entry'!$E$7:$E$1507,"Sí",Calculations!$AB$4:$AB$1504,"1",Calculations!$Y$4:$Y$1504,"")+SUMIFS('Data Entry'!$AZ$7:$AZ$1507,'Data Entry'!$BA$7:$BA$1507,A19,'Data Entry'!$E$7:$E$1507,"Sí",Calculations!$AB$4:$AB$1504,"1",Calculations!$Y$4:$Y$1504,"")</f>
        <v>0</v>
      </c>
      <c r="E19" s="258">
        <f t="shared" si="0"/>
        <v>0</v>
      </c>
      <c r="F19" s="268">
        <f>SUMIFS('Data Entry'!$AQ$7:$AQ$1507,'Data Entry'!$AR$7:$AR$1507,A19,'Data Entry'!$E$7:$E$1507,"Sí",Calculations!$Z$4:$Z$1504,"1",Calculations!$Y$4:$Y$1504,"")+SUMIFS('Data Entry'!$AT$7:$AT$1507,'Data Entry'!$AU$7:$AU$1507,A19,'Data Entry'!$E$7:$E$1507,"Sí",Calculations!$Z$4:$Z$1504,"1",Calculations!$Y$4:$Y$1504,"")+SUMIFS('Data Entry'!$AW$7:$AW$1507,'Data Entry'!$AX$7:$AX$1507,A19,'Data Entry'!$E$7:$E$1507,"Sí",Calculations!$Z$4:$Z$1504,"1",Calculations!$Y$4:$Y$1504,"")+SUMIFS('Data Entry'!$AZ$7:$AZ$1507,'Data Entry'!$BA$7:$BA$1507,A19,'Data Entry'!$E$7:$E$1507,"Sí",Calculations!$Z$4:$Z$1504,"1",Calculations!$Y$4:$Y$1504,"")</f>
        <v>0</v>
      </c>
      <c r="G19" s="268">
        <f>SUMIFS('Data Entry'!$AQ$7:$AQ$1507,'Data Entry'!$AR$7:$AR$1507,A19,'Data Entry'!$E$7:$E$1507,"Sí",Calculations!$AA$4:$AA$1504,"1",Calculations!$Y$4:$Y$1504,"")+SUMIFS('Data Entry'!$AT$7:$AT$1507,'Data Entry'!$AU$7:$AU$1507,A19,'Data Entry'!$E$7:$E$1507,"Sí",Calculations!$AA$4:$AA$1504,"1",Calculations!$Y$4:$Y$1504,"")+SUMIFS('Data Entry'!$AW$7:$AW$1507,'Data Entry'!$AX$7:$AX$1507,A19,'Data Entry'!$E$7:$E$1507,"Sí",Calculations!$AA$4:$AA$1504,"1",Calculations!$Y$4:$Y$1504,"")+SUMIFS('Data Entry'!$AZ$7:$AZ$1507,'Data Entry'!$BA$7:$BA$1507,A19,'Data Entry'!$E$7:$E$1507,"Sí",Calculations!$AA$4:$AA$1504,"1",Calculations!$Y$4:$Y$1504,"")</f>
        <v>0</v>
      </c>
      <c r="H19" s="89">
        <f>SUMIFS('Data Entry'!$AQ$7:$AQ$1507,'Data Entry'!$AR$7:$AR$1507,A19,'Data Entry'!F$7:$F$1507,"Sí")+SUMIFS('Data Entry'!$AT$7:$AT$1507,'Data Entry'!$AU$7:$AU$1507,A19,'Data Entry'!F$7:$F$1507,"Sí")+SUMIFS('Data Entry'!$AW$7:$AW$1507,'Data Entry'!$AX$7:$AX$1507,A19,'Data Entry'!F$7:$F$1507,"Sí")+SUMIFS('Data Entry'!$AZ$7:$AZ$1507,'Data Entry'!$BA$7:$BA$1507,A19,'Data Entry'!F$7:$F$1507,"Sí")</f>
        <v>0</v>
      </c>
      <c r="I19" s="30"/>
      <c r="J19" s="30"/>
    </row>
    <row r="20" spans="1:10">
      <c r="A20" s="38" t="s">
        <v>110</v>
      </c>
      <c r="B20" s="83">
        <f>SUMIF('Data Entry'!$AR$7:$AR$1507,A20,'Data Entry'!$AQ$7:$AQ$1507)+SUMIF('Data Entry'!$AU$7:$AU$1507,A20,'Data Entry'!$AT$7:$AT$1507)+SUMIF('Data Entry'!$AX$7:$AX$1507,A20,'Data Entry'!$AW$7:$AW$1507)+SUMIF('Data Entry'!$BA$7:$BA$1507,A20,'Data Entry'!$AZ$7:$AZ$1507)</f>
        <v>0</v>
      </c>
      <c r="C20" s="86">
        <f>SUMIFS('Data Entry'!$AQ$7:$AQ$1507,'Data Entry'!$AR$7:$AR$1507,A20,'Data Entry'!$E$7:$E$1507,"Sí")+SUMIFS('Data Entry'!$AT$7:$AT$1507,'Data Entry'!$AU$7:$AU$1507,A20,'Data Entry'!$E$7:$E$1507,"Sí")+SUMIFS('Data Entry'!$AW$7:$AW$1507,'Data Entry'!$AX$7:$AX$1507,A20,'Data Entry'!$E$7:$E$1507,"Sí")+SUMIFS('Data Entry'!$AZ$7:$AZ$1507,'Data Entry'!$BA$7:$BA$1507,A20,'Data Entry'!$E$7:$E$1507,"Sí")</f>
        <v>0</v>
      </c>
      <c r="D20" s="265">
        <f>SUMIFS('Data Entry'!$AQ$7:$AQ$1507,'Data Entry'!$AR$7:$AR$1507,A20,'Data Entry'!$E$7:$E$1507,"Sí",Calculations!$AB$4:$AB$1504,"1",Calculations!$Y$4:$Y$1504,"")+SUMIFS('Data Entry'!$AT$7:$AT$1507,'Data Entry'!$AU$7:$AU$1507,A20,'Data Entry'!$E$7:$E$1507,"Sí",Calculations!$AB$4:$AB$1504,"1",Calculations!$Y$4:$Y$1504,"")+SUMIFS('Data Entry'!$AW$7:$AW$1507,'Data Entry'!$AX$7:$AX$1507,A20,'Data Entry'!$E$7:$E$1507,"Sí",Calculations!$AB$4:$AB$1504,"1",Calculations!$Y$4:$Y$1504,"")+SUMIFS('Data Entry'!$AZ$7:$AZ$1507,'Data Entry'!$BA$7:$BA$1507,A20,'Data Entry'!$E$7:$E$1507,"Sí",Calculations!$AB$4:$AB$1504,"1",Calculations!$Y$4:$Y$1504,"")</f>
        <v>0</v>
      </c>
      <c r="E20" s="261">
        <f t="shared" si="0"/>
        <v>0</v>
      </c>
      <c r="F20" s="266">
        <f>SUMIFS('Data Entry'!$AQ$7:$AQ$1507,'Data Entry'!$AR$7:$AR$1507,A20,'Data Entry'!$E$7:$E$1507,"Sí",Calculations!$Z$4:$Z$1504,"1",Calculations!$Y$4:$Y$1504,"")+SUMIFS('Data Entry'!$AT$7:$AT$1507,'Data Entry'!$AU$7:$AU$1507,A20,'Data Entry'!$E$7:$E$1507,"Sí",Calculations!$Z$4:$Z$1504,"1",Calculations!$Y$4:$Y$1504,"")+SUMIFS('Data Entry'!$AW$7:$AW$1507,'Data Entry'!$AX$7:$AX$1507,A20,'Data Entry'!$E$7:$E$1507,"Sí",Calculations!$Z$4:$Z$1504,"1",Calculations!$Y$4:$Y$1504,"")+SUMIFS('Data Entry'!$AZ$7:$AZ$1507,'Data Entry'!$BA$7:$BA$1507,A20,'Data Entry'!$E$7:$E$1507,"Sí",Calculations!$Z$4:$Z$1504,"1",Calculations!$Y$4:$Y$1504,"")</f>
        <v>0</v>
      </c>
      <c r="G20" s="267">
        <f>SUMIFS('Data Entry'!$AQ$7:$AQ$1507,'Data Entry'!$AR$7:$AR$1507,A20,'Data Entry'!$E$7:$E$1507,"Sí",Calculations!$AA$4:$AA$1504,"1",Calculations!$Y$4:$Y$1504,"")+SUMIFS('Data Entry'!$AT$7:$AT$1507,'Data Entry'!$AU$7:$AU$1507,A20,'Data Entry'!$E$7:$E$1507,"Sí",Calculations!$AA$4:$AA$1504,"1",Calculations!$Y$4:$Y$1504,"")+SUMIFS('Data Entry'!$AW$7:$AW$1507,'Data Entry'!$AX$7:$AX$1507,A20,'Data Entry'!$E$7:$E$1507,"Sí",Calculations!$AA$4:$AA$1504,"1",Calculations!$Y$4:$Y$1504,"")+SUMIFS('Data Entry'!$AZ$7:$AZ$1507,'Data Entry'!$BA$7:$BA$1507,A20,'Data Entry'!$E$7:$E$1507,"Sí",Calculations!$AA$4:$AA$1504,"1",Calculations!$Y$4:$Y$1504,"")</f>
        <v>0</v>
      </c>
      <c r="H20" s="87">
        <f>SUMIFS('Data Entry'!$AQ$7:$AQ$1507,'Data Entry'!$AR$7:$AR$1507,A20,'Data Entry'!F$7:$F$1507,"Sí")+SUMIFS('Data Entry'!$AT$7:$AT$1507,'Data Entry'!$AU$7:$AU$1507,A20,'Data Entry'!F$7:$F$1507,"Sí")+SUMIFS('Data Entry'!$AW$7:$AW$1507,'Data Entry'!$AX$7:$AX$1507,A20,'Data Entry'!F$7:$F$1507,"Sí")+SUMIFS('Data Entry'!$AZ$7:$AZ$1507,'Data Entry'!$BA$7:$BA$1507,A20,'Data Entry'!F$7:$F$1507,"Sí")</f>
        <v>0</v>
      </c>
      <c r="I20" s="30"/>
      <c r="J20" s="30"/>
    </row>
    <row r="21" spans="1:10">
      <c r="A21" s="43" t="s">
        <v>111</v>
      </c>
      <c r="B21" s="81">
        <f>SUMIF('Data Entry'!$AR$7:$AR$1507,A21,'Data Entry'!$AQ$7:$AQ$1507)+SUMIF('Data Entry'!$AU$7:$AU$1507,A21,'Data Entry'!$AT$7:$AT$1507)+SUMIF('Data Entry'!$AX$7:$AX$1507,A21,'Data Entry'!$AW$7:$AW$1507)+SUMIF('Data Entry'!$BA$7:$BA$1507,A21,'Data Entry'!$AZ$7:$AZ$1507)</f>
        <v>0</v>
      </c>
      <c r="C21" s="88">
        <f>SUMIFS('Data Entry'!$AQ$7:$AQ$1507,'Data Entry'!$AR$7:$AR$1507,A21,'Data Entry'!$E$7:$E$1507,"Sí")+SUMIFS('Data Entry'!$AT$7:$AT$1507,'Data Entry'!$AU$7:$AU$1507,A21,'Data Entry'!$E$7:$E$1507,"Sí")+SUMIFS('Data Entry'!$AW$7:$AW$1507,'Data Entry'!$AX$7:$AX$1507,A21,'Data Entry'!$E$7:$E$1507,"Sí")+SUMIFS('Data Entry'!$AZ$7:$AZ$1507,'Data Entry'!$BA$7:$BA$1507,A21,'Data Entry'!$E$7:$E$1507,"Sí")</f>
        <v>0</v>
      </c>
      <c r="D21" s="268">
        <f>SUMIFS('Data Entry'!$AQ$7:$AQ$1507,'Data Entry'!$AR$7:$AR$1507,A21,'Data Entry'!$E$7:$E$1507,"Sí",Calculations!$AB$4:$AB$1504,"1",Calculations!$Y$4:$Y$1504,"")+SUMIFS('Data Entry'!$AT$7:$AT$1507,'Data Entry'!$AU$7:$AU$1507,A21,'Data Entry'!$E$7:$E$1507,"Sí",Calculations!$AB$4:$AB$1504,"1",Calculations!$Y$4:$Y$1504,"")+SUMIFS('Data Entry'!$AW$7:$AW$1507,'Data Entry'!$AX$7:$AX$1507,A21,'Data Entry'!$E$7:$E$1507,"Sí",Calculations!$AB$4:$AB$1504,"1",Calculations!$Y$4:$Y$1504,"")+SUMIFS('Data Entry'!$AZ$7:$AZ$1507,'Data Entry'!$BA$7:$BA$1507,A21,'Data Entry'!$E$7:$E$1507,"Sí",Calculations!$AB$4:$AB$1504,"1",Calculations!$Y$4:$Y$1504,"")</f>
        <v>0</v>
      </c>
      <c r="E21" s="258">
        <f t="shared" si="0"/>
        <v>0</v>
      </c>
      <c r="F21" s="268">
        <f>SUMIFS('Data Entry'!$AQ$7:$AQ$1507,'Data Entry'!$AR$7:$AR$1507,A21,'Data Entry'!$E$7:$E$1507,"Sí",Calculations!$Z$4:$Z$1504,"1",Calculations!$Y$4:$Y$1504,"")+SUMIFS('Data Entry'!$AT$7:$AT$1507,'Data Entry'!$AU$7:$AU$1507,A21,'Data Entry'!$E$7:$E$1507,"Sí",Calculations!$Z$4:$Z$1504,"1",Calculations!$Y$4:$Y$1504,"")+SUMIFS('Data Entry'!$AW$7:$AW$1507,'Data Entry'!$AX$7:$AX$1507,A21,'Data Entry'!$E$7:$E$1507,"Sí",Calculations!$Z$4:$Z$1504,"1",Calculations!$Y$4:$Y$1504,"")+SUMIFS('Data Entry'!$AZ$7:$AZ$1507,'Data Entry'!$BA$7:$BA$1507,A21,'Data Entry'!$E$7:$E$1507,"Sí",Calculations!$Z$4:$Z$1504,"1",Calculations!$Y$4:$Y$1504,"")</f>
        <v>0</v>
      </c>
      <c r="G21" s="268">
        <f>SUMIFS('Data Entry'!$AQ$7:$AQ$1507,'Data Entry'!$AR$7:$AR$1507,A21,'Data Entry'!$E$7:$E$1507,"Sí",Calculations!$AA$4:$AA$1504,"1",Calculations!$Y$4:$Y$1504,"")+SUMIFS('Data Entry'!$AT$7:$AT$1507,'Data Entry'!$AU$7:$AU$1507,A21,'Data Entry'!$E$7:$E$1507,"Sí",Calculations!$AA$4:$AA$1504,"1",Calculations!$Y$4:$Y$1504,"")+SUMIFS('Data Entry'!$AW$7:$AW$1507,'Data Entry'!$AX$7:$AX$1507,A21,'Data Entry'!$E$7:$E$1507,"Sí",Calculations!$AA$4:$AA$1504,"1",Calculations!$Y$4:$Y$1504,"")+SUMIFS('Data Entry'!$AZ$7:$AZ$1507,'Data Entry'!$BA$7:$BA$1507,A21,'Data Entry'!$E$7:$E$1507,"Sí",Calculations!$AA$4:$AA$1504,"1",Calculations!$Y$4:$Y$1504,"")</f>
        <v>0</v>
      </c>
      <c r="H21" s="89">
        <f>SUMIFS('Data Entry'!$AQ$7:$AQ$1507,'Data Entry'!$AR$7:$AR$1507,A21,'Data Entry'!F$7:$F$1507,"Sí")+SUMIFS('Data Entry'!$AT$7:$AT$1507,'Data Entry'!$AU$7:$AU$1507,A21,'Data Entry'!F$7:$F$1507,"Sí")+SUMIFS('Data Entry'!$AW$7:$AW$1507,'Data Entry'!$AX$7:$AX$1507,A21,'Data Entry'!F$7:$F$1507,"Sí")+SUMIFS('Data Entry'!$AZ$7:$AZ$1507,'Data Entry'!$BA$7:$BA$1507,A21,'Data Entry'!F$7:$F$1507,"Sí")</f>
        <v>0</v>
      </c>
      <c r="I21" s="30"/>
      <c r="J21" s="30"/>
    </row>
    <row r="22" spans="1:10">
      <c r="A22" s="38" t="s">
        <v>112</v>
      </c>
      <c r="B22" s="83">
        <f>SUMIF('Data Entry'!$AR$7:$AR$1507,A22,'Data Entry'!$AQ$7:$AQ$1507)+SUMIF('Data Entry'!$AU$7:$AU$1507,A22,'Data Entry'!$AT$7:$AT$1507)+SUMIF('Data Entry'!$AX$7:$AX$1507,A22,'Data Entry'!$AW$7:$AW$1507)+SUMIF('Data Entry'!$BA$7:$BA$1507,A22,'Data Entry'!$AZ$7:$AZ$1507)</f>
        <v>0</v>
      </c>
      <c r="C22" s="86">
        <f>SUMIFS('Data Entry'!$AQ$7:$AQ$1507,'Data Entry'!$AR$7:$AR$1507,A22,'Data Entry'!$E$7:$E$1507,"Sí")+SUMIFS('Data Entry'!$AT$7:$AT$1507,'Data Entry'!$AU$7:$AU$1507,A22,'Data Entry'!$E$7:$E$1507,"Sí")+SUMIFS('Data Entry'!$AW$7:$AW$1507,'Data Entry'!$AX$7:$AX$1507,A22,'Data Entry'!$E$7:$E$1507,"Sí")+SUMIFS('Data Entry'!$AZ$7:$AZ$1507,'Data Entry'!$BA$7:$BA$1507,A22,'Data Entry'!$E$7:$E$1507,"Sí")</f>
        <v>0</v>
      </c>
      <c r="D22" s="265">
        <f>SUMIFS('Data Entry'!$AQ$7:$AQ$1507,'Data Entry'!$AR$7:$AR$1507,A22,'Data Entry'!$E$7:$E$1507,"Sí",Calculations!$AB$4:$AB$1504,"1",Calculations!$Y$4:$Y$1504,"")+SUMIFS('Data Entry'!$AT$7:$AT$1507,'Data Entry'!$AU$7:$AU$1507,A22,'Data Entry'!$E$7:$E$1507,"Sí",Calculations!$AB$4:$AB$1504,"1",Calculations!$Y$4:$Y$1504,"")+SUMIFS('Data Entry'!$AW$7:$AW$1507,'Data Entry'!$AX$7:$AX$1507,A22,'Data Entry'!$E$7:$E$1507,"Sí",Calculations!$AB$4:$AB$1504,"1",Calculations!$Y$4:$Y$1504,"")+SUMIFS('Data Entry'!$AZ$7:$AZ$1507,'Data Entry'!$BA$7:$BA$1507,A22,'Data Entry'!$E$7:$E$1507,"Sí",Calculations!$AB$4:$AB$1504,"1",Calculations!$Y$4:$Y$1504,"")</f>
        <v>0</v>
      </c>
      <c r="E22" s="261">
        <f t="shared" si="0"/>
        <v>0</v>
      </c>
      <c r="F22" s="266">
        <f>SUMIFS('Data Entry'!$AQ$7:$AQ$1507,'Data Entry'!$AR$7:$AR$1507,A22,'Data Entry'!$E$7:$E$1507,"Sí",Calculations!$Z$4:$Z$1504,"1",Calculations!$Y$4:$Y$1504,"")+SUMIFS('Data Entry'!$AT$7:$AT$1507,'Data Entry'!$AU$7:$AU$1507,A22,'Data Entry'!$E$7:$E$1507,"Sí",Calculations!$Z$4:$Z$1504,"1",Calculations!$Y$4:$Y$1504,"")+SUMIFS('Data Entry'!$AW$7:$AW$1507,'Data Entry'!$AX$7:$AX$1507,A22,'Data Entry'!$E$7:$E$1507,"Sí",Calculations!$Z$4:$Z$1504,"1",Calculations!$Y$4:$Y$1504,"")+SUMIFS('Data Entry'!$AZ$7:$AZ$1507,'Data Entry'!$BA$7:$BA$1507,A22,'Data Entry'!$E$7:$E$1507,"Sí",Calculations!$Z$4:$Z$1504,"1",Calculations!$Y$4:$Y$1504,"")</f>
        <v>0</v>
      </c>
      <c r="G22" s="267">
        <f>SUMIFS('Data Entry'!$AQ$7:$AQ$1507,'Data Entry'!$AR$7:$AR$1507,A22,'Data Entry'!$E$7:$E$1507,"Sí",Calculations!$AA$4:$AA$1504,"1",Calculations!$Y$4:$Y$1504,"")+SUMIFS('Data Entry'!$AT$7:$AT$1507,'Data Entry'!$AU$7:$AU$1507,A22,'Data Entry'!$E$7:$E$1507,"Sí",Calculations!$AA$4:$AA$1504,"1",Calculations!$Y$4:$Y$1504,"")+SUMIFS('Data Entry'!$AW$7:$AW$1507,'Data Entry'!$AX$7:$AX$1507,A22,'Data Entry'!$E$7:$E$1507,"Sí",Calculations!$AA$4:$AA$1504,"1",Calculations!$Y$4:$Y$1504,"")+SUMIFS('Data Entry'!$AZ$7:$AZ$1507,'Data Entry'!$BA$7:$BA$1507,A22,'Data Entry'!$E$7:$E$1507,"Sí",Calculations!$AA$4:$AA$1504,"1",Calculations!$Y$4:$Y$1504,"")</f>
        <v>0</v>
      </c>
      <c r="H22" s="87">
        <f>SUMIFS('Data Entry'!$AQ$7:$AQ$1507,'Data Entry'!$AR$7:$AR$1507,A22,'Data Entry'!F$7:$F$1507,"Sí")+SUMIFS('Data Entry'!$AT$7:$AT$1507,'Data Entry'!$AU$7:$AU$1507,A22,'Data Entry'!F$7:$F$1507,"Sí")+SUMIFS('Data Entry'!$AW$7:$AW$1507,'Data Entry'!$AX$7:$AX$1507,A22,'Data Entry'!F$7:$F$1507,"Sí")+SUMIFS('Data Entry'!$AZ$7:$AZ$1507,'Data Entry'!$BA$7:$BA$1507,A22,'Data Entry'!F$7:$F$1507,"Sí")</f>
        <v>0</v>
      </c>
      <c r="I22" s="30"/>
      <c r="J22" s="30"/>
    </row>
    <row r="23" spans="1:10">
      <c r="A23" s="43" t="s">
        <v>113</v>
      </c>
      <c r="B23" s="81">
        <f>SUMIF('Data Entry'!$AR$7:$AR$1507,A23,'Data Entry'!$AQ$7:$AQ$1507)+SUMIF('Data Entry'!$AU$7:$AU$1507,A23,'Data Entry'!$AT$7:$AT$1507)+SUMIF('Data Entry'!$AX$7:$AX$1507,A23,'Data Entry'!$AW$7:$AW$1507)+SUMIF('Data Entry'!$BA$7:$BA$1507,A23,'Data Entry'!$AZ$7:$AZ$1507)</f>
        <v>0</v>
      </c>
      <c r="C23" s="88">
        <f>SUMIFS('Data Entry'!$AQ$7:$AQ$1507,'Data Entry'!$AR$7:$AR$1507,A23,'Data Entry'!$E$7:$E$1507,"Sí")+SUMIFS('Data Entry'!$AT$7:$AT$1507,'Data Entry'!$AU$7:$AU$1507,A23,'Data Entry'!$E$7:$E$1507,"Sí")+SUMIFS('Data Entry'!$AW$7:$AW$1507,'Data Entry'!$AX$7:$AX$1507,A23,'Data Entry'!$E$7:$E$1507,"Sí")+SUMIFS('Data Entry'!$AZ$7:$AZ$1507,'Data Entry'!$BA$7:$BA$1507,A23,'Data Entry'!$E$7:$E$1507,"Sí")</f>
        <v>0</v>
      </c>
      <c r="D23" s="268">
        <f>SUMIFS('Data Entry'!$AQ$7:$AQ$1507,'Data Entry'!$AR$7:$AR$1507,A23,'Data Entry'!$E$7:$E$1507,"Sí",Calculations!$AB$4:$AB$1504,"1",Calculations!$Y$4:$Y$1504,"")+SUMIFS('Data Entry'!$AT$7:$AT$1507,'Data Entry'!$AU$7:$AU$1507,A23,'Data Entry'!$E$7:$E$1507,"Sí",Calculations!$AB$4:$AB$1504,"1",Calculations!$Y$4:$Y$1504,"")+SUMIFS('Data Entry'!$AW$7:$AW$1507,'Data Entry'!$AX$7:$AX$1507,A23,'Data Entry'!$E$7:$E$1507,"Sí",Calculations!$AB$4:$AB$1504,"1",Calculations!$Y$4:$Y$1504,"")+SUMIFS('Data Entry'!$AZ$7:$AZ$1507,'Data Entry'!$BA$7:$BA$1507,A23,'Data Entry'!$E$7:$E$1507,"Sí",Calculations!$AB$4:$AB$1504,"1",Calculations!$Y$4:$Y$1504,"")</f>
        <v>0</v>
      </c>
      <c r="E23" s="258">
        <f t="shared" si="0"/>
        <v>0</v>
      </c>
      <c r="F23" s="268">
        <f>SUMIFS('Data Entry'!$AQ$7:$AQ$1507,'Data Entry'!$AR$7:$AR$1507,A23,'Data Entry'!$E$7:$E$1507,"Sí",Calculations!$Z$4:$Z$1504,"1",Calculations!$Y$4:$Y$1504,"")+SUMIFS('Data Entry'!$AT$7:$AT$1507,'Data Entry'!$AU$7:$AU$1507,A23,'Data Entry'!$E$7:$E$1507,"Sí",Calculations!$Z$4:$Z$1504,"1",Calculations!$Y$4:$Y$1504,"")+SUMIFS('Data Entry'!$AW$7:$AW$1507,'Data Entry'!$AX$7:$AX$1507,A23,'Data Entry'!$E$7:$E$1507,"Sí",Calculations!$Z$4:$Z$1504,"1",Calculations!$Y$4:$Y$1504,"")+SUMIFS('Data Entry'!$AZ$7:$AZ$1507,'Data Entry'!$BA$7:$BA$1507,A23,'Data Entry'!$E$7:$E$1507,"Sí",Calculations!$Z$4:$Z$1504,"1",Calculations!$Y$4:$Y$1504,"")</f>
        <v>0</v>
      </c>
      <c r="G23" s="268">
        <f>SUMIFS('Data Entry'!$AQ$7:$AQ$1507,'Data Entry'!$AR$7:$AR$1507,A23,'Data Entry'!$E$7:$E$1507,"Sí",Calculations!$AA$4:$AA$1504,"1",Calculations!$Y$4:$Y$1504,"")+SUMIFS('Data Entry'!$AT$7:$AT$1507,'Data Entry'!$AU$7:$AU$1507,A23,'Data Entry'!$E$7:$E$1507,"Sí",Calculations!$AA$4:$AA$1504,"1",Calculations!$Y$4:$Y$1504,"")+SUMIFS('Data Entry'!$AW$7:$AW$1507,'Data Entry'!$AX$7:$AX$1507,A23,'Data Entry'!$E$7:$E$1507,"Sí",Calculations!$AA$4:$AA$1504,"1",Calculations!$Y$4:$Y$1504,"")+SUMIFS('Data Entry'!$AZ$7:$AZ$1507,'Data Entry'!$BA$7:$BA$1507,A23,'Data Entry'!$E$7:$E$1507,"Sí",Calculations!$AA$4:$AA$1504,"1",Calculations!$Y$4:$Y$1504,"")</f>
        <v>0</v>
      </c>
      <c r="H23" s="89">
        <f>SUMIFS('Data Entry'!$AQ$7:$AQ$1507,'Data Entry'!$AR$7:$AR$1507,A23,'Data Entry'!F$7:$F$1507,"Sí")+SUMIFS('Data Entry'!$AT$7:$AT$1507,'Data Entry'!$AU$7:$AU$1507,A23,'Data Entry'!F$7:$F$1507,"Sí")+SUMIFS('Data Entry'!$AW$7:$AW$1507,'Data Entry'!$AX$7:$AX$1507,A23,'Data Entry'!F$7:$F$1507,"Sí")+SUMIFS('Data Entry'!$AZ$7:$AZ$1507,'Data Entry'!$BA$7:$BA$1507,A23,'Data Entry'!F$7:$F$1507,"Sí")</f>
        <v>0</v>
      </c>
      <c r="I23" s="30"/>
      <c r="J23" s="30"/>
    </row>
    <row r="24" spans="1:10" ht="14.25" customHeight="1">
      <c r="A24" s="38" t="s">
        <v>114</v>
      </c>
      <c r="B24" s="83">
        <f>SUMIF('Data Entry'!$AR$7:$AR$1507,A24,'Data Entry'!$AQ$7:$AQ$1507)+SUMIF('Data Entry'!$AU$7:$AU$1507,A24,'Data Entry'!$AT$7:$AT$1507)+SUMIF('Data Entry'!$AX$7:$AX$1507,A24,'Data Entry'!$AW$7:$AW$1507)+SUMIF('Data Entry'!$BA$7:$BA$1507,A24,'Data Entry'!$AZ$7:$AZ$1507)</f>
        <v>0</v>
      </c>
      <c r="C24" s="86">
        <f>SUMIFS('Data Entry'!$AQ$7:$AQ$1507,'Data Entry'!$AR$7:$AR$1507,A24,'Data Entry'!$E$7:$E$1507,"Sí")+SUMIFS('Data Entry'!$AT$7:$AT$1507,'Data Entry'!$AU$7:$AU$1507,A24,'Data Entry'!$E$7:$E$1507,"Sí")+SUMIFS('Data Entry'!$AW$7:$AW$1507,'Data Entry'!$AX$7:$AX$1507,A24,'Data Entry'!$E$7:$E$1507,"Sí")+SUMIFS('Data Entry'!$AZ$7:$AZ$1507,'Data Entry'!$BA$7:$BA$1507,A24,'Data Entry'!$E$7:$E$1507,"Sí")</f>
        <v>0</v>
      </c>
      <c r="D24" s="265">
        <f>SUMIFS('Data Entry'!$AQ$7:$AQ$1507,'Data Entry'!$AR$7:$AR$1507,A24,'Data Entry'!$E$7:$E$1507,"Sí",Calculations!$AB$4:$AB$1504,"1",Calculations!$Y$4:$Y$1504,"")+SUMIFS('Data Entry'!$AT$7:$AT$1507,'Data Entry'!$AU$7:$AU$1507,A24,'Data Entry'!$E$7:$E$1507,"Sí",Calculations!$AB$4:$AB$1504,"1",Calculations!$Y$4:$Y$1504,"")+SUMIFS('Data Entry'!$AW$7:$AW$1507,'Data Entry'!$AX$7:$AX$1507,A24,'Data Entry'!$E$7:$E$1507,"Sí",Calculations!$AB$4:$AB$1504,"1",Calculations!$Y$4:$Y$1504,"")+SUMIFS('Data Entry'!$AZ$7:$AZ$1507,'Data Entry'!$BA$7:$BA$1507,A24,'Data Entry'!$E$7:$E$1507,"Sí",Calculations!$AB$4:$AB$1504,"1",Calculations!$Y$4:$Y$1504,"")</f>
        <v>0</v>
      </c>
      <c r="E24" s="261">
        <f t="shared" si="0"/>
        <v>0</v>
      </c>
      <c r="F24" s="266">
        <f>SUMIFS('Data Entry'!$AQ$7:$AQ$1507,'Data Entry'!$AR$7:$AR$1507,A24,'Data Entry'!$E$7:$E$1507,"Sí",Calculations!$Z$4:$Z$1504,"1",Calculations!$Y$4:$Y$1504,"")+SUMIFS('Data Entry'!$AT$7:$AT$1507,'Data Entry'!$AU$7:$AU$1507,A24,'Data Entry'!$E$7:$E$1507,"Sí",Calculations!$Z$4:$Z$1504,"1",Calculations!$Y$4:$Y$1504,"")+SUMIFS('Data Entry'!$AW$7:$AW$1507,'Data Entry'!$AX$7:$AX$1507,A24,'Data Entry'!$E$7:$E$1507,"Sí",Calculations!$Z$4:$Z$1504,"1",Calculations!$Y$4:$Y$1504,"")+SUMIFS('Data Entry'!$AZ$7:$AZ$1507,'Data Entry'!$BA$7:$BA$1507,A24,'Data Entry'!$E$7:$E$1507,"Sí",Calculations!$Z$4:$Z$1504,"1",Calculations!$Y$4:$Y$1504,"")</f>
        <v>0</v>
      </c>
      <c r="G24" s="267">
        <f>SUMIFS('Data Entry'!$AQ$7:$AQ$1507,'Data Entry'!$AR$7:$AR$1507,A24,'Data Entry'!$E$7:$E$1507,"Sí",Calculations!$AA$4:$AA$1504,"1",Calculations!$Y$4:$Y$1504,"")+SUMIFS('Data Entry'!$AT$7:$AT$1507,'Data Entry'!$AU$7:$AU$1507,A24,'Data Entry'!$E$7:$E$1507,"Sí",Calculations!$AA$4:$AA$1504,"1",Calculations!$Y$4:$Y$1504,"")+SUMIFS('Data Entry'!$AW$7:$AW$1507,'Data Entry'!$AX$7:$AX$1507,A24,'Data Entry'!$E$7:$E$1507,"Sí",Calculations!$AA$4:$AA$1504,"1",Calculations!$Y$4:$Y$1504,"")+SUMIFS('Data Entry'!$AZ$7:$AZ$1507,'Data Entry'!$BA$7:$BA$1507,A24,'Data Entry'!$E$7:$E$1507,"Sí",Calculations!$AA$4:$AA$1504,"1",Calculations!$Y$4:$Y$1504,"")</f>
        <v>0</v>
      </c>
      <c r="H24" s="87">
        <f>SUMIFS('Data Entry'!$AQ$7:$AQ$1507,'Data Entry'!$AR$7:$AR$1507,A24,'Data Entry'!F$7:$F$1507,"Sí")+SUMIFS('Data Entry'!$AT$7:$AT$1507,'Data Entry'!$AU$7:$AU$1507,A24,'Data Entry'!F$7:$F$1507,"Sí")+SUMIFS('Data Entry'!$AW$7:$AW$1507,'Data Entry'!$AX$7:$AX$1507,A24,'Data Entry'!F$7:$F$1507,"Sí")+SUMIFS('Data Entry'!$AZ$7:$AZ$1507,'Data Entry'!$BA$7:$BA$1507,A24,'Data Entry'!F$7:$F$1507,"Sí")</f>
        <v>0</v>
      </c>
      <c r="I24" s="30"/>
      <c r="J24" s="30"/>
    </row>
    <row r="25" spans="1:10">
      <c r="A25" s="43" t="s">
        <v>115</v>
      </c>
      <c r="B25" s="81">
        <f>SUMIF('Data Entry'!$AR$7:$AR$1507,A25,'Data Entry'!$AQ$7:$AQ$1507)+SUMIF('Data Entry'!$AU$7:$AU$1507,A25,'Data Entry'!$AT$7:$AT$1507)+SUMIF('Data Entry'!$AX$7:$AX$1507,A25,'Data Entry'!$AW$7:$AW$1507)+SUMIF('Data Entry'!$BA$7:$BA$1507,A25,'Data Entry'!$AZ$7:$AZ$1507)</f>
        <v>0</v>
      </c>
      <c r="C25" s="90">
        <f>SUMIFS('Data Entry'!$AQ$7:$AQ$1507,'Data Entry'!$AR$7:$AR$1507,A25,'Data Entry'!$E$7:$E$1507,"Sí")+SUMIFS('Data Entry'!$AT$7:$AT$1507,'Data Entry'!$AU$7:$AU$1507,A25,'Data Entry'!$E$7:$E$1507,"Sí")+SUMIFS('Data Entry'!$AW$7:$AW$1507,'Data Entry'!$AX$7:$AX$1507,A25,'Data Entry'!$E$7:$E$1507,"Sí")+SUMIFS('Data Entry'!$AZ$7:$AZ$1507,'Data Entry'!$BA$7:$BA$1507,A25,'Data Entry'!$E$7:$E$1507,"Sí")</f>
        <v>0</v>
      </c>
      <c r="D25" s="268">
        <f>SUMIFS('Data Entry'!$AQ$7:$AQ$1507,'Data Entry'!$AR$7:$AR$1507,A25,'Data Entry'!$E$7:$E$1507,"Sí",Calculations!$AB$4:$AB$1504,"1",Calculations!$Y$4:$Y$1504,"")+SUMIFS('Data Entry'!$AT$7:$AT$1507,'Data Entry'!$AU$7:$AU$1507,A25,'Data Entry'!$E$7:$E$1507,"Sí",Calculations!$AB$4:$AB$1504,"1",Calculations!$Y$4:$Y$1504,"")+SUMIFS('Data Entry'!$AW$7:$AW$1507,'Data Entry'!$AX$7:$AX$1507,A25,'Data Entry'!$E$7:$E$1507,"Sí",Calculations!$AB$4:$AB$1504,"1",Calculations!$Y$4:$Y$1504,"")+SUMIFS('Data Entry'!$AZ$7:$AZ$1507,'Data Entry'!$BA$7:$BA$1507,A25,'Data Entry'!$E$7:$E$1507,"Sí",Calculations!$AB$4:$AB$1504,"1",Calculations!$Y$4:$Y$1504,"")</f>
        <v>0</v>
      </c>
      <c r="E25" s="258">
        <f t="shared" si="0"/>
        <v>0</v>
      </c>
      <c r="F25" s="268">
        <f>SUMIFS('Data Entry'!$AQ$7:$AQ$1507,'Data Entry'!$AR$7:$AR$1507,A25,'Data Entry'!$E$7:$E$1507,"Sí",Calculations!$Z$4:$Z$1504,"1",Calculations!$Y$4:$Y$1504,"")+SUMIFS('Data Entry'!$AT$7:$AT$1507,'Data Entry'!$AU$7:$AU$1507,A25,'Data Entry'!$E$7:$E$1507,"Sí",Calculations!$Z$4:$Z$1504,"1",Calculations!$Y$4:$Y$1504,"")+SUMIFS('Data Entry'!$AW$7:$AW$1507,'Data Entry'!$AX$7:$AX$1507,A25,'Data Entry'!$E$7:$E$1507,"Sí",Calculations!$Z$4:$Z$1504,"1",Calculations!$Y$4:$Y$1504,"")+SUMIFS('Data Entry'!$AZ$7:$AZ$1507,'Data Entry'!$BA$7:$BA$1507,A25,'Data Entry'!$E$7:$E$1507,"Sí",Calculations!$Z$4:$Z$1504,"1",Calculations!$Y$4:$Y$1504,"")</f>
        <v>0</v>
      </c>
      <c r="G25" s="268">
        <f>SUMIFS('Data Entry'!$AQ$7:$AQ$1507,'Data Entry'!$AR$7:$AR$1507,A25,'Data Entry'!$E$7:$E$1507,"Sí",Calculations!$AA$4:$AA$1504,"1",Calculations!$Y$4:$Y$1504,"")+SUMIFS('Data Entry'!$AT$7:$AT$1507,'Data Entry'!$AU$7:$AU$1507,A25,'Data Entry'!$E$7:$E$1507,"Sí",Calculations!$AA$4:$AA$1504,"1",Calculations!$Y$4:$Y$1504,"")+SUMIFS('Data Entry'!$AW$7:$AW$1507,'Data Entry'!$AX$7:$AX$1507,A25,'Data Entry'!$E$7:$E$1507,"Sí",Calculations!$AA$4:$AA$1504,"1",Calculations!$Y$4:$Y$1504,"")+SUMIFS('Data Entry'!$AZ$7:$AZ$1507,'Data Entry'!$BA$7:$BA$1507,A25,'Data Entry'!$E$7:$E$1507,"Sí",Calculations!$AA$4:$AA$1504,"1",Calculations!$Y$4:$Y$1504,"")</f>
        <v>0</v>
      </c>
      <c r="H25" s="89">
        <f>SUMIFS('Data Entry'!$AQ$7:$AQ$1507,'Data Entry'!$AR$7:$AR$1507,A25,'Data Entry'!F$7:$F$1507,"Sí")+SUMIFS('Data Entry'!$AT$7:$AT$1507,'Data Entry'!$AU$7:$AU$1507,A25,'Data Entry'!F$7:$F$1507,"Sí")+SUMIFS('Data Entry'!$AW$7:$AW$1507,'Data Entry'!$AX$7:$AX$1507,A25,'Data Entry'!F$7:$F$1507,"Sí")+SUMIFS('Data Entry'!$AZ$7:$AZ$1507,'Data Entry'!$BA$7:$BA$1507,A25,'Data Entry'!F$7:$F$1507,"Sí")</f>
        <v>0</v>
      </c>
      <c r="I25" s="30"/>
      <c r="J25" s="30"/>
    </row>
    <row r="26" spans="1:10">
      <c r="A26" s="45" t="s">
        <v>116</v>
      </c>
      <c r="B26" s="83">
        <f>SUMIF('Data Entry'!$AR$7:$AR$1507,A26,'Data Entry'!$AQ$7:$AQ$1507)+SUMIF('Data Entry'!$AU$7:$AU$1507,A26,'Data Entry'!$AT$7:$AT$1507)+SUMIF('Data Entry'!$AX$7:$AX$1507,A26,'Data Entry'!$AW$7:$AW$1507)+SUMIF('Data Entry'!$BA$7:$BA$1507,A26,'Data Entry'!$AZ$7:$AZ$1507)</f>
        <v>0</v>
      </c>
      <c r="C26" s="91">
        <f>SUMIFS('Data Entry'!$AQ$7:$AQ$1507,'Data Entry'!$AR$7:$AR$1507,A26,'Data Entry'!$E$7:$E$1507,"Sí")+SUMIFS('Data Entry'!$AT$7:$AT$1507,'Data Entry'!$AU$7:$AU$1507,A26,'Data Entry'!$E$7:$E$1507,"Sí")+SUMIFS('Data Entry'!$AW$7:$AW$1507,'Data Entry'!$AX$7:$AX$1507,A26,'Data Entry'!$E$7:$E$1507,"Sí")+SUMIFS('Data Entry'!$AZ$7:$AZ$1507,'Data Entry'!$BA$7:$BA$1507,A26,'Data Entry'!$E$7:$E$1507,"Sí")</f>
        <v>0</v>
      </c>
      <c r="D26" s="269">
        <f>SUMIFS('Data Entry'!$AQ$7:$AQ$1507,'Data Entry'!$AR$7:$AR$1507,A26,'Data Entry'!$E$7:$E$1507,"Sí",Calculations!$AB$4:$AB$1504,"1",Calculations!$Y$4:$Y$1504,"")+SUMIFS('Data Entry'!$AT$7:$AT$1507,'Data Entry'!$AU$7:$AU$1507,A26,'Data Entry'!$E$7:$E$1507,"Sí",Calculations!$AB$4:$AB$1504,"1",Calculations!$Y$4:$Y$1504,"")+SUMIFS('Data Entry'!$AW$7:$AW$1507,'Data Entry'!$AX$7:$AX$1507,A26,'Data Entry'!$E$7:$E$1507,"Sí",Calculations!$AB$4:$AB$1504,"1",Calculations!$Y$4:$Y$1504,"")+SUMIFS('Data Entry'!$AZ$7:$AZ$1507,'Data Entry'!$BA$7:$BA$1507,A26,'Data Entry'!$E$7:$E$1507,"Sí",Calculations!$AB$4:$AB$1504,"1",Calculations!$Y$4:$Y$1504,"")</f>
        <v>0</v>
      </c>
      <c r="E26" s="261">
        <f t="shared" si="0"/>
        <v>0</v>
      </c>
      <c r="F26" s="266">
        <f>SUMIFS('Data Entry'!$AQ$7:$AQ$1507,'Data Entry'!$AR$7:$AR$1507,A26,'Data Entry'!$E$7:$E$1507,"Sí",Calculations!$Z$4:$Z$1504,"1",Calculations!$Y$4:$Y$1504,"")+SUMIFS('Data Entry'!$AT$7:$AT$1507,'Data Entry'!$AU$7:$AU$1507,A26,'Data Entry'!$E$7:$E$1507,"Sí",Calculations!$Z$4:$Z$1504,"1",Calculations!$Y$4:$Y$1504,"")+SUMIFS('Data Entry'!$AW$7:$AW$1507,'Data Entry'!$AX$7:$AX$1507,A26,'Data Entry'!$E$7:$E$1507,"Sí",Calculations!$Z$4:$Z$1504,"1",Calculations!$Y$4:$Y$1504,"")+SUMIFS('Data Entry'!$AZ$7:$AZ$1507,'Data Entry'!$BA$7:$BA$1507,A26,'Data Entry'!$E$7:$E$1507,"Sí",Calculations!$Z$4:$Z$1504,"1",Calculations!$Y$4:$Y$1504,"")</f>
        <v>0</v>
      </c>
      <c r="G26" s="267">
        <f>SUMIFS('Data Entry'!$AQ$7:$AQ$1507,'Data Entry'!$AR$7:$AR$1507,A26,'Data Entry'!$E$7:$E$1507,"Sí",Calculations!$AA$4:$AA$1504,"1",Calculations!$Y$4:$Y$1504,"")+SUMIFS('Data Entry'!$AT$7:$AT$1507,'Data Entry'!$AU$7:$AU$1507,A26,'Data Entry'!$E$7:$E$1507,"Sí",Calculations!$AA$4:$AA$1504,"1",Calculations!$Y$4:$Y$1504,"")+SUMIFS('Data Entry'!$AW$7:$AW$1507,'Data Entry'!$AX$7:$AX$1507,A26,'Data Entry'!$E$7:$E$1507,"Sí",Calculations!$AA$4:$AA$1504,"1",Calculations!$Y$4:$Y$1504,"")+SUMIFS('Data Entry'!$AZ$7:$AZ$1507,'Data Entry'!$BA$7:$BA$1507,A26,'Data Entry'!$E$7:$E$1507,"Sí",Calculations!$AA$4:$AA$1504,"1",Calculations!$Y$4:$Y$1504,"")</f>
        <v>0</v>
      </c>
      <c r="H26" s="87">
        <f>SUMIFS('Data Entry'!$AQ$7:$AQ$1507,'Data Entry'!$AR$7:$AR$1507,A26,'Data Entry'!F$7:$F$1507,"Sí")+SUMIFS('Data Entry'!$AT$7:$AT$1507,'Data Entry'!$AU$7:$AU$1507,A26,'Data Entry'!F$7:$F$1507,"Sí")+SUMIFS('Data Entry'!$AW$7:$AW$1507,'Data Entry'!$AX$7:$AX$1507,A26,'Data Entry'!F$7:$F$1507,"Sí")+SUMIFS('Data Entry'!$AZ$7:$AZ$1507,'Data Entry'!$BA$7:$BA$1507,A26,'Data Entry'!F$7:$F$1507,"Sí")</f>
        <v>0</v>
      </c>
      <c r="I26" s="30"/>
      <c r="J26" s="30"/>
    </row>
    <row r="27" spans="1:10" ht="14.25" customHeight="1">
      <c r="A27" s="40" t="s">
        <v>117</v>
      </c>
      <c r="B27" s="92">
        <f>SUMIF('Data Entry'!$AR$7:$AR$1507,A27,'Data Entry'!$AQ$7:$AQ$1507)+SUMIF('Data Entry'!$AU$7:$AU$1507,A27,'Data Entry'!$AT$7:$AT$1507)+SUMIF('Data Entry'!$AX$7:$AX$1507,A27,'Data Entry'!$AW$7:$AW$1507)+SUMIF('Data Entry'!$BA$7:$BA$1507,A27,'Data Entry'!$AZ$7:$AZ$1507)</f>
        <v>0</v>
      </c>
      <c r="C27" s="93">
        <f>SUMIFS('Data Entry'!$AQ$7:$AQ$1507,'Data Entry'!$AR$7:$AR$1507,A27,'Data Entry'!$E$7:$E$1507,"Sí")+SUMIFS('Data Entry'!$AT$7:$AT$1507,'Data Entry'!$AU$7:$AU$1507,A27,'Data Entry'!$E$7:$E$1507,"Sí")+SUMIFS('Data Entry'!$AW$7:$AW$1507,'Data Entry'!$AX$7:$AX$1507,A27,'Data Entry'!$E$7:$E$1507,"Sí")+SUMIFS('Data Entry'!$AZ$7:$AZ$1507,'Data Entry'!$BA$7:$BA$1507,A27,'Data Entry'!$E$7:$E$1507,"Sí")</f>
        <v>0</v>
      </c>
      <c r="D27" s="270">
        <f>SUMIFS('Data Entry'!$AQ$7:$AQ$1507,'Data Entry'!$AR$7:$AR$1507,A27,'Data Entry'!$E$7:$E$1507,"Sí",Calculations!$AB$4:$AB$1504,"1",Calculations!$Y$4:$Y$1504,"")+SUMIFS('Data Entry'!$AT$7:$AT$1507,'Data Entry'!$AU$7:$AU$1507,A27,'Data Entry'!$E$7:$E$1507,"Sí",Calculations!$AB$4:$AB$1504,"1",Calculations!$Y$4:$Y$1504,"")+SUMIFS('Data Entry'!$AW$7:$AW$1507,'Data Entry'!$AX$7:$AX$1507,A27,'Data Entry'!$E$7:$E$1507,"Sí",Calculations!$AB$4:$AB$1504,"1",Calculations!$Y$4:$Y$1504,"")+SUMIFS('Data Entry'!$AZ$7:$AZ$1507,'Data Entry'!$BA$7:$BA$1507,A27,'Data Entry'!$E$7:$E$1507,"Sí",Calculations!$AB$4:$AB$1504,"1",Calculations!$Y$4:$Y$1504,"")</f>
        <v>0</v>
      </c>
      <c r="E27" s="271">
        <f t="shared" si="0"/>
        <v>0</v>
      </c>
      <c r="F27" s="270">
        <f>SUMIFS('Data Entry'!$AQ$7:$AQ$1507,'Data Entry'!$AR$7:$AR$1507,A27,'Data Entry'!$E$7:$E$1507,"Sí",Calculations!$Z$4:$Z$1504,"1",Calculations!$Y$4:$Y$1504,"")+SUMIFS('Data Entry'!$AT$7:$AT$1507,'Data Entry'!$AU$7:$AU$1507,A27,'Data Entry'!$E$7:$E$1507,"Sí",Calculations!$Z$4:$Z$1504,"1",Calculations!$Y$4:$Y$1504,"")+SUMIFS('Data Entry'!$AW$7:$AW$1507,'Data Entry'!$AX$7:$AX$1507,A27,'Data Entry'!$E$7:$E$1507,"Sí",Calculations!$Z$4:$Z$1504,"1",Calculations!$Y$4:$Y$1504,"")+SUMIFS('Data Entry'!$AZ$7:$AZ$1507,'Data Entry'!$BA$7:$BA$1507,A27,'Data Entry'!$E$7:$E$1507,"Sí",Calculations!$Z$4:$Z$1504,"1",Calculations!$Y$4:$Y$1504,"")</f>
        <v>0</v>
      </c>
      <c r="G27" s="270">
        <f>SUMIFS('Data Entry'!$AQ$7:$AQ$1507,'Data Entry'!$AR$7:$AR$1507,A27,'Data Entry'!$E$7:$E$1507,"Sí",Calculations!$AA$4:$AA$1504,"1",Calculations!$Y$4:$Y$1504,"")+SUMIFS('Data Entry'!$AT$7:$AT$1507,'Data Entry'!$AU$7:$AU$1507,A27,'Data Entry'!$E$7:$E$1507,"Sí",Calculations!$AA$4:$AA$1504,"1",Calculations!$Y$4:$Y$1504,"")+SUMIFS('Data Entry'!$AW$7:$AW$1507,'Data Entry'!$AX$7:$AX$1507,A27,'Data Entry'!$E$7:$E$1507,"Sí",Calculations!$AA$4:$AA$1504,"1",Calculations!$Y$4:$Y$1504,"")+SUMIFS('Data Entry'!$AZ$7:$AZ$1507,'Data Entry'!$BA$7:$BA$1507,A27,'Data Entry'!$E$7:$E$1507,"Sí",Calculations!$AA$4:$AA$1504,"1",Calculations!$Y$4:$Y$1504,"")</f>
        <v>0</v>
      </c>
      <c r="H27" s="272">
        <f>SUMIFS('Data Entry'!$AQ$7:$AQ$1507,'Data Entry'!$AR$7:$AR$1507,A27,'Data Entry'!F$7:$F$1507,"Sí")+SUMIFS('Data Entry'!$AT$7:$AT$1507,'Data Entry'!$AU$7:$AU$1507,A27,'Data Entry'!F$7:$F$1507,"Sí")+SUMIFS('Data Entry'!$AW$7:$AW$1507,'Data Entry'!$AX$7:$AX$1507,A27,'Data Entry'!F$7:$F$1507,"Sí")+SUMIFS('Data Entry'!$AZ$7:$AZ$1507,'Data Entry'!$BA$7:$BA$1507,A27,'Data Entry'!F$7:$F$1507,"Sí")</f>
        <v>0</v>
      </c>
      <c r="I27" s="30"/>
      <c r="J27" s="30"/>
    </row>
    <row r="28" spans="1:10">
      <c r="A28" s="47" t="s">
        <v>52</v>
      </c>
      <c r="B28" s="273">
        <f t="shared" ref="B28:G28" si="2">SUM(+B5+B6+B7+B8+B11+B12+B13+B14+B15+B16+B17+B18+B19+B20+B21+B22+B23+B24+B25+B26+B27)</f>
        <v>0</v>
      </c>
      <c r="C28" s="273">
        <f t="shared" si="2"/>
        <v>0</v>
      </c>
      <c r="D28" s="273">
        <f t="shared" si="2"/>
        <v>0</v>
      </c>
      <c r="E28" s="273">
        <f t="shared" si="2"/>
        <v>0</v>
      </c>
      <c r="F28" s="273">
        <f t="shared" si="2"/>
        <v>0</v>
      </c>
      <c r="G28" s="273">
        <f t="shared" si="2"/>
        <v>0</v>
      </c>
      <c r="H28" s="273">
        <f>SUM(+H5+H6+H7+H8+H11+H12+H13+H14+H15+H16+H17+H18+H19+H20+H21+H22+H23+H24+H25+H26+H27)</f>
        <v>0</v>
      </c>
      <c r="I28" s="30"/>
      <c r="J28" s="30"/>
    </row>
    <row r="29" spans="1:10">
      <c r="A29" s="30"/>
      <c r="B29" s="30"/>
      <c r="C29" s="30"/>
      <c r="D29" s="30"/>
      <c r="E29" s="30"/>
      <c r="F29" s="30"/>
      <c r="G29" s="30"/>
      <c r="H29" s="30"/>
    </row>
    <row r="30" spans="1:10" ht="57" customHeight="1">
      <c r="A30" s="42" t="s">
        <v>338</v>
      </c>
      <c r="B30" s="41" t="s">
        <v>326</v>
      </c>
      <c r="C30" s="30"/>
      <c r="D30" s="30"/>
      <c r="E30" s="30"/>
      <c r="F30" s="30"/>
      <c r="G30" s="30"/>
      <c r="H30" s="30"/>
    </row>
    <row r="31" spans="1:10" ht="46.5" customHeight="1">
      <c r="A31" s="48" t="s">
        <v>337</v>
      </c>
      <c r="B31" s="41" t="s">
        <v>326</v>
      </c>
      <c r="C31" s="30"/>
      <c r="D31" s="30"/>
      <c r="E31" s="30"/>
      <c r="F31" s="30"/>
      <c r="G31" s="30"/>
      <c r="H31" s="30"/>
    </row>
    <row r="32" spans="1:10" ht="40.5" customHeight="1">
      <c r="A32" s="42" t="s">
        <v>327</v>
      </c>
      <c r="B32" s="41" t="s">
        <v>326</v>
      </c>
      <c r="C32" s="30"/>
      <c r="D32" s="30"/>
      <c r="E32" s="30"/>
      <c r="F32" s="30"/>
      <c r="G32" s="30"/>
      <c r="H32" s="30"/>
    </row>
    <row r="33" spans="3:8">
      <c r="C33" s="30"/>
      <c r="D33" s="30"/>
      <c r="E33" s="30"/>
      <c r="F33" s="30"/>
      <c r="G33" s="30"/>
      <c r="H33" s="30"/>
    </row>
  </sheetData>
  <sheetProtection sheet="1"/>
  <mergeCells count="2">
    <mergeCell ref="A1:H1"/>
    <mergeCell ref="C3:G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S33"/>
  <sheetViews>
    <sheetView topLeftCell="A4" zoomScale="80" zoomScaleNormal="80" workbookViewId="0">
      <selection activeCell="B33" sqref="B33"/>
    </sheetView>
  </sheetViews>
  <sheetFormatPr baseColWidth="10" defaultColWidth="9.1640625" defaultRowHeight="15"/>
  <cols>
    <col min="1" max="1" width="31.83203125" style="96" customWidth="1"/>
    <col min="2" max="2" width="26.1640625" style="96" customWidth="1"/>
    <col min="3" max="3" width="12.83203125" style="96" customWidth="1"/>
    <col min="4" max="4" width="15.5" style="96" customWidth="1"/>
    <col min="5" max="8" width="13.83203125" style="96" customWidth="1"/>
    <col min="9" max="9" width="12.83203125" style="96" customWidth="1"/>
    <col min="10" max="10" width="15.6640625" style="96" customWidth="1"/>
    <col min="11" max="12" width="13.5" style="96" customWidth="1"/>
    <col min="13" max="14" width="15.5" style="96" customWidth="1"/>
    <col min="15" max="15" width="12.33203125" style="96" customWidth="1"/>
    <col min="16" max="16" width="15.1640625" style="96" customWidth="1"/>
    <col min="17" max="17" width="13.83203125" style="96" customWidth="1"/>
    <col min="18" max="18" width="25.6640625" style="96" customWidth="1"/>
    <col min="19" max="19" width="25.5" style="96" customWidth="1"/>
    <col min="20" max="20" width="9.1640625" style="96"/>
    <col min="21" max="21" width="13.5" style="96" customWidth="1"/>
    <col min="22" max="16384" width="9.1640625" style="96"/>
  </cols>
  <sheetData>
    <row r="1" spans="1:18" ht="30.75" customHeight="1">
      <c r="A1" s="380" t="s">
        <v>344</v>
      </c>
      <c r="B1" s="380"/>
      <c r="C1" s="380"/>
      <c r="D1" s="380"/>
      <c r="E1" s="380"/>
      <c r="F1" s="380"/>
      <c r="G1" s="380"/>
      <c r="H1" s="380"/>
      <c r="I1" s="380"/>
      <c r="J1" s="380"/>
      <c r="K1" s="380"/>
      <c r="L1" s="380"/>
      <c r="M1" s="380"/>
      <c r="N1" s="380"/>
      <c r="O1" s="380"/>
      <c r="P1" s="380"/>
      <c r="Q1" s="380"/>
      <c r="R1" s="380"/>
    </row>
    <row r="2" spans="1:18" ht="18" customHeight="1" thickBot="1">
      <c r="A2" s="185"/>
    </row>
    <row r="3" spans="1:18" ht="70" customHeight="1" thickBot="1">
      <c r="A3" s="207"/>
      <c r="B3" s="227" t="s">
        <v>351</v>
      </c>
      <c r="C3" s="381" t="s">
        <v>354</v>
      </c>
      <c r="D3" s="382"/>
      <c r="E3" s="382"/>
      <c r="F3" s="382"/>
      <c r="G3" s="382"/>
      <c r="H3" s="382"/>
      <c r="I3" s="382"/>
      <c r="J3" s="382"/>
      <c r="K3" s="382"/>
      <c r="L3" s="382"/>
      <c r="M3" s="382"/>
      <c r="N3" s="382"/>
      <c r="O3" s="382"/>
      <c r="P3" s="382"/>
      <c r="Q3" s="383"/>
      <c r="R3" s="229" t="s">
        <v>146</v>
      </c>
    </row>
    <row r="4" spans="1:18" ht="43.5" customHeight="1">
      <c r="A4" s="208"/>
      <c r="B4" s="226" t="s">
        <v>346</v>
      </c>
      <c r="C4" s="384" t="s">
        <v>346</v>
      </c>
      <c r="D4" s="385"/>
      <c r="E4" s="385"/>
      <c r="F4" s="386" t="s">
        <v>347</v>
      </c>
      <c r="G4" s="387"/>
      <c r="H4" s="388"/>
      <c r="I4" s="389" t="s">
        <v>348</v>
      </c>
      <c r="J4" s="389"/>
      <c r="K4" s="390"/>
      <c r="L4" s="391" t="s">
        <v>349</v>
      </c>
      <c r="M4" s="392"/>
      <c r="N4" s="393"/>
      <c r="O4" s="394" t="s">
        <v>350</v>
      </c>
      <c r="P4" s="395"/>
      <c r="Q4" s="396"/>
      <c r="R4" s="228" t="s">
        <v>346</v>
      </c>
    </row>
    <row r="5" spans="1:18" ht="46.5" customHeight="1">
      <c r="A5" s="209" t="s">
        <v>145</v>
      </c>
      <c r="B5" s="218" t="s">
        <v>340</v>
      </c>
      <c r="C5" s="191" t="s">
        <v>341</v>
      </c>
      <c r="D5" s="190" t="s">
        <v>342</v>
      </c>
      <c r="E5" s="190" t="s">
        <v>343</v>
      </c>
      <c r="F5" s="189" t="s">
        <v>341</v>
      </c>
      <c r="G5" s="189" t="s">
        <v>342</v>
      </c>
      <c r="H5" s="189" t="s">
        <v>343</v>
      </c>
      <c r="I5" s="186" t="s">
        <v>341</v>
      </c>
      <c r="J5" s="186" t="s">
        <v>342</v>
      </c>
      <c r="K5" s="186" t="s">
        <v>343</v>
      </c>
      <c r="L5" s="187" t="s">
        <v>341</v>
      </c>
      <c r="M5" s="187" t="s">
        <v>342</v>
      </c>
      <c r="N5" s="187" t="s">
        <v>343</v>
      </c>
      <c r="O5" s="188" t="s">
        <v>341</v>
      </c>
      <c r="P5" s="188" t="s">
        <v>342</v>
      </c>
      <c r="Q5" s="192" t="s">
        <v>343</v>
      </c>
      <c r="R5" s="217" t="s">
        <v>340</v>
      </c>
    </row>
    <row r="6" spans="1:18" ht="15" customHeight="1">
      <c r="A6" s="210" t="s">
        <v>95</v>
      </c>
      <c r="B6" s="219">
        <f>SUMIF('Data Entry'!$AR$7:$AR$1507,A6,'Data Entry'!$AQ$7:$AQ$1507)+SUMIF('Data Entry'!$AU$7:$AU$1507,A6,'Data Entry'!$AT$7:$AT$1507)+SUMIF('Data Entry'!$AX$7:$AX$1507,A6,'Data Entry'!$AW$7:$AW$1507)+SUMIF('Data Entry'!$BA$7:$BA$1507,A6,'Data Entry'!$AZ$7:$AZ$1507)</f>
        <v>0</v>
      </c>
      <c r="C6" s="193">
        <f>SUMIFS('Data Entry'!$AQ$7:$AQ$1507,'Data Entry'!$AR$7:$AR$1507,A6,'Data Entry'!$E$7:$E$1507,"Sí",'Data Entry'!$G$7:$G$1507,"Oral")+SUMIFS('Data Entry'!$AT$7:$AT$1507,'Data Entry'!$AU$7:$AU$1507,A6,'Data Entry'!$E$7:$E$1507,"Sí",'Data Entry'!$G$7:$G$1507,"Oral")+SUMIFS('Data Entry'!$AW$7:$AW$1507,'Data Entry'!$AX$7:$AX$1507,A6,'Data Entry'!$E$7:$E$1507,"Sí",'Data Entry'!$G$7:$G$1507,"Oral")+SUMIFS('Data Entry'!$AZ$7:$AZ$1507,'Data Entry'!$BA$7:$BA$1507,A6,'Data Entry'!$E$7:$E$1507,"Sí",'Data Entry'!$G$7:$G$1507,"Oral")</f>
        <v>0</v>
      </c>
      <c r="D6" s="81">
        <f>SUMIFS('Data Entry'!$AQ$7:$AQ$1507,'Data Entry'!$AR$7:$AR$1507,A6,'Data Entry'!$E$7:$E$1507,"Sí",'Data Entry'!$G$7:$G$1507,"Parenteral")+SUMIFS('Data Entry'!$AT$7:$AT$1507,'Data Entry'!$AU$7:$AU$1507,A6,'Data Entry'!$E$7:$E$1507,"Sí",'Data Entry'!$G$7:$G$1507,"Parenteral")+SUMIFS('Data Entry'!$AW$7:$AW$1507,'Data Entry'!$AX$7:$AX$1507,A6,'Data Entry'!$E$7:$E$1507,"Sí",'Data Entry'!$G$7:$G$1507,"Parenteral")+SUMIFS('Data Entry'!$AZ$7:$AZ$1507,'Data Entry'!$BA$7:$BA$1507,A6,'Data Entry'!$E$7:$E$1507,"Sí",'Data Entry'!$G$7:$G$1507,"Parenteral")</f>
        <v>0</v>
      </c>
      <c r="E6" s="81">
        <f>SUMIFS('Data Entry'!$AQ$7:$AQ$1507,'Data Entry'!$AR$7:$AR$1507,A6,'Data Entry'!$E$7:$E$1507,"Sí",'Data Entry'!$G$7:$G$1507,"Otra")+SUMIFS('Data Entry'!$AT$7:$AT$1507,'Data Entry'!$AU$7:$AU$1507,A6,'Data Entry'!$E$7:$E$1507,"Sí",'Data Entry'!$G$7:$G$1507,"Otra")+SUMIFS('Data Entry'!$AW$7:$AW$1507,'Data Entry'!$AX$7:$AX$1507,A6,'Data Entry'!$E$7:$E$1507,"Sí",'Data Entry'!$G$7:$G$1507,"Otra")+SUMIFS('Data Entry'!$AZ$7:$AZ$1507,'Data Entry'!$BA$7:$BA$1507,A6,'Data Entry'!$E$7:$E$1507,"Sí",'Data Entry'!$G$7:$G$1507,"Otra")</f>
        <v>0</v>
      </c>
      <c r="F6" s="97">
        <f>SUMIFS('Data Entry'!$AQ$7:$AQ$1507,'Data Entry'!$AR$7:$AR$1507,A6,'Data Entry'!$E$7:$E$1507,"Sí",Calculations!$AB$4:$AB$1504,"1",Calculations!$Y$4:$Y$1504,"",'Data Entry'!$G$7:$G$1507,"Oral")+SUMIFS('Data Entry'!$AT$7:$AT$1507,'Data Entry'!$AU$7:$AU$1507,A6,'Data Entry'!$E$7:$E$1507,"Sí",Calculations!$AB$4:$AB$1504,"1",Calculations!$Y$4:$Y$1504,"",'Data Entry'!$G$7:$G$1507,"Oral")+SUMIFS('Data Entry'!$AW$7:$AW$1507,'Data Entry'!$AX$7:$AX$1507,A6,'Data Entry'!$E$7:$E$1507,"Sí",Calculations!$AB$4:$AB$1504,"1",Calculations!$Y$4:$Y$1504,"",'Data Entry'!$G$7:$G$1507,"Oral")+SUMIFS('Data Entry'!$AZ$7:$AZ$1507,'Data Entry'!$BA$7:$BA$1507,A6,'Data Entry'!$E$7:$E$1507,"Sí",Calculations!$AB$4:$AB$1504,"1",Calculations!$Y$4:$Y$1504,"",'Data Entry'!$G$7:$G$1507,"Oral")</f>
        <v>0</v>
      </c>
      <c r="G6" s="97">
        <f>SUMIFS('Data Entry'!$AQ$7:$AQ$1507,'Data Entry'!$AR$7:$AR$1507,A6,'Data Entry'!$E$7:$E$1507,"Sí",Calculations!$AB$4:$AB$1504,"1",Calculations!$Y$4:$Y$1504,"",'Data Entry'!$G$7:$G$1507,"Parenteral")+SUMIFS('Data Entry'!$AT$7:$AT$1507,'Data Entry'!$AU$7:$AU$1507,A6,'Data Entry'!$E$7:$E$1507,"Sí",Calculations!$AB$4:$AB$1504,"1",Calculations!$Y$4:$Y$1504,"",'Data Entry'!$G$7:$G$1507,"Parenteral")+SUMIFS('Data Entry'!$AW$7:$AW$1507,'Data Entry'!$AX$7:$AX$1507,A6,'Data Entry'!$E$7:$E$1507,"Sí",Calculations!$AB$4:$AB$1504,"1",Calculations!$Y$4:$Y$1504,"",'Data Entry'!$G$7:$G$1507,"Parenteral")+SUMIFS('Data Entry'!$AZ$7:$AZ$1507,'Data Entry'!$BA$7:$BA$1507,A6,'Data Entry'!$E$7:$E$1507,"Sí",Calculations!$AB$4:$AB$1504,"1",Calculations!$Y$4:$Y$1504,"",'Data Entry'!$G$7:$G$1507,"Parenteral")</f>
        <v>0</v>
      </c>
      <c r="H6" s="97">
        <f>SUMIFS('Data Entry'!$AQ$7:$AQ$1507,'Data Entry'!$AR$7:$AR$1507,A6,'Data Entry'!$E$7:$E$1507,"Sí",Calculations!$AB$4:$AB$1504,"1",Calculations!$Y$4:$Y$1504,"",'Data Entry'!$G$7:$G$1507,"Otra")+SUMIFS('Data Entry'!$AT$7:$AT$1507,'Data Entry'!$AU$7:$AU$1507,A6,'Data Entry'!$E$7:$E$1507,"Sí",Calculations!$AB$4:$AB$1504,"1",Calculations!$Y$4:$Y$1504,"",'Data Entry'!$G$7:$G$1507,"Otra")+SUMIFS('Data Entry'!$AW$7:$AW$1507,'Data Entry'!$AX$7:$AX$1507,A6,'Data Entry'!$E$7:$E$1507,"Sí",Calculations!$AB$4:$AB$1504,"1",Calculations!$Y$4:$Y$1504,"",'Data Entry'!$G$7:$G$1507,"Otra")+SUMIFS('Data Entry'!$AZ$7:$AZ$1507,'Data Entry'!$BA$7:$BA$1507,A6,'Data Entry'!$E$7:$E$1507,"Sí",Calculations!$AB$4:$AB$1504,"1",Calculations!$Y$4:$Y$1504,"",'Data Entry'!$G$7:$G$1507,"Otra")</f>
        <v>0</v>
      </c>
      <c r="I6" s="98">
        <f>L6+O6</f>
        <v>0</v>
      </c>
      <c r="J6" s="98">
        <f>M6+P6</f>
        <v>0</v>
      </c>
      <c r="K6" s="98">
        <f>N6+Q6</f>
        <v>0</v>
      </c>
      <c r="L6" s="99">
        <f>SUMIFS('Data Entry'!$AQ$7:$AQ$1507,'Data Entry'!$AR$7:$AR$1507,A6,'Data Entry'!$E$7:$E$1507,"Sí",Calculations!$Z$4:$Z$1504,"1",Calculations!$Y$4:$Y$1504,"",'Data Entry'!$G$7:$G$1507,"Oral")+SUMIFS('Data Entry'!$AT$7:$AT$1507,'Data Entry'!$AU$7:$AU$1507,A6,'Data Entry'!$E$7:$E$1507,"Sí",Calculations!$Z$4:$Z$1504,"1",Calculations!$Y$4:$Y$1504,"",'Data Entry'!$G$7:$G$1507,"Oral")+SUMIFS('Data Entry'!$AW$7:$AW$1507,'Data Entry'!$AX$7:$AX$1507,A6,'Data Entry'!$E$7:$E$1507,"Sí",Calculations!$Z$4:$Z$1504,"1",Calculations!$Y$4:$Y$1504,"",'Data Entry'!$G$7:$G$1507,"Oral")+SUMIFS('Data Entry'!$AZ$7:$AZ$1507,'Data Entry'!$BA$7:$BA$1507,A6,'Data Entry'!$E$7:$E$1507,"Sí",Calculations!$Z$4:$Z$1504,"1",Calculations!$Y$4:$Y$1504,"",'Data Entry'!$G$7:$G$1507,"Oral")</f>
        <v>0</v>
      </c>
      <c r="M6" s="99">
        <f>SUMIFS('Data Entry'!$AQ$7:$AQ$1507,'Data Entry'!$AR$7:$AR$1507,A6,'Data Entry'!$E$7:$E$1507,"Sí",Calculations!$Z$4:$Z$1504,"1",Calculations!$Y$4:$Y$1504,"",'Data Entry'!$G$7:$G$1507,"Parenteral")+SUMIFS('Data Entry'!$AT$7:$AT$1507,'Data Entry'!$AU$7:$AU$1507,A6,'Data Entry'!$E$7:$E$1507,"Sí",Calculations!$Z$4:$Z$1504,"1",Calculations!$Y$4:$Y$1504,"",'Data Entry'!$G$7:$G$1507,"Parenteral")+SUMIFS('Data Entry'!$AW$7:$AW$1507,'Data Entry'!$AX$7:$AX$1507,A6,'Data Entry'!$E$7:$E$1507,"Sí",Calculations!$Z$4:$Z$1504,"1",Calculations!$Y$4:$Y$1504,"",'Data Entry'!$G$7:$G$1507,"Parenteral")+SUMIFS('Data Entry'!$AZ$7:$AZ$1507,'Data Entry'!$BA$7:$BA$1507,A6,'Data Entry'!$E$7:$E$1507,"Sí",Calculations!$Z$4:$Z$1504,"1",Calculations!$Y$4:$Y$1504,"",'Data Entry'!$G$7:$G$1507,"Parenteral")</f>
        <v>0</v>
      </c>
      <c r="N6" s="99">
        <f>SUMIFS('Data Entry'!$AQ$7:$AQ$1507,'Data Entry'!$AR$7:$AR$1507,A6,'Data Entry'!$E$7:$E$1507,"Sí",Calculations!$Z$4:$Z$1504,"1",Calculations!$Y$4:$Y$1504,"",'Data Entry'!$G$7:$G$1507,"Otra")+SUMIFS('Data Entry'!$AT$7:$AT$1507,'Data Entry'!$AU$7:$AU$1507,A6,'Data Entry'!$E$7:$E$1507,"Sí",Calculations!$Z$4:$Z$1504,"1",Calculations!$Y$4:$Y$1504,"",'Data Entry'!$G$7:$G$1507,"Otra")+SUMIFS('Data Entry'!$AW$7:$AW$1507,'Data Entry'!$AX$7:$AX$1507,A6,'Data Entry'!$E$7:$E$1507,"Sí",Calculations!$Z$4:$Z$1504,"1",Calculations!$Y$4:$Y$1504,"",'Data Entry'!$G$7:$G$1507,"Otra")+SUMIFS('Data Entry'!$AZ$7:$AZ$1507,'Data Entry'!$BA$7:$BA$1507,A6,'Data Entry'!$E$7:$E$1507,"Sí",Calculations!$Z$4:$Z$1504,"1",Calculations!$Y$4:$Y$1504,"",'Data Entry'!$G$7:$G$1507,"Otra")</f>
        <v>0</v>
      </c>
      <c r="O6" s="99">
        <f>SUMIFS('Data Entry'!$AQ$7:$AQ$1507,'Data Entry'!$AR$7:$AR$1507,A6,'Data Entry'!$E$7:$E$1507,"Sí",Calculations!$AA$4:$AA$1504,"1",Calculations!$Y$4:$Y$1504,"",'Data Entry'!$G$7:$G$1507,"Oral")+SUMIFS('Data Entry'!$AT$7:$AT$1507,'Data Entry'!$AU$7:$AU$1507,A6,'Data Entry'!$E$7:$E$1507,"Sí",Calculations!$AA$4:$AA$1504,"1",Calculations!$Y$4:$Y$1504,"",'Data Entry'!$G$7:$G$1507,"Oral")+SUMIFS('Data Entry'!$AW$7:$AW$1507,'Data Entry'!$AX$7:$AX$1507,A6,'Data Entry'!$E$7:$E$1507,"Sí",Calculations!$AA$4:$AA$1504,"1",Calculations!$Y$4:$Y$1504,"",'Data Entry'!$G$7:$G$1507,"Oral")+SUMIFS('Data Entry'!$AZ$7:$AZ$1507,'Data Entry'!$BA$7:$BA$1507,A6,'Data Entry'!$E$7:$E$1507,"Sí",Calculations!$AA$4:$AA$1504,"1",Calculations!$Y$4:$Y$1504,"",'Data Entry'!$G$7:$G$1507,"Oral")</f>
        <v>0</v>
      </c>
      <c r="P6" s="99">
        <f>SUMIFS('Data Entry'!$AQ$7:$AQ$1507,'Data Entry'!$AR$7:$AR$1507,A6,'Data Entry'!$E$7:$E$1507,"Sí",Calculations!$AA$4:$AA$1504,"1",Calculations!$Y$4:$Y$1504,"",'Data Entry'!$G$7:$G$1507,"Parenteral")+SUMIFS('Data Entry'!$AT$7:$AT$1507,'Data Entry'!$AU$7:$AU$1507,A6,'Data Entry'!$E$7:$E$1507,"Sí",Calculations!$AA$4:$AA$1504,"1",Calculations!$Y$4:$Y$1504,"",'Data Entry'!$G$7:$G$1507,"Parenteral")+SUMIFS('Data Entry'!$AW$7:$AW$1507,'Data Entry'!$AX$7:$AX$1507,A6,'Data Entry'!$E$7:$E$1507,"Sí",Calculations!$AA$4:$AA$1504,"1",Calculations!$Y$4:$Y$1504,"",'Data Entry'!$G$7:$G$1507,"Parenteral")+SUMIFS('Data Entry'!$AZ$7:$AZ$1507,'Data Entry'!$BA$7:$BA$1507,A6,'Data Entry'!$E$7:$E$1507,"Sí",Calculations!$AA$4:$AA$1504,"1",Calculations!$Y$4:$Y$1504,"",'Data Entry'!$G$7:$G$1507,"Parenteral")</f>
        <v>0</v>
      </c>
      <c r="Q6" s="194">
        <f>SUMIFS('Data Entry'!$AQ$7:$AQ$1507,'Data Entry'!$AR$7:$AR$1507,A6,'Data Entry'!$E$7:$E$1507,"Sí",Calculations!$AA$4:$AA$1504,"1",Calculations!$Y$4:$Y$1504,"",'Data Entry'!$G$7:$G$1507,"Otra")+SUMIFS('Data Entry'!$AT$7:$AT$1507,'Data Entry'!$AU$7:$AU$1507,A6,'Data Entry'!$E$7:$E$1507,"Sí",Calculations!$AA$4:$AA$1504,"1",Calculations!$Y$4:$Y$1504,"",'Data Entry'!$G$7:$G$1507,"Otra")+SUMIFS('Data Entry'!$AW$7:$AW$1507,'Data Entry'!$AX$7:$AX$1507,A6,'Data Entry'!$E$7:$E$1507,"Sí",Calculations!$AA$4:$AA$1504,"1",Calculations!$Y$4:$Y$1504,"",'Data Entry'!$G$7:$G$1507,"Otra")+SUMIFS('Data Entry'!$AZ$7:$AZ$1507,'Data Entry'!$BA$7:$BA$1507,A6,'Data Entry'!$E$7:$E$1507,"Sí",Calculations!$AA$4:$AA$1504,"1",Calculations!$Y$4:$Y$1504,"",'Data Entry'!$G$7:$G$1507,"Otra")</f>
        <v>0</v>
      </c>
      <c r="R6" s="220">
        <f>SUMIFS('Data Entry'!$AQ$7:$AQ$1507,'Data Entry'!$AR$7:$AR$1507,A6,'Data Entry'!F$7:$F$1507,"Sí")+SUMIFS('Data Entry'!$AT$7:$AT$1507,'Data Entry'!$AU$7:$AU$1507,A5,'Data Entry'!F$7:$F$1507,"Sí")+SUMIFS('Data Entry'!$AW$7:$AW$1507,'Data Entry'!$AX$7:$AX$1507,A5,'Data Entry'!F$7:$F$1507,"Sí")+SUMIFS('Data Entry'!$AZ$7:$AZ$1507,'Data Entry'!$BA$7:$BA$1507,A5,'Data Entry'!F$7:$F$1507,"Sí")</f>
        <v>0</v>
      </c>
    </row>
    <row r="7" spans="1:18" ht="15" customHeight="1">
      <c r="A7" s="211" t="s">
        <v>96</v>
      </c>
      <c r="B7" s="221">
        <f>SUMIF('Data Entry'!$AR$7:$AR$1507,A7,'Data Entry'!$AQ$7:$AQ$1507)+SUMIF('Data Entry'!$AU$7:$AU$1507,A7,'Data Entry'!$AT$7:$AT$1507)+SUMIF('Data Entry'!$AX$7:$AX$1507,A7,'Data Entry'!$AW$7:$AW$1507)+SUMIF('Data Entry'!$BA$7:$BA$1507,A7,'Data Entry'!$AZ$7:$AZ$1507)</f>
        <v>0</v>
      </c>
      <c r="C7" s="195">
        <f>SUMIFS('Data Entry'!$AQ$7:$AQ$1507,'Data Entry'!$AR$7:$AR$1507,A7,'Data Entry'!$E$7:$E$1507,"Sí",'Data Entry'!$G$7:$G$1507,"Oral")+SUMIFS('Data Entry'!$AT$7:$AT$1507,'Data Entry'!$AU$7:$AU$1507,A7,'Data Entry'!$E$7:$E$1507,"Sí",'Data Entry'!$G$7:$G$1507,"Oral")+SUMIFS('Data Entry'!$AW$7:$AW$1507,'Data Entry'!$AX$7:$AX$1507,A7,'Data Entry'!$E$7:$E$1507,"Sí",'Data Entry'!$G$7:$G$1507,"Oral")+SUMIFS('Data Entry'!$AZ$7:$AZ$1507,'Data Entry'!$BA$7:$BA$1507,A7,'Data Entry'!$E$7:$E$1507,"Sí",'Data Entry'!$G$7:$G$1507,"Oral")</f>
        <v>0</v>
      </c>
      <c r="D7" s="84">
        <f>SUMIFS('Data Entry'!$AQ$7:$AQ$1507,'Data Entry'!$AR$7:$AR$1507,A7,'Data Entry'!$E$7:$E$1507,"Sí",'Data Entry'!$G$7:$G$1507,"Parenteral")+SUMIFS('Data Entry'!$AT$7:$AT$1507,'Data Entry'!$AU$7:$AU$1507,A7,'Data Entry'!$E$7:$E$1507,"Sí",'Data Entry'!$G$7:$G$1507,"Parenteral")+SUMIFS('Data Entry'!$AW$7:$AW$1507,'Data Entry'!$AX$7:$AX$1507,A7,'Data Entry'!$E$7:$E$1507,"Sí",'Data Entry'!$G$7:$G$1507,"Parenteral")+SUMIFS('Data Entry'!$AZ$7:$AZ$1507,'Data Entry'!$BA$7:$BA$1507,A7,'Data Entry'!$E$7:$E$1507,"Sí",'Data Entry'!$G$7:$G$1507,"Parenteral")</f>
        <v>0</v>
      </c>
      <c r="E7" s="84">
        <f>SUMIFS('Data Entry'!$AQ$7:$AQ$1507,'Data Entry'!$AR$7:$AR$1507,A7,'Data Entry'!$E$7:$E$1507,"Sí",'Data Entry'!$G$7:$G$1507,"Otra")+SUMIFS('Data Entry'!$AT$7:$AT$1507,'Data Entry'!$AU$7:$AU$1507,A7,'Data Entry'!$E$7:$E$1507,"Sí",'Data Entry'!$G$7:$G$1507,"Otra")+SUMIFS('Data Entry'!$AW$7:$AW$1507,'Data Entry'!$AX$7:$AX$1507,A7,'Data Entry'!$E$7:$E$1507,"Sí",'Data Entry'!$G$7:$G$1507,"Otra")+SUMIFS('Data Entry'!$AZ$7:$AZ$1507,'Data Entry'!$BA$7:$BA$1507,A7,'Data Entry'!$E$7:$E$1507,"Sí",'Data Entry'!$G$7:$G$1507,"Otra")</f>
        <v>0</v>
      </c>
      <c r="F7" s="184">
        <f>SUMIFS('Data Entry'!$AQ$7:$AQ$1507,'Data Entry'!$AR$7:$AR$1507,A7,'Data Entry'!$E$7:$E$1507,"Sí",Calculations!$AB$4:$AB$1504,"1",Calculations!$Y$4:$Y$1504,"",'Data Entry'!$G$7:$G$1507,"Oral")+SUMIFS('Data Entry'!$AT$7:$AT$1507,'Data Entry'!$AU$7:$AU$1507,A7,'Data Entry'!$E$7:$E$1507,"Sí",Calculations!$AB$4:$AB$1504,"1",Calculations!$Y$4:$Y$1504,"",'Data Entry'!$G$7:$G$1507,"Oral")+SUMIFS('Data Entry'!$AW$7:$AW$1507,'Data Entry'!$AX$7:$AX$1507,A7,'Data Entry'!$E$7:$E$1507,"Sí",Calculations!$AB$4:$AB$1504,"1",Calculations!$Y$4:$Y$1504,"",'Data Entry'!$G$7:$G$1507,"Oral")+SUMIFS('Data Entry'!$AZ$7:$AZ$1507,'Data Entry'!$BA$7:$BA$1507,A7,'Data Entry'!$E$7:$E$1507,"Sí",Calculations!$AB$4:$AB$1504,"1",Calculations!$Y$4:$Y$1504,"",'Data Entry'!$G$7:$G$1507,"Oral")</f>
        <v>0</v>
      </c>
      <c r="G7" s="184">
        <f>SUMIFS('Data Entry'!$AQ$7:$AQ$1507,'Data Entry'!$AR$7:$AR$1507,A7,'Data Entry'!$E$7:$E$1507,"Sí",Calculations!$AB$4:$AB$1504,"1",Calculations!$Y$4:$Y$1504,"",'Data Entry'!$G$7:$G$1507,"Parenteral")+SUMIFS('Data Entry'!$AT$7:$AT$1507,'Data Entry'!$AU$7:$AU$1507,A7,'Data Entry'!$E$7:$E$1507,"Sí",Calculations!$AB$4:$AB$1504,"1",Calculations!$Y$4:$Y$1504,"",'Data Entry'!$G$7:$G$1507,"Parenteral")+SUMIFS('Data Entry'!$AW$7:$AW$1507,'Data Entry'!$AX$7:$AX$1507,A7,'Data Entry'!$E$7:$E$1507,"Sí",Calculations!$AB$4:$AB$1504,"1",Calculations!$Y$4:$Y$1504,"",'Data Entry'!$G$7:$G$1507,"Parenteral")+SUMIFS('Data Entry'!$AZ$7:$AZ$1507,'Data Entry'!$BA$7:$BA$1507,A7,'Data Entry'!$E$7:$E$1507,"Sí",Calculations!$AB$4:$AB$1504,"1",Calculations!$Y$4:$Y$1504,"",'Data Entry'!$G$7:$G$1507,"Parenteral")</f>
        <v>0</v>
      </c>
      <c r="H7" s="184">
        <f>SUMIFS('Data Entry'!$AQ$7:$AQ$1507,'Data Entry'!$AR$7:$AR$1507,A7,'Data Entry'!$E$7:$E$1507,"Sí",Calculations!$AB$4:$AB$1504,"1",Calculations!$Y$4:$Y$1504,"",'Data Entry'!$G$7:$G$1507,"Otra")+SUMIFS('Data Entry'!$AT$7:$AT$1507,'Data Entry'!$AU$7:$AU$1507,A7,'Data Entry'!$E$7:$E$1507,"Sí",Calculations!$AB$4:$AB$1504,"1",Calculations!$Y$4:$Y$1504,"",'Data Entry'!$G$7:$G$1507,"Otra")+SUMIFS('Data Entry'!$AW$7:$AW$1507,'Data Entry'!$AX$7:$AX$1507,A7,'Data Entry'!$E$7:$E$1507,"Sí",Calculations!$AB$4:$AB$1504,"1",Calculations!$Y$4:$Y$1504,"",'Data Entry'!$G$7:$G$1507,"Otra")+SUMIFS('Data Entry'!$AZ$7:$AZ$1507,'Data Entry'!$BA$7:$BA$1507,A7,'Data Entry'!$E$7:$E$1507,"Sí",Calculations!$AB$4:$AB$1504,"1",Calculations!$Y$4:$Y$1504,"",'Data Entry'!$G$7:$G$1507,"Otra")</f>
        <v>0</v>
      </c>
      <c r="I7" s="183">
        <f t="shared" ref="I7:I28" si="0">L7+O7</f>
        <v>0</v>
      </c>
      <c r="J7" s="183">
        <f t="shared" ref="J7:J28" si="1">M7+P7</f>
        <v>0</v>
      </c>
      <c r="K7" s="183">
        <f t="shared" ref="K7:K28" si="2">N7+Q7</f>
        <v>0</v>
      </c>
      <c r="L7" s="182">
        <f>SUMIFS('Data Entry'!$AQ$7:$AQ$1507,'Data Entry'!$AR$7:$AR$1507,A7,'Data Entry'!$E$7:$E$1507,"Sí",Calculations!$Z$4:$Z$1504,"1",Calculations!$Y$4:$Y$1504,"",'Data Entry'!$G$7:$G$1507,"Oral")+SUMIFS('Data Entry'!$AT$7:$AT$1507,'Data Entry'!$AU$7:$AU$1507,A7,'Data Entry'!$E$7:$E$1507,"Sí",Calculations!$Z$4:$Z$1504,"1",Calculations!$Y$4:$Y$1504,"",'Data Entry'!$G$7:$G$1507,"Oral")+SUMIFS('Data Entry'!$AW$7:$AW$1507,'Data Entry'!$AX$7:$AX$1507,A7,'Data Entry'!$E$7:$E$1507,"Sí",Calculations!$Z$4:$Z$1504,"1",Calculations!$Y$4:$Y$1504,"",'Data Entry'!$G$7:$G$1507,"Oral")+SUMIFS('Data Entry'!$AZ$7:$AZ$1507,'Data Entry'!$BA$7:$BA$1507,A7,'Data Entry'!$E$7:$E$1507,"Sí",Calculations!$Z$4:$Z$1504,"1",Calculations!$Y$4:$Y$1504,"",'Data Entry'!$G$7:$G$1507,"Oral")</f>
        <v>0</v>
      </c>
      <c r="M7" s="182">
        <f>SUMIFS('Data Entry'!$AQ$7:$AQ$1507,'Data Entry'!$AR$7:$AR$1507,A7,'Data Entry'!$E$7:$E$1507,"Sí",Calculations!$Z$4:$Z$1504,"1",Calculations!$Y$4:$Y$1504,"",'Data Entry'!$G$7:$G$1507,"Parenteral")+SUMIFS('Data Entry'!$AT$7:$AT$1507,'Data Entry'!$AU$7:$AU$1507,A7,'Data Entry'!$E$7:$E$1507,"Sí",Calculations!$Z$4:$Z$1504,"1",Calculations!$Y$4:$Y$1504,"",'Data Entry'!$G$7:$G$1507,"Parenteral")+SUMIFS('Data Entry'!$AW$7:$AW$1507,'Data Entry'!$AX$7:$AX$1507,A7,'Data Entry'!$E$7:$E$1507,"Sí",Calculations!$Z$4:$Z$1504,"1",Calculations!$Y$4:$Y$1504,"",'Data Entry'!$G$7:$G$1507,"Parenteral")+SUMIFS('Data Entry'!$AZ$7:$AZ$1507,'Data Entry'!$BA$7:$BA$1507,A7,'Data Entry'!$E$7:$E$1507,"Sí",Calculations!$Z$4:$Z$1504,"1",Calculations!$Y$4:$Y$1504,"",'Data Entry'!$G$7:$G$1507,"Parenteral")</f>
        <v>0</v>
      </c>
      <c r="N7" s="182">
        <f>SUMIFS('Data Entry'!$AQ$7:$AQ$1507,'Data Entry'!$AR$7:$AR$1507,A7,'Data Entry'!$E$7:$E$1507,"Sí",Calculations!$Z$4:$Z$1504,"1",Calculations!$Y$4:$Y$1504,"",'Data Entry'!$G$7:$G$1507,"Otra")+SUMIFS('Data Entry'!$AT$7:$AT$1507,'Data Entry'!$AU$7:$AU$1507,A7,'Data Entry'!$E$7:$E$1507,"Sí",Calculations!$Z$4:$Z$1504,"1",Calculations!$Y$4:$Y$1504,"",'Data Entry'!$G$7:$G$1507,"Otra")+SUMIFS('Data Entry'!$AW$7:$AW$1507,'Data Entry'!$AX$7:$AX$1507,A7,'Data Entry'!$E$7:$E$1507,"Sí",Calculations!$Z$4:$Z$1504,"1",Calculations!$Y$4:$Y$1504,"",'Data Entry'!$G$7:$G$1507,"Otra")+SUMIFS('Data Entry'!$AZ$7:$AZ$1507,'Data Entry'!$BA$7:$BA$1507,A7,'Data Entry'!$E$7:$E$1507,"Sí",Calculations!$Z$4:$Z$1504,"1",Calculations!$Y$4:$Y$1504,"",'Data Entry'!$G$7:$G$1507,"Otra")</f>
        <v>0</v>
      </c>
      <c r="O7" s="181">
        <f>SUMIFS('Data Entry'!$AQ$7:$AQ$1507,'Data Entry'!$AR$7:$AR$1507,A7,'Data Entry'!$E$7:$E$1507,"Sí",Calculations!$AA$4:$AA$1504,"1",Calculations!$Y$4:$Y$1504,"",'Data Entry'!$G$7:$G$1507,"Oral")+SUMIFS('Data Entry'!$AT$7:$AT$1507,'Data Entry'!$AU$7:$AU$1507,A7,'Data Entry'!$E$7:$E$1507,"Sí",Calculations!$AA$4:$AA$1504,"1",Calculations!$Y$4:$Y$1504,"",'Data Entry'!$G$7:$G$1507,"Oral")+SUMIFS('Data Entry'!$AW$7:$AW$1507,'Data Entry'!$AX$7:$AX$1507,A7,'Data Entry'!$E$7:$E$1507,"Sí",Calculations!$AA$4:$AA$1504,"1",Calculations!$Y$4:$Y$1504,"",'Data Entry'!$G$7:$G$1507,"Oral")+SUMIFS('Data Entry'!$AZ$7:$AZ$1507,'Data Entry'!$BA$7:$BA$1507,A7,'Data Entry'!$E$7:$E$1507,"Sí",Calculations!$AA$4:$AA$1504,"1",Calculations!$Y$4:$Y$1504,"",'Data Entry'!$G$7:$G$1507,"Oral")</f>
        <v>0</v>
      </c>
      <c r="P7" s="181">
        <f>SUMIFS('Data Entry'!$AQ$7:$AQ$1507,'Data Entry'!$AR$7:$AR$1507,A7,'Data Entry'!$E$7:$E$1507,"Sí",Calculations!$AA$4:$AA$1504,"1",Calculations!$Y$4:$Y$1504,"",'Data Entry'!$G$7:$G$1507,"Parenteral")+SUMIFS('Data Entry'!$AT$7:$AT$1507,'Data Entry'!$AU$7:$AU$1507,A7,'Data Entry'!$E$7:$E$1507,"Sí",Calculations!$AA$4:$AA$1504,"1",Calculations!$Y$4:$Y$1504,"",'Data Entry'!$G$7:$G$1507,"Parenteral")+SUMIFS('Data Entry'!$AW$7:$AW$1507,'Data Entry'!$AX$7:$AX$1507,A7,'Data Entry'!$E$7:$E$1507,"Sí",Calculations!$AA$4:$AA$1504,"1",Calculations!$Y$4:$Y$1504,"",'Data Entry'!$G$7:$G$1507,"Parenteral")+SUMIFS('Data Entry'!$AZ$7:$AZ$1507,'Data Entry'!$BA$7:$BA$1507,A7,'Data Entry'!$E$7:$E$1507,"Sí",Calculations!$AA$4:$AA$1504,"1",Calculations!$Y$4:$Y$1504,"",'Data Entry'!$G$7:$G$1507,"Parenteral")</f>
        <v>0</v>
      </c>
      <c r="Q7" s="196">
        <f>SUMIFS('Data Entry'!$AQ$7:$AQ$1507,'Data Entry'!$AR$7:$AR$1507,A7,'Data Entry'!$E$7:$E$1507,"Sí",Calculations!$AA$4:$AA$1504,"1",Calculations!$Y$4:$Y$1504,"",'Data Entry'!$G$7:$G$1507,"Otra")+SUMIFS('Data Entry'!$AT$7:$AT$1507,'Data Entry'!$AU$7:$AU$1507,A7,'Data Entry'!$E$7:$E$1507,"Sí",Calculations!$AA$4:$AA$1504,"1",Calculations!$Y$4:$Y$1504,"",'Data Entry'!$G$7:$G$1507,"Otra")+SUMIFS('Data Entry'!$AW$7:$AW$1507,'Data Entry'!$AX$7:$AX$1507,A7,'Data Entry'!$E$7:$E$1507,"Sí",Calculations!$AA$4:$AA$1504,"1",Calculations!$Y$4:$Y$1504,"",'Data Entry'!$G$7:$G$1507,"Otra")+SUMIFS('Data Entry'!$AZ$7:$AZ$1507,'Data Entry'!$BA$7:$BA$1507,A7,'Data Entry'!$E$7:$E$1507,"Sí",Calculations!$AA$4:$AA$1504,"1",Calculations!$Y$4:$Y$1504,"",'Data Entry'!$G$7:$G$1507,"Otra")</f>
        <v>0</v>
      </c>
      <c r="R7" s="222">
        <f>SUMIFS('Data Entry'!$AQ$7:$AQ$1507,'Data Entry'!$AR$7:$AR$1507,A7,'Data Entry'!F$7:$F$1507,"Sí")+SUMIFS('Data Entry'!$AT$7:$AT$1507,'Data Entry'!$AU$7:$AU$1507,A6,'Data Entry'!F$7:$F$1507,"Sí")+SUMIFS('Data Entry'!$AW$7:$AW$1507,'Data Entry'!$AX$7:$AX$1507,A6,'Data Entry'!F$7:$F$1507,"Sí")+SUMIFS('Data Entry'!$AZ$7:$AZ$1507,'Data Entry'!$BA$7:$BA$1507,A6,'Data Entry'!F$7:$F$1507,"Sí")</f>
        <v>0</v>
      </c>
    </row>
    <row r="8" spans="1:18" ht="15" customHeight="1">
      <c r="A8" s="210" t="s">
        <v>97</v>
      </c>
      <c r="B8" s="219">
        <f>SUMIF('Data Entry'!$AR$7:$AR$1507,A8,'Data Entry'!$AQ$7:$AQ$1507)+SUMIF('Data Entry'!$AU$7:$AU$1507,A8,'Data Entry'!$AT$7:$AT$1507)+SUMIF('Data Entry'!$AX$7:$AX$1507,A8,'Data Entry'!$AW$7:$AW$1507)+SUMIF('Data Entry'!$BA$7:$BA$1507,A8,'Data Entry'!$AZ$7:$AZ$1507)</f>
        <v>0</v>
      </c>
      <c r="C8" s="193">
        <f>SUMIFS('Data Entry'!$AQ$7:$AQ$1507,'Data Entry'!$AR$7:$AR$1507,A8,'Data Entry'!$E$7:$E$1507,"Sí",'Data Entry'!$G$7:$G$1507,"Oral")+SUMIFS('Data Entry'!$AT$7:$AT$1507,'Data Entry'!$AU$7:$AU$1507,A8,'Data Entry'!$E$7:$E$1507,"Sí",'Data Entry'!$G$7:$G$1507,"Oral")+SUMIFS('Data Entry'!$AW$7:$AW$1507,'Data Entry'!$AX$7:$AX$1507,A8,'Data Entry'!$E$7:$E$1507,"Sí",'Data Entry'!$G$7:$G$1507,"Oral")+SUMIFS('Data Entry'!$AZ$7:$AZ$1507,'Data Entry'!$BA$7:$BA$1507,A8,'Data Entry'!$E$7:$E$1507,"Sí",'Data Entry'!$G$7:$G$1507,"Oral")</f>
        <v>0</v>
      </c>
      <c r="D8" s="81">
        <f>SUMIFS('Data Entry'!$AQ$7:$AQ$1507,'Data Entry'!$AR$7:$AR$1507,A8,'Data Entry'!$E$7:$E$1507,"Sí",'Data Entry'!$G$7:$G$1507,"Parenteral")+SUMIFS('Data Entry'!$AT$7:$AT$1507,'Data Entry'!$AU$7:$AU$1507,A8,'Data Entry'!$E$7:$E$1507,"Sí",'Data Entry'!$G$7:$G$1507,"Parenteral")+SUMIFS('Data Entry'!$AW$7:$AW$1507,'Data Entry'!$AX$7:$AX$1507,A8,'Data Entry'!$E$7:$E$1507,"Sí",'Data Entry'!$G$7:$G$1507,"Parenteral")+SUMIFS('Data Entry'!$AZ$7:$AZ$1507,'Data Entry'!$BA$7:$BA$1507,A8,'Data Entry'!$E$7:$E$1507,"Sí",'Data Entry'!$G$7:$G$1507,"Parenteral")</f>
        <v>0</v>
      </c>
      <c r="E8" s="81">
        <f>SUMIFS('Data Entry'!$AQ$7:$AQ$1507,'Data Entry'!$AR$7:$AR$1507,A8,'Data Entry'!$E$7:$E$1507,"Sí",'Data Entry'!$G$7:$G$1507,"Otra")+SUMIFS('Data Entry'!$AT$7:$AT$1507,'Data Entry'!$AU$7:$AU$1507,A8,'Data Entry'!$E$7:$E$1507,"Sí",'Data Entry'!$G$7:$G$1507,"Otra")+SUMIFS('Data Entry'!$AW$7:$AW$1507,'Data Entry'!$AX$7:$AX$1507,A8,'Data Entry'!$E$7:$E$1507,"Sí",'Data Entry'!$G$7:$G$1507,"Otra")+SUMIFS('Data Entry'!$AZ$7:$AZ$1507,'Data Entry'!$BA$7:$BA$1507,A8,'Data Entry'!$E$7:$E$1507,"Sí",'Data Entry'!$G$7:$G$1507,"Otra")</f>
        <v>0</v>
      </c>
      <c r="F8" s="97">
        <f>SUMIFS('Data Entry'!$AQ$7:$AQ$1507,'Data Entry'!$AR$7:$AR$1507,A8,'Data Entry'!$E$7:$E$1507,"Sí",Calculations!$AB$4:$AB$1504,"1",Calculations!$Y$4:$Y$1504,"",'Data Entry'!$G$7:$G$1507,"Oral")+SUMIFS('Data Entry'!$AT$7:$AT$1507,'Data Entry'!$AU$7:$AU$1507,A8,'Data Entry'!$E$7:$E$1507,"Sí",Calculations!$AB$4:$AB$1504,"1",Calculations!$Y$4:$Y$1504,"",'Data Entry'!$G$7:$G$1507,"Oral")+SUMIFS('Data Entry'!$AW$7:$AW$1507,'Data Entry'!$AX$7:$AX$1507,A8,'Data Entry'!$E$7:$E$1507,"Sí",Calculations!$AB$4:$AB$1504,"1",Calculations!$Y$4:$Y$1504,"",'Data Entry'!$G$7:$G$1507,"Oral")+SUMIFS('Data Entry'!$AZ$7:$AZ$1507,'Data Entry'!$BA$7:$BA$1507,A8,'Data Entry'!$E$7:$E$1507,"Sí",Calculations!$AB$4:$AB$1504,"1",Calculations!$Y$4:$Y$1504,"",'Data Entry'!$G$7:$G$1507,"Oral")</f>
        <v>0</v>
      </c>
      <c r="G8" s="97">
        <f>SUMIFS('Data Entry'!$AQ$7:$AQ$1507,'Data Entry'!$AR$7:$AR$1507,A8,'Data Entry'!$E$7:$E$1507,"Sí",Calculations!$AB$4:$AB$1504,"1",Calculations!$Y$4:$Y$1504,"",'Data Entry'!$G$7:$G$1507,"Parenteral")+SUMIFS('Data Entry'!$AT$7:$AT$1507,'Data Entry'!$AU$7:$AU$1507,A8,'Data Entry'!$E$7:$E$1507,"Sí",Calculations!$AB$4:$AB$1504,"1",Calculations!$Y$4:$Y$1504,"",'Data Entry'!$G$7:$G$1507,"Parenteral")+SUMIFS('Data Entry'!$AW$7:$AW$1507,'Data Entry'!$AX$7:$AX$1507,A8,'Data Entry'!$E$7:$E$1507,"Sí",Calculations!$AB$4:$AB$1504,"1",Calculations!$Y$4:$Y$1504,"",'Data Entry'!$G$7:$G$1507,"Parenteral")+SUMIFS('Data Entry'!$AZ$7:$AZ$1507,'Data Entry'!$BA$7:$BA$1507,A8,'Data Entry'!$E$7:$E$1507,"Sí",Calculations!$AB$4:$AB$1504,"1",Calculations!$Y$4:$Y$1504,"",'Data Entry'!$G$7:$G$1507,"Parenteral")</f>
        <v>0</v>
      </c>
      <c r="H8" s="97">
        <f>SUMIFS('Data Entry'!$AQ$7:$AQ$1507,'Data Entry'!$AR$7:$AR$1507,A8,'Data Entry'!$E$7:$E$1507,"Sí",Calculations!$AB$4:$AB$1504,"1",Calculations!$Y$4:$Y$1504,"",'Data Entry'!$G$7:$G$1507,"Otra")+SUMIFS('Data Entry'!$AT$7:$AT$1507,'Data Entry'!$AU$7:$AU$1507,A8,'Data Entry'!$E$7:$E$1507,"Sí",Calculations!$AB$4:$AB$1504,"1",Calculations!$Y$4:$Y$1504,"",'Data Entry'!$G$7:$G$1507,"Otra")+SUMIFS('Data Entry'!$AW$7:$AW$1507,'Data Entry'!$AX$7:$AX$1507,A8,'Data Entry'!$E$7:$E$1507,"Sí",Calculations!$AB$4:$AB$1504,"1",Calculations!$Y$4:$Y$1504,"",'Data Entry'!$G$7:$G$1507,"Otra")+SUMIFS('Data Entry'!$AZ$7:$AZ$1507,'Data Entry'!$BA$7:$BA$1507,A8,'Data Entry'!$E$7:$E$1507,"Sí",Calculations!$AB$4:$AB$1504,"1",Calculations!$Y$4:$Y$1504,"",'Data Entry'!$G$7:$G$1507,"Otra")</f>
        <v>0</v>
      </c>
      <c r="I8" s="98">
        <f t="shared" si="0"/>
        <v>0</v>
      </c>
      <c r="J8" s="98">
        <f t="shared" si="1"/>
        <v>0</v>
      </c>
      <c r="K8" s="98">
        <f t="shared" si="2"/>
        <v>0</v>
      </c>
      <c r="L8" s="99">
        <f>SUMIFS('Data Entry'!$AQ$7:$AQ$1507,'Data Entry'!$AR$7:$AR$1507,A8,'Data Entry'!$E$7:$E$1507,"Sí",Calculations!$Z$4:$Z$1504,"1",Calculations!$Y$4:$Y$1504,"",'Data Entry'!$G$7:$G$1507,"Oral")+SUMIFS('Data Entry'!$AT$7:$AT$1507,'Data Entry'!$AU$7:$AU$1507,A8,'Data Entry'!$E$7:$E$1507,"Sí",Calculations!$Z$4:$Z$1504,"1",Calculations!$Y$4:$Y$1504,"",'Data Entry'!$G$7:$G$1507,"Oral")+SUMIFS('Data Entry'!$AW$7:$AW$1507,'Data Entry'!$AX$7:$AX$1507,A8,'Data Entry'!$E$7:$E$1507,"Sí",Calculations!$Z$4:$Z$1504,"1",Calculations!$Y$4:$Y$1504,"",'Data Entry'!$G$7:$G$1507,"Oral")+SUMIFS('Data Entry'!$AZ$7:$AZ$1507,'Data Entry'!$BA$7:$BA$1507,A8,'Data Entry'!$E$7:$E$1507,"Sí",Calculations!$Z$4:$Z$1504,"1",Calculations!$Y$4:$Y$1504,"",'Data Entry'!$G$7:$G$1507,"Oral")</f>
        <v>0</v>
      </c>
      <c r="M8" s="99">
        <f>SUMIFS('Data Entry'!$AQ$7:$AQ$1507,'Data Entry'!$AR$7:$AR$1507,A8,'Data Entry'!$E$7:$E$1507,"Sí",Calculations!$Z$4:$Z$1504,"1",Calculations!$Y$4:$Y$1504,"",'Data Entry'!$G$7:$G$1507,"Parenteral")+SUMIFS('Data Entry'!$AT$7:$AT$1507,'Data Entry'!$AU$7:$AU$1507,A8,'Data Entry'!$E$7:$E$1507,"Sí",Calculations!$Z$4:$Z$1504,"1",Calculations!$Y$4:$Y$1504,"",'Data Entry'!$G$7:$G$1507,"Parenteral")+SUMIFS('Data Entry'!$AW$7:$AW$1507,'Data Entry'!$AX$7:$AX$1507,A8,'Data Entry'!$E$7:$E$1507,"Sí",Calculations!$Z$4:$Z$1504,"1",Calculations!$Y$4:$Y$1504,"",'Data Entry'!$G$7:$G$1507,"Parenteral")+SUMIFS('Data Entry'!$AZ$7:$AZ$1507,'Data Entry'!$BA$7:$BA$1507,A8,'Data Entry'!$E$7:$E$1507,"Sí",Calculations!$Z$4:$Z$1504,"1",Calculations!$Y$4:$Y$1504,"",'Data Entry'!$G$7:$G$1507,"Parenteral")</f>
        <v>0</v>
      </c>
      <c r="N8" s="99">
        <f>SUMIFS('Data Entry'!$AQ$7:$AQ$1507,'Data Entry'!$AR$7:$AR$1507,A8,'Data Entry'!$E$7:$E$1507,"Sí",Calculations!$Z$4:$Z$1504,"1",Calculations!$Y$4:$Y$1504,"",'Data Entry'!$G$7:$G$1507,"Otra")+SUMIFS('Data Entry'!$AT$7:$AT$1507,'Data Entry'!$AU$7:$AU$1507,A8,'Data Entry'!$E$7:$E$1507,"Sí",Calculations!$Z$4:$Z$1504,"1",Calculations!$Y$4:$Y$1504,"",'Data Entry'!$G$7:$G$1507,"Otra")+SUMIFS('Data Entry'!$AW$7:$AW$1507,'Data Entry'!$AX$7:$AX$1507,A8,'Data Entry'!$E$7:$E$1507,"Sí",Calculations!$Z$4:$Z$1504,"1",Calculations!$Y$4:$Y$1504,"",'Data Entry'!$G$7:$G$1507,"Otra")+SUMIFS('Data Entry'!$AZ$7:$AZ$1507,'Data Entry'!$BA$7:$BA$1507,A8,'Data Entry'!$E$7:$E$1507,"Sí",Calculations!$Z$4:$Z$1504,"1",Calculations!$Y$4:$Y$1504,"",'Data Entry'!$G$7:$G$1507,"Otra")</f>
        <v>0</v>
      </c>
      <c r="O8" s="99">
        <f>SUMIFS('Data Entry'!$AQ$7:$AQ$1507,'Data Entry'!$AR$7:$AR$1507,A8,'Data Entry'!$E$7:$E$1507,"Sí",Calculations!$AA$4:$AA$1504,"1",Calculations!$Y$4:$Y$1504,"",'Data Entry'!$G$7:$G$1507,"Oral")+SUMIFS('Data Entry'!$AT$7:$AT$1507,'Data Entry'!$AU$7:$AU$1507,A8,'Data Entry'!$E$7:$E$1507,"Sí",Calculations!$AA$4:$AA$1504,"1",Calculations!$Y$4:$Y$1504,"",'Data Entry'!$G$7:$G$1507,"Oral")+SUMIFS('Data Entry'!$AW$7:$AW$1507,'Data Entry'!$AX$7:$AX$1507,A8,'Data Entry'!$E$7:$E$1507,"Sí",Calculations!$AA$4:$AA$1504,"1",Calculations!$Y$4:$Y$1504,"",'Data Entry'!$G$7:$G$1507,"Oral")+SUMIFS('Data Entry'!$AZ$7:$AZ$1507,'Data Entry'!$BA$7:$BA$1507,A8,'Data Entry'!$E$7:$E$1507,"Sí",Calculations!$AA$4:$AA$1504,"1",Calculations!$Y$4:$Y$1504,"",'Data Entry'!$G$7:$G$1507,"Oral")</f>
        <v>0</v>
      </c>
      <c r="P8" s="99">
        <f>SUMIFS('Data Entry'!$AQ$7:$AQ$1507,'Data Entry'!$AR$7:$AR$1507,A8,'Data Entry'!$E$7:$E$1507,"Sí",Calculations!$AA$4:$AA$1504,"1",Calculations!$Y$4:$Y$1504,"",'Data Entry'!$G$7:$G$1507,"Parenteral")+SUMIFS('Data Entry'!$AT$7:$AT$1507,'Data Entry'!$AU$7:$AU$1507,A8,'Data Entry'!$E$7:$E$1507,"Sí",Calculations!$AA$4:$AA$1504,"1",Calculations!$Y$4:$Y$1504,"",'Data Entry'!$G$7:$G$1507,"Parenteral")+SUMIFS('Data Entry'!$AW$7:$AW$1507,'Data Entry'!$AX$7:$AX$1507,A8,'Data Entry'!$E$7:$E$1507,"Sí",Calculations!$AA$4:$AA$1504,"1",Calculations!$Y$4:$Y$1504,"",'Data Entry'!$G$7:$G$1507,"Parenteral")+SUMIFS('Data Entry'!$AZ$7:$AZ$1507,'Data Entry'!$BA$7:$BA$1507,A8,'Data Entry'!$E$7:$E$1507,"Sí",Calculations!$AA$4:$AA$1504,"1",Calculations!$Y$4:$Y$1504,"",'Data Entry'!$G$7:$G$1507,"Parenteral")</f>
        <v>0</v>
      </c>
      <c r="Q8" s="194">
        <f>SUMIFS('Data Entry'!$AQ$7:$AQ$1507,'Data Entry'!$AR$7:$AR$1507,A8,'Data Entry'!$E$7:$E$1507,"Sí",Calculations!$AA$4:$AA$1504,"1",Calculations!$Y$4:$Y$1504,"",'Data Entry'!$G$7:$G$1507,"Otra")+SUMIFS('Data Entry'!$AT$7:$AT$1507,'Data Entry'!$AU$7:$AU$1507,A8,'Data Entry'!$E$7:$E$1507,"Sí",Calculations!$AA$4:$AA$1504,"1",Calculations!$Y$4:$Y$1504,"",'Data Entry'!$G$7:$G$1507,"Otra")+SUMIFS('Data Entry'!$AW$7:$AW$1507,'Data Entry'!$AX$7:$AX$1507,A8,'Data Entry'!$E$7:$E$1507,"Sí",Calculations!$AA$4:$AA$1504,"1",Calculations!$Y$4:$Y$1504,"",'Data Entry'!$G$7:$G$1507,"Otra")+SUMIFS('Data Entry'!$AZ$7:$AZ$1507,'Data Entry'!$BA$7:$BA$1507,A8,'Data Entry'!$E$7:$E$1507,"Sí",Calculations!$AA$4:$AA$1504,"1",Calculations!$Y$4:$Y$1504,"",'Data Entry'!$G$7:$G$1507,"Otra")</f>
        <v>0</v>
      </c>
      <c r="R8" s="220">
        <f>SUMIFS('Data Entry'!$AQ$7:$AQ$1507,'Data Entry'!$AR$7:$AR$1507,A8,'Data Entry'!F$7:$F$1507,"Sí")+SUMIFS('Data Entry'!$AT$7:$AT$1507,'Data Entry'!$AU$7:$AU$1507,A7,'Data Entry'!F$7:$F$1507,"Sí")+SUMIFS('Data Entry'!$AW$7:$AW$1507,'Data Entry'!$AX$7:$AX$1507,A7,'Data Entry'!F$7:$F$1507,"Sí")+SUMIFS('Data Entry'!$AZ$7:$AZ$1507,'Data Entry'!$BA$7:$BA$1507,A7,'Data Entry'!F$7:$F$1507,"Sí")</f>
        <v>0</v>
      </c>
    </row>
    <row r="9" spans="1:18" ht="15" customHeight="1">
      <c r="A9" s="211" t="s">
        <v>98</v>
      </c>
      <c r="B9" s="221">
        <f>SUM(B10:B11)</f>
        <v>0</v>
      </c>
      <c r="C9" s="195">
        <f t="shared" ref="C9:R9" si="3">SUM(C10:C11)</f>
        <v>0</v>
      </c>
      <c r="D9" s="84">
        <f t="shared" si="3"/>
        <v>0</v>
      </c>
      <c r="E9" s="84">
        <f t="shared" si="3"/>
        <v>0</v>
      </c>
      <c r="F9" s="184">
        <f t="shared" si="3"/>
        <v>0</v>
      </c>
      <c r="G9" s="184">
        <f t="shared" si="3"/>
        <v>0</v>
      </c>
      <c r="H9" s="184">
        <f t="shared" si="3"/>
        <v>0</v>
      </c>
      <c r="I9" s="183">
        <f t="shared" si="3"/>
        <v>0</v>
      </c>
      <c r="J9" s="183">
        <f t="shared" si="3"/>
        <v>0</v>
      </c>
      <c r="K9" s="183">
        <f t="shared" si="3"/>
        <v>0</v>
      </c>
      <c r="L9" s="182">
        <f t="shared" si="3"/>
        <v>0</v>
      </c>
      <c r="M9" s="182">
        <f t="shared" si="3"/>
        <v>0</v>
      </c>
      <c r="N9" s="182">
        <f t="shared" si="3"/>
        <v>0</v>
      </c>
      <c r="O9" s="181">
        <f t="shared" si="3"/>
        <v>0</v>
      </c>
      <c r="P9" s="181">
        <f t="shared" si="3"/>
        <v>0</v>
      </c>
      <c r="Q9" s="196">
        <f t="shared" si="3"/>
        <v>0</v>
      </c>
      <c r="R9" s="222">
        <f t="shared" si="3"/>
        <v>0</v>
      </c>
    </row>
    <row r="10" spans="1:18" ht="15" customHeight="1">
      <c r="A10" s="212" t="s">
        <v>99</v>
      </c>
      <c r="B10" s="219">
        <f>SUMIF('Data Entry'!$AR$7:$AR$1507,A10,'Data Entry'!$AQ$7:$AQ$1507)+SUMIF('Data Entry'!$AU$7:$AU$1507,A10,'Data Entry'!$AT$7:$AT$1507)+SUMIF('Data Entry'!$AX$7:$AX$1507,A10,'Data Entry'!$AW$7:$AW$1507)+SUMIF('Data Entry'!$BA$7:$BA$1507,A10,'Data Entry'!$AZ$7:$AZ$1507)</f>
        <v>0</v>
      </c>
      <c r="C10" s="193">
        <f>SUMIFS('Data Entry'!$AQ$7:$AQ$1507,'Data Entry'!$AR$7:$AR$1507,A10,'Data Entry'!$E$7:$E$1507,"Sí",'Data Entry'!$G$7:$G$1507,"Oral")+SUMIFS('Data Entry'!$AT$7:$AT$1507,'Data Entry'!$AU$7:$AU$1507,A10,'Data Entry'!$E$7:$E$1507,"Sí",'Data Entry'!$G$7:$G$1507,"Oral")+SUMIFS('Data Entry'!$AW$7:$AW$1507,'Data Entry'!$AX$7:$AX$1507,A10,'Data Entry'!$E$7:$E$1507,"Sí",'Data Entry'!$G$7:$G$1507,"Oral")+SUMIFS('Data Entry'!$AZ$7:$AZ$1507,'Data Entry'!$BA$7:$BA$1507,A10,'Data Entry'!$E$7:$E$1507,"Sí",'Data Entry'!$G$7:$G$1507,"Oral")</f>
        <v>0</v>
      </c>
      <c r="D10" s="81">
        <f>SUMIFS('Data Entry'!$AQ$7:$AQ$1507,'Data Entry'!$AR$7:$AR$1507,A10,'Data Entry'!$E$7:$E$1507,"Sí",'Data Entry'!$G$7:$G$1507,"Parenteral")+SUMIFS('Data Entry'!$AT$7:$AT$1507,'Data Entry'!$AU$7:$AU$1507,A10,'Data Entry'!$E$7:$E$1507,"Sí",'Data Entry'!$G$7:$G$1507,"Parenteral")+SUMIFS('Data Entry'!$AW$7:$AW$1507,'Data Entry'!$AX$7:$AX$1507,A10,'Data Entry'!$E$7:$E$1507,"Sí",'Data Entry'!$G$7:$G$1507,"Parenteral")+SUMIFS('Data Entry'!$AZ$7:$AZ$1507,'Data Entry'!$BA$7:$BA$1507,A10,'Data Entry'!$E$7:$E$1507,"Sí",'Data Entry'!$G$7:$G$1507,"Parenteral")</f>
        <v>0</v>
      </c>
      <c r="E10" s="81">
        <f>SUMIFS('Data Entry'!$AQ$7:$AQ$1507,'Data Entry'!$AR$7:$AR$1507,A10,'Data Entry'!$E$7:$E$1507,"Sí",'Data Entry'!$G$7:$G$1507,"Otra")+SUMIFS('Data Entry'!$AT$7:$AT$1507,'Data Entry'!$AU$7:$AU$1507,A10,'Data Entry'!$E$7:$E$1507,"Sí",'Data Entry'!$G$7:$G$1507,"Otra")+SUMIFS('Data Entry'!$AW$7:$AW$1507,'Data Entry'!$AX$7:$AX$1507,A10,'Data Entry'!$E$7:$E$1507,"Sí",'Data Entry'!$G$7:$G$1507,"Otra")+SUMIFS('Data Entry'!$AZ$7:$AZ$1507,'Data Entry'!$BA$7:$BA$1507,A10,'Data Entry'!$E$7:$E$1507,"Sí",'Data Entry'!$G$7:$G$1507,"Otra")</f>
        <v>0</v>
      </c>
      <c r="F10" s="97">
        <f>SUMIFS('Data Entry'!$AQ$7:$AQ$1507,'Data Entry'!$AR$7:$AR$1507,A10,'Data Entry'!$E$7:$E$1507,"Sí",Calculations!$AB$4:$AB$1504,"1",Calculations!$Y$4:$Y$1504,"",'Data Entry'!$G$7:$G$1507,"Oral")+SUMIFS('Data Entry'!$AT$7:$AT$1507,'Data Entry'!$AU$7:$AU$1507,A10,'Data Entry'!$E$7:$E$1507,"Sí",Calculations!$AB$4:$AB$1504,"1",Calculations!$Y$4:$Y$1504,"",'Data Entry'!$G$7:$G$1507,"Oral")+SUMIFS('Data Entry'!$AW$7:$AW$1507,'Data Entry'!$AX$7:$AX$1507,A10,'Data Entry'!$E$7:$E$1507,"Sí",Calculations!$AB$4:$AB$1504,"1",Calculations!$Y$4:$Y$1504,"",'Data Entry'!$G$7:$G$1507,"Oral")+SUMIFS('Data Entry'!$AZ$7:$AZ$1507,'Data Entry'!$BA$7:$BA$1507,A10,'Data Entry'!$E$7:$E$1507,"Sí",Calculations!$AB$4:$AB$1504,"1",Calculations!$Y$4:$Y$1504,"",'Data Entry'!$G$7:$G$1507,"Oral")</f>
        <v>0</v>
      </c>
      <c r="G10" s="97">
        <f>SUMIFS('Data Entry'!$AQ$7:$AQ$1507,'Data Entry'!$AR$7:$AR$1507,A10,'Data Entry'!$E$7:$E$1507,"Sí",Calculations!$AB$4:$AB$1504,"1",Calculations!$Y$4:$Y$1504,"",'Data Entry'!$G$7:$G$1507,"Parenteral")+SUMIFS('Data Entry'!$AT$7:$AT$1507,'Data Entry'!$AU$7:$AU$1507,A10,'Data Entry'!$E$7:$E$1507,"Sí",Calculations!$AB$4:$AB$1504,"1",Calculations!$Y$4:$Y$1504,"",'Data Entry'!$G$7:$G$1507,"Parenteral")+SUMIFS('Data Entry'!$AW$7:$AW$1507,'Data Entry'!$AX$7:$AX$1507,A10,'Data Entry'!$E$7:$E$1507,"Sí",Calculations!$AB$4:$AB$1504,"1",Calculations!$Y$4:$Y$1504,"",'Data Entry'!$G$7:$G$1507,"Parenteral")+SUMIFS('Data Entry'!$AZ$7:$AZ$1507,'Data Entry'!$BA$7:$BA$1507,A10,'Data Entry'!$E$7:$E$1507,"Sí",Calculations!$AB$4:$AB$1504,"1",Calculations!$Y$4:$Y$1504,"",'Data Entry'!$G$7:$G$1507,"Parenteral")</f>
        <v>0</v>
      </c>
      <c r="H10" s="97">
        <f>SUMIFS('Data Entry'!$AQ$7:$AQ$1507,'Data Entry'!$AR$7:$AR$1507,A10,'Data Entry'!$E$7:$E$1507,"Sí",Calculations!$AB$4:$AB$1504,"1",Calculations!$Y$4:$Y$1504,"",'Data Entry'!$G$7:$G$1507,"Otra")+SUMIFS('Data Entry'!$AT$7:$AT$1507,'Data Entry'!$AU$7:$AU$1507,A10,'Data Entry'!$E$7:$E$1507,"Sí",Calculations!$AB$4:$AB$1504,"1",Calculations!$Y$4:$Y$1504,"",'Data Entry'!$G$7:$G$1507,"Otra")+SUMIFS('Data Entry'!$AW$7:$AW$1507,'Data Entry'!$AX$7:$AX$1507,A10,'Data Entry'!$E$7:$E$1507,"Sí",Calculations!$AB$4:$AB$1504,"1",Calculations!$Y$4:$Y$1504,"",'Data Entry'!$G$7:$G$1507,"Otra")+SUMIFS('Data Entry'!$AZ$7:$AZ$1507,'Data Entry'!$BA$7:$BA$1507,A10,'Data Entry'!$E$7:$E$1507,"Sí",Calculations!$AB$4:$AB$1504,"1",Calculations!$Y$4:$Y$1504,"",'Data Entry'!$G$7:$G$1507,"Otra")</f>
        <v>0</v>
      </c>
      <c r="I10" s="98">
        <f t="shared" si="0"/>
        <v>0</v>
      </c>
      <c r="J10" s="98">
        <f t="shared" si="1"/>
        <v>0</v>
      </c>
      <c r="K10" s="98">
        <f t="shared" si="2"/>
        <v>0</v>
      </c>
      <c r="L10" s="99">
        <f>SUMIFS('Data Entry'!$AQ$7:$AQ$1507,'Data Entry'!$AR$7:$AR$1507,A10,'Data Entry'!$E$7:$E$1507,"Sí",Calculations!$Z$4:$Z$1504,"1",Calculations!$Y$4:$Y$1504,"",'Data Entry'!$G$7:$G$1507,"Oral")+SUMIFS('Data Entry'!$AT$7:$AT$1507,'Data Entry'!$AU$7:$AU$1507,A10,'Data Entry'!$E$7:$E$1507,"Sí",Calculations!$Z$4:$Z$1504,"1",Calculations!$Y$4:$Y$1504,"",'Data Entry'!$G$7:$G$1507,"Oral")+SUMIFS('Data Entry'!$AW$7:$AW$1507,'Data Entry'!$AX$7:$AX$1507,A10,'Data Entry'!$E$7:$E$1507,"Sí",Calculations!$Z$4:$Z$1504,"1",Calculations!$Y$4:$Y$1504,"",'Data Entry'!$G$7:$G$1507,"Oral")+SUMIFS('Data Entry'!$AZ$7:$AZ$1507,'Data Entry'!$BA$7:$BA$1507,A10,'Data Entry'!$E$7:$E$1507,"Sí",Calculations!$Z$4:$Z$1504,"1",Calculations!$Y$4:$Y$1504,"",'Data Entry'!$G$7:$G$1507,"Oral")</f>
        <v>0</v>
      </c>
      <c r="M10" s="99">
        <f>SUMIFS('Data Entry'!$AQ$7:$AQ$1507,'Data Entry'!$AR$7:$AR$1507,A10,'Data Entry'!$E$7:$E$1507,"Sí",Calculations!$Z$4:$Z$1504,"1",Calculations!$Y$4:$Y$1504,"",'Data Entry'!$G$7:$G$1507,"Parenteral")+SUMIFS('Data Entry'!$AT$7:$AT$1507,'Data Entry'!$AU$7:$AU$1507,A10,'Data Entry'!$E$7:$E$1507,"Sí",Calculations!$Z$4:$Z$1504,"1",Calculations!$Y$4:$Y$1504,"",'Data Entry'!$G$7:$G$1507,"Parenteral")+SUMIFS('Data Entry'!$AW$7:$AW$1507,'Data Entry'!$AX$7:$AX$1507,A10,'Data Entry'!$E$7:$E$1507,"Sí",Calculations!$Z$4:$Z$1504,"1",Calculations!$Y$4:$Y$1504,"",'Data Entry'!$G$7:$G$1507,"Parenteral")+SUMIFS('Data Entry'!$AZ$7:$AZ$1507,'Data Entry'!$BA$7:$BA$1507,A10,'Data Entry'!$E$7:$E$1507,"Sí",Calculations!$Z$4:$Z$1504,"1",Calculations!$Y$4:$Y$1504,"",'Data Entry'!$G$7:$G$1507,"Parenteral")</f>
        <v>0</v>
      </c>
      <c r="N10" s="99">
        <f>SUMIFS('Data Entry'!$AQ$7:$AQ$1507,'Data Entry'!$AR$7:$AR$1507,A10,'Data Entry'!$E$7:$E$1507,"Sí",Calculations!$Z$4:$Z$1504,"1",Calculations!$Y$4:$Y$1504,"",'Data Entry'!$G$7:$G$1507,"Otra")+SUMIFS('Data Entry'!$AT$7:$AT$1507,'Data Entry'!$AU$7:$AU$1507,A10,'Data Entry'!$E$7:$E$1507,"Sí",Calculations!$Z$4:$Z$1504,"1",Calculations!$Y$4:$Y$1504,"",'Data Entry'!$G$7:$G$1507,"Otra")+SUMIFS('Data Entry'!$AW$7:$AW$1507,'Data Entry'!$AX$7:$AX$1507,A10,'Data Entry'!$E$7:$E$1507,"Sí",Calculations!$Z$4:$Z$1504,"1",Calculations!$Y$4:$Y$1504,"",'Data Entry'!$G$7:$G$1507,"Otra")+SUMIFS('Data Entry'!$AZ$7:$AZ$1507,'Data Entry'!$BA$7:$BA$1507,A10,'Data Entry'!$E$7:$E$1507,"Sí",Calculations!$Z$4:$Z$1504,"1",Calculations!$Y$4:$Y$1504,"",'Data Entry'!$G$7:$G$1507,"Otra")</f>
        <v>0</v>
      </c>
      <c r="O10" s="99">
        <f>SUMIFS('Data Entry'!$AQ$7:$AQ$1507,'Data Entry'!$AR$7:$AR$1507,A10,'Data Entry'!$E$7:$E$1507,"Sí",Calculations!$AA$4:$AA$1504,"1",Calculations!$Y$4:$Y$1504,"",'Data Entry'!$G$7:$G$1507,"Oral")+SUMIFS('Data Entry'!$AT$7:$AT$1507,'Data Entry'!$AU$7:$AU$1507,A10,'Data Entry'!$E$7:$E$1507,"Sí",Calculations!$AA$4:$AA$1504,"1",Calculations!$Y$4:$Y$1504,"",'Data Entry'!$G$7:$G$1507,"Oral")+SUMIFS('Data Entry'!$AW$7:$AW$1507,'Data Entry'!$AX$7:$AX$1507,A10,'Data Entry'!$E$7:$E$1507,"Sí",Calculations!$AA$4:$AA$1504,"1",Calculations!$Y$4:$Y$1504,"",'Data Entry'!$G$7:$G$1507,"Oral")+SUMIFS('Data Entry'!$AZ$7:$AZ$1507,'Data Entry'!$BA$7:$BA$1507,A10,'Data Entry'!$E$7:$E$1507,"Sí",Calculations!$AA$4:$AA$1504,"1",Calculations!$Y$4:$Y$1504,"",'Data Entry'!$G$7:$G$1507,"Oral")</f>
        <v>0</v>
      </c>
      <c r="P10" s="99">
        <f>SUMIFS('Data Entry'!$AQ$7:$AQ$1507,'Data Entry'!$AR$7:$AR$1507,A10,'Data Entry'!$E$7:$E$1507,"Sí",Calculations!$AA$4:$AA$1504,"1",Calculations!$Y$4:$Y$1504,"",'Data Entry'!$G$7:$G$1507,"Parenteral")+SUMIFS('Data Entry'!$AT$7:$AT$1507,'Data Entry'!$AU$7:$AU$1507,A10,'Data Entry'!$E$7:$E$1507,"Sí",Calculations!$AA$4:$AA$1504,"1",Calculations!$Y$4:$Y$1504,"",'Data Entry'!$G$7:$G$1507,"Parenteral")+SUMIFS('Data Entry'!$AW$7:$AW$1507,'Data Entry'!$AX$7:$AX$1507,A10,'Data Entry'!$E$7:$E$1507,"Sí",Calculations!$AA$4:$AA$1504,"1",Calculations!$Y$4:$Y$1504,"",'Data Entry'!$G$7:$G$1507,"Parenteral")+SUMIFS('Data Entry'!$AZ$7:$AZ$1507,'Data Entry'!$BA$7:$BA$1507,A10,'Data Entry'!$E$7:$E$1507,"Sí",Calculations!$AA$4:$AA$1504,"1",Calculations!$Y$4:$Y$1504,"",'Data Entry'!$G$7:$G$1507,"Parenteral")</f>
        <v>0</v>
      </c>
      <c r="Q10" s="194">
        <f>SUMIFS('Data Entry'!$AQ$7:$AQ$1507,'Data Entry'!$AR$7:$AR$1507,A10,'Data Entry'!$E$7:$E$1507,"Sí",Calculations!$AA$4:$AA$1504,"1",Calculations!$Y$4:$Y$1504,"",'Data Entry'!$G$7:$G$1507,"Otra")+SUMIFS('Data Entry'!$AT$7:$AT$1507,'Data Entry'!$AU$7:$AU$1507,A10,'Data Entry'!$E$7:$E$1507,"Sí",Calculations!$AA$4:$AA$1504,"1",Calculations!$Y$4:$Y$1504,"",'Data Entry'!$G$7:$G$1507,"Otra")+SUMIFS('Data Entry'!$AW$7:$AW$1507,'Data Entry'!$AX$7:$AX$1507,A10,'Data Entry'!$E$7:$E$1507,"Sí",Calculations!$AA$4:$AA$1504,"1",Calculations!$Y$4:$Y$1504,"",'Data Entry'!$G$7:$G$1507,"Otra")+SUMIFS('Data Entry'!$AZ$7:$AZ$1507,'Data Entry'!$BA$7:$BA$1507,A10,'Data Entry'!$E$7:$E$1507,"Sí",Calculations!$AA$4:$AA$1504,"1",Calculations!$Y$4:$Y$1504,"",'Data Entry'!$G$7:$G$1507,"Otra")</f>
        <v>0</v>
      </c>
      <c r="R10" s="220">
        <f>SUMIFS('Data Entry'!$AQ$7:$AQ$1507,'Data Entry'!$AR$7:$AR$1507,A10,'Data Entry'!F$7:$F$1507,"Sí")+SUMIFS('Data Entry'!$AT$7:$AT$1507,'Data Entry'!$AU$7:$AU$1507,A9,'Data Entry'!F$7:$F$1507,"Sí")+SUMIFS('Data Entry'!$AW$7:$AW$1507,'Data Entry'!$AX$7:$AX$1507,A9,'Data Entry'!F$7:$F$1507,"Sí")+SUMIFS('Data Entry'!$AZ$7:$AZ$1507,'Data Entry'!$BA$7:$BA$1507,A9,'Data Entry'!F$7:$F$1507,"Sí")</f>
        <v>0</v>
      </c>
    </row>
    <row r="11" spans="1:18" ht="15" customHeight="1">
      <c r="A11" s="213" t="s">
        <v>100</v>
      </c>
      <c r="B11" s="221">
        <f>SUMIF('Data Entry'!$AR$7:$AR$1507,A11,'Data Entry'!$AQ$7:$AQ$1507)+SUMIF('Data Entry'!$AU$7:$AU$1507,A11,'Data Entry'!$AT$7:$AT$1507)+SUMIF('Data Entry'!$AX$7:$AX$1507,A11,'Data Entry'!$AW$7:$AW$1507)+SUMIF('Data Entry'!$BA$7:$BA$1507,A11,'Data Entry'!$AZ$7:$AZ$1507)</f>
        <v>0</v>
      </c>
      <c r="C11" s="195">
        <f>SUMIFS('Data Entry'!$AQ$7:$AQ$1507,'Data Entry'!$AR$7:$AR$1507,A11,'Data Entry'!$E$7:$E$1507,"Sí",'Data Entry'!$G$7:$G$1507,"Oral")+SUMIFS('Data Entry'!$AT$7:$AT$1507,'Data Entry'!$AU$7:$AU$1507,A11,'Data Entry'!$E$7:$E$1507,"Sí",'Data Entry'!$G$7:$G$1507,"Oral")+SUMIFS('Data Entry'!$AW$7:$AW$1507,'Data Entry'!$AX$7:$AX$1507,A11,'Data Entry'!$E$7:$E$1507,"Sí",'Data Entry'!$G$7:$G$1507,"Oral")+SUMIFS('Data Entry'!$AZ$7:$AZ$1507,'Data Entry'!$BA$7:$BA$1507,A11,'Data Entry'!$E$7:$E$1507,"Sí",'Data Entry'!$G$7:$G$1507,"Oral")</f>
        <v>0</v>
      </c>
      <c r="D11" s="84">
        <f>SUMIFS('Data Entry'!$AQ$7:$AQ$1507,'Data Entry'!$AR$7:$AR$1507,A11,'Data Entry'!$E$7:$E$1507,"Sí",'Data Entry'!$G$7:$G$1507,"Parenteral")+SUMIFS('Data Entry'!$AT$7:$AT$1507,'Data Entry'!$AU$7:$AU$1507,A11,'Data Entry'!$E$7:$E$1507,"Sí",'Data Entry'!$G$7:$G$1507,"Parenteral")+SUMIFS('Data Entry'!$AW$7:$AW$1507,'Data Entry'!$AX$7:$AX$1507,A11,'Data Entry'!$E$7:$E$1507,"Sí",'Data Entry'!$G$7:$G$1507,"Parenteral")+SUMIFS('Data Entry'!$AZ$7:$AZ$1507,'Data Entry'!$BA$7:$BA$1507,A11,'Data Entry'!$E$7:$E$1507,"Sí",'Data Entry'!$G$7:$G$1507,"Parenteral")</f>
        <v>0</v>
      </c>
      <c r="E11" s="84">
        <f>SUMIFS('Data Entry'!$AQ$7:$AQ$1507,'Data Entry'!$AR$7:$AR$1507,A11,'Data Entry'!$E$7:$E$1507,"Sí",'Data Entry'!$G$7:$G$1507,"Otra")+SUMIFS('Data Entry'!$AT$7:$AT$1507,'Data Entry'!$AU$7:$AU$1507,A11,'Data Entry'!$E$7:$E$1507,"Sí",'Data Entry'!$G$7:$G$1507,"Otra")+SUMIFS('Data Entry'!$AW$7:$AW$1507,'Data Entry'!$AX$7:$AX$1507,A11,'Data Entry'!$E$7:$E$1507,"Sí",'Data Entry'!$G$7:$G$1507,"Otra")+SUMIFS('Data Entry'!$AZ$7:$AZ$1507,'Data Entry'!$BA$7:$BA$1507,A11,'Data Entry'!$E$7:$E$1507,"Sí",'Data Entry'!$G$7:$G$1507,"Otra")</f>
        <v>0</v>
      </c>
      <c r="F11" s="184">
        <f>SUMIFS('Data Entry'!$AQ$7:$AQ$1507,'Data Entry'!$AR$7:$AR$1507,A11,'Data Entry'!$E$7:$E$1507,"Sí",Calculations!$AB$4:$AB$1504,"1",Calculations!$Y$4:$Y$1504,"",'Data Entry'!$G$7:$G$1507,"Oral")+SUMIFS('Data Entry'!$AT$7:$AT$1507,'Data Entry'!$AU$7:$AU$1507,A11,'Data Entry'!$E$7:$E$1507,"Sí",Calculations!$AB$4:$AB$1504,"1",Calculations!$Y$4:$Y$1504,"",'Data Entry'!$G$7:$G$1507,"Oral")+SUMIFS('Data Entry'!$AW$7:$AW$1507,'Data Entry'!$AX$7:$AX$1507,A11,'Data Entry'!$E$7:$E$1507,"Sí",Calculations!$AB$4:$AB$1504,"1",Calculations!$Y$4:$Y$1504,"",'Data Entry'!$G$7:$G$1507,"Oral")+SUMIFS('Data Entry'!$AZ$7:$AZ$1507,'Data Entry'!$BA$7:$BA$1507,A11,'Data Entry'!$E$7:$E$1507,"Sí",Calculations!$AB$4:$AB$1504,"1",Calculations!$Y$4:$Y$1504,"",'Data Entry'!$G$7:$G$1507,"Oral")</f>
        <v>0</v>
      </c>
      <c r="G11" s="184">
        <f>SUMIFS('Data Entry'!$AQ$7:$AQ$1507,'Data Entry'!$AR$7:$AR$1507,A11,'Data Entry'!$E$7:$E$1507,"Sí",Calculations!$AB$4:$AB$1504,"1",Calculations!$Y$4:$Y$1504,"",'Data Entry'!$G$7:$G$1507,"Parenteral")+SUMIFS('Data Entry'!$AT$7:$AT$1507,'Data Entry'!$AU$7:$AU$1507,A11,'Data Entry'!$E$7:$E$1507,"Sí",Calculations!$AB$4:$AB$1504,"1",Calculations!$Y$4:$Y$1504,"",'Data Entry'!$G$7:$G$1507,"Parenteral")+SUMIFS('Data Entry'!$AW$7:$AW$1507,'Data Entry'!$AX$7:$AX$1507,A11,'Data Entry'!$E$7:$E$1507,"Sí",Calculations!$AB$4:$AB$1504,"1",Calculations!$Y$4:$Y$1504,"",'Data Entry'!$G$7:$G$1507,"Parenteral")+SUMIFS('Data Entry'!$AZ$7:$AZ$1507,'Data Entry'!$BA$7:$BA$1507,A11,'Data Entry'!$E$7:$E$1507,"Sí",Calculations!$AB$4:$AB$1504,"1",Calculations!$Y$4:$Y$1504,"",'Data Entry'!$G$7:$G$1507,"Parenteral")</f>
        <v>0</v>
      </c>
      <c r="H11" s="184">
        <f>SUMIFS('Data Entry'!$AQ$7:$AQ$1507,'Data Entry'!$AR$7:$AR$1507,A11,'Data Entry'!$E$7:$E$1507,"Sí",Calculations!$AB$4:$AB$1504,"1",Calculations!$Y$4:$Y$1504,"",'Data Entry'!$G$7:$G$1507,"Otra")+SUMIFS('Data Entry'!$AT$7:$AT$1507,'Data Entry'!$AU$7:$AU$1507,A11,'Data Entry'!$E$7:$E$1507,"Sí",Calculations!$AB$4:$AB$1504,"1",Calculations!$Y$4:$Y$1504,"",'Data Entry'!$G$7:$G$1507,"Otra")+SUMIFS('Data Entry'!$AW$7:$AW$1507,'Data Entry'!$AX$7:$AX$1507,A11,'Data Entry'!$E$7:$E$1507,"Sí",Calculations!$AB$4:$AB$1504,"1",Calculations!$Y$4:$Y$1504,"",'Data Entry'!$G$7:$G$1507,"Otra")+SUMIFS('Data Entry'!$AZ$7:$AZ$1507,'Data Entry'!$BA$7:$BA$1507,A11,'Data Entry'!$E$7:$E$1507,"Sí",Calculations!$AB$4:$AB$1504,"1",Calculations!$Y$4:$Y$1504,"",'Data Entry'!$G$7:$G$1507,"Otra")</f>
        <v>0</v>
      </c>
      <c r="I11" s="183">
        <f t="shared" si="0"/>
        <v>0</v>
      </c>
      <c r="J11" s="183">
        <f t="shared" si="1"/>
        <v>0</v>
      </c>
      <c r="K11" s="183">
        <f t="shared" si="2"/>
        <v>0</v>
      </c>
      <c r="L11" s="182">
        <f>SUMIFS('Data Entry'!$AQ$7:$AQ$1507,'Data Entry'!$AR$7:$AR$1507,A11,'Data Entry'!$E$7:$E$1507,"Sí",Calculations!$Z$4:$Z$1504,"1",Calculations!$Y$4:$Y$1504,"",'Data Entry'!$G$7:$G$1507,"Oral")+SUMIFS('Data Entry'!$AT$7:$AT$1507,'Data Entry'!$AU$7:$AU$1507,A11,'Data Entry'!$E$7:$E$1507,"Sí",Calculations!$Z$4:$Z$1504,"1",Calculations!$Y$4:$Y$1504,"",'Data Entry'!$G$7:$G$1507,"Oral")+SUMIFS('Data Entry'!$AW$7:$AW$1507,'Data Entry'!$AX$7:$AX$1507,A11,'Data Entry'!$E$7:$E$1507,"Sí",Calculations!$Z$4:$Z$1504,"1",Calculations!$Y$4:$Y$1504,"",'Data Entry'!$G$7:$G$1507,"Oral")+SUMIFS('Data Entry'!$AZ$7:$AZ$1507,'Data Entry'!$BA$7:$BA$1507,A11,'Data Entry'!$E$7:$E$1507,"Sí",Calculations!$Z$4:$Z$1504,"1",Calculations!$Y$4:$Y$1504,"",'Data Entry'!$G$7:$G$1507,"Oral")</f>
        <v>0</v>
      </c>
      <c r="M11" s="182">
        <f>SUMIFS('Data Entry'!$AQ$7:$AQ$1507,'Data Entry'!$AR$7:$AR$1507,A11,'Data Entry'!$E$7:$E$1507,"Sí",Calculations!$Z$4:$Z$1504,"1",Calculations!$Y$4:$Y$1504,"",'Data Entry'!$G$7:$G$1507,"Parenteral")+SUMIFS('Data Entry'!$AT$7:$AT$1507,'Data Entry'!$AU$7:$AU$1507,A11,'Data Entry'!$E$7:$E$1507,"Sí",Calculations!$Z$4:$Z$1504,"1",Calculations!$Y$4:$Y$1504,"",'Data Entry'!$G$7:$G$1507,"Parenteral")+SUMIFS('Data Entry'!$AW$7:$AW$1507,'Data Entry'!$AX$7:$AX$1507,A11,'Data Entry'!$E$7:$E$1507,"Sí",Calculations!$Z$4:$Z$1504,"1",Calculations!$Y$4:$Y$1504,"",'Data Entry'!$G$7:$G$1507,"Parenteral")+SUMIFS('Data Entry'!$AZ$7:$AZ$1507,'Data Entry'!$BA$7:$BA$1507,A11,'Data Entry'!$E$7:$E$1507,"Sí",Calculations!$Z$4:$Z$1504,"1",Calculations!$Y$4:$Y$1504,"",'Data Entry'!$G$7:$G$1507,"Parenteral")</f>
        <v>0</v>
      </c>
      <c r="N11" s="182">
        <f>SUMIFS('Data Entry'!$AQ$7:$AQ$1507,'Data Entry'!$AR$7:$AR$1507,A11,'Data Entry'!$E$7:$E$1507,"Sí",Calculations!$Z$4:$Z$1504,"1",Calculations!$Y$4:$Y$1504,"",'Data Entry'!$G$7:$G$1507,"Otra")+SUMIFS('Data Entry'!$AT$7:$AT$1507,'Data Entry'!$AU$7:$AU$1507,A11,'Data Entry'!$E$7:$E$1507,"Sí",Calculations!$Z$4:$Z$1504,"1",Calculations!$Y$4:$Y$1504,"",'Data Entry'!$G$7:$G$1507,"Otra")+SUMIFS('Data Entry'!$AW$7:$AW$1507,'Data Entry'!$AX$7:$AX$1507,A11,'Data Entry'!$E$7:$E$1507,"Sí",Calculations!$Z$4:$Z$1504,"1",Calculations!$Y$4:$Y$1504,"",'Data Entry'!$G$7:$G$1507,"Otra")+SUMIFS('Data Entry'!$AZ$7:$AZ$1507,'Data Entry'!$BA$7:$BA$1507,A11,'Data Entry'!$E$7:$E$1507,"Sí",Calculations!$Z$4:$Z$1504,"1",Calculations!$Y$4:$Y$1504,"",'Data Entry'!$G$7:$G$1507,"Otra")</f>
        <v>0</v>
      </c>
      <c r="O11" s="181">
        <f>SUMIFS('Data Entry'!$AQ$7:$AQ$1507,'Data Entry'!$AR$7:$AR$1507,A11,'Data Entry'!$E$7:$E$1507,"Sí",Calculations!$AA$4:$AA$1504,"1",Calculations!$Y$4:$Y$1504,"",'Data Entry'!$G$7:$G$1507,"Oral")+SUMIFS('Data Entry'!$AT$7:$AT$1507,'Data Entry'!$AU$7:$AU$1507,A11,'Data Entry'!$E$7:$E$1507,"Sí",Calculations!$AA$4:$AA$1504,"1",Calculations!$Y$4:$Y$1504,"",'Data Entry'!$G$7:$G$1507,"Oral")+SUMIFS('Data Entry'!$AW$7:$AW$1507,'Data Entry'!$AX$7:$AX$1507,A11,'Data Entry'!$E$7:$E$1507,"Sí",Calculations!$AA$4:$AA$1504,"1",Calculations!$Y$4:$Y$1504,"",'Data Entry'!$G$7:$G$1507,"Oral")+SUMIFS('Data Entry'!$AZ$7:$AZ$1507,'Data Entry'!$BA$7:$BA$1507,A11,'Data Entry'!$E$7:$E$1507,"Sí",Calculations!$AA$4:$AA$1504,"1",Calculations!$Y$4:$Y$1504,"",'Data Entry'!$G$7:$G$1507,"Oral")</f>
        <v>0</v>
      </c>
      <c r="P11" s="181">
        <f>SUMIFS('Data Entry'!$AQ$7:$AQ$1507,'Data Entry'!$AR$7:$AR$1507,A11,'Data Entry'!$E$7:$E$1507,"Sí",Calculations!$AA$4:$AA$1504,"1",Calculations!$Y$4:$Y$1504,"",'Data Entry'!$G$7:$G$1507,"Parenteral")+SUMIFS('Data Entry'!$AT$7:$AT$1507,'Data Entry'!$AU$7:$AU$1507,A11,'Data Entry'!$E$7:$E$1507,"Sí",Calculations!$AA$4:$AA$1504,"1",Calculations!$Y$4:$Y$1504,"",'Data Entry'!$G$7:$G$1507,"Parenteral")+SUMIFS('Data Entry'!$AW$7:$AW$1507,'Data Entry'!$AX$7:$AX$1507,A11,'Data Entry'!$E$7:$E$1507,"Sí",Calculations!$AA$4:$AA$1504,"1",Calculations!$Y$4:$Y$1504,"",'Data Entry'!$G$7:$G$1507,"Parenteral")+SUMIFS('Data Entry'!$AZ$7:$AZ$1507,'Data Entry'!$BA$7:$BA$1507,A11,'Data Entry'!$E$7:$E$1507,"Sí",Calculations!$AA$4:$AA$1504,"1",Calculations!$Y$4:$Y$1504,"",'Data Entry'!$G$7:$G$1507,"Parenteral")</f>
        <v>0</v>
      </c>
      <c r="Q11" s="196">
        <f>SUMIFS('Data Entry'!$AQ$7:$AQ$1507,'Data Entry'!$AR$7:$AR$1507,A11,'Data Entry'!$E$7:$E$1507,"Sí",Calculations!$AA$4:$AA$1504,"1",Calculations!$Y$4:$Y$1504,"",'Data Entry'!$G$7:$G$1507,"Otra")+SUMIFS('Data Entry'!$AT$7:$AT$1507,'Data Entry'!$AU$7:$AU$1507,A11,'Data Entry'!$E$7:$E$1507,"Sí",Calculations!$AA$4:$AA$1504,"1",Calculations!$Y$4:$Y$1504,"",'Data Entry'!$G$7:$G$1507,"Otra")+SUMIFS('Data Entry'!$AW$7:$AW$1507,'Data Entry'!$AX$7:$AX$1507,A11,'Data Entry'!$E$7:$E$1507,"Sí",Calculations!$AA$4:$AA$1504,"1",Calculations!$Y$4:$Y$1504,"",'Data Entry'!$G$7:$G$1507,"Otra")+SUMIFS('Data Entry'!$AZ$7:$AZ$1507,'Data Entry'!$BA$7:$BA$1507,A11,'Data Entry'!$E$7:$E$1507,"Sí",Calculations!$AA$4:$AA$1504,"1",Calculations!$Y$4:$Y$1504,"",'Data Entry'!$G$7:$G$1507,"Otra")</f>
        <v>0</v>
      </c>
      <c r="R11" s="222">
        <f>SUMIFS('Data Entry'!$AQ$7:$AQ$1507,'Data Entry'!$AR$7:$AR$1507,A11,'Data Entry'!F$7:$F$1507,"Sí")+SUMIFS('Data Entry'!$AT$7:$AT$1507,'Data Entry'!$AU$7:$AU$1507,A10,'Data Entry'!F$7:$F$1507,"Sí")+SUMIFS('Data Entry'!$AW$7:$AW$1507,'Data Entry'!$AX$7:$AX$1507,A10,'Data Entry'!F$7:$F$1507,"Sí")+SUMIFS('Data Entry'!$AZ$7:$AZ$1507,'Data Entry'!$BA$7:$BA$1507,A10,'Data Entry'!F$7:$F$1507,"Sí")</f>
        <v>0</v>
      </c>
    </row>
    <row r="12" spans="1:18" ht="15" customHeight="1">
      <c r="A12" s="210" t="s">
        <v>101</v>
      </c>
      <c r="B12" s="219">
        <f>SUMIF('Data Entry'!$AR$7:$AR$1507,A12,'Data Entry'!$AQ$7:$AQ$1507)+SUMIF('Data Entry'!$AU$7:$AU$1507,A12,'Data Entry'!$AT$7:$AT$1507)+SUMIF('Data Entry'!$AX$7:$AX$1507,A12,'Data Entry'!$AW$7:$AW$1507)+SUMIF('Data Entry'!$BA$7:$BA$1507,A12,'Data Entry'!$AZ$7:$AZ$1507)</f>
        <v>0</v>
      </c>
      <c r="C12" s="193">
        <f>SUMIFS('Data Entry'!$AQ$7:$AQ$1507,'Data Entry'!$AR$7:$AR$1507,A12,'Data Entry'!$E$7:$E$1507,"Sí",'Data Entry'!$G$7:$G$1507,"Oral")+SUMIFS('Data Entry'!$AT$7:$AT$1507,'Data Entry'!$AU$7:$AU$1507,A12,'Data Entry'!$E$7:$E$1507,"Sí",'Data Entry'!$G$7:$G$1507,"Oral")+SUMIFS('Data Entry'!$AW$7:$AW$1507,'Data Entry'!$AX$7:$AX$1507,A12,'Data Entry'!$E$7:$E$1507,"Sí",'Data Entry'!$G$7:$G$1507,"Oral")+SUMIFS('Data Entry'!$AZ$7:$AZ$1507,'Data Entry'!$BA$7:$BA$1507,A12,'Data Entry'!$E$7:$E$1507,"Sí",'Data Entry'!$G$7:$G$1507,"Oral")</f>
        <v>0</v>
      </c>
      <c r="D12" s="81">
        <f>SUMIFS('Data Entry'!$AQ$7:$AQ$1507,'Data Entry'!$AR$7:$AR$1507,A12,'Data Entry'!$E$7:$E$1507,"Sí",'Data Entry'!$G$7:$G$1507,"Parenteral")+SUMIFS('Data Entry'!$AT$7:$AT$1507,'Data Entry'!$AU$7:$AU$1507,A12,'Data Entry'!$E$7:$E$1507,"Sí",'Data Entry'!$G$7:$G$1507,"Parenteral")+SUMIFS('Data Entry'!$AW$7:$AW$1507,'Data Entry'!$AX$7:$AX$1507,A12,'Data Entry'!$E$7:$E$1507,"Sí",'Data Entry'!$G$7:$G$1507,"Parenteral")+SUMIFS('Data Entry'!$AZ$7:$AZ$1507,'Data Entry'!$BA$7:$BA$1507,A12,'Data Entry'!$E$7:$E$1507,"Sí",'Data Entry'!$G$7:$G$1507,"Parenteral")</f>
        <v>0</v>
      </c>
      <c r="E12" s="81">
        <f>SUMIFS('Data Entry'!$AQ$7:$AQ$1507,'Data Entry'!$AR$7:$AR$1507,A12,'Data Entry'!$E$7:$E$1507,"Sí",'Data Entry'!$G$7:$G$1507,"Otra")+SUMIFS('Data Entry'!$AT$7:$AT$1507,'Data Entry'!$AU$7:$AU$1507,A12,'Data Entry'!$E$7:$E$1507,"Sí",'Data Entry'!$G$7:$G$1507,"Otra")+SUMIFS('Data Entry'!$AW$7:$AW$1507,'Data Entry'!$AX$7:$AX$1507,A12,'Data Entry'!$E$7:$E$1507,"Sí",'Data Entry'!$G$7:$G$1507,"Otra")+SUMIFS('Data Entry'!$AZ$7:$AZ$1507,'Data Entry'!$BA$7:$BA$1507,A12,'Data Entry'!$E$7:$E$1507,"Sí",'Data Entry'!$G$7:$G$1507,"Otra")</f>
        <v>0</v>
      </c>
      <c r="F12" s="97">
        <f>SUMIFS('Data Entry'!$AQ$7:$AQ$1507,'Data Entry'!$AR$7:$AR$1507,A12,'Data Entry'!$E$7:$E$1507,"Sí",Calculations!$AB$4:$AB$1504,"1",Calculations!$Y$4:$Y$1504,"",'Data Entry'!$G$7:$G$1507,"Oral")+SUMIFS('Data Entry'!$AT$7:$AT$1507,'Data Entry'!$AU$7:$AU$1507,A12,'Data Entry'!$E$7:$E$1507,"Sí",Calculations!$AB$4:$AB$1504,"1",Calculations!$Y$4:$Y$1504,"",'Data Entry'!$G$7:$G$1507,"Oral")+SUMIFS('Data Entry'!$AW$7:$AW$1507,'Data Entry'!$AX$7:$AX$1507,A12,'Data Entry'!$E$7:$E$1507,"Sí",Calculations!$AB$4:$AB$1504,"1",Calculations!$Y$4:$Y$1504,"",'Data Entry'!$G$7:$G$1507,"Oral")+SUMIFS('Data Entry'!$AZ$7:$AZ$1507,'Data Entry'!$BA$7:$BA$1507,A12,'Data Entry'!$E$7:$E$1507,"Sí",Calculations!$AB$4:$AB$1504,"1",Calculations!$Y$4:$Y$1504,"",'Data Entry'!$G$7:$G$1507,"Oral")</f>
        <v>0</v>
      </c>
      <c r="G12" s="97">
        <f>SUMIFS('Data Entry'!$AQ$7:$AQ$1507,'Data Entry'!$AR$7:$AR$1507,A12,'Data Entry'!$E$7:$E$1507,"Sí",Calculations!$AB$4:$AB$1504,"1",Calculations!$Y$4:$Y$1504,"",'Data Entry'!$G$7:$G$1507,"Parenteral")+SUMIFS('Data Entry'!$AT$7:$AT$1507,'Data Entry'!$AU$7:$AU$1507,A12,'Data Entry'!$E$7:$E$1507,"Sí",Calculations!$AB$4:$AB$1504,"1",Calculations!$Y$4:$Y$1504,"",'Data Entry'!$G$7:$G$1507,"Parenteral")+SUMIFS('Data Entry'!$AW$7:$AW$1507,'Data Entry'!$AX$7:$AX$1507,A12,'Data Entry'!$E$7:$E$1507,"Sí",Calculations!$AB$4:$AB$1504,"1",Calculations!$Y$4:$Y$1504,"",'Data Entry'!$G$7:$G$1507,"Parenteral")+SUMIFS('Data Entry'!$AZ$7:$AZ$1507,'Data Entry'!$BA$7:$BA$1507,A12,'Data Entry'!$E$7:$E$1507,"Sí",Calculations!$AB$4:$AB$1504,"1",Calculations!$Y$4:$Y$1504,"",'Data Entry'!$G$7:$G$1507,"Parenteral")</f>
        <v>0</v>
      </c>
      <c r="H12" s="97">
        <f>SUMIFS('Data Entry'!$AQ$7:$AQ$1507,'Data Entry'!$AR$7:$AR$1507,A12,'Data Entry'!$E$7:$E$1507,"Sí",Calculations!$AB$4:$AB$1504,"1",Calculations!$Y$4:$Y$1504,"",'Data Entry'!$G$7:$G$1507,"Otra")+SUMIFS('Data Entry'!$AT$7:$AT$1507,'Data Entry'!$AU$7:$AU$1507,A12,'Data Entry'!$E$7:$E$1507,"Sí",Calculations!$AB$4:$AB$1504,"1",Calculations!$Y$4:$Y$1504,"",'Data Entry'!$G$7:$G$1507,"Otra")+SUMIFS('Data Entry'!$AW$7:$AW$1507,'Data Entry'!$AX$7:$AX$1507,A12,'Data Entry'!$E$7:$E$1507,"Sí",Calculations!$AB$4:$AB$1504,"1",Calculations!$Y$4:$Y$1504,"",'Data Entry'!$G$7:$G$1507,"Otra")+SUMIFS('Data Entry'!$AZ$7:$AZ$1507,'Data Entry'!$BA$7:$BA$1507,A12,'Data Entry'!$E$7:$E$1507,"Sí",Calculations!$AB$4:$AB$1504,"1",Calculations!$Y$4:$Y$1504,"",'Data Entry'!$G$7:$G$1507,"Otra")</f>
        <v>0</v>
      </c>
      <c r="I12" s="98">
        <f t="shared" si="0"/>
        <v>0</v>
      </c>
      <c r="J12" s="98">
        <f t="shared" si="1"/>
        <v>0</v>
      </c>
      <c r="K12" s="98">
        <f t="shared" si="2"/>
        <v>0</v>
      </c>
      <c r="L12" s="99">
        <f>SUMIFS('Data Entry'!$AQ$7:$AQ$1507,'Data Entry'!$AR$7:$AR$1507,A12,'Data Entry'!$E$7:$E$1507,"Sí",Calculations!$Z$4:$Z$1504,"1",Calculations!$Y$4:$Y$1504,"",'Data Entry'!$G$7:$G$1507,"Oral")+SUMIFS('Data Entry'!$AT$7:$AT$1507,'Data Entry'!$AU$7:$AU$1507,A12,'Data Entry'!$E$7:$E$1507,"Sí",Calculations!$Z$4:$Z$1504,"1",Calculations!$Y$4:$Y$1504,"",'Data Entry'!$G$7:$G$1507,"Oral")+SUMIFS('Data Entry'!$AW$7:$AW$1507,'Data Entry'!$AX$7:$AX$1507,A12,'Data Entry'!$E$7:$E$1507,"Sí",Calculations!$Z$4:$Z$1504,"1",Calculations!$Y$4:$Y$1504,"",'Data Entry'!$G$7:$G$1507,"Oral")+SUMIFS('Data Entry'!$AZ$7:$AZ$1507,'Data Entry'!$BA$7:$BA$1507,A12,'Data Entry'!$E$7:$E$1507,"Sí",Calculations!$Z$4:$Z$1504,"1",Calculations!$Y$4:$Y$1504,"",'Data Entry'!$G$7:$G$1507,"Oral")</f>
        <v>0</v>
      </c>
      <c r="M12" s="99">
        <f>SUMIFS('Data Entry'!$AQ$7:$AQ$1507,'Data Entry'!$AR$7:$AR$1507,A12,'Data Entry'!$E$7:$E$1507,"Sí",Calculations!$Z$4:$Z$1504,"1",Calculations!$Y$4:$Y$1504,"",'Data Entry'!$G$7:$G$1507,"Parenteral")+SUMIFS('Data Entry'!$AT$7:$AT$1507,'Data Entry'!$AU$7:$AU$1507,A12,'Data Entry'!$E$7:$E$1507,"Sí",Calculations!$Z$4:$Z$1504,"1",Calculations!$Y$4:$Y$1504,"",'Data Entry'!$G$7:$G$1507,"Parenteral")+SUMIFS('Data Entry'!$AW$7:$AW$1507,'Data Entry'!$AX$7:$AX$1507,A12,'Data Entry'!$E$7:$E$1507,"Sí",Calculations!$Z$4:$Z$1504,"1",Calculations!$Y$4:$Y$1504,"",'Data Entry'!$G$7:$G$1507,"Parenteral")+SUMIFS('Data Entry'!$AZ$7:$AZ$1507,'Data Entry'!$BA$7:$BA$1507,A12,'Data Entry'!$E$7:$E$1507,"Sí",Calculations!$Z$4:$Z$1504,"1",Calculations!$Y$4:$Y$1504,"",'Data Entry'!$G$7:$G$1507,"Parenteral")</f>
        <v>0</v>
      </c>
      <c r="N12" s="99">
        <f>SUMIFS('Data Entry'!$AQ$7:$AQ$1507,'Data Entry'!$AR$7:$AR$1507,A12,'Data Entry'!$E$7:$E$1507,"Sí",Calculations!$Z$4:$Z$1504,"1",Calculations!$Y$4:$Y$1504,"",'Data Entry'!$G$7:$G$1507,"Otra")+SUMIFS('Data Entry'!$AT$7:$AT$1507,'Data Entry'!$AU$7:$AU$1507,A12,'Data Entry'!$E$7:$E$1507,"Sí",Calculations!$Z$4:$Z$1504,"1",Calculations!$Y$4:$Y$1504,"",'Data Entry'!$G$7:$G$1507,"Otra")+SUMIFS('Data Entry'!$AW$7:$AW$1507,'Data Entry'!$AX$7:$AX$1507,A12,'Data Entry'!$E$7:$E$1507,"Sí",Calculations!$Z$4:$Z$1504,"1",Calculations!$Y$4:$Y$1504,"",'Data Entry'!$G$7:$G$1507,"Otra")+SUMIFS('Data Entry'!$AZ$7:$AZ$1507,'Data Entry'!$BA$7:$BA$1507,A12,'Data Entry'!$E$7:$E$1507,"Sí",Calculations!$Z$4:$Z$1504,"1",Calculations!$Y$4:$Y$1504,"",'Data Entry'!$G$7:$G$1507,"Otra")</f>
        <v>0</v>
      </c>
      <c r="O12" s="99">
        <f>SUMIFS('Data Entry'!$AQ$7:$AQ$1507,'Data Entry'!$AR$7:$AR$1507,A12,'Data Entry'!$E$7:$E$1507,"Sí",Calculations!$AA$4:$AA$1504,"1",Calculations!$Y$4:$Y$1504,"",'Data Entry'!$G$7:$G$1507,"Oral")+SUMIFS('Data Entry'!$AT$7:$AT$1507,'Data Entry'!$AU$7:$AU$1507,A12,'Data Entry'!$E$7:$E$1507,"Sí",Calculations!$AA$4:$AA$1504,"1",Calculations!$Y$4:$Y$1504,"",'Data Entry'!$G$7:$G$1507,"Oral")+SUMIFS('Data Entry'!$AW$7:$AW$1507,'Data Entry'!$AX$7:$AX$1507,A12,'Data Entry'!$E$7:$E$1507,"Sí",Calculations!$AA$4:$AA$1504,"1",Calculations!$Y$4:$Y$1504,"",'Data Entry'!$G$7:$G$1507,"Oral")+SUMIFS('Data Entry'!$AZ$7:$AZ$1507,'Data Entry'!$BA$7:$BA$1507,A12,'Data Entry'!$E$7:$E$1507,"Sí",Calculations!$AA$4:$AA$1504,"1",Calculations!$Y$4:$Y$1504,"",'Data Entry'!$G$7:$G$1507,"Oral")</f>
        <v>0</v>
      </c>
      <c r="P12" s="99">
        <f>SUMIFS('Data Entry'!$AQ$7:$AQ$1507,'Data Entry'!$AR$7:$AR$1507,A12,'Data Entry'!$E$7:$E$1507,"Sí",Calculations!$AA$4:$AA$1504,"1",Calculations!$Y$4:$Y$1504,"",'Data Entry'!$G$7:$G$1507,"Parenteral")+SUMIFS('Data Entry'!$AT$7:$AT$1507,'Data Entry'!$AU$7:$AU$1507,A12,'Data Entry'!$E$7:$E$1507,"Sí",Calculations!$AA$4:$AA$1504,"1",Calculations!$Y$4:$Y$1504,"",'Data Entry'!$G$7:$G$1507,"Parenteral")+SUMIFS('Data Entry'!$AW$7:$AW$1507,'Data Entry'!$AX$7:$AX$1507,A12,'Data Entry'!$E$7:$E$1507,"Sí",Calculations!$AA$4:$AA$1504,"1",Calculations!$Y$4:$Y$1504,"",'Data Entry'!$G$7:$G$1507,"Parenteral")+SUMIFS('Data Entry'!$AZ$7:$AZ$1507,'Data Entry'!$BA$7:$BA$1507,A12,'Data Entry'!$E$7:$E$1507,"Sí",Calculations!$AA$4:$AA$1504,"1",Calculations!$Y$4:$Y$1504,"",'Data Entry'!$G$7:$G$1507,"Parenteral")</f>
        <v>0</v>
      </c>
      <c r="Q12" s="194">
        <f>SUMIFS('Data Entry'!$AQ$7:$AQ$1507,'Data Entry'!$AR$7:$AR$1507,A12,'Data Entry'!$E$7:$E$1507,"Sí",Calculations!$AA$4:$AA$1504,"1",Calculations!$Y$4:$Y$1504,"",'Data Entry'!$G$7:$G$1507,"Otra")+SUMIFS('Data Entry'!$AT$7:$AT$1507,'Data Entry'!$AU$7:$AU$1507,A12,'Data Entry'!$E$7:$E$1507,"Sí",Calculations!$AA$4:$AA$1504,"1",Calculations!$Y$4:$Y$1504,"",'Data Entry'!$G$7:$G$1507,"Otra")+SUMIFS('Data Entry'!$AW$7:$AW$1507,'Data Entry'!$AX$7:$AX$1507,A12,'Data Entry'!$E$7:$E$1507,"Sí",Calculations!$AA$4:$AA$1504,"1",Calculations!$Y$4:$Y$1504,"",'Data Entry'!$G$7:$G$1507,"Otra")+SUMIFS('Data Entry'!$AZ$7:$AZ$1507,'Data Entry'!$BA$7:$BA$1507,A12,'Data Entry'!$E$7:$E$1507,"Sí",Calculations!$AA$4:$AA$1504,"1",Calculations!$Y$4:$Y$1504,"",'Data Entry'!$G$7:$G$1507,"Otra")</f>
        <v>0</v>
      </c>
      <c r="R12" s="220">
        <f>SUMIFS('Data Entry'!$AQ$7:$AQ$1507,'Data Entry'!$AR$7:$AR$1507,A12,'Data Entry'!F$7:$F$1507,"Sí")+SUMIFS('Data Entry'!$AT$7:$AT$1507,'Data Entry'!$AU$7:$AU$1507,A11,'Data Entry'!F$7:$F$1507,"Sí")+SUMIFS('Data Entry'!$AW$7:$AW$1507,'Data Entry'!$AX$7:$AX$1507,A11,'Data Entry'!F$7:$F$1507,"Sí")+SUMIFS('Data Entry'!$AZ$7:$AZ$1507,'Data Entry'!$BA$7:$BA$1507,A11,'Data Entry'!F$7:$F$1507,"Sí")</f>
        <v>0</v>
      </c>
    </row>
    <row r="13" spans="1:18" ht="15" customHeight="1">
      <c r="A13" s="211" t="s">
        <v>102</v>
      </c>
      <c r="B13" s="221">
        <f>SUMIF('Data Entry'!$AR$7:$AR$1507,A13,'Data Entry'!$AQ$7:$AQ$1507)+SUMIF('Data Entry'!$AU$7:$AU$1507,A13,'Data Entry'!$AT$7:$AT$1507)+SUMIF('Data Entry'!$AX$7:$AX$1507,A13,'Data Entry'!$AW$7:$AW$1507)+SUMIF('Data Entry'!$BA$7:$BA$1507,A13,'Data Entry'!$AZ$7:$AZ$1507)</f>
        <v>0</v>
      </c>
      <c r="C13" s="195">
        <f>SUMIFS('Data Entry'!$AQ$7:$AQ$1507,'Data Entry'!$AR$7:$AR$1507,A13,'Data Entry'!$E$7:$E$1507,"Sí",'Data Entry'!$G$7:$G$1507,"Oral")+SUMIFS('Data Entry'!$AT$7:$AT$1507,'Data Entry'!$AU$7:$AU$1507,A13,'Data Entry'!$E$7:$E$1507,"Sí",'Data Entry'!$G$7:$G$1507,"Oral")+SUMIFS('Data Entry'!$AW$7:$AW$1507,'Data Entry'!$AX$7:$AX$1507,A13,'Data Entry'!$E$7:$E$1507,"Sí",'Data Entry'!$G$7:$G$1507,"Oral")+SUMIFS('Data Entry'!$AZ$7:$AZ$1507,'Data Entry'!$BA$7:$BA$1507,A13,'Data Entry'!$E$7:$E$1507,"Sí",'Data Entry'!$G$7:$G$1507,"Oral")</f>
        <v>0</v>
      </c>
      <c r="D13" s="84">
        <f>SUMIFS('Data Entry'!$AQ$7:$AQ$1507,'Data Entry'!$AR$7:$AR$1507,A13,'Data Entry'!$E$7:$E$1507,"Sí",'Data Entry'!$G$7:$G$1507,"Parenteral")+SUMIFS('Data Entry'!$AT$7:$AT$1507,'Data Entry'!$AU$7:$AU$1507,A13,'Data Entry'!$E$7:$E$1507,"Sí",'Data Entry'!$G$7:$G$1507,"Parenteral")+SUMIFS('Data Entry'!$AW$7:$AW$1507,'Data Entry'!$AX$7:$AX$1507,A13,'Data Entry'!$E$7:$E$1507,"Sí",'Data Entry'!$G$7:$G$1507,"Parenteral")+SUMIFS('Data Entry'!$AZ$7:$AZ$1507,'Data Entry'!$BA$7:$BA$1507,A13,'Data Entry'!$E$7:$E$1507,"Sí",'Data Entry'!$G$7:$G$1507,"Parenteral")</f>
        <v>0</v>
      </c>
      <c r="E13" s="84">
        <f>SUMIFS('Data Entry'!$AQ$7:$AQ$1507,'Data Entry'!$AR$7:$AR$1507,A13,'Data Entry'!$E$7:$E$1507,"Sí",'Data Entry'!$G$7:$G$1507,"Otra")+SUMIFS('Data Entry'!$AT$7:$AT$1507,'Data Entry'!$AU$7:$AU$1507,A13,'Data Entry'!$E$7:$E$1507,"Sí",'Data Entry'!$G$7:$G$1507,"Otra")+SUMIFS('Data Entry'!$AW$7:$AW$1507,'Data Entry'!$AX$7:$AX$1507,A13,'Data Entry'!$E$7:$E$1507,"Sí",'Data Entry'!$G$7:$G$1507,"Otra")+SUMIFS('Data Entry'!$AZ$7:$AZ$1507,'Data Entry'!$BA$7:$BA$1507,A13,'Data Entry'!$E$7:$E$1507,"Sí",'Data Entry'!$G$7:$G$1507,"Otra")</f>
        <v>0</v>
      </c>
      <c r="F13" s="184">
        <f>SUMIFS('Data Entry'!$AQ$7:$AQ$1507,'Data Entry'!$AR$7:$AR$1507,A13,'Data Entry'!$E$7:$E$1507,"Sí",Calculations!$AB$4:$AB$1504,"1",Calculations!$Y$4:$Y$1504,"",'Data Entry'!$G$7:$G$1507,"Oral")+SUMIFS('Data Entry'!$AT$7:$AT$1507,'Data Entry'!$AU$7:$AU$1507,A13,'Data Entry'!$E$7:$E$1507,"Sí",Calculations!$AB$4:$AB$1504,"1",Calculations!$Y$4:$Y$1504,"",'Data Entry'!$G$7:$G$1507,"Oral")+SUMIFS('Data Entry'!$AW$7:$AW$1507,'Data Entry'!$AX$7:$AX$1507,A13,'Data Entry'!$E$7:$E$1507,"Sí",Calculations!$AB$4:$AB$1504,"1",Calculations!$Y$4:$Y$1504,"",'Data Entry'!$G$7:$G$1507,"Oral")+SUMIFS('Data Entry'!$AZ$7:$AZ$1507,'Data Entry'!$BA$7:$BA$1507,A13,'Data Entry'!$E$7:$E$1507,"Sí",Calculations!$AB$4:$AB$1504,"1",Calculations!$Y$4:$Y$1504,"",'Data Entry'!$G$7:$G$1507,"Oral")</f>
        <v>0</v>
      </c>
      <c r="G13" s="184">
        <f>SUMIFS('Data Entry'!$AQ$7:$AQ$1507,'Data Entry'!$AR$7:$AR$1507,A13,'Data Entry'!$E$7:$E$1507,"Sí",Calculations!$AB$4:$AB$1504,"1",Calculations!$Y$4:$Y$1504,"",'Data Entry'!$G$7:$G$1507,"Parenteral")+SUMIFS('Data Entry'!$AT$7:$AT$1507,'Data Entry'!$AU$7:$AU$1507,A13,'Data Entry'!$E$7:$E$1507,"Sí",Calculations!$AB$4:$AB$1504,"1",Calculations!$Y$4:$Y$1504,"",'Data Entry'!$G$7:$G$1507,"Parenteral")+SUMIFS('Data Entry'!$AW$7:$AW$1507,'Data Entry'!$AX$7:$AX$1507,A13,'Data Entry'!$E$7:$E$1507,"Sí",Calculations!$AB$4:$AB$1504,"1",Calculations!$Y$4:$Y$1504,"",'Data Entry'!$G$7:$G$1507,"Parenteral")+SUMIFS('Data Entry'!$AZ$7:$AZ$1507,'Data Entry'!$BA$7:$BA$1507,A13,'Data Entry'!$E$7:$E$1507,"Sí",Calculations!$AB$4:$AB$1504,"1",Calculations!$Y$4:$Y$1504,"",'Data Entry'!$G$7:$G$1507,"Parenteral")</f>
        <v>0</v>
      </c>
      <c r="H13" s="184">
        <f>SUMIFS('Data Entry'!$AQ$7:$AQ$1507,'Data Entry'!$AR$7:$AR$1507,A13,'Data Entry'!$E$7:$E$1507,"Sí",Calculations!$AB$4:$AB$1504,"1",Calculations!$Y$4:$Y$1504,"",'Data Entry'!$G$7:$G$1507,"Otra")+SUMIFS('Data Entry'!$AT$7:$AT$1507,'Data Entry'!$AU$7:$AU$1507,A13,'Data Entry'!$E$7:$E$1507,"Sí",Calculations!$AB$4:$AB$1504,"1",Calculations!$Y$4:$Y$1504,"",'Data Entry'!$G$7:$G$1507,"Otra")+SUMIFS('Data Entry'!$AW$7:$AW$1507,'Data Entry'!$AX$7:$AX$1507,A13,'Data Entry'!$E$7:$E$1507,"Sí",Calculations!$AB$4:$AB$1504,"1",Calculations!$Y$4:$Y$1504,"",'Data Entry'!$G$7:$G$1507,"Otra")+SUMIFS('Data Entry'!$AZ$7:$AZ$1507,'Data Entry'!$BA$7:$BA$1507,A13,'Data Entry'!$E$7:$E$1507,"Sí",Calculations!$AB$4:$AB$1504,"1",Calculations!$Y$4:$Y$1504,"",'Data Entry'!$G$7:$G$1507,"Otra")</f>
        <v>0</v>
      </c>
      <c r="I13" s="183">
        <f t="shared" si="0"/>
        <v>0</v>
      </c>
      <c r="J13" s="183">
        <f t="shared" si="1"/>
        <v>0</v>
      </c>
      <c r="K13" s="183">
        <f t="shared" si="2"/>
        <v>0</v>
      </c>
      <c r="L13" s="182">
        <f>SUMIFS('Data Entry'!$AQ$7:$AQ$1507,'Data Entry'!$AR$7:$AR$1507,A13,'Data Entry'!$E$7:$E$1507,"Sí",Calculations!$Z$4:$Z$1504,"1",Calculations!$Y$4:$Y$1504,"",'Data Entry'!$G$7:$G$1507,"Oral")+SUMIFS('Data Entry'!$AT$7:$AT$1507,'Data Entry'!$AU$7:$AU$1507,A13,'Data Entry'!$E$7:$E$1507,"Sí",Calculations!$Z$4:$Z$1504,"1",Calculations!$Y$4:$Y$1504,"",'Data Entry'!$G$7:$G$1507,"Oral")+SUMIFS('Data Entry'!$AW$7:$AW$1507,'Data Entry'!$AX$7:$AX$1507,A13,'Data Entry'!$E$7:$E$1507,"Sí",Calculations!$Z$4:$Z$1504,"1",Calculations!$Y$4:$Y$1504,"",'Data Entry'!$G$7:$G$1507,"Oral")+SUMIFS('Data Entry'!$AZ$7:$AZ$1507,'Data Entry'!$BA$7:$BA$1507,A13,'Data Entry'!$E$7:$E$1507,"Sí",Calculations!$Z$4:$Z$1504,"1",Calculations!$Y$4:$Y$1504,"",'Data Entry'!$G$7:$G$1507,"Oral")</f>
        <v>0</v>
      </c>
      <c r="M13" s="182">
        <f>SUMIFS('Data Entry'!$AQ$7:$AQ$1507,'Data Entry'!$AR$7:$AR$1507,A13,'Data Entry'!$E$7:$E$1507,"Sí",Calculations!$Z$4:$Z$1504,"1",Calculations!$Y$4:$Y$1504,"",'Data Entry'!$G$7:$G$1507,"Parenteral")+SUMIFS('Data Entry'!$AT$7:$AT$1507,'Data Entry'!$AU$7:$AU$1507,A13,'Data Entry'!$E$7:$E$1507,"Sí",Calculations!$Z$4:$Z$1504,"1",Calculations!$Y$4:$Y$1504,"",'Data Entry'!$G$7:$G$1507,"Parenteral")+SUMIFS('Data Entry'!$AW$7:$AW$1507,'Data Entry'!$AX$7:$AX$1507,A13,'Data Entry'!$E$7:$E$1507,"Sí",Calculations!$Z$4:$Z$1504,"1",Calculations!$Y$4:$Y$1504,"",'Data Entry'!$G$7:$G$1507,"Parenteral")+SUMIFS('Data Entry'!$AZ$7:$AZ$1507,'Data Entry'!$BA$7:$BA$1507,A13,'Data Entry'!$E$7:$E$1507,"Sí",Calculations!$Z$4:$Z$1504,"1",Calculations!$Y$4:$Y$1504,"",'Data Entry'!$G$7:$G$1507,"Parenteral")</f>
        <v>0</v>
      </c>
      <c r="N13" s="182">
        <f>SUMIFS('Data Entry'!$AQ$7:$AQ$1507,'Data Entry'!$AR$7:$AR$1507,A13,'Data Entry'!$E$7:$E$1507,"Sí",Calculations!$Z$4:$Z$1504,"1",Calculations!$Y$4:$Y$1504,"",'Data Entry'!$G$7:$G$1507,"Otra")+SUMIFS('Data Entry'!$AT$7:$AT$1507,'Data Entry'!$AU$7:$AU$1507,A13,'Data Entry'!$E$7:$E$1507,"Sí",Calculations!$Z$4:$Z$1504,"1",Calculations!$Y$4:$Y$1504,"",'Data Entry'!$G$7:$G$1507,"Otra")+SUMIFS('Data Entry'!$AW$7:$AW$1507,'Data Entry'!$AX$7:$AX$1507,A13,'Data Entry'!$E$7:$E$1507,"Sí",Calculations!$Z$4:$Z$1504,"1",Calculations!$Y$4:$Y$1504,"",'Data Entry'!$G$7:$G$1507,"Otra")+SUMIFS('Data Entry'!$AZ$7:$AZ$1507,'Data Entry'!$BA$7:$BA$1507,A13,'Data Entry'!$E$7:$E$1507,"Sí",Calculations!$Z$4:$Z$1504,"1",Calculations!$Y$4:$Y$1504,"",'Data Entry'!$G$7:$G$1507,"Otra")</f>
        <v>0</v>
      </c>
      <c r="O13" s="181">
        <f>SUMIFS('Data Entry'!$AQ$7:$AQ$1507,'Data Entry'!$AR$7:$AR$1507,A13,'Data Entry'!$E$7:$E$1507,"Sí",Calculations!$AA$4:$AA$1504,"1",Calculations!$Y$4:$Y$1504,"",'Data Entry'!$G$7:$G$1507,"Oral")+SUMIFS('Data Entry'!$AT$7:$AT$1507,'Data Entry'!$AU$7:$AU$1507,A13,'Data Entry'!$E$7:$E$1507,"Sí",Calculations!$AA$4:$AA$1504,"1",Calculations!$Y$4:$Y$1504,"",'Data Entry'!$G$7:$G$1507,"Oral")+SUMIFS('Data Entry'!$AW$7:$AW$1507,'Data Entry'!$AX$7:$AX$1507,A13,'Data Entry'!$E$7:$E$1507,"Sí",Calculations!$AA$4:$AA$1504,"1",Calculations!$Y$4:$Y$1504,"",'Data Entry'!$G$7:$G$1507,"Oral")+SUMIFS('Data Entry'!$AZ$7:$AZ$1507,'Data Entry'!$BA$7:$BA$1507,A13,'Data Entry'!$E$7:$E$1507,"Sí",Calculations!$AA$4:$AA$1504,"1",Calculations!$Y$4:$Y$1504,"",'Data Entry'!$G$7:$G$1507,"Oral")</f>
        <v>0</v>
      </c>
      <c r="P13" s="181">
        <f>SUMIFS('Data Entry'!$AQ$7:$AQ$1507,'Data Entry'!$AR$7:$AR$1507,A13,'Data Entry'!$E$7:$E$1507,"Sí",Calculations!$AA$4:$AA$1504,"1",Calculations!$Y$4:$Y$1504,"",'Data Entry'!$G$7:$G$1507,"Parenteral")+SUMIFS('Data Entry'!$AT$7:$AT$1507,'Data Entry'!$AU$7:$AU$1507,A13,'Data Entry'!$E$7:$E$1507,"Sí",Calculations!$AA$4:$AA$1504,"1",Calculations!$Y$4:$Y$1504,"",'Data Entry'!$G$7:$G$1507,"Parenteral")+SUMIFS('Data Entry'!$AW$7:$AW$1507,'Data Entry'!$AX$7:$AX$1507,A13,'Data Entry'!$E$7:$E$1507,"Sí",Calculations!$AA$4:$AA$1504,"1",Calculations!$Y$4:$Y$1504,"",'Data Entry'!$G$7:$G$1507,"Parenteral")+SUMIFS('Data Entry'!$AZ$7:$AZ$1507,'Data Entry'!$BA$7:$BA$1507,A13,'Data Entry'!$E$7:$E$1507,"Sí",Calculations!$AA$4:$AA$1504,"1",Calculations!$Y$4:$Y$1504,"",'Data Entry'!$G$7:$G$1507,"Parenteral")</f>
        <v>0</v>
      </c>
      <c r="Q13" s="196">
        <f>SUMIFS('Data Entry'!$AQ$7:$AQ$1507,'Data Entry'!$AR$7:$AR$1507,A13,'Data Entry'!$E$7:$E$1507,"Sí",Calculations!$AA$4:$AA$1504,"1",Calculations!$Y$4:$Y$1504,"",'Data Entry'!$G$7:$G$1507,"Otra")+SUMIFS('Data Entry'!$AT$7:$AT$1507,'Data Entry'!$AU$7:$AU$1507,A13,'Data Entry'!$E$7:$E$1507,"Sí",Calculations!$AA$4:$AA$1504,"1",Calculations!$Y$4:$Y$1504,"",'Data Entry'!$G$7:$G$1507,"Otra")+SUMIFS('Data Entry'!$AW$7:$AW$1507,'Data Entry'!$AX$7:$AX$1507,A13,'Data Entry'!$E$7:$E$1507,"Sí",Calculations!$AA$4:$AA$1504,"1",Calculations!$Y$4:$Y$1504,"",'Data Entry'!$G$7:$G$1507,"Otra")+SUMIFS('Data Entry'!$AZ$7:$AZ$1507,'Data Entry'!$BA$7:$BA$1507,A13,'Data Entry'!$E$7:$E$1507,"Sí",Calculations!$AA$4:$AA$1504,"1",Calculations!$Y$4:$Y$1504,"",'Data Entry'!$G$7:$G$1507,"Otra")</f>
        <v>0</v>
      </c>
      <c r="R13" s="222">
        <f>SUMIFS('Data Entry'!$AQ$7:$AQ$1507,'Data Entry'!$AR$7:$AR$1507,A13,'Data Entry'!F$7:$F$1507,"Sí")+SUMIFS('Data Entry'!$AT$7:$AT$1507,'Data Entry'!$AU$7:$AU$1507,A12,'Data Entry'!F$7:$F$1507,"Sí")+SUMIFS('Data Entry'!$AW$7:$AW$1507,'Data Entry'!$AX$7:$AX$1507,A12,'Data Entry'!F$7:$F$1507,"Sí")+SUMIFS('Data Entry'!$AZ$7:$AZ$1507,'Data Entry'!$BA$7:$BA$1507,A12,'Data Entry'!F$7:$F$1507,"Sí")</f>
        <v>0</v>
      </c>
    </row>
    <row r="14" spans="1:18" ht="15" customHeight="1">
      <c r="A14" s="210" t="s">
        <v>103</v>
      </c>
      <c r="B14" s="219">
        <f>SUMIF('Data Entry'!$AR$7:$AR$1507,A14,'Data Entry'!$AQ$7:$AQ$1507)+SUMIF('Data Entry'!$AU$7:$AU$1507,A14,'Data Entry'!$AT$7:$AT$1507)+SUMIF('Data Entry'!$AX$7:$AX$1507,A14,'Data Entry'!$AW$7:$AW$1507)+SUMIF('Data Entry'!$BA$7:$BA$1507,A14,'Data Entry'!$AZ$7:$AZ$1507)</f>
        <v>0</v>
      </c>
      <c r="C14" s="193">
        <f>SUMIFS('Data Entry'!$AQ$7:$AQ$1507,'Data Entry'!$AR$7:$AR$1507,A14,'Data Entry'!$E$7:$E$1507,"Sí",'Data Entry'!$G$7:$G$1507,"Oral")+SUMIFS('Data Entry'!$AT$7:$AT$1507,'Data Entry'!$AU$7:$AU$1507,A14,'Data Entry'!$E$7:$E$1507,"Sí",'Data Entry'!$G$7:$G$1507,"Oral")+SUMIFS('Data Entry'!$AW$7:$AW$1507,'Data Entry'!$AX$7:$AX$1507,A14,'Data Entry'!$E$7:$E$1507,"Sí",'Data Entry'!$G$7:$G$1507,"Oral")+SUMIFS('Data Entry'!$AZ$7:$AZ$1507,'Data Entry'!$BA$7:$BA$1507,A14,'Data Entry'!$E$7:$E$1507,"Sí",'Data Entry'!$G$7:$G$1507,"Oral")</f>
        <v>0</v>
      </c>
      <c r="D14" s="81">
        <f>SUMIFS('Data Entry'!$AQ$7:$AQ$1507,'Data Entry'!$AR$7:$AR$1507,A14,'Data Entry'!$E$7:$E$1507,"Sí",'Data Entry'!$G$7:$G$1507,"Parenteral")+SUMIFS('Data Entry'!$AT$7:$AT$1507,'Data Entry'!$AU$7:$AU$1507,A14,'Data Entry'!$E$7:$E$1507,"Sí",'Data Entry'!$G$7:$G$1507,"Parenteral")+SUMIFS('Data Entry'!$AW$7:$AW$1507,'Data Entry'!$AX$7:$AX$1507,A14,'Data Entry'!$E$7:$E$1507,"Sí",'Data Entry'!$G$7:$G$1507,"Parenteral")+SUMIFS('Data Entry'!$AZ$7:$AZ$1507,'Data Entry'!$BA$7:$BA$1507,A14,'Data Entry'!$E$7:$E$1507,"Sí",'Data Entry'!$G$7:$G$1507,"Parenteral")</f>
        <v>0</v>
      </c>
      <c r="E14" s="81">
        <f>SUMIFS('Data Entry'!$AQ$7:$AQ$1507,'Data Entry'!$AR$7:$AR$1507,A14,'Data Entry'!$E$7:$E$1507,"Sí",'Data Entry'!$G$7:$G$1507,"Otra")+SUMIFS('Data Entry'!$AT$7:$AT$1507,'Data Entry'!$AU$7:$AU$1507,A14,'Data Entry'!$E$7:$E$1507,"Sí",'Data Entry'!$G$7:$G$1507,"Otra")+SUMIFS('Data Entry'!$AW$7:$AW$1507,'Data Entry'!$AX$7:$AX$1507,A14,'Data Entry'!$E$7:$E$1507,"Sí",'Data Entry'!$G$7:$G$1507,"Otra")+SUMIFS('Data Entry'!$AZ$7:$AZ$1507,'Data Entry'!$BA$7:$BA$1507,A14,'Data Entry'!$E$7:$E$1507,"Sí",'Data Entry'!$G$7:$G$1507,"Otra")</f>
        <v>0</v>
      </c>
      <c r="F14" s="97">
        <f>SUMIFS('Data Entry'!$AQ$7:$AQ$1507,'Data Entry'!$AR$7:$AR$1507,A14,'Data Entry'!$E$7:$E$1507,"Sí",Calculations!$AB$4:$AB$1504,"1",Calculations!$Y$4:$Y$1504,"",'Data Entry'!$G$7:$G$1507,"Oral")+SUMIFS('Data Entry'!$AT$7:$AT$1507,'Data Entry'!$AU$7:$AU$1507,A14,'Data Entry'!$E$7:$E$1507,"Sí",Calculations!$AB$4:$AB$1504,"1",Calculations!$Y$4:$Y$1504,"",'Data Entry'!$G$7:$G$1507,"Oral")+SUMIFS('Data Entry'!$AW$7:$AW$1507,'Data Entry'!$AX$7:$AX$1507,A14,'Data Entry'!$E$7:$E$1507,"Sí",Calculations!$AB$4:$AB$1504,"1",Calculations!$Y$4:$Y$1504,"",'Data Entry'!$G$7:$G$1507,"Oral")+SUMIFS('Data Entry'!$AZ$7:$AZ$1507,'Data Entry'!$BA$7:$BA$1507,A14,'Data Entry'!$E$7:$E$1507,"Sí",Calculations!$AB$4:$AB$1504,"1",Calculations!$Y$4:$Y$1504,"",'Data Entry'!$G$7:$G$1507,"Oral")</f>
        <v>0</v>
      </c>
      <c r="G14" s="97">
        <f>SUMIFS('Data Entry'!$AQ$7:$AQ$1507,'Data Entry'!$AR$7:$AR$1507,A14,'Data Entry'!$E$7:$E$1507,"Sí",Calculations!$AB$4:$AB$1504,"1",Calculations!$Y$4:$Y$1504,"",'Data Entry'!$G$7:$G$1507,"Parenteral")+SUMIFS('Data Entry'!$AT$7:$AT$1507,'Data Entry'!$AU$7:$AU$1507,A14,'Data Entry'!$E$7:$E$1507,"Sí",Calculations!$AB$4:$AB$1504,"1",Calculations!$Y$4:$Y$1504,"",'Data Entry'!$G$7:$G$1507,"Parenteral")+SUMIFS('Data Entry'!$AW$7:$AW$1507,'Data Entry'!$AX$7:$AX$1507,A14,'Data Entry'!$E$7:$E$1507,"Sí",Calculations!$AB$4:$AB$1504,"1",Calculations!$Y$4:$Y$1504,"",'Data Entry'!$G$7:$G$1507,"Parenteral")+SUMIFS('Data Entry'!$AZ$7:$AZ$1507,'Data Entry'!$BA$7:$BA$1507,A14,'Data Entry'!$E$7:$E$1507,"Sí",Calculations!$AB$4:$AB$1504,"1",Calculations!$Y$4:$Y$1504,"",'Data Entry'!$G$7:$G$1507,"Parenteral")</f>
        <v>0</v>
      </c>
      <c r="H14" s="97">
        <f>SUMIFS('Data Entry'!$AQ$7:$AQ$1507,'Data Entry'!$AR$7:$AR$1507,A14,'Data Entry'!$E$7:$E$1507,"Sí",Calculations!$AB$4:$AB$1504,"1",Calculations!$Y$4:$Y$1504,"",'Data Entry'!$G$7:$G$1507,"Otra")+SUMIFS('Data Entry'!$AT$7:$AT$1507,'Data Entry'!$AU$7:$AU$1507,A14,'Data Entry'!$E$7:$E$1507,"Sí",Calculations!$AB$4:$AB$1504,"1",Calculations!$Y$4:$Y$1504,"",'Data Entry'!$G$7:$G$1507,"Otra")+SUMIFS('Data Entry'!$AW$7:$AW$1507,'Data Entry'!$AX$7:$AX$1507,A14,'Data Entry'!$E$7:$E$1507,"Sí",Calculations!$AB$4:$AB$1504,"1",Calculations!$Y$4:$Y$1504,"",'Data Entry'!$G$7:$G$1507,"Otra")+SUMIFS('Data Entry'!$AZ$7:$AZ$1507,'Data Entry'!$BA$7:$BA$1507,A14,'Data Entry'!$E$7:$E$1507,"Sí",Calculations!$AB$4:$AB$1504,"1",Calculations!$Y$4:$Y$1504,"",'Data Entry'!$G$7:$G$1507,"Otra")</f>
        <v>0</v>
      </c>
      <c r="I14" s="98">
        <f t="shared" si="0"/>
        <v>0</v>
      </c>
      <c r="J14" s="98">
        <f t="shared" si="1"/>
        <v>0</v>
      </c>
      <c r="K14" s="98">
        <f t="shared" si="2"/>
        <v>0</v>
      </c>
      <c r="L14" s="99">
        <f>SUMIFS('Data Entry'!$AQ$7:$AQ$1507,'Data Entry'!$AR$7:$AR$1507,A14,'Data Entry'!$E$7:$E$1507,"Sí",Calculations!$Z$4:$Z$1504,"1",Calculations!$Y$4:$Y$1504,"",'Data Entry'!$G$7:$G$1507,"Oral")+SUMIFS('Data Entry'!$AT$7:$AT$1507,'Data Entry'!$AU$7:$AU$1507,A14,'Data Entry'!$E$7:$E$1507,"Sí",Calculations!$Z$4:$Z$1504,"1",Calculations!$Y$4:$Y$1504,"",'Data Entry'!$G$7:$G$1507,"Oral")+SUMIFS('Data Entry'!$AW$7:$AW$1507,'Data Entry'!$AX$7:$AX$1507,A14,'Data Entry'!$E$7:$E$1507,"Sí",Calculations!$Z$4:$Z$1504,"1",Calculations!$Y$4:$Y$1504,"",'Data Entry'!$G$7:$G$1507,"Oral")+SUMIFS('Data Entry'!$AZ$7:$AZ$1507,'Data Entry'!$BA$7:$BA$1507,A14,'Data Entry'!$E$7:$E$1507,"Sí",Calculations!$Z$4:$Z$1504,"1",Calculations!$Y$4:$Y$1504,"",'Data Entry'!$G$7:$G$1507,"Oral")</f>
        <v>0</v>
      </c>
      <c r="M14" s="99">
        <f>SUMIFS('Data Entry'!$AQ$7:$AQ$1507,'Data Entry'!$AR$7:$AR$1507,A14,'Data Entry'!$E$7:$E$1507,"Sí",Calculations!$Z$4:$Z$1504,"1",Calculations!$Y$4:$Y$1504,"",'Data Entry'!$G$7:$G$1507,"Parenteral")+SUMIFS('Data Entry'!$AT$7:$AT$1507,'Data Entry'!$AU$7:$AU$1507,A14,'Data Entry'!$E$7:$E$1507,"Sí",Calculations!$Z$4:$Z$1504,"1",Calculations!$Y$4:$Y$1504,"",'Data Entry'!$G$7:$G$1507,"Parenteral")+SUMIFS('Data Entry'!$AW$7:$AW$1507,'Data Entry'!$AX$7:$AX$1507,A14,'Data Entry'!$E$7:$E$1507,"Sí",Calculations!$Z$4:$Z$1504,"1",Calculations!$Y$4:$Y$1504,"",'Data Entry'!$G$7:$G$1507,"Parenteral")+SUMIFS('Data Entry'!$AZ$7:$AZ$1507,'Data Entry'!$BA$7:$BA$1507,A14,'Data Entry'!$E$7:$E$1507,"Sí",Calculations!$Z$4:$Z$1504,"1",Calculations!$Y$4:$Y$1504,"",'Data Entry'!$G$7:$G$1507,"Parenteral")</f>
        <v>0</v>
      </c>
      <c r="N14" s="99">
        <f>SUMIFS('Data Entry'!$AQ$7:$AQ$1507,'Data Entry'!$AR$7:$AR$1507,A14,'Data Entry'!$E$7:$E$1507,"Sí",Calculations!$Z$4:$Z$1504,"1",Calculations!$Y$4:$Y$1504,"",'Data Entry'!$G$7:$G$1507,"Otra")+SUMIFS('Data Entry'!$AT$7:$AT$1507,'Data Entry'!$AU$7:$AU$1507,A14,'Data Entry'!$E$7:$E$1507,"Sí",Calculations!$Z$4:$Z$1504,"1",Calculations!$Y$4:$Y$1504,"",'Data Entry'!$G$7:$G$1507,"Otra")+SUMIFS('Data Entry'!$AW$7:$AW$1507,'Data Entry'!$AX$7:$AX$1507,A14,'Data Entry'!$E$7:$E$1507,"Sí",Calculations!$Z$4:$Z$1504,"1",Calculations!$Y$4:$Y$1504,"",'Data Entry'!$G$7:$G$1507,"Otra")+SUMIFS('Data Entry'!$AZ$7:$AZ$1507,'Data Entry'!$BA$7:$BA$1507,A14,'Data Entry'!$E$7:$E$1507,"Sí",Calculations!$Z$4:$Z$1504,"1",Calculations!$Y$4:$Y$1504,"",'Data Entry'!$G$7:$G$1507,"Otra")</f>
        <v>0</v>
      </c>
      <c r="O14" s="99">
        <f>SUMIFS('Data Entry'!$AQ$7:$AQ$1507,'Data Entry'!$AR$7:$AR$1507,A14,'Data Entry'!$E$7:$E$1507,"Sí",Calculations!$AA$4:$AA$1504,"1",Calculations!$Y$4:$Y$1504,"",'Data Entry'!$G$7:$G$1507,"Oral")+SUMIFS('Data Entry'!$AT$7:$AT$1507,'Data Entry'!$AU$7:$AU$1507,A14,'Data Entry'!$E$7:$E$1507,"Sí",Calculations!$AA$4:$AA$1504,"1",Calculations!$Y$4:$Y$1504,"",'Data Entry'!$G$7:$G$1507,"Oral")+SUMIFS('Data Entry'!$AW$7:$AW$1507,'Data Entry'!$AX$7:$AX$1507,A14,'Data Entry'!$E$7:$E$1507,"Sí",Calculations!$AA$4:$AA$1504,"1",Calculations!$Y$4:$Y$1504,"",'Data Entry'!$G$7:$G$1507,"Oral")+SUMIFS('Data Entry'!$AZ$7:$AZ$1507,'Data Entry'!$BA$7:$BA$1507,A14,'Data Entry'!$E$7:$E$1507,"Sí",Calculations!$AA$4:$AA$1504,"1",Calculations!$Y$4:$Y$1504,"",'Data Entry'!$G$7:$G$1507,"Oral")</f>
        <v>0</v>
      </c>
      <c r="P14" s="99">
        <f>SUMIFS('Data Entry'!$AQ$7:$AQ$1507,'Data Entry'!$AR$7:$AR$1507,A14,'Data Entry'!$E$7:$E$1507,"Sí",Calculations!$AA$4:$AA$1504,"1",Calculations!$Y$4:$Y$1504,"",'Data Entry'!$G$7:$G$1507,"Parenteral")+SUMIFS('Data Entry'!$AT$7:$AT$1507,'Data Entry'!$AU$7:$AU$1507,A14,'Data Entry'!$E$7:$E$1507,"Sí",Calculations!$AA$4:$AA$1504,"1",Calculations!$Y$4:$Y$1504,"",'Data Entry'!$G$7:$G$1507,"Parenteral")+SUMIFS('Data Entry'!$AW$7:$AW$1507,'Data Entry'!$AX$7:$AX$1507,A14,'Data Entry'!$E$7:$E$1507,"Sí",Calculations!$AA$4:$AA$1504,"1",Calculations!$Y$4:$Y$1504,"",'Data Entry'!$G$7:$G$1507,"Parenteral")+SUMIFS('Data Entry'!$AZ$7:$AZ$1507,'Data Entry'!$BA$7:$BA$1507,A14,'Data Entry'!$E$7:$E$1507,"Sí",Calculations!$AA$4:$AA$1504,"1",Calculations!$Y$4:$Y$1504,"",'Data Entry'!$G$7:$G$1507,"Parenteral")</f>
        <v>0</v>
      </c>
      <c r="Q14" s="194">
        <f>SUMIFS('Data Entry'!$AQ$7:$AQ$1507,'Data Entry'!$AR$7:$AR$1507,A14,'Data Entry'!$E$7:$E$1507,"Sí",Calculations!$AA$4:$AA$1504,"1",Calculations!$Y$4:$Y$1504,"",'Data Entry'!$G$7:$G$1507,"Otra")+SUMIFS('Data Entry'!$AT$7:$AT$1507,'Data Entry'!$AU$7:$AU$1507,A14,'Data Entry'!$E$7:$E$1507,"Sí",Calculations!$AA$4:$AA$1504,"1",Calculations!$Y$4:$Y$1504,"",'Data Entry'!$G$7:$G$1507,"Otra")+SUMIFS('Data Entry'!$AW$7:$AW$1507,'Data Entry'!$AX$7:$AX$1507,A14,'Data Entry'!$E$7:$E$1507,"Sí",Calculations!$AA$4:$AA$1504,"1",Calculations!$Y$4:$Y$1504,"",'Data Entry'!$G$7:$G$1507,"Otra")+SUMIFS('Data Entry'!$AZ$7:$AZ$1507,'Data Entry'!$BA$7:$BA$1507,A14,'Data Entry'!$E$7:$E$1507,"Sí",Calculations!$AA$4:$AA$1504,"1",Calculations!$Y$4:$Y$1504,"",'Data Entry'!$G$7:$G$1507,"Otra")</f>
        <v>0</v>
      </c>
      <c r="R14" s="220">
        <f>SUMIFS('Data Entry'!$AQ$7:$AQ$1507,'Data Entry'!$AR$7:$AR$1507,A14,'Data Entry'!F$7:$F$1507,"Sí")+SUMIFS('Data Entry'!$AT$7:$AT$1507,'Data Entry'!$AU$7:$AU$1507,A13,'Data Entry'!F$7:$F$1507,"Sí")+SUMIFS('Data Entry'!$AW$7:$AW$1507,'Data Entry'!$AX$7:$AX$1507,A13,'Data Entry'!F$7:$F$1507,"Sí")+SUMIFS('Data Entry'!$AZ$7:$AZ$1507,'Data Entry'!$BA$7:$BA$1507,A13,'Data Entry'!F$7:$F$1507,"Sí")</f>
        <v>0</v>
      </c>
    </row>
    <row r="15" spans="1:18" ht="15" customHeight="1">
      <c r="A15" s="211" t="s">
        <v>104</v>
      </c>
      <c r="B15" s="221">
        <f>SUMIF('Data Entry'!$AR$7:$AR$1507,A15,'Data Entry'!$AQ$7:$AQ$1507)+SUMIF('Data Entry'!$AU$7:$AU$1507,A15,'Data Entry'!$AT$7:$AT$1507)+SUMIF('Data Entry'!$AX$7:$AX$1507,A15,'Data Entry'!$AW$7:$AW$1507)+SUMIF('Data Entry'!$BA$7:$BA$1507,A15,'Data Entry'!$AZ$7:$AZ$1507)</f>
        <v>0</v>
      </c>
      <c r="C15" s="195">
        <f>SUMIFS('Data Entry'!$AQ$7:$AQ$1507,'Data Entry'!$AR$7:$AR$1507,A15,'Data Entry'!$E$7:$E$1507,"Sí",'Data Entry'!$G$7:$G$1507,"Oral")+SUMIFS('Data Entry'!$AT$7:$AT$1507,'Data Entry'!$AU$7:$AU$1507,A15,'Data Entry'!$E$7:$E$1507,"Sí",'Data Entry'!$G$7:$G$1507,"Oral")+SUMIFS('Data Entry'!$AW$7:$AW$1507,'Data Entry'!$AX$7:$AX$1507,A15,'Data Entry'!$E$7:$E$1507,"Sí",'Data Entry'!$G$7:$G$1507,"Oral")+SUMIFS('Data Entry'!$AZ$7:$AZ$1507,'Data Entry'!$BA$7:$BA$1507,A15,'Data Entry'!$E$7:$E$1507,"Sí",'Data Entry'!$G$7:$G$1507,"Oral")</f>
        <v>0</v>
      </c>
      <c r="D15" s="84">
        <f>SUMIFS('Data Entry'!$AQ$7:$AQ$1507,'Data Entry'!$AR$7:$AR$1507,A15,'Data Entry'!$E$7:$E$1507,"Sí",'Data Entry'!$G$7:$G$1507,"Parenteral")+SUMIFS('Data Entry'!$AT$7:$AT$1507,'Data Entry'!$AU$7:$AU$1507,A15,'Data Entry'!$E$7:$E$1507,"Sí",'Data Entry'!$G$7:$G$1507,"Parenteral")+SUMIFS('Data Entry'!$AW$7:$AW$1507,'Data Entry'!$AX$7:$AX$1507,A15,'Data Entry'!$E$7:$E$1507,"Sí",'Data Entry'!$G$7:$G$1507,"Parenteral")+SUMIFS('Data Entry'!$AZ$7:$AZ$1507,'Data Entry'!$BA$7:$BA$1507,A15,'Data Entry'!$E$7:$E$1507,"Sí",'Data Entry'!$G$7:$G$1507,"Parenteral")</f>
        <v>0</v>
      </c>
      <c r="E15" s="84">
        <f>SUMIFS('Data Entry'!$AQ$7:$AQ$1507,'Data Entry'!$AR$7:$AR$1507,A15,'Data Entry'!$E$7:$E$1507,"Sí",'Data Entry'!$G$7:$G$1507,"Otra")+SUMIFS('Data Entry'!$AT$7:$AT$1507,'Data Entry'!$AU$7:$AU$1507,A15,'Data Entry'!$E$7:$E$1507,"Sí",'Data Entry'!$G$7:$G$1507,"Otra")+SUMIFS('Data Entry'!$AW$7:$AW$1507,'Data Entry'!$AX$7:$AX$1507,A15,'Data Entry'!$E$7:$E$1507,"Sí",'Data Entry'!$G$7:$G$1507,"Otra")+SUMIFS('Data Entry'!$AZ$7:$AZ$1507,'Data Entry'!$BA$7:$BA$1507,A15,'Data Entry'!$E$7:$E$1507,"Sí",'Data Entry'!$G$7:$G$1507,"Otra")</f>
        <v>0</v>
      </c>
      <c r="F15" s="184">
        <f>SUMIFS('Data Entry'!$AQ$7:$AQ$1507,'Data Entry'!$AR$7:$AR$1507,A15,'Data Entry'!$E$7:$E$1507,"Sí",Calculations!$AB$4:$AB$1504,"1",Calculations!$Y$4:$Y$1504,"",'Data Entry'!$G$7:$G$1507,"Oral")+SUMIFS('Data Entry'!$AT$7:$AT$1507,'Data Entry'!$AU$7:$AU$1507,A15,'Data Entry'!$E$7:$E$1507,"Sí",Calculations!$AB$4:$AB$1504,"1",Calculations!$Y$4:$Y$1504,"",'Data Entry'!$G$7:$G$1507,"Oral")+SUMIFS('Data Entry'!$AW$7:$AW$1507,'Data Entry'!$AX$7:$AX$1507,A15,'Data Entry'!$E$7:$E$1507,"Sí",Calculations!$AB$4:$AB$1504,"1",Calculations!$Y$4:$Y$1504,"",'Data Entry'!$G$7:$G$1507,"Oral")+SUMIFS('Data Entry'!$AZ$7:$AZ$1507,'Data Entry'!$BA$7:$BA$1507,A15,'Data Entry'!$E$7:$E$1507,"Sí",Calculations!$AB$4:$AB$1504,"1",Calculations!$Y$4:$Y$1504,"",'Data Entry'!$G$7:$G$1507,"Oral")</f>
        <v>0</v>
      </c>
      <c r="G15" s="184">
        <f>SUMIFS('Data Entry'!$AQ$7:$AQ$1507,'Data Entry'!$AR$7:$AR$1507,A15,'Data Entry'!$E$7:$E$1507,"Sí",Calculations!$AB$4:$AB$1504,"1",Calculations!$Y$4:$Y$1504,"",'Data Entry'!$G$7:$G$1507,"Parenteral")+SUMIFS('Data Entry'!$AT$7:$AT$1507,'Data Entry'!$AU$7:$AU$1507,A15,'Data Entry'!$E$7:$E$1507,"Sí",Calculations!$AB$4:$AB$1504,"1",Calculations!$Y$4:$Y$1504,"",'Data Entry'!$G$7:$G$1507,"Parenteral")+SUMIFS('Data Entry'!$AW$7:$AW$1507,'Data Entry'!$AX$7:$AX$1507,A15,'Data Entry'!$E$7:$E$1507,"Sí",Calculations!$AB$4:$AB$1504,"1",Calculations!$Y$4:$Y$1504,"",'Data Entry'!$G$7:$G$1507,"Parenteral")+SUMIFS('Data Entry'!$AZ$7:$AZ$1507,'Data Entry'!$BA$7:$BA$1507,A15,'Data Entry'!$E$7:$E$1507,"Sí",Calculations!$AB$4:$AB$1504,"1",Calculations!$Y$4:$Y$1504,"",'Data Entry'!$G$7:$G$1507,"Parenteral")</f>
        <v>0</v>
      </c>
      <c r="H15" s="184">
        <f>SUMIFS('Data Entry'!$AQ$7:$AQ$1507,'Data Entry'!$AR$7:$AR$1507,A15,'Data Entry'!$E$7:$E$1507,"Sí",Calculations!$AB$4:$AB$1504,"1",Calculations!$Y$4:$Y$1504,"",'Data Entry'!$G$7:$G$1507,"Otra")+SUMIFS('Data Entry'!$AT$7:$AT$1507,'Data Entry'!$AU$7:$AU$1507,A15,'Data Entry'!$E$7:$E$1507,"Sí",Calculations!$AB$4:$AB$1504,"1",Calculations!$Y$4:$Y$1504,"",'Data Entry'!$G$7:$G$1507,"Otra")+SUMIFS('Data Entry'!$AW$7:$AW$1507,'Data Entry'!$AX$7:$AX$1507,A15,'Data Entry'!$E$7:$E$1507,"Sí",Calculations!$AB$4:$AB$1504,"1",Calculations!$Y$4:$Y$1504,"",'Data Entry'!$G$7:$G$1507,"Otra")+SUMIFS('Data Entry'!$AZ$7:$AZ$1507,'Data Entry'!$BA$7:$BA$1507,A15,'Data Entry'!$E$7:$E$1507,"Sí",Calculations!$AB$4:$AB$1504,"1",Calculations!$Y$4:$Y$1504,"",'Data Entry'!$G$7:$G$1507,"Otra")</f>
        <v>0</v>
      </c>
      <c r="I15" s="183">
        <f t="shared" si="0"/>
        <v>0</v>
      </c>
      <c r="J15" s="183">
        <f t="shared" si="1"/>
        <v>0</v>
      </c>
      <c r="K15" s="183">
        <f t="shared" si="2"/>
        <v>0</v>
      </c>
      <c r="L15" s="182">
        <f>SUMIFS('Data Entry'!$AQ$7:$AQ$1507,'Data Entry'!$AR$7:$AR$1507,A15,'Data Entry'!$E$7:$E$1507,"Sí",Calculations!$Z$4:$Z$1504,"1",Calculations!$Y$4:$Y$1504,"",'Data Entry'!$G$7:$G$1507,"Oral")+SUMIFS('Data Entry'!$AT$7:$AT$1507,'Data Entry'!$AU$7:$AU$1507,A15,'Data Entry'!$E$7:$E$1507,"Sí",Calculations!$Z$4:$Z$1504,"1",Calculations!$Y$4:$Y$1504,"",'Data Entry'!$G$7:$G$1507,"Oral")+SUMIFS('Data Entry'!$AW$7:$AW$1507,'Data Entry'!$AX$7:$AX$1507,A15,'Data Entry'!$E$7:$E$1507,"Sí",Calculations!$Z$4:$Z$1504,"1",Calculations!$Y$4:$Y$1504,"",'Data Entry'!$G$7:$G$1507,"Oral")+SUMIFS('Data Entry'!$AZ$7:$AZ$1507,'Data Entry'!$BA$7:$BA$1507,A15,'Data Entry'!$E$7:$E$1507,"Sí",Calculations!$Z$4:$Z$1504,"1",Calculations!$Y$4:$Y$1504,"",'Data Entry'!$G$7:$G$1507,"Oral")</f>
        <v>0</v>
      </c>
      <c r="M15" s="182">
        <f>SUMIFS('Data Entry'!$AQ$7:$AQ$1507,'Data Entry'!$AR$7:$AR$1507,A15,'Data Entry'!$E$7:$E$1507,"Sí",Calculations!$Z$4:$Z$1504,"1",Calculations!$Y$4:$Y$1504,"",'Data Entry'!$G$7:$G$1507,"Parenteral")+SUMIFS('Data Entry'!$AT$7:$AT$1507,'Data Entry'!$AU$7:$AU$1507,A15,'Data Entry'!$E$7:$E$1507,"Sí",Calculations!$Z$4:$Z$1504,"1",Calculations!$Y$4:$Y$1504,"",'Data Entry'!$G$7:$G$1507,"Parenteral")+SUMIFS('Data Entry'!$AW$7:$AW$1507,'Data Entry'!$AX$7:$AX$1507,A15,'Data Entry'!$E$7:$E$1507,"Sí",Calculations!$Z$4:$Z$1504,"1",Calculations!$Y$4:$Y$1504,"",'Data Entry'!$G$7:$G$1507,"Parenteral")+SUMIFS('Data Entry'!$AZ$7:$AZ$1507,'Data Entry'!$BA$7:$BA$1507,A15,'Data Entry'!$E$7:$E$1507,"Sí",Calculations!$Z$4:$Z$1504,"1",Calculations!$Y$4:$Y$1504,"",'Data Entry'!$G$7:$G$1507,"Parenteral")</f>
        <v>0</v>
      </c>
      <c r="N15" s="182">
        <f>SUMIFS('Data Entry'!$AQ$7:$AQ$1507,'Data Entry'!$AR$7:$AR$1507,A15,'Data Entry'!$E$7:$E$1507,"Sí",Calculations!$Z$4:$Z$1504,"1",Calculations!$Y$4:$Y$1504,"",'Data Entry'!$G$7:$G$1507,"Otra")+SUMIFS('Data Entry'!$AT$7:$AT$1507,'Data Entry'!$AU$7:$AU$1507,A15,'Data Entry'!$E$7:$E$1507,"Sí",Calculations!$Z$4:$Z$1504,"1",Calculations!$Y$4:$Y$1504,"",'Data Entry'!$G$7:$G$1507,"Otra")+SUMIFS('Data Entry'!$AW$7:$AW$1507,'Data Entry'!$AX$7:$AX$1507,A15,'Data Entry'!$E$7:$E$1507,"Sí",Calculations!$Z$4:$Z$1504,"1",Calculations!$Y$4:$Y$1504,"",'Data Entry'!$G$7:$G$1507,"Otra")+SUMIFS('Data Entry'!$AZ$7:$AZ$1507,'Data Entry'!$BA$7:$BA$1507,A15,'Data Entry'!$E$7:$E$1507,"Sí",Calculations!$Z$4:$Z$1504,"1",Calculations!$Y$4:$Y$1504,"",'Data Entry'!$G$7:$G$1507,"Otra")</f>
        <v>0</v>
      </c>
      <c r="O15" s="181">
        <f>SUMIFS('Data Entry'!$AQ$7:$AQ$1507,'Data Entry'!$AR$7:$AR$1507,A15,'Data Entry'!$E$7:$E$1507,"Sí",Calculations!$AA$4:$AA$1504,"1",Calculations!$Y$4:$Y$1504,"",'Data Entry'!$G$7:$G$1507,"Oral")+SUMIFS('Data Entry'!$AT$7:$AT$1507,'Data Entry'!$AU$7:$AU$1507,A15,'Data Entry'!$E$7:$E$1507,"Sí",Calculations!$AA$4:$AA$1504,"1",Calculations!$Y$4:$Y$1504,"",'Data Entry'!$G$7:$G$1507,"Oral")+SUMIFS('Data Entry'!$AW$7:$AW$1507,'Data Entry'!$AX$7:$AX$1507,A15,'Data Entry'!$E$7:$E$1507,"Sí",Calculations!$AA$4:$AA$1504,"1",Calculations!$Y$4:$Y$1504,"",'Data Entry'!$G$7:$G$1507,"Oral")+SUMIFS('Data Entry'!$AZ$7:$AZ$1507,'Data Entry'!$BA$7:$BA$1507,A15,'Data Entry'!$E$7:$E$1507,"Sí",Calculations!$AA$4:$AA$1504,"1",Calculations!$Y$4:$Y$1504,"",'Data Entry'!$G$7:$G$1507,"Oral")</f>
        <v>0</v>
      </c>
      <c r="P15" s="181">
        <f>SUMIFS('Data Entry'!$AQ$7:$AQ$1507,'Data Entry'!$AR$7:$AR$1507,A15,'Data Entry'!$E$7:$E$1507,"Sí",Calculations!$AA$4:$AA$1504,"1",Calculations!$Y$4:$Y$1504,"",'Data Entry'!$G$7:$G$1507,"Parenteral")+SUMIFS('Data Entry'!$AT$7:$AT$1507,'Data Entry'!$AU$7:$AU$1507,A15,'Data Entry'!$E$7:$E$1507,"Sí",Calculations!$AA$4:$AA$1504,"1",Calculations!$Y$4:$Y$1504,"",'Data Entry'!$G$7:$G$1507,"Parenteral")+SUMIFS('Data Entry'!$AW$7:$AW$1507,'Data Entry'!$AX$7:$AX$1507,A15,'Data Entry'!$E$7:$E$1507,"Sí",Calculations!$AA$4:$AA$1504,"1",Calculations!$Y$4:$Y$1504,"",'Data Entry'!$G$7:$G$1507,"Parenteral")+SUMIFS('Data Entry'!$AZ$7:$AZ$1507,'Data Entry'!$BA$7:$BA$1507,A15,'Data Entry'!$E$7:$E$1507,"Sí",Calculations!$AA$4:$AA$1504,"1",Calculations!$Y$4:$Y$1504,"",'Data Entry'!$G$7:$G$1507,"Parenteral")</f>
        <v>0</v>
      </c>
      <c r="Q15" s="196">
        <f>SUMIFS('Data Entry'!$AQ$7:$AQ$1507,'Data Entry'!$AR$7:$AR$1507,A15,'Data Entry'!$E$7:$E$1507,"Sí",Calculations!$AA$4:$AA$1504,"1",Calculations!$Y$4:$Y$1504,"",'Data Entry'!$G$7:$G$1507,"Otra")+SUMIFS('Data Entry'!$AT$7:$AT$1507,'Data Entry'!$AU$7:$AU$1507,A15,'Data Entry'!$E$7:$E$1507,"Sí",Calculations!$AA$4:$AA$1504,"1",Calculations!$Y$4:$Y$1504,"",'Data Entry'!$G$7:$G$1507,"Otra")+SUMIFS('Data Entry'!$AW$7:$AW$1507,'Data Entry'!$AX$7:$AX$1507,A15,'Data Entry'!$E$7:$E$1507,"Sí",Calculations!$AA$4:$AA$1504,"1",Calculations!$Y$4:$Y$1504,"",'Data Entry'!$G$7:$G$1507,"Otra")+SUMIFS('Data Entry'!$AZ$7:$AZ$1507,'Data Entry'!$BA$7:$BA$1507,A15,'Data Entry'!$E$7:$E$1507,"Sí",Calculations!$AA$4:$AA$1504,"1",Calculations!$Y$4:$Y$1504,"",'Data Entry'!$G$7:$G$1507,"Otra")</f>
        <v>0</v>
      </c>
      <c r="R15" s="222">
        <f>SUMIFS('Data Entry'!$AQ$7:$AQ$1507,'Data Entry'!$AR$7:$AR$1507,A15,'Data Entry'!F$7:$F$1507,"Sí")+SUMIFS('Data Entry'!$AT$7:$AT$1507,'Data Entry'!$AU$7:$AU$1507,A14,'Data Entry'!F$7:$F$1507,"Sí")+SUMIFS('Data Entry'!$AW$7:$AW$1507,'Data Entry'!$AX$7:$AX$1507,A14,'Data Entry'!F$7:$F$1507,"Sí")+SUMIFS('Data Entry'!$AZ$7:$AZ$1507,'Data Entry'!$BA$7:$BA$1507,A14,'Data Entry'!F$7:$F$1507,"Sí")</f>
        <v>0</v>
      </c>
    </row>
    <row r="16" spans="1:18" ht="15" customHeight="1">
      <c r="A16" s="210" t="s">
        <v>105</v>
      </c>
      <c r="B16" s="219">
        <f>SUMIF('Data Entry'!$AR$7:$AR$1507,A16,'Data Entry'!$AQ$7:$AQ$1507)+SUMIF('Data Entry'!$AU$7:$AU$1507,A16,'Data Entry'!$AT$7:$AT$1507)+SUMIF('Data Entry'!$AX$7:$AX$1507,A16,'Data Entry'!$AW$7:$AW$1507)+SUMIF('Data Entry'!$BA$7:$BA$1507,A16,'Data Entry'!$AZ$7:$AZ$1507)</f>
        <v>0</v>
      </c>
      <c r="C16" s="193">
        <f>SUMIFS('Data Entry'!$AQ$7:$AQ$1507,'Data Entry'!$AR$7:$AR$1507,A16,'Data Entry'!$E$7:$E$1507,"Sí",'Data Entry'!$G$7:$G$1507,"Oral")+SUMIFS('Data Entry'!$AT$7:$AT$1507,'Data Entry'!$AU$7:$AU$1507,A16,'Data Entry'!$E$7:$E$1507,"Sí",'Data Entry'!$G$7:$G$1507,"Oral")+SUMIFS('Data Entry'!$AW$7:$AW$1507,'Data Entry'!$AX$7:$AX$1507,A16,'Data Entry'!$E$7:$E$1507,"Sí",'Data Entry'!$G$7:$G$1507,"Oral")+SUMIFS('Data Entry'!$AZ$7:$AZ$1507,'Data Entry'!$BA$7:$BA$1507,A16,'Data Entry'!$E$7:$E$1507,"Sí",'Data Entry'!$G$7:$G$1507,"Oral")</f>
        <v>0</v>
      </c>
      <c r="D16" s="81">
        <f>SUMIFS('Data Entry'!$AQ$7:$AQ$1507,'Data Entry'!$AR$7:$AR$1507,A16,'Data Entry'!$E$7:$E$1507,"Sí",'Data Entry'!$G$7:$G$1507,"Parenteral")+SUMIFS('Data Entry'!$AT$7:$AT$1507,'Data Entry'!$AU$7:$AU$1507,A16,'Data Entry'!$E$7:$E$1507,"Sí",'Data Entry'!$G$7:$G$1507,"Parenteral")+SUMIFS('Data Entry'!$AW$7:$AW$1507,'Data Entry'!$AX$7:$AX$1507,A16,'Data Entry'!$E$7:$E$1507,"Sí",'Data Entry'!$G$7:$G$1507,"Parenteral")+SUMIFS('Data Entry'!$AZ$7:$AZ$1507,'Data Entry'!$BA$7:$BA$1507,A16,'Data Entry'!$E$7:$E$1507,"Sí",'Data Entry'!$G$7:$G$1507,"Parenteral")</f>
        <v>0</v>
      </c>
      <c r="E16" s="81">
        <f>SUMIFS('Data Entry'!$AQ$7:$AQ$1507,'Data Entry'!$AR$7:$AR$1507,A16,'Data Entry'!$E$7:$E$1507,"Sí",'Data Entry'!$G$7:$G$1507,"Otra")+SUMIFS('Data Entry'!$AT$7:$AT$1507,'Data Entry'!$AU$7:$AU$1507,A16,'Data Entry'!$E$7:$E$1507,"Sí",'Data Entry'!$G$7:$G$1507,"Otra")+SUMIFS('Data Entry'!$AW$7:$AW$1507,'Data Entry'!$AX$7:$AX$1507,A16,'Data Entry'!$E$7:$E$1507,"Sí",'Data Entry'!$G$7:$G$1507,"Otra")+SUMIFS('Data Entry'!$AZ$7:$AZ$1507,'Data Entry'!$BA$7:$BA$1507,A16,'Data Entry'!$E$7:$E$1507,"Sí",'Data Entry'!$G$7:$G$1507,"Otra")</f>
        <v>0</v>
      </c>
      <c r="F16" s="97">
        <f>SUMIFS('Data Entry'!$AQ$7:$AQ$1507,'Data Entry'!$AR$7:$AR$1507,A16,'Data Entry'!$E$7:$E$1507,"Sí",Calculations!$AB$4:$AB$1504,"1",Calculations!$Y$4:$Y$1504,"",'Data Entry'!$G$7:$G$1507,"Oral")+SUMIFS('Data Entry'!$AT$7:$AT$1507,'Data Entry'!$AU$7:$AU$1507,A16,'Data Entry'!$E$7:$E$1507,"Sí",Calculations!$AB$4:$AB$1504,"1",Calculations!$Y$4:$Y$1504,"",'Data Entry'!$G$7:$G$1507,"Oral")+SUMIFS('Data Entry'!$AW$7:$AW$1507,'Data Entry'!$AX$7:$AX$1507,A16,'Data Entry'!$E$7:$E$1507,"Sí",Calculations!$AB$4:$AB$1504,"1",Calculations!$Y$4:$Y$1504,"",'Data Entry'!$G$7:$G$1507,"Oral")+SUMIFS('Data Entry'!$AZ$7:$AZ$1507,'Data Entry'!$BA$7:$BA$1507,A16,'Data Entry'!$E$7:$E$1507,"Sí",Calculations!$AB$4:$AB$1504,"1",Calculations!$Y$4:$Y$1504,"",'Data Entry'!$G$7:$G$1507,"Oral")</f>
        <v>0</v>
      </c>
      <c r="G16" s="97">
        <f>SUMIFS('Data Entry'!$AQ$7:$AQ$1507,'Data Entry'!$AR$7:$AR$1507,A16,'Data Entry'!$E$7:$E$1507,"Sí",Calculations!$AB$4:$AB$1504,"1",Calculations!$Y$4:$Y$1504,"",'Data Entry'!$G$7:$G$1507,"Parenteral")+SUMIFS('Data Entry'!$AT$7:$AT$1507,'Data Entry'!$AU$7:$AU$1507,A16,'Data Entry'!$E$7:$E$1507,"Sí",Calculations!$AB$4:$AB$1504,"1",Calculations!$Y$4:$Y$1504,"",'Data Entry'!$G$7:$G$1507,"Parenteral")+SUMIFS('Data Entry'!$AW$7:$AW$1507,'Data Entry'!$AX$7:$AX$1507,A16,'Data Entry'!$E$7:$E$1507,"Sí",Calculations!$AB$4:$AB$1504,"1",Calculations!$Y$4:$Y$1504,"",'Data Entry'!$G$7:$G$1507,"Parenteral")+SUMIFS('Data Entry'!$AZ$7:$AZ$1507,'Data Entry'!$BA$7:$BA$1507,A16,'Data Entry'!$E$7:$E$1507,"Sí",Calculations!$AB$4:$AB$1504,"1",Calculations!$Y$4:$Y$1504,"",'Data Entry'!$G$7:$G$1507,"Parenteral")</f>
        <v>0</v>
      </c>
      <c r="H16" s="97">
        <f>SUMIFS('Data Entry'!$AQ$7:$AQ$1507,'Data Entry'!$AR$7:$AR$1507,A16,'Data Entry'!$E$7:$E$1507,"Sí",Calculations!$AB$4:$AB$1504,"1",Calculations!$Y$4:$Y$1504,"",'Data Entry'!$G$7:$G$1507,"Otra")+SUMIFS('Data Entry'!$AT$7:$AT$1507,'Data Entry'!$AU$7:$AU$1507,A16,'Data Entry'!$E$7:$E$1507,"Sí",Calculations!$AB$4:$AB$1504,"1",Calculations!$Y$4:$Y$1504,"",'Data Entry'!$G$7:$G$1507,"Otra")+SUMIFS('Data Entry'!$AW$7:$AW$1507,'Data Entry'!$AX$7:$AX$1507,A16,'Data Entry'!$E$7:$E$1507,"Sí",Calculations!$AB$4:$AB$1504,"1",Calculations!$Y$4:$Y$1504,"",'Data Entry'!$G$7:$G$1507,"Otra")+SUMIFS('Data Entry'!$AZ$7:$AZ$1507,'Data Entry'!$BA$7:$BA$1507,A16,'Data Entry'!$E$7:$E$1507,"Sí",Calculations!$AB$4:$AB$1504,"1",Calculations!$Y$4:$Y$1504,"",'Data Entry'!$G$7:$G$1507,"Otra")</f>
        <v>0</v>
      </c>
      <c r="I16" s="98">
        <f t="shared" si="0"/>
        <v>0</v>
      </c>
      <c r="J16" s="98">
        <f t="shared" si="1"/>
        <v>0</v>
      </c>
      <c r="K16" s="98">
        <f t="shared" si="2"/>
        <v>0</v>
      </c>
      <c r="L16" s="99">
        <f>SUMIFS('Data Entry'!$AQ$7:$AQ$1507,'Data Entry'!$AR$7:$AR$1507,A16,'Data Entry'!$E$7:$E$1507,"Sí",Calculations!$Z$4:$Z$1504,"1",Calculations!$Y$4:$Y$1504,"",'Data Entry'!$G$7:$G$1507,"Oral")+SUMIFS('Data Entry'!$AT$7:$AT$1507,'Data Entry'!$AU$7:$AU$1507,A16,'Data Entry'!$E$7:$E$1507,"Sí",Calculations!$Z$4:$Z$1504,"1",Calculations!$Y$4:$Y$1504,"",'Data Entry'!$G$7:$G$1507,"Oral")+SUMIFS('Data Entry'!$AW$7:$AW$1507,'Data Entry'!$AX$7:$AX$1507,A16,'Data Entry'!$E$7:$E$1507,"Sí",Calculations!$Z$4:$Z$1504,"1",Calculations!$Y$4:$Y$1504,"",'Data Entry'!$G$7:$G$1507,"Oral")+SUMIFS('Data Entry'!$AZ$7:$AZ$1507,'Data Entry'!$BA$7:$BA$1507,A16,'Data Entry'!$E$7:$E$1507,"Sí",Calculations!$Z$4:$Z$1504,"1",Calculations!$Y$4:$Y$1504,"",'Data Entry'!$G$7:$G$1507,"Oral")</f>
        <v>0</v>
      </c>
      <c r="M16" s="99">
        <f>SUMIFS('Data Entry'!$AQ$7:$AQ$1507,'Data Entry'!$AR$7:$AR$1507,A16,'Data Entry'!$E$7:$E$1507,"Sí",Calculations!$Z$4:$Z$1504,"1",Calculations!$Y$4:$Y$1504,"",'Data Entry'!$G$7:$G$1507,"Parenteral")+SUMIFS('Data Entry'!$AT$7:$AT$1507,'Data Entry'!$AU$7:$AU$1507,A16,'Data Entry'!$E$7:$E$1507,"Sí",Calculations!$Z$4:$Z$1504,"1",Calculations!$Y$4:$Y$1504,"",'Data Entry'!$G$7:$G$1507,"Parenteral")+SUMIFS('Data Entry'!$AW$7:$AW$1507,'Data Entry'!$AX$7:$AX$1507,A16,'Data Entry'!$E$7:$E$1507,"Sí",Calculations!$Z$4:$Z$1504,"1",Calculations!$Y$4:$Y$1504,"",'Data Entry'!$G$7:$G$1507,"Parenteral")+SUMIFS('Data Entry'!$AZ$7:$AZ$1507,'Data Entry'!$BA$7:$BA$1507,A16,'Data Entry'!$E$7:$E$1507,"Sí",Calculations!$Z$4:$Z$1504,"1",Calculations!$Y$4:$Y$1504,"",'Data Entry'!$G$7:$G$1507,"Parenteral")</f>
        <v>0</v>
      </c>
      <c r="N16" s="99">
        <f>SUMIFS('Data Entry'!$AQ$7:$AQ$1507,'Data Entry'!$AR$7:$AR$1507,A16,'Data Entry'!$E$7:$E$1507,"Sí",Calculations!$Z$4:$Z$1504,"1",Calculations!$Y$4:$Y$1504,"",'Data Entry'!$G$7:$G$1507,"Otra")+SUMIFS('Data Entry'!$AT$7:$AT$1507,'Data Entry'!$AU$7:$AU$1507,A16,'Data Entry'!$E$7:$E$1507,"Sí",Calculations!$Z$4:$Z$1504,"1",Calculations!$Y$4:$Y$1504,"",'Data Entry'!$G$7:$G$1507,"Otra")+SUMIFS('Data Entry'!$AW$7:$AW$1507,'Data Entry'!$AX$7:$AX$1507,A16,'Data Entry'!$E$7:$E$1507,"Sí",Calculations!$Z$4:$Z$1504,"1",Calculations!$Y$4:$Y$1504,"",'Data Entry'!$G$7:$G$1507,"Otra")+SUMIFS('Data Entry'!$AZ$7:$AZ$1507,'Data Entry'!$BA$7:$BA$1507,A16,'Data Entry'!$E$7:$E$1507,"Sí",Calculations!$Z$4:$Z$1504,"1",Calculations!$Y$4:$Y$1504,"",'Data Entry'!$G$7:$G$1507,"Otra")</f>
        <v>0</v>
      </c>
      <c r="O16" s="99">
        <f>SUMIFS('Data Entry'!$AQ$7:$AQ$1507,'Data Entry'!$AR$7:$AR$1507,A16,'Data Entry'!$E$7:$E$1507,"Sí",Calculations!$AA$4:$AA$1504,"1",Calculations!$Y$4:$Y$1504,"",'Data Entry'!$G$7:$G$1507,"Oral")+SUMIFS('Data Entry'!$AT$7:$AT$1507,'Data Entry'!$AU$7:$AU$1507,A16,'Data Entry'!$E$7:$E$1507,"Sí",Calculations!$AA$4:$AA$1504,"1",Calculations!$Y$4:$Y$1504,"",'Data Entry'!$G$7:$G$1507,"Oral")+SUMIFS('Data Entry'!$AW$7:$AW$1507,'Data Entry'!$AX$7:$AX$1507,A16,'Data Entry'!$E$7:$E$1507,"Sí",Calculations!$AA$4:$AA$1504,"1",Calculations!$Y$4:$Y$1504,"",'Data Entry'!$G$7:$G$1507,"Oral")+SUMIFS('Data Entry'!$AZ$7:$AZ$1507,'Data Entry'!$BA$7:$BA$1507,A16,'Data Entry'!$E$7:$E$1507,"Sí",Calculations!$AA$4:$AA$1504,"1",Calculations!$Y$4:$Y$1504,"",'Data Entry'!$G$7:$G$1507,"Oral")</f>
        <v>0</v>
      </c>
      <c r="P16" s="99">
        <f>SUMIFS('Data Entry'!$AQ$7:$AQ$1507,'Data Entry'!$AR$7:$AR$1507,A16,'Data Entry'!$E$7:$E$1507,"Sí",Calculations!$AA$4:$AA$1504,"1",Calculations!$Y$4:$Y$1504,"",'Data Entry'!$G$7:$G$1507,"Parenteral")+SUMIFS('Data Entry'!$AT$7:$AT$1507,'Data Entry'!$AU$7:$AU$1507,A16,'Data Entry'!$E$7:$E$1507,"Sí",Calculations!$AA$4:$AA$1504,"1",Calculations!$Y$4:$Y$1504,"",'Data Entry'!$G$7:$G$1507,"Parenteral")+SUMIFS('Data Entry'!$AW$7:$AW$1507,'Data Entry'!$AX$7:$AX$1507,A16,'Data Entry'!$E$7:$E$1507,"Sí",Calculations!$AA$4:$AA$1504,"1",Calculations!$Y$4:$Y$1504,"",'Data Entry'!$G$7:$G$1507,"Parenteral")+SUMIFS('Data Entry'!$AZ$7:$AZ$1507,'Data Entry'!$BA$7:$BA$1507,A16,'Data Entry'!$E$7:$E$1507,"Sí",Calculations!$AA$4:$AA$1504,"1",Calculations!$Y$4:$Y$1504,"",'Data Entry'!$G$7:$G$1507,"Parenteral")</f>
        <v>0</v>
      </c>
      <c r="Q16" s="194">
        <f>SUMIFS('Data Entry'!$AQ$7:$AQ$1507,'Data Entry'!$AR$7:$AR$1507,A16,'Data Entry'!$E$7:$E$1507,"Sí",Calculations!$AA$4:$AA$1504,"1",Calculations!$Y$4:$Y$1504,"",'Data Entry'!$G$7:$G$1507,"Otra")+SUMIFS('Data Entry'!$AT$7:$AT$1507,'Data Entry'!$AU$7:$AU$1507,A16,'Data Entry'!$E$7:$E$1507,"Sí",Calculations!$AA$4:$AA$1504,"1",Calculations!$Y$4:$Y$1504,"",'Data Entry'!$G$7:$G$1507,"Otra")+SUMIFS('Data Entry'!$AW$7:$AW$1507,'Data Entry'!$AX$7:$AX$1507,A16,'Data Entry'!$E$7:$E$1507,"Sí",Calculations!$AA$4:$AA$1504,"1",Calculations!$Y$4:$Y$1504,"",'Data Entry'!$G$7:$G$1507,"Otra")+SUMIFS('Data Entry'!$AZ$7:$AZ$1507,'Data Entry'!$BA$7:$BA$1507,A16,'Data Entry'!$E$7:$E$1507,"Sí",Calculations!$AA$4:$AA$1504,"1",Calculations!$Y$4:$Y$1504,"",'Data Entry'!$G$7:$G$1507,"Otra")</f>
        <v>0</v>
      </c>
      <c r="R16" s="220">
        <f>SUMIFS('Data Entry'!$AQ$7:$AQ$1507,'Data Entry'!$AR$7:$AR$1507,A16,'Data Entry'!F$7:$F$1507,"Sí")+SUMIFS('Data Entry'!$AT$7:$AT$1507,'Data Entry'!$AU$7:$AU$1507,A15,'Data Entry'!F$7:$F$1507,"Sí")+SUMIFS('Data Entry'!$AW$7:$AW$1507,'Data Entry'!$AX$7:$AX$1507,A15,'Data Entry'!F$7:$F$1507,"Sí")+SUMIFS('Data Entry'!$AZ$7:$AZ$1507,'Data Entry'!$BA$7:$BA$1507,A15,'Data Entry'!F$7:$F$1507,"Sí")</f>
        <v>0</v>
      </c>
    </row>
    <row r="17" spans="1:19" ht="15" customHeight="1">
      <c r="A17" s="211" t="s">
        <v>106</v>
      </c>
      <c r="B17" s="221">
        <f>SUMIF('Data Entry'!$AR$7:$AR$1507,A17,'Data Entry'!$AQ$7:$AQ$1507)+SUMIF('Data Entry'!$AU$7:$AU$1507,A17,'Data Entry'!$AT$7:$AT$1507)+SUMIF('Data Entry'!$AX$7:$AX$1507,A17,'Data Entry'!$AW$7:$AW$1507)+SUMIF('Data Entry'!$BA$7:$BA$1507,A17,'Data Entry'!$AZ$7:$AZ$1507)</f>
        <v>0</v>
      </c>
      <c r="C17" s="195">
        <f>SUMIFS('Data Entry'!$AQ$7:$AQ$1507,'Data Entry'!$AR$7:$AR$1507,A17,'Data Entry'!$E$7:$E$1507,"Sí",'Data Entry'!$G$7:$G$1507,"Oral")+SUMIFS('Data Entry'!$AT$7:$AT$1507,'Data Entry'!$AU$7:$AU$1507,A17,'Data Entry'!$E$7:$E$1507,"Sí",'Data Entry'!$G$7:$G$1507,"Oral")+SUMIFS('Data Entry'!$AW$7:$AW$1507,'Data Entry'!$AX$7:$AX$1507,A17,'Data Entry'!$E$7:$E$1507,"Sí",'Data Entry'!$G$7:$G$1507,"Oral")+SUMIFS('Data Entry'!$AZ$7:$AZ$1507,'Data Entry'!$BA$7:$BA$1507,A17,'Data Entry'!$E$7:$E$1507,"Sí",'Data Entry'!$G$7:$G$1507,"Oral")</f>
        <v>0</v>
      </c>
      <c r="D17" s="84">
        <f>SUMIFS('Data Entry'!$AQ$7:$AQ$1507,'Data Entry'!$AR$7:$AR$1507,A17,'Data Entry'!$E$7:$E$1507,"Sí",'Data Entry'!$G$7:$G$1507,"Parenteral")+SUMIFS('Data Entry'!$AT$7:$AT$1507,'Data Entry'!$AU$7:$AU$1507,A17,'Data Entry'!$E$7:$E$1507,"Sí",'Data Entry'!$G$7:$G$1507,"Parenteral")+SUMIFS('Data Entry'!$AW$7:$AW$1507,'Data Entry'!$AX$7:$AX$1507,A17,'Data Entry'!$E$7:$E$1507,"Sí",'Data Entry'!$G$7:$G$1507,"Parenteral")+SUMIFS('Data Entry'!$AZ$7:$AZ$1507,'Data Entry'!$BA$7:$BA$1507,A17,'Data Entry'!$E$7:$E$1507,"Sí",'Data Entry'!$G$7:$G$1507,"Parenteral")</f>
        <v>0</v>
      </c>
      <c r="E17" s="84">
        <f>SUMIFS('Data Entry'!$AQ$7:$AQ$1507,'Data Entry'!$AR$7:$AR$1507,A17,'Data Entry'!$E$7:$E$1507,"Sí",'Data Entry'!$G$7:$G$1507,"Otra")+SUMIFS('Data Entry'!$AT$7:$AT$1507,'Data Entry'!$AU$7:$AU$1507,A17,'Data Entry'!$E$7:$E$1507,"Sí",'Data Entry'!$G$7:$G$1507,"Otra")+SUMIFS('Data Entry'!$AW$7:$AW$1507,'Data Entry'!$AX$7:$AX$1507,A17,'Data Entry'!$E$7:$E$1507,"Sí",'Data Entry'!$G$7:$G$1507,"Otra")+SUMIFS('Data Entry'!$AZ$7:$AZ$1507,'Data Entry'!$BA$7:$BA$1507,A17,'Data Entry'!$E$7:$E$1507,"Sí",'Data Entry'!$G$7:$G$1507,"Otra")</f>
        <v>0</v>
      </c>
      <c r="F17" s="184">
        <f>SUMIFS('Data Entry'!$AQ$7:$AQ$1507,'Data Entry'!$AR$7:$AR$1507,A17,'Data Entry'!$E$7:$E$1507,"Sí",Calculations!$AB$4:$AB$1504,"1",Calculations!$Y$4:$Y$1504,"",'Data Entry'!$G$7:$G$1507,"Oral")+SUMIFS('Data Entry'!$AT$7:$AT$1507,'Data Entry'!$AU$7:$AU$1507,A17,'Data Entry'!$E$7:$E$1507,"Sí",Calculations!$AB$4:$AB$1504,"1",Calculations!$Y$4:$Y$1504,"",'Data Entry'!$G$7:$G$1507,"Oral")+SUMIFS('Data Entry'!$AW$7:$AW$1507,'Data Entry'!$AX$7:$AX$1507,A17,'Data Entry'!$E$7:$E$1507,"Sí",Calculations!$AB$4:$AB$1504,"1",Calculations!$Y$4:$Y$1504,"",'Data Entry'!$G$7:$G$1507,"Oral")+SUMIFS('Data Entry'!$AZ$7:$AZ$1507,'Data Entry'!$BA$7:$BA$1507,A17,'Data Entry'!$E$7:$E$1507,"Sí",Calculations!$AB$4:$AB$1504,"1",Calculations!$Y$4:$Y$1504,"",'Data Entry'!$G$7:$G$1507,"Oral")</f>
        <v>0</v>
      </c>
      <c r="G17" s="184">
        <f>SUMIFS('Data Entry'!$AQ$7:$AQ$1507,'Data Entry'!$AR$7:$AR$1507,A17,'Data Entry'!$E$7:$E$1507,"Sí",Calculations!$AB$4:$AB$1504,"1",Calculations!$Y$4:$Y$1504,"",'Data Entry'!$G$7:$G$1507,"Parenteral")+SUMIFS('Data Entry'!$AT$7:$AT$1507,'Data Entry'!$AU$7:$AU$1507,A17,'Data Entry'!$E$7:$E$1507,"Sí",Calculations!$AB$4:$AB$1504,"1",Calculations!$Y$4:$Y$1504,"",'Data Entry'!$G$7:$G$1507,"Parenteral")+SUMIFS('Data Entry'!$AW$7:$AW$1507,'Data Entry'!$AX$7:$AX$1507,A17,'Data Entry'!$E$7:$E$1507,"Sí",Calculations!$AB$4:$AB$1504,"1",Calculations!$Y$4:$Y$1504,"",'Data Entry'!$G$7:$G$1507,"Parenteral")+SUMIFS('Data Entry'!$AZ$7:$AZ$1507,'Data Entry'!$BA$7:$BA$1507,A17,'Data Entry'!$E$7:$E$1507,"Sí",Calculations!$AB$4:$AB$1504,"1",Calculations!$Y$4:$Y$1504,"",'Data Entry'!$G$7:$G$1507,"Parenteral")</f>
        <v>0</v>
      </c>
      <c r="H17" s="184">
        <f>SUMIFS('Data Entry'!$AQ$7:$AQ$1507,'Data Entry'!$AR$7:$AR$1507,A17,'Data Entry'!$E$7:$E$1507,"Sí",Calculations!$AB$4:$AB$1504,"1",Calculations!$Y$4:$Y$1504,"",'Data Entry'!$G$7:$G$1507,"Otra")+SUMIFS('Data Entry'!$AT$7:$AT$1507,'Data Entry'!$AU$7:$AU$1507,A17,'Data Entry'!$E$7:$E$1507,"Sí",Calculations!$AB$4:$AB$1504,"1",Calculations!$Y$4:$Y$1504,"",'Data Entry'!$G$7:$G$1507,"Otra")+SUMIFS('Data Entry'!$AW$7:$AW$1507,'Data Entry'!$AX$7:$AX$1507,A17,'Data Entry'!$E$7:$E$1507,"Sí",Calculations!$AB$4:$AB$1504,"1",Calculations!$Y$4:$Y$1504,"",'Data Entry'!$G$7:$G$1507,"Otra")+SUMIFS('Data Entry'!$AZ$7:$AZ$1507,'Data Entry'!$BA$7:$BA$1507,A17,'Data Entry'!$E$7:$E$1507,"Sí",Calculations!$AB$4:$AB$1504,"1",Calculations!$Y$4:$Y$1504,"",'Data Entry'!$G$7:$G$1507,"Otra")</f>
        <v>0</v>
      </c>
      <c r="I17" s="183">
        <f t="shared" si="0"/>
        <v>0</v>
      </c>
      <c r="J17" s="183">
        <f t="shared" si="1"/>
        <v>0</v>
      </c>
      <c r="K17" s="183">
        <f t="shared" si="2"/>
        <v>0</v>
      </c>
      <c r="L17" s="182">
        <f>SUMIFS('Data Entry'!$AQ$7:$AQ$1507,'Data Entry'!$AR$7:$AR$1507,A17,'Data Entry'!$E$7:$E$1507,"Sí",Calculations!$Z$4:$Z$1504,"1",Calculations!$Y$4:$Y$1504,"",'Data Entry'!$G$7:$G$1507,"Oral")+SUMIFS('Data Entry'!$AT$7:$AT$1507,'Data Entry'!$AU$7:$AU$1507,A17,'Data Entry'!$E$7:$E$1507,"Sí",Calculations!$Z$4:$Z$1504,"1",Calculations!$Y$4:$Y$1504,"",'Data Entry'!$G$7:$G$1507,"Oral")+SUMIFS('Data Entry'!$AW$7:$AW$1507,'Data Entry'!$AX$7:$AX$1507,A17,'Data Entry'!$E$7:$E$1507,"Sí",Calculations!$Z$4:$Z$1504,"1",Calculations!$Y$4:$Y$1504,"",'Data Entry'!$G$7:$G$1507,"Oral")+SUMIFS('Data Entry'!$AZ$7:$AZ$1507,'Data Entry'!$BA$7:$BA$1507,A17,'Data Entry'!$E$7:$E$1507,"Sí",Calculations!$Z$4:$Z$1504,"1",Calculations!$Y$4:$Y$1504,"",'Data Entry'!$G$7:$G$1507,"Oral")</f>
        <v>0</v>
      </c>
      <c r="M17" s="182">
        <f>SUMIFS('Data Entry'!$AQ$7:$AQ$1507,'Data Entry'!$AR$7:$AR$1507,A17,'Data Entry'!$E$7:$E$1507,"Sí",Calculations!$Z$4:$Z$1504,"1",Calculations!$Y$4:$Y$1504,"",'Data Entry'!$G$7:$G$1507,"Parenteral")+SUMIFS('Data Entry'!$AT$7:$AT$1507,'Data Entry'!$AU$7:$AU$1507,A17,'Data Entry'!$E$7:$E$1507,"Sí",Calculations!$Z$4:$Z$1504,"1",Calculations!$Y$4:$Y$1504,"",'Data Entry'!$G$7:$G$1507,"Parenteral")+SUMIFS('Data Entry'!$AW$7:$AW$1507,'Data Entry'!$AX$7:$AX$1507,A17,'Data Entry'!$E$7:$E$1507,"Sí",Calculations!$Z$4:$Z$1504,"1",Calculations!$Y$4:$Y$1504,"",'Data Entry'!$G$7:$G$1507,"Parenteral")+SUMIFS('Data Entry'!$AZ$7:$AZ$1507,'Data Entry'!$BA$7:$BA$1507,A17,'Data Entry'!$E$7:$E$1507,"Sí",Calculations!$Z$4:$Z$1504,"1",Calculations!$Y$4:$Y$1504,"",'Data Entry'!$G$7:$G$1507,"Parenteral")</f>
        <v>0</v>
      </c>
      <c r="N17" s="182">
        <f>SUMIFS('Data Entry'!$AQ$7:$AQ$1507,'Data Entry'!$AR$7:$AR$1507,A17,'Data Entry'!$E$7:$E$1507,"Sí",Calculations!$Z$4:$Z$1504,"1",Calculations!$Y$4:$Y$1504,"",'Data Entry'!$G$7:$G$1507,"Otra")+SUMIFS('Data Entry'!$AT$7:$AT$1507,'Data Entry'!$AU$7:$AU$1507,A17,'Data Entry'!$E$7:$E$1507,"Sí",Calculations!$Z$4:$Z$1504,"1",Calculations!$Y$4:$Y$1504,"",'Data Entry'!$G$7:$G$1507,"Otra")+SUMIFS('Data Entry'!$AW$7:$AW$1507,'Data Entry'!$AX$7:$AX$1507,A17,'Data Entry'!$E$7:$E$1507,"Sí",Calculations!$Z$4:$Z$1504,"1",Calculations!$Y$4:$Y$1504,"",'Data Entry'!$G$7:$G$1507,"Otra")+SUMIFS('Data Entry'!$AZ$7:$AZ$1507,'Data Entry'!$BA$7:$BA$1507,A17,'Data Entry'!$E$7:$E$1507,"Sí",Calculations!$Z$4:$Z$1504,"1",Calculations!$Y$4:$Y$1504,"",'Data Entry'!$G$7:$G$1507,"Otra")</f>
        <v>0</v>
      </c>
      <c r="O17" s="181">
        <f>SUMIFS('Data Entry'!$AQ$7:$AQ$1507,'Data Entry'!$AR$7:$AR$1507,A17,'Data Entry'!$E$7:$E$1507,"Sí",Calculations!$AA$4:$AA$1504,"1",Calculations!$Y$4:$Y$1504,"",'Data Entry'!$G$7:$G$1507,"Oral")+SUMIFS('Data Entry'!$AT$7:$AT$1507,'Data Entry'!$AU$7:$AU$1507,A17,'Data Entry'!$E$7:$E$1507,"Sí",Calculations!$AA$4:$AA$1504,"1",Calculations!$Y$4:$Y$1504,"",'Data Entry'!$G$7:$G$1507,"Oral")+SUMIFS('Data Entry'!$AW$7:$AW$1507,'Data Entry'!$AX$7:$AX$1507,A17,'Data Entry'!$E$7:$E$1507,"Sí",Calculations!$AA$4:$AA$1504,"1",Calculations!$Y$4:$Y$1504,"",'Data Entry'!$G$7:$G$1507,"Oral")+SUMIFS('Data Entry'!$AZ$7:$AZ$1507,'Data Entry'!$BA$7:$BA$1507,A17,'Data Entry'!$E$7:$E$1507,"Sí",Calculations!$AA$4:$AA$1504,"1",Calculations!$Y$4:$Y$1504,"",'Data Entry'!$G$7:$G$1507,"Oral")</f>
        <v>0</v>
      </c>
      <c r="P17" s="181">
        <f>SUMIFS('Data Entry'!$AQ$7:$AQ$1507,'Data Entry'!$AR$7:$AR$1507,A17,'Data Entry'!$E$7:$E$1507,"Sí",Calculations!$AA$4:$AA$1504,"1",Calculations!$Y$4:$Y$1504,"",'Data Entry'!$G$7:$G$1507,"Parenteral")+SUMIFS('Data Entry'!$AT$7:$AT$1507,'Data Entry'!$AU$7:$AU$1507,A17,'Data Entry'!$E$7:$E$1507,"Sí",Calculations!$AA$4:$AA$1504,"1",Calculations!$Y$4:$Y$1504,"",'Data Entry'!$G$7:$G$1507,"Parenteral")+SUMIFS('Data Entry'!$AW$7:$AW$1507,'Data Entry'!$AX$7:$AX$1507,A17,'Data Entry'!$E$7:$E$1507,"Sí",Calculations!$AA$4:$AA$1504,"1",Calculations!$Y$4:$Y$1504,"",'Data Entry'!$G$7:$G$1507,"Parenteral")+SUMIFS('Data Entry'!$AZ$7:$AZ$1507,'Data Entry'!$BA$7:$BA$1507,A17,'Data Entry'!$E$7:$E$1507,"Sí",Calculations!$AA$4:$AA$1504,"1",Calculations!$Y$4:$Y$1504,"",'Data Entry'!$G$7:$G$1507,"Parenteral")</f>
        <v>0</v>
      </c>
      <c r="Q17" s="196">
        <f>SUMIFS('Data Entry'!$AQ$7:$AQ$1507,'Data Entry'!$AR$7:$AR$1507,A17,'Data Entry'!$E$7:$E$1507,"Sí",Calculations!$AA$4:$AA$1504,"1",Calculations!$Y$4:$Y$1504,"",'Data Entry'!$G$7:$G$1507,"Otra")+SUMIFS('Data Entry'!$AT$7:$AT$1507,'Data Entry'!$AU$7:$AU$1507,A17,'Data Entry'!$E$7:$E$1507,"Sí",Calculations!$AA$4:$AA$1504,"1",Calculations!$Y$4:$Y$1504,"",'Data Entry'!$G$7:$G$1507,"Otra")+SUMIFS('Data Entry'!$AW$7:$AW$1507,'Data Entry'!$AX$7:$AX$1507,A17,'Data Entry'!$E$7:$E$1507,"Sí",Calculations!$AA$4:$AA$1504,"1",Calculations!$Y$4:$Y$1504,"",'Data Entry'!$G$7:$G$1507,"Otra")+SUMIFS('Data Entry'!$AZ$7:$AZ$1507,'Data Entry'!$BA$7:$BA$1507,A17,'Data Entry'!$E$7:$E$1507,"Sí",Calculations!$AA$4:$AA$1504,"1",Calculations!$Y$4:$Y$1504,"",'Data Entry'!$G$7:$G$1507,"Otra")</f>
        <v>0</v>
      </c>
      <c r="R17" s="222">
        <f>SUMIFS('Data Entry'!$AQ$7:$AQ$1507,'Data Entry'!$AR$7:$AR$1507,A17,'Data Entry'!F$7:$F$1507,"Sí")+SUMIFS('Data Entry'!$AT$7:$AT$1507,'Data Entry'!$AU$7:$AU$1507,A16,'Data Entry'!F$7:$F$1507,"Sí")+SUMIFS('Data Entry'!$AW$7:$AW$1507,'Data Entry'!$AX$7:$AX$1507,A16,'Data Entry'!F$7:$F$1507,"Sí")+SUMIFS('Data Entry'!$AZ$7:$AZ$1507,'Data Entry'!$BA$7:$BA$1507,A16,'Data Entry'!F$7:$F$1507,"Sí")</f>
        <v>0</v>
      </c>
    </row>
    <row r="18" spans="1:19" ht="15" customHeight="1">
      <c r="A18" s="210" t="s">
        <v>107</v>
      </c>
      <c r="B18" s="219">
        <f>SUMIF('Data Entry'!$AR$7:$AR$1507,A18,'Data Entry'!$AQ$7:$AQ$1507)+SUMIF('Data Entry'!$AU$7:$AU$1507,A18,'Data Entry'!$AT$7:$AT$1507)+SUMIF('Data Entry'!$AX$7:$AX$1507,A18,'Data Entry'!$AW$7:$AW$1507)+SUMIF('Data Entry'!$BA$7:$BA$1507,A18,'Data Entry'!$AZ$7:$AZ$1507)</f>
        <v>0</v>
      </c>
      <c r="C18" s="193">
        <f>SUMIFS('Data Entry'!$AQ$7:$AQ$1507,'Data Entry'!$AR$7:$AR$1507,A18,'Data Entry'!$E$7:$E$1507,"Sí",'Data Entry'!$G$7:$G$1507,"Oral")+SUMIFS('Data Entry'!$AT$7:$AT$1507,'Data Entry'!$AU$7:$AU$1507,A18,'Data Entry'!$E$7:$E$1507,"Sí",'Data Entry'!$G$7:$G$1507,"Oral")+SUMIFS('Data Entry'!$AW$7:$AW$1507,'Data Entry'!$AX$7:$AX$1507,A18,'Data Entry'!$E$7:$E$1507,"Sí",'Data Entry'!$G$7:$G$1507,"Oral")+SUMIFS('Data Entry'!$AZ$7:$AZ$1507,'Data Entry'!$BA$7:$BA$1507,A18,'Data Entry'!$E$7:$E$1507,"Sí",'Data Entry'!$G$7:$G$1507,"Oral")</f>
        <v>0</v>
      </c>
      <c r="D18" s="81">
        <f>SUMIFS('Data Entry'!$AQ$7:$AQ$1507,'Data Entry'!$AR$7:$AR$1507,A18,'Data Entry'!$E$7:$E$1507,"Sí",'Data Entry'!$G$7:$G$1507,"Parenteral")+SUMIFS('Data Entry'!$AT$7:$AT$1507,'Data Entry'!$AU$7:$AU$1507,A18,'Data Entry'!$E$7:$E$1507,"Sí",'Data Entry'!$G$7:$G$1507,"Parenteral")+SUMIFS('Data Entry'!$AW$7:$AW$1507,'Data Entry'!$AX$7:$AX$1507,A18,'Data Entry'!$E$7:$E$1507,"Sí",'Data Entry'!$G$7:$G$1507,"Parenteral")+SUMIFS('Data Entry'!$AZ$7:$AZ$1507,'Data Entry'!$BA$7:$BA$1507,A18,'Data Entry'!$E$7:$E$1507,"Sí",'Data Entry'!$G$7:$G$1507,"Parenteral")</f>
        <v>0</v>
      </c>
      <c r="E18" s="81">
        <f>SUMIFS('Data Entry'!$AQ$7:$AQ$1507,'Data Entry'!$AR$7:$AR$1507,A18,'Data Entry'!$E$7:$E$1507,"Sí",'Data Entry'!$G$7:$G$1507,"Otra")+SUMIFS('Data Entry'!$AT$7:$AT$1507,'Data Entry'!$AU$7:$AU$1507,A18,'Data Entry'!$E$7:$E$1507,"Sí",'Data Entry'!$G$7:$G$1507,"Otra")+SUMIFS('Data Entry'!$AW$7:$AW$1507,'Data Entry'!$AX$7:$AX$1507,A18,'Data Entry'!$E$7:$E$1507,"Sí",'Data Entry'!$G$7:$G$1507,"Otra")+SUMIFS('Data Entry'!$AZ$7:$AZ$1507,'Data Entry'!$BA$7:$BA$1507,A18,'Data Entry'!$E$7:$E$1507,"Sí",'Data Entry'!$G$7:$G$1507,"Otra")</f>
        <v>0</v>
      </c>
      <c r="F18" s="97">
        <f>SUMIFS('Data Entry'!$AQ$7:$AQ$1507,'Data Entry'!$AR$7:$AR$1507,A18,'Data Entry'!$E$7:$E$1507,"Sí",Calculations!$AB$4:$AB$1504,"1",Calculations!$Y$4:$Y$1504,"",'Data Entry'!$G$7:$G$1507,"Oral")+SUMIFS('Data Entry'!$AT$7:$AT$1507,'Data Entry'!$AU$7:$AU$1507,A18,'Data Entry'!$E$7:$E$1507,"Sí",Calculations!$AB$4:$AB$1504,"1",Calculations!$Y$4:$Y$1504,"",'Data Entry'!$G$7:$G$1507,"Oral")+SUMIFS('Data Entry'!$AW$7:$AW$1507,'Data Entry'!$AX$7:$AX$1507,A18,'Data Entry'!$E$7:$E$1507,"Sí",Calculations!$AB$4:$AB$1504,"1",Calculations!$Y$4:$Y$1504,"",'Data Entry'!$G$7:$G$1507,"Oral")+SUMIFS('Data Entry'!$AZ$7:$AZ$1507,'Data Entry'!$BA$7:$BA$1507,A18,'Data Entry'!$E$7:$E$1507,"Sí",Calculations!$AB$4:$AB$1504,"1",Calculations!$Y$4:$Y$1504,"",'Data Entry'!$G$7:$G$1507,"Oral")</f>
        <v>0</v>
      </c>
      <c r="G18" s="97">
        <f>SUMIFS('Data Entry'!$AQ$7:$AQ$1507,'Data Entry'!$AR$7:$AR$1507,A18,'Data Entry'!$E$7:$E$1507,"Sí",Calculations!$AB$4:$AB$1504,"1",Calculations!$Y$4:$Y$1504,"",'Data Entry'!$G$7:$G$1507,"Parenteral")+SUMIFS('Data Entry'!$AT$7:$AT$1507,'Data Entry'!$AU$7:$AU$1507,A18,'Data Entry'!$E$7:$E$1507,"Sí",Calculations!$AB$4:$AB$1504,"1",Calculations!$Y$4:$Y$1504,"",'Data Entry'!$G$7:$G$1507,"Parenteral")+SUMIFS('Data Entry'!$AW$7:$AW$1507,'Data Entry'!$AX$7:$AX$1507,A18,'Data Entry'!$E$7:$E$1507,"Sí",Calculations!$AB$4:$AB$1504,"1",Calculations!$Y$4:$Y$1504,"",'Data Entry'!$G$7:$G$1507,"Parenteral")+SUMIFS('Data Entry'!$AZ$7:$AZ$1507,'Data Entry'!$BA$7:$BA$1507,A18,'Data Entry'!$E$7:$E$1507,"Sí",Calculations!$AB$4:$AB$1504,"1",Calculations!$Y$4:$Y$1504,"",'Data Entry'!$G$7:$G$1507,"Parenteral")</f>
        <v>0</v>
      </c>
      <c r="H18" s="97">
        <f>SUMIFS('Data Entry'!$AQ$7:$AQ$1507,'Data Entry'!$AR$7:$AR$1507,A18,'Data Entry'!$E$7:$E$1507,"Sí",Calculations!$AB$4:$AB$1504,"1",Calculations!$Y$4:$Y$1504,"",'Data Entry'!$G$7:$G$1507,"Otra")+SUMIFS('Data Entry'!$AT$7:$AT$1507,'Data Entry'!$AU$7:$AU$1507,A18,'Data Entry'!$E$7:$E$1507,"Sí",Calculations!$AB$4:$AB$1504,"1",Calculations!$Y$4:$Y$1504,"",'Data Entry'!$G$7:$G$1507,"Otra")+SUMIFS('Data Entry'!$AW$7:$AW$1507,'Data Entry'!$AX$7:$AX$1507,A18,'Data Entry'!$E$7:$E$1507,"Sí",Calculations!$AB$4:$AB$1504,"1",Calculations!$Y$4:$Y$1504,"",'Data Entry'!$G$7:$G$1507,"Otra")+SUMIFS('Data Entry'!$AZ$7:$AZ$1507,'Data Entry'!$BA$7:$BA$1507,A18,'Data Entry'!$E$7:$E$1507,"Sí",Calculations!$AB$4:$AB$1504,"1",Calculations!$Y$4:$Y$1504,"",'Data Entry'!$G$7:$G$1507,"Otra")</f>
        <v>0</v>
      </c>
      <c r="I18" s="98">
        <f t="shared" si="0"/>
        <v>0</v>
      </c>
      <c r="J18" s="98">
        <f t="shared" si="1"/>
        <v>0</v>
      </c>
      <c r="K18" s="98">
        <f t="shared" si="2"/>
        <v>0</v>
      </c>
      <c r="L18" s="99">
        <f>SUMIFS('Data Entry'!$AQ$7:$AQ$1507,'Data Entry'!$AR$7:$AR$1507,A18,'Data Entry'!$E$7:$E$1507,"Sí",Calculations!$Z$4:$Z$1504,"1",Calculations!$Y$4:$Y$1504,"",'Data Entry'!$G$7:$G$1507,"Oral")+SUMIFS('Data Entry'!$AT$7:$AT$1507,'Data Entry'!$AU$7:$AU$1507,A18,'Data Entry'!$E$7:$E$1507,"Sí",Calculations!$Z$4:$Z$1504,"1",Calculations!$Y$4:$Y$1504,"",'Data Entry'!$G$7:$G$1507,"Oral")+SUMIFS('Data Entry'!$AW$7:$AW$1507,'Data Entry'!$AX$7:$AX$1507,A18,'Data Entry'!$E$7:$E$1507,"Sí",Calculations!$Z$4:$Z$1504,"1",Calculations!$Y$4:$Y$1504,"",'Data Entry'!$G$7:$G$1507,"Oral")+SUMIFS('Data Entry'!$AZ$7:$AZ$1507,'Data Entry'!$BA$7:$BA$1507,A18,'Data Entry'!$E$7:$E$1507,"Sí",Calculations!$Z$4:$Z$1504,"1",Calculations!$Y$4:$Y$1504,"",'Data Entry'!$G$7:$G$1507,"Oral")</f>
        <v>0</v>
      </c>
      <c r="M18" s="99">
        <f>SUMIFS('Data Entry'!$AQ$7:$AQ$1507,'Data Entry'!$AR$7:$AR$1507,A18,'Data Entry'!$E$7:$E$1507,"Sí",Calculations!$Z$4:$Z$1504,"1",Calculations!$Y$4:$Y$1504,"",'Data Entry'!$G$7:$G$1507,"Parenteral")+SUMIFS('Data Entry'!$AT$7:$AT$1507,'Data Entry'!$AU$7:$AU$1507,A18,'Data Entry'!$E$7:$E$1507,"Sí",Calculations!$Z$4:$Z$1504,"1",Calculations!$Y$4:$Y$1504,"",'Data Entry'!$G$7:$G$1507,"Parenteral")+SUMIFS('Data Entry'!$AW$7:$AW$1507,'Data Entry'!$AX$7:$AX$1507,A18,'Data Entry'!$E$7:$E$1507,"Sí",Calculations!$Z$4:$Z$1504,"1",Calculations!$Y$4:$Y$1504,"",'Data Entry'!$G$7:$G$1507,"Parenteral")+SUMIFS('Data Entry'!$AZ$7:$AZ$1507,'Data Entry'!$BA$7:$BA$1507,A18,'Data Entry'!$E$7:$E$1507,"Sí",Calculations!$Z$4:$Z$1504,"1",Calculations!$Y$4:$Y$1504,"",'Data Entry'!$G$7:$G$1507,"Parenteral")</f>
        <v>0</v>
      </c>
      <c r="N18" s="99">
        <f>SUMIFS('Data Entry'!$AQ$7:$AQ$1507,'Data Entry'!$AR$7:$AR$1507,A18,'Data Entry'!$E$7:$E$1507,"Sí",Calculations!$Z$4:$Z$1504,"1",Calculations!$Y$4:$Y$1504,"",'Data Entry'!$G$7:$G$1507,"Otra")+SUMIFS('Data Entry'!$AT$7:$AT$1507,'Data Entry'!$AU$7:$AU$1507,A18,'Data Entry'!$E$7:$E$1507,"Sí",Calculations!$Z$4:$Z$1504,"1",Calculations!$Y$4:$Y$1504,"",'Data Entry'!$G$7:$G$1507,"Otra")+SUMIFS('Data Entry'!$AW$7:$AW$1507,'Data Entry'!$AX$7:$AX$1507,A18,'Data Entry'!$E$7:$E$1507,"Sí",Calculations!$Z$4:$Z$1504,"1",Calculations!$Y$4:$Y$1504,"",'Data Entry'!$G$7:$G$1507,"Otra")+SUMIFS('Data Entry'!$AZ$7:$AZ$1507,'Data Entry'!$BA$7:$BA$1507,A18,'Data Entry'!$E$7:$E$1507,"Sí",Calculations!$Z$4:$Z$1504,"1",Calculations!$Y$4:$Y$1504,"",'Data Entry'!$G$7:$G$1507,"Otra")</f>
        <v>0</v>
      </c>
      <c r="O18" s="99">
        <f>SUMIFS('Data Entry'!$AQ$7:$AQ$1507,'Data Entry'!$AR$7:$AR$1507,A18,'Data Entry'!$E$7:$E$1507,"Sí",Calculations!$AA$4:$AA$1504,"1",Calculations!$Y$4:$Y$1504,"",'Data Entry'!$G$7:$G$1507,"Oral")+SUMIFS('Data Entry'!$AT$7:$AT$1507,'Data Entry'!$AU$7:$AU$1507,A18,'Data Entry'!$E$7:$E$1507,"Sí",Calculations!$AA$4:$AA$1504,"1",Calculations!$Y$4:$Y$1504,"",'Data Entry'!$G$7:$G$1507,"Oral")+SUMIFS('Data Entry'!$AW$7:$AW$1507,'Data Entry'!$AX$7:$AX$1507,A18,'Data Entry'!$E$7:$E$1507,"Sí",Calculations!$AA$4:$AA$1504,"1",Calculations!$Y$4:$Y$1504,"",'Data Entry'!$G$7:$G$1507,"Oral")+SUMIFS('Data Entry'!$AZ$7:$AZ$1507,'Data Entry'!$BA$7:$BA$1507,A18,'Data Entry'!$E$7:$E$1507,"Sí",Calculations!$AA$4:$AA$1504,"1",Calculations!$Y$4:$Y$1504,"",'Data Entry'!$G$7:$G$1507,"Oral")</f>
        <v>0</v>
      </c>
      <c r="P18" s="99">
        <f>SUMIFS('Data Entry'!$AQ$7:$AQ$1507,'Data Entry'!$AR$7:$AR$1507,A18,'Data Entry'!$E$7:$E$1507,"Sí",Calculations!$AA$4:$AA$1504,"1",Calculations!$Y$4:$Y$1504,"",'Data Entry'!$G$7:$G$1507,"Parenteral")+SUMIFS('Data Entry'!$AT$7:$AT$1507,'Data Entry'!$AU$7:$AU$1507,A18,'Data Entry'!$E$7:$E$1507,"Sí",Calculations!$AA$4:$AA$1504,"1",Calculations!$Y$4:$Y$1504,"",'Data Entry'!$G$7:$G$1507,"Parenteral")+SUMIFS('Data Entry'!$AW$7:$AW$1507,'Data Entry'!$AX$7:$AX$1507,A18,'Data Entry'!$E$7:$E$1507,"Sí",Calculations!$AA$4:$AA$1504,"1",Calculations!$Y$4:$Y$1504,"",'Data Entry'!$G$7:$G$1507,"Parenteral")+SUMIFS('Data Entry'!$AZ$7:$AZ$1507,'Data Entry'!$BA$7:$BA$1507,A18,'Data Entry'!$E$7:$E$1507,"Sí",Calculations!$AA$4:$AA$1504,"1",Calculations!$Y$4:$Y$1504,"",'Data Entry'!$G$7:$G$1507,"Parenteral")</f>
        <v>0</v>
      </c>
      <c r="Q18" s="194">
        <f>SUMIFS('Data Entry'!$AQ$7:$AQ$1507,'Data Entry'!$AR$7:$AR$1507,A18,'Data Entry'!$E$7:$E$1507,"Sí",Calculations!$AA$4:$AA$1504,"1",Calculations!$Y$4:$Y$1504,"",'Data Entry'!$G$7:$G$1507,"Otra")+SUMIFS('Data Entry'!$AT$7:$AT$1507,'Data Entry'!$AU$7:$AU$1507,A18,'Data Entry'!$E$7:$E$1507,"Sí",Calculations!$AA$4:$AA$1504,"1",Calculations!$Y$4:$Y$1504,"",'Data Entry'!$G$7:$G$1507,"Otra")+SUMIFS('Data Entry'!$AW$7:$AW$1507,'Data Entry'!$AX$7:$AX$1507,A18,'Data Entry'!$E$7:$E$1507,"Sí",Calculations!$AA$4:$AA$1504,"1",Calculations!$Y$4:$Y$1504,"",'Data Entry'!$G$7:$G$1507,"Otra")+SUMIFS('Data Entry'!$AZ$7:$AZ$1507,'Data Entry'!$BA$7:$BA$1507,A18,'Data Entry'!$E$7:$E$1507,"Sí",Calculations!$AA$4:$AA$1504,"1",Calculations!$Y$4:$Y$1504,"",'Data Entry'!$G$7:$G$1507,"Otra")</f>
        <v>0</v>
      </c>
      <c r="R18" s="220">
        <f>SUMIFS('Data Entry'!$AQ$7:$AQ$1507,'Data Entry'!$AR$7:$AR$1507,A18,'Data Entry'!F$7:$F$1507,"Sí")+SUMIFS('Data Entry'!$AT$7:$AT$1507,'Data Entry'!$AU$7:$AU$1507,A17,'Data Entry'!F$7:$F$1507,"Sí")+SUMIFS('Data Entry'!$AW$7:$AW$1507,'Data Entry'!$AX$7:$AX$1507,A17,'Data Entry'!F$7:$F$1507,"Sí")+SUMIFS('Data Entry'!$AZ$7:$AZ$1507,'Data Entry'!$BA$7:$BA$1507,A17,'Data Entry'!F$7:$F$1507,"Sí")</f>
        <v>0</v>
      </c>
    </row>
    <row r="19" spans="1:19" ht="15" customHeight="1">
      <c r="A19" s="211" t="s">
        <v>108</v>
      </c>
      <c r="B19" s="221">
        <f>SUMIF('Data Entry'!$AR$7:$AR$1507,A19,'Data Entry'!$AQ$7:$AQ$1507)+SUMIF('Data Entry'!$AU$7:$AU$1507,A19,'Data Entry'!$AT$7:$AT$1507)+SUMIF('Data Entry'!$AX$7:$AX$1507,A19,'Data Entry'!$AW$7:$AW$1507)+SUMIF('Data Entry'!$BA$7:$BA$1507,A19,'Data Entry'!$AZ$7:$AZ$1507)</f>
        <v>0</v>
      </c>
      <c r="C19" s="195">
        <f>SUMIFS('Data Entry'!$AQ$7:$AQ$1507,'Data Entry'!$AR$7:$AR$1507,A19,'Data Entry'!$E$7:$E$1507,"Sí",'Data Entry'!$G$7:$G$1507,"Oral")+SUMIFS('Data Entry'!$AT$7:$AT$1507,'Data Entry'!$AU$7:$AU$1507,A19,'Data Entry'!$E$7:$E$1507,"Sí",'Data Entry'!$G$7:$G$1507,"Oral")+SUMIFS('Data Entry'!$AW$7:$AW$1507,'Data Entry'!$AX$7:$AX$1507,A19,'Data Entry'!$E$7:$E$1507,"Sí",'Data Entry'!$G$7:$G$1507,"Oral")+SUMIFS('Data Entry'!$AZ$7:$AZ$1507,'Data Entry'!$BA$7:$BA$1507,A19,'Data Entry'!$E$7:$E$1507,"Sí",'Data Entry'!$G$7:$G$1507,"Oral")</f>
        <v>0</v>
      </c>
      <c r="D19" s="84">
        <f>SUMIFS('Data Entry'!$AQ$7:$AQ$1507,'Data Entry'!$AR$7:$AR$1507,A19,'Data Entry'!$E$7:$E$1507,"Sí",'Data Entry'!$G$7:$G$1507,"Parenteral")+SUMIFS('Data Entry'!$AT$7:$AT$1507,'Data Entry'!$AU$7:$AU$1507,A19,'Data Entry'!$E$7:$E$1507,"Sí",'Data Entry'!$G$7:$G$1507,"Parenteral")+SUMIFS('Data Entry'!$AW$7:$AW$1507,'Data Entry'!$AX$7:$AX$1507,A19,'Data Entry'!$E$7:$E$1507,"Sí",'Data Entry'!$G$7:$G$1507,"Parenteral")+SUMIFS('Data Entry'!$AZ$7:$AZ$1507,'Data Entry'!$BA$7:$BA$1507,A19,'Data Entry'!$E$7:$E$1507,"Sí",'Data Entry'!$G$7:$G$1507,"Parenteral")</f>
        <v>0</v>
      </c>
      <c r="E19" s="84">
        <f>SUMIFS('Data Entry'!$AQ$7:$AQ$1507,'Data Entry'!$AR$7:$AR$1507,A19,'Data Entry'!$E$7:$E$1507,"Sí",'Data Entry'!$G$7:$G$1507,"Otra")+SUMIFS('Data Entry'!$AT$7:$AT$1507,'Data Entry'!$AU$7:$AU$1507,A19,'Data Entry'!$E$7:$E$1507,"Sí",'Data Entry'!$G$7:$G$1507,"Otra")+SUMIFS('Data Entry'!$AW$7:$AW$1507,'Data Entry'!$AX$7:$AX$1507,A19,'Data Entry'!$E$7:$E$1507,"Sí",'Data Entry'!$G$7:$G$1507,"Otra")+SUMIFS('Data Entry'!$AZ$7:$AZ$1507,'Data Entry'!$BA$7:$BA$1507,A19,'Data Entry'!$E$7:$E$1507,"Sí",'Data Entry'!$G$7:$G$1507,"Otra")</f>
        <v>0</v>
      </c>
      <c r="F19" s="184">
        <f>SUMIFS('Data Entry'!$AQ$7:$AQ$1507,'Data Entry'!$AR$7:$AR$1507,A19,'Data Entry'!$E$7:$E$1507,"Sí",Calculations!$AB$4:$AB$1504,"1",Calculations!$Y$4:$Y$1504,"",'Data Entry'!$G$7:$G$1507,"Oral")+SUMIFS('Data Entry'!$AT$7:$AT$1507,'Data Entry'!$AU$7:$AU$1507,A19,'Data Entry'!$E$7:$E$1507,"Sí",Calculations!$AB$4:$AB$1504,"1",Calculations!$Y$4:$Y$1504,"",'Data Entry'!$G$7:$G$1507,"Oral")+SUMIFS('Data Entry'!$AW$7:$AW$1507,'Data Entry'!$AX$7:$AX$1507,A19,'Data Entry'!$E$7:$E$1507,"Sí",Calculations!$AB$4:$AB$1504,"1",Calculations!$Y$4:$Y$1504,"",'Data Entry'!$G$7:$G$1507,"Oral")+SUMIFS('Data Entry'!$AZ$7:$AZ$1507,'Data Entry'!$BA$7:$BA$1507,A19,'Data Entry'!$E$7:$E$1507,"Sí",Calculations!$AB$4:$AB$1504,"1",Calculations!$Y$4:$Y$1504,"",'Data Entry'!$G$7:$G$1507,"Oral")</f>
        <v>0</v>
      </c>
      <c r="G19" s="184">
        <f>SUMIFS('Data Entry'!$AQ$7:$AQ$1507,'Data Entry'!$AR$7:$AR$1507,A19,'Data Entry'!$E$7:$E$1507,"Sí",Calculations!$AB$4:$AB$1504,"1",Calculations!$Y$4:$Y$1504,"",'Data Entry'!$G$7:$G$1507,"Parenteral")+SUMIFS('Data Entry'!$AT$7:$AT$1507,'Data Entry'!$AU$7:$AU$1507,A19,'Data Entry'!$E$7:$E$1507,"Sí",Calculations!$AB$4:$AB$1504,"1",Calculations!$Y$4:$Y$1504,"",'Data Entry'!$G$7:$G$1507,"Parenteral")+SUMIFS('Data Entry'!$AW$7:$AW$1507,'Data Entry'!$AX$7:$AX$1507,A19,'Data Entry'!$E$7:$E$1507,"Sí",Calculations!$AB$4:$AB$1504,"1",Calculations!$Y$4:$Y$1504,"",'Data Entry'!$G$7:$G$1507,"Parenteral")+SUMIFS('Data Entry'!$AZ$7:$AZ$1507,'Data Entry'!$BA$7:$BA$1507,A19,'Data Entry'!$E$7:$E$1507,"Sí",Calculations!$AB$4:$AB$1504,"1",Calculations!$Y$4:$Y$1504,"",'Data Entry'!$G$7:$G$1507,"Parenteral")</f>
        <v>0</v>
      </c>
      <c r="H19" s="184">
        <f>SUMIFS('Data Entry'!$AQ$7:$AQ$1507,'Data Entry'!$AR$7:$AR$1507,A19,'Data Entry'!$E$7:$E$1507,"Sí",Calculations!$AB$4:$AB$1504,"1",Calculations!$Y$4:$Y$1504,"",'Data Entry'!$G$7:$G$1507,"Otra")+SUMIFS('Data Entry'!$AT$7:$AT$1507,'Data Entry'!$AU$7:$AU$1507,A19,'Data Entry'!$E$7:$E$1507,"Sí",Calculations!$AB$4:$AB$1504,"1",Calculations!$Y$4:$Y$1504,"",'Data Entry'!$G$7:$G$1507,"Otra")+SUMIFS('Data Entry'!$AW$7:$AW$1507,'Data Entry'!$AX$7:$AX$1507,A19,'Data Entry'!$E$7:$E$1507,"Sí",Calculations!$AB$4:$AB$1504,"1",Calculations!$Y$4:$Y$1504,"",'Data Entry'!$G$7:$G$1507,"Otra")+SUMIFS('Data Entry'!$AZ$7:$AZ$1507,'Data Entry'!$BA$7:$BA$1507,A19,'Data Entry'!$E$7:$E$1507,"Sí",Calculations!$AB$4:$AB$1504,"1",Calculations!$Y$4:$Y$1504,"",'Data Entry'!$G$7:$G$1507,"Otra")</f>
        <v>0</v>
      </c>
      <c r="I19" s="183">
        <f t="shared" si="0"/>
        <v>0</v>
      </c>
      <c r="J19" s="183">
        <f t="shared" si="1"/>
        <v>0</v>
      </c>
      <c r="K19" s="183">
        <f t="shared" si="2"/>
        <v>0</v>
      </c>
      <c r="L19" s="182">
        <f>SUMIFS('Data Entry'!$AQ$7:$AQ$1507,'Data Entry'!$AR$7:$AR$1507,A19,'Data Entry'!$E$7:$E$1507,"Sí",Calculations!$Z$4:$Z$1504,"1",Calculations!$Y$4:$Y$1504,"",'Data Entry'!$G$7:$G$1507,"Oral")+SUMIFS('Data Entry'!$AT$7:$AT$1507,'Data Entry'!$AU$7:$AU$1507,A19,'Data Entry'!$E$7:$E$1507,"Sí",Calculations!$Z$4:$Z$1504,"1",Calculations!$Y$4:$Y$1504,"",'Data Entry'!$G$7:$G$1507,"Oral")+SUMIFS('Data Entry'!$AW$7:$AW$1507,'Data Entry'!$AX$7:$AX$1507,A19,'Data Entry'!$E$7:$E$1507,"Sí",Calculations!$Z$4:$Z$1504,"1",Calculations!$Y$4:$Y$1504,"",'Data Entry'!$G$7:$G$1507,"Oral")+SUMIFS('Data Entry'!$AZ$7:$AZ$1507,'Data Entry'!$BA$7:$BA$1507,A19,'Data Entry'!$E$7:$E$1507,"Sí",Calculations!$Z$4:$Z$1504,"1",Calculations!$Y$4:$Y$1504,"",'Data Entry'!$G$7:$G$1507,"Oral")</f>
        <v>0</v>
      </c>
      <c r="M19" s="182">
        <f>SUMIFS('Data Entry'!$AQ$7:$AQ$1507,'Data Entry'!$AR$7:$AR$1507,A19,'Data Entry'!$E$7:$E$1507,"Sí",Calculations!$Z$4:$Z$1504,"1",Calculations!$Y$4:$Y$1504,"",'Data Entry'!$G$7:$G$1507,"Parenteral")+SUMIFS('Data Entry'!$AT$7:$AT$1507,'Data Entry'!$AU$7:$AU$1507,A19,'Data Entry'!$E$7:$E$1507,"Sí",Calculations!$Z$4:$Z$1504,"1",Calculations!$Y$4:$Y$1504,"",'Data Entry'!$G$7:$G$1507,"Parenteral")+SUMIFS('Data Entry'!$AW$7:$AW$1507,'Data Entry'!$AX$7:$AX$1507,A19,'Data Entry'!$E$7:$E$1507,"Sí",Calculations!$Z$4:$Z$1504,"1",Calculations!$Y$4:$Y$1504,"",'Data Entry'!$G$7:$G$1507,"Parenteral")+SUMIFS('Data Entry'!$AZ$7:$AZ$1507,'Data Entry'!$BA$7:$BA$1507,A19,'Data Entry'!$E$7:$E$1507,"Sí",Calculations!$Z$4:$Z$1504,"1",Calculations!$Y$4:$Y$1504,"",'Data Entry'!$G$7:$G$1507,"Parenteral")</f>
        <v>0</v>
      </c>
      <c r="N19" s="182">
        <f>SUMIFS('Data Entry'!$AQ$7:$AQ$1507,'Data Entry'!$AR$7:$AR$1507,A19,'Data Entry'!$E$7:$E$1507,"Sí",Calculations!$Z$4:$Z$1504,"1",Calculations!$Y$4:$Y$1504,"",'Data Entry'!$G$7:$G$1507,"Otra")+SUMIFS('Data Entry'!$AT$7:$AT$1507,'Data Entry'!$AU$7:$AU$1507,A19,'Data Entry'!$E$7:$E$1507,"Sí",Calculations!$Z$4:$Z$1504,"1",Calculations!$Y$4:$Y$1504,"",'Data Entry'!$G$7:$G$1507,"Otra")+SUMIFS('Data Entry'!$AW$7:$AW$1507,'Data Entry'!$AX$7:$AX$1507,A19,'Data Entry'!$E$7:$E$1507,"Sí",Calculations!$Z$4:$Z$1504,"1",Calculations!$Y$4:$Y$1504,"",'Data Entry'!$G$7:$G$1507,"Otra")+SUMIFS('Data Entry'!$AZ$7:$AZ$1507,'Data Entry'!$BA$7:$BA$1507,A19,'Data Entry'!$E$7:$E$1507,"Sí",Calculations!$Z$4:$Z$1504,"1",Calculations!$Y$4:$Y$1504,"",'Data Entry'!$G$7:$G$1507,"Otra")</f>
        <v>0</v>
      </c>
      <c r="O19" s="181">
        <f>SUMIFS('Data Entry'!$AQ$7:$AQ$1507,'Data Entry'!$AR$7:$AR$1507,A19,'Data Entry'!$E$7:$E$1507,"Sí",Calculations!$AA$4:$AA$1504,"1",Calculations!$Y$4:$Y$1504,"",'Data Entry'!$G$7:$G$1507,"Oral")+SUMIFS('Data Entry'!$AT$7:$AT$1507,'Data Entry'!$AU$7:$AU$1507,A19,'Data Entry'!$E$7:$E$1507,"Sí",Calculations!$AA$4:$AA$1504,"1",Calculations!$Y$4:$Y$1504,"",'Data Entry'!$G$7:$G$1507,"Oral")+SUMIFS('Data Entry'!$AW$7:$AW$1507,'Data Entry'!$AX$7:$AX$1507,A19,'Data Entry'!$E$7:$E$1507,"Sí",Calculations!$AA$4:$AA$1504,"1",Calculations!$Y$4:$Y$1504,"",'Data Entry'!$G$7:$G$1507,"Oral")+SUMIFS('Data Entry'!$AZ$7:$AZ$1507,'Data Entry'!$BA$7:$BA$1507,A19,'Data Entry'!$E$7:$E$1507,"Sí",Calculations!$AA$4:$AA$1504,"1",Calculations!$Y$4:$Y$1504,"",'Data Entry'!$G$7:$G$1507,"Oral")</f>
        <v>0</v>
      </c>
      <c r="P19" s="181">
        <f>SUMIFS('Data Entry'!$AQ$7:$AQ$1507,'Data Entry'!$AR$7:$AR$1507,A19,'Data Entry'!$E$7:$E$1507,"Sí",Calculations!$AA$4:$AA$1504,"1",Calculations!$Y$4:$Y$1504,"",'Data Entry'!$G$7:$G$1507,"Parenteral")+SUMIFS('Data Entry'!$AT$7:$AT$1507,'Data Entry'!$AU$7:$AU$1507,A19,'Data Entry'!$E$7:$E$1507,"Sí",Calculations!$AA$4:$AA$1504,"1",Calculations!$Y$4:$Y$1504,"",'Data Entry'!$G$7:$G$1507,"Parenteral")+SUMIFS('Data Entry'!$AW$7:$AW$1507,'Data Entry'!$AX$7:$AX$1507,A19,'Data Entry'!$E$7:$E$1507,"Sí",Calculations!$AA$4:$AA$1504,"1",Calculations!$Y$4:$Y$1504,"",'Data Entry'!$G$7:$G$1507,"Parenteral")+SUMIFS('Data Entry'!$AZ$7:$AZ$1507,'Data Entry'!$BA$7:$BA$1507,A19,'Data Entry'!$E$7:$E$1507,"Sí",Calculations!$AA$4:$AA$1504,"1",Calculations!$Y$4:$Y$1504,"",'Data Entry'!$G$7:$G$1507,"Parenteral")</f>
        <v>0</v>
      </c>
      <c r="Q19" s="196">
        <f>SUMIFS('Data Entry'!$AQ$7:$AQ$1507,'Data Entry'!$AR$7:$AR$1507,A19,'Data Entry'!$E$7:$E$1507,"Sí",Calculations!$AA$4:$AA$1504,"1",Calculations!$Y$4:$Y$1504,"",'Data Entry'!$G$7:$G$1507,"Otra")+SUMIFS('Data Entry'!$AT$7:$AT$1507,'Data Entry'!$AU$7:$AU$1507,A19,'Data Entry'!$E$7:$E$1507,"Sí",Calculations!$AA$4:$AA$1504,"1",Calculations!$Y$4:$Y$1504,"",'Data Entry'!$G$7:$G$1507,"Otra")+SUMIFS('Data Entry'!$AW$7:$AW$1507,'Data Entry'!$AX$7:$AX$1507,A19,'Data Entry'!$E$7:$E$1507,"Sí",Calculations!$AA$4:$AA$1504,"1",Calculations!$Y$4:$Y$1504,"",'Data Entry'!$G$7:$G$1507,"Otra")+SUMIFS('Data Entry'!$AZ$7:$AZ$1507,'Data Entry'!$BA$7:$BA$1507,A19,'Data Entry'!$E$7:$E$1507,"Sí",Calculations!$AA$4:$AA$1504,"1",Calculations!$Y$4:$Y$1504,"",'Data Entry'!$G$7:$G$1507,"Otra")</f>
        <v>0</v>
      </c>
      <c r="R19" s="222">
        <f>SUMIFS('Data Entry'!$AQ$7:$AQ$1507,'Data Entry'!$AR$7:$AR$1507,A19,'Data Entry'!F$7:$F$1507,"Sí")+SUMIFS('Data Entry'!$AT$7:$AT$1507,'Data Entry'!$AU$7:$AU$1507,A18,'Data Entry'!F$7:$F$1507,"Sí")+SUMIFS('Data Entry'!$AW$7:$AW$1507,'Data Entry'!$AX$7:$AX$1507,A18,'Data Entry'!F$7:$F$1507,"Sí")+SUMIFS('Data Entry'!$AZ$7:$AZ$1507,'Data Entry'!$BA$7:$BA$1507,A18,'Data Entry'!F$7:$F$1507,"Sí")</f>
        <v>0</v>
      </c>
    </row>
    <row r="20" spans="1:19" ht="15" customHeight="1">
      <c r="A20" s="210" t="s">
        <v>109</v>
      </c>
      <c r="B20" s="219">
        <f>SUMIF('Data Entry'!$AR$7:$AR$1507,A20,'Data Entry'!$AQ$7:$AQ$1507)+SUMIF('Data Entry'!$AU$7:$AU$1507,A20,'Data Entry'!$AT$7:$AT$1507)+SUMIF('Data Entry'!$AX$7:$AX$1507,A20,'Data Entry'!$AW$7:$AW$1507)+SUMIF('Data Entry'!$BA$7:$BA$1507,A20,'Data Entry'!$AZ$7:$AZ$1507)</f>
        <v>0</v>
      </c>
      <c r="C20" s="193">
        <f>SUMIFS('Data Entry'!$AQ$7:$AQ$1507,'Data Entry'!$AR$7:$AR$1507,A20,'Data Entry'!$E$7:$E$1507,"Sí",'Data Entry'!$G$7:$G$1507,"Oral")+SUMIFS('Data Entry'!$AT$7:$AT$1507,'Data Entry'!$AU$7:$AU$1507,A20,'Data Entry'!$E$7:$E$1507,"Sí",'Data Entry'!$G$7:$G$1507,"Oral")+SUMIFS('Data Entry'!$AW$7:$AW$1507,'Data Entry'!$AX$7:$AX$1507,A20,'Data Entry'!$E$7:$E$1507,"Sí",'Data Entry'!$G$7:$G$1507,"Oral")+SUMIFS('Data Entry'!$AZ$7:$AZ$1507,'Data Entry'!$BA$7:$BA$1507,A20,'Data Entry'!$E$7:$E$1507,"Sí",'Data Entry'!$G$7:$G$1507,"Oral")</f>
        <v>0</v>
      </c>
      <c r="D20" s="81">
        <f>SUMIFS('Data Entry'!$AQ$7:$AQ$1507,'Data Entry'!$AR$7:$AR$1507,A20,'Data Entry'!$E$7:$E$1507,"Sí",'Data Entry'!$G$7:$G$1507,"Parenteral")+SUMIFS('Data Entry'!$AT$7:$AT$1507,'Data Entry'!$AU$7:$AU$1507,A20,'Data Entry'!$E$7:$E$1507,"Sí",'Data Entry'!$G$7:$G$1507,"Parenteral")+SUMIFS('Data Entry'!$AW$7:$AW$1507,'Data Entry'!$AX$7:$AX$1507,A20,'Data Entry'!$E$7:$E$1507,"Sí",'Data Entry'!$G$7:$G$1507,"Parenteral")+SUMIFS('Data Entry'!$AZ$7:$AZ$1507,'Data Entry'!$BA$7:$BA$1507,A20,'Data Entry'!$E$7:$E$1507,"Sí",'Data Entry'!$G$7:$G$1507,"Parenteral")</f>
        <v>0</v>
      </c>
      <c r="E20" s="81">
        <f>SUMIFS('Data Entry'!$AQ$7:$AQ$1507,'Data Entry'!$AR$7:$AR$1507,A20,'Data Entry'!$E$7:$E$1507,"Sí",'Data Entry'!$G$7:$G$1507,"Otra")+SUMIFS('Data Entry'!$AT$7:$AT$1507,'Data Entry'!$AU$7:$AU$1507,A20,'Data Entry'!$E$7:$E$1507,"Sí",'Data Entry'!$G$7:$G$1507,"Otra")+SUMIFS('Data Entry'!$AW$7:$AW$1507,'Data Entry'!$AX$7:$AX$1507,A20,'Data Entry'!$E$7:$E$1507,"Sí",'Data Entry'!$G$7:$G$1507,"Otra")+SUMIFS('Data Entry'!$AZ$7:$AZ$1507,'Data Entry'!$BA$7:$BA$1507,A20,'Data Entry'!$E$7:$E$1507,"Sí",'Data Entry'!$G$7:$G$1507,"Otra")</f>
        <v>0</v>
      </c>
      <c r="F20" s="97">
        <f>SUMIFS('Data Entry'!$AQ$7:$AQ$1507,'Data Entry'!$AR$7:$AR$1507,A20,'Data Entry'!$E$7:$E$1507,"Sí",Calculations!$AB$4:$AB$1504,"1",Calculations!$Y$4:$Y$1504,"",'Data Entry'!$G$7:$G$1507,"Oral")+SUMIFS('Data Entry'!$AT$7:$AT$1507,'Data Entry'!$AU$7:$AU$1507,A20,'Data Entry'!$E$7:$E$1507,"Sí",Calculations!$AB$4:$AB$1504,"1",Calculations!$Y$4:$Y$1504,"",'Data Entry'!$G$7:$G$1507,"Oral")+SUMIFS('Data Entry'!$AW$7:$AW$1507,'Data Entry'!$AX$7:$AX$1507,A20,'Data Entry'!$E$7:$E$1507,"Sí",Calculations!$AB$4:$AB$1504,"1",Calculations!$Y$4:$Y$1504,"",'Data Entry'!$G$7:$G$1507,"Oral")+SUMIFS('Data Entry'!$AZ$7:$AZ$1507,'Data Entry'!$BA$7:$BA$1507,A20,'Data Entry'!$E$7:$E$1507,"Sí",Calculations!$AB$4:$AB$1504,"1",Calculations!$Y$4:$Y$1504,"",'Data Entry'!$G$7:$G$1507,"Oral")</f>
        <v>0</v>
      </c>
      <c r="G20" s="97">
        <f>SUMIFS('Data Entry'!$AQ$7:$AQ$1507,'Data Entry'!$AR$7:$AR$1507,A20,'Data Entry'!$E$7:$E$1507,"Sí",Calculations!$AB$4:$AB$1504,"1",Calculations!$Y$4:$Y$1504,"",'Data Entry'!$G$7:$G$1507,"Parenteral")+SUMIFS('Data Entry'!$AT$7:$AT$1507,'Data Entry'!$AU$7:$AU$1507,A20,'Data Entry'!$E$7:$E$1507,"Sí",Calculations!$AB$4:$AB$1504,"1",Calculations!$Y$4:$Y$1504,"",'Data Entry'!$G$7:$G$1507,"Parenteral")+SUMIFS('Data Entry'!$AW$7:$AW$1507,'Data Entry'!$AX$7:$AX$1507,A20,'Data Entry'!$E$7:$E$1507,"Sí",Calculations!$AB$4:$AB$1504,"1",Calculations!$Y$4:$Y$1504,"",'Data Entry'!$G$7:$G$1507,"Parenteral")+SUMIFS('Data Entry'!$AZ$7:$AZ$1507,'Data Entry'!$BA$7:$BA$1507,A20,'Data Entry'!$E$7:$E$1507,"Sí",Calculations!$AB$4:$AB$1504,"1",Calculations!$Y$4:$Y$1504,"",'Data Entry'!$G$7:$G$1507,"Parenteral")</f>
        <v>0</v>
      </c>
      <c r="H20" s="97">
        <f>SUMIFS('Data Entry'!$AQ$7:$AQ$1507,'Data Entry'!$AR$7:$AR$1507,A20,'Data Entry'!$E$7:$E$1507,"Sí",Calculations!$AB$4:$AB$1504,"1",Calculations!$Y$4:$Y$1504,"",'Data Entry'!$G$7:$G$1507,"Otra")+SUMIFS('Data Entry'!$AT$7:$AT$1507,'Data Entry'!$AU$7:$AU$1507,A20,'Data Entry'!$E$7:$E$1507,"Sí",Calculations!$AB$4:$AB$1504,"1",Calculations!$Y$4:$Y$1504,"",'Data Entry'!$G$7:$G$1507,"Otra")+SUMIFS('Data Entry'!$AW$7:$AW$1507,'Data Entry'!$AX$7:$AX$1507,A20,'Data Entry'!$E$7:$E$1507,"Sí",Calculations!$AB$4:$AB$1504,"1",Calculations!$Y$4:$Y$1504,"",'Data Entry'!$G$7:$G$1507,"Otra")+SUMIFS('Data Entry'!$AZ$7:$AZ$1507,'Data Entry'!$BA$7:$BA$1507,A20,'Data Entry'!$E$7:$E$1507,"Sí",Calculations!$AB$4:$AB$1504,"1",Calculations!$Y$4:$Y$1504,"",'Data Entry'!$G$7:$G$1507,"Otra")</f>
        <v>0</v>
      </c>
      <c r="I20" s="98">
        <f t="shared" si="0"/>
        <v>0</v>
      </c>
      <c r="J20" s="98">
        <f t="shared" si="1"/>
        <v>0</v>
      </c>
      <c r="K20" s="98">
        <f t="shared" si="2"/>
        <v>0</v>
      </c>
      <c r="L20" s="99">
        <f>SUMIFS('Data Entry'!$AQ$7:$AQ$1507,'Data Entry'!$AR$7:$AR$1507,A20,'Data Entry'!$E$7:$E$1507,"Sí",Calculations!$Z$4:$Z$1504,"1",Calculations!$Y$4:$Y$1504,"",'Data Entry'!$G$7:$G$1507,"Oral")+SUMIFS('Data Entry'!$AT$7:$AT$1507,'Data Entry'!$AU$7:$AU$1507,A20,'Data Entry'!$E$7:$E$1507,"Sí",Calculations!$Z$4:$Z$1504,"1",Calculations!$Y$4:$Y$1504,"",'Data Entry'!$G$7:$G$1507,"Oral")+SUMIFS('Data Entry'!$AW$7:$AW$1507,'Data Entry'!$AX$7:$AX$1507,A20,'Data Entry'!$E$7:$E$1507,"Sí",Calculations!$Z$4:$Z$1504,"1",Calculations!$Y$4:$Y$1504,"",'Data Entry'!$G$7:$G$1507,"Oral")+SUMIFS('Data Entry'!$AZ$7:$AZ$1507,'Data Entry'!$BA$7:$BA$1507,A20,'Data Entry'!$E$7:$E$1507,"Sí",Calculations!$Z$4:$Z$1504,"1",Calculations!$Y$4:$Y$1504,"",'Data Entry'!$G$7:$G$1507,"Oral")</f>
        <v>0</v>
      </c>
      <c r="M20" s="99">
        <f>SUMIFS('Data Entry'!$AQ$7:$AQ$1507,'Data Entry'!$AR$7:$AR$1507,A20,'Data Entry'!$E$7:$E$1507,"Sí",Calculations!$Z$4:$Z$1504,"1",Calculations!$Y$4:$Y$1504,"",'Data Entry'!$G$7:$G$1507,"Parenteral")+SUMIFS('Data Entry'!$AT$7:$AT$1507,'Data Entry'!$AU$7:$AU$1507,A20,'Data Entry'!$E$7:$E$1507,"Sí",Calculations!$Z$4:$Z$1504,"1",Calculations!$Y$4:$Y$1504,"",'Data Entry'!$G$7:$G$1507,"Parenteral")+SUMIFS('Data Entry'!$AW$7:$AW$1507,'Data Entry'!$AX$7:$AX$1507,A20,'Data Entry'!$E$7:$E$1507,"Sí",Calculations!$Z$4:$Z$1504,"1",Calculations!$Y$4:$Y$1504,"",'Data Entry'!$G$7:$G$1507,"Parenteral")+SUMIFS('Data Entry'!$AZ$7:$AZ$1507,'Data Entry'!$BA$7:$BA$1507,A20,'Data Entry'!$E$7:$E$1507,"Sí",Calculations!$Z$4:$Z$1504,"1",Calculations!$Y$4:$Y$1504,"",'Data Entry'!$G$7:$G$1507,"Parenteral")</f>
        <v>0</v>
      </c>
      <c r="N20" s="99">
        <f>SUMIFS('Data Entry'!$AQ$7:$AQ$1507,'Data Entry'!$AR$7:$AR$1507,A20,'Data Entry'!$E$7:$E$1507,"Sí",Calculations!$Z$4:$Z$1504,"1",Calculations!$Y$4:$Y$1504,"",'Data Entry'!$G$7:$G$1507,"Otra")+SUMIFS('Data Entry'!$AT$7:$AT$1507,'Data Entry'!$AU$7:$AU$1507,A20,'Data Entry'!$E$7:$E$1507,"Sí",Calculations!$Z$4:$Z$1504,"1",Calculations!$Y$4:$Y$1504,"",'Data Entry'!$G$7:$G$1507,"Otra")+SUMIFS('Data Entry'!$AW$7:$AW$1507,'Data Entry'!$AX$7:$AX$1507,A20,'Data Entry'!$E$7:$E$1507,"Sí",Calculations!$Z$4:$Z$1504,"1",Calculations!$Y$4:$Y$1504,"",'Data Entry'!$G$7:$G$1507,"Otra")+SUMIFS('Data Entry'!$AZ$7:$AZ$1507,'Data Entry'!$BA$7:$BA$1507,A20,'Data Entry'!$E$7:$E$1507,"Sí",Calculations!$Z$4:$Z$1504,"1",Calculations!$Y$4:$Y$1504,"",'Data Entry'!$G$7:$G$1507,"Otra")</f>
        <v>0</v>
      </c>
      <c r="O20" s="99">
        <f>SUMIFS('Data Entry'!$AQ$7:$AQ$1507,'Data Entry'!$AR$7:$AR$1507,A20,'Data Entry'!$E$7:$E$1507,"Sí",Calculations!$AA$4:$AA$1504,"1",Calculations!$Y$4:$Y$1504,"",'Data Entry'!$G$7:$G$1507,"Oral")+SUMIFS('Data Entry'!$AT$7:$AT$1507,'Data Entry'!$AU$7:$AU$1507,A20,'Data Entry'!$E$7:$E$1507,"Sí",Calculations!$AA$4:$AA$1504,"1",Calculations!$Y$4:$Y$1504,"",'Data Entry'!$G$7:$G$1507,"Oral")+SUMIFS('Data Entry'!$AW$7:$AW$1507,'Data Entry'!$AX$7:$AX$1507,A20,'Data Entry'!$E$7:$E$1507,"Sí",Calculations!$AA$4:$AA$1504,"1",Calculations!$Y$4:$Y$1504,"",'Data Entry'!$G$7:$G$1507,"Oral")+SUMIFS('Data Entry'!$AZ$7:$AZ$1507,'Data Entry'!$BA$7:$BA$1507,A20,'Data Entry'!$E$7:$E$1507,"Sí",Calculations!$AA$4:$AA$1504,"1",Calculations!$Y$4:$Y$1504,"",'Data Entry'!$G$7:$G$1507,"Oral")</f>
        <v>0</v>
      </c>
      <c r="P20" s="99">
        <f>SUMIFS('Data Entry'!$AQ$7:$AQ$1507,'Data Entry'!$AR$7:$AR$1507,A20,'Data Entry'!$E$7:$E$1507,"Sí",Calculations!$AA$4:$AA$1504,"1",Calculations!$Y$4:$Y$1504,"",'Data Entry'!$G$7:$G$1507,"Parenteral")+SUMIFS('Data Entry'!$AT$7:$AT$1507,'Data Entry'!$AU$7:$AU$1507,A20,'Data Entry'!$E$7:$E$1507,"Sí",Calculations!$AA$4:$AA$1504,"1",Calculations!$Y$4:$Y$1504,"",'Data Entry'!$G$7:$G$1507,"Parenteral")+SUMIFS('Data Entry'!$AW$7:$AW$1507,'Data Entry'!$AX$7:$AX$1507,A20,'Data Entry'!$E$7:$E$1507,"Sí",Calculations!$AA$4:$AA$1504,"1",Calculations!$Y$4:$Y$1504,"",'Data Entry'!$G$7:$G$1507,"Parenteral")+SUMIFS('Data Entry'!$AZ$7:$AZ$1507,'Data Entry'!$BA$7:$BA$1507,A20,'Data Entry'!$E$7:$E$1507,"Sí",Calculations!$AA$4:$AA$1504,"1",Calculations!$Y$4:$Y$1504,"",'Data Entry'!$G$7:$G$1507,"Parenteral")</f>
        <v>0</v>
      </c>
      <c r="Q20" s="194">
        <f>SUMIFS('Data Entry'!$AQ$7:$AQ$1507,'Data Entry'!$AR$7:$AR$1507,A20,'Data Entry'!$E$7:$E$1507,"Sí",Calculations!$AA$4:$AA$1504,"1",Calculations!$Y$4:$Y$1504,"",'Data Entry'!$G$7:$G$1507,"Otra")+SUMIFS('Data Entry'!$AT$7:$AT$1507,'Data Entry'!$AU$7:$AU$1507,A20,'Data Entry'!$E$7:$E$1507,"Sí",Calculations!$AA$4:$AA$1504,"1",Calculations!$Y$4:$Y$1504,"",'Data Entry'!$G$7:$G$1507,"Otra")+SUMIFS('Data Entry'!$AW$7:$AW$1507,'Data Entry'!$AX$7:$AX$1507,A20,'Data Entry'!$E$7:$E$1507,"Sí",Calculations!$AA$4:$AA$1504,"1",Calculations!$Y$4:$Y$1504,"",'Data Entry'!$G$7:$G$1507,"Otra")+SUMIFS('Data Entry'!$AZ$7:$AZ$1507,'Data Entry'!$BA$7:$BA$1507,A20,'Data Entry'!$E$7:$E$1507,"Sí",Calculations!$AA$4:$AA$1504,"1",Calculations!$Y$4:$Y$1504,"",'Data Entry'!$G$7:$G$1507,"Otra")</f>
        <v>0</v>
      </c>
      <c r="R20" s="220">
        <f>SUMIFS('Data Entry'!$AQ$7:$AQ$1507,'Data Entry'!$AR$7:$AR$1507,A20,'Data Entry'!F$7:$F$1507,"Sí")+SUMIFS('Data Entry'!$AT$7:$AT$1507,'Data Entry'!$AU$7:$AU$1507,A19,'Data Entry'!F$7:$F$1507,"Sí")+SUMIFS('Data Entry'!$AW$7:$AW$1507,'Data Entry'!$AX$7:$AX$1507,A19,'Data Entry'!F$7:$F$1507,"Sí")+SUMIFS('Data Entry'!$AZ$7:$AZ$1507,'Data Entry'!$BA$7:$BA$1507,A19,'Data Entry'!F$7:$F$1507,"Sí")</f>
        <v>0</v>
      </c>
    </row>
    <row r="21" spans="1:19" ht="15" customHeight="1">
      <c r="A21" s="211" t="s">
        <v>110</v>
      </c>
      <c r="B21" s="221">
        <f>SUMIF('Data Entry'!$AR$7:$AR$1507,A21,'Data Entry'!$AQ$7:$AQ$1507)+SUMIF('Data Entry'!$AU$7:$AU$1507,A21,'Data Entry'!$AT$7:$AT$1507)+SUMIF('Data Entry'!$AX$7:$AX$1507,A21,'Data Entry'!$AW$7:$AW$1507)+SUMIF('Data Entry'!$BA$7:$BA$1507,A21,'Data Entry'!$AZ$7:$AZ$1507)</f>
        <v>0</v>
      </c>
      <c r="C21" s="195">
        <f>SUMIFS('Data Entry'!$AQ$7:$AQ$1507,'Data Entry'!$AR$7:$AR$1507,A21,'Data Entry'!$E$7:$E$1507,"Sí",'Data Entry'!$G$7:$G$1507,"Oral")+SUMIFS('Data Entry'!$AT$7:$AT$1507,'Data Entry'!$AU$7:$AU$1507,A21,'Data Entry'!$E$7:$E$1507,"Sí",'Data Entry'!$G$7:$G$1507,"Oral")+SUMIFS('Data Entry'!$AW$7:$AW$1507,'Data Entry'!$AX$7:$AX$1507,A21,'Data Entry'!$E$7:$E$1507,"Sí",'Data Entry'!$G$7:$G$1507,"Oral")+SUMIFS('Data Entry'!$AZ$7:$AZ$1507,'Data Entry'!$BA$7:$BA$1507,A21,'Data Entry'!$E$7:$E$1507,"Sí",'Data Entry'!$G$7:$G$1507,"Oral")</f>
        <v>0</v>
      </c>
      <c r="D21" s="84">
        <f>SUMIFS('Data Entry'!$AQ$7:$AQ$1507,'Data Entry'!$AR$7:$AR$1507,A21,'Data Entry'!$E$7:$E$1507,"Sí",'Data Entry'!$G$7:$G$1507,"Parenteral")+SUMIFS('Data Entry'!$AT$7:$AT$1507,'Data Entry'!$AU$7:$AU$1507,A21,'Data Entry'!$E$7:$E$1507,"Sí",'Data Entry'!$G$7:$G$1507,"Parenteral")+SUMIFS('Data Entry'!$AW$7:$AW$1507,'Data Entry'!$AX$7:$AX$1507,A21,'Data Entry'!$E$7:$E$1507,"Sí",'Data Entry'!$G$7:$G$1507,"Parenteral")+SUMIFS('Data Entry'!$AZ$7:$AZ$1507,'Data Entry'!$BA$7:$BA$1507,A21,'Data Entry'!$E$7:$E$1507,"Sí",'Data Entry'!$G$7:$G$1507,"Parenteral")</f>
        <v>0</v>
      </c>
      <c r="E21" s="84">
        <f>SUMIFS('Data Entry'!$AQ$7:$AQ$1507,'Data Entry'!$AR$7:$AR$1507,A21,'Data Entry'!$E$7:$E$1507,"Sí",'Data Entry'!$G$7:$G$1507,"Otra")+SUMIFS('Data Entry'!$AT$7:$AT$1507,'Data Entry'!$AU$7:$AU$1507,A21,'Data Entry'!$E$7:$E$1507,"Sí",'Data Entry'!$G$7:$G$1507,"Otra")+SUMIFS('Data Entry'!$AW$7:$AW$1507,'Data Entry'!$AX$7:$AX$1507,A21,'Data Entry'!$E$7:$E$1507,"Sí",'Data Entry'!$G$7:$G$1507,"Otra")+SUMIFS('Data Entry'!$AZ$7:$AZ$1507,'Data Entry'!$BA$7:$BA$1507,A21,'Data Entry'!$E$7:$E$1507,"Sí",'Data Entry'!$G$7:$G$1507,"Otra")</f>
        <v>0</v>
      </c>
      <c r="F21" s="184">
        <f>SUMIFS('Data Entry'!$AQ$7:$AQ$1507,'Data Entry'!$AR$7:$AR$1507,A21,'Data Entry'!$E$7:$E$1507,"Sí",Calculations!$AB$4:$AB$1504,"1",Calculations!$Y$4:$Y$1504,"",'Data Entry'!$G$7:$G$1507,"Oral")+SUMIFS('Data Entry'!$AT$7:$AT$1507,'Data Entry'!$AU$7:$AU$1507,A21,'Data Entry'!$E$7:$E$1507,"Sí",Calculations!$AB$4:$AB$1504,"1",Calculations!$Y$4:$Y$1504,"",'Data Entry'!$G$7:$G$1507,"Oral")+SUMIFS('Data Entry'!$AW$7:$AW$1507,'Data Entry'!$AX$7:$AX$1507,A21,'Data Entry'!$E$7:$E$1507,"Sí",Calculations!$AB$4:$AB$1504,"1",Calculations!$Y$4:$Y$1504,"",'Data Entry'!$G$7:$G$1507,"Oral")+SUMIFS('Data Entry'!$AZ$7:$AZ$1507,'Data Entry'!$BA$7:$BA$1507,A21,'Data Entry'!$E$7:$E$1507,"Sí",Calculations!$AB$4:$AB$1504,"1",Calculations!$Y$4:$Y$1504,"",'Data Entry'!$G$7:$G$1507,"Oral")</f>
        <v>0</v>
      </c>
      <c r="G21" s="184">
        <f>SUMIFS('Data Entry'!$AQ$7:$AQ$1507,'Data Entry'!$AR$7:$AR$1507,A21,'Data Entry'!$E$7:$E$1507,"Sí",Calculations!$AB$4:$AB$1504,"1",Calculations!$Y$4:$Y$1504,"",'Data Entry'!$G$7:$G$1507,"Parenteral")+SUMIFS('Data Entry'!$AT$7:$AT$1507,'Data Entry'!$AU$7:$AU$1507,A21,'Data Entry'!$E$7:$E$1507,"Sí",Calculations!$AB$4:$AB$1504,"1",Calculations!$Y$4:$Y$1504,"",'Data Entry'!$G$7:$G$1507,"Parenteral")+SUMIFS('Data Entry'!$AW$7:$AW$1507,'Data Entry'!$AX$7:$AX$1507,A21,'Data Entry'!$E$7:$E$1507,"Sí",Calculations!$AB$4:$AB$1504,"1",Calculations!$Y$4:$Y$1504,"",'Data Entry'!$G$7:$G$1507,"Parenteral")+SUMIFS('Data Entry'!$AZ$7:$AZ$1507,'Data Entry'!$BA$7:$BA$1507,A21,'Data Entry'!$E$7:$E$1507,"Sí",Calculations!$AB$4:$AB$1504,"1",Calculations!$Y$4:$Y$1504,"",'Data Entry'!$G$7:$G$1507,"Parenteral")</f>
        <v>0</v>
      </c>
      <c r="H21" s="184">
        <f>SUMIFS('Data Entry'!$AQ$7:$AQ$1507,'Data Entry'!$AR$7:$AR$1507,A21,'Data Entry'!$E$7:$E$1507,"Sí",Calculations!$AB$4:$AB$1504,"1",Calculations!$Y$4:$Y$1504,"",'Data Entry'!$G$7:$G$1507,"Otra")+SUMIFS('Data Entry'!$AT$7:$AT$1507,'Data Entry'!$AU$7:$AU$1507,A21,'Data Entry'!$E$7:$E$1507,"Sí",Calculations!$AB$4:$AB$1504,"1",Calculations!$Y$4:$Y$1504,"",'Data Entry'!$G$7:$G$1507,"Otra")+SUMIFS('Data Entry'!$AW$7:$AW$1507,'Data Entry'!$AX$7:$AX$1507,A21,'Data Entry'!$E$7:$E$1507,"Sí",Calculations!$AB$4:$AB$1504,"1",Calculations!$Y$4:$Y$1504,"",'Data Entry'!$G$7:$G$1507,"Otra")+SUMIFS('Data Entry'!$AZ$7:$AZ$1507,'Data Entry'!$BA$7:$BA$1507,A21,'Data Entry'!$E$7:$E$1507,"Sí",Calculations!$AB$4:$AB$1504,"1",Calculations!$Y$4:$Y$1504,"",'Data Entry'!$G$7:$G$1507,"Otra")</f>
        <v>0</v>
      </c>
      <c r="I21" s="183">
        <f t="shared" si="0"/>
        <v>0</v>
      </c>
      <c r="J21" s="183">
        <f t="shared" si="1"/>
        <v>0</v>
      </c>
      <c r="K21" s="183">
        <f t="shared" si="2"/>
        <v>0</v>
      </c>
      <c r="L21" s="182">
        <f>SUMIFS('Data Entry'!$AQ$7:$AQ$1507,'Data Entry'!$AR$7:$AR$1507,A21,'Data Entry'!$E$7:$E$1507,"Sí",Calculations!$Z$4:$Z$1504,"1",Calculations!$Y$4:$Y$1504,"",'Data Entry'!$G$7:$G$1507,"Oral")+SUMIFS('Data Entry'!$AT$7:$AT$1507,'Data Entry'!$AU$7:$AU$1507,A21,'Data Entry'!$E$7:$E$1507,"Sí",Calculations!$Z$4:$Z$1504,"1",Calculations!$Y$4:$Y$1504,"",'Data Entry'!$G$7:$G$1507,"Oral")+SUMIFS('Data Entry'!$AW$7:$AW$1507,'Data Entry'!$AX$7:$AX$1507,A21,'Data Entry'!$E$7:$E$1507,"Sí",Calculations!$Z$4:$Z$1504,"1",Calculations!$Y$4:$Y$1504,"",'Data Entry'!$G$7:$G$1507,"Oral")+SUMIFS('Data Entry'!$AZ$7:$AZ$1507,'Data Entry'!$BA$7:$BA$1507,A21,'Data Entry'!$E$7:$E$1507,"Sí",Calculations!$Z$4:$Z$1504,"1",Calculations!$Y$4:$Y$1504,"",'Data Entry'!$G$7:$G$1507,"Oral")</f>
        <v>0</v>
      </c>
      <c r="M21" s="182">
        <f>SUMIFS('Data Entry'!$AQ$7:$AQ$1507,'Data Entry'!$AR$7:$AR$1507,A21,'Data Entry'!$E$7:$E$1507,"Sí",Calculations!$Z$4:$Z$1504,"1",Calculations!$Y$4:$Y$1504,"",'Data Entry'!$G$7:$G$1507,"Parenteral")+SUMIFS('Data Entry'!$AT$7:$AT$1507,'Data Entry'!$AU$7:$AU$1507,A21,'Data Entry'!$E$7:$E$1507,"Sí",Calculations!$Z$4:$Z$1504,"1",Calculations!$Y$4:$Y$1504,"",'Data Entry'!$G$7:$G$1507,"Parenteral")+SUMIFS('Data Entry'!$AW$7:$AW$1507,'Data Entry'!$AX$7:$AX$1507,A21,'Data Entry'!$E$7:$E$1507,"Sí",Calculations!$Z$4:$Z$1504,"1",Calculations!$Y$4:$Y$1504,"",'Data Entry'!$G$7:$G$1507,"Parenteral")+SUMIFS('Data Entry'!$AZ$7:$AZ$1507,'Data Entry'!$BA$7:$BA$1507,A21,'Data Entry'!$E$7:$E$1507,"Sí",Calculations!$Z$4:$Z$1504,"1",Calculations!$Y$4:$Y$1504,"",'Data Entry'!$G$7:$G$1507,"Parenteral")</f>
        <v>0</v>
      </c>
      <c r="N21" s="182">
        <f>SUMIFS('Data Entry'!$AQ$7:$AQ$1507,'Data Entry'!$AR$7:$AR$1507,A21,'Data Entry'!$E$7:$E$1507,"Sí",Calculations!$Z$4:$Z$1504,"1",Calculations!$Y$4:$Y$1504,"",'Data Entry'!$G$7:$G$1507,"Otra")+SUMIFS('Data Entry'!$AT$7:$AT$1507,'Data Entry'!$AU$7:$AU$1507,A21,'Data Entry'!$E$7:$E$1507,"Sí",Calculations!$Z$4:$Z$1504,"1",Calculations!$Y$4:$Y$1504,"",'Data Entry'!$G$7:$G$1507,"Otra")+SUMIFS('Data Entry'!$AW$7:$AW$1507,'Data Entry'!$AX$7:$AX$1507,A21,'Data Entry'!$E$7:$E$1507,"Sí",Calculations!$Z$4:$Z$1504,"1",Calculations!$Y$4:$Y$1504,"",'Data Entry'!$G$7:$G$1507,"Otra")+SUMIFS('Data Entry'!$AZ$7:$AZ$1507,'Data Entry'!$BA$7:$BA$1507,A21,'Data Entry'!$E$7:$E$1507,"Sí",Calculations!$Z$4:$Z$1504,"1",Calculations!$Y$4:$Y$1504,"",'Data Entry'!$G$7:$G$1507,"Otra")</f>
        <v>0</v>
      </c>
      <c r="O21" s="181">
        <f>SUMIFS('Data Entry'!$AQ$7:$AQ$1507,'Data Entry'!$AR$7:$AR$1507,A21,'Data Entry'!$E$7:$E$1507,"Sí",Calculations!$AA$4:$AA$1504,"1",Calculations!$Y$4:$Y$1504,"",'Data Entry'!$G$7:$G$1507,"Oral")+SUMIFS('Data Entry'!$AT$7:$AT$1507,'Data Entry'!$AU$7:$AU$1507,A21,'Data Entry'!$E$7:$E$1507,"Sí",Calculations!$AA$4:$AA$1504,"1",Calculations!$Y$4:$Y$1504,"",'Data Entry'!$G$7:$G$1507,"Oral")+SUMIFS('Data Entry'!$AW$7:$AW$1507,'Data Entry'!$AX$7:$AX$1507,A21,'Data Entry'!$E$7:$E$1507,"Sí",Calculations!$AA$4:$AA$1504,"1",Calculations!$Y$4:$Y$1504,"",'Data Entry'!$G$7:$G$1507,"Oral")+SUMIFS('Data Entry'!$AZ$7:$AZ$1507,'Data Entry'!$BA$7:$BA$1507,A21,'Data Entry'!$E$7:$E$1507,"Sí",Calculations!$AA$4:$AA$1504,"1",Calculations!$Y$4:$Y$1504,"",'Data Entry'!$G$7:$G$1507,"Oral")</f>
        <v>0</v>
      </c>
      <c r="P21" s="181">
        <f>SUMIFS('Data Entry'!$AQ$7:$AQ$1507,'Data Entry'!$AR$7:$AR$1507,A21,'Data Entry'!$E$7:$E$1507,"Sí",Calculations!$AA$4:$AA$1504,"1",Calculations!$Y$4:$Y$1504,"",'Data Entry'!$G$7:$G$1507,"Parenteral")+SUMIFS('Data Entry'!$AT$7:$AT$1507,'Data Entry'!$AU$7:$AU$1507,A21,'Data Entry'!$E$7:$E$1507,"Sí",Calculations!$AA$4:$AA$1504,"1",Calculations!$Y$4:$Y$1504,"",'Data Entry'!$G$7:$G$1507,"Parenteral")+SUMIFS('Data Entry'!$AW$7:$AW$1507,'Data Entry'!$AX$7:$AX$1507,A21,'Data Entry'!$E$7:$E$1507,"Sí",Calculations!$AA$4:$AA$1504,"1",Calculations!$Y$4:$Y$1504,"",'Data Entry'!$G$7:$G$1507,"Parenteral")+SUMIFS('Data Entry'!$AZ$7:$AZ$1507,'Data Entry'!$BA$7:$BA$1507,A21,'Data Entry'!$E$7:$E$1507,"Sí",Calculations!$AA$4:$AA$1504,"1",Calculations!$Y$4:$Y$1504,"",'Data Entry'!$G$7:$G$1507,"Parenteral")</f>
        <v>0</v>
      </c>
      <c r="Q21" s="196">
        <f>SUMIFS('Data Entry'!$AQ$7:$AQ$1507,'Data Entry'!$AR$7:$AR$1507,A21,'Data Entry'!$E$7:$E$1507,"Sí",Calculations!$AA$4:$AA$1504,"1",Calculations!$Y$4:$Y$1504,"",'Data Entry'!$G$7:$G$1507,"Otra")+SUMIFS('Data Entry'!$AT$7:$AT$1507,'Data Entry'!$AU$7:$AU$1507,A21,'Data Entry'!$E$7:$E$1507,"Sí",Calculations!$AA$4:$AA$1504,"1",Calculations!$Y$4:$Y$1504,"",'Data Entry'!$G$7:$G$1507,"Otra")+SUMIFS('Data Entry'!$AW$7:$AW$1507,'Data Entry'!$AX$7:$AX$1507,A21,'Data Entry'!$E$7:$E$1507,"Sí",Calculations!$AA$4:$AA$1504,"1",Calculations!$Y$4:$Y$1504,"",'Data Entry'!$G$7:$G$1507,"Otra")+SUMIFS('Data Entry'!$AZ$7:$AZ$1507,'Data Entry'!$BA$7:$BA$1507,A21,'Data Entry'!$E$7:$E$1507,"Sí",Calculations!$AA$4:$AA$1504,"1",Calculations!$Y$4:$Y$1504,"",'Data Entry'!$G$7:$G$1507,"Otra")</f>
        <v>0</v>
      </c>
      <c r="R21" s="222">
        <f>SUMIFS('Data Entry'!$AQ$7:$AQ$1507,'Data Entry'!$AR$7:$AR$1507,A21,'Data Entry'!F$7:$F$1507,"Sí")+SUMIFS('Data Entry'!$AT$7:$AT$1507,'Data Entry'!$AU$7:$AU$1507,A20,'Data Entry'!F$7:$F$1507,"Sí")+SUMIFS('Data Entry'!$AW$7:$AW$1507,'Data Entry'!$AX$7:$AX$1507,A20,'Data Entry'!F$7:$F$1507,"Sí")+SUMIFS('Data Entry'!$AZ$7:$AZ$1507,'Data Entry'!$BA$7:$BA$1507,A20,'Data Entry'!F$7:$F$1507,"Sí")</f>
        <v>0</v>
      </c>
    </row>
    <row r="22" spans="1:19" ht="15" customHeight="1">
      <c r="A22" s="210" t="s">
        <v>111</v>
      </c>
      <c r="B22" s="219">
        <f>SUMIF('Data Entry'!$AR$7:$AR$1507,A22,'Data Entry'!$AQ$7:$AQ$1507)+SUMIF('Data Entry'!$AU$7:$AU$1507,A22,'Data Entry'!$AT$7:$AT$1507)+SUMIF('Data Entry'!$AX$7:$AX$1507,A22,'Data Entry'!$AW$7:$AW$1507)+SUMIF('Data Entry'!$BA$7:$BA$1507,A22,'Data Entry'!$AZ$7:$AZ$1507)</f>
        <v>0</v>
      </c>
      <c r="C22" s="193">
        <f>SUMIFS('Data Entry'!$AQ$7:$AQ$1507,'Data Entry'!$AR$7:$AR$1507,A22,'Data Entry'!$E$7:$E$1507,"Sí",'Data Entry'!$G$7:$G$1507,"Oral")+SUMIFS('Data Entry'!$AT$7:$AT$1507,'Data Entry'!$AU$7:$AU$1507,A22,'Data Entry'!$E$7:$E$1507,"Sí",'Data Entry'!$G$7:$G$1507,"Oral")+SUMIFS('Data Entry'!$AW$7:$AW$1507,'Data Entry'!$AX$7:$AX$1507,A22,'Data Entry'!$E$7:$E$1507,"Sí",'Data Entry'!$G$7:$G$1507,"Oral")+SUMIFS('Data Entry'!$AZ$7:$AZ$1507,'Data Entry'!$BA$7:$BA$1507,A22,'Data Entry'!$E$7:$E$1507,"Sí",'Data Entry'!$G$7:$G$1507,"Oral")</f>
        <v>0</v>
      </c>
      <c r="D22" s="81">
        <f>SUMIFS('Data Entry'!$AQ$7:$AQ$1507,'Data Entry'!$AR$7:$AR$1507,A22,'Data Entry'!$E$7:$E$1507,"Sí",'Data Entry'!$G$7:$G$1507,"Parenteral")+SUMIFS('Data Entry'!$AT$7:$AT$1507,'Data Entry'!$AU$7:$AU$1507,A22,'Data Entry'!$E$7:$E$1507,"Sí",'Data Entry'!$G$7:$G$1507,"Parenteral")+SUMIFS('Data Entry'!$AW$7:$AW$1507,'Data Entry'!$AX$7:$AX$1507,A22,'Data Entry'!$E$7:$E$1507,"Sí",'Data Entry'!$G$7:$G$1507,"Parenteral")+SUMIFS('Data Entry'!$AZ$7:$AZ$1507,'Data Entry'!$BA$7:$BA$1507,A22,'Data Entry'!$E$7:$E$1507,"Sí",'Data Entry'!$G$7:$G$1507,"Parenteral")</f>
        <v>0</v>
      </c>
      <c r="E22" s="81">
        <f>SUMIFS('Data Entry'!$AQ$7:$AQ$1507,'Data Entry'!$AR$7:$AR$1507,A22,'Data Entry'!$E$7:$E$1507,"Sí",'Data Entry'!$G$7:$G$1507,"Otra")+SUMIFS('Data Entry'!$AT$7:$AT$1507,'Data Entry'!$AU$7:$AU$1507,A22,'Data Entry'!$E$7:$E$1507,"Sí",'Data Entry'!$G$7:$G$1507,"Otra")+SUMIFS('Data Entry'!$AW$7:$AW$1507,'Data Entry'!$AX$7:$AX$1507,A22,'Data Entry'!$E$7:$E$1507,"Sí",'Data Entry'!$G$7:$G$1507,"Otra")+SUMIFS('Data Entry'!$AZ$7:$AZ$1507,'Data Entry'!$BA$7:$BA$1507,A22,'Data Entry'!$E$7:$E$1507,"Sí",'Data Entry'!$G$7:$G$1507,"Otra")</f>
        <v>0</v>
      </c>
      <c r="F22" s="97">
        <f>SUMIFS('Data Entry'!$AQ$7:$AQ$1507,'Data Entry'!$AR$7:$AR$1507,A22,'Data Entry'!$E$7:$E$1507,"Sí",Calculations!$AB$4:$AB$1504,"1",Calculations!$Y$4:$Y$1504,"",'Data Entry'!$G$7:$G$1507,"Oral")+SUMIFS('Data Entry'!$AT$7:$AT$1507,'Data Entry'!$AU$7:$AU$1507,A22,'Data Entry'!$E$7:$E$1507,"Sí",Calculations!$AB$4:$AB$1504,"1",Calculations!$Y$4:$Y$1504,"",'Data Entry'!$G$7:$G$1507,"Oral")+SUMIFS('Data Entry'!$AW$7:$AW$1507,'Data Entry'!$AX$7:$AX$1507,A22,'Data Entry'!$E$7:$E$1507,"Sí",Calculations!$AB$4:$AB$1504,"1",Calculations!$Y$4:$Y$1504,"",'Data Entry'!$G$7:$G$1507,"Oral")+SUMIFS('Data Entry'!$AZ$7:$AZ$1507,'Data Entry'!$BA$7:$BA$1507,A22,'Data Entry'!$E$7:$E$1507,"Sí",Calculations!$AB$4:$AB$1504,"1",Calculations!$Y$4:$Y$1504,"",'Data Entry'!$G$7:$G$1507,"Oral")</f>
        <v>0</v>
      </c>
      <c r="G22" s="97">
        <f>SUMIFS('Data Entry'!$AQ$7:$AQ$1507,'Data Entry'!$AR$7:$AR$1507,A22,'Data Entry'!$E$7:$E$1507,"Sí",Calculations!$AB$4:$AB$1504,"1",Calculations!$Y$4:$Y$1504,"",'Data Entry'!$G$7:$G$1507,"Parenteral")+SUMIFS('Data Entry'!$AT$7:$AT$1507,'Data Entry'!$AU$7:$AU$1507,A22,'Data Entry'!$E$7:$E$1507,"Sí",Calculations!$AB$4:$AB$1504,"1",Calculations!$Y$4:$Y$1504,"",'Data Entry'!$G$7:$G$1507,"Parenteral")+SUMIFS('Data Entry'!$AW$7:$AW$1507,'Data Entry'!$AX$7:$AX$1507,A22,'Data Entry'!$E$7:$E$1507,"Sí",Calculations!$AB$4:$AB$1504,"1",Calculations!$Y$4:$Y$1504,"",'Data Entry'!$G$7:$G$1507,"Parenteral")+SUMIFS('Data Entry'!$AZ$7:$AZ$1507,'Data Entry'!$BA$7:$BA$1507,A22,'Data Entry'!$E$7:$E$1507,"Sí",Calculations!$AB$4:$AB$1504,"1",Calculations!$Y$4:$Y$1504,"",'Data Entry'!$G$7:$G$1507,"Parenteral")</f>
        <v>0</v>
      </c>
      <c r="H22" s="97">
        <f>SUMIFS('Data Entry'!$AQ$7:$AQ$1507,'Data Entry'!$AR$7:$AR$1507,A22,'Data Entry'!$E$7:$E$1507,"Sí",Calculations!$AB$4:$AB$1504,"1",Calculations!$Y$4:$Y$1504,"",'Data Entry'!$G$7:$G$1507,"Otra")+SUMIFS('Data Entry'!$AT$7:$AT$1507,'Data Entry'!$AU$7:$AU$1507,A22,'Data Entry'!$E$7:$E$1507,"Sí",Calculations!$AB$4:$AB$1504,"1",Calculations!$Y$4:$Y$1504,"",'Data Entry'!$G$7:$G$1507,"Otra")+SUMIFS('Data Entry'!$AW$7:$AW$1507,'Data Entry'!$AX$7:$AX$1507,A22,'Data Entry'!$E$7:$E$1507,"Sí",Calculations!$AB$4:$AB$1504,"1",Calculations!$Y$4:$Y$1504,"",'Data Entry'!$G$7:$G$1507,"Otra")+SUMIFS('Data Entry'!$AZ$7:$AZ$1507,'Data Entry'!$BA$7:$BA$1507,A22,'Data Entry'!$E$7:$E$1507,"Sí",Calculations!$AB$4:$AB$1504,"1",Calculations!$Y$4:$Y$1504,"",'Data Entry'!$G$7:$G$1507,"Otra")</f>
        <v>0</v>
      </c>
      <c r="I22" s="98">
        <f t="shared" si="0"/>
        <v>0</v>
      </c>
      <c r="J22" s="98">
        <f t="shared" si="1"/>
        <v>0</v>
      </c>
      <c r="K22" s="98">
        <f t="shared" si="2"/>
        <v>0</v>
      </c>
      <c r="L22" s="99">
        <f>SUMIFS('Data Entry'!$AQ$7:$AQ$1507,'Data Entry'!$AR$7:$AR$1507,A22,'Data Entry'!$E$7:$E$1507,"Sí",Calculations!$Z$4:$Z$1504,"1",Calculations!$Y$4:$Y$1504,"",'Data Entry'!$G$7:$G$1507,"Oral")+SUMIFS('Data Entry'!$AT$7:$AT$1507,'Data Entry'!$AU$7:$AU$1507,A22,'Data Entry'!$E$7:$E$1507,"Sí",Calculations!$Z$4:$Z$1504,"1",Calculations!$Y$4:$Y$1504,"",'Data Entry'!$G$7:$G$1507,"Oral")+SUMIFS('Data Entry'!$AW$7:$AW$1507,'Data Entry'!$AX$7:$AX$1507,A22,'Data Entry'!$E$7:$E$1507,"Sí",Calculations!$Z$4:$Z$1504,"1",Calculations!$Y$4:$Y$1504,"",'Data Entry'!$G$7:$G$1507,"Oral")+SUMIFS('Data Entry'!$AZ$7:$AZ$1507,'Data Entry'!$BA$7:$BA$1507,A22,'Data Entry'!$E$7:$E$1507,"Sí",Calculations!$Z$4:$Z$1504,"1",Calculations!$Y$4:$Y$1504,"",'Data Entry'!$G$7:$G$1507,"Oral")</f>
        <v>0</v>
      </c>
      <c r="M22" s="99">
        <f>SUMIFS('Data Entry'!$AQ$7:$AQ$1507,'Data Entry'!$AR$7:$AR$1507,A22,'Data Entry'!$E$7:$E$1507,"Sí",Calculations!$Z$4:$Z$1504,"1",Calculations!$Y$4:$Y$1504,"",'Data Entry'!$G$7:$G$1507,"Parenteral")+SUMIFS('Data Entry'!$AT$7:$AT$1507,'Data Entry'!$AU$7:$AU$1507,A22,'Data Entry'!$E$7:$E$1507,"Sí",Calculations!$Z$4:$Z$1504,"1",Calculations!$Y$4:$Y$1504,"",'Data Entry'!$G$7:$G$1507,"Parenteral")+SUMIFS('Data Entry'!$AW$7:$AW$1507,'Data Entry'!$AX$7:$AX$1507,A22,'Data Entry'!$E$7:$E$1507,"Sí",Calculations!$Z$4:$Z$1504,"1",Calculations!$Y$4:$Y$1504,"",'Data Entry'!$G$7:$G$1507,"Parenteral")+SUMIFS('Data Entry'!$AZ$7:$AZ$1507,'Data Entry'!$BA$7:$BA$1507,A22,'Data Entry'!$E$7:$E$1507,"Sí",Calculations!$Z$4:$Z$1504,"1",Calculations!$Y$4:$Y$1504,"",'Data Entry'!$G$7:$G$1507,"Parenteral")</f>
        <v>0</v>
      </c>
      <c r="N22" s="99">
        <f>SUMIFS('Data Entry'!$AQ$7:$AQ$1507,'Data Entry'!$AR$7:$AR$1507,A22,'Data Entry'!$E$7:$E$1507,"Sí",Calculations!$Z$4:$Z$1504,"1",Calculations!$Y$4:$Y$1504,"",'Data Entry'!$G$7:$G$1507,"Otra")+SUMIFS('Data Entry'!$AT$7:$AT$1507,'Data Entry'!$AU$7:$AU$1507,A22,'Data Entry'!$E$7:$E$1507,"Sí",Calculations!$Z$4:$Z$1504,"1",Calculations!$Y$4:$Y$1504,"",'Data Entry'!$G$7:$G$1507,"Otra")+SUMIFS('Data Entry'!$AW$7:$AW$1507,'Data Entry'!$AX$7:$AX$1507,A22,'Data Entry'!$E$7:$E$1507,"Sí",Calculations!$Z$4:$Z$1504,"1",Calculations!$Y$4:$Y$1504,"",'Data Entry'!$G$7:$G$1507,"Otra")+SUMIFS('Data Entry'!$AZ$7:$AZ$1507,'Data Entry'!$BA$7:$BA$1507,A22,'Data Entry'!$E$7:$E$1507,"Sí",Calculations!$Z$4:$Z$1504,"1",Calculations!$Y$4:$Y$1504,"",'Data Entry'!$G$7:$G$1507,"Otra")</f>
        <v>0</v>
      </c>
      <c r="O22" s="99">
        <f>SUMIFS('Data Entry'!$AQ$7:$AQ$1507,'Data Entry'!$AR$7:$AR$1507,A22,'Data Entry'!$E$7:$E$1507,"Sí",Calculations!$AA$4:$AA$1504,"1",Calculations!$Y$4:$Y$1504,"",'Data Entry'!$G$7:$G$1507,"Oral")+SUMIFS('Data Entry'!$AT$7:$AT$1507,'Data Entry'!$AU$7:$AU$1507,A22,'Data Entry'!$E$7:$E$1507,"Sí",Calculations!$AA$4:$AA$1504,"1",Calculations!$Y$4:$Y$1504,"",'Data Entry'!$G$7:$G$1507,"Oral")+SUMIFS('Data Entry'!$AW$7:$AW$1507,'Data Entry'!$AX$7:$AX$1507,A22,'Data Entry'!$E$7:$E$1507,"Sí",Calculations!$AA$4:$AA$1504,"1",Calculations!$Y$4:$Y$1504,"",'Data Entry'!$G$7:$G$1507,"Oral")+SUMIFS('Data Entry'!$AZ$7:$AZ$1507,'Data Entry'!$BA$7:$BA$1507,A22,'Data Entry'!$E$7:$E$1507,"Sí",Calculations!$AA$4:$AA$1504,"1",Calculations!$Y$4:$Y$1504,"",'Data Entry'!$G$7:$G$1507,"Oral")</f>
        <v>0</v>
      </c>
      <c r="P22" s="99">
        <f>SUMIFS('Data Entry'!$AQ$7:$AQ$1507,'Data Entry'!$AR$7:$AR$1507,A22,'Data Entry'!$E$7:$E$1507,"Sí",Calculations!$AA$4:$AA$1504,"1",Calculations!$Y$4:$Y$1504,"",'Data Entry'!$G$7:$G$1507,"Parenteral")+SUMIFS('Data Entry'!$AT$7:$AT$1507,'Data Entry'!$AU$7:$AU$1507,A22,'Data Entry'!$E$7:$E$1507,"Sí",Calculations!$AA$4:$AA$1504,"1",Calculations!$Y$4:$Y$1504,"",'Data Entry'!$G$7:$G$1507,"Parenteral")+SUMIFS('Data Entry'!$AW$7:$AW$1507,'Data Entry'!$AX$7:$AX$1507,A22,'Data Entry'!$E$7:$E$1507,"Sí",Calculations!$AA$4:$AA$1504,"1",Calculations!$Y$4:$Y$1504,"",'Data Entry'!$G$7:$G$1507,"Parenteral")+SUMIFS('Data Entry'!$AZ$7:$AZ$1507,'Data Entry'!$BA$7:$BA$1507,A22,'Data Entry'!$E$7:$E$1507,"Sí",Calculations!$AA$4:$AA$1504,"1",Calculations!$Y$4:$Y$1504,"",'Data Entry'!$G$7:$G$1507,"Parenteral")</f>
        <v>0</v>
      </c>
      <c r="Q22" s="194">
        <f>SUMIFS('Data Entry'!$AQ$7:$AQ$1507,'Data Entry'!$AR$7:$AR$1507,A22,'Data Entry'!$E$7:$E$1507,"Sí",Calculations!$AA$4:$AA$1504,"1",Calculations!$Y$4:$Y$1504,"",'Data Entry'!$G$7:$G$1507,"Otra")+SUMIFS('Data Entry'!$AT$7:$AT$1507,'Data Entry'!$AU$7:$AU$1507,A22,'Data Entry'!$E$7:$E$1507,"Sí",Calculations!$AA$4:$AA$1504,"1",Calculations!$Y$4:$Y$1504,"",'Data Entry'!$G$7:$G$1507,"Otra")+SUMIFS('Data Entry'!$AW$7:$AW$1507,'Data Entry'!$AX$7:$AX$1507,A22,'Data Entry'!$E$7:$E$1507,"Sí",Calculations!$AA$4:$AA$1504,"1",Calculations!$Y$4:$Y$1504,"",'Data Entry'!$G$7:$G$1507,"Otra")+SUMIFS('Data Entry'!$AZ$7:$AZ$1507,'Data Entry'!$BA$7:$BA$1507,A22,'Data Entry'!$E$7:$E$1507,"Sí",Calculations!$AA$4:$AA$1504,"1",Calculations!$Y$4:$Y$1504,"",'Data Entry'!$G$7:$G$1507,"Otra")</f>
        <v>0</v>
      </c>
      <c r="R22" s="220">
        <f>SUMIFS('Data Entry'!$AQ$7:$AQ$1507,'Data Entry'!$AR$7:$AR$1507,A22,'Data Entry'!F$7:$F$1507,"Sí")+SUMIFS('Data Entry'!$AT$7:$AT$1507,'Data Entry'!$AU$7:$AU$1507,A21,'Data Entry'!F$7:$F$1507,"Sí")+SUMIFS('Data Entry'!$AW$7:$AW$1507,'Data Entry'!$AX$7:$AX$1507,A21,'Data Entry'!F$7:$F$1507,"Sí")+SUMIFS('Data Entry'!$AZ$7:$AZ$1507,'Data Entry'!$BA$7:$BA$1507,A21,'Data Entry'!F$7:$F$1507,"Sí")</f>
        <v>0</v>
      </c>
    </row>
    <row r="23" spans="1:19" ht="15" customHeight="1">
      <c r="A23" s="211" t="s">
        <v>112</v>
      </c>
      <c r="B23" s="221">
        <f>SUMIF('Data Entry'!$AR$7:$AR$1507,A23,'Data Entry'!$AQ$7:$AQ$1507)+SUMIF('Data Entry'!$AU$7:$AU$1507,A23,'Data Entry'!$AT$7:$AT$1507)+SUMIF('Data Entry'!$AX$7:$AX$1507,A23,'Data Entry'!$AW$7:$AW$1507)+SUMIF('Data Entry'!$BA$7:$BA$1507,A23,'Data Entry'!$AZ$7:$AZ$1507)</f>
        <v>0</v>
      </c>
      <c r="C23" s="195">
        <f>SUMIFS('Data Entry'!$AQ$7:$AQ$1507,'Data Entry'!$AR$7:$AR$1507,A23,'Data Entry'!$E$7:$E$1507,"Sí",'Data Entry'!$G$7:$G$1507,"Oral")+SUMIFS('Data Entry'!$AT$7:$AT$1507,'Data Entry'!$AU$7:$AU$1507,A23,'Data Entry'!$E$7:$E$1507,"Sí",'Data Entry'!$G$7:$G$1507,"Oral")+SUMIFS('Data Entry'!$AW$7:$AW$1507,'Data Entry'!$AX$7:$AX$1507,A23,'Data Entry'!$E$7:$E$1507,"Sí",'Data Entry'!$G$7:$G$1507,"Oral")+SUMIFS('Data Entry'!$AZ$7:$AZ$1507,'Data Entry'!$BA$7:$BA$1507,A23,'Data Entry'!$E$7:$E$1507,"Sí",'Data Entry'!$G$7:$G$1507,"Oral")</f>
        <v>0</v>
      </c>
      <c r="D23" s="84">
        <f>SUMIFS('Data Entry'!$AQ$7:$AQ$1507,'Data Entry'!$AR$7:$AR$1507,A23,'Data Entry'!$E$7:$E$1507,"Sí",'Data Entry'!$G$7:$G$1507,"Parenteral")+SUMIFS('Data Entry'!$AT$7:$AT$1507,'Data Entry'!$AU$7:$AU$1507,A23,'Data Entry'!$E$7:$E$1507,"Sí",'Data Entry'!$G$7:$G$1507,"Parenteral")+SUMIFS('Data Entry'!$AW$7:$AW$1507,'Data Entry'!$AX$7:$AX$1507,A23,'Data Entry'!$E$7:$E$1507,"Sí",'Data Entry'!$G$7:$G$1507,"Parenteral")+SUMIFS('Data Entry'!$AZ$7:$AZ$1507,'Data Entry'!$BA$7:$BA$1507,A23,'Data Entry'!$E$7:$E$1507,"Sí",'Data Entry'!$G$7:$G$1507,"Parenteral")</f>
        <v>0</v>
      </c>
      <c r="E23" s="84">
        <f>SUMIFS('Data Entry'!$AQ$7:$AQ$1507,'Data Entry'!$AR$7:$AR$1507,A23,'Data Entry'!$E$7:$E$1507,"Sí",'Data Entry'!$G$7:$G$1507,"Otra")+SUMIFS('Data Entry'!$AT$7:$AT$1507,'Data Entry'!$AU$7:$AU$1507,A23,'Data Entry'!$E$7:$E$1507,"Sí",'Data Entry'!$G$7:$G$1507,"Otra")+SUMIFS('Data Entry'!$AW$7:$AW$1507,'Data Entry'!$AX$7:$AX$1507,A23,'Data Entry'!$E$7:$E$1507,"Sí",'Data Entry'!$G$7:$G$1507,"Otra")+SUMIFS('Data Entry'!$AZ$7:$AZ$1507,'Data Entry'!$BA$7:$BA$1507,A23,'Data Entry'!$E$7:$E$1507,"Sí",'Data Entry'!$G$7:$G$1507,"Otra")</f>
        <v>0</v>
      </c>
      <c r="F23" s="184">
        <f>SUMIFS('Data Entry'!$AQ$7:$AQ$1507,'Data Entry'!$AR$7:$AR$1507,A23,'Data Entry'!$E$7:$E$1507,"Sí",Calculations!$AB$4:$AB$1504,"1",Calculations!$Y$4:$Y$1504,"",'Data Entry'!$G$7:$G$1507,"Oral")+SUMIFS('Data Entry'!$AT$7:$AT$1507,'Data Entry'!$AU$7:$AU$1507,A23,'Data Entry'!$E$7:$E$1507,"Sí",Calculations!$AB$4:$AB$1504,"1",Calculations!$Y$4:$Y$1504,"",'Data Entry'!$G$7:$G$1507,"Oral")+SUMIFS('Data Entry'!$AW$7:$AW$1507,'Data Entry'!$AX$7:$AX$1507,A23,'Data Entry'!$E$7:$E$1507,"Sí",Calculations!$AB$4:$AB$1504,"1",Calculations!$Y$4:$Y$1504,"",'Data Entry'!$G$7:$G$1507,"Oral")+SUMIFS('Data Entry'!$AZ$7:$AZ$1507,'Data Entry'!$BA$7:$BA$1507,A23,'Data Entry'!$E$7:$E$1507,"Sí",Calculations!$AB$4:$AB$1504,"1",Calculations!$Y$4:$Y$1504,"",'Data Entry'!$G$7:$G$1507,"Oral")</f>
        <v>0</v>
      </c>
      <c r="G23" s="184">
        <f>SUMIFS('Data Entry'!$AQ$7:$AQ$1507,'Data Entry'!$AR$7:$AR$1507,A23,'Data Entry'!$E$7:$E$1507,"Sí",Calculations!$AB$4:$AB$1504,"1",Calculations!$Y$4:$Y$1504,"",'Data Entry'!$G$7:$G$1507,"Parenteral")+SUMIFS('Data Entry'!$AT$7:$AT$1507,'Data Entry'!$AU$7:$AU$1507,A23,'Data Entry'!$E$7:$E$1507,"Sí",Calculations!$AB$4:$AB$1504,"1",Calculations!$Y$4:$Y$1504,"",'Data Entry'!$G$7:$G$1507,"Parenteral")+SUMIFS('Data Entry'!$AW$7:$AW$1507,'Data Entry'!$AX$7:$AX$1507,A23,'Data Entry'!$E$7:$E$1507,"Sí",Calculations!$AB$4:$AB$1504,"1",Calculations!$Y$4:$Y$1504,"",'Data Entry'!$G$7:$G$1507,"Parenteral")+SUMIFS('Data Entry'!$AZ$7:$AZ$1507,'Data Entry'!$BA$7:$BA$1507,A23,'Data Entry'!$E$7:$E$1507,"Sí",Calculations!$AB$4:$AB$1504,"1",Calculations!$Y$4:$Y$1504,"",'Data Entry'!$G$7:$G$1507,"Parenteral")</f>
        <v>0</v>
      </c>
      <c r="H23" s="184">
        <f>SUMIFS('Data Entry'!$AQ$7:$AQ$1507,'Data Entry'!$AR$7:$AR$1507,A23,'Data Entry'!$E$7:$E$1507,"Sí",Calculations!$AB$4:$AB$1504,"1",Calculations!$Y$4:$Y$1504,"",'Data Entry'!$G$7:$G$1507,"Otra")+SUMIFS('Data Entry'!$AT$7:$AT$1507,'Data Entry'!$AU$7:$AU$1507,A23,'Data Entry'!$E$7:$E$1507,"Sí",Calculations!$AB$4:$AB$1504,"1",Calculations!$Y$4:$Y$1504,"",'Data Entry'!$G$7:$G$1507,"Otra")+SUMIFS('Data Entry'!$AW$7:$AW$1507,'Data Entry'!$AX$7:$AX$1507,A23,'Data Entry'!$E$7:$E$1507,"Sí",Calculations!$AB$4:$AB$1504,"1",Calculations!$Y$4:$Y$1504,"",'Data Entry'!$G$7:$G$1507,"Otra")+SUMIFS('Data Entry'!$AZ$7:$AZ$1507,'Data Entry'!$BA$7:$BA$1507,A23,'Data Entry'!$E$7:$E$1507,"Sí",Calculations!$AB$4:$AB$1504,"1",Calculations!$Y$4:$Y$1504,"",'Data Entry'!$G$7:$G$1507,"Otra")</f>
        <v>0</v>
      </c>
      <c r="I23" s="183">
        <f t="shared" si="0"/>
        <v>0</v>
      </c>
      <c r="J23" s="183">
        <f t="shared" si="1"/>
        <v>0</v>
      </c>
      <c r="K23" s="183">
        <f t="shared" si="2"/>
        <v>0</v>
      </c>
      <c r="L23" s="182">
        <f>SUMIFS('Data Entry'!$AQ$7:$AQ$1507,'Data Entry'!$AR$7:$AR$1507,A23,'Data Entry'!$E$7:$E$1507,"Sí",Calculations!$Z$4:$Z$1504,"1",Calculations!$Y$4:$Y$1504,"",'Data Entry'!$G$7:$G$1507,"Oral")+SUMIFS('Data Entry'!$AT$7:$AT$1507,'Data Entry'!$AU$7:$AU$1507,A23,'Data Entry'!$E$7:$E$1507,"Sí",Calculations!$Z$4:$Z$1504,"1",Calculations!$Y$4:$Y$1504,"",'Data Entry'!$G$7:$G$1507,"Oral")+SUMIFS('Data Entry'!$AW$7:$AW$1507,'Data Entry'!$AX$7:$AX$1507,A23,'Data Entry'!$E$7:$E$1507,"Sí",Calculations!$Z$4:$Z$1504,"1",Calculations!$Y$4:$Y$1504,"",'Data Entry'!$G$7:$G$1507,"Oral")+SUMIFS('Data Entry'!$AZ$7:$AZ$1507,'Data Entry'!$BA$7:$BA$1507,A23,'Data Entry'!$E$7:$E$1507,"Sí",Calculations!$Z$4:$Z$1504,"1",Calculations!$Y$4:$Y$1504,"",'Data Entry'!$G$7:$G$1507,"Oral")</f>
        <v>0</v>
      </c>
      <c r="M23" s="182">
        <f>SUMIFS('Data Entry'!$AQ$7:$AQ$1507,'Data Entry'!$AR$7:$AR$1507,A23,'Data Entry'!$E$7:$E$1507,"Sí",Calculations!$Z$4:$Z$1504,"1",Calculations!$Y$4:$Y$1504,"",'Data Entry'!$G$7:$G$1507,"Parenteral")+SUMIFS('Data Entry'!$AT$7:$AT$1507,'Data Entry'!$AU$7:$AU$1507,A23,'Data Entry'!$E$7:$E$1507,"Sí",Calculations!$Z$4:$Z$1504,"1",Calculations!$Y$4:$Y$1504,"",'Data Entry'!$G$7:$G$1507,"Parenteral")+SUMIFS('Data Entry'!$AW$7:$AW$1507,'Data Entry'!$AX$7:$AX$1507,A23,'Data Entry'!$E$7:$E$1507,"Sí",Calculations!$Z$4:$Z$1504,"1",Calculations!$Y$4:$Y$1504,"",'Data Entry'!$G$7:$G$1507,"Parenteral")+SUMIFS('Data Entry'!$AZ$7:$AZ$1507,'Data Entry'!$BA$7:$BA$1507,A23,'Data Entry'!$E$7:$E$1507,"Sí",Calculations!$Z$4:$Z$1504,"1",Calculations!$Y$4:$Y$1504,"",'Data Entry'!$G$7:$G$1507,"Parenteral")</f>
        <v>0</v>
      </c>
      <c r="N23" s="182">
        <f>SUMIFS('Data Entry'!$AQ$7:$AQ$1507,'Data Entry'!$AR$7:$AR$1507,A23,'Data Entry'!$E$7:$E$1507,"Sí",Calculations!$Z$4:$Z$1504,"1",Calculations!$Y$4:$Y$1504,"",'Data Entry'!$G$7:$G$1507,"Otra")+SUMIFS('Data Entry'!$AT$7:$AT$1507,'Data Entry'!$AU$7:$AU$1507,A23,'Data Entry'!$E$7:$E$1507,"Sí",Calculations!$Z$4:$Z$1504,"1",Calculations!$Y$4:$Y$1504,"",'Data Entry'!$G$7:$G$1507,"Otra")+SUMIFS('Data Entry'!$AW$7:$AW$1507,'Data Entry'!$AX$7:$AX$1507,A23,'Data Entry'!$E$7:$E$1507,"Sí",Calculations!$Z$4:$Z$1504,"1",Calculations!$Y$4:$Y$1504,"",'Data Entry'!$G$7:$G$1507,"Otra")+SUMIFS('Data Entry'!$AZ$7:$AZ$1507,'Data Entry'!$BA$7:$BA$1507,A23,'Data Entry'!$E$7:$E$1507,"Sí",Calculations!$Z$4:$Z$1504,"1",Calculations!$Y$4:$Y$1504,"",'Data Entry'!$G$7:$G$1507,"Otra")</f>
        <v>0</v>
      </c>
      <c r="O23" s="181">
        <f>SUMIFS('Data Entry'!$AQ$7:$AQ$1507,'Data Entry'!$AR$7:$AR$1507,A23,'Data Entry'!$E$7:$E$1507,"Sí",Calculations!$AA$4:$AA$1504,"1",Calculations!$Y$4:$Y$1504,"",'Data Entry'!$G$7:$G$1507,"Oral")+SUMIFS('Data Entry'!$AT$7:$AT$1507,'Data Entry'!$AU$7:$AU$1507,A23,'Data Entry'!$E$7:$E$1507,"Sí",Calculations!$AA$4:$AA$1504,"1",Calculations!$Y$4:$Y$1504,"",'Data Entry'!$G$7:$G$1507,"Oral")+SUMIFS('Data Entry'!$AW$7:$AW$1507,'Data Entry'!$AX$7:$AX$1507,A23,'Data Entry'!$E$7:$E$1507,"Sí",Calculations!$AA$4:$AA$1504,"1",Calculations!$Y$4:$Y$1504,"",'Data Entry'!$G$7:$G$1507,"Oral")+SUMIFS('Data Entry'!$AZ$7:$AZ$1507,'Data Entry'!$BA$7:$BA$1507,A23,'Data Entry'!$E$7:$E$1507,"Sí",Calculations!$AA$4:$AA$1504,"1",Calculations!$Y$4:$Y$1504,"",'Data Entry'!$G$7:$G$1507,"Oral")</f>
        <v>0</v>
      </c>
      <c r="P23" s="181">
        <f>SUMIFS('Data Entry'!$AQ$7:$AQ$1507,'Data Entry'!$AR$7:$AR$1507,A23,'Data Entry'!$E$7:$E$1507,"Sí",Calculations!$AA$4:$AA$1504,"1",Calculations!$Y$4:$Y$1504,"",'Data Entry'!$G$7:$G$1507,"Parenteral")+SUMIFS('Data Entry'!$AT$7:$AT$1507,'Data Entry'!$AU$7:$AU$1507,A23,'Data Entry'!$E$7:$E$1507,"Sí",Calculations!$AA$4:$AA$1504,"1",Calculations!$Y$4:$Y$1504,"",'Data Entry'!$G$7:$G$1507,"Parenteral")+SUMIFS('Data Entry'!$AW$7:$AW$1507,'Data Entry'!$AX$7:$AX$1507,A23,'Data Entry'!$E$7:$E$1507,"Sí",Calculations!$AA$4:$AA$1504,"1",Calculations!$Y$4:$Y$1504,"",'Data Entry'!$G$7:$G$1507,"Parenteral")+SUMIFS('Data Entry'!$AZ$7:$AZ$1507,'Data Entry'!$BA$7:$BA$1507,A23,'Data Entry'!$E$7:$E$1507,"Sí",Calculations!$AA$4:$AA$1504,"1",Calculations!$Y$4:$Y$1504,"",'Data Entry'!$G$7:$G$1507,"Parenteral")</f>
        <v>0</v>
      </c>
      <c r="Q23" s="196">
        <f>SUMIFS('Data Entry'!$AQ$7:$AQ$1507,'Data Entry'!$AR$7:$AR$1507,A23,'Data Entry'!$E$7:$E$1507,"Sí",Calculations!$AA$4:$AA$1504,"1",Calculations!$Y$4:$Y$1504,"",'Data Entry'!$G$7:$G$1507,"Otra")+SUMIFS('Data Entry'!$AT$7:$AT$1507,'Data Entry'!$AU$7:$AU$1507,A23,'Data Entry'!$E$7:$E$1507,"Sí",Calculations!$AA$4:$AA$1504,"1",Calculations!$Y$4:$Y$1504,"",'Data Entry'!$G$7:$G$1507,"Otra")+SUMIFS('Data Entry'!$AW$7:$AW$1507,'Data Entry'!$AX$7:$AX$1507,A23,'Data Entry'!$E$7:$E$1507,"Sí",Calculations!$AA$4:$AA$1504,"1",Calculations!$Y$4:$Y$1504,"",'Data Entry'!$G$7:$G$1507,"Otra")+SUMIFS('Data Entry'!$AZ$7:$AZ$1507,'Data Entry'!$BA$7:$BA$1507,A23,'Data Entry'!$E$7:$E$1507,"Sí",Calculations!$AA$4:$AA$1504,"1",Calculations!$Y$4:$Y$1504,"",'Data Entry'!$G$7:$G$1507,"Otra")</f>
        <v>0</v>
      </c>
      <c r="R23" s="222">
        <f>SUMIFS('Data Entry'!$AQ$7:$AQ$1507,'Data Entry'!$AR$7:$AR$1507,A23,'Data Entry'!F$7:$F$1507,"Sí")+SUMIFS('Data Entry'!$AT$7:$AT$1507,'Data Entry'!$AU$7:$AU$1507,A22,'Data Entry'!F$7:$F$1507,"Sí")+SUMIFS('Data Entry'!$AW$7:$AW$1507,'Data Entry'!$AX$7:$AX$1507,A22,'Data Entry'!F$7:$F$1507,"Sí")+SUMIFS('Data Entry'!$AZ$7:$AZ$1507,'Data Entry'!$BA$7:$BA$1507,A22,'Data Entry'!F$7:$F$1507,"Sí")</f>
        <v>0</v>
      </c>
    </row>
    <row r="24" spans="1:19" ht="15" customHeight="1">
      <c r="A24" s="210" t="s">
        <v>113</v>
      </c>
      <c r="B24" s="219">
        <f>SUMIF('Data Entry'!$AR$7:$AR$1507,A24,'Data Entry'!$AQ$7:$AQ$1507)+SUMIF('Data Entry'!$AU$7:$AU$1507,A24,'Data Entry'!$AT$7:$AT$1507)+SUMIF('Data Entry'!$AX$7:$AX$1507,A24,'Data Entry'!$AW$7:$AW$1507)+SUMIF('Data Entry'!$BA$7:$BA$1507,A24,'Data Entry'!$AZ$7:$AZ$1507)</f>
        <v>0</v>
      </c>
      <c r="C24" s="193">
        <f>SUMIFS('Data Entry'!$AQ$7:$AQ$1507,'Data Entry'!$AR$7:$AR$1507,A24,'Data Entry'!$E$7:$E$1507,"Sí",'Data Entry'!$G$7:$G$1507,"Oral")+SUMIFS('Data Entry'!$AT$7:$AT$1507,'Data Entry'!$AU$7:$AU$1507,A24,'Data Entry'!$E$7:$E$1507,"Sí",'Data Entry'!$G$7:$G$1507,"Oral")+SUMIFS('Data Entry'!$AW$7:$AW$1507,'Data Entry'!$AX$7:$AX$1507,A24,'Data Entry'!$E$7:$E$1507,"Sí",'Data Entry'!$G$7:$G$1507,"Oral")+SUMIFS('Data Entry'!$AZ$7:$AZ$1507,'Data Entry'!$BA$7:$BA$1507,A24,'Data Entry'!$E$7:$E$1507,"Sí",'Data Entry'!$G$7:$G$1507,"Oral")</f>
        <v>0</v>
      </c>
      <c r="D24" s="81">
        <f>SUMIFS('Data Entry'!$AQ$7:$AQ$1507,'Data Entry'!$AR$7:$AR$1507,A24,'Data Entry'!$E$7:$E$1507,"Sí",'Data Entry'!$G$7:$G$1507,"Parenteral")+SUMIFS('Data Entry'!$AT$7:$AT$1507,'Data Entry'!$AU$7:$AU$1507,A24,'Data Entry'!$E$7:$E$1507,"Sí",'Data Entry'!$G$7:$G$1507,"Parenteral")+SUMIFS('Data Entry'!$AW$7:$AW$1507,'Data Entry'!$AX$7:$AX$1507,A24,'Data Entry'!$E$7:$E$1507,"Sí",'Data Entry'!$G$7:$G$1507,"Parenteral")+SUMIFS('Data Entry'!$AZ$7:$AZ$1507,'Data Entry'!$BA$7:$BA$1507,A24,'Data Entry'!$E$7:$E$1507,"Sí",'Data Entry'!$G$7:$G$1507,"Parenteral")</f>
        <v>0</v>
      </c>
      <c r="E24" s="81">
        <f>SUMIFS('Data Entry'!$AQ$7:$AQ$1507,'Data Entry'!$AR$7:$AR$1507,A24,'Data Entry'!$E$7:$E$1507,"Sí",'Data Entry'!$G$7:$G$1507,"Otra")+SUMIFS('Data Entry'!$AT$7:$AT$1507,'Data Entry'!$AU$7:$AU$1507,A24,'Data Entry'!$E$7:$E$1507,"Sí",'Data Entry'!$G$7:$G$1507,"Otra")+SUMIFS('Data Entry'!$AW$7:$AW$1507,'Data Entry'!$AX$7:$AX$1507,A24,'Data Entry'!$E$7:$E$1507,"Sí",'Data Entry'!$G$7:$G$1507,"Otra")+SUMIFS('Data Entry'!$AZ$7:$AZ$1507,'Data Entry'!$BA$7:$BA$1507,A24,'Data Entry'!$E$7:$E$1507,"Sí",'Data Entry'!$G$7:$G$1507,"Otra")</f>
        <v>0</v>
      </c>
      <c r="F24" s="97">
        <f>SUMIFS('Data Entry'!$AQ$7:$AQ$1507,'Data Entry'!$AR$7:$AR$1507,A24,'Data Entry'!$E$7:$E$1507,"Sí",Calculations!$AB$4:$AB$1504,"1",Calculations!$Y$4:$Y$1504,"",'Data Entry'!$G$7:$G$1507,"Oral")+SUMIFS('Data Entry'!$AT$7:$AT$1507,'Data Entry'!$AU$7:$AU$1507,A24,'Data Entry'!$E$7:$E$1507,"Sí",Calculations!$AB$4:$AB$1504,"1",Calculations!$Y$4:$Y$1504,"",'Data Entry'!$G$7:$G$1507,"Oral")+SUMIFS('Data Entry'!$AW$7:$AW$1507,'Data Entry'!$AX$7:$AX$1507,A24,'Data Entry'!$E$7:$E$1507,"Sí",Calculations!$AB$4:$AB$1504,"1",Calculations!$Y$4:$Y$1504,"",'Data Entry'!$G$7:$G$1507,"Oral")+SUMIFS('Data Entry'!$AZ$7:$AZ$1507,'Data Entry'!$BA$7:$BA$1507,A24,'Data Entry'!$E$7:$E$1507,"Sí",Calculations!$AB$4:$AB$1504,"1",Calculations!$Y$4:$Y$1504,"",'Data Entry'!$G$7:$G$1507,"Oral")</f>
        <v>0</v>
      </c>
      <c r="G24" s="97">
        <f>SUMIFS('Data Entry'!$AQ$7:$AQ$1507,'Data Entry'!$AR$7:$AR$1507,A24,'Data Entry'!$E$7:$E$1507,"Sí",Calculations!$AB$4:$AB$1504,"1",Calculations!$Y$4:$Y$1504,"",'Data Entry'!$G$7:$G$1507,"Parenteral")+SUMIFS('Data Entry'!$AT$7:$AT$1507,'Data Entry'!$AU$7:$AU$1507,A24,'Data Entry'!$E$7:$E$1507,"Sí",Calculations!$AB$4:$AB$1504,"1",Calculations!$Y$4:$Y$1504,"",'Data Entry'!$G$7:$G$1507,"Parenteral")+SUMIFS('Data Entry'!$AW$7:$AW$1507,'Data Entry'!$AX$7:$AX$1507,A24,'Data Entry'!$E$7:$E$1507,"Sí",Calculations!$AB$4:$AB$1504,"1",Calculations!$Y$4:$Y$1504,"",'Data Entry'!$G$7:$G$1507,"Parenteral")+SUMIFS('Data Entry'!$AZ$7:$AZ$1507,'Data Entry'!$BA$7:$BA$1507,A24,'Data Entry'!$E$7:$E$1507,"Sí",Calculations!$AB$4:$AB$1504,"1",Calculations!$Y$4:$Y$1504,"",'Data Entry'!$G$7:$G$1507,"Parenteral")</f>
        <v>0</v>
      </c>
      <c r="H24" s="97">
        <f>SUMIFS('Data Entry'!$AQ$7:$AQ$1507,'Data Entry'!$AR$7:$AR$1507,A24,'Data Entry'!$E$7:$E$1507,"Sí",Calculations!$AB$4:$AB$1504,"1",Calculations!$Y$4:$Y$1504,"",'Data Entry'!$G$7:$G$1507,"Otra")+SUMIFS('Data Entry'!$AT$7:$AT$1507,'Data Entry'!$AU$7:$AU$1507,A24,'Data Entry'!$E$7:$E$1507,"Sí",Calculations!$AB$4:$AB$1504,"1",Calculations!$Y$4:$Y$1504,"",'Data Entry'!$G$7:$G$1507,"Otra")+SUMIFS('Data Entry'!$AW$7:$AW$1507,'Data Entry'!$AX$7:$AX$1507,A24,'Data Entry'!$E$7:$E$1507,"Sí",Calculations!$AB$4:$AB$1504,"1",Calculations!$Y$4:$Y$1504,"",'Data Entry'!$G$7:$G$1507,"Otra")+SUMIFS('Data Entry'!$AZ$7:$AZ$1507,'Data Entry'!$BA$7:$BA$1507,A24,'Data Entry'!$E$7:$E$1507,"Sí",Calculations!$AB$4:$AB$1504,"1",Calculations!$Y$4:$Y$1504,"",'Data Entry'!$G$7:$G$1507,"Otra")</f>
        <v>0</v>
      </c>
      <c r="I24" s="98">
        <f t="shared" si="0"/>
        <v>0</v>
      </c>
      <c r="J24" s="98">
        <f t="shared" si="1"/>
        <v>0</v>
      </c>
      <c r="K24" s="98">
        <f t="shared" si="2"/>
        <v>0</v>
      </c>
      <c r="L24" s="99">
        <f>SUMIFS('Data Entry'!$AQ$7:$AQ$1507,'Data Entry'!$AR$7:$AR$1507,A24,'Data Entry'!$E$7:$E$1507,"Sí",Calculations!$Z$4:$Z$1504,"1",Calculations!$Y$4:$Y$1504,"",'Data Entry'!$G$7:$G$1507,"Oral")+SUMIFS('Data Entry'!$AT$7:$AT$1507,'Data Entry'!$AU$7:$AU$1507,A24,'Data Entry'!$E$7:$E$1507,"Sí",Calculations!$Z$4:$Z$1504,"1",Calculations!$Y$4:$Y$1504,"",'Data Entry'!$G$7:$G$1507,"Oral")+SUMIFS('Data Entry'!$AW$7:$AW$1507,'Data Entry'!$AX$7:$AX$1507,A24,'Data Entry'!$E$7:$E$1507,"Sí",Calculations!$Z$4:$Z$1504,"1",Calculations!$Y$4:$Y$1504,"",'Data Entry'!$G$7:$G$1507,"Oral")+SUMIFS('Data Entry'!$AZ$7:$AZ$1507,'Data Entry'!$BA$7:$BA$1507,A24,'Data Entry'!$E$7:$E$1507,"Sí",Calculations!$Z$4:$Z$1504,"1",Calculations!$Y$4:$Y$1504,"",'Data Entry'!$G$7:$G$1507,"Oral")</f>
        <v>0</v>
      </c>
      <c r="M24" s="99">
        <f>SUMIFS('Data Entry'!$AQ$7:$AQ$1507,'Data Entry'!$AR$7:$AR$1507,A24,'Data Entry'!$E$7:$E$1507,"Sí",Calculations!$Z$4:$Z$1504,"1",Calculations!$Y$4:$Y$1504,"",'Data Entry'!$G$7:$G$1507,"Parenteral")+SUMIFS('Data Entry'!$AT$7:$AT$1507,'Data Entry'!$AU$7:$AU$1507,A24,'Data Entry'!$E$7:$E$1507,"Sí",Calculations!$Z$4:$Z$1504,"1",Calculations!$Y$4:$Y$1504,"",'Data Entry'!$G$7:$G$1507,"Parenteral")+SUMIFS('Data Entry'!$AW$7:$AW$1507,'Data Entry'!$AX$7:$AX$1507,A24,'Data Entry'!$E$7:$E$1507,"Sí",Calculations!$Z$4:$Z$1504,"1",Calculations!$Y$4:$Y$1504,"",'Data Entry'!$G$7:$G$1507,"Parenteral")+SUMIFS('Data Entry'!$AZ$7:$AZ$1507,'Data Entry'!$BA$7:$BA$1507,A24,'Data Entry'!$E$7:$E$1507,"Sí",Calculations!$Z$4:$Z$1504,"1",Calculations!$Y$4:$Y$1504,"",'Data Entry'!$G$7:$G$1507,"Parenteral")</f>
        <v>0</v>
      </c>
      <c r="N24" s="99">
        <f>SUMIFS('Data Entry'!$AQ$7:$AQ$1507,'Data Entry'!$AR$7:$AR$1507,A24,'Data Entry'!$E$7:$E$1507,"Sí",Calculations!$Z$4:$Z$1504,"1",Calculations!$Y$4:$Y$1504,"",'Data Entry'!$G$7:$G$1507,"Otra")+SUMIFS('Data Entry'!$AT$7:$AT$1507,'Data Entry'!$AU$7:$AU$1507,A24,'Data Entry'!$E$7:$E$1507,"Sí",Calculations!$Z$4:$Z$1504,"1",Calculations!$Y$4:$Y$1504,"",'Data Entry'!$G$7:$G$1507,"Otra")+SUMIFS('Data Entry'!$AW$7:$AW$1507,'Data Entry'!$AX$7:$AX$1507,A24,'Data Entry'!$E$7:$E$1507,"Sí",Calculations!$Z$4:$Z$1504,"1",Calculations!$Y$4:$Y$1504,"",'Data Entry'!$G$7:$G$1507,"Otra")+SUMIFS('Data Entry'!$AZ$7:$AZ$1507,'Data Entry'!$BA$7:$BA$1507,A24,'Data Entry'!$E$7:$E$1507,"Sí",Calculations!$Z$4:$Z$1504,"1",Calculations!$Y$4:$Y$1504,"",'Data Entry'!$G$7:$G$1507,"Otra")</f>
        <v>0</v>
      </c>
      <c r="O24" s="99">
        <f>SUMIFS('Data Entry'!$AQ$7:$AQ$1507,'Data Entry'!$AR$7:$AR$1507,A24,'Data Entry'!$E$7:$E$1507,"Sí",Calculations!$AA$4:$AA$1504,"1",Calculations!$Y$4:$Y$1504,"",'Data Entry'!$G$7:$G$1507,"Oral")+SUMIFS('Data Entry'!$AT$7:$AT$1507,'Data Entry'!$AU$7:$AU$1507,A24,'Data Entry'!$E$7:$E$1507,"Sí",Calculations!$AA$4:$AA$1504,"1",Calculations!$Y$4:$Y$1504,"",'Data Entry'!$G$7:$G$1507,"Oral")+SUMIFS('Data Entry'!$AW$7:$AW$1507,'Data Entry'!$AX$7:$AX$1507,A24,'Data Entry'!$E$7:$E$1507,"Sí",Calculations!$AA$4:$AA$1504,"1",Calculations!$Y$4:$Y$1504,"",'Data Entry'!$G$7:$G$1507,"Oral")+SUMIFS('Data Entry'!$AZ$7:$AZ$1507,'Data Entry'!$BA$7:$BA$1507,A24,'Data Entry'!$E$7:$E$1507,"Sí",Calculations!$AA$4:$AA$1504,"1",Calculations!$Y$4:$Y$1504,"",'Data Entry'!$G$7:$G$1507,"Oral")</f>
        <v>0</v>
      </c>
      <c r="P24" s="99">
        <f>SUMIFS('Data Entry'!$AQ$7:$AQ$1507,'Data Entry'!$AR$7:$AR$1507,A24,'Data Entry'!$E$7:$E$1507,"Sí",Calculations!$AA$4:$AA$1504,"1",Calculations!$Y$4:$Y$1504,"",'Data Entry'!$G$7:$G$1507,"Parenteral")+SUMIFS('Data Entry'!$AT$7:$AT$1507,'Data Entry'!$AU$7:$AU$1507,A24,'Data Entry'!$E$7:$E$1507,"Sí",Calculations!$AA$4:$AA$1504,"1",Calculations!$Y$4:$Y$1504,"",'Data Entry'!$G$7:$G$1507,"Parenteral")+SUMIFS('Data Entry'!$AW$7:$AW$1507,'Data Entry'!$AX$7:$AX$1507,A24,'Data Entry'!$E$7:$E$1507,"Sí",Calculations!$AA$4:$AA$1504,"1",Calculations!$Y$4:$Y$1504,"",'Data Entry'!$G$7:$G$1507,"Parenteral")+SUMIFS('Data Entry'!$AZ$7:$AZ$1507,'Data Entry'!$BA$7:$BA$1507,A24,'Data Entry'!$E$7:$E$1507,"Sí",Calculations!$AA$4:$AA$1504,"1",Calculations!$Y$4:$Y$1504,"",'Data Entry'!$G$7:$G$1507,"Parenteral")</f>
        <v>0</v>
      </c>
      <c r="Q24" s="194">
        <f>SUMIFS('Data Entry'!$AQ$7:$AQ$1507,'Data Entry'!$AR$7:$AR$1507,A24,'Data Entry'!$E$7:$E$1507,"Sí",Calculations!$AA$4:$AA$1504,"1",Calculations!$Y$4:$Y$1504,"",'Data Entry'!$G$7:$G$1507,"Otra")+SUMIFS('Data Entry'!$AT$7:$AT$1507,'Data Entry'!$AU$7:$AU$1507,A24,'Data Entry'!$E$7:$E$1507,"Sí",Calculations!$AA$4:$AA$1504,"1",Calculations!$Y$4:$Y$1504,"",'Data Entry'!$G$7:$G$1507,"Otra")+SUMIFS('Data Entry'!$AW$7:$AW$1507,'Data Entry'!$AX$7:$AX$1507,A24,'Data Entry'!$E$7:$E$1507,"Sí",Calculations!$AA$4:$AA$1504,"1",Calculations!$Y$4:$Y$1504,"",'Data Entry'!$G$7:$G$1507,"Otra")+SUMIFS('Data Entry'!$AZ$7:$AZ$1507,'Data Entry'!$BA$7:$BA$1507,A24,'Data Entry'!$E$7:$E$1507,"Sí",Calculations!$AA$4:$AA$1504,"1",Calculations!$Y$4:$Y$1504,"",'Data Entry'!$G$7:$G$1507,"Otra")</f>
        <v>0</v>
      </c>
      <c r="R24" s="220">
        <f>SUMIFS('Data Entry'!$AQ$7:$AQ$1507,'Data Entry'!$AR$7:$AR$1507,A24,'Data Entry'!F$7:$F$1507,"Sí")+SUMIFS('Data Entry'!$AT$7:$AT$1507,'Data Entry'!$AU$7:$AU$1507,A23,'Data Entry'!F$7:$F$1507,"Sí")+SUMIFS('Data Entry'!$AW$7:$AW$1507,'Data Entry'!$AX$7:$AX$1507,A23,'Data Entry'!F$7:$F$1507,"Sí")+SUMIFS('Data Entry'!$AZ$7:$AZ$1507,'Data Entry'!$BA$7:$BA$1507,A23,'Data Entry'!F$7:$F$1507,"Sí")</f>
        <v>0</v>
      </c>
    </row>
    <row r="25" spans="1:19" ht="21" customHeight="1">
      <c r="A25" s="211" t="s">
        <v>114</v>
      </c>
      <c r="B25" s="221">
        <f>SUMIF('Data Entry'!$AR$7:$AR$1507,A25,'Data Entry'!$AQ$7:$AQ$1507)+SUMIF('Data Entry'!$AU$7:$AU$1507,A25,'Data Entry'!$AT$7:$AT$1507)+SUMIF('Data Entry'!$AX$7:$AX$1507,A25,'Data Entry'!$AW$7:$AW$1507)+SUMIF('Data Entry'!$BA$7:$BA$1507,A25,'Data Entry'!$AZ$7:$AZ$1507)</f>
        <v>0</v>
      </c>
      <c r="C25" s="195">
        <f>SUMIFS('Data Entry'!$AQ$7:$AQ$1507,'Data Entry'!$AR$7:$AR$1507,A25,'Data Entry'!$E$7:$E$1507,"Sí",'Data Entry'!$G$7:$G$1507,"Oral")+SUMIFS('Data Entry'!$AT$7:$AT$1507,'Data Entry'!$AU$7:$AU$1507,A25,'Data Entry'!$E$7:$E$1507,"Sí",'Data Entry'!$G$7:$G$1507,"Oral")+SUMIFS('Data Entry'!$AW$7:$AW$1507,'Data Entry'!$AX$7:$AX$1507,A25,'Data Entry'!$E$7:$E$1507,"Sí",'Data Entry'!$G$7:$G$1507,"Oral")+SUMIFS('Data Entry'!$AZ$7:$AZ$1507,'Data Entry'!$BA$7:$BA$1507,A25,'Data Entry'!$E$7:$E$1507,"Sí",'Data Entry'!$G$7:$G$1507,"Oral")</f>
        <v>0</v>
      </c>
      <c r="D25" s="84">
        <f>SUMIFS('Data Entry'!$AQ$7:$AQ$1507,'Data Entry'!$AR$7:$AR$1507,A25,'Data Entry'!$E$7:$E$1507,"Sí",'Data Entry'!$G$7:$G$1507,"Parenteral")+SUMIFS('Data Entry'!$AT$7:$AT$1507,'Data Entry'!$AU$7:$AU$1507,A25,'Data Entry'!$E$7:$E$1507,"Sí",'Data Entry'!$G$7:$G$1507,"Parenteral")+SUMIFS('Data Entry'!$AW$7:$AW$1507,'Data Entry'!$AX$7:$AX$1507,A25,'Data Entry'!$E$7:$E$1507,"Sí",'Data Entry'!$G$7:$G$1507,"Parenteral")+SUMIFS('Data Entry'!$AZ$7:$AZ$1507,'Data Entry'!$BA$7:$BA$1507,A25,'Data Entry'!$E$7:$E$1507,"Sí",'Data Entry'!$G$7:$G$1507,"Parenteral")</f>
        <v>0</v>
      </c>
      <c r="E25" s="84">
        <f>SUMIFS('Data Entry'!$AQ$7:$AQ$1507,'Data Entry'!$AR$7:$AR$1507,A25,'Data Entry'!$E$7:$E$1507,"Sí",'Data Entry'!$G$7:$G$1507,"Otra")+SUMIFS('Data Entry'!$AT$7:$AT$1507,'Data Entry'!$AU$7:$AU$1507,A25,'Data Entry'!$E$7:$E$1507,"Sí",'Data Entry'!$G$7:$G$1507,"Otra")+SUMIFS('Data Entry'!$AW$7:$AW$1507,'Data Entry'!$AX$7:$AX$1507,A25,'Data Entry'!$E$7:$E$1507,"Sí",'Data Entry'!$G$7:$G$1507,"Otra")+SUMIFS('Data Entry'!$AZ$7:$AZ$1507,'Data Entry'!$BA$7:$BA$1507,A25,'Data Entry'!$E$7:$E$1507,"Sí",'Data Entry'!$G$7:$G$1507,"Otra")</f>
        <v>0</v>
      </c>
      <c r="F25" s="184">
        <f>SUMIFS('Data Entry'!$AQ$7:$AQ$1507,'Data Entry'!$AR$7:$AR$1507,A25,'Data Entry'!$E$7:$E$1507,"Sí",Calculations!$AB$4:$AB$1504,"1",Calculations!$Y$4:$Y$1504,"",'Data Entry'!$G$7:$G$1507,"Oral")+SUMIFS('Data Entry'!$AT$7:$AT$1507,'Data Entry'!$AU$7:$AU$1507,A25,'Data Entry'!$E$7:$E$1507,"Sí",Calculations!$AB$4:$AB$1504,"1",Calculations!$Y$4:$Y$1504,"",'Data Entry'!$G$7:$G$1507,"Oral")+SUMIFS('Data Entry'!$AW$7:$AW$1507,'Data Entry'!$AX$7:$AX$1507,A25,'Data Entry'!$E$7:$E$1507,"Sí",Calculations!$AB$4:$AB$1504,"1",Calculations!$Y$4:$Y$1504,"",'Data Entry'!$G$7:$G$1507,"Oral")+SUMIFS('Data Entry'!$AZ$7:$AZ$1507,'Data Entry'!$BA$7:$BA$1507,A25,'Data Entry'!$E$7:$E$1507,"Sí",Calculations!$AB$4:$AB$1504,"1",Calculations!$Y$4:$Y$1504,"",'Data Entry'!$G$7:$G$1507,"Oral")</f>
        <v>0</v>
      </c>
      <c r="G25" s="184">
        <f>SUMIFS('Data Entry'!$AQ$7:$AQ$1507,'Data Entry'!$AR$7:$AR$1507,A25,'Data Entry'!$E$7:$E$1507,"Sí",Calculations!$AB$4:$AB$1504,"1",Calculations!$Y$4:$Y$1504,"",'Data Entry'!$G$7:$G$1507,"Parenteral")+SUMIFS('Data Entry'!$AT$7:$AT$1507,'Data Entry'!$AU$7:$AU$1507,A25,'Data Entry'!$E$7:$E$1507,"Sí",Calculations!$AB$4:$AB$1504,"1",Calculations!$Y$4:$Y$1504,"",'Data Entry'!$G$7:$G$1507,"Parenteral")+SUMIFS('Data Entry'!$AW$7:$AW$1507,'Data Entry'!$AX$7:$AX$1507,A25,'Data Entry'!$E$7:$E$1507,"Sí",Calculations!$AB$4:$AB$1504,"1",Calculations!$Y$4:$Y$1504,"",'Data Entry'!$G$7:$G$1507,"Parenteral")+SUMIFS('Data Entry'!$AZ$7:$AZ$1507,'Data Entry'!$BA$7:$BA$1507,A25,'Data Entry'!$E$7:$E$1507,"Sí",Calculations!$AB$4:$AB$1504,"1",Calculations!$Y$4:$Y$1504,"",'Data Entry'!$G$7:$G$1507,"Parenteral")</f>
        <v>0</v>
      </c>
      <c r="H25" s="184">
        <f>SUMIFS('Data Entry'!$AQ$7:$AQ$1507,'Data Entry'!$AR$7:$AR$1507,A25,'Data Entry'!$E$7:$E$1507,"Sí",Calculations!$AB$4:$AB$1504,"1",Calculations!$Y$4:$Y$1504,"",'Data Entry'!$G$7:$G$1507,"Otra")+SUMIFS('Data Entry'!$AT$7:$AT$1507,'Data Entry'!$AU$7:$AU$1507,A25,'Data Entry'!$E$7:$E$1507,"Sí",Calculations!$AB$4:$AB$1504,"1",Calculations!$Y$4:$Y$1504,"",'Data Entry'!$G$7:$G$1507,"Otra")+SUMIFS('Data Entry'!$AW$7:$AW$1507,'Data Entry'!$AX$7:$AX$1507,A25,'Data Entry'!$E$7:$E$1507,"Sí",Calculations!$AB$4:$AB$1504,"1",Calculations!$Y$4:$Y$1504,"",'Data Entry'!$G$7:$G$1507,"Otra")+SUMIFS('Data Entry'!$AZ$7:$AZ$1507,'Data Entry'!$BA$7:$BA$1507,A25,'Data Entry'!$E$7:$E$1507,"Sí",Calculations!$AB$4:$AB$1504,"1",Calculations!$Y$4:$Y$1504,"",'Data Entry'!$G$7:$G$1507,"Otra")</f>
        <v>0</v>
      </c>
      <c r="I25" s="183">
        <f t="shared" si="0"/>
        <v>0</v>
      </c>
      <c r="J25" s="183">
        <f t="shared" si="1"/>
        <v>0</v>
      </c>
      <c r="K25" s="183">
        <f t="shared" si="2"/>
        <v>0</v>
      </c>
      <c r="L25" s="182">
        <f>SUMIFS('Data Entry'!$AQ$7:$AQ$1507,'Data Entry'!$AR$7:$AR$1507,A25,'Data Entry'!$E$7:$E$1507,"Sí",Calculations!$Z$4:$Z$1504,"1",Calculations!$Y$4:$Y$1504,"",'Data Entry'!$G$7:$G$1507,"Oral")+SUMIFS('Data Entry'!$AT$7:$AT$1507,'Data Entry'!$AU$7:$AU$1507,A25,'Data Entry'!$E$7:$E$1507,"Sí",Calculations!$Z$4:$Z$1504,"1",Calculations!$Y$4:$Y$1504,"",'Data Entry'!$G$7:$G$1507,"Oral")+SUMIFS('Data Entry'!$AW$7:$AW$1507,'Data Entry'!$AX$7:$AX$1507,A25,'Data Entry'!$E$7:$E$1507,"Sí",Calculations!$Z$4:$Z$1504,"1",Calculations!$Y$4:$Y$1504,"",'Data Entry'!$G$7:$G$1507,"Oral")+SUMIFS('Data Entry'!$AZ$7:$AZ$1507,'Data Entry'!$BA$7:$BA$1507,A25,'Data Entry'!$E$7:$E$1507,"Sí",Calculations!$Z$4:$Z$1504,"1",Calculations!$Y$4:$Y$1504,"",'Data Entry'!$G$7:$G$1507,"Oral")</f>
        <v>0</v>
      </c>
      <c r="M25" s="182">
        <f>SUMIFS('Data Entry'!$AQ$7:$AQ$1507,'Data Entry'!$AR$7:$AR$1507,A25,'Data Entry'!$E$7:$E$1507,"Sí",Calculations!$Z$4:$Z$1504,"1",Calculations!$Y$4:$Y$1504,"",'Data Entry'!$G$7:$G$1507,"Parenteral")+SUMIFS('Data Entry'!$AT$7:$AT$1507,'Data Entry'!$AU$7:$AU$1507,A25,'Data Entry'!$E$7:$E$1507,"Sí",Calculations!$Z$4:$Z$1504,"1",Calculations!$Y$4:$Y$1504,"",'Data Entry'!$G$7:$G$1507,"Parenteral")+SUMIFS('Data Entry'!$AW$7:$AW$1507,'Data Entry'!$AX$7:$AX$1507,A25,'Data Entry'!$E$7:$E$1507,"Sí",Calculations!$Z$4:$Z$1504,"1",Calculations!$Y$4:$Y$1504,"",'Data Entry'!$G$7:$G$1507,"Parenteral")+SUMIFS('Data Entry'!$AZ$7:$AZ$1507,'Data Entry'!$BA$7:$BA$1507,A25,'Data Entry'!$E$7:$E$1507,"Sí",Calculations!$Z$4:$Z$1504,"1",Calculations!$Y$4:$Y$1504,"",'Data Entry'!$G$7:$G$1507,"Parenteral")</f>
        <v>0</v>
      </c>
      <c r="N25" s="182">
        <f>SUMIFS('Data Entry'!$AQ$7:$AQ$1507,'Data Entry'!$AR$7:$AR$1507,A25,'Data Entry'!$E$7:$E$1507,"Sí",Calculations!$Z$4:$Z$1504,"1",Calculations!$Y$4:$Y$1504,"",'Data Entry'!$G$7:$G$1507,"Otra")+SUMIFS('Data Entry'!$AT$7:$AT$1507,'Data Entry'!$AU$7:$AU$1507,A25,'Data Entry'!$E$7:$E$1507,"Sí",Calculations!$Z$4:$Z$1504,"1",Calculations!$Y$4:$Y$1504,"",'Data Entry'!$G$7:$G$1507,"Otra")+SUMIFS('Data Entry'!$AW$7:$AW$1507,'Data Entry'!$AX$7:$AX$1507,A25,'Data Entry'!$E$7:$E$1507,"Sí",Calculations!$Z$4:$Z$1504,"1",Calculations!$Y$4:$Y$1504,"",'Data Entry'!$G$7:$G$1507,"Otra")+SUMIFS('Data Entry'!$AZ$7:$AZ$1507,'Data Entry'!$BA$7:$BA$1507,A25,'Data Entry'!$E$7:$E$1507,"Sí",Calculations!$Z$4:$Z$1504,"1",Calculations!$Y$4:$Y$1504,"",'Data Entry'!$G$7:$G$1507,"Otra")</f>
        <v>0</v>
      </c>
      <c r="O25" s="181">
        <f>SUMIFS('Data Entry'!$AQ$7:$AQ$1507,'Data Entry'!$AR$7:$AR$1507,A25,'Data Entry'!$E$7:$E$1507,"Sí",Calculations!$AA$4:$AA$1504,"1",Calculations!$Y$4:$Y$1504,"",'Data Entry'!$G$7:$G$1507,"Oral")+SUMIFS('Data Entry'!$AT$7:$AT$1507,'Data Entry'!$AU$7:$AU$1507,A25,'Data Entry'!$E$7:$E$1507,"Sí",Calculations!$AA$4:$AA$1504,"1",Calculations!$Y$4:$Y$1504,"",'Data Entry'!$G$7:$G$1507,"Oral")+SUMIFS('Data Entry'!$AW$7:$AW$1507,'Data Entry'!$AX$7:$AX$1507,A25,'Data Entry'!$E$7:$E$1507,"Sí",Calculations!$AA$4:$AA$1504,"1",Calculations!$Y$4:$Y$1504,"",'Data Entry'!$G$7:$G$1507,"Oral")+SUMIFS('Data Entry'!$AZ$7:$AZ$1507,'Data Entry'!$BA$7:$BA$1507,A25,'Data Entry'!$E$7:$E$1507,"Sí",Calculations!$AA$4:$AA$1504,"1",Calculations!$Y$4:$Y$1504,"",'Data Entry'!$G$7:$G$1507,"Oral")</f>
        <v>0</v>
      </c>
      <c r="P25" s="181">
        <f>SUMIFS('Data Entry'!$AQ$7:$AQ$1507,'Data Entry'!$AR$7:$AR$1507,A25,'Data Entry'!$E$7:$E$1507,"Sí",Calculations!$AA$4:$AA$1504,"1",Calculations!$Y$4:$Y$1504,"",'Data Entry'!$G$7:$G$1507,"Parenteral")+SUMIFS('Data Entry'!$AT$7:$AT$1507,'Data Entry'!$AU$7:$AU$1507,A25,'Data Entry'!$E$7:$E$1507,"Sí",Calculations!$AA$4:$AA$1504,"1",Calculations!$Y$4:$Y$1504,"",'Data Entry'!$G$7:$G$1507,"Parenteral")+SUMIFS('Data Entry'!$AW$7:$AW$1507,'Data Entry'!$AX$7:$AX$1507,A25,'Data Entry'!$E$7:$E$1507,"Sí",Calculations!$AA$4:$AA$1504,"1",Calculations!$Y$4:$Y$1504,"",'Data Entry'!$G$7:$G$1507,"Parenteral")+SUMIFS('Data Entry'!$AZ$7:$AZ$1507,'Data Entry'!$BA$7:$BA$1507,A25,'Data Entry'!$E$7:$E$1507,"Sí",Calculations!$AA$4:$AA$1504,"1",Calculations!$Y$4:$Y$1504,"",'Data Entry'!$G$7:$G$1507,"Parenteral")</f>
        <v>0</v>
      </c>
      <c r="Q25" s="196">
        <f>SUMIFS('Data Entry'!$AQ$7:$AQ$1507,'Data Entry'!$AR$7:$AR$1507,A25,'Data Entry'!$E$7:$E$1507,"Sí",Calculations!$AA$4:$AA$1504,"1",Calculations!$Y$4:$Y$1504,"",'Data Entry'!$G$7:$G$1507,"Otra")+SUMIFS('Data Entry'!$AT$7:$AT$1507,'Data Entry'!$AU$7:$AU$1507,A25,'Data Entry'!$E$7:$E$1507,"Sí",Calculations!$AA$4:$AA$1504,"1",Calculations!$Y$4:$Y$1504,"",'Data Entry'!$G$7:$G$1507,"Otra")+SUMIFS('Data Entry'!$AW$7:$AW$1507,'Data Entry'!$AX$7:$AX$1507,A25,'Data Entry'!$E$7:$E$1507,"Sí",Calculations!$AA$4:$AA$1504,"1",Calculations!$Y$4:$Y$1504,"",'Data Entry'!$G$7:$G$1507,"Otra")+SUMIFS('Data Entry'!$AZ$7:$AZ$1507,'Data Entry'!$BA$7:$BA$1507,A25,'Data Entry'!$E$7:$E$1507,"Sí",Calculations!$AA$4:$AA$1504,"1",Calculations!$Y$4:$Y$1504,"",'Data Entry'!$G$7:$G$1507,"Otra")</f>
        <v>0</v>
      </c>
      <c r="R25" s="222">
        <f>SUMIFS('Data Entry'!$AQ$7:$AQ$1507,'Data Entry'!$AR$7:$AR$1507,A25,'Data Entry'!F$7:$F$1507,"Sí")+SUMIFS('Data Entry'!$AT$7:$AT$1507,'Data Entry'!$AU$7:$AU$1507,A24,'Data Entry'!F$7:$F$1507,"Sí")+SUMIFS('Data Entry'!$AW$7:$AW$1507,'Data Entry'!$AX$7:$AX$1507,A24,'Data Entry'!F$7:$F$1507,"Sí")+SUMIFS('Data Entry'!$AZ$7:$AZ$1507,'Data Entry'!$BA$7:$BA$1507,A24,'Data Entry'!F$7:$F$1507,"Sí")</f>
        <v>0</v>
      </c>
    </row>
    <row r="26" spans="1:19" ht="15" customHeight="1">
      <c r="A26" s="210" t="s">
        <v>115</v>
      </c>
      <c r="B26" s="219">
        <f>SUMIF('Data Entry'!$AR$7:$AR$1507,A26,'Data Entry'!$AQ$7:$AQ$1507)+SUMIF('Data Entry'!$AU$7:$AU$1507,A26,'Data Entry'!$AT$7:$AT$1507)+SUMIF('Data Entry'!$AX$7:$AX$1507,A26,'Data Entry'!$AW$7:$AW$1507)+SUMIF('Data Entry'!$BA$7:$BA$1507,A26,'Data Entry'!$AZ$7:$AZ$1507)</f>
        <v>0</v>
      </c>
      <c r="C26" s="193">
        <f>SUMIFS('Data Entry'!$AQ$7:$AQ$1507,'Data Entry'!$AR$7:$AR$1507,A26,'Data Entry'!$E$7:$E$1507,"Sí",'Data Entry'!$G$7:$G$1507,"Oral")+SUMIFS('Data Entry'!$AT$7:$AT$1507,'Data Entry'!$AU$7:$AU$1507,A26,'Data Entry'!$E$7:$E$1507,"Sí",'Data Entry'!$G$7:$G$1507,"Oral")+SUMIFS('Data Entry'!$AW$7:$AW$1507,'Data Entry'!$AX$7:$AX$1507,A26,'Data Entry'!$E$7:$E$1507,"Sí",'Data Entry'!$G$7:$G$1507,"Oral")+SUMIFS('Data Entry'!$AZ$7:$AZ$1507,'Data Entry'!$BA$7:$BA$1507,A26,'Data Entry'!$E$7:$E$1507,"Sí",'Data Entry'!$G$7:$G$1507,"Oral")</f>
        <v>0</v>
      </c>
      <c r="D26" s="81">
        <f>SUMIFS('Data Entry'!$AQ$7:$AQ$1507,'Data Entry'!$AR$7:$AR$1507,A26,'Data Entry'!$E$7:$E$1507,"Sí",'Data Entry'!$G$7:$G$1507,"Parenteral")+SUMIFS('Data Entry'!$AT$7:$AT$1507,'Data Entry'!$AU$7:$AU$1507,A26,'Data Entry'!$E$7:$E$1507,"Sí",'Data Entry'!$G$7:$G$1507,"Parenteral")+SUMIFS('Data Entry'!$AW$7:$AW$1507,'Data Entry'!$AX$7:$AX$1507,A26,'Data Entry'!$E$7:$E$1507,"Sí",'Data Entry'!$G$7:$G$1507,"Parenteral")+SUMIFS('Data Entry'!$AZ$7:$AZ$1507,'Data Entry'!$BA$7:$BA$1507,A26,'Data Entry'!$E$7:$E$1507,"Sí",'Data Entry'!$G$7:$G$1507,"Parenteral")</f>
        <v>0</v>
      </c>
      <c r="E26" s="81">
        <f>SUMIFS('Data Entry'!$AQ$7:$AQ$1507,'Data Entry'!$AR$7:$AR$1507,A26,'Data Entry'!$E$7:$E$1507,"Sí",'Data Entry'!$G$7:$G$1507,"Otra")+SUMIFS('Data Entry'!$AT$7:$AT$1507,'Data Entry'!$AU$7:$AU$1507,A26,'Data Entry'!$E$7:$E$1507,"Sí",'Data Entry'!$G$7:$G$1507,"Otra")+SUMIFS('Data Entry'!$AW$7:$AW$1507,'Data Entry'!$AX$7:$AX$1507,A26,'Data Entry'!$E$7:$E$1507,"Sí",'Data Entry'!$G$7:$G$1507,"Otra")+SUMIFS('Data Entry'!$AZ$7:$AZ$1507,'Data Entry'!$BA$7:$BA$1507,A26,'Data Entry'!$E$7:$E$1507,"Sí",'Data Entry'!$G$7:$G$1507,"Otra")</f>
        <v>0</v>
      </c>
      <c r="F26" s="97">
        <f>SUMIFS('Data Entry'!$AQ$7:$AQ$1507,'Data Entry'!$AR$7:$AR$1507,A26,'Data Entry'!$E$7:$E$1507,"Sí",Calculations!$AB$4:$AB$1504,"1",Calculations!$Y$4:$Y$1504,"",'Data Entry'!$G$7:$G$1507,"Oral")+SUMIFS('Data Entry'!$AT$7:$AT$1507,'Data Entry'!$AU$7:$AU$1507,A26,'Data Entry'!$E$7:$E$1507,"Sí",Calculations!$AB$4:$AB$1504,"1",Calculations!$Y$4:$Y$1504,"",'Data Entry'!$G$7:$G$1507,"Oral")+SUMIFS('Data Entry'!$AW$7:$AW$1507,'Data Entry'!$AX$7:$AX$1507,A26,'Data Entry'!$E$7:$E$1507,"Sí",Calculations!$AB$4:$AB$1504,"1",Calculations!$Y$4:$Y$1504,"",'Data Entry'!$G$7:$G$1507,"Oral")+SUMIFS('Data Entry'!$AZ$7:$AZ$1507,'Data Entry'!$BA$7:$BA$1507,A26,'Data Entry'!$E$7:$E$1507,"Sí",Calculations!$AB$4:$AB$1504,"1",Calculations!$Y$4:$Y$1504,"",'Data Entry'!$G$7:$G$1507,"Oral")</f>
        <v>0</v>
      </c>
      <c r="G26" s="97">
        <f>SUMIFS('Data Entry'!$AQ$7:$AQ$1507,'Data Entry'!$AR$7:$AR$1507,A26,'Data Entry'!$E$7:$E$1507,"Sí",Calculations!$AB$4:$AB$1504,"1",Calculations!$Y$4:$Y$1504,"",'Data Entry'!$G$7:$G$1507,"Parenteral")+SUMIFS('Data Entry'!$AT$7:$AT$1507,'Data Entry'!$AU$7:$AU$1507,A26,'Data Entry'!$E$7:$E$1507,"Sí",Calculations!$AB$4:$AB$1504,"1",Calculations!$Y$4:$Y$1504,"",'Data Entry'!$G$7:$G$1507,"Parenteral")+SUMIFS('Data Entry'!$AW$7:$AW$1507,'Data Entry'!$AX$7:$AX$1507,A26,'Data Entry'!$E$7:$E$1507,"Sí",Calculations!$AB$4:$AB$1504,"1",Calculations!$Y$4:$Y$1504,"",'Data Entry'!$G$7:$G$1507,"Parenteral")+SUMIFS('Data Entry'!$AZ$7:$AZ$1507,'Data Entry'!$BA$7:$BA$1507,A26,'Data Entry'!$E$7:$E$1507,"Sí",Calculations!$AB$4:$AB$1504,"1",Calculations!$Y$4:$Y$1504,"",'Data Entry'!$G$7:$G$1507,"Parenteral")</f>
        <v>0</v>
      </c>
      <c r="H26" s="97">
        <f>SUMIFS('Data Entry'!$AQ$7:$AQ$1507,'Data Entry'!$AR$7:$AR$1507,A26,'Data Entry'!$E$7:$E$1507,"Sí",Calculations!$AB$4:$AB$1504,"1",Calculations!$Y$4:$Y$1504,"",'Data Entry'!$G$7:$G$1507,"Otra")+SUMIFS('Data Entry'!$AT$7:$AT$1507,'Data Entry'!$AU$7:$AU$1507,A26,'Data Entry'!$E$7:$E$1507,"Sí",Calculations!$AB$4:$AB$1504,"1",Calculations!$Y$4:$Y$1504,"",'Data Entry'!$G$7:$G$1507,"Otra")+SUMIFS('Data Entry'!$AW$7:$AW$1507,'Data Entry'!$AX$7:$AX$1507,A26,'Data Entry'!$E$7:$E$1507,"Sí",Calculations!$AB$4:$AB$1504,"1",Calculations!$Y$4:$Y$1504,"",'Data Entry'!$G$7:$G$1507,"Otra")+SUMIFS('Data Entry'!$AZ$7:$AZ$1507,'Data Entry'!$BA$7:$BA$1507,A26,'Data Entry'!$E$7:$E$1507,"Sí",Calculations!$AB$4:$AB$1504,"1",Calculations!$Y$4:$Y$1504,"",'Data Entry'!$G$7:$G$1507,"Otra")</f>
        <v>0</v>
      </c>
      <c r="I26" s="98">
        <f t="shared" si="0"/>
        <v>0</v>
      </c>
      <c r="J26" s="98">
        <f t="shared" si="1"/>
        <v>0</v>
      </c>
      <c r="K26" s="98">
        <f t="shared" si="2"/>
        <v>0</v>
      </c>
      <c r="L26" s="99">
        <f>SUMIFS('Data Entry'!$AQ$7:$AQ$1507,'Data Entry'!$AR$7:$AR$1507,A26,'Data Entry'!$E$7:$E$1507,"Sí",Calculations!$Z$4:$Z$1504,"1",Calculations!$Y$4:$Y$1504,"",'Data Entry'!$G$7:$G$1507,"Oral")+SUMIFS('Data Entry'!$AT$7:$AT$1507,'Data Entry'!$AU$7:$AU$1507,A26,'Data Entry'!$E$7:$E$1507,"Sí",Calculations!$Z$4:$Z$1504,"1",Calculations!$Y$4:$Y$1504,"",'Data Entry'!$G$7:$G$1507,"Oral")+SUMIFS('Data Entry'!$AW$7:$AW$1507,'Data Entry'!$AX$7:$AX$1507,A26,'Data Entry'!$E$7:$E$1507,"Sí",Calculations!$Z$4:$Z$1504,"1",Calculations!$Y$4:$Y$1504,"",'Data Entry'!$G$7:$G$1507,"Oral")+SUMIFS('Data Entry'!$AZ$7:$AZ$1507,'Data Entry'!$BA$7:$BA$1507,A26,'Data Entry'!$E$7:$E$1507,"Sí",Calculations!$Z$4:$Z$1504,"1",Calculations!$Y$4:$Y$1504,"",'Data Entry'!$G$7:$G$1507,"Oral")</f>
        <v>0</v>
      </c>
      <c r="M26" s="99">
        <f>SUMIFS('Data Entry'!$AQ$7:$AQ$1507,'Data Entry'!$AR$7:$AR$1507,A26,'Data Entry'!$E$7:$E$1507,"Sí",Calculations!$Z$4:$Z$1504,"1",Calculations!$Y$4:$Y$1504,"",'Data Entry'!$G$7:$G$1507,"Parenteral")+SUMIFS('Data Entry'!$AT$7:$AT$1507,'Data Entry'!$AU$7:$AU$1507,A26,'Data Entry'!$E$7:$E$1507,"Sí",Calculations!$Z$4:$Z$1504,"1",Calculations!$Y$4:$Y$1504,"",'Data Entry'!$G$7:$G$1507,"Parenteral")+SUMIFS('Data Entry'!$AW$7:$AW$1507,'Data Entry'!$AX$7:$AX$1507,A26,'Data Entry'!$E$7:$E$1507,"Sí",Calculations!$Z$4:$Z$1504,"1",Calculations!$Y$4:$Y$1504,"",'Data Entry'!$G$7:$G$1507,"Parenteral")+SUMIFS('Data Entry'!$AZ$7:$AZ$1507,'Data Entry'!$BA$7:$BA$1507,A26,'Data Entry'!$E$7:$E$1507,"Sí",Calculations!$Z$4:$Z$1504,"1",Calculations!$Y$4:$Y$1504,"",'Data Entry'!$G$7:$G$1507,"Parenteral")</f>
        <v>0</v>
      </c>
      <c r="N26" s="99">
        <f>SUMIFS('Data Entry'!$AQ$7:$AQ$1507,'Data Entry'!$AR$7:$AR$1507,A26,'Data Entry'!$E$7:$E$1507,"Sí",Calculations!$Z$4:$Z$1504,"1",Calculations!$Y$4:$Y$1504,"",'Data Entry'!$G$7:$G$1507,"Otra")+SUMIFS('Data Entry'!$AT$7:$AT$1507,'Data Entry'!$AU$7:$AU$1507,A26,'Data Entry'!$E$7:$E$1507,"Sí",Calculations!$Z$4:$Z$1504,"1",Calculations!$Y$4:$Y$1504,"",'Data Entry'!$G$7:$G$1507,"Otra")+SUMIFS('Data Entry'!$AW$7:$AW$1507,'Data Entry'!$AX$7:$AX$1507,A26,'Data Entry'!$E$7:$E$1507,"Sí",Calculations!$Z$4:$Z$1504,"1",Calculations!$Y$4:$Y$1504,"",'Data Entry'!$G$7:$G$1507,"Otra")+SUMIFS('Data Entry'!$AZ$7:$AZ$1507,'Data Entry'!$BA$7:$BA$1507,A26,'Data Entry'!$E$7:$E$1507,"Sí",Calculations!$Z$4:$Z$1504,"1",Calculations!$Y$4:$Y$1504,"",'Data Entry'!$G$7:$G$1507,"Otra")</f>
        <v>0</v>
      </c>
      <c r="O26" s="99">
        <f>SUMIFS('Data Entry'!$AQ$7:$AQ$1507,'Data Entry'!$AR$7:$AR$1507,A26,'Data Entry'!$E$7:$E$1507,"Sí",Calculations!$AA$4:$AA$1504,"1",Calculations!$Y$4:$Y$1504,"",'Data Entry'!$G$7:$G$1507,"Oral")+SUMIFS('Data Entry'!$AT$7:$AT$1507,'Data Entry'!$AU$7:$AU$1507,A26,'Data Entry'!$E$7:$E$1507,"Sí",Calculations!$AA$4:$AA$1504,"1",Calculations!$Y$4:$Y$1504,"",'Data Entry'!$G$7:$G$1507,"Oral")+SUMIFS('Data Entry'!$AW$7:$AW$1507,'Data Entry'!$AX$7:$AX$1507,A26,'Data Entry'!$E$7:$E$1507,"Sí",Calculations!$AA$4:$AA$1504,"1",Calculations!$Y$4:$Y$1504,"",'Data Entry'!$G$7:$G$1507,"Oral")+SUMIFS('Data Entry'!$AZ$7:$AZ$1507,'Data Entry'!$BA$7:$BA$1507,A26,'Data Entry'!$E$7:$E$1507,"Sí",Calculations!$AA$4:$AA$1504,"1",Calculations!$Y$4:$Y$1504,"",'Data Entry'!$G$7:$G$1507,"Oral")</f>
        <v>0</v>
      </c>
      <c r="P26" s="99">
        <f>SUMIFS('Data Entry'!$AQ$7:$AQ$1507,'Data Entry'!$AR$7:$AR$1507,A26,'Data Entry'!$E$7:$E$1507,"Sí",Calculations!$AA$4:$AA$1504,"1",Calculations!$Y$4:$Y$1504,"",'Data Entry'!$G$7:$G$1507,"Parenteral")+SUMIFS('Data Entry'!$AT$7:$AT$1507,'Data Entry'!$AU$7:$AU$1507,A26,'Data Entry'!$E$7:$E$1507,"Sí",Calculations!$AA$4:$AA$1504,"1",Calculations!$Y$4:$Y$1504,"",'Data Entry'!$G$7:$G$1507,"Parenteral")+SUMIFS('Data Entry'!$AW$7:$AW$1507,'Data Entry'!$AX$7:$AX$1507,A26,'Data Entry'!$E$7:$E$1507,"Sí",Calculations!$AA$4:$AA$1504,"1",Calculations!$Y$4:$Y$1504,"",'Data Entry'!$G$7:$G$1507,"Parenteral")+SUMIFS('Data Entry'!$AZ$7:$AZ$1507,'Data Entry'!$BA$7:$BA$1507,A26,'Data Entry'!$E$7:$E$1507,"Sí",Calculations!$AA$4:$AA$1504,"1",Calculations!$Y$4:$Y$1504,"",'Data Entry'!$G$7:$G$1507,"Parenteral")</f>
        <v>0</v>
      </c>
      <c r="Q26" s="194">
        <f>SUMIFS('Data Entry'!$AQ$7:$AQ$1507,'Data Entry'!$AR$7:$AR$1507,A26,'Data Entry'!$E$7:$E$1507,"Sí",Calculations!$AA$4:$AA$1504,"1",Calculations!$Y$4:$Y$1504,"",'Data Entry'!$G$7:$G$1507,"Otra")+SUMIFS('Data Entry'!$AT$7:$AT$1507,'Data Entry'!$AU$7:$AU$1507,A26,'Data Entry'!$E$7:$E$1507,"Sí",Calculations!$AA$4:$AA$1504,"1",Calculations!$Y$4:$Y$1504,"",'Data Entry'!$G$7:$G$1507,"Otra")+SUMIFS('Data Entry'!$AW$7:$AW$1507,'Data Entry'!$AX$7:$AX$1507,A26,'Data Entry'!$E$7:$E$1507,"Sí",Calculations!$AA$4:$AA$1504,"1",Calculations!$Y$4:$Y$1504,"",'Data Entry'!$G$7:$G$1507,"Otra")+SUMIFS('Data Entry'!$AZ$7:$AZ$1507,'Data Entry'!$BA$7:$BA$1507,A26,'Data Entry'!$E$7:$E$1507,"Sí",Calculations!$AA$4:$AA$1504,"1",Calculations!$Y$4:$Y$1504,"",'Data Entry'!$G$7:$G$1507,"Otra")</f>
        <v>0</v>
      </c>
      <c r="R26" s="220">
        <f>SUMIFS('Data Entry'!$AQ$7:$AQ$1507,'Data Entry'!$AR$7:$AR$1507,A26,'Data Entry'!F$7:$F$1507,"Sí")+SUMIFS('Data Entry'!$AT$7:$AT$1507,'Data Entry'!$AU$7:$AU$1507,A25,'Data Entry'!F$7:$F$1507,"Sí")+SUMIFS('Data Entry'!$AW$7:$AW$1507,'Data Entry'!$AX$7:$AX$1507,A25,'Data Entry'!F$7:$F$1507,"Sí")+SUMIFS('Data Entry'!$AZ$7:$AZ$1507,'Data Entry'!$BA$7:$BA$1507,A25,'Data Entry'!F$7:$F$1507,"Sí")</f>
        <v>0</v>
      </c>
    </row>
    <row r="27" spans="1:19" ht="15" customHeight="1">
      <c r="A27" s="214" t="s">
        <v>116</v>
      </c>
      <c r="B27" s="221">
        <f>SUMIF('Data Entry'!$AR$7:$AR$1507,A27,'Data Entry'!$AQ$7:$AQ$1507)+SUMIF('Data Entry'!$AU$7:$AU$1507,A27,'Data Entry'!$AT$7:$AT$1507)+SUMIF('Data Entry'!$AX$7:$AX$1507,A27,'Data Entry'!$AW$7:$AW$1507)+SUMIF('Data Entry'!$BA$7:$BA$1507,A27,'Data Entry'!$AZ$7:$AZ$1507)</f>
        <v>0</v>
      </c>
      <c r="C27" s="195">
        <f>SUMIFS('Data Entry'!$AQ$7:$AQ$1507,'Data Entry'!$AR$7:$AR$1507,A27,'Data Entry'!$E$7:$E$1507,"Sí",'Data Entry'!$G$7:$G$1507,"Oral")+SUMIFS('Data Entry'!$AT$7:$AT$1507,'Data Entry'!$AU$7:$AU$1507,A27,'Data Entry'!$E$7:$E$1507,"Sí",'Data Entry'!$G$7:$G$1507,"Oral")+SUMIFS('Data Entry'!$AW$7:$AW$1507,'Data Entry'!$AX$7:$AX$1507,A27,'Data Entry'!$E$7:$E$1507,"Sí",'Data Entry'!$G$7:$G$1507,"Oral")+SUMIFS('Data Entry'!$AZ$7:$AZ$1507,'Data Entry'!$BA$7:$BA$1507,A27,'Data Entry'!$E$7:$E$1507,"Sí",'Data Entry'!$G$7:$G$1507,"Oral")</f>
        <v>0</v>
      </c>
      <c r="D27" s="84">
        <f>SUMIFS('Data Entry'!$AQ$7:$AQ$1507,'Data Entry'!$AR$7:$AR$1507,A27,'Data Entry'!$E$7:$E$1507,"Sí",'Data Entry'!$G$7:$G$1507,"Parenteral")+SUMIFS('Data Entry'!$AT$7:$AT$1507,'Data Entry'!$AU$7:$AU$1507,A27,'Data Entry'!$E$7:$E$1507,"Sí",'Data Entry'!$G$7:$G$1507,"Parenteral")+SUMIFS('Data Entry'!$AW$7:$AW$1507,'Data Entry'!$AX$7:$AX$1507,A27,'Data Entry'!$E$7:$E$1507,"Sí",'Data Entry'!$G$7:$G$1507,"Parenteral")+SUMIFS('Data Entry'!$AZ$7:$AZ$1507,'Data Entry'!$BA$7:$BA$1507,A27,'Data Entry'!$E$7:$E$1507,"Sí",'Data Entry'!$G$7:$G$1507,"Parenteral")</f>
        <v>0</v>
      </c>
      <c r="E27" s="84">
        <f>SUMIFS('Data Entry'!$AQ$7:$AQ$1507,'Data Entry'!$AR$7:$AR$1507,A27,'Data Entry'!$E$7:$E$1507,"Sí",'Data Entry'!$G$7:$G$1507,"Otra")+SUMIFS('Data Entry'!$AT$7:$AT$1507,'Data Entry'!$AU$7:$AU$1507,A27,'Data Entry'!$E$7:$E$1507,"Sí",'Data Entry'!$G$7:$G$1507,"Otra")+SUMIFS('Data Entry'!$AW$7:$AW$1507,'Data Entry'!$AX$7:$AX$1507,A27,'Data Entry'!$E$7:$E$1507,"Sí",'Data Entry'!$G$7:$G$1507,"Otra")+SUMIFS('Data Entry'!$AZ$7:$AZ$1507,'Data Entry'!$BA$7:$BA$1507,A27,'Data Entry'!$E$7:$E$1507,"Sí",'Data Entry'!$G$7:$G$1507,"Otra")</f>
        <v>0</v>
      </c>
      <c r="F27" s="184">
        <f>SUMIFS('Data Entry'!$AQ$7:$AQ$1507,'Data Entry'!$AR$7:$AR$1507,A27,'Data Entry'!$E$7:$E$1507,"Sí",Calculations!$AB$4:$AB$1504,"1",Calculations!$Y$4:$Y$1504,"",'Data Entry'!$G$7:$G$1507,"Oral")+SUMIFS('Data Entry'!$AT$7:$AT$1507,'Data Entry'!$AU$7:$AU$1507,A27,'Data Entry'!$E$7:$E$1507,"Sí",Calculations!$AB$4:$AB$1504,"1",Calculations!$Y$4:$Y$1504,"",'Data Entry'!$G$7:$G$1507,"Oral")+SUMIFS('Data Entry'!$AW$7:$AW$1507,'Data Entry'!$AX$7:$AX$1507,A27,'Data Entry'!$E$7:$E$1507,"Sí",Calculations!$AB$4:$AB$1504,"1",Calculations!$Y$4:$Y$1504,"",'Data Entry'!$G$7:$G$1507,"Oral")+SUMIFS('Data Entry'!$AZ$7:$AZ$1507,'Data Entry'!$BA$7:$BA$1507,A27,'Data Entry'!$E$7:$E$1507,"Sí",Calculations!$AB$4:$AB$1504,"1",Calculations!$Y$4:$Y$1504,"",'Data Entry'!$G$7:$G$1507,"Oral")</f>
        <v>0</v>
      </c>
      <c r="G27" s="184">
        <f>SUMIFS('Data Entry'!$AQ$7:$AQ$1507,'Data Entry'!$AR$7:$AR$1507,A27,'Data Entry'!$E$7:$E$1507,"Sí",Calculations!$AB$4:$AB$1504,"1",Calculations!$Y$4:$Y$1504,"",'Data Entry'!$G$7:$G$1507,"Parenteral")+SUMIFS('Data Entry'!$AT$7:$AT$1507,'Data Entry'!$AU$7:$AU$1507,A27,'Data Entry'!$E$7:$E$1507,"Sí",Calculations!$AB$4:$AB$1504,"1",Calculations!$Y$4:$Y$1504,"",'Data Entry'!$G$7:$G$1507,"Parenteral")+SUMIFS('Data Entry'!$AW$7:$AW$1507,'Data Entry'!$AX$7:$AX$1507,A27,'Data Entry'!$E$7:$E$1507,"Sí",Calculations!$AB$4:$AB$1504,"1",Calculations!$Y$4:$Y$1504,"",'Data Entry'!$G$7:$G$1507,"Parenteral")+SUMIFS('Data Entry'!$AZ$7:$AZ$1507,'Data Entry'!$BA$7:$BA$1507,A27,'Data Entry'!$E$7:$E$1507,"Sí",Calculations!$AB$4:$AB$1504,"1",Calculations!$Y$4:$Y$1504,"",'Data Entry'!$G$7:$G$1507,"Parenteral")</f>
        <v>0</v>
      </c>
      <c r="H27" s="184">
        <f>SUMIFS('Data Entry'!$AQ$7:$AQ$1507,'Data Entry'!$AR$7:$AR$1507,A27,'Data Entry'!$E$7:$E$1507,"Sí",Calculations!$AB$4:$AB$1504,"1",Calculations!$Y$4:$Y$1504,"",'Data Entry'!$G$7:$G$1507,"Otra")+SUMIFS('Data Entry'!$AT$7:$AT$1507,'Data Entry'!$AU$7:$AU$1507,A27,'Data Entry'!$E$7:$E$1507,"Sí",Calculations!$AB$4:$AB$1504,"1",Calculations!$Y$4:$Y$1504,"",'Data Entry'!$G$7:$G$1507,"Otra")+SUMIFS('Data Entry'!$AW$7:$AW$1507,'Data Entry'!$AX$7:$AX$1507,A27,'Data Entry'!$E$7:$E$1507,"Sí",Calculations!$AB$4:$AB$1504,"1",Calculations!$Y$4:$Y$1504,"",'Data Entry'!$G$7:$G$1507,"Otra")+SUMIFS('Data Entry'!$AZ$7:$AZ$1507,'Data Entry'!$BA$7:$BA$1507,A27,'Data Entry'!$E$7:$E$1507,"Sí",Calculations!$AB$4:$AB$1504,"1",Calculations!$Y$4:$Y$1504,"",'Data Entry'!$G$7:$G$1507,"Otra")</f>
        <v>0</v>
      </c>
      <c r="I27" s="183">
        <f t="shared" si="0"/>
        <v>0</v>
      </c>
      <c r="J27" s="183">
        <f t="shared" si="1"/>
        <v>0</v>
      </c>
      <c r="K27" s="183">
        <f t="shared" si="2"/>
        <v>0</v>
      </c>
      <c r="L27" s="182">
        <f>SUMIFS('Data Entry'!$AQ$7:$AQ$1507,'Data Entry'!$AR$7:$AR$1507,A27,'Data Entry'!$E$7:$E$1507,"Sí",Calculations!$Z$4:$Z$1504,"1",Calculations!$Y$4:$Y$1504,"",'Data Entry'!$G$7:$G$1507,"Oral")+SUMIFS('Data Entry'!$AT$7:$AT$1507,'Data Entry'!$AU$7:$AU$1507,A27,'Data Entry'!$E$7:$E$1507,"Sí",Calculations!$Z$4:$Z$1504,"1",Calculations!$Y$4:$Y$1504,"",'Data Entry'!$G$7:$G$1507,"Oral")+SUMIFS('Data Entry'!$AW$7:$AW$1507,'Data Entry'!$AX$7:$AX$1507,A27,'Data Entry'!$E$7:$E$1507,"Sí",Calculations!$Z$4:$Z$1504,"1",Calculations!$Y$4:$Y$1504,"",'Data Entry'!$G$7:$G$1507,"Oral")+SUMIFS('Data Entry'!$AZ$7:$AZ$1507,'Data Entry'!$BA$7:$BA$1507,A27,'Data Entry'!$E$7:$E$1507,"Sí",Calculations!$Z$4:$Z$1504,"1",Calculations!$Y$4:$Y$1504,"",'Data Entry'!$G$7:$G$1507,"Oral")</f>
        <v>0</v>
      </c>
      <c r="M27" s="182">
        <f>SUMIFS('Data Entry'!$AQ$7:$AQ$1507,'Data Entry'!$AR$7:$AR$1507,A27,'Data Entry'!$E$7:$E$1507,"Sí",Calculations!$Z$4:$Z$1504,"1",Calculations!$Y$4:$Y$1504,"",'Data Entry'!$G$7:$G$1507,"Parenteral")+SUMIFS('Data Entry'!$AT$7:$AT$1507,'Data Entry'!$AU$7:$AU$1507,A27,'Data Entry'!$E$7:$E$1507,"Sí",Calculations!$Z$4:$Z$1504,"1",Calculations!$Y$4:$Y$1504,"",'Data Entry'!$G$7:$G$1507,"Parenteral")+SUMIFS('Data Entry'!$AW$7:$AW$1507,'Data Entry'!$AX$7:$AX$1507,A27,'Data Entry'!$E$7:$E$1507,"Sí",Calculations!$Z$4:$Z$1504,"1",Calculations!$Y$4:$Y$1504,"",'Data Entry'!$G$7:$G$1507,"Parenteral")+SUMIFS('Data Entry'!$AZ$7:$AZ$1507,'Data Entry'!$BA$7:$BA$1507,A27,'Data Entry'!$E$7:$E$1507,"Sí",Calculations!$Z$4:$Z$1504,"1",Calculations!$Y$4:$Y$1504,"",'Data Entry'!$G$7:$G$1507,"Parenteral")</f>
        <v>0</v>
      </c>
      <c r="N27" s="182">
        <f>SUMIFS('Data Entry'!$AQ$7:$AQ$1507,'Data Entry'!$AR$7:$AR$1507,A27,'Data Entry'!$E$7:$E$1507,"Sí",Calculations!$Z$4:$Z$1504,"1",Calculations!$Y$4:$Y$1504,"",'Data Entry'!$G$7:$G$1507,"Otra")+SUMIFS('Data Entry'!$AT$7:$AT$1507,'Data Entry'!$AU$7:$AU$1507,A27,'Data Entry'!$E$7:$E$1507,"Sí",Calculations!$Z$4:$Z$1504,"1",Calculations!$Y$4:$Y$1504,"",'Data Entry'!$G$7:$G$1507,"Otra")+SUMIFS('Data Entry'!$AW$7:$AW$1507,'Data Entry'!$AX$7:$AX$1507,A27,'Data Entry'!$E$7:$E$1507,"Sí",Calculations!$Z$4:$Z$1504,"1",Calculations!$Y$4:$Y$1504,"",'Data Entry'!$G$7:$G$1507,"Otra")+SUMIFS('Data Entry'!$AZ$7:$AZ$1507,'Data Entry'!$BA$7:$BA$1507,A27,'Data Entry'!$E$7:$E$1507,"Sí",Calculations!$Z$4:$Z$1504,"1",Calculations!$Y$4:$Y$1504,"",'Data Entry'!$G$7:$G$1507,"Otra")</f>
        <v>0</v>
      </c>
      <c r="O27" s="181">
        <f>SUMIFS('Data Entry'!$AQ$7:$AQ$1507,'Data Entry'!$AR$7:$AR$1507,A27,'Data Entry'!$E$7:$E$1507,"Sí",Calculations!$AA$4:$AA$1504,"1",Calculations!$Y$4:$Y$1504,"",'Data Entry'!$G$7:$G$1507,"Oral")+SUMIFS('Data Entry'!$AT$7:$AT$1507,'Data Entry'!$AU$7:$AU$1507,A27,'Data Entry'!$E$7:$E$1507,"Sí",Calculations!$AA$4:$AA$1504,"1",Calculations!$Y$4:$Y$1504,"",'Data Entry'!$G$7:$G$1507,"Oral")+SUMIFS('Data Entry'!$AW$7:$AW$1507,'Data Entry'!$AX$7:$AX$1507,A27,'Data Entry'!$E$7:$E$1507,"Sí",Calculations!$AA$4:$AA$1504,"1",Calculations!$Y$4:$Y$1504,"",'Data Entry'!$G$7:$G$1507,"Oral")+SUMIFS('Data Entry'!$AZ$7:$AZ$1507,'Data Entry'!$BA$7:$BA$1507,A27,'Data Entry'!$E$7:$E$1507,"Sí",Calculations!$AA$4:$AA$1504,"1",Calculations!$Y$4:$Y$1504,"",'Data Entry'!$G$7:$G$1507,"Oral")</f>
        <v>0</v>
      </c>
      <c r="P27" s="181">
        <f>SUMIFS('Data Entry'!$AQ$7:$AQ$1507,'Data Entry'!$AR$7:$AR$1507,A27,'Data Entry'!$E$7:$E$1507,"Sí",Calculations!$AA$4:$AA$1504,"1",Calculations!$Y$4:$Y$1504,"",'Data Entry'!$G$7:$G$1507,"Parenteral")+SUMIFS('Data Entry'!$AT$7:$AT$1507,'Data Entry'!$AU$7:$AU$1507,A27,'Data Entry'!$E$7:$E$1507,"Sí",Calculations!$AA$4:$AA$1504,"1",Calculations!$Y$4:$Y$1504,"",'Data Entry'!$G$7:$G$1507,"Parenteral")+SUMIFS('Data Entry'!$AW$7:$AW$1507,'Data Entry'!$AX$7:$AX$1507,A27,'Data Entry'!$E$7:$E$1507,"Sí",Calculations!$AA$4:$AA$1504,"1",Calculations!$Y$4:$Y$1504,"",'Data Entry'!$G$7:$G$1507,"Parenteral")+SUMIFS('Data Entry'!$AZ$7:$AZ$1507,'Data Entry'!$BA$7:$BA$1507,A27,'Data Entry'!$E$7:$E$1507,"Sí",Calculations!$AA$4:$AA$1504,"1",Calculations!$Y$4:$Y$1504,"",'Data Entry'!$G$7:$G$1507,"Parenteral")</f>
        <v>0</v>
      </c>
      <c r="Q27" s="196">
        <f>SUMIFS('Data Entry'!$AQ$7:$AQ$1507,'Data Entry'!$AR$7:$AR$1507,A27,'Data Entry'!$E$7:$E$1507,"Sí",Calculations!$AA$4:$AA$1504,"1",Calculations!$Y$4:$Y$1504,"",'Data Entry'!$G$7:$G$1507,"Otra")+SUMIFS('Data Entry'!$AT$7:$AT$1507,'Data Entry'!$AU$7:$AU$1507,A27,'Data Entry'!$E$7:$E$1507,"Sí",Calculations!$AA$4:$AA$1504,"1",Calculations!$Y$4:$Y$1504,"",'Data Entry'!$G$7:$G$1507,"Otra")+SUMIFS('Data Entry'!$AW$7:$AW$1507,'Data Entry'!$AX$7:$AX$1507,A27,'Data Entry'!$E$7:$E$1507,"Sí",Calculations!$AA$4:$AA$1504,"1",Calculations!$Y$4:$Y$1504,"",'Data Entry'!$G$7:$G$1507,"Otra")+SUMIFS('Data Entry'!$AZ$7:$AZ$1507,'Data Entry'!$BA$7:$BA$1507,A27,'Data Entry'!$E$7:$E$1507,"Sí",Calculations!$AA$4:$AA$1504,"1",Calculations!$Y$4:$Y$1504,"",'Data Entry'!$G$7:$G$1507,"Otra")</f>
        <v>0</v>
      </c>
      <c r="R27" s="222">
        <f>SUMIFS('Data Entry'!$AQ$7:$AQ$1507,'Data Entry'!$AR$7:$AR$1507,A27,'Data Entry'!F$7:$F$1507,"Sí")+SUMIFS('Data Entry'!$AT$7:$AT$1507,'Data Entry'!$AU$7:$AU$1507,A26,'Data Entry'!F$7:$F$1507,"Sí")+SUMIFS('Data Entry'!$AW$7:$AW$1507,'Data Entry'!$AX$7:$AX$1507,A26,'Data Entry'!F$7:$F$1507,"Sí")+SUMIFS('Data Entry'!$AZ$7:$AZ$1507,'Data Entry'!$BA$7:$BA$1507,A26,'Data Entry'!F$7:$F$1507,"Sí")</f>
        <v>0</v>
      </c>
    </row>
    <row r="28" spans="1:19" ht="15" customHeight="1" thickBot="1">
      <c r="A28" s="215" t="s">
        <v>117</v>
      </c>
      <c r="B28" s="223">
        <f>SUMIF('Data Entry'!$AR$7:$AR$1507,A28,'Data Entry'!$AQ$7:$AQ$1507)+SUMIF('Data Entry'!$AU$7:$AU$1507,A28,'Data Entry'!$AT$7:$AT$1507)+SUMIF('Data Entry'!$AX$7:$AX$1507,A28,'Data Entry'!$AW$7:$AW$1507)+SUMIF('Data Entry'!$BA$7:$BA$1507,A28,'Data Entry'!$AZ$7:$AZ$1507)</f>
        <v>0</v>
      </c>
      <c r="C28" s="197">
        <f>SUMIFS('Data Entry'!$AQ$7:$AQ$1507,'Data Entry'!$AR$7:$AR$1507,A28,'Data Entry'!$E$7:$E$1507,"Sí",'Data Entry'!$G$7:$G$1507,"Oral")+SUMIFS('Data Entry'!$AT$7:$AT$1507,'Data Entry'!$AU$7:$AU$1507,A28,'Data Entry'!$E$7:$E$1507,"Sí",'Data Entry'!$G$7:$G$1507,"Oral")+SUMIFS('Data Entry'!$AW$7:$AW$1507,'Data Entry'!$AX$7:$AX$1507,A28,'Data Entry'!$E$7:$E$1507,"Sí",'Data Entry'!$G$7:$G$1507,"Oral")+SUMIFS('Data Entry'!$AZ$7:$AZ$1507,'Data Entry'!$BA$7:$BA$1507,A28,'Data Entry'!$E$7:$E$1507,"Sí",'Data Entry'!$G$7:$G$1507,"Oral")</f>
        <v>0</v>
      </c>
      <c r="D28" s="198">
        <f>SUMIFS('Data Entry'!$AQ$7:$AQ$1507,'Data Entry'!$AR$7:$AR$1507,A28,'Data Entry'!$E$7:$E$1507,"Sí",'Data Entry'!$G$7:$G$1507,"Parenteral")+SUMIFS('Data Entry'!$AT$7:$AT$1507,'Data Entry'!$AU$7:$AU$1507,A28,'Data Entry'!$E$7:$E$1507,"Sí",'Data Entry'!$G$7:$G$1507,"Parenteral")+SUMIFS('Data Entry'!$AW$7:$AW$1507,'Data Entry'!$AX$7:$AX$1507,A28,'Data Entry'!$E$7:$E$1507,"Sí",'Data Entry'!$G$7:$G$1507,"Parenteral")+SUMIFS('Data Entry'!$AZ$7:$AZ$1507,'Data Entry'!$BA$7:$BA$1507,A28,'Data Entry'!$E$7:$E$1507,"Sí",'Data Entry'!$G$7:$G$1507,"Parenteral")</f>
        <v>0</v>
      </c>
      <c r="E28" s="198">
        <f>SUMIFS('Data Entry'!$AQ$7:$AQ$1507,'Data Entry'!$AR$7:$AR$1507,A28,'Data Entry'!$E$7:$E$1507,"Sí",'Data Entry'!$G$7:$G$1507,"Otra")+SUMIFS('Data Entry'!$AT$7:$AT$1507,'Data Entry'!$AU$7:$AU$1507,A28,'Data Entry'!$E$7:$E$1507,"Sí",'Data Entry'!$G$7:$G$1507,"Otra")+SUMIFS('Data Entry'!$AW$7:$AW$1507,'Data Entry'!$AX$7:$AX$1507,A28,'Data Entry'!$E$7:$E$1507,"Sí",'Data Entry'!$G$7:$G$1507,"Otra")+SUMIFS('Data Entry'!$AZ$7:$AZ$1507,'Data Entry'!$BA$7:$BA$1507,A28,'Data Entry'!$E$7:$E$1507,"Sí",'Data Entry'!$G$7:$G$1507,"Otra")</f>
        <v>0</v>
      </c>
      <c r="F28" s="199">
        <f>SUMIFS('Data Entry'!$AQ$7:$AQ$1507,'Data Entry'!$AR$7:$AR$1507,A28,'Data Entry'!$E$7:$E$1507,"Sí",Calculations!$AB$4:$AB$1504,"1",Calculations!$Y$4:$Y$1504,"",'Data Entry'!$G$7:$G$1507,"Oral")+SUMIFS('Data Entry'!$AT$7:$AT$1507,'Data Entry'!$AU$7:$AU$1507,A28,'Data Entry'!$E$7:$E$1507,"Sí",Calculations!$AB$4:$AB$1504,"1",Calculations!$Y$4:$Y$1504,"",'Data Entry'!$G$7:$G$1507,"Oral")+SUMIFS('Data Entry'!$AW$7:$AW$1507,'Data Entry'!$AX$7:$AX$1507,A28,'Data Entry'!$E$7:$E$1507,"Sí",Calculations!$AB$4:$AB$1504,"1",Calculations!$Y$4:$Y$1504,"",'Data Entry'!$G$7:$G$1507,"Oral")+SUMIFS('Data Entry'!$AZ$7:$AZ$1507,'Data Entry'!$BA$7:$BA$1507,A28,'Data Entry'!$E$7:$E$1507,"Sí",Calculations!$AB$4:$AB$1504,"1",Calculations!$Y$4:$Y$1504,"",'Data Entry'!$G$7:$G$1507,"Oral")</f>
        <v>0</v>
      </c>
      <c r="G28" s="199">
        <f>SUMIFS('Data Entry'!$AQ$7:$AQ$1507,'Data Entry'!$AR$7:$AR$1507,A28,'Data Entry'!$E$7:$E$1507,"Sí",Calculations!$AB$4:$AB$1504,"1",Calculations!$Y$4:$Y$1504,"",'Data Entry'!$G$7:$G$1507,"Parenteral")+SUMIFS('Data Entry'!$AT$7:$AT$1507,'Data Entry'!$AU$7:$AU$1507,A28,'Data Entry'!$E$7:$E$1507,"Sí",Calculations!$AB$4:$AB$1504,"1",Calculations!$Y$4:$Y$1504,"",'Data Entry'!$G$7:$G$1507,"Parenteral")+SUMIFS('Data Entry'!$AW$7:$AW$1507,'Data Entry'!$AX$7:$AX$1507,A28,'Data Entry'!$E$7:$E$1507,"Sí",Calculations!$AB$4:$AB$1504,"1",Calculations!$Y$4:$Y$1504,"",'Data Entry'!$G$7:$G$1507,"Parenteral")+SUMIFS('Data Entry'!$AZ$7:$AZ$1507,'Data Entry'!$BA$7:$BA$1507,A28,'Data Entry'!$E$7:$E$1507,"Sí",Calculations!$AB$4:$AB$1504,"1",Calculations!$Y$4:$Y$1504,"",'Data Entry'!$G$7:$G$1507,"Parenteral")</f>
        <v>0</v>
      </c>
      <c r="H28" s="199">
        <f>SUMIFS('Data Entry'!$AQ$7:$AQ$1507,'Data Entry'!$AR$7:$AR$1507,A28,'Data Entry'!$E$7:$E$1507,"Sí",Calculations!$AB$4:$AB$1504,"1",Calculations!$Y$4:$Y$1504,"",'Data Entry'!$G$7:$G$1507,"Otra")+SUMIFS('Data Entry'!$AT$7:$AT$1507,'Data Entry'!$AU$7:$AU$1507,A28,'Data Entry'!$E$7:$E$1507,"Sí",Calculations!$AB$4:$AB$1504,"1",Calculations!$Y$4:$Y$1504,"",'Data Entry'!$G$7:$G$1507,"Otra")+SUMIFS('Data Entry'!$AW$7:$AW$1507,'Data Entry'!$AX$7:$AX$1507,A28,'Data Entry'!$E$7:$E$1507,"Sí",Calculations!$AB$4:$AB$1504,"1",Calculations!$Y$4:$Y$1504,"",'Data Entry'!$G$7:$G$1507,"Otra")+SUMIFS('Data Entry'!$AZ$7:$AZ$1507,'Data Entry'!$BA$7:$BA$1507,A28,'Data Entry'!$E$7:$E$1507,"Sí",Calculations!$AB$4:$AB$1504,"1",Calculations!$Y$4:$Y$1504,"",'Data Entry'!$G$7:$G$1507,"Otra")</f>
        <v>0</v>
      </c>
      <c r="I28" s="200">
        <f t="shared" si="0"/>
        <v>0</v>
      </c>
      <c r="J28" s="201">
        <f t="shared" si="1"/>
        <v>0</v>
      </c>
      <c r="K28" s="202">
        <f t="shared" si="2"/>
        <v>0</v>
      </c>
      <c r="L28" s="200">
        <f>SUMIFS('Data Entry'!$AQ$7:$AQ$1507,'Data Entry'!$AR$7:$AR$1507,A28,'Data Entry'!$E$7:$E$1507,"Sí",Calculations!$Z$4:$Z$1504,"1",Calculations!$Y$4:$Y$1504,"",'Data Entry'!$G$7:$G$1507,"Oral")+SUMIFS('Data Entry'!$AT$7:$AT$1507,'Data Entry'!$AU$7:$AU$1507,A28,'Data Entry'!$E$7:$E$1507,"Sí",Calculations!$Z$4:$Z$1504,"1",Calculations!$Y$4:$Y$1504,"",'Data Entry'!$G$7:$G$1507,"Oral")+SUMIFS('Data Entry'!$AW$7:$AW$1507,'Data Entry'!$AX$7:$AX$1507,A28,'Data Entry'!$E$7:$E$1507,"Sí",Calculations!$Z$4:$Z$1504,"1",Calculations!$Y$4:$Y$1504,"",'Data Entry'!$G$7:$G$1507,"Oral")+SUMIFS('Data Entry'!$AZ$7:$AZ$1507,'Data Entry'!$BA$7:$BA$1507,A28,'Data Entry'!$E$7:$E$1507,"Sí",Calculations!$Z$4:$Z$1504,"1",Calculations!$Y$4:$Y$1504,"",'Data Entry'!$G$7:$G$1507,"Oral")</f>
        <v>0</v>
      </c>
      <c r="M28" s="201">
        <f>SUMIFS('Data Entry'!$AQ$7:$AQ$1507,'Data Entry'!$AR$7:$AR$1507,A28,'Data Entry'!$E$7:$E$1507,"Sí",Calculations!$Z$4:$Z$1504,"1",Calculations!$Y$4:$Y$1504,"",'Data Entry'!$G$7:$G$1507,"Parenteral")+SUMIFS('Data Entry'!$AT$7:$AT$1507,'Data Entry'!$AU$7:$AU$1507,A28,'Data Entry'!$E$7:$E$1507,"Sí",Calculations!$Z$4:$Z$1504,"1",Calculations!$Y$4:$Y$1504,"",'Data Entry'!$G$7:$G$1507,"Parenteral")+SUMIFS('Data Entry'!$AW$7:$AW$1507,'Data Entry'!$AX$7:$AX$1507,A28,'Data Entry'!$E$7:$E$1507,"Sí",Calculations!$Z$4:$Z$1504,"1",Calculations!$Y$4:$Y$1504,"",'Data Entry'!$G$7:$G$1507,"Parenteral")+SUMIFS('Data Entry'!$AZ$7:$AZ$1507,'Data Entry'!$BA$7:$BA$1507,A28,'Data Entry'!$E$7:$E$1507,"Sí",Calculations!$Z$4:$Z$1504,"1",Calculations!$Y$4:$Y$1504,"",'Data Entry'!$G$7:$G$1507,"Parenteral")</f>
        <v>0</v>
      </c>
      <c r="N28" s="202">
        <f>SUMIFS('Data Entry'!$AQ$7:$AQ$1507,'Data Entry'!$AR$7:$AR$1507,A28,'Data Entry'!$E$7:$E$1507,"Sí",Calculations!$Z$4:$Z$1504,"1",Calculations!$Y$4:$Y$1504,"",'Data Entry'!$G$7:$G$1507,"Otra")+SUMIFS('Data Entry'!$AT$7:$AT$1507,'Data Entry'!$AU$7:$AU$1507,A28,'Data Entry'!$E$7:$E$1507,"Sí",Calculations!$Z$4:$Z$1504,"1",Calculations!$Y$4:$Y$1504,"",'Data Entry'!$G$7:$G$1507,"Otra")+SUMIFS('Data Entry'!$AW$7:$AW$1507,'Data Entry'!$AX$7:$AX$1507,A28,'Data Entry'!$E$7:$E$1507,"Sí",Calculations!$Z$4:$Z$1504,"1",Calculations!$Y$4:$Y$1504,"",'Data Entry'!$G$7:$G$1507,"Otra")+SUMIFS('Data Entry'!$AZ$7:$AZ$1507,'Data Entry'!$BA$7:$BA$1507,A28,'Data Entry'!$E$7:$E$1507,"Sí",Calculations!$Z$4:$Z$1504,"1",Calculations!$Y$4:$Y$1504,"",'Data Entry'!$G$7:$G$1507,"Otra")</f>
        <v>0</v>
      </c>
      <c r="O28" s="200">
        <f>SUMIFS('Data Entry'!$AQ$7:$AQ$1507,'Data Entry'!$AR$7:$AR$1507,A28,'Data Entry'!$E$7:$E$1507,"Sí",Calculations!$AA$4:$AA$1504,"1",Calculations!$Y$4:$Y$1504,"",'Data Entry'!$G$7:$G$1507,"Oral")+SUMIFS('Data Entry'!$AT$7:$AT$1507,'Data Entry'!$AU$7:$AU$1507,A28,'Data Entry'!$E$7:$E$1507,"Sí",Calculations!$AA$4:$AA$1504,"1",Calculations!$Y$4:$Y$1504,"",'Data Entry'!$G$7:$G$1507,"Oral")+SUMIFS('Data Entry'!$AW$7:$AW$1507,'Data Entry'!$AX$7:$AX$1507,A28,'Data Entry'!$E$7:$E$1507,"Sí",Calculations!$AA$4:$AA$1504,"1",Calculations!$Y$4:$Y$1504,"",'Data Entry'!$G$7:$G$1507,"Oral")+SUMIFS('Data Entry'!$AZ$7:$AZ$1507,'Data Entry'!$BA$7:$BA$1507,A28,'Data Entry'!$E$7:$E$1507,"Sí",Calculations!$AA$4:$AA$1504,"1",Calculations!$Y$4:$Y$1504,"",'Data Entry'!$G$7:$G$1507,"Oral")</f>
        <v>0</v>
      </c>
      <c r="P28" s="201">
        <f>SUMIFS('Data Entry'!$AQ$7:$AQ$1507,'Data Entry'!$AR$7:$AR$1507,A28,'Data Entry'!$E$7:$E$1507,"Sí",Calculations!$AA$4:$AA$1504,"1",Calculations!$Y$4:$Y$1504,"",'Data Entry'!$G$7:$G$1507,"Parenteral")+SUMIFS('Data Entry'!$AT$7:$AT$1507,'Data Entry'!$AU$7:$AU$1507,A28,'Data Entry'!$E$7:$E$1507,"Sí",Calculations!$AA$4:$AA$1504,"1",Calculations!$Y$4:$Y$1504,"",'Data Entry'!$G$7:$G$1507,"Parenteral")+SUMIFS('Data Entry'!$AW$7:$AW$1507,'Data Entry'!$AX$7:$AX$1507,A28,'Data Entry'!$E$7:$E$1507,"Sí",Calculations!$AA$4:$AA$1504,"1",Calculations!$Y$4:$Y$1504,"",'Data Entry'!$G$7:$G$1507,"Parenteral")+SUMIFS('Data Entry'!$AZ$7:$AZ$1507,'Data Entry'!$BA$7:$BA$1507,A28,'Data Entry'!$E$7:$E$1507,"Sí",Calculations!$AA$4:$AA$1504,"1",Calculations!$Y$4:$Y$1504,"",'Data Entry'!$G$7:$G$1507,"Parenteral")</f>
        <v>0</v>
      </c>
      <c r="Q28" s="202">
        <f>SUMIFS('Data Entry'!$AQ$7:$AQ$1507,'Data Entry'!$AR$7:$AR$1507,A28,'Data Entry'!$E$7:$E$1507,"Sí",Calculations!$AA$4:$AA$1504,"1",Calculations!$Y$4:$Y$1504,"",'Data Entry'!$G$7:$G$1507,"Otra")+SUMIFS('Data Entry'!$AT$7:$AT$1507,'Data Entry'!$AU$7:$AU$1507,A28,'Data Entry'!$E$7:$E$1507,"Sí",Calculations!$AA$4:$AA$1504,"1",Calculations!$Y$4:$Y$1504,"",'Data Entry'!$G$7:$G$1507,"Otra")+SUMIFS('Data Entry'!$AW$7:$AW$1507,'Data Entry'!$AX$7:$AX$1507,A28,'Data Entry'!$E$7:$E$1507,"Sí",Calculations!$AA$4:$AA$1504,"1",Calculations!$Y$4:$Y$1504,"",'Data Entry'!$G$7:$G$1507,"Otra")+SUMIFS('Data Entry'!$AZ$7:$AZ$1507,'Data Entry'!$BA$7:$BA$1507,A28,'Data Entry'!$E$7:$E$1507,"Sí",Calculations!$AA$4:$AA$1504,"1",Calculations!$Y$4:$Y$1504,"",'Data Entry'!$G$7:$G$1507,"Otra")</f>
        <v>0</v>
      </c>
      <c r="R28" s="224">
        <f>SUMIFS('Data Entry'!$AQ$7:$AQ$1507,'Data Entry'!$AR$7:$AR$1507,A28,'Data Entry'!F$7:$F$1507,"Sí")+SUMIFS('Data Entry'!$AT$7:$AT$1507,'Data Entry'!$AU$7:$AU$1507,A27,'Data Entry'!F$7:$F$1507,"Sí")+SUMIFS('Data Entry'!$AW$7:$AW$1507,'Data Entry'!$AX$7:$AX$1507,A27,'Data Entry'!F$7:$F$1507,"Sí")+SUMIFS('Data Entry'!$AZ$7:$AZ$1507,'Data Entry'!$BA$7:$BA$1507,A27,'Data Entry'!F$7:$F$1507,"Sí")</f>
        <v>0</v>
      </c>
    </row>
    <row r="29" spans="1:19" ht="15" customHeight="1" thickBot="1">
      <c r="A29" s="216" t="s">
        <v>52</v>
      </c>
      <c r="B29" s="225">
        <f>SUM(+B6+B7+B8+B9+B12+B13+B14+B15+B16+B17+B18+B19+B20+B21+B22+B23+B24+B25+B26+B27+B28)</f>
        <v>0</v>
      </c>
      <c r="C29" s="203">
        <f>SUM(+C6+C7+C8+C9++C12+C13+C14+C15+C16+C17+C18+C19+C20+C21+C22+C23+C24+C25+C26+C27+C28)</f>
        <v>0</v>
      </c>
      <c r="D29" s="204">
        <f>SUM(+D6+D7+D8+D9+D12+D13+D14+D16+D15+D17+D18+D19+D20+D21+D22+D23+D24+D25+D26+D27+D28)</f>
        <v>0</v>
      </c>
      <c r="E29" s="204">
        <f>SUM(+E6+E7+E8+E9+E12+E13+E14+E15+E16+E17+E18+E19+E20+E21+E22+E23+E24+E25+E26+E27+E28)</f>
        <v>0</v>
      </c>
      <c r="F29" s="204">
        <f>SUM(+F6+F7+F8+F9+F12+F13+F14+F15+F16+F17+F18+F19+F20+F21+F22+F23+F24+F25+F26+F27+F28)</f>
        <v>0</v>
      </c>
      <c r="G29" s="204">
        <f>SUM(+G6+G7+G8+G9+G12+G13+G14+G15+G16+G17+G18+G19+G20+G21+G22+G23+G24+G25+G26+G27+G28)</f>
        <v>0</v>
      </c>
      <c r="H29" s="204">
        <f>SUM(+H6+H7+H8+H9+H12+H13+H14+H15+H16+H17+H18+H19+H20+H21+H22+H23+H24+H25+H26+H27+H28)</f>
        <v>0</v>
      </c>
      <c r="I29" s="204">
        <f>SUM(+I6+I7+I8+I9+I12+I13+I14+I15+I16+I17+I18+I19+I20+I21+I22+I23+I24+I25+I26+I27+I28)</f>
        <v>0</v>
      </c>
      <c r="J29" s="204">
        <f>SUM(J6+J7+J8+J9+J12+J13+J14+J15+J16+J17+J18+J19+J20+J21+J22+J23+J24+J25+J26+J27+J28)</f>
        <v>0</v>
      </c>
      <c r="K29" s="204">
        <f t="shared" ref="K29:R29" si="4">SUM(+K6+K7+K8+K9+K12+K13+K14+K15+K16+K17+K18+K19+K20+K21+K22+K23+K24+K25+K26+K27+K28)</f>
        <v>0</v>
      </c>
      <c r="L29" s="204">
        <f t="shared" si="4"/>
        <v>0</v>
      </c>
      <c r="M29" s="204">
        <f t="shared" si="4"/>
        <v>0</v>
      </c>
      <c r="N29" s="204">
        <f t="shared" si="4"/>
        <v>0</v>
      </c>
      <c r="O29" s="204">
        <f t="shared" si="4"/>
        <v>0</v>
      </c>
      <c r="P29" s="204">
        <f t="shared" si="4"/>
        <v>0</v>
      </c>
      <c r="Q29" s="205">
        <f t="shared" si="4"/>
        <v>0</v>
      </c>
      <c r="R29" s="206">
        <f t="shared" si="4"/>
        <v>0</v>
      </c>
      <c r="S29" s="323">
        <f>SUM(C29:E29)</f>
        <v>0</v>
      </c>
    </row>
    <row r="30" spans="1:19" ht="15" customHeight="1"/>
    <row r="31" spans="1:19" ht="54.75" customHeight="1">
      <c r="A31" s="42" t="s">
        <v>339</v>
      </c>
      <c r="B31" s="41" t="s">
        <v>326</v>
      </c>
    </row>
    <row r="32" spans="1:19" ht="63" customHeight="1">
      <c r="A32" s="48" t="s">
        <v>337</v>
      </c>
      <c r="B32" s="41" t="s">
        <v>369</v>
      </c>
    </row>
    <row r="33" spans="1:2" ht="60" customHeight="1">
      <c r="A33" s="42" t="s">
        <v>327</v>
      </c>
      <c r="B33" s="41" t="s">
        <v>326</v>
      </c>
    </row>
  </sheetData>
  <sheetProtection sheet="1" objects="1" scenarios="1"/>
  <mergeCells count="7">
    <mergeCell ref="A1:R1"/>
    <mergeCell ref="C3:Q3"/>
    <mergeCell ref="C4:E4"/>
    <mergeCell ref="F4:H4"/>
    <mergeCell ref="I4:K4"/>
    <mergeCell ref="L4:N4"/>
    <mergeCell ref="O4:Q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Q29"/>
  <sheetViews>
    <sheetView workbookViewId="0">
      <selection activeCell="O28" sqref="O28"/>
    </sheetView>
  </sheetViews>
  <sheetFormatPr baseColWidth="10" defaultColWidth="9.1640625" defaultRowHeight="15"/>
  <cols>
    <col min="1" max="16384" width="9.1640625" style="96"/>
  </cols>
  <sheetData>
    <row r="2" spans="1:17" ht="21">
      <c r="A2" s="319" t="s">
        <v>358</v>
      </c>
      <c r="B2" s="319"/>
      <c r="C2" s="319"/>
      <c r="Q2" s="319" t="s">
        <v>359</v>
      </c>
    </row>
    <row r="29" spans="1:17" ht="21">
      <c r="A29" s="319" t="s">
        <v>360</v>
      </c>
      <c r="Q29" s="319" t="s">
        <v>361</v>
      </c>
    </row>
  </sheetData>
  <sheetProtection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9"/>
  <sheetViews>
    <sheetView workbookViewId="0">
      <selection activeCell="A13" sqref="A13"/>
    </sheetView>
  </sheetViews>
  <sheetFormatPr baseColWidth="10" defaultColWidth="11.5" defaultRowHeight="15"/>
  <cols>
    <col min="1" max="1" width="33.83203125" customWidth="1"/>
    <col min="2" max="2" width="20.5" bestFit="1" customWidth="1"/>
    <col min="3" max="3" width="14.33203125" customWidth="1"/>
    <col min="4" max="4" width="16.5" customWidth="1"/>
  </cols>
  <sheetData>
    <row r="1" spans="1:7" ht="75" customHeight="1" thickBot="1">
      <c r="A1" s="4" t="s">
        <v>41</v>
      </c>
      <c r="B1" s="4" t="s">
        <v>42</v>
      </c>
      <c r="C1" s="4" t="s">
        <v>44</v>
      </c>
      <c r="D1" s="4" t="s">
        <v>43</v>
      </c>
      <c r="E1" s="2"/>
      <c r="F1" s="2"/>
      <c r="G1" s="2"/>
    </row>
    <row r="2" spans="1:7" ht="16">
      <c r="A2" s="1" t="s">
        <v>124</v>
      </c>
      <c r="B2" s="1" t="s">
        <v>25</v>
      </c>
      <c r="C2">
        <v>74</v>
      </c>
      <c r="D2">
        <v>1.3514E-2</v>
      </c>
    </row>
    <row r="3" spans="1:7" ht="16">
      <c r="A3" s="1" t="s">
        <v>148</v>
      </c>
      <c r="B3" t="s">
        <v>24</v>
      </c>
      <c r="C3">
        <v>1666.67</v>
      </c>
      <c r="D3">
        <v>5.9999999999999995E-4</v>
      </c>
    </row>
    <row r="4" spans="1:7" ht="16">
      <c r="A4" s="249" t="s">
        <v>125</v>
      </c>
      <c r="B4" s="250"/>
      <c r="C4" s="250"/>
      <c r="D4" s="250">
        <v>5.9999999999999995E-4</v>
      </c>
    </row>
    <row r="5" spans="1:7" ht="16">
      <c r="A5" s="249" t="s">
        <v>83</v>
      </c>
      <c r="B5" s="250" t="s">
        <v>24</v>
      </c>
      <c r="C5" s="250">
        <v>1666.67</v>
      </c>
      <c r="D5" s="250">
        <v>5.9999999999999995E-4</v>
      </c>
      <c r="E5" s="250" t="s">
        <v>77</v>
      </c>
    </row>
    <row r="6" spans="1:7" ht="16">
      <c r="A6" s="249" t="s">
        <v>149</v>
      </c>
      <c r="B6" s="250" t="s">
        <v>24</v>
      </c>
      <c r="C6" s="250">
        <v>1666.67</v>
      </c>
      <c r="D6" s="250">
        <v>5.9999999999999995E-4</v>
      </c>
      <c r="E6" s="250" t="s">
        <v>77</v>
      </c>
    </row>
    <row r="7" spans="1:7" ht="16">
      <c r="A7" s="249" t="s">
        <v>84</v>
      </c>
      <c r="B7" s="250"/>
      <c r="C7" s="250"/>
      <c r="D7" s="250">
        <v>5.9999999999999995E-4</v>
      </c>
      <c r="E7" s="250" t="s">
        <v>77</v>
      </c>
    </row>
    <row r="8" spans="1:7">
      <c r="A8" s="252" t="s">
        <v>150</v>
      </c>
      <c r="B8" s="252"/>
      <c r="C8" s="252"/>
      <c r="D8" s="252">
        <v>5.9999999999999995E-4</v>
      </c>
      <c r="E8" s="250"/>
    </row>
    <row r="9" spans="1:7">
      <c r="A9" s="252" t="s">
        <v>151</v>
      </c>
      <c r="B9" s="252"/>
      <c r="C9" s="252"/>
      <c r="D9" s="252">
        <v>5.9999999999999995E-4</v>
      </c>
      <c r="E9" s="250"/>
    </row>
    <row r="10" spans="1:7">
      <c r="A10" s="252" t="s">
        <v>366</v>
      </c>
      <c r="B10" s="252"/>
      <c r="C10" s="252"/>
      <c r="D10" s="252">
        <v>5.9999999999999995E-4</v>
      </c>
      <c r="E10" s="250"/>
    </row>
    <row r="11" spans="1:7" ht="16">
      <c r="A11" s="1" t="s">
        <v>126</v>
      </c>
      <c r="B11" s="1" t="s">
        <v>31</v>
      </c>
      <c r="C11">
        <v>900</v>
      </c>
      <c r="D11">
        <v>1.111E-3</v>
      </c>
      <c r="E11" s="250"/>
    </row>
    <row r="12" spans="1:7" ht="36.75" customHeight="1">
      <c r="A12" s="3" t="s">
        <v>127</v>
      </c>
      <c r="B12" t="s">
        <v>26</v>
      </c>
      <c r="C12">
        <v>12700</v>
      </c>
      <c r="D12">
        <v>7.8999999999999996E-5</v>
      </c>
      <c r="E12" s="250"/>
    </row>
    <row r="13" spans="1:7" ht="36.75" customHeight="1">
      <c r="A13" s="251" t="s">
        <v>152</v>
      </c>
      <c r="B13" s="250" t="s">
        <v>26</v>
      </c>
      <c r="C13" s="250">
        <v>12700</v>
      </c>
      <c r="D13" s="250">
        <v>7.8999999999999996E-5</v>
      </c>
      <c r="E13" s="250" t="s">
        <v>77</v>
      </c>
    </row>
    <row r="14" spans="1:7" ht="36.75" customHeight="1">
      <c r="A14" s="251" t="s">
        <v>153</v>
      </c>
      <c r="B14" s="250" t="s">
        <v>26</v>
      </c>
      <c r="C14" s="250">
        <v>12700</v>
      </c>
      <c r="D14" s="250">
        <v>7.8999999999999996E-5</v>
      </c>
      <c r="E14" s="250" t="s">
        <v>77</v>
      </c>
    </row>
    <row r="15" spans="1:7" ht="16">
      <c r="A15" s="1" t="s">
        <v>128</v>
      </c>
      <c r="B15" t="s">
        <v>26</v>
      </c>
      <c r="C15">
        <v>20500</v>
      </c>
      <c r="D15">
        <v>4.8999999999999998E-5</v>
      </c>
      <c r="E15" s="250"/>
    </row>
    <row r="16" spans="1:7" ht="16">
      <c r="A16" s="249" t="s">
        <v>156</v>
      </c>
      <c r="B16" s="250" t="s">
        <v>26</v>
      </c>
      <c r="C16" s="250">
        <v>20500</v>
      </c>
      <c r="D16" s="250">
        <v>4.8999999999999998E-5</v>
      </c>
      <c r="E16" s="250" t="s">
        <v>77</v>
      </c>
    </row>
    <row r="17" spans="1:6" ht="16">
      <c r="A17" s="1" t="s">
        <v>129</v>
      </c>
      <c r="B17" s="1" t="s">
        <v>13</v>
      </c>
      <c r="C17">
        <v>820</v>
      </c>
      <c r="D17">
        <v>1.2199999999999999E-3</v>
      </c>
      <c r="E17" s="250"/>
      <c r="F17" s="250"/>
    </row>
    <row r="18" spans="1:6" ht="16">
      <c r="A18" s="1" t="s">
        <v>130</v>
      </c>
      <c r="B18" s="1" t="s">
        <v>21</v>
      </c>
      <c r="C18">
        <v>920</v>
      </c>
      <c r="D18">
        <v>1.0870000000000001E-3</v>
      </c>
      <c r="E18" s="250"/>
    </row>
    <row r="19" spans="1:6" ht="16">
      <c r="A19" s="1" t="s">
        <v>131</v>
      </c>
      <c r="B19" s="1" t="s">
        <v>17</v>
      </c>
      <c r="C19">
        <v>620</v>
      </c>
      <c r="D19">
        <v>1.6130000000000001E-3</v>
      </c>
      <c r="E19" s="250"/>
    </row>
    <row r="20" spans="1:6" ht="16">
      <c r="A20" s="1" t="s">
        <v>132</v>
      </c>
      <c r="B20" s="1" t="s">
        <v>14</v>
      </c>
      <c r="C20">
        <v>796</v>
      </c>
      <c r="D20">
        <v>1.256E-3</v>
      </c>
      <c r="E20" s="250"/>
    </row>
    <row r="21" spans="1:6" ht="16">
      <c r="A21" s="1" t="s">
        <v>133</v>
      </c>
      <c r="B21" s="1" t="s">
        <v>15</v>
      </c>
      <c r="C21">
        <v>755</v>
      </c>
      <c r="D21">
        <v>1.325E-3</v>
      </c>
      <c r="E21" s="250"/>
    </row>
    <row r="22" spans="1:6" ht="16">
      <c r="A22" s="1" t="s">
        <v>134</v>
      </c>
      <c r="B22" s="1" t="s">
        <v>38</v>
      </c>
      <c r="C22">
        <v>670</v>
      </c>
      <c r="D22">
        <v>1.4920000000000001E-3</v>
      </c>
      <c r="E22" s="250" t="s">
        <v>77</v>
      </c>
    </row>
    <row r="23" spans="1:6" ht="15" customHeight="1">
      <c r="A23" s="249" t="s">
        <v>155</v>
      </c>
      <c r="B23" s="249" t="s">
        <v>38</v>
      </c>
      <c r="C23" s="250">
        <v>670</v>
      </c>
      <c r="D23" s="250">
        <v>1.4920000000000001E-3</v>
      </c>
      <c r="E23" s="250" t="s">
        <v>77</v>
      </c>
    </row>
    <row r="24" spans="1:6" ht="16">
      <c r="A24" s="249" t="s">
        <v>154</v>
      </c>
      <c r="B24" s="249" t="s">
        <v>38</v>
      </c>
      <c r="C24" s="250">
        <v>670</v>
      </c>
      <c r="D24" s="250">
        <v>1.4920000000000001E-3</v>
      </c>
    </row>
    <row r="25" spans="1:6" ht="16">
      <c r="A25" s="1" t="s">
        <v>136</v>
      </c>
      <c r="B25" s="1" t="s">
        <v>32</v>
      </c>
      <c r="C25">
        <v>870</v>
      </c>
      <c r="D25">
        <v>1.1490000000000001E-3</v>
      </c>
    </row>
    <row r="26" spans="1:6" ht="16">
      <c r="A26" s="1" t="s">
        <v>137</v>
      </c>
      <c r="B26" s="1" t="s">
        <v>16</v>
      </c>
      <c r="C26">
        <v>675</v>
      </c>
      <c r="D26">
        <v>1.4809999999999999E-3</v>
      </c>
    </row>
    <row r="27" spans="1:6" ht="16">
      <c r="A27" s="1" t="s">
        <v>138</v>
      </c>
      <c r="B27" s="1" t="s">
        <v>39</v>
      </c>
      <c r="C27">
        <v>8403</v>
      </c>
      <c r="D27">
        <v>1.1900000000000001E-4</v>
      </c>
    </row>
    <row r="28" spans="1:6" ht="16">
      <c r="A28" s="1" t="s">
        <v>139</v>
      </c>
      <c r="B28" s="1" t="s">
        <v>40</v>
      </c>
      <c r="C28">
        <v>887</v>
      </c>
      <c r="D28">
        <v>1.127E-3</v>
      </c>
    </row>
    <row r="29" spans="1:6" ht="16">
      <c r="A29" s="1" t="s">
        <v>140</v>
      </c>
      <c r="B29" s="1" t="s">
        <v>22</v>
      </c>
      <c r="C29">
        <v>3200</v>
      </c>
      <c r="D29">
        <v>3.1300000000000002E-4</v>
      </c>
    </row>
    <row r="30" spans="1:6" ht="16">
      <c r="A30" s="1" t="s">
        <v>141</v>
      </c>
      <c r="B30" s="1" t="s">
        <v>12</v>
      </c>
      <c r="C30">
        <v>785</v>
      </c>
      <c r="D30">
        <v>1.274E-3</v>
      </c>
    </row>
    <row r="31" spans="1:6" ht="16">
      <c r="A31" s="1" t="s">
        <v>142</v>
      </c>
      <c r="B31" s="1" t="s">
        <v>23</v>
      </c>
      <c r="C31">
        <v>875</v>
      </c>
      <c r="D31">
        <v>1E-3</v>
      </c>
    </row>
    <row r="32" spans="1:6" ht="16">
      <c r="A32" s="1" t="s">
        <v>143</v>
      </c>
      <c r="B32" s="1" t="s">
        <v>18</v>
      </c>
      <c r="C32">
        <v>1000</v>
      </c>
      <c r="D32">
        <v>1E-3</v>
      </c>
    </row>
    <row r="33" spans="1:4" ht="16">
      <c r="A33" s="1" t="s">
        <v>144</v>
      </c>
      <c r="B33" s="1" t="s">
        <v>33</v>
      </c>
      <c r="C33">
        <v>950</v>
      </c>
      <c r="D33">
        <v>1E-3</v>
      </c>
    </row>
    <row r="34" spans="1:4" ht="16">
      <c r="A34" s="1"/>
    </row>
    <row r="35" spans="1:4" ht="16">
      <c r="A35" s="1"/>
    </row>
    <row r="36" spans="1:4" ht="16">
      <c r="A36" s="1"/>
    </row>
    <row r="37" spans="1:4" ht="16">
      <c r="A37" s="1"/>
    </row>
    <row r="38" spans="1:4" ht="16">
      <c r="A38" s="1"/>
    </row>
    <row r="39" spans="1:4" ht="16">
      <c r="A39" s="1"/>
    </row>
    <row r="40" spans="1:4" ht="16">
      <c r="A40" s="1"/>
    </row>
    <row r="41" spans="1:4" ht="16">
      <c r="A41" s="1"/>
    </row>
    <row r="42" spans="1:4" ht="16">
      <c r="A42" s="1"/>
    </row>
    <row r="43" spans="1:4" ht="16">
      <c r="A43" s="1"/>
    </row>
    <row r="44" spans="1:4" ht="16">
      <c r="A44" s="1"/>
    </row>
    <row r="45" spans="1:4" ht="16">
      <c r="A45" s="1"/>
    </row>
    <row r="46" spans="1:4" ht="16">
      <c r="A46" s="1"/>
    </row>
    <row r="47" spans="1:4" ht="16">
      <c r="A47" s="1"/>
    </row>
    <row r="48" spans="1:4" ht="16">
      <c r="A48" s="1"/>
    </row>
    <row r="49" spans="1:1" ht="16">
      <c r="A49" s="1"/>
    </row>
    <row r="50" spans="1:1" ht="16">
      <c r="A50" s="1"/>
    </row>
    <row r="51" spans="1:1" ht="16">
      <c r="A51" s="1"/>
    </row>
    <row r="52" spans="1:1" ht="16">
      <c r="A52" s="1"/>
    </row>
    <row r="53" spans="1:1" ht="16">
      <c r="A53" s="1"/>
    </row>
    <row r="54" spans="1:1" ht="16">
      <c r="A54" s="1"/>
    </row>
    <row r="55" spans="1:1" ht="16">
      <c r="A55" s="1"/>
    </row>
    <row r="56" spans="1:1" ht="16">
      <c r="A56" s="1"/>
    </row>
    <row r="57" spans="1:1" ht="16">
      <c r="A57" s="1"/>
    </row>
    <row r="58" spans="1:1" ht="16">
      <c r="A58" s="1"/>
    </row>
    <row r="59" spans="1:1" ht="16">
      <c r="A59" s="1"/>
    </row>
    <row r="60" spans="1:1" ht="16">
      <c r="A60" s="1"/>
    </row>
    <row r="61" spans="1:1" ht="16">
      <c r="A61" s="1"/>
    </row>
    <row r="62" spans="1:1" ht="16">
      <c r="A62" s="1"/>
    </row>
    <row r="63" spans="1:1" ht="16">
      <c r="A63" s="1"/>
    </row>
    <row r="64" spans="1:1" ht="16">
      <c r="A64" s="1"/>
    </row>
    <row r="65" spans="1:1" ht="16">
      <c r="A65" s="1"/>
    </row>
    <row r="66" spans="1:1" ht="16">
      <c r="A66" s="1"/>
    </row>
    <row r="67" spans="1:1" ht="16">
      <c r="A67" s="1"/>
    </row>
    <row r="68" spans="1:1" ht="16">
      <c r="A68" s="1"/>
    </row>
    <row r="69" spans="1:1" ht="16">
      <c r="A69" s="1"/>
    </row>
    <row r="70" spans="1:1" ht="16">
      <c r="A70" s="1"/>
    </row>
    <row r="71" spans="1:1" ht="16">
      <c r="A71" s="1"/>
    </row>
    <row r="72" spans="1:1" ht="16">
      <c r="A72" s="1"/>
    </row>
    <row r="73" spans="1:1" ht="16">
      <c r="A73" s="1"/>
    </row>
    <row r="74" spans="1:1" ht="16">
      <c r="A74" s="1"/>
    </row>
    <row r="75" spans="1:1" ht="16">
      <c r="A75" s="1"/>
    </row>
    <row r="76" spans="1:1" ht="16">
      <c r="A76" s="1"/>
    </row>
    <row r="77" spans="1:1" ht="16">
      <c r="A77" s="1"/>
    </row>
    <row r="78" spans="1:1" ht="16">
      <c r="A78" s="1"/>
    </row>
    <row r="79" spans="1:1" ht="16">
      <c r="A79" s="1"/>
    </row>
    <row r="80" spans="1:1" ht="16">
      <c r="A80" s="1"/>
    </row>
    <row r="81" spans="1:1" ht="16">
      <c r="A81" s="1"/>
    </row>
    <row r="82" spans="1:1" ht="16">
      <c r="A82" s="1"/>
    </row>
    <row r="83" spans="1:1" ht="16">
      <c r="A83" s="1"/>
    </row>
    <row r="84" spans="1:1" ht="16">
      <c r="A84" s="1"/>
    </row>
    <row r="85" spans="1:1" ht="16">
      <c r="A85" s="1"/>
    </row>
    <row r="86" spans="1:1" ht="16">
      <c r="A86" s="1"/>
    </row>
    <row r="87" spans="1:1" ht="16">
      <c r="A87" s="1"/>
    </row>
    <row r="88" spans="1:1" ht="16">
      <c r="A88" s="1"/>
    </row>
    <row r="89" spans="1:1" ht="16">
      <c r="A89" s="1"/>
    </row>
    <row r="90" spans="1:1" ht="16">
      <c r="A90" s="1"/>
    </row>
    <row r="91" spans="1:1" ht="16">
      <c r="A91" s="1"/>
    </row>
    <row r="92" spans="1:1" ht="16">
      <c r="A92" s="1"/>
    </row>
    <row r="93" spans="1:1" ht="16">
      <c r="A93" s="1"/>
    </row>
    <row r="94" spans="1:1" ht="16">
      <c r="A94" s="1"/>
    </row>
    <row r="95" spans="1:1" ht="16">
      <c r="A95" s="1"/>
    </row>
    <row r="96" spans="1:1" ht="16">
      <c r="A96" s="1"/>
    </row>
    <row r="97" spans="1:1" ht="16">
      <c r="A97" s="1"/>
    </row>
    <row r="98" spans="1:1" ht="16">
      <c r="A98" s="1"/>
    </row>
    <row r="99" spans="1:1" ht="16">
      <c r="A99" s="1"/>
    </row>
    <row r="100" spans="1:1" ht="16">
      <c r="A100" s="1"/>
    </row>
    <row r="101" spans="1:1" ht="16">
      <c r="A101" s="1"/>
    </row>
    <row r="102" spans="1:1" ht="16">
      <c r="A102" s="1"/>
    </row>
    <row r="103" spans="1:1" ht="16">
      <c r="A103" s="1"/>
    </row>
    <row r="104" spans="1:1" ht="16">
      <c r="A104" s="1"/>
    </row>
    <row r="105" spans="1:1" ht="16">
      <c r="A105" s="1"/>
    </row>
    <row r="106" spans="1:1" ht="16">
      <c r="A106" s="1"/>
    </row>
    <row r="107" spans="1:1" ht="16">
      <c r="A107" s="1"/>
    </row>
    <row r="108" spans="1:1" ht="16">
      <c r="A108" s="1"/>
    </row>
    <row r="109" spans="1:1" ht="16">
      <c r="A109" s="1"/>
    </row>
    <row r="110" spans="1:1" ht="16">
      <c r="A110" s="1"/>
    </row>
    <row r="111" spans="1:1" ht="16">
      <c r="A111" s="1"/>
    </row>
    <row r="112" spans="1:1" ht="16">
      <c r="A112" s="1"/>
    </row>
    <row r="113" spans="1:1" ht="16">
      <c r="A113" s="1"/>
    </row>
    <row r="114" spans="1:1" ht="16">
      <c r="A114" s="1"/>
    </row>
    <row r="115" spans="1:1" ht="16">
      <c r="A115" s="1"/>
    </row>
    <row r="116" spans="1:1" ht="16">
      <c r="A116" s="1"/>
    </row>
    <row r="117" spans="1:1" ht="16">
      <c r="A117" s="1"/>
    </row>
    <row r="118" spans="1:1" ht="16">
      <c r="A118" s="1"/>
    </row>
    <row r="119" spans="1:1" ht="16">
      <c r="A119" s="1"/>
    </row>
    <row r="120" spans="1:1" ht="16">
      <c r="A120" s="1"/>
    </row>
    <row r="121" spans="1:1" ht="16">
      <c r="A121" s="1"/>
    </row>
    <row r="122" spans="1:1" ht="16">
      <c r="A122" s="1"/>
    </row>
    <row r="123" spans="1:1" ht="16">
      <c r="A123" s="1"/>
    </row>
    <row r="124" spans="1:1" ht="16">
      <c r="A124" s="1"/>
    </row>
    <row r="125" spans="1:1" ht="16">
      <c r="A125" s="1"/>
    </row>
    <row r="126" spans="1:1" ht="16">
      <c r="A126" s="1"/>
    </row>
    <row r="127" spans="1:1" ht="16">
      <c r="A127" s="1"/>
    </row>
    <row r="128" spans="1:1" ht="16">
      <c r="A128" s="1"/>
    </row>
    <row r="129" spans="1:1" ht="16">
      <c r="A129" s="1"/>
    </row>
    <row r="130" spans="1:1" ht="16">
      <c r="A130" s="1"/>
    </row>
    <row r="131" spans="1:1" ht="16">
      <c r="A131" s="1"/>
    </row>
    <row r="132" spans="1:1" ht="16">
      <c r="A132" s="1"/>
    </row>
    <row r="133" spans="1:1" ht="16">
      <c r="A133" s="1"/>
    </row>
    <row r="134" spans="1:1" ht="16">
      <c r="A134" s="1"/>
    </row>
    <row r="135" spans="1:1" ht="16">
      <c r="A135" s="1"/>
    </row>
    <row r="136" spans="1:1" ht="16">
      <c r="A136" s="1"/>
    </row>
    <row r="137" spans="1:1" ht="16">
      <c r="A137" s="1"/>
    </row>
    <row r="138" spans="1:1" ht="16">
      <c r="A138" s="1"/>
    </row>
    <row r="139" spans="1:1" ht="16">
      <c r="A139" s="1"/>
    </row>
  </sheetData>
  <sheetProtection password="DEA9" sheet="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04"/>
  <sheetViews>
    <sheetView workbookViewId="0">
      <selection activeCell="B2" sqref="B2"/>
    </sheetView>
  </sheetViews>
  <sheetFormatPr baseColWidth="10" defaultRowHeight="15"/>
  <cols>
    <col min="1" max="1" width="31.5" customWidth="1"/>
    <col min="2" max="2" width="24.5" customWidth="1"/>
    <col min="3" max="3" width="23" customWidth="1"/>
    <col min="4" max="256" width="8.83203125" customWidth="1"/>
  </cols>
  <sheetData>
    <row r="1" spans="1:8">
      <c r="A1" s="60" t="s">
        <v>80</v>
      </c>
      <c r="B1" s="60" t="s">
        <v>81</v>
      </c>
      <c r="C1" s="61" t="s">
        <v>59</v>
      </c>
      <c r="E1" s="65" t="s">
        <v>60</v>
      </c>
      <c r="F1" s="65" t="s">
        <v>61</v>
      </c>
      <c r="G1" s="65" t="s">
        <v>62</v>
      </c>
      <c r="H1" s="65" t="s">
        <v>63</v>
      </c>
    </row>
    <row r="2" spans="1:8">
      <c r="A2" s="62" t="s">
        <v>82</v>
      </c>
      <c r="B2" s="62" t="s">
        <v>83</v>
      </c>
      <c r="C2" s="63">
        <v>0.65</v>
      </c>
      <c r="E2" s="65" t="str">
        <f>IF('Data Entry'!AB5="Bencilpenicilina benetamina",0.65,IF('Data Entry'!AB5="Benzatina bencilpenicilina",0.74,IF('Data Entry'!AB5="Cefapirina benzatina ",0.41,IF('Data Entry'!AB5="Cefalexina benzatina",0.36,IF('Data Entry'!AB5="Cloxacilina benzatina",0.43,IF('Data Entry'!AB5="Oxacilina benzatina",0.69,IF('Data Entry'!AB5="","","No aplica")))))))</f>
        <v>No aplica</v>
      </c>
      <c r="F2" s="65" t="str">
        <f>IF('Data Entry'!AG5="Bencilpenicilina benetamina",0.65,IF('Data Entry'!AG5="Benzatina bencilpenicilina",0.74,IF('Data Entry'!AG5="Cefapirina benzatina ",0.41,IF('Data Entry'!AG5="Cefalexina benzatina",0.36,IF('Data Entry'!AG5="Cloxacilina benzatina",0.43,IF('Data Entry'!AG5="Oxacillin benzathine",0.69,IF('Data Entry'!AG5="","","No aplica")))))))</f>
        <v>No aplica</v>
      </c>
      <c r="G2" s="65" t="str">
        <f>IF('Data Entry'!AJ5="Bencilpenicilina benetamina",0.65,IF('Data Entry'!AJ5="Benzatina bencilpenicilina",0.74,IF('Data Entry'!AJ5="Cefapirina benzatina ",0.41,IF('Data Entry'!AJ5="Cefalexina benzatina",0.36,IF('Data Entry'!AJ5="Cloxacilina benzatina",0.43,IF('Data Entry'!AJ5="Oxacillin benzathine",0.69,IF('Data Entry'!AJ5="","","No aplica")))))))</f>
        <v/>
      </c>
      <c r="H2" s="65" t="str">
        <f>IF('Data Entry'!AM5="Bencilpenicilina benetamina",0.65,IF('Data Entry'!AM5="Benzatina bencilpenicilina",0.74,IF('Data Entry'!AM5="Cefapirina benzatina ",0.41,IF('Data Entry'!AM5="Cefalexina benzatina",0.36,IF('Data Entry'!AM5="Cloxacilina benzatina",0.43,IF('Data Entry'!AM5="Oxacillin benzathine",0.69,IF('Data Entry'!AM5="","","No aplica")))))))</f>
        <v/>
      </c>
    </row>
    <row r="3" spans="1:8">
      <c r="A3" s="62" t="s">
        <v>84</v>
      </c>
      <c r="B3" s="62" t="s">
        <v>83</v>
      </c>
      <c r="C3" s="63">
        <v>0.74</v>
      </c>
      <c r="E3" s="65" t="str">
        <f>IF('Data Entry'!AB6="Benethamine benzylpenicillin",0.65,IF('Data Entry'!AB6="Benzathine benzylpenicillin",0.74,IF('Data Entry'!AB6="Cefapirin benzathine",0.41,IF('Data Entry'!AB6="Cefalexin benzathine",0.36,IF('Data Entry'!AB6="Cloxacillin benzathine",0.43,IF('Data Entry'!AB6="Oxacillin benzathine",0.69,IF('Data Entry'!AB6="","","No aplica")))))))</f>
        <v>No aplica</v>
      </c>
      <c r="F3" s="65" t="str">
        <f>IF('Data Entry'!AG6="Benethamine benzylpenicillin",0.65,IF('Data Entry'!AG6="Benzathine benzylpenicillin",0.74,IF('Data Entry'!AG6="Cefapirin benzathine",0.41,IF('Data Entry'!AG6="Cefalexin benzathine",0.36,IF('Data Entry'!AG6="Cloxacillin benzathine",0.43,IF('Data Entry'!AG6="Oxacillin benzathine",0.69,IF('Data Entry'!AG6="","","No aplica")))))))</f>
        <v/>
      </c>
      <c r="G3" s="65" t="str">
        <f>IF('Data Entry'!AJ6="Benethamine benzylpenicillin",0.65,IF('Data Entry'!AJ6="Benzathine benzylpenicillin",0.74,IF('Data Entry'!AJ6="Cefapirin benzathine",0.41,IF('Data Entry'!AJ6="Cefalexin benzathine",0.36,IF('Data Entry'!AJ6="Cloxacillin benzathine",0.43,IF('Data Entry'!AJ6="Oxacillin benzathine",0.69,IF('Data Entry'!AJ6="","","No aplica")))))))</f>
        <v/>
      </c>
      <c r="H3" s="65" t="str">
        <f>IF('Data Entry'!AM6="Benethamine benzylpenicillin",0.65,IF('Data Entry'!AM6="Benzathine benzylpenicillin",0.74,IF('Data Entry'!AM6="Cefapirin benzathine",0.41,IF('Data Entry'!AM6="Cefalexin benzathine",0.36,IF('Data Entry'!AM6="Cloxacillin benzathine",0.43,IF('Data Entry'!AM6="Oxacillin benzathine",0.69,IF('Data Entry'!AM6="","","No aplica")))))))</f>
        <v/>
      </c>
    </row>
    <row r="4" spans="1:8">
      <c r="A4" s="64" t="s">
        <v>85</v>
      </c>
      <c r="B4" s="62" t="s">
        <v>86</v>
      </c>
      <c r="C4" s="63">
        <v>0.41</v>
      </c>
      <c r="E4" s="65" t="str">
        <f>IF('Data Entry'!AB7="Benethamine benzylpenicillin",0.65,IF('Data Entry'!AB7="Benzathine benzylpenicillin",0.74,IF('Data Entry'!AB7="Cefapirin benzathine",0.41,IF('Data Entry'!AB7="Cefalexin benzathine",0.36,IF('Data Entry'!AB7="Cloxacillin benzathine",0.43,IF('Data Entry'!AB7="Oxacillin benzathine",0.69,IF('Data Entry'!AB7="","","No aplica")))))))</f>
        <v/>
      </c>
      <c r="F4" s="65" t="str">
        <f>IF('Data Entry'!AG7="Benethamine benzylpenicillin",0.65,IF('Data Entry'!AG7="Benzathine benzylpenicillin",0.74,IF('Data Entry'!AG7="Cefapirin benzathine",0.41,IF('Data Entry'!AG7="Cefalexin benzathine",0.36,IF('Data Entry'!AG7="Cloxacillin benzathine",0.43,IF('Data Entry'!AG7="Oxacillin benzathine",0.69,IF('Data Entry'!AG7="","","No aplica")))))))</f>
        <v/>
      </c>
      <c r="G4" s="65" t="str">
        <f>IF('Data Entry'!AJ7="Benethamine benzylpenicillin",0.65,IF('Data Entry'!AJ7="Benzathine benzylpenicillin",0.74,IF('Data Entry'!AJ7="Cefapirin benzathine",0.41,IF('Data Entry'!AJ7="Cefalexin benzathine",0.36,IF('Data Entry'!AJ7="Cloxacillin benzathine",0.43,IF('Data Entry'!AJ7="Oxacillin benzathine",0.69,IF('Data Entry'!AJ7="","","No aplica")))))))</f>
        <v/>
      </c>
      <c r="H4" s="65" t="str">
        <f>IF('Data Entry'!AM7="Benethamine benzylpenicillin",0.65,IF('Data Entry'!AM7="Benzathine benzylpenicillin",0.74,IF('Data Entry'!AM7="Cefapirin benzathine",0.41,IF('Data Entry'!AM7="Cefalexin benzathine",0.36,IF('Data Entry'!AM7="Cloxacillin benzathine",0.43,IF('Data Entry'!AM7="Oxacillin benzathine",0.69,IF('Data Entry'!AM7="","","No aplica")))))))</f>
        <v/>
      </c>
    </row>
    <row r="5" spans="1:8">
      <c r="A5" s="62" t="s">
        <v>87</v>
      </c>
      <c r="B5" s="62" t="s">
        <v>88</v>
      </c>
      <c r="C5" s="63">
        <v>0.36</v>
      </c>
      <c r="E5" s="65" t="str">
        <f>IF('Data Entry'!AB8="Benethamine benzylpenicillin",0.65,IF('Data Entry'!AB8="Benzathine benzylpenicillin",0.74,IF('Data Entry'!AB8="Cefapirin benzathine",0.41,IF('Data Entry'!AB8="Cefalexin benzathine",0.36,IF('Data Entry'!AB8="Cloxacillin benzathine",0.43,IF('Data Entry'!AB8="Oxacillin benzathine",0.69,IF('Data Entry'!AB8="","","No aplica")))))))</f>
        <v/>
      </c>
      <c r="F5" s="65" t="str">
        <f>IF('Data Entry'!AG8="Benethamine benzylpenicillin",0.65,IF('Data Entry'!AG8="Benzathine benzylpenicillin",0.74,IF('Data Entry'!AG8="Cefapirin benzathine",0.41,IF('Data Entry'!AG8="Cefalexin benzathine",0.36,IF('Data Entry'!AG8="Cloxacillin benzathine",0.43,IF('Data Entry'!AG8="Oxacillin benzathine",0.69,IF('Data Entry'!AG8="","","No aplica")))))))</f>
        <v/>
      </c>
      <c r="G5" s="65" t="str">
        <f>IF('Data Entry'!AJ8="Benethamine benzylpenicillin",0.65,IF('Data Entry'!AJ8="Benzathine benzylpenicillin",0.74,IF('Data Entry'!AJ8="Cefapirin benzathine",0.41,IF('Data Entry'!AJ8="Cefalexin benzathine",0.36,IF('Data Entry'!AJ8="Cloxacillin benzathine",0.43,IF('Data Entry'!AJ8="Oxacillin benzathine",0.69,IF('Data Entry'!AJ8="","","No aplica")))))))</f>
        <v/>
      </c>
      <c r="H5" s="65" t="str">
        <f>IF('Data Entry'!AM8="Benethamine benzylpenicillin",0.65,IF('Data Entry'!AM8="Benzathine benzylpenicillin",0.74,IF('Data Entry'!AM8="Cefapirin benzathine",0.41,IF('Data Entry'!AM8="Cefalexin benzathine",0.36,IF('Data Entry'!AM8="Cloxacillin benzathine",0.43,IF('Data Entry'!AM8="Oxacillin benzathine",0.69,IF('Data Entry'!AM8="","","No aplica")))))))</f>
        <v/>
      </c>
    </row>
    <row r="6" spans="1:8">
      <c r="A6" s="62" t="s">
        <v>89</v>
      </c>
      <c r="B6" s="62" t="s">
        <v>90</v>
      </c>
      <c r="C6" s="63">
        <v>0.43</v>
      </c>
      <c r="E6" s="65" t="str">
        <f>IF('Data Entry'!AB9="Benethamine benzylpenicillin",0.65,IF('Data Entry'!AB9="Benzathine benzylpenicillin",0.74,IF('Data Entry'!AB9="Cefapirin benzathine",0.41,IF('Data Entry'!AB9="Cefalexin benzathine",0.36,IF('Data Entry'!AB9="Cloxacillin benzathine",0.43,IF('Data Entry'!AB9="Oxacillin benzathine",0.69,IF('Data Entry'!AB9="","","No aplica")))))))</f>
        <v/>
      </c>
      <c r="F6" s="65" t="str">
        <f>IF('Data Entry'!AG9="Benethamine benzylpenicillin",0.65,IF('Data Entry'!AG9="Benzathine benzylpenicillin",0.74,IF('Data Entry'!AG9="Cefapirin benzathine",0.41,IF('Data Entry'!AG9="Cefalexin benzathine",0.36,IF('Data Entry'!AG9="Cloxacillin benzathine",0.43,IF('Data Entry'!AG9="Oxacillin benzathine",0.69,IF('Data Entry'!AG9="","","No aplica")))))))</f>
        <v/>
      </c>
      <c r="G6" s="65" t="str">
        <f>IF('Data Entry'!AJ9="Benethamine benzylpenicillin",0.65,IF('Data Entry'!AJ9="Benzathine benzylpenicillin",0.74,IF('Data Entry'!AJ9="Cefapirin benzathine",0.41,IF('Data Entry'!AJ9="Cefalexin benzathine",0.36,IF('Data Entry'!AJ9="Cloxacillin benzathine",0.43,IF('Data Entry'!AJ9="Oxacillin benzathine",0.69,IF('Data Entry'!AJ9="","","No aplica")))))))</f>
        <v/>
      </c>
      <c r="H6" s="65" t="str">
        <f>IF('Data Entry'!AM9="Benethamine benzylpenicillin",0.65,IF('Data Entry'!AM9="Benzathine benzylpenicillin",0.74,IF('Data Entry'!AM9="Cefapirin benzathine",0.41,IF('Data Entry'!AM9="Cefalexin benzathine",0.36,IF('Data Entry'!AM9="Cloxacillin benzathine",0.43,IF('Data Entry'!AM9="Oxacillin benzathine",0.69,IF('Data Entry'!AM9="","","No aplica")))))))</f>
        <v/>
      </c>
    </row>
    <row r="7" spans="1:8">
      <c r="A7" s="62" t="s">
        <v>91</v>
      </c>
      <c r="B7" s="62" t="s">
        <v>92</v>
      </c>
      <c r="C7" s="63">
        <v>0.69</v>
      </c>
      <c r="E7" s="65" t="str">
        <f>IF('Data Entry'!AB10="Benethamine benzylpenicillin",0.65,IF('Data Entry'!AB10="Benzathine benzylpenicillin",0.74,IF('Data Entry'!AB10="Cefapirin benzathine",0.41,IF('Data Entry'!AB10="Cefalexin benzathine",0.36,IF('Data Entry'!AB10="Cloxacillin benzathine",0.43,IF('Data Entry'!AB10="Oxacillin benzathine",0.69,IF('Data Entry'!AB10="","","No aplica")))))))</f>
        <v/>
      </c>
      <c r="F7" s="65" t="str">
        <f>IF('Data Entry'!AG10="Benethamine benzylpenicillin",0.65,IF('Data Entry'!AG10="Benzathine benzylpenicillin",0.74,IF('Data Entry'!AG10="Cefapirin benzathine",0.41,IF('Data Entry'!AG10="Cefalexin benzathine",0.36,IF('Data Entry'!AG10="Cloxacillin benzathine",0.43,IF('Data Entry'!AG10="Oxacillin benzathine",0.69,IF('Data Entry'!AG10="","","No aplica")))))))</f>
        <v/>
      </c>
      <c r="G7" s="65" t="str">
        <f>IF('Data Entry'!AJ10="Benethamine benzylpenicillin",0.65,IF('Data Entry'!AJ10="Benzathine benzylpenicillin",0.74,IF('Data Entry'!AJ10="Cefapirin benzathine",0.41,IF('Data Entry'!AJ10="Cefalexin benzathine",0.36,IF('Data Entry'!AJ10="Cloxacillin benzathine",0.43,IF('Data Entry'!AJ10="Oxacillin benzathine",0.69,IF('Data Entry'!AJ10="","","No aplica")))))))</f>
        <v/>
      </c>
      <c r="H7" s="65" t="str">
        <f>IF('Data Entry'!AM10="Benethamine benzylpenicillin",0.65,IF('Data Entry'!AM10="Benzathine benzylpenicillin",0.74,IF('Data Entry'!AM10="Cefapirin benzathine",0.41,IF('Data Entry'!AM10="Cefalexin benzathine",0.36,IF('Data Entry'!AM10="Cloxacillin benzathine",0.43,IF('Data Entry'!AM10="Oxacillin benzathine",0.69,IF('Data Entry'!AM10="","","No aplica")))))))</f>
        <v/>
      </c>
    </row>
    <row r="8" spans="1:8">
      <c r="A8" s="62" t="s">
        <v>93</v>
      </c>
      <c r="B8" s="62" t="s">
        <v>83</v>
      </c>
      <c r="C8" s="63">
        <v>0.63</v>
      </c>
      <c r="E8" s="65" t="str">
        <f>IF('Data Entry'!AB11="Benethamine benzylpenicillin",0.65,IF('Data Entry'!AB11="Benzathine benzylpenicillin",0.74,IF('Data Entry'!AB11="Cefapirin benzathine",0.41,IF('Data Entry'!AB11="Cefalexin benzathine",0.36,IF('Data Entry'!AB11="Cloxacillin benzathine",0.43,IF('Data Entry'!AB11="Oxacillin benzathine",0.69,IF('Data Entry'!AB11="","","No aplica")))))))</f>
        <v/>
      </c>
      <c r="F8" s="65" t="str">
        <f>IF('Data Entry'!AG11="Benethamine benzylpenicillin",0.65,IF('Data Entry'!AG11="Benzathine benzylpenicillin",0.74,IF('Data Entry'!AG11="Cefapirin benzathine",0.41,IF('Data Entry'!AG11="Cefalexin benzathine",0.36,IF('Data Entry'!AG11="Cloxacillin benzathine",0.43,IF('Data Entry'!AG11="Oxacillin benzathine",0.69,IF('Data Entry'!AG11="","","No aplica")))))))</f>
        <v/>
      </c>
      <c r="G8" s="65" t="str">
        <f>IF('Data Entry'!AJ11="Benethamine benzylpenicillin",0.65,IF('Data Entry'!AJ11="Benzathine benzylpenicillin",0.74,IF('Data Entry'!AJ11="Cefapirin benzathine",0.41,IF('Data Entry'!AJ11="Cefalexin benzathine",0.36,IF('Data Entry'!AJ11="Cloxacillin benzathine",0.43,IF('Data Entry'!AJ11="Oxacillin benzathine",0.69,IF('Data Entry'!AJ11="","","No aplica")))))))</f>
        <v/>
      </c>
      <c r="H8" s="65" t="str">
        <f>IF('Data Entry'!AM11="Benethamine benzylpenicillin",0.65,IF('Data Entry'!AM11="Benzathine benzylpenicillin",0.74,IF('Data Entry'!AM11="Cefapirin benzathine",0.41,IF('Data Entry'!AM11="Cefalexin benzathine",0.36,IF('Data Entry'!AM11="Cloxacillin benzathine",0.43,IF('Data Entry'!AM11="Oxacillin benzathine",0.69,IF('Data Entry'!AM11="","","No aplica")))))))</f>
        <v/>
      </c>
    </row>
    <row r="9" spans="1:8">
      <c r="A9" s="62" t="s">
        <v>94</v>
      </c>
      <c r="B9" s="62" t="s">
        <v>83</v>
      </c>
      <c r="C9" s="63">
        <v>0.61</v>
      </c>
      <c r="E9" s="65" t="str">
        <f>IF('Data Entry'!AB12="Benethamine benzylpenicillin",0.65,IF('Data Entry'!AB12="Benzathine benzylpenicillin",0.74,IF('Data Entry'!AB12="Cefapirin benzathine",0.41,IF('Data Entry'!AB12="Cefalexin benzathine",0.36,IF('Data Entry'!AB12="Cloxacillin benzathine",0.43,IF('Data Entry'!AB12="Oxacillin benzathine",0.69,IF('Data Entry'!AB12="","","No aplica")))))))</f>
        <v/>
      </c>
      <c r="F9" s="65" t="str">
        <f>IF('Data Entry'!AG12="Benethamine benzylpenicillin",0.65,IF('Data Entry'!AG12="Benzathine benzylpenicillin",0.74,IF('Data Entry'!AG12="Cefapirin benzathine",0.41,IF('Data Entry'!AG12="Cefalexin benzathine",0.36,IF('Data Entry'!AG12="Cloxacillin benzathine",0.43,IF('Data Entry'!AG12="Oxacillin benzathine",0.69,IF('Data Entry'!AG12="","","No aplica")))))))</f>
        <v/>
      </c>
      <c r="G9" s="65" t="str">
        <f>IF('Data Entry'!AJ12="Benethamine benzylpenicillin",0.65,IF('Data Entry'!AJ12="Benzathine benzylpenicillin",0.74,IF('Data Entry'!AJ12="Cefapirin benzathine",0.41,IF('Data Entry'!AJ12="Cefalexin benzathine",0.36,IF('Data Entry'!AJ12="Cloxacillin benzathine",0.43,IF('Data Entry'!AJ12="Oxacillin benzathine",0.69,IF('Data Entry'!AJ12="","","No aplica")))))))</f>
        <v/>
      </c>
      <c r="H9" s="65" t="str">
        <f>IF('Data Entry'!AM12="Benethamine benzylpenicillin",0.65,IF('Data Entry'!AM12="Benzathine benzylpenicillin",0.74,IF('Data Entry'!AM12="Cefapirin benzathine",0.41,IF('Data Entry'!AM12="Cefalexin benzathine",0.36,IF('Data Entry'!AM12="Cloxacillin benzathine",0.43,IF('Data Entry'!AM12="Oxacillin benzathine",0.69,IF('Data Entry'!AM12="","","No aplica")))))))</f>
        <v/>
      </c>
    </row>
    <row r="10" spans="1:8">
      <c r="E10" s="65" t="str">
        <f>IF('Data Entry'!AB13="Benethamine benzylpenicillin",0.65,IF('Data Entry'!AB13="Benzathine benzylpenicillin",0.74,IF('Data Entry'!AB13="Cefapirin benzathine",0.41,IF('Data Entry'!AB13="Cefalexin benzathine",0.36,IF('Data Entry'!AB13="Cloxacillin benzathine",0.43,IF('Data Entry'!AB13="Oxacillin benzathine",0.69,IF('Data Entry'!AB13="","","No aplica")))))))</f>
        <v/>
      </c>
      <c r="F10" s="65" t="str">
        <f>IF('Data Entry'!AG13="Benethamine benzylpenicillin",0.65,IF('Data Entry'!AG13="Benzathine benzylpenicillin",0.74,IF('Data Entry'!AG13="Cefapirin benzathine",0.41,IF('Data Entry'!AG13="Cefalexin benzathine",0.36,IF('Data Entry'!AG13="Cloxacillin benzathine",0.43,IF('Data Entry'!AG13="Oxacillin benzathine",0.69,IF('Data Entry'!AG13="","","No aplica")))))))</f>
        <v/>
      </c>
      <c r="G10" s="65" t="str">
        <f>IF('Data Entry'!AJ13="Benethamine benzylpenicillin",0.65,IF('Data Entry'!AJ13="Benzathine benzylpenicillin",0.74,IF('Data Entry'!AJ13="Cefapirin benzathine",0.41,IF('Data Entry'!AJ13="Cefalexin benzathine",0.36,IF('Data Entry'!AJ13="Cloxacillin benzathine",0.43,IF('Data Entry'!AJ13="Oxacillin benzathine",0.69,IF('Data Entry'!AJ13="","","No aplica")))))))</f>
        <v/>
      </c>
      <c r="H10" s="65" t="str">
        <f>IF('Data Entry'!AM13="Benethamine benzylpenicillin",0.65,IF('Data Entry'!AM13="Benzathine benzylpenicillin",0.74,IF('Data Entry'!AM13="Cefapirin benzathine",0.41,IF('Data Entry'!AM13="Cefalexin benzathine",0.36,IF('Data Entry'!AM13="Cloxacillin benzathine",0.43,IF('Data Entry'!AM13="Oxacillin benzathine",0.69,IF('Data Entry'!AM13="","","No aplica")))))))</f>
        <v/>
      </c>
    </row>
    <row r="11" spans="1:8">
      <c r="E11" s="65" t="str">
        <f>IF('Data Entry'!AB14="Benethamine benzylpenicillin",0.65,IF('Data Entry'!AB14="Benzathine benzylpenicillin",0.74,IF('Data Entry'!AB14="Cefapirin benzathine",0.41,IF('Data Entry'!AB14="Cefalexin benzathine",0.36,IF('Data Entry'!AB14="Cloxacillin benzathine",0.43,IF('Data Entry'!AB14="Oxacillin benzathine",0.69,IF('Data Entry'!AB14="","","No aplica")))))))</f>
        <v/>
      </c>
      <c r="F11" s="65" t="str">
        <f>IF('Data Entry'!AG14="Benethamine benzylpenicillin",0.65,IF('Data Entry'!AG14="Benzathine benzylpenicillin",0.74,IF('Data Entry'!AG14="Cefapirin benzathine",0.41,IF('Data Entry'!AG14="Cefalexin benzathine",0.36,IF('Data Entry'!AG14="Cloxacillin benzathine",0.43,IF('Data Entry'!AG14="Oxacillin benzathine",0.69,IF('Data Entry'!AG14="","","No aplica")))))))</f>
        <v/>
      </c>
      <c r="G11" s="65" t="str">
        <f>IF('Data Entry'!AJ14="Benethamine benzylpenicillin",0.65,IF('Data Entry'!AJ14="Benzathine benzylpenicillin",0.74,IF('Data Entry'!AJ14="Cefapirin benzathine",0.41,IF('Data Entry'!AJ14="Cefalexin benzathine",0.36,IF('Data Entry'!AJ14="Cloxacillin benzathine",0.43,IF('Data Entry'!AJ14="Oxacillin benzathine",0.69,IF('Data Entry'!AJ14="","","No aplica")))))))</f>
        <v/>
      </c>
      <c r="H11" s="65" t="str">
        <f>IF('Data Entry'!AM14="Benethamine benzylpenicillin",0.65,IF('Data Entry'!AM14="Benzathine benzylpenicillin",0.74,IF('Data Entry'!AM14="Cefapirin benzathine",0.41,IF('Data Entry'!AM14="Cefalexin benzathine",0.36,IF('Data Entry'!AM14="Cloxacillin benzathine",0.43,IF('Data Entry'!AM14="Oxacillin benzathine",0.69,IF('Data Entry'!AM14="","","No aplica")))))))</f>
        <v/>
      </c>
    </row>
    <row r="12" spans="1:8">
      <c r="E12" s="65" t="str">
        <f>IF('Data Entry'!AB15="Benethamine benzylpenicillin",0.65,IF('Data Entry'!AB15="Benzathine benzylpenicillin",0.74,IF('Data Entry'!AB15="Cefapirin benzathine",0.41,IF('Data Entry'!AB15="Cefalexin benzathine",0.36,IF('Data Entry'!AB15="Cloxacillin benzathine",0.43,IF('Data Entry'!AB15="Oxacillin benzathine",0.69,IF('Data Entry'!AB15="","","No aplica")))))))</f>
        <v/>
      </c>
      <c r="F12" s="65" t="str">
        <f>IF('Data Entry'!AG15="Benethamine benzylpenicillin",0.65,IF('Data Entry'!AG15="Benzathine benzylpenicillin",0.74,IF('Data Entry'!AG15="Cefapirin benzathine",0.41,IF('Data Entry'!AG15="Cefalexin benzathine",0.36,IF('Data Entry'!AG15="Cloxacillin benzathine",0.43,IF('Data Entry'!AG15="Oxacillin benzathine",0.69,IF('Data Entry'!AG15="","","No aplica")))))))</f>
        <v/>
      </c>
      <c r="G12" s="65" t="str">
        <f>IF('Data Entry'!AJ15="Benethamine benzylpenicillin",0.65,IF('Data Entry'!AJ15="Benzathine benzylpenicillin",0.74,IF('Data Entry'!AJ15="Cefapirin benzathine",0.41,IF('Data Entry'!AJ15="Cefalexin benzathine",0.36,IF('Data Entry'!AJ15="Cloxacillin benzathine",0.43,IF('Data Entry'!AJ15="Oxacillin benzathine",0.69,IF('Data Entry'!AJ15="","","No aplica")))))))</f>
        <v/>
      </c>
      <c r="H12" s="65" t="str">
        <f>IF('Data Entry'!AM15="Benethamine benzylpenicillin",0.65,IF('Data Entry'!AM15="Benzathine benzylpenicillin",0.74,IF('Data Entry'!AM15="Cefapirin benzathine",0.41,IF('Data Entry'!AM15="Cefalexin benzathine",0.36,IF('Data Entry'!AM15="Cloxacillin benzathine",0.43,IF('Data Entry'!AM15="Oxacillin benzathine",0.69,IF('Data Entry'!AM15="","","No aplica")))))))</f>
        <v/>
      </c>
    </row>
    <row r="13" spans="1:8">
      <c r="E13" s="65" t="str">
        <f>IF('Data Entry'!AB16="Benethamine benzylpenicillin",0.65,IF('Data Entry'!AB16="Benzathine benzylpenicillin",0.74,IF('Data Entry'!AB16="Cefapirin benzathine",0.41,IF('Data Entry'!AB16="Cefalexin benzathine",0.36,IF('Data Entry'!AB16="Cloxacillin benzathine",0.43,IF('Data Entry'!AB16="Oxacillin benzathine",0.69,IF('Data Entry'!AB16="","","No aplica")))))))</f>
        <v/>
      </c>
      <c r="F13" s="65" t="str">
        <f>IF('Data Entry'!AG16="Benethamine benzylpenicillin",0.65,IF('Data Entry'!AG16="Benzathine benzylpenicillin",0.74,IF('Data Entry'!AG16="Cefapirin benzathine",0.41,IF('Data Entry'!AG16="Cefalexin benzathine",0.36,IF('Data Entry'!AG16="Cloxacillin benzathine",0.43,IF('Data Entry'!AG16="Oxacillin benzathine",0.69,IF('Data Entry'!AG16="","","No aplica")))))))</f>
        <v/>
      </c>
      <c r="G13" s="65" t="str">
        <f>IF('Data Entry'!AJ16="Benethamine benzylpenicillin",0.65,IF('Data Entry'!AJ16="Benzathine benzylpenicillin",0.74,IF('Data Entry'!AJ16="Cefapirin benzathine",0.41,IF('Data Entry'!AJ16="Cefalexin benzathine",0.36,IF('Data Entry'!AJ16="Cloxacillin benzathine",0.43,IF('Data Entry'!AJ16="Oxacillin benzathine",0.69,IF('Data Entry'!AJ16="","","No aplica")))))))</f>
        <v/>
      </c>
      <c r="H13" s="65" t="str">
        <f>IF('Data Entry'!AM16="Benethamine benzylpenicillin",0.65,IF('Data Entry'!AM16="Benzathine benzylpenicillin",0.74,IF('Data Entry'!AM16="Cefapirin benzathine",0.41,IF('Data Entry'!AM16="Cefalexin benzathine",0.36,IF('Data Entry'!AM16="Cloxacillin benzathine",0.43,IF('Data Entry'!AM16="Oxacillin benzathine",0.69,IF('Data Entry'!AM16="","","No aplica")))))))</f>
        <v/>
      </c>
    </row>
    <row r="14" spans="1:8">
      <c r="E14" s="65" t="str">
        <f>IF('Data Entry'!AB17="Benethamine benzylpenicillin",0.65,IF('Data Entry'!AB17="Benzathine benzylpenicillin",0.74,IF('Data Entry'!AB17="Cefapirin benzathine",0.41,IF('Data Entry'!AB17="Cefalexin benzathine",0.36,IF('Data Entry'!AB17="Cloxacillin benzathine",0.43,IF('Data Entry'!AB17="Oxacillin benzathine",0.69,IF('Data Entry'!AB17="","","No aplica")))))))</f>
        <v/>
      </c>
      <c r="F14" s="65" t="str">
        <f>IF('Data Entry'!AG17="Benethamine benzylpenicillin",0.65,IF('Data Entry'!AG17="Benzathine benzylpenicillin",0.74,IF('Data Entry'!AG17="Cefapirin benzathine",0.41,IF('Data Entry'!AG17="Cefalexin benzathine",0.36,IF('Data Entry'!AG17="Cloxacillin benzathine",0.43,IF('Data Entry'!AG17="Oxacillin benzathine",0.69,IF('Data Entry'!AG17="","","No aplica")))))))</f>
        <v/>
      </c>
      <c r="G14" s="65" t="str">
        <f>IF('Data Entry'!AJ17="Benethamine benzylpenicillin",0.65,IF('Data Entry'!AJ17="Benzathine benzylpenicillin",0.74,IF('Data Entry'!AJ17="Cefapirin benzathine",0.41,IF('Data Entry'!AJ17="Cefalexin benzathine",0.36,IF('Data Entry'!AJ17="Cloxacillin benzathine",0.43,IF('Data Entry'!AJ17="Oxacillin benzathine",0.69,IF('Data Entry'!AJ17="","","No aplica")))))))</f>
        <v/>
      </c>
      <c r="H14" s="65" t="str">
        <f>IF('Data Entry'!AM17="Benethamine benzylpenicillin",0.65,IF('Data Entry'!AM17="Benzathine benzylpenicillin",0.74,IF('Data Entry'!AM17="Cefapirin benzathine",0.41,IF('Data Entry'!AM17="Cefalexin benzathine",0.36,IF('Data Entry'!AM17="Cloxacillin benzathine",0.43,IF('Data Entry'!AM17="Oxacillin benzathine",0.69,IF('Data Entry'!AM17="","","No aplica")))))))</f>
        <v/>
      </c>
    </row>
    <row r="15" spans="1:8">
      <c r="E15" s="65" t="str">
        <f>IF('Data Entry'!AB18="Benethamine benzylpenicillin",0.65,IF('Data Entry'!AB18="Benzathine benzylpenicillin",0.74,IF('Data Entry'!AB18="Cefapirin benzathine",0.41,IF('Data Entry'!AB18="Cefalexin benzathine",0.36,IF('Data Entry'!AB18="Cloxacillin benzathine",0.43,IF('Data Entry'!AB18="Oxacillin benzathine",0.69,IF('Data Entry'!AB18="","","No aplica")))))))</f>
        <v/>
      </c>
      <c r="F15" s="65" t="str">
        <f>IF('Data Entry'!AG18="Benethamine benzylpenicillin",0.65,IF('Data Entry'!AG18="Benzathine benzylpenicillin",0.74,IF('Data Entry'!AG18="Cefapirin benzathine",0.41,IF('Data Entry'!AG18="Cefalexin benzathine",0.36,IF('Data Entry'!AG18="Cloxacillin benzathine",0.43,IF('Data Entry'!AG18="Oxacillin benzathine",0.69,IF('Data Entry'!AG18="","","No aplica")))))))</f>
        <v/>
      </c>
      <c r="G15" s="65" t="str">
        <f>IF('Data Entry'!AJ18="Benethamine benzylpenicillin",0.65,IF('Data Entry'!AJ18="Benzathine benzylpenicillin",0.74,IF('Data Entry'!AJ18="Cefapirin benzathine",0.41,IF('Data Entry'!AJ18="Cefalexin benzathine",0.36,IF('Data Entry'!AJ18="Cloxacillin benzathine",0.43,IF('Data Entry'!AJ18="Oxacillin benzathine",0.69,IF('Data Entry'!AJ18="","","No aplica")))))))</f>
        <v/>
      </c>
      <c r="H15" s="65" t="str">
        <f>IF('Data Entry'!AM18="Benethamine benzylpenicillin",0.65,IF('Data Entry'!AM18="Benzathine benzylpenicillin",0.74,IF('Data Entry'!AM18="Cefapirin benzathine",0.41,IF('Data Entry'!AM18="Cefalexin benzathine",0.36,IF('Data Entry'!AM18="Cloxacillin benzathine",0.43,IF('Data Entry'!AM18="Oxacillin benzathine",0.69,IF('Data Entry'!AM18="","","No aplica")))))))</f>
        <v/>
      </c>
    </row>
    <row r="16" spans="1:8">
      <c r="E16" s="65" t="str">
        <f>IF('Data Entry'!AB19="Benethamine benzylpenicillin",0.65,IF('Data Entry'!AB19="Benzathine benzylpenicillin",0.74,IF('Data Entry'!AB19="Cefapirin benzathine",0.41,IF('Data Entry'!AB19="Cefalexin benzathine",0.36,IF('Data Entry'!AB19="Cloxacillin benzathine",0.43,IF('Data Entry'!AB19="Oxacillin benzathine",0.69,IF('Data Entry'!AB19="","","No aplica")))))))</f>
        <v/>
      </c>
      <c r="F16" s="65" t="str">
        <f>IF('Data Entry'!AG19="Benethamine benzylpenicillin",0.65,IF('Data Entry'!AG19="Benzathine benzylpenicillin",0.74,IF('Data Entry'!AG19="Cefapirin benzathine",0.41,IF('Data Entry'!AG19="Cefalexin benzathine",0.36,IF('Data Entry'!AG19="Cloxacillin benzathine",0.43,IF('Data Entry'!AG19="Oxacillin benzathine",0.69,IF('Data Entry'!AG19="","","No aplica")))))))</f>
        <v/>
      </c>
      <c r="G16" s="65" t="str">
        <f>IF('Data Entry'!AJ19="Benethamine benzylpenicillin",0.65,IF('Data Entry'!AJ19="Benzathine benzylpenicillin",0.74,IF('Data Entry'!AJ19="Cefapirin benzathine",0.41,IF('Data Entry'!AJ19="Cefalexin benzathine",0.36,IF('Data Entry'!AJ19="Cloxacillin benzathine",0.43,IF('Data Entry'!AJ19="Oxacillin benzathine",0.69,IF('Data Entry'!AJ19="","","No aplica")))))))</f>
        <v/>
      </c>
      <c r="H16" s="65" t="str">
        <f>IF('Data Entry'!AM19="Benethamine benzylpenicillin",0.65,IF('Data Entry'!AM19="Benzathine benzylpenicillin",0.74,IF('Data Entry'!AM19="Cefapirin benzathine",0.41,IF('Data Entry'!AM19="Cefalexin benzathine",0.36,IF('Data Entry'!AM19="Cloxacillin benzathine",0.43,IF('Data Entry'!AM19="Oxacillin benzathine",0.69,IF('Data Entry'!AM19="","","No aplica")))))))</f>
        <v/>
      </c>
    </row>
    <row r="17" spans="5:8">
      <c r="E17" s="65" t="str">
        <f>IF('Data Entry'!AB20="Benethamine benzylpenicillin",0.65,IF('Data Entry'!AB20="Benzathine benzylpenicillin",0.74,IF('Data Entry'!AB20="Cefapirin benzathine",0.41,IF('Data Entry'!AB20="Cefalexin benzathine",0.36,IF('Data Entry'!AB20="Cloxacillin benzathine",0.43,IF('Data Entry'!AB20="Oxacillin benzathine",0.69,IF('Data Entry'!AB20="","","No aplica")))))))</f>
        <v/>
      </c>
      <c r="F17" s="65" t="str">
        <f>IF('Data Entry'!AG20="Benethamine benzylpenicillin",0.65,IF('Data Entry'!AG20="Benzathine benzylpenicillin",0.74,IF('Data Entry'!AG20="Cefapirin benzathine",0.41,IF('Data Entry'!AG20="Cefalexin benzathine",0.36,IF('Data Entry'!AG20="Cloxacillin benzathine",0.43,IF('Data Entry'!AG20="Oxacillin benzathine",0.69,IF('Data Entry'!AG20="","","No aplica")))))))</f>
        <v/>
      </c>
      <c r="G17" s="65" t="str">
        <f>IF('Data Entry'!AJ20="Benethamine benzylpenicillin",0.65,IF('Data Entry'!AJ20="Benzathine benzylpenicillin",0.74,IF('Data Entry'!AJ20="Cefapirin benzathine",0.41,IF('Data Entry'!AJ20="Cefalexin benzathine",0.36,IF('Data Entry'!AJ20="Cloxacillin benzathine",0.43,IF('Data Entry'!AJ20="Oxacillin benzathine",0.69,IF('Data Entry'!AJ20="","","No aplica")))))))</f>
        <v/>
      </c>
      <c r="H17" s="65" t="str">
        <f>IF('Data Entry'!AM20="Benethamine benzylpenicillin",0.65,IF('Data Entry'!AM20="Benzathine benzylpenicillin",0.74,IF('Data Entry'!AM20="Cefapirin benzathine",0.41,IF('Data Entry'!AM20="Cefalexin benzathine",0.36,IF('Data Entry'!AM20="Cloxacillin benzathine",0.43,IF('Data Entry'!AM20="Oxacillin benzathine",0.69,IF('Data Entry'!AM20="","","No aplica")))))))</f>
        <v/>
      </c>
    </row>
    <row r="18" spans="5:8">
      <c r="E18" s="65" t="str">
        <f>IF('Data Entry'!AB21="Benethamine benzylpenicillin",0.65,IF('Data Entry'!AB21="Benzathine benzylpenicillin",0.74,IF('Data Entry'!AB21="Cefapirin benzathine",0.41,IF('Data Entry'!AB21="Cefalexin benzathine",0.36,IF('Data Entry'!AB21="Cloxacillin benzathine",0.43,IF('Data Entry'!AB21="Oxacillin benzathine",0.69,IF('Data Entry'!AB21="","","No aplica")))))))</f>
        <v/>
      </c>
      <c r="F18" s="65" t="str">
        <f>IF('Data Entry'!AG21="Benethamine benzylpenicillin",0.65,IF('Data Entry'!AG21="Benzathine benzylpenicillin",0.74,IF('Data Entry'!AG21="Cefapirin benzathine",0.41,IF('Data Entry'!AG21="Cefalexin benzathine",0.36,IF('Data Entry'!AG21="Cloxacillin benzathine",0.43,IF('Data Entry'!AG21="Oxacillin benzathine",0.69,IF('Data Entry'!AG21="","","No aplica")))))))</f>
        <v/>
      </c>
      <c r="G18" s="65" t="str">
        <f>IF('Data Entry'!AJ21="Benethamine benzylpenicillin",0.65,IF('Data Entry'!AJ21="Benzathine benzylpenicillin",0.74,IF('Data Entry'!AJ21="Cefapirin benzathine",0.41,IF('Data Entry'!AJ21="Cefalexin benzathine",0.36,IF('Data Entry'!AJ21="Cloxacillin benzathine",0.43,IF('Data Entry'!AJ21="Oxacillin benzathine",0.69,IF('Data Entry'!AJ21="","","No aplica")))))))</f>
        <v/>
      </c>
      <c r="H18" s="65" t="str">
        <f>IF('Data Entry'!AM21="Benethamine benzylpenicillin",0.65,IF('Data Entry'!AM21="Benzathine benzylpenicillin",0.74,IF('Data Entry'!AM21="Cefapirin benzathine",0.41,IF('Data Entry'!AM21="Cefalexin benzathine",0.36,IF('Data Entry'!AM21="Cloxacillin benzathine",0.43,IF('Data Entry'!AM21="Oxacillin benzathine",0.69,IF('Data Entry'!AM21="","","No aplica")))))))</f>
        <v/>
      </c>
    </row>
    <row r="19" spans="5:8">
      <c r="E19" s="65" t="str">
        <f>IF('Data Entry'!AB22="Benethamine benzylpenicillin",0.65,IF('Data Entry'!AB22="Benzathine benzylpenicillin",0.74,IF('Data Entry'!AB22="Cefapirin benzathine",0.41,IF('Data Entry'!AB22="Cefalexin benzathine",0.36,IF('Data Entry'!AB22="Cloxacillin benzathine",0.43,IF('Data Entry'!AB22="Oxacillin benzathine",0.69,IF('Data Entry'!AB22="","","No aplica")))))))</f>
        <v/>
      </c>
      <c r="F19" s="65" t="str">
        <f>IF('Data Entry'!AG22="Benethamine benzylpenicillin",0.65,IF('Data Entry'!AG22="Benzathine benzylpenicillin",0.74,IF('Data Entry'!AG22="Cefapirin benzathine",0.41,IF('Data Entry'!AG22="Cefalexin benzathine",0.36,IF('Data Entry'!AG22="Cloxacillin benzathine",0.43,IF('Data Entry'!AG22="Oxacillin benzathine",0.69,IF('Data Entry'!AG22="","","No aplica")))))))</f>
        <v/>
      </c>
      <c r="G19" s="65" t="str">
        <f>IF('Data Entry'!AJ22="Benethamine benzylpenicillin",0.65,IF('Data Entry'!AJ22="Benzathine benzylpenicillin",0.74,IF('Data Entry'!AJ22="Cefapirin benzathine",0.41,IF('Data Entry'!AJ22="Cefalexin benzathine",0.36,IF('Data Entry'!AJ22="Cloxacillin benzathine",0.43,IF('Data Entry'!AJ22="Oxacillin benzathine",0.69,IF('Data Entry'!AJ22="","","No aplica")))))))</f>
        <v/>
      </c>
      <c r="H19" s="65" t="str">
        <f>IF('Data Entry'!AM22="Benethamine benzylpenicillin",0.65,IF('Data Entry'!AM22="Benzathine benzylpenicillin",0.74,IF('Data Entry'!AM22="Cefapirin benzathine",0.41,IF('Data Entry'!AM22="Cefalexin benzathine",0.36,IF('Data Entry'!AM22="Cloxacillin benzathine",0.43,IF('Data Entry'!AM22="Oxacillin benzathine",0.69,IF('Data Entry'!AM22="","","No aplica")))))))</f>
        <v/>
      </c>
    </row>
    <row r="20" spans="5:8">
      <c r="E20" s="65" t="str">
        <f>IF('Data Entry'!AB23="Benethamine benzylpenicillin",0.65,IF('Data Entry'!AB23="Benzathine benzylpenicillin",0.74,IF('Data Entry'!AB23="Cefapirin benzathine",0.41,IF('Data Entry'!AB23="Cefalexin benzathine",0.36,IF('Data Entry'!AB23="Cloxacillin benzathine",0.43,IF('Data Entry'!AB23="Oxacillin benzathine",0.69,IF('Data Entry'!AB23="","","No aplica")))))))</f>
        <v/>
      </c>
      <c r="F20" s="65" t="str">
        <f>IF('Data Entry'!AG23="Benethamine benzylpenicillin",0.65,IF('Data Entry'!AG23="Benzathine benzylpenicillin",0.74,IF('Data Entry'!AG23="Cefapirin benzathine",0.41,IF('Data Entry'!AG23="Cefalexin benzathine",0.36,IF('Data Entry'!AG23="Cloxacillin benzathine",0.43,IF('Data Entry'!AG23="Oxacillin benzathine",0.69,IF('Data Entry'!AG23="","","No aplica")))))))</f>
        <v/>
      </c>
      <c r="G20" s="65" t="str">
        <f>IF('Data Entry'!AJ23="Benethamine benzylpenicillin",0.65,IF('Data Entry'!AJ23="Benzathine benzylpenicillin",0.74,IF('Data Entry'!AJ23="Cefapirin benzathine",0.41,IF('Data Entry'!AJ23="Cefalexin benzathine",0.36,IF('Data Entry'!AJ23="Cloxacillin benzathine",0.43,IF('Data Entry'!AJ23="Oxacillin benzathine",0.69,IF('Data Entry'!AJ23="","","No aplica")))))))</f>
        <v/>
      </c>
      <c r="H20" s="65" t="str">
        <f>IF('Data Entry'!AM23="Benethamine benzylpenicillin",0.65,IF('Data Entry'!AM23="Benzathine benzylpenicillin",0.74,IF('Data Entry'!AM23="Cefapirin benzathine",0.41,IF('Data Entry'!AM23="Cefalexin benzathine",0.36,IF('Data Entry'!AM23="Cloxacillin benzathine",0.43,IF('Data Entry'!AM23="Oxacillin benzathine",0.69,IF('Data Entry'!AM23="","","No aplica")))))))</f>
        <v/>
      </c>
    </row>
    <row r="21" spans="5:8">
      <c r="E21" s="65" t="str">
        <f>IF('Data Entry'!AB24="Benethamine benzylpenicillin",0.65,IF('Data Entry'!AB24="Benzathine benzylpenicillin",0.74,IF('Data Entry'!AB24="Cefapirin benzathine",0.41,IF('Data Entry'!AB24="Cefalexin benzathine",0.36,IF('Data Entry'!AB24="Cloxacillin benzathine",0.43,IF('Data Entry'!AB24="Oxacillin benzathine",0.69,IF('Data Entry'!AB24="","","No aplica")))))))</f>
        <v/>
      </c>
      <c r="F21" s="65" t="str">
        <f>IF('Data Entry'!AG24="Benethamine benzylpenicillin",0.65,IF('Data Entry'!AG24="Benzathine benzylpenicillin",0.74,IF('Data Entry'!AG24="Cefapirin benzathine",0.41,IF('Data Entry'!AG24="Cefalexin benzathine",0.36,IF('Data Entry'!AG24="Cloxacillin benzathine",0.43,IF('Data Entry'!AG24="Oxacillin benzathine",0.69,IF('Data Entry'!AG24="","","No aplica")))))))</f>
        <v/>
      </c>
      <c r="G21" s="65" t="str">
        <f>IF('Data Entry'!AJ24="Benethamine benzylpenicillin",0.65,IF('Data Entry'!AJ24="Benzathine benzylpenicillin",0.74,IF('Data Entry'!AJ24="Cefapirin benzathine",0.41,IF('Data Entry'!AJ24="Cefalexin benzathine",0.36,IF('Data Entry'!AJ24="Cloxacillin benzathine",0.43,IF('Data Entry'!AJ24="Oxacillin benzathine",0.69,IF('Data Entry'!AJ24="","","No aplica")))))))</f>
        <v/>
      </c>
      <c r="H21" s="65" t="str">
        <f>IF('Data Entry'!AM24="Benethamine benzylpenicillin",0.65,IF('Data Entry'!AM24="Benzathine benzylpenicillin",0.74,IF('Data Entry'!AM24="Cefapirin benzathine",0.41,IF('Data Entry'!AM24="Cefalexin benzathine",0.36,IF('Data Entry'!AM24="Cloxacillin benzathine",0.43,IF('Data Entry'!AM24="Oxacillin benzathine",0.69,IF('Data Entry'!AM24="","","No aplica")))))))</f>
        <v/>
      </c>
    </row>
    <row r="22" spans="5:8">
      <c r="E22" s="65" t="str">
        <f>IF('Data Entry'!AB25="Benethamine benzylpenicillin",0.65,IF('Data Entry'!AB25="Benzathine benzylpenicillin",0.74,IF('Data Entry'!AB25="Cefapirin benzathine",0.41,IF('Data Entry'!AB25="Cefalexin benzathine",0.36,IF('Data Entry'!AB25="Cloxacillin benzathine",0.43,IF('Data Entry'!AB25="Oxacillin benzathine",0.69,IF('Data Entry'!AB25="","","No aplica")))))))</f>
        <v/>
      </c>
      <c r="F22" s="65" t="str">
        <f>IF('Data Entry'!AG25="Benethamine benzylpenicillin",0.65,IF('Data Entry'!AG25="Benzathine benzylpenicillin",0.74,IF('Data Entry'!AG25="Cefapirin benzathine",0.41,IF('Data Entry'!AG25="Cefalexin benzathine",0.36,IF('Data Entry'!AG25="Cloxacillin benzathine",0.43,IF('Data Entry'!AG25="Oxacillin benzathine",0.69,IF('Data Entry'!AG25="","","No aplica")))))))</f>
        <v/>
      </c>
      <c r="G22" s="65" t="str">
        <f>IF('Data Entry'!AJ25="Benethamine benzylpenicillin",0.65,IF('Data Entry'!AJ25="Benzathine benzylpenicillin",0.74,IF('Data Entry'!AJ25="Cefapirin benzathine",0.41,IF('Data Entry'!AJ25="Cefalexin benzathine",0.36,IF('Data Entry'!AJ25="Cloxacillin benzathine",0.43,IF('Data Entry'!AJ25="Oxacillin benzathine",0.69,IF('Data Entry'!AJ25="","","No aplica")))))))</f>
        <v/>
      </c>
      <c r="H22" s="65" t="str">
        <f>IF('Data Entry'!AM25="Benethamine benzylpenicillin",0.65,IF('Data Entry'!AM25="Benzathine benzylpenicillin",0.74,IF('Data Entry'!AM25="Cefapirin benzathine",0.41,IF('Data Entry'!AM25="Cefalexin benzathine",0.36,IF('Data Entry'!AM25="Cloxacillin benzathine",0.43,IF('Data Entry'!AM25="Oxacillin benzathine",0.69,IF('Data Entry'!AM25="","","No aplica")))))))</f>
        <v/>
      </c>
    </row>
    <row r="23" spans="5:8">
      <c r="E23" s="65" t="str">
        <f>IF('Data Entry'!AB26="Benethamine benzylpenicillin",0.65,IF('Data Entry'!AB26="Benzathine benzylpenicillin",0.74,IF('Data Entry'!AB26="Cefapirin benzathine",0.41,IF('Data Entry'!AB26="Cefalexin benzathine",0.36,IF('Data Entry'!AB26="Cloxacillin benzathine",0.43,IF('Data Entry'!AB26="Oxacillin benzathine",0.69,IF('Data Entry'!AB26="","","No aplica")))))))</f>
        <v/>
      </c>
      <c r="F23" s="65" t="str">
        <f>IF('Data Entry'!AG26="Benethamine benzylpenicillin",0.65,IF('Data Entry'!AG26="Benzathine benzylpenicillin",0.74,IF('Data Entry'!AG26="Cefapirin benzathine",0.41,IF('Data Entry'!AG26="Cefalexin benzathine",0.36,IF('Data Entry'!AG26="Cloxacillin benzathine",0.43,IF('Data Entry'!AG26="Oxacillin benzathine",0.69,IF('Data Entry'!AG26="","","No aplica")))))))</f>
        <v/>
      </c>
      <c r="G23" s="65" t="str">
        <f>IF('Data Entry'!AJ26="Benethamine benzylpenicillin",0.65,IF('Data Entry'!AJ26="Benzathine benzylpenicillin",0.74,IF('Data Entry'!AJ26="Cefapirin benzathine",0.41,IF('Data Entry'!AJ26="Cefalexin benzathine",0.36,IF('Data Entry'!AJ26="Cloxacillin benzathine",0.43,IF('Data Entry'!AJ26="Oxacillin benzathine",0.69,IF('Data Entry'!AJ26="","","No aplica")))))))</f>
        <v/>
      </c>
      <c r="H23" s="65" t="str">
        <f>IF('Data Entry'!AM26="Benethamine benzylpenicillin",0.65,IF('Data Entry'!AM26="Benzathine benzylpenicillin",0.74,IF('Data Entry'!AM26="Cefapirin benzathine",0.41,IF('Data Entry'!AM26="Cefalexin benzathine",0.36,IF('Data Entry'!AM26="Cloxacillin benzathine",0.43,IF('Data Entry'!AM26="Oxacillin benzathine",0.69,IF('Data Entry'!AM26="","","No aplica")))))))</f>
        <v/>
      </c>
    </row>
    <row r="24" spans="5:8">
      <c r="E24" s="65" t="str">
        <f>IF('Data Entry'!AB27="Benethamine benzylpenicillin",0.65,IF('Data Entry'!AB27="Benzathine benzylpenicillin",0.74,IF('Data Entry'!AB27="Cefapirin benzathine",0.41,IF('Data Entry'!AB27="Cefalexin benzathine",0.36,IF('Data Entry'!AB27="Cloxacillin benzathine",0.43,IF('Data Entry'!AB27="Oxacillin benzathine",0.69,IF('Data Entry'!AB27="","","No aplica")))))))</f>
        <v/>
      </c>
      <c r="F24" s="65" t="str">
        <f>IF('Data Entry'!AG27="Benethamine benzylpenicillin",0.65,IF('Data Entry'!AG27="Benzathine benzylpenicillin",0.74,IF('Data Entry'!AG27="Cefapirin benzathine",0.41,IF('Data Entry'!AG27="Cefalexin benzathine",0.36,IF('Data Entry'!AG27="Cloxacillin benzathine",0.43,IF('Data Entry'!AG27="Oxacillin benzathine",0.69,IF('Data Entry'!AG27="","","No aplica")))))))</f>
        <v/>
      </c>
      <c r="G24" s="65" t="str">
        <f>IF('Data Entry'!AJ27="Benethamine benzylpenicillin",0.65,IF('Data Entry'!AJ27="Benzathine benzylpenicillin",0.74,IF('Data Entry'!AJ27="Cefapirin benzathine",0.41,IF('Data Entry'!AJ27="Cefalexin benzathine",0.36,IF('Data Entry'!AJ27="Cloxacillin benzathine",0.43,IF('Data Entry'!AJ27="Oxacillin benzathine",0.69,IF('Data Entry'!AJ27="","","No aplica")))))))</f>
        <v/>
      </c>
      <c r="H24" s="65" t="str">
        <f>IF('Data Entry'!AM27="Benethamine benzylpenicillin",0.65,IF('Data Entry'!AM27="Benzathine benzylpenicillin",0.74,IF('Data Entry'!AM27="Cefapirin benzathine",0.41,IF('Data Entry'!AM27="Cefalexin benzathine",0.36,IF('Data Entry'!AM27="Cloxacillin benzathine",0.43,IF('Data Entry'!AM27="Oxacillin benzathine",0.69,IF('Data Entry'!AM27="","","No aplica")))))))</f>
        <v/>
      </c>
    </row>
    <row r="25" spans="5:8">
      <c r="E25" s="65" t="str">
        <f>IF('Data Entry'!AB28="Benethamine benzylpenicillin",0.65,IF('Data Entry'!AB28="Benzathine benzylpenicillin",0.74,IF('Data Entry'!AB28="Cefapirin benzathine",0.41,IF('Data Entry'!AB28="Cefalexin benzathine",0.36,IF('Data Entry'!AB28="Cloxacillin benzathine",0.43,IF('Data Entry'!AB28="Oxacillin benzathine",0.69,IF('Data Entry'!AB28="","","No aplica")))))))</f>
        <v/>
      </c>
      <c r="F25" s="65" t="str">
        <f>IF('Data Entry'!AG28="Benethamine benzylpenicillin",0.65,IF('Data Entry'!AG28="Benzathine benzylpenicillin",0.74,IF('Data Entry'!AG28="Cefapirin benzathine",0.41,IF('Data Entry'!AG28="Cefalexin benzathine",0.36,IF('Data Entry'!AG28="Cloxacillin benzathine",0.43,IF('Data Entry'!AG28="Oxacillin benzathine",0.69,IF('Data Entry'!AG28="","","No aplica")))))))</f>
        <v/>
      </c>
      <c r="G25" s="65" t="str">
        <f>IF('Data Entry'!AJ28="Benethamine benzylpenicillin",0.65,IF('Data Entry'!AJ28="Benzathine benzylpenicillin",0.74,IF('Data Entry'!AJ28="Cefapirin benzathine",0.41,IF('Data Entry'!AJ28="Cefalexin benzathine",0.36,IF('Data Entry'!AJ28="Cloxacillin benzathine",0.43,IF('Data Entry'!AJ28="Oxacillin benzathine",0.69,IF('Data Entry'!AJ28="","","No aplica")))))))</f>
        <v/>
      </c>
      <c r="H25" s="65" t="str">
        <f>IF('Data Entry'!AM28="Benethamine benzylpenicillin",0.65,IF('Data Entry'!AM28="Benzathine benzylpenicillin",0.74,IF('Data Entry'!AM28="Cefapirin benzathine",0.41,IF('Data Entry'!AM28="Cefalexin benzathine",0.36,IF('Data Entry'!AM28="Cloxacillin benzathine",0.43,IF('Data Entry'!AM28="Oxacillin benzathine",0.69,IF('Data Entry'!AM28="","","No aplica")))))))</f>
        <v/>
      </c>
    </row>
    <row r="26" spans="5:8">
      <c r="E26" s="65" t="str">
        <f>IF('Data Entry'!AB29="Benethamine benzylpenicillin",0.65,IF('Data Entry'!AB29="Benzathine benzylpenicillin",0.74,IF('Data Entry'!AB29="Cefapirin benzathine",0.41,IF('Data Entry'!AB29="Cefalexin benzathine",0.36,IF('Data Entry'!AB29="Cloxacillin benzathine",0.43,IF('Data Entry'!AB29="Oxacillin benzathine",0.69,IF('Data Entry'!AB29="","","No aplica")))))))</f>
        <v/>
      </c>
      <c r="F26" s="65" t="str">
        <f>IF('Data Entry'!AG29="Benethamine benzylpenicillin",0.65,IF('Data Entry'!AG29="Benzathine benzylpenicillin",0.74,IF('Data Entry'!AG29="Cefapirin benzathine",0.41,IF('Data Entry'!AG29="Cefalexin benzathine",0.36,IF('Data Entry'!AG29="Cloxacillin benzathine",0.43,IF('Data Entry'!AG29="Oxacillin benzathine",0.69,IF('Data Entry'!AG29="","","No aplica")))))))</f>
        <v/>
      </c>
      <c r="G26" s="65" t="str">
        <f>IF('Data Entry'!AJ29="Benethamine benzylpenicillin",0.65,IF('Data Entry'!AJ29="Benzathine benzylpenicillin",0.74,IF('Data Entry'!AJ29="Cefapirin benzathine",0.41,IF('Data Entry'!AJ29="Cefalexin benzathine",0.36,IF('Data Entry'!AJ29="Cloxacillin benzathine",0.43,IF('Data Entry'!AJ29="Oxacillin benzathine",0.69,IF('Data Entry'!AJ29="","","No aplica")))))))</f>
        <v/>
      </c>
      <c r="H26" s="65" t="str">
        <f>IF('Data Entry'!AM29="Benethamine benzylpenicillin",0.65,IF('Data Entry'!AM29="Benzathine benzylpenicillin",0.74,IF('Data Entry'!AM29="Cefapirin benzathine",0.41,IF('Data Entry'!AM29="Cefalexin benzathine",0.36,IF('Data Entry'!AM29="Cloxacillin benzathine",0.43,IF('Data Entry'!AM29="Oxacillin benzathine",0.69,IF('Data Entry'!AM29="","","No aplica")))))))</f>
        <v/>
      </c>
    </row>
    <row r="27" spans="5:8">
      <c r="E27" s="65" t="str">
        <f>IF('Data Entry'!AB30="Benethamine benzylpenicillin",0.65,IF('Data Entry'!AB30="Benzathine benzylpenicillin",0.74,IF('Data Entry'!AB30="Cefapirin benzathine",0.41,IF('Data Entry'!AB30="Cefalexin benzathine",0.36,IF('Data Entry'!AB30="Cloxacillin benzathine",0.43,IF('Data Entry'!AB30="Oxacillin benzathine",0.69,IF('Data Entry'!AB30="","","No aplica")))))))</f>
        <v/>
      </c>
      <c r="F27" s="65" t="str">
        <f>IF('Data Entry'!AG30="Benethamine benzylpenicillin",0.65,IF('Data Entry'!AG30="Benzathine benzylpenicillin",0.74,IF('Data Entry'!AG30="Cefapirin benzathine",0.41,IF('Data Entry'!AG30="Cefalexin benzathine",0.36,IF('Data Entry'!AG30="Cloxacillin benzathine",0.43,IF('Data Entry'!AG30="Oxacillin benzathine",0.69,IF('Data Entry'!AG30="","","No aplica")))))))</f>
        <v/>
      </c>
      <c r="G27" s="65" t="str">
        <f>IF('Data Entry'!AJ30="Benethamine benzylpenicillin",0.65,IF('Data Entry'!AJ30="Benzathine benzylpenicillin",0.74,IF('Data Entry'!AJ30="Cefapirin benzathine",0.41,IF('Data Entry'!AJ30="Cefalexin benzathine",0.36,IF('Data Entry'!AJ30="Cloxacillin benzathine",0.43,IF('Data Entry'!AJ30="Oxacillin benzathine",0.69,IF('Data Entry'!AJ30="","","No aplica")))))))</f>
        <v/>
      </c>
      <c r="H27" s="65" t="str">
        <f>IF('Data Entry'!AM30="Benethamine benzylpenicillin",0.65,IF('Data Entry'!AM30="Benzathine benzylpenicillin",0.74,IF('Data Entry'!AM30="Cefapirin benzathine",0.41,IF('Data Entry'!AM30="Cefalexin benzathine",0.36,IF('Data Entry'!AM30="Cloxacillin benzathine",0.43,IF('Data Entry'!AM30="Oxacillin benzathine",0.69,IF('Data Entry'!AM30="","","No aplica")))))))</f>
        <v/>
      </c>
    </row>
    <row r="28" spans="5:8">
      <c r="E28" s="65" t="str">
        <f>IF('Data Entry'!AB31="Benethamine benzylpenicillin",0.65,IF('Data Entry'!AB31="Benzathine benzylpenicillin",0.74,IF('Data Entry'!AB31="Cefapirin benzathine",0.41,IF('Data Entry'!AB31="Cefalexin benzathine",0.36,IF('Data Entry'!AB31="Cloxacillin benzathine",0.43,IF('Data Entry'!AB31="Oxacillin benzathine",0.69,IF('Data Entry'!AB31="","","No aplica")))))))</f>
        <v/>
      </c>
      <c r="F28" s="65" t="str">
        <f>IF('Data Entry'!AG31="Benethamine benzylpenicillin",0.65,IF('Data Entry'!AG31="Benzathine benzylpenicillin",0.74,IF('Data Entry'!AG31="Cefapirin benzathine",0.41,IF('Data Entry'!AG31="Cefalexin benzathine",0.36,IF('Data Entry'!AG31="Cloxacillin benzathine",0.43,IF('Data Entry'!AG31="Oxacillin benzathine",0.69,IF('Data Entry'!AG31="","","No aplica")))))))</f>
        <v/>
      </c>
      <c r="G28" s="65" t="str">
        <f>IF('Data Entry'!AJ31="Benethamine benzylpenicillin",0.65,IF('Data Entry'!AJ31="Benzathine benzylpenicillin",0.74,IF('Data Entry'!AJ31="Cefapirin benzathine",0.41,IF('Data Entry'!AJ31="Cefalexin benzathine",0.36,IF('Data Entry'!AJ31="Cloxacillin benzathine",0.43,IF('Data Entry'!AJ31="Oxacillin benzathine",0.69,IF('Data Entry'!AJ31="","","No aplica")))))))</f>
        <v/>
      </c>
      <c r="H28" s="65" t="str">
        <f>IF('Data Entry'!AM31="Benethamine benzylpenicillin",0.65,IF('Data Entry'!AM31="Benzathine benzylpenicillin",0.74,IF('Data Entry'!AM31="Cefapirin benzathine",0.41,IF('Data Entry'!AM31="Cefalexin benzathine",0.36,IF('Data Entry'!AM31="Cloxacillin benzathine",0.43,IF('Data Entry'!AM31="Oxacillin benzathine",0.69,IF('Data Entry'!AM31="","","No aplica")))))))</f>
        <v/>
      </c>
    </row>
    <row r="29" spans="5:8">
      <c r="E29" s="65" t="str">
        <f>IF('Data Entry'!AB32="Benethamine benzylpenicillin",0.65,IF('Data Entry'!AB32="Benzathine benzylpenicillin",0.74,IF('Data Entry'!AB32="Cefapirin benzathine",0.41,IF('Data Entry'!AB32="Cefalexin benzathine",0.36,IF('Data Entry'!AB32="Cloxacillin benzathine",0.43,IF('Data Entry'!AB32="Oxacillin benzathine",0.69,IF('Data Entry'!AB32="","","No aplica")))))))</f>
        <v/>
      </c>
      <c r="F29" s="65" t="str">
        <f>IF('Data Entry'!AG32="Benethamine benzylpenicillin",0.65,IF('Data Entry'!AG32="Benzathine benzylpenicillin",0.74,IF('Data Entry'!AG32="Cefapirin benzathine",0.41,IF('Data Entry'!AG32="Cefalexin benzathine",0.36,IF('Data Entry'!AG32="Cloxacillin benzathine",0.43,IF('Data Entry'!AG32="Oxacillin benzathine",0.69,IF('Data Entry'!AG32="","","No aplica")))))))</f>
        <v/>
      </c>
      <c r="G29" s="65" t="str">
        <f>IF('Data Entry'!AJ32="Benethamine benzylpenicillin",0.65,IF('Data Entry'!AJ32="Benzathine benzylpenicillin",0.74,IF('Data Entry'!AJ32="Cefapirin benzathine",0.41,IF('Data Entry'!AJ32="Cefalexin benzathine",0.36,IF('Data Entry'!AJ32="Cloxacillin benzathine",0.43,IF('Data Entry'!AJ32="Oxacillin benzathine",0.69,IF('Data Entry'!AJ32="","","No aplica")))))))</f>
        <v/>
      </c>
      <c r="H29" s="65" t="str">
        <f>IF('Data Entry'!AM32="Benethamine benzylpenicillin",0.65,IF('Data Entry'!AM32="Benzathine benzylpenicillin",0.74,IF('Data Entry'!AM32="Cefapirin benzathine",0.41,IF('Data Entry'!AM32="Cefalexin benzathine",0.36,IF('Data Entry'!AM32="Cloxacillin benzathine",0.43,IF('Data Entry'!AM32="Oxacillin benzathine",0.69,IF('Data Entry'!AM32="","","No aplica")))))))</f>
        <v/>
      </c>
    </row>
    <row r="30" spans="5:8">
      <c r="E30" s="65" t="str">
        <f>IF('Data Entry'!AB33="Benethamine benzylpenicillin",0.65,IF('Data Entry'!AB33="Benzathine benzylpenicillin",0.74,IF('Data Entry'!AB33="Cefapirin benzathine",0.41,IF('Data Entry'!AB33="Cefalexin benzathine",0.36,IF('Data Entry'!AB33="Cloxacillin benzathine",0.43,IF('Data Entry'!AB33="Oxacillin benzathine",0.69,IF('Data Entry'!AB33="","","No aplica")))))))</f>
        <v/>
      </c>
      <c r="F30" s="65" t="str">
        <f>IF('Data Entry'!AG33="Benethamine benzylpenicillin",0.65,IF('Data Entry'!AG33="Benzathine benzylpenicillin",0.74,IF('Data Entry'!AG33="Cefapirin benzathine",0.41,IF('Data Entry'!AG33="Cefalexin benzathine",0.36,IF('Data Entry'!AG33="Cloxacillin benzathine",0.43,IF('Data Entry'!AG33="Oxacillin benzathine",0.69,IF('Data Entry'!AG33="","","No aplica")))))))</f>
        <v/>
      </c>
      <c r="G30" s="65" t="str">
        <f>IF('Data Entry'!AJ33="Benethamine benzylpenicillin",0.65,IF('Data Entry'!AJ33="Benzathine benzylpenicillin",0.74,IF('Data Entry'!AJ33="Cefapirin benzathine",0.41,IF('Data Entry'!AJ33="Cefalexin benzathine",0.36,IF('Data Entry'!AJ33="Cloxacillin benzathine",0.43,IF('Data Entry'!AJ33="Oxacillin benzathine",0.69,IF('Data Entry'!AJ33="","","No aplica")))))))</f>
        <v/>
      </c>
      <c r="H30" s="65" t="str">
        <f>IF('Data Entry'!AM33="Benethamine benzylpenicillin",0.65,IF('Data Entry'!AM33="Benzathine benzylpenicillin",0.74,IF('Data Entry'!AM33="Cefapirin benzathine",0.41,IF('Data Entry'!AM33="Cefalexin benzathine",0.36,IF('Data Entry'!AM33="Cloxacillin benzathine",0.43,IF('Data Entry'!AM33="Oxacillin benzathine",0.69,IF('Data Entry'!AM33="","","No aplica")))))))</f>
        <v/>
      </c>
    </row>
    <row r="31" spans="5:8">
      <c r="E31" s="65" t="str">
        <f>IF('Data Entry'!AB34="Benethamine benzylpenicillin",0.65,IF('Data Entry'!AB34="Benzathine benzylpenicillin",0.74,IF('Data Entry'!AB34="Cefapirin benzathine",0.41,IF('Data Entry'!AB34="Cefalexin benzathine",0.36,IF('Data Entry'!AB34="Cloxacillin benzathine",0.43,IF('Data Entry'!AB34="Oxacillin benzathine",0.69,IF('Data Entry'!AB34="","","No aplica")))))))</f>
        <v/>
      </c>
      <c r="F31" s="65" t="str">
        <f>IF('Data Entry'!AG34="Benethamine benzylpenicillin",0.65,IF('Data Entry'!AG34="Benzathine benzylpenicillin",0.74,IF('Data Entry'!AG34="Cefapirin benzathine",0.41,IF('Data Entry'!AG34="Cefalexin benzathine",0.36,IF('Data Entry'!AG34="Cloxacillin benzathine",0.43,IF('Data Entry'!AG34="Oxacillin benzathine",0.69,IF('Data Entry'!AG34="","","No aplica")))))))</f>
        <v/>
      </c>
      <c r="G31" s="65" t="str">
        <f>IF('Data Entry'!AJ34="Benethamine benzylpenicillin",0.65,IF('Data Entry'!AJ34="Benzathine benzylpenicillin",0.74,IF('Data Entry'!AJ34="Cefapirin benzathine",0.41,IF('Data Entry'!AJ34="Cefalexin benzathine",0.36,IF('Data Entry'!AJ34="Cloxacillin benzathine",0.43,IF('Data Entry'!AJ34="Oxacillin benzathine",0.69,IF('Data Entry'!AJ34="","","No aplica")))))))</f>
        <v/>
      </c>
      <c r="H31" s="65" t="str">
        <f>IF('Data Entry'!AM34="Benethamine benzylpenicillin",0.65,IF('Data Entry'!AM34="Benzathine benzylpenicillin",0.74,IF('Data Entry'!AM34="Cefapirin benzathine",0.41,IF('Data Entry'!AM34="Cefalexin benzathine",0.36,IF('Data Entry'!AM34="Cloxacillin benzathine",0.43,IF('Data Entry'!AM34="Oxacillin benzathine",0.69,IF('Data Entry'!AM34="","","No aplica")))))))</f>
        <v/>
      </c>
    </row>
    <row r="32" spans="5:8">
      <c r="E32" s="65" t="str">
        <f>IF('Data Entry'!AB35="Benethamine benzylpenicillin",0.65,IF('Data Entry'!AB35="Benzathine benzylpenicillin",0.74,IF('Data Entry'!AB35="Cefapirin benzathine",0.41,IF('Data Entry'!AB35="Cefalexin benzathine",0.36,IF('Data Entry'!AB35="Cloxacillin benzathine",0.43,IF('Data Entry'!AB35="Oxacillin benzathine",0.69,IF('Data Entry'!AB35="","","No aplica")))))))</f>
        <v/>
      </c>
      <c r="F32" s="65" t="str">
        <f>IF('Data Entry'!AG35="Benethamine benzylpenicillin",0.65,IF('Data Entry'!AG35="Benzathine benzylpenicillin",0.74,IF('Data Entry'!AG35="Cefapirin benzathine",0.41,IF('Data Entry'!AG35="Cefalexin benzathine",0.36,IF('Data Entry'!AG35="Cloxacillin benzathine",0.43,IF('Data Entry'!AG35="Oxacillin benzathine",0.69,IF('Data Entry'!AG35="","","No aplica")))))))</f>
        <v/>
      </c>
      <c r="G32" s="65" t="str">
        <f>IF('Data Entry'!AJ35="Benethamine benzylpenicillin",0.65,IF('Data Entry'!AJ35="Benzathine benzylpenicillin",0.74,IF('Data Entry'!AJ35="Cefapirin benzathine",0.41,IF('Data Entry'!AJ35="Cefalexin benzathine",0.36,IF('Data Entry'!AJ35="Cloxacillin benzathine",0.43,IF('Data Entry'!AJ35="Oxacillin benzathine",0.69,IF('Data Entry'!AJ35="","","No aplica")))))))</f>
        <v/>
      </c>
      <c r="H32" s="65" t="str">
        <f>IF('Data Entry'!AM35="Benethamine benzylpenicillin",0.65,IF('Data Entry'!AM35="Benzathine benzylpenicillin",0.74,IF('Data Entry'!AM35="Cefapirin benzathine",0.41,IF('Data Entry'!AM35="Cefalexin benzathine",0.36,IF('Data Entry'!AM35="Cloxacillin benzathine",0.43,IF('Data Entry'!AM35="Oxacillin benzathine",0.69,IF('Data Entry'!AM35="","","No aplica")))))))</f>
        <v/>
      </c>
    </row>
    <row r="33" spans="5:8">
      <c r="E33" s="65" t="str">
        <f>IF('Data Entry'!AB36="Benethamine benzylpenicillin",0.65,IF('Data Entry'!AB36="Benzathine benzylpenicillin",0.74,IF('Data Entry'!AB36="Cefapirin benzathine",0.41,IF('Data Entry'!AB36="Cefalexin benzathine",0.36,IF('Data Entry'!AB36="Cloxacillin benzathine",0.43,IF('Data Entry'!AB36="Oxacillin benzathine",0.69,IF('Data Entry'!AB36="","","No aplica")))))))</f>
        <v/>
      </c>
      <c r="F33" s="65" t="str">
        <f>IF('Data Entry'!AG36="Benethamine benzylpenicillin",0.65,IF('Data Entry'!AG36="Benzathine benzylpenicillin",0.74,IF('Data Entry'!AG36="Cefapirin benzathine",0.41,IF('Data Entry'!AG36="Cefalexin benzathine",0.36,IF('Data Entry'!AG36="Cloxacillin benzathine",0.43,IF('Data Entry'!AG36="Oxacillin benzathine",0.69,IF('Data Entry'!AG36="","","No aplica")))))))</f>
        <v/>
      </c>
      <c r="G33" s="65" t="str">
        <f>IF('Data Entry'!AJ36="Benethamine benzylpenicillin",0.65,IF('Data Entry'!AJ36="Benzathine benzylpenicillin",0.74,IF('Data Entry'!AJ36="Cefapirin benzathine",0.41,IF('Data Entry'!AJ36="Cefalexin benzathine",0.36,IF('Data Entry'!AJ36="Cloxacillin benzathine",0.43,IF('Data Entry'!AJ36="Oxacillin benzathine",0.69,IF('Data Entry'!AJ36="","","No aplica")))))))</f>
        <v/>
      </c>
      <c r="H33" s="65" t="str">
        <f>IF('Data Entry'!AM36="Benethamine benzylpenicillin",0.65,IF('Data Entry'!AM36="Benzathine benzylpenicillin",0.74,IF('Data Entry'!AM36="Cefapirin benzathine",0.41,IF('Data Entry'!AM36="Cefalexin benzathine",0.36,IF('Data Entry'!AM36="Cloxacillin benzathine",0.43,IF('Data Entry'!AM36="Oxacillin benzathine",0.69,IF('Data Entry'!AM36="","","No aplica")))))))</f>
        <v/>
      </c>
    </row>
    <row r="34" spans="5:8">
      <c r="E34" s="65" t="str">
        <f>IF('Data Entry'!AB37="Benethamine benzylpenicillin",0.65,IF('Data Entry'!AB37="Benzathine benzylpenicillin",0.74,IF('Data Entry'!AB37="Cefapirin benzathine",0.41,IF('Data Entry'!AB37="Cefalexin benzathine",0.36,IF('Data Entry'!AB37="Cloxacillin benzathine",0.43,IF('Data Entry'!AB37="Oxacillin benzathine",0.69,IF('Data Entry'!AB37="","","No aplica")))))))</f>
        <v/>
      </c>
      <c r="F34" s="65" t="str">
        <f>IF('Data Entry'!AG37="Benethamine benzylpenicillin",0.65,IF('Data Entry'!AG37="Benzathine benzylpenicillin",0.74,IF('Data Entry'!AG37="Cefapirin benzathine",0.41,IF('Data Entry'!AG37="Cefalexin benzathine",0.36,IF('Data Entry'!AG37="Cloxacillin benzathine",0.43,IF('Data Entry'!AG37="Oxacillin benzathine",0.69,IF('Data Entry'!AG37="","","No aplica")))))))</f>
        <v/>
      </c>
      <c r="G34" s="65" t="str">
        <f>IF('Data Entry'!AJ37="Benethamine benzylpenicillin",0.65,IF('Data Entry'!AJ37="Benzathine benzylpenicillin",0.74,IF('Data Entry'!AJ37="Cefapirin benzathine",0.41,IF('Data Entry'!AJ37="Cefalexin benzathine",0.36,IF('Data Entry'!AJ37="Cloxacillin benzathine",0.43,IF('Data Entry'!AJ37="Oxacillin benzathine",0.69,IF('Data Entry'!AJ37="","","No aplica")))))))</f>
        <v/>
      </c>
      <c r="H34" s="65" t="str">
        <f>IF('Data Entry'!AM37="Benethamine benzylpenicillin",0.65,IF('Data Entry'!AM37="Benzathine benzylpenicillin",0.74,IF('Data Entry'!AM37="Cefapirin benzathine",0.41,IF('Data Entry'!AM37="Cefalexin benzathine",0.36,IF('Data Entry'!AM37="Cloxacillin benzathine",0.43,IF('Data Entry'!AM37="Oxacillin benzathine",0.69,IF('Data Entry'!AM37="","","No aplica")))))))</f>
        <v/>
      </c>
    </row>
    <row r="35" spans="5:8">
      <c r="E35" s="65" t="str">
        <f>IF('Data Entry'!AB38="Benethamine benzylpenicillin",0.65,IF('Data Entry'!AB38="Benzathine benzylpenicillin",0.74,IF('Data Entry'!AB38="Cefapirin benzathine",0.41,IF('Data Entry'!AB38="Cefalexin benzathine",0.36,IF('Data Entry'!AB38="Cloxacillin benzathine",0.43,IF('Data Entry'!AB38="Oxacillin benzathine",0.69,IF('Data Entry'!AB38="","","No aplica")))))))</f>
        <v/>
      </c>
      <c r="F35" s="65" t="str">
        <f>IF('Data Entry'!AG38="Benethamine benzylpenicillin",0.65,IF('Data Entry'!AG38="Benzathine benzylpenicillin",0.74,IF('Data Entry'!AG38="Cefapirin benzathine",0.41,IF('Data Entry'!AG38="Cefalexin benzathine",0.36,IF('Data Entry'!AG38="Cloxacillin benzathine",0.43,IF('Data Entry'!AG38="Oxacillin benzathine",0.69,IF('Data Entry'!AG38="","","No aplica")))))))</f>
        <v/>
      </c>
      <c r="G35" s="65" t="str">
        <f>IF('Data Entry'!AJ38="Benethamine benzylpenicillin",0.65,IF('Data Entry'!AJ38="Benzathine benzylpenicillin",0.74,IF('Data Entry'!AJ38="Cefapirin benzathine",0.41,IF('Data Entry'!AJ38="Cefalexin benzathine",0.36,IF('Data Entry'!AJ38="Cloxacillin benzathine",0.43,IF('Data Entry'!AJ38="Oxacillin benzathine",0.69,IF('Data Entry'!AJ38="","","No aplica")))))))</f>
        <v/>
      </c>
      <c r="H35" s="65" t="str">
        <f>IF('Data Entry'!AM38="Benethamine benzylpenicillin",0.65,IF('Data Entry'!AM38="Benzathine benzylpenicillin",0.74,IF('Data Entry'!AM38="Cefapirin benzathine",0.41,IF('Data Entry'!AM38="Cefalexin benzathine",0.36,IF('Data Entry'!AM38="Cloxacillin benzathine",0.43,IF('Data Entry'!AM38="Oxacillin benzathine",0.69,IF('Data Entry'!AM38="","","No aplica")))))))</f>
        <v/>
      </c>
    </row>
    <row r="36" spans="5:8">
      <c r="E36" s="65" t="str">
        <f>IF('Data Entry'!AB39="Benethamine benzylpenicillin",0.65,IF('Data Entry'!AB39="Benzathine benzylpenicillin",0.74,IF('Data Entry'!AB39="Cefapirin benzathine",0.41,IF('Data Entry'!AB39="Cefalexin benzathine",0.36,IF('Data Entry'!AB39="Cloxacillin benzathine",0.43,IF('Data Entry'!AB39="Oxacillin benzathine",0.69,IF('Data Entry'!AB39="","","No aplica")))))))</f>
        <v/>
      </c>
      <c r="F36" s="65" t="str">
        <f>IF('Data Entry'!AG39="Benethamine benzylpenicillin",0.65,IF('Data Entry'!AG39="Benzathine benzylpenicillin",0.74,IF('Data Entry'!AG39="Cefapirin benzathine",0.41,IF('Data Entry'!AG39="Cefalexin benzathine",0.36,IF('Data Entry'!AG39="Cloxacillin benzathine",0.43,IF('Data Entry'!AG39="Oxacillin benzathine",0.69,IF('Data Entry'!AG39="","","No aplica")))))))</f>
        <v/>
      </c>
      <c r="G36" s="65" t="str">
        <f>IF('Data Entry'!AJ39="Benethamine benzylpenicillin",0.65,IF('Data Entry'!AJ39="Benzathine benzylpenicillin",0.74,IF('Data Entry'!AJ39="Cefapirin benzathine",0.41,IF('Data Entry'!AJ39="Cefalexin benzathine",0.36,IF('Data Entry'!AJ39="Cloxacillin benzathine",0.43,IF('Data Entry'!AJ39="Oxacillin benzathine",0.69,IF('Data Entry'!AJ39="","","No aplica")))))))</f>
        <v/>
      </c>
      <c r="H36" s="65" t="str">
        <f>IF('Data Entry'!AM39="Benethamine benzylpenicillin",0.65,IF('Data Entry'!AM39="Benzathine benzylpenicillin",0.74,IF('Data Entry'!AM39="Cefapirin benzathine",0.41,IF('Data Entry'!AM39="Cefalexin benzathine",0.36,IF('Data Entry'!AM39="Cloxacillin benzathine",0.43,IF('Data Entry'!AM39="Oxacillin benzathine",0.69,IF('Data Entry'!AM39="","","No aplica")))))))</f>
        <v/>
      </c>
    </row>
    <row r="37" spans="5:8">
      <c r="E37" s="65" t="str">
        <f>IF('Data Entry'!AB40="Benethamine benzylpenicillin",0.65,IF('Data Entry'!AB40="Benzathine benzylpenicillin",0.74,IF('Data Entry'!AB40="Cefapirin benzathine",0.41,IF('Data Entry'!AB40="Cefalexin benzathine",0.36,IF('Data Entry'!AB40="Cloxacillin benzathine",0.43,IF('Data Entry'!AB40="Oxacillin benzathine",0.69,IF('Data Entry'!AB40="","","No aplica")))))))</f>
        <v/>
      </c>
      <c r="F37" s="65" t="str">
        <f>IF('Data Entry'!AG40="Benethamine benzylpenicillin",0.65,IF('Data Entry'!AG40="Benzathine benzylpenicillin",0.74,IF('Data Entry'!AG40="Cefapirin benzathine",0.41,IF('Data Entry'!AG40="Cefalexin benzathine",0.36,IF('Data Entry'!AG40="Cloxacillin benzathine",0.43,IF('Data Entry'!AG40="Oxacillin benzathine",0.69,IF('Data Entry'!AG40="","","No aplica")))))))</f>
        <v/>
      </c>
      <c r="G37" s="65" t="str">
        <f>IF('Data Entry'!AJ40="Benethamine benzylpenicillin",0.65,IF('Data Entry'!AJ40="Benzathine benzylpenicillin",0.74,IF('Data Entry'!AJ40="Cefapirin benzathine",0.41,IF('Data Entry'!AJ40="Cefalexin benzathine",0.36,IF('Data Entry'!AJ40="Cloxacillin benzathine",0.43,IF('Data Entry'!AJ40="Oxacillin benzathine",0.69,IF('Data Entry'!AJ40="","","No aplica")))))))</f>
        <v/>
      </c>
      <c r="H37" s="65" t="str">
        <f>IF('Data Entry'!AM40="Benethamine benzylpenicillin",0.65,IF('Data Entry'!AM40="Benzathine benzylpenicillin",0.74,IF('Data Entry'!AM40="Cefapirin benzathine",0.41,IF('Data Entry'!AM40="Cefalexin benzathine",0.36,IF('Data Entry'!AM40="Cloxacillin benzathine",0.43,IF('Data Entry'!AM40="Oxacillin benzathine",0.69,IF('Data Entry'!AM40="","","No aplica")))))))</f>
        <v/>
      </c>
    </row>
    <row r="38" spans="5:8">
      <c r="E38" s="65" t="str">
        <f>IF('Data Entry'!AB41="Benethamine benzylpenicillin",0.65,IF('Data Entry'!AB41="Benzathine benzylpenicillin",0.74,IF('Data Entry'!AB41="Cefapirin benzathine",0.41,IF('Data Entry'!AB41="Cefalexin benzathine",0.36,IF('Data Entry'!AB41="Cloxacillin benzathine",0.43,IF('Data Entry'!AB41="Oxacillin benzathine",0.69,IF('Data Entry'!AB41="","","No aplica")))))))</f>
        <v/>
      </c>
      <c r="F38" s="65" t="str">
        <f>IF('Data Entry'!AG41="Benethamine benzylpenicillin",0.65,IF('Data Entry'!AG41="Benzathine benzylpenicillin",0.74,IF('Data Entry'!AG41="Cefapirin benzathine",0.41,IF('Data Entry'!AG41="Cefalexin benzathine",0.36,IF('Data Entry'!AG41="Cloxacillin benzathine",0.43,IF('Data Entry'!AG41="Oxacillin benzathine",0.69,IF('Data Entry'!AG41="","","No aplica")))))))</f>
        <v/>
      </c>
      <c r="G38" s="65" t="str">
        <f>IF('Data Entry'!AJ41="Benethamine benzylpenicillin",0.65,IF('Data Entry'!AJ41="Benzathine benzylpenicillin",0.74,IF('Data Entry'!AJ41="Cefapirin benzathine",0.41,IF('Data Entry'!AJ41="Cefalexin benzathine",0.36,IF('Data Entry'!AJ41="Cloxacillin benzathine",0.43,IF('Data Entry'!AJ41="Oxacillin benzathine",0.69,IF('Data Entry'!AJ41="","","No aplica")))))))</f>
        <v/>
      </c>
      <c r="H38" s="65" t="str">
        <f>IF('Data Entry'!AM41="Benethamine benzylpenicillin",0.65,IF('Data Entry'!AM41="Benzathine benzylpenicillin",0.74,IF('Data Entry'!AM41="Cefapirin benzathine",0.41,IF('Data Entry'!AM41="Cefalexin benzathine",0.36,IF('Data Entry'!AM41="Cloxacillin benzathine",0.43,IF('Data Entry'!AM41="Oxacillin benzathine",0.69,IF('Data Entry'!AM41="","","No aplica")))))))</f>
        <v/>
      </c>
    </row>
    <row r="39" spans="5:8">
      <c r="E39" s="65" t="str">
        <f>IF('Data Entry'!AB42="Benethamine benzylpenicillin",0.65,IF('Data Entry'!AB42="Benzathine benzylpenicillin",0.74,IF('Data Entry'!AB42="Cefapirin benzathine",0.41,IF('Data Entry'!AB42="Cefalexin benzathine",0.36,IF('Data Entry'!AB42="Cloxacillin benzathine",0.43,IF('Data Entry'!AB42="Oxacillin benzathine",0.69,IF('Data Entry'!AB42="","","No aplica")))))))</f>
        <v/>
      </c>
      <c r="F39" s="65" t="str">
        <f>IF('Data Entry'!AG42="Benethamine benzylpenicillin",0.65,IF('Data Entry'!AG42="Benzathine benzylpenicillin",0.74,IF('Data Entry'!AG42="Cefapirin benzathine",0.41,IF('Data Entry'!AG42="Cefalexin benzathine",0.36,IF('Data Entry'!AG42="Cloxacillin benzathine",0.43,IF('Data Entry'!AG42="Oxacillin benzathine",0.69,IF('Data Entry'!AG42="","","No aplica")))))))</f>
        <v/>
      </c>
      <c r="G39" s="65" t="str">
        <f>IF('Data Entry'!AJ42="Benethamine benzylpenicillin",0.65,IF('Data Entry'!AJ42="Benzathine benzylpenicillin",0.74,IF('Data Entry'!AJ42="Cefapirin benzathine",0.41,IF('Data Entry'!AJ42="Cefalexin benzathine",0.36,IF('Data Entry'!AJ42="Cloxacillin benzathine",0.43,IF('Data Entry'!AJ42="Oxacillin benzathine",0.69,IF('Data Entry'!AJ42="","","No aplica")))))))</f>
        <v/>
      </c>
      <c r="H39" s="65" t="str">
        <f>IF('Data Entry'!AM42="Benethamine benzylpenicillin",0.65,IF('Data Entry'!AM42="Benzathine benzylpenicillin",0.74,IF('Data Entry'!AM42="Cefapirin benzathine",0.41,IF('Data Entry'!AM42="Cefalexin benzathine",0.36,IF('Data Entry'!AM42="Cloxacillin benzathine",0.43,IF('Data Entry'!AM42="Oxacillin benzathine",0.69,IF('Data Entry'!AM42="","","No aplica")))))))</f>
        <v/>
      </c>
    </row>
    <row r="40" spans="5:8">
      <c r="E40" s="65" t="str">
        <f>IF('Data Entry'!AB43="Benethamine benzylpenicillin",0.65,IF('Data Entry'!AB43="Benzathine benzylpenicillin",0.74,IF('Data Entry'!AB43="Cefapirin benzathine",0.41,IF('Data Entry'!AB43="Cefalexin benzathine",0.36,IF('Data Entry'!AB43="Cloxacillin benzathine",0.43,IF('Data Entry'!AB43="Oxacillin benzathine",0.69,IF('Data Entry'!AB43="","","No aplica")))))))</f>
        <v/>
      </c>
      <c r="F40" s="65" t="str">
        <f>IF('Data Entry'!AG43="Benethamine benzylpenicillin",0.65,IF('Data Entry'!AG43="Benzathine benzylpenicillin",0.74,IF('Data Entry'!AG43="Cefapirin benzathine",0.41,IF('Data Entry'!AG43="Cefalexin benzathine",0.36,IF('Data Entry'!AG43="Cloxacillin benzathine",0.43,IF('Data Entry'!AG43="Oxacillin benzathine",0.69,IF('Data Entry'!AG43="","","No aplica")))))))</f>
        <v/>
      </c>
      <c r="G40" s="65" t="str">
        <f>IF('Data Entry'!AJ43="Benethamine benzylpenicillin",0.65,IF('Data Entry'!AJ43="Benzathine benzylpenicillin",0.74,IF('Data Entry'!AJ43="Cefapirin benzathine",0.41,IF('Data Entry'!AJ43="Cefalexin benzathine",0.36,IF('Data Entry'!AJ43="Cloxacillin benzathine",0.43,IF('Data Entry'!AJ43="Oxacillin benzathine",0.69,IF('Data Entry'!AJ43="","","No aplica")))))))</f>
        <v/>
      </c>
      <c r="H40" s="65" t="str">
        <f>IF('Data Entry'!AM43="Benethamine benzylpenicillin",0.65,IF('Data Entry'!AM43="Benzathine benzylpenicillin",0.74,IF('Data Entry'!AM43="Cefapirin benzathine",0.41,IF('Data Entry'!AM43="Cefalexin benzathine",0.36,IF('Data Entry'!AM43="Cloxacillin benzathine",0.43,IF('Data Entry'!AM43="Oxacillin benzathine",0.69,IF('Data Entry'!AM43="","","No aplica")))))))</f>
        <v/>
      </c>
    </row>
    <row r="41" spans="5:8">
      <c r="E41" s="65" t="str">
        <f>IF('Data Entry'!AB44="Benethamine benzylpenicillin",0.65,IF('Data Entry'!AB44="Benzathine benzylpenicillin",0.74,IF('Data Entry'!AB44="Cefapirin benzathine",0.41,IF('Data Entry'!AB44="Cefalexin benzathine",0.36,IF('Data Entry'!AB44="Cloxacillin benzathine",0.43,IF('Data Entry'!AB44="Oxacillin benzathine",0.69,IF('Data Entry'!AB44="","","No aplica")))))))</f>
        <v/>
      </c>
      <c r="F41" s="65" t="str">
        <f>IF('Data Entry'!AG44="Benethamine benzylpenicillin",0.65,IF('Data Entry'!AG44="Benzathine benzylpenicillin",0.74,IF('Data Entry'!AG44="Cefapirin benzathine",0.41,IF('Data Entry'!AG44="Cefalexin benzathine",0.36,IF('Data Entry'!AG44="Cloxacillin benzathine",0.43,IF('Data Entry'!AG44="Oxacillin benzathine",0.69,IF('Data Entry'!AG44="","","No aplica")))))))</f>
        <v/>
      </c>
      <c r="G41" s="65" t="str">
        <f>IF('Data Entry'!AJ44="Benethamine benzylpenicillin",0.65,IF('Data Entry'!AJ44="Benzathine benzylpenicillin",0.74,IF('Data Entry'!AJ44="Cefapirin benzathine",0.41,IF('Data Entry'!AJ44="Cefalexin benzathine",0.36,IF('Data Entry'!AJ44="Cloxacillin benzathine",0.43,IF('Data Entry'!AJ44="Oxacillin benzathine",0.69,IF('Data Entry'!AJ44="","","No aplica")))))))</f>
        <v/>
      </c>
      <c r="H41" s="65" t="str">
        <f>IF('Data Entry'!AM44="Benethamine benzylpenicillin",0.65,IF('Data Entry'!AM44="Benzathine benzylpenicillin",0.74,IF('Data Entry'!AM44="Cefapirin benzathine",0.41,IF('Data Entry'!AM44="Cefalexin benzathine",0.36,IF('Data Entry'!AM44="Cloxacillin benzathine",0.43,IF('Data Entry'!AM44="Oxacillin benzathine",0.69,IF('Data Entry'!AM44="","","No aplica")))))))</f>
        <v/>
      </c>
    </row>
    <row r="42" spans="5:8">
      <c r="E42" s="65" t="str">
        <f>IF('Data Entry'!AB45="Benethamine benzylpenicillin",0.65,IF('Data Entry'!AB45="Benzathine benzylpenicillin",0.74,IF('Data Entry'!AB45="Cefapirin benzathine",0.41,IF('Data Entry'!AB45="Cefalexin benzathine",0.36,IF('Data Entry'!AB45="Cloxacillin benzathine",0.43,IF('Data Entry'!AB45="Oxacillin benzathine",0.69,IF('Data Entry'!AB45="","","No aplica")))))))</f>
        <v/>
      </c>
      <c r="F42" s="65" t="str">
        <f>IF('Data Entry'!AG45="Benethamine benzylpenicillin",0.65,IF('Data Entry'!AG45="Benzathine benzylpenicillin",0.74,IF('Data Entry'!AG45="Cefapirin benzathine",0.41,IF('Data Entry'!AG45="Cefalexin benzathine",0.36,IF('Data Entry'!AG45="Cloxacillin benzathine",0.43,IF('Data Entry'!AG45="Oxacillin benzathine",0.69,IF('Data Entry'!AG45="","","No aplica")))))))</f>
        <v/>
      </c>
      <c r="G42" s="65" t="str">
        <f>IF('Data Entry'!AJ45="Benethamine benzylpenicillin",0.65,IF('Data Entry'!AJ45="Benzathine benzylpenicillin",0.74,IF('Data Entry'!AJ45="Cefapirin benzathine",0.41,IF('Data Entry'!AJ45="Cefalexin benzathine",0.36,IF('Data Entry'!AJ45="Cloxacillin benzathine",0.43,IF('Data Entry'!AJ45="Oxacillin benzathine",0.69,IF('Data Entry'!AJ45="","","No aplica")))))))</f>
        <v/>
      </c>
      <c r="H42" s="65" t="str">
        <f>IF('Data Entry'!AM45="Benethamine benzylpenicillin",0.65,IF('Data Entry'!AM45="Benzathine benzylpenicillin",0.74,IF('Data Entry'!AM45="Cefapirin benzathine",0.41,IF('Data Entry'!AM45="Cefalexin benzathine",0.36,IF('Data Entry'!AM45="Cloxacillin benzathine",0.43,IF('Data Entry'!AM45="Oxacillin benzathine",0.69,IF('Data Entry'!AM45="","","No aplica")))))))</f>
        <v/>
      </c>
    </row>
    <row r="43" spans="5:8">
      <c r="E43" s="65" t="str">
        <f>IF('Data Entry'!AB46="Benethamine benzylpenicillin",0.65,IF('Data Entry'!AB46="Benzathine benzylpenicillin",0.74,IF('Data Entry'!AB46="Cefapirin benzathine",0.41,IF('Data Entry'!AB46="Cefalexin benzathine",0.36,IF('Data Entry'!AB46="Cloxacillin benzathine",0.43,IF('Data Entry'!AB46="Oxacillin benzathine",0.69,IF('Data Entry'!AB46="","","No aplica")))))))</f>
        <v/>
      </c>
      <c r="F43" s="65" t="str">
        <f>IF('Data Entry'!AG46="Benethamine benzylpenicillin",0.65,IF('Data Entry'!AG46="Benzathine benzylpenicillin",0.74,IF('Data Entry'!AG46="Cefapirin benzathine",0.41,IF('Data Entry'!AG46="Cefalexin benzathine",0.36,IF('Data Entry'!AG46="Cloxacillin benzathine",0.43,IF('Data Entry'!AG46="Oxacillin benzathine",0.69,IF('Data Entry'!AG46="","","No aplica")))))))</f>
        <v/>
      </c>
      <c r="G43" s="65" t="str">
        <f>IF('Data Entry'!AJ46="Benethamine benzylpenicillin",0.65,IF('Data Entry'!AJ46="Benzathine benzylpenicillin",0.74,IF('Data Entry'!AJ46="Cefapirin benzathine",0.41,IF('Data Entry'!AJ46="Cefalexin benzathine",0.36,IF('Data Entry'!AJ46="Cloxacillin benzathine",0.43,IF('Data Entry'!AJ46="Oxacillin benzathine",0.69,IF('Data Entry'!AJ46="","","No aplica")))))))</f>
        <v/>
      </c>
      <c r="H43" s="65" t="str">
        <f>IF('Data Entry'!AM46="Benethamine benzylpenicillin",0.65,IF('Data Entry'!AM46="Benzathine benzylpenicillin",0.74,IF('Data Entry'!AM46="Cefapirin benzathine",0.41,IF('Data Entry'!AM46="Cefalexin benzathine",0.36,IF('Data Entry'!AM46="Cloxacillin benzathine",0.43,IF('Data Entry'!AM46="Oxacillin benzathine",0.69,IF('Data Entry'!AM46="","","No aplica")))))))</f>
        <v/>
      </c>
    </row>
    <row r="44" spans="5:8">
      <c r="E44" s="65" t="str">
        <f>IF('Data Entry'!AB47="Benethamine benzylpenicillin",0.65,IF('Data Entry'!AB47="Benzathine benzylpenicillin",0.74,IF('Data Entry'!AB47="Cefapirin benzathine",0.41,IF('Data Entry'!AB47="Cefalexin benzathine",0.36,IF('Data Entry'!AB47="Cloxacillin benzathine",0.43,IF('Data Entry'!AB47="Oxacillin benzathine",0.69,IF('Data Entry'!AB47="","","No aplica")))))))</f>
        <v/>
      </c>
      <c r="F44" s="65" t="str">
        <f>IF('Data Entry'!AG47="Benethamine benzylpenicillin",0.65,IF('Data Entry'!AG47="Benzathine benzylpenicillin",0.74,IF('Data Entry'!AG47="Cefapirin benzathine",0.41,IF('Data Entry'!AG47="Cefalexin benzathine",0.36,IF('Data Entry'!AG47="Cloxacillin benzathine",0.43,IF('Data Entry'!AG47="Oxacillin benzathine",0.69,IF('Data Entry'!AG47="","","No aplica")))))))</f>
        <v/>
      </c>
      <c r="G44" s="65" t="str">
        <f>IF('Data Entry'!AJ47="Benethamine benzylpenicillin",0.65,IF('Data Entry'!AJ47="Benzathine benzylpenicillin",0.74,IF('Data Entry'!AJ47="Cefapirin benzathine",0.41,IF('Data Entry'!AJ47="Cefalexin benzathine",0.36,IF('Data Entry'!AJ47="Cloxacillin benzathine",0.43,IF('Data Entry'!AJ47="Oxacillin benzathine",0.69,IF('Data Entry'!AJ47="","","No aplica")))))))</f>
        <v/>
      </c>
      <c r="H44" s="65" t="str">
        <f>IF('Data Entry'!AM47="Benethamine benzylpenicillin",0.65,IF('Data Entry'!AM47="Benzathine benzylpenicillin",0.74,IF('Data Entry'!AM47="Cefapirin benzathine",0.41,IF('Data Entry'!AM47="Cefalexin benzathine",0.36,IF('Data Entry'!AM47="Cloxacillin benzathine",0.43,IF('Data Entry'!AM47="Oxacillin benzathine",0.69,IF('Data Entry'!AM47="","","No aplica")))))))</f>
        <v/>
      </c>
    </row>
    <row r="45" spans="5:8">
      <c r="E45" s="65" t="str">
        <f>IF('Data Entry'!AB48="Benethamine benzylpenicillin",0.65,IF('Data Entry'!AB48="Benzathine benzylpenicillin",0.74,IF('Data Entry'!AB48="Cefapirin benzathine",0.41,IF('Data Entry'!AB48="Cefalexin benzathine",0.36,IF('Data Entry'!AB48="Cloxacillin benzathine",0.43,IF('Data Entry'!AB48="Oxacillin benzathine",0.69,IF('Data Entry'!AB48="","","No aplica")))))))</f>
        <v/>
      </c>
      <c r="F45" s="65" t="str">
        <f>IF('Data Entry'!AG48="Benethamine benzylpenicillin",0.65,IF('Data Entry'!AG48="Benzathine benzylpenicillin",0.74,IF('Data Entry'!AG48="Cefapirin benzathine",0.41,IF('Data Entry'!AG48="Cefalexin benzathine",0.36,IF('Data Entry'!AG48="Cloxacillin benzathine",0.43,IF('Data Entry'!AG48="Oxacillin benzathine",0.69,IF('Data Entry'!AG48="","","No aplica")))))))</f>
        <v/>
      </c>
      <c r="G45" s="65" t="str">
        <f>IF('Data Entry'!AJ48="Benethamine benzylpenicillin",0.65,IF('Data Entry'!AJ48="Benzathine benzylpenicillin",0.74,IF('Data Entry'!AJ48="Cefapirin benzathine",0.41,IF('Data Entry'!AJ48="Cefalexin benzathine",0.36,IF('Data Entry'!AJ48="Cloxacillin benzathine",0.43,IF('Data Entry'!AJ48="Oxacillin benzathine",0.69,IF('Data Entry'!AJ48="","","No aplica")))))))</f>
        <v/>
      </c>
      <c r="H45" s="65" t="str">
        <f>IF('Data Entry'!AM48="Benethamine benzylpenicillin",0.65,IF('Data Entry'!AM48="Benzathine benzylpenicillin",0.74,IF('Data Entry'!AM48="Cefapirin benzathine",0.41,IF('Data Entry'!AM48="Cefalexin benzathine",0.36,IF('Data Entry'!AM48="Cloxacillin benzathine",0.43,IF('Data Entry'!AM48="Oxacillin benzathine",0.69,IF('Data Entry'!AM48="","","No aplica")))))))</f>
        <v/>
      </c>
    </row>
    <row r="46" spans="5:8">
      <c r="E46" s="65" t="str">
        <f>IF('Data Entry'!AB49="Benethamine benzylpenicillin",0.65,IF('Data Entry'!AB49="Benzathine benzylpenicillin",0.74,IF('Data Entry'!AB49="Cefapirin benzathine",0.41,IF('Data Entry'!AB49="Cefalexin benzathine",0.36,IF('Data Entry'!AB49="Cloxacillin benzathine",0.43,IF('Data Entry'!AB49="Oxacillin benzathine",0.69,IF('Data Entry'!AB49="","","No aplica")))))))</f>
        <v/>
      </c>
      <c r="F46" s="65" t="str">
        <f>IF('Data Entry'!AG49="Benethamine benzylpenicillin",0.65,IF('Data Entry'!AG49="Benzathine benzylpenicillin",0.74,IF('Data Entry'!AG49="Cefapirin benzathine",0.41,IF('Data Entry'!AG49="Cefalexin benzathine",0.36,IF('Data Entry'!AG49="Cloxacillin benzathine",0.43,IF('Data Entry'!AG49="Oxacillin benzathine",0.69,IF('Data Entry'!AG49="","","No aplica")))))))</f>
        <v/>
      </c>
      <c r="G46" s="65" t="str">
        <f>IF('Data Entry'!AJ49="Benethamine benzylpenicillin",0.65,IF('Data Entry'!AJ49="Benzathine benzylpenicillin",0.74,IF('Data Entry'!AJ49="Cefapirin benzathine",0.41,IF('Data Entry'!AJ49="Cefalexin benzathine",0.36,IF('Data Entry'!AJ49="Cloxacillin benzathine",0.43,IF('Data Entry'!AJ49="Oxacillin benzathine",0.69,IF('Data Entry'!AJ49="","","No aplica")))))))</f>
        <v/>
      </c>
      <c r="H46" s="65" t="str">
        <f>IF('Data Entry'!AM49="Benethamine benzylpenicillin",0.65,IF('Data Entry'!AM49="Benzathine benzylpenicillin",0.74,IF('Data Entry'!AM49="Cefapirin benzathine",0.41,IF('Data Entry'!AM49="Cefalexin benzathine",0.36,IF('Data Entry'!AM49="Cloxacillin benzathine",0.43,IF('Data Entry'!AM49="Oxacillin benzathine",0.69,IF('Data Entry'!AM49="","","No aplica")))))))</f>
        <v/>
      </c>
    </row>
    <row r="47" spans="5:8">
      <c r="E47" s="65" t="str">
        <f>IF('Data Entry'!AB50="Benethamine benzylpenicillin",0.65,IF('Data Entry'!AB50="Benzathine benzylpenicillin",0.74,IF('Data Entry'!AB50="Cefapirin benzathine",0.41,IF('Data Entry'!AB50="Cefalexin benzathine",0.36,IF('Data Entry'!AB50="Cloxacillin benzathine",0.43,IF('Data Entry'!AB50="Oxacillin benzathine",0.69,IF('Data Entry'!AB50="","","No aplica")))))))</f>
        <v/>
      </c>
      <c r="F47" s="65" t="str">
        <f>IF('Data Entry'!AG50="Benethamine benzylpenicillin",0.65,IF('Data Entry'!AG50="Benzathine benzylpenicillin",0.74,IF('Data Entry'!AG50="Cefapirin benzathine",0.41,IF('Data Entry'!AG50="Cefalexin benzathine",0.36,IF('Data Entry'!AG50="Cloxacillin benzathine",0.43,IF('Data Entry'!AG50="Oxacillin benzathine",0.69,IF('Data Entry'!AG50="","","No aplica")))))))</f>
        <v/>
      </c>
      <c r="G47" s="65" t="str">
        <f>IF('Data Entry'!AJ50="Benethamine benzylpenicillin",0.65,IF('Data Entry'!AJ50="Benzathine benzylpenicillin",0.74,IF('Data Entry'!AJ50="Cefapirin benzathine",0.41,IF('Data Entry'!AJ50="Cefalexin benzathine",0.36,IF('Data Entry'!AJ50="Cloxacillin benzathine",0.43,IF('Data Entry'!AJ50="Oxacillin benzathine",0.69,IF('Data Entry'!AJ50="","","No aplica")))))))</f>
        <v/>
      </c>
      <c r="H47" s="65" t="str">
        <f>IF('Data Entry'!AM50="Benethamine benzylpenicillin",0.65,IF('Data Entry'!AM50="Benzathine benzylpenicillin",0.74,IF('Data Entry'!AM50="Cefapirin benzathine",0.41,IF('Data Entry'!AM50="Cefalexin benzathine",0.36,IF('Data Entry'!AM50="Cloxacillin benzathine",0.43,IF('Data Entry'!AM50="Oxacillin benzathine",0.69,IF('Data Entry'!AM50="","","No aplica")))))))</f>
        <v/>
      </c>
    </row>
    <row r="48" spans="5:8">
      <c r="E48" s="65" t="str">
        <f>IF('Data Entry'!AB51="Benethamine benzylpenicillin",0.65,IF('Data Entry'!AB51="Benzathine benzylpenicillin",0.74,IF('Data Entry'!AB51="Cefapirin benzathine",0.41,IF('Data Entry'!AB51="Cefalexin benzathine",0.36,IF('Data Entry'!AB51="Cloxacillin benzathine",0.43,IF('Data Entry'!AB51="Oxacillin benzathine",0.69,IF('Data Entry'!AB51="","","No aplica")))))))</f>
        <v/>
      </c>
      <c r="F48" s="65" t="str">
        <f>IF('Data Entry'!AG51="Benethamine benzylpenicillin",0.65,IF('Data Entry'!AG51="Benzathine benzylpenicillin",0.74,IF('Data Entry'!AG51="Cefapirin benzathine",0.41,IF('Data Entry'!AG51="Cefalexin benzathine",0.36,IF('Data Entry'!AG51="Cloxacillin benzathine",0.43,IF('Data Entry'!AG51="Oxacillin benzathine",0.69,IF('Data Entry'!AG51="","","No aplica")))))))</f>
        <v/>
      </c>
      <c r="G48" s="65" t="str">
        <f>IF('Data Entry'!AJ51="Benethamine benzylpenicillin",0.65,IF('Data Entry'!AJ51="Benzathine benzylpenicillin",0.74,IF('Data Entry'!AJ51="Cefapirin benzathine",0.41,IF('Data Entry'!AJ51="Cefalexin benzathine",0.36,IF('Data Entry'!AJ51="Cloxacillin benzathine",0.43,IF('Data Entry'!AJ51="Oxacillin benzathine",0.69,IF('Data Entry'!AJ51="","","No aplica")))))))</f>
        <v/>
      </c>
      <c r="H48" s="65" t="str">
        <f>IF('Data Entry'!AM51="Benethamine benzylpenicillin",0.65,IF('Data Entry'!AM51="Benzathine benzylpenicillin",0.74,IF('Data Entry'!AM51="Cefapirin benzathine",0.41,IF('Data Entry'!AM51="Cefalexin benzathine",0.36,IF('Data Entry'!AM51="Cloxacillin benzathine",0.43,IF('Data Entry'!AM51="Oxacillin benzathine",0.69,IF('Data Entry'!AM51="","","No aplica")))))))</f>
        <v/>
      </c>
    </row>
    <row r="49" spans="5:8">
      <c r="E49" s="65" t="str">
        <f>IF('Data Entry'!AB52="Benethamine benzylpenicillin",0.65,IF('Data Entry'!AB52="Benzathine benzylpenicillin",0.74,IF('Data Entry'!AB52="Cefapirin benzathine",0.41,IF('Data Entry'!AB52="Cefalexin benzathine",0.36,IF('Data Entry'!AB52="Cloxacillin benzathine",0.43,IF('Data Entry'!AB52="Oxacillin benzathine",0.69,IF('Data Entry'!AB52="","","No aplica")))))))</f>
        <v/>
      </c>
      <c r="F49" s="65" t="str">
        <f>IF('Data Entry'!AG52="Benethamine benzylpenicillin",0.65,IF('Data Entry'!AG52="Benzathine benzylpenicillin",0.74,IF('Data Entry'!AG52="Cefapirin benzathine",0.41,IF('Data Entry'!AG52="Cefalexin benzathine",0.36,IF('Data Entry'!AG52="Cloxacillin benzathine",0.43,IF('Data Entry'!AG52="Oxacillin benzathine",0.69,IF('Data Entry'!AG52="","","No aplica")))))))</f>
        <v/>
      </c>
      <c r="G49" s="65" t="str">
        <f>IF('Data Entry'!AJ52="Benethamine benzylpenicillin",0.65,IF('Data Entry'!AJ52="Benzathine benzylpenicillin",0.74,IF('Data Entry'!AJ52="Cefapirin benzathine",0.41,IF('Data Entry'!AJ52="Cefalexin benzathine",0.36,IF('Data Entry'!AJ52="Cloxacillin benzathine",0.43,IF('Data Entry'!AJ52="Oxacillin benzathine",0.69,IF('Data Entry'!AJ52="","","No aplica")))))))</f>
        <v/>
      </c>
      <c r="H49" s="65" t="str">
        <f>IF('Data Entry'!AM52="Benethamine benzylpenicillin",0.65,IF('Data Entry'!AM52="Benzathine benzylpenicillin",0.74,IF('Data Entry'!AM52="Cefapirin benzathine",0.41,IF('Data Entry'!AM52="Cefalexin benzathine",0.36,IF('Data Entry'!AM52="Cloxacillin benzathine",0.43,IF('Data Entry'!AM52="Oxacillin benzathine",0.69,IF('Data Entry'!AM52="","","No aplica")))))))</f>
        <v/>
      </c>
    </row>
    <row r="50" spans="5:8">
      <c r="E50" s="65" t="str">
        <f>IF('Data Entry'!AB53="Benethamine benzylpenicillin",0.65,IF('Data Entry'!AB53="Benzathine benzylpenicillin",0.74,IF('Data Entry'!AB53="Cefapirin benzathine",0.41,IF('Data Entry'!AB53="Cefalexin benzathine",0.36,IF('Data Entry'!AB53="Cloxacillin benzathine",0.43,IF('Data Entry'!AB53="Oxacillin benzathine",0.69,IF('Data Entry'!AB53="","","No aplica")))))))</f>
        <v/>
      </c>
      <c r="F50" s="65" t="str">
        <f>IF('Data Entry'!AG53="Benethamine benzylpenicillin",0.65,IF('Data Entry'!AG53="Benzathine benzylpenicillin",0.74,IF('Data Entry'!AG53="Cefapirin benzathine",0.41,IF('Data Entry'!AG53="Cefalexin benzathine",0.36,IF('Data Entry'!AG53="Cloxacillin benzathine",0.43,IF('Data Entry'!AG53="Oxacillin benzathine",0.69,IF('Data Entry'!AG53="","","No aplica")))))))</f>
        <v/>
      </c>
      <c r="G50" s="65" t="str">
        <f>IF('Data Entry'!AJ53="Benethamine benzylpenicillin",0.65,IF('Data Entry'!AJ53="Benzathine benzylpenicillin",0.74,IF('Data Entry'!AJ53="Cefapirin benzathine",0.41,IF('Data Entry'!AJ53="Cefalexin benzathine",0.36,IF('Data Entry'!AJ53="Cloxacillin benzathine",0.43,IF('Data Entry'!AJ53="Oxacillin benzathine",0.69,IF('Data Entry'!AJ53="","","No aplica")))))))</f>
        <v/>
      </c>
      <c r="H50" s="65" t="str">
        <f>IF('Data Entry'!AM53="Benethamine benzylpenicillin",0.65,IF('Data Entry'!AM53="Benzathine benzylpenicillin",0.74,IF('Data Entry'!AM53="Cefapirin benzathine",0.41,IF('Data Entry'!AM53="Cefalexin benzathine",0.36,IF('Data Entry'!AM53="Cloxacillin benzathine",0.43,IF('Data Entry'!AM53="Oxacillin benzathine",0.69,IF('Data Entry'!AM53="","","No aplica")))))))</f>
        <v/>
      </c>
    </row>
    <row r="51" spans="5:8">
      <c r="E51" s="65" t="str">
        <f>IF('Data Entry'!AB54="Benethamine benzylpenicillin",0.65,IF('Data Entry'!AB54="Benzathine benzylpenicillin",0.74,IF('Data Entry'!AB54="Cefapirin benzathine",0.41,IF('Data Entry'!AB54="Cefalexin benzathine",0.36,IF('Data Entry'!AB54="Cloxacillin benzathine",0.43,IF('Data Entry'!AB54="Oxacillin benzathine",0.69,IF('Data Entry'!AB54="","","No aplica")))))))</f>
        <v/>
      </c>
      <c r="F51" s="65" t="str">
        <f>IF('Data Entry'!AG54="Benethamine benzylpenicillin",0.65,IF('Data Entry'!AG54="Benzathine benzylpenicillin",0.74,IF('Data Entry'!AG54="Cefapirin benzathine",0.41,IF('Data Entry'!AG54="Cefalexin benzathine",0.36,IF('Data Entry'!AG54="Cloxacillin benzathine",0.43,IF('Data Entry'!AG54="Oxacillin benzathine",0.69,IF('Data Entry'!AG54="","","No aplica")))))))</f>
        <v/>
      </c>
      <c r="G51" s="65" t="str">
        <f>IF('Data Entry'!AJ54="Benethamine benzylpenicillin",0.65,IF('Data Entry'!AJ54="Benzathine benzylpenicillin",0.74,IF('Data Entry'!AJ54="Cefapirin benzathine",0.41,IF('Data Entry'!AJ54="Cefalexin benzathine",0.36,IF('Data Entry'!AJ54="Cloxacillin benzathine",0.43,IF('Data Entry'!AJ54="Oxacillin benzathine",0.69,IF('Data Entry'!AJ54="","","No aplica")))))))</f>
        <v/>
      </c>
      <c r="H51" s="65" t="str">
        <f>IF('Data Entry'!AM54="Benethamine benzylpenicillin",0.65,IF('Data Entry'!AM54="Benzathine benzylpenicillin",0.74,IF('Data Entry'!AM54="Cefapirin benzathine",0.41,IF('Data Entry'!AM54="Cefalexin benzathine",0.36,IF('Data Entry'!AM54="Cloxacillin benzathine",0.43,IF('Data Entry'!AM54="Oxacillin benzathine",0.69,IF('Data Entry'!AM54="","","No aplica")))))))</f>
        <v/>
      </c>
    </row>
    <row r="52" spans="5:8">
      <c r="E52" s="65" t="str">
        <f>IF('Data Entry'!AB55="Benethamine benzylpenicillin",0.65,IF('Data Entry'!AB55="Benzathine benzylpenicillin",0.74,IF('Data Entry'!AB55="Cefapirin benzathine",0.41,IF('Data Entry'!AB55="Cefalexin benzathine",0.36,IF('Data Entry'!AB55="Cloxacillin benzathine",0.43,IF('Data Entry'!AB55="Oxacillin benzathine",0.69,IF('Data Entry'!AB55="","","No aplica")))))))</f>
        <v/>
      </c>
      <c r="F52" s="65" t="str">
        <f>IF('Data Entry'!AG55="Benethamine benzylpenicillin",0.65,IF('Data Entry'!AG55="Benzathine benzylpenicillin",0.74,IF('Data Entry'!AG55="Cefapirin benzathine",0.41,IF('Data Entry'!AG55="Cefalexin benzathine",0.36,IF('Data Entry'!AG55="Cloxacillin benzathine",0.43,IF('Data Entry'!AG55="Oxacillin benzathine",0.69,IF('Data Entry'!AG55="","","No aplica")))))))</f>
        <v/>
      </c>
      <c r="G52" s="65" t="str">
        <f>IF('Data Entry'!AJ55="Benethamine benzylpenicillin",0.65,IF('Data Entry'!AJ55="Benzathine benzylpenicillin",0.74,IF('Data Entry'!AJ55="Cefapirin benzathine",0.41,IF('Data Entry'!AJ55="Cefalexin benzathine",0.36,IF('Data Entry'!AJ55="Cloxacillin benzathine",0.43,IF('Data Entry'!AJ55="Oxacillin benzathine",0.69,IF('Data Entry'!AJ55="","","No aplica")))))))</f>
        <v/>
      </c>
      <c r="H52" s="65" t="str">
        <f>IF('Data Entry'!AM55="Benethamine benzylpenicillin",0.65,IF('Data Entry'!AM55="Benzathine benzylpenicillin",0.74,IF('Data Entry'!AM55="Cefapirin benzathine",0.41,IF('Data Entry'!AM55="Cefalexin benzathine",0.36,IF('Data Entry'!AM55="Cloxacillin benzathine",0.43,IF('Data Entry'!AM55="Oxacillin benzathine",0.69,IF('Data Entry'!AM55="","","No aplica")))))))</f>
        <v/>
      </c>
    </row>
    <row r="53" spans="5:8">
      <c r="E53" s="65" t="str">
        <f>IF('Data Entry'!AB56="Benethamine benzylpenicillin",0.65,IF('Data Entry'!AB56="Benzathine benzylpenicillin",0.74,IF('Data Entry'!AB56="Cefapirin benzathine",0.41,IF('Data Entry'!AB56="Cefalexin benzathine",0.36,IF('Data Entry'!AB56="Cloxacillin benzathine",0.43,IF('Data Entry'!AB56="Oxacillin benzathine",0.69,IF('Data Entry'!AB56="","","No aplica")))))))</f>
        <v/>
      </c>
      <c r="F53" s="65" t="str">
        <f>IF('Data Entry'!AG56="Benethamine benzylpenicillin",0.65,IF('Data Entry'!AG56="Benzathine benzylpenicillin",0.74,IF('Data Entry'!AG56="Cefapirin benzathine",0.41,IF('Data Entry'!AG56="Cefalexin benzathine",0.36,IF('Data Entry'!AG56="Cloxacillin benzathine",0.43,IF('Data Entry'!AG56="Oxacillin benzathine",0.69,IF('Data Entry'!AG56="","","No aplica")))))))</f>
        <v/>
      </c>
      <c r="G53" s="65" t="str">
        <f>IF('Data Entry'!AJ56="Benethamine benzylpenicillin",0.65,IF('Data Entry'!AJ56="Benzathine benzylpenicillin",0.74,IF('Data Entry'!AJ56="Cefapirin benzathine",0.41,IF('Data Entry'!AJ56="Cefalexin benzathine",0.36,IF('Data Entry'!AJ56="Cloxacillin benzathine",0.43,IF('Data Entry'!AJ56="Oxacillin benzathine",0.69,IF('Data Entry'!AJ56="","","No aplica")))))))</f>
        <v/>
      </c>
      <c r="H53" s="65" t="str">
        <f>IF('Data Entry'!AM56="Benethamine benzylpenicillin",0.65,IF('Data Entry'!AM56="Benzathine benzylpenicillin",0.74,IF('Data Entry'!AM56="Cefapirin benzathine",0.41,IF('Data Entry'!AM56="Cefalexin benzathine",0.36,IF('Data Entry'!AM56="Cloxacillin benzathine",0.43,IF('Data Entry'!AM56="Oxacillin benzathine",0.69,IF('Data Entry'!AM56="","","No aplica")))))))</f>
        <v/>
      </c>
    </row>
    <row r="54" spans="5:8">
      <c r="E54" s="65" t="str">
        <f>IF('Data Entry'!AB57="Benethamine benzylpenicillin",0.65,IF('Data Entry'!AB57="Benzathine benzylpenicillin",0.74,IF('Data Entry'!AB57="Cefapirin benzathine",0.41,IF('Data Entry'!AB57="Cefalexin benzathine",0.36,IF('Data Entry'!AB57="Cloxacillin benzathine",0.43,IF('Data Entry'!AB57="Oxacillin benzathine",0.69,IF('Data Entry'!AB57="","","No aplica")))))))</f>
        <v/>
      </c>
      <c r="F54" s="65" t="str">
        <f>IF('Data Entry'!AG57="Benethamine benzylpenicillin",0.65,IF('Data Entry'!AG57="Benzathine benzylpenicillin",0.74,IF('Data Entry'!AG57="Cefapirin benzathine",0.41,IF('Data Entry'!AG57="Cefalexin benzathine",0.36,IF('Data Entry'!AG57="Cloxacillin benzathine",0.43,IF('Data Entry'!AG57="Oxacillin benzathine",0.69,IF('Data Entry'!AG57="","","No aplica")))))))</f>
        <v/>
      </c>
      <c r="G54" s="65" t="str">
        <f>IF('Data Entry'!AJ57="Benethamine benzylpenicillin",0.65,IF('Data Entry'!AJ57="Benzathine benzylpenicillin",0.74,IF('Data Entry'!AJ57="Cefapirin benzathine",0.41,IF('Data Entry'!AJ57="Cefalexin benzathine",0.36,IF('Data Entry'!AJ57="Cloxacillin benzathine",0.43,IF('Data Entry'!AJ57="Oxacillin benzathine",0.69,IF('Data Entry'!AJ57="","","No aplica")))))))</f>
        <v/>
      </c>
      <c r="H54" s="65" t="str">
        <f>IF('Data Entry'!AM57="Benethamine benzylpenicillin",0.65,IF('Data Entry'!AM57="Benzathine benzylpenicillin",0.74,IF('Data Entry'!AM57="Cefapirin benzathine",0.41,IF('Data Entry'!AM57="Cefalexin benzathine",0.36,IF('Data Entry'!AM57="Cloxacillin benzathine",0.43,IF('Data Entry'!AM57="Oxacillin benzathine",0.69,IF('Data Entry'!AM57="","","No aplica")))))))</f>
        <v/>
      </c>
    </row>
    <row r="55" spans="5:8">
      <c r="E55" s="65" t="str">
        <f>IF('Data Entry'!AB58="Benethamine benzylpenicillin",0.65,IF('Data Entry'!AB58="Benzathine benzylpenicillin",0.74,IF('Data Entry'!AB58="Cefapirin benzathine",0.41,IF('Data Entry'!AB58="Cefalexin benzathine",0.36,IF('Data Entry'!AB58="Cloxacillin benzathine",0.43,IF('Data Entry'!AB58="Oxacillin benzathine",0.69,IF('Data Entry'!AB58="","","No aplica")))))))</f>
        <v/>
      </c>
      <c r="F55" s="65" t="str">
        <f>IF('Data Entry'!AG58="Benethamine benzylpenicillin",0.65,IF('Data Entry'!AG58="Benzathine benzylpenicillin",0.74,IF('Data Entry'!AG58="Cefapirin benzathine",0.41,IF('Data Entry'!AG58="Cefalexin benzathine",0.36,IF('Data Entry'!AG58="Cloxacillin benzathine",0.43,IF('Data Entry'!AG58="Oxacillin benzathine",0.69,IF('Data Entry'!AG58="","","No aplica")))))))</f>
        <v/>
      </c>
      <c r="G55" s="65" t="str">
        <f>IF('Data Entry'!AJ58="Benethamine benzylpenicillin",0.65,IF('Data Entry'!AJ58="Benzathine benzylpenicillin",0.74,IF('Data Entry'!AJ58="Cefapirin benzathine",0.41,IF('Data Entry'!AJ58="Cefalexin benzathine",0.36,IF('Data Entry'!AJ58="Cloxacillin benzathine",0.43,IF('Data Entry'!AJ58="Oxacillin benzathine",0.69,IF('Data Entry'!AJ58="","","No aplica")))))))</f>
        <v/>
      </c>
      <c r="H55" s="65" t="str">
        <f>IF('Data Entry'!AM58="Benethamine benzylpenicillin",0.65,IF('Data Entry'!AM58="Benzathine benzylpenicillin",0.74,IF('Data Entry'!AM58="Cefapirin benzathine",0.41,IF('Data Entry'!AM58="Cefalexin benzathine",0.36,IF('Data Entry'!AM58="Cloxacillin benzathine",0.43,IF('Data Entry'!AM58="Oxacillin benzathine",0.69,IF('Data Entry'!AM58="","","No aplica")))))))</f>
        <v/>
      </c>
    </row>
    <row r="56" spans="5:8">
      <c r="E56" s="65" t="str">
        <f>IF('Data Entry'!AB59="Benethamine benzylpenicillin",0.65,IF('Data Entry'!AB59="Benzathine benzylpenicillin",0.74,IF('Data Entry'!AB59="Cefapirin benzathine",0.41,IF('Data Entry'!AB59="Cefalexin benzathine",0.36,IF('Data Entry'!AB59="Cloxacillin benzathine",0.43,IF('Data Entry'!AB59="Oxacillin benzathine",0.69,IF('Data Entry'!AB59="","","No aplica")))))))</f>
        <v/>
      </c>
      <c r="F56" s="65" t="str">
        <f>IF('Data Entry'!AG59="Benethamine benzylpenicillin",0.65,IF('Data Entry'!AG59="Benzathine benzylpenicillin",0.74,IF('Data Entry'!AG59="Cefapirin benzathine",0.41,IF('Data Entry'!AG59="Cefalexin benzathine",0.36,IF('Data Entry'!AG59="Cloxacillin benzathine",0.43,IF('Data Entry'!AG59="Oxacillin benzathine",0.69,IF('Data Entry'!AG59="","","No aplica")))))))</f>
        <v/>
      </c>
      <c r="G56" s="65" t="str">
        <f>IF('Data Entry'!AJ59="Benethamine benzylpenicillin",0.65,IF('Data Entry'!AJ59="Benzathine benzylpenicillin",0.74,IF('Data Entry'!AJ59="Cefapirin benzathine",0.41,IF('Data Entry'!AJ59="Cefalexin benzathine",0.36,IF('Data Entry'!AJ59="Cloxacillin benzathine",0.43,IF('Data Entry'!AJ59="Oxacillin benzathine",0.69,IF('Data Entry'!AJ59="","","No aplica")))))))</f>
        <v/>
      </c>
      <c r="H56" s="65" t="str">
        <f>IF('Data Entry'!AM59="Benethamine benzylpenicillin",0.65,IF('Data Entry'!AM59="Benzathine benzylpenicillin",0.74,IF('Data Entry'!AM59="Cefapirin benzathine",0.41,IF('Data Entry'!AM59="Cefalexin benzathine",0.36,IF('Data Entry'!AM59="Cloxacillin benzathine",0.43,IF('Data Entry'!AM59="Oxacillin benzathine",0.69,IF('Data Entry'!AM59="","","No aplica")))))))</f>
        <v/>
      </c>
    </row>
    <row r="57" spans="5:8">
      <c r="E57" s="65" t="str">
        <f>IF('Data Entry'!AB60="Benethamine benzylpenicillin",0.65,IF('Data Entry'!AB60="Benzathine benzylpenicillin",0.74,IF('Data Entry'!AB60="Cefapirin benzathine",0.41,IF('Data Entry'!AB60="Cefalexin benzathine",0.36,IF('Data Entry'!AB60="Cloxacillin benzathine",0.43,IF('Data Entry'!AB60="Oxacillin benzathine",0.69,IF('Data Entry'!AB60="","","No aplica")))))))</f>
        <v/>
      </c>
      <c r="F57" s="65" t="str">
        <f>IF('Data Entry'!AG60="Benethamine benzylpenicillin",0.65,IF('Data Entry'!AG60="Benzathine benzylpenicillin",0.74,IF('Data Entry'!AG60="Cefapirin benzathine",0.41,IF('Data Entry'!AG60="Cefalexin benzathine",0.36,IF('Data Entry'!AG60="Cloxacillin benzathine",0.43,IF('Data Entry'!AG60="Oxacillin benzathine",0.69,IF('Data Entry'!AG60="","","No aplica")))))))</f>
        <v/>
      </c>
      <c r="G57" s="65" t="str">
        <f>IF('Data Entry'!AJ60="Benethamine benzylpenicillin",0.65,IF('Data Entry'!AJ60="Benzathine benzylpenicillin",0.74,IF('Data Entry'!AJ60="Cefapirin benzathine",0.41,IF('Data Entry'!AJ60="Cefalexin benzathine",0.36,IF('Data Entry'!AJ60="Cloxacillin benzathine",0.43,IF('Data Entry'!AJ60="Oxacillin benzathine",0.69,IF('Data Entry'!AJ60="","","No aplica")))))))</f>
        <v/>
      </c>
      <c r="H57" s="65" t="str">
        <f>IF('Data Entry'!AM60="Benethamine benzylpenicillin",0.65,IF('Data Entry'!AM60="Benzathine benzylpenicillin",0.74,IF('Data Entry'!AM60="Cefapirin benzathine",0.41,IF('Data Entry'!AM60="Cefalexin benzathine",0.36,IF('Data Entry'!AM60="Cloxacillin benzathine",0.43,IF('Data Entry'!AM60="Oxacillin benzathine",0.69,IF('Data Entry'!AM60="","","No aplica")))))))</f>
        <v/>
      </c>
    </row>
    <row r="58" spans="5:8">
      <c r="E58" s="65" t="str">
        <f>IF('Data Entry'!AB61="Benethamine benzylpenicillin",0.65,IF('Data Entry'!AB61="Benzathine benzylpenicillin",0.74,IF('Data Entry'!AB61="Cefapirin benzathine",0.41,IF('Data Entry'!AB61="Cefalexin benzathine",0.36,IF('Data Entry'!AB61="Cloxacillin benzathine",0.43,IF('Data Entry'!AB61="Oxacillin benzathine",0.69,IF('Data Entry'!AB61="","","No aplica")))))))</f>
        <v/>
      </c>
      <c r="F58" s="65" t="str">
        <f>IF('Data Entry'!AG61="Benethamine benzylpenicillin",0.65,IF('Data Entry'!AG61="Benzathine benzylpenicillin",0.74,IF('Data Entry'!AG61="Cefapirin benzathine",0.41,IF('Data Entry'!AG61="Cefalexin benzathine",0.36,IF('Data Entry'!AG61="Cloxacillin benzathine",0.43,IF('Data Entry'!AG61="Oxacillin benzathine",0.69,IF('Data Entry'!AG61="","","No aplica")))))))</f>
        <v/>
      </c>
      <c r="G58" s="65" t="str">
        <f>IF('Data Entry'!AJ61="Benethamine benzylpenicillin",0.65,IF('Data Entry'!AJ61="Benzathine benzylpenicillin",0.74,IF('Data Entry'!AJ61="Cefapirin benzathine",0.41,IF('Data Entry'!AJ61="Cefalexin benzathine",0.36,IF('Data Entry'!AJ61="Cloxacillin benzathine",0.43,IF('Data Entry'!AJ61="Oxacillin benzathine",0.69,IF('Data Entry'!AJ61="","","No aplica")))))))</f>
        <v/>
      </c>
      <c r="H58" s="65" t="str">
        <f>IF('Data Entry'!AM61="Benethamine benzylpenicillin",0.65,IF('Data Entry'!AM61="Benzathine benzylpenicillin",0.74,IF('Data Entry'!AM61="Cefapirin benzathine",0.41,IF('Data Entry'!AM61="Cefalexin benzathine",0.36,IF('Data Entry'!AM61="Cloxacillin benzathine",0.43,IF('Data Entry'!AM61="Oxacillin benzathine",0.69,IF('Data Entry'!AM61="","","No aplica")))))))</f>
        <v/>
      </c>
    </row>
    <row r="59" spans="5:8">
      <c r="E59" s="65" t="str">
        <f>IF('Data Entry'!AB62="Benethamine benzylpenicillin",0.65,IF('Data Entry'!AB62="Benzathine benzylpenicillin",0.74,IF('Data Entry'!AB62="Cefapirin benzathine",0.41,IF('Data Entry'!AB62="Cefalexin benzathine",0.36,IF('Data Entry'!AB62="Cloxacillin benzathine",0.43,IF('Data Entry'!AB62="Oxacillin benzathine",0.69,IF('Data Entry'!AB62="","","No aplica")))))))</f>
        <v/>
      </c>
      <c r="F59" s="65" t="str">
        <f>IF('Data Entry'!AG62="Benethamine benzylpenicillin",0.65,IF('Data Entry'!AG62="Benzathine benzylpenicillin",0.74,IF('Data Entry'!AG62="Cefapirin benzathine",0.41,IF('Data Entry'!AG62="Cefalexin benzathine",0.36,IF('Data Entry'!AG62="Cloxacillin benzathine",0.43,IF('Data Entry'!AG62="Oxacillin benzathine",0.69,IF('Data Entry'!AG62="","","No aplica")))))))</f>
        <v/>
      </c>
      <c r="G59" s="65" t="str">
        <f>IF('Data Entry'!AJ62="Benethamine benzylpenicillin",0.65,IF('Data Entry'!AJ62="Benzathine benzylpenicillin",0.74,IF('Data Entry'!AJ62="Cefapirin benzathine",0.41,IF('Data Entry'!AJ62="Cefalexin benzathine",0.36,IF('Data Entry'!AJ62="Cloxacillin benzathine",0.43,IF('Data Entry'!AJ62="Oxacillin benzathine",0.69,IF('Data Entry'!AJ62="","","No aplica")))))))</f>
        <v/>
      </c>
      <c r="H59" s="65" t="str">
        <f>IF('Data Entry'!AM62="Benethamine benzylpenicillin",0.65,IF('Data Entry'!AM62="Benzathine benzylpenicillin",0.74,IF('Data Entry'!AM62="Cefapirin benzathine",0.41,IF('Data Entry'!AM62="Cefalexin benzathine",0.36,IF('Data Entry'!AM62="Cloxacillin benzathine",0.43,IF('Data Entry'!AM62="Oxacillin benzathine",0.69,IF('Data Entry'!AM62="","","No aplica")))))))</f>
        <v/>
      </c>
    </row>
    <row r="60" spans="5:8">
      <c r="E60" s="65" t="str">
        <f>IF('Data Entry'!AB63="Benethamine benzylpenicillin",0.65,IF('Data Entry'!AB63="Benzathine benzylpenicillin",0.74,IF('Data Entry'!AB63="Cefapirin benzathine",0.41,IF('Data Entry'!AB63="Cefalexin benzathine",0.36,IF('Data Entry'!AB63="Cloxacillin benzathine",0.43,IF('Data Entry'!AB63="Oxacillin benzathine",0.69,IF('Data Entry'!AB63="","","No aplica")))))))</f>
        <v/>
      </c>
      <c r="F60" s="65" t="str">
        <f>IF('Data Entry'!AG63="Benethamine benzylpenicillin",0.65,IF('Data Entry'!AG63="Benzathine benzylpenicillin",0.74,IF('Data Entry'!AG63="Cefapirin benzathine",0.41,IF('Data Entry'!AG63="Cefalexin benzathine",0.36,IF('Data Entry'!AG63="Cloxacillin benzathine",0.43,IF('Data Entry'!AG63="Oxacillin benzathine",0.69,IF('Data Entry'!AG63="","","No aplica")))))))</f>
        <v/>
      </c>
      <c r="G60" s="65" t="str">
        <f>IF('Data Entry'!AJ63="Benethamine benzylpenicillin",0.65,IF('Data Entry'!AJ63="Benzathine benzylpenicillin",0.74,IF('Data Entry'!AJ63="Cefapirin benzathine",0.41,IF('Data Entry'!AJ63="Cefalexin benzathine",0.36,IF('Data Entry'!AJ63="Cloxacillin benzathine",0.43,IF('Data Entry'!AJ63="Oxacillin benzathine",0.69,IF('Data Entry'!AJ63="","","No aplica")))))))</f>
        <v/>
      </c>
      <c r="H60" s="65" t="str">
        <f>IF('Data Entry'!AM63="Benethamine benzylpenicillin",0.65,IF('Data Entry'!AM63="Benzathine benzylpenicillin",0.74,IF('Data Entry'!AM63="Cefapirin benzathine",0.41,IF('Data Entry'!AM63="Cefalexin benzathine",0.36,IF('Data Entry'!AM63="Cloxacillin benzathine",0.43,IF('Data Entry'!AM63="Oxacillin benzathine",0.69,IF('Data Entry'!AM63="","","No aplica")))))))</f>
        <v/>
      </c>
    </row>
    <row r="61" spans="5:8">
      <c r="E61" s="65" t="str">
        <f>IF('Data Entry'!AB64="Benethamine benzylpenicillin",0.65,IF('Data Entry'!AB64="Benzathine benzylpenicillin",0.74,IF('Data Entry'!AB64="Cefapirin benzathine",0.41,IF('Data Entry'!AB64="Cefalexin benzathine",0.36,IF('Data Entry'!AB64="Cloxacillin benzathine",0.43,IF('Data Entry'!AB64="Oxacillin benzathine",0.69,IF('Data Entry'!AB64="","","No aplica")))))))</f>
        <v/>
      </c>
      <c r="F61" s="65" t="str">
        <f>IF('Data Entry'!AG64="Benethamine benzylpenicillin",0.65,IF('Data Entry'!AG64="Benzathine benzylpenicillin",0.74,IF('Data Entry'!AG64="Cefapirin benzathine",0.41,IF('Data Entry'!AG64="Cefalexin benzathine",0.36,IF('Data Entry'!AG64="Cloxacillin benzathine",0.43,IF('Data Entry'!AG64="Oxacillin benzathine",0.69,IF('Data Entry'!AG64="","","No aplica")))))))</f>
        <v/>
      </c>
      <c r="G61" s="65" t="str">
        <f>IF('Data Entry'!AJ64="Benethamine benzylpenicillin",0.65,IF('Data Entry'!AJ64="Benzathine benzylpenicillin",0.74,IF('Data Entry'!AJ64="Cefapirin benzathine",0.41,IF('Data Entry'!AJ64="Cefalexin benzathine",0.36,IF('Data Entry'!AJ64="Cloxacillin benzathine",0.43,IF('Data Entry'!AJ64="Oxacillin benzathine",0.69,IF('Data Entry'!AJ64="","","No aplica")))))))</f>
        <v/>
      </c>
      <c r="H61" s="65" t="str">
        <f>IF('Data Entry'!AM64="Benethamine benzylpenicillin",0.65,IF('Data Entry'!AM64="Benzathine benzylpenicillin",0.74,IF('Data Entry'!AM64="Cefapirin benzathine",0.41,IF('Data Entry'!AM64="Cefalexin benzathine",0.36,IF('Data Entry'!AM64="Cloxacillin benzathine",0.43,IF('Data Entry'!AM64="Oxacillin benzathine",0.69,IF('Data Entry'!AM64="","","No aplica")))))))</f>
        <v/>
      </c>
    </row>
    <row r="62" spans="5:8">
      <c r="E62" s="65" t="str">
        <f>IF('Data Entry'!AB65="Benethamine benzylpenicillin",0.65,IF('Data Entry'!AB65="Benzathine benzylpenicillin",0.74,IF('Data Entry'!AB65="Cefapirin benzathine",0.41,IF('Data Entry'!AB65="Cefalexin benzathine",0.36,IF('Data Entry'!AB65="Cloxacillin benzathine",0.43,IF('Data Entry'!AB65="Oxacillin benzathine",0.69,IF('Data Entry'!AB65="","","No aplica")))))))</f>
        <v/>
      </c>
      <c r="F62" s="65" t="str">
        <f>IF('Data Entry'!AG65="Benethamine benzylpenicillin",0.65,IF('Data Entry'!AG65="Benzathine benzylpenicillin",0.74,IF('Data Entry'!AG65="Cefapirin benzathine",0.41,IF('Data Entry'!AG65="Cefalexin benzathine",0.36,IF('Data Entry'!AG65="Cloxacillin benzathine",0.43,IF('Data Entry'!AG65="Oxacillin benzathine",0.69,IF('Data Entry'!AG65="","","No aplica")))))))</f>
        <v/>
      </c>
      <c r="G62" s="65" t="str">
        <f>IF('Data Entry'!AJ65="Benethamine benzylpenicillin",0.65,IF('Data Entry'!AJ65="Benzathine benzylpenicillin",0.74,IF('Data Entry'!AJ65="Cefapirin benzathine",0.41,IF('Data Entry'!AJ65="Cefalexin benzathine",0.36,IF('Data Entry'!AJ65="Cloxacillin benzathine",0.43,IF('Data Entry'!AJ65="Oxacillin benzathine",0.69,IF('Data Entry'!AJ65="","","No aplica")))))))</f>
        <v/>
      </c>
      <c r="H62" s="65" t="str">
        <f>IF('Data Entry'!AM65="Benethamine benzylpenicillin",0.65,IF('Data Entry'!AM65="Benzathine benzylpenicillin",0.74,IF('Data Entry'!AM65="Cefapirin benzathine",0.41,IF('Data Entry'!AM65="Cefalexin benzathine",0.36,IF('Data Entry'!AM65="Cloxacillin benzathine",0.43,IF('Data Entry'!AM65="Oxacillin benzathine",0.69,IF('Data Entry'!AM65="","","No aplica")))))))</f>
        <v/>
      </c>
    </row>
    <row r="63" spans="5:8">
      <c r="E63" s="65" t="str">
        <f>IF('Data Entry'!AB66="Benethamine benzylpenicillin",0.65,IF('Data Entry'!AB66="Benzathine benzylpenicillin",0.74,IF('Data Entry'!AB66="Cefapirin benzathine",0.41,IF('Data Entry'!AB66="Cefalexin benzathine",0.36,IF('Data Entry'!AB66="Cloxacillin benzathine",0.43,IF('Data Entry'!AB66="Oxacillin benzathine",0.69,IF('Data Entry'!AB66="","","No aplica")))))))</f>
        <v/>
      </c>
      <c r="F63" s="65" t="str">
        <f>IF('Data Entry'!AG66="Benethamine benzylpenicillin",0.65,IF('Data Entry'!AG66="Benzathine benzylpenicillin",0.74,IF('Data Entry'!AG66="Cefapirin benzathine",0.41,IF('Data Entry'!AG66="Cefalexin benzathine",0.36,IF('Data Entry'!AG66="Cloxacillin benzathine",0.43,IF('Data Entry'!AG66="Oxacillin benzathine",0.69,IF('Data Entry'!AG66="","","No aplica")))))))</f>
        <v/>
      </c>
      <c r="G63" s="65" t="str">
        <f>IF('Data Entry'!AJ66="Benethamine benzylpenicillin",0.65,IF('Data Entry'!AJ66="Benzathine benzylpenicillin",0.74,IF('Data Entry'!AJ66="Cefapirin benzathine",0.41,IF('Data Entry'!AJ66="Cefalexin benzathine",0.36,IF('Data Entry'!AJ66="Cloxacillin benzathine",0.43,IF('Data Entry'!AJ66="Oxacillin benzathine",0.69,IF('Data Entry'!AJ66="","","No aplica")))))))</f>
        <v/>
      </c>
      <c r="H63" s="65" t="str">
        <f>IF('Data Entry'!AM66="Benethamine benzylpenicillin",0.65,IF('Data Entry'!AM66="Benzathine benzylpenicillin",0.74,IF('Data Entry'!AM66="Cefapirin benzathine",0.41,IF('Data Entry'!AM66="Cefalexin benzathine",0.36,IF('Data Entry'!AM66="Cloxacillin benzathine",0.43,IF('Data Entry'!AM66="Oxacillin benzathine",0.69,IF('Data Entry'!AM66="","","No aplica")))))))</f>
        <v/>
      </c>
    </row>
    <row r="64" spans="5:8">
      <c r="E64" s="65" t="str">
        <f>IF('Data Entry'!AB67="Benethamine benzylpenicillin",0.65,IF('Data Entry'!AB67="Benzathine benzylpenicillin",0.74,IF('Data Entry'!AB67="Cefapirin benzathine",0.41,IF('Data Entry'!AB67="Cefalexin benzathine",0.36,IF('Data Entry'!AB67="Cloxacillin benzathine",0.43,IF('Data Entry'!AB67="Oxacillin benzathine",0.69,IF('Data Entry'!AB67="","","No aplica")))))))</f>
        <v/>
      </c>
      <c r="F64" s="65" t="str">
        <f>IF('Data Entry'!AG67="Benethamine benzylpenicillin",0.65,IF('Data Entry'!AG67="Benzathine benzylpenicillin",0.74,IF('Data Entry'!AG67="Cefapirin benzathine",0.41,IF('Data Entry'!AG67="Cefalexin benzathine",0.36,IF('Data Entry'!AG67="Cloxacillin benzathine",0.43,IF('Data Entry'!AG67="Oxacillin benzathine",0.69,IF('Data Entry'!AG67="","","No aplica")))))))</f>
        <v/>
      </c>
      <c r="G64" s="65" t="str">
        <f>IF('Data Entry'!AJ67="Benethamine benzylpenicillin",0.65,IF('Data Entry'!AJ67="Benzathine benzylpenicillin",0.74,IF('Data Entry'!AJ67="Cefapirin benzathine",0.41,IF('Data Entry'!AJ67="Cefalexin benzathine",0.36,IF('Data Entry'!AJ67="Cloxacillin benzathine",0.43,IF('Data Entry'!AJ67="Oxacillin benzathine",0.69,IF('Data Entry'!AJ67="","","No aplica")))))))</f>
        <v/>
      </c>
      <c r="H64" s="65" t="str">
        <f>IF('Data Entry'!AM67="Benethamine benzylpenicillin",0.65,IF('Data Entry'!AM67="Benzathine benzylpenicillin",0.74,IF('Data Entry'!AM67="Cefapirin benzathine",0.41,IF('Data Entry'!AM67="Cefalexin benzathine",0.36,IF('Data Entry'!AM67="Cloxacillin benzathine",0.43,IF('Data Entry'!AM67="Oxacillin benzathine",0.69,IF('Data Entry'!AM67="","","No aplica")))))))</f>
        <v/>
      </c>
    </row>
    <row r="65" spans="5:8">
      <c r="E65" s="65" t="str">
        <f>IF('Data Entry'!AB68="Benethamine benzylpenicillin",0.65,IF('Data Entry'!AB68="Benzathine benzylpenicillin",0.74,IF('Data Entry'!AB68="Cefapirin benzathine",0.41,IF('Data Entry'!AB68="Cefalexin benzathine",0.36,IF('Data Entry'!AB68="Cloxacillin benzathine",0.43,IF('Data Entry'!AB68="Oxacillin benzathine",0.69,IF('Data Entry'!AB68="","","No aplica")))))))</f>
        <v/>
      </c>
      <c r="F65" s="65" t="str">
        <f>IF('Data Entry'!AG68="Benethamine benzylpenicillin",0.65,IF('Data Entry'!AG68="Benzathine benzylpenicillin",0.74,IF('Data Entry'!AG68="Cefapirin benzathine",0.41,IF('Data Entry'!AG68="Cefalexin benzathine",0.36,IF('Data Entry'!AG68="Cloxacillin benzathine",0.43,IF('Data Entry'!AG68="Oxacillin benzathine",0.69,IF('Data Entry'!AG68="","","No aplica")))))))</f>
        <v/>
      </c>
      <c r="G65" s="65" t="str">
        <f>IF('Data Entry'!AJ68="Benethamine benzylpenicillin",0.65,IF('Data Entry'!AJ68="Benzathine benzylpenicillin",0.74,IF('Data Entry'!AJ68="Cefapirin benzathine",0.41,IF('Data Entry'!AJ68="Cefalexin benzathine",0.36,IF('Data Entry'!AJ68="Cloxacillin benzathine",0.43,IF('Data Entry'!AJ68="Oxacillin benzathine",0.69,IF('Data Entry'!AJ68="","","No aplica")))))))</f>
        <v/>
      </c>
      <c r="H65" s="65" t="str">
        <f>IF('Data Entry'!AM68="Benethamine benzylpenicillin",0.65,IF('Data Entry'!AM68="Benzathine benzylpenicillin",0.74,IF('Data Entry'!AM68="Cefapirin benzathine",0.41,IF('Data Entry'!AM68="Cefalexin benzathine",0.36,IF('Data Entry'!AM68="Cloxacillin benzathine",0.43,IF('Data Entry'!AM68="Oxacillin benzathine",0.69,IF('Data Entry'!AM68="","","No aplica")))))))</f>
        <v/>
      </c>
    </row>
    <row r="66" spans="5:8">
      <c r="E66" s="65" t="str">
        <f>IF('Data Entry'!AB69="Benethamine benzylpenicillin",0.65,IF('Data Entry'!AB69="Benzathine benzylpenicillin",0.74,IF('Data Entry'!AB69="Cefapirin benzathine",0.41,IF('Data Entry'!AB69="Cefalexin benzathine",0.36,IF('Data Entry'!AB69="Cloxacillin benzathine",0.43,IF('Data Entry'!AB69="Oxacillin benzathine",0.69,IF('Data Entry'!AB69="","","No aplica")))))))</f>
        <v/>
      </c>
      <c r="F66" s="65" t="str">
        <f>IF('Data Entry'!AG69="Benethamine benzylpenicillin",0.65,IF('Data Entry'!AG69="Benzathine benzylpenicillin",0.74,IF('Data Entry'!AG69="Cefapirin benzathine",0.41,IF('Data Entry'!AG69="Cefalexin benzathine",0.36,IF('Data Entry'!AG69="Cloxacillin benzathine",0.43,IF('Data Entry'!AG69="Oxacillin benzathine",0.69,IF('Data Entry'!AG69="","","No aplica")))))))</f>
        <v/>
      </c>
      <c r="G66" s="65" t="str">
        <f>IF('Data Entry'!AJ69="Benethamine benzylpenicillin",0.65,IF('Data Entry'!AJ69="Benzathine benzylpenicillin",0.74,IF('Data Entry'!AJ69="Cefapirin benzathine",0.41,IF('Data Entry'!AJ69="Cefalexin benzathine",0.36,IF('Data Entry'!AJ69="Cloxacillin benzathine",0.43,IF('Data Entry'!AJ69="Oxacillin benzathine",0.69,IF('Data Entry'!AJ69="","","No aplica")))))))</f>
        <v/>
      </c>
      <c r="H66" s="65" t="str">
        <f>IF('Data Entry'!AM69="Benethamine benzylpenicillin",0.65,IF('Data Entry'!AM69="Benzathine benzylpenicillin",0.74,IF('Data Entry'!AM69="Cefapirin benzathine",0.41,IF('Data Entry'!AM69="Cefalexin benzathine",0.36,IF('Data Entry'!AM69="Cloxacillin benzathine",0.43,IF('Data Entry'!AM69="Oxacillin benzathine",0.69,IF('Data Entry'!AM69="","","No aplica")))))))</f>
        <v/>
      </c>
    </row>
    <row r="67" spans="5:8">
      <c r="E67" s="65" t="str">
        <f>IF('Data Entry'!AB70="Benethamine benzylpenicillin",0.65,IF('Data Entry'!AB70="Benzathine benzylpenicillin",0.74,IF('Data Entry'!AB70="Cefapirin benzathine",0.41,IF('Data Entry'!AB70="Cefalexin benzathine",0.36,IF('Data Entry'!AB70="Cloxacillin benzathine",0.43,IF('Data Entry'!AB70="Oxacillin benzathine",0.69,IF('Data Entry'!AB70="","","No aplica")))))))</f>
        <v/>
      </c>
      <c r="F67" s="65" t="str">
        <f>IF('Data Entry'!AG70="Benethamine benzylpenicillin",0.65,IF('Data Entry'!AG70="Benzathine benzylpenicillin",0.74,IF('Data Entry'!AG70="Cefapirin benzathine",0.41,IF('Data Entry'!AG70="Cefalexin benzathine",0.36,IF('Data Entry'!AG70="Cloxacillin benzathine",0.43,IF('Data Entry'!AG70="Oxacillin benzathine",0.69,IF('Data Entry'!AG70="","","No aplica")))))))</f>
        <v/>
      </c>
      <c r="G67" s="65" t="str">
        <f>IF('Data Entry'!AJ70="Benethamine benzylpenicillin",0.65,IF('Data Entry'!AJ70="Benzathine benzylpenicillin",0.74,IF('Data Entry'!AJ70="Cefapirin benzathine",0.41,IF('Data Entry'!AJ70="Cefalexin benzathine",0.36,IF('Data Entry'!AJ70="Cloxacillin benzathine",0.43,IF('Data Entry'!AJ70="Oxacillin benzathine",0.69,IF('Data Entry'!AJ70="","","No aplica")))))))</f>
        <v/>
      </c>
      <c r="H67" s="65" t="str">
        <f>IF('Data Entry'!AM70="Benethamine benzylpenicillin",0.65,IF('Data Entry'!AM70="Benzathine benzylpenicillin",0.74,IF('Data Entry'!AM70="Cefapirin benzathine",0.41,IF('Data Entry'!AM70="Cefalexin benzathine",0.36,IF('Data Entry'!AM70="Cloxacillin benzathine",0.43,IF('Data Entry'!AM70="Oxacillin benzathine",0.69,IF('Data Entry'!AM70="","","No aplica")))))))</f>
        <v/>
      </c>
    </row>
    <row r="68" spans="5:8">
      <c r="E68" s="65" t="str">
        <f>IF('Data Entry'!AB71="Benethamine benzylpenicillin",0.65,IF('Data Entry'!AB71="Benzathine benzylpenicillin",0.74,IF('Data Entry'!AB71="Cefapirin benzathine",0.41,IF('Data Entry'!AB71="Cefalexin benzathine",0.36,IF('Data Entry'!AB71="Cloxacillin benzathine",0.43,IF('Data Entry'!AB71="Oxacillin benzathine",0.69,IF('Data Entry'!AB71="","","No aplica")))))))</f>
        <v/>
      </c>
      <c r="F68" s="65" t="str">
        <f>IF('Data Entry'!AG71="Benethamine benzylpenicillin",0.65,IF('Data Entry'!AG71="Benzathine benzylpenicillin",0.74,IF('Data Entry'!AG71="Cefapirin benzathine",0.41,IF('Data Entry'!AG71="Cefalexin benzathine",0.36,IF('Data Entry'!AG71="Cloxacillin benzathine",0.43,IF('Data Entry'!AG71="Oxacillin benzathine",0.69,IF('Data Entry'!AG71="","","No aplica")))))))</f>
        <v/>
      </c>
      <c r="G68" s="65" t="str">
        <f>IF('Data Entry'!AJ71="Benethamine benzylpenicillin",0.65,IF('Data Entry'!AJ71="Benzathine benzylpenicillin",0.74,IF('Data Entry'!AJ71="Cefapirin benzathine",0.41,IF('Data Entry'!AJ71="Cefalexin benzathine",0.36,IF('Data Entry'!AJ71="Cloxacillin benzathine",0.43,IF('Data Entry'!AJ71="Oxacillin benzathine",0.69,IF('Data Entry'!AJ71="","","No aplica")))))))</f>
        <v/>
      </c>
      <c r="H68" s="65" t="str">
        <f>IF('Data Entry'!AM71="Benethamine benzylpenicillin",0.65,IF('Data Entry'!AM71="Benzathine benzylpenicillin",0.74,IF('Data Entry'!AM71="Cefapirin benzathine",0.41,IF('Data Entry'!AM71="Cefalexin benzathine",0.36,IF('Data Entry'!AM71="Cloxacillin benzathine",0.43,IF('Data Entry'!AM71="Oxacillin benzathine",0.69,IF('Data Entry'!AM71="","","No aplica")))))))</f>
        <v/>
      </c>
    </row>
    <row r="69" spans="5:8">
      <c r="E69" s="65" t="str">
        <f>IF('Data Entry'!AB72="Benethamine benzylpenicillin",0.65,IF('Data Entry'!AB72="Benzathine benzylpenicillin",0.74,IF('Data Entry'!AB72="Cefapirin benzathine",0.41,IF('Data Entry'!AB72="Cefalexin benzathine",0.36,IF('Data Entry'!AB72="Cloxacillin benzathine",0.43,IF('Data Entry'!AB72="Oxacillin benzathine",0.69,IF('Data Entry'!AB72="","","No aplica")))))))</f>
        <v/>
      </c>
      <c r="F69" s="65" t="str">
        <f>IF('Data Entry'!AG72="Benethamine benzylpenicillin",0.65,IF('Data Entry'!AG72="Benzathine benzylpenicillin",0.74,IF('Data Entry'!AG72="Cefapirin benzathine",0.41,IF('Data Entry'!AG72="Cefalexin benzathine",0.36,IF('Data Entry'!AG72="Cloxacillin benzathine",0.43,IF('Data Entry'!AG72="Oxacillin benzathine",0.69,IF('Data Entry'!AG72="","","No aplica")))))))</f>
        <v/>
      </c>
      <c r="G69" s="65" t="str">
        <f>IF('Data Entry'!AJ72="Benethamine benzylpenicillin",0.65,IF('Data Entry'!AJ72="Benzathine benzylpenicillin",0.74,IF('Data Entry'!AJ72="Cefapirin benzathine",0.41,IF('Data Entry'!AJ72="Cefalexin benzathine",0.36,IF('Data Entry'!AJ72="Cloxacillin benzathine",0.43,IF('Data Entry'!AJ72="Oxacillin benzathine",0.69,IF('Data Entry'!AJ72="","","No aplica")))))))</f>
        <v/>
      </c>
      <c r="H69" s="65" t="str">
        <f>IF('Data Entry'!AM72="Benethamine benzylpenicillin",0.65,IF('Data Entry'!AM72="Benzathine benzylpenicillin",0.74,IF('Data Entry'!AM72="Cefapirin benzathine",0.41,IF('Data Entry'!AM72="Cefalexin benzathine",0.36,IF('Data Entry'!AM72="Cloxacillin benzathine",0.43,IF('Data Entry'!AM72="Oxacillin benzathine",0.69,IF('Data Entry'!AM72="","","No aplica")))))))</f>
        <v/>
      </c>
    </row>
    <row r="70" spans="5:8">
      <c r="E70" s="65" t="str">
        <f>IF('Data Entry'!AB73="Benethamine benzylpenicillin",0.65,IF('Data Entry'!AB73="Benzathine benzylpenicillin",0.74,IF('Data Entry'!AB73="Cefapirin benzathine",0.41,IF('Data Entry'!AB73="Cefalexin benzathine",0.36,IF('Data Entry'!AB73="Cloxacillin benzathine",0.43,IF('Data Entry'!AB73="Oxacillin benzathine",0.69,IF('Data Entry'!AB73="","","No aplica")))))))</f>
        <v/>
      </c>
      <c r="F70" s="65" t="str">
        <f>IF('Data Entry'!AG73="Benethamine benzylpenicillin",0.65,IF('Data Entry'!AG73="Benzathine benzylpenicillin",0.74,IF('Data Entry'!AG73="Cefapirin benzathine",0.41,IF('Data Entry'!AG73="Cefalexin benzathine",0.36,IF('Data Entry'!AG73="Cloxacillin benzathine",0.43,IF('Data Entry'!AG73="Oxacillin benzathine",0.69,IF('Data Entry'!AG73="","","No aplica")))))))</f>
        <v/>
      </c>
      <c r="G70" s="65" t="str">
        <f>IF('Data Entry'!AJ73="Benethamine benzylpenicillin",0.65,IF('Data Entry'!AJ73="Benzathine benzylpenicillin",0.74,IF('Data Entry'!AJ73="Cefapirin benzathine",0.41,IF('Data Entry'!AJ73="Cefalexin benzathine",0.36,IF('Data Entry'!AJ73="Cloxacillin benzathine",0.43,IF('Data Entry'!AJ73="Oxacillin benzathine",0.69,IF('Data Entry'!AJ73="","","No aplica")))))))</f>
        <v/>
      </c>
      <c r="H70" s="65" t="str">
        <f>IF('Data Entry'!AM73="Benethamine benzylpenicillin",0.65,IF('Data Entry'!AM73="Benzathine benzylpenicillin",0.74,IF('Data Entry'!AM73="Cefapirin benzathine",0.41,IF('Data Entry'!AM73="Cefalexin benzathine",0.36,IF('Data Entry'!AM73="Cloxacillin benzathine",0.43,IF('Data Entry'!AM73="Oxacillin benzathine",0.69,IF('Data Entry'!AM73="","","No aplica")))))))</f>
        <v/>
      </c>
    </row>
    <row r="71" spans="5:8">
      <c r="E71" s="65" t="str">
        <f>IF('Data Entry'!AB74="Benethamine benzylpenicillin",0.65,IF('Data Entry'!AB74="Benzathine benzylpenicillin",0.74,IF('Data Entry'!AB74="Cefapirin benzathine",0.41,IF('Data Entry'!AB74="Cefalexin benzathine",0.36,IF('Data Entry'!AB74="Cloxacillin benzathine",0.43,IF('Data Entry'!AB74="Oxacillin benzathine",0.69,IF('Data Entry'!AB74="","","No aplica")))))))</f>
        <v/>
      </c>
      <c r="F71" s="65" t="str">
        <f>IF('Data Entry'!AG74="Benethamine benzylpenicillin",0.65,IF('Data Entry'!AG74="Benzathine benzylpenicillin",0.74,IF('Data Entry'!AG74="Cefapirin benzathine",0.41,IF('Data Entry'!AG74="Cefalexin benzathine",0.36,IF('Data Entry'!AG74="Cloxacillin benzathine",0.43,IF('Data Entry'!AG74="Oxacillin benzathine",0.69,IF('Data Entry'!AG74="","","No aplica")))))))</f>
        <v/>
      </c>
      <c r="G71" s="65" t="str">
        <f>IF('Data Entry'!AJ74="Benethamine benzylpenicillin",0.65,IF('Data Entry'!AJ74="Benzathine benzylpenicillin",0.74,IF('Data Entry'!AJ74="Cefapirin benzathine",0.41,IF('Data Entry'!AJ74="Cefalexin benzathine",0.36,IF('Data Entry'!AJ74="Cloxacillin benzathine",0.43,IF('Data Entry'!AJ74="Oxacillin benzathine",0.69,IF('Data Entry'!AJ74="","","No aplica")))))))</f>
        <v/>
      </c>
      <c r="H71" s="65" t="str">
        <f>IF('Data Entry'!AM74="Benethamine benzylpenicillin",0.65,IF('Data Entry'!AM74="Benzathine benzylpenicillin",0.74,IF('Data Entry'!AM74="Cefapirin benzathine",0.41,IF('Data Entry'!AM74="Cefalexin benzathine",0.36,IF('Data Entry'!AM74="Cloxacillin benzathine",0.43,IF('Data Entry'!AM74="Oxacillin benzathine",0.69,IF('Data Entry'!AM74="","","No aplica")))))))</f>
        <v/>
      </c>
    </row>
    <row r="72" spans="5:8">
      <c r="E72" s="65" t="str">
        <f>IF('Data Entry'!AB75="Benethamine benzylpenicillin",0.65,IF('Data Entry'!AB75="Benzathine benzylpenicillin",0.74,IF('Data Entry'!AB75="Cefapirin benzathine",0.41,IF('Data Entry'!AB75="Cefalexin benzathine",0.36,IF('Data Entry'!AB75="Cloxacillin benzathine",0.43,IF('Data Entry'!AB75="Oxacillin benzathine",0.69,IF('Data Entry'!AB75="","","No aplica")))))))</f>
        <v/>
      </c>
      <c r="F72" s="65" t="str">
        <f>IF('Data Entry'!AG75="Benethamine benzylpenicillin",0.65,IF('Data Entry'!AG75="Benzathine benzylpenicillin",0.74,IF('Data Entry'!AG75="Cefapirin benzathine",0.41,IF('Data Entry'!AG75="Cefalexin benzathine",0.36,IF('Data Entry'!AG75="Cloxacillin benzathine",0.43,IF('Data Entry'!AG75="Oxacillin benzathine",0.69,IF('Data Entry'!AG75="","","No aplica")))))))</f>
        <v/>
      </c>
      <c r="G72" s="65" t="str">
        <f>IF('Data Entry'!AJ75="Benethamine benzylpenicillin",0.65,IF('Data Entry'!AJ75="Benzathine benzylpenicillin",0.74,IF('Data Entry'!AJ75="Cefapirin benzathine",0.41,IF('Data Entry'!AJ75="Cefalexin benzathine",0.36,IF('Data Entry'!AJ75="Cloxacillin benzathine",0.43,IF('Data Entry'!AJ75="Oxacillin benzathine",0.69,IF('Data Entry'!AJ75="","","No aplica")))))))</f>
        <v/>
      </c>
      <c r="H72" s="65" t="str">
        <f>IF('Data Entry'!AM75="Benethamine benzylpenicillin",0.65,IF('Data Entry'!AM75="Benzathine benzylpenicillin",0.74,IF('Data Entry'!AM75="Cefapirin benzathine",0.41,IF('Data Entry'!AM75="Cefalexin benzathine",0.36,IF('Data Entry'!AM75="Cloxacillin benzathine",0.43,IF('Data Entry'!AM75="Oxacillin benzathine",0.69,IF('Data Entry'!AM75="","","No aplica")))))))</f>
        <v/>
      </c>
    </row>
    <row r="73" spans="5:8">
      <c r="E73" s="65" t="str">
        <f>IF('Data Entry'!AB76="Benethamine benzylpenicillin",0.65,IF('Data Entry'!AB76="Benzathine benzylpenicillin",0.74,IF('Data Entry'!AB76="Cefapirin benzathine",0.41,IF('Data Entry'!AB76="Cefalexin benzathine",0.36,IF('Data Entry'!AB76="Cloxacillin benzathine",0.43,IF('Data Entry'!AB76="Oxacillin benzathine",0.69,IF('Data Entry'!AB76="","","No aplica")))))))</f>
        <v/>
      </c>
      <c r="F73" s="65" t="str">
        <f>IF('Data Entry'!AG76="Benethamine benzylpenicillin",0.65,IF('Data Entry'!AG76="Benzathine benzylpenicillin",0.74,IF('Data Entry'!AG76="Cefapirin benzathine",0.41,IF('Data Entry'!AG76="Cefalexin benzathine",0.36,IF('Data Entry'!AG76="Cloxacillin benzathine",0.43,IF('Data Entry'!AG76="Oxacillin benzathine",0.69,IF('Data Entry'!AG76="","","No aplica")))))))</f>
        <v/>
      </c>
      <c r="G73" s="65" t="str">
        <f>IF('Data Entry'!AJ76="Benethamine benzylpenicillin",0.65,IF('Data Entry'!AJ76="Benzathine benzylpenicillin",0.74,IF('Data Entry'!AJ76="Cefapirin benzathine",0.41,IF('Data Entry'!AJ76="Cefalexin benzathine",0.36,IF('Data Entry'!AJ76="Cloxacillin benzathine",0.43,IF('Data Entry'!AJ76="Oxacillin benzathine",0.69,IF('Data Entry'!AJ76="","","No aplica")))))))</f>
        <v/>
      </c>
      <c r="H73" s="65" t="str">
        <f>IF('Data Entry'!AM76="Benethamine benzylpenicillin",0.65,IF('Data Entry'!AM76="Benzathine benzylpenicillin",0.74,IF('Data Entry'!AM76="Cefapirin benzathine",0.41,IF('Data Entry'!AM76="Cefalexin benzathine",0.36,IF('Data Entry'!AM76="Cloxacillin benzathine",0.43,IF('Data Entry'!AM76="Oxacillin benzathine",0.69,IF('Data Entry'!AM76="","","No aplica")))))))</f>
        <v/>
      </c>
    </row>
    <row r="74" spans="5:8">
      <c r="E74" s="65" t="str">
        <f>IF('Data Entry'!AB77="Benethamine benzylpenicillin",0.65,IF('Data Entry'!AB77="Benzathine benzylpenicillin",0.74,IF('Data Entry'!AB77="Cefapirin benzathine",0.41,IF('Data Entry'!AB77="Cefalexin benzathine",0.36,IF('Data Entry'!AB77="Cloxacillin benzathine",0.43,IF('Data Entry'!AB77="Oxacillin benzathine",0.69,IF('Data Entry'!AB77="","","No aplica")))))))</f>
        <v/>
      </c>
      <c r="F74" s="65" t="str">
        <f>IF('Data Entry'!AG77="Benethamine benzylpenicillin",0.65,IF('Data Entry'!AG77="Benzathine benzylpenicillin",0.74,IF('Data Entry'!AG77="Cefapirin benzathine",0.41,IF('Data Entry'!AG77="Cefalexin benzathine",0.36,IF('Data Entry'!AG77="Cloxacillin benzathine",0.43,IF('Data Entry'!AG77="Oxacillin benzathine",0.69,IF('Data Entry'!AG77="","","No aplica")))))))</f>
        <v/>
      </c>
      <c r="G74" s="65" t="str">
        <f>IF('Data Entry'!AJ77="Benethamine benzylpenicillin",0.65,IF('Data Entry'!AJ77="Benzathine benzylpenicillin",0.74,IF('Data Entry'!AJ77="Cefapirin benzathine",0.41,IF('Data Entry'!AJ77="Cefalexin benzathine",0.36,IF('Data Entry'!AJ77="Cloxacillin benzathine",0.43,IF('Data Entry'!AJ77="Oxacillin benzathine",0.69,IF('Data Entry'!AJ77="","","No aplica")))))))</f>
        <v/>
      </c>
      <c r="H74" s="65" t="str">
        <f>IF('Data Entry'!AM77="Benethamine benzylpenicillin",0.65,IF('Data Entry'!AM77="Benzathine benzylpenicillin",0.74,IF('Data Entry'!AM77="Cefapirin benzathine",0.41,IF('Data Entry'!AM77="Cefalexin benzathine",0.36,IF('Data Entry'!AM77="Cloxacillin benzathine",0.43,IF('Data Entry'!AM77="Oxacillin benzathine",0.69,IF('Data Entry'!AM77="","","No aplica")))))))</f>
        <v/>
      </c>
    </row>
    <row r="75" spans="5:8">
      <c r="E75" s="65" t="str">
        <f>IF('Data Entry'!AB78="Benethamine benzylpenicillin",0.65,IF('Data Entry'!AB78="Benzathine benzylpenicillin",0.74,IF('Data Entry'!AB78="Cefapirin benzathine",0.41,IF('Data Entry'!AB78="Cefalexin benzathine",0.36,IF('Data Entry'!AB78="Cloxacillin benzathine",0.43,IF('Data Entry'!AB78="Oxacillin benzathine",0.69,IF('Data Entry'!AB78="","","No aplica")))))))</f>
        <v/>
      </c>
      <c r="F75" s="65" t="str">
        <f>IF('Data Entry'!AG78="Benethamine benzylpenicillin",0.65,IF('Data Entry'!AG78="Benzathine benzylpenicillin",0.74,IF('Data Entry'!AG78="Cefapirin benzathine",0.41,IF('Data Entry'!AG78="Cefalexin benzathine",0.36,IF('Data Entry'!AG78="Cloxacillin benzathine",0.43,IF('Data Entry'!AG78="Oxacillin benzathine",0.69,IF('Data Entry'!AG78="","","No aplica")))))))</f>
        <v/>
      </c>
      <c r="G75" s="65" t="str">
        <f>IF('Data Entry'!AJ78="Benethamine benzylpenicillin",0.65,IF('Data Entry'!AJ78="Benzathine benzylpenicillin",0.74,IF('Data Entry'!AJ78="Cefapirin benzathine",0.41,IF('Data Entry'!AJ78="Cefalexin benzathine",0.36,IF('Data Entry'!AJ78="Cloxacillin benzathine",0.43,IF('Data Entry'!AJ78="Oxacillin benzathine",0.69,IF('Data Entry'!AJ78="","","No aplica")))))))</f>
        <v/>
      </c>
      <c r="H75" s="65" t="str">
        <f>IF('Data Entry'!AM78="Benethamine benzylpenicillin",0.65,IF('Data Entry'!AM78="Benzathine benzylpenicillin",0.74,IF('Data Entry'!AM78="Cefapirin benzathine",0.41,IF('Data Entry'!AM78="Cefalexin benzathine",0.36,IF('Data Entry'!AM78="Cloxacillin benzathine",0.43,IF('Data Entry'!AM78="Oxacillin benzathine",0.69,IF('Data Entry'!AM78="","","No aplica")))))))</f>
        <v/>
      </c>
    </row>
    <row r="76" spans="5:8">
      <c r="E76" s="65" t="str">
        <f>IF('Data Entry'!AB79="Benethamine benzylpenicillin",0.65,IF('Data Entry'!AB79="Benzathine benzylpenicillin",0.74,IF('Data Entry'!AB79="Cefapirin benzathine",0.41,IF('Data Entry'!AB79="Cefalexin benzathine",0.36,IF('Data Entry'!AB79="Cloxacillin benzathine",0.43,IF('Data Entry'!AB79="Oxacillin benzathine",0.69,IF('Data Entry'!AB79="","","No aplica")))))))</f>
        <v/>
      </c>
      <c r="F76" s="65" t="str">
        <f>IF('Data Entry'!AG79="Benethamine benzylpenicillin",0.65,IF('Data Entry'!AG79="Benzathine benzylpenicillin",0.74,IF('Data Entry'!AG79="Cefapirin benzathine",0.41,IF('Data Entry'!AG79="Cefalexin benzathine",0.36,IF('Data Entry'!AG79="Cloxacillin benzathine",0.43,IF('Data Entry'!AG79="Oxacillin benzathine",0.69,IF('Data Entry'!AG79="","","No aplica")))))))</f>
        <v/>
      </c>
      <c r="G76" s="65" t="str">
        <f>IF('Data Entry'!AJ79="Benethamine benzylpenicillin",0.65,IF('Data Entry'!AJ79="Benzathine benzylpenicillin",0.74,IF('Data Entry'!AJ79="Cefapirin benzathine",0.41,IF('Data Entry'!AJ79="Cefalexin benzathine",0.36,IF('Data Entry'!AJ79="Cloxacillin benzathine",0.43,IF('Data Entry'!AJ79="Oxacillin benzathine",0.69,IF('Data Entry'!AJ79="","","No aplica")))))))</f>
        <v/>
      </c>
      <c r="H76" s="65" t="str">
        <f>IF('Data Entry'!AM79="Benethamine benzylpenicillin",0.65,IF('Data Entry'!AM79="Benzathine benzylpenicillin",0.74,IF('Data Entry'!AM79="Cefapirin benzathine",0.41,IF('Data Entry'!AM79="Cefalexin benzathine",0.36,IF('Data Entry'!AM79="Cloxacillin benzathine",0.43,IF('Data Entry'!AM79="Oxacillin benzathine",0.69,IF('Data Entry'!AM79="","","No aplica")))))))</f>
        <v/>
      </c>
    </row>
    <row r="77" spans="5:8">
      <c r="E77" s="65" t="str">
        <f>IF('Data Entry'!AB80="Benethamine benzylpenicillin",0.65,IF('Data Entry'!AB80="Benzathine benzylpenicillin",0.74,IF('Data Entry'!AB80="Cefapirin benzathine",0.41,IF('Data Entry'!AB80="Cefalexin benzathine",0.36,IF('Data Entry'!AB80="Cloxacillin benzathine",0.43,IF('Data Entry'!AB80="Oxacillin benzathine",0.69,IF('Data Entry'!AB80="","","No aplica")))))))</f>
        <v/>
      </c>
      <c r="F77" s="65" t="str">
        <f>IF('Data Entry'!AG80="Benethamine benzylpenicillin",0.65,IF('Data Entry'!AG80="Benzathine benzylpenicillin",0.74,IF('Data Entry'!AG80="Cefapirin benzathine",0.41,IF('Data Entry'!AG80="Cefalexin benzathine",0.36,IF('Data Entry'!AG80="Cloxacillin benzathine",0.43,IF('Data Entry'!AG80="Oxacillin benzathine",0.69,IF('Data Entry'!AG80="","","No aplica")))))))</f>
        <v/>
      </c>
      <c r="G77" s="65" t="str">
        <f>IF('Data Entry'!AJ80="Benethamine benzylpenicillin",0.65,IF('Data Entry'!AJ80="Benzathine benzylpenicillin",0.74,IF('Data Entry'!AJ80="Cefapirin benzathine",0.41,IF('Data Entry'!AJ80="Cefalexin benzathine",0.36,IF('Data Entry'!AJ80="Cloxacillin benzathine",0.43,IF('Data Entry'!AJ80="Oxacillin benzathine",0.69,IF('Data Entry'!AJ80="","","No aplica")))))))</f>
        <v/>
      </c>
      <c r="H77" s="65" t="str">
        <f>IF('Data Entry'!AM80="Benethamine benzylpenicillin",0.65,IF('Data Entry'!AM80="Benzathine benzylpenicillin",0.74,IF('Data Entry'!AM80="Cefapirin benzathine",0.41,IF('Data Entry'!AM80="Cefalexin benzathine",0.36,IF('Data Entry'!AM80="Cloxacillin benzathine",0.43,IF('Data Entry'!AM80="Oxacillin benzathine",0.69,IF('Data Entry'!AM80="","","No aplica")))))))</f>
        <v/>
      </c>
    </row>
    <row r="78" spans="5:8">
      <c r="E78" s="65" t="str">
        <f>IF('Data Entry'!AB81="Benethamine benzylpenicillin",0.65,IF('Data Entry'!AB81="Benzathine benzylpenicillin",0.74,IF('Data Entry'!AB81="Cefapirin benzathine",0.41,IF('Data Entry'!AB81="Cefalexin benzathine",0.36,IF('Data Entry'!AB81="Cloxacillin benzathine",0.43,IF('Data Entry'!AB81="Oxacillin benzathine",0.69,IF('Data Entry'!AB81="","","No aplica")))))))</f>
        <v/>
      </c>
      <c r="F78" s="65" t="str">
        <f>IF('Data Entry'!AG81="Benethamine benzylpenicillin",0.65,IF('Data Entry'!AG81="Benzathine benzylpenicillin",0.74,IF('Data Entry'!AG81="Cefapirin benzathine",0.41,IF('Data Entry'!AG81="Cefalexin benzathine",0.36,IF('Data Entry'!AG81="Cloxacillin benzathine",0.43,IF('Data Entry'!AG81="Oxacillin benzathine",0.69,IF('Data Entry'!AG81="","","No aplica")))))))</f>
        <v/>
      </c>
      <c r="G78" s="65" t="str">
        <f>IF('Data Entry'!AJ81="Benethamine benzylpenicillin",0.65,IF('Data Entry'!AJ81="Benzathine benzylpenicillin",0.74,IF('Data Entry'!AJ81="Cefapirin benzathine",0.41,IF('Data Entry'!AJ81="Cefalexin benzathine",0.36,IF('Data Entry'!AJ81="Cloxacillin benzathine",0.43,IF('Data Entry'!AJ81="Oxacillin benzathine",0.69,IF('Data Entry'!AJ81="","","No aplica")))))))</f>
        <v/>
      </c>
      <c r="H78" s="65" t="str">
        <f>IF('Data Entry'!AM81="Benethamine benzylpenicillin",0.65,IF('Data Entry'!AM81="Benzathine benzylpenicillin",0.74,IF('Data Entry'!AM81="Cefapirin benzathine",0.41,IF('Data Entry'!AM81="Cefalexin benzathine",0.36,IF('Data Entry'!AM81="Cloxacillin benzathine",0.43,IF('Data Entry'!AM81="Oxacillin benzathine",0.69,IF('Data Entry'!AM81="","","No aplica")))))))</f>
        <v/>
      </c>
    </row>
    <row r="79" spans="5:8">
      <c r="E79" s="65" t="str">
        <f>IF('Data Entry'!AB82="Benethamine benzylpenicillin",0.65,IF('Data Entry'!AB82="Benzathine benzylpenicillin",0.74,IF('Data Entry'!AB82="Cefapirin benzathine",0.41,IF('Data Entry'!AB82="Cefalexin benzathine",0.36,IF('Data Entry'!AB82="Cloxacillin benzathine",0.43,IF('Data Entry'!AB82="Oxacillin benzathine",0.69,IF('Data Entry'!AB82="","","No aplica")))))))</f>
        <v/>
      </c>
      <c r="F79" s="65" t="str">
        <f>IF('Data Entry'!AG82="Benethamine benzylpenicillin",0.65,IF('Data Entry'!AG82="Benzathine benzylpenicillin",0.74,IF('Data Entry'!AG82="Cefapirin benzathine",0.41,IF('Data Entry'!AG82="Cefalexin benzathine",0.36,IF('Data Entry'!AG82="Cloxacillin benzathine",0.43,IF('Data Entry'!AG82="Oxacillin benzathine",0.69,IF('Data Entry'!AG82="","","No aplica")))))))</f>
        <v/>
      </c>
      <c r="G79" s="65" t="str">
        <f>IF('Data Entry'!AJ82="Benethamine benzylpenicillin",0.65,IF('Data Entry'!AJ82="Benzathine benzylpenicillin",0.74,IF('Data Entry'!AJ82="Cefapirin benzathine",0.41,IF('Data Entry'!AJ82="Cefalexin benzathine",0.36,IF('Data Entry'!AJ82="Cloxacillin benzathine",0.43,IF('Data Entry'!AJ82="Oxacillin benzathine",0.69,IF('Data Entry'!AJ82="","","No aplica")))))))</f>
        <v/>
      </c>
      <c r="H79" s="65" t="str">
        <f>IF('Data Entry'!AM82="Benethamine benzylpenicillin",0.65,IF('Data Entry'!AM82="Benzathine benzylpenicillin",0.74,IF('Data Entry'!AM82="Cefapirin benzathine",0.41,IF('Data Entry'!AM82="Cefalexin benzathine",0.36,IF('Data Entry'!AM82="Cloxacillin benzathine",0.43,IF('Data Entry'!AM82="Oxacillin benzathine",0.69,IF('Data Entry'!AM82="","","No aplica")))))))</f>
        <v/>
      </c>
    </row>
    <row r="80" spans="5:8">
      <c r="E80" s="65" t="str">
        <f>IF('Data Entry'!AB83="Benethamine benzylpenicillin",0.65,IF('Data Entry'!AB83="Benzathine benzylpenicillin",0.74,IF('Data Entry'!AB83="Cefapirin benzathine",0.41,IF('Data Entry'!AB83="Cefalexin benzathine",0.36,IF('Data Entry'!AB83="Cloxacillin benzathine",0.43,IF('Data Entry'!AB83="Oxacillin benzathine",0.69,IF('Data Entry'!AB83="","","No aplica")))))))</f>
        <v/>
      </c>
      <c r="F80" s="65" t="str">
        <f>IF('Data Entry'!AG83="Benethamine benzylpenicillin",0.65,IF('Data Entry'!AG83="Benzathine benzylpenicillin",0.74,IF('Data Entry'!AG83="Cefapirin benzathine",0.41,IF('Data Entry'!AG83="Cefalexin benzathine",0.36,IF('Data Entry'!AG83="Cloxacillin benzathine",0.43,IF('Data Entry'!AG83="Oxacillin benzathine",0.69,IF('Data Entry'!AG83="","","No aplica")))))))</f>
        <v/>
      </c>
      <c r="G80" s="65" t="str">
        <f>IF('Data Entry'!AJ83="Benethamine benzylpenicillin",0.65,IF('Data Entry'!AJ83="Benzathine benzylpenicillin",0.74,IF('Data Entry'!AJ83="Cefapirin benzathine",0.41,IF('Data Entry'!AJ83="Cefalexin benzathine",0.36,IF('Data Entry'!AJ83="Cloxacillin benzathine",0.43,IF('Data Entry'!AJ83="Oxacillin benzathine",0.69,IF('Data Entry'!AJ83="","","No aplica")))))))</f>
        <v/>
      </c>
      <c r="H80" s="65" t="str">
        <f>IF('Data Entry'!AM83="Benethamine benzylpenicillin",0.65,IF('Data Entry'!AM83="Benzathine benzylpenicillin",0.74,IF('Data Entry'!AM83="Cefapirin benzathine",0.41,IF('Data Entry'!AM83="Cefalexin benzathine",0.36,IF('Data Entry'!AM83="Cloxacillin benzathine",0.43,IF('Data Entry'!AM83="Oxacillin benzathine",0.69,IF('Data Entry'!AM83="","","No aplica")))))))</f>
        <v/>
      </c>
    </row>
    <row r="81" spans="5:8">
      <c r="E81" s="65" t="str">
        <f>IF('Data Entry'!AB84="Benethamine benzylpenicillin",0.65,IF('Data Entry'!AB84="Benzathine benzylpenicillin",0.74,IF('Data Entry'!AB84="Cefapirin benzathine",0.41,IF('Data Entry'!AB84="Cefalexin benzathine",0.36,IF('Data Entry'!AB84="Cloxacillin benzathine",0.43,IF('Data Entry'!AB84="Oxacillin benzathine",0.69,IF('Data Entry'!AB84="","","No aplica")))))))</f>
        <v/>
      </c>
      <c r="F81" s="65" t="str">
        <f>IF('Data Entry'!AG84="Benethamine benzylpenicillin",0.65,IF('Data Entry'!AG84="Benzathine benzylpenicillin",0.74,IF('Data Entry'!AG84="Cefapirin benzathine",0.41,IF('Data Entry'!AG84="Cefalexin benzathine",0.36,IF('Data Entry'!AG84="Cloxacillin benzathine",0.43,IF('Data Entry'!AG84="Oxacillin benzathine",0.69,IF('Data Entry'!AG84="","","No aplica")))))))</f>
        <v/>
      </c>
      <c r="G81" s="65" t="str">
        <f>IF('Data Entry'!AJ84="Benethamine benzylpenicillin",0.65,IF('Data Entry'!AJ84="Benzathine benzylpenicillin",0.74,IF('Data Entry'!AJ84="Cefapirin benzathine",0.41,IF('Data Entry'!AJ84="Cefalexin benzathine",0.36,IF('Data Entry'!AJ84="Cloxacillin benzathine",0.43,IF('Data Entry'!AJ84="Oxacillin benzathine",0.69,IF('Data Entry'!AJ84="","","No aplica")))))))</f>
        <v/>
      </c>
      <c r="H81" s="65" t="str">
        <f>IF('Data Entry'!AM84="Benethamine benzylpenicillin",0.65,IF('Data Entry'!AM84="Benzathine benzylpenicillin",0.74,IF('Data Entry'!AM84="Cefapirin benzathine",0.41,IF('Data Entry'!AM84="Cefalexin benzathine",0.36,IF('Data Entry'!AM84="Cloxacillin benzathine",0.43,IF('Data Entry'!AM84="Oxacillin benzathine",0.69,IF('Data Entry'!AM84="","","No aplica")))))))</f>
        <v/>
      </c>
    </row>
    <row r="82" spans="5:8">
      <c r="E82" s="65" t="str">
        <f>IF('Data Entry'!AB85="Benethamine benzylpenicillin",0.65,IF('Data Entry'!AB85="Benzathine benzylpenicillin",0.74,IF('Data Entry'!AB85="Cefapirin benzathine",0.41,IF('Data Entry'!AB85="Cefalexin benzathine",0.36,IF('Data Entry'!AB85="Cloxacillin benzathine",0.43,IF('Data Entry'!AB85="Oxacillin benzathine",0.69,IF('Data Entry'!AB85="","","No aplica")))))))</f>
        <v/>
      </c>
      <c r="F82" s="65" t="str">
        <f>IF('Data Entry'!AG85="Benethamine benzylpenicillin",0.65,IF('Data Entry'!AG85="Benzathine benzylpenicillin",0.74,IF('Data Entry'!AG85="Cefapirin benzathine",0.41,IF('Data Entry'!AG85="Cefalexin benzathine",0.36,IF('Data Entry'!AG85="Cloxacillin benzathine",0.43,IF('Data Entry'!AG85="Oxacillin benzathine",0.69,IF('Data Entry'!AG85="","","No aplica")))))))</f>
        <v/>
      </c>
      <c r="G82" s="65" t="str">
        <f>IF('Data Entry'!AJ85="Benethamine benzylpenicillin",0.65,IF('Data Entry'!AJ85="Benzathine benzylpenicillin",0.74,IF('Data Entry'!AJ85="Cefapirin benzathine",0.41,IF('Data Entry'!AJ85="Cefalexin benzathine",0.36,IF('Data Entry'!AJ85="Cloxacillin benzathine",0.43,IF('Data Entry'!AJ85="Oxacillin benzathine",0.69,IF('Data Entry'!AJ85="","","No aplica")))))))</f>
        <v/>
      </c>
      <c r="H82" s="65" t="str">
        <f>IF('Data Entry'!AM85="Benethamine benzylpenicillin",0.65,IF('Data Entry'!AM85="Benzathine benzylpenicillin",0.74,IF('Data Entry'!AM85="Cefapirin benzathine",0.41,IF('Data Entry'!AM85="Cefalexin benzathine",0.36,IF('Data Entry'!AM85="Cloxacillin benzathine",0.43,IF('Data Entry'!AM85="Oxacillin benzathine",0.69,IF('Data Entry'!AM85="","","No aplica")))))))</f>
        <v/>
      </c>
    </row>
    <row r="83" spans="5:8">
      <c r="E83" s="65" t="str">
        <f>IF('Data Entry'!AB86="Benethamine benzylpenicillin",0.65,IF('Data Entry'!AB86="Benzathine benzylpenicillin",0.74,IF('Data Entry'!AB86="Cefapirin benzathine",0.41,IF('Data Entry'!AB86="Cefalexin benzathine",0.36,IF('Data Entry'!AB86="Cloxacillin benzathine",0.43,IF('Data Entry'!AB86="Oxacillin benzathine",0.69,IF('Data Entry'!AB86="","","No aplica")))))))</f>
        <v/>
      </c>
      <c r="F83" s="65" t="str">
        <f>IF('Data Entry'!AG86="Benethamine benzylpenicillin",0.65,IF('Data Entry'!AG86="Benzathine benzylpenicillin",0.74,IF('Data Entry'!AG86="Cefapirin benzathine",0.41,IF('Data Entry'!AG86="Cefalexin benzathine",0.36,IF('Data Entry'!AG86="Cloxacillin benzathine",0.43,IF('Data Entry'!AG86="Oxacillin benzathine",0.69,IF('Data Entry'!AG86="","","No aplica")))))))</f>
        <v/>
      </c>
      <c r="G83" s="65" t="str">
        <f>IF('Data Entry'!AJ86="Benethamine benzylpenicillin",0.65,IF('Data Entry'!AJ86="Benzathine benzylpenicillin",0.74,IF('Data Entry'!AJ86="Cefapirin benzathine",0.41,IF('Data Entry'!AJ86="Cefalexin benzathine",0.36,IF('Data Entry'!AJ86="Cloxacillin benzathine",0.43,IF('Data Entry'!AJ86="Oxacillin benzathine",0.69,IF('Data Entry'!AJ86="","","No aplica")))))))</f>
        <v/>
      </c>
      <c r="H83" s="65" t="str">
        <f>IF('Data Entry'!AM86="Benethamine benzylpenicillin",0.65,IF('Data Entry'!AM86="Benzathine benzylpenicillin",0.74,IF('Data Entry'!AM86="Cefapirin benzathine",0.41,IF('Data Entry'!AM86="Cefalexin benzathine",0.36,IF('Data Entry'!AM86="Cloxacillin benzathine",0.43,IF('Data Entry'!AM86="Oxacillin benzathine",0.69,IF('Data Entry'!AM86="","","No aplica")))))))</f>
        <v/>
      </c>
    </row>
    <row r="84" spans="5:8">
      <c r="E84" s="65" t="str">
        <f>IF('Data Entry'!AB87="Benethamine benzylpenicillin",0.65,IF('Data Entry'!AB87="Benzathine benzylpenicillin",0.74,IF('Data Entry'!AB87="Cefapirin benzathine",0.41,IF('Data Entry'!AB87="Cefalexin benzathine",0.36,IF('Data Entry'!AB87="Cloxacillin benzathine",0.43,IF('Data Entry'!AB87="Oxacillin benzathine",0.69,IF('Data Entry'!AB87="","","No aplica")))))))</f>
        <v/>
      </c>
      <c r="F84" s="65" t="str">
        <f>IF('Data Entry'!AG87="Benethamine benzylpenicillin",0.65,IF('Data Entry'!AG87="Benzathine benzylpenicillin",0.74,IF('Data Entry'!AG87="Cefapirin benzathine",0.41,IF('Data Entry'!AG87="Cefalexin benzathine",0.36,IF('Data Entry'!AG87="Cloxacillin benzathine",0.43,IF('Data Entry'!AG87="Oxacillin benzathine",0.69,IF('Data Entry'!AG87="","","No aplica")))))))</f>
        <v/>
      </c>
      <c r="G84" s="65" t="str">
        <f>IF('Data Entry'!AJ87="Benethamine benzylpenicillin",0.65,IF('Data Entry'!AJ87="Benzathine benzylpenicillin",0.74,IF('Data Entry'!AJ87="Cefapirin benzathine",0.41,IF('Data Entry'!AJ87="Cefalexin benzathine",0.36,IF('Data Entry'!AJ87="Cloxacillin benzathine",0.43,IF('Data Entry'!AJ87="Oxacillin benzathine",0.69,IF('Data Entry'!AJ87="","","No aplica")))))))</f>
        <v/>
      </c>
      <c r="H84" s="65" t="str">
        <f>IF('Data Entry'!AM87="Benethamine benzylpenicillin",0.65,IF('Data Entry'!AM87="Benzathine benzylpenicillin",0.74,IF('Data Entry'!AM87="Cefapirin benzathine",0.41,IF('Data Entry'!AM87="Cefalexin benzathine",0.36,IF('Data Entry'!AM87="Cloxacillin benzathine",0.43,IF('Data Entry'!AM87="Oxacillin benzathine",0.69,IF('Data Entry'!AM87="","","No aplica")))))))</f>
        <v/>
      </c>
    </row>
    <row r="85" spans="5:8">
      <c r="E85" s="65" t="str">
        <f>IF('Data Entry'!AB88="Benethamine benzylpenicillin",0.65,IF('Data Entry'!AB88="Benzathine benzylpenicillin",0.74,IF('Data Entry'!AB88="Cefapirin benzathine",0.41,IF('Data Entry'!AB88="Cefalexin benzathine",0.36,IF('Data Entry'!AB88="Cloxacillin benzathine",0.43,IF('Data Entry'!AB88="Oxacillin benzathine",0.69,IF('Data Entry'!AB88="","","No aplica")))))))</f>
        <v/>
      </c>
      <c r="F85" s="65" t="str">
        <f>IF('Data Entry'!AG88="Benethamine benzylpenicillin",0.65,IF('Data Entry'!AG88="Benzathine benzylpenicillin",0.74,IF('Data Entry'!AG88="Cefapirin benzathine",0.41,IF('Data Entry'!AG88="Cefalexin benzathine",0.36,IF('Data Entry'!AG88="Cloxacillin benzathine",0.43,IF('Data Entry'!AG88="Oxacillin benzathine",0.69,IF('Data Entry'!AG88="","","No aplica")))))))</f>
        <v/>
      </c>
      <c r="G85" s="65" t="str">
        <f>IF('Data Entry'!AJ88="Benethamine benzylpenicillin",0.65,IF('Data Entry'!AJ88="Benzathine benzylpenicillin",0.74,IF('Data Entry'!AJ88="Cefapirin benzathine",0.41,IF('Data Entry'!AJ88="Cefalexin benzathine",0.36,IF('Data Entry'!AJ88="Cloxacillin benzathine",0.43,IF('Data Entry'!AJ88="Oxacillin benzathine",0.69,IF('Data Entry'!AJ88="","","No aplica")))))))</f>
        <v/>
      </c>
      <c r="H85" s="65" t="str">
        <f>IF('Data Entry'!AM88="Benethamine benzylpenicillin",0.65,IF('Data Entry'!AM88="Benzathine benzylpenicillin",0.74,IF('Data Entry'!AM88="Cefapirin benzathine",0.41,IF('Data Entry'!AM88="Cefalexin benzathine",0.36,IF('Data Entry'!AM88="Cloxacillin benzathine",0.43,IF('Data Entry'!AM88="Oxacillin benzathine",0.69,IF('Data Entry'!AM88="","","No aplica")))))))</f>
        <v/>
      </c>
    </row>
    <row r="86" spans="5:8">
      <c r="E86" s="65" t="str">
        <f>IF('Data Entry'!AB89="Benethamine benzylpenicillin",0.65,IF('Data Entry'!AB89="Benzathine benzylpenicillin",0.74,IF('Data Entry'!AB89="Cefapirin benzathine",0.41,IF('Data Entry'!AB89="Cefalexin benzathine",0.36,IF('Data Entry'!AB89="Cloxacillin benzathine",0.43,IF('Data Entry'!AB89="Oxacillin benzathine",0.69,IF('Data Entry'!AB89="","","No aplica")))))))</f>
        <v/>
      </c>
      <c r="F86" s="65" t="str">
        <f>IF('Data Entry'!AG89="Benethamine benzylpenicillin",0.65,IF('Data Entry'!AG89="Benzathine benzylpenicillin",0.74,IF('Data Entry'!AG89="Cefapirin benzathine",0.41,IF('Data Entry'!AG89="Cefalexin benzathine",0.36,IF('Data Entry'!AG89="Cloxacillin benzathine",0.43,IF('Data Entry'!AG89="Oxacillin benzathine",0.69,IF('Data Entry'!AG89="","","No aplica")))))))</f>
        <v/>
      </c>
      <c r="G86" s="65" t="str">
        <f>IF('Data Entry'!AJ89="Benethamine benzylpenicillin",0.65,IF('Data Entry'!AJ89="Benzathine benzylpenicillin",0.74,IF('Data Entry'!AJ89="Cefapirin benzathine",0.41,IF('Data Entry'!AJ89="Cefalexin benzathine",0.36,IF('Data Entry'!AJ89="Cloxacillin benzathine",0.43,IF('Data Entry'!AJ89="Oxacillin benzathine",0.69,IF('Data Entry'!AJ89="","","No aplica")))))))</f>
        <v/>
      </c>
      <c r="H86" s="65" t="str">
        <f>IF('Data Entry'!AM89="Benethamine benzylpenicillin",0.65,IF('Data Entry'!AM89="Benzathine benzylpenicillin",0.74,IF('Data Entry'!AM89="Cefapirin benzathine",0.41,IF('Data Entry'!AM89="Cefalexin benzathine",0.36,IF('Data Entry'!AM89="Cloxacillin benzathine",0.43,IF('Data Entry'!AM89="Oxacillin benzathine",0.69,IF('Data Entry'!AM89="","","No aplica")))))))</f>
        <v/>
      </c>
    </row>
    <row r="87" spans="5:8">
      <c r="E87" s="65" t="str">
        <f>IF('Data Entry'!AB90="Benethamine benzylpenicillin",0.65,IF('Data Entry'!AB90="Benzathine benzylpenicillin",0.74,IF('Data Entry'!AB90="Cefapirin benzathine",0.41,IF('Data Entry'!AB90="Cefalexin benzathine",0.36,IF('Data Entry'!AB90="Cloxacillin benzathine",0.43,IF('Data Entry'!AB90="Oxacillin benzathine",0.69,IF('Data Entry'!AB90="","","No aplica")))))))</f>
        <v/>
      </c>
      <c r="F87" s="65" t="str">
        <f>IF('Data Entry'!AG90="Benethamine benzylpenicillin",0.65,IF('Data Entry'!AG90="Benzathine benzylpenicillin",0.74,IF('Data Entry'!AG90="Cefapirin benzathine",0.41,IF('Data Entry'!AG90="Cefalexin benzathine",0.36,IF('Data Entry'!AG90="Cloxacillin benzathine",0.43,IF('Data Entry'!AG90="Oxacillin benzathine",0.69,IF('Data Entry'!AG90="","","No aplica")))))))</f>
        <v/>
      </c>
      <c r="G87" s="65" t="str">
        <f>IF('Data Entry'!AJ90="Benethamine benzylpenicillin",0.65,IF('Data Entry'!AJ90="Benzathine benzylpenicillin",0.74,IF('Data Entry'!AJ90="Cefapirin benzathine",0.41,IF('Data Entry'!AJ90="Cefalexin benzathine",0.36,IF('Data Entry'!AJ90="Cloxacillin benzathine",0.43,IF('Data Entry'!AJ90="Oxacillin benzathine",0.69,IF('Data Entry'!AJ90="","","No aplica")))))))</f>
        <v/>
      </c>
      <c r="H87" s="65" t="str">
        <f>IF('Data Entry'!AM90="Benethamine benzylpenicillin",0.65,IF('Data Entry'!AM90="Benzathine benzylpenicillin",0.74,IF('Data Entry'!AM90="Cefapirin benzathine",0.41,IF('Data Entry'!AM90="Cefalexin benzathine",0.36,IF('Data Entry'!AM90="Cloxacillin benzathine",0.43,IF('Data Entry'!AM90="Oxacillin benzathine",0.69,IF('Data Entry'!AM90="","","No aplica")))))))</f>
        <v/>
      </c>
    </row>
    <row r="88" spans="5:8">
      <c r="E88" s="65" t="str">
        <f>IF('Data Entry'!AB91="Benethamine benzylpenicillin",0.65,IF('Data Entry'!AB91="Benzathine benzylpenicillin",0.74,IF('Data Entry'!AB91="Cefapirin benzathine",0.41,IF('Data Entry'!AB91="Cefalexin benzathine",0.36,IF('Data Entry'!AB91="Cloxacillin benzathine",0.43,IF('Data Entry'!AB91="Oxacillin benzathine",0.69,IF('Data Entry'!AB91="","","No aplica")))))))</f>
        <v/>
      </c>
      <c r="F88" s="65" t="str">
        <f>IF('Data Entry'!AG91="Benethamine benzylpenicillin",0.65,IF('Data Entry'!AG91="Benzathine benzylpenicillin",0.74,IF('Data Entry'!AG91="Cefapirin benzathine",0.41,IF('Data Entry'!AG91="Cefalexin benzathine",0.36,IF('Data Entry'!AG91="Cloxacillin benzathine",0.43,IF('Data Entry'!AG91="Oxacillin benzathine",0.69,IF('Data Entry'!AG91="","","No aplica")))))))</f>
        <v/>
      </c>
      <c r="G88" s="65" t="str">
        <f>IF('Data Entry'!AJ91="Benethamine benzylpenicillin",0.65,IF('Data Entry'!AJ91="Benzathine benzylpenicillin",0.74,IF('Data Entry'!AJ91="Cefapirin benzathine",0.41,IF('Data Entry'!AJ91="Cefalexin benzathine",0.36,IF('Data Entry'!AJ91="Cloxacillin benzathine",0.43,IF('Data Entry'!AJ91="Oxacillin benzathine",0.69,IF('Data Entry'!AJ91="","","No aplica")))))))</f>
        <v/>
      </c>
      <c r="H88" s="65" t="str">
        <f>IF('Data Entry'!AM91="Benethamine benzylpenicillin",0.65,IF('Data Entry'!AM91="Benzathine benzylpenicillin",0.74,IF('Data Entry'!AM91="Cefapirin benzathine",0.41,IF('Data Entry'!AM91="Cefalexin benzathine",0.36,IF('Data Entry'!AM91="Cloxacillin benzathine",0.43,IF('Data Entry'!AM91="Oxacillin benzathine",0.69,IF('Data Entry'!AM91="","","No aplica")))))))</f>
        <v/>
      </c>
    </row>
    <row r="89" spans="5:8">
      <c r="E89" s="65" t="str">
        <f>IF('Data Entry'!AB92="Benethamine benzylpenicillin",0.65,IF('Data Entry'!AB92="Benzathine benzylpenicillin",0.74,IF('Data Entry'!AB92="Cefapirin benzathine",0.41,IF('Data Entry'!AB92="Cefalexin benzathine",0.36,IF('Data Entry'!AB92="Cloxacillin benzathine",0.43,IF('Data Entry'!AB92="Oxacillin benzathine",0.69,IF('Data Entry'!AB92="","","No aplica")))))))</f>
        <v/>
      </c>
      <c r="F89" s="65" t="str">
        <f>IF('Data Entry'!AG92="Benethamine benzylpenicillin",0.65,IF('Data Entry'!AG92="Benzathine benzylpenicillin",0.74,IF('Data Entry'!AG92="Cefapirin benzathine",0.41,IF('Data Entry'!AG92="Cefalexin benzathine",0.36,IF('Data Entry'!AG92="Cloxacillin benzathine",0.43,IF('Data Entry'!AG92="Oxacillin benzathine",0.69,IF('Data Entry'!AG92="","","No aplica")))))))</f>
        <v/>
      </c>
      <c r="G89" s="65" t="str">
        <f>IF('Data Entry'!AJ92="Benethamine benzylpenicillin",0.65,IF('Data Entry'!AJ92="Benzathine benzylpenicillin",0.74,IF('Data Entry'!AJ92="Cefapirin benzathine",0.41,IF('Data Entry'!AJ92="Cefalexin benzathine",0.36,IF('Data Entry'!AJ92="Cloxacillin benzathine",0.43,IF('Data Entry'!AJ92="Oxacillin benzathine",0.69,IF('Data Entry'!AJ92="","","No aplica")))))))</f>
        <v/>
      </c>
      <c r="H89" s="65" t="str">
        <f>IF('Data Entry'!AM92="Benethamine benzylpenicillin",0.65,IF('Data Entry'!AM92="Benzathine benzylpenicillin",0.74,IF('Data Entry'!AM92="Cefapirin benzathine",0.41,IF('Data Entry'!AM92="Cefalexin benzathine",0.36,IF('Data Entry'!AM92="Cloxacillin benzathine",0.43,IF('Data Entry'!AM92="Oxacillin benzathine",0.69,IF('Data Entry'!AM92="","","No aplica")))))))</f>
        <v/>
      </c>
    </row>
    <row r="90" spans="5:8">
      <c r="E90" s="65" t="str">
        <f>IF('Data Entry'!AB93="Benethamine benzylpenicillin",0.65,IF('Data Entry'!AB93="Benzathine benzylpenicillin",0.74,IF('Data Entry'!AB93="Cefapirin benzathine",0.41,IF('Data Entry'!AB93="Cefalexin benzathine",0.36,IF('Data Entry'!AB93="Cloxacillin benzathine",0.43,IF('Data Entry'!AB93="Oxacillin benzathine",0.69,IF('Data Entry'!AB93="","","No aplica")))))))</f>
        <v/>
      </c>
      <c r="F90" s="65" t="str">
        <f>IF('Data Entry'!AG93="Benethamine benzylpenicillin",0.65,IF('Data Entry'!AG93="Benzathine benzylpenicillin",0.74,IF('Data Entry'!AG93="Cefapirin benzathine",0.41,IF('Data Entry'!AG93="Cefalexin benzathine",0.36,IF('Data Entry'!AG93="Cloxacillin benzathine",0.43,IF('Data Entry'!AG93="Oxacillin benzathine",0.69,IF('Data Entry'!AG93="","","No aplica")))))))</f>
        <v/>
      </c>
      <c r="G90" s="65" t="str">
        <f>IF('Data Entry'!AJ93="Benethamine benzylpenicillin",0.65,IF('Data Entry'!AJ93="Benzathine benzylpenicillin",0.74,IF('Data Entry'!AJ93="Cefapirin benzathine",0.41,IF('Data Entry'!AJ93="Cefalexin benzathine",0.36,IF('Data Entry'!AJ93="Cloxacillin benzathine",0.43,IF('Data Entry'!AJ93="Oxacillin benzathine",0.69,IF('Data Entry'!AJ93="","","No aplica")))))))</f>
        <v/>
      </c>
      <c r="H90" s="65" t="str">
        <f>IF('Data Entry'!AM93="Benethamine benzylpenicillin",0.65,IF('Data Entry'!AM93="Benzathine benzylpenicillin",0.74,IF('Data Entry'!AM93="Cefapirin benzathine",0.41,IF('Data Entry'!AM93="Cefalexin benzathine",0.36,IF('Data Entry'!AM93="Cloxacillin benzathine",0.43,IF('Data Entry'!AM93="Oxacillin benzathine",0.69,IF('Data Entry'!AM93="","","No aplica")))))))</f>
        <v/>
      </c>
    </row>
    <row r="91" spans="5:8">
      <c r="E91" s="65" t="str">
        <f>IF('Data Entry'!AB94="Benethamine benzylpenicillin",0.65,IF('Data Entry'!AB94="Benzathine benzylpenicillin",0.74,IF('Data Entry'!AB94="Cefapirin benzathine",0.41,IF('Data Entry'!AB94="Cefalexin benzathine",0.36,IF('Data Entry'!AB94="Cloxacillin benzathine",0.43,IF('Data Entry'!AB94="Oxacillin benzathine",0.69,IF('Data Entry'!AB94="","","No aplica")))))))</f>
        <v/>
      </c>
      <c r="F91" s="65" t="str">
        <f>IF('Data Entry'!AG94="Benethamine benzylpenicillin",0.65,IF('Data Entry'!AG94="Benzathine benzylpenicillin",0.74,IF('Data Entry'!AG94="Cefapirin benzathine",0.41,IF('Data Entry'!AG94="Cefalexin benzathine",0.36,IF('Data Entry'!AG94="Cloxacillin benzathine",0.43,IF('Data Entry'!AG94="Oxacillin benzathine",0.69,IF('Data Entry'!AG94="","","No aplica")))))))</f>
        <v/>
      </c>
      <c r="G91" s="65" t="str">
        <f>IF('Data Entry'!AJ94="Benethamine benzylpenicillin",0.65,IF('Data Entry'!AJ94="Benzathine benzylpenicillin",0.74,IF('Data Entry'!AJ94="Cefapirin benzathine",0.41,IF('Data Entry'!AJ94="Cefalexin benzathine",0.36,IF('Data Entry'!AJ94="Cloxacillin benzathine",0.43,IF('Data Entry'!AJ94="Oxacillin benzathine",0.69,IF('Data Entry'!AJ94="","","No aplica")))))))</f>
        <v/>
      </c>
      <c r="H91" s="65" t="str">
        <f>IF('Data Entry'!AM94="Benethamine benzylpenicillin",0.65,IF('Data Entry'!AM94="Benzathine benzylpenicillin",0.74,IF('Data Entry'!AM94="Cefapirin benzathine",0.41,IF('Data Entry'!AM94="Cefalexin benzathine",0.36,IF('Data Entry'!AM94="Cloxacillin benzathine",0.43,IF('Data Entry'!AM94="Oxacillin benzathine",0.69,IF('Data Entry'!AM94="","","No aplica")))))))</f>
        <v/>
      </c>
    </row>
    <row r="92" spans="5:8">
      <c r="E92" s="65" t="str">
        <f>IF('Data Entry'!AB95="Benethamine benzylpenicillin",0.65,IF('Data Entry'!AB95="Benzathine benzylpenicillin",0.74,IF('Data Entry'!AB95="Cefapirin benzathine",0.41,IF('Data Entry'!AB95="Cefalexin benzathine",0.36,IF('Data Entry'!AB95="Cloxacillin benzathine",0.43,IF('Data Entry'!AB95="Oxacillin benzathine",0.69,IF('Data Entry'!AB95="","","No aplica")))))))</f>
        <v/>
      </c>
      <c r="F92" s="65" t="str">
        <f>IF('Data Entry'!AG95="Benethamine benzylpenicillin",0.65,IF('Data Entry'!AG95="Benzathine benzylpenicillin",0.74,IF('Data Entry'!AG95="Cefapirin benzathine",0.41,IF('Data Entry'!AG95="Cefalexin benzathine",0.36,IF('Data Entry'!AG95="Cloxacillin benzathine",0.43,IF('Data Entry'!AG95="Oxacillin benzathine",0.69,IF('Data Entry'!AG95="","","No aplica")))))))</f>
        <v/>
      </c>
      <c r="G92" s="65" t="str">
        <f>IF('Data Entry'!AJ95="Benethamine benzylpenicillin",0.65,IF('Data Entry'!AJ95="Benzathine benzylpenicillin",0.74,IF('Data Entry'!AJ95="Cefapirin benzathine",0.41,IF('Data Entry'!AJ95="Cefalexin benzathine",0.36,IF('Data Entry'!AJ95="Cloxacillin benzathine",0.43,IF('Data Entry'!AJ95="Oxacillin benzathine",0.69,IF('Data Entry'!AJ95="","","No aplica")))))))</f>
        <v/>
      </c>
      <c r="H92" s="65" t="str">
        <f>IF('Data Entry'!AM95="Benethamine benzylpenicillin",0.65,IF('Data Entry'!AM95="Benzathine benzylpenicillin",0.74,IF('Data Entry'!AM95="Cefapirin benzathine",0.41,IF('Data Entry'!AM95="Cefalexin benzathine",0.36,IF('Data Entry'!AM95="Cloxacillin benzathine",0.43,IF('Data Entry'!AM95="Oxacillin benzathine",0.69,IF('Data Entry'!AM95="","","No aplica")))))))</f>
        <v/>
      </c>
    </row>
    <row r="93" spans="5:8">
      <c r="E93" s="65" t="str">
        <f>IF('Data Entry'!AB96="Benethamine benzylpenicillin",0.65,IF('Data Entry'!AB96="Benzathine benzylpenicillin",0.74,IF('Data Entry'!AB96="Cefapirin benzathine",0.41,IF('Data Entry'!AB96="Cefalexin benzathine",0.36,IF('Data Entry'!AB96="Cloxacillin benzathine",0.43,IF('Data Entry'!AB96="Oxacillin benzathine",0.69,IF('Data Entry'!AB96="","","No aplica")))))))</f>
        <v/>
      </c>
      <c r="F93" s="65" t="str">
        <f>IF('Data Entry'!AG96="Benethamine benzylpenicillin",0.65,IF('Data Entry'!AG96="Benzathine benzylpenicillin",0.74,IF('Data Entry'!AG96="Cefapirin benzathine",0.41,IF('Data Entry'!AG96="Cefalexin benzathine",0.36,IF('Data Entry'!AG96="Cloxacillin benzathine",0.43,IF('Data Entry'!AG96="Oxacillin benzathine",0.69,IF('Data Entry'!AG96="","","No aplica")))))))</f>
        <v/>
      </c>
      <c r="G93" s="65" t="str">
        <f>IF('Data Entry'!AJ96="Benethamine benzylpenicillin",0.65,IF('Data Entry'!AJ96="Benzathine benzylpenicillin",0.74,IF('Data Entry'!AJ96="Cefapirin benzathine",0.41,IF('Data Entry'!AJ96="Cefalexin benzathine",0.36,IF('Data Entry'!AJ96="Cloxacillin benzathine",0.43,IF('Data Entry'!AJ96="Oxacillin benzathine",0.69,IF('Data Entry'!AJ96="","","No aplica")))))))</f>
        <v/>
      </c>
      <c r="H93" s="65" t="str">
        <f>IF('Data Entry'!AM96="Benethamine benzylpenicillin",0.65,IF('Data Entry'!AM96="Benzathine benzylpenicillin",0.74,IF('Data Entry'!AM96="Cefapirin benzathine",0.41,IF('Data Entry'!AM96="Cefalexin benzathine",0.36,IF('Data Entry'!AM96="Cloxacillin benzathine",0.43,IF('Data Entry'!AM96="Oxacillin benzathine",0.69,IF('Data Entry'!AM96="","","No aplica")))))))</f>
        <v/>
      </c>
    </row>
    <row r="94" spans="5:8">
      <c r="E94" s="65" t="str">
        <f>IF('Data Entry'!AB97="Benethamine benzylpenicillin",0.65,IF('Data Entry'!AB97="Benzathine benzylpenicillin",0.74,IF('Data Entry'!AB97="Cefapirin benzathine",0.41,IF('Data Entry'!AB97="Cefalexin benzathine",0.36,IF('Data Entry'!AB97="Cloxacillin benzathine",0.43,IF('Data Entry'!AB97="Oxacillin benzathine",0.69,IF('Data Entry'!AB97="","","No aplica")))))))</f>
        <v/>
      </c>
      <c r="F94" s="65" t="str">
        <f>IF('Data Entry'!AG97="Benethamine benzylpenicillin",0.65,IF('Data Entry'!AG97="Benzathine benzylpenicillin",0.74,IF('Data Entry'!AG97="Cefapirin benzathine",0.41,IF('Data Entry'!AG97="Cefalexin benzathine",0.36,IF('Data Entry'!AG97="Cloxacillin benzathine",0.43,IF('Data Entry'!AG97="Oxacillin benzathine",0.69,IF('Data Entry'!AG97="","","No aplica")))))))</f>
        <v/>
      </c>
      <c r="G94" s="65" t="str">
        <f>IF('Data Entry'!AJ97="Benethamine benzylpenicillin",0.65,IF('Data Entry'!AJ97="Benzathine benzylpenicillin",0.74,IF('Data Entry'!AJ97="Cefapirin benzathine",0.41,IF('Data Entry'!AJ97="Cefalexin benzathine",0.36,IF('Data Entry'!AJ97="Cloxacillin benzathine",0.43,IF('Data Entry'!AJ97="Oxacillin benzathine",0.69,IF('Data Entry'!AJ97="","","No aplica")))))))</f>
        <v/>
      </c>
      <c r="H94" s="65" t="str">
        <f>IF('Data Entry'!AM97="Benethamine benzylpenicillin",0.65,IF('Data Entry'!AM97="Benzathine benzylpenicillin",0.74,IF('Data Entry'!AM97="Cefapirin benzathine",0.41,IF('Data Entry'!AM97="Cefalexin benzathine",0.36,IF('Data Entry'!AM97="Cloxacillin benzathine",0.43,IF('Data Entry'!AM97="Oxacillin benzathine",0.69,IF('Data Entry'!AM97="","","No aplica")))))))</f>
        <v/>
      </c>
    </row>
    <row r="95" spans="5:8">
      <c r="E95" s="65" t="str">
        <f>IF('Data Entry'!AB98="Benethamine benzylpenicillin",0.65,IF('Data Entry'!AB98="Benzathine benzylpenicillin",0.74,IF('Data Entry'!AB98="Cefapirin benzathine",0.41,IF('Data Entry'!AB98="Cefalexin benzathine",0.36,IF('Data Entry'!AB98="Cloxacillin benzathine",0.43,IF('Data Entry'!AB98="Oxacillin benzathine",0.69,IF('Data Entry'!AB98="","","No aplica")))))))</f>
        <v/>
      </c>
      <c r="F95" s="65" t="str">
        <f>IF('Data Entry'!AG98="Benethamine benzylpenicillin",0.65,IF('Data Entry'!AG98="Benzathine benzylpenicillin",0.74,IF('Data Entry'!AG98="Cefapirin benzathine",0.41,IF('Data Entry'!AG98="Cefalexin benzathine",0.36,IF('Data Entry'!AG98="Cloxacillin benzathine",0.43,IF('Data Entry'!AG98="Oxacillin benzathine",0.69,IF('Data Entry'!AG98="","","No aplica")))))))</f>
        <v/>
      </c>
      <c r="G95" s="65" t="str">
        <f>IF('Data Entry'!AJ98="Benethamine benzylpenicillin",0.65,IF('Data Entry'!AJ98="Benzathine benzylpenicillin",0.74,IF('Data Entry'!AJ98="Cefapirin benzathine",0.41,IF('Data Entry'!AJ98="Cefalexin benzathine",0.36,IF('Data Entry'!AJ98="Cloxacillin benzathine",0.43,IF('Data Entry'!AJ98="Oxacillin benzathine",0.69,IF('Data Entry'!AJ98="","","No aplica")))))))</f>
        <v/>
      </c>
      <c r="H95" s="65" t="str">
        <f>IF('Data Entry'!AM98="Benethamine benzylpenicillin",0.65,IF('Data Entry'!AM98="Benzathine benzylpenicillin",0.74,IF('Data Entry'!AM98="Cefapirin benzathine",0.41,IF('Data Entry'!AM98="Cefalexin benzathine",0.36,IF('Data Entry'!AM98="Cloxacillin benzathine",0.43,IF('Data Entry'!AM98="Oxacillin benzathine",0.69,IF('Data Entry'!AM98="","","No aplica")))))))</f>
        <v/>
      </c>
    </row>
    <row r="96" spans="5:8">
      <c r="E96" s="65" t="str">
        <f>IF('Data Entry'!AB99="Benethamine benzylpenicillin",0.65,IF('Data Entry'!AB99="Benzathine benzylpenicillin",0.74,IF('Data Entry'!AB99="Cefapirin benzathine",0.41,IF('Data Entry'!AB99="Cefalexin benzathine",0.36,IF('Data Entry'!AB99="Cloxacillin benzathine",0.43,IF('Data Entry'!AB99="Oxacillin benzathine",0.69,IF('Data Entry'!AB99="","","No aplica")))))))</f>
        <v/>
      </c>
      <c r="F96" s="65" t="str">
        <f>IF('Data Entry'!AG99="Benethamine benzylpenicillin",0.65,IF('Data Entry'!AG99="Benzathine benzylpenicillin",0.74,IF('Data Entry'!AG99="Cefapirin benzathine",0.41,IF('Data Entry'!AG99="Cefalexin benzathine",0.36,IF('Data Entry'!AG99="Cloxacillin benzathine",0.43,IF('Data Entry'!AG99="Oxacillin benzathine",0.69,IF('Data Entry'!AG99="","","No aplica")))))))</f>
        <v/>
      </c>
      <c r="G96" s="65" t="str">
        <f>IF('Data Entry'!AJ99="Benethamine benzylpenicillin",0.65,IF('Data Entry'!AJ99="Benzathine benzylpenicillin",0.74,IF('Data Entry'!AJ99="Cefapirin benzathine",0.41,IF('Data Entry'!AJ99="Cefalexin benzathine",0.36,IF('Data Entry'!AJ99="Cloxacillin benzathine",0.43,IF('Data Entry'!AJ99="Oxacillin benzathine",0.69,IF('Data Entry'!AJ99="","","No aplica")))))))</f>
        <v/>
      </c>
      <c r="H96" s="65" t="str">
        <f>IF('Data Entry'!AM99="Benethamine benzylpenicillin",0.65,IF('Data Entry'!AM99="Benzathine benzylpenicillin",0.74,IF('Data Entry'!AM99="Cefapirin benzathine",0.41,IF('Data Entry'!AM99="Cefalexin benzathine",0.36,IF('Data Entry'!AM99="Cloxacillin benzathine",0.43,IF('Data Entry'!AM99="Oxacillin benzathine",0.69,IF('Data Entry'!AM99="","","No aplica")))))))</f>
        <v/>
      </c>
    </row>
    <row r="97" spans="5:8">
      <c r="E97" s="65" t="str">
        <f>IF('Data Entry'!AB100="Benethamine benzylpenicillin",0.65,IF('Data Entry'!AB100="Benzathine benzylpenicillin",0.74,IF('Data Entry'!AB100="Cefapirin benzathine",0.41,IF('Data Entry'!AB100="Cefalexin benzathine",0.36,IF('Data Entry'!AB100="Cloxacillin benzathine",0.43,IF('Data Entry'!AB100="Oxacillin benzathine",0.69,IF('Data Entry'!AB100="","","No aplica")))))))</f>
        <v/>
      </c>
      <c r="F97" s="65" t="str">
        <f>IF('Data Entry'!AG100="Benethamine benzylpenicillin",0.65,IF('Data Entry'!AG100="Benzathine benzylpenicillin",0.74,IF('Data Entry'!AG100="Cefapirin benzathine",0.41,IF('Data Entry'!AG100="Cefalexin benzathine",0.36,IF('Data Entry'!AG100="Cloxacillin benzathine",0.43,IF('Data Entry'!AG100="Oxacillin benzathine",0.69,IF('Data Entry'!AG100="","","No aplica")))))))</f>
        <v/>
      </c>
      <c r="G97" s="65" t="str">
        <f>IF('Data Entry'!AJ100="Benethamine benzylpenicillin",0.65,IF('Data Entry'!AJ100="Benzathine benzylpenicillin",0.74,IF('Data Entry'!AJ100="Cefapirin benzathine",0.41,IF('Data Entry'!AJ100="Cefalexin benzathine",0.36,IF('Data Entry'!AJ100="Cloxacillin benzathine",0.43,IF('Data Entry'!AJ100="Oxacillin benzathine",0.69,IF('Data Entry'!AJ100="","","No aplica")))))))</f>
        <v/>
      </c>
      <c r="H97" s="65" t="str">
        <f>IF('Data Entry'!AM100="Benethamine benzylpenicillin",0.65,IF('Data Entry'!AM100="Benzathine benzylpenicillin",0.74,IF('Data Entry'!AM100="Cefapirin benzathine",0.41,IF('Data Entry'!AM100="Cefalexin benzathine",0.36,IF('Data Entry'!AM100="Cloxacillin benzathine",0.43,IF('Data Entry'!AM100="Oxacillin benzathine",0.69,IF('Data Entry'!AM100="","","No aplica")))))))</f>
        <v/>
      </c>
    </row>
    <row r="98" spans="5:8">
      <c r="E98" s="65" t="str">
        <f>IF('Data Entry'!AB101="Benethamine benzylpenicillin",0.65,IF('Data Entry'!AB101="Benzathine benzylpenicillin",0.74,IF('Data Entry'!AB101="Cefapirin benzathine",0.41,IF('Data Entry'!AB101="Cefalexin benzathine",0.36,IF('Data Entry'!AB101="Cloxacillin benzathine",0.43,IF('Data Entry'!AB101="Oxacillin benzathine",0.69,IF('Data Entry'!AB101="","","No aplica")))))))</f>
        <v/>
      </c>
      <c r="F98" s="65" t="str">
        <f>IF('Data Entry'!AG101="Benethamine benzylpenicillin",0.65,IF('Data Entry'!AG101="Benzathine benzylpenicillin",0.74,IF('Data Entry'!AG101="Cefapirin benzathine",0.41,IF('Data Entry'!AG101="Cefalexin benzathine",0.36,IF('Data Entry'!AG101="Cloxacillin benzathine",0.43,IF('Data Entry'!AG101="Oxacillin benzathine",0.69,IF('Data Entry'!AG101="","","No aplica")))))))</f>
        <v/>
      </c>
      <c r="G98" s="65" t="str">
        <f>IF('Data Entry'!AJ101="Benethamine benzylpenicillin",0.65,IF('Data Entry'!AJ101="Benzathine benzylpenicillin",0.74,IF('Data Entry'!AJ101="Cefapirin benzathine",0.41,IF('Data Entry'!AJ101="Cefalexin benzathine",0.36,IF('Data Entry'!AJ101="Cloxacillin benzathine",0.43,IF('Data Entry'!AJ101="Oxacillin benzathine",0.69,IF('Data Entry'!AJ101="","","No aplica")))))))</f>
        <v/>
      </c>
      <c r="H98" s="65" t="str">
        <f>IF('Data Entry'!AM101="Benethamine benzylpenicillin",0.65,IF('Data Entry'!AM101="Benzathine benzylpenicillin",0.74,IF('Data Entry'!AM101="Cefapirin benzathine",0.41,IF('Data Entry'!AM101="Cefalexin benzathine",0.36,IF('Data Entry'!AM101="Cloxacillin benzathine",0.43,IF('Data Entry'!AM101="Oxacillin benzathine",0.69,IF('Data Entry'!AM101="","","No aplica")))))))</f>
        <v/>
      </c>
    </row>
    <row r="99" spans="5:8">
      <c r="E99" s="65" t="str">
        <f>IF('Data Entry'!AB102="Benethamine benzylpenicillin",0.65,IF('Data Entry'!AB102="Benzathine benzylpenicillin",0.74,IF('Data Entry'!AB102="Cefapirin benzathine",0.41,IF('Data Entry'!AB102="Cefalexin benzathine",0.36,IF('Data Entry'!AB102="Cloxacillin benzathine",0.43,IF('Data Entry'!AB102="Oxacillin benzathine",0.69,IF('Data Entry'!AB102="","","No aplica")))))))</f>
        <v/>
      </c>
      <c r="F99" s="65" t="str">
        <f>IF('Data Entry'!AG102="Benethamine benzylpenicillin",0.65,IF('Data Entry'!AG102="Benzathine benzylpenicillin",0.74,IF('Data Entry'!AG102="Cefapirin benzathine",0.41,IF('Data Entry'!AG102="Cefalexin benzathine",0.36,IF('Data Entry'!AG102="Cloxacillin benzathine",0.43,IF('Data Entry'!AG102="Oxacillin benzathine",0.69,IF('Data Entry'!AG102="","","No aplica")))))))</f>
        <v/>
      </c>
      <c r="G99" s="65" t="str">
        <f>IF('Data Entry'!AJ102="Benethamine benzylpenicillin",0.65,IF('Data Entry'!AJ102="Benzathine benzylpenicillin",0.74,IF('Data Entry'!AJ102="Cefapirin benzathine",0.41,IF('Data Entry'!AJ102="Cefalexin benzathine",0.36,IF('Data Entry'!AJ102="Cloxacillin benzathine",0.43,IF('Data Entry'!AJ102="Oxacillin benzathine",0.69,IF('Data Entry'!AJ102="","","No aplica")))))))</f>
        <v/>
      </c>
      <c r="H99" s="65" t="str">
        <f>IF('Data Entry'!AM102="Benethamine benzylpenicillin",0.65,IF('Data Entry'!AM102="Benzathine benzylpenicillin",0.74,IF('Data Entry'!AM102="Cefapirin benzathine",0.41,IF('Data Entry'!AM102="Cefalexin benzathine",0.36,IF('Data Entry'!AM102="Cloxacillin benzathine",0.43,IF('Data Entry'!AM102="Oxacillin benzathine",0.69,IF('Data Entry'!AM102="","","No aplica")))))))</f>
        <v/>
      </c>
    </row>
    <row r="100" spans="5:8">
      <c r="E100" s="65" t="str">
        <f>IF('Data Entry'!AB103="Benethamine benzylpenicillin",0.65,IF('Data Entry'!AB103="Benzathine benzylpenicillin",0.74,IF('Data Entry'!AB103="Cefapirin benzathine",0.41,IF('Data Entry'!AB103="Cefalexin benzathine",0.36,IF('Data Entry'!AB103="Cloxacillin benzathine",0.43,IF('Data Entry'!AB103="Oxacillin benzathine",0.69,IF('Data Entry'!AB103="","","No aplica")))))))</f>
        <v/>
      </c>
      <c r="F100" s="65" t="str">
        <f>IF('Data Entry'!AG103="Benethamine benzylpenicillin",0.65,IF('Data Entry'!AG103="Benzathine benzylpenicillin",0.74,IF('Data Entry'!AG103="Cefapirin benzathine",0.41,IF('Data Entry'!AG103="Cefalexin benzathine",0.36,IF('Data Entry'!AG103="Cloxacillin benzathine",0.43,IF('Data Entry'!AG103="Oxacillin benzathine",0.69,IF('Data Entry'!AG103="","","No aplica")))))))</f>
        <v/>
      </c>
      <c r="G100" s="65" t="str">
        <f>IF('Data Entry'!AJ103="Benethamine benzylpenicillin",0.65,IF('Data Entry'!AJ103="Benzathine benzylpenicillin",0.74,IF('Data Entry'!AJ103="Cefapirin benzathine",0.41,IF('Data Entry'!AJ103="Cefalexin benzathine",0.36,IF('Data Entry'!AJ103="Cloxacillin benzathine",0.43,IF('Data Entry'!AJ103="Oxacillin benzathine",0.69,IF('Data Entry'!AJ103="","","No aplica")))))))</f>
        <v/>
      </c>
      <c r="H100" s="65" t="str">
        <f>IF('Data Entry'!AM103="Benethamine benzylpenicillin",0.65,IF('Data Entry'!AM103="Benzathine benzylpenicillin",0.74,IF('Data Entry'!AM103="Cefapirin benzathine",0.41,IF('Data Entry'!AM103="Cefalexin benzathine",0.36,IF('Data Entry'!AM103="Cloxacillin benzathine",0.43,IF('Data Entry'!AM103="Oxacillin benzathine",0.69,IF('Data Entry'!AM103="","","No aplica")))))))</f>
        <v/>
      </c>
    </row>
    <row r="101" spans="5:8">
      <c r="E101" s="65" t="str">
        <f>IF('Data Entry'!AB104="Benethamine benzylpenicillin",0.65,IF('Data Entry'!AB104="Benzathine benzylpenicillin",0.74,IF('Data Entry'!AB104="Cefapirin benzathine",0.41,IF('Data Entry'!AB104="Cefalexin benzathine",0.36,IF('Data Entry'!AB104="Cloxacillin benzathine",0.43,IF('Data Entry'!AB104="Oxacillin benzathine",0.69,IF('Data Entry'!AB104="","","No aplica")))))))</f>
        <v/>
      </c>
      <c r="F101" s="65" t="str">
        <f>IF('Data Entry'!AG104="Benethamine benzylpenicillin",0.65,IF('Data Entry'!AG104="Benzathine benzylpenicillin",0.74,IF('Data Entry'!AG104="Cefapirin benzathine",0.41,IF('Data Entry'!AG104="Cefalexin benzathine",0.36,IF('Data Entry'!AG104="Cloxacillin benzathine",0.43,IF('Data Entry'!AG104="Oxacillin benzathine",0.69,IF('Data Entry'!AG104="","","No aplica")))))))</f>
        <v/>
      </c>
      <c r="G101" s="65" t="str">
        <f>IF('Data Entry'!AJ104="Benethamine benzylpenicillin",0.65,IF('Data Entry'!AJ104="Benzathine benzylpenicillin",0.74,IF('Data Entry'!AJ104="Cefapirin benzathine",0.41,IF('Data Entry'!AJ104="Cefalexin benzathine",0.36,IF('Data Entry'!AJ104="Cloxacillin benzathine",0.43,IF('Data Entry'!AJ104="Oxacillin benzathine",0.69,IF('Data Entry'!AJ104="","","No aplica")))))))</f>
        <v/>
      </c>
      <c r="H101" s="65" t="str">
        <f>IF('Data Entry'!AM104="Benethamine benzylpenicillin",0.65,IF('Data Entry'!AM104="Benzathine benzylpenicillin",0.74,IF('Data Entry'!AM104="Cefapirin benzathine",0.41,IF('Data Entry'!AM104="Cefalexin benzathine",0.36,IF('Data Entry'!AM104="Cloxacillin benzathine",0.43,IF('Data Entry'!AM104="Oxacillin benzathine",0.69,IF('Data Entry'!AM104="","","No aplica")))))))</f>
        <v/>
      </c>
    </row>
    <row r="102" spans="5:8">
      <c r="E102" s="65" t="str">
        <f>IF('Data Entry'!AB105="Benethamine benzylpenicillin",0.65,IF('Data Entry'!AB105="Benzathine benzylpenicillin",0.74,IF('Data Entry'!AB105="Cefapirin benzathine",0.41,IF('Data Entry'!AB105="Cefalexin benzathine",0.36,IF('Data Entry'!AB105="Cloxacillin benzathine",0.43,IF('Data Entry'!AB105="Oxacillin benzathine",0.69,IF('Data Entry'!AB105="","","No aplica")))))))</f>
        <v/>
      </c>
      <c r="F102" s="65" t="str">
        <f>IF('Data Entry'!AG105="Benethamine benzylpenicillin",0.65,IF('Data Entry'!AG105="Benzathine benzylpenicillin",0.74,IF('Data Entry'!AG105="Cefapirin benzathine",0.41,IF('Data Entry'!AG105="Cefalexin benzathine",0.36,IF('Data Entry'!AG105="Cloxacillin benzathine",0.43,IF('Data Entry'!AG105="Oxacillin benzathine",0.69,IF('Data Entry'!AG105="","","No aplica")))))))</f>
        <v/>
      </c>
      <c r="G102" s="65" t="str">
        <f>IF('Data Entry'!AJ105="Benethamine benzylpenicillin",0.65,IF('Data Entry'!AJ105="Benzathine benzylpenicillin",0.74,IF('Data Entry'!AJ105="Cefapirin benzathine",0.41,IF('Data Entry'!AJ105="Cefalexin benzathine",0.36,IF('Data Entry'!AJ105="Cloxacillin benzathine",0.43,IF('Data Entry'!AJ105="Oxacillin benzathine",0.69,IF('Data Entry'!AJ105="","","No aplica")))))))</f>
        <v/>
      </c>
      <c r="H102" s="65" t="str">
        <f>IF('Data Entry'!AM105="Benethamine benzylpenicillin",0.65,IF('Data Entry'!AM105="Benzathine benzylpenicillin",0.74,IF('Data Entry'!AM105="Cefapirin benzathine",0.41,IF('Data Entry'!AM105="Cefalexin benzathine",0.36,IF('Data Entry'!AM105="Cloxacillin benzathine",0.43,IF('Data Entry'!AM105="Oxacillin benzathine",0.69,IF('Data Entry'!AM105="","","No aplica")))))))</f>
        <v/>
      </c>
    </row>
    <row r="103" spans="5:8">
      <c r="E103" s="65" t="str">
        <f>IF('Data Entry'!AB106="Benethamine benzylpenicillin",0.65,IF('Data Entry'!AB106="Benzathine benzylpenicillin",0.74,IF('Data Entry'!AB106="Cefapirin benzathine",0.41,IF('Data Entry'!AB106="Cefalexin benzathine",0.36,IF('Data Entry'!AB106="Cloxacillin benzathine",0.43,IF('Data Entry'!AB106="Oxacillin benzathine",0.69,IF('Data Entry'!AB106="","","No aplica")))))))</f>
        <v/>
      </c>
      <c r="F103" s="65" t="str">
        <f>IF('Data Entry'!AG106="Benethamine benzylpenicillin",0.65,IF('Data Entry'!AG106="Benzathine benzylpenicillin",0.74,IF('Data Entry'!AG106="Cefapirin benzathine",0.41,IF('Data Entry'!AG106="Cefalexin benzathine",0.36,IF('Data Entry'!AG106="Cloxacillin benzathine",0.43,IF('Data Entry'!AG106="Oxacillin benzathine",0.69,IF('Data Entry'!AG106="","","No aplica")))))))</f>
        <v/>
      </c>
      <c r="G103" s="65" t="str">
        <f>IF('Data Entry'!AJ106="Benethamine benzylpenicillin",0.65,IF('Data Entry'!AJ106="Benzathine benzylpenicillin",0.74,IF('Data Entry'!AJ106="Cefapirin benzathine",0.41,IF('Data Entry'!AJ106="Cefalexin benzathine",0.36,IF('Data Entry'!AJ106="Cloxacillin benzathine",0.43,IF('Data Entry'!AJ106="Oxacillin benzathine",0.69,IF('Data Entry'!AJ106="","","No aplica")))))))</f>
        <v/>
      </c>
      <c r="H103" s="65" t="str">
        <f>IF('Data Entry'!AM106="Benethamine benzylpenicillin",0.65,IF('Data Entry'!AM106="Benzathine benzylpenicillin",0.74,IF('Data Entry'!AM106="Cefapirin benzathine",0.41,IF('Data Entry'!AM106="Cefalexin benzathine",0.36,IF('Data Entry'!AM106="Cloxacillin benzathine",0.43,IF('Data Entry'!AM106="Oxacillin benzathine",0.69,IF('Data Entry'!AM106="","","No aplica")))))))</f>
        <v/>
      </c>
    </row>
    <row r="104" spans="5:8">
      <c r="E104" s="65" t="str">
        <f>IF('Data Entry'!AB107="Benethamine benzylpenicillin",0.65,IF('Data Entry'!AB107="Benzathine benzylpenicillin",0.74,IF('Data Entry'!AB107="Cefapirin benzathine",0.41,IF('Data Entry'!AB107="Cefalexin benzathine",0.36,IF('Data Entry'!AB107="Cloxacillin benzathine",0.43,IF('Data Entry'!AB107="Oxacillin benzathine",0.69,IF('Data Entry'!AB107="","","No aplica")))))))</f>
        <v/>
      </c>
      <c r="F104" s="65" t="str">
        <f>IF('Data Entry'!AG107="Benethamine benzylpenicillin",0.65,IF('Data Entry'!AG107="Benzathine benzylpenicillin",0.74,IF('Data Entry'!AG107="Cefapirin benzathine",0.41,IF('Data Entry'!AG107="Cefalexin benzathine",0.36,IF('Data Entry'!AG107="Cloxacillin benzathine",0.43,IF('Data Entry'!AG107="Oxacillin benzathine",0.69,IF('Data Entry'!AG107="","","No aplica")))))))</f>
        <v/>
      </c>
      <c r="G104" s="65" t="str">
        <f>IF('Data Entry'!AJ107="Benethamine benzylpenicillin",0.65,IF('Data Entry'!AJ107="Benzathine benzylpenicillin",0.74,IF('Data Entry'!AJ107="Cefapirin benzathine",0.41,IF('Data Entry'!AJ107="Cefalexin benzathine",0.36,IF('Data Entry'!AJ107="Cloxacillin benzathine",0.43,IF('Data Entry'!AJ107="Oxacillin benzathine",0.69,IF('Data Entry'!AJ107="","","No aplica")))))))</f>
        <v/>
      </c>
      <c r="H104" s="65" t="str">
        <f>IF('Data Entry'!AM107="Benethamine benzylpenicillin",0.65,IF('Data Entry'!AM107="Benzathine benzylpenicillin",0.74,IF('Data Entry'!AM107="Cefapirin benzathine",0.41,IF('Data Entry'!AM107="Cefalexin benzathine",0.36,IF('Data Entry'!AM107="Cloxacillin benzathine",0.43,IF('Data Entry'!AM107="Oxacillin benzathine",0.69,IF('Data Entry'!AM107="","","No aplica")))))))</f>
        <v/>
      </c>
    </row>
    <row r="105" spans="5:8">
      <c r="E105" s="65" t="str">
        <f>IF('Data Entry'!AB108="Benethamine benzylpenicillin",0.65,IF('Data Entry'!AB108="Benzathine benzylpenicillin",0.74,IF('Data Entry'!AB108="Cefapirin benzathine",0.41,IF('Data Entry'!AB108="Cefalexin benzathine",0.36,IF('Data Entry'!AB108="Cloxacillin benzathine",0.43,IF('Data Entry'!AB108="Oxacillin benzathine",0.69,IF('Data Entry'!AB108="","","No aplica")))))))</f>
        <v/>
      </c>
      <c r="F105" s="65" t="str">
        <f>IF('Data Entry'!AG108="Benethamine benzylpenicillin",0.65,IF('Data Entry'!AG108="Benzathine benzylpenicillin",0.74,IF('Data Entry'!AG108="Cefapirin benzathine",0.41,IF('Data Entry'!AG108="Cefalexin benzathine",0.36,IF('Data Entry'!AG108="Cloxacillin benzathine",0.43,IF('Data Entry'!AG108="Oxacillin benzathine",0.69,IF('Data Entry'!AG108="","","No aplica")))))))</f>
        <v/>
      </c>
      <c r="G105" s="65" t="str">
        <f>IF('Data Entry'!AJ108="Benethamine benzylpenicillin",0.65,IF('Data Entry'!AJ108="Benzathine benzylpenicillin",0.74,IF('Data Entry'!AJ108="Cefapirin benzathine",0.41,IF('Data Entry'!AJ108="Cefalexin benzathine",0.36,IF('Data Entry'!AJ108="Cloxacillin benzathine",0.43,IF('Data Entry'!AJ108="Oxacillin benzathine",0.69,IF('Data Entry'!AJ108="","","No aplica")))))))</f>
        <v/>
      </c>
      <c r="H105" s="65" t="str">
        <f>IF('Data Entry'!AM108="Benethamine benzylpenicillin",0.65,IF('Data Entry'!AM108="Benzathine benzylpenicillin",0.74,IF('Data Entry'!AM108="Cefapirin benzathine",0.41,IF('Data Entry'!AM108="Cefalexin benzathine",0.36,IF('Data Entry'!AM108="Cloxacillin benzathine",0.43,IF('Data Entry'!AM108="Oxacillin benzathine",0.69,IF('Data Entry'!AM108="","","No aplica")))))))</f>
        <v/>
      </c>
    </row>
    <row r="106" spans="5:8">
      <c r="E106" s="65" t="str">
        <f>IF('Data Entry'!AB109="Benethamine benzylpenicillin",0.65,IF('Data Entry'!AB109="Benzathine benzylpenicillin",0.74,IF('Data Entry'!AB109="Cefapirin benzathine",0.41,IF('Data Entry'!AB109="Cefalexin benzathine",0.36,IF('Data Entry'!AB109="Cloxacillin benzathine",0.43,IF('Data Entry'!AB109="Oxacillin benzathine",0.69,IF('Data Entry'!AB109="","","No aplica")))))))</f>
        <v/>
      </c>
      <c r="F106" s="65" t="str">
        <f>IF('Data Entry'!AG109="Benethamine benzylpenicillin",0.65,IF('Data Entry'!AG109="Benzathine benzylpenicillin",0.74,IF('Data Entry'!AG109="Cefapirin benzathine",0.41,IF('Data Entry'!AG109="Cefalexin benzathine",0.36,IF('Data Entry'!AG109="Cloxacillin benzathine",0.43,IF('Data Entry'!AG109="Oxacillin benzathine",0.69,IF('Data Entry'!AG109="","","No aplica")))))))</f>
        <v/>
      </c>
      <c r="G106" s="65" t="str">
        <f>IF('Data Entry'!AJ109="Benethamine benzylpenicillin",0.65,IF('Data Entry'!AJ109="Benzathine benzylpenicillin",0.74,IF('Data Entry'!AJ109="Cefapirin benzathine",0.41,IF('Data Entry'!AJ109="Cefalexin benzathine",0.36,IF('Data Entry'!AJ109="Cloxacillin benzathine",0.43,IF('Data Entry'!AJ109="Oxacillin benzathine",0.69,IF('Data Entry'!AJ109="","","No aplica")))))))</f>
        <v/>
      </c>
      <c r="H106" s="65" t="str">
        <f>IF('Data Entry'!AM109="Benethamine benzylpenicillin",0.65,IF('Data Entry'!AM109="Benzathine benzylpenicillin",0.74,IF('Data Entry'!AM109="Cefapirin benzathine",0.41,IF('Data Entry'!AM109="Cefalexin benzathine",0.36,IF('Data Entry'!AM109="Cloxacillin benzathine",0.43,IF('Data Entry'!AM109="Oxacillin benzathine",0.69,IF('Data Entry'!AM109="","","No aplica")))))))</f>
        <v/>
      </c>
    </row>
    <row r="107" spans="5:8">
      <c r="E107" s="65" t="str">
        <f>IF('Data Entry'!AB110="Benethamine benzylpenicillin",0.65,IF('Data Entry'!AB110="Benzathine benzylpenicillin",0.74,IF('Data Entry'!AB110="Cefapirin benzathine",0.41,IF('Data Entry'!AB110="Cefalexin benzathine",0.36,IF('Data Entry'!AB110="Cloxacillin benzathine",0.43,IF('Data Entry'!AB110="Oxacillin benzathine",0.69,IF('Data Entry'!AB110="","","No aplica")))))))</f>
        <v/>
      </c>
      <c r="F107" s="65" t="str">
        <f>IF('Data Entry'!AG110="Benethamine benzylpenicillin",0.65,IF('Data Entry'!AG110="Benzathine benzylpenicillin",0.74,IF('Data Entry'!AG110="Cefapirin benzathine",0.41,IF('Data Entry'!AG110="Cefalexin benzathine",0.36,IF('Data Entry'!AG110="Cloxacillin benzathine",0.43,IF('Data Entry'!AG110="Oxacillin benzathine",0.69,IF('Data Entry'!AG110="","","No aplica")))))))</f>
        <v/>
      </c>
      <c r="G107" s="65" t="str">
        <f>IF('Data Entry'!AJ110="Benethamine benzylpenicillin",0.65,IF('Data Entry'!AJ110="Benzathine benzylpenicillin",0.74,IF('Data Entry'!AJ110="Cefapirin benzathine",0.41,IF('Data Entry'!AJ110="Cefalexin benzathine",0.36,IF('Data Entry'!AJ110="Cloxacillin benzathine",0.43,IF('Data Entry'!AJ110="Oxacillin benzathine",0.69,IF('Data Entry'!AJ110="","","No aplica")))))))</f>
        <v/>
      </c>
      <c r="H107" s="65" t="str">
        <f>IF('Data Entry'!AM110="Benethamine benzylpenicillin",0.65,IF('Data Entry'!AM110="Benzathine benzylpenicillin",0.74,IF('Data Entry'!AM110="Cefapirin benzathine",0.41,IF('Data Entry'!AM110="Cefalexin benzathine",0.36,IF('Data Entry'!AM110="Cloxacillin benzathine",0.43,IF('Data Entry'!AM110="Oxacillin benzathine",0.69,IF('Data Entry'!AM110="","","No aplica")))))))</f>
        <v/>
      </c>
    </row>
    <row r="108" spans="5:8">
      <c r="E108" s="65" t="str">
        <f>IF('Data Entry'!AB111="Benethamine benzylpenicillin",0.65,IF('Data Entry'!AB111="Benzathine benzylpenicillin",0.74,IF('Data Entry'!AB111="Cefapirin benzathine",0.41,IF('Data Entry'!AB111="Cefalexin benzathine",0.36,IF('Data Entry'!AB111="Cloxacillin benzathine",0.43,IF('Data Entry'!AB111="Oxacillin benzathine",0.69,IF('Data Entry'!AB111="","","No aplica")))))))</f>
        <v/>
      </c>
      <c r="F108" s="65" t="str">
        <f>IF('Data Entry'!AG111="Benethamine benzylpenicillin",0.65,IF('Data Entry'!AG111="Benzathine benzylpenicillin",0.74,IF('Data Entry'!AG111="Cefapirin benzathine",0.41,IF('Data Entry'!AG111="Cefalexin benzathine",0.36,IF('Data Entry'!AG111="Cloxacillin benzathine",0.43,IF('Data Entry'!AG111="Oxacillin benzathine",0.69,IF('Data Entry'!AG111="","","No aplica")))))))</f>
        <v/>
      </c>
      <c r="G108" s="65" t="str">
        <f>IF('Data Entry'!AJ111="Benethamine benzylpenicillin",0.65,IF('Data Entry'!AJ111="Benzathine benzylpenicillin",0.74,IF('Data Entry'!AJ111="Cefapirin benzathine",0.41,IF('Data Entry'!AJ111="Cefalexin benzathine",0.36,IF('Data Entry'!AJ111="Cloxacillin benzathine",0.43,IF('Data Entry'!AJ111="Oxacillin benzathine",0.69,IF('Data Entry'!AJ111="","","No aplica")))))))</f>
        <v/>
      </c>
      <c r="H108" s="65" t="str">
        <f>IF('Data Entry'!AM111="Benethamine benzylpenicillin",0.65,IF('Data Entry'!AM111="Benzathine benzylpenicillin",0.74,IF('Data Entry'!AM111="Cefapirin benzathine",0.41,IF('Data Entry'!AM111="Cefalexin benzathine",0.36,IF('Data Entry'!AM111="Cloxacillin benzathine",0.43,IF('Data Entry'!AM111="Oxacillin benzathine",0.69,IF('Data Entry'!AM111="","","No aplica")))))))</f>
        <v/>
      </c>
    </row>
    <row r="109" spans="5:8">
      <c r="E109" s="65" t="str">
        <f>IF('Data Entry'!AB112="Benethamine benzylpenicillin",0.65,IF('Data Entry'!AB112="Benzathine benzylpenicillin",0.74,IF('Data Entry'!AB112="Cefapirin benzathine",0.41,IF('Data Entry'!AB112="Cefalexin benzathine",0.36,IF('Data Entry'!AB112="Cloxacillin benzathine",0.43,IF('Data Entry'!AB112="Oxacillin benzathine",0.69,IF('Data Entry'!AB112="","","No aplica")))))))</f>
        <v/>
      </c>
      <c r="F109" s="65" t="str">
        <f>IF('Data Entry'!AG112="Benethamine benzylpenicillin",0.65,IF('Data Entry'!AG112="Benzathine benzylpenicillin",0.74,IF('Data Entry'!AG112="Cefapirin benzathine",0.41,IF('Data Entry'!AG112="Cefalexin benzathine",0.36,IF('Data Entry'!AG112="Cloxacillin benzathine",0.43,IF('Data Entry'!AG112="Oxacillin benzathine",0.69,IF('Data Entry'!AG112="","","No aplica")))))))</f>
        <v/>
      </c>
      <c r="G109" s="65" t="str">
        <f>IF('Data Entry'!AJ112="Benethamine benzylpenicillin",0.65,IF('Data Entry'!AJ112="Benzathine benzylpenicillin",0.74,IF('Data Entry'!AJ112="Cefapirin benzathine",0.41,IF('Data Entry'!AJ112="Cefalexin benzathine",0.36,IF('Data Entry'!AJ112="Cloxacillin benzathine",0.43,IF('Data Entry'!AJ112="Oxacillin benzathine",0.69,IF('Data Entry'!AJ112="","","No aplica")))))))</f>
        <v/>
      </c>
      <c r="H109" s="65" t="str">
        <f>IF('Data Entry'!AM112="Benethamine benzylpenicillin",0.65,IF('Data Entry'!AM112="Benzathine benzylpenicillin",0.74,IF('Data Entry'!AM112="Cefapirin benzathine",0.41,IF('Data Entry'!AM112="Cefalexin benzathine",0.36,IF('Data Entry'!AM112="Cloxacillin benzathine",0.43,IF('Data Entry'!AM112="Oxacillin benzathine",0.69,IF('Data Entry'!AM112="","","No aplica")))))))</f>
        <v/>
      </c>
    </row>
    <row r="110" spans="5:8">
      <c r="E110" s="65" t="str">
        <f>IF('Data Entry'!AB113="Benethamine benzylpenicillin",0.65,IF('Data Entry'!AB113="Benzathine benzylpenicillin",0.74,IF('Data Entry'!AB113="Cefapirin benzathine",0.41,IF('Data Entry'!AB113="Cefalexin benzathine",0.36,IF('Data Entry'!AB113="Cloxacillin benzathine",0.43,IF('Data Entry'!AB113="Oxacillin benzathine",0.69,IF('Data Entry'!AB113="","","No aplica")))))))</f>
        <v/>
      </c>
      <c r="F110" s="65" t="str">
        <f>IF('Data Entry'!AG113="Benethamine benzylpenicillin",0.65,IF('Data Entry'!AG113="Benzathine benzylpenicillin",0.74,IF('Data Entry'!AG113="Cefapirin benzathine",0.41,IF('Data Entry'!AG113="Cefalexin benzathine",0.36,IF('Data Entry'!AG113="Cloxacillin benzathine",0.43,IF('Data Entry'!AG113="Oxacillin benzathine",0.69,IF('Data Entry'!AG113="","","No aplica")))))))</f>
        <v/>
      </c>
      <c r="G110" s="65" t="str">
        <f>IF('Data Entry'!AJ113="Benethamine benzylpenicillin",0.65,IF('Data Entry'!AJ113="Benzathine benzylpenicillin",0.74,IF('Data Entry'!AJ113="Cefapirin benzathine",0.41,IF('Data Entry'!AJ113="Cefalexin benzathine",0.36,IF('Data Entry'!AJ113="Cloxacillin benzathine",0.43,IF('Data Entry'!AJ113="Oxacillin benzathine",0.69,IF('Data Entry'!AJ113="","","No aplica")))))))</f>
        <v/>
      </c>
      <c r="H110" s="65" t="str">
        <f>IF('Data Entry'!AM113="Benethamine benzylpenicillin",0.65,IF('Data Entry'!AM113="Benzathine benzylpenicillin",0.74,IF('Data Entry'!AM113="Cefapirin benzathine",0.41,IF('Data Entry'!AM113="Cefalexin benzathine",0.36,IF('Data Entry'!AM113="Cloxacillin benzathine",0.43,IF('Data Entry'!AM113="Oxacillin benzathine",0.69,IF('Data Entry'!AM113="","","No aplica")))))))</f>
        <v/>
      </c>
    </row>
    <row r="111" spans="5:8">
      <c r="E111" s="65" t="str">
        <f>IF('Data Entry'!AB114="Benethamine benzylpenicillin",0.65,IF('Data Entry'!AB114="Benzathine benzylpenicillin",0.74,IF('Data Entry'!AB114="Cefapirin benzathine",0.41,IF('Data Entry'!AB114="Cefalexin benzathine",0.36,IF('Data Entry'!AB114="Cloxacillin benzathine",0.43,IF('Data Entry'!AB114="Oxacillin benzathine",0.69,IF('Data Entry'!AB114="","","No aplica")))))))</f>
        <v/>
      </c>
      <c r="F111" s="65" t="str">
        <f>IF('Data Entry'!AG114="Benethamine benzylpenicillin",0.65,IF('Data Entry'!AG114="Benzathine benzylpenicillin",0.74,IF('Data Entry'!AG114="Cefapirin benzathine",0.41,IF('Data Entry'!AG114="Cefalexin benzathine",0.36,IF('Data Entry'!AG114="Cloxacillin benzathine",0.43,IF('Data Entry'!AG114="Oxacillin benzathine",0.69,IF('Data Entry'!AG114="","","No aplica")))))))</f>
        <v/>
      </c>
      <c r="G111" s="65" t="str">
        <f>IF('Data Entry'!AJ114="Benethamine benzylpenicillin",0.65,IF('Data Entry'!AJ114="Benzathine benzylpenicillin",0.74,IF('Data Entry'!AJ114="Cefapirin benzathine",0.41,IF('Data Entry'!AJ114="Cefalexin benzathine",0.36,IF('Data Entry'!AJ114="Cloxacillin benzathine",0.43,IF('Data Entry'!AJ114="Oxacillin benzathine",0.69,IF('Data Entry'!AJ114="","","No aplica")))))))</f>
        <v/>
      </c>
      <c r="H111" s="65" t="str">
        <f>IF('Data Entry'!AM114="Benethamine benzylpenicillin",0.65,IF('Data Entry'!AM114="Benzathine benzylpenicillin",0.74,IF('Data Entry'!AM114="Cefapirin benzathine",0.41,IF('Data Entry'!AM114="Cefalexin benzathine",0.36,IF('Data Entry'!AM114="Cloxacillin benzathine",0.43,IF('Data Entry'!AM114="Oxacillin benzathine",0.69,IF('Data Entry'!AM114="","","No aplica")))))))</f>
        <v/>
      </c>
    </row>
    <row r="112" spans="5:8">
      <c r="E112" s="65" t="str">
        <f>IF('Data Entry'!AB115="Benethamine benzylpenicillin",0.65,IF('Data Entry'!AB115="Benzathine benzylpenicillin",0.74,IF('Data Entry'!AB115="Cefapirin benzathine",0.41,IF('Data Entry'!AB115="Cefalexin benzathine",0.36,IF('Data Entry'!AB115="Cloxacillin benzathine",0.43,IF('Data Entry'!AB115="Oxacillin benzathine",0.69,IF('Data Entry'!AB115="","","No aplica")))))))</f>
        <v/>
      </c>
      <c r="F112" s="65" t="str">
        <f>IF('Data Entry'!AG115="Benethamine benzylpenicillin",0.65,IF('Data Entry'!AG115="Benzathine benzylpenicillin",0.74,IF('Data Entry'!AG115="Cefapirin benzathine",0.41,IF('Data Entry'!AG115="Cefalexin benzathine",0.36,IF('Data Entry'!AG115="Cloxacillin benzathine",0.43,IF('Data Entry'!AG115="Oxacillin benzathine",0.69,IF('Data Entry'!AG115="","","No aplica")))))))</f>
        <v/>
      </c>
      <c r="G112" s="65" t="str">
        <f>IF('Data Entry'!AJ115="Benethamine benzylpenicillin",0.65,IF('Data Entry'!AJ115="Benzathine benzylpenicillin",0.74,IF('Data Entry'!AJ115="Cefapirin benzathine",0.41,IF('Data Entry'!AJ115="Cefalexin benzathine",0.36,IF('Data Entry'!AJ115="Cloxacillin benzathine",0.43,IF('Data Entry'!AJ115="Oxacillin benzathine",0.69,IF('Data Entry'!AJ115="","","No aplica")))))))</f>
        <v/>
      </c>
      <c r="H112" s="65" t="str">
        <f>IF('Data Entry'!AM115="Benethamine benzylpenicillin",0.65,IF('Data Entry'!AM115="Benzathine benzylpenicillin",0.74,IF('Data Entry'!AM115="Cefapirin benzathine",0.41,IF('Data Entry'!AM115="Cefalexin benzathine",0.36,IF('Data Entry'!AM115="Cloxacillin benzathine",0.43,IF('Data Entry'!AM115="Oxacillin benzathine",0.69,IF('Data Entry'!AM115="","","No aplica")))))))</f>
        <v/>
      </c>
    </row>
    <row r="113" spans="5:8">
      <c r="E113" s="65" t="str">
        <f>IF('Data Entry'!AB116="Benethamine benzylpenicillin",0.65,IF('Data Entry'!AB116="Benzathine benzylpenicillin",0.74,IF('Data Entry'!AB116="Cefapirin benzathine",0.41,IF('Data Entry'!AB116="Cefalexin benzathine",0.36,IF('Data Entry'!AB116="Cloxacillin benzathine",0.43,IF('Data Entry'!AB116="Oxacillin benzathine",0.69,IF('Data Entry'!AB116="","","No aplica")))))))</f>
        <v/>
      </c>
      <c r="F113" s="65" t="str">
        <f>IF('Data Entry'!AG116="Benethamine benzylpenicillin",0.65,IF('Data Entry'!AG116="Benzathine benzylpenicillin",0.74,IF('Data Entry'!AG116="Cefapirin benzathine",0.41,IF('Data Entry'!AG116="Cefalexin benzathine",0.36,IF('Data Entry'!AG116="Cloxacillin benzathine",0.43,IF('Data Entry'!AG116="Oxacillin benzathine",0.69,IF('Data Entry'!AG116="","","No aplica")))))))</f>
        <v/>
      </c>
      <c r="G113" s="65" t="str">
        <f>IF('Data Entry'!AJ116="Benethamine benzylpenicillin",0.65,IF('Data Entry'!AJ116="Benzathine benzylpenicillin",0.74,IF('Data Entry'!AJ116="Cefapirin benzathine",0.41,IF('Data Entry'!AJ116="Cefalexin benzathine",0.36,IF('Data Entry'!AJ116="Cloxacillin benzathine",0.43,IF('Data Entry'!AJ116="Oxacillin benzathine",0.69,IF('Data Entry'!AJ116="","","No aplica")))))))</f>
        <v/>
      </c>
      <c r="H113" s="65" t="str">
        <f>IF('Data Entry'!AM116="Benethamine benzylpenicillin",0.65,IF('Data Entry'!AM116="Benzathine benzylpenicillin",0.74,IF('Data Entry'!AM116="Cefapirin benzathine",0.41,IF('Data Entry'!AM116="Cefalexin benzathine",0.36,IF('Data Entry'!AM116="Cloxacillin benzathine",0.43,IF('Data Entry'!AM116="Oxacillin benzathine",0.69,IF('Data Entry'!AM116="","","No aplica")))))))</f>
        <v/>
      </c>
    </row>
    <row r="114" spans="5:8">
      <c r="E114" s="65" t="str">
        <f>IF('Data Entry'!AB117="Benethamine benzylpenicillin",0.65,IF('Data Entry'!AB117="Benzathine benzylpenicillin",0.74,IF('Data Entry'!AB117="Cefapirin benzathine",0.41,IF('Data Entry'!AB117="Cefalexin benzathine",0.36,IF('Data Entry'!AB117="Cloxacillin benzathine",0.43,IF('Data Entry'!AB117="Oxacillin benzathine",0.69,IF('Data Entry'!AB117="","","No aplica")))))))</f>
        <v/>
      </c>
      <c r="F114" s="65" t="str">
        <f>IF('Data Entry'!AG117="Benethamine benzylpenicillin",0.65,IF('Data Entry'!AG117="Benzathine benzylpenicillin",0.74,IF('Data Entry'!AG117="Cefapirin benzathine",0.41,IF('Data Entry'!AG117="Cefalexin benzathine",0.36,IF('Data Entry'!AG117="Cloxacillin benzathine",0.43,IF('Data Entry'!AG117="Oxacillin benzathine",0.69,IF('Data Entry'!AG117="","","No aplica")))))))</f>
        <v/>
      </c>
      <c r="G114" s="65" t="str">
        <f>IF('Data Entry'!AJ117="Benethamine benzylpenicillin",0.65,IF('Data Entry'!AJ117="Benzathine benzylpenicillin",0.74,IF('Data Entry'!AJ117="Cefapirin benzathine",0.41,IF('Data Entry'!AJ117="Cefalexin benzathine",0.36,IF('Data Entry'!AJ117="Cloxacillin benzathine",0.43,IF('Data Entry'!AJ117="Oxacillin benzathine",0.69,IF('Data Entry'!AJ117="","","No aplica")))))))</f>
        <v/>
      </c>
      <c r="H114" s="65" t="str">
        <f>IF('Data Entry'!AM117="Benethamine benzylpenicillin",0.65,IF('Data Entry'!AM117="Benzathine benzylpenicillin",0.74,IF('Data Entry'!AM117="Cefapirin benzathine",0.41,IF('Data Entry'!AM117="Cefalexin benzathine",0.36,IF('Data Entry'!AM117="Cloxacillin benzathine",0.43,IF('Data Entry'!AM117="Oxacillin benzathine",0.69,IF('Data Entry'!AM117="","","No aplica")))))))</f>
        <v/>
      </c>
    </row>
    <row r="115" spans="5:8">
      <c r="E115" s="65" t="str">
        <f>IF('Data Entry'!AB118="Benethamine benzylpenicillin",0.65,IF('Data Entry'!AB118="Benzathine benzylpenicillin",0.74,IF('Data Entry'!AB118="Cefapirin benzathine",0.41,IF('Data Entry'!AB118="Cefalexin benzathine",0.36,IF('Data Entry'!AB118="Cloxacillin benzathine",0.43,IF('Data Entry'!AB118="Oxacillin benzathine",0.69,IF('Data Entry'!AB118="","","No aplica")))))))</f>
        <v/>
      </c>
      <c r="F115" s="65" t="str">
        <f>IF('Data Entry'!AG118="Benethamine benzylpenicillin",0.65,IF('Data Entry'!AG118="Benzathine benzylpenicillin",0.74,IF('Data Entry'!AG118="Cefapirin benzathine",0.41,IF('Data Entry'!AG118="Cefalexin benzathine",0.36,IF('Data Entry'!AG118="Cloxacillin benzathine",0.43,IF('Data Entry'!AG118="Oxacillin benzathine",0.69,IF('Data Entry'!AG118="","","No aplica")))))))</f>
        <v/>
      </c>
      <c r="G115" s="65" t="str">
        <f>IF('Data Entry'!AJ118="Benethamine benzylpenicillin",0.65,IF('Data Entry'!AJ118="Benzathine benzylpenicillin",0.74,IF('Data Entry'!AJ118="Cefapirin benzathine",0.41,IF('Data Entry'!AJ118="Cefalexin benzathine",0.36,IF('Data Entry'!AJ118="Cloxacillin benzathine",0.43,IF('Data Entry'!AJ118="Oxacillin benzathine",0.69,IF('Data Entry'!AJ118="","","No aplica")))))))</f>
        <v/>
      </c>
      <c r="H115" s="65" t="str">
        <f>IF('Data Entry'!AM118="Benethamine benzylpenicillin",0.65,IF('Data Entry'!AM118="Benzathine benzylpenicillin",0.74,IF('Data Entry'!AM118="Cefapirin benzathine",0.41,IF('Data Entry'!AM118="Cefalexin benzathine",0.36,IF('Data Entry'!AM118="Cloxacillin benzathine",0.43,IF('Data Entry'!AM118="Oxacillin benzathine",0.69,IF('Data Entry'!AM118="","","No aplica")))))))</f>
        <v/>
      </c>
    </row>
    <row r="116" spans="5:8">
      <c r="E116" s="65" t="str">
        <f>IF('Data Entry'!AB119="Benethamine benzylpenicillin",0.65,IF('Data Entry'!AB119="Benzathine benzylpenicillin",0.74,IF('Data Entry'!AB119="Cefapirin benzathine",0.41,IF('Data Entry'!AB119="Cefalexin benzathine",0.36,IF('Data Entry'!AB119="Cloxacillin benzathine",0.43,IF('Data Entry'!AB119="Oxacillin benzathine",0.69,IF('Data Entry'!AB119="","","No aplica")))))))</f>
        <v/>
      </c>
      <c r="F116" s="65" t="str">
        <f>IF('Data Entry'!AG119="Benethamine benzylpenicillin",0.65,IF('Data Entry'!AG119="Benzathine benzylpenicillin",0.74,IF('Data Entry'!AG119="Cefapirin benzathine",0.41,IF('Data Entry'!AG119="Cefalexin benzathine",0.36,IF('Data Entry'!AG119="Cloxacillin benzathine",0.43,IF('Data Entry'!AG119="Oxacillin benzathine",0.69,IF('Data Entry'!AG119="","","No aplica")))))))</f>
        <v/>
      </c>
      <c r="G116" s="65" t="str">
        <f>IF('Data Entry'!AJ119="Benethamine benzylpenicillin",0.65,IF('Data Entry'!AJ119="Benzathine benzylpenicillin",0.74,IF('Data Entry'!AJ119="Cefapirin benzathine",0.41,IF('Data Entry'!AJ119="Cefalexin benzathine",0.36,IF('Data Entry'!AJ119="Cloxacillin benzathine",0.43,IF('Data Entry'!AJ119="Oxacillin benzathine",0.69,IF('Data Entry'!AJ119="","","No aplica")))))))</f>
        <v/>
      </c>
      <c r="H116" s="65" t="str">
        <f>IF('Data Entry'!AM119="Benethamine benzylpenicillin",0.65,IF('Data Entry'!AM119="Benzathine benzylpenicillin",0.74,IF('Data Entry'!AM119="Cefapirin benzathine",0.41,IF('Data Entry'!AM119="Cefalexin benzathine",0.36,IF('Data Entry'!AM119="Cloxacillin benzathine",0.43,IF('Data Entry'!AM119="Oxacillin benzathine",0.69,IF('Data Entry'!AM119="","","No aplica")))))))</f>
        <v/>
      </c>
    </row>
    <row r="117" spans="5:8">
      <c r="E117" s="65" t="str">
        <f>IF('Data Entry'!AB120="Benethamine benzylpenicillin",0.65,IF('Data Entry'!AB120="Benzathine benzylpenicillin",0.74,IF('Data Entry'!AB120="Cefapirin benzathine",0.41,IF('Data Entry'!AB120="Cefalexin benzathine",0.36,IF('Data Entry'!AB120="Cloxacillin benzathine",0.43,IF('Data Entry'!AB120="Oxacillin benzathine",0.69,IF('Data Entry'!AB120="","","No aplica")))))))</f>
        <v/>
      </c>
      <c r="F117" s="65" t="str">
        <f>IF('Data Entry'!AG120="Benethamine benzylpenicillin",0.65,IF('Data Entry'!AG120="Benzathine benzylpenicillin",0.74,IF('Data Entry'!AG120="Cefapirin benzathine",0.41,IF('Data Entry'!AG120="Cefalexin benzathine",0.36,IF('Data Entry'!AG120="Cloxacillin benzathine",0.43,IF('Data Entry'!AG120="Oxacillin benzathine",0.69,IF('Data Entry'!AG120="","","No aplica")))))))</f>
        <v/>
      </c>
      <c r="G117" s="65" t="str">
        <f>IF('Data Entry'!AJ120="Benethamine benzylpenicillin",0.65,IF('Data Entry'!AJ120="Benzathine benzylpenicillin",0.74,IF('Data Entry'!AJ120="Cefapirin benzathine",0.41,IF('Data Entry'!AJ120="Cefalexin benzathine",0.36,IF('Data Entry'!AJ120="Cloxacillin benzathine",0.43,IF('Data Entry'!AJ120="Oxacillin benzathine",0.69,IF('Data Entry'!AJ120="","","No aplica")))))))</f>
        <v/>
      </c>
      <c r="H117" s="65" t="str">
        <f>IF('Data Entry'!AM120="Benethamine benzylpenicillin",0.65,IF('Data Entry'!AM120="Benzathine benzylpenicillin",0.74,IF('Data Entry'!AM120="Cefapirin benzathine",0.41,IF('Data Entry'!AM120="Cefalexin benzathine",0.36,IF('Data Entry'!AM120="Cloxacillin benzathine",0.43,IF('Data Entry'!AM120="Oxacillin benzathine",0.69,IF('Data Entry'!AM120="","","No aplica")))))))</f>
        <v/>
      </c>
    </row>
    <row r="118" spans="5:8">
      <c r="E118" s="65" t="str">
        <f>IF('Data Entry'!AB121="Benethamine benzylpenicillin",0.65,IF('Data Entry'!AB121="Benzathine benzylpenicillin",0.74,IF('Data Entry'!AB121="Cefapirin benzathine",0.41,IF('Data Entry'!AB121="Cefalexin benzathine",0.36,IF('Data Entry'!AB121="Cloxacillin benzathine",0.43,IF('Data Entry'!AB121="Oxacillin benzathine",0.69,IF('Data Entry'!AB121="","","No aplica")))))))</f>
        <v/>
      </c>
      <c r="F118" s="65" t="str">
        <f>IF('Data Entry'!AG121="Benethamine benzylpenicillin",0.65,IF('Data Entry'!AG121="Benzathine benzylpenicillin",0.74,IF('Data Entry'!AG121="Cefapirin benzathine",0.41,IF('Data Entry'!AG121="Cefalexin benzathine",0.36,IF('Data Entry'!AG121="Cloxacillin benzathine",0.43,IF('Data Entry'!AG121="Oxacillin benzathine",0.69,IF('Data Entry'!AG121="","","No aplica")))))))</f>
        <v/>
      </c>
      <c r="G118" s="65" t="str">
        <f>IF('Data Entry'!AJ121="Benethamine benzylpenicillin",0.65,IF('Data Entry'!AJ121="Benzathine benzylpenicillin",0.74,IF('Data Entry'!AJ121="Cefapirin benzathine",0.41,IF('Data Entry'!AJ121="Cefalexin benzathine",0.36,IF('Data Entry'!AJ121="Cloxacillin benzathine",0.43,IF('Data Entry'!AJ121="Oxacillin benzathine",0.69,IF('Data Entry'!AJ121="","","No aplica")))))))</f>
        <v/>
      </c>
      <c r="H118" s="65" t="str">
        <f>IF('Data Entry'!AM121="Benethamine benzylpenicillin",0.65,IF('Data Entry'!AM121="Benzathine benzylpenicillin",0.74,IF('Data Entry'!AM121="Cefapirin benzathine",0.41,IF('Data Entry'!AM121="Cefalexin benzathine",0.36,IF('Data Entry'!AM121="Cloxacillin benzathine",0.43,IF('Data Entry'!AM121="Oxacillin benzathine",0.69,IF('Data Entry'!AM121="","","No aplica")))))))</f>
        <v/>
      </c>
    </row>
    <row r="119" spans="5:8">
      <c r="E119" s="65" t="str">
        <f>IF('Data Entry'!AB122="Benethamine benzylpenicillin",0.65,IF('Data Entry'!AB122="Benzathine benzylpenicillin",0.74,IF('Data Entry'!AB122="Cefapirin benzathine",0.41,IF('Data Entry'!AB122="Cefalexin benzathine",0.36,IF('Data Entry'!AB122="Cloxacillin benzathine",0.43,IF('Data Entry'!AB122="Oxacillin benzathine",0.69,IF('Data Entry'!AB122="","","No aplica")))))))</f>
        <v/>
      </c>
      <c r="F119" s="65" t="str">
        <f>IF('Data Entry'!AG122="Benethamine benzylpenicillin",0.65,IF('Data Entry'!AG122="Benzathine benzylpenicillin",0.74,IF('Data Entry'!AG122="Cefapirin benzathine",0.41,IF('Data Entry'!AG122="Cefalexin benzathine",0.36,IF('Data Entry'!AG122="Cloxacillin benzathine",0.43,IF('Data Entry'!AG122="Oxacillin benzathine",0.69,IF('Data Entry'!AG122="","","No aplica")))))))</f>
        <v/>
      </c>
      <c r="G119" s="65" t="str">
        <f>IF('Data Entry'!AJ122="Benethamine benzylpenicillin",0.65,IF('Data Entry'!AJ122="Benzathine benzylpenicillin",0.74,IF('Data Entry'!AJ122="Cefapirin benzathine",0.41,IF('Data Entry'!AJ122="Cefalexin benzathine",0.36,IF('Data Entry'!AJ122="Cloxacillin benzathine",0.43,IF('Data Entry'!AJ122="Oxacillin benzathine",0.69,IF('Data Entry'!AJ122="","","No aplica")))))))</f>
        <v/>
      </c>
      <c r="H119" s="65" t="str">
        <f>IF('Data Entry'!AM122="Benethamine benzylpenicillin",0.65,IF('Data Entry'!AM122="Benzathine benzylpenicillin",0.74,IF('Data Entry'!AM122="Cefapirin benzathine",0.41,IF('Data Entry'!AM122="Cefalexin benzathine",0.36,IF('Data Entry'!AM122="Cloxacillin benzathine",0.43,IF('Data Entry'!AM122="Oxacillin benzathine",0.69,IF('Data Entry'!AM122="","","No aplica")))))))</f>
        <v/>
      </c>
    </row>
    <row r="120" spans="5:8">
      <c r="E120" s="65" t="str">
        <f>IF('Data Entry'!AB123="Benethamine benzylpenicillin",0.65,IF('Data Entry'!AB123="Benzathine benzylpenicillin",0.74,IF('Data Entry'!AB123="Cefapirin benzathine",0.41,IF('Data Entry'!AB123="Cefalexin benzathine",0.36,IF('Data Entry'!AB123="Cloxacillin benzathine",0.43,IF('Data Entry'!AB123="Oxacillin benzathine",0.69,IF('Data Entry'!AB123="","","No aplica")))))))</f>
        <v/>
      </c>
      <c r="F120" s="65" t="str">
        <f>IF('Data Entry'!AG123="Benethamine benzylpenicillin",0.65,IF('Data Entry'!AG123="Benzathine benzylpenicillin",0.74,IF('Data Entry'!AG123="Cefapirin benzathine",0.41,IF('Data Entry'!AG123="Cefalexin benzathine",0.36,IF('Data Entry'!AG123="Cloxacillin benzathine",0.43,IF('Data Entry'!AG123="Oxacillin benzathine",0.69,IF('Data Entry'!AG123="","","No aplica")))))))</f>
        <v/>
      </c>
      <c r="G120" s="65" t="str">
        <f>IF('Data Entry'!AJ123="Benethamine benzylpenicillin",0.65,IF('Data Entry'!AJ123="Benzathine benzylpenicillin",0.74,IF('Data Entry'!AJ123="Cefapirin benzathine",0.41,IF('Data Entry'!AJ123="Cefalexin benzathine",0.36,IF('Data Entry'!AJ123="Cloxacillin benzathine",0.43,IF('Data Entry'!AJ123="Oxacillin benzathine",0.69,IF('Data Entry'!AJ123="","","No aplica")))))))</f>
        <v/>
      </c>
      <c r="H120" s="65" t="str">
        <f>IF('Data Entry'!AM123="Benethamine benzylpenicillin",0.65,IF('Data Entry'!AM123="Benzathine benzylpenicillin",0.74,IF('Data Entry'!AM123="Cefapirin benzathine",0.41,IF('Data Entry'!AM123="Cefalexin benzathine",0.36,IF('Data Entry'!AM123="Cloxacillin benzathine",0.43,IF('Data Entry'!AM123="Oxacillin benzathine",0.69,IF('Data Entry'!AM123="","","No aplica")))))))</f>
        <v/>
      </c>
    </row>
    <row r="121" spans="5:8">
      <c r="E121" s="65" t="str">
        <f>IF('Data Entry'!AB124="Benethamine benzylpenicillin",0.65,IF('Data Entry'!AB124="Benzathine benzylpenicillin",0.74,IF('Data Entry'!AB124="Cefapirin benzathine",0.41,IF('Data Entry'!AB124="Cefalexin benzathine",0.36,IF('Data Entry'!AB124="Cloxacillin benzathine",0.43,IF('Data Entry'!AB124="Oxacillin benzathine",0.69,IF('Data Entry'!AB124="","","No aplica")))))))</f>
        <v/>
      </c>
      <c r="F121" s="65" t="str">
        <f>IF('Data Entry'!AG124="Benethamine benzylpenicillin",0.65,IF('Data Entry'!AG124="Benzathine benzylpenicillin",0.74,IF('Data Entry'!AG124="Cefapirin benzathine",0.41,IF('Data Entry'!AG124="Cefalexin benzathine",0.36,IF('Data Entry'!AG124="Cloxacillin benzathine",0.43,IF('Data Entry'!AG124="Oxacillin benzathine",0.69,IF('Data Entry'!AG124="","","No aplica")))))))</f>
        <v/>
      </c>
      <c r="G121" s="65" t="str">
        <f>IF('Data Entry'!AJ124="Benethamine benzylpenicillin",0.65,IF('Data Entry'!AJ124="Benzathine benzylpenicillin",0.74,IF('Data Entry'!AJ124="Cefapirin benzathine",0.41,IF('Data Entry'!AJ124="Cefalexin benzathine",0.36,IF('Data Entry'!AJ124="Cloxacillin benzathine",0.43,IF('Data Entry'!AJ124="Oxacillin benzathine",0.69,IF('Data Entry'!AJ124="","","No aplica")))))))</f>
        <v/>
      </c>
      <c r="H121" s="65" t="str">
        <f>IF('Data Entry'!AM124="Benethamine benzylpenicillin",0.65,IF('Data Entry'!AM124="Benzathine benzylpenicillin",0.74,IF('Data Entry'!AM124="Cefapirin benzathine",0.41,IF('Data Entry'!AM124="Cefalexin benzathine",0.36,IF('Data Entry'!AM124="Cloxacillin benzathine",0.43,IF('Data Entry'!AM124="Oxacillin benzathine",0.69,IF('Data Entry'!AM124="","","No aplica")))))))</f>
        <v/>
      </c>
    </row>
    <row r="122" spans="5:8">
      <c r="E122" s="65" t="str">
        <f>IF('Data Entry'!AB125="Benethamine benzylpenicillin",0.65,IF('Data Entry'!AB125="Benzathine benzylpenicillin",0.74,IF('Data Entry'!AB125="Cefapirin benzathine",0.41,IF('Data Entry'!AB125="Cefalexin benzathine",0.36,IF('Data Entry'!AB125="Cloxacillin benzathine",0.43,IF('Data Entry'!AB125="Oxacillin benzathine",0.69,IF('Data Entry'!AB125="","","No aplica")))))))</f>
        <v/>
      </c>
      <c r="F122" s="65" t="str">
        <f>IF('Data Entry'!AG125="Benethamine benzylpenicillin",0.65,IF('Data Entry'!AG125="Benzathine benzylpenicillin",0.74,IF('Data Entry'!AG125="Cefapirin benzathine",0.41,IF('Data Entry'!AG125="Cefalexin benzathine",0.36,IF('Data Entry'!AG125="Cloxacillin benzathine",0.43,IF('Data Entry'!AG125="Oxacillin benzathine",0.69,IF('Data Entry'!AG125="","","No aplica")))))))</f>
        <v/>
      </c>
      <c r="G122" s="65" t="str">
        <f>IF('Data Entry'!AJ125="Benethamine benzylpenicillin",0.65,IF('Data Entry'!AJ125="Benzathine benzylpenicillin",0.74,IF('Data Entry'!AJ125="Cefapirin benzathine",0.41,IF('Data Entry'!AJ125="Cefalexin benzathine",0.36,IF('Data Entry'!AJ125="Cloxacillin benzathine",0.43,IF('Data Entry'!AJ125="Oxacillin benzathine",0.69,IF('Data Entry'!AJ125="","","No aplica")))))))</f>
        <v/>
      </c>
      <c r="H122" s="65" t="str">
        <f>IF('Data Entry'!AM125="Benethamine benzylpenicillin",0.65,IF('Data Entry'!AM125="Benzathine benzylpenicillin",0.74,IF('Data Entry'!AM125="Cefapirin benzathine",0.41,IF('Data Entry'!AM125="Cefalexin benzathine",0.36,IF('Data Entry'!AM125="Cloxacillin benzathine",0.43,IF('Data Entry'!AM125="Oxacillin benzathine",0.69,IF('Data Entry'!AM125="","","No aplica")))))))</f>
        <v/>
      </c>
    </row>
    <row r="123" spans="5:8">
      <c r="E123" s="65" t="str">
        <f>IF('Data Entry'!AB126="Benethamine benzylpenicillin",0.65,IF('Data Entry'!AB126="Benzathine benzylpenicillin",0.74,IF('Data Entry'!AB126="Cefapirin benzathine",0.41,IF('Data Entry'!AB126="Cefalexin benzathine",0.36,IF('Data Entry'!AB126="Cloxacillin benzathine",0.43,IF('Data Entry'!AB126="Oxacillin benzathine",0.69,IF('Data Entry'!AB126="","","No aplica")))))))</f>
        <v/>
      </c>
      <c r="F123" s="65" t="str">
        <f>IF('Data Entry'!AG126="Benethamine benzylpenicillin",0.65,IF('Data Entry'!AG126="Benzathine benzylpenicillin",0.74,IF('Data Entry'!AG126="Cefapirin benzathine",0.41,IF('Data Entry'!AG126="Cefalexin benzathine",0.36,IF('Data Entry'!AG126="Cloxacillin benzathine",0.43,IF('Data Entry'!AG126="Oxacillin benzathine",0.69,IF('Data Entry'!AG126="","","No aplica")))))))</f>
        <v/>
      </c>
      <c r="G123" s="65" t="str">
        <f>IF('Data Entry'!AJ126="Benethamine benzylpenicillin",0.65,IF('Data Entry'!AJ126="Benzathine benzylpenicillin",0.74,IF('Data Entry'!AJ126="Cefapirin benzathine",0.41,IF('Data Entry'!AJ126="Cefalexin benzathine",0.36,IF('Data Entry'!AJ126="Cloxacillin benzathine",0.43,IF('Data Entry'!AJ126="Oxacillin benzathine",0.69,IF('Data Entry'!AJ126="","","No aplica")))))))</f>
        <v/>
      </c>
      <c r="H123" s="65" t="str">
        <f>IF('Data Entry'!AM126="Benethamine benzylpenicillin",0.65,IF('Data Entry'!AM126="Benzathine benzylpenicillin",0.74,IF('Data Entry'!AM126="Cefapirin benzathine",0.41,IF('Data Entry'!AM126="Cefalexin benzathine",0.36,IF('Data Entry'!AM126="Cloxacillin benzathine",0.43,IF('Data Entry'!AM126="Oxacillin benzathine",0.69,IF('Data Entry'!AM126="","","No aplica")))))))</f>
        <v/>
      </c>
    </row>
    <row r="124" spans="5:8">
      <c r="E124" s="65" t="str">
        <f>IF('Data Entry'!AB127="Benethamine benzylpenicillin",0.65,IF('Data Entry'!AB127="Benzathine benzylpenicillin",0.74,IF('Data Entry'!AB127="Cefapirin benzathine",0.41,IF('Data Entry'!AB127="Cefalexin benzathine",0.36,IF('Data Entry'!AB127="Cloxacillin benzathine",0.43,IF('Data Entry'!AB127="Oxacillin benzathine",0.69,IF('Data Entry'!AB127="","","No aplica")))))))</f>
        <v/>
      </c>
      <c r="F124" s="65" t="str">
        <f>IF('Data Entry'!AG127="Benethamine benzylpenicillin",0.65,IF('Data Entry'!AG127="Benzathine benzylpenicillin",0.74,IF('Data Entry'!AG127="Cefapirin benzathine",0.41,IF('Data Entry'!AG127="Cefalexin benzathine",0.36,IF('Data Entry'!AG127="Cloxacillin benzathine",0.43,IF('Data Entry'!AG127="Oxacillin benzathine",0.69,IF('Data Entry'!AG127="","","No aplica")))))))</f>
        <v/>
      </c>
      <c r="G124" s="65" t="str">
        <f>IF('Data Entry'!AJ127="Benethamine benzylpenicillin",0.65,IF('Data Entry'!AJ127="Benzathine benzylpenicillin",0.74,IF('Data Entry'!AJ127="Cefapirin benzathine",0.41,IF('Data Entry'!AJ127="Cefalexin benzathine",0.36,IF('Data Entry'!AJ127="Cloxacillin benzathine",0.43,IF('Data Entry'!AJ127="Oxacillin benzathine",0.69,IF('Data Entry'!AJ127="","","No aplica")))))))</f>
        <v/>
      </c>
      <c r="H124" s="65" t="str">
        <f>IF('Data Entry'!AM127="Benethamine benzylpenicillin",0.65,IF('Data Entry'!AM127="Benzathine benzylpenicillin",0.74,IF('Data Entry'!AM127="Cefapirin benzathine",0.41,IF('Data Entry'!AM127="Cefalexin benzathine",0.36,IF('Data Entry'!AM127="Cloxacillin benzathine",0.43,IF('Data Entry'!AM127="Oxacillin benzathine",0.69,IF('Data Entry'!AM127="","","No aplica")))))))</f>
        <v/>
      </c>
    </row>
    <row r="125" spans="5:8">
      <c r="E125" s="65" t="str">
        <f>IF('Data Entry'!AB128="Benethamine benzylpenicillin",0.65,IF('Data Entry'!AB128="Benzathine benzylpenicillin",0.74,IF('Data Entry'!AB128="Cefapirin benzathine",0.41,IF('Data Entry'!AB128="Cefalexin benzathine",0.36,IF('Data Entry'!AB128="Cloxacillin benzathine",0.43,IF('Data Entry'!AB128="Oxacillin benzathine",0.69,IF('Data Entry'!AB128="","","No aplica")))))))</f>
        <v/>
      </c>
      <c r="F125" s="65" t="str">
        <f>IF('Data Entry'!AG128="Benethamine benzylpenicillin",0.65,IF('Data Entry'!AG128="Benzathine benzylpenicillin",0.74,IF('Data Entry'!AG128="Cefapirin benzathine",0.41,IF('Data Entry'!AG128="Cefalexin benzathine",0.36,IF('Data Entry'!AG128="Cloxacillin benzathine",0.43,IF('Data Entry'!AG128="Oxacillin benzathine",0.69,IF('Data Entry'!AG128="","","No aplica")))))))</f>
        <v/>
      </c>
      <c r="G125" s="65" t="str">
        <f>IF('Data Entry'!AJ128="Benethamine benzylpenicillin",0.65,IF('Data Entry'!AJ128="Benzathine benzylpenicillin",0.74,IF('Data Entry'!AJ128="Cefapirin benzathine",0.41,IF('Data Entry'!AJ128="Cefalexin benzathine",0.36,IF('Data Entry'!AJ128="Cloxacillin benzathine",0.43,IF('Data Entry'!AJ128="Oxacillin benzathine",0.69,IF('Data Entry'!AJ128="","","No aplica")))))))</f>
        <v/>
      </c>
      <c r="H125" s="65" t="str">
        <f>IF('Data Entry'!AM128="Benethamine benzylpenicillin",0.65,IF('Data Entry'!AM128="Benzathine benzylpenicillin",0.74,IF('Data Entry'!AM128="Cefapirin benzathine",0.41,IF('Data Entry'!AM128="Cefalexin benzathine",0.36,IF('Data Entry'!AM128="Cloxacillin benzathine",0.43,IF('Data Entry'!AM128="Oxacillin benzathine",0.69,IF('Data Entry'!AM128="","","No aplica")))))))</f>
        <v/>
      </c>
    </row>
    <row r="126" spans="5:8">
      <c r="E126" s="65" t="str">
        <f>IF('Data Entry'!AB129="Benethamine benzylpenicillin",0.65,IF('Data Entry'!AB129="Benzathine benzylpenicillin",0.74,IF('Data Entry'!AB129="Cefapirin benzathine",0.41,IF('Data Entry'!AB129="Cefalexin benzathine",0.36,IF('Data Entry'!AB129="Cloxacillin benzathine",0.43,IF('Data Entry'!AB129="Oxacillin benzathine",0.69,IF('Data Entry'!AB129="","","No aplica")))))))</f>
        <v/>
      </c>
      <c r="F126" s="65" t="str">
        <f>IF('Data Entry'!AG129="Benethamine benzylpenicillin",0.65,IF('Data Entry'!AG129="Benzathine benzylpenicillin",0.74,IF('Data Entry'!AG129="Cefapirin benzathine",0.41,IF('Data Entry'!AG129="Cefalexin benzathine",0.36,IF('Data Entry'!AG129="Cloxacillin benzathine",0.43,IF('Data Entry'!AG129="Oxacillin benzathine",0.69,IF('Data Entry'!AG129="","","No aplica")))))))</f>
        <v/>
      </c>
      <c r="G126" s="65" t="str">
        <f>IF('Data Entry'!AJ129="Benethamine benzylpenicillin",0.65,IF('Data Entry'!AJ129="Benzathine benzylpenicillin",0.74,IF('Data Entry'!AJ129="Cefapirin benzathine",0.41,IF('Data Entry'!AJ129="Cefalexin benzathine",0.36,IF('Data Entry'!AJ129="Cloxacillin benzathine",0.43,IF('Data Entry'!AJ129="Oxacillin benzathine",0.69,IF('Data Entry'!AJ129="","","No aplica")))))))</f>
        <v/>
      </c>
      <c r="H126" s="65" t="str">
        <f>IF('Data Entry'!AM129="Benethamine benzylpenicillin",0.65,IF('Data Entry'!AM129="Benzathine benzylpenicillin",0.74,IF('Data Entry'!AM129="Cefapirin benzathine",0.41,IF('Data Entry'!AM129="Cefalexin benzathine",0.36,IF('Data Entry'!AM129="Cloxacillin benzathine",0.43,IF('Data Entry'!AM129="Oxacillin benzathine",0.69,IF('Data Entry'!AM129="","","No aplica")))))))</f>
        <v/>
      </c>
    </row>
    <row r="127" spans="5:8">
      <c r="E127" s="65" t="str">
        <f>IF('Data Entry'!AB130="Benethamine benzylpenicillin",0.65,IF('Data Entry'!AB130="Benzathine benzylpenicillin",0.74,IF('Data Entry'!AB130="Cefapirin benzathine",0.41,IF('Data Entry'!AB130="Cefalexin benzathine",0.36,IF('Data Entry'!AB130="Cloxacillin benzathine",0.43,IF('Data Entry'!AB130="Oxacillin benzathine",0.69,IF('Data Entry'!AB130="","","No aplica")))))))</f>
        <v/>
      </c>
      <c r="F127" s="65" t="str">
        <f>IF('Data Entry'!AG130="Benethamine benzylpenicillin",0.65,IF('Data Entry'!AG130="Benzathine benzylpenicillin",0.74,IF('Data Entry'!AG130="Cefapirin benzathine",0.41,IF('Data Entry'!AG130="Cefalexin benzathine",0.36,IF('Data Entry'!AG130="Cloxacillin benzathine",0.43,IF('Data Entry'!AG130="Oxacillin benzathine",0.69,IF('Data Entry'!AG130="","","No aplica")))))))</f>
        <v/>
      </c>
      <c r="G127" s="65" t="str">
        <f>IF('Data Entry'!AJ130="Benethamine benzylpenicillin",0.65,IF('Data Entry'!AJ130="Benzathine benzylpenicillin",0.74,IF('Data Entry'!AJ130="Cefapirin benzathine",0.41,IF('Data Entry'!AJ130="Cefalexin benzathine",0.36,IF('Data Entry'!AJ130="Cloxacillin benzathine",0.43,IF('Data Entry'!AJ130="Oxacillin benzathine",0.69,IF('Data Entry'!AJ130="","","No aplica")))))))</f>
        <v/>
      </c>
      <c r="H127" s="65" t="str">
        <f>IF('Data Entry'!AM130="Benethamine benzylpenicillin",0.65,IF('Data Entry'!AM130="Benzathine benzylpenicillin",0.74,IF('Data Entry'!AM130="Cefapirin benzathine",0.41,IF('Data Entry'!AM130="Cefalexin benzathine",0.36,IF('Data Entry'!AM130="Cloxacillin benzathine",0.43,IF('Data Entry'!AM130="Oxacillin benzathine",0.69,IF('Data Entry'!AM130="","","No aplica")))))))</f>
        <v/>
      </c>
    </row>
    <row r="128" spans="5:8">
      <c r="E128" s="65" t="str">
        <f>IF('Data Entry'!AB131="Benethamine benzylpenicillin",0.65,IF('Data Entry'!AB131="Benzathine benzylpenicillin",0.74,IF('Data Entry'!AB131="Cefapirin benzathine",0.41,IF('Data Entry'!AB131="Cefalexin benzathine",0.36,IF('Data Entry'!AB131="Cloxacillin benzathine",0.43,IF('Data Entry'!AB131="Oxacillin benzathine",0.69,IF('Data Entry'!AB131="","","No aplica")))))))</f>
        <v/>
      </c>
      <c r="F128" s="65" t="str">
        <f>IF('Data Entry'!AG131="Benethamine benzylpenicillin",0.65,IF('Data Entry'!AG131="Benzathine benzylpenicillin",0.74,IF('Data Entry'!AG131="Cefapirin benzathine",0.41,IF('Data Entry'!AG131="Cefalexin benzathine",0.36,IF('Data Entry'!AG131="Cloxacillin benzathine",0.43,IF('Data Entry'!AG131="Oxacillin benzathine",0.69,IF('Data Entry'!AG131="","","No aplica")))))))</f>
        <v/>
      </c>
      <c r="G128" s="65" t="str">
        <f>IF('Data Entry'!AJ131="Benethamine benzylpenicillin",0.65,IF('Data Entry'!AJ131="Benzathine benzylpenicillin",0.74,IF('Data Entry'!AJ131="Cefapirin benzathine",0.41,IF('Data Entry'!AJ131="Cefalexin benzathine",0.36,IF('Data Entry'!AJ131="Cloxacillin benzathine",0.43,IF('Data Entry'!AJ131="Oxacillin benzathine",0.69,IF('Data Entry'!AJ131="","","No aplica")))))))</f>
        <v/>
      </c>
      <c r="H128" s="65" t="str">
        <f>IF('Data Entry'!AM131="Benethamine benzylpenicillin",0.65,IF('Data Entry'!AM131="Benzathine benzylpenicillin",0.74,IF('Data Entry'!AM131="Cefapirin benzathine",0.41,IF('Data Entry'!AM131="Cefalexin benzathine",0.36,IF('Data Entry'!AM131="Cloxacillin benzathine",0.43,IF('Data Entry'!AM131="Oxacillin benzathine",0.69,IF('Data Entry'!AM131="","","No aplica")))))))</f>
        <v/>
      </c>
    </row>
    <row r="129" spans="5:8">
      <c r="E129" s="65" t="str">
        <f>IF('Data Entry'!AB132="Benethamine benzylpenicillin",0.65,IF('Data Entry'!AB132="Benzathine benzylpenicillin",0.74,IF('Data Entry'!AB132="Cefapirin benzathine",0.41,IF('Data Entry'!AB132="Cefalexin benzathine",0.36,IF('Data Entry'!AB132="Cloxacillin benzathine",0.43,IF('Data Entry'!AB132="Oxacillin benzathine",0.69,IF('Data Entry'!AB132="","","No aplica")))))))</f>
        <v/>
      </c>
      <c r="F129" s="65" t="str">
        <f>IF('Data Entry'!AG132="Benethamine benzylpenicillin",0.65,IF('Data Entry'!AG132="Benzathine benzylpenicillin",0.74,IF('Data Entry'!AG132="Cefapirin benzathine",0.41,IF('Data Entry'!AG132="Cefalexin benzathine",0.36,IF('Data Entry'!AG132="Cloxacillin benzathine",0.43,IF('Data Entry'!AG132="Oxacillin benzathine",0.69,IF('Data Entry'!AG132="","","No aplica")))))))</f>
        <v/>
      </c>
      <c r="G129" s="65" t="str">
        <f>IF('Data Entry'!AJ132="Benethamine benzylpenicillin",0.65,IF('Data Entry'!AJ132="Benzathine benzylpenicillin",0.74,IF('Data Entry'!AJ132="Cefapirin benzathine",0.41,IF('Data Entry'!AJ132="Cefalexin benzathine",0.36,IF('Data Entry'!AJ132="Cloxacillin benzathine",0.43,IF('Data Entry'!AJ132="Oxacillin benzathine",0.69,IF('Data Entry'!AJ132="","","No aplica")))))))</f>
        <v/>
      </c>
      <c r="H129" s="65" t="str">
        <f>IF('Data Entry'!AM132="Benethamine benzylpenicillin",0.65,IF('Data Entry'!AM132="Benzathine benzylpenicillin",0.74,IF('Data Entry'!AM132="Cefapirin benzathine",0.41,IF('Data Entry'!AM132="Cefalexin benzathine",0.36,IF('Data Entry'!AM132="Cloxacillin benzathine",0.43,IF('Data Entry'!AM132="Oxacillin benzathine",0.69,IF('Data Entry'!AM132="","","No aplica")))))))</f>
        <v/>
      </c>
    </row>
    <row r="130" spans="5:8">
      <c r="E130" s="65" t="str">
        <f>IF('Data Entry'!AB133="Benethamine benzylpenicillin",0.65,IF('Data Entry'!AB133="Benzathine benzylpenicillin",0.74,IF('Data Entry'!AB133="Cefapirin benzathine",0.41,IF('Data Entry'!AB133="Cefalexin benzathine",0.36,IF('Data Entry'!AB133="Cloxacillin benzathine",0.43,IF('Data Entry'!AB133="Oxacillin benzathine",0.69,IF('Data Entry'!AB133="","","No aplica")))))))</f>
        <v/>
      </c>
      <c r="F130" s="65" t="str">
        <f>IF('Data Entry'!AG133="Benethamine benzylpenicillin",0.65,IF('Data Entry'!AG133="Benzathine benzylpenicillin",0.74,IF('Data Entry'!AG133="Cefapirin benzathine",0.41,IF('Data Entry'!AG133="Cefalexin benzathine",0.36,IF('Data Entry'!AG133="Cloxacillin benzathine",0.43,IF('Data Entry'!AG133="Oxacillin benzathine",0.69,IF('Data Entry'!AG133="","","No aplica")))))))</f>
        <v/>
      </c>
      <c r="G130" s="65" t="str">
        <f>IF('Data Entry'!AJ133="Benethamine benzylpenicillin",0.65,IF('Data Entry'!AJ133="Benzathine benzylpenicillin",0.74,IF('Data Entry'!AJ133="Cefapirin benzathine",0.41,IF('Data Entry'!AJ133="Cefalexin benzathine",0.36,IF('Data Entry'!AJ133="Cloxacillin benzathine",0.43,IF('Data Entry'!AJ133="Oxacillin benzathine",0.69,IF('Data Entry'!AJ133="","","No aplica")))))))</f>
        <v/>
      </c>
      <c r="H130" s="65" t="str">
        <f>IF('Data Entry'!AM133="Benethamine benzylpenicillin",0.65,IF('Data Entry'!AM133="Benzathine benzylpenicillin",0.74,IF('Data Entry'!AM133="Cefapirin benzathine",0.41,IF('Data Entry'!AM133="Cefalexin benzathine",0.36,IF('Data Entry'!AM133="Cloxacillin benzathine",0.43,IF('Data Entry'!AM133="Oxacillin benzathine",0.69,IF('Data Entry'!AM133="","","No aplica")))))))</f>
        <v/>
      </c>
    </row>
    <row r="131" spans="5:8">
      <c r="E131" s="65" t="str">
        <f>IF('Data Entry'!AB134="Benethamine benzylpenicillin",0.65,IF('Data Entry'!AB134="Benzathine benzylpenicillin",0.74,IF('Data Entry'!AB134="Cefapirin benzathine",0.41,IF('Data Entry'!AB134="Cefalexin benzathine",0.36,IF('Data Entry'!AB134="Cloxacillin benzathine",0.43,IF('Data Entry'!AB134="Oxacillin benzathine",0.69,IF('Data Entry'!AB134="","","No aplica")))))))</f>
        <v/>
      </c>
      <c r="F131" s="65" t="str">
        <f>IF('Data Entry'!AG134="Benethamine benzylpenicillin",0.65,IF('Data Entry'!AG134="Benzathine benzylpenicillin",0.74,IF('Data Entry'!AG134="Cefapirin benzathine",0.41,IF('Data Entry'!AG134="Cefalexin benzathine",0.36,IF('Data Entry'!AG134="Cloxacillin benzathine",0.43,IF('Data Entry'!AG134="Oxacillin benzathine",0.69,IF('Data Entry'!AG134="","","No aplica")))))))</f>
        <v/>
      </c>
      <c r="G131" s="65" t="str">
        <f>IF('Data Entry'!AJ134="Benethamine benzylpenicillin",0.65,IF('Data Entry'!AJ134="Benzathine benzylpenicillin",0.74,IF('Data Entry'!AJ134="Cefapirin benzathine",0.41,IF('Data Entry'!AJ134="Cefalexin benzathine",0.36,IF('Data Entry'!AJ134="Cloxacillin benzathine",0.43,IF('Data Entry'!AJ134="Oxacillin benzathine",0.69,IF('Data Entry'!AJ134="","","No aplica")))))))</f>
        <v/>
      </c>
      <c r="H131" s="65" t="str">
        <f>IF('Data Entry'!AM134="Benethamine benzylpenicillin",0.65,IF('Data Entry'!AM134="Benzathine benzylpenicillin",0.74,IF('Data Entry'!AM134="Cefapirin benzathine",0.41,IF('Data Entry'!AM134="Cefalexin benzathine",0.36,IF('Data Entry'!AM134="Cloxacillin benzathine",0.43,IF('Data Entry'!AM134="Oxacillin benzathine",0.69,IF('Data Entry'!AM134="","","No aplica")))))))</f>
        <v/>
      </c>
    </row>
    <row r="132" spans="5:8">
      <c r="E132" s="65" t="str">
        <f>IF('Data Entry'!AB135="Benethamine benzylpenicillin",0.65,IF('Data Entry'!AB135="Benzathine benzylpenicillin",0.74,IF('Data Entry'!AB135="Cefapirin benzathine",0.41,IF('Data Entry'!AB135="Cefalexin benzathine",0.36,IF('Data Entry'!AB135="Cloxacillin benzathine",0.43,IF('Data Entry'!AB135="Oxacillin benzathine",0.69,IF('Data Entry'!AB135="","","No aplica")))))))</f>
        <v/>
      </c>
      <c r="F132" s="65" t="str">
        <f>IF('Data Entry'!AG135="Benethamine benzylpenicillin",0.65,IF('Data Entry'!AG135="Benzathine benzylpenicillin",0.74,IF('Data Entry'!AG135="Cefapirin benzathine",0.41,IF('Data Entry'!AG135="Cefalexin benzathine",0.36,IF('Data Entry'!AG135="Cloxacillin benzathine",0.43,IF('Data Entry'!AG135="Oxacillin benzathine",0.69,IF('Data Entry'!AG135="","","No aplica")))))))</f>
        <v/>
      </c>
      <c r="G132" s="65" t="str">
        <f>IF('Data Entry'!AJ135="Benethamine benzylpenicillin",0.65,IF('Data Entry'!AJ135="Benzathine benzylpenicillin",0.74,IF('Data Entry'!AJ135="Cefapirin benzathine",0.41,IF('Data Entry'!AJ135="Cefalexin benzathine",0.36,IF('Data Entry'!AJ135="Cloxacillin benzathine",0.43,IF('Data Entry'!AJ135="Oxacillin benzathine",0.69,IF('Data Entry'!AJ135="","","No aplica")))))))</f>
        <v/>
      </c>
      <c r="H132" s="65" t="str">
        <f>IF('Data Entry'!AM135="Benethamine benzylpenicillin",0.65,IF('Data Entry'!AM135="Benzathine benzylpenicillin",0.74,IF('Data Entry'!AM135="Cefapirin benzathine",0.41,IF('Data Entry'!AM135="Cefalexin benzathine",0.36,IF('Data Entry'!AM135="Cloxacillin benzathine",0.43,IF('Data Entry'!AM135="Oxacillin benzathine",0.69,IF('Data Entry'!AM135="","","No aplica")))))))</f>
        <v/>
      </c>
    </row>
    <row r="133" spans="5:8">
      <c r="E133" s="65" t="str">
        <f>IF('Data Entry'!AB136="Benethamine benzylpenicillin",0.65,IF('Data Entry'!AB136="Benzathine benzylpenicillin",0.74,IF('Data Entry'!AB136="Cefapirin benzathine",0.41,IF('Data Entry'!AB136="Cefalexin benzathine",0.36,IF('Data Entry'!AB136="Cloxacillin benzathine",0.43,IF('Data Entry'!AB136="Oxacillin benzathine",0.69,IF('Data Entry'!AB136="","","No aplica")))))))</f>
        <v/>
      </c>
      <c r="F133" s="65" t="str">
        <f>IF('Data Entry'!AG136="Benethamine benzylpenicillin",0.65,IF('Data Entry'!AG136="Benzathine benzylpenicillin",0.74,IF('Data Entry'!AG136="Cefapirin benzathine",0.41,IF('Data Entry'!AG136="Cefalexin benzathine",0.36,IF('Data Entry'!AG136="Cloxacillin benzathine",0.43,IF('Data Entry'!AG136="Oxacillin benzathine",0.69,IF('Data Entry'!AG136="","","No aplica")))))))</f>
        <v/>
      </c>
      <c r="G133" s="65" t="str">
        <f>IF('Data Entry'!AJ136="Benethamine benzylpenicillin",0.65,IF('Data Entry'!AJ136="Benzathine benzylpenicillin",0.74,IF('Data Entry'!AJ136="Cefapirin benzathine",0.41,IF('Data Entry'!AJ136="Cefalexin benzathine",0.36,IF('Data Entry'!AJ136="Cloxacillin benzathine",0.43,IF('Data Entry'!AJ136="Oxacillin benzathine",0.69,IF('Data Entry'!AJ136="","","No aplica")))))))</f>
        <v/>
      </c>
      <c r="H133" s="65" t="str">
        <f>IF('Data Entry'!AM136="Benethamine benzylpenicillin",0.65,IF('Data Entry'!AM136="Benzathine benzylpenicillin",0.74,IF('Data Entry'!AM136="Cefapirin benzathine",0.41,IF('Data Entry'!AM136="Cefalexin benzathine",0.36,IF('Data Entry'!AM136="Cloxacillin benzathine",0.43,IF('Data Entry'!AM136="Oxacillin benzathine",0.69,IF('Data Entry'!AM136="","","No aplica")))))))</f>
        <v/>
      </c>
    </row>
    <row r="134" spans="5:8">
      <c r="E134" s="65" t="str">
        <f>IF('Data Entry'!AB137="Benethamine benzylpenicillin",0.65,IF('Data Entry'!AB137="Benzathine benzylpenicillin",0.74,IF('Data Entry'!AB137="Cefapirin benzathine",0.41,IF('Data Entry'!AB137="Cefalexin benzathine",0.36,IF('Data Entry'!AB137="Cloxacillin benzathine",0.43,IF('Data Entry'!AB137="Oxacillin benzathine",0.69,IF('Data Entry'!AB137="","","No aplica")))))))</f>
        <v/>
      </c>
      <c r="F134" s="65" t="str">
        <f>IF('Data Entry'!AG137="Benethamine benzylpenicillin",0.65,IF('Data Entry'!AG137="Benzathine benzylpenicillin",0.74,IF('Data Entry'!AG137="Cefapirin benzathine",0.41,IF('Data Entry'!AG137="Cefalexin benzathine",0.36,IF('Data Entry'!AG137="Cloxacillin benzathine",0.43,IF('Data Entry'!AG137="Oxacillin benzathine",0.69,IF('Data Entry'!AG137="","","No aplica")))))))</f>
        <v/>
      </c>
      <c r="G134" s="65" t="str">
        <f>IF('Data Entry'!AJ137="Benethamine benzylpenicillin",0.65,IF('Data Entry'!AJ137="Benzathine benzylpenicillin",0.74,IF('Data Entry'!AJ137="Cefapirin benzathine",0.41,IF('Data Entry'!AJ137="Cefalexin benzathine",0.36,IF('Data Entry'!AJ137="Cloxacillin benzathine",0.43,IF('Data Entry'!AJ137="Oxacillin benzathine",0.69,IF('Data Entry'!AJ137="","","No aplica")))))))</f>
        <v/>
      </c>
      <c r="H134" s="65" t="str">
        <f>IF('Data Entry'!AM137="Benethamine benzylpenicillin",0.65,IF('Data Entry'!AM137="Benzathine benzylpenicillin",0.74,IF('Data Entry'!AM137="Cefapirin benzathine",0.41,IF('Data Entry'!AM137="Cefalexin benzathine",0.36,IF('Data Entry'!AM137="Cloxacillin benzathine",0.43,IF('Data Entry'!AM137="Oxacillin benzathine",0.69,IF('Data Entry'!AM137="","","No aplica")))))))</f>
        <v/>
      </c>
    </row>
    <row r="135" spans="5:8">
      <c r="E135" s="65" t="str">
        <f>IF('Data Entry'!AB138="Benethamine benzylpenicillin",0.65,IF('Data Entry'!AB138="Benzathine benzylpenicillin",0.74,IF('Data Entry'!AB138="Cefapirin benzathine",0.41,IF('Data Entry'!AB138="Cefalexin benzathine",0.36,IF('Data Entry'!AB138="Cloxacillin benzathine",0.43,IF('Data Entry'!AB138="Oxacillin benzathine",0.69,IF('Data Entry'!AB138="","","No aplica")))))))</f>
        <v/>
      </c>
      <c r="F135" s="65" t="str">
        <f>IF('Data Entry'!AG138="Benethamine benzylpenicillin",0.65,IF('Data Entry'!AG138="Benzathine benzylpenicillin",0.74,IF('Data Entry'!AG138="Cefapirin benzathine",0.41,IF('Data Entry'!AG138="Cefalexin benzathine",0.36,IF('Data Entry'!AG138="Cloxacillin benzathine",0.43,IF('Data Entry'!AG138="Oxacillin benzathine",0.69,IF('Data Entry'!AG138="","","No aplica")))))))</f>
        <v/>
      </c>
      <c r="G135" s="65" t="str">
        <f>IF('Data Entry'!AJ138="Benethamine benzylpenicillin",0.65,IF('Data Entry'!AJ138="Benzathine benzylpenicillin",0.74,IF('Data Entry'!AJ138="Cefapirin benzathine",0.41,IF('Data Entry'!AJ138="Cefalexin benzathine",0.36,IF('Data Entry'!AJ138="Cloxacillin benzathine",0.43,IF('Data Entry'!AJ138="Oxacillin benzathine",0.69,IF('Data Entry'!AJ138="","","No aplica")))))))</f>
        <v/>
      </c>
      <c r="H135" s="65" t="str">
        <f>IF('Data Entry'!AM138="Benethamine benzylpenicillin",0.65,IF('Data Entry'!AM138="Benzathine benzylpenicillin",0.74,IF('Data Entry'!AM138="Cefapirin benzathine",0.41,IF('Data Entry'!AM138="Cefalexin benzathine",0.36,IF('Data Entry'!AM138="Cloxacillin benzathine",0.43,IF('Data Entry'!AM138="Oxacillin benzathine",0.69,IF('Data Entry'!AM138="","","No aplica")))))))</f>
        <v/>
      </c>
    </row>
    <row r="136" spans="5:8">
      <c r="E136" s="65" t="str">
        <f>IF('Data Entry'!AB139="Benethamine benzylpenicillin",0.65,IF('Data Entry'!AB139="Benzathine benzylpenicillin",0.74,IF('Data Entry'!AB139="Cefapirin benzathine",0.41,IF('Data Entry'!AB139="Cefalexin benzathine",0.36,IF('Data Entry'!AB139="Cloxacillin benzathine",0.43,IF('Data Entry'!AB139="Oxacillin benzathine",0.69,IF('Data Entry'!AB139="","","No aplica")))))))</f>
        <v/>
      </c>
      <c r="F136" s="65" t="str">
        <f>IF('Data Entry'!AG139="Benethamine benzylpenicillin",0.65,IF('Data Entry'!AG139="Benzathine benzylpenicillin",0.74,IF('Data Entry'!AG139="Cefapirin benzathine",0.41,IF('Data Entry'!AG139="Cefalexin benzathine",0.36,IF('Data Entry'!AG139="Cloxacillin benzathine",0.43,IF('Data Entry'!AG139="Oxacillin benzathine",0.69,IF('Data Entry'!AG139="","","No aplica")))))))</f>
        <v/>
      </c>
      <c r="G136" s="65" t="str">
        <f>IF('Data Entry'!AJ139="Benethamine benzylpenicillin",0.65,IF('Data Entry'!AJ139="Benzathine benzylpenicillin",0.74,IF('Data Entry'!AJ139="Cefapirin benzathine",0.41,IF('Data Entry'!AJ139="Cefalexin benzathine",0.36,IF('Data Entry'!AJ139="Cloxacillin benzathine",0.43,IF('Data Entry'!AJ139="Oxacillin benzathine",0.69,IF('Data Entry'!AJ139="","","No aplica")))))))</f>
        <v/>
      </c>
      <c r="H136" s="65" t="str">
        <f>IF('Data Entry'!AM139="Benethamine benzylpenicillin",0.65,IF('Data Entry'!AM139="Benzathine benzylpenicillin",0.74,IF('Data Entry'!AM139="Cefapirin benzathine",0.41,IF('Data Entry'!AM139="Cefalexin benzathine",0.36,IF('Data Entry'!AM139="Cloxacillin benzathine",0.43,IF('Data Entry'!AM139="Oxacillin benzathine",0.69,IF('Data Entry'!AM139="","","No aplica")))))))</f>
        <v/>
      </c>
    </row>
    <row r="137" spans="5:8">
      <c r="E137" s="65" t="str">
        <f>IF('Data Entry'!AB140="Benethamine benzylpenicillin",0.65,IF('Data Entry'!AB140="Benzathine benzylpenicillin",0.74,IF('Data Entry'!AB140="Cefapirin benzathine",0.41,IF('Data Entry'!AB140="Cefalexin benzathine",0.36,IF('Data Entry'!AB140="Cloxacillin benzathine",0.43,IF('Data Entry'!AB140="Oxacillin benzathine",0.69,IF('Data Entry'!AB140="","","No aplica")))))))</f>
        <v/>
      </c>
      <c r="F137" s="65" t="str">
        <f>IF('Data Entry'!AG140="Benethamine benzylpenicillin",0.65,IF('Data Entry'!AG140="Benzathine benzylpenicillin",0.74,IF('Data Entry'!AG140="Cefapirin benzathine",0.41,IF('Data Entry'!AG140="Cefalexin benzathine",0.36,IF('Data Entry'!AG140="Cloxacillin benzathine",0.43,IF('Data Entry'!AG140="Oxacillin benzathine",0.69,IF('Data Entry'!AG140="","","No aplica")))))))</f>
        <v/>
      </c>
      <c r="G137" s="65" t="str">
        <f>IF('Data Entry'!AJ140="Benethamine benzylpenicillin",0.65,IF('Data Entry'!AJ140="Benzathine benzylpenicillin",0.74,IF('Data Entry'!AJ140="Cefapirin benzathine",0.41,IF('Data Entry'!AJ140="Cefalexin benzathine",0.36,IF('Data Entry'!AJ140="Cloxacillin benzathine",0.43,IF('Data Entry'!AJ140="Oxacillin benzathine",0.69,IF('Data Entry'!AJ140="","","No aplica")))))))</f>
        <v/>
      </c>
      <c r="H137" s="65" t="str">
        <f>IF('Data Entry'!AM140="Benethamine benzylpenicillin",0.65,IF('Data Entry'!AM140="Benzathine benzylpenicillin",0.74,IF('Data Entry'!AM140="Cefapirin benzathine",0.41,IF('Data Entry'!AM140="Cefalexin benzathine",0.36,IF('Data Entry'!AM140="Cloxacillin benzathine",0.43,IF('Data Entry'!AM140="Oxacillin benzathine",0.69,IF('Data Entry'!AM140="","","No aplica")))))))</f>
        <v/>
      </c>
    </row>
    <row r="138" spans="5:8">
      <c r="E138" s="65" t="str">
        <f>IF('Data Entry'!AB141="Benethamine benzylpenicillin",0.65,IF('Data Entry'!AB141="Benzathine benzylpenicillin",0.74,IF('Data Entry'!AB141="Cefapirin benzathine",0.41,IF('Data Entry'!AB141="Cefalexin benzathine",0.36,IF('Data Entry'!AB141="Cloxacillin benzathine",0.43,IF('Data Entry'!AB141="Oxacillin benzathine",0.69,IF('Data Entry'!AB141="","","No aplica")))))))</f>
        <v/>
      </c>
      <c r="F138" s="65" t="str">
        <f>IF('Data Entry'!AG141="Benethamine benzylpenicillin",0.65,IF('Data Entry'!AG141="Benzathine benzylpenicillin",0.74,IF('Data Entry'!AG141="Cefapirin benzathine",0.41,IF('Data Entry'!AG141="Cefalexin benzathine",0.36,IF('Data Entry'!AG141="Cloxacillin benzathine",0.43,IF('Data Entry'!AG141="Oxacillin benzathine",0.69,IF('Data Entry'!AG141="","","No aplica")))))))</f>
        <v/>
      </c>
      <c r="G138" s="65" t="str">
        <f>IF('Data Entry'!AJ141="Benethamine benzylpenicillin",0.65,IF('Data Entry'!AJ141="Benzathine benzylpenicillin",0.74,IF('Data Entry'!AJ141="Cefapirin benzathine",0.41,IF('Data Entry'!AJ141="Cefalexin benzathine",0.36,IF('Data Entry'!AJ141="Cloxacillin benzathine",0.43,IF('Data Entry'!AJ141="Oxacillin benzathine",0.69,IF('Data Entry'!AJ141="","","No aplica")))))))</f>
        <v/>
      </c>
      <c r="H138" s="65" t="str">
        <f>IF('Data Entry'!AM141="Benethamine benzylpenicillin",0.65,IF('Data Entry'!AM141="Benzathine benzylpenicillin",0.74,IF('Data Entry'!AM141="Cefapirin benzathine",0.41,IF('Data Entry'!AM141="Cefalexin benzathine",0.36,IF('Data Entry'!AM141="Cloxacillin benzathine",0.43,IF('Data Entry'!AM141="Oxacillin benzathine",0.69,IF('Data Entry'!AM141="","","No aplica")))))))</f>
        <v/>
      </c>
    </row>
    <row r="139" spans="5:8">
      <c r="E139" s="65" t="str">
        <f>IF('Data Entry'!AB142="Benethamine benzylpenicillin",0.65,IF('Data Entry'!AB142="Benzathine benzylpenicillin",0.74,IF('Data Entry'!AB142="Cefapirin benzathine",0.41,IF('Data Entry'!AB142="Cefalexin benzathine",0.36,IF('Data Entry'!AB142="Cloxacillin benzathine",0.43,IF('Data Entry'!AB142="Oxacillin benzathine",0.69,IF('Data Entry'!AB142="","","No aplica")))))))</f>
        <v/>
      </c>
      <c r="F139" s="65" t="str">
        <f>IF('Data Entry'!AG142="Benethamine benzylpenicillin",0.65,IF('Data Entry'!AG142="Benzathine benzylpenicillin",0.74,IF('Data Entry'!AG142="Cefapirin benzathine",0.41,IF('Data Entry'!AG142="Cefalexin benzathine",0.36,IF('Data Entry'!AG142="Cloxacillin benzathine",0.43,IF('Data Entry'!AG142="Oxacillin benzathine",0.69,IF('Data Entry'!AG142="","","No aplica")))))))</f>
        <v/>
      </c>
      <c r="G139" s="65" t="str">
        <f>IF('Data Entry'!AJ142="Benethamine benzylpenicillin",0.65,IF('Data Entry'!AJ142="Benzathine benzylpenicillin",0.74,IF('Data Entry'!AJ142="Cefapirin benzathine",0.41,IF('Data Entry'!AJ142="Cefalexin benzathine",0.36,IF('Data Entry'!AJ142="Cloxacillin benzathine",0.43,IF('Data Entry'!AJ142="Oxacillin benzathine",0.69,IF('Data Entry'!AJ142="","","No aplica")))))))</f>
        <v/>
      </c>
      <c r="H139" s="65" t="str">
        <f>IF('Data Entry'!AM142="Benethamine benzylpenicillin",0.65,IF('Data Entry'!AM142="Benzathine benzylpenicillin",0.74,IF('Data Entry'!AM142="Cefapirin benzathine",0.41,IF('Data Entry'!AM142="Cefalexin benzathine",0.36,IF('Data Entry'!AM142="Cloxacillin benzathine",0.43,IF('Data Entry'!AM142="Oxacillin benzathine",0.69,IF('Data Entry'!AM142="","","No aplica")))))))</f>
        <v/>
      </c>
    </row>
    <row r="140" spans="5:8">
      <c r="E140" s="65" t="str">
        <f>IF('Data Entry'!AB143="Benethamine benzylpenicillin",0.65,IF('Data Entry'!AB143="Benzathine benzylpenicillin",0.74,IF('Data Entry'!AB143="Cefapirin benzathine",0.41,IF('Data Entry'!AB143="Cefalexin benzathine",0.36,IF('Data Entry'!AB143="Cloxacillin benzathine",0.43,IF('Data Entry'!AB143="Oxacillin benzathine",0.69,IF('Data Entry'!AB143="","","No aplica")))))))</f>
        <v/>
      </c>
      <c r="F140" s="65" t="str">
        <f>IF('Data Entry'!AG143="Benethamine benzylpenicillin",0.65,IF('Data Entry'!AG143="Benzathine benzylpenicillin",0.74,IF('Data Entry'!AG143="Cefapirin benzathine",0.41,IF('Data Entry'!AG143="Cefalexin benzathine",0.36,IF('Data Entry'!AG143="Cloxacillin benzathine",0.43,IF('Data Entry'!AG143="Oxacillin benzathine",0.69,IF('Data Entry'!AG143="","","No aplica")))))))</f>
        <v/>
      </c>
      <c r="G140" s="65" t="str">
        <f>IF('Data Entry'!AJ143="Benethamine benzylpenicillin",0.65,IF('Data Entry'!AJ143="Benzathine benzylpenicillin",0.74,IF('Data Entry'!AJ143="Cefapirin benzathine",0.41,IF('Data Entry'!AJ143="Cefalexin benzathine",0.36,IF('Data Entry'!AJ143="Cloxacillin benzathine",0.43,IF('Data Entry'!AJ143="Oxacillin benzathine",0.69,IF('Data Entry'!AJ143="","","No aplica")))))))</f>
        <v/>
      </c>
      <c r="H140" s="65" t="str">
        <f>IF('Data Entry'!AM143="Benethamine benzylpenicillin",0.65,IF('Data Entry'!AM143="Benzathine benzylpenicillin",0.74,IF('Data Entry'!AM143="Cefapirin benzathine",0.41,IF('Data Entry'!AM143="Cefalexin benzathine",0.36,IF('Data Entry'!AM143="Cloxacillin benzathine",0.43,IF('Data Entry'!AM143="Oxacillin benzathine",0.69,IF('Data Entry'!AM143="","","No aplica")))))))</f>
        <v/>
      </c>
    </row>
    <row r="141" spans="5:8">
      <c r="E141" s="65" t="str">
        <f>IF('Data Entry'!AB144="Benethamine benzylpenicillin",0.65,IF('Data Entry'!AB144="Benzathine benzylpenicillin",0.74,IF('Data Entry'!AB144="Cefapirin benzathine",0.41,IF('Data Entry'!AB144="Cefalexin benzathine",0.36,IF('Data Entry'!AB144="Cloxacillin benzathine",0.43,IF('Data Entry'!AB144="Oxacillin benzathine",0.69,IF('Data Entry'!AB144="","","No aplica")))))))</f>
        <v/>
      </c>
      <c r="F141" s="65" t="str">
        <f>IF('Data Entry'!AG144="Benethamine benzylpenicillin",0.65,IF('Data Entry'!AG144="Benzathine benzylpenicillin",0.74,IF('Data Entry'!AG144="Cefapirin benzathine",0.41,IF('Data Entry'!AG144="Cefalexin benzathine",0.36,IF('Data Entry'!AG144="Cloxacillin benzathine",0.43,IF('Data Entry'!AG144="Oxacillin benzathine",0.69,IF('Data Entry'!AG144="","","No aplica")))))))</f>
        <v/>
      </c>
      <c r="G141" s="65" t="str">
        <f>IF('Data Entry'!AJ144="Benethamine benzylpenicillin",0.65,IF('Data Entry'!AJ144="Benzathine benzylpenicillin",0.74,IF('Data Entry'!AJ144="Cefapirin benzathine",0.41,IF('Data Entry'!AJ144="Cefalexin benzathine",0.36,IF('Data Entry'!AJ144="Cloxacillin benzathine",0.43,IF('Data Entry'!AJ144="Oxacillin benzathine",0.69,IF('Data Entry'!AJ144="","","No aplica")))))))</f>
        <v/>
      </c>
      <c r="H141" s="65" t="str">
        <f>IF('Data Entry'!AM144="Benethamine benzylpenicillin",0.65,IF('Data Entry'!AM144="Benzathine benzylpenicillin",0.74,IF('Data Entry'!AM144="Cefapirin benzathine",0.41,IF('Data Entry'!AM144="Cefalexin benzathine",0.36,IF('Data Entry'!AM144="Cloxacillin benzathine",0.43,IF('Data Entry'!AM144="Oxacillin benzathine",0.69,IF('Data Entry'!AM144="","","No aplica")))))))</f>
        <v/>
      </c>
    </row>
    <row r="142" spans="5:8">
      <c r="E142" s="65" t="str">
        <f>IF('Data Entry'!AB145="Benethamine benzylpenicillin",0.65,IF('Data Entry'!AB145="Benzathine benzylpenicillin",0.74,IF('Data Entry'!AB145="Cefapirin benzathine",0.41,IF('Data Entry'!AB145="Cefalexin benzathine",0.36,IF('Data Entry'!AB145="Cloxacillin benzathine",0.43,IF('Data Entry'!AB145="Oxacillin benzathine",0.69,IF('Data Entry'!AB145="","","No aplica")))))))</f>
        <v/>
      </c>
      <c r="F142" s="65" t="str">
        <f>IF('Data Entry'!AG145="Benethamine benzylpenicillin",0.65,IF('Data Entry'!AG145="Benzathine benzylpenicillin",0.74,IF('Data Entry'!AG145="Cefapirin benzathine",0.41,IF('Data Entry'!AG145="Cefalexin benzathine",0.36,IF('Data Entry'!AG145="Cloxacillin benzathine",0.43,IF('Data Entry'!AG145="Oxacillin benzathine",0.69,IF('Data Entry'!AG145="","","No aplica")))))))</f>
        <v/>
      </c>
      <c r="G142" s="65" t="str">
        <f>IF('Data Entry'!AJ145="Benethamine benzylpenicillin",0.65,IF('Data Entry'!AJ145="Benzathine benzylpenicillin",0.74,IF('Data Entry'!AJ145="Cefapirin benzathine",0.41,IF('Data Entry'!AJ145="Cefalexin benzathine",0.36,IF('Data Entry'!AJ145="Cloxacillin benzathine",0.43,IF('Data Entry'!AJ145="Oxacillin benzathine",0.69,IF('Data Entry'!AJ145="","","No aplica")))))))</f>
        <v/>
      </c>
      <c r="H142" s="65" t="str">
        <f>IF('Data Entry'!AM145="Benethamine benzylpenicillin",0.65,IF('Data Entry'!AM145="Benzathine benzylpenicillin",0.74,IF('Data Entry'!AM145="Cefapirin benzathine",0.41,IF('Data Entry'!AM145="Cefalexin benzathine",0.36,IF('Data Entry'!AM145="Cloxacillin benzathine",0.43,IF('Data Entry'!AM145="Oxacillin benzathine",0.69,IF('Data Entry'!AM145="","","No aplica")))))))</f>
        <v/>
      </c>
    </row>
    <row r="143" spans="5:8">
      <c r="E143" s="65" t="str">
        <f>IF('Data Entry'!AB146="Benethamine benzylpenicillin",0.65,IF('Data Entry'!AB146="Benzathine benzylpenicillin",0.74,IF('Data Entry'!AB146="Cefapirin benzathine",0.41,IF('Data Entry'!AB146="Cefalexin benzathine",0.36,IF('Data Entry'!AB146="Cloxacillin benzathine",0.43,IF('Data Entry'!AB146="Oxacillin benzathine",0.69,IF('Data Entry'!AB146="","","No aplica")))))))</f>
        <v/>
      </c>
      <c r="F143" s="65" t="str">
        <f>IF('Data Entry'!AG146="Benethamine benzylpenicillin",0.65,IF('Data Entry'!AG146="Benzathine benzylpenicillin",0.74,IF('Data Entry'!AG146="Cefapirin benzathine",0.41,IF('Data Entry'!AG146="Cefalexin benzathine",0.36,IF('Data Entry'!AG146="Cloxacillin benzathine",0.43,IF('Data Entry'!AG146="Oxacillin benzathine",0.69,IF('Data Entry'!AG146="","","No aplica")))))))</f>
        <v/>
      </c>
      <c r="G143" s="65" t="str">
        <f>IF('Data Entry'!AJ146="Benethamine benzylpenicillin",0.65,IF('Data Entry'!AJ146="Benzathine benzylpenicillin",0.74,IF('Data Entry'!AJ146="Cefapirin benzathine",0.41,IF('Data Entry'!AJ146="Cefalexin benzathine",0.36,IF('Data Entry'!AJ146="Cloxacillin benzathine",0.43,IF('Data Entry'!AJ146="Oxacillin benzathine",0.69,IF('Data Entry'!AJ146="","","No aplica")))))))</f>
        <v/>
      </c>
      <c r="H143" s="65" t="str">
        <f>IF('Data Entry'!AM146="Benethamine benzylpenicillin",0.65,IF('Data Entry'!AM146="Benzathine benzylpenicillin",0.74,IF('Data Entry'!AM146="Cefapirin benzathine",0.41,IF('Data Entry'!AM146="Cefalexin benzathine",0.36,IF('Data Entry'!AM146="Cloxacillin benzathine",0.43,IF('Data Entry'!AM146="Oxacillin benzathine",0.69,IF('Data Entry'!AM146="","","No aplica")))))))</f>
        <v/>
      </c>
    </row>
    <row r="144" spans="5:8">
      <c r="E144" s="65" t="str">
        <f>IF('Data Entry'!AB147="Benethamine benzylpenicillin",0.65,IF('Data Entry'!AB147="Benzathine benzylpenicillin",0.74,IF('Data Entry'!AB147="Cefapirin benzathine",0.41,IF('Data Entry'!AB147="Cefalexin benzathine",0.36,IF('Data Entry'!AB147="Cloxacillin benzathine",0.43,IF('Data Entry'!AB147="Oxacillin benzathine",0.69,IF('Data Entry'!AB147="","","No aplica")))))))</f>
        <v/>
      </c>
      <c r="F144" s="65" t="str">
        <f>IF('Data Entry'!AG147="Benethamine benzylpenicillin",0.65,IF('Data Entry'!AG147="Benzathine benzylpenicillin",0.74,IF('Data Entry'!AG147="Cefapirin benzathine",0.41,IF('Data Entry'!AG147="Cefalexin benzathine",0.36,IF('Data Entry'!AG147="Cloxacillin benzathine",0.43,IF('Data Entry'!AG147="Oxacillin benzathine",0.69,IF('Data Entry'!AG147="","","No aplica")))))))</f>
        <v/>
      </c>
      <c r="G144" s="65" t="str">
        <f>IF('Data Entry'!AJ147="Benethamine benzylpenicillin",0.65,IF('Data Entry'!AJ147="Benzathine benzylpenicillin",0.74,IF('Data Entry'!AJ147="Cefapirin benzathine",0.41,IF('Data Entry'!AJ147="Cefalexin benzathine",0.36,IF('Data Entry'!AJ147="Cloxacillin benzathine",0.43,IF('Data Entry'!AJ147="Oxacillin benzathine",0.69,IF('Data Entry'!AJ147="","","No aplica")))))))</f>
        <v/>
      </c>
      <c r="H144" s="65" t="str">
        <f>IF('Data Entry'!AM147="Benethamine benzylpenicillin",0.65,IF('Data Entry'!AM147="Benzathine benzylpenicillin",0.74,IF('Data Entry'!AM147="Cefapirin benzathine",0.41,IF('Data Entry'!AM147="Cefalexin benzathine",0.36,IF('Data Entry'!AM147="Cloxacillin benzathine",0.43,IF('Data Entry'!AM147="Oxacillin benzathine",0.69,IF('Data Entry'!AM147="","","No aplica")))))))</f>
        <v/>
      </c>
    </row>
    <row r="145" spans="5:8">
      <c r="E145" s="65" t="str">
        <f>IF('Data Entry'!AB148="Benethamine benzylpenicillin",0.65,IF('Data Entry'!AB148="Benzathine benzylpenicillin",0.74,IF('Data Entry'!AB148="Cefapirin benzathine",0.41,IF('Data Entry'!AB148="Cefalexin benzathine",0.36,IF('Data Entry'!AB148="Cloxacillin benzathine",0.43,IF('Data Entry'!AB148="Oxacillin benzathine",0.69,IF('Data Entry'!AB148="","","No aplica")))))))</f>
        <v/>
      </c>
      <c r="F145" s="65" t="str">
        <f>IF('Data Entry'!AG148="Benethamine benzylpenicillin",0.65,IF('Data Entry'!AG148="Benzathine benzylpenicillin",0.74,IF('Data Entry'!AG148="Cefapirin benzathine",0.41,IF('Data Entry'!AG148="Cefalexin benzathine",0.36,IF('Data Entry'!AG148="Cloxacillin benzathine",0.43,IF('Data Entry'!AG148="Oxacillin benzathine",0.69,IF('Data Entry'!AG148="","","No aplica")))))))</f>
        <v/>
      </c>
      <c r="G145" s="65" t="str">
        <f>IF('Data Entry'!AJ148="Benethamine benzylpenicillin",0.65,IF('Data Entry'!AJ148="Benzathine benzylpenicillin",0.74,IF('Data Entry'!AJ148="Cefapirin benzathine",0.41,IF('Data Entry'!AJ148="Cefalexin benzathine",0.36,IF('Data Entry'!AJ148="Cloxacillin benzathine",0.43,IF('Data Entry'!AJ148="Oxacillin benzathine",0.69,IF('Data Entry'!AJ148="","","No aplica")))))))</f>
        <v/>
      </c>
      <c r="H145" s="65" t="str">
        <f>IF('Data Entry'!AM148="Benethamine benzylpenicillin",0.65,IF('Data Entry'!AM148="Benzathine benzylpenicillin",0.74,IF('Data Entry'!AM148="Cefapirin benzathine",0.41,IF('Data Entry'!AM148="Cefalexin benzathine",0.36,IF('Data Entry'!AM148="Cloxacillin benzathine",0.43,IF('Data Entry'!AM148="Oxacillin benzathine",0.69,IF('Data Entry'!AM148="","","No aplica")))))))</f>
        <v/>
      </c>
    </row>
    <row r="146" spans="5:8">
      <c r="E146" s="65" t="str">
        <f>IF('Data Entry'!AB149="Benethamine benzylpenicillin",0.65,IF('Data Entry'!AB149="Benzathine benzylpenicillin",0.74,IF('Data Entry'!AB149="Cefapirin benzathine",0.41,IF('Data Entry'!AB149="Cefalexin benzathine",0.36,IF('Data Entry'!AB149="Cloxacillin benzathine",0.43,IF('Data Entry'!AB149="Oxacillin benzathine",0.69,IF('Data Entry'!AB149="","","No aplica")))))))</f>
        <v/>
      </c>
      <c r="F146" s="65" t="str">
        <f>IF('Data Entry'!AG149="Benethamine benzylpenicillin",0.65,IF('Data Entry'!AG149="Benzathine benzylpenicillin",0.74,IF('Data Entry'!AG149="Cefapirin benzathine",0.41,IF('Data Entry'!AG149="Cefalexin benzathine",0.36,IF('Data Entry'!AG149="Cloxacillin benzathine",0.43,IF('Data Entry'!AG149="Oxacillin benzathine",0.69,IF('Data Entry'!AG149="","","No aplica")))))))</f>
        <v/>
      </c>
      <c r="G146" s="65" t="str">
        <f>IF('Data Entry'!AJ149="Benethamine benzylpenicillin",0.65,IF('Data Entry'!AJ149="Benzathine benzylpenicillin",0.74,IF('Data Entry'!AJ149="Cefapirin benzathine",0.41,IF('Data Entry'!AJ149="Cefalexin benzathine",0.36,IF('Data Entry'!AJ149="Cloxacillin benzathine",0.43,IF('Data Entry'!AJ149="Oxacillin benzathine",0.69,IF('Data Entry'!AJ149="","","No aplica")))))))</f>
        <v/>
      </c>
      <c r="H146" s="65" t="str">
        <f>IF('Data Entry'!AM149="Benethamine benzylpenicillin",0.65,IF('Data Entry'!AM149="Benzathine benzylpenicillin",0.74,IF('Data Entry'!AM149="Cefapirin benzathine",0.41,IF('Data Entry'!AM149="Cefalexin benzathine",0.36,IF('Data Entry'!AM149="Cloxacillin benzathine",0.43,IF('Data Entry'!AM149="Oxacillin benzathine",0.69,IF('Data Entry'!AM149="","","No aplica")))))))</f>
        <v/>
      </c>
    </row>
    <row r="147" spans="5:8">
      <c r="E147" s="65" t="str">
        <f>IF('Data Entry'!AB150="Benethamine benzylpenicillin",0.65,IF('Data Entry'!AB150="Benzathine benzylpenicillin",0.74,IF('Data Entry'!AB150="Cefapirin benzathine",0.41,IF('Data Entry'!AB150="Cefalexin benzathine",0.36,IF('Data Entry'!AB150="Cloxacillin benzathine",0.43,IF('Data Entry'!AB150="Oxacillin benzathine",0.69,IF('Data Entry'!AB150="","","No aplica")))))))</f>
        <v/>
      </c>
      <c r="F147" s="65" t="str">
        <f>IF('Data Entry'!AG150="Benethamine benzylpenicillin",0.65,IF('Data Entry'!AG150="Benzathine benzylpenicillin",0.74,IF('Data Entry'!AG150="Cefapirin benzathine",0.41,IF('Data Entry'!AG150="Cefalexin benzathine",0.36,IF('Data Entry'!AG150="Cloxacillin benzathine",0.43,IF('Data Entry'!AG150="Oxacillin benzathine",0.69,IF('Data Entry'!AG150="","","No aplica")))))))</f>
        <v/>
      </c>
      <c r="G147" s="65" t="str">
        <f>IF('Data Entry'!AJ150="Benethamine benzylpenicillin",0.65,IF('Data Entry'!AJ150="Benzathine benzylpenicillin",0.74,IF('Data Entry'!AJ150="Cefapirin benzathine",0.41,IF('Data Entry'!AJ150="Cefalexin benzathine",0.36,IF('Data Entry'!AJ150="Cloxacillin benzathine",0.43,IF('Data Entry'!AJ150="Oxacillin benzathine",0.69,IF('Data Entry'!AJ150="","","No aplica")))))))</f>
        <v/>
      </c>
      <c r="H147" s="65" t="str">
        <f>IF('Data Entry'!AM150="Benethamine benzylpenicillin",0.65,IF('Data Entry'!AM150="Benzathine benzylpenicillin",0.74,IF('Data Entry'!AM150="Cefapirin benzathine",0.41,IF('Data Entry'!AM150="Cefalexin benzathine",0.36,IF('Data Entry'!AM150="Cloxacillin benzathine",0.43,IF('Data Entry'!AM150="Oxacillin benzathine",0.69,IF('Data Entry'!AM150="","","No aplica")))))))</f>
        <v/>
      </c>
    </row>
    <row r="148" spans="5:8">
      <c r="E148" s="65" t="str">
        <f>IF('Data Entry'!AB151="Benethamine benzylpenicillin",0.65,IF('Data Entry'!AB151="Benzathine benzylpenicillin",0.74,IF('Data Entry'!AB151="Cefapirin benzathine",0.41,IF('Data Entry'!AB151="Cefalexin benzathine",0.36,IF('Data Entry'!AB151="Cloxacillin benzathine",0.43,IF('Data Entry'!AB151="Oxacillin benzathine",0.69,IF('Data Entry'!AB151="","","No aplica")))))))</f>
        <v/>
      </c>
      <c r="F148" s="65" t="str">
        <f>IF('Data Entry'!AG151="Benethamine benzylpenicillin",0.65,IF('Data Entry'!AG151="Benzathine benzylpenicillin",0.74,IF('Data Entry'!AG151="Cefapirin benzathine",0.41,IF('Data Entry'!AG151="Cefalexin benzathine",0.36,IF('Data Entry'!AG151="Cloxacillin benzathine",0.43,IF('Data Entry'!AG151="Oxacillin benzathine",0.69,IF('Data Entry'!AG151="","","No aplica")))))))</f>
        <v/>
      </c>
      <c r="G148" s="65" t="str">
        <f>IF('Data Entry'!AJ151="Benethamine benzylpenicillin",0.65,IF('Data Entry'!AJ151="Benzathine benzylpenicillin",0.74,IF('Data Entry'!AJ151="Cefapirin benzathine",0.41,IF('Data Entry'!AJ151="Cefalexin benzathine",0.36,IF('Data Entry'!AJ151="Cloxacillin benzathine",0.43,IF('Data Entry'!AJ151="Oxacillin benzathine",0.69,IF('Data Entry'!AJ151="","","No aplica")))))))</f>
        <v/>
      </c>
      <c r="H148" s="65" t="str">
        <f>IF('Data Entry'!AM151="Benethamine benzylpenicillin",0.65,IF('Data Entry'!AM151="Benzathine benzylpenicillin",0.74,IF('Data Entry'!AM151="Cefapirin benzathine",0.41,IF('Data Entry'!AM151="Cefalexin benzathine",0.36,IF('Data Entry'!AM151="Cloxacillin benzathine",0.43,IF('Data Entry'!AM151="Oxacillin benzathine",0.69,IF('Data Entry'!AM151="","","No aplica")))))))</f>
        <v/>
      </c>
    </row>
    <row r="149" spans="5:8">
      <c r="E149" s="65" t="str">
        <f>IF('Data Entry'!AB152="Benethamine benzylpenicillin",0.65,IF('Data Entry'!AB152="Benzathine benzylpenicillin",0.74,IF('Data Entry'!AB152="Cefapirin benzathine",0.41,IF('Data Entry'!AB152="Cefalexin benzathine",0.36,IF('Data Entry'!AB152="Cloxacillin benzathine",0.43,IF('Data Entry'!AB152="Oxacillin benzathine",0.69,IF('Data Entry'!AB152="","","No aplica")))))))</f>
        <v/>
      </c>
      <c r="F149" s="65" t="str">
        <f>IF('Data Entry'!AG152="Benethamine benzylpenicillin",0.65,IF('Data Entry'!AG152="Benzathine benzylpenicillin",0.74,IF('Data Entry'!AG152="Cefapirin benzathine",0.41,IF('Data Entry'!AG152="Cefalexin benzathine",0.36,IF('Data Entry'!AG152="Cloxacillin benzathine",0.43,IF('Data Entry'!AG152="Oxacillin benzathine",0.69,IF('Data Entry'!AG152="","","No aplica")))))))</f>
        <v/>
      </c>
      <c r="G149" s="65" t="str">
        <f>IF('Data Entry'!AJ152="Benethamine benzylpenicillin",0.65,IF('Data Entry'!AJ152="Benzathine benzylpenicillin",0.74,IF('Data Entry'!AJ152="Cefapirin benzathine",0.41,IF('Data Entry'!AJ152="Cefalexin benzathine",0.36,IF('Data Entry'!AJ152="Cloxacillin benzathine",0.43,IF('Data Entry'!AJ152="Oxacillin benzathine",0.69,IF('Data Entry'!AJ152="","","No aplica")))))))</f>
        <v/>
      </c>
      <c r="H149" s="65" t="str">
        <f>IF('Data Entry'!AM152="Benethamine benzylpenicillin",0.65,IF('Data Entry'!AM152="Benzathine benzylpenicillin",0.74,IF('Data Entry'!AM152="Cefapirin benzathine",0.41,IF('Data Entry'!AM152="Cefalexin benzathine",0.36,IF('Data Entry'!AM152="Cloxacillin benzathine",0.43,IF('Data Entry'!AM152="Oxacillin benzathine",0.69,IF('Data Entry'!AM152="","","No aplica")))))))</f>
        <v/>
      </c>
    </row>
    <row r="150" spans="5:8">
      <c r="E150" s="65" t="str">
        <f>IF('Data Entry'!AB153="Benethamine benzylpenicillin",0.65,IF('Data Entry'!AB153="Benzathine benzylpenicillin",0.74,IF('Data Entry'!AB153="Cefapirin benzathine",0.41,IF('Data Entry'!AB153="Cefalexin benzathine",0.36,IF('Data Entry'!AB153="Cloxacillin benzathine",0.43,IF('Data Entry'!AB153="Oxacillin benzathine",0.69,IF('Data Entry'!AB153="","","No aplica")))))))</f>
        <v/>
      </c>
      <c r="F150" s="65" t="str">
        <f>IF('Data Entry'!AG153="Benethamine benzylpenicillin",0.65,IF('Data Entry'!AG153="Benzathine benzylpenicillin",0.74,IF('Data Entry'!AG153="Cefapirin benzathine",0.41,IF('Data Entry'!AG153="Cefalexin benzathine",0.36,IF('Data Entry'!AG153="Cloxacillin benzathine",0.43,IF('Data Entry'!AG153="Oxacillin benzathine",0.69,IF('Data Entry'!AG153="","","No aplica")))))))</f>
        <v/>
      </c>
      <c r="G150" s="65" t="str">
        <f>IF('Data Entry'!AJ153="Benethamine benzylpenicillin",0.65,IF('Data Entry'!AJ153="Benzathine benzylpenicillin",0.74,IF('Data Entry'!AJ153="Cefapirin benzathine",0.41,IF('Data Entry'!AJ153="Cefalexin benzathine",0.36,IF('Data Entry'!AJ153="Cloxacillin benzathine",0.43,IF('Data Entry'!AJ153="Oxacillin benzathine",0.69,IF('Data Entry'!AJ153="","","No aplica")))))))</f>
        <v/>
      </c>
      <c r="H150" s="65" t="str">
        <f>IF('Data Entry'!AM153="Benethamine benzylpenicillin",0.65,IF('Data Entry'!AM153="Benzathine benzylpenicillin",0.74,IF('Data Entry'!AM153="Cefapirin benzathine",0.41,IF('Data Entry'!AM153="Cefalexin benzathine",0.36,IF('Data Entry'!AM153="Cloxacillin benzathine",0.43,IF('Data Entry'!AM153="Oxacillin benzathine",0.69,IF('Data Entry'!AM153="","","No aplica")))))))</f>
        <v/>
      </c>
    </row>
    <row r="151" spans="5:8">
      <c r="E151" s="65" t="str">
        <f>IF('Data Entry'!AB154="Benethamine benzylpenicillin",0.65,IF('Data Entry'!AB154="Benzathine benzylpenicillin",0.74,IF('Data Entry'!AB154="Cefapirin benzathine",0.41,IF('Data Entry'!AB154="Cefalexin benzathine",0.36,IF('Data Entry'!AB154="Cloxacillin benzathine",0.43,IF('Data Entry'!AB154="Oxacillin benzathine",0.69,IF('Data Entry'!AB154="","","No aplica")))))))</f>
        <v/>
      </c>
      <c r="F151" s="65" t="str">
        <f>IF('Data Entry'!AG154="Benethamine benzylpenicillin",0.65,IF('Data Entry'!AG154="Benzathine benzylpenicillin",0.74,IF('Data Entry'!AG154="Cefapirin benzathine",0.41,IF('Data Entry'!AG154="Cefalexin benzathine",0.36,IF('Data Entry'!AG154="Cloxacillin benzathine",0.43,IF('Data Entry'!AG154="Oxacillin benzathine",0.69,IF('Data Entry'!AG154="","","No aplica")))))))</f>
        <v/>
      </c>
      <c r="G151" s="65" t="str">
        <f>IF('Data Entry'!AJ154="Benethamine benzylpenicillin",0.65,IF('Data Entry'!AJ154="Benzathine benzylpenicillin",0.74,IF('Data Entry'!AJ154="Cefapirin benzathine",0.41,IF('Data Entry'!AJ154="Cefalexin benzathine",0.36,IF('Data Entry'!AJ154="Cloxacillin benzathine",0.43,IF('Data Entry'!AJ154="Oxacillin benzathine",0.69,IF('Data Entry'!AJ154="","","No aplica")))))))</f>
        <v/>
      </c>
      <c r="H151" s="65" t="str">
        <f>IF('Data Entry'!AM154="Benethamine benzylpenicillin",0.65,IF('Data Entry'!AM154="Benzathine benzylpenicillin",0.74,IF('Data Entry'!AM154="Cefapirin benzathine",0.41,IF('Data Entry'!AM154="Cefalexin benzathine",0.36,IF('Data Entry'!AM154="Cloxacillin benzathine",0.43,IF('Data Entry'!AM154="Oxacillin benzathine",0.69,IF('Data Entry'!AM154="","","No aplica")))))))</f>
        <v/>
      </c>
    </row>
    <row r="152" spans="5:8">
      <c r="E152" s="65" t="str">
        <f>IF('Data Entry'!AB155="Benethamine benzylpenicillin",0.65,IF('Data Entry'!AB155="Benzathine benzylpenicillin",0.74,IF('Data Entry'!AB155="Cefapirin benzathine",0.41,IF('Data Entry'!AB155="Cefalexin benzathine",0.36,IF('Data Entry'!AB155="Cloxacillin benzathine",0.43,IF('Data Entry'!AB155="Oxacillin benzathine",0.69,IF('Data Entry'!AB155="","","No aplica")))))))</f>
        <v/>
      </c>
      <c r="F152" s="65" t="str">
        <f>IF('Data Entry'!AG155="Benethamine benzylpenicillin",0.65,IF('Data Entry'!AG155="Benzathine benzylpenicillin",0.74,IF('Data Entry'!AG155="Cefapirin benzathine",0.41,IF('Data Entry'!AG155="Cefalexin benzathine",0.36,IF('Data Entry'!AG155="Cloxacillin benzathine",0.43,IF('Data Entry'!AG155="Oxacillin benzathine",0.69,IF('Data Entry'!AG155="","","No aplica")))))))</f>
        <v/>
      </c>
      <c r="G152" s="65" t="str">
        <f>IF('Data Entry'!AJ155="Benethamine benzylpenicillin",0.65,IF('Data Entry'!AJ155="Benzathine benzylpenicillin",0.74,IF('Data Entry'!AJ155="Cefapirin benzathine",0.41,IF('Data Entry'!AJ155="Cefalexin benzathine",0.36,IF('Data Entry'!AJ155="Cloxacillin benzathine",0.43,IF('Data Entry'!AJ155="Oxacillin benzathine",0.69,IF('Data Entry'!AJ155="","","No aplica")))))))</f>
        <v/>
      </c>
      <c r="H152" s="65" t="str">
        <f>IF('Data Entry'!AM155="Benethamine benzylpenicillin",0.65,IF('Data Entry'!AM155="Benzathine benzylpenicillin",0.74,IF('Data Entry'!AM155="Cefapirin benzathine",0.41,IF('Data Entry'!AM155="Cefalexin benzathine",0.36,IF('Data Entry'!AM155="Cloxacillin benzathine",0.43,IF('Data Entry'!AM155="Oxacillin benzathine",0.69,IF('Data Entry'!AM155="","","No aplica")))))))</f>
        <v/>
      </c>
    </row>
    <row r="153" spans="5:8">
      <c r="E153" s="65" t="str">
        <f>IF('Data Entry'!AB156="Benethamine benzylpenicillin",0.65,IF('Data Entry'!AB156="Benzathine benzylpenicillin",0.74,IF('Data Entry'!AB156="Cefapirin benzathine",0.41,IF('Data Entry'!AB156="Cefalexin benzathine",0.36,IF('Data Entry'!AB156="Cloxacillin benzathine",0.43,IF('Data Entry'!AB156="Oxacillin benzathine",0.69,IF('Data Entry'!AB156="","","No aplica")))))))</f>
        <v/>
      </c>
      <c r="F153" s="65" t="str">
        <f>IF('Data Entry'!AG156="Benethamine benzylpenicillin",0.65,IF('Data Entry'!AG156="Benzathine benzylpenicillin",0.74,IF('Data Entry'!AG156="Cefapirin benzathine",0.41,IF('Data Entry'!AG156="Cefalexin benzathine",0.36,IF('Data Entry'!AG156="Cloxacillin benzathine",0.43,IF('Data Entry'!AG156="Oxacillin benzathine",0.69,IF('Data Entry'!AG156="","","No aplica")))))))</f>
        <v/>
      </c>
      <c r="G153" s="65" t="str">
        <f>IF('Data Entry'!AJ156="Benethamine benzylpenicillin",0.65,IF('Data Entry'!AJ156="Benzathine benzylpenicillin",0.74,IF('Data Entry'!AJ156="Cefapirin benzathine",0.41,IF('Data Entry'!AJ156="Cefalexin benzathine",0.36,IF('Data Entry'!AJ156="Cloxacillin benzathine",0.43,IF('Data Entry'!AJ156="Oxacillin benzathine",0.69,IF('Data Entry'!AJ156="","","No aplica")))))))</f>
        <v/>
      </c>
      <c r="H153" s="65" t="str">
        <f>IF('Data Entry'!AM156="Benethamine benzylpenicillin",0.65,IF('Data Entry'!AM156="Benzathine benzylpenicillin",0.74,IF('Data Entry'!AM156="Cefapirin benzathine",0.41,IF('Data Entry'!AM156="Cefalexin benzathine",0.36,IF('Data Entry'!AM156="Cloxacillin benzathine",0.43,IF('Data Entry'!AM156="Oxacillin benzathine",0.69,IF('Data Entry'!AM156="","","No aplica")))))))</f>
        <v/>
      </c>
    </row>
    <row r="154" spans="5:8">
      <c r="E154" s="65" t="str">
        <f>IF('Data Entry'!AB157="Benethamine benzylpenicillin",0.65,IF('Data Entry'!AB157="Benzathine benzylpenicillin",0.74,IF('Data Entry'!AB157="Cefapirin benzathine",0.41,IF('Data Entry'!AB157="Cefalexin benzathine",0.36,IF('Data Entry'!AB157="Cloxacillin benzathine",0.43,IF('Data Entry'!AB157="Oxacillin benzathine",0.69,IF('Data Entry'!AB157="","","No aplica")))))))</f>
        <v/>
      </c>
      <c r="F154" s="65" t="str">
        <f>IF('Data Entry'!AG157="Benethamine benzylpenicillin",0.65,IF('Data Entry'!AG157="Benzathine benzylpenicillin",0.74,IF('Data Entry'!AG157="Cefapirin benzathine",0.41,IF('Data Entry'!AG157="Cefalexin benzathine",0.36,IF('Data Entry'!AG157="Cloxacillin benzathine",0.43,IF('Data Entry'!AG157="Oxacillin benzathine",0.69,IF('Data Entry'!AG157="","","No aplica")))))))</f>
        <v/>
      </c>
      <c r="G154" s="65" t="str">
        <f>IF('Data Entry'!AJ157="Benethamine benzylpenicillin",0.65,IF('Data Entry'!AJ157="Benzathine benzylpenicillin",0.74,IF('Data Entry'!AJ157="Cefapirin benzathine",0.41,IF('Data Entry'!AJ157="Cefalexin benzathine",0.36,IF('Data Entry'!AJ157="Cloxacillin benzathine",0.43,IF('Data Entry'!AJ157="Oxacillin benzathine",0.69,IF('Data Entry'!AJ157="","","No aplica")))))))</f>
        <v/>
      </c>
      <c r="H154" s="65" t="str">
        <f>IF('Data Entry'!AM157="Benethamine benzylpenicillin",0.65,IF('Data Entry'!AM157="Benzathine benzylpenicillin",0.74,IF('Data Entry'!AM157="Cefapirin benzathine",0.41,IF('Data Entry'!AM157="Cefalexin benzathine",0.36,IF('Data Entry'!AM157="Cloxacillin benzathine",0.43,IF('Data Entry'!AM157="Oxacillin benzathine",0.69,IF('Data Entry'!AM157="","","No aplica")))))))</f>
        <v/>
      </c>
    </row>
    <row r="155" spans="5:8">
      <c r="E155" s="65" t="str">
        <f>IF('Data Entry'!AB158="Benethamine benzylpenicillin",0.65,IF('Data Entry'!AB158="Benzathine benzylpenicillin",0.74,IF('Data Entry'!AB158="Cefapirin benzathine",0.41,IF('Data Entry'!AB158="Cefalexin benzathine",0.36,IF('Data Entry'!AB158="Cloxacillin benzathine",0.43,IF('Data Entry'!AB158="Oxacillin benzathine",0.69,IF('Data Entry'!AB158="","","No aplica")))))))</f>
        <v/>
      </c>
      <c r="F155" s="65" t="str">
        <f>IF('Data Entry'!AG158="Benethamine benzylpenicillin",0.65,IF('Data Entry'!AG158="Benzathine benzylpenicillin",0.74,IF('Data Entry'!AG158="Cefapirin benzathine",0.41,IF('Data Entry'!AG158="Cefalexin benzathine",0.36,IF('Data Entry'!AG158="Cloxacillin benzathine",0.43,IF('Data Entry'!AG158="Oxacillin benzathine",0.69,IF('Data Entry'!AG158="","","No aplica")))))))</f>
        <v/>
      </c>
      <c r="G155" s="65" t="str">
        <f>IF('Data Entry'!AJ158="Benethamine benzylpenicillin",0.65,IF('Data Entry'!AJ158="Benzathine benzylpenicillin",0.74,IF('Data Entry'!AJ158="Cefapirin benzathine",0.41,IF('Data Entry'!AJ158="Cefalexin benzathine",0.36,IF('Data Entry'!AJ158="Cloxacillin benzathine",0.43,IF('Data Entry'!AJ158="Oxacillin benzathine",0.69,IF('Data Entry'!AJ158="","","No aplica")))))))</f>
        <v/>
      </c>
      <c r="H155" s="65" t="str">
        <f>IF('Data Entry'!AM158="Benethamine benzylpenicillin",0.65,IF('Data Entry'!AM158="Benzathine benzylpenicillin",0.74,IF('Data Entry'!AM158="Cefapirin benzathine",0.41,IF('Data Entry'!AM158="Cefalexin benzathine",0.36,IF('Data Entry'!AM158="Cloxacillin benzathine",0.43,IF('Data Entry'!AM158="Oxacillin benzathine",0.69,IF('Data Entry'!AM158="","","No aplica")))))))</f>
        <v/>
      </c>
    </row>
    <row r="156" spans="5:8">
      <c r="E156" s="65" t="str">
        <f>IF('Data Entry'!AB159="Benethamine benzylpenicillin",0.65,IF('Data Entry'!AB159="Benzathine benzylpenicillin",0.74,IF('Data Entry'!AB159="Cefapirin benzathine",0.41,IF('Data Entry'!AB159="Cefalexin benzathine",0.36,IF('Data Entry'!AB159="Cloxacillin benzathine",0.43,IF('Data Entry'!AB159="Oxacillin benzathine",0.69,IF('Data Entry'!AB159="","","No aplica")))))))</f>
        <v/>
      </c>
      <c r="F156" s="65" t="str">
        <f>IF('Data Entry'!AG159="Benethamine benzylpenicillin",0.65,IF('Data Entry'!AG159="Benzathine benzylpenicillin",0.74,IF('Data Entry'!AG159="Cefapirin benzathine",0.41,IF('Data Entry'!AG159="Cefalexin benzathine",0.36,IF('Data Entry'!AG159="Cloxacillin benzathine",0.43,IF('Data Entry'!AG159="Oxacillin benzathine",0.69,IF('Data Entry'!AG159="","","No aplica")))))))</f>
        <v/>
      </c>
      <c r="G156" s="65" t="str">
        <f>IF('Data Entry'!AJ159="Benethamine benzylpenicillin",0.65,IF('Data Entry'!AJ159="Benzathine benzylpenicillin",0.74,IF('Data Entry'!AJ159="Cefapirin benzathine",0.41,IF('Data Entry'!AJ159="Cefalexin benzathine",0.36,IF('Data Entry'!AJ159="Cloxacillin benzathine",0.43,IF('Data Entry'!AJ159="Oxacillin benzathine",0.69,IF('Data Entry'!AJ159="","","No aplica")))))))</f>
        <v/>
      </c>
      <c r="H156" s="65" t="str">
        <f>IF('Data Entry'!AM159="Benethamine benzylpenicillin",0.65,IF('Data Entry'!AM159="Benzathine benzylpenicillin",0.74,IF('Data Entry'!AM159="Cefapirin benzathine",0.41,IF('Data Entry'!AM159="Cefalexin benzathine",0.36,IF('Data Entry'!AM159="Cloxacillin benzathine",0.43,IF('Data Entry'!AM159="Oxacillin benzathine",0.69,IF('Data Entry'!AM159="","","No aplica")))))))</f>
        <v/>
      </c>
    </row>
    <row r="157" spans="5:8">
      <c r="E157" s="65" t="str">
        <f>IF('Data Entry'!AB160="Benethamine benzylpenicillin",0.65,IF('Data Entry'!AB160="Benzathine benzylpenicillin",0.74,IF('Data Entry'!AB160="Cefapirin benzathine",0.41,IF('Data Entry'!AB160="Cefalexin benzathine",0.36,IF('Data Entry'!AB160="Cloxacillin benzathine",0.43,IF('Data Entry'!AB160="Oxacillin benzathine",0.69,IF('Data Entry'!AB160="","","No aplica")))))))</f>
        <v/>
      </c>
      <c r="F157" s="65" t="str">
        <f>IF('Data Entry'!AG160="Benethamine benzylpenicillin",0.65,IF('Data Entry'!AG160="Benzathine benzylpenicillin",0.74,IF('Data Entry'!AG160="Cefapirin benzathine",0.41,IF('Data Entry'!AG160="Cefalexin benzathine",0.36,IF('Data Entry'!AG160="Cloxacillin benzathine",0.43,IF('Data Entry'!AG160="Oxacillin benzathine",0.69,IF('Data Entry'!AG160="","","No aplica")))))))</f>
        <v/>
      </c>
      <c r="G157" s="65" t="str">
        <f>IF('Data Entry'!AJ160="Benethamine benzylpenicillin",0.65,IF('Data Entry'!AJ160="Benzathine benzylpenicillin",0.74,IF('Data Entry'!AJ160="Cefapirin benzathine",0.41,IF('Data Entry'!AJ160="Cefalexin benzathine",0.36,IF('Data Entry'!AJ160="Cloxacillin benzathine",0.43,IF('Data Entry'!AJ160="Oxacillin benzathine",0.69,IF('Data Entry'!AJ160="","","No aplica")))))))</f>
        <v/>
      </c>
      <c r="H157" s="65" t="str">
        <f>IF('Data Entry'!AM160="Benethamine benzylpenicillin",0.65,IF('Data Entry'!AM160="Benzathine benzylpenicillin",0.74,IF('Data Entry'!AM160="Cefapirin benzathine",0.41,IF('Data Entry'!AM160="Cefalexin benzathine",0.36,IF('Data Entry'!AM160="Cloxacillin benzathine",0.43,IF('Data Entry'!AM160="Oxacillin benzathine",0.69,IF('Data Entry'!AM160="","","No aplica")))))))</f>
        <v/>
      </c>
    </row>
    <row r="158" spans="5:8">
      <c r="E158" s="65" t="str">
        <f>IF('Data Entry'!AB161="Benethamine benzylpenicillin",0.65,IF('Data Entry'!AB161="Benzathine benzylpenicillin",0.74,IF('Data Entry'!AB161="Cefapirin benzathine",0.41,IF('Data Entry'!AB161="Cefalexin benzathine",0.36,IF('Data Entry'!AB161="Cloxacillin benzathine",0.43,IF('Data Entry'!AB161="Oxacillin benzathine",0.69,IF('Data Entry'!AB161="","","No aplica")))))))</f>
        <v/>
      </c>
      <c r="F158" s="65" t="str">
        <f>IF('Data Entry'!AG161="Benethamine benzylpenicillin",0.65,IF('Data Entry'!AG161="Benzathine benzylpenicillin",0.74,IF('Data Entry'!AG161="Cefapirin benzathine",0.41,IF('Data Entry'!AG161="Cefalexin benzathine",0.36,IF('Data Entry'!AG161="Cloxacillin benzathine",0.43,IF('Data Entry'!AG161="Oxacillin benzathine",0.69,IF('Data Entry'!AG161="","","No aplica")))))))</f>
        <v/>
      </c>
      <c r="G158" s="65" t="str">
        <f>IF('Data Entry'!AJ161="Benethamine benzylpenicillin",0.65,IF('Data Entry'!AJ161="Benzathine benzylpenicillin",0.74,IF('Data Entry'!AJ161="Cefapirin benzathine",0.41,IF('Data Entry'!AJ161="Cefalexin benzathine",0.36,IF('Data Entry'!AJ161="Cloxacillin benzathine",0.43,IF('Data Entry'!AJ161="Oxacillin benzathine",0.69,IF('Data Entry'!AJ161="","","No aplica")))))))</f>
        <v/>
      </c>
      <c r="H158" s="65" t="str">
        <f>IF('Data Entry'!AM161="Benethamine benzylpenicillin",0.65,IF('Data Entry'!AM161="Benzathine benzylpenicillin",0.74,IF('Data Entry'!AM161="Cefapirin benzathine",0.41,IF('Data Entry'!AM161="Cefalexin benzathine",0.36,IF('Data Entry'!AM161="Cloxacillin benzathine",0.43,IF('Data Entry'!AM161="Oxacillin benzathine",0.69,IF('Data Entry'!AM161="","","No aplica")))))))</f>
        <v/>
      </c>
    </row>
    <row r="159" spans="5:8">
      <c r="E159" s="65" t="str">
        <f>IF('Data Entry'!AB162="Benethamine benzylpenicillin",0.65,IF('Data Entry'!AB162="Benzathine benzylpenicillin",0.74,IF('Data Entry'!AB162="Cefapirin benzathine",0.41,IF('Data Entry'!AB162="Cefalexin benzathine",0.36,IF('Data Entry'!AB162="Cloxacillin benzathine",0.43,IF('Data Entry'!AB162="Oxacillin benzathine",0.69,IF('Data Entry'!AB162="","","No aplica")))))))</f>
        <v/>
      </c>
      <c r="F159" s="65" t="str">
        <f>IF('Data Entry'!AG162="Benethamine benzylpenicillin",0.65,IF('Data Entry'!AG162="Benzathine benzylpenicillin",0.74,IF('Data Entry'!AG162="Cefapirin benzathine",0.41,IF('Data Entry'!AG162="Cefalexin benzathine",0.36,IF('Data Entry'!AG162="Cloxacillin benzathine",0.43,IF('Data Entry'!AG162="Oxacillin benzathine",0.69,IF('Data Entry'!AG162="","","No aplica")))))))</f>
        <v/>
      </c>
      <c r="G159" s="65" t="str">
        <f>IF('Data Entry'!AJ162="Benethamine benzylpenicillin",0.65,IF('Data Entry'!AJ162="Benzathine benzylpenicillin",0.74,IF('Data Entry'!AJ162="Cefapirin benzathine",0.41,IF('Data Entry'!AJ162="Cefalexin benzathine",0.36,IF('Data Entry'!AJ162="Cloxacillin benzathine",0.43,IF('Data Entry'!AJ162="Oxacillin benzathine",0.69,IF('Data Entry'!AJ162="","","No aplica")))))))</f>
        <v/>
      </c>
      <c r="H159" s="65" t="str">
        <f>IF('Data Entry'!AM162="Benethamine benzylpenicillin",0.65,IF('Data Entry'!AM162="Benzathine benzylpenicillin",0.74,IF('Data Entry'!AM162="Cefapirin benzathine",0.41,IF('Data Entry'!AM162="Cefalexin benzathine",0.36,IF('Data Entry'!AM162="Cloxacillin benzathine",0.43,IF('Data Entry'!AM162="Oxacillin benzathine",0.69,IF('Data Entry'!AM162="","","No aplica")))))))</f>
        <v/>
      </c>
    </row>
    <row r="160" spans="5:8">
      <c r="E160" s="65" t="str">
        <f>IF('Data Entry'!AB163="Benethamine benzylpenicillin",0.65,IF('Data Entry'!AB163="Benzathine benzylpenicillin",0.74,IF('Data Entry'!AB163="Cefapirin benzathine",0.41,IF('Data Entry'!AB163="Cefalexin benzathine",0.36,IF('Data Entry'!AB163="Cloxacillin benzathine",0.43,IF('Data Entry'!AB163="Oxacillin benzathine",0.69,IF('Data Entry'!AB163="","","No aplica")))))))</f>
        <v/>
      </c>
      <c r="F160" s="65" t="str">
        <f>IF('Data Entry'!AG163="Benethamine benzylpenicillin",0.65,IF('Data Entry'!AG163="Benzathine benzylpenicillin",0.74,IF('Data Entry'!AG163="Cefapirin benzathine",0.41,IF('Data Entry'!AG163="Cefalexin benzathine",0.36,IF('Data Entry'!AG163="Cloxacillin benzathine",0.43,IF('Data Entry'!AG163="Oxacillin benzathine",0.69,IF('Data Entry'!AG163="","","No aplica")))))))</f>
        <v/>
      </c>
      <c r="G160" s="65" t="str">
        <f>IF('Data Entry'!AJ163="Benethamine benzylpenicillin",0.65,IF('Data Entry'!AJ163="Benzathine benzylpenicillin",0.74,IF('Data Entry'!AJ163="Cefapirin benzathine",0.41,IF('Data Entry'!AJ163="Cefalexin benzathine",0.36,IF('Data Entry'!AJ163="Cloxacillin benzathine",0.43,IF('Data Entry'!AJ163="Oxacillin benzathine",0.69,IF('Data Entry'!AJ163="","","No aplica")))))))</f>
        <v/>
      </c>
      <c r="H160" s="65" t="str">
        <f>IF('Data Entry'!AM163="Benethamine benzylpenicillin",0.65,IF('Data Entry'!AM163="Benzathine benzylpenicillin",0.74,IF('Data Entry'!AM163="Cefapirin benzathine",0.41,IF('Data Entry'!AM163="Cefalexin benzathine",0.36,IF('Data Entry'!AM163="Cloxacillin benzathine",0.43,IF('Data Entry'!AM163="Oxacillin benzathine",0.69,IF('Data Entry'!AM163="","","No aplica")))))))</f>
        <v/>
      </c>
    </row>
    <row r="161" spans="5:8">
      <c r="E161" s="65" t="str">
        <f>IF('Data Entry'!AB164="Benethamine benzylpenicillin",0.65,IF('Data Entry'!AB164="Benzathine benzylpenicillin",0.74,IF('Data Entry'!AB164="Cefapirin benzathine",0.41,IF('Data Entry'!AB164="Cefalexin benzathine",0.36,IF('Data Entry'!AB164="Cloxacillin benzathine",0.43,IF('Data Entry'!AB164="Oxacillin benzathine",0.69,IF('Data Entry'!AB164="","","No aplica")))))))</f>
        <v/>
      </c>
      <c r="F161" s="65" t="str">
        <f>IF('Data Entry'!AG164="Benethamine benzylpenicillin",0.65,IF('Data Entry'!AG164="Benzathine benzylpenicillin",0.74,IF('Data Entry'!AG164="Cefapirin benzathine",0.41,IF('Data Entry'!AG164="Cefalexin benzathine",0.36,IF('Data Entry'!AG164="Cloxacillin benzathine",0.43,IF('Data Entry'!AG164="Oxacillin benzathine",0.69,IF('Data Entry'!AG164="","","No aplica")))))))</f>
        <v/>
      </c>
      <c r="G161" s="65" t="str">
        <f>IF('Data Entry'!AJ164="Benethamine benzylpenicillin",0.65,IF('Data Entry'!AJ164="Benzathine benzylpenicillin",0.74,IF('Data Entry'!AJ164="Cefapirin benzathine",0.41,IF('Data Entry'!AJ164="Cefalexin benzathine",0.36,IF('Data Entry'!AJ164="Cloxacillin benzathine",0.43,IF('Data Entry'!AJ164="Oxacillin benzathine",0.69,IF('Data Entry'!AJ164="","","No aplica")))))))</f>
        <v/>
      </c>
      <c r="H161" s="65" t="str">
        <f>IF('Data Entry'!AM164="Benethamine benzylpenicillin",0.65,IF('Data Entry'!AM164="Benzathine benzylpenicillin",0.74,IF('Data Entry'!AM164="Cefapirin benzathine",0.41,IF('Data Entry'!AM164="Cefalexin benzathine",0.36,IF('Data Entry'!AM164="Cloxacillin benzathine",0.43,IF('Data Entry'!AM164="Oxacillin benzathine",0.69,IF('Data Entry'!AM164="","","No aplica")))))))</f>
        <v/>
      </c>
    </row>
    <row r="162" spans="5:8">
      <c r="E162" s="65" t="str">
        <f>IF('Data Entry'!AB165="Benethamine benzylpenicillin",0.65,IF('Data Entry'!AB165="Benzathine benzylpenicillin",0.74,IF('Data Entry'!AB165="Cefapirin benzathine",0.41,IF('Data Entry'!AB165="Cefalexin benzathine",0.36,IF('Data Entry'!AB165="Cloxacillin benzathine",0.43,IF('Data Entry'!AB165="Oxacillin benzathine",0.69,IF('Data Entry'!AB165="","","No aplica")))))))</f>
        <v/>
      </c>
      <c r="F162" s="65" t="str">
        <f>IF('Data Entry'!AG165="Benethamine benzylpenicillin",0.65,IF('Data Entry'!AG165="Benzathine benzylpenicillin",0.74,IF('Data Entry'!AG165="Cefapirin benzathine",0.41,IF('Data Entry'!AG165="Cefalexin benzathine",0.36,IF('Data Entry'!AG165="Cloxacillin benzathine",0.43,IF('Data Entry'!AG165="Oxacillin benzathine",0.69,IF('Data Entry'!AG165="","","No aplica")))))))</f>
        <v/>
      </c>
      <c r="G162" s="65" t="str">
        <f>IF('Data Entry'!AJ165="Benethamine benzylpenicillin",0.65,IF('Data Entry'!AJ165="Benzathine benzylpenicillin",0.74,IF('Data Entry'!AJ165="Cefapirin benzathine",0.41,IF('Data Entry'!AJ165="Cefalexin benzathine",0.36,IF('Data Entry'!AJ165="Cloxacillin benzathine",0.43,IF('Data Entry'!AJ165="Oxacillin benzathine",0.69,IF('Data Entry'!AJ165="","","No aplica")))))))</f>
        <v/>
      </c>
      <c r="H162" s="65" t="str">
        <f>IF('Data Entry'!AM165="Benethamine benzylpenicillin",0.65,IF('Data Entry'!AM165="Benzathine benzylpenicillin",0.74,IF('Data Entry'!AM165="Cefapirin benzathine",0.41,IF('Data Entry'!AM165="Cefalexin benzathine",0.36,IF('Data Entry'!AM165="Cloxacillin benzathine",0.43,IF('Data Entry'!AM165="Oxacillin benzathine",0.69,IF('Data Entry'!AM165="","","No aplica")))))))</f>
        <v/>
      </c>
    </row>
    <row r="163" spans="5:8">
      <c r="E163" s="65" t="str">
        <f>IF('Data Entry'!AB166="Benethamine benzylpenicillin",0.65,IF('Data Entry'!AB166="Benzathine benzylpenicillin",0.74,IF('Data Entry'!AB166="Cefapirin benzathine",0.41,IF('Data Entry'!AB166="Cefalexin benzathine",0.36,IF('Data Entry'!AB166="Cloxacillin benzathine",0.43,IF('Data Entry'!AB166="Oxacillin benzathine",0.69,IF('Data Entry'!AB166="","","No aplica")))))))</f>
        <v/>
      </c>
      <c r="F163" s="65" t="str">
        <f>IF('Data Entry'!AG166="Benethamine benzylpenicillin",0.65,IF('Data Entry'!AG166="Benzathine benzylpenicillin",0.74,IF('Data Entry'!AG166="Cefapirin benzathine",0.41,IF('Data Entry'!AG166="Cefalexin benzathine",0.36,IF('Data Entry'!AG166="Cloxacillin benzathine",0.43,IF('Data Entry'!AG166="Oxacillin benzathine",0.69,IF('Data Entry'!AG166="","","No aplica")))))))</f>
        <v/>
      </c>
      <c r="G163" s="65" t="str">
        <f>IF('Data Entry'!AJ166="Benethamine benzylpenicillin",0.65,IF('Data Entry'!AJ166="Benzathine benzylpenicillin",0.74,IF('Data Entry'!AJ166="Cefapirin benzathine",0.41,IF('Data Entry'!AJ166="Cefalexin benzathine",0.36,IF('Data Entry'!AJ166="Cloxacillin benzathine",0.43,IF('Data Entry'!AJ166="Oxacillin benzathine",0.69,IF('Data Entry'!AJ166="","","No aplica")))))))</f>
        <v/>
      </c>
      <c r="H163" s="65" t="str">
        <f>IF('Data Entry'!AM166="Benethamine benzylpenicillin",0.65,IF('Data Entry'!AM166="Benzathine benzylpenicillin",0.74,IF('Data Entry'!AM166="Cefapirin benzathine",0.41,IF('Data Entry'!AM166="Cefalexin benzathine",0.36,IF('Data Entry'!AM166="Cloxacillin benzathine",0.43,IF('Data Entry'!AM166="Oxacillin benzathine",0.69,IF('Data Entry'!AM166="","","No aplica")))))))</f>
        <v/>
      </c>
    </row>
    <row r="164" spans="5:8">
      <c r="E164" s="65" t="str">
        <f>IF('Data Entry'!AB167="Benethamine benzylpenicillin",0.65,IF('Data Entry'!AB167="Benzathine benzylpenicillin",0.74,IF('Data Entry'!AB167="Cefapirin benzathine",0.41,IF('Data Entry'!AB167="Cefalexin benzathine",0.36,IF('Data Entry'!AB167="Cloxacillin benzathine",0.43,IF('Data Entry'!AB167="Oxacillin benzathine",0.69,IF('Data Entry'!AB167="","","No aplica")))))))</f>
        <v/>
      </c>
      <c r="F164" s="65" t="str">
        <f>IF('Data Entry'!AG167="Benethamine benzylpenicillin",0.65,IF('Data Entry'!AG167="Benzathine benzylpenicillin",0.74,IF('Data Entry'!AG167="Cefapirin benzathine",0.41,IF('Data Entry'!AG167="Cefalexin benzathine",0.36,IF('Data Entry'!AG167="Cloxacillin benzathine",0.43,IF('Data Entry'!AG167="Oxacillin benzathine",0.69,IF('Data Entry'!AG167="","","No aplica")))))))</f>
        <v/>
      </c>
      <c r="G164" s="65" t="str">
        <f>IF('Data Entry'!AJ167="Benethamine benzylpenicillin",0.65,IF('Data Entry'!AJ167="Benzathine benzylpenicillin",0.74,IF('Data Entry'!AJ167="Cefapirin benzathine",0.41,IF('Data Entry'!AJ167="Cefalexin benzathine",0.36,IF('Data Entry'!AJ167="Cloxacillin benzathine",0.43,IF('Data Entry'!AJ167="Oxacillin benzathine",0.69,IF('Data Entry'!AJ167="","","No aplica")))))))</f>
        <v/>
      </c>
      <c r="H164" s="65" t="str">
        <f>IF('Data Entry'!AM167="Benethamine benzylpenicillin",0.65,IF('Data Entry'!AM167="Benzathine benzylpenicillin",0.74,IF('Data Entry'!AM167="Cefapirin benzathine",0.41,IF('Data Entry'!AM167="Cefalexin benzathine",0.36,IF('Data Entry'!AM167="Cloxacillin benzathine",0.43,IF('Data Entry'!AM167="Oxacillin benzathine",0.69,IF('Data Entry'!AM167="","","No aplica")))))))</f>
        <v/>
      </c>
    </row>
    <row r="165" spans="5:8">
      <c r="E165" s="65" t="str">
        <f>IF('Data Entry'!AB168="Benethamine benzylpenicillin",0.65,IF('Data Entry'!AB168="Benzathine benzylpenicillin",0.74,IF('Data Entry'!AB168="Cefapirin benzathine",0.41,IF('Data Entry'!AB168="Cefalexin benzathine",0.36,IF('Data Entry'!AB168="Cloxacillin benzathine",0.43,IF('Data Entry'!AB168="Oxacillin benzathine",0.69,IF('Data Entry'!AB168="","","No aplica")))))))</f>
        <v/>
      </c>
      <c r="F165" s="65" t="str">
        <f>IF('Data Entry'!AG168="Benethamine benzylpenicillin",0.65,IF('Data Entry'!AG168="Benzathine benzylpenicillin",0.74,IF('Data Entry'!AG168="Cefapirin benzathine",0.41,IF('Data Entry'!AG168="Cefalexin benzathine",0.36,IF('Data Entry'!AG168="Cloxacillin benzathine",0.43,IF('Data Entry'!AG168="Oxacillin benzathine",0.69,IF('Data Entry'!AG168="","","No aplica")))))))</f>
        <v/>
      </c>
      <c r="G165" s="65" t="str">
        <f>IF('Data Entry'!AJ168="Benethamine benzylpenicillin",0.65,IF('Data Entry'!AJ168="Benzathine benzylpenicillin",0.74,IF('Data Entry'!AJ168="Cefapirin benzathine",0.41,IF('Data Entry'!AJ168="Cefalexin benzathine",0.36,IF('Data Entry'!AJ168="Cloxacillin benzathine",0.43,IF('Data Entry'!AJ168="Oxacillin benzathine",0.69,IF('Data Entry'!AJ168="","","No aplica")))))))</f>
        <v/>
      </c>
      <c r="H165" s="65" t="str">
        <f>IF('Data Entry'!AM168="Benethamine benzylpenicillin",0.65,IF('Data Entry'!AM168="Benzathine benzylpenicillin",0.74,IF('Data Entry'!AM168="Cefapirin benzathine",0.41,IF('Data Entry'!AM168="Cefalexin benzathine",0.36,IF('Data Entry'!AM168="Cloxacillin benzathine",0.43,IF('Data Entry'!AM168="Oxacillin benzathine",0.69,IF('Data Entry'!AM168="","","No aplica")))))))</f>
        <v/>
      </c>
    </row>
    <row r="166" spans="5:8">
      <c r="E166" s="65" t="str">
        <f>IF('Data Entry'!AB169="Benethamine benzylpenicillin",0.65,IF('Data Entry'!AB169="Benzathine benzylpenicillin",0.74,IF('Data Entry'!AB169="Cefapirin benzathine",0.41,IF('Data Entry'!AB169="Cefalexin benzathine",0.36,IF('Data Entry'!AB169="Cloxacillin benzathine",0.43,IF('Data Entry'!AB169="Oxacillin benzathine",0.69,IF('Data Entry'!AB169="","","No aplica")))))))</f>
        <v/>
      </c>
      <c r="F166" s="65" t="str">
        <f>IF('Data Entry'!AG169="Benethamine benzylpenicillin",0.65,IF('Data Entry'!AG169="Benzathine benzylpenicillin",0.74,IF('Data Entry'!AG169="Cefapirin benzathine",0.41,IF('Data Entry'!AG169="Cefalexin benzathine",0.36,IF('Data Entry'!AG169="Cloxacillin benzathine",0.43,IF('Data Entry'!AG169="Oxacillin benzathine",0.69,IF('Data Entry'!AG169="","","No aplica")))))))</f>
        <v/>
      </c>
      <c r="G166" s="65" t="str">
        <f>IF('Data Entry'!AJ169="Benethamine benzylpenicillin",0.65,IF('Data Entry'!AJ169="Benzathine benzylpenicillin",0.74,IF('Data Entry'!AJ169="Cefapirin benzathine",0.41,IF('Data Entry'!AJ169="Cefalexin benzathine",0.36,IF('Data Entry'!AJ169="Cloxacillin benzathine",0.43,IF('Data Entry'!AJ169="Oxacillin benzathine",0.69,IF('Data Entry'!AJ169="","","No aplica")))))))</f>
        <v/>
      </c>
      <c r="H166" s="65" t="str">
        <f>IF('Data Entry'!AM169="Benethamine benzylpenicillin",0.65,IF('Data Entry'!AM169="Benzathine benzylpenicillin",0.74,IF('Data Entry'!AM169="Cefapirin benzathine",0.41,IF('Data Entry'!AM169="Cefalexin benzathine",0.36,IF('Data Entry'!AM169="Cloxacillin benzathine",0.43,IF('Data Entry'!AM169="Oxacillin benzathine",0.69,IF('Data Entry'!AM169="","","No aplica")))))))</f>
        <v/>
      </c>
    </row>
    <row r="167" spans="5:8">
      <c r="E167" s="65" t="str">
        <f>IF('Data Entry'!AB170="Benethamine benzylpenicillin",0.65,IF('Data Entry'!AB170="Benzathine benzylpenicillin",0.74,IF('Data Entry'!AB170="Cefapirin benzathine",0.41,IF('Data Entry'!AB170="Cefalexin benzathine",0.36,IF('Data Entry'!AB170="Cloxacillin benzathine",0.43,IF('Data Entry'!AB170="Oxacillin benzathine",0.69,IF('Data Entry'!AB170="","","No aplica")))))))</f>
        <v/>
      </c>
      <c r="F167" s="65" t="str">
        <f>IF('Data Entry'!AG170="Benethamine benzylpenicillin",0.65,IF('Data Entry'!AG170="Benzathine benzylpenicillin",0.74,IF('Data Entry'!AG170="Cefapirin benzathine",0.41,IF('Data Entry'!AG170="Cefalexin benzathine",0.36,IF('Data Entry'!AG170="Cloxacillin benzathine",0.43,IF('Data Entry'!AG170="Oxacillin benzathine",0.69,IF('Data Entry'!AG170="","","No aplica")))))))</f>
        <v/>
      </c>
      <c r="G167" s="65" t="str">
        <f>IF('Data Entry'!AJ170="Benethamine benzylpenicillin",0.65,IF('Data Entry'!AJ170="Benzathine benzylpenicillin",0.74,IF('Data Entry'!AJ170="Cefapirin benzathine",0.41,IF('Data Entry'!AJ170="Cefalexin benzathine",0.36,IF('Data Entry'!AJ170="Cloxacillin benzathine",0.43,IF('Data Entry'!AJ170="Oxacillin benzathine",0.69,IF('Data Entry'!AJ170="","","No aplica")))))))</f>
        <v/>
      </c>
      <c r="H167" s="65" t="str">
        <f>IF('Data Entry'!AM170="Benethamine benzylpenicillin",0.65,IF('Data Entry'!AM170="Benzathine benzylpenicillin",0.74,IF('Data Entry'!AM170="Cefapirin benzathine",0.41,IF('Data Entry'!AM170="Cefalexin benzathine",0.36,IF('Data Entry'!AM170="Cloxacillin benzathine",0.43,IF('Data Entry'!AM170="Oxacillin benzathine",0.69,IF('Data Entry'!AM170="","","No aplica")))))))</f>
        <v/>
      </c>
    </row>
    <row r="168" spans="5:8">
      <c r="E168" s="65" t="str">
        <f>IF('Data Entry'!AB171="Benethamine benzylpenicillin",0.65,IF('Data Entry'!AB171="Benzathine benzylpenicillin",0.74,IF('Data Entry'!AB171="Cefapirin benzathine",0.41,IF('Data Entry'!AB171="Cefalexin benzathine",0.36,IF('Data Entry'!AB171="Cloxacillin benzathine",0.43,IF('Data Entry'!AB171="Oxacillin benzathine",0.69,IF('Data Entry'!AB171="","","No aplica")))))))</f>
        <v/>
      </c>
      <c r="F168" s="65" t="str">
        <f>IF('Data Entry'!AG171="Benethamine benzylpenicillin",0.65,IF('Data Entry'!AG171="Benzathine benzylpenicillin",0.74,IF('Data Entry'!AG171="Cefapirin benzathine",0.41,IF('Data Entry'!AG171="Cefalexin benzathine",0.36,IF('Data Entry'!AG171="Cloxacillin benzathine",0.43,IF('Data Entry'!AG171="Oxacillin benzathine",0.69,IF('Data Entry'!AG171="","","No aplica")))))))</f>
        <v/>
      </c>
      <c r="G168" s="65" t="str">
        <f>IF('Data Entry'!AJ171="Benethamine benzylpenicillin",0.65,IF('Data Entry'!AJ171="Benzathine benzylpenicillin",0.74,IF('Data Entry'!AJ171="Cefapirin benzathine",0.41,IF('Data Entry'!AJ171="Cefalexin benzathine",0.36,IF('Data Entry'!AJ171="Cloxacillin benzathine",0.43,IF('Data Entry'!AJ171="Oxacillin benzathine",0.69,IF('Data Entry'!AJ171="","","No aplica")))))))</f>
        <v/>
      </c>
      <c r="H168" s="65" t="str">
        <f>IF('Data Entry'!AM171="Benethamine benzylpenicillin",0.65,IF('Data Entry'!AM171="Benzathine benzylpenicillin",0.74,IF('Data Entry'!AM171="Cefapirin benzathine",0.41,IF('Data Entry'!AM171="Cefalexin benzathine",0.36,IF('Data Entry'!AM171="Cloxacillin benzathine",0.43,IF('Data Entry'!AM171="Oxacillin benzathine",0.69,IF('Data Entry'!AM171="","","No aplica")))))))</f>
        <v/>
      </c>
    </row>
    <row r="169" spans="5:8">
      <c r="E169" s="65" t="str">
        <f>IF('Data Entry'!AB172="Benethamine benzylpenicillin",0.65,IF('Data Entry'!AB172="Benzathine benzylpenicillin",0.74,IF('Data Entry'!AB172="Cefapirin benzathine",0.41,IF('Data Entry'!AB172="Cefalexin benzathine",0.36,IF('Data Entry'!AB172="Cloxacillin benzathine",0.43,IF('Data Entry'!AB172="Oxacillin benzathine",0.69,IF('Data Entry'!AB172="","","No aplica")))))))</f>
        <v/>
      </c>
      <c r="F169" s="65" t="str">
        <f>IF('Data Entry'!AG172="Benethamine benzylpenicillin",0.65,IF('Data Entry'!AG172="Benzathine benzylpenicillin",0.74,IF('Data Entry'!AG172="Cefapirin benzathine",0.41,IF('Data Entry'!AG172="Cefalexin benzathine",0.36,IF('Data Entry'!AG172="Cloxacillin benzathine",0.43,IF('Data Entry'!AG172="Oxacillin benzathine",0.69,IF('Data Entry'!AG172="","","No aplica")))))))</f>
        <v/>
      </c>
      <c r="G169" s="65" t="str">
        <f>IF('Data Entry'!AJ172="Benethamine benzylpenicillin",0.65,IF('Data Entry'!AJ172="Benzathine benzylpenicillin",0.74,IF('Data Entry'!AJ172="Cefapirin benzathine",0.41,IF('Data Entry'!AJ172="Cefalexin benzathine",0.36,IF('Data Entry'!AJ172="Cloxacillin benzathine",0.43,IF('Data Entry'!AJ172="Oxacillin benzathine",0.69,IF('Data Entry'!AJ172="","","No aplica")))))))</f>
        <v/>
      </c>
      <c r="H169" s="65" t="str">
        <f>IF('Data Entry'!AM172="Benethamine benzylpenicillin",0.65,IF('Data Entry'!AM172="Benzathine benzylpenicillin",0.74,IF('Data Entry'!AM172="Cefapirin benzathine",0.41,IF('Data Entry'!AM172="Cefalexin benzathine",0.36,IF('Data Entry'!AM172="Cloxacillin benzathine",0.43,IF('Data Entry'!AM172="Oxacillin benzathine",0.69,IF('Data Entry'!AM172="","","No aplica")))))))</f>
        <v/>
      </c>
    </row>
    <row r="170" spans="5:8">
      <c r="E170" s="65" t="str">
        <f>IF('Data Entry'!AB173="Benethamine benzylpenicillin",0.65,IF('Data Entry'!AB173="Benzathine benzylpenicillin",0.74,IF('Data Entry'!AB173="Cefapirin benzathine",0.41,IF('Data Entry'!AB173="Cefalexin benzathine",0.36,IF('Data Entry'!AB173="Cloxacillin benzathine",0.43,IF('Data Entry'!AB173="Oxacillin benzathine",0.69,IF('Data Entry'!AB173="","","No aplica")))))))</f>
        <v/>
      </c>
      <c r="F170" s="65" t="str">
        <f>IF('Data Entry'!AG173="Benethamine benzylpenicillin",0.65,IF('Data Entry'!AG173="Benzathine benzylpenicillin",0.74,IF('Data Entry'!AG173="Cefapirin benzathine",0.41,IF('Data Entry'!AG173="Cefalexin benzathine",0.36,IF('Data Entry'!AG173="Cloxacillin benzathine",0.43,IF('Data Entry'!AG173="Oxacillin benzathine",0.69,IF('Data Entry'!AG173="","","No aplica")))))))</f>
        <v/>
      </c>
      <c r="G170" s="65" t="str">
        <f>IF('Data Entry'!AJ173="Benethamine benzylpenicillin",0.65,IF('Data Entry'!AJ173="Benzathine benzylpenicillin",0.74,IF('Data Entry'!AJ173="Cefapirin benzathine",0.41,IF('Data Entry'!AJ173="Cefalexin benzathine",0.36,IF('Data Entry'!AJ173="Cloxacillin benzathine",0.43,IF('Data Entry'!AJ173="Oxacillin benzathine",0.69,IF('Data Entry'!AJ173="","","No aplica")))))))</f>
        <v/>
      </c>
      <c r="H170" s="65" t="str">
        <f>IF('Data Entry'!AM173="Benethamine benzylpenicillin",0.65,IF('Data Entry'!AM173="Benzathine benzylpenicillin",0.74,IF('Data Entry'!AM173="Cefapirin benzathine",0.41,IF('Data Entry'!AM173="Cefalexin benzathine",0.36,IF('Data Entry'!AM173="Cloxacillin benzathine",0.43,IF('Data Entry'!AM173="Oxacillin benzathine",0.69,IF('Data Entry'!AM173="","","No aplica")))))))</f>
        <v/>
      </c>
    </row>
    <row r="171" spans="5:8">
      <c r="E171" s="65" t="str">
        <f>IF('Data Entry'!AB174="Benethamine benzylpenicillin",0.65,IF('Data Entry'!AB174="Benzathine benzylpenicillin",0.74,IF('Data Entry'!AB174="Cefapirin benzathine",0.41,IF('Data Entry'!AB174="Cefalexin benzathine",0.36,IF('Data Entry'!AB174="Cloxacillin benzathine",0.43,IF('Data Entry'!AB174="Oxacillin benzathine",0.69,IF('Data Entry'!AB174="","","No aplica")))))))</f>
        <v/>
      </c>
      <c r="F171" s="65" t="str">
        <f>IF('Data Entry'!AG174="Benethamine benzylpenicillin",0.65,IF('Data Entry'!AG174="Benzathine benzylpenicillin",0.74,IF('Data Entry'!AG174="Cefapirin benzathine",0.41,IF('Data Entry'!AG174="Cefalexin benzathine",0.36,IF('Data Entry'!AG174="Cloxacillin benzathine",0.43,IF('Data Entry'!AG174="Oxacillin benzathine",0.69,IF('Data Entry'!AG174="","","No aplica")))))))</f>
        <v/>
      </c>
      <c r="G171" s="65" t="str">
        <f>IF('Data Entry'!AJ174="Benethamine benzylpenicillin",0.65,IF('Data Entry'!AJ174="Benzathine benzylpenicillin",0.74,IF('Data Entry'!AJ174="Cefapirin benzathine",0.41,IF('Data Entry'!AJ174="Cefalexin benzathine",0.36,IF('Data Entry'!AJ174="Cloxacillin benzathine",0.43,IF('Data Entry'!AJ174="Oxacillin benzathine",0.69,IF('Data Entry'!AJ174="","","No aplica")))))))</f>
        <v/>
      </c>
      <c r="H171" s="65" t="str">
        <f>IF('Data Entry'!AM174="Benethamine benzylpenicillin",0.65,IF('Data Entry'!AM174="Benzathine benzylpenicillin",0.74,IF('Data Entry'!AM174="Cefapirin benzathine",0.41,IF('Data Entry'!AM174="Cefalexin benzathine",0.36,IF('Data Entry'!AM174="Cloxacillin benzathine",0.43,IF('Data Entry'!AM174="Oxacillin benzathine",0.69,IF('Data Entry'!AM174="","","No aplica")))))))</f>
        <v/>
      </c>
    </row>
    <row r="172" spans="5:8">
      <c r="E172" s="65" t="str">
        <f>IF('Data Entry'!AB175="Benethamine benzylpenicillin",0.65,IF('Data Entry'!AB175="Benzathine benzylpenicillin",0.74,IF('Data Entry'!AB175="Cefapirin benzathine",0.41,IF('Data Entry'!AB175="Cefalexin benzathine",0.36,IF('Data Entry'!AB175="Cloxacillin benzathine",0.43,IF('Data Entry'!AB175="Oxacillin benzathine",0.69,IF('Data Entry'!AB175="","","No aplica")))))))</f>
        <v/>
      </c>
      <c r="F172" s="65" t="str">
        <f>IF('Data Entry'!AG175="Benethamine benzylpenicillin",0.65,IF('Data Entry'!AG175="Benzathine benzylpenicillin",0.74,IF('Data Entry'!AG175="Cefapirin benzathine",0.41,IF('Data Entry'!AG175="Cefalexin benzathine",0.36,IF('Data Entry'!AG175="Cloxacillin benzathine",0.43,IF('Data Entry'!AG175="Oxacillin benzathine",0.69,IF('Data Entry'!AG175="","","No aplica")))))))</f>
        <v/>
      </c>
      <c r="G172" s="65" t="str">
        <f>IF('Data Entry'!AJ175="Benethamine benzylpenicillin",0.65,IF('Data Entry'!AJ175="Benzathine benzylpenicillin",0.74,IF('Data Entry'!AJ175="Cefapirin benzathine",0.41,IF('Data Entry'!AJ175="Cefalexin benzathine",0.36,IF('Data Entry'!AJ175="Cloxacillin benzathine",0.43,IF('Data Entry'!AJ175="Oxacillin benzathine",0.69,IF('Data Entry'!AJ175="","","No aplica")))))))</f>
        <v/>
      </c>
      <c r="H172" s="65" t="str">
        <f>IF('Data Entry'!AM175="Benethamine benzylpenicillin",0.65,IF('Data Entry'!AM175="Benzathine benzylpenicillin",0.74,IF('Data Entry'!AM175="Cefapirin benzathine",0.41,IF('Data Entry'!AM175="Cefalexin benzathine",0.36,IF('Data Entry'!AM175="Cloxacillin benzathine",0.43,IF('Data Entry'!AM175="Oxacillin benzathine",0.69,IF('Data Entry'!AM175="","","No aplica")))))))</f>
        <v/>
      </c>
    </row>
    <row r="173" spans="5:8">
      <c r="E173" s="65" t="str">
        <f>IF('Data Entry'!AB176="Benethamine benzylpenicillin",0.65,IF('Data Entry'!AB176="Benzathine benzylpenicillin",0.74,IF('Data Entry'!AB176="Cefapirin benzathine",0.41,IF('Data Entry'!AB176="Cefalexin benzathine",0.36,IF('Data Entry'!AB176="Cloxacillin benzathine",0.43,IF('Data Entry'!AB176="Oxacillin benzathine",0.69,IF('Data Entry'!AB176="","","No aplica")))))))</f>
        <v/>
      </c>
      <c r="F173" s="65" t="str">
        <f>IF('Data Entry'!AG176="Benethamine benzylpenicillin",0.65,IF('Data Entry'!AG176="Benzathine benzylpenicillin",0.74,IF('Data Entry'!AG176="Cefapirin benzathine",0.41,IF('Data Entry'!AG176="Cefalexin benzathine",0.36,IF('Data Entry'!AG176="Cloxacillin benzathine",0.43,IF('Data Entry'!AG176="Oxacillin benzathine",0.69,IF('Data Entry'!AG176="","","No aplica")))))))</f>
        <v/>
      </c>
      <c r="G173" s="65" t="str">
        <f>IF('Data Entry'!AJ176="Benethamine benzylpenicillin",0.65,IF('Data Entry'!AJ176="Benzathine benzylpenicillin",0.74,IF('Data Entry'!AJ176="Cefapirin benzathine",0.41,IF('Data Entry'!AJ176="Cefalexin benzathine",0.36,IF('Data Entry'!AJ176="Cloxacillin benzathine",0.43,IF('Data Entry'!AJ176="Oxacillin benzathine",0.69,IF('Data Entry'!AJ176="","","No aplica")))))))</f>
        <v/>
      </c>
      <c r="H173" s="65" t="str">
        <f>IF('Data Entry'!AM176="Benethamine benzylpenicillin",0.65,IF('Data Entry'!AM176="Benzathine benzylpenicillin",0.74,IF('Data Entry'!AM176="Cefapirin benzathine",0.41,IF('Data Entry'!AM176="Cefalexin benzathine",0.36,IF('Data Entry'!AM176="Cloxacillin benzathine",0.43,IF('Data Entry'!AM176="Oxacillin benzathine",0.69,IF('Data Entry'!AM176="","","No aplica")))))))</f>
        <v/>
      </c>
    </row>
    <row r="174" spans="5:8">
      <c r="E174" s="65" t="str">
        <f>IF('Data Entry'!AB177="Benethamine benzylpenicillin",0.65,IF('Data Entry'!AB177="Benzathine benzylpenicillin",0.74,IF('Data Entry'!AB177="Cefapirin benzathine",0.41,IF('Data Entry'!AB177="Cefalexin benzathine",0.36,IF('Data Entry'!AB177="Cloxacillin benzathine",0.43,IF('Data Entry'!AB177="Oxacillin benzathine",0.69,IF('Data Entry'!AB177="","","No aplica")))))))</f>
        <v/>
      </c>
      <c r="F174" s="65" t="str">
        <f>IF('Data Entry'!AG177="Benethamine benzylpenicillin",0.65,IF('Data Entry'!AG177="Benzathine benzylpenicillin",0.74,IF('Data Entry'!AG177="Cefapirin benzathine",0.41,IF('Data Entry'!AG177="Cefalexin benzathine",0.36,IF('Data Entry'!AG177="Cloxacillin benzathine",0.43,IF('Data Entry'!AG177="Oxacillin benzathine",0.69,IF('Data Entry'!AG177="","","No aplica")))))))</f>
        <v/>
      </c>
      <c r="G174" s="65" t="str">
        <f>IF('Data Entry'!AJ177="Benethamine benzylpenicillin",0.65,IF('Data Entry'!AJ177="Benzathine benzylpenicillin",0.74,IF('Data Entry'!AJ177="Cefapirin benzathine",0.41,IF('Data Entry'!AJ177="Cefalexin benzathine",0.36,IF('Data Entry'!AJ177="Cloxacillin benzathine",0.43,IF('Data Entry'!AJ177="Oxacillin benzathine",0.69,IF('Data Entry'!AJ177="","","No aplica")))))))</f>
        <v/>
      </c>
      <c r="H174" s="65" t="str">
        <f>IF('Data Entry'!AM177="Benethamine benzylpenicillin",0.65,IF('Data Entry'!AM177="Benzathine benzylpenicillin",0.74,IF('Data Entry'!AM177="Cefapirin benzathine",0.41,IF('Data Entry'!AM177="Cefalexin benzathine",0.36,IF('Data Entry'!AM177="Cloxacillin benzathine",0.43,IF('Data Entry'!AM177="Oxacillin benzathine",0.69,IF('Data Entry'!AM177="","","No aplica")))))))</f>
        <v/>
      </c>
    </row>
    <row r="175" spans="5:8">
      <c r="E175" s="65" t="str">
        <f>IF('Data Entry'!AB178="Benethamine benzylpenicillin",0.65,IF('Data Entry'!AB178="Benzathine benzylpenicillin",0.74,IF('Data Entry'!AB178="Cefapirin benzathine",0.41,IF('Data Entry'!AB178="Cefalexin benzathine",0.36,IF('Data Entry'!AB178="Cloxacillin benzathine",0.43,IF('Data Entry'!AB178="Oxacillin benzathine",0.69,IF('Data Entry'!AB178="","","No aplica")))))))</f>
        <v/>
      </c>
      <c r="F175" s="65" t="str">
        <f>IF('Data Entry'!AG178="Benethamine benzylpenicillin",0.65,IF('Data Entry'!AG178="Benzathine benzylpenicillin",0.74,IF('Data Entry'!AG178="Cefapirin benzathine",0.41,IF('Data Entry'!AG178="Cefalexin benzathine",0.36,IF('Data Entry'!AG178="Cloxacillin benzathine",0.43,IF('Data Entry'!AG178="Oxacillin benzathine",0.69,IF('Data Entry'!AG178="","","No aplica")))))))</f>
        <v/>
      </c>
      <c r="G175" s="65" t="str">
        <f>IF('Data Entry'!AJ178="Benethamine benzylpenicillin",0.65,IF('Data Entry'!AJ178="Benzathine benzylpenicillin",0.74,IF('Data Entry'!AJ178="Cefapirin benzathine",0.41,IF('Data Entry'!AJ178="Cefalexin benzathine",0.36,IF('Data Entry'!AJ178="Cloxacillin benzathine",0.43,IF('Data Entry'!AJ178="Oxacillin benzathine",0.69,IF('Data Entry'!AJ178="","","No aplica")))))))</f>
        <v/>
      </c>
      <c r="H175" s="65" t="str">
        <f>IF('Data Entry'!AM178="Benethamine benzylpenicillin",0.65,IF('Data Entry'!AM178="Benzathine benzylpenicillin",0.74,IF('Data Entry'!AM178="Cefapirin benzathine",0.41,IF('Data Entry'!AM178="Cefalexin benzathine",0.36,IF('Data Entry'!AM178="Cloxacillin benzathine",0.43,IF('Data Entry'!AM178="Oxacillin benzathine",0.69,IF('Data Entry'!AM178="","","No aplica")))))))</f>
        <v/>
      </c>
    </row>
    <row r="176" spans="5:8">
      <c r="E176" s="65" t="str">
        <f>IF('Data Entry'!AB179="Benethamine benzylpenicillin",0.65,IF('Data Entry'!AB179="Benzathine benzylpenicillin",0.74,IF('Data Entry'!AB179="Cefapirin benzathine",0.41,IF('Data Entry'!AB179="Cefalexin benzathine",0.36,IF('Data Entry'!AB179="Cloxacillin benzathine",0.43,IF('Data Entry'!AB179="Oxacillin benzathine",0.69,IF('Data Entry'!AB179="","","No aplica")))))))</f>
        <v/>
      </c>
      <c r="F176" s="65" t="str">
        <f>IF('Data Entry'!AG179="Benethamine benzylpenicillin",0.65,IF('Data Entry'!AG179="Benzathine benzylpenicillin",0.74,IF('Data Entry'!AG179="Cefapirin benzathine",0.41,IF('Data Entry'!AG179="Cefalexin benzathine",0.36,IF('Data Entry'!AG179="Cloxacillin benzathine",0.43,IF('Data Entry'!AG179="Oxacillin benzathine",0.69,IF('Data Entry'!AG179="","","No aplica")))))))</f>
        <v/>
      </c>
      <c r="G176" s="65" t="str">
        <f>IF('Data Entry'!AJ179="Benethamine benzylpenicillin",0.65,IF('Data Entry'!AJ179="Benzathine benzylpenicillin",0.74,IF('Data Entry'!AJ179="Cefapirin benzathine",0.41,IF('Data Entry'!AJ179="Cefalexin benzathine",0.36,IF('Data Entry'!AJ179="Cloxacillin benzathine",0.43,IF('Data Entry'!AJ179="Oxacillin benzathine",0.69,IF('Data Entry'!AJ179="","","No aplica")))))))</f>
        <v/>
      </c>
      <c r="H176" s="65" t="str">
        <f>IF('Data Entry'!AM179="Benethamine benzylpenicillin",0.65,IF('Data Entry'!AM179="Benzathine benzylpenicillin",0.74,IF('Data Entry'!AM179="Cefapirin benzathine",0.41,IF('Data Entry'!AM179="Cefalexin benzathine",0.36,IF('Data Entry'!AM179="Cloxacillin benzathine",0.43,IF('Data Entry'!AM179="Oxacillin benzathine",0.69,IF('Data Entry'!AM179="","","No aplica")))))))</f>
        <v/>
      </c>
    </row>
    <row r="177" spans="5:8">
      <c r="E177" s="65" t="str">
        <f>IF('Data Entry'!AB180="Benethamine benzylpenicillin",0.65,IF('Data Entry'!AB180="Benzathine benzylpenicillin",0.74,IF('Data Entry'!AB180="Cefapirin benzathine",0.41,IF('Data Entry'!AB180="Cefalexin benzathine",0.36,IF('Data Entry'!AB180="Cloxacillin benzathine",0.43,IF('Data Entry'!AB180="Oxacillin benzathine",0.69,IF('Data Entry'!AB180="","","No aplica")))))))</f>
        <v/>
      </c>
      <c r="F177" s="65" t="str">
        <f>IF('Data Entry'!AG180="Benethamine benzylpenicillin",0.65,IF('Data Entry'!AG180="Benzathine benzylpenicillin",0.74,IF('Data Entry'!AG180="Cefapirin benzathine",0.41,IF('Data Entry'!AG180="Cefalexin benzathine",0.36,IF('Data Entry'!AG180="Cloxacillin benzathine",0.43,IF('Data Entry'!AG180="Oxacillin benzathine",0.69,IF('Data Entry'!AG180="","","No aplica")))))))</f>
        <v/>
      </c>
      <c r="G177" s="65" t="str">
        <f>IF('Data Entry'!AJ180="Benethamine benzylpenicillin",0.65,IF('Data Entry'!AJ180="Benzathine benzylpenicillin",0.74,IF('Data Entry'!AJ180="Cefapirin benzathine",0.41,IF('Data Entry'!AJ180="Cefalexin benzathine",0.36,IF('Data Entry'!AJ180="Cloxacillin benzathine",0.43,IF('Data Entry'!AJ180="Oxacillin benzathine",0.69,IF('Data Entry'!AJ180="","","No aplica")))))))</f>
        <v/>
      </c>
      <c r="H177" s="65" t="str">
        <f>IF('Data Entry'!AM180="Benethamine benzylpenicillin",0.65,IF('Data Entry'!AM180="Benzathine benzylpenicillin",0.74,IF('Data Entry'!AM180="Cefapirin benzathine",0.41,IF('Data Entry'!AM180="Cefalexin benzathine",0.36,IF('Data Entry'!AM180="Cloxacillin benzathine",0.43,IF('Data Entry'!AM180="Oxacillin benzathine",0.69,IF('Data Entry'!AM180="","","No aplica")))))))</f>
        <v/>
      </c>
    </row>
    <row r="178" spans="5:8">
      <c r="E178" s="65" t="str">
        <f>IF('Data Entry'!AB181="Benethamine benzylpenicillin",0.65,IF('Data Entry'!AB181="Benzathine benzylpenicillin",0.74,IF('Data Entry'!AB181="Cefapirin benzathine",0.41,IF('Data Entry'!AB181="Cefalexin benzathine",0.36,IF('Data Entry'!AB181="Cloxacillin benzathine",0.43,IF('Data Entry'!AB181="Oxacillin benzathine",0.69,IF('Data Entry'!AB181="","","No aplica")))))))</f>
        <v/>
      </c>
      <c r="F178" s="65" t="str">
        <f>IF('Data Entry'!AG181="Benethamine benzylpenicillin",0.65,IF('Data Entry'!AG181="Benzathine benzylpenicillin",0.74,IF('Data Entry'!AG181="Cefapirin benzathine",0.41,IF('Data Entry'!AG181="Cefalexin benzathine",0.36,IF('Data Entry'!AG181="Cloxacillin benzathine",0.43,IF('Data Entry'!AG181="Oxacillin benzathine",0.69,IF('Data Entry'!AG181="","","No aplica")))))))</f>
        <v/>
      </c>
      <c r="G178" s="65" t="str">
        <f>IF('Data Entry'!AJ181="Benethamine benzylpenicillin",0.65,IF('Data Entry'!AJ181="Benzathine benzylpenicillin",0.74,IF('Data Entry'!AJ181="Cefapirin benzathine",0.41,IF('Data Entry'!AJ181="Cefalexin benzathine",0.36,IF('Data Entry'!AJ181="Cloxacillin benzathine",0.43,IF('Data Entry'!AJ181="Oxacillin benzathine",0.69,IF('Data Entry'!AJ181="","","No aplica")))))))</f>
        <v/>
      </c>
      <c r="H178" s="65" t="str">
        <f>IF('Data Entry'!AM181="Benethamine benzylpenicillin",0.65,IF('Data Entry'!AM181="Benzathine benzylpenicillin",0.74,IF('Data Entry'!AM181="Cefapirin benzathine",0.41,IF('Data Entry'!AM181="Cefalexin benzathine",0.36,IF('Data Entry'!AM181="Cloxacillin benzathine",0.43,IF('Data Entry'!AM181="Oxacillin benzathine",0.69,IF('Data Entry'!AM181="","","No aplica")))))))</f>
        <v/>
      </c>
    </row>
    <row r="179" spans="5:8">
      <c r="E179" s="65" t="str">
        <f>IF('Data Entry'!AB182="Benethamine benzylpenicillin",0.65,IF('Data Entry'!AB182="Benzathine benzylpenicillin",0.74,IF('Data Entry'!AB182="Cefapirin benzathine",0.41,IF('Data Entry'!AB182="Cefalexin benzathine",0.36,IF('Data Entry'!AB182="Cloxacillin benzathine",0.43,IF('Data Entry'!AB182="Oxacillin benzathine",0.69,IF('Data Entry'!AB182="","","No aplica")))))))</f>
        <v/>
      </c>
      <c r="F179" s="65" t="str">
        <f>IF('Data Entry'!AG182="Benethamine benzylpenicillin",0.65,IF('Data Entry'!AG182="Benzathine benzylpenicillin",0.74,IF('Data Entry'!AG182="Cefapirin benzathine",0.41,IF('Data Entry'!AG182="Cefalexin benzathine",0.36,IF('Data Entry'!AG182="Cloxacillin benzathine",0.43,IF('Data Entry'!AG182="Oxacillin benzathine",0.69,IF('Data Entry'!AG182="","","No aplica")))))))</f>
        <v/>
      </c>
      <c r="G179" s="65" t="str">
        <f>IF('Data Entry'!AJ182="Benethamine benzylpenicillin",0.65,IF('Data Entry'!AJ182="Benzathine benzylpenicillin",0.74,IF('Data Entry'!AJ182="Cefapirin benzathine",0.41,IF('Data Entry'!AJ182="Cefalexin benzathine",0.36,IF('Data Entry'!AJ182="Cloxacillin benzathine",0.43,IF('Data Entry'!AJ182="Oxacillin benzathine",0.69,IF('Data Entry'!AJ182="","","No aplica")))))))</f>
        <v/>
      </c>
      <c r="H179" s="65" t="str">
        <f>IF('Data Entry'!AM182="Benethamine benzylpenicillin",0.65,IF('Data Entry'!AM182="Benzathine benzylpenicillin",0.74,IF('Data Entry'!AM182="Cefapirin benzathine",0.41,IF('Data Entry'!AM182="Cefalexin benzathine",0.36,IF('Data Entry'!AM182="Cloxacillin benzathine",0.43,IF('Data Entry'!AM182="Oxacillin benzathine",0.69,IF('Data Entry'!AM182="","","No aplica")))))))</f>
        <v/>
      </c>
    </row>
    <row r="180" spans="5:8">
      <c r="E180" s="65" t="str">
        <f>IF('Data Entry'!AB183="Benethamine benzylpenicillin",0.65,IF('Data Entry'!AB183="Benzathine benzylpenicillin",0.74,IF('Data Entry'!AB183="Cefapirin benzathine",0.41,IF('Data Entry'!AB183="Cefalexin benzathine",0.36,IF('Data Entry'!AB183="Cloxacillin benzathine",0.43,IF('Data Entry'!AB183="Oxacillin benzathine",0.69,IF('Data Entry'!AB183="","","No aplica")))))))</f>
        <v/>
      </c>
      <c r="F180" s="65" t="str">
        <f>IF('Data Entry'!AG183="Benethamine benzylpenicillin",0.65,IF('Data Entry'!AG183="Benzathine benzylpenicillin",0.74,IF('Data Entry'!AG183="Cefapirin benzathine",0.41,IF('Data Entry'!AG183="Cefalexin benzathine",0.36,IF('Data Entry'!AG183="Cloxacillin benzathine",0.43,IF('Data Entry'!AG183="Oxacillin benzathine",0.69,IF('Data Entry'!AG183="","","No aplica")))))))</f>
        <v/>
      </c>
      <c r="G180" s="65" t="str">
        <f>IF('Data Entry'!AJ183="Benethamine benzylpenicillin",0.65,IF('Data Entry'!AJ183="Benzathine benzylpenicillin",0.74,IF('Data Entry'!AJ183="Cefapirin benzathine",0.41,IF('Data Entry'!AJ183="Cefalexin benzathine",0.36,IF('Data Entry'!AJ183="Cloxacillin benzathine",0.43,IF('Data Entry'!AJ183="Oxacillin benzathine",0.69,IF('Data Entry'!AJ183="","","No aplica")))))))</f>
        <v/>
      </c>
      <c r="H180" s="65" t="str">
        <f>IF('Data Entry'!AM183="Benethamine benzylpenicillin",0.65,IF('Data Entry'!AM183="Benzathine benzylpenicillin",0.74,IF('Data Entry'!AM183="Cefapirin benzathine",0.41,IF('Data Entry'!AM183="Cefalexin benzathine",0.36,IF('Data Entry'!AM183="Cloxacillin benzathine",0.43,IF('Data Entry'!AM183="Oxacillin benzathine",0.69,IF('Data Entry'!AM183="","","No aplica")))))))</f>
        <v/>
      </c>
    </row>
    <row r="181" spans="5:8">
      <c r="E181" s="65" t="str">
        <f>IF('Data Entry'!AB184="Benethamine benzylpenicillin",0.65,IF('Data Entry'!AB184="Benzathine benzylpenicillin",0.74,IF('Data Entry'!AB184="Cefapirin benzathine",0.41,IF('Data Entry'!AB184="Cefalexin benzathine",0.36,IF('Data Entry'!AB184="Cloxacillin benzathine",0.43,IF('Data Entry'!AB184="Oxacillin benzathine",0.69,IF('Data Entry'!AB184="","","No aplica")))))))</f>
        <v/>
      </c>
      <c r="F181" s="65" t="str">
        <f>IF('Data Entry'!AG184="Benethamine benzylpenicillin",0.65,IF('Data Entry'!AG184="Benzathine benzylpenicillin",0.74,IF('Data Entry'!AG184="Cefapirin benzathine",0.41,IF('Data Entry'!AG184="Cefalexin benzathine",0.36,IF('Data Entry'!AG184="Cloxacillin benzathine",0.43,IF('Data Entry'!AG184="Oxacillin benzathine",0.69,IF('Data Entry'!AG184="","","No aplica")))))))</f>
        <v/>
      </c>
      <c r="G181" s="65" t="str">
        <f>IF('Data Entry'!AJ184="Benethamine benzylpenicillin",0.65,IF('Data Entry'!AJ184="Benzathine benzylpenicillin",0.74,IF('Data Entry'!AJ184="Cefapirin benzathine",0.41,IF('Data Entry'!AJ184="Cefalexin benzathine",0.36,IF('Data Entry'!AJ184="Cloxacillin benzathine",0.43,IF('Data Entry'!AJ184="Oxacillin benzathine",0.69,IF('Data Entry'!AJ184="","","No aplica")))))))</f>
        <v/>
      </c>
      <c r="H181" s="65" t="str">
        <f>IF('Data Entry'!AM184="Benethamine benzylpenicillin",0.65,IF('Data Entry'!AM184="Benzathine benzylpenicillin",0.74,IF('Data Entry'!AM184="Cefapirin benzathine",0.41,IF('Data Entry'!AM184="Cefalexin benzathine",0.36,IF('Data Entry'!AM184="Cloxacillin benzathine",0.43,IF('Data Entry'!AM184="Oxacillin benzathine",0.69,IF('Data Entry'!AM184="","","No aplica")))))))</f>
        <v/>
      </c>
    </row>
    <row r="182" spans="5:8">
      <c r="E182" s="65" t="str">
        <f>IF('Data Entry'!AB185="Benethamine benzylpenicillin",0.65,IF('Data Entry'!AB185="Benzathine benzylpenicillin",0.74,IF('Data Entry'!AB185="Cefapirin benzathine",0.41,IF('Data Entry'!AB185="Cefalexin benzathine",0.36,IF('Data Entry'!AB185="Cloxacillin benzathine",0.43,IF('Data Entry'!AB185="Oxacillin benzathine",0.69,IF('Data Entry'!AB185="","","No aplica")))))))</f>
        <v/>
      </c>
      <c r="F182" s="65" t="str">
        <f>IF('Data Entry'!AG185="Benethamine benzylpenicillin",0.65,IF('Data Entry'!AG185="Benzathine benzylpenicillin",0.74,IF('Data Entry'!AG185="Cefapirin benzathine",0.41,IF('Data Entry'!AG185="Cefalexin benzathine",0.36,IF('Data Entry'!AG185="Cloxacillin benzathine",0.43,IF('Data Entry'!AG185="Oxacillin benzathine",0.69,IF('Data Entry'!AG185="","","No aplica")))))))</f>
        <v/>
      </c>
      <c r="G182" s="65" t="str">
        <f>IF('Data Entry'!AJ185="Benethamine benzylpenicillin",0.65,IF('Data Entry'!AJ185="Benzathine benzylpenicillin",0.74,IF('Data Entry'!AJ185="Cefapirin benzathine",0.41,IF('Data Entry'!AJ185="Cefalexin benzathine",0.36,IF('Data Entry'!AJ185="Cloxacillin benzathine",0.43,IF('Data Entry'!AJ185="Oxacillin benzathine",0.69,IF('Data Entry'!AJ185="","","No aplica")))))))</f>
        <v/>
      </c>
      <c r="H182" s="65" t="str">
        <f>IF('Data Entry'!AM185="Benethamine benzylpenicillin",0.65,IF('Data Entry'!AM185="Benzathine benzylpenicillin",0.74,IF('Data Entry'!AM185="Cefapirin benzathine",0.41,IF('Data Entry'!AM185="Cefalexin benzathine",0.36,IF('Data Entry'!AM185="Cloxacillin benzathine",0.43,IF('Data Entry'!AM185="Oxacillin benzathine",0.69,IF('Data Entry'!AM185="","","No aplica")))))))</f>
        <v/>
      </c>
    </row>
    <row r="183" spans="5:8">
      <c r="E183" s="65" t="str">
        <f>IF('Data Entry'!AB186="Benethamine benzylpenicillin",0.65,IF('Data Entry'!AB186="Benzathine benzylpenicillin",0.74,IF('Data Entry'!AB186="Cefapirin benzathine",0.41,IF('Data Entry'!AB186="Cefalexin benzathine",0.36,IF('Data Entry'!AB186="Cloxacillin benzathine",0.43,IF('Data Entry'!AB186="Oxacillin benzathine",0.69,IF('Data Entry'!AB186="","","No aplica")))))))</f>
        <v/>
      </c>
      <c r="F183" s="65" t="str">
        <f>IF('Data Entry'!AG186="Benethamine benzylpenicillin",0.65,IF('Data Entry'!AG186="Benzathine benzylpenicillin",0.74,IF('Data Entry'!AG186="Cefapirin benzathine",0.41,IF('Data Entry'!AG186="Cefalexin benzathine",0.36,IF('Data Entry'!AG186="Cloxacillin benzathine",0.43,IF('Data Entry'!AG186="Oxacillin benzathine",0.69,IF('Data Entry'!AG186="","","No aplica")))))))</f>
        <v/>
      </c>
      <c r="G183" s="65" t="str">
        <f>IF('Data Entry'!AJ186="Benethamine benzylpenicillin",0.65,IF('Data Entry'!AJ186="Benzathine benzylpenicillin",0.74,IF('Data Entry'!AJ186="Cefapirin benzathine",0.41,IF('Data Entry'!AJ186="Cefalexin benzathine",0.36,IF('Data Entry'!AJ186="Cloxacillin benzathine",0.43,IF('Data Entry'!AJ186="Oxacillin benzathine",0.69,IF('Data Entry'!AJ186="","","No aplica")))))))</f>
        <v/>
      </c>
      <c r="H183" s="65" t="str">
        <f>IF('Data Entry'!AM186="Benethamine benzylpenicillin",0.65,IF('Data Entry'!AM186="Benzathine benzylpenicillin",0.74,IF('Data Entry'!AM186="Cefapirin benzathine",0.41,IF('Data Entry'!AM186="Cefalexin benzathine",0.36,IF('Data Entry'!AM186="Cloxacillin benzathine",0.43,IF('Data Entry'!AM186="Oxacillin benzathine",0.69,IF('Data Entry'!AM186="","","No aplica")))))))</f>
        <v/>
      </c>
    </row>
    <row r="184" spans="5:8">
      <c r="E184" s="65" t="str">
        <f>IF('Data Entry'!AB187="Benethamine benzylpenicillin",0.65,IF('Data Entry'!AB187="Benzathine benzylpenicillin",0.74,IF('Data Entry'!AB187="Cefapirin benzathine",0.41,IF('Data Entry'!AB187="Cefalexin benzathine",0.36,IF('Data Entry'!AB187="Cloxacillin benzathine",0.43,IF('Data Entry'!AB187="Oxacillin benzathine",0.69,IF('Data Entry'!AB187="","","No aplica")))))))</f>
        <v/>
      </c>
      <c r="F184" s="65" t="str">
        <f>IF('Data Entry'!AG187="Benethamine benzylpenicillin",0.65,IF('Data Entry'!AG187="Benzathine benzylpenicillin",0.74,IF('Data Entry'!AG187="Cefapirin benzathine",0.41,IF('Data Entry'!AG187="Cefalexin benzathine",0.36,IF('Data Entry'!AG187="Cloxacillin benzathine",0.43,IF('Data Entry'!AG187="Oxacillin benzathine",0.69,IF('Data Entry'!AG187="","","No aplica")))))))</f>
        <v/>
      </c>
      <c r="G184" s="65" t="str">
        <f>IF('Data Entry'!AJ187="Benethamine benzylpenicillin",0.65,IF('Data Entry'!AJ187="Benzathine benzylpenicillin",0.74,IF('Data Entry'!AJ187="Cefapirin benzathine",0.41,IF('Data Entry'!AJ187="Cefalexin benzathine",0.36,IF('Data Entry'!AJ187="Cloxacillin benzathine",0.43,IF('Data Entry'!AJ187="Oxacillin benzathine",0.69,IF('Data Entry'!AJ187="","","No aplica")))))))</f>
        <v/>
      </c>
      <c r="H184" s="65" t="str">
        <f>IF('Data Entry'!AM187="Benethamine benzylpenicillin",0.65,IF('Data Entry'!AM187="Benzathine benzylpenicillin",0.74,IF('Data Entry'!AM187="Cefapirin benzathine",0.41,IF('Data Entry'!AM187="Cefalexin benzathine",0.36,IF('Data Entry'!AM187="Cloxacillin benzathine",0.43,IF('Data Entry'!AM187="Oxacillin benzathine",0.69,IF('Data Entry'!AM187="","","No aplica")))))))</f>
        <v/>
      </c>
    </row>
    <row r="185" spans="5:8">
      <c r="E185" s="65" t="str">
        <f>IF('Data Entry'!AB188="Benethamine benzylpenicillin",0.65,IF('Data Entry'!AB188="Benzathine benzylpenicillin",0.74,IF('Data Entry'!AB188="Cefapirin benzathine",0.41,IF('Data Entry'!AB188="Cefalexin benzathine",0.36,IF('Data Entry'!AB188="Cloxacillin benzathine",0.43,IF('Data Entry'!AB188="Oxacillin benzathine",0.69,IF('Data Entry'!AB188="","","No aplica")))))))</f>
        <v/>
      </c>
      <c r="F185" s="65" t="str">
        <f>IF('Data Entry'!AG188="Benethamine benzylpenicillin",0.65,IF('Data Entry'!AG188="Benzathine benzylpenicillin",0.74,IF('Data Entry'!AG188="Cefapirin benzathine",0.41,IF('Data Entry'!AG188="Cefalexin benzathine",0.36,IF('Data Entry'!AG188="Cloxacillin benzathine",0.43,IF('Data Entry'!AG188="Oxacillin benzathine",0.69,IF('Data Entry'!AG188="","","No aplica")))))))</f>
        <v/>
      </c>
      <c r="G185" s="65" t="str">
        <f>IF('Data Entry'!AJ188="Benethamine benzylpenicillin",0.65,IF('Data Entry'!AJ188="Benzathine benzylpenicillin",0.74,IF('Data Entry'!AJ188="Cefapirin benzathine",0.41,IF('Data Entry'!AJ188="Cefalexin benzathine",0.36,IF('Data Entry'!AJ188="Cloxacillin benzathine",0.43,IF('Data Entry'!AJ188="Oxacillin benzathine",0.69,IF('Data Entry'!AJ188="","","No aplica")))))))</f>
        <v/>
      </c>
      <c r="H185" s="65" t="str">
        <f>IF('Data Entry'!AM188="Benethamine benzylpenicillin",0.65,IF('Data Entry'!AM188="Benzathine benzylpenicillin",0.74,IF('Data Entry'!AM188="Cefapirin benzathine",0.41,IF('Data Entry'!AM188="Cefalexin benzathine",0.36,IF('Data Entry'!AM188="Cloxacillin benzathine",0.43,IF('Data Entry'!AM188="Oxacillin benzathine",0.69,IF('Data Entry'!AM188="","","No aplica")))))))</f>
        <v/>
      </c>
    </row>
    <row r="186" spans="5:8">
      <c r="E186" s="65" t="str">
        <f>IF('Data Entry'!AB189="Benethamine benzylpenicillin",0.65,IF('Data Entry'!AB189="Benzathine benzylpenicillin",0.74,IF('Data Entry'!AB189="Cefapirin benzathine",0.41,IF('Data Entry'!AB189="Cefalexin benzathine",0.36,IF('Data Entry'!AB189="Cloxacillin benzathine",0.43,IF('Data Entry'!AB189="Oxacillin benzathine",0.69,IF('Data Entry'!AB189="","","No aplica")))))))</f>
        <v/>
      </c>
      <c r="F186" s="65" t="str">
        <f>IF('Data Entry'!AG189="Benethamine benzylpenicillin",0.65,IF('Data Entry'!AG189="Benzathine benzylpenicillin",0.74,IF('Data Entry'!AG189="Cefapirin benzathine",0.41,IF('Data Entry'!AG189="Cefalexin benzathine",0.36,IF('Data Entry'!AG189="Cloxacillin benzathine",0.43,IF('Data Entry'!AG189="Oxacillin benzathine",0.69,IF('Data Entry'!AG189="","","No aplica")))))))</f>
        <v/>
      </c>
      <c r="G186" s="65" t="str">
        <f>IF('Data Entry'!AJ189="Benethamine benzylpenicillin",0.65,IF('Data Entry'!AJ189="Benzathine benzylpenicillin",0.74,IF('Data Entry'!AJ189="Cefapirin benzathine",0.41,IF('Data Entry'!AJ189="Cefalexin benzathine",0.36,IF('Data Entry'!AJ189="Cloxacillin benzathine",0.43,IF('Data Entry'!AJ189="Oxacillin benzathine",0.69,IF('Data Entry'!AJ189="","","No aplica")))))))</f>
        <v/>
      </c>
      <c r="H186" s="65" t="str">
        <f>IF('Data Entry'!AM189="Benethamine benzylpenicillin",0.65,IF('Data Entry'!AM189="Benzathine benzylpenicillin",0.74,IF('Data Entry'!AM189="Cefapirin benzathine",0.41,IF('Data Entry'!AM189="Cefalexin benzathine",0.36,IF('Data Entry'!AM189="Cloxacillin benzathine",0.43,IF('Data Entry'!AM189="Oxacillin benzathine",0.69,IF('Data Entry'!AM189="","","No aplica")))))))</f>
        <v/>
      </c>
    </row>
    <row r="187" spans="5:8">
      <c r="E187" s="65" t="str">
        <f>IF('Data Entry'!AB190="Benethamine benzylpenicillin",0.65,IF('Data Entry'!AB190="Benzathine benzylpenicillin",0.74,IF('Data Entry'!AB190="Cefapirin benzathine",0.41,IF('Data Entry'!AB190="Cefalexin benzathine",0.36,IF('Data Entry'!AB190="Cloxacillin benzathine",0.43,IF('Data Entry'!AB190="Oxacillin benzathine",0.69,IF('Data Entry'!AB190="","","No aplica")))))))</f>
        <v/>
      </c>
      <c r="F187" s="65" t="str">
        <f>IF('Data Entry'!AG190="Benethamine benzylpenicillin",0.65,IF('Data Entry'!AG190="Benzathine benzylpenicillin",0.74,IF('Data Entry'!AG190="Cefapirin benzathine",0.41,IF('Data Entry'!AG190="Cefalexin benzathine",0.36,IF('Data Entry'!AG190="Cloxacillin benzathine",0.43,IF('Data Entry'!AG190="Oxacillin benzathine",0.69,IF('Data Entry'!AG190="","","No aplica")))))))</f>
        <v/>
      </c>
      <c r="G187" s="65" t="str">
        <f>IF('Data Entry'!AJ190="Benethamine benzylpenicillin",0.65,IF('Data Entry'!AJ190="Benzathine benzylpenicillin",0.74,IF('Data Entry'!AJ190="Cefapirin benzathine",0.41,IF('Data Entry'!AJ190="Cefalexin benzathine",0.36,IF('Data Entry'!AJ190="Cloxacillin benzathine",0.43,IF('Data Entry'!AJ190="Oxacillin benzathine",0.69,IF('Data Entry'!AJ190="","","No aplica")))))))</f>
        <v/>
      </c>
      <c r="H187" s="65" t="str">
        <f>IF('Data Entry'!AM190="Benethamine benzylpenicillin",0.65,IF('Data Entry'!AM190="Benzathine benzylpenicillin",0.74,IF('Data Entry'!AM190="Cefapirin benzathine",0.41,IF('Data Entry'!AM190="Cefalexin benzathine",0.36,IF('Data Entry'!AM190="Cloxacillin benzathine",0.43,IF('Data Entry'!AM190="Oxacillin benzathine",0.69,IF('Data Entry'!AM190="","","No aplica")))))))</f>
        <v/>
      </c>
    </row>
    <row r="188" spans="5:8">
      <c r="E188" s="65" t="str">
        <f>IF('Data Entry'!AB191="Benethamine benzylpenicillin",0.65,IF('Data Entry'!AB191="Benzathine benzylpenicillin",0.74,IF('Data Entry'!AB191="Cefapirin benzathine",0.41,IF('Data Entry'!AB191="Cefalexin benzathine",0.36,IF('Data Entry'!AB191="Cloxacillin benzathine",0.43,IF('Data Entry'!AB191="Oxacillin benzathine",0.69,IF('Data Entry'!AB191="","","No aplica")))))))</f>
        <v/>
      </c>
      <c r="F188" s="65" t="str">
        <f>IF('Data Entry'!AG191="Benethamine benzylpenicillin",0.65,IF('Data Entry'!AG191="Benzathine benzylpenicillin",0.74,IF('Data Entry'!AG191="Cefapirin benzathine",0.41,IF('Data Entry'!AG191="Cefalexin benzathine",0.36,IF('Data Entry'!AG191="Cloxacillin benzathine",0.43,IF('Data Entry'!AG191="Oxacillin benzathine",0.69,IF('Data Entry'!AG191="","","No aplica")))))))</f>
        <v/>
      </c>
      <c r="G188" s="65" t="str">
        <f>IF('Data Entry'!AJ191="Benethamine benzylpenicillin",0.65,IF('Data Entry'!AJ191="Benzathine benzylpenicillin",0.74,IF('Data Entry'!AJ191="Cefapirin benzathine",0.41,IF('Data Entry'!AJ191="Cefalexin benzathine",0.36,IF('Data Entry'!AJ191="Cloxacillin benzathine",0.43,IF('Data Entry'!AJ191="Oxacillin benzathine",0.69,IF('Data Entry'!AJ191="","","No aplica")))))))</f>
        <v/>
      </c>
      <c r="H188" s="65" t="str">
        <f>IF('Data Entry'!AM191="Benethamine benzylpenicillin",0.65,IF('Data Entry'!AM191="Benzathine benzylpenicillin",0.74,IF('Data Entry'!AM191="Cefapirin benzathine",0.41,IF('Data Entry'!AM191="Cefalexin benzathine",0.36,IF('Data Entry'!AM191="Cloxacillin benzathine",0.43,IF('Data Entry'!AM191="Oxacillin benzathine",0.69,IF('Data Entry'!AM191="","","No aplica")))))))</f>
        <v/>
      </c>
    </row>
    <row r="189" spans="5:8">
      <c r="E189" s="65" t="str">
        <f>IF('Data Entry'!AB192="Benethamine benzylpenicillin",0.65,IF('Data Entry'!AB192="Benzathine benzylpenicillin",0.74,IF('Data Entry'!AB192="Cefapirin benzathine",0.41,IF('Data Entry'!AB192="Cefalexin benzathine",0.36,IF('Data Entry'!AB192="Cloxacillin benzathine",0.43,IF('Data Entry'!AB192="Oxacillin benzathine",0.69,IF('Data Entry'!AB192="","","No aplica")))))))</f>
        <v/>
      </c>
      <c r="F189" s="65" t="str">
        <f>IF('Data Entry'!AG192="Benethamine benzylpenicillin",0.65,IF('Data Entry'!AG192="Benzathine benzylpenicillin",0.74,IF('Data Entry'!AG192="Cefapirin benzathine",0.41,IF('Data Entry'!AG192="Cefalexin benzathine",0.36,IF('Data Entry'!AG192="Cloxacillin benzathine",0.43,IF('Data Entry'!AG192="Oxacillin benzathine",0.69,IF('Data Entry'!AG192="","","No aplica")))))))</f>
        <v/>
      </c>
      <c r="G189" s="65" t="str">
        <f>IF('Data Entry'!AJ192="Benethamine benzylpenicillin",0.65,IF('Data Entry'!AJ192="Benzathine benzylpenicillin",0.74,IF('Data Entry'!AJ192="Cefapirin benzathine",0.41,IF('Data Entry'!AJ192="Cefalexin benzathine",0.36,IF('Data Entry'!AJ192="Cloxacillin benzathine",0.43,IF('Data Entry'!AJ192="Oxacillin benzathine",0.69,IF('Data Entry'!AJ192="","","No aplica")))))))</f>
        <v/>
      </c>
      <c r="H189" s="65" t="str">
        <f>IF('Data Entry'!AM192="Benethamine benzylpenicillin",0.65,IF('Data Entry'!AM192="Benzathine benzylpenicillin",0.74,IF('Data Entry'!AM192="Cefapirin benzathine",0.41,IF('Data Entry'!AM192="Cefalexin benzathine",0.36,IF('Data Entry'!AM192="Cloxacillin benzathine",0.43,IF('Data Entry'!AM192="Oxacillin benzathine",0.69,IF('Data Entry'!AM192="","","No aplica")))))))</f>
        <v/>
      </c>
    </row>
    <row r="190" spans="5:8">
      <c r="E190" s="65" t="str">
        <f>IF('Data Entry'!AB193="Benethamine benzylpenicillin",0.65,IF('Data Entry'!AB193="Benzathine benzylpenicillin",0.74,IF('Data Entry'!AB193="Cefapirin benzathine",0.41,IF('Data Entry'!AB193="Cefalexin benzathine",0.36,IF('Data Entry'!AB193="Cloxacillin benzathine",0.43,IF('Data Entry'!AB193="Oxacillin benzathine",0.69,IF('Data Entry'!AB193="","","No aplica")))))))</f>
        <v/>
      </c>
      <c r="F190" s="65" t="str">
        <f>IF('Data Entry'!AG193="Benethamine benzylpenicillin",0.65,IF('Data Entry'!AG193="Benzathine benzylpenicillin",0.74,IF('Data Entry'!AG193="Cefapirin benzathine",0.41,IF('Data Entry'!AG193="Cefalexin benzathine",0.36,IF('Data Entry'!AG193="Cloxacillin benzathine",0.43,IF('Data Entry'!AG193="Oxacillin benzathine",0.69,IF('Data Entry'!AG193="","","No aplica")))))))</f>
        <v/>
      </c>
      <c r="G190" s="65" t="str">
        <f>IF('Data Entry'!AJ193="Benethamine benzylpenicillin",0.65,IF('Data Entry'!AJ193="Benzathine benzylpenicillin",0.74,IF('Data Entry'!AJ193="Cefapirin benzathine",0.41,IF('Data Entry'!AJ193="Cefalexin benzathine",0.36,IF('Data Entry'!AJ193="Cloxacillin benzathine",0.43,IF('Data Entry'!AJ193="Oxacillin benzathine",0.69,IF('Data Entry'!AJ193="","","No aplica")))))))</f>
        <v/>
      </c>
      <c r="H190" s="65" t="str">
        <f>IF('Data Entry'!AM193="Benethamine benzylpenicillin",0.65,IF('Data Entry'!AM193="Benzathine benzylpenicillin",0.74,IF('Data Entry'!AM193="Cefapirin benzathine",0.41,IF('Data Entry'!AM193="Cefalexin benzathine",0.36,IF('Data Entry'!AM193="Cloxacillin benzathine",0.43,IF('Data Entry'!AM193="Oxacillin benzathine",0.69,IF('Data Entry'!AM193="","","No aplica")))))))</f>
        <v/>
      </c>
    </row>
    <row r="191" spans="5:8">
      <c r="E191" s="65" t="str">
        <f>IF('Data Entry'!AB194="Benethamine benzylpenicillin",0.65,IF('Data Entry'!AB194="Benzathine benzylpenicillin",0.74,IF('Data Entry'!AB194="Cefapirin benzathine",0.41,IF('Data Entry'!AB194="Cefalexin benzathine",0.36,IF('Data Entry'!AB194="Cloxacillin benzathine",0.43,IF('Data Entry'!AB194="Oxacillin benzathine",0.69,IF('Data Entry'!AB194="","","No aplica")))))))</f>
        <v/>
      </c>
      <c r="F191" s="65" t="str">
        <f>IF('Data Entry'!AG194="Benethamine benzylpenicillin",0.65,IF('Data Entry'!AG194="Benzathine benzylpenicillin",0.74,IF('Data Entry'!AG194="Cefapirin benzathine",0.41,IF('Data Entry'!AG194="Cefalexin benzathine",0.36,IF('Data Entry'!AG194="Cloxacillin benzathine",0.43,IF('Data Entry'!AG194="Oxacillin benzathine",0.69,IF('Data Entry'!AG194="","","No aplica")))))))</f>
        <v/>
      </c>
      <c r="G191" s="65" t="str">
        <f>IF('Data Entry'!AJ194="Benethamine benzylpenicillin",0.65,IF('Data Entry'!AJ194="Benzathine benzylpenicillin",0.74,IF('Data Entry'!AJ194="Cefapirin benzathine",0.41,IF('Data Entry'!AJ194="Cefalexin benzathine",0.36,IF('Data Entry'!AJ194="Cloxacillin benzathine",0.43,IF('Data Entry'!AJ194="Oxacillin benzathine",0.69,IF('Data Entry'!AJ194="","","No aplica")))))))</f>
        <v/>
      </c>
      <c r="H191" s="65" t="str">
        <f>IF('Data Entry'!AM194="Benethamine benzylpenicillin",0.65,IF('Data Entry'!AM194="Benzathine benzylpenicillin",0.74,IF('Data Entry'!AM194="Cefapirin benzathine",0.41,IF('Data Entry'!AM194="Cefalexin benzathine",0.36,IF('Data Entry'!AM194="Cloxacillin benzathine",0.43,IF('Data Entry'!AM194="Oxacillin benzathine",0.69,IF('Data Entry'!AM194="","","No aplica")))))))</f>
        <v/>
      </c>
    </row>
    <row r="192" spans="5:8">
      <c r="E192" s="65" t="str">
        <f>IF('Data Entry'!AB195="Benethamine benzylpenicillin",0.65,IF('Data Entry'!AB195="Benzathine benzylpenicillin",0.74,IF('Data Entry'!AB195="Cefapirin benzathine",0.41,IF('Data Entry'!AB195="Cefalexin benzathine",0.36,IF('Data Entry'!AB195="Cloxacillin benzathine",0.43,IF('Data Entry'!AB195="Oxacillin benzathine",0.69,IF('Data Entry'!AB195="","","No aplica")))))))</f>
        <v/>
      </c>
      <c r="F192" s="65" t="str">
        <f>IF('Data Entry'!AG195="Benethamine benzylpenicillin",0.65,IF('Data Entry'!AG195="Benzathine benzylpenicillin",0.74,IF('Data Entry'!AG195="Cefapirin benzathine",0.41,IF('Data Entry'!AG195="Cefalexin benzathine",0.36,IF('Data Entry'!AG195="Cloxacillin benzathine",0.43,IF('Data Entry'!AG195="Oxacillin benzathine",0.69,IF('Data Entry'!AG195="","","No aplica")))))))</f>
        <v/>
      </c>
      <c r="G192" s="65" t="str">
        <f>IF('Data Entry'!AJ195="Benethamine benzylpenicillin",0.65,IF('Data Entry'!AJ195="Benzathine benzylpenicillin",0.74,IF('Data Entry'!AJ195="Cefapirin benzathine",0.41,IF('Data Entry'!AJ195="Cefalexin benzathine",0.36,IF('Data Entry'!AJ195="Cloxacillin benzathine",0.43,IF('Data Entry'!AJ195="Oxacillin benzathine",0.69,IF('Data Entry'!AJ195="","","No aplica")))))))</f>
        <v/>
      </c>
      <c r="H192" s="65" t="str">
        <f>IF('Data Entry'!AM195="Benethamine benzylpenicillin",0.65,IF('Data Entry'!AM195="Benzathine benzylpenicillin",0.74,IF('Data Entry'!AM195="Cefapirin benzathine",0.41,IF('Data Entry'!AM195="Cefalexin benzathine",0.36,IF('Data Entry'!AM195="Cloxacillin benzathine",0.43,IF('Data Entry'!AM195="Oxacillin benzathine",0.69,IF('Data Entry'!AM195="","","No aplica")))))))</f>
        <v/>
      </c>
    </row>
    <row r="193" spans="5:8">
      <c r="E193" s="65" t="str">
        <f>IF('Data Entry'!AB196="Benethamine benzylpenicillin",0.65,IF('Data Entry'!AB196="Benzathine benzylpenicillin",0.74,IF('Data Entry'!AB196="Cefapirin benzathine",0.41,IF('Data Entry'!AB196="Cefalexin benzathine",0.36,IF('Data Entry'!AB196="Cloxacillin benzathine",0.43,IF('Data Entry'!AB196="Oxacillin benzathine",0.69,IF('Data Entry'!AB196="","","No aplica")))))))</f>
        <v/>
      </c>
      <c r="F193" s="65" t="str">
        <f>IF('Data Entry'!AG196="Benethamine benzylpenicillin",0.65,IF('Data Entry'!AG196="Benzathine benzylpenicillin",0.74,IF('Data Entry'!AG196="Cefapirin benzathine",0.41,IF('Data Entry'!AG196="Cefalexin benzathine",0.36,IF('Data Entry'!AG196="Cloxacillin benzathine",0.43,IF('Data Entry'!AG196="Oxacillin benzathine",0.69,IF('Data Entry'!AG196="","","No aplica")))))))</f>
        <v/>
      </c>
      <c r="G193" s="65" t="str">
        <f>IF('Data Entry'!AJ196="Benethamine benzylpenicillin",0.65,IF('Data Entry'!AJ196="Benzathine benzylpenicillin",0.74,IF('Data Entry'!AJ196="Cefapirin benzathine",0.41,IF('Data Entry'!AJ196="Cefalexin benzathine",0.36,IF('Data Entry'!AJ196="Cloxacillin benzathine",0.43,IF('Data Entry'!AJ196="Oxacillin benzathine",0.69,IF('Data Entry'!AJ196="","","No aplica")))))))</f>
        <v/>
      </c>
      <c r="H193" s="65" t="str">
        <f>IF('Data Entry'!AM196="Benethamine benzylpenicillin",0.65,IF('Data Entry'!AM196="Benzathine benzylpenicillin",0.74,IF('Data Entry'!AM196="Cefapirin benzathine",0.41,IF('Data Entry'!AM196="Cefalexin benzathine",0.36,IF('Data Entry'!AM196="Cloxacillin benzathine",0.43,IF('Data Entry'!AM196="Oxacillin benzathine",0.69,IF('Data Entry'!AM196="","","No aplica")))))))</f>
        <v/>
      </c>
    </row>
    <row r="194" spans="5:8">
      <c r="E194" s="65" t="str">
        <f>IF('Data Entry'!AB197="Benethamine benzylpenicillin",0.65,IF('Data Entry'!AB197="Benzathine benzylpenicillin",0.74,IF('Data Entry'!AB197="Cefapirin benzathine",0.41,IF('Data Entry'!AB197="Cefalexin benzathine",0.36,IF('Data Entry'!AB197="Cloxacillin benzathine",0.43,IF('Data Entry'!AB197="Oxacillin benzathine",0.69,IF('Data Entry'!AB197="","","No aplica")))))))</f>
        <v/>
      </c>
      <c r="F194" s="65" t="str">
        <f>IF('Data Entry'!AG197="Benethamine benzylpenicillin",0.65,IF('Data Entry'!AG197="Benzathine benzylpenicillin",0.74,IF('Data Entry'!AG197="Cefapirin benzathine",0.41,IF('Data Entry'!AG197="Cefalexin benzathine",0.36,IF('Data Entry'!AG197="Cloxacillin benzathine",0.43,IF('Data Entry'!AG197="Oxacillin benzathine",0.69,IF('Data Entry'!AG197="","","No aplica")))))))</f>
        <v/>
      </c>
      <c r="G194" s="65" t="str">
        <f>IF('Data Entry'!AJ197="Benethamine benzylpenicillin",0.65,IF('Data Entry'!AJ197="Benzathine benzylpenicillin",0.74,IF('Data Entry'!AJ197="Cefapirin benzathine",0.41,IF('Data Entry'!AJ197="Cefalexin benzathine",0.36,IF('Data Entry'!AJ197="Cloxacillin benzathine",0.43,IF('Data Entry'!AJ197="Oxacillin benzathine",0.69,IF('Data Entry'!AJ197="","","No aplica")))))))</f>
        <v/>
      </c>
      <c r="H194" s="65" t="str">
        <f>IF('Data Entry'!AM197="Benethamine benzylpenicillin",0.65,IF('Data Entry'!AM197="Benzathine benzylpenicillin",0.74,IF('Data Entry'!AM197="Cefapirin benzathine",0.41,IF('Data Entry'!AM197="Cefalexin benzathine",0.36,IF('Data Entry'!AM197="Cloxacillin benzathine",0.43,IF('Data Entry'!AM197="Oxacillin benzathine",0.69,IF('Data Entry'!AM197="","","No aplica")))))))</f>
        <v/>
      </c>
    </row>
    <row r="195" spans="5:8">
      <c r="E195" s="65" t="str">
        <f>IF('Data Entry'!AB198="Benethamine benzylpenicillin",0.65,IF('Data Entry'!AB198="Benzathine benzylpenicillin",0.74,IF('Data Entry'!AB198="Cefapirin benzathine",0.41,IF('Data Entry'!AB198="Cefalexin benzathine",0.36,IF('Data Entry'!AB198="Cloxacillin benzathine",0.43,IF('Data Entry'!AB198="Oxacillin benzathine",0.69,IF('Data Entry'!AB198="","","No aplica")))))))</f>
        <v/>
      </c>
      <c r="F195" s="65" t="str">
        <f>IF('Data Entry'!AG198="Benethamine benzylpenicillin",0.65,IF('Data Entry'!AG198="Benzathine benzylpenicillin",0.74,IF('Data Entry'!AG198="Cefapirin benzathine",0.41,IF('Data Entry'!AG198="Cefalexin benzathine",0.36,IF('Data Entry'!AG198="Cloxacillin benzathine",0.43,IF('Data Entry'!AG198="Oxacillin benzathine",0.69,IF('Data Entry'!AG198="","","No aplica")))))))</f>
        <v/>
      </c>
      <c r="G195" s="65" t="str">
        <f>IF('Data Entry'!AJ198="Benethamine benzylpenicillin",0.65,IF('Data Entry'!AJ198="Benzathine benzylpenicillin",0.74,IF('Data Entry'!AJ198="Cefapirin benzathine",0.41,IF('Data Entry'!AJ198="Cefalexin benzathine",0.36,IF('Data Entry'!AJ198="Cloxacillin benzathine",0.43,IF('Data Entry'!AJ198="Oxacillin benzathine",0.69,IF('Data Entry'!AJ198="","","No aplica")))))))</f>
        <v/>
      </c>
      <c r="H195" s="65" t="str">
        <f>IF('Data Entry'!AM198="Benethamine benzylpenicillin",0.65,IF('Data Entry'!AM198="Benzathine benzylpenicillin",0.74,IF('Data Entry'!AM198="Cefapirin benzathine",0.41,IF('Data Entry'!AM198="Cefalexin benzathine",0.36,IF('Data Entry'!AM198="Cloxacillin benzathine",0.43,IF('Data Entry'!AM198="Oxacillin benzathine",0.69,IF('Data Entry'!AM198="","","No aplica")))))))</f>
        <v/>
      </c>
    </row>
    <row r="196" spans="5:8">
      <c r="E196" s="65" t="str">
        <f>IF('Data Entry'!AB199="Benethamine benzylpenicillin",0.65,IF('Data Entry'!AB199="Benzathine benzylpenicillin",0.74,IF('Data Entry'!AB199="Cefapirin benzathine",0.41,IF('Data Entry'!AB199="Cefalexin benzathine",0.36,IF('Data Entry'!AB199="Cloxacillin benzathine",0.43,IF('Data Entry'!AB199="Oxacillin benzathine",0.69,IF('Data Entry'!AB199="","","No aplica")))))))</f>
        <v/>
      </c>
      <c r="F196" s="65" t="str">
        <f>IF('Data Entry'!AG199="Benethamine benzylpenicillin",0.65,IF('Data Entry'!AG199="Benzathine benzylpenicillin",0.74,IF('Data Entry'!AG199="Cefapirin benzathine",0.41,IF('Data Entry'!AG199="Cefalexin benzathine",0.36,IF('Data Entry'!AG199="Cloxacillin benzathine",0.43,IF('Data Entry'!AG199="Oxacillin benzathine",0.69,IF('Data Entry'!AG199="","","No aplica")))))))</f>
        <v/>
      </c>
      <c r="G196" s="65" t="str">
        <f>IF('Data Entry'!AJ199="Benethamine benzylpenicillin",0.65,IF('Data Entry'!AJ199="Benzathine benzylpenicillin",0.74,IF('Data Entry'!AJ199="Cefapirin benzathine",0.41,IF('Data Entry'!AJ199="Cefalexin benzathine",0.36,IF('Data Entry'!AJ199="Cloxacillin benzathine",0.43,IF('Data Entry'!AJ199="Oxacillin benzathine",0.69,IF('Data Entry'!AJ199="","","No aplica")))))))</f>
        <v/>
      </c>
      <c r="H196" s="65" t="str">
        <f>IF('Data Entry'!AM199="Benethamine benzylpenicillin",0.65,IF('Data Entry'!AM199="Benzathine benzylpenicillin",0.74,IF('Data Entry'!AM199="Cefapirin benzathine",0.41,IF('Data Entry'!AM199="Cefalexin benzathine",0.36,IF('Data Entry'!AM199="Cloxacillin benzathine",0.43,IF('Data Entry'!AM199="Oxacillin benzathine",0.69,IF('Data Entry'!AM199="","","No aplica")))))))</f>
        <v/>
      </c>
    </row>
    <row r="197" spans="5:8">
      <c r="E197" s="65" t="str">
        <f>IF('Data Entry'!AB200="Benethamine benzylpenicillin",0.65,IF('Data Entry'!AB200="Benzathine benzylpenicillin",0.74,IF('Data Entry'!AB200="Cefapirin benzathine",0.41,IF('Data Entry'!AB200="Cefalexin benzathine",0.36,IF('Data Entry'!AB200="Cloxacillin benzathine",0.43,IF('Data Entry'!AB200="Oxacillin benzathine",0.69,IF('Data Entry'!AB200="","","No aplica")))))))</f>
        <v/>
      </c>
      <c r="F197" s="65" t="str">
        <f>IF('Data Entry'!AG200="Benethamine benzylpenicillin",0.65,IF('Data Entry'!AG200="Benzathine benzylpenicillin",0.74,IF('Data Entry'!AG200="Cefapirin benzathine",0.41,IF('Data Entry'!AG200="Cefalexin benzathine",0.36,IF('Data Entry'!AG200="Cloxacillin benzathine",0.43,IF('Data Entry'!AG200="Oxacillin benzathine",0.69,IF('Data Entry'!AG200="","","No aplica")))))))</f>
        <v/>
      </c>
      <c r="G197" s="65" t="str">
        <f>IF('Data Entry'!AJ200="Benethamine benzylpenicillin",0.65,IF('Data Entry'!AJ200="Benzathine benzylpenicillin",0.74,IF('Data Entry'!AJ200="Cefapirin benzathine",0.41,IF('Data Entry'!AJ200="Cefalexin benzathine",0.36,IF('Data Entry'!AJ200="Cloxacillin benzathine",0.43,IF('Data Entry'!AJ200="Oxacillin benzathine",0.69,IF('Data Entry'!AJ200="","","No aplica")))))))</f>
        <v/>
      </c>
      <c r="H197" s="65" t="str">
        <f>IF('Data Entry'!AM200="Benethamine benzylpenicillin",0.65,IF('Data Entry'!AM200="Benzathine benzylpenicillin",0.74,IF('Data Entry'!AM200="Cefapirin benzathine",0.41,IF('Data Entry'!AM200="Cefalexin benzathine",0.36,IF('Data Entry'!AM200="Cloxacillin benzathine",0.43,IF('Data Entry'!AM200="Oxacillin benzathine",0.69,IF('Data Entry'!AM200="","","No aplica")))))))</f>
        <v/>
      </c>
    </row>
    <row r="198" spans="5:8">
      <c r="E198" s="65" t="str">
        <f>IF('Data Entry'!AB201="Benethamine benzylpenicillin",0.65,IF('Data Entry'!AB201="Benzathine benzylpenicillin",0.74,IF('Data Entry'!AB201="Cefapirin benzathine",0.41,IF('Data Entry'!AB201="Cefalexin benzathine",0.36,IF('Data Entry'!AB201="Cloxacillin benzathine",0.43,IF('Data Entry'!AB201="Oxacillin benzathine",0.69,IF('Data Entry'!AB201="","","No aplica")))))))</f>
        <v/>
      </c>
      <c r="F198" s="65" t="str">
        <f>IF('Data Entry'!AG201="Benethamine benzylpenicillin",0.65,IF('Data Entry'!AG201="Benzathine benzylpenicillin",0.74,IF('Data Entry'!AG201="Cefapirin benzathine",0.41,IF('Data Entry'!AG201="Cefalexin benzathine",0.36,IF('Data Entry'!AG201="Cloxacillin benzathine",0.43,IF('Data Entry'!AG201="Oxacillin benzathine",0.69,IF('Data Entry'!AG201="","","No aplica")))))))</f>
        <v/>
      </c>
      <c r="G198" s="65" t="str">
        <f>IF('Data Entry'!AJ201="Benethamine benzylpenicillin",0.65,IF('Data Entry'!AJ201="Benzathine benzylpenicillin",0.74,IF('Data Entry'!AJ201="Cefapirin benzathine",0.41,IF('Data Entry'!AJ201="Cefalexin benzathine",0.36,IF('Data Entry'!AJ201="Cloxacillin benzathine",0.43,IF('Data Entry'!AJ201="Oxacillin benzathine",0.69,IF('Data Entry'!AJ201="","","No aplica")))))))</f>
        <v/>
      </c>
      <c r="H198" s="65" t="str">
        <f>IF('Data Entry'!AM201="Benethamine benzylpenicillin",0.65,IF('Data Entry'!AM201="Benzathine benzylpenicillin",0.74,IF('Data Entry'!AM201="Cefapirin benzathine",0.41,IF('Data Entry'!AM201="Cefalexin benzathine",0.36,IF('Data Entry'!AM201="Cloxacillin benzathine",0.43,IF('Data Entry'!AM201="Oxacillin benzathine",0.69,IF('Data Entry'!AM201="","","No aplica")))))))</f>
        <v/>
      </c>
    </row>
    <row r="199" spans="5:8">
      <c r="E199" s="65" t="str">
        <f>IF('Data Entry'!AB202="Benethamine benzylpenicillin",0.65,IF('Data Entry'!AB202="Benzathine benzylpenicillin",0.74,IF('Data Entry'!AB202="Cefapirin benzathine",0.41,IF('Data Entry'!AB202="Cefalexin benzathine",0.36,IF('Data Entry'!AB202="Cloxacillin benzathine",0.43,IF('Data Entry'!AB202="Oxacillin benzathine",0.69,IF('Data Entry'!AB202="","","No aplica")))))))</f>
        <v/>
      </c>
      <c r="F199" s="65" t="str">
        <f>IF('Data Entry'!AG202="Benethamine benzylpenicillin",0.65,IF('Data Entry'!AG202="Benzathine benzylpenicillin",0.74,IF('Data Entry'!AG202="Cefapirin benzathine",0.41,IF('Data Entry'!AG202="Cefalexin benzathine",0.36,IF('Data Entry'!AG202="Cloxacillin benzathine",0.43,IF('Data Entry'!AG202="Oxacillin benzathine",0.69,IF('Data Entry'!AG202="","","No aplica")))))))</f>
        <v/>
      </c>
      <c r="G199" s="65" t="str">
        <f>IF('Data Entry'!AJ202="Benethamine benzylpenicillin",0.65,IF('Data Entry'!AJ202="Benzathine benzylpenicillin",0.74,IF('Data Entry'!AJ202="Cefapirin benzathine",0.41,IF('Data Entry'!AJ202="Cefalexin benzathine",0.36,IF('Data Entry'!AJ202="Cloxacillin benzathine",0.43,IF('Data Entry'!AJ202="Oxacillin benzathine",0.69,IF('Data Entry'!AJ202="","","No aplica")))))))</f>
        <v/>
      </c>
      <c r="H199" s="65" t="str">
        <f>IF('Data Entry'!AM202="Benethamine benzylpenicillin",0.65,IF('Data Entry'!AM202="Benzathine benzylpenicillin",0.74,IF('Data Entry'!AM202="Cefapirin benzathine",0.41,IF('Data Entry'!AM202="Cefalexin benzathine",0.36,IF('Data Entry'!AM202="Cloxacillin benzathine",0.43,IF('Data Entry'!AM202="Oxacillin benzathine",0.69,IF('Data Entry'!AM202="","","No aplica")))))))</f>
        <v/>
      </c>
    </row>
    <row r="200" spans="5:8">
      <c r="E200" s="65" t="str">
        <f>IF('Data Entry'!AB203="Benethamine benzylpenicillin",0.65,IF('Data Entry'!AB203="Benzathine benzylpenicillin",0.74,IF('Data Entry'!AB203="Cefapirin benzathine",0.41,IF('Data Entry'!AB203="Cefalexin benzathine",0.36,IF('Data Entry'!AB203="Cloxacillin benzathine",0.43,IF('Data Entry'!AB203="Oxacillin benzathine",0.69,IF('Data Entry'!AB203="","","No aplica")))))))</f>
        <v/>
      </c>
      <c r="F200" s="65" t="str">
        <f>IF('Data Entry'!AG203="Benethamine benzylpenicillin",0.65,IF('Data Entry'!AG203="Benzathine benzylpenicillin",0.74,IF('Data Entry'!AG203="Cefapirin benzathine",0.41,IF('Data Entry'!AG203="Cefalexin benzathine",0.36,IF('Data Entry'!AG203="Cloxacillin benzathine",0.43,IF('Data Entry'!AG203="Oxacillin benzathine",0.69,IF('Data Entry'!AG203="","","No aplica")))))))</f>
        <v/>
      </c>
      <c r="G200" s="65" t="str">
        <f>IF('Data Entry'!AJ203="Benethamine benzylpenicillin",0.65,IF('Data Entry'!AJ203="Benzathine benzylpenicillin",0.74,IF('Data Entry'!AJ203="Cefapirin benzathine",0.41,IF('Data Entry'!AJ203="Cefalexin benzathine",0.36,IF('Data Entry'!AJ203="Cloxacillin benzathine",0.43,IF('Data Entry'!AJ203="Oxacillin benzathine",0.69,IF('Data Entry'!AJ203="","","No aplica")))))))</f>
        <v/>
      </c>
      <c r="H200" s="65" t="str">
        <f>IF('Data Entry'!AM203="Benethamine benzylpenicillin",0.65,IF('Data Entry'!AM203="Benzathine benzylpenicillin",0.74,IF('Data Entry'!AM203="Cefapirin benzathine",0.41,IF('Data Entry'!AM203="Cefalexin benzathine",0.36,IF('Data Entry'!AM203="Cloxacillin benzathine",0.43,IF('Data Entry'!AM203="Oxacillin benzathine",0.69,IF('Data Entry'!AM203="","","No aplica")))))))</f>
        <v/>
      </c>
    </row>
    <row r="201" spans="5:8">
      <c r="E201" s="65" t="str">
        <f>IF('Data Entry'!AB204="Benethamine benzylpenicillin",0.65,IF('Data Entry'!AB204="Benzathine benzylpenicillin",0.74,IF('Data Entry'!AB204="Cefapirin benzathine",0.41,IF('Data Entry'!AB204="Cefalexin benzathine",0.36,IF('Data Entry'!AB204="Cloxacillin benzathine",0.43,IF('Data Entry'!AB204="Oxacillin benzathine",0.69,IF('Data Entry'!AB204="","","No aplica")))))))</f>
        <v/>
      </c>
      <c r="F201" s="65" t="str">
        <f>IF('Data Entry'!AG204="Benethamine benzylpenicillin",0.65,IF('Data Entry'!AG204="Benzathine benzylpenicillin",0.74,IF('Data Entry'!AG204="Cefapirin benzathine",0.41,IF('Data Entry'!AG204="Cefalexin benzathine",0.36,IF('Data Entry'!AG204="Cloxacillin benzathine",0.43,IF('Data Entry'!AG204="Oxacillin benzathine",0.69,IF('Data Entry'!AG204="","","No aplica")))))))</f>
        <v/>
      </c>
      <c r="G201" s="65" t="str">
        <f>IF('Data Entry'!AJ204="Benethamine benzylpenicillin",0.65,IF('Data Entry'!AJ204="Benzathine benzylpenicillin",0.74,IF('Data Entry'!AJ204="Cefapirin benzathine",0.41,IF('Data Entry'!AJ204="Cefalexin benzathine",0.36,IF('Data Entry'!AJ204="Cloxacillin benzathine",0.43,IF('Data Entry'!AJ204="Oxacillin benzathine",0.69,IF('Data Entry'!AJ204="","","No aplica")))))))</f>
        <v/>
      </c>
      <c r="H201" s="65" t="str">
        <f>IF('Data Entry'!AM204="Benethamine benzylpenicillin",0.65,IF('Data Entry'!AM204="Benzathine benzylpenicillin",0.74,IF('Data Entry'!AM204="Cefapirin benzathine",0.41,IF('Data Entry'!AM204="Cefalexin benzathine",0.36,IF('Data Entry'!AM204="Cloxacillin benzathine",0.43,IF('Data Entry'!AM204="Oxacillin benzathine",0.69,IF('Data Entry'!AM204="","","No aplica")))))))</f>
        <v/>
      </c>
    </row>
    <row r="202" spans="5:8">
      <c r="E202" s="65" t="str">
        <f>IF('Data Entry'!AB205="Benethamine benzylpenicillin",0.65,IF('Data Entry'!AB205="Benzathine benzylpenicillin",0.74,IF('Data Entry'!AB205="Cefapirin benzathine",0.41,IF('Data Entry'!AB205="Cefalexin benzathine",0.36,IF('Data Entry'!AB205="Cloxacillin benzathine",0.43,IF('Data Entry'!AB205="Oxacillin benzathine",0.69,IF('Data Entry'!AB205="","","No aplica")))))))</f>
        <v/>
      </c>
      <c r="F202" s="65" t="str">
        <f>IF('Data Entry'!AG205="Benethamine benzylpenicillin",0.65,IF('Data Entry'!AG205="Benzathine benzylpenicillin",0.74,IF('Data Entry'!AG205="Cefapirin benzathine",0.41,IF('Data Entry'!AG205="Cefalexin benzathine",0.36,IF('Data Entry'!AG205="Cloxacillin benzathine",0.43,IF('Data Entry'!AG205="Oxacillin benzathine",0.69,IF('Data Entry'!AG205="","","No aplica")))))))</f>
        <v/>
      </c>
      <c r="G202" s="65" t="str">
        <f>IF('Data Entry'!AJ205="Benethamine benzylpenicillin",0.65,IF('Data Entry'!AJ205="Benzathine benzylpenicillin",0.74,IF('Data Entry'!AJ205="Cefapirin benzathine",0.41,IF('Data Entry'!AJ205="Cefalexin benzathine",0.36,IF('Data Entry'!AJ205="Cloxacillin benzathine",0.43,IF('Data Entry'!AJ205="Oxacillin benzathine",0.69,IF('Data Entry'!AJ205="","","No aplica")))))))</f>
        <v/>
      </c>
      <c r="H202" s="65" t="str">
        <f>IF('Data Entry'!AM205="Benethamine benzylpenicillin",0.65,IF('Data Entry'!AM205="Benzathine benzylpenicillin",0.74,IF('Data Entry'!AM205="Cefapirin benzathine",0.41,IF('Data Entry'!AM205="Cefalexin benzathine",0.36,IF('Data Entry'!AM205="Cloxacillin benzathine",0.43,IF('Data Entry'!AM205="Oxacillin benzathine",0.69,IF('Data Entry'!AM205="","","No aplica")))))))</f>
        <v/>
      </c>
    </row>
    <row r="203" spans="5:8">
      <c r="E203" s="65" t="str">
        <f>IF('Data Entry'!AB206="Benethamine benzylpenicillin",0.65,IF('Data Entry'!AB206="Benzathine benzylpenicillin",0.74,IF('Data Entry'!AB206="Cefapirin benzathine",0.41,IF('Data Entry'!AB206="Cefalexin benzathine",0.36,IF('Data Entry'!AB206="Cloxacillin benzathine",0.43,IF('Data Entry'!AB206="Oxacillin benzathine",0.69,IF('Data Entry'!AB206="","","No aplica")))))))</f>
        <v/>
      </c>
      <c r="F203" s="65" t="str">
        <f>IF('Data Entry'!AG206="Benethamine benzylpenicillin",0.65,IF('Data Entry'!AG206="Benzathine benzylpenicillin",0.74,IF('Data Entry'!AG206="Cefapirin benzathine",0.41,IF('Data Entry'!AG206="Cefalexin benzathine",0.36,IF('Data Entry'!AG206="Cloxacillin benzathine",0.43,IF('Data Entry'!AG206="Oxacillin benzathine",0.69,IF('Data Entry'!AG206="","","No aplica")))))))</f>
        <v/>
      </c>
      <c r="G203" s="65" t="str">
        <f>IF('Data Entry'!AJ206="Benethamine benzylpenicillin",0.65,IF('Data Entry'!AJ206="Benzathine benzylpenicillin",0.74,IF('Data Entry'!AJ206="Cefapirin benzathine",0.41,IF('Data Entry'!AJ206="Cefalexin benzathine",0.36,IF('Data Entry'!AJ206="Cloxacillin benzathine",0.43,IF('Data Entry'!AJ206="Oxacillin benzathine",0.69,IF('Data Entry'!AJ206="","","No aplica")))))))</f>
        <v/>
      </c>
      <c r="H203" s="65" t="str">
        <f>IF('Data Entry'!AM206="Benethamine benzylpenicillin",0.65,IF('Data Entry'!AM206="Benzathine benzylpenicillin",0.74,IF('Data Entry'!AM206="Cefapirin benzathine",0.41,IF('Data Entry'!AM206="Cefalexin benzathine",0.36,IF('Data Entry'!AM206="Cloxacillin benzathine",0.43,IF('Data Entry'!AM206="Oxacillin benzathine",0.69,IF('Data Entry'!AM206="","","No aplica")))))))</f>
        <v/>
      </c>
    </row>
    <row r="204" spans="5:8">
      <c r="E204" s="65" t="str">
        <f>IF('Data Entry'!AB207="Benethamine benzylpenicillin",0.65,IF('Data Entry'!AB207="Benzathine benzylpenicillin",0.74,IF('Data Entry'!AB207="Cefapirin benzathine",0.41,IF('Data Entry'!AB207="Cefalexin benzathine",0.36,IF('Data Entry'!AB207="Cloxacillin benzathine",0.43,IF('Data Entry'!AB207="Oxacillin benzathine",0.69,IF('Data Entry'!AB207="","","No aplica")))))))</f>
        <v/>
      </c>
      <c r="F204" s="65" t="str">
        <f>IF('Data Entry'!AG207="Benethamine benzylpenicillin",0.65,IF('Data Entry'!AG207="Benzathine benzylpenicillin",0.74,IF('Data Entry'!AG207="Cefapirin benzathine",0.41,IF('Data Entry'!AG207="Cefalexin benzathine",0.36,IF('Data Entry'!AG207="Cloxacillin benzathine",0.43,IF('Data Entry'!AG207="Oxacillin benzathine",0.69,IF('Data Entry'!AG207="","","No aplica")))))))</f>
        <v/>
      </c>
      <c r="G204" s="65" t="str">
        <f>IF('Data Entry'!AJ207="Benethamine benzylpenicillin",0.65,IF('Data Entry'!AJ207="Benzathine benzylpenicillin",0.74,IF('Data Entry'!AJ207="Cefapirin benzathine",0.41,IF('Data Entry'!AJ207="Cefalexin benzathine",0.36,IF('Data Entry'!AJ207="Cloxacillin benzathine",0.43,IF('Data Entry'!AJ207="Oxacillin benzathine",0.69,IF('Data Entry'!AJ207="","","No aplica")))))))</f>
        <v/>
      </c>
      <c r="H204" s="65" t="str">
        <f>IF('Data Entry'!AM207="Benethamine benzylpenicillin",0.65,IF('Data Entry'!AM207="Benzathine benzylpenicillin",0.74,IF('Data Entry'!AM207="Cefapirin benzathine",0.41,IF('Data Entry'!AM207="Cefalexin benzathine",0.36,IF('Data Entry'!AM207="Cloxacillin benzathine",0.43,IF('Data Entry'!AM207="Oxacillin benzathine",0.69,IF('Data Entry'!AM207="","","No aplica")))))))</f>
        <v/>
      </c>
    </row>
    <row r="205" spans="5:8">
      <c r="E205" s="65" t="str">
        <f>IF('Data Entry'!AB208="Benethamine benzylpenicillin",0.65,IF('Data Entry'!AB208="Benzathine benzylpenicillin",0.74,IF('Data Entry'!AB208="Cefapirin benzathine",0.41,IF('Data Entry'!AB208="Cefalexin benzathine",0.36,IF('Data Entry'!AB208="Cloxacillin benzathine",0.43,IF('Data Entry'!AB208="Oxacillin benzathine",0.69,IF('Data Entry'!AB208="","","No aplica")))))))</f>
        <v/>
      </c>
      <c r="F205" s="65" t="str">
        <f>IF('Data Entry'!AG208="Benethamine benzylpenicillin",0.65,IF('Data Entry'!AG208="Benzathine benzylpenicillin",0.74,IF('Data Entry'!AG208="Cefapirin benzathine",0.41,IF('Data Entry'!AG208="Cefalexin benzathine",0.36,IF('Data Entry'!AG208="Cloxacillin benzathine",0.43,IF('Data Entry'!AG208="Oxacillin benzathine",0.69,IF('Data Entry'!AG208="","","No aplica")))))))</f>
        <v/>
      </c>
      <c r="G205" s="65" t="str">
        <f>IF('Data Entry'!AJ208="Benethamine benzylpenicillin",0.65,IF('Data Entry'!AJ208="Benzathine benzylpenicillin",0.74,IF('Data Entry'!AJ208="Cefapirin benzathine",0.41,IF('Data Entry'!AJ208="Cefalexin benzathine",0.36,IF('Data Entry'!AJ208="Cloxacillin benzathine",0.43,IF('Data Entry'!AJ208="Oxacillin benzathine",0.69,IF('Data Entry'!AJ208="","","No aplica")))))))</f>
        <v/>
      </c>
      <c r="H205" s="65" t="str">
        <f>IF('Data Entry'!AM208="Benethamine benzylpenicillin",0.65,IF('Data Entry'!AM208="Benzathine benzylpenicillin",0.74,IF('Data Entry'!AM208="Cefapirin benzathine",0.41,IF('Data Entry'!AM208="Cefalexin benzathine",0.36,IF('Data Entry'!AM208="Cloxacillin benzathine",0.43,IF('Data Entry'!AM208="Oxacillin benzathine",0.69,IF('Data Entry'!AM208="","","No aplica")))))))</f>
        <v/>
      </c>
    </row>
    <row r="206" spans="5:8">
      <c r="E206" s="65" t="str">
        <f>IF('Data Entry'!AB209="Benethamine benzylpenicillin",0.65,IF('Data Entry'!AB209="Benzathine benzylpenicillin",0.74,IF('Data Entry'!AB209="Cefapirin benzathine",0.41,IF('Data Entry'!AB209="Cefalexin benzathine",0.36,IF('Data Entry'!AB209="Cloxacillin benzathine",0.43,IF('Data Entry'!AB209="Oxacillin benzathine",0.69,IF('Data Entry'!AB209="","","No aplica")))))))</f>
        <v/>
      </c>
      <c r="F206" s="65" t="str">
        <f>IF('Data Entry'!AG209="Benethamine benzylpenicillin",0.65,IF('Data Entry'!AG209="Benzathine benzylpenicillin",0.74,IF('Data Entry'!AG209="Cefapirin benzathine",0.41,IF('Data Entry'!AG209="Cefalexin benzathine",0.36,IF('Data Entry'!AG209="Cloxacillin benzathine",0.43,IF('Data Entry'!AG209="Oxacillin benzathine",0.69,IF('Data Entry'!AG209="","","No aplica")))))))</f>
        <v/>
      </c>
      <c r="G206" s="65" t="str">
        <f>IF('Data Entry'!AJ209="Benethamine benzylpenicillin",0.65,IF('Data Entry'!AJ209="Benzathine benzylpenicillin",0.74,IF('Data Entry'!AJ209="Cefapirin benzathine",0.41,IF('Data Entry'!AJ209="Cefalexin benzathine",0.36,IF('Data Entry'!AJ209="Cloxacillin benzathine",0.43,IF('Data Entry'!AJ209="Oxacillin benzathine",0.69,IF('Data Entry'!AJ209="","","No aplica")))))))</f>
        <v/>
      </c>
      <c r="H206" s="65" t="str">
        <f>IF('Data Entry'!AM209="Benethamine benzylpenicillin",0.65,IF('Data Entry'!AM209="Benzathine benzylpenicillin",0.74,IF('Data Entry'!AM209="Cefapirin benzathine",0.41,IF('Data Entry'!AM209="Cefalexin benzathine",0.36,IF('Data Entry'!AM209="Cloxacillin benzathine",0.43,IF('Data Entry'!AM209="Oxacillin benzathine",0.69,IF('Data Entry'!AM209="","","No aplica")))))))</f>
        <v/>
      </c>
    </row>
    <row r="207" spans="5:8">
      <c r="E207" s="65" t="str">
        <f>IF('Data Entry'!AB210="Benethamine benzylpenicillin",0.65,IF('Data Entry'!AB210="Benzathine benzylpenicillin",0.74,IF('Data Entry'!AB210="Cefapirin benzathine",0.41,IF('Data Entry'!AB210="Cefalexin benzathine",0.36,IF('Data Entry'!AB210="Cloxacillin benzathine",0.43,IF('Data Entry'!AB210="Oxacillin benzathine",0.69,IF('Data Entry'!AB210="","","No aplica")))))))</f>
        <v/>
      </c>
      <c r="F207" s="65" t="str">
        <f>IF('Data Entry'!AG210="Benethamine benzylpenicillin",0.65,IF('Data Entry'!AG210="Benzathine benzylpenicillin",0.74,IF('Data Entry'!AG210="Cefapirin benzathine",0.41,IF('Data Entry'!AG210="Cefalexin benzathine",0.36,IF('Data Entry'!AG210="Cloxacillin benzathine",0.43,IF('Data Entry'!AG210="Oxacillin benzathine",0.69,IF('Data Entry'!AG210="","","No aplica")))))))</f>
        <v/>
      </c>
      <c r="G207" s="65" t="str">
        <f>IF('Data Entry'!AJ210="Benethamine benzylpenicillin",0.65,IF('Data Entry'!AJ210="Benzathine benzylpenicillin",0.74,IF('Data Entry'!AJ210="Cefapirin benzathine",0.41,IF('Data Entry'!AJ210="Cefalexin benzathine",0.36,IF('Data Entry'!AJ210="Cloxacillin benzathine",0.43,IF('Data Entry'!AJ210="Oxacillin benzathine",0.69,IF('Data Entry'!AJ210="","","No aplica")))))))</f>
        <v/>
      </c>
      <c r="H207" s="65" t="str">
        <f>IF('Data Entry'!AM210="Benethamine benzylpenicillin",0.65,IF('Data Entry'!AM210="Benzathine benzylpenicillin",0.74,IF('Data Entry'!AM210="Cefapirin benzathine",0.41,IF('Data Entry'!AM210="Cefalexin benzathine",0.36,IF('Data Entry'!AM210="Cloxacillin benzathine",0.43,IF('Data Entry'!AM210="Oxacillin benzathine",0.69,IF('Data Entry'!AM210="","","No aplica")))))))</f>
        <v/>
      </c>
    </row>
    <row r="208" spans="5:8">
      <c r="E208" s="65" t="str">
        <f>IF('Data Entry'!AB211="Benethamine benzylpenicillin",0.65,IF('Data Entry'!AB211="Benzathine benzylpenicillin",0.74,IF('Data Entry'!AB211="Cefapirin benzathine",0.41,IF('Data Entry'!AB211="Cefalexin benzathine",0.36,IF('Data Entry'!AB211="Cloxacillin benzathine",0.43,IF('Data Entry'!AB211="Oxacillin benzathine",0.69,IF('Data Entry'!AB211="","","No aplica")))))))</f>
        <v/>
      </c>
      <c r="F208" s="65" t="str">
        <f>IF('Data Entry'!AG211="Benethamine benzylpenicillin",0.65,IF('Data Entry'!AG211="Benzathine benzylpenicillin",0.74,IF('Data Entry'!AG211="Cefapirin benzathine",0.41,IF('Data Entry'!AG211="Cefalexin benzathine",0.36,IF('Data Entry'!AG211="Cloxacillin benzathine",0.43,IF('Data Entry'!AG211="Oxacillin benzathine",0.69,IF('Data Entry'!AG211="","","No aplica")))))))</f>
        <v/>
      </c>
      <c r="G208" s="65" t="str">
        <f>IF('Data Entry'!AJ211="Benethamine benzylpenicillin",0.65,IF('Data Entry'!AJ211="Benzathine benzylpenicillin",0.74,IF('Data Entry'!AJ211="Cefapirin benzathine",0.41,IF('Data Entry'!AJ211="Cefalexin benzathine",0.36,IF('Data Entry'!AJ211="Cloxacillin benzathine",0.43,IF('Data Entry'!AJ211="Oxacillin benzathine",0.69,IF('Data Entry'!AJ211="","","No aplica")))))))</f>
        <v/>
      </c>
      <c r="H208" s="65" t="str">
        <f>IF('Data Entry'!AM211="Benethamine benzylpenicillin",0.65,IF('Data Entry'!AM211="Benzathine benzylpenicillin",0.74,IF('Data Entry'!AM211="Cefapirin benzathine",0.41,IF('Data Entry'!AM211="Cefalexin benzathine",0.36,IF('Data Entry'!AM211="Cloxacillin benzathine",0.43,IF('Data Entry'!AM211="Oxacillin benzathine",0.69,IF('Data Entry'!AM211="","","No aplica")))))))</f>
        <v/>
      </c>
    </row>
    <row r="209" spans="5:8">
      <c r="E209" s="65" t="str">
        <f>IF('Data Entry'!AB212="Benethamine benzylpenicillin",0.65,IF('Data Entry'!AB212="Benzathine benzylpenicillin",0.74,IF('Data Entry'!AB212="Cefapirin benzathine",0.41,IF('Data Entry'!AB212="Cefalexin benzathine",0.36,IF('Data Entry'!AB212="Cloxacillin benzathine",0.43,IF('Data Entry'!AB212="Oxacillin benzathine",0.69,IF('Data Entry'!AB212="","","No aplica")))))))</f>
        <v/>
      </c>
      <c r="F209" s="65" t="str">
        <f>IF('Data Entry'!AG212="Benethamine benzylpenicillin",0.65,IF('Data Entry'!AG212="Benzathine benzylpenicillin",0.74,IF('Data Entry'!AG212="Cefapirin benzathine",0.41,IF('Data Entry'!AG212="Cefalexin benzathine",0.36,IF('Data Entry'!AG212="Cloxacillin benzathine",0.43,IF('Data Entry'!AG212="Oxacillin benzathine",0.69,IF('Data Entry'!AG212="","","No aplica")))))))</f>
        <v/>
      </c>
      <c r="G209" s="65" t="str">
        <f>IF('Data Entry'!AJ212="Benethamine benzylpenicillin",0.65,IF('Data Entry'!AJ212="Benzathine benzylpenicillin",0.74,IF('Data Entry'!AJ212="Cefapirin benzathine",0.41,IF('Data Entry'!AJ212="Cefalexin benzathine",0.36,IF('Data Entry'!AJ212="Cloxacillin benzathine",0.43,IF('Data Entry'!AJ212="Oxacillin benzathine",0.69,IF('Data Entry'!AJ212="","","No aplica")))))))</f>
        <v/>
      </c>
      <c r="H209" s="65" t="str">
        <f>IF('Data Entry'!AM212="Benethamine benzylpenicillin",0.65,IF('Data Entry'!AM212="Benzathine benzylpenicillin",0.74,IF('Data Entry'!AM212="Cefapirin benzathine",0.41,IF('Data Entry'!AM212="Cefalexin benzathine",0.36,IF('Data Entry'!AM212="Cloxacillin benzathine",0.43,IF('Data Entry'!AM212="Oxacillin benzathine",0.69,IF('Data Entry'!AM212="","","No aplica")))))))</f>
        <v/>
      </c>
    </row>
    <row r="210" spans="5:8">
      <c r="E210" s="65" t="str">
        <f>IF('Data Entry'!AB213="Benethamine benzylpenicillin",0.65,IF('Data Entry'!AB213="Benzathine benzylpenicillin",0.74,IF('Data Entry'!AB213="Cefapirin benzathine",0.41,IF('Data Entry'!AB213="Cefalexin benzathine",0.36,IF('Data Entry'!AB213="Cloxacillin benzathine",0.43,IF('Data Entry'!AB213="Oxacillin benzathine",0.69,IF('Data Entry'!AB213="","","No aplica")))))))</f>
        <v/>
      </c>
      <c r="F210" s="65" t="str">
        <f>IF('Data Entry'!AG213="Benethamine benzylpenicillin",0.65,IF('Data Entry'!AG213="Benzathine benzylpenicillin",0.74,IF('Data Entry'!AG213="Cefapirin benzathine",0.41,IF('Data Entry'!AG213="Cefalexin benzathine",0.36,IF('Data Entry'!AG213="Cloxacillin benzathine",0.43,IF('Data Entry'!AG213="Oxacillin benzathine",0.69,IF('Data Entry'!AG213="","","No aplica")))))))</f>
        <v/>
      </c>
      <c r="G210" s="65" t="str">
        <f>IF('Data Entry'!AJ213="Benethamine benzylpenicillin",0.65,IF('Data Entry'!AJ213="Benzathine benzylpenicillin",0.74,IF('Data Entry'!AJ213="Cefapirin benzathine",0.41,IF('Data Entry'!AJ213="Cefalexin benzathine",0.36,IF('Data Entry'!AJ213="Cloxacillin benzathine",0.43,IF('Data Entry'!AJ213="Oxacillin benzathine",0.69,IF('Data Entry'!AJ213="","","No aplica")))))))</f>
        <v/>
      </c>
      <c r="H210" s="65" t="str">
        <f>IF('Data Entry'!AM213="Benethamine benzylpenicillin",0.65,IF('Data Entry'!AM213="Benzathine benzylpenicillin",0.74,IF('Data Entry'!AM213="Cefapirin benzathine",0.41,IF('Data Entry'!AM213="Cefalexin benzathine",0.36,IF('Data Entry'!AM213="Cloxacillin benzathine",0.43,IF('Data Entry'!AM213="Oxacillin benzathine",0.69,IF('Data Entry'!AM213="","","No aplica")))))))</f>
        <v/>
      </c>
    </row>
    <row r="211" spans="5:8">
      <c r="E211" s="65" t="str">
        <f>IF('Data Entry'!AB214="Benethamine benzylpenicillin",0.65,IF('Data Entry'!AB214="Benzathine benzylpenicillin",0.74,IF('Data Entry'!AB214="Cefapirin benzathine",0.41,IF('Data Entry'!AB214="Cefalexin benzathine",0.36,IF('Data Entry'!AB214="Cloxacillin benzathine",0.43,IF('Data Entry'!AB214="Oxacillin benzathine",0.69,IF('Data Entry'!AB214="","","No aplica")))))))</f>
        <v/>
      </c>
      <c r="F211" s="65" t="str">
        <f>IF('Data Entry'!AG214="Benethamine benzylpenicillin",0.65,IF('Data Entry'!AG214="Benzathine benzylpenicillin",0.74,IF('Data Entry'!AG214="Cefapirin benzathine",0.41,IF('Data Entry'!AG214="Cefalexin benzathine",0.36,IF('Data Entry'!AG214="Cloxacillin benzathine",0.43,IF('Data Entry'!AG214="Oxacillin benzathine",0.69,IF('Data Entry'!AG214="","","No aplica")))))))</f>
        <v/>
      </c>
      <c r="G211" s="65" t="str">
        <f>IF('Data Entry'!AJ214="Benethamine benzylpenicillin",0.65,IF('Data Entry'!AJ214="Benzathine benzylpenicillin",0.74,IF('Data Entry'!AJ214="Cefapirin benzathine",0.41,IF('Data Entry'!AJ214="Cefalexin benzathine",0.36,IF('Data Entry'!AJ214="Cloxacillin benzathine",0.43,IF('Data Entry'!AJ214="Oxacillin benzathine",0.69,IF('Data Entry'!AJ214="","","No aplica")))))))</f>
        <v/>
      </c>
      <c r="H211" s="65" t="str">
        <f>IF('Data Entry'!AM214="Benethamine benzylpenicillin",0.65,IF('Data Entry'!AM214="Benzathine benzylpenicillin",0.74,IF('Data Entry'!AM214="Cefapirin benzathine",0.41,IF('Data Entry'!AM214="Cefalexin benzathine",0.36,IF('Data Entry'!AM214="Cloxacillin benzathine",0.43,IF('Data Entry'!AM214="Oxacillin benzathine",0.69,IF('Data Entry'!AM214="","","No aplica")))))))</f>
        <v/>
      </c>
    </row>
    <row r="212" spans="5:8">
      <c r="E212" s="65" t="str">
        <f>IF('Data Entry'!AB215="Benethamine benzylpenicillin",0.65,IF('Data Entry'!AB215="Benzathine benzylpenicillin",0.74,IF('Data Entry'!AB215="Cefapirin benzathine",0.41,IF('Data Entry'!AB215="Cefalexin benzathine",0.36,IF('Data Entry'!AB215="Cloxacillin benzathine",0.43,IF('Data Entry'!AB215="Oxacillin benzathine",0.69,IF('Data Entry'!AB215="","","No aplica")))))))</f>
        <v/>
      </c>
      <c r="F212" s="65" t="str">
        <f>IF('Data Entry'!AG215="Benethamine benzylpenicillin",0.65,IF('Data Entry'!AG215="Benzathine benzylpenicillin",0.74,IF('Data Entry'!AG215="Cefapirin benzathine",0.41,IF('Data Entry'!AG215="Cefalexin benzathine",0.36,IF('Data Entry'!AG215="Cloxacillin benzathine",0.43,IF('Data Entry'!AG215="Oxacillin benzathine",0.69,IF('Data Entry'!AG215="","","No aplica")))))))</f>
        <v/>
      </c>
      <c r="G212" s="65" t="str">
        <f>IF('Data Entry'!AJ215="Benethamine benzylpenicillin",0.65,IF('Data Entry'!AJ215="Benzathine benzylpenicillin",0.74,IF('Data Entry'!AJ215="Cefapirin benzathine",0.41,IF('Data Entry'!AJ215="Cefalexin benzathine",0.36,IF('Data Entry'!AJ215="Cloxacillin benzathine",0.43,IF('Data Entry'!AJ215="Oxacillin benzathine",0.69,IF('Data Entry'!AJ215="","","No aplica")))))))</f>
        <v/>
      </c>
      <c r="H212" s="65" t="str">
        <f>IF('Data Entry'!AM215="Benethamine benzylpenicillin",0.65,IF('Data Entry'!AM215="Benzathine benzylpenicillin",0.74,IF('Data Entry'!AM215="Cefapirin benzathine",0.41,IF('Data Entry'!AM215="Cefalexin benzathine",0.36,IF('Data Entry'!AM215="Cloxacillin benzathine",0.43,IF('Data Entry'!AM215="Oxacillin benzathine",0.69,IF('Data Entry'!AM215="","","No aplica")))))))</f>
        <v/>
      </c>
    </row>
    <row r="213" spans="5:8">
      <c r="E213" s="65" t="str">
        <f>IF('Data Entry'!AB216="Benethamine benzylpenicillin",0.65,IF('Data Entry'!AB216="Benzathine benzylpenicillin",0.74,IF('Data Entry'!AB216="Cefapirin benzathine",0.41,IF('Data Entry'!AB216="Cefalexin benzathine",0.36,IF('Data Entry'!AB216="Cloxacillin benzathine",0.43,IF('Data Entry'!AB216="Oxacillin benzathine",0.69,IF('Data Entry'!AB216="","","No aplica")))))))</f>
        <v/>
      </c>
      <c r="F213" s="65" t="str">
        <f>IF('Data Entry'!AG216="Benethamine benzylpenicillin",0.65,IF('Data Entry'!AG216="Benzathine benzylpenicillin",0.74,IF('Data Entry'!AG216="Cefapirin benzathine",0.41,IF('Data Entry'!AG216="Cefalexin benzathine",0.36,IF('Data Entry'!AG216="Cloxacillin benzathine",0.43,IF('Data Entry'!AG216="Oxacillin benzathine",0.69,IF('Data Entry'!AG216="","","No aplica")))))))</f>
        <v/>
      </c>
      <c r="G213" s="65" t="str">
        <f>IF('Data Entry'!AJ216="Benethamine benzylpenicillin",0.65,IF('Data Entry'!AJ216="Benzathine benzylpenicillin",0.74,IF('Data Entry'!AJ216="Cefapirin benzathine",0.41,IF('Data Entry'!AJ216="Cefalexin benzathine",0.36,IF('Data Entry'!AJ216="Cloxacillin benzathine",0.43,IF('Data Entry'!AJ216="Oxacillin benzathine",0.69,IF('Data Entry'!AJ216="","","No aplica")))))))</f>
        <v/>
      </c>
      <c r="H213" s="65" t="str">
        <f>IF('Data Entry'!AM216="Benethamine benzylpenicillin",0.65,IF('Data Entry'!AM216="Benzathine benzylpenicillin",0.74,IF('Data Entry'!AM216="Cefapirin benzathine",0.41,IF('Data Entry'!AM216="Cefalexin benzathine",0.36,IF('Data Entry'!AM216="Cloxacillin benzathine",0.43,IF('Data Entry'!AM216="Oxacillin benzathine",0.69,IF('Data Entry'!AM216="","","No aplica")))))))</f>
        <v/>
      </c>
    </row>
    <row r="214" spans="5:8">
      <c r="E214" s="65" t="str">
        <f>IF('Data Entry'!AB217="Benethamine benzylpenicillin",0.65,IF('Data Entry'!AB217="Benzathine benzylpenicillin",0.74,IF('Data Entry'!AB217="Cefapirin benzathine",0.41,IF('Data Entry'!AB217="Cefalexin benzathine",0.36,IF('Data Entry'!AB217="Cloxacillin benzathine",0.43,IF('Data Entry'!AB217="Oxacillin benzathine",0.69,IF('Data Entry'!AB217="","","No aplica")))))))</f>
        <v/>
      </c>
      <c r="F214" s="65" t="str">
        <f>IF('Data Entry'!AG217="Benethamine benzylpenicillin",0.65,IF('Data Entry'!AG217="Benzathine benzylpenicillin",0.74,IF('Data Entry'!AG217="Cefapirin benzathine",0.41,IF('Data Entry'!AG217="Cefalexin benzathine",0.36,IF('Data Entry'!AG217="Cloxacillin benzathine",0.43,IF('Data Entry'!AG217="Oxacillin benzathine",0.69,IF('Data Entry'!AG217="","","No aplica")))))))</f>
        <v/>
      </c>
      <c r="G214" s="65" t="str">
        <f>IF('Data Entry'!AJ217="Benethamine benzylpenicillin",0.65,IF('Data Entry'!AJ217="Benzathine benzylpenicillin",0.74,IF('Data Entry'!AJ217="Cefapirin benzathine",0.41,IF('Data Entry'!AJ217="Cefalexin benzathine",0.36,IF('Data Entry'!AJ217="Cloxacillin benzathine",0.43,IF('Data Entry'!AJ217="Oxacillin benzathine",0.69,IF('Data Entry'!AJ217="","","No aplica")))))))</f>
        <v/>
      </c>
      <c r="H214" s="65" t="str">
        <f>IF('Data Entry'!AM217="Benethamine benzylpenicillin",0.65,IF('Data Entry'!AM217="Benzathine benzylpenicillin",0.74,IF('Data Entry'!AM217="Cefapirin benzathine",0.41,IF('Data Entry'!AM217="Cefalexin benzathine",0.36,IF('Data Entry'!AM217="Cloxacillin benzathine",0.43,IF('Data Entry'!AM217="Oxacillin benzathine",0.69,IF('Data Entry'!AM217="","","No aplica")))))))</f>
        <v/>
      </c>
    </row>
    <row r="215" spans="5:8">
      <c r="E215" s="65" t="str">
        <f>IF('Data Entry'!AB218="Benethamine benzylpenicillin",0.65,IF('Data Entry'!AB218="Benzathine benzylpenicillin",0.74,IF('Data Entry'!AB218="Cefapirin benzathine",0.41,IF('Data Entry'!AB218="Cefalexin benzathine",0.36,IF('Data Entry'!AB218="Cloxacillin benzathine",0.43,IF('Data Entry'!AB218="Oxacillin benzathine",0.69,IF('Data Entry'!AB218="","","No aplica")))))))</f>
        <v/>
      </c>
      <c r="F215" s="65" t="str">
        <f>IF('Data Entry'!AG218="Benethamine benzylpenicillin",0.65,IF('Data Entry'!AG218="Benzathine benzylpenicillin",0.74,IF('Data Entry'!AG218="Cefapirin benzathine",0.41,IF('Data Entry'!AG218="Cefalexin benzathine",0.36,IF('Data Entry'!AG218="Cloxacillin benzathine",0.43,IF('Data Entry'!AG218="Oxacillin benzathine",0.69,IF('Data Entry'!AG218="","","No aplica")))))))</f>
        <v/>
      </c>
      <c r="G215" s="65" t="str">
        <f>IF('Data Entry'!AJ218="Benethamine benzylpenicillin",0.65,IF('Data Entry'!AJ218="Benzathine benzylpenicillin",0.74,IF('Data Entry'!AJ218="Cefapirin benzathine",0.41,IF('Data Entry'!AJ218="Cefalexin benzathine",0.36,IF('Data Entry'!AJ218="Cloxacillin benzathine",0.43,IF('Data Entry'!AJ218="Oxacillin benzathine",0.69,IF('Data Entry'!AJ218="","","No aplica")))))))</f>
        <v/>
      </c>
      <c r="H215" s="65" t="str">
        <f>IF('Data Entry'!AM218="Benethamine benzylpenicillin",0.65,IF('Data Entry'!AM218="Benzathine benzylpenicillin",0.74,IF('Data Entry'!AM218="Cefapirin benzathine",0.41,IF('Data Entry'!AM218="Cefalexin benzathine",0.36,IF('Data Entry'!AM218="Cloxacillin benzathine",0.43,IF('Data Entry'!AM218="Oxacillin benzathine",0.69,IF('Data Entry'!AM218="","","No aplica")))))))</f>
        <v/>
      </c>
    </row>
    <row r="216" spans="5:8">
      <c r="E216" s="65" t="str">
        <f>IF('Data Entry'!AB219="Benethamine benzylpenicillin",0.65,IF('Data Entry'!AB219="Benzathine benzylpenicillin",0.74,IF('Data Entry'!AB219="Cefapirin benzathine",0.41,IF('Data Entry'!AB219="Cefalexin benzathine",0.36,IF('Data Entry'!AB219="Cloxacillin benzathine",0.43,IF('Data Entry'!AB219="Oxacillin benzathine",0.69,IF('Data Entry'!AB219="","","No aplica")))))))</f>
        <v/>
      </c>
      <c r="F216" s="65" t="str">
        <f>IF('Data Entry'!AG219="Benethamine benzylpenicillin",0.65,IF('Data Entry'!AG219="Benzathine benzylpenicillin",0.74,IF('Data Entry'!AG219="Cefapirin benzathine",0.41,IF('Data Entry'!AG219="Cefalexin benzathine",0.36,IF('Data Entry'!AG219="Cloxacillin benzathine",0.43,IF('Data Entry'!AG219="Oxacillin benzathine",0.69,IF('Data Entry'!AG219="","","No aplica")))))))</f>
        <v/>
      </c>
      <c r="G216" s="65" t="str">
        <f>IF('Data Entry'!AJ219="Benethamine benzylpenicillin",0.65,IF('Data Entry'!AJ219="Benzathine benzylpenicillin",0.74,IF('Data Entry'!AJ219="Cefapirin benzathine",0.41,IF('Data Entry'!AJ219="Cefalexin benzathine",0.36,IF('Data Entry'!AJ219="Cloxacillin benzathine",0.43,IF('Data Entry'!AJ219="Oxacillin benzathine",0.69,IF('Data Entry'!AJ219="","","No aplica")))))))</f>
        <v/>
      </c>
      <c r="H216" s="65" t="str">
        <f>IF('Data Entry'!AM219="Benethamine benzylpenicillin",0.65,IF('Data Entry'!AM219="Benzathine benzylpenicillin",0.74,IF('Data Entry'!AM219="Cefapirin benzathine",0.41,IF('Data Entry'!AM219="Cefalexin benzathine",0.36,IF('Data Entry'!AM219="Cloxacillin benzathine",0.43,IF('Data Entry'!AM219="Oxacillin benzathine",0.69,IF('Data Entry'!AM219="","","No aplica")))))))</f>
        <v/>
      </c>
    </row>
    <row r="217" spans="5:8">
      <c r="E217" s="65" t="str">
        <f>IF('Data Entry'!AB220="Benethamine benzylpenicillin",0.65,IF('Data Entry'!AB220="Benzathine benzylpenicillin",0.74,IF('Data Entry'!AB220="Cefapirin benzathine",0.41,IF('Data Entry'!AB220="Cefalexin benzathine",0.36,IF('Data Entry'!AB220="Cloxacillin benzathine",0.43,IF('Data Entry'!AB220="Oxacillin benzathine",0.69,IF('Data Entry'!AB220="","","No aplica")))))))</f>
        <v/>
      </c>
      <c r="F217" s="65" t="str">
        <f>IF('Data Entry'!AG220="Benethamine benzylpenicillin",0.65,IF('Data Entry'!AG220="Benzathine benzylpenicillin",0.74,IF('Data Entry'!AG220="Cefapirin benzathine",0.41,IF('Data Entry'!AG220="Cefalexin benzathine",0.36,IF('Data Entry'!AG220="Cloxacillin benzathine",0.43,IF('Data Entry'!AG220="Oxacillin benzathine",0.69,IF('Data Entry'!AG220="","","No aplica")))))))</f>
        <v/>
      </c>
      <c r="G217" s="65" t="str">
        <f>IF('Data Entry'!AJ220="Benethamine benzylpenicillin",0.65,IF('Data Entry'!AJ220="Benzathine benzylpenicillin",0.74,IF('Data Entry'!AJ220="Cefapirin benzathine",0.41,IF('Data Entry'!AJ220="Cefalexin benzathine",0.36,IF('Data Entry'!AJ220="Cloxacillin benzathine",0.43,IF('Data Entry'!AJ220="Oxacillin benzathine",0.69,IF('Data Entry'!AJ220="","","No aplica")))))))</f>
        <v/>
      </c>
      <c r="H217" s="65" t="str">
        <f>IF('Data Entry'!AM220="Benethamine benzylpenicillin",0.65,IF('Data Entry'!AM220="Benzathine benzylpenicillin",0.74,IF('Data Entry'!AM220="Cefapirin benzathine",0.41,IF('Data Entry'!AM220="Cefalexin benzathine",0.36,IF('Data Entry'!AM220="Cloxacillin benzathine",0.43,IF('Data Entry'!AM220="Oxacillin benzathine",0.69,IF('Data Entry'!AM220="","","No aplica")))))))</f>
        <v/>
      </c>
    </row>
    <row r="218" spans="5:8">
      <c r="E218" s="65" t="str">
        <f>IF('Data Entry'!AB221="Benethamine benzylpenicillin",0.65,IF('Data Entry'!AB221="Benzathine benzylpenicillin",0.74,IF('Data Entry'!AB221="Cefapirin benzathine",0.41,IF('Data Entry'!AB221="Cefalexin benzathine",0.36,IF('Data Entry'!AB221="Cloxacillin benzathine",0.43,IF('Data Entry'!AB221="Oxacillin benzathine",0.69,IF('Data Entry'!AB221="","","No aplica")))))))</f>
        <v/>
      </c>
      <c r="F218" s="65" t="str">
        <f>IF('Data Entry'!AG221="Benethamine benzylpenicillin",0.65,IF('Data Entry'!AG221="Benzathine benzylpenicillin",0.74,IF('Data Entry'!AG221="Cefapirin benzathine",0.41,IF('Data Entry'!AG221="Cefalexin benzathine",0.36,IF('Data Entry'!AG221="Cloxacillin benzathine",0.43,IF('Data Entry'!AG221="Oxacillin benzathine",0.69,IF('Data Entry'!AG221="","","No aplica")))))))</f>
        <v/>
      </c>
      <c r="G218" s="65" t="str">
        <f>IF('Data Entry'!AJ221="Benethamine benzylpenicillin",0.65,IF('Data Entry'!AJ221="Benzathine benzylpenicillin",0.74,IF('Data Entry'!AJ221="Cefapirin benzathine",0.41,IF('Data Entry'!AJ221="Cefalexin benzathine",0.36,IF('Data Entry'!AJ221="Cloxacillin benzathine",0.43,IF('Data Entry'!AJ221="Oxacillin benzathine",0.69,IF('Data Entry'!AJ221="","","No aplica")))))))</f>
        <v/>
      </c>
      <c r="H218" s="65" t="str">
        <f>IF('Data Entry'!AM221="Benethamine benzylpenicillin",0.65,IF('Data Entry'!AM221="Benzathine benzylpenicillin",0.74,IF('Data Entry'!AM221="Cefapirin benzathine",0.41,IF('Data Entry'!AM221="Cefalexin benzathine",0.36,IF('Data Entry'!AM221="Cloxacillin benzathine",0.43,IF('Data Entry'!AM221="Oxacillin benzathine",0.69,IF('Data Entry'!AM221="","","No aplica")))))))</f>
        <v/>
      </c>
    </row>
    <row r="219" spans="5:8">
      <c r="E219" s="65" t="str">
        <f>IF('Data Entry'!AB222="Benethamine benzylpenicillin",0.65,IF('Data Entry'!AB222="Benzathine benzylpenicillin",0.74,IF('Data Entry'!AB222="Cefapirin benzathine",0.41,IF('Data Entry'!AB222="Cefalexin benzathine",0.36,IF('Data Entry'!AB222="Cloxacillin benzathine",0.43,IF('Data Entry'!AB222="Oxacillin benzathine",0.69,IF('Data Entry'!AB222="","","No aplica")))))))</f>
        <v/>
      </c>
      <c r="F219" s="65" t="str">
        <f>IF('Data Entry'!AG222="Benethamine benzylpenicillin",0.65,IF('Data Entry'!AG222="Benzathine benzylpenicillin",0.74,IF('Data Entry'!AG222="Cefapirin benzathine",0.41,IF('Data Entry'!AG222="Cefalexin benzathine",0.36,IF('Data Entry'!AG222="Cloxacillin benzathine",0.43,IF('Data Entry'!AG222="Oxacillin benzathine",0.69,IF('Data Entry'!AG222="","","No aplica")))))))</f>
        <v/>
      </c>
      <c r="G219" s="65" t="str">
        <f>IF('Data Entry'!AJ222="Benethamine benzylpenicillin",0.65,IF('Data Entry'!AJ222="Benzathine benzylpenicillin",0.74,IF('Data Entry'!AJ222="Cefapirin benzathine",0.41,IF('Data Entry'!AJ222="Cefalexin benzathine",0.36,IF('Data Entry'!AJ222="Cloxacillin benzathine",0.43,IF('Data Entry'!AJ222="Oxacillin benzathine",0.69,IF('Data Entry'!AJ222="","","No aplica")))))))</f>
        <v/>
      </c>
      <c r="H219" s="65" t="str">
        <f>IF('Data Entry'!AM222="Benethamine benzylpenicillin",0.65,IF('Data Entry'!AM222="Benzathine benzylpenicillin",0.74,IF('Data Entry'!AM222="Cefapirin benzathine",0.41,IF('Data Entry'!AM222="Cefalexin benzathine",0.36,IF('Data Entry'!AM222="Cloxacillin benzathine",0.43,IF('Data Entry'!AM222="Oxacillin benzathine",0.69,IF('Data Entry'!AM222="","","No aplica")))))))</f>
        <v/>
      </c>
    </row>
    <row r="220" spans="5:8">
      <c r="E220" s="65" t="str">
        <f>IF('Data Entry'!AB223="Benethamine benzylpenicillin",0.65,IF('Data Entry'!AB223="Benzathine benzylpenicillin",0.74,IF('Data Entry'!AB223="Cefapirin benzathine",0.41,IF('Data Entry'!AB223="Cefalexin benzathine",0.36,IF('Data Entry'!AB223="Cloxacillin benzathine",0.43,IF('Data Entry'!AB223="Oxacillin benzathine",0.69,IF('Data Entry'!AB223="","","No aplica")))))))</f>
        <v/>
      </c>
      <c r="F220" s="65" t="str">
        <f>IF('Data Entry'!AG223="Benethamine benzylpenicillin",0.65,IF('Data Entry'!AG223="Benzathine benzylpenicillin",0.74,IF('Data Entry'!AG223="Cefapirin benzathine",0.41,IF('Data Entry'!AG223="Cefalexin benzathine",0.36,IF('Data Entry'!AG223="Cloxacillin benzathine",0.43,IF('Data Entry'!AG223="Oxacillin benzathine",0.69,IF('Data Entry'!AG223="","","No aplica")))))))</f>
        <v/>
      </c>
      <c r="G220" s="65" t="str">
        <f>IF('Data Entry'!AJ223="Benethamine benzylpenicillin",0.65,IF('Data Entry'!AJ223="Benzathine benzylpenicillin",0.74,IF('Data Entry'!AJ223="Cefapirin benzathine",0.41,IF('Data Entry'!AJ223="Cefalexin benzathine",0.36,IF('Data Entry'!AJ223="Cloxacillin benzathine",0.43,IF('Data Entry'!AJ223="Oxacillin benzathine",0.69,IF('Data Entry'!AJ223="","","No aplica")))))))</f>
        <v/>
      </c>
      <c r="H220" s="65" t="str">
        <f>IF('Data Entry'!AM223="Benethamine benzylpenicillin",0.65,IF('Data Entry'!AM223="Benzathine benzylpenicillin",0.74,IF('Data Entry'!AM223="Cefapirin benzathine",0.41,IF('Data Entry'!AM223="Cefalexin benzathine",0.36,IF('Data Entry'!AM223="Cloxacillin benzathine",0.43,IF('Data Entry'!AM223="Oxacillin benzathine",0.69,IF('Data Entry'!AM223="","","No aplica")))))))</f>
        <v/>
      </c>
    </row>
    <row r="221" spans="5:8">
      <c r="E221" s="65" t="str">
        <f>IF('Data Entry'!AB224="Benethamine benzylpenicillin",0.65,IF('Data Entry'!AB224="Benzathine benzylpenicillin",0.74,IF('Data Entry'!AB224="Cefapirin benzathine",0.41,IF('Data Entry'!AB224="Cefalexin benzathine",0.36,IF('Data Entry'!AB224="Cloxacillin benzathine",0.43,IF('Data Entry'!AB224="Oxacillin benzathine",0.69,IF('Data Entry'!AB224="","","No aplica")))))))</f>
        <v/>
      </c>
      <c r="F221" s="65" t="str">
        <f>IF('Data Entry'!AG224="Benethamine benzylpenicillin",0.65,IF('Data Entry'!AG224="Benzathine benzylpenicillin",0.74,IF('Data Entry'!AG224="Cefapirin benzathine",0.41,IF('Data Entry'!AG224="Cefalexin benzathine",0.36,IF('Data Entry'!AG224="Cloxacillin benzathine",0.43,IF('Data Entry'!AG224="Oxacillin benzathine",0.69,IF('Data Entry'!AG224="","","No aplica")))))))</f>
        <v/>
      </c>
      <c r="G221" s="65" t="str">
        <f>IF('Data Entry'!AJ224="Benethamine benzylpenicillin",0.65,IF('Data Entry'!AJ224="Benzathine benzylpenicillin",0.74,IF('Data Entry'!AJ224="Cefapirin benzathine",0.41,IF('Data Entry'!AJ224="Cefalexin benzathine",0.36,IF('Data Entry'!AJ224="Cloxacillin benzathine",0.43,IF('Data Entry'!AJ224="Oxacillin benzathine",0.69,IF('Data Entry'!AJ224="","","No aplica")))))))</f>
        <v/>
      </c>
      <c r="H221" s="65" t="str">
        <f>IF('Data Entry'!AM224="Benethamine benzylpenicillin",0.65,IF('Data Entry'!AM224="Benzathine benzylpenicillin",0.74,IF('Data Entry'!AM224="Cefapirin benzathine",0.41,IF('Data Entry'!AM224="Cefalexin benzathine",0.36,IF('Data Entry'!AM224="Cloxacillin benzathine",0.43,IF('Data Entry'!AM224="Oxacillin benzathine",0.69,IF('Data Entry'!AM224="","","No aplica")))))))</f>
        <v/>
      </c>
    </row>
    <row r="222" spans="5:8">
      <c r="E222" s="65" t="str">
        <f>IF('Data Entry'!AB225="Benethamine benzylpenicillin",0.65,IF('Data Entry'!AB225="Benzathine benzylpenicillin",0.74,IF('Data Entry'!AB225="Cefapirin benzathine",0.41,IF('Data Entry'!AB225="Cefalexin benzathine",0.36,IF('Data Entry'!AB225="Cloxacillin benzathine",0.43,IF('Data Entry'!AB225="Oxacillin benzathine",0.69,IF('Data Entry'!AB225="","","No aplica")))))))</f>
        <v/>
      </c>
      <c r="F222" s="65" t="str">
        <f>IF('Data Entry'!AG225="Benethamine benzylpenicillin",0.65,IF('Data Entry'!AG225="Benzathine benzylpenicillin",0.74,IF('Data Entry'!AG225="Cefapirin benzathine",0.41,IF('Data Entry'!AG225="Cefalexin benzathine",0.36,IF('Data Entry'!AG225="Cloxacillin benzathine",0.43,IF('Data Entry'!AG225="Oxacillin benzathine",0.69,IF('Data Entry'!AG225="","","No aplica")))))))</f>
        <v/>
      </c>
      <c r="G222" s="65" t="str">
        <f>IF('Data Entry'!AJ225="Benethamine benzylpenicillin",0.65,IF('Data Entry'!AJ225="Benzathine benzylpenicillin",0.74,IF('Data Entry'!AJ225="Cefapirin benzathine",0.41,IF('Data Entry'!AJ225="Cefalexin benzathine",0.36,IF('Data Entry'!AJ225="Cloxacillin benzathine",0.43,IF('Data Entry'!AJ225="Oxacillin benzathine",0.69,IF('Data Entry'!AJ225="","","No aplica")))))))</f>
        <v/>
      </c>
      <c r="H222" s="65" t="str">
        <f>IF('Data Entry'!AM225="Benethamine benzylpenicillin",0.65,IF('Data Entry'!AM225="Benzathine benzylpenicillin",0.74,IF('Data Entry'!AM225="Cefapirin benzathine",0.41,IF('Data Entry'!AM225="Cefalexin benzathine",0.36,IF('Data Entry'!AM225="Cloxacillin benzathine",0.43,IF('Data Entry'!AM225="Oxacillin benzathine",0.69,IF('Data Entry'!AM225="","","No aplica")))))))</f>
        <v/>
      </c>
    </row>
    <row r="223" spans="5:8">
      <c r="E223" s="65" t="str">
        <f>IF('Data Entry'!AB226="Benethamine benzylpenicillin",0.65,IF('Data Entry'!AB226="Benzathine benzylpenicillin",0.74,IF('Data Entry'!AB226="Cefapirin benzathine",0.41,IF('Data Entry'!AB226="Cefalexin benzathine",0.36,IF('Data Entry'!AB226="Cloxacillin benzathine",0.43,IF('Data Entry'!AB226="Oxacillin benzathine",0.69,IF('Data Entry'!AB226="","","No aplica")))))))</f>
        <v/>
      </c>
      <c r="F223" s="65" t="str">
        <f>IF('Data Entry'!AG226="Benethamine benzylpenicillin",0.65,IF('Data Entry'!AG226="Benzathine benzylpenicillin",0.74,IF('Data Entry'!AG226="Cefapirin benzathine",0.41,IF('Data Entry'!AG226="Cefalexin benzathine",0.36,IF('Data Entry'!AG226="Cloxacillin benzathine",0.43,IF('Data Entry'!AG226="Oxacillin benzathine",0.69,IF('Data Entry'!AG226="","","No aplica")))))))</f>
        <v/>
      </c>
      <c r="G223" s="65" t="str">
        <f>IF('Data Entry'!AJ226="Benethamine benzylpenicillin",0.65,IF('Data Entry'!AJ226="Benzathine benzylpenicillin",0.74,IF('Data Entry'!AJ226="Cefapirin benzathine",0.41,IF('Data Entry'!AJ226="Cefalexin benzathine",0.36,IF('Data Entry'!AJ226="Cloxacillin benzathine",0.43,IF('Data Entry'!AJ226="Oxacillin benzathine",0.69,IF('Data Entry'!AJ226="","","No aplica")))))))</f>
        <v/>
      </c>
      <c r="H223" s="65" t="str">
        <f>IF('Data Entry'!AM226="Benethamine benzylpenicillin",0.65,IF('Data Entry'!AM226="Benzathine benzylpenicillin",0.74,IF('Data Entry'!AM226="Cefapirin benzathine",0.41,IF('Data Entry'!AM226="Cefalexin benzathine",0.36,IF('Data Entry'!AM226="Cloxacillin benzathine",0.43,IF('Data Entry'!AM226="Oxacillin benzathine",0.69,IF('Data Entry'!AM226="","","No aplica")))))))</f>
        <v/>
      </c>
    </row>
    <row r="224" spans="5:8">
      <c r="E224" s="65" t="str">
        <f>IF('Data Entry'!AB227="Benethamine benzylpenicillin",0.65,IF('Data Entry'!AB227="Benzathine benzylpenicillin",0.74,IF('Data Entry'!AB227="Cefapirin benzathine",0.41,IF('Data Entry'!AB227="Cefalexin benzathine",0.36,IF('Data Entry'!AB227="Cloxacillin benzathine",0.43,IF('Data Entry'!AB227="Oxacillin benzathine",0.69,IF('Data Entry'!AB227="","","No aplica")))))))</f>
        <v/>
      </c>
      <c r="F224" s="65" t="str">
        <f>IF('Data Entry'!AG227="Benethamine benzylpenicillin",0.65,IF('Data Entry'!AG227="Benzathine benzylpenicillin",0.74,IF('Data Entry'!AG227="Cefapirin benzathine",0.41,IF('Data Entry'!AG227="Cefalexin benzathine",0.36,IF('Data Entry'!AG227="Cloxacillin benzathine",0.43,IF('Data Entry'!AG227="Oxacillin benzathine",0.69,IF('Data Entry'!AG227="","","No aplica")))))))</f>
        <v/>
      </c>
      <c r="G224" s="65" t="str">
        <f>IF('Data Entry'!AJ227="Benethamine benzylpenicillin",0.65,IF('Data Entry'!AJ227="Benzathine benzylpenicillin",0.74,IF('Data Entry'!AJ227="Cefapirin benzathine",0.41,IF('Data Entry'!AJ227="Cefalexin benzathine",0.36,IF('Data Entry'!AJ227="Cloxacillin benzathine",0.43,IF('Data Entry'!AJ227="Oxacillin benzathine",0.69,IF('Data Entry'!AJ227="","","No aplica")))))))</f>
        <v/>
      </c>
      <c r="H224" s="65" t="str">
        <f>IF('Data Entry'!AM227="Benethamine benzylpenicillin",0.65,IF('Data Entry'!AM227="Benzathine benzylpenicillin",0.74,IF('Data Entry'!AM227="Cefapirin benzathine",0.41,IF('Data Entry'!AM227="Cefalexin benzathine",0.36,IF('Data Entry'!AM227="Cloxacillin benzathine",0.43,IF('Data Entry'!AM227="Oxacillin benzathine",0.69,IF('Data Entry'!AM227="","","No aplica")))))))</f>
        <v/>
      </c>
    </row>
    <row r="225" spans="5:8">
      <c r="E225" s="65" t="str">
        <f>IF('Data Entry'!AB228="Benethamine benzylpenicillin",0.65,IF('Data Entry'!AB228="Benzathine benzylpenicillin",0.74,IF('Data Entry'!AB228="Cefapirin benzathine",0.41,IF('Data Entry'!AB228="Cefalexin benzathine",0.36,IF('Data Entry'!AB228="Cloxacillin benzathine",0.43,IF('Data Entry'!AB228="Oxacillin benzathine",0.69,IF('Data Entry'!AB228="","","No aplica")))))))</f>
        <v/>
      </c>
      <c r="F225" s="65" t="str">
        <f>IF('Data Entry'!AG228="Benethamine benzylpenicillin",0.65,IF('Data Entry'!AG228="Benzathine benzylpenicillin",0.74,IF('Data Entry'!AG228="Cefapirin benzathine",0.41,IF('Data Entry'!AG228="Cefalexin benzathine",0.36,IF('Data Entry'!AG228="Cloxacillin benzathine",0.43,IF('Data Entry'!AG228="Oxacillin benzathine",0.69,IF('Data Entry'!AG228="","","No aplica")))))))</f>
        <v/>
      </c>
      <c r="G225" s="65" t="str">
        <f>IF('Data Entry'!AJ228="Benethamine benzylpenicillin",0.65,IF('Data Entry'!AJ228="Benzathine benzylpenicillin",0.74,IF('Data Entry'!AJ228="Cefapirin benzathine",0.41,IF('Data Entry'!AJ228="Cefalexin benzathine",0.36,IF('Data Entry'!AJ228="Cloxacillin benzathine",0.43,IF('Data Entry'!AJ228="Oxacillin benzathine",0.69,IF('Data Entry'!AJ228="","","No aplica")))))))</f>
        <v/>
      </c>
      <c r="H225" s="65" t="str">
        <f>IF('Data Entry'!AM228="Benethamine benzylpenicillin",0.65,IF('Data Entry'!AM228="Benzathine benzylpenicillin",0.74,IF('Data Entry'!AM228="Cefapirin benzathine",0.41,IF('Data Entry'!AM228="Cefalexin benzathine",0.36,IF('Data Entry'!AM228="Cloxacillin benzathine",0.43,IF('Data Entry'!AM228="Oxacillin benzathine",0.69,IF('Data Entry'!AM228="","","No aplica")))))))</f>
        <v/>
      </c>
    </row>
    <row r="226" spans="5:8">
      <c r="E226" s="65" t="str">
        <f>IF('Data Entry'!AB229="Benethamine benzylpenicillin",0.65,IF('Data Entry'!AB229="Benzathine benzylpenicillin",0.74,IF('Data Entry'!AB229="Cefapirin benzathine",0.41,IF('Data Entry'!AB229="Cefalexin benzathine",0.36,IF('Data Entry'!AB229="Cloxacillin benzathine",0.43,IF('Data Entry'!AB229="Oxacillin benzathine",0.69,IF('Data Entry'!AB229="","","No aplica")))))))</f>
        <v/>
      </c>
      <c r="F226" s="65" t="str">
        <f>IF('Data Entry'!AG229="Benethamine benzylpenicillin",0.65,IF('Data Entry'!AG229="Benzathine benzylpenicillin",0.74,IF('Data Entry'!AG229="Cefapirin benzathine",0.41,IF('Data Entry'!AG229="Cefalexin benzathine",0.36,IF('Data Entry'!AG229="Cloxacillin benzathine",0.43,IF('Data Entry'!AG229="Oxacillin benzathine",0.69,IF('Data Entry'!AG229="","","No aplica")))))))</f>
        <v/>
      </c>
      <c r="G226" s="65" t="str">
        <f>IF('Data Entry'!AJ229="Benethamine benzylpenicillin",0.65,IF('Data Entry'!AJ229="Benzathine benzylpenicillin",0.74,IF('Data Entry'!AJ229="Cefapirin benzathine",0.41,IF('Data Entry'!AJ229="Cefalexin benzathine",0.36,IF('Data Entry'!AJ229="Cloxacillin benzathine",0.43,IF('Data Entry'!AJ229="Oxacillin benzathine",0.69,IF('Data Entry'!AJ229="","","No aplica")))))))</f>
        <v/>
      </c>
      <c r="H226" s="65" t="str">
        <f>IF('Data Entry'!AM229="Benethamine benzylpenicillin",0.65,IF('Data Entry'!AM229="Benzathine benzylpenicillin",0.74,IF('Data Entry'!AM229="Cefapirin benzathine",0.41,IF('Data Entry'!AM229="Cefalexin benzathine",0.36,IF('Data Entry'!AM229="Cloxacillin benzathine",0.43,IF('Data Entry'!AM229="Oxacillin benzathine",0.69,IF('Data Entry'!AM229="","","No aplica")))))))</f>
        <v/>
      </c>
    </row>
    <row r="227" spans="5:8">
      <c r="E227" s="65" t="str">
        <f>IF('Data Entry'!AB230="Benethamine benzylpenicillin",0.65,IF('Data Entry'!AB230="Benzathine benzylpenicillin",0.74,IF('Data Entry'!AB230="Cefapirin benzathine",0.41,IF('Data Entry'!AB230="Cefalexin benzathine",0.36,IF('Data Entry'!AB230="Cloxacillin benzathine",0.43,IF('Data Entry'!AB230="Oxacillin benzathine",0.69,IF('Data Entry'!AB230="","","No aplica")))))))</f>
        <v/>
      </c>
      <c r="F227" s="65" t="str">
        <f>IF('Data Entry'!AG230="Benethamine benzylpenicillin",0.65,IF('Data Entry'!AG230="Benzathine benzylpenicillin",0.74,IF('Data Entry'!AG230="Cefapirin benzathine",0.41,IF('Data Entry'!AG230="Cefalexin benzathine",0.36,IF('Data Entry'!AG230="Cloxacillin benzathine",0.43,IF('Data Entry'!AG230="Oxacillin benzathine",0.69,IF('Data Entry'!AG230="","","No aplica")))))))</f>
        <v/>
      </c>
      <c r="G227" s="65" t="str">
        <f>IF('Data Entry'!AJ230="Benethamine benzylpenicillin",0.65,IF('Data Entry'!AJ230="Benzathine benzylpenicillin",0.74,IF('Data Entry'!AJ230="Cefapirin benzathine",0.41,IF('Data Entry'!AJ230="Cefalexin benzathine",0.36,IF('Data Entry'!AJ230="Cloxacillin benzathine",0.43,IF('Data Entry'!AJ230="Oxacillin benzathine",0.69,IF('Data Entry'!AJ230="","","No aplica")))))))</f>
        <v/>
      </c>
      <c r="H227" s="65" t="str">
        <f>IF('Data Entry'!AM230="Benethamine benzylpenicillin",0.65,IF('Data Entry'!AM230="Benzathine benzylpenicillin",0.74,IF('Data Entry'!AM230="Cefapirin benzathine",0.41,IF('Data Entry'!AM230="Cefalexin benzathine",0.36,IF('Data Entry'!AM230="Cloxacillin benzathine",0.43,IF('Data Entry'!AM230="Oxacillin benzathine",0.69,IF('Data Entry'!AM230="","","No aplica")))))))</f>
        <v/>
      </c>
    </row>
    <row r="228" spans="5:8">
      <c r="E228" s="65" t="str">
        <f>IF('Data Entry'!AB231="Benethamine benzylpenicillin",0.65,IF('Data Entry'!AB231="Benzathine benzylpenicillin",0.74,IF('Data Entry'!AB231="Cefapirin benzathine",0.41,IF('Data Entry'!AB231="Cefalexin benzathine",0.36,IF('Data Entry'!AB231="Cloxacillin benzathine",0.43,IF('Data Entry'!AB231="Oxacillin benzathine",0.69,IF('Data Entry'!AB231="","","No aplica")))))))</f>
        <v/>
      </c>
      <c r="F228" s="65" t="str">
        <f>IF('Data Entry'!AG231="Benethamine benzylpenicillin",0.65,IF('Data Entry'!AG231="Benzathine benzylpenicillin",0.74,IF('Data Entry'!AG231="Cefapirin benzathine",0.41,IF('Data Entry'!AG231="Cefalexin benzathine",0.36,IF('Data Entry'!AG231="Cloxacillin benzathine",0.43,IF('Data Entry'!AG231="Oxacillin benzathine",0.69,IF('Data Entry'!AG231="","","No aplica")))))))</f>
        <v/>
      </c>
      <c r="G228" s="65" t="str">
        <f>IF('Data Entry'!AJ231="Benethamine benzylpenicillin",0.65,IF('Data Entry'!AJ231="Benzathine benzylpenicillin",0.74,IF('Data Entry'!AJ231="Cefapirin benzathine",0.41,IF('Data Entry'!AJ231="Cefalexin benzathine",0.36,IF('Data Entry'!AJ231="Cloxacillin benzathine",0.43,IF('Data Entry'!AJ231="Oxacillin benzathine",0.69,IF('Data Entry'!AJ231="","","No aplica")))))))</f>
        <v/>
      </c>
      <c r="H228" s="65" t="str">
        <f>IF('Data Entry'!AM231="Benethamine benzylpenicillin",0.65,IF('Data Entry'!AM231="Benzathine benzylpenicillin",0.74,IF('Data Entry'!AM231="Cefapirin benzathine",0.41,IF('Data Entry'!AM231="Cefalexin benzathine",0.36,IF('Data Entry'!AM231="Cloxacillin benzathine",0.43,IF('Data Entry'!AM231="Oxacillin benzathine",0.69,IF('Data Entry'!AM231="","","No aplica")))))))</f>
        <v/>
      </c>
    </row>
    <row r="229" spans="5:8">
      <c r="E229" s="65" t="str">
        <f>IF('Data Entry'!AB232="Benethamine benzylpenicillin",0.65,IF('Data Entry'!AB232="Benzathine benzylpenicillin",0.74,IF('Data Entry'!AB232="Cefapirin benzathine",0.41,IF('Data Entry'!AB232="Cefalexin benzathine",0.36,IF('Data Entry'!AB232="Cloxacillin benzathine",0.43,IF('Data Entry'!AB232="Oxacillin benzathine",0.69,IF('Data Entry'!AB232="","","No aplica")))))))</f>
        <v/>
      </c>
      <c r="F229" s="65" t="str">
        <f>IF('Data Entry'!AG232="Benethamine benzylpenicillin",0.65,IF('Data Entry'!AG232="Benzathine benzylpenicillin",0.74,IF('Data Entry'!AG232="Cefapirin benzathine",0.41,IF('Data Entry'!AG232="Cefalexin benzathine",0.36,IF('Data Entry'!AG232="Cloxacillin benzathine",0.43,IF('Data Entry'!AG232="Oxacillin benzathine",0.69,IF('Data Entry'!AG232="","","No aplica")))))))</f>
        <v/>
      </c>
      <c r="G229" s="65" t="str">
        <f>IF('Data Entry'!AJ232="Benethamine benzylpenicillin",0.65,IF('Data Entry'!AJ232="Benzathine benzylpenicillin",0.74,IF('Data Entry'!AJ232="Cefapirin benzathine",0.41,IF('Data Entry'!AJ232="Cefalexin benzathine",0.36,IF('Data Entry'!AJ232="Cloxacillin benzathine",0.43,IF('Data Entry'!AJ232="Oxacillin benzathine",0.69,IF('Data Entry'!AJ232="","","No aplica")))))))</f>
        <v/>
      </c>
      <c r="H229" s="65" t="str">
        <f>IF('Data Entry'!AM232="Benethamine benzylpenicillin",0.65,IF('Data Entry'!AM232="Benzathine benzylpenicillin",0.74,IF('Data Entry'!AM232="Cefapirin benzathine",0.41,IF('Data Entry'!AM232="Cefalexin benzathine",0.36,IF('Data Entry'!AM232="Cloxacillin benzathine",0.43,IF('Data Entry'!AM232="Oxacillin benzathine",0.69,IF('Data Entry'!AM232="","","No aplica")))))))</f>
        <v/>
      </c>
    </row>
    <row r="230" spans="5:8">
      <c r="E230" s="65" t="str">
        <f>IF('Data Entry'!AB233="Benethamine benzylpenicillin",0.65,IF('Data Entry'!AB233="Benzathine benzylpenicillin",0.74,IF('Data Entry'!AB233="Cefapirin benzathine",0.41,IF('Data Entry'!AB233="Cefalexin benzathine",0.36,IF('Data Entry'!AB233="Cloxacillin benzathine",0.43,IF('Data Entry'!AB233="Oxacillin benzathine",0.69,IF('Data Entry'!AB233="","","No aplica")))))))</f>
        <v/>
      </c>
      <c r="F230" s="65" t="str">
        <f>IF('Data Entry'!AG233="Benethamine benzylpenicillin",0.65,IF('Data Entry'!AG233="Benzathine benzylpenicillin",0.74,IF('Data Entry'!AG233="Cefapirin benzathine",0.41,IF('Data Entry'!AG233="Cefalexin benzathine",0.36,IF('Data Entry'!AG233="Cloxacillin benzathine",0.43,IF('Data Entry'!AG233="Oxacillin benzathine",0.69,IF('Data Entry'!AG233="","","No aplica")))))))</f>
        <v/>
      </c>
      <c r="G230" s="65" t="str">
        <f>IF('Data Entry'!AJ233="Benethamine benzylpenicillin",0.65,IF('Data Entry'!AJ233="Benzathine benzylpenicillin",0.74,IF('Data Entry'!AJ233="Cefapirin benzathine",0.41,IF('Data Entry'!AJ233="Cefalexin benzathine",0.36,IF('Data Entry'!AJ233="Cloxacillin benzathine",0.43,IF('Data Entry'!AJ233="Oxacillin benzathine",0.69,IF('Data Entry'!AJ233="","","No aplica")))))))</f>
        <v/>
      </c>
      <c r="H230" s="65" t="str">
        <f>IF('Data Entry'!AM233="Benethamine benzylpenicillin",0.65,IF('Data Entry'!AM233="Benzathine benzylpenicillin",0.74,IF('Data Entry'!AM233="Cefapirin benzathine",0.41,IF('Data Entry'!AM233="Cefalexin benzathine",0.36,IF('Data Entry'!AM233="Cloxacillin benzathine",0.43,IF('Data Entry'!AM233="Oxacillin benzathine",0.69,IF('Data Entry'!AM233="","","No aplica")))))))</f>
        <v/>
      </c>
    </row>
    <row r="231" spans="5:8">
      <c r="E231" s="65" t="str">
        <f>IF('Data Entry'!AB234="Benethamine benzylpenicillin",0.65,IF('Data Entry'!AB234="Benzathine benzylpenicillin",0.74,IF('Data Entry'!AB234="Cefapirin benzathine",0.41,IF('Data Entry'!AB234="Cefalexin benzathine",0.36,IF('Data Entry'!AB234="Cloxacillin benzathine",0.43,IF('Data Entry'!AB234="Oxacillin benzathine",0.69,IF('Data Entry'!AB234="","","No aplica")))))))</f>
        <v/>
      </c>
      <c r="F231" s="65" t="str">
        <f>IF('Data Entry'!AG234="Benethamine benzylpenicillin",0.65,IF('Data Entry'!AG234="Benzathine benzylpenicillin",0.74,IF('Data Entry'!AG234="Cefapirin benzathine",0.41,IF('Data Entry'!AG234="Cefalexin benzathine",0.36,IF('Data Entry'!AG234="Cloxacillin benzathine",0.43,IF('Data Entry'!AG234="Oxacillin benzathine",0.69,IF('Data Entry'!AG234="","","No aplica")))))))</f>
        <v/>
      </c>
      <c r="G231" s="65" t="str">
        <f>IF('Data Entry'!AJ234="Benethamine benzylpenicillin",0.65,IF('Data Entry'!AJ234="Benzathine benzylpenicillin",0.74,IF('Data Entry'!AJ234="Cefapirin benzathine",0.41,IF('Data Entry'!AJ234="Cefalexin benzathine",0.36,IF('Data Entry'!AJ234="Cloxacillin benzathine",0.43,IF('Data Entry'!AJ234="Oxacillin benzathine",0.69,IF('Data Entry'!AJ234="","","No aplica")))))))</f>
        <v/>
      </c>
      <c r="H231" s="65" t="str">
        <f>IF('Data Entry'!AM234="Benethamine benzylpenicillin",0.65,IF('Data Entry'!AM234="Benzathine benzylpenicillin",0.74,IF('Data Entry'!AM234="Cefapirin benzathine",0.41,IF('Data Entry'!AM234="Cefalexin benzathine",0.36,IF('Data Entry'!AM234="Cloxacillin benzathine",0.43,IF('Data Entry'!AM234="Oxacillin benzathine",0.69,IF('Data Entry'!AM234="","","No aplica")))))))</f>
        <v/>
      </c>
    </row>
    <row r="232" spans="5:8">
      <c r="E232" s="65" t="str">
        <f>IF('Data Entry'!AB235="Benethamine benzylpenicillin",0.65,IF('Data Entry'!AB235="Benzathine benzylpenicillin",0.74,IF('Data Entry'!AB235="Cefapirin benzathine",0.41,IF('Data Entry'!AB235="Cefalexin benzathine",0.36,IF('Data Entry'!AB235="Cloxacillin benzathine",0.43,IF('Data Entry'!AB235="Oxacillin benzathine",0.69,IF('Data Entry'!AB235="","","No aplica")))))))</f>
        <v/>
      </c>
      <c r="F232" s="65" t="str">
        <f>IF('Data Entry'!AG235="Benethamine benzylpenicillin",0.65,IF('Data Entry'!AG235="Benzathine benzylpenicillin",0.74,IF('Data Entry'!AG235="Cefapirin benzathine",0.41,IF('Data Entry'!AG235="Cefalexin benzathine",0.36,IF('Data Entry'!AG235="Cloxacillin benzathine",0.43,IF('Data Entry'!AG235="Oxacillin benzathine",0.69,IF('Data Entry'!AG235="","","No aplica")))))))</f>
        <v/>
      </c>
      <c r="G232" s="65" t="str">
        <f>IF('Data Entry'!AJ235="Benethamine benzylpenicillin",0.65,IF('Data Entry'!AJ235="Benzathine benzylpenicillin",0.74,IF('Data Entry'!AJ235="Cefapirin benzathine",0.41,IF('Data Entry'!AJ235="Cefalexin benzathine",0.36,IF('Data Entry'!AJ235="Cloxacillin benzathine",0.43,IF('Data Entry'!AJ235="Oxacillin benzathine",0.69,IF('Data Entry'!AJ235="","","No aplica")))))))</f>
        <v/>
      </c>
      <c r="H232" s="65" t="str">
        <f>IF('Data Entry'!AM235="Benethamine benzylpenicillin",0.65,IF('Data Entry'!AM235="Benzathine benzylpenicillin",0.74,IF('Data Entry'!AM235="Cefapirin benzathine",0.41,IF('Data Entry'!AM235="Cefalexin benzathine",0.36,IF('Data Entry'!AM235="Cloxacillin benzathine",0.43,IF('Data Entry'!AM235="Oxacillin benzathine",0.69,IF('Data Entry'!AM235="","","No aplica")))))))</f>
        <v/>
      </c>
    </row>
    <row r="233" spans="5:8">
      <c r="E233" s="65" t="str">
        <f>IF('Data Entry'!AB236="Benethamine benzylpenicillin",0.65,IF('Data Entry'!AB236="Benzathine benzylpenicillin",0.74,IF('Data Entry'!AB236="Cefapirin benzathine",0.41,IF('Data Entry'!AB236="Cefalexin benzathine",0.36,IF('Data Entry'!AB236="Cloxacillin benzathine",0.43,IF('Data Entry'!AB236="Oxacillin benzathine",0.69,IF('Data Entry'!AB236="","","No aplica")))))))</f>
        <v/>
      </c>
      <c r="F233" s="65" t="str">
        <f>IF('Data Entry'!AG236="Benethamine benzylpenicillin",0.65,IF('Data Entry'!AG236="Benzathine benzylpenicillin",0.74,IF('Data Entry'!AG236="Cefapirin benzathine",0.41,IF('Data Entry'!AG236="Cefalexin benzathine",0.36,IF('Data Entry'!AG236="Cloxacillin benzathine",0.43,IF('Data Entry'!AG236="Oxacillin benzathine",0.69,IF('Data Entry'!AG236="","","No aplica")))))))</f>
        <v/>
      </c>
      <c r="G233" s="65" t="str">
        <f>IF('Data Entry'!AJ236="Benethamine benzylpenicillin",0.65,IF('Data Entry'!AJ236="Benzathine benzylpenicillin",0.74,IF('Data Entry'!AJ236="Cefapirin benzathine",0.41,IF('Data Entry'!AJ236="Cefalexin benzathine",0.36,IF('Data Entry'!AJ236="Cloxacillin benzathine",0.43,IF('Data Entry'!AJ236="Oxacillin benzathine",0.69,IF('Data Entry'!AJ236="","","No aplica")))))))</f>
        <v/>
      </c>
      <c r="H233" s="65" t="str">
        <f>IF('Data Entry'!AM236="Benethamine benzylpenicillin",0.65,IF('Data Entry'!AM236="Benzathine benzylpenicillin",0.74,IF('Data Entry'!AM236="Cefapirin benzathine",0.41,IF('Data Entry'!AM236="Cefalexin benzathine",0.36,IF('Data Entry'!AM236="Cloxacillin benzathine",0.43,IF('Data Entry'!AM236="Oxacillin benzathine",0.69,IF('Data Entry'!AM236="","","No aplica")))))))</f>
        <v/>
      </c>
    </row>
    <row r="234" spans="5:8">
      <c r="E234" s="65" t="str">
        <f>IF('Data Entry'!AB237="Benethamine benzylpenicillin",0.65,IF('Data Entry'!AB237="Benzathine benzylpenicillin",0.74,IF('Data Entry'!AB237="Cefapirin benzathine",0.41,IF('Data Entry'!AB237="Cefalexin benzathine",0.36,IF('Data Entry'!AB237="Cloxacillin benzathine",0.43,IF('Data Entry'!AB237="Oxacillin benzathine",0.69,IF('Data Entry'!AB237="","","No aplica")))))))</f>
        <v/>
      </c>
      <c r="F234" s="65" t="str">
        <f>IF('Data Entry'!AG237="Benethamine benzylpenicillin",0.65,IF('Data Entry'!AG237="Benzathine benzylpenicillin",0.74,IF('Data Entry'!AG237="Cefapirin benzathine",0.41,IF('Data Entry'!AG237="Cefalexin benzathine",0.36,IF('Data Entry'!AG237="Cloxacillin benzathine",0.43,IF('Data Entry'!AG237="Oxacillin benzathine",0.69,IF('Data Entry'!AG237="","","No aplica")))))))</f>
        <v/>
      </c>
      <c r="G234" s="65" t="str">
        <f>IF('Data Entry'!AJ237="Benethamine benzylpenicillin",0.65,IF('Data Entry'!AJ237="Benzathine benzylpenicillin",0.74,IF('Data Entry'!AJ237="Cefapirin benzathine",0.41,IF('Data Entry'!AJ237="Cefalexin benzathine",0.36,IF('Data Entry'!AJ237="Cloxacillin benzathine",0.43,IF('Data Entry'!AJ237="Oxacillin benzathine",0.69,IF('Data Entry'!AJ237="","","No aplica")))))))</f>
        <v/>
      </c>
      <c r="H234" s="65" t="str">
        <f>IF('Data Entry'!AM237="Benethamine benzylpenicillin",0.65,IF('Data Entry'!AM237="Benzathine benzylpenicillin",0.74,IF('Data Entry'!AM237="Cefapirin benzathine",0.41,IF('Data Entry'!AM237="Cefalexin benzathine",0.36,IF('Data Entry'!AM237="Cloxacillin benzathine",0.43,IF('Data Entry'!AM237="Oxacillin benzathine",0.69,IF('Data Entry'!AM237="","","No aplica")))))))</f>
        <v/>
      </c>
    </row>
    <row r="235" spans="5:8">
      <c r="E235" s="65" t="str">
        <f>IF('Data Entry'!AB238="Benethamine benzylpenicillin",0.65,IF('Data Entry'!AB238="Benzathine benzylpenicillin",0.74,IF('Data Entry'!AB238="Cefapirin benzathine",0.41,IF('Data Entry'!AB238="Cefalexin benzathine",0.36,IF('Data Entry'!AB238="Cloxacillin benzathine",0.43,IF('Data Entry'!AB238="Oxacillin benzathine",0.69,IF('Data Entry'!AB238="","","No aplica")))))))</f>
        <v/>
      </c>
      <c r="F235" s="65" t="str">
        <f>IF('Data Entry'!AG238="Benethamine benzylpenicillin",0.65,IF('Data Entry'!AG238="Benzathine benzylpenicillin",0.74,IF('Data Entry'!AG238="Cefapirin benzathine",0.41,IF('Data Entry'!AG238="Cefalexin benzathine",0.36,IF('Data Entry'!AG238="Cloxacillin benzathine",0.43,IF('Data Entry'!AG238="Oxacillin benzathine",0.69,IF('Data Entry'!AG238="","","No aplica")))))))</f>
        <v/>
      </c>
      <c r="G235" s="65" t="str">
        <f>IF('Data Entry'!AJ238="Benethamine benzylpenicillin",0.65,IF('Data Entry'!AJ238="Benzathine benzylpenicillin",0.74,IF('Data Entry'!AJ238="Cefapirin benzathine",0.41,IF('Data Entry'!AJ238="Cefalexin benzathine",0.36,IF('Data Entry'!AJ238="Cloxacillin benzathine",0.43,IF('Data Entry'!AJ238="Oxacillin benzathine",0.69,IF('Data Entry'!AJ238="","","No aplica")))))))</f>
        <v/>
      </c>
      <c r="H235" s="65" t="str">
        <f>IF('Data Entry'!AM238="Benethamine benzylpenicillin",0.65,IF('Data Entry'!AM238="Benzathine benzylpenicillin",0.74,IF('Data Entry'!AM238="Cefapirin benzathine",0.41,IF('Data Entry'!AM238="Cefalexin benzathine",0.36,IF('Data Entry'!AM238="Cloxacillin benzathine",0.43,IF('Data Entry'!AM238="Oxacillin benzathine",0.69,IF('Data Entry'!AM238="","","No aplica")))))))</f>
        <v/>
      </c>
    </row>
    <row r="236" spans="5:8">
      <c r="E236" s="65" t="str">
        <f>IF('Data Entry'!AB239="Benethamine benzylpenicillin",0.65,IF('Data Entry'!AB239="Benzathine benzylpenicillin",0.74,IF('Data Entry'!AB239="Cefapirin benzathine",0.41,IF('Data Entry'!AB239="Cefalexin benzathine",0.36,IF('Data Entry'!AB239="Cloxacillin benzathine",0.43,IF('Data Entry'!AB239="Oxacillin benzathine",0.69,IF('Data Entry'!AB239="","","No aplica")))))))</f>
        <v/>
      </c>
      <c r="F236" s="65" t="str">
        <f>IF('Data Entry'!AG239="Benethamine benzylpenicillin",0.65,IF('Data Entry'!AG239="Benzathine benzylpenicillin",0.74,IF('Data Entry'!AG239="Cefapirin benzathine",0.41,IF('Data Entry'!AG239="Cefalexin benzathine",0.36,IF('Data Entry'!AG239="Cloxacillin benzathine",0.43,IF('Data Entry'!AG239="Oxacillin benzathine",0.69,IF('Data Entry'!AG239="","","No aplica")))))))</f>
        <v/>
      </c>
      <c r="G236" s="65" t="str">
        <f>IF('Data Entry'!AJ239="Benethamine benzylpenicillin",0.65,IF('Data Entry'!AJ239="Benzathine benzylpenicillin",0.74,IF('Data Entry'!AJ239="Cefapirin benzathine",0.41,IF('Data Entry'!AJ239="Cefalexin benzathine",0.36,IF('Data Entry'!AJ239="Cloxacillin benzathine",0.43,IF('Data Entry'!AJ239="Oxacillin benzathine",0.69,IF('Data Entry'!AJ239="","","No aplica")))))))</f>
        <v/>
      </c>
      <c r="H236" s="65" t="str">
        <f>IF('Data Entry'!AM239="Benethamine benzylpenicillin",0.65,IF('Data Entry'!AM239="Benzathine benzylpenicillin",0.74,IF('Data Entry'!AM239="Cefapirin benzathine",0.41,IF('Data Entry'!AM239="Cefalexin benzathine",0.36,IF('Data Entry'!AM239="Cloxacillin benzathine",0.43,IF('Data Entry'!AM239="Oxacillin benzathine",0.69,IF('Data Entry'!AM239="","","No aplica")))))))</f>
        <v/>
      </c>
    </row>
    <row r="237" spans="5:8">
      <c r="E237" s="65" t="str">
        <f>IF('Data Entry'!AB240="Benethamine benzylpenicillin",0.65,IF('Data Entry'!AB240="Benzathine benzylpenicillin",0.74,IF('Data Entry'!AB240="Cefapirin benzathine",0.41,IF('Data Entry'!AB240="Cefalexin benzathine",0.36,IF('Data Entry'!AB240="Cloxacillin benzathine",0.43,IF('Data Entry'!AB240="Oxacillin benzathine",0.69,IF('Data Entry'!AB240="","","No aplica")))))))</f>
        <v/>
      </c>
      <c r="F237" s="65" t="str">
        <f>IF('Data Entry'!AG240="Benethamine benzylpenicillin",0.65,IF('Data Entry'!AG240="Benzathine benzylpenicillin",0.74,IF('Data Entry'!AG240="Cefapirin benzathine",0.41,IF('Data Entry'!AG240="Cefalexin benzathine",0.36,IF('Data Entry'!AG240="Cloxacillin benzathine",0.43,IF('Data Entry'!AG240="Oxacillin benzathine",0.69,IF('Data Entry'!AG240="","","No aplica")))))))</f>
        <v/>
      </c>
      <c r="G237" s="65" t="str">
        <f>IF('Data Entry'!AJ240="Benethamine benzylpenicillin",0.65,IF('Data Entry'!AJ240="Benzathine benzylpenicillin",0.74,IF('Data Entry'!AJ240="Cefapirin benzathine",0.41,IF('Data Entry'!AJ240="Cefalexin benzathine",0.36,IF('Data Entry'!AJ240="Cloxacillin benzathine",0.43,IF('Data Entry'!AJ240="Oxacillin benzathine",0.69,IF('Data Entry'!AJ240="","","No aplica")))))))</f>
        <v/>
      </c>
      <c r="H237" s="65" t="str">
        <f>IF('Data Entry'!AM240="Benethamine benzylpenicillin",0.65,IF('Data Entry'!AM240="Benzathine benzylpenicillin",0.74,IF('Data Entry'!AM240="Cefapirin benzathine",0.41,IF('Data Entry'!AM240="Cefalexin benzathine",0.36,IF('Data Entry'!AM240="Cloxacillin benzathine",0.43,IF('Data Entry'!AM240="Oxacillin benzathine",0.69,IF('Data Entry'!AM240="","","No aplica")))))))</f>
        <v/>
      </c>
    </row>
    <row r="238" spans="5:8">
      <c r="E238" s="65" t="str">
        <f>IF('Data Entry'!AB241="Benethamine benzylpenicillin",0.65,IF('Data Entry'!AB241="Benzathine benzylpenicillin",0.74,IF('Data Entry'!AB241="Cefapirin benzathine",0.41,IF('Data Entry'!AB241="Cefalexin benzathine",0.36,IF('Data Entry'!AB241="Cloxacillin benzathine",0.43,IF('Data Entry'!AB241="Oxacillin benzathine",0.69,IF('Data Entry'!AB241="","","No aplica")))))))</f>
        <v/>
      </c>
      <c r="F238" s="65" t="str">
        <f>IF('Data Entry'!AG241="Benethamine benzylpenicillin",0.65,IF('Data Entry'!AG241="Benzathine benzylpenicillin",0.74,IF('Data Entry'!AG241="Cefapirin benzathine",0.41,IF('Data Entry'!AG241="Cefalexin benzathine",0.36,IF('Data Entry'!AG241="Cloxacillin benzathine",0.43,IF('Data Entry'!AG241="Oxacillin benzathine",0.69,IF('Data Entry'!AG241="","","No aplica")))))))</f>
        <v/>
      </c>
      <c r="G238" s="65" t="str">
        <f>IF('Data Entry'!AJ241="Benethamine benzylpenicillin",0.65,IF('Data Entry'!AJ241="Benzathine benzylpenicillin",0.74,IF('Data Entry'!AJ241="Cefapirin benzathine",0.41,IF('Data Entry'!AJ241="Cefalexin benzathine",0.36,IF('Data Entry'!AJ241="Cloxacillin benzathine",0.43,IF('Data Entry'!AJ241="Oxacillin benzathine",0.69,IF('Data Entry'!AJ241="","","No aplica")))))))</f>
        <v/>
      </c>
      <c r="H238" s="65" t="str">
        <f>IF('Data Entry'!AM241="Benethamine benzylpenicillin",0.65,IF('Data Entry'!AM241="Benzathine benzylpenicillin",0.74,IF('Data Entry'!AM241="Cefapirin benzathine",0.41,IF('Data Entry'!AM241="Cefalexin benzathine",0.36,IF('Data Entry'!AM241="Cloxacillin benzathine",0.43,IF('Data Entry'!AM241="Oxacillin benzathine",0.69,IF('Data Entry'!AM241="","","No aplica")))))))</f>
        <v/>
      </c>
    </row>
    <row r="239" spans="5:8">
      <c r="E239" s="65" t="str">
        <f>IF('Data Entry'!AB242="Benethamine benzylpenicillin",0.65,IF('Data Entry'!AB242="Benzathine benzylpenicillin",0.74,IF('Data Entry'!AB242="Cefapirin benzathine",0.41,IF('Data Entry'!AB242="Cefalexin benzathine",0.36,IF('Data Entry'!AB242="Cloxacillin benzathine",0.43,IF('Data Entry'!AB242="Oxacillin benzathine",0.69,IF('Data Entry'!AB242="","","No aplica")))))))</f>
        <v/>
      </c>
      <c r="F239" s="65" t="str">
        <f>IF('Data Entry'!AG242="Benethamine benzylpenicillin",0.65,IF('Data Entry'!AG242="Benzathine benzylpenicillin",0.74,IF('Data Entry'!AG242="Cefapirin benzathine",0.41,IF('Data Entry'!AG242="Cefalexin benzathine",0.36,IF('Data Entry'!AG242="Cloxacillin benzathine",0.43,IF('Data Entry'!AG242="Oxacillin benzathine",0.69,IF('Data Entry'!AG242="","","No aplica")))))))</f>
        <v/>
      </c>
      <c r="G239" s="65" t="str">
        <f>IF('Data Entry'!AJ242="Benethamine benzylpenicillin",0.65,IF('Data Entry'!AJ242="Benzathine benzylpenicillin",0.74,IF('Data Entry'!AJ242="Cefapirin benzathine",0.41,IF('Data Entry'!AJ242="Cefalexin benzathine",0.36,IF('Data Entry'!AJ242="Cloxacillin benzathine",0.43,IF('Data Entry'!AJ242="Oxacillin benzathine",0.69,IF('Data Entry'!AJ242="","","No aplica")))))))</f>
        <v/>
      </c>
      <c r="H239" s="65" t="str">
        <f>IF('Data Entry'!AM242="Benethamine benzylpenicillin",0.65,IF('Data Entry'!AM242="Benzathine benzylpenicillin",0.74,IF('Data Entry'!AM242="Cefapirin benzathine",0.41,IF('Data Entry'!AM242="Cefalexin benzathine",0.36,IF('Data Entry'!AM242="Cloxacillin benzathine",0.43,IF('Data Entry'!AM242="Oxacillin benzathine",0.69,IF('Data Entry'!AM242="","","No aplica")))))))</f>
        <v/>
      </c>
    </row>
    <row r="240" spans="5:8">
      <c r="E240" s="65" t="str">
        <f>IF('Data Entry'!AB243="Benethamine benzylpenicillin",0.65,IF('Data Entry'!AB243="Benzathine benzylpenicillin",0.74,IF('Data Entry'!AB243="Cefapirin benzathine",0.41,IF('Data Entry'!AB243="Cefalexin benzathine",0.36,IF('Data Entry'!AB243="Cloxacillin benzathine",0.43,IF('Data Entry'!AB243="Oxacillin benzathine",0.69,IF('Data Entry'!AB243="","","No aplica")))))))</f>
        <v/>
      </c>
      <c r="F240" s="65" t="str">
        <f>IF('Data Entry'!AG243="Benethamine benzylpenicillin",0.65,IF('Data Entry'!AG243="Benzathine benzylpenicillin",0.74,IF('Data Entry'!AG243="Cefapirin benzathine",0.41,IF('Data Entry'!AG243="Cefalexin benzathine",0.36,IF('Data Entry'!AG243="Cloxacillin benzathine",0.43,IF('Data Entry'!AG243="Oxacillin benzathine",0.69,IF('Data Entry'!AG243="","","No aplica")))))))</f>
        <v/>
      </c>
      <c r="G240" s="65" t="str">
        <f>IF('Data Entry'!AJ243="Benethamine benzylpenicillin",0.65,IF('Data Entry'!AJ243="Benzathine benzylpenicillin",0.74,IF('Data Entry'!AJ243="Cefapirin benzathine",0.41,IF('Data Entry'!AJ243="Cefalexin benzathine",0.36,IF('Data Entry'!AJ243="Cloxacillin benzathine",0.43,IF('Data Entry'!AJ243="Oxacillin benzathine",0.69,IF('Data Entry'!AJ243="","","No aplica")))))))</f>
        <v/>
      </c>
      <c r="H240" s="65" t="str">
        <f>IF('Data Entry'!AM243="Benethamine benzylpenicillin",0.65,IF('Data Entry'!AM243="Benzathine benzylpenicillin",0.74,IF('Data Entry'!AM243="Cefapirin benzathine",0.41,IF('Data Entry'!AM243="Cefalexin benzathine",0.36,IF('Data Entry'!AM243="Cloxacillin benzathine",0.43,IF('Data Entry'!AM243="Oxacillin benzathine",0.69,IF('Data Entry'!AM243="","","No aplica")))))))</f>
        <v/>
      </c>
    </row>
    <row r="241" spans="5:8">
      <c r="E241" s="65" t="str">
        <f>IF('Data Entry'!AB244="Benethamine benzylpenicillin",0.65,IF('Data Entry'!AB244="Benzathine benzylpenicillin",0.74,IF('Data Entry'!AB244="Cefapirin benzathine",0.41,IF('Data Entry'!AB244="Cefalexin benzathine",0.36,IF('Data Entry'!AB244="Cloxacillin benzathine",0.43,IF('Data Entry'!AB244="Oxacillin benzathine",0.69,IF('Data Entry'!AB244="","","No aplica")))))))</f>
        <v/>
      </c>
      <c r="F241" s="65" t="str">
        <f>IF('Data Entry'!AG244="Benethamine benzylpenicillin",0.65,IF('Data Entry'!AG244="Benzathine benzylpenicillin",0.74,IF('Data Entry'!AG244="Cefapirin benzathine",0.41,IF('Data Entry'!AG244="Cefalexin benzathine",0.36,IF('Data Entry'!AG244="Cloxacillin benzathine",0.43,IF('Data Entry'!AG244="Oxacillin benzathine",0.69,IF('Data Entry'!AG244="","","No aplica")))))))</f>
        <v/>
      </c>
      <c r="G241" s="65" t="str">
        <f>IF('Data Entry'!AJ244="Benethamine benzylpenicillin",0.65,IF('Data Entry'!AJ244="Benzathine benzylpenicillin",0.74,IF('Data Entry'!AJ244="Cefapirin benzathine",0.41,IF('Data Entry'!AJ244="Cefalexin benzathine",0.36,IF('Data Entry'!AJ244="Cloxacillin benzathine",0.43,IF('Data Entry'!AJ244="Oxacillin benzathine",0.69,IF('Data Entry'!AJ244="","","No aplica")))))))</f>
        <v/>
      </c>
      <c r="H241" s="65" t="str">
        <f>IF('Data Entry'!AM244="Benethamine benzylpenicillin",0.65,IF('Data Entry'!AM244="Benzathine benzylpenicillin",0.74,IF('Data Entry'!AM244="Cefapirin benzathine",0.41,IF('Data Entry'!AM244="Cefalexin benzathine",0.36,IF('Data Entry'!AM244="Cloxacillin benzathine",0.43,IF('Data Entry'!AM244="Oxacillin benzathine",0.69,IF('Data Entry'!AM244="","","No aplica")))))))</f>
        <v/>
      </c>
    </row>
    <row r="242" spans="5:8">
      <c r="E242" s="65" t="str">
        <f>IF('Data Entry'!AB245="Benethamine benzylpenicillin",0.65,IF('Data Entry'!AB245="Benzathine benzylpenicillin",0.74,IF('Data Entry'!AB245="Cefapirin benzathine",0.41,IF('Data Entry'!AB245="Cefalexin benzathine",0.36,IF('Data Entry'!AB245="Cloxacillin benzathine",0.43,IF('Data Entry'!AB245="Oxacillin benzathine",0.69,IF('Data Entry'!AB245="","","No aplica")))))))</f>
        <v/>
      </c>
      <c r="F242" s="65" t="str">
        <f>IF('Data Entry'!AG245="Benethamine benzylpenicillin",0.65,IF('Data Entry'!AG245="Benzathine benzylpenicillin",0.74,IF('Data Entry'!AG245="Cefapirin benzathine",0.41,IF('Data Entry'!AG245="Cefalexin benzathine",0.36,IF('Data Entry'!AG245="Cloxacillin benzathine",0.43,IF('Data Entry'!AG245="Oxacillin benzathine",0.69,IF('Data Entry'!AG245="","","No aplica")))))))</f>
        <v/>
      </c>
      <c r="G242" s="65" t="str">
        <f>IF('Data Entry'!AJ245="Benethamine benzylpenicillin",0.65,IF('Data Entry'!AJ245="Benzathine benzylpenicillin",0.74,IF('Data Entry'!AJ245="Cefapirin benzathine",0.41,IF('Data Entry'!AJ245="Cefalexin benzathine",0.36,IF('Data Entry'!AJ245="Cloxacillin benzathine",0.43,IF('Data Entry'!AJ245="Oxacillin benzathine",0.69,IF('Data Entry'!AJ245="","","No aplica")))))))</f>
        <v/>
      </c>
      <c r="H242" s="65" t="str">
        <f>IF('Data Entry'!AM245="Benethamine benzylpenicillin",0.65,IF('Data Entry'!AM245="Benzathine benzylpenicillin",0.74,IF('Data Entry'!AM245="Cefapirin benzathine",0.41,IF('Data Entry'!AM245="Cefalexin benzathine",0.36,IF('Data Entry'!AM245="Cloxacillin benzathine",0.43,IF('Data Entry'!AM245="Oxacillin benzathine",0.69,IF('Data Entry'!AM245="","","No aplica")))))))</f>
        <v/>
      </c>
    </row>
    <row r="243" spans="5:8">
      <c r="E243" s="65" t="str">
        <f>IF('Data Entry'!AB246="Benethamine benzylpenicillin",0.65,IF('Data Entry'!AB246="Benzathine benzylpenicillin",0.74,IF('Data Entry'!AB246="Cefapirin benzathine",0.41,IF('Data Entry'!AB246="Cefalexin benzathine",0.36,IF('Data Entry'!AB246="Cloxacillin benzathine",0.43,IF('Data Entry'!AB246="Oxacillin benzathine",0.69,IF('Data Entry'!AB246="","","No aplica")))))))</f>
        <v/>
      </c>
      <c r="F243" s="65" t="str">
        <f>IF('Data Entry'!AG246="Benethamine benzylpenicillin",0.65,IF('Data Entry'!AG246="Benzathine benzylpenicillin",0.74,IF('Data Entry'!AG246="Cefapirin benzathine",0.41,IF('Data Entry'!AG246="Cefalexin benzathine",0.36,IF('Data Entry'!AG246="Cloxacillin benzathine",0.43,IF('Data Entry'!AG246="Oxacillin benzathine",0.69,IF('Data Entry'!AG246="","","No aplica")))))))</f>
        <v/>
      </c>
      <c r="G243" s="65" t="str">
        <f>IF('Data Entry'!AJ246="Benethamine benzylpenicillin",0.65,IF('Data Entry'!AJ246="Benzathine benzylpenicillin",0.74,IF('Data Entry'!AJ246="Cefapirin benzathine",0.41,IF('Data Entry'!AJ246="Cefalexin benzathine",0.36,IF('Data Entry'!AJ246="Cloxacillin benzathine",0.43,IF('Data Entry'!AJ246="Oxacillin benzathine",0.69,IF('Data Entry'!AJ246="","","No aplica")))))))</f>
        <v/>
      </c>
      <c r="H243" s="65" t="str">
        <f>IF('Data Entry'!AM246="Benethamine benzylpenicillin",0.65,IF('Data Entry'!AM246="Benzathine benzylpenicillin",0.74,IF('Data Entry'!AM246="Cefapirin benzathine",0.41,IF('Data Entry'!AM246="Cefalexin benzathine",0.36,IF('Data Entry'!AM246="Cloxacillin benzathine",0.43,IF('Data Entry'!AM246="Oxacillin benzathine",0.69,IF('Data Entry'!AM246="","","No aplica")))))))</f>
        <v/>
      </c>
    </row>
    <row r="244" spans="5:8">
      <c r="E244" s="65" t="str">
        <f>IF('Data Entry'!AB247="Benethamine benzylpenicillin",0.65,IF('Data Entry'!AB247="Benzathine benzylpenicillin",0.74,IF('Data Entry'!AB247="Cefapirin benzathine",0.41,IF('Data Entry'!AB247="Cefalexin benzathine",0.36,IF('Data Entry'!AB247="Cloxacillin benzathine",0.43,IF('Data Entry'!AB247="Oxacillin benzathine",0.69,IF('Data Entry'!AB247="","","No aplica")))))))</f>
        <v/>
      </c>
      <c r="F244" s="65" t="str">
        <f>IF('Data Entry'!AG247="Benethamine benzylpenicillin",0.65,IF('Data Entry'!AG247="Benzathine benzylpenicillin",0.74,IF('Data Entry'!AG247="Cefapirin benzathine",0.41,IF('Data Entry'!AG247="Cefalexin benzathine",0.36,IF('Data Entry'!AG247="Cloxacillin benzathine",0.43,IF('Data Entry'!AG247="Oxacillin benzathine",0.69,IF('Data Entry'!AG247="","","No aplica")))))))</f>
        <v/>
      </c>
      <c r="G244" s="65" t="str">
        <f>IF('Data Entry'!AJ247="Benethamine benzylpenicillin",0.65,IF('Data Entry'!AJ247="Benzathine benzylpenicillin",0.74,IF('Data Entry'!AJ247="Cefapirin benzathine",0.41,IF('Data Entry'!AJ247="Cefalexin benzathine",0.36,IF('Data Entry'!AJ247="Cloxacillin benzathine",0.43,IF('Data Entry'!AJ247="Oxacillin benzathine",0.69,IF('Data Entry'!AJ247="","","No aplica")))))))</f>
        <v/>
      </c>
      <c r="H244" s="65" t="str">
        <f>IF('Data Entry'!AM247="Benethamine benzylpenicillin",0.65,IF('Data Entry'!AM247="Benzathine benzylpenicillin",0.74,IF('Data Entry'!AM247="Cefapirin benzathine",0.41,IF('Data Entry'!AM247="Cefalexin benzathine",0.36,IF('Data Entry'!AM247="Cloxacillin benzathine",0.43,IF('Data Entry'!AM247="Oxacillin benzathine",0.69,IF('Data Entry'!AM247="","","No aplica")))))))</f>
        <v/>
      </c>
    </row>
    <row r="245" spans="5:8">
      <c r="E245" s="65" t="str">
        <f>IF('Data Entry'!AB248="Benethamine benzylpenicillin",0.65,IF('Data Entry'!AB248="Benzathine benzylpenicillin",0.74,IF('Data Entry'!AB248="Cefapirin benzathine",0.41,IF('Data Entry'!AB248="Cefalexin benzathine",0.36,IF('Data Entry'!AB248="Cloxacillin benzathine",0.43,IF('Data Entry'!AB248="Oxacillin benzathine",0.69,IF('Data Entry'!AB248="","","No aplica")))))))</f>
        <v/>
      </c>
      <c r="F245" s="65" t="str">
        <f>IF('Data Entry'!AG248="Benethamine benzylpenicillin",0.65,IF('Data Entry'!AG248="Benzathine benzylpenicillin",0.74,IF('Data Entry'!AG248="Cefapirin benzathine",0.41,IF('Data Entry'!AG248="Cefalexin benzathine",0.36,IF('Data Entry'!AG248="Cloxacillin benzathine",0.43,IF('Data Entry'!AG248="Oxacillin benzathine",0.69,IF('Data Entry'!AG248="","","No aplica")))))))</f>
        <v/>
      </c>
      <c r="G245" s="65" t="str">
        <f>IF('Data Entry'!AJ248="Benethamine benzylpenicillin",0.65,IF('Data Entry'!AJ248="Benzathine benzylpenicillin",0.74,IF('Data Entry'!AJ248="Cefapirin benzathine",0.41,IF('Data Entry'!AJ248="Cefalexin benzathine",0.36,IF('Data Entry'!AJ248="Cloxacillin benzathine",0.43,IF('Data Entry'!AJ248="Oxacillin benzathine",0.69,IF('Data Entry'!AJ248="","","No aplica")))))))</f>
        <v/>
      </c>
      <c r="H245" s="65" t="str">
        <f>IF('Data Entry'!AM248="Benethamine benzylpenicillin",0.65,IF('Data Entry'!AM248="Benzathine benzylpenicillin",0.74,IF('Data Entry'!AM248="Cefapirin benzathine",0.41,IF('Data Entry'!AM248="Cefalexin benzathine",0.36,IF('Data Entry'!AM248="Cloxacillin benzathine",0.43,IF('Data Entry'!AM248="Oxacillin benzathine",0.69,IF('Data Entry'!AM248="","","No aplica")))))))</f>
        <v/>
      </c>
    </row>
    <row r="246" spans="5:8">
      <c r="E246" s="65" t="str">
        <f>IF('Data Entry'!AB249="Benethamine benzylpenicillin",0.65,IF('Data Entry'!AB249="Benzathine benzylpenicillin",0.74,IF('Data Entry'!AB249="Cefapirin benzathine",0.41,IF('Data Entry'!AB249="Cefalexin benzathine",0.36,IF('Data Entry'!AB249="Cloxacillin benzathine",0.43,IF('Data Entry'!AB249="Oxacillin benzathine",0.69,IF('Data Entry'!AB249="","","No aplica")))))))</f>
        <v/>
      </c>
      <c r="F246" s="65" t="str">
        <f>IF('Data Entry'!AG249="Benethamine benzylpenicillin",0.65,IF('Data Entry'!AG249="Benzathine benzylpenicillin",0.74,IF('Data Entry'!AG249="Cefapirin benzathine",0.41,IF('Data Entry'!AG249="Cefalexin benzathine",0.36,IF('Data Entry'!AG249="Cloxacillin benzathine",0.43,IF('Data Entry'!AG249="Oxacillin benzathine",0.69,IF('Data Entry'!AG249="","","No aplica")))))))</f>
        <v/>
      </c>
      <c r="G246" s="65" t="str">
        <f>IF('Data Entry'!AJ249="Benethamine benzylpenicillin",0.65,IF('Data Entry'!AJ249="Benzathine benzylpenicillin",0.74,IF('Data Entry'!AJ249="Cefapirin benzathine",0.41,IF('Data Entry'!AJ249="Cefalexin benzathine",0.36,IF('Data Entry'!AJ249="Cloxacillin benzathine",0.43,IF('Data Entry'!AJ249="Oxacillin benzathine",0.69,IF('Data Entry'!AJ249="","","No aplica")))))))</f>
        <v/>
      </c>
      <c r="H246" s="65" t="str">
        <f>IF('Data Entry'!AM249="Benethamine benzylpenicillin",0.65,IF('Data Entry'!AM249="Benzathine benzylpenicillin",0.74,IF('Data Entry'!AM249="Cefapirin benzathine",0.41,IF('Data Entry'!AM249="Cefalexin benzathine",0.36,IF('Data Entry'!AM249="Cloxacillin benzathine",0.43,IF('Data Entry'!AM249="Oxacillin benzathine",0.69,IF('Data Entry'!AM249="","","No aplica")))))))</f>
        <v/>
      </c>
    </row>
    <row r="247" spans="5:8">
      <c r="E247" s="65" t="str">
        <f>IF('Data Entry'!AB250="Benethamine benzylpenicillin",0.65,IF('Data Entry'!AB250="Benzathine benzylpenicillin",0.74,IF('Data Entry'!AB250="Cefapirin benzathine",0.41,IF('Data Entry'!AB250="Cefalexin benzathine",0.36,IF('Data Entry'!AB250="Cloxacillin benzathine",0.43,IF('Data Entry'!AB250="Oxacillin benzathine",0.69,IF('Data Entry'!AB250="","","No aplica")))))))</f>
        <v/>
      </c>
      <c r="F247" s="65" t="str">
        <f>IF('Data Entry'!AG250="Benethamine benzylpenicillin",0.65,IF('Data Entry'!AG250="Benzathine benzylpenicillin",0.74,IF('Data Entry'!AG250="Cefapirin benzathine",0.41,IF('Data Entry'!AG250="Cefalexin benzathine",0.36,IF('Data Entry'!AG250="Cloxacillin benzathine",0.43,IF('Data Entry'!AG250="Oxacillin benzathine",0.69,IF('Data Entry'!AG250="","","No aplica")))))))</f>
        <v/>
      </c>
      <c r="G247" s="65" t="str">
        <f>IF('Data Entry'!AJ250="Benethamine benzylpenicillin",0.65,IF('Data Entry'!AJ250="Benzathine benzylpenicillin",0.74,IF('Data Entry'!AJ250="Cefapirin benzathine",0.41,IF('Data Entry'!AJ250="Cefalexin benzathine",0.36,IF('Data Entry'!AJ250="Cloxacillin benzathine",0.43,IF('Data Entry'!AJ250="Oxacillin benzathine",0.69,IF('Data Entry'!AJ250="","","No aplica")))))))</f>
        <v/>
      </c>
      <c r="H247" s="65" t="str">
        <f>IF('Data Entry'!AM250="Benethamine benzylpenicillin",0.65,IF('Data Entry'!AM250="Benzathine benzylpenicillin",0.74,IF('Data Entry'!AM250="Cefapirin benzathine",0.41,IF('Data Entry'!AM250="Cefalexin benzathine",0.36,IF('Data Entry'!AM250="Cloxacillin benzathine",0.43,IF('Data Entry'!AM250="Oxacillin benzathine",0.69,IF('Data Entry'!AM250="","","No aplica")))))))</f>
        <v/>
      </c>
    </row>
    <row r="248" spans="5:8">
      <c r="E248" s="65" t="str">
        <f>IF('Data Entry'!AB251="Benethamine benzylpenicillin",0.65,IF('Data Entry'!AB251="Benzathine benzylpenicillin",0.74,IF('Data Entry'!AB251="Cefapirin benzathine",0.41,IF('Data Entry'!AB251="Cefalexin benzathine",0.36,IF('Data Entry'!AB251="Cloxacillin benzathine",0.43,IF('Data Entry'!AB251="Oxacillin benzathine",0.69,IF('Data Entry'!AB251="","","No aplica")))))))</f>
        <v/>
      </c>
      <c r="F248" s="65" t="str">
        <f>IF('Data Entry'!AG251="Benethamine benzylpenicillin",0.65,IF('Data Entry'!AG251="Benzathine benzylpenicillin",0.74,IF('Data Entry'!AG251="Cefapirin benzathine",0.41,IF('Data Entry'!AG251="Cefalexin benzathine",0.36,IF('Data Entry'!AG251="Cloxacillin benzathine",0.43,IF('Data Entry'!AG251="Oxacillin benzathine",0.69,IF('Data Entry'!AG251="","","No aplica")))))))</f>
        <v/>
      </c>
      <c r="G248" s="65" t="str">
        <f>IF('Data Entry'!AJ251="Benethamine benzylpenicillin",0.65,IF('Data Entry'!AJ251="Benzathine benzylpenicillin",0.74,IF('Data Entry'!AJ251="Cefapirin benzathine",0.41,IF('Data Entry'!AJ251="Cefalexin benzathine",0.36,IF('Data Entry'!AJ251="Cloxacillin benzathine",0.43,IF('Data Entry'!AJ251="Oxacillin benzathine",0.69,IF('Data Entry'!AJ251="","","No aplica")))))))</f>
        <v/>
      </c>
      <c r="H248" s="65" t="str">
        <f>IF('Data Entry'!AM251="Benethamine benzylpenicillin",0.65,IF('Data Entry'!AM251="Benzathine benzylpenicillin",0.74,IF('Data Entry'!AM251="Cefapirin benzathine",0.41,IF('Data Entry'!AM251="Cefalexin benzathine",0.36,IF('Data Entry'!AM251="Cloxacillin benzathine",0.43,IF('Data Entry'!AM251="Oxacillin benzathine",0.69,IF('Data Entry'!AM251="","","No aplica")))))))</f>
        <v/>
      </c>
    </row>
    <row r="249" spans="5:8">
      <c r="E249" s="65" t="str">
        <f>IF('Data Entry'!AB252="Benethamine benzylpenicillin",0.65,IF('Data Entry'!AB252="Benzathine benzylpenicillin",0.74,IF('Data Entry'!AB252="Cefapirin benzathine",0.41,IF('Data Entry'!AB252="Cefalexin benzathine",0.36,IF('Data Entry'!AB252="Cloxacillin benzathine",0.43,IF('Data Entry'!AB252="Oxacillin benzathine",0.69,IF('Data Entry'!AB252="","","No aplica")))))))</f>
        <v/>
      </c>
      <c r="F249" s="65" t="str">
        <f>IF('Data Entry'!AG252="Benethamine benzylpenicillin",0.65,IF('Data Entry'!AG252="Benzathine benzylpenicillin",0.74,IF('Data Entry'!AG252="Cefapirin benzathine",0.41,IF('Data Entry'!AG252="Cefalexin benzathine",0.36,IF('Data Entry'!AG252="Cloxacillin benzathine",0.43,IF('Data Entry'!AG252="Oxacillin benzathine",0.69,IF('Data Entry'!AG252="","","No aplica")))))))</f>
        <v/>
      </c>
      <c r="G249" s="65" t="str">
        <f>IF('Data Entry'!AJ252="Benethamine benzylpenicillin",0.65,IF('Data Entry'!AJ252="Benzathine benzylpenicillin",0.74,IF('Data Entry'!AJ252="Cefapirin benzathine",0.41,IF('Data Entry'!AJ252="Cefalexin benzathine",0.36,IF('Data Entry'!AJ252="Cloxacillin benzathine",0.43,IF('Data Entry'!AJ252="Oxacillin benzathine",0.69,IF('Data Entry'!AJ252="","","No aplica")))))))</f>
        <v/>
      </c>
      <c r="H249" s="65" t="str">
        <f>IF('Data Entry'!AM252="Benethamine benzylpenicillin",0.65,IF('Data Entry'!AM252="Benzathine benzylpenicillin",0.74,IF('Data Entry'!AM252="Cefapirin benzathine",0.41,IF('Data Entry'!AM252="Cefalexin benzathine",0.36,IF('Data Entry'!AM252="Cloxacillin benzathine",0.43,IF('Data Entry'!AM252="Oxacillin benzathine",0.69,IF('Data Entry'!AM252="","","No aplica")))))))</f>
        <v/>
      </c>
    </row>
    <row r="250" spans="5:8">
      <c r="E250" s="65" t="str">
        <f>IF('Data Entry'!AB253="Benethamine benzylpenicillin",0.65,IF('Data Entry'!AB253="Benzathine benzylpenicillin",0.74,IF('Data Entry'!AB253="Cefapirin benzathine",0.41,IF('Data Entry'!AB253="Cefalexin benzathine",0.36,IF('Data Entry'!AB253="Cloxacillin benzathine",0.43,IF('Data Entry'!AB253="Oxacillin benzathine",0.69,IF('Data Entry'!AB253="","","No aplica")))))))</f>
        <v/>
      </c>
      <c r="F250" s="65" t="str">
        <f>IF('Data Entry'!AG253="Benethamine benzylpenicillin",0.65,IF('Data Entry'!AG253="Benzathine benzylpenicillin",0.74,IF('Data Entry'!AG253="Cefapirin benzathine",0.41,IF('Data Entry'!AG253="Cefalexin benzathine",0.36,IF('Data Entry'!AG253="Cloxacillin benzathine",0.43,IF('Data Entry'!AG253="Oxacillin benzathine",0.69,IF('Data Entry'!AG253="","","No aplica")))))))</f>
        <v/>
      </c>
      <c r="G250" s="65" t="str">
        <f>IF('Data Entry'!AJ253="Benethamine benzylpenicillin",0.65,IF('Data Entry'!AJ253="Benzathine benzylpenicillin",0.74,IF('Data Entry'!AJ253="Cefapirin benzathine",0.41,IF('Data Entry'!AJ253="Cefalexin benzathine",0.36,IF('Data Entry'!AJ253="Cloxacillin benzathine",0.43,IF('Data Entry'!AJ253="Oxacillin benzathine",0.69,IF('Data Entry'!AJ253="","","No aplica")))))))</f>
        <v/>
      </c>
      <c r="H250" s="65" t="str">
        <f>IF('Data Entry'!AM253="Benethamine benzylpenicillin",0.65,IF('Data Entry'!AM253="Benzathine benzylpenicillin",0.74,IF('Data Entry'!AM253="Cefapirin benzathine",0.41,IF('Data Entry'!AM253="Cefalexin benzathine",0.36,IF('Data Entry'!AM253="Cloxacillin benzathine",0.43,IF('Data Entry'!AM253="Oxacillin benzathine",0.69,IF('Data Entry'!AM253="","","No aplica")))))))</f>
        <v/>
      </c>
    </row>
    <row r="251" spans="5:8">
      <c r="E251" s="65" t="str">
        <f>IF('Data Entry'!AB254="Benethamine benzylpenicillin",0.65,IF('Data Entry'!AB254="Benzathine benzylpenicillin",0.74,IF('Data Entry'!AB254="Cefapirin benzathine",0.41,IF('Data Entry'!AB254="Cefalexin benzathine",0.36,IF('Data Entry'!AB254="Cloxacillin benzathine",0.43,IF('Data Entry'!AB254="Oxacillin benzathine",0.69,IF('Data Entry'!AB254="","","No aplica")))))))</f>
        <v/>
      </c>
      <c r="F251" s="65" t="str">
        <f>IF('Data Entry'!AG254="Benethamine benzylpenicillin",0.65,IF('Data Entry'!AG254="Benzathine benzylpenicillin",0.74,IF('Data Entry'!AG254="Cefapirin benzathine",0.41,IF('Data Entry'!AG254="Cefalexin benzathine",0.36,IF('Data Entry'!AG254="Cloxacillin benzathine",0.43,IF('Data Entry'!AG254="Oxacillin benzathine",0.69,IF('Data Entry'!AG254="","","No aplica")))))))</f>
        <v/>
      </c>
      <c r="G251" s="65" t="str">
        <f>IF('Data Entry'!AJ254="Benethamine benzylpenicillin",0.65,IF('Data Entry'!AJ254="Benzathine benzylpenicillin",0.74,IF('Data Entry'!AJ254="Cefapirin benzathine",0.41,IF('Data Entry'!AJ254="Cefalexin benzathine",0.36,IF('Data Entry'!AJ254="Cloxacillin benzathine",0.43,IF('Data Entry'!AJ254="Oxacillin benzathine",0.69,IF('Data Entry'!AJ254="","","No aplica")))))))</f>
        <v/>
      </c>
      <c r="H251" s="65" t="str">
        <f>IF('Data Entry'!AM254="Benethamine benzylpenicillin",0.65,IF('Data Entry'!AM254="Benzathine benzylpenicillin",0.74,IF('Data Entry'!AM254="Cefapirin benzathine",0.41,IF('Data Entry'!AM254="Cefalexin benzathine",0.36,IF('Data Entry'!AM254="Cloxacillin benzathine",0.43,IF('Data Entry'!AM254="Oxacillin benzathine",0.69,IF('Data Entry'!AM254="","","No aplica")))))))</f>
        <v/>
      </c>
    </row>
    <row r="252" spans="5:8">
      <c r="E252" s="65" t="str">
        <f>IF('Data Entry'!AB255="Benethamine benzylpenicillin",0.65,IF('Data Entry'!AB255="Benzathine benzylpenicillin",0.74,IF('Data Entry'!AB255="Cefapirin benzathine",0.41,IF('Data Entry'!AB255="Cefalexin benzathine",0.36,IF('Data Entry'!AB255="Cloxacillin benzathine",0.43,IF('Data Entry'!AB255="Oxacillin benzathine",0.69,IF('Data Entry'!AB255="","","No aplica")))))))</f>
        <v/>
      </c>
      <c r="F252" s="65" t="str">
        <f>IF('Data Entry'!AG255="Benethamine benzylpenicillin",0.65,IF('Data Entry'!AG255="Benzathine benzylpenicillin",0.74,IF('Data Entry'!AG255="Cefapirin benzathine",0.41,IF('Data Entry'!AG255="Cefalexin benzathine",0.36,IF('Data Entry'!AG255="Cloxacillin benzathine",0.43,IF('Data Entry'!AG255="Oxacillin benzathine",0.69,IF('Data Entry'!AG255="","","No aplica")))))))</f>
        <v/>
      </c>
      <c r="G252" s="65" t="str">
        <f>IF('Data Entry'!AJ255="Benethamine benzylpenicillin",0.65,IF('Data Entry'!AJ255="Benzathine benzylpenicillin",0.74,IF('Data Entry'!AJ255="Cefapirin benzathine",0.41,IF('Data Entry'!AJ255="Cefalexin benzathine",0.36,IF('Data Entry'!AJ255="Cloxacillin benzathine",0.43,IF('Data Entry'!AJ255="Oxacillin benzathine",0.69,IF('Data Entry'!AJ255="","","No aplica")))))))</f>
        <v/>
      </c>
      <c r="H252" s="65" t="str">
        <f>IF('Data Entry'!AM255="Benethamine benzylpenicillin",0.65,IF('Data Entry'!AM255="Benzathine benzylpenicillin",0.74,IF('Data Entry'!AM255="Cefapirin benzathine",0.41,IF('Data Entry'!AM255="Cefalexin benzathine",0.36,IF('Data Entry'!AM255="Cloxacillin benzathine",0.43,IF('Data Entry'!AM255="Oxacillin benzathine",0.69,IF('Data Entry'!AM255="","","No aplica")))))))</f>
        <v/>
      </c>
    </row>
    <row r="253" spans="5:8">
      <c r="E253" s="65" t="str">
        <f>IF('Data Entry'!AB256="Benethamine benzylpenicillin",0.65,IF('Data Entry'!AB256="Benzathine benzylpenicillin",0.74,IF('Data Entry'!AB256="Cefapirin benzathine",0.41,IF('Data Entry'!AB256="Cefalexin benzathine",0.36,IF('Data Entry'!AB256="Cloxacillin benzathine",0.43,IF('Data Entry'!AB256="Oxacillin benzathine",0.69,IF('Data Entry'!AB256="","","No aplica")))))))</f>
        <v/>
      </c>
      <c r="F253" s="65" t="str">
        <f>IF('Data Entry'!AG256="Benethamine benzylpenicillin",0.65,IF('Data Entry'!AG256="Benzathine benzylpenicillin",0.74,IF('Data Entry'!AG256="Cefapirin benzathine",0.41,IF('Data Entry'!AG256="Cefalexin benzathine",0.36,IF('Data Entry'!AG256="Cloxacillin benzathine",0.43,IF('Data Entry'!AG256="Oxacillin benzathine",0.69,IF('Data Entry'!AG256="","","No aplica")))))))</f>
        <v/>
      </c>
      <c r="G253" s="65" t="str">
        <f>IF('Data Entry'!AJ256="Benethamine benzylpenicillin",0.65,IF('Data Entry'!AJ256="Benzathine benzylpenicillin",0.74,IF('Data Entry'!AJ256="Cefapirin benzathine",0.41,IF('Data Entry'!AJ256="Cefalexin benzathine",0.36,IF('Data Entry'!AJ256="Cloxacillin benzathine",0.43,IF('Data Entry'!AJ256="Oxacillin benzathine",0.69,IF('Data Entry'!AJ256="","","No aplica")))))))</f>
        <v/>
      </c>
      <c r="H253" s="65" t="str">
        <f>IF('Data Entry'!AM256="Benethamine benzylpenicillin",0.65,IF('Data Entry'!AM256="Benzathine benzylpenicillin",0.74,IF('Data Entry'!AM256="Cefapirin benzathine",0.41,IF('Data Entry'!AM256="Cefalexin benzathine",0.36,IF('Data Entry'!AM256="Cloxacillin benzathine",0.43,IF('Data Entry'!AM256="Oxacillin benzathine",0.69,IF('Data Entry'!AM256="","","No aplica")))))))</f>
        <v/>
      </c>
    </row>
    <row r="254" spans="5:8">
      <c r="E254" s="65" t="str">
        <f>IF('Data Entry'!AB257="Benethamine benzylpenicillin",0.65,IF('Data Entry'!AB257="Benzathine benzylpenicillin",0.74,IF('Data Entry'!AB257="Cefapirin benzathine",0.41,IF('Data Entry'!AB257="Cefalexin benzathine",0.36,IF('Data Entry'!AB257="Cloxacillin benzathine",0.43,IF('Data Entry'!AB257="Oxacillin benzathine",0.69,IF('Data Entry'!AB257="","","No aplica")))))))</f>
        <v/>
      </c>
      <c r="F254" s="65" t="str">
        <f>IF('Data Entry'!AG257="Benethamine benzylpenicillin",0.65,IF('Data Entry'!AG257="Benzathine benzylpenicillin",0.74,IF('Data Entry'!AG257="Cefapirin benzathine",0.41,IF('Data Entry'!AG257="Cefalexin benzathine",0.36,IF('Data Entry'!AG257="Cloxacillin benzathine",0.43,IF('Data Entry'!AG257="Oxacillin benzathine",0.69,IF('Data Entry'!AG257="","","No aplica")))))))</f>
        <v/>
      </c>
      <c r="G254" s="65" t="str">
        <f>IF('Data Entry'!AJ257="Benethamine benzylpenicillin",0.65,IF('Data Entry'!AJ257="Benzathine benzylpenicillin",0.74,IF('Data Entry'!AJ257="Cefapirin benzathine",0.41,IF('Data Entry'!AJ257="Cefalexin benzathine",0.36,IF('Data Entry'!AJ257="Cloxacillin benzathine",0.43,IF('Data Entry'!AJ257="Oxacillin benzathine",0.69,IF('Data Entry'!AJ257="","","No aplica")))))))</f>
        <v/>
      </c>
      <c r="H254" s="65" t="str">
        <f>IF('Data Entry'!AM257="Benethamine benzylpenicillin",0.65,IF('Data Entry'!AM257="Benzathine benzylpenicillin",0.74,IF('Data Entry'!AM257="Cefapirin benzathine",0.41,IF('Data Entry'!AM257="Cefalexin benzathine",0.36,IF('Data Entry'!AM257="Cloxacillin benzathine",0.43,IF('Data Entry'!AM257="Oxacillin benzathine",0.69,IF('Data Entry'!AM257="","","No aplica")))))))</f>
        <v/>
      </c>
    </row>
    <row r="255" spans="5:8">
      <c r="E255" s="65" t="str">
        <f>IF('Data Entry'!AB258="Benethamine benzylpenicillin",0.65,IF('Data Entry'!AB258="Benzathine benzylpenicillin",0.74,IF('Data Entry'!AB258="Cefapirin benzathine",0.41,IF('Data Entry'!AB258="Cefalexin benzathine",0.36,IF('Data Entry'!AB258="Cloxacillin benzathine",0.43,IF('Data Entry'!AB258="Oxacillin benzathine",0.69,IF('Data Entry'!AB258="","","No aplica")))))))</f>
        <v/>
      </c>
      <c r="F255" s="65" t="str">
        <f>IF('Data Entry'!AG258="Benethamine benzylpenicillin",0.65,IF('Data Entry'!AG258="Benzathine benzylpenicillin",0.74,IF('Data Entry'!AG258="Cefapirin benzathine",0.41,IF('Data Entry'!AG258="Cefalexin benzathine",0.36,IF('Data Entry'!AG258="Cloxacillin benzathine",0.43,IF('Data Entry'!AG258="Oxacillin benzathine",0.69,IF('Data Entry'!AG258="","","No aplica")))))))</f>
        <v/>
      </c>
      <c r="G255" s="65" t="str">
        <f>IF('Data Entry'!AJ258="Benethamine benzylpenicillin",0.65,IF('Data Entry'!AJ258="Benzathine benzylpenicillin",0.74,IF('Data Entry'!AJ258="Cefapirin benzathine",0.41,IF('Data Entry'!AJ258="Cefalexin benzathine",0.36,IF('Data Entry'!AJ258="Cloxacillin benzathine",0.43,IF('Data Entry'!AJ258="Oxacillin benzathine",0.69,IF('Data Entry'!AJ258="","","No aplica")))))))</f>
        <v/>
      </c>
      <c r="H255" s="65" t="str">
        <f>IF('Data Entry'!AM258="Benethamine benzylpenicillin",0.65,IF('Data Entry'!AM258="Benzathine benzylpenicillin",0.74,IF('Data Entry'!AM258="Cefapirin benzathine",0.41,IF('Data Entry'!AM258="Cefalexin benzathine",0.36,IF('Data Entry'!AM258="Cloxacillin benzathine",0.43,IF('Data Entry'!AM258="Oxacillin benzathine",0.69,IF('Data Entry'!AM258="","","No aplica")))))))</f>
        <v/>
      </c>
    </row>
    <row r="256" spans="5:8">
      <c r="E256" s="65" t="str">
        <f>IF('Data Entry'!AB259="Benethamine benzylpenicillin",0.65,IF('Data Entry'!AB259="Benzathine benzylpenicillin",0.74,IF('Data Entry'!AB259="Cefapirin benzathine",0.41,IF('Data Entry'!AB259="Cefalexin benzathine",0.36,IF('Data Entry'!AB259="Cloxacillin benzathine",0.43,IF('Data Entry'!AB259="Oxacillin benzathine",0.69,IF('Data Entry'!AB259="","","No aplica")))))))</f>
        <v/>
      </c>
      <c r="F256" s="65" t="str">
        <f>IF('Data Entry'!AG259="Benethamine benzylpenicillin",0.65,IF('Data Entry'!AG259="Benzathine benzylpenicillin",0.74,IF('Data Entry'!AG259="Cefapirin benzathine",0.41,IF('Data Entry'!AG259="Cefalexin benzathine",0.36,IF('Data Entry'!AG259="Cloxacillin benzathine",0.43,IF('Data Entry'!AG259="Oxacillin benzathine",0.69,IF('Data Entry'!AG259="","","No aplica")))))))</f>
        <v/>
      </c>
      <c r="G256" s="65" t="str">
        <f>IF('Data Entry'!AJ259="Benethamine benzylpenicillin",0.65,IF('Data Entry'!AJ259="Benzathine benzylpenicillin",0.74,IF('Data Entry'!AJ259="Cefapirin benzathine",0.41,IF('Data Entry'!AJ259="Cefalexin benzathine",0.36,IF('Data Entry'!AJ259="Cloxacillin benzathine",0.43,IF('Data Entry'!AJ259="Oxacillin benzathine",0.69,IF('Data Entry'!AJ259="","","No aplica")))))))</f>
        <v/>
      </c>
      <c r="H256" s="65" t="str">
        <f>IF('Data Entry'!AM259="Benethamine benzylpenicillin",0.65,IF('Data Entry'!AM259="Benzathine benzylpenicillin",0.74,IF('Data Entry'!AM259="Cefapirin benzathine",0.41,IF('Data Entry'!AM259="Cefalexin benzathine",0.36,IF('Data Entry'!AM259="Cloxacillin benzathine",0.43,IF('Data Entry'!AM259="Oxacillin benzathine",0.69,IF('Data Entry'!AM259="","","No aplica")))))))</f>
        <v/>
      </c>
    </row>
    <row r="257" spans="5:8">
      <c r="E257" s="65" t="str">
        <f>IF('Data Entry'!AB260="Benethamine benzylpenicillin",0.65,IF('Data Entry'!AB260="Benzathine benzylpenicillin",0.74,IF('Data Entry'!AB260="Cefapirin benzathine",0.41,IF('Data Entry'!AB260="Cefalexin benzathine",0.36,IF('Data Entry'!AB260="Cloxacillin benzathine",0.43,IF('Data Entry'!AB260="Oxacillin benzathine",0.69,IF('Data Entry'!AB260="","","No aplica")))))))</f>
        <v/>
      </c>
      <c r="F257" s="65" t="str">
        <f>IF('Data Entry'!AG260="Benethamine benzylpenicillin",0.65,IF('Data Entry'!AG260="Benzathine benzylpenicillin",0.74,IF('Data Entry'!AG260="Cefapirin benzathine",0.41,IF('Data Entry'!AG260="Cefalexin benzathine",0.36,IF('Data Entry'!AG260="Cloxacillin benzathine",0.43,IF('Data Entry'!AG260="Oxacillin benzathine",0.69,IF('Data Entry'!AG260="","","No aplica")))))))</f>
        <v/>
      </c>
      <c r="G257" s="65" t="str">
        <f>IF('Data Entry'!AJ260="Benethamine benzylpenicillin",0.65,IF('Data Entry'!AJ260="Benzathine benzylpenicillin",0.74,IF('Data Entry'!AJ260="Cefapirin benzathine",0.41,IF('Data Entry'!AJ260="Cefalexin benzathine",0.36,IF('Data Entry'!AJ260="Cloxacillin benzathine",0.43,IF('Data Entry'!AJ260="Oxacillin benzathine",0.69,IF('Data Entry'!AJ260="","","No aplica")))))))</f>
        <v/>
      </c>
      <c r="H257" s="65" t="str">
        <f>IF('Data Entry'!AM260="Benethamine benzylpenicillin",0.65,IF('Data Entry'!AM260="Benzathine benzylpenicillin",0.74,IF('Data Entry'!AM260="Cefapirin benzathine",0.41,IF('Data Entry'!AM260="Cefalexin benzathine",0.36,IF('Data Entry'!AM260="Cloxacillin benzathine",0.43,IF('Data Entry'!AM260="Oxacillin benzathine",0.69,IF('Data Entry'!AM260="","","No aplica")))))))</f>
        <v/>
      </c>
    </row>
    <row r="258" spans="5:8">
      <c r="E258" s="65" t="str">
        <f>IF('Data Entry'!AB261="Benethamine benzylpenicillin",0.65,IF('Data Entry'!AB261="Benzathine benzylpenicillin",0.74,IF('Data Entry'!AB261="Cefapirin benzathine",0.41,IF('Data Entry'!AB261="Cefalexin benzathine",0.36,IF('Data Entry'!AB261="Cloxacillin benzathine",0.43,IF('Data Entry'!AB261="Oxacillin benzathine",0.69,IF('Data Entry'!AB261="","","No aplica")))))))</f>
        <v/>
      </c>
      <c r="F258" s="65" t="str">
        <f>IF('Data Entry'!AG261="Benethamine benzylpenicillin",0.65,IF('Data Entry'!AG261="Benzathine benzylpenicillin",0.74,IF('Data Entry'!AG261="Cefapirin benzathine",0.41,IF('Data Entry'!AG261="Cefalexin benzathine",0.36,IF('Data Entry'!AG261="Cloxacillin benzathine",0.43,IF('Data Entry'!AG261="Oxacillin benzathine",0.69,IF('Data Entry'!AG261="","","No aplica")))))))</f>
        <v/>
      </c>
      <c r="G258" s="65" t="str">
        <f>IF('Data Entry'!AJ261="Benethamine benzylpenicillin",0.65,IF('Data Entry'!AJ261="Benzathine benzylpenicillin",0.74,IF('Data Entry'!AJ261="Cefapirin benzathine",0.41,IF('Data Entry'!AJ261="Cefalexin benzathine",0.36,IF('Data Entry'!AJ261="Cloxacillin benzathine",0.43,IF('Data Entry'!AJ261="Oxacillin benzathine",0.69,IF('Data Entry'!AJ261="","","No aplica")))))))</f>
        <v/>
      </c>
      <c r="H258" s="65" t="str">
        <f>IF('Data Entry'!AM261="Benethamine benzylpenicillin",0.65,IF('Data Entry'!AM261="Benzathine benzylpenicillin",0.74,IF('Data Entry'!AM261="Cefapirin benzathine",0.41,IF('Data Entry'!AM261="Cefalexin benzathine",0.36,IF('Data Entry'!AM261="Cloxacillin benzathine",0.43,IF('Data Entry'!AM261="Oxacillin benzathine",0.69,IF('Data Entry'!AM261="","","No aplica")))))))</f>
        <v/>
      </c>
    </row>
    <row r="259" spans="5:8">
      <c r="E259" s="65" t="str">
        <f>IF('Data Entry'!AB262="Benethamine benzylpenicillin",0.65,IF('Data Entry'!AB262="Benzathine benzylpenicillin",0.74,IF('Data Entry'!AB262="Cefapirin benzathine",0.41,IF('Data Entry'!AB262="Cefalexin benzathine",0.36,IF('Data Entry'!AB262="Cloxacillin benzathine",0.43,IF('Data Entry'!AB262="Oxacillin benzathine",0.69,IF('Data Entry'!AB262="","","No aplica")))))))</f>
        <v/>
      </c>
      <c r="F259" s="65" t="str">
        <f>IF('Data Entry'!AG262="Benethamine benzylpenicillin",0.65,IF('Data Entry'!AG262="Benzathine benzylpenicillin",0.74,IF('Data Entry'!AG262="Cefapirin benzathine",0.41,IF('Data Entry'!AG262="Cefalexin benzathine",0.36,IF('Data Entry'!AG262="Cloxacillin benzathine",0.43,IF('Data Entry'!AG262="Oxacillin benzathine",0.69,IF('Data Entry'!AG262="","","No aplica")))))))</f>
        <v/>
      </c>
      <c r="G259" s="65" t="str">
        <f>IF('Data Entry'!AJ262="Benethamine benzylpenicillin",0.65,IF('Data Entry'!AJ262="Benzathine benzylpenicillin",0.74,IF('Data Entry'!AJ262="Cefapirin benzathine",0.41,IF('Data Entry'!AJ262="Cefalexin benzathine",0.36,IF('Data Entry'!AJ262="Cloxacillin benzathine",0.43,IF('Data Entry'!AJ262="Oxacillin benzathine",0.69,IF('Data Entry'!AJ262="","","No aplica")))))))</f>
        <v/>
      </c>
      <c r="H259" s="65" t="str">
        <f>IF('Data Entry'!AM262="Benethamine benzylpenicillin",0.65,IF('Data Entry'!AM262="Benzathine benzylpenicillin",0.74,IF('Data Entry'!AM262="Cefapirin benzathine",0.41,IF('Data Entry'!AM262="Cefalexin benzathine",0.36,IF('Data Entry'!AM262="Cloxacillin benzathine",0.43,IF('Data Entry'!AM262="Oxacillin benzathine",0.69,IF('Data Entry'!AM262="","","No aplica")))))))</f>
        <v/>
      </c>
    </row>
    <row r="260" spans="5:8">
      <c r="E260" s="65" t="str">
        <f>IF('Data Entry'!AB263="Benethamine benzylpenicillin",0.65,IF('Data Entry'!AB263="Benzathine benzylpenicillin",0.74,IF('Data Entry'!AB263="Cefapirin benzathine",0.41,IF('Data Entry'!AB263="Cefalexin benzathine",0.36,IF('Data Entry'!AB263="Cloxacillin benzathine",0.43,IF('Data Entry'!AB263="Oxacillin benzathine",0.69,IF('Data Entry'!AB263="","","No aplica")))))))</f>
        <v/>
      </c>
      <c r="F260" s="65" t="str">
        <f>IF('Data Entry'!AG263="Benethamine benzylpenicillin",0.65,IF('Data Entry'!AG263="Benzathine benzylpenicillin",0.74,IF('Data Entry'!AG263="Cefapirin benzathine",0.41,IF('Data Entry'!AG263="Cefalexin benzathine",0.36,IF('Data Entry'!AG263="Cloxacillin benzathine",0.43,IF('Data Entry'!AG263="Oxacillin benzathine",0.69,IF('Data Entry'!AG263="","","No aplica")))))))</f>
        <v/>
      </c>
      <c r="G260" s="65" t="str">
        <f>IF('Data Entry'!AJ263="Benethamine benzylpenicillin",0.65,IF('Data Entry'!AJ263="Benzathine benzylpenicillin",0.74,IF('Data Entry'!AJ263="Cefapirin benzathine",0.41,IF('Data Entry'!AJ263="Cefalexin benzathine",0.36,IF('Data Entry'!AJ263="Cloxacillin benzathine",0.43,IF('Data Entry'!AJ263="Oxacillin benzathine",0.69,IF('Data Entry'!AJ263="","","No aplica")))))))</f>
        <v/>
      </c>
      <c r="H260" s="65" t="str">
        <f>IF('Data Entry'!AM263="Benethamine benzylpenicillin",0.65,IF('Data Entry'!AM263="Benzathine benzylpenicillin",0.74,IF('Data Entry'!AM263="Cefapirin benzathine",0.41,IF('Data Entry'!AM263="Cefalexin benzathine",0.36,IF('Data Entry'!AM263="Cloxacillin benzathine",0.43,IF('Data Entry'!AM263="Oxacillin benzathine",0.69,IF('Data Entry'!AM263="","","No aplica")))))))</f>
        <v/>
      </c>
    </row>
    <row r="261" spans="5:8">
      <c r="E261" s="65" t="str">
        <f>IF('Data Entry'!AB264="Benethamine benzylpenicillin",0.65,IF('Data Entry'!AB264="Benzathine benzylpenicillin",0.74,IF('Data Entry'!AB264="Cefapirin benzathine",0.41,IF('Data Entry'!AB264="Cefalexin benzathine",0.36,IF('Data Entry'!AB264="Cloxacillin benzathine",0.43,IF('Data Entry'!AB264="Oxacillin benzathine",0.69,IF('Data Entry'!AB264="","","No aplica")))))))</f>
        <v/>
      </c>
      <c r="F261" s="65" t="str">
        <f>IF('Data Entry'!AG264="Benethamine benzylpenicillin",0.65,IF('Data Entry'!AG264="Benzathine benzylpenicillin",0.74,IF('Data Entry'!AG264="Cefapirin benzathine",0.41,IF('Data Entry'!AG264="Cefalexin benzathine",0.36,IF('Data Entry'!AG264="Cloxacillin benzathine",0.43,IF('Data Entry'!AG264="Oxacillin benzathine",0.69,IF('Data Entry'!AG264="","","No aplica")))))))</f>
        <v/>
      </c>
      <c r="G261" s="65" t="str">
        <f>IF('Data Entry'!AJ264="Benethamine benzylpenicillin",0.65,IF('Data Entry'!AJ264="Benzathine benzylpenicillin",0.74,IF('Data Entry'!AJ264="Cefapirin benzathine",0.41,IF('Data Entry'!AJ264="Cefalexin benzathine",0.36,IF('Data Entry'!AJ264="Cloxacillin benzathine",0.43,IF('Data Entry'!AJ264="Oxacillin benzathine",0.69,IF('Data Entry'!AJ264="","","No aplica")))))))</f>
        <v/>
      </c>
      <c r="H261" s="65" t="str">
        <f>IF('Data Entry'!AM264="Benethamine benzylpenicillin",0.65,IF('Data Entry'!AM264="Benzathine benzylpenicillin",0.74,IF('Data Entry'!AM264="Cefapirin benzathine",0.41,IF('Data Entry'!AM264="Cefalexin benzathine",0.36,IF('Data Entry'!AM264="Cloxacillin benzathine",0.43,IF('Data Entry'!AM264="Oxacillin benzathine",0.69,IF('Data Entry'!AM264="","","No aplica")))))))</f>
        <v/>
      </c>
    </row>
    <row r="262" spans="5:8">
      <c r="E262" s="65" t="str">
        <f>IF('Data Entry'!AB265="Benethamine benzylpenicillin",0.65,IF('Data Entry'!AB265="Benzathine benzylpenicillin",0.74,IF('Data Entry'!AB265="Cefapirin benzathine",0.41,IF('Data Entry'!AB265="Cefalexin benzathine",0.36,IF('Data Entry'!AB265="Cloxacillin benzathine",0.43,IF('Data Entry'!AB265="Oxacillin benzathine",0.69,IF('Data Entry'!AB265="","","No aplica")))))))</f>
        <v/>
      </c>
      <c r="F262" s="65" t="str">
        <f>IF('Data Entry'!AG265="Benethamine benzylpenicillin",0.65,IF('Data Entry'!AG265="Benzathine benzylpenicillin",0.74,IF('Data Entry'!AG265="Cefapirin benzathine",0.41,IF('Data Entry'!AG265="Cefalexin benzathine",0.36,IF('Data Entry'!AG265="Cloxacillin benzathine",0.43,IF('Data Entry'!AG265="Oxacillin benzathine",0.69,IF('Data Entry'!AG265="","","No aplica")))))))</f>
        <v/>
      </c>
      <c r="G262" s="65" t="str">
        <f>IF('Data Entry'!AJ265="Benethamine benzylpenicillin",0.65,IF('Data Entry'!AJ265="Benzathine benzylpenicillin",0.74,IF('Data Entry'!AJ265="Cefapirin benzathine",0.41,IF('Data Entry'!AJ265="Cefalexin benzathine",0.36,IF('Data Entry'!AJ265="Cloxacillin benzathine",0.43,IF('Data Entry'!AJ265="Oxacillin benzathine",0.69,IF('Data Entry'!AJ265="","","No aplica")))))))</f>
        <v/>
      </c>
      <c r="H262" s="65" t="str">
        <f>IF('Data Entry'!AM265="Benethamine benzylpenicillin",0.65,IF('Data Entry'!AM265="Benzathine benzylpenicillin",0.74,IF('Data Entry'!AM265="Cefapirin benzathine",0.41,IF('Data Entry'!AM265="Cefalexin benzathine",0.36,IF('Data Entry'!AM265="Cloxacillin benzathine",0.43,IF('Data Entry'!AM265="Oxacillin benzathine",0.69,IF('Data Entry'!AM265="","","No aplica")))))))</f>
        <v/>
      </c>
    </row>
    <row r="263" spans="5:8">
      <c r="E263" s="65" t="str">
        <f>IF('Data Entry'!AB266="Benethamine benzylpenicillin",0.65,IF('Data Entry'!AB266="Benzathine benzylpenicillin",0.74,IF('Data Entry'!AB266="Cefapirin benzathine",0.41,IF('Data Entry'!AB266="Cefalexin benzathine",0.36,IF('Data Entry'!AB266="Cloxacillin benzathine",0.43,IF('Data Entry'!AB266="Oxacillin benzathine",0.69,IF('Data Entry'!AB266="","","No aplica")))))))</f>
        <v/>
      </c>
      <c r="F263" s="65" t="str">
        <f>IF('Data Entry'!AG266="Benethamine benzylpenicillin",0.65,IF('Data Entry'!AG266="Benzathine benzylpenicillin",0.74,IF('Data Entry'!AG266="Cefapirin benzathine",0.41,IF('Data Entry'!AG266="Cefalexin benzathine",0.36,IF('Data Entry'!AG266="Cloxacillin benzathine",0.43,IF('Data Entry'!AG266="Oxacillin benzathine",0.69,IF('Data Entry'!AG266="","","No aplica")))))))</f>
        <v/>
      </c>
      <c r="G263" s="65" t="str">
        <f>IF('Data Entry'!AJ266="Benethamine benzylpenicillin",0.65,IF('Data Entry'!AJ266="Benzathine benzylpenicillin",0.74,IF('Data Entry'!AJ266="Cefapirin benzathine",0.41,IF('Data Entry'!AJ266="Cefalexin benzathine",0.36,IF('Data Entry'!AJ266="Cloxacillin benzathine",0.43,IF('Data Entry'!AJ266="Oxacillin benzathine",0.69,IF('Data Entry'!AJ266="","","No aplica")))))))</f>
        <v/>
      </c>
      <c r="H263" s="65" t="str">
        <f>IF('Data Entry'!AM266="Benethamine benzylpenicillin",0.65,IF('Data Entry'!AM266="Benzathine benzylpenicillin",0.74,IF('Data Entry'!AM266="Cefapirin benzathine",0.41,IF('Data Entry'!AM266="Cefalexin benzathine",0.36,IF('Data Entry'!AM266="Cloxacillin benzathine",0.43,IF('Data Entry'!AM266="Oxacillin benzathine",0.69,IF('Data Entry'!AM266="","","No aplica")))))))</f>
        <v/>
      </c>
    </row>
    <row r="264" spans="5:8">
      <c r="E264" s="65" t="str">
        <f>IF('Data Entry'!AB267="Benethamine benzylpenicillin",0.65,IF('Data Entry'!AB267="Benzathine benzylpenicillin",0.74,IF('Data Entry'!AB267="Cefapirin benzathine",0.41,IF('Data Entry'!AB267="Cefalexin benzathine",0.36,IF('Data Entry'!AB267="Cloxacillin benzathine",0.43,IF('Data Entry'!AB267="Oxacillin benzathine",0.69,IF('Data Entry'!AB267="","","No aplica")))))))</f>
        <v/>
      </c>
      <c r="F264" s="65" t="str">
        <f>IF('Data Entry'!AG267="Benethamine benzylpenicillin",0.65,IF('Data Entry'!AG267="Benzathine benzylpenicillin",0.74,IF('Data Entry'!AG267="Cefapirin benzathine",0.41,IF('Data Entry'!AG267="Cefalexin benzathine",0.36,IF('Data Entry'!AG267="Cloxacillin benzathine",0.43,IF('Data Entry'!AG267="Oxacillin benzathine",0.69,IF('Data Entry'!AG267="","","No aplica")))))))</f>
        <v/>
      </c>
      <c r="G264" s="65" t="str">
        <f>IF('Data Entry'!AJ267="Benethamine benzylpenicillin",0.65,IF('Data Entry'!AJ267="Benzathine benzylpenicillin",0.74,IF('Data Entry'!AJ267="Cefapirin benzathine",0.41,IF('Data Entry'!AJ267="Cefalexin benzathine",0.36,IF('Data Entry'!AJ267="Cloxacillin benzathine",0.43,IF('Data Entry'!AJ267="Oxacillin benzathine",0.69,IF('Data Entry'!AJ267="","","No aplica")))))))</f>
        <v/>
      </c>
      <c r="H264" s="65" t="str">
        <f>IF('Data Entry'!AM267="Benethamine benzylpenicillin",0.65,IF('Data Entry'!AM267="Benzathine benzylpenicillin",0.74,IF('Data Entry'!AM267="Cefapirin benzathine",0.41,IF('Data Entry'!AM267="Cefalexin benzathine",0.36,IF('Data Entry'!AM267="Cloxacillin benzathine",0.43,IF('Data Entry'!AM267="Oxacillin benzathine",0.69,IF('Data Entry'!AM267="","","No aplica")))))))</f>
        <v/>
      </c>
    </row>
    <row r="265" spans="5:8">
      <c r="E265" s="65" t="str">
        <f>IF('Data Entry'!AB268="Benethamine benzylpenicillin",0.65,IF('Data Entry'!AB268="Benzathine benzylpenicillin",0.74,IF('Data Entry'!AB268="Cefapirin benzathine",0.41,IF('Data Entry'!AB268="Cefalexin benzathine",0.36,IF('Data Entry'!AB268="Cloxacillin benzathine",0.43,IF('Data Entry'!AB268="Oxacillin benzathine",0.69,IF('Data Entry'!AB268="","","No aplica")))))))</f>
        <v/>
      </c>
      <c r="F265" s="65" t="str">
        <f>IF('Data Entry'!AG268="Benethamine benzylpenicillin",0.65,IF('Data Entry'!AG268="Benzathine benzylpenicillin",0.74,IF('Data Entry'!AG268="Cefapirin benzathine",0.41,IF('Data Entry'!AG268="Cefalexin benzathine",0.36,IF('Data Entry'!AG268="Cloxacillin benzathine",0.43,IF('Data Entry'!AG268="Oxacillin benzathine",0.69,IF('Data Entry'!AG268="","","No aplica")))))))</f>
        <v/>
      </c>
      <c r="G265" s="65" t="str">
        <f>IF('Data Entry'!AJ268="Benethamine benzylpenicillin",0.65,IF('Data Entry'!AJ268="Benzathine benzylpenicillin",0.74,IF('Data Entry'!AJ268="Cefapirin benzathine",0.41,IF('Data Entry'!AJ268="Cefalexin benzathine",0.36,IF('Data Entry'!AJ268="Cloxacillin benzathine",0.43,IF('Data Entry'!AJ268="Oxacillin benzathine",0.69,IF('Data Entry'!AJ268="","","No aplica")))))))</f>
        <v/>
      </c>
      <c r="H265" s="65" t="str">
        <f>IF('Data Entry'!AM268="Benethamine benzylpenicillin",0.65,IF('Data Entry'!AM268="Benzathine benzylpenicillin",0.74,IF('Data Entry'!AM268="Cefapirin benzathine",0.41,IF('Data Entry'!AM268="Cefalexin benzathine",0.36,IF('Data Entry'!AM268="Cloxacillin benzathine",0.43,IF('Data Entry'!AM268="Oxacillin benzathine",0.69,IF('Data Entry'!AM268="","","No aplica")))))))</f>
        <v/>
      </c>
    </row>
    <row r="266" spans="5:8">
      <c r="E266" s="65" t="str">
        <f>IF('Data Entry'!AB269="Benethamine benzylpenicillin",0.65,IF('Data Entry'!AB269="Benzathine benzylpenicillin",0.74,IF('Data Entry'!AB269="Cefapirin benzathine",0.41,IF('Data Entry'!AB269="Cefalexin benzathine",0.36,IF('Data Entry'!AB269="Cloxacillin benzathine",0.43,IF('Data Entry'!AB269="Oxacillin benzathine",0.69,IF('Data Entry'!AB269="","","No aplica")))))))</f>
        <v/>
      </c>
      <c r="F266" s="65" t="str">
        <f>IF('Data Entry'!AG269="Benethamine benzylpenicillin",0.65,IF('Data Entry'!AG269="Benzathine benzylpenicillin",0.74,IF('Data Entry'!AG269="Cefapirin benzathine",0.41,IF('Data Entry'!AG269="Cefalexin benzathine",0.36,IF('Data Entry'!AG269="Cloxacillin benzathine",0.43,IF('Data Entry'!AG269="Oxacillin benzathine",0.69,IF('Data Entry'!AG269="","","No aplica")))))))</f>
        <v/>
      </c>
      <c r="G266" s="65" t="str">
        <f>IF('Data Entry'!AJ269="Benethamine benzylpenicillin",0.65,IF('Data Entry'!AJ269="Benzathine benzylpenicillin",0.74,IF('Data Entry'!AJ269="Cefapirin benzathine",0.41,IF('Data Entry'!AJ269="Cefalexin benzathine",0.36,IF('Data Entry'!AJ269="Cloxacillin benzathine",0.43,IF('Data Entry'!AJ269="Oxacillin benzathine",0.69,IF('Data Entry'!AJ269="","","No aplica")))))))</f>
        <v/>
      </c>
      <c r="H266" s="65" t="str">
        <f>IF('Data Entry'!AM269="Benethamine benzylpenicillin",0.65,IF('Data Entry'!AM269="Benzathine benzylpenicillin",0.74,IF('Data Entry'!AM269="Cefapirin benzathine",0.41,IF('Data Entry'!AM269="Cefalexin benzathine",0.36,IF('Data Entry'!AM269="Cloxacillin benzathine",0.43,IF('Data Entry'!AM269="Oxacillin benzathine",0.69,IF('Data Entry'!AM269="","","No aplica")))))))</f>
        <v/>
      </c>
    </row>
    <row r="267" spans="5:8">
      <c r="E267" s="65" t="str">
        <f>IF('Data Entry'!AB270="Benethamine benzylpenicillin",0.65,IF('Data Entry'!AB270="Benzathine benzylpenicillin",0.74,IF('Data Entry'!AB270="Cefapirin benzathine",0.41,IF('Data Entry'!AB270="Cefalexin benzathine",0.36,IF('Data Entry'!AB270="Cloxacillin benzathine",0.43,IF('Data Entry'!AB270="Oxacillin benzathine",0.69,IF('Data Entry'!AB270="","","No aplica")))))))</f>
        <v/>
      </c>
      <c r="F267" s="65" t="str">
        <f>IF('Data Entry'!AG270="Benethamine benzylpenicillin",0.65,IF('Data Entry'!AG270="Benzathine benzylpenicillin",0.74,IF('Data Entry'!AG270="Cefapirin benzathine",0.41,IF('Data Entry'!AG270="Cefalexin benzathine",0.36,IF('Data Entry'!AG270="Cloxacillin benzathine",0.43,IF('Data Entry'!AG270="Oxacillin benzathine",0.69,IF('Data Entry'!AG270="","","No aplica")))))))</f>
        <v/>
      </c>
      <c r="G267" s="65" t="str">
        <f>IF('Data Entry'!AJ270="Benethamine benzylpenicillin",0.65,IF('Data Entry'!AJ270="Benzathine benzylpenicillin",0.74,IF('Data Entry'!AJ270="Cefapirin benzathine",0.41,IF('Data Entry'!AJ270="Cefalexin benzathine",0.36,IF('Data Entry'!AJ270="Cloxacillin benzathine",0.43,IF('Data Entry'!AJ270="Oxacillin benzathine",0.69,IF('Data Entry'!AJ270="","","No aplica")))))))</f>
        <v/>
      </c>
      <c r="H267" s="65" t="str">
        <f>IF('Data Entry'!AM270="Benethamine benzylpenicillin",0.65,IF('Data Entry'!AM270="Benzathine benzylpenicillin",0.74,IF('Data Entry'!AM270="Cefapirin benzathine",0.41,IF('Data Entry'!AM270="Cefalexin benzathine",0.36,IF('Data Entry'!AM270="Cloxacillin benzathine",0.43,IF('Data Entry'!AM270="Oxacillin benzathine",0.69,IF('Data Entry'!AM270="","","No aplica")))))))</f>
        <v/>
      </c>
    </row>
    <row r="268" spans="5:8">
      <c r="E268" s="65" t="str">
        <f>IF('Data Entry'!AB271="Benethamine benzylpenicillin",0.65,IF('Data Entry'!AB271="Benzathine benzylpenicillin",0.74,IF('Data Entry'!AB271="Cefapirin benzathine",0.41,IF('Data Entry'!AB271="Cefalexin benzathine",0.36,IF('Data Entry'!AB271="Cloxacillin benzathine",0.43,IF('Data Entry'!AB271="Oxacillin benzathine",0.69,IF('Data Entry'!AB271="","","No aplica")))))))</f>
        <v/>
      </c>
      <c r="F268" s="65" t="str">
        <f>IF('Data Entry'!AG271="Benethamine benzylpenicillin",0.65,IF('Data Entry'!AG271="Benzathine benzylpenicillin",0.74,IF('Data Entry'!AG271="Cefapirin benzathine",0.41,IF('Data Entry'!AG271="Cefalexin benzathine",0.36,IF('Data Entry'!AG271="Cloxacillin benzathine",0.43,IF('Data Entry'!AG271="Oxacillin benzathine",0.69,IF('Data Entry'!AG271="","","No aplica")))))))</f>
        <v/>
      </c>
      <c r="G268" s="65" t="str">
        <f>IF('Data Entry'!AJ271="Benethamine benzylpenicillin",0.65,IF('Data Entry'!AJ271="Benzathine benzylpenicillin",0.74,IF('Data Entry'!AJ271="Cefapirin benzathine",0.41,IF('Data Entry'!AJ271="Cefalexin benzathine",0.36,IF('Data Entry'!AJ271="Cloxacillin benzathine",0.43,IF('Data Entry'!AJ271="Oxacillin benzathine",0.69,IF('Data Entry'!AJ271="","","No aplica")))))))</f>
        <v/>
      </c>
      <c r="H268" s="65" t="str">
        <f>IF('Data Entry'!AM271="Benethamine benzylpenicillin",0.65,IF('Data Entry'!AM271="Benzathine benzylpenicillin",0.74,IF('Data Entry'!AM271="Cefapirin benzathine",0.41,IF('Data Entry'!AM271="Cefalexin benzathine",0.36,IF('Data Entry'!AM271="Cloxacillin benzathine",0.43,IF('Data Entry'!AM271="Oxacillin benzathine",0.69,IF('Data Entry'!AM271="","","No aplica")))))))</f>
        <v/>
      </c>
    </row>
    <row r="269" spans="5:8">
      <c r="E269" s="65" t="str">
        <f>IF('Data Entry'!AB272="Benethamine benzylpenicillin",0.65,IF('Data Entry'!AB272="Benzathine benzylpenicillin",0.74,IF('Data Entry'!AB272="Cefapirin benzathine",0.41,IF('Data Entry'!AB272="Cefalexin benzathine",0.36,IF('Data Entry'!AB272="Cloxacillin benzathine",0.43,IF('Data Entry'!AB272="Oxacillin benzathine",0.69,IF('Data Entry'!AB272="","","No aplica")))))))</f>
        <v/>
      </c>
      <c r="F269" s="65" t="str">
        <f>IF('Data Entry'!AG272="Benethamine benzylpenicillin",0.65,IF('Data Entry'!AG272="Benzathine benzylpenicillin",0.74,IF('Data Entry'!AG272="Cefapirin benzathine",0.41,IF('Data Entry'!AG272="Cefalexin benzathine",0.36,IF('Data Entry'!AG272="Cloxacillin benzathine",0.43,IF('Data Entry'!AG272="Oxacillin benzathine",0.69,IF('Data Entry'!AG272="","","No aplica")))))))</f>
        <v/>
      </c>
      <c r="G269" s="65" t="str">
        <f>IF('Data Entry'!AJ272="Benethamine benzylpenicillin",0.65,IF('Data Entry'!AJ272="Benzathine benzylpenicillin",0.74,IF('Data Entry'!AJ272="Cefapirin benzathine",0.41,IF('Data Entry'!AJ272="Cefalexin benzathine",0.36,IF('Data Entry'!AJ272="Cloxacillin benzathine",0.43,IF('Data Entry'!AJ272="Oxacillin benzathine",0.69,IF('Data Entry'!AJ272="","","No aplica")))))))</f>
        <v/>
      </c>
      <c r="H269" s="65" t="str">
        <f>IF('Data Entry'!AM272="Benethamine benzylpenicillin",0.65,IF('Data Entry'!AM272="Benzathine benzylpenicillin",0.74,IF('Data Entry'!AM272="Cefapirin benzathine",0.41,IF('Data Entry'!AM272="Cefalexin benzathine",0.36,IF('Data Entry'!AM272="Cloxacillin benzathine",0.43,IF('Data Entry'!AM272="Oxacillin benzathine",0.69,IF('Data Entry'!AM272="","","No aplica")))))))</f>
        <v/>
      </c>
    </row>
    <row r="270" spans="5:8">
      <c r="E270" s="65" t="str">
        <f>IF('Data Entry'!AB273="Benethamine benzylpenicillin",0.65,IF('Data Entry'!AB273="Benzathine benzylpenicillin",0.74,IF('Data Entry'!AB273="Cefapirin benzathine",0.41,IF('Data Entry'!AB273="Cefalexin benzathine",0.36,IF('Data Entry'!AB273="Cloxacillin benzathine",0.43,IF('Data Entry'!AB273="Oxacillin benzathine",0.69,IF('Data Entry'!AB273="","","No aplica")))))))</f>
        <v/>
      </c>
      <c r="F270" s="65" t="str">
        <f>IF('Data Entry'!AG273="Benethamine benzylpenicillin",0.65,IF('Data Entry'!AG273="Benzathine benzylpenicillin",0.74,IF('Data Entry'!AG273="Cefapirin benzathine",0.41,IF('Data Entry'!AG273="Cefalexin benzathine",0.36,IF('Data Entry'!AG273="Cloxacillin benzathine",0.43,IF('Data Entry'!AG273="Oxacillin benzathine",0.69,IF('Data Entry'!AG273="","","No aplica")))))))</f>
        <v/>
      </c>
      <c r="G270" s="65" t="str">
        <f>IF('Data Entry'!AJ273="Benethamine benzylpenicillin",0.65,IF('Data Entry'!AJ273="Benzathine benzylpenicillin",0.74,IF('Data Entry'!AJ273="Cefapirin benzathine",0.41,IF('Data Entry'!AJ273="Cefalexin benzathine",0.36,IF('Data Entry'!AJ273="Cloxacillin benzathine",0.43,IF('Data Entry'!AJ273="Oxacillin benzathine",0.69,IF('Data Entry'!AJ273="","","No aplica")))))))</f>
        <v/>
      </c>
      <c r="H270" s="65" t="str">
        <f>IF('Data Entry'!AM273="Benethamine benzylpenicillin",0.65,IF('Data Entry'!AM273="Benzathine benzylpenicillin",0.74,IF('Data Entry'!AM273="Cefapirin benzathine",0.41,IF('Data Entry'!AM273="Cefalexin benzathine",0.36,IF('Data Entry'!AM273="Cloxacillin benzathine",0.43,IF('Data Entry'!AM273="Oxacillin benzathine",0.69,IF('Data Entry'!AM273="","","No aplica")))))))</f>
        <v/>
      </c>
    </row>
    <row r="271" spans="5:8">
      <c r="E271" s="65" t="str">
        <f>IF('Data Entry'!AB274="Benethamine benzylpenicillin",0.65,IF('Data Entry'!AB274="Benzathine benzylpenicillin",0.74,IF('Data Entry'!AB274="Cefapirin benzathine",0.41,IF('Data Entry'!AB274="Cefalexin benzathine",0.36,IF('Data Entry'!AB274="Cloxacillin benzathine",0.43,IF('Data Entry'!AB274="Oxacillin benzathine",0.69,IF('Data Entry'!AB274="","","No aplica")))))))</f>
        <v/>
      </c>
      <c r="F271" s="65" t="str">
        <f>IF('Data Entry'!AG274="Benethamine benzylpenicillin",0.65,IF('Data Entry'!AG274="Benzathine benzylpenicillin",0.74,IF('Data Entry'!AG274="Cefapirin benzathine",0.41,IF('Data Entry'!AG274="Cefalexin benzathine",0.36,IF('Data Entry'!AG274="Cloxacillin benzathine",0.43,IF('Data Entry'!AG274="Oxacillin benzathine",0.69,IF('Data Entry'!AG274="","","No aplica")))))))</f>
        <v/>
      </c>
      <c r="G271" s="65" t="str">
        <f>IF('Data Entry'!AJ274="Benethamine benzylpenicillin",0.65,IF('Data Entry'!AJ274="Benzathine benzylpenicillin",0.74,IF('Data Entry'!AJ274="Cefapirin benzathine",0.41,IF('Data Entry'!AJ274="Cefalexin benzathine",0.36,IF('Data Entry'!AJ274="Cloxacillin benzathine",0.43,IF('Data Entry'!AJ274="Oxacillin benzathine",0.69,IF('Data Entry'!AJ274="","","No aplica")))))))</f>
        <v/>
      </c>
      <c r="H271" s="65" t="str">
        <f>IF('Data Entry'!AM274="Benethamine benzylpenicillin",0.65,IF('Data Entry'!AM274="Benzathine benzylpenicillin",0.74,IF('Data Entry'!AM274="Cefapirin benzathine",0.41,IF('Data Entry'!AM274="Cefalexin benzathine",0.36,IF('Data Entry'!AM274="Cloxacillin benzathine",0.43,IF('Data Entry'!AM274="Oxacillin benzathine",0.69,IF('Data Entry'!AM274="","","No aplica")))))))</f>
        <v/>
      </c>
    </row>
    <row r="272" spans="5:8">
      <c r="E272" s="65" t="str">
        <f>IF('Data Entry'!AB275="Benethamine benzylpenicillin",0.65,IF('Data Entry'!AB275="Benzathine benzylpenicillin",0.74,IF('Data Entry'!AB275="Cefapirin benzathine",0.41,IF('Data Entry'!AB275="Cefalexin benzathine",0.36,IF('Data Entry'!AB275="Cloxacillin benzathine",0.43,IF('Data Entry'!AB275="Oxacillin benzathine",0.69,IF('Data Entry'!AB275="","","No aplica")))))))</f>
        <v/>
      </c>
      <c r="F272" s="65" t="str">
        <f>IF('Data Entry'!AG275="Benethamine benzylpenicillin",0.65,IF('Data Entry'!AG275="Benzathine benzylpenicillin",0.74,IF('Data Entry'!AG275="Cefapirin benzathine",0.41,IF('Data Entry'!AG275="Cefalexin benzathine",0.36,IF('Data Entry'!AG275="Cloxacillin benzathine",0.43,IF('Data Entry'!AG275="Oxacillin benzathine",0.69,IF('Data Entry'!AG275="","","No aplica")))))))</f>
        <v/>
      </c>
      <c r="G272" s="65" t="str">
        <f>IF('Data Entry'!AJ275="Benethamine benzylpenicillin",0.65,IF('Data Entry'!AJ275="Benzathine benzylpenicillin",0.74,IF('Data Entry'!AJ275="Cefapirin benzathine",0.41,IF('Data Entry'!AJ275="Cefalexin benzathine",0.36,IF('Data Entry'!AJ275="Cloxacillin benzathine",0.43,IF('Data Entry'!AJ275="Oxacillin benzathine",0.69,IF('Data Entry'!AJ275="","","No aplica")))))))</f>
        <v/>
      </c>
      <c r="H272" s="65" t="str">
        <f>IF('Data Entry'!AM275="Benethamine benzylpenicillin",0.65,IF('Data Entry'!AM275="Benzathine benzylpenicillin",0.74,IF('Data Entry'!AM275="Cefapirin benzathine",0.41,IF('Data Entry'!AM275="Cefalexin benzathine",0.36,IF('Data Entry'!AM275="Cloxacillin benzathine",0.43,IF('Data Entry'!AM275="Oxacillin benzathine",0.69,IF('Data Entry'!AM275="","","No aplica")))))))</f>
        <v/>
      </c>
    </row>
    <row r="273" spans="5:8">
      <c r="E273" s="65" t="str">
        <f>IF('Data Entry'!AB276="Benethamine benzylpenicillin",0.65,IF('Data Entry'!AB276="Benzathine benzylpenicillin",0.74,IF('Data Entry'!AB276="Cefapirin benzathine",0.41,IF('Data Entry'!AB276="Cefalexin benzathine",0.36,IF('Data Entry'!AB276="Cloxacillin benzathine",0.43,IF('Data Entry'!AB276="Oxacillin benzathine",0.69,IF('Data Entry'!AB276="","","No aplica")))))))</f>
        <v/>
      </c>
      <c r="F273" s="65" t="str">
        <f>IF('Data Entry'!AG276="Benethamine benzylpenicillin",0.65,IF('Data Entry'!AG276="Benzathine benzylpenicillin",0.74,IF('Data Entry'!AG276="Cefapirin benzathine",0.41,IF('Data Entry'!AG276="Cefalexin benzathine",0.36,IF('Data Entry'!AG276="Cloxacillin benzathine",0.43,IF('Data Entry'!AG276="Oxacillin benzathine",0.69,IF('Data Entry'!AG276="","","No aplica")))))))</f>
        <v/>
      </c>
      <c r="G273" s="65" t="str">
        <f>IF('Data Entry'!AJ276="Benethamine benzylpenicillin",0.65,IF('Data Entry'!AJ276="Benzathine benzylpenicillin",0.74,IF('Data Entry'!AJ276="Cefapirin benzathine",0.41,IF('Data Entry'!AJ276="Cefalexin benzathine",0.36,IF('Data Entry'!AJ276="Cloxacillin benzathine",0.43,IF('Data Entry'!AJ276="Oxacillin benzathine",0.69,IF('Data Entry'!AJ276="","","No aplica")))))))</f>
        <v/>
      </c>
      <c r="H273" s="65" t="str">
        <f>IF('Data Entry'!AM276="Benethamine benzylpenicillin",0.65,IF('Data Entry'!AM276="Benzathine benzylpenicillin",0.74,IF('Data Entry'!AM276="Cefapirin benzathine",0.41,IF('Data Entry'!AM276="Cefalexin benzathine",0.36,IF('Data Entry'!AM276="Cloxacillin benzathine",0.43,IF('Data Entry'!AM276="Oxacillin benzathine",0.69,IF('Data Entry'!AM276="","","No aplica")))))))</f>
        <v/>
      </c>
    </row>
    <row r="274" spans="5:8">
      <c r="E274" s="65" t="str">
        <f>IF('Data Entry'!AB277="Benethamine benzylpenicillin",0.65,IF('Data Entry'!AB277="Benzathine benzylpenicillin",0.74,IF('Data Entry'!AB277="Cefapirin benzathine",0.41,IF('Data Entry'!AB277="Cefalexin benzathine",0.36,IF('Data Entry'!AB277="Cloxacillin benzathine",0.43,IF('Data Entry'!AB277="Oxacillin benzathine",0.69,IF('Data Entry'!AB277="","","No aplica")))))))</f>
        <v/>
      </c>
      <c r="F274" s="65" t="str">
        <f>IF('Data Entry'!AG277="Benethamine benzylpenicillin",0.65,IF('Data Entry'!AG277="Benzathine benzylpenicillin",0.74,IF('Data Entry'!AG277="Cefapirin benzathine",0.41,IF('Data Entry'!AG277="Cefalexin benzathine",0.36,IF('Data Entry'!AG277="Cloxacillin benzathine",0.43,IF('Data Entry'!AG277="Oxacillin benzathine",0.69,IF('Data Entry'!AG277="","","No aplica")))))))</f>
        <v/>
      </c>
      <c r="G274" s="65" t="str">
        <f>IF('Data Entry'!AJ277="Benethamine benzylpenicillin",0.65,IF('Data Entry'!AJ277="Benzathine benzylpenicillin",0.74,IF('Data Entry'!AJ277="Cefapirin benzathine",0.41,IF('Data Entry'!AJ277="Cefalexin benzathine",0.36,IF('Data Entry'!AJ277="Cloxacillin benzathine",0.43,IF('Data Entry'!AJ277="Oxacillin benzathine",0.69,IF('Data Entry'!AJ277="","","No aplica")))))))</f>
        <v/>
      </c>
      <c r="H274" s="65" t="str">
        <f>IF('Data Entry'!AM277="Benethamine benzylpenicillin",0.65,IF('Data Entry'!AM277="Benzathine benzylpenicillin",0.74,IF('Data Entry'!AM277="Cefapirin benzathine",0.41,IF('Data Entry'!AM277="Cefalexin benzathine",0.36,IF('Data Entry'!AM277="Cloxacillin benzathine",0.43,IF('Data Entry'!AM277="Oxacillin benzathine",0.69,IF('Data Entry'!AM277="","","No aplica")))))))</f>
        <v/>
      </c>
    </row>
    <row r="275" spans="5:8">
      <c r="E275" s="65" t="str">
        <f>IF('Data Entry'!AB278="Benethamine benzylpenicillin",0.65,IF('Data Entry'!AB278="Benzathine benzylpenicillin",0.74,IF('Data Entry'!AB278="Cefapirin benzathine",0.41,IF('Data Entry'!AB278="Cefalexin benzathine",0.36,IF('Data Entry'!AB278="Cloxacillin benzathine",0.43,IF('Data Entry'!AB278="Oxacillin benzathine",0.69,IF('Data Entry'!AB278="","","No aplica")))))))</f>
        <v/>
      </c>
      <c r="F275" s="65" t="str">
        <f>IF('Data Entry'!AG278="Benethamine benzylpenicillin",0.65,IF('Data Entry'!AG278="Benzathine benzylpenicillin",0.74,IF('Data Entry'!AG278="Cefapirin benzathine",0.41,IF('Data Entry'!AG278="Cefalexin benzathine",0.36,IF('Data Entry'!AG278="Cloxacillin benzathine",0.43,IF('Data Entry'!AG278="Oxacillin benzathine",0.69,IF('Data Entry'!AG278="","","No aplica")))))))</f>
        <v/>
      </c>
      <c r="G275" s="65" t="str">
        <f>IF('Data Entry'!AJ278="Benethamine benzylpenicillin",0.65,IF('Data Entry'!AJ278="Benzathine benzylpenicillin",0.74,IF('Data Entry'!AJ278="Cefapirin benzathine",0.41,IF('Data Entry'!AJ278="Cefalexin benzathine",0.36,IF('Data Entry'!AJ278="Cloxacillin benzathine",0.43,IF('Data Entry'!AJ278="Oxacillin benzathine",0.69,IF('Data Entry'!AJ278="","","No aplica")))))))</f>
        <v/>
      </c>
      <c r="H275" s="65" t="str">
        <f>IF('Data Entry'!AM278="Benethamine benzylpenicillin",0.65,IF('Data Entry'!AM278="Benzathine benzylpenicillin",0.74,IF('Data Entry'!AM278="Cefapirin benzathine",0.41,IF('Data Entry'!AM278="Cefalexin benzathine",0.36,IF('Data Entry'!AM278="Cloxacillin benzathine",0.43,IF('Data Entry'!AM278="Oxacillin benzathine",0.69,IF('Data Entry'!AM278="","","No aplica")))))))</f>
        <v/>
      </c>
    </row>
    <row r="276" spans="5:8">
      <c r="E276" s="65" t="str">
        <f>IF('Data Entry'!AB279="Benethamine benzylpenicillin",0.65,IF('Data Entry'!AB279="Benzathine benzylpenicillin",0.74,IF('Data Entry'!AB279="Cefapirin benzathine",0.41,IF('Data Entry'!AB279="Cefalexin benzathine",0.36,IF('Data Entry'!AB279="Cloxacillin benzathine",0.43,IF('Data Entry'!AB279="Oxacillin benzathine",0.69,IF('Data Entry'!AB279="","","No aplica")))))))</f>
        <v/>
      </c>
      <c r="F276" s="65" t="str">
        <f>IF('Data Entry'!AG279="Benethamine benzylpenicillin",0.65,IF('Data Entry'!AG279="Benzathine benzylpenicillin",0.74,IF('Data Entry'!AG279="Cefapirin benzathine",0.41,IF('Data Entry'!AG279="Cefalexin benzathine",0.36,IF('Data Entry'!AG279="Cloxacillin benzathine",0.43,IF('Data Entry'!AG279="Oxacillin benzathine",0.69,IF('Data Entry'!AG279="","","No aplica")))))))</f>
        <v/>
      </c>
      <c r="G276" s="65" t="str">
        <f>IF('Data Entry'!AJ279="Benethamine benzylpenicillin",0.65,IF('Data Entry'!AJ279="Benzathine benzylpenicillin",0.74,IF('Data Entry'!AJ279="Cefapirin benzathine",0.41,IF('Data Entry'!AJ279="Cefalexin benzathine",0.36,IF('Data Entry'!AJ279="Cloxacillin benzathine",0.43,IF('Data Entry'!AJ279="Oxacillin benzathine",0.69,IF('Data Entry'!AJ279="","","No aplica")))))))</f>
        <v/>
      </c>
      <c r="H276" s="65" t="str">
        <f>IF('Data Entry'!AM279="Benethamine benzylpenicillin",0.65,IF('Data Entry'!AM279="Benzathine benzylpenicillin",0.74,IF('Data Entry'!AM279="Cefapirin benzathine",0.41,IF('Data Entry'!AM279="Cefalexin benzathine",0.36,IF('Data Entry'!AM279="Cloxacillin benzathine",0.43,IF('Data Entry'!AM279="Oxacillin benzathine",0.69,IF('Data Entry'!AM279="","","No aplica")))))))</f>
        <v/>
      </c>
    </row>
    <row r="277" spans="5:8">
      <c r="E277" s="65" t="str">
        <f>IF('Data Entry'!AB280="Benethamine benzylpenicillin",0.65,IF('Data Entry'!AB280="Benzathine benzylpenicillin",0.74,IF('Data Entry'!AB280="Cefapirin benzathine",0.41,IF('Data Entry'!AB280="Cefalexin benzathine",0.36,IF('Data Entry'!AB280="Cloxacillin benzathine",0.43,IF('Data Entry'!AB280="Oxacillin benzathine",0.69,IF('Data Entry'!AB280="","","No aplica")))))))</f>
        <v/>
      </c>
      <c r="F277" s="65" t="str">
        <f>IF('Data Entry'!AG280="Benethamine benzylpenicillin",0.65,IF('Data Entry'!AG280="Benzathine benzylpenicillin",0.74,IF('Data Entry'!AG280="Cefapirin benzathine",0.41,IF('Data Entry'!AG280="Cefalexin benzathine",0.36,IF('Data Entry'!AG280="Cloxacillin benzathine",0.43,IF('Data Entry'!AG280="Oxacillin benzathine",0.69,IF('Data Entry'!AG280="","","No aplica")))))))</f>
        <v/>
      </c>
      <c r="G277" s="65" t="str">
        <f>IF('Data Entry'!AJ280="Benethamine benzylpenicillin",0.65,IF('Data Entry'!AJ280="Benzathine benzylpenicillin",0.74,IF('Data Entry'!AJ280="Cefapirin benzathine",0.41,IF('Data Entry'!AJ280="Cefalexin benzathine",0.36,IF('Data Entry'!AJ280="Cloxacillin benzathine",0.43,IF('Data Entry'!AJ280="Oxacillin benzathine",0.69,IF('Data Entry'!AJ280="","","No aplica")))))))</f>
        <v/>
      </c>
      <c r="H277" s="65" t="str">
        <f>IF('Data Entry'!AM280="Benethamine benzylpenicillin",0.65,IF('Data Entry'!AM280="Benzathine benzylpenicillin",0.74,IF('Data Entry'!AM280="Cefapirin benzathine",0.41,IF('Data Entry'!AM280="Cefalexin benzathine",0.36,IF('Data Entry'!AM280="Cloxacillin benzathine",0.43,IF('Data Entry'!AM280="Oxacillin benzathine",0.69,IF('Data Entry'!AM280="","","No aplica")))))))</f>
        <v/>
      </c>
    </row>
    <row r="278" spans="5:8">
      <c r="E278" s="65" t="str">
        <f>IF('Data Entry'!AB281="Benethamine benzylpenicillin",0.65,IF('Data Entry'!AB281="Benzathine benzylpenicillin",0.74,IF('Data Entry'!AB281="Cefapirin benzathine",0.41,IF('Data Entry'!AB281="Cefalexin benzathine",0.36,IF('Data Entry'!AB281="Cloxacillin benzathine",0.43,IF('Data Entry'!AB281="Oxacillin benzathine",0.69,IF('Data Entry'!AB281="","","No aplica")))))))</f>
        <v/>
      </c>
      <c r="F278" s="65" t="str">
        <f>IF('Data Entry'!AG281="Benethamine benzylpenicillin",0.65,IF('Data Entry'!AG281="Benzathine benzylpenicillin",0.74,IF('Data Entry'!AG281="Cefapirin benzathine",0.41,IF('Data Entry'!AG281="Cefalexin benzathine",0.36,IF('Data Entry'!AG281="Cloxacillin benzathine",0.43,IF('Data Entry'!AG281="Oxacillin benzathine",0.69,IF('Data Entry'!AG281="","","No aplica")))))))</f>
        <v/>
      </c>
      <c r="G278" s="65" t="str">
        <f>IF('Data Entry'!AJ281="Benethamine benzylpenicillin",0.65,IF('Data Entry'!AJ281="Benzathine benzylpenicillin",0.74,IF('Data Entry'!AJ281="Cefapirin benzathine",0.41,IF('Data Entry'!AJ281="Cefalexin benzathine",0.36,IF('Data Entry'!AJ281="Cloxacillin benzathine",0.43,IF('Data Entry'!AJ281="Oxacillin benzathine",0.69,IF('Data Entry'!AJ281="","","No aplica")))))))</f>
        <v/>
      </c>
      <c r="H278" s="65" t="str">
        <f>IF('Data Entry'!AM281="Benethamine benzylpenicillin",0.65,IF('Data Entry'!AM281="Benzathine benzylpenicillin",0.74,IF('Data Entry'!AM281="Cefapirin benzathine",0.41,IF('Data Entry'!AM281="Cefalexin benzathine",0.36,IF('Data Entry'!AM281="Cloxacillin benzathine",0.43,IF('Data Entry'!AM281="Oxacillin benzathine",0.69,IF('Data Entry'!AM281="","","No aplica")))))))</f>
        <v/>
      </c>
    </row>
    <row r="279" spans="5:8">
      <c r="E279" s="65" t="str">
        <f>IF('Data Entry'!AB282="Benethamine benzylpenicillin",0.65,IF('Data Entry'!AB282="Benzathine benzylpenicillin",0.74,IF('Data Entry'!AB282="Cefapirin benzathine",0.41,IF('Data Entry'!AB282="Cefalexin benzathine",0.36,IF('Data Entry'!AB282="Cloxacillin benzathine",0.43,IF('Data Entry'!AB282="Oxacillin benzathine",0.69,IF('Data Entry'!AB282="","","No aplica")))))))</f>
        <v/>
      </c>
      <c r="F279" s="65" t="str">
        <f>IF('Data Entry'!AG282="Benethamine benzylpenicillin",0.65,IF('Data Entry'!AG282="Benzathine benzylpenicillin",0.74,IF('Data Entry'!AG282="Cefapirin benzathine",0.41,IF('Data Entry'!AG282="Cefalexin benzathine",0.36,IF('Data Entry'!AG282="Cloxacillin benzathine",0.43,IF('Data Entry'!AG282="Oxacillin benzathine",0.69,IF('Data Entry'!AG282="","","No aplica")))))))</f>
        <v/>
      </c>
      <c r="G279" s="65" t="str">
        <f>IF('Data Entry'!AJ282="Benethamine benzylpenicillin",0.65,IF('Data Entry'!AJ282="Benzathine benzylpenicillin",0.74,IF('Data Entry'!AJ282="Cefapirin benzathine",0.41,IF('Data Entry'!AJ282="Cefalexin benzathine",0.36,IF('Data Entry'!AJ282="Cloxacillin benzathine",0.43,IF('Data Entry'!AJ282="Oxacillin benzathine",0.69,IF('Data Entry'!AJ282="","","No aplica")))))))</f>
        <v/>
      </c>
      <c r="H279" s="65" t="str">
        <f>IF('Data Entry'!AM282="Benethamine benzylpenicillin",0.65,IF('Data Entry'!AM282="Benzathine benzylpenicillin",0.74,IF('Data Entry'!AM282="Cefapirin benzathine",0.41,IF('Data Entry'!AM282="Cefalexin benzathine",0.36,IF('Data Entry'!AM282="Cloxacillin benzathine",0.43,IF('Data Entry'!AM282="Oxacillin benzathine",0.69,IF('Data Entry'!AM282="","","No aplica")))))))</f>
        <v/>
      </c>
    </row>
    <row r="280" spans="5:8">
      <c r="E280" s="65" t="str">
        <f>IF('Data Entry'!AB283="Benethamine benzylpenicillin",0.65,IF('Data Entry'!AB283="Benzathine benzylpenicillin",0.74,IF('Data Entry'!AB283="Cefapirin benzathine",0.41,IF('Data Entry'!AB283="Cefalexin benzathine",0.36,IF('Data Entry'!AB283="Cloxacillin benzathine",0.43,IF('Data Entry'!AB283="Oxacillin benzathine",0.69,IF('Data Entry'!AB283="","","No aplica")))))))</f>
        <v/>
      </c>
      <c r="F280" s="65" t="str">
        <f>IF('Data Entry'!AG283="Benethamine benzylpenicillin",0.65,IF('Data Entry'!AG283="Benzathine benzylpenicillin",0.74,IF('Data Entry'!AG283="Cefapirin benzathine",0.41,IF('Data Entry'!AG283="Cefalexin benzathine",0.36,IF('Data Entry'!AG283="Cloxacillin benzathine",0.43,IF('Data Entry'!AG283="Oxacillin benzathine",0.69,IF('Data Entry'!AG283="","","No aplica")))))))</f>
        <v/>
      </c>
      <c r="G280" s="65" t="str">
        <f>IF('Data Entry'!AJ283="Benethamine benzylpenicillin",0.65,IF('Data Entry'!AJ283="Benzathine benzylpenicillin",0.74,IF('Data Entry'!AJ283="Cefapirin benzathine",0.41,IF('Data Entry'!AJ283="Cefalexin benzathine",0.36,IF('Data Entry'!AJ283="Cloxacillin benzathine",0.43,IF('Data Entry'!AJ283="Oxacillin benzathine",0.69,IF('Data Entry'!AJ283="","","No aplica")))))))</f>
        <v/>
      </c>
      <c r="H280" s="65" t="str">
        <f>IF('Data Entry'!AM283="Benethamine benzylpenicillin",0.65,IF('Data Entry'!AM283="Benzathine benzylpenicillin",0.74,IF('Data Entry'!AM283="Cefapirin benzathine",0.41,IF('Data Entry'!AM283="Cefalexin benzathine",0.36,IF('Data Entry'!AM283="Cloxacillin benzathine",0.43,IF('Data Entry'!AM283="Oxacillin benzathine",0.69,IF('Data Entry'!AM283="","","No aplica")))))))</f>
        <v/>
      </c>
    </row>
    <row r="281" spans="5:8">
      <c r="E281" s="65" t="str">
        <f>IF('Data Entry'!AB284="Benethamine benzylpenicillin",0.65,IF('Data Entry'!AB284="Benzathine benzylpenicillin",0.74,IF('Data Entry'!AB284="Cefapirin benzathine",0.41,IF('Data Entry'!AB284="Cefalexin benzathine",0.36,IF('Data Entry'!AB284="Cloxacillin benzathine",0.43,IF('Data Entry'!AB284="Oxacillin benzathine",0.69,IF('Data Entry'!AB284="","","No aplica")))))))</f>
        <v/>
      </c>
      <c r="F281" s="65" t="str">
        <f>IF('Data Entry'!AG284="Benethamine benzylpenicillin",0.65,IF('Data Entry'!AG284="Benzathine benzylpenicillin",0.74,IF('Data Entry'!AG284="Cefapirin benzathine",0.41,IF('Data Entry'!AG284="Cefalexin benzathine",0.36,IF('Data Entry'!AG284="Cloxacillin benzathine",0.43,IF('Data Entry'!AG284="Oxacillin benzathine",0.69,IF('Data Entry'!AG284="","","No aplica")))))))</f>
        <v/>
      </c>
      <c r="G281" s="65" t="str">
        <f>IF('Data Entry'!AJ284="Benethamine benzylpenicillin",0.65,IF('Data Entry'!AJ284="Benzathine benzylpenicillin",0.74,IF('Data Entry'!AJ284="Cefapirin benzathine",0.41,IF('Data Entry'!AJ284="Cefalexin benzathine",0.36,IF('Data Entry'!AJ284="Cloxacillin benzathine",0.43,IF('Data Entry'!AJ284="Oxacillin benzathine",0.69,IF('Data Entry'!AJ284="","","No aplica")))))))</f>
        <v/>
      </c>
      <c r="H281" s="65" t="str">
        <f>IF('Data Entry'!AM284="Benethamine benzylpenicillin",0.65,IF('Data Entry'!AM284="Benzathine benzylpenicillin",0.74,IF('Data Entry'!AM284="Cefapirin benzathine",0.41,IF('Data Entry'!AM284="Cefalexin benzathine",0.36,IF('Data Entry'!AM284="Cloxacillin benzathine",0.43,IF('Data Entry'!AM284="Oxacillin benzathine",0.69,IF('Data Entry'!AM284="","","No aplica")))))))</f>
        <v/>
      </c>
    </row>
    <row r="282" spans="5:8">
      <c r="E282" s="65" t="str">
        <f>IF('Data Entry'!AB285="Benethamine benzylpenicillin",0.65,IF('Data Entry'!AB285="Benzathine benzylpenicillin",0.74,IF('Data Entry'!AB285="Cefapirin benzathine",0.41,IF('Data Entry'!AB285="Cefalexin benzathine",0.36,IF('Data Entry'!AB285="Cloxacillin benzathine",0.43,IF('Data Entry'!AB285="Oxacillin benzathine",0.69,IF('Data Entry'!AB285="","","No aplica")))))))</f>
        <v/>
      </c>
      <c r="F282" s="65" t="str">
        <f>IF('Data Entry'!AG285="Benethamine benzylpenicillin",0.65,IF('Data Entry'!AG285="Benzathine benzylpenicillin",0.74,IF('Data Entry'!AG285="Cefapirin benzathine",0.41,IF('Data Entry'!AG285="Cefalexin benzathine",0.36,IF('Data Entry'!AG285="Cloxacillin benzathine",0.43,IF('Data Entry'!AG285="Oxacillin benzathine",0.69,IF('Data Entry'!AG285="","","No aplica")))))))</f>
        <v/>
      </c>
      <c r="G282" s="65" t="str">
        <f>IF('Data Entry'!AJ285="Benethamine benzylpenicillin",0.65,IF('Data Entry'!AJ285="Benzathine benzylpenicillin",0.74,IF('Data Entry'!AJ285="Cefapirin benzathine",0.41,IF('Data Entry'!AJ285="Cefalexin benzathine",0.36,IF('Data Entry'!AJ285="Cloxacillin benzathine",0.43,IF('Data Entry'!AJ285="Oxacillin benzathine",0.69,IF('Data Entry'!AJ285="","","No aplica")))))))</f>
        <v/>
      </c>
      <c r="H282" s="65" t="str">
        <f>IF('Data Entry'!AM285="Benethamine benzylpenicillin",0.65,IF('Data Entry'!AM285="Benzathine benzylpenicillin",0.74,IF('Data Entry'!AM285="Cefapirin benzathine",0.41,IF('Data Entry'!AM285="Cefalexin benzathine",0.36,IF('Data Entry'!AM285="Cloxacillin benzathine",0.43,IF('Data Entry'!AM285="Oxacillin benzathine",0.69,IF('Data Entry'!AM285="","","No aplica")))))))</f>
        <v/>
      </c>
    </row>
    <row r="283" spans="5:8">
      <c r="E283" s="65" t="str">
        <f>IF('Data Entry'!AB286="Benethamine benzylpenicillin",0.65,IF('Data Entry'!AB286="Benzathine benzylpenicillin",0.74,IF('Data Entry'!AB286="Cefapirin benzathine",0.41,IF('Data Entry'!AB286="Cefalexin benzathine",0.36,IF('Data Entry'!AB286="Cloxacillin benzathine",0.43,IF('Data Entry'!AB286="Oxacillin benzathine",0.69,IF('Data Entry'!AB286="","","No aplica")))))))</f>
        <v/>
      </c>
      <c r="F283" s="65" t="str">
        <f>IF('Data Entry'!AG286="Benethamine benzylpenicillin",0.65,IF('Data Entry'!AG286="Benzathine benzylpenicillin",0.74,IF('Data Entry'!AG286="Cefapirin benzathine",0.41,IF('Data Entry'!AG286="Cefalexin benzathine",0.36,IF('Data Entry'!AG286="Cloxacillin benzathine",0.43,IF('Data Entry'!AG286="Oxacillin benzathine",0.69,IF('Data Entry'!AG286="","","No aplica")))))))</f>
        <v/>
      </c>
      <c r="G283" s="65" t="str">
        <f>IF('Data Entry'!AJ286="Benethamine benzylpenicillin",0.65,IF('Data Entry'!AJ286="Benzathine benzylpenicillin",0.74,IF('Data Entry'!AJ286="Cefapirin benzathine",0.41,IF('Data Entry'!AJ286="Cefalexin benzathine",0.36,IF('Data Entry'!AJ286="Cloxacillin benzathine",0.43,IF('Data Entry'!AJ286="Oxacillin benzathine",0.69,IF('Data Entry'!AJ286="","","No aplica")))))))</f>
        <v/>
      </c>
      <c r="H283" s="65" t="str">
        <f>IF('Data Entry'!AM286="Benethamine benzylpenicillin",0.65,IF('Data Entry'!AM286="Benzathine benzylpenicillin",0.74,IF('Data Entry'!AM286="Cefapirin benzathine",0.41,IF('Data Entry'!AM286="Cefalexin benzathine",0.36,IF('Data Entry'!AM286="Cloxacillin benzathine",0.43,IF('Data Entry'!AM286="Oxacillin benzathine",0.69,IF('Data Entry'!AM286="","","No aplica")))))))</f>
        <v/>
      </c>
    </row>
    <row r="284" spans="5:8">
      <c r="E284" s="65" t="str">
        <f>IF('Data Entry'!AB287="Benethamine benzylpenicillin",0.65,IF('Data Entry'!AB287="Benzathine benzylpenicillin",0.74,IF('Data Entry'!AB287="Cefapirin benzathine",0.41,IF('Data Entry'!AB287="Cefalexin benzathine",0.36,IF('Data Entry'!AB287="Cloxacillin benzathine",0.43,IF('Data Entry'!AB287="Oxacillin benzathine",0.69,IF('Data Entry'!AB287="","","No aplica")))))))</f>
        <v/>
      </c>
      <c r="F284" s="65" t="str">
        <f>IF('Data Entry'!AG287="Benethamine benzylpenicillin",0.65,IF('Data Entry'!AG287="Benzathine benzylpenicillin",0.74,IF('Data Entry'!AG287="Cefapirin benzathine",0.41,IF('Data Entry'!AG287="Cefalexin benzathine",0.36,IF('Data Entry'!AG287="Cloxacillin benzathine",0.43,IF('Data Entry'!AG287="Oxacillin benzathine",0.69,IF('Data Entry'!AG287="","","No aplica")))))))</f>
        <v/>
      </c>
      <c r="G284" s="65" t="str">
        <f>IF('Data Entry'!AJ287="Benethamine benzylpenicillin",0.65,IF('Data Entry'!AJ287="Benzathine benzylpenicillin",0.74,IF('Data Entry'!AJ287="Cefapirin benzathine",0.41,IF('Data Entry'!AJ287="Cefalexin benzathine",0.36,IF('Data Entry'!AJ287="Cloxacillin benzathine",0.43,IF('Data Entry'!AJ287="Oxacillin benzathine",0.69,IF('Data Entry'!AJ287="","","No aplica")))))))</f>
        <v/>
      </c>
      <c r="H284" s="65" t="str">
        <f>IF('Data Entry'!AM287="Benethamine benzylpenicillin",0.65,IF('Data Entry'!AM287="Benzathine benzylpenicillin",0.74,IF('Data Entry'!AM287="Cefapirin benzathine",0.41,IF('Data Entry'!AM287="Cefalexin benzathine",0.36,IF('Data Entry'!AM287="Cloxacillin benzathine",0.43,IF('Data Entry'!AM287="Oxacillin benzathine",0.69,IF('Data Entry'!AM287="","","No aplica")))))))</f>
        <v/>
      </c>
    </row>
    <row r="285" spans="5:8">
      <c r="E285" s="65" t="str">
        <f>IF('Data Entry'!AB288="Benethamine benzylpenicillin",0.65,IF('Data Entry'!AB288="Benzathine benzylpenicillin",0.74,IF('Data Entry'!AB288="Cefapirin benzathine",0.41,IF('Data Entry'!AB288="Cefalexin benzathine",0.36,IF('Data Entry'!AB288="Cloxacillin benzathine",0.43,IF('Data Entry'!AB288="Oxacillin benzathine",0.69,IF('Data Entry'!AB288="","","No aplica")))))))</f>
        <v/>
      </c>
      <c r="F285" s="65" t="str">
        <f>IF('Data Entry'!AG288="Benethamine benzylpenicillin",0.65,IF('Data Entry'!AG288="Benzathine benzylpenicillin",0.74,IF('Data Entry'!AG288="Cefapirin benzathine",0.41,IF('Data Entry'!AG288="Cefalexin benzathine",0.36,IF('Data Entry'!AG288="Cloxacillin benzathine",0.43,IF('Data Entry'!AG288="Oxacillin benzathine",0.69,IF('Data Entry'!AG288="","","No aplica")))))))</f>
        <v/>
      </c>
      <c r="G285" s="65" t="str">
        <f>IF('Data Entry'!AJ288="Benethamine benzylpenicillin",0.65,IF('Data Entry'!AJ288="Benzathine benzylpenicillin",0.74,IF('Data Entry'!AJ288="Cefapirin benzathine",0.41,IF('Data Entry'!AJ288="Cefalexin benzathine",0.36,IF('Data Entry'!AJ288="Cloxacillin benzathine",0.43,IF('Data Entry'!AJ288="Oxacillin benzathine",0.69,IF('Data Entry'!AJ288="","","No aplica")))))))</f>
        <v/>
      </c>
      <c r="H285" s="65" t="str">
        <f>IF('Data Entry'!AM288="Benethamine benzylpenicillin",0.65,IF('Data Entry'!AM288="Benzathine benzylpenicillin",0.74,IF('Data Entry'!AM288="Cefapirin benzathine",0.41,IF('Data Entry'!AM288="Cefalexin benzathine",0.36,IF('Data Entry'!AM288="Cloxacillin benzathine",0.43,IF('Data Entry'!AM288="Oxacillin benzathine",0.69,IF('Data Entry'!AM288="","","No aplica")))))))</f>
        <v/>
      </c>
    </row>
    <row r="286" spans="5:8">
      <c r="E286" s="65" t="str">
        <f>IF('Data Entry'!AB289="Benethamine benzylpenicillin",0.65,IF('Data Entry'!AB289="Benzathine benzylpenicillin",0.74,IF('Data Entry'!AB289="Cefapirin benzathine",0.41,IF('Data Entry'!AB289="Cefalexin benzathine",0.36,IF('Data Entry'!AB289="Cloxacillin benzathine",0.43,IF('Data Entry'!AB289="Oxacillin benzathine",0.69,IF('Data Entry'!AB289="","","No aplica")))))))</f>
        <v/>
      </c>
      <c r="F286" s="65" t="str">
        <f>IF('Data Entry'!AG289="Benethamine benzylpenicillin",0.65,IF('Data Entry'!AG289="Benzathine benzylpenicillin",0.74,IF('Data Entry'!AG289="Cefapirin benzathine",0.41,IF('Data Entry'!AG289="Cefalexin benzathine",0.36,IF('Data Entry'!AG289="Cloxacillin benzathine",0.43,IF('Data Entry'!AG289="Oxacillin benzathine",0.69,IF('Data Entry'!AG289="","","No aplica")))))))</f>
        <v/>
      </c>
      <c r="G286" s="65" t="str">
        <f>IF('Data Entry'!AJ289="Benethamine benzylpenicillin",0.65,IF('Data Entry'!AJ289="Benzathine benzylpenicillin",0.74,IF('Data Entry'!AJ289="Cefapirin benzathine",0.41,IF('Data Entry'!AJ289="Cefalexin benzathine",0.36,IF('Data Entry'!AJ289="Cloxacillin benzathine",0.43,IF('Data Entry'!AJ289="Oxacillin benzathine",0.69,IF('Data Entry'!AJ289="","","No aplica")))))))</f>
        <v/>
      </c>
      <c r="H286" s="65" t="str">
        <f>IF('Data Entry'!AM289="Benethamine benzylpenicillin",0.65,IF('Data Entry'!AM289="Benzathine benzylpenicillin",0.74,IF('Data Entry'!AM289="Cefapirin benzathine",0.41,IF('Data Entry'!AM289="Cefalexin benzathine",0.36,IF('Data Entry'!AM289="Cloxacillin benzathine",0.43,IF('Data Entry'!AM289="Oxacillin benzathine",0.69,IF('Data Entry'!AM289="","","No aplica")))))))</f>
        <v/>
      </c>
    </row>
    <row r="287" spans="5:8">
      <c r="E287" s="65" t="str">
        <f>IF('Data Entry'!AB290="Benethamine benzylpenicillin",0.65,IF('Data Entry'!AB290="Benzathine benzylpenicillin",0.74,IF('Data Entry'!AB290="Cefapirin benzathine",0.41,IF('Data Entry'!AB290="Cefalexin benzathine",0.36,IF('Data Entry'!AB290="Cloxacillin benzathine",0.43,IF('Data Entry'!AB290="Oxacillin benzathine",0.69,IF('Data Entry'!AB290="","","No aplica")))))))</f>
        <v/>
      </c>
      <c r="F287" s="65" t="str">
        <f>IF('Data Entry'!AG290="Benethamine benzylpenicillin",0.65,IF('Data Entry'!AG290="Benzathine benzylpenicillin",0.74,IF('Data Entry'!AG290="Cefapirin benzathine",0.41,IF('Data Entry'!AG290="Cefalexin benzathine",0.36,IF('Data Entry'!AG290="Cloxacillin benzathine",0.43,IF('Data Entry'!AG290="Oxacillin benzathine",0.69,IF('Data Entry'!AG290="","","No aplica")))))))</f>
        <v/>
      </c>
      <c r="G287" s="65" t="str">
        <f>IF('Data Entry'!AJ290="Benethamine benzylpenicillin",0.65,IF('Data Entry'!AJ290="Benzathine benzylpenicillin",0.74,IF('Data Entry'!AJ290="Cefapirin benzathine",0.41,IF('Data Entry'!AJ290="Cefalexin benzathine",0.36,IF('Data Entry'!AJ290="Cloxacillin benzathine",0.43,IF('Data Entry'!AJ290="Oxacillin benzathine",0.69,IF('Data Entry'!AJ290="","","No aplica")))))))</f>
        <v/>
      </c>
      <c r="H287" s="65" t="str">
        <f>IF('Data Entry'!AM290="Benethamine benzylpenicillin",0.65,IF('Data Entry'!AM290="Benzathine benzylpenicillin",0.74,IF('Data Entry'!AM290="Cefapirin benzathine",0.41,IF('Data Entry'!AM290="Cefalexin benzathine",0.36,IF('Data Entry'!AM290="Cloxacillin benzathine",0.43,IF('Data Entry'!AM290="Oxacillin benzathine",0.69,IF('Data Entry'!AM290="","","No aplica")))))))</f>
        <v/>
      </c>
    </row>
    <row r="288" spans="5:8">
      <c r="E288" s="65" t="str">
        <f>IF('Data Entry'!AB291="Benethamine benzylpenicillin",0.65,IF('Data Entry'!AB291="Benzathine benzylpenicillin",0.74,IF('Data Entry'!AB291="Cefapirin benzathine",0.41,IF('Data Entry'!AB291="Cefalexin benzathine",0.36,IF('Data Entry'!AB291="Cloxacillin benzathine",0.43,IF('Data Entry'!AB291="Oxacillin benzathine",0.69,IF('Data Entry'!AB291="","","No aplica")))))))</f>
        <v/>
      </c>
      <c r="F288" s="65" t="str">
        <f>IF('Data Entry'!AG291="Benethamine benzylpenicillin",0.65,IF('Data Entry'!AG291="Benzathine benzylpenicillin",0.74,IF('Data Entry'!AG291="Cefapirin benzathine",0.41,IF('Data Entry'!AG291="Cefalexin benzathine",0.36,IF('Data Entry'!AG291="Cloxacillin benzathine",0.43,IF('Data Entry'!AG291="Oxacillin benzathine",0.69,IF('Data Entry'!AG291="","","No aplica")))))))</f>
        <v/>
      </c>
      <c r="G288" s="65" t="str">
        <f>IF('Data Entry'!AJ291="Benethamine benzylpenicillin",0.65,IF('Data Entry'!AJ291="Benzathine benzylpenicillin",0.74,IF('Data Entry'!AJ291="Cefapirin benzathine",0.41,IF('Data Entry'!AJ291="Cefalexin benzathine",0.36,IF('Data Entry'!AJ291="Cloxacillin benzathine",0.43,IF('Data Entry'!AJ291="Oxacillin benzathine",0.69,IF('Data Entry'!AJ291="","","No aplica")))))))</f>
        <v/>
      </c>
      <c r="H288" s="65" t="str">
        <f>IF('Data Entry'!AM291="Benethamine benzylpenicillin",0.65,IF('Data Entry'!AM291="Benzathine benzylpenicillin",0.74,IF('Data Entry'!AM291="Cefapirin benzathine",0.41,IF('Data Entry'!AM291="Cefalexin benzathine",0.36,IF('Data Entry'!AM291="Cloxacillin benzathine",0.43,IF('Data Entry'!AM291="Oxacillin benzathine",0.69,IF('Data Entry'!AM291="","","No aplica")))))))</f>
        <v/>
      </c>
    </row>
    <row r="289" spans="5:8">
      <c r="E289" s="65" t="str">
        <f>IF('Data Entry'!AB292="Benethamine benzylpenicillin",0.65,IF('Data Entry'!AB292="Benzathine benzylpenicillin",0.74,IF('Data Entry'!AB292="Cefapirin benzathine",0.41,IF('Data Entry'!AB292="Cefalexin benzathine",0.36,IF('Data Entry'!AB292="Cloxacillin benzathine",0.43,IF('Data Entry'!AB292="Oxacillin benzathine",0.69,IF('Data Entry'!AB292="","","No aplica")))))))</f>
        <v/>
      </c>
      <c r="F289" s="65" t="str">
        <f>IF('Data Entry'!AG292="Benethamine benzylpenicillin",0.65,IF('Data Entry'!AG292="Benzathine benzylpenicillin",0.74,IF('Data Entry'!AG292="Cefapirin benzathine",0.41,IF('Data Entry'!AG292="Cefalexin benzathine",0.36,IF('Data Entry'!AG292="Cloxacillin benzathine",0.43,IF('Data Entry'!AG292="Oxacillin benzathine",0.69,IF('Data Entry'!AG292="","","No aplica")))))))</f>
        <v/>
      </c>
      <c r="G289" s="65" t="str">
        <f>IF('Data Entry'!AJ292="Benethamine benzylpenicillin",0.65,IF('Data Entry'!AJ292="Benzathine benzylpenicillin",0.74,IF('Data Entry'!AJ292="Cefapirin benzathine",0.41,IF('Data Entry'!AJ292="Cefalexin benzathine",0.36,IF('Data Entry'!AJ292="Cloxacillin benzathine",0.43,IF('Data Entry'!AJ292="Oxacillin benzathine",0.69,IF('Data Entry'!AJ292="","","No aplica")))))))</f>
        <v/>
      </c>
      <c r="H289" s="65" t="str">
        <f>IF('Data Entry'!AM292="Benethamine benzylpenicillin",0.65,IF('Data Entry'!AM292="Benzathine benzylpenicillin",0.74,IF('Data Entry'!AM292="Cefapirin benzathine",0.41,IF('Data Entry'!AM292="Cefalexin benzathine",0.36,IF('Data Entry'!AM292="Cloxacillin benzathine",0.43,IF('Data Entry'!AM292="Oxacillin benzathine",0.69,IF('Data Entry'!AM292="","","No aplica")))))))</f>
        <v/>
      </c>
    </row>
    <row r="290" spans="5:8">
      <c r="E290" s="65" t="str">
        <f>IF('Data Entry'!AB293="Benethamine benzylpenicillin",0.65,IF('Data Entry'!AB293="Benzathine benzylpenicillin",0.74,IF('Data Entry'!AB293="Cefapirin benzathine",0.41,IF('Data Entry'!AB293="Cefalexin benzathine",0.36,IF('Data Entry'!AB293="Cloxacillin benzathine",0.43,IF('Data Entry'!AB293="Oxacillin benzathine",0.69,IF('Data Entry'!AB293="","","No aplica")))))))</f>
        <v/>
      </c>
      <c r="F290" s="65" t="str">
        <f>IF('Data Entry'!AG293="Benethamine benzylpenicillin",0.65,IF('Data Entry'!AG293="Benzathine benzylpenicillin",0.74,IF('Data Entry'!AG293="Cefapirin benzathine",0.41,IF('Data Entry'!AG293="Cefalexin benzathine",0.36,IF('Data Entry'!AG293="Cloxacillin benzathine",0.43,IF('Data Entry'!AG293="Oxacillin benzathine",0.69,IF('Data Entry'!AG293="","","No aplica")))))))</f>
        <v/>
      </c>
      <c r="G290" s="65" t="str">
        <f>IF('Data Entry'!AJ293="Benethamine benzylpenicillin",0.65,IF('Data Entry'!AJ293="Benzathine benzylpenicillin",0.74,IF('Data Entry'!AJ293="Cefapirin benzathine",0.41,IF('Data Entry'!AJ293="Cefalexin benzathine",0.36,IF('Data Entry'!AJ293="Cloxacillin benzathine",0.43,IF('Data Entry'!AJ293="Oxacillin benzathine",0.69,IF('Data Entry'!AJ293="","","No aplica")))))))</f>
        <v/>
      </c>
      <c r="H290" s="65" t="str">
        <f>IF('Data Entry'!AM293="Benethamine benzylpenicillin",0.65,IF('Data Entry'!AM293="Benzathine benzylpenicillin",0.74,IF('Data Entry'!AM293="Cefapirin benzathine",0.41,IF('Data Entry'!AM293="Cefalexin benzathine",0.36,IF('Data Entry'!AM293="Cloxacillin benzathine",0.43,IF('Data Entry'!AM293="Oxacillin benzathine",0.69,IF('Data Entry'!AM293="","","No aplica")))))))</f>
        <v/>
      </c>
    </row>
    <row r="291" spans="5:8">
      <c r="E291" s="65" t="str">
        <f>IF('Data Entry'!AB294="Benethamine benzylpenicillin",0.65,IF('Data Entry'!AB294="Benzathine benzylpenicillin",0.74,IF('Data Entry'!AB294="Cefapirin benzathine",0.41,IF('Data Entry'!AB294="Cefalexin benzathine",0.36,IF('Data Entry'!AB294="Cloxacillin benzathine",0.43,IF('Data Entry'!AB294="Oxacillin benzathine",0.69,IF('Data Entry'!AB294="","","No aplica")))))))</f>
        <v/>
      </c>
      <c r="F291" s="65" t="str">
        <f>IF('Data Entry'!AG294="Benethamine benzylpenicillin",0.65,IF('Data Entry'!AG294="Benzathine benzylpenicillin",0.74,IF('Data Entry'!AG294="Cefapirin benzathine",0.41,IF('Data Entry'!AG294="Cefalexin benzathine",0.36,IF('Data Entry'!AG294="Cloxacillin benzathine",0.43,IF('Data Entry'!AG294="Oxacillin benzathine",0.69,IF('Data Entry'!AG294="","","No aplica")))))))</f>
        <v/>
      </c>
      <c r="G291" s="65" t="str">
        <f>IF('Data Entry'!AJ294="Benethamine benzylpenicillin",0.65,IF('Data Entry'!AJ294="Benzathine benzylpenicillin",0.74,IF('Data Entry'!AJ294="Cefapirin benzathine",0.41,IF('Data Entry'!AJ294="Cefalexin benzathine",0.36,IF('Data Entry'!AJ294="Cloxacillin benzathine",0.43,IF('Data Entry'!AJ294="Oxacillin benzathine",0.69,IF('Data Entry'!AJ294="","","No aplica")))))))</f>
        <v/>
      </c>
      <c r="H291" s="65" t="str">
        <f>IF('Data Entry'!AM294="Benethamine benzylpenicillin",0.65,IF('Data Entry'!AM294="Benzathine benzylpenicillin",0.74,IF('Data Entry'!AM294="Cefapirin benzathine",0.41,IF('Data Entry'!AM294="Cefalexin benzathine",0.36,IF('Data Entry'!AM294="Cloxacillin benzathine",0.43,IF('Data Entry'!AM294="Oxacillin benzathine",0.69,IF('Data Entry'!AM294="","","No aplica")))))))</f>
        <v/>
      </c>
    </row>
    <row r="292" spans="5:8">
      <c r="E292" s="65" t="str">
        <f>IF('Data Entry'!AB295="Benethamine benzylpenicillin",0.65,IF('Data Entry'!AB295="Benzathine benzylpenicillin",0.74,IF('Data Entry'!AB295="Cefapirin benzathine",0.41,IF('Data Entry'!AB295="Cefalexin benzathine",0.36,IF('Data Entry'!AB295="Cloxacillin benzathine",0.43,IF('Data Entry'!AB295="Oxacillin benzathine",0.69,IF('Data Entry'!AB295="","","No aplica")))))))</f>
        <v/>
      </c>
      <c r="F292" s="65" t="str">
        <f>IF('Data Entry'!AG295="Benethamine benzylpenicillin",0.65,IF('Data Entry'!AG295="Benzathine benzylpenicillin",0.74,IF('Data Entry'!AG295="Cefapirin benzathine",0.41,IF('Data Entry'!AG295="Cefalexin benzathine",0.36,IF('Data Entry'!AG295="Cloxacillin benzathine",0.43,IF('Data Entry'!AG295="Oxacillin benzathine",0.69,IF('Data Entry'!AG295="","","No aplica")))))))</f>
        <v/>
      </c>
      <c r="G292" s="65" t="str">
        <f>IF('Data Entry'!AJ295="Benethamine benzylpenicillin",0.65,IF('Data Entry'!AJ295="Benzathine benzylpenicillin",0.74,IF('Data Entry'!AJ295="Cefapirin benzathine",0.41,IF('Data Entry'!AJ295="Cefalexin benzathine",0.36,IF('Data Entry'!AJ295="Cloxacillin benzathine",0.43,IF('Data Entry'!AJ295="Oxacillin benzathine",0.69,IF('Data Entry'!AJ295="","","No aplica")))))))</f>
        <v/>
      </c>
      <c r="H292" s="65" t="str">
        <f>IF('Data Entry'!AM295="Benethamine benzylpenicillin",0.65,IF('Data Entry'!AM295="Benzathine benzylpenicillin",0.74,IF('Data Entry'!AM295="Cefapirin benzathine",0.41,IF('Data Entry'!AM295="Cefalexin benzathine",0.36,IF('Data Entry'!AM295="Cloxacillin benzathine",0.43,IF('Data Entry'!AM295="Oxacillin benzathine",0.69,IF('Data Entry'!AM295="","","No aplica")))))))</f>
        <v/>
      </c>
    </row>
    <row r="293" spans="5:8">
      <c r="E293" s="65" t="str">
        <f>IF('Data Entry'!AB296="Benethamine benzylpenicillin",0.65,IF('Data Entry'!AB296="Benzathine benzylpenicillin",0.74,IF('Data Entry'!AB296="Cefapirin benzathine",0.41,IF('Data Entry'!AB296="Cefalexin benzathine",0.36,IF('Data Entry'!AB296="Cloxacillin benzathine",0.43,IF('Data Entry'!AB296="Oxacillin benzathine",0.69,IF('Data Entry'!AB296="","","No aplica")))))))</f>
        <v/>
      </c>
      <c r="F293" s="65" t="str">
        <f>IF('Data Entry'!AG296="Benethamine benzylpenicillin",0.65,IF('Data Entry'!AG296="Benzathine benzylpenicillin",0.74,IF('Data Entry'!AG296="Cefapirin benzathine",0.41,IF('Data Entry'!AG296="Cefalexin benzathine",0.36,IF('Data Entry'!AG296="Cloxacillin benzathine",0.43,IF('Data Entry'!AG296="Oxacillin benzathine",0.69,IF('Data Entry'!AG296="","","No aplica")))))))</f>
        <v/>
      </c>
      <c r="G293" s="65" t="str">
        <f>IF('Data Entry'!AJ296="Benethamine benzylpenicillin",0.65,IF('Data Entry'!AJ296="Benzathine benzylpenicillin",0.74,IF('Data Entry'!AJ296="Cefapirin benzathine",0.41,IF('Data Entry'!AJ296="Cefalexin benzathine",0.36,IF('Data Entry'!AJ296="Cloxacillin benzathine",0.43,IF('Data Entry'!AJ296="Oxacillin benzathine",0.69,IF('Data Entry'!AJ296="","","No aplica")))))))</f>
        <v/>
      </c>
      <c r="H293" s="65" t="str">
        <f>IF('Data Entry'!AM296="Benethamine benzylpenicillin",0.65,IF('Data Entry'!AM296="Benzathine benzylpenicillin",0.74,IF('Data Entry'!AM296="Cefapirin benzathine",0.41,IF('Data Entry'!AM296="Cefalexin benzathine",0.36,IF('Data Entry'!AM296="Cloxacillin benzathine",0.43,IF('Data Entry'!AM296="Oxacillin benzathine",0.69,IF('Data Entry'!AM296="","","No aplica")))))))</f>
        <v/>
      </c>
    </row>
    <row r="294" spans="5:8">
      <c r="E294" s="65" t="str">
        <f>IF('Data Entry'!AB297="Benethamine benzylpenicillin",0.65,IF('Data Entry'!AB297="Benzathine benzylpenicillin",0.74,IF('Data Entry'!AB297="Cefapirin benzathine",0.41,IF('Data Entry'!AB297="Cefalexin benzathine",0.36,IF('Data Entry'!AB297="Cloxacillin benzathine",0.43,IF('Data Entry'!AB297="Oxacillin benzathine",0.69,IF('Data Entry'!AB297="","","No aplica")))))))</f>
        <v/>
      </c>
      <c r="F294" s="65" t="str">
        <f>IF('Data Entry'!AG297="Benethamine benzylpenicillin",0.65,IF('Data Entry'!AG297="Benzathine benzylpenicillin",0.74,IF('Data Entry'!AG297="Cefapirin benzathine",0.41,IF('Data Entry'!AG297="Cefalexin benzathine",0.36,IF('Data Entry'!AG297="Cloxacillin benzathine",0.43,IF('Data Entry'!AG297="Oxacillin benzathine",0.69,IF('Data Entry'!AG297="","","No aplica")))))))</f>
        <v/>
      </c>
      <c r="G294" s="65" t="str">
        <f>IF('Data Entry'!AJ297="Benethamine benzylpenicillin",0.65,IF('Data Entry'!AJ297="Benzathine benzylpenicillin",0.74,IF('Data Entry'!AJ297="Cefapirin benzathine",0.41,IF('Data Entry'!AJ297="Cefalexin benzathine",0.36,IF('Data Entry'!AJ297="Cloxacillin benzathine",0.43,IF('Data Entry'!AJ297="Oxacillin benzathine",0.69,IF('Data Entry'!AJ297="","","No aplica")))))))</f>
        <v/>
      </c>
      <c r="H294" s="65" t="str">
        <f>IF('Data Entry'!AM297="Benethamine benzylpenicillin",0.65,IF('Data Entry'!AM297="Benzathine benzylpenicillin",0.74,IF('Data Entry'!AM297="Cefapirin benzathine",0.41,IF('Data Entry'!AM297="Cefalexin benzathine",0.36,IF('Data Entry'!AM297="Cloxacillin benzathine",0.43,IF('Data Entry'!AM297="Oxacillin benzathine",0.69,IF('Data Entry'!AM297="","","No aplica")))))))</f>
        <v/>
      </c>
    </row>
    <row r="295" spans="5:8">
      <c r="E295" s="65" t="str">
        <f>IF('Data Entry'!AB298="Benethamine benzylpenicillin",0.65,IF('Data Entry'!AB298="Benzathine benzylpenicillin",0.74,IF('Data Entry'!AB298="Cefapirin benzathine",0.41,IF('Data Entry'!AB298="Cefalexin benzathine",0.36,IF('Data Entry'!AB298="Cloxacillin benzathine",0.43,IF('Data Entry'!AB298="Oxacillin benzathine",0.69,IF('Data Entry'!AB298="","","No aplica")))))))</f>
        <v/>
      </c>
      <c r="F295" s="65" t="str">
        <f>IF('Data Entry'!AG298="Benethamine benzylpenicillin",0.65,IF('Data Entry'!AG298="Benzathine benzylpenicillin",0.74,IF('Data Entry'!AG298="Cefapirin benzathine",0.41,IF('Data Entry'!AG298="Cefalexin benzathine",0.36,IF('Data Entry'!AG298="Cloxacillin benzathine",0.43,IF('Data Entry'!AG298="Oxacillin benzathine",0.69,IF('Data Entry'!AG298="","","No aplica")))))))</f>
        <v/>
      </c>
      <c r="G295" s="65" t="str">
        <f>IF('Data Entry'!AJ298="Benethamine benzylpenicillin",0.65,IF('Data Entry'!AJ298="Benzathine benzylpenicillin",0.74,IF('Data Entry'!AJ298="Cefapirin benzathine",0.41,IF('Data Entry'!AJ298="Cefalexin benzathine",0.36,IF('Data Entry'!AJ298="Cloxacillin benzathine",0.43,IF('Data Entry'!AJ298="Oxacillin benzathine",0.69,IF('Data Entry'!AJ298="","","No aplica")))))))</f>
        <v/>
      </c>
      <c r="H295" s="65" t="str">
        <f>IF('Data Entry'!AM298="Benethamine benzylpenicillin",0.65,IF('Data Entry'!AM298="Benzathine benzylpenicillin",0.74,IF('Data Entry'!AM298="Cefapirin benzathine",0.41,IF('Data Entry'!AM298="Cefalexin benzathine",0.36,IF('Data Entry'!AM298="Cloxacillin benzathine",0.43,IF('Data Entry'!AM298="Oxacillin benzathine",0.69,IF('Data Entry'!AM298="","","No aplica")))))))</f>
        <v/>
      </c>
    </row>
    <row r="296" spans="5:8">
      <c r="E296" s="65" t="str">
        <f>IF('Data Entry'!AB299="Benethamine benzylpenicillin",0.65,IF('Data Entry'!AB299="Benzathine benzylpenicillin",0.74,IF('Data Entry'!AB299="Cefapirin benzathine",0.41,IF('Data Entry'!AB299="Cefalexin benzathine",0.36,IF('Data Entry'!AB299="Cloxacillin benzathine",0.43,IF('Data Entry'!AB299="Oxacillin benzathine",0.69,IF('Data Entry'!AB299="","","No aplica")))))))</f>
        <v/>
      </c>
      <c r="F296" s="65" t="str">
        <f>IF('Data Entry'!AG299="Benethamine benzylpenicillin",0.65,IF('Data Entry'!AG299="Benzathine benzylpenicillin",0.74,IF('Data Entry'!AG299="Cefapirin benzathine",0.41,IF('Data Entry'!AG299="Cefalexin benzathine",0.36,IF('Data Entry'!AG299="Cloxacillin benzathine",0.43,IF('Data Entry'!AG299="Oxacillin benzathine",0.69,IF('Data Entry'!AG299="","","No aplica")))))))</f>
        <v/>
      </c>
      <c r="G296" s="65" t="str">
        <f>IF('Data Entry'!AJ299="Benethamine benzylpenicillin",0.65,IF('Data Entry'!AJ299="Benzathine benzylpenicillin",0.74,IF('Data Entry'!AJ299="Cefapirin benzathine",0.41,IF('Data Entry'!AJ299="Cefalexin benzathine",0.36,IF('Data Entry'!AJ299="Cloxacillin benzathine",0.43,IF('Data Entry'!AJ299="Oxacillin benzathine",0.69,IF('Data Entry'!AJ299="","","No aplica")))))))</f>
        <v/>
      </c>
      <c r="H296" s="65" t="str">
        <f>IF('Data Entry'!AM299="Benethamine benzylpenicillin",0.65,IF('Data Entry'!AM299="Benzathine benzylpenicillin",0.74,IF('Data Entry'!AM299="Cefapirin benzathine",0.41,IF('Data Entry'!AM299="Cefalexin benzathine",0.36,IF('Data Entry'!AM299="Cloxacillin benzathine",0.43,IF('Data Entry'!AM299="Oxacillin benzathine",0.69,IF('Data Entry'!AM299="","","No aplica")))))))</f>
        <v/>
      </c>
    </row>
    <row r="297" spans="5:8">
      <c r="E297" s="65" t="str">
        <f>IF('Data Entry'!AB300="Benethamine benzylpenicillin",0.65,IF('Data Entry'!AB300="Benzathine benzylpenicillin",0.74,IF('Data Entry'!AB300="Cefapirin benzathine",0.41,IF('Data Entry'!AB300="Cefalexin benzathine",0.36,IF('Data Entry'!AB300="Cloxacillin benzathine",0.43,IF('Data Entry'!AB300="Oxacillin benzathine",0.69,IF('Data Entry'!AB300="","","No aplica")))))))</f>
        <v/>
      </c>
      <c r="F297" s="65" t="str">
        <f>IF('Data Entry'!AG300="Benethamine benzylpenicillin",0.65,IF('Data Entry'!AG300="Benzathine benzylpenicillin",0.74,IF('Data Entry'!AG300="Cefapirin benzathine",0.41,IF('Data Entry'!AG300="Cefalexin benzathine",0.36,IF('Data Entry'!AG300="Cloxacillin benzathine",0.43,IF('Data Entry'!AG300="Oxacillin benzathine",0.69,IF('Data Entry'!AG300="","","No aplica")))))))</f>
        <v/>
      </c>
      <c r="G297" s="65" t="str">
        <f>IF('Data Entry'!AJ300="Benethamine benzylpenicillin",0.65,IF('Data Entry'!AJ300="Benzathine benzylpenicillin",0.74,IF('Data Entry'!AJ300="Cefapirin benzathine",0.41,IF('Data Entry'!AJ300="Cefalexin benzathine",0.36,IF('Data Entry'!AJ300="Cloxacillin benzathine",0.43,IF('Data Entry'!AJ300="Oxacillin benzathine",0.69,IF('Data Entry'!AJ300="","","No aplica")))))))</f>
        <v/>
      </c>
      <c r="H297" s="65" t="str">
        <f>IF('Data Entry'!AM300="Benethamine benzylpenicillin",0.65,IF('Data Entry'!AM300="Benzathine benzylpenicillin",0.74,IF('Data Entry'!AM300="Cefapirin benzathine",0.41,IF('Data Entry'!AM300="Cefalexin benzathine",0.36,IF('Data Entry'!AM300="Cloxacillin benzathine",0.43,IF('Data Entry'!AM300="Oxacillin benzathine",0.69,IF('Data Entry'!AM300="","","No aplica")))))))</f>
        <v/>
      </c>
    </row>
    <row r="298" spans="5:8">
      <c r="E298" s="65" t="str">
        <f>IF('Data Entry'!AB301="Benethamine benzylpenicillin",0.65,IF('Data Entry'!AB301="Benzathine benzylpenicillin",0.74,IF('Data Entry'!AB301="Cefapirin benzathine",0.41,IF('Data Entry'!AB301="Cefalexin benzathine",0.36,IF('Data Entry'!AB301="Cloxacillin benzathine",0.43,IF('Data Entry'!AB301="Oxacillin benzathine",0.69,IF('Data Entry'!AB301="","","No aplica")))))))</f>
        <v/>
      </c>
      <c r="F298" s="65" t="str">
        <f>IF('Data Entry'!AG301="Benethamine benzylpenicillin",0.65,IF('Data Entry'!AG301="Benzathine benzylpenicillin",0.74,IF('Data Entry'!AG301="Cefapirin benzathine",0.41,IF('Data Entry'!AG301="Cefalexin benzathine",0.36,IF('Data Entry'!AG301="Cloxacillin benzathine",0.43,IF('Data Entry'!AG301="Oxacillin benzathine",0.69,IF('Data Entry'!AG301="","","No aplica")))))))</f>
        <v/>
      </c>
      <c r="G298" s="65" t="str">
        <f>IF('Data Entry'!AJ301="Benethamine benzylpenicillin",0.65,IF('Data Entry'!AJ301="Benzathine benzylpenicillin",0.74,IF('Data Entry'!AJ301="Cefapirin benzathine",0.41,IF('Data Entry'!AJ301="Cefalexin benzathine",0.36,IF('Data Entry'!AJ301="Cloxacillin benzathine",0.43,IF('Data Entry'!AJ301="Oxacillin benzathine",0.69,IF('Data Entry'!AJ301="","","No aplica")))))))</f>
        <v/>
      </c>
      <c r="H298" s="65" t="str">
        <f>IF('Data Entry'!AM301="Benethamine benzylpenicillin",0.65,IF('Data Entry'!AM301="Benzathine benzylpenicillin",0.74,IF('Data Entry'!AM301="Cefapirin benzathine",0.41,IF('Data Entry'!AM301="Cefalexin benzathine",0.36,IF('Data Entry'!AM301="Cloxacillin benzathine",0.43,IF('Data Entry'!AM301="Oxacillin benzathine",0.69,IF('Data Entry'!AM301="","","No aplica")))))))</f>
        <v/>
      </c>
    </row>
    <row r="299" spans="5:8">
      <c r="E299" s="65" t="str">
        <f>IF('Data Entry'!AB302="Benethamine benzylpenicillin",0.65,IF('Data Entry'!AB302="Benzathine benzylpenicillin",0.74,IF('Data Entry'!AB302="Cefapirin benzathine",0.41,IF('Data Entry'!AB302="Cefalexin benzathine",0.36,IF('Data Entry'!AB302="Cloxacillin benzathine",0.43,IF('Data Entry'!AB302="Oxacillin benzathine",0.69,IF('Data Entry'!AB302="","","No aplica")))))))</f>
        <v/>
      </c>
      <c r="F299" s="65" t="str">
        <f>IF('Data Entry'!AG302="Benethamine benzylpenicillin",0.65,IF('Data Entry'!AG302="Benzathine benzylpenicillin",0.74,IF('Data Entry'!AG302="Cefapirin benzathine",0.41,IF('Data Entry'!AG302="Cefalexin benzathine",0.36,IF('Data Entry'!AG302="Cloxacillin benzathine",0.43,IF('Data Entry'!AG302="Oxacillin benzathine",0.69,IF('Data Entry'!AG302="","","No aplica")))))))</f>
        <v/>
      </c>
      <c r="G299" s="65" t="str">
        <f>IF('Data Entry'!AJ302="Benethamine benzylpenicillin",0.65,IF('Data Entry'!AJ302="Benzathine benzylpenicillin",0.74,IF('Data Entry'!AJ302="Cefapirin benzathine",0.41,IF('Data Entry'!AJ302="Cefalexin benzathine",0.36,IF('Data Entry'!AJ302="Cloxacillin benzathine",0.43,IF('Data Entry'!AJ302="Oxacillin benzathine",0.69,IF('Data Entry'!AJ302="","","No aplica")))))))</f>
        <v/>
      </c>
      <c r="H299" s="65" t="str">
        <f>IF('Data Entry'!AM302="Benethamine benzylpenicillin",0.65,IF('Data Entry'!AM302="Benzathine benzylpenicillin",0.74,IF('Data Entry'!AM302="Cefapirin benzathine",0.41,IF('Data Entry'!AM302="Cefalexin benzathine",0.36,IF('Data Entry'!AM302="Cloxacillin benzathine",0.43,IF('Data Entry'!AM302="Oxacillin benzathine",0.69,IF('Data Entry'!AM302="","","No aplica")))))))</f>
        <v/>
      </c>
    </row>
    <row r="300" spans="5:8">
      <c r="E300" s="65" t="str">
        <f>IF('Data Entry'!AB303="Benethamine benzylpenicillin",0.65,IF('Data Entry'!AB303="Benzathine benzylpenicillin",0.74,IF('Data Entry'!AB303="Cefapirin benzathine",0.41,IF('Data Entry'!AB303="Cefalexin benzathine",0.36,IF('Data Entry'!AB303="Cloxacillin benzathine",0.43,IF('Data Entry'!AB303="Oxacillin benzathine",0.69,IF('Data Entry'!AB303="","","No aplica")))))))</f>
        <v/>
      </c>
      <c r="F300" s="65" t="str">
        <f>IF('Data Entry'!AG303="Benethamine benzylpenicillin",0.65,IF('Data Entry'!AG303="Benzathine benzylpenicillin",0.74,IF('Data Entry'!AG303="Cefapirin benzathine",0.41,IF('Data Entry'!AG303="Cefalexin benzathine",0.36,IF('Data Entry'!AG303="Cloxacillin benzathine",0.43,IF('Data Entry'!AG303="Oxacillin benzathine",0.69,IF('Data Entry'!AG303="","","No aplica")))))))</f>
        <v/>
      </c>
      <c r="G300" s="65" t="str">
        <f>IF('Data Entry'!AJ303="Benethamine benzylpenicillin",0.65,IF('Data Entry'!AJ303="Benzathine benzylpenicillin",0.74,IF('Data Entry'!AJ303="Cefapirin benzathine",0.41,IF('Data Entry'!AJ303="Cefalexin benzathine",0.36,IF('Data Entry'!AJ303="Cloxacillin benzathine",0.43,IF('Data Entry'!AJ303="Oxacillin benzathine",0.69,IF('Data Entry'!AJ303="","","No aplica")))))))</f>
        <v/>
      </c>
      <c r="H300" s="65" t="str">
        <f>IF('Data Entry'!AM303="Benethamine benzylpenicillin",0.65,IF('Data Entry'!AM303="Benzathine benzylpenicillin",0.74,IF('Data Entry'!AM303="Cefapirin benzathine",0.41,IF('Data Entry'!AM303="Cefalexin benzathine",0.36,IF('Data Entry'!AM303="Cloxacillin benzathine",0.43,IF('Data Entry'!AM303="Oxacillin benzathine",0.69,IF('Data Entry'!AM303="","","No aplica")))))))</f>
        <v/>
      </c>
    </row>
    <row r="301" spans="5:8">
      <c r="E301" s="65" t="str">
        <f>IF('Data Entry'!AB304="Benethamine benzylpenicillin",0.65,IF('Data Entry'!AB304="Benzathine benzylpenicillin",0.74,IF('Data Entry'!AB304="Cefapirin benzathine",0.41,IF('Data Entry'!AB304="Cefalexin benzathine",0.36,IF('Data Entry'!AB304="Cloxacillin benzathine",0.43,IF('Data Entry'!AB304="Oxacillin benzathine",0.69,IF('Data Entry'!AB304="","","No aplica")))))))</f>
        <v/>
      </c>
      <c r="F301" s="65" t="str">
        <f>IF('Data Entry'!AG304="Benethamine benzylpenicillin",0.65,IF('Data Entry'!AG304="Benzathine benzylpenicillin",0.74,IF('Data Entry'!AG304="Cefapirin benzathine",0.41,IF('Data Entry'!AG304="Cefalexin benzathine",0.36,IF('Data Entry'!AG304="Cloxacillin benzathine",0.43,IF('Data Entry'!AG304="Oxacillin benzathine",0.69,IF('Data Entry'!AG304="","","No aplica")))))))</f>
        <v/>
      </c>
      <c r="G301" s="65" t="str">
        <f>IF('Data Entry'!AJ304="Benethamine benzylpenicillin",0.65,IF('Data Entry'!AJ304="Benzathine benzylpenicillin",0.74,IF('Data Entry'!AJ304="Cefapirin benzathine",0.41,IF('Data Entry'!AJ304="Cefalexin benzathine",0.36,IF('Data Entry'!AJ304="Cloxacillin benzathine",0.43,IF('Data Entry'!AJ304="Oxacillin benzathine",0.69,IF('Data Entry'!AJ304="","","No aplica")))))))</f>
        <v/>
      </c>
      <c r="H301" s="65" t="str">
        <f>IF('Data Entry'!AM304="Benethamine benzylpenicillin",0.65,IF('Data Entry'!AM304="Benzathine benzylpenicillin",0.74,IF('Data Entry'!AM304="Cefapirin benzathine",0.41,IF('Data Entry'!AM304="Cefalexin benzathine",0.36,IF('Data Entry'!AM304="Cloxacillin benzathine",0.43,IF('Data Entry'!AM304="Oxacillin benzathine",0.69,IF('Data Entry'!AM304="","","No aplica")))))))</f>
        <v/>
      </c>
    </row>
    <row r="302" spans="5:8">
      <c r="E302" s="65" t="str">
        <f>IF('Data Entry'!AB305="Benethamine benzylpenicillin",0.65,IF('Data Entry'!AB305="Benzathine benzylpenicillin",0.74,IF('Data Entry'!AB305="Cefapirin benzathine",0.41,IF('Data Entry'!AB305="Cefalexin benzathine",0.36,IF('Data Entry'!AB305="Cloxacillin benzathine",0.43,IF('Data Entry'!AB305="Oxacillin benzathine",0.69,IF('Data Entry'!AB305="","","No aplica")))))))</f>
        <v/>
      </c>
      <c r="F302" s="65" t="str">
        <f>IF('Data Entry'!AG305="Benethamine benzylpenicillin",0.65,IF('Data Entry'!AG305="Benzathine benzylpenicillin",0.74,IF('Data Entry'!AG305="Cefapirin benzathine",0.41,IF('Data Entry'!AG305="Cefalexin benzathine",0.36,IF('Data Entry'!AG305="Cloxacillin benzathine",0.43,IF('Data Entry'!AG305="Oxacillin benzathine",0.69,IF('Data Entry'!AG305="","","No aplica")))))))</f>
        <v/>
      </c>
      <c r="G302" s="65" t="str">
        <f>IF('Data Entry'!AJ305="Benethamine benzylpenicillin",0.65,IF('Data Entry'!AJ305="Benzathine benzylpenicillin",0.74,IF('Data Entry'!AJ305="Cefapirin benzathine",0.41,IF('Data Entry'!AJ305="Cefalexin benzathine",0.36,IF('Data Entry'!AJ305="Cloxacillin benzathine",0.43,IF('Data Entry'!AJ305="Oxacillin benzathine",0.69,IF('Data Entry'!AJ305="","","No aplica")))))))</f>
        <v/>
      </c>
      <c r="H302" s="65" t="str">
        <f>IF('Data Entry'!AM305="Benethamine benzylpenicillin",0.65,IF('Data Entry'!AM305="Benzathine benzylpenicillin",0.74,IF('Data Entry'!AM305="Cefapirin benzathine",0.41,IF('Data Entry'!AM305="Cefalexin benzathine",0.36,IF('Data Entry'!AM305="Cloxacillin benzathine",0.43,IF('Data Entry'!AM305="Oxacillin benzathine",0.69,IF('Data Entry'!AM305="","","No aplica")))))))</f>
        <v/>
      </c>
    </row>
    <row r="303" spans="5:8">
      <c r="E303" s="65" t="str">
        <f>IF('Data Entry'!AB306="Benethamine benzylpenicillin",0.65,IF('Data Entry'!AB306="Benzathine benzylpenicillin",0.74,IF('Data Entry'!AB306="Cefapirin benzathine",0.41,IF('Data Entry'!AB306="Cefalexin benzathine",0.36,IF('Data Entry'!AB306="Cloxacillin benzathine",0.43,IF('Data Entry'!AB306="Oxacillin benzathine",0.69,IF('Data Entry'!AB306="","","No aplica")))))))</f>
        <v/>
      </c>
      <c r="F303" s="65" t="str">
        <f>IF('Data Entry'!AG306="Benethamine benzylpenicillin",0.65,IF('Data Entry'!AG306="Benzathine benzylpenicillin",0.74,IF('Data Entry'!AG306="Cefapirin benzathine",0.41,IF('Data Entry'!AG306="Cefalexin benzathine",0.36,IF('Data Entry'!AG306="Cloxacillin benzathine",0.43,IF('Data Entry'!AG306="Oxacillin benzathine",0.69,IF('Data Entry'!AG306="","","No aplica")))))))</f>
        <v/>
      </c>
      <c r="G303" s="65" t="str">
        <f>IF('Data Entry'!AJ306="Benethamine benzylpenicillin",0.65,IF('Data Entry'!AJ306="Benzathine benzylpenicillin",0.74,IF('Data Entry'!AJ306="Cefapirin benzathine",0.41,IF('Data Entry'!AJ306="Cefalexin benzathine",0.36,IF('Data Entry'!AJ306="Cloxacillin benzathine",0.43,IF('Data Entry'!AJ306="Oxacillin benzathine",0.69,IF('Data Entry'!AJ306="","","No aplica")))))))</f>
        <v/>
      </c>
      <c r="H303" s="65" t="str">
        <f>IF('Data Entry'!AM306="Benethamine benzylpenicillin",0.65,IF('Data Entry'!AM306="Benzathine benzylpenicillin",0.74,IF('Data Entry'!AM306="Cefapirin benzathine",0.41,IF('Data Entry'!AM306="Cefalexin benzathine",0.36,IF('Data Entry'!AM306="Cloxacillin benzathine",0.43,IF('Data Entry'!AM306="Oxacillin benzathine",0.69,IF('Data Entry'!AM306="","","No aplica")))))))</f>
        <v/>
      </c>
    </row>
    <row r="304" spans="5:8">
      <c r="E304" s="65" t="str">
        <f>IF('Data Entry'!AB307="Benethamine benzylpenicillin",0.65,IF('Data Entry'!AB307="Benzathine benzylpenicillin",0.74,IF('Data Entry'!AB307="Cefapirin benzathine",0.41,IF('Data Entry'!AB307="Cefalexin benzathine",0.36,IF('Data Entry'!AB307="Cloxacillin benzathine",0.43,IF('Data Entry'!AB307="Oxacillin benzathine",0.69,IF('Data Entry'!AB307="","","No aplica")))))))</f>
        <v/>
      </c>
      <c r="F304" s="65" t="str">
        <f>IF('Data Entry'!AG307="Benethamine benzylpenicillin",0.65,IF('Data Entry'!AG307="Benzathine benzylpenicillin",0.74,IF('Data Entry'!AG307="Cefapirin benzathine",0.41,IF('Data Entry'!AG307="Cefalexin benzathine",0.36,IF('Data Entry'!AG307="Cloxacillin benzathine",0.43,IF('Data Entry'!AG307="Oxacillin benzathine",0.69,IF('Data Entry'!AG307="","","No aplica")))))))</f>
        <v/>
      </c>
      <c r="G304" s="65" t="str">
        <f>IF('Data Entry'!AJ307="Benethamine benzylpenicillin",0.65,IF('Data Entry'!AJ307="Benzathine benzylpenicillin",0.74,IF('Data Entry'!AJ307="Cefapirin benzathine",0.41,IF('Data Entry'!AJ307="Cefalexin benzathine",0.36,IF('Data Entry'!AJ307="Cloxacillin benzathine",0.43,IF('Data Entry'!AJ307="Oxacillin benzathine",0.69,IF('Data Entry'!AJ307="","","No aplica")))))))</f>
        <v/>
      </c>
      <c r="H304" s="65" t="str">
        <f>IF('Data Entry'!AM307="Benethamine benzylpenicillin",0.65,IF('Data Entry'!AM307="Benzathine benzylpenicillin",0.74,IF('Data Entry'!AM307="Cefapirin benzathine",0.41,IF('Data Entry'!AM307="Cefalexin benzathine",0.36,IF('Data Entry'!AM307="Cloxacillin benzathine",0.43,IF('Data Entry'!AM307="Oxacillin benzathine",0.69,IF('Data Entry'!AM307="","","No aplica")))))))</f>
        <v/>
      </c>
    </row>
    <row r="305" spans="5:8">
      <c r="E305" s="65" t="str">
        <f>IF('Data Entry'!AB308="Benethamine benzylpenicillin",0.65,IF('Data Entry'!AB308="Benzathine benzylpenicillin",0.74,IF('Data Entry'!AB308="Cefapirin benzathine",0.41,IF('Data Entry'!AB308="Cefalexin benzathine",0.36,IF('Data Entry'!AB308="Cloxacillin benzathine",0.43,IF('Data Entry'!AB308="Oxacillin benzathine",0.69,IF('Data Entry'!AB308="","","No aplica")))))))</f>
        <v/>
      </c>
      <c r="F305" s="65" t="str">
        <f>IF('Data Entry'!AG308="Benethamine benzylpenicillin",0.65,IF('Data Entry'!AG308="Benzathine benzylpenicillin",0.74,IF('Data Entry'!AG308="Cefapirin benzathine",0.41,IF('Data Entry'!AG308="Cefalexin benzathine",0.36,IF('Data Entry'!AG308="Cloxacillin benzathine",0.43,IF('Data Entry'!AG308="Oxacillin benzathine",0.69,IF('Data Entry'!AG308="","","No aplica")))))))</f>
        <v/>
      </c>
      <c r="G305" s="65" t="str">
        <f>IF('Data Entry'!AJ308="Benethamine benzylpenicillin",0.65,IF('Data Entry'!AJ308="Benzathine benzylpenicillin",0.74,IF('Data Entry'!AJ308="Cefapirin benzathine",0.41,IF('Data Entry'!AJ308="Cefalexin benzathine",0.36,IF('Data Entry'!AJ308="Cloxacillin benzathine",0.43,IF('Data Entry'!AJ308="Oxacillin benzathine",0.69,IF('Data Entry'!AJ308="","","No aplica")))))))</f>
        <v/>
      </c>
      <c r="H305" s="65" t="str">
        <f>IF('Data Entry'!AM308="Benethamine benzylpenicillin",0.65,IF('Data Entry'!AM308="Benzathine benzylpenicillin",0.74,IF('Data Entry'!AM308="Cefapirin benzathine",0.41,IF('Data Entry'!AM308="Cefalexin benzathine",0.36,IF('Data Entry'!AM308="Cloxacillin benzathine",0.43,IF('Data Entry'!AM308="Oxacillin benzathine",0.69,IF('Data Entry'!AM308="","","No aplica")))))))</f>
        <v/>
      </c>
    </row>
    <row r="306" spans="5:8">
      <c r="E306" s="65" t="str">
        <f>IF('Data Entry'!AB309="Benethamine benzylpenicillin",0.65,IF('Data Entry'!AB309="Benzathine benzylpenicillin",0.74,IF('Data Entry'!AB309="Cefapirin benzathine",0.41,IF('Data Entry'!AB309="Cefalexin benzathine",0.36,IF('Data Entry'!AB309="Cloxacillin benzathine",0.43,IF('Data Entry'!AB309="Oxacillin benzathine",0.69,IF('Data Entry'!AB309="","","No aplica")))))))</f>
        <v/>
      </c>
      <c r="F306" s="65" t="str">
        <f>IF('Data Entry'!AG309="Benethamine benzylpenicillin",0.65,IF('Data Entry'!AG309="Benzathine benzylpenicillin",0.74,IF('Data Entry'!AG309="Cefapirin benzathine",0.41,IF('Data Entry'!AG309="Cefalexin benzathine",0.36,IF('Data Entry'!AG309="Cloxacillin benzathine",0.43,IF('Data Entry'!AG309="Oxacillin benzathine",0.69,IF('Data Entry'!AG309="","","No aplica")))))))</f>
        <v/>
      </c>
      <c r="G306" s="65" t="str">
        <f>IF('Data Entry'!AJ309="Benethamine benzylpenicillin",0.65,IF('Data Entry'!AJ309="Benzathine benzylpenicillin",0.74,IF('Data Entry'!AJ309="Cefapirin benzathine",0.41,IF('Data Entry'!AJ309="Cefalexin benzathine",0.36,IF('Data Entry'!AJ309="Cloxacillin benzathine",0.43,IF('Data Entry'!AJ309="Oxacillin benzathine",0.69,IF('Data Entry'!AJ309="","","No aplica")))))))</f>
        <v/>
      </c>
      <c r="H306" s="65" t="str">
        <f>IF('Data Entry'!AM309="Benethamine benzylpenicillin",0.65,IF('Data Entry'!AM309="Benzathine benzylpenicillin",0.74,IF('Data Entry'!AM309="Cefapirin benzathine",0.41,IF('Data Entry'!AM309="Cefalexin benzathine",0.36,IF('Data Entry'!AM309="Cloxacillin benzathine",0.43,IF('Data Entry'!AM309="Oxacillin benzathine",0.69,IF('Data Entry'!AM309="","","No aplica")))))))</f>
        <v/>
      </c>
    </row>
    <row r="307" spans="5:8">
      <c r="E307" s="65" t="str">
        <f>IF('Data Entry'!AB310="Benethamine benzylpenicillin",0.65,IF('Data Entry'!AB310="Benzathine benzylpenicillin",0.74,IF('Data Entry'!AB310="Cefapirin benzathine",0.41,IF('Data Entry'!AB310="Cefalexin benzathine",0.36,IF('Data Entry'!AB310="Cloxacillin benzathine",0.43,IF('Data Entry'!AB310="Oxacillin benzathine",0.69,IF('Data Entry'!AB310="","","No aplica")))))))</f>
        <v/>
      </c>
      <c r="F307" s="65" t="str">
        <f>IF('Data Entry'!AG310="Benethamine benzylpenicillin",0.65,IF('Data Entry'!AG310="Benzathine benzylpenicillin",0.74,IF('Data Entry'!AG310="Cefapirin benzathine",0.41,IF('Data Entry'!AG310="Cefalexin benzathine",0.36,IF('Data Entry'!AG310="Cloxacillin benzathine",0.43,IF('Data Entry'!AG310="Oxacillin benzathine",0.69,IF('Data Entry'!AG310="","","No aplica")))))))</f>
        <v/>
      </c>
      <c r="G307" s="65" t="str">
        <f>IF('Data Entry'!AJ310="Benethamine benzylpenicillin",0.65,IF('Data Entry'!AJ310="Benzathine benzylpenicillin",0.74,IF('Data Entry'!AJ310="Cefapirin benzathine",0.41,IF('Data Entry'!AJ310="Cefalexin benzathine",0.36,IF('Data Entry'!AJ310="Cloxacillin benzathine",0.43,IF('Data Entry'!AJ310="Oxacillin benzathine",0.69,IF('Data Entry'!AJ310="","","No aplica")))))))</f>
        <v/>
      </c>
      <c r="H307" s="65" t="str">
        <f>IF('Data Entry'!AM310="Benethamine benzylpenicillin",0.65,IF('Data Entry'!AM310="Benzathine benzylpenicillin",0.74,IF('Data Entry'!AM310="Cefapirin benzathine",0.41,IF('Data Entry'!AM310="Cefalexin benzathine",0.36,IF('Data Entry'!AM310="Cloxacillin benzathine",0.43,IF('Data Entry'!AM310="Oxacillin benzathine",0.69,IF('Data Entry'!AM310="","","No aplica")))))))</f>
        <v/>
      </c>
    </row>
    <row r="308" spans="5:8">
      <c r="E308" s="65" t="str">
        <f>IF('Data Entry'!AB311="Benethamine benzylpenicillin",0.65,IF('Data Entry'!AB311="Benzathine benzylpenicillin",0.74,IF('Data Entry'!AB311="Cefapirin benzathine",0.41,IF('Data Entry'!AB311="Cefalexin benzathine",0.36,IF('Data Entry'!AB311="Cloxacillin benzathine",0.43,IF('Data Entry'!AB311="Oxacillin benzathine",0.69,IF('Data Entry'!AB311="","","No aplica")))))))</f>
        <v/>
      </c>
      <c r="F308" s="65" t="str">
        <f>IF('Data Entry'!AG311="Benethamine benzylpenicillin",0.65,IF('Data Entry'!AG311="Benzathine benzylpenicillin",0.74,IF('Data Entry'!AG311="Cefapirin benzathine",0.41,IF('Data Entry'!AG311="Cefalexin benzathine",0.36,IF('Data Entry'!AG311="Cloxacillin benzathine",0.43,IF('Data Entry'!AG311="Oxacillin benzathine",0.69,IF('Data Entry'!AG311="","","No aplica")))))))</f>
        <v/>
      </c>
      <c r="G308" s="65" t="str">
        <f>IF('Data Entry'!AJ311="Benethamine benzylpenicillin",0.65,IF('Data Entry'!AJ311="Benzathine benzylpenicillin",0.74,IF('Data Entry'!AJ311="Cefapirin benzathine",0.41,IF('Data Entry'!AJ311="Cefalexin benzathine",0.36,IF('Data Entry'!AJ311="Cloxacillin benzathine",0.43,IF('Data Entry'!AJ311="Oxacillin benzathine",0.69,IF('Data Entry'!AJ311="","","No aplica")))))))</f>
        <v/>
      </c>
      <c r="H308" s="65" t="str">
        <f>IF('Data Entry'!AM311="Benethamine benzylpenicillin",0.65,IF('Data Entry'!AM311="Benzathine benzylpenicillin",0.74,IF('Data Entry'!AM311="Cefapirin benzathine",0.41,IF('Data Entry'!AM311="Cefalexin benzathine",0.36,IF('Data Entry'!AM311="Cloxacillin benzathine",0.43,IF('Data Entry'!AM311="Oxacillin benzathine",0.69,IF('Data Entry'!AM311="","","No aplica")))))))</f>
        <v/>
      </c>
    </row>
    <row r="309" spans="5:8">
      <c r="E309" s="65" t="str">
        <f>IF('Data Entry'!AB312="Benethamine benzylpenicillin",0.65,IF('Data Entry'!AB312="Benzathine benzylpenicillin",0.74,IF('Data Entry'!AB312="Cefapirin benzathine",0.41,IF('Data Entry'!AB312="Cefalexin benzathine",0.36,IF('Data Entry'!AB312="Cloxacillin benzathine",0.43,IF('Data Entry'!AB312="Oxacillin benzathine",0.69,IF('Data Entry'!AB312="","","No aplica")))))))</f>
        <v/>
      </c>
      <c r="F309" s="65" t="str">
        <f>IF('Data Entry'!AG312="Benethamine benzylpenicillin",0.65,IF('Data Entry'!AG312="Benzathine benzylpenicillin",0.74,IF('Data Entry'!AG312="Cefapirin benzathine",0.41,IF('Data Entry'!AG312="Cefalexin benzathine",0.36,IF('Data Entry'!AG312="Cloxacillin benzathine",0.43,IF('Data Entry'!AG312="Oxacillin benzathine",0.69,IF('Data Entry'!AG312="","","No aplica")))))))</f>
        <v/>
      </c>
      <c r="G309" s="65" t="str">
        <f>IF('Data Entry'!AJ312="Benethamine benzylpenicillin",0.65,IF('Data Entry'!AJ312="Benzathine benzylpenicillin",0.74,IF('Data Entry'!AJ312="Cefapirin benzathine",0.41,IF('Data Entry'!AJ312="Cefalexin benzathine",0.36,IF('Data Entry'!AJ312="Cloxacillin benzathine",0.43,IF('Data Entry'!AJ312="Oxacillin benzathine",0.69,IF('Data Entry'!AJ312="","","No aplica")))))))</f>
        <v/>
      </c>
      <c r="H309" s="65" t="str">
        <f>IF('Data Entry'!AM312="Benethamine benzylpenicillin",0.65,IF('Data Entry'!AM312="Benzathine benzylpenicillin",0.74,IF('Data Entry'!AM312="Cefapirin benzathine",0.41,IF('Data Entry'!AM312="Cefalexin benzathine",0.36,IF('Data Entry'!AM312="Cloxacillin benzathine",0.43,IF('Data Entry'!AM312="Oxacillin benzathine",0.69,IF('Data Entry'!AM312="","","No aplica")))))))</f>
        <v/>
      </c>
    </row>
    <row r="310" spans="5:8">
      <c r="E310" s="65" t="str">
        <f>IF('Data Entry'!AB313="Benethamine benzylpenicillin",0.65,IF('Data Entry'!AB313="Benzathine benzylpenicillin",0.74,IF('Data Entry'!AB313="Cefapirin benzathine",0.41,IF('Data Entry'!AB313="Cefalexin benzathine",0.36,IF('Data Entry'!AB313="Cloxacillin benzathine",0.43,IF('Data Entry'!AB313="Oxacillin benzathine",0.69,IF('Data Entry'!AB313="","","No aplica")))))))</f>
        <v/>
      </c>
      <c r="F310" s="65" t="str">
        <f>IF('Data Entry'!AG313="Benethamine benzylpenicillin",0.65,IF('Data Entry'!AG313="Benzathine benzylpenicillin",0.74,IF('Data Entry'!AG313="Cefapirin benzathine",0.41,IF('Data Entry'!AG313="Cefalexin benzathine",0.36,IF('Data Entry'!AG313="Cloxacillin benzathine",0.43,IF('Data Entry'!AG313="Oxacillin benzathine",0.69,IF('Data Entry'!AG313="","","No aplica")))))))</f>
        <v/>
      </c>
      <c r="G310" s="65" t="str">
        <f>IF('Data Entry'!AJ313="Benethamine benzylpenicillin",0.65,IF('Data Entry'!AJ313="Benzathine benzylpenicillin",0.74,IF('Data Entry'!AJ313="Cefapirin benzathine",0.41,IF('Data Entry'!AJ313="Cefalexin benzathine",0.36,IF('Data Entry'!AJ313="Cloxacillin benzathine",0.43,IF('Data Entry'!AJ313="Oxacillin benzathine",0.69,IF('Data Entry'!AJ313="","","No aplica")))))))</f>
        <v/>
      </c>
      <c r="H310" s="65" t="str">
        <f>IF('Data Entry'!AM313="Benethamine benzylpenicillin",0.65,IF('Data Entry'!AM313="Benzathine benzylpenicillin",0.74,IF('Data Entry'!AM313="Cefapirin benzathine",0.41,IF('Data Entry'!AM313="Cefalexin benzathine",0.36,IF('Data Entry'!AM313="Cloxacillin benzathine",0.43,IF('Data Entry'!AM313="Oxacillin benzathine",0.69,IF('Data Entry'!AM313="","","No aplica")))))))</f>
        <v/>
      </c>
    </row>
    <row r="311" spans="5:8">
      <c r="E311" s="65" t="str">
        <f>IF('Data Entry'!AB314="Benethamine benzylpenicillin",0.65,IF('Data Entry'!AB314="Benzathine benzylpenicillin",0.74,IF('Data Entry'!AB314="Cefapirin benzathine",0.41,IF('Data Entry'!AB314="Cefalexin benzathine",0.36,IF('Data Entry'!AB314="Cloxacillin benzathine",0.43,IF('Data Entry'!AB314="Oxacillin benzathine",0.69,IF('Data Entry'!AB314="","","No aplica")))))))</f>
        <v/>
      </c>
      <c r="F311" s="65" t="str">
        <f>IF('Data Entry'!AG314="Benethamine benzylpenicillin",0.65,IF('Data Entry'!AG314="Benzathine benzylpenicillin",0.74,IF('Data Entry'!AG314="Cefapirin benzathine",0.41,IF('Data Entry'!AG314="Cefalexin benzathine",0.36,IF('Data Entry'!AG314="Cloxacillin benzathine",0.43,IF('Data Entry'!AG314="Oxacillin benzathine",0.69,IF('Data Entry'!AG314="","","No aplica")))))))</f>
        <v/>
      </c>
      <c r="G311" s="65" t="str">
        <f>IF('Data Entry'!AJ314="Benethamine benzylpenicillin",0.65,IF('Data Entry'!AJ314="Benzathine benzylpenicillin",0.74,IF('Data Entry'!AJ314="Cefapirin benzathine",0.41,IF('Data Entry'!AJ314="Cefalexin benzathine",0.36,IF('Data Entry'!AJ314="Cloxacillin benzathine",0.43,IF('Data Entry'!AJ314="Oxacillin benzathine",0.69,IF('Data Entry'!AJ314="","","No aplica")))))))</f>
        <v/>
      </c>
      <c r="H311" s="65" t="str">
        <f>IF('Data Entry'!AM314="Benethamine benzylpenicillin",0.65,IF('Data Entry'!AM314="Benzathine benzylpenicillin",0.74,IF('Data Entry'!AM314="Cefapirin benzathine",0.41,IF('Data Entry'!AM314="Cefalexin benzathine",0.36,IF('Data Entry'!AM314="Cloxacillin benzathine",0.43,IF('Data Entry'!AM314="Oxacillin benzathine",0.69,IF('Data Entry'!AM314="","","No aplica")))))))</f>
        <v/>
      </c>
    </row>
    <row r="312" spans="5:8">
      <c r="E312" s="65" t="str">
        <f>IF('Data Entry'!AB315="Benethamine benzylpenicillin",0.65,IF('Data Entry'!AB315="Benzathine benzylpenicillin",0.74,IF('Data Entry'!AB315="Cefapirin benzathine",0.41,IF('Data Entry'!AB315="Cefalexin benzathine",0.36,IF('Data Entry'!AB315="Cloxacillin benzathine",0.43,IF('Data Entry'!AB315="Oxacillin benzathine",0.69,IF('Data Entry'!AB315="","","No aplica")))))))</f>
        <v/>
      </c>
      <c r="F312" s="65" t="str">
        <f>IF('Data Entry'!AG315="Benethamine benzylpenicillin",0.65,IF('Data Entry'!AG315="Benzathine benzylpenicillin",0.74,IF('Data Entry'!AG315="Cefapirin benzathine",0.41,IF('Data Entry'!AG315="Cefalexin benzathine",0.36,IF('Data Entry'!AG315="Cloxacillin benzathine",0.43,IF('Data Entry'!AG315="Oxacillin benzathine",0.69,IF('Data Entry'!AG315="","","No aplica")))))))</f>
        <v/>
      </c>
      <c r="G312" s="65" t="str">
        <f>IF('Data Entry'!AJ315="Benethamine benzylpenicillin",0.65,IF('Data Entry'!AJ315="Benzathine benzylpenicillin",0.74,IF('Data Entry'!AJ315="Cefapirin benzathine",0.41,IF('Data Entry'!AJ315="Cefalexin benzathine",0.36,IF('Data Entry'!AJ315="Cloxacillin benzathine",0.43,IF('Data Entry'!AJ315="Oxacillin benzathine",0.69,IF('Data Entry'!AJ315="","","No aplica")))))))</f>
        <v/>
      </c>
      <c r="H312" s="65" t="str">
        <f>IF('Data Entry'!AM315="Benethamine benzylpenicillin",0.65,IF('Data Entry'!AM315="Benzathine benzylpenicillin",0.74,IF('Data Entry'!AM315="Cefapirin benzathine",0.41,IF('Data Entry'!AM315="Cefalexin benzathine",0.36,IF('Data Entry'!AM315="Cloxacillin benzathine",0.43,IF('Data Entry'!AM315="Oxacillin benzathine",0.69,IF('Data Entry'!AM315="","","No aplica")))))))</f>
        <v/>
      </c>
    </row>
    <row r="313" spans="5:8">
      <c r="E313" s="65" t="str">
        <f>IF('Data Entry'!AB316="Benethamine benzylpenicillin",0.65,IF('Data Entry'!AB316="Benzathine benzylpenicillin",0.74,IF('Data Entry'!AB316="Cefapirin benzathine",0.41,IF('Data Entry'!AB316="Cefalexin benzathine",0.36,IF('Data Entry'!AB316="Cloxacillin benzathine",0.43,IF('Data Entry'!AB316="Oxacillin benzathine",0.69,IF('Data Entry'!AB316="","","No aplica")))))))</f>
        <v/>
      </c>
      <c r="F313" s="65" t="str">
        <f>IF('Data Entry'!AG316="Benethamine benzylpenicillin",0.65,IF('Data Entry'!AG316="Benzathine benzylpenicillin",0.74,IF('Data Entry'!AG316="Cefapirin benzathine",0.41,IF('Data Entry'!AG316="Cefalexin benzathine",0.36,IF('Data Entry'!AG316="Cloxacillin benzathine",0.43,IF('Data Entry'!AG316="Oxacillin benzathine",0.69,IF('Data Entry'!AG316="","","No aplica")))))))</f>
        <v/>
      </c>
      <c r="G313" s="65" t="str">
        <f>IF('Data Entry'!AJ316="Benethamine benzylpenicillin",0.65,IF('Data Entry'!AJ316="Benzathine benzylpenicillin",0.74,IF('Data Entry'!AJ316="Cefapirin benzathine",0.41,IF('Data Entry'!AJ316="Cefalexin benzathine",0.36,IF('Data Entry'!AJ316="Cloxacillin benzathine",0.43,IF('Data Entry'!AJ316="Oxacillin benzathine",0.69,IF('Data Entry'!AJ316="","","No aplica")))))))</f>
        <v/>
      </c>
      <c r="H313" s="65" t="str">
        <f>IF('Data Entry'!AM316="Benethamine benzylpenicillin",0.65,IF('Data Entry'!AM316="Benzathine benzylpenicillin",0.74,IF('Data Entry'!AM316="Cefapirin benzathine",0.41,IF('Data Entry'!AM316="Cefalexin benzathine",0.36,IF('Data Entry'!AM316="Cloxacillin benzathine",0.43,IF('Data Entry'!AM316="Oxacillin benzathine",0.69,IF('Data Entry'!AM316="","","No aplica")))))))</f>
        <v/>
      </c>
    </row>
    <row r="314" spans="5:8">
      <c r="E314" s="65" t="str">
        <f>IF('Data Entry'!AB317="Benethamine benzylpenicillin",0.65,IF('Data Entry'!AB317="Benzathine benzylpenicillin",0.74,IF('Data Entry'!AB317="Cefapirin benzathine",0.41,IF('Data Entry'!AB317="Cefalexin benzathine",0.36,IF('Data Entry'!AB317="Cloxacillin benzathine",0.43,IF('Data Entry'!AB317="Oxacillin benzathine",0.69,IF('Data Entry'!AB317="","","No aplica")))))))</f>
        <v/>
      </c>
      <c r="F314" s="65" t="str">
        <f>IF('Data Entry'!AG317="Benethamine benzylpenicillin",0.65,IF('Data Entry'!AG317="Benzathine benzylpenicillin",0.74,IF('Data Entry'!AG317="Cefapirin benzathine",0.41,IF('Data Entry'!AG317="Cefalexin benzathine",0.36,IF('Data Entry'!AG317="Cloxacillin benzathine",0.43,IF('Data Entry'!AG317="Oxacillin benzathine",0.69,IF('Data Entry'!AG317="","","No aplica")))))))</f>
        <v/>
      </c>
      <c r="G314" s="65" t="str">
        <f>IF('Data Entry'!AJ317="Benethamine benzylpenicillin",0.65,IF('Data Entry'!AJ317="Benzathine benzylpenicillin",0.74,IF('Data Entry'!AJ317="Cefapirin benzathine",0.41,IF('Data Entry'!AJ317="Cefalexin benzathine",0.36,IF('Data Entry'!AJ317="Cloxacillin benzathine",0.43,IF('Data Entry'!AJ317="Oxacillin benzathine",0.69,IF('Data Entry'!AJ317="","","No aplica")))))))</f>
        <v/>
      </c>
      <c r="H314" s="65" t="str">
        <f>IF('Data Entry'!AM317="Benethamine benzylpenicillin",0.65,IF('Data Entry'!AM317="Benzathine benzylpenicillin",0.74,IF('Data Entry'!AM317="Cefapirin benzathine",0.41,IF('Data Entry'!AM317="Cefalexin benzathine",0.36,IF('Data Entry'!AM317="Cloxacillin benzathine",0.43,IF('Data Entry'!AM317="Oxacillin benzathine",0.69,IF('Data Entry'!AM317="","","No aplica")))))))</f>
        <v/>
      </c>
    </row>
    <row r="315" spans="5:8">
      <c r="E315" s="65" t="str">
        <f>IF('Data Entry'!AB318="Benethamine benzylpenicillin",0.65,IF('Data Entry'!AB318="Benzathine benzylpenicillin",0.74,IF('Data Entry'!AB318="Cefapirin benzathine",0.41,IF('Data Entry'!AB318="Cefalexin benzathine",0.36,IF('Data Entry'!AB318="Cloxacillin benzathine",0.43,IF('Data Entry'!AB318="Oxacillin benzathine",0.69,IF('Data Entry'!AB318="","","No aplica")))))))</f>
        <v/>
      </c>
      <c r="F315" s="65" t="str">
        <f>IF('Data Entry'!AG318="Benethamine benzylpenicillin",0.65,IF('Data Entry'!AG318="Benzathine benzylpenicillin",0.74,IF('Data Entry'!AG318="Cefapirin benzathine",0.41,IF('Data Entry'!AG318="Cefalexin benzathine",0.36,IF('Data Entry'!AG318="Cloxacillin benzathine",0.43,IF('Data Entry'!AG318="Oxacillin benzathine",0.69,IF('Data Entry'!AG318="","","No aplica")))))))</f>
        <v/>
      </c>
      <c r="G315" s="65" t="str">
        <f>IF('Data Entry'!AJ318="Benethamine benzylpenicillin",0.65,IF('Data Entry'!AJ318="Benzathine benzylpenicillin",0.74,IF('Data Entry'!AJ318="Cefapirin benzathine",0.41,IF('Data Entry'!AJ318="Cefalexin benzathine",0.36,IF('Data Entry'!AJ318="Cloxacillin benzathine",0.43,IF('Data Entry'!AJ318="Oxacillin benzathine",0.69,IF('Data Entry'!AJ318="","","No aplica")))))))</f>
        <v/>
      </c>
      <c r="H315" s="65" t="str">
        <f>IF('Data Entry'!AM318="Benethamine benzylpenicillin",0.65,IF('Data Entry'!AM318="Benzathine benzylpenicillin",0.74,IF('Data Entry'!AM318="Cefapirin benzathine",0.41,IF('Data Entry'!AM318="Cefalexin benzathine",0.36,IF('Data Entry'!AM318="Cloxacillin benzathine",0.43,IF('Data Entry'!AM318="Oxacillin benzathine",0.69,IF('Data Entry'!AM318="","","No aplica")))))))</f>
        <v/>
      </c>
    </row>
    <row r="316" spans="5:8">
      <c r="E316" s="65" t="str">
        <f>IF('Data Entry'!AB319="Benethamine benzylpenicillin",0.65,IF('Data Entry'!AB319="Benzathine benzylpenicillin",0.74,IF('Data Entry'!AB319="Cefapirin benzathine",0.41,IF('Data Entry'!AB319="Cefalexin benzathine",0.36,IF('Data Entry'!AB319="Cloxacillin benzathine",0.43,IF('Data Entry'!AB319="Oxacillin benzathine",0.69,IF('Data Entry'!AB319="","","No aplica")))))))</f>
        <v/>
      </c>
      <c r="F316" s="65" t="str">
        <f>IF('Data Entry'!AG319="Benethamine benzylpenicillin",0.65,IF('Data Entry'!AG319="Benzathine benzylpenicillin",0.74,IF('Data Entry'!AG319="Cefapirin benzathine",0.41,IF('Data Entry'!AG319="Cefalexin benzathine",0.36,IF('Data Entry'!AG319="Cloxacillin benzathine",0.43,IF('Data Entry'!AG319="Oxacillin benzathine",0.69,IF('Data Entry'!AG319="","","No aplica")))))))</f>
        <v/>
      </c>
      <c r="G316" s="65" t="str">
        <f>IF('Data Entry'!AJ319="Benethamine benzylpenicillin",0.65,IF('Data Entry'!AJ319="Benzathine benzylpenicillin",0.74,IF('Data Entry'!AJ319="Cefapirin benzathine",0.41,IF('Data Entry'!AJ319="Cefalexin benzathine",0.36,IF('Data Entry'!AJ319="Cloxacillin benzathine",0.43,IF('Data Entry'!AJ319="Oxacillin benzathine",0.69,IF('Data Entry'!AJ319="","","No aplica")))))))</f>
        <v/>
      </c>
      <c r="H316" s="65" t="str">
        <f>IF('Data Entry'!AM319="Benethamine benzylpenicillin",0.65,IF('Data Entry'!AM319="Benzathine benzylpenicillin",0.74,IF('Data Entry'!AM319="Cefapirin benzathine",0.41,IF('Data Entry'!AM319="Cefalexin benzathine",0.36,IF('Data Entry'!AM319="Cloxacillin benzathine",0.43,IF('Data Entry'!AM319="Oxacillin benzathine",0.69,IF('Data Entry'!AM319="","","No aplica")))))))</f>
        <v/>
      </c>
    </row>
    <row r="317" spans="5:8">
      <c r="E317" s="65" t="str">
        <f>IF('Data Entry'!AB320="Benethamine benzylpenicillin",0.65,IF('Data Entry'!AB320="Benzathine benzylpenicillin",0.74,IF('Data Entry'!AB320="Cefapirin benzathine",0.41,IF('Data Entry'!AB320="Cefalexin benzathine",0.36,IF('Data Entry'!AB320="Cloxacillin benzathine",0.43,IF('Data Entry'!AB320="Oxacillin benzathine",0.69,IF('Data Entry'!AB320="","","No aplica")))))))</f>
        <v/>
      </c>
      <c r="F317" s="65" t="str">
        <f>IF('Data Entry'!AG320="Benethamine benzylpenicillin",0.65,IF('Data Entry'!AG320="Benzathine benzylpenicillin",0.74,IF('Data Entry'!AG320="Cefapirin benzathine",0.41,IF('Data Entry'!AG320="Cefalexin benzathine",0.36,IF('Data Entry'!AG320="Cloxacillin benzathine",0.43,IF('Data Entry'!AG320="Oxacillin benzathine",0.69,IF('Data Entry'!AG320="","","No aplica")))))))</f>
        <v/>
      </c>
      <c r="G317" s="65" t="str">
        <f>IF('Data Entry'!AJ320="Benethamine benzylpenicillin",0.65,IF('Data Entry'!AJ320="Benzathine benzylpenicillin",0.74,IF('Data Entry'!AJ320="Cefapirin benzathine",0.41,IF('Data Entry'!AJ320="Cefalexin benzathine",0.36,IF('Data Entry'!AJ320="Cloxacillin benzathine",0.43,IF('Data Entry'!AJ320="Oxacillin benzathine",0.69,IF('Data Entry'!AJ320="","","No aplica")))))))</f>
        <v/>
      </c>
      <c r="H317" s="65" t="str">
        <f>IF('Data Entry'!AM320="Benethamine benzylpenicillin",0.65,IF('Data Entry'!AM320="Benzathine benzylpenicillin",0.74,IF('Data Entry'!AM320="Cefapirin benzathine",0.41,IF('Data Entry'!AM320="Cefalexin benzathine",0.36,IF('Data Entry'!AM320="Cloxacillin benzathine",0.43,IF('Data Entry'!AM320="Oxacillin benzathine",0.69,IF('Data Entry'!AM320="","","No aplica")))))))</f>
        <v/>
      </c>
    </row>
    <row r="318" spans="5:8">
      <c r="E318" s="65" t="str">
        <f>IF('Data Entry'!AB321="Benethamine benzylpenicillin",0.65,IF('Data Entry'!AB321="Benzathine benzylpenicillin",0.74,IF('Data Entry'!AB321="Cefapirin benzathine",0.41,IF('Data Entry'!AB321="Cefalexin benzathine",0.36,IF('Data Entry'!AB321="Cloxacillin benzathine",0.43,IF('Data Entry'!AB321="Oxacillin benzathine",0.69,IF('Data Entry'!AB321="","","No aplica")))))))</f>
        <v/>
      </c>
      <c r="F318" s="65" t="str">
        <f>IF('Data Entry'!AG321="Benethamine benzylpenicillin",0.65,IF('Data Entry'!AG321="Benzathine benzylpenicillin",0.74,IF('Data Entry'!AG321="Cefapirin benzathine",0.41,IF('Data Entry'!AG321="Cefalexin benzathine",0.36,IF('Data Entry'!AG321="Cloxacillin benzathine",0.43,IF('Data Entry'!AG321="Oxacillin benzathine",0.69,IF('Data Entry'!AG321="","","No aplica")))))))</f>
        <v/>
      </c>
      <c r="G318" s="65" t="str">
        <f>IF('Data Entry'!AJ321="Benethamine benzylpenicillin",0.65,IF('Data Entry'!AJ321="Benzathine benzylpenicillin",0.74,IF('Data Entry'!AJ321="Cefapirin benzathine",0.41,IF('Data Entry'!AJ321="Cefalexin benzathine",0.36,IF('Data Entry'!AJ321="Cloxacillin benzathine",0.43,IF('Data Entry'!AJ321="Oxacillin benzathine",0.69,IF('Data Entry'!AJ321="","","No aplica")))))))</f>
        <v/>
      </c>
      <c r="H318" s="65" t="str">
        <f>IF('Data Entry'!AM321="Benethamine benzylpenicillin",0.65,IF('Data Entry'!AM321="Benzathine benzylpenicillin",0.74,IF('Data Entry'!AM321="Cefapirin benzathine",0.41,IF('Data Entry'!AM321="Cefalexin benzathine",0.36,IF('Data Entry'!AM321="Cloxacillin benzathine",0.43,IF('Data Entry'!AM321="Oxacillin benzathine",0.69,IF('Data Entry'!AM321="","","No aplica")))))))</f>
        <v/>
      </c>
    </row>
    <row r="319" spans="5:8">
      <c r="E319" s="65" t="str">
        <f>IF('Data Entry'!AB322="Benethamine benzylpenicillin",0.65,IF('Data Entry'!AB322="Benzathine benzylpenicillin",0.74,IF('Data Entry'!AB322="Cefapirin benzathine",0.41,IF('Data Entry'!AB322="Cefalexin benzathine",0.36,IF('Data Entry'!AB322="Cloxacillin benzathine",0.43,IF('Data Entry'!AB322="Oxacillin benzathine",0.69,IF('Data Entry'!AB322="","","No aplica")))))))</f>
        <v/>
      </c>
      <c r="F319" s="65" t="str">
        <f>IF('Data Entry'!AG322="Benethamine benzylpenicillin",0.65,IF('Data Entry'!AG322="Benzathine benzylpenicillin",0.74,IF('Data Entry'!AG322="Cefapirin benzathine",0.41,IF('Data Entry'!AG322="Cefalexin benzathine",0.36,IF('Data Entry'!AG322="Cloxacillin benzathine",0.43,IF('Data Entry'!AG322="Oxacillin benzathine",0.69,IF('Data Entry'!AG322="","","No aplica")))))))</f>
        <v/>
      </c>
      <c r="G319" s="65" t="str">
        <f>IF('Data Entry'!AJ322="Benethamine benzylpenicillin",0.65,IF('Data Entry'!AJ322="Benzathine benzylpenicillin",0.74,IF('Data Entry'!AJ322="Cefapirin benzathine",0.41,IF('Data Entry'!AJ322="Cefalexin benzathine",0.36,IF('Data Entry'!AJ322="Cloxacillin benzathine",0.43,IF('Data Entry'!AJ322="Oxacillin benzathine",0.69,IF('Data Entry'!AJ322="","","No aplica")))))))</f>
        <v/>
      </c>
      <c r="H319" s="65" t="str">
        <f>IF('Data Entry'!AM322="Benethamine benzylpenicillin",0.65,IF('Data Entry'!AM322="Benzathine benzylpenicillin",0.74,IF('Data Entry'!AM322="Cefapirin benzathine",0.41,IF('Data Entry'!AM322="Cefalexin benzathine",0.36,IF('Data Entry'!AM322="Cloxacillin benzathine",0.43,IF('Data Entry'!AM322="Oxacillin benzathine",0.69,IF('Data Entry'!AM322="","","No aplica")))))))</f>
        <v/>
      </c>
    </row>
    <row r="320" spans="5:8">
      <c r="E320" s="65" t="str">
        <f>IF('Data Entry'!AB323="Benethamine benzylpenicillin",0.65,IF('Data Entry'!AB323="Benzathine benzylpenicillin",0.74,IF('Data Entry'!AB323="Cefapirin benzathine",0.41,IF('Data Entry'!AB323="Cefalexin benzathine",0.36,IF('Data Entry'!AB323="Cloxacillin benzathine",0.43,IF('Data Entry'!AB323="Oxacillin benzathine",0.69,IF('Data Entry'!AB323="","","No aplica")))))))</f>
        <v/>
      </c>
      <c r="F320" s="65" t="str">
        <f>IF('Data Entry'!AG323="Benethamine benzylpenicillin",0.65,IF('Data Entry'!AG323="Benzathine benzylpenicillin",0.74,IF('Data Entry'!AG323="Cefapirin benzathine",0.41,IF('Data Entry'!AG323="Cefalexin benzathine",0.36,IF('Data Entry'!AG323="Cloxacillin benzathine",0.43,IF('Data Entry'!AG323="Oxacillin benzathine",0.69,IF('Data Entry'!AG323="","","No aplica")))))))</f>
        <v/>
      </c>
      <c r="G320" s="65" t="str">
        <f>IF('Data Entry'!AJ323="Benethamine benzylpenicillin",0.65,IF('Data Entry'!AJ323="Benzathine benzylpenicillin",0.74,IF('Data Entry'!AJ323="Cefapirin benzathine",0.41,IF('Data Entry'!AJ323="Cefalexin benzathine",0.36,IF('Data Entry'!AJ323="Cloxacillin benzathine",0.43,IF('Data Entry'!AJ323="Oxacillin benzathine",0.69,IF('Data Entry'!AJ323="","","No aplica")))))))</f>
        <v/>
      </c>
      <c r="H320" s="65" t="str">
        <f>IF('Data Entry'!AM323="Benethamine benzylpenicillin",0.65,IF('Data Entry'!AM323="Benzathine benzylpenicillin",0.74,IF('Data Entry'!AM323="Cefapirin benzathine",0.41,IF('Data Entry'!AM323="Cefalexin benzathine",0.36,IF('Data Entry'!AM323="Cloxacillin benzathine",0.43,IF('Data Entry'!AM323="Oxacillin benzathine",0.69,IF('Data Entry'!AM323="","","No aplica")))))))</f>
        <v/>
      </c>
    </row>
    <row r="321" spans="5:8">
      <c r="E321" s="65" t="str">
        <f>IF('Data Entry'!AB324="Benethamine benzylpenicillin",0.65,IF('Data Entry'!AB324="Benzathine benzylpenicillin",0.74,IF('Data Entry'!AB324="Cefapirin benzathine",0.41,IF('Data Entry'!AB324="Cefalexin benzathine",0.36,IF('Data Entry'!AB324="Cloxacillin benzathine",0.43,IF('Data Entry'!AB324="Oxacillin benzathine",0.69,IF('Data Entry'!AB324="","","No aplica")))))))</f>
        <v/>
      </c>
      <c r="F321" s="65" t="str">
        <f>IF('Data Entry'!AG324="Benethamine benzylpenicillin",0.65,IF('Data Entry'!AG324="Benzathine benzylpenicillin",0.74,IF('Data Entry'!AG324="Cefapirin benzathine",0.41,IF('Data Entry'!AG324="Cefalexin benzathine",0.36,IF('Data Entry'!AG324="Cloxacillin benzathine",0.43,IF('Data Entry'!AG324="Oxacillin benzathine",0.69,IF('Data Entry'!AG324="","","No aplica")))))))</f>
        <v/>
      </c>
      <c r="G321" s="65" t="str">
        <f>IF('Data Entry'!AJ324="Benethamine benzylpenicillin",0.65,IF('Data Entry'!AJ324="Benzathine benzylpenicillin",0.74,IF('Data Entry'!AJ324="Cefapirin benzathine",0.41,IF('Data Entry'!AJ324="Cefalexin benzathine",0.36,IF('Data Entry'!AJ324="Cloxacillin benzathine",0.43,IF('Data Entry'!AJ324="Oxacillin benzathine",0.69,IF('Data Entry'!AJ324="","","No aplica")))))))</f>
        <v/>
      </c>
      <c r="H321" s="65" t="str">
        <f>IF('Data Entry'!AM324="Benethamine benzylpenicillin",0.65,IF('Data Entry'!AM324="Benzathine benzylpenicillin",0.74,IF('Data Entry'!AM324="Cefapirin benzathine",0.41,IF('Data Entry'!AM324="Cefalexin benzathine",0.36,IF('Data Entry'!AM324="Cloxacillin benzathine",0.43,IF('Data Entry'!AM324="Oxacillin benzathine",0.69,IF('Data Entry'!AM324="","","No aplica")))))))</f>
        <v/>
      </c>
    </row>
    <row r="322" spans="5:8">
      <c r="E322" s="65" t="str">
        <f>IF('Data Entry'!AB325="Benethamine benzylpenicillin",0.65,IF('Data Entry'!AB325="Benzathine benzylpenicillin",0.74,IF('Data Entry'!AB325="Cefapirin benzathine",0.41,IF('Data Entry'!AB325="Cefalexin benzathine",0.36,IF('Data Entry'!AB325="Cloxacillin benzathine",0.43,IF('Data Entry'!AB325="Oxacillin benzathine",0.69,IF('Data Entry'!AB325="","","No aplica")))))))</f>
        <v/>
      </c>
      <c r="F322" s="65" t="str">
        <f>IF('Data Entry'!AG325="Benethamine benzylpenicillin",0.65,IF('Data Entry'!AG325="Benzathine benzylpenicillin",0.74,IF('Data Entry'!AG325="Cefapirin benzathine",0.41,IF('Data Entry'!AG325="Cefalexin benzathine",0.36,IF('Data Entry'!AG325="Cloxacillin benzathine",0.43,IF('Data Entry'!AG325="Oxacillin benzathine",0.69,IF('Data Entry'!AG325="","","No aplica")))))))</f>
        <v/>
      </c>
      <c r="G322" s="65" t="str">
        <f>IF('Data Entry'!AJ325="Benethamine benzylpenicillin",0.65,IF('Data Entry'!AJ325="Benzathine benzylpenicillin",0.74,IF('Data Entry'!AJ325="Cefapirin benzathine",0.41,IF('Data Entry'!AJ325="Cefalexin benzathine",0.36,IF('Data Entry'!AJ325="Cloxacillin benzathine",0.43,IF('Data Entry'!AJ325="Oxacillin benzathine",0.69,IF('Data Entry'!AJ325="","","No aplica")))))))</f>
        <v/>
      </c>
      <c r="H322" s="65" t="str">
        <f>IF('Data Entry'!AM325="Benethamine benzylpenicillin",0.65,IF('Data Entry'!AM325="Benzathine benzylpenicillin",0.74,IF('Data Entry'!AM325="Cefapirin benzathine",0.41,IF('Data Entry'!AM325="Cefalexin benzathine",0.36,IF('Data Entry'!AM325="Cloxacillin benzathine",0.43,IF('Data Entry'!AM325="Oxacillin benzathine",0.69,IF('Data Entry'!AM325="","","No aplica")))))))</f>
        <v/>
      </c>
    </row>
    <row r="323" spans="5:8">
      <c r="E323" s="65" t="str">
        <f>IF('Data Entry'!AB326="Benethamine benzylpenicillin",0.65,IF('Data Entry'!AB326="Benzathine benzylpenicillin",0.74,IF('Data Entry'!AB326="Cefapirin benzathine",0.41,IF('Data Entry'!AB326="Cefalexin benzathine",0.36,IF('Data Entry'!AB326="Cloxacillin benzathine",0.43,IF('Data Entry'!AB326="Oxacillin benzathine",0.69,IF('Data Entry'!AB326="","","No aplica")))))))</f>
        <v/>
      </c>
      <c r="F323" s="65" t="str">
        <f>IF('Data Entry'!AG326="Benethamine benzylpenicillin",0.65,IF('Data Entry'!AG326="Benzathine benzylpenicillin",0.74,IF('Data Entry'!AG326="Cefapirin benzathine",0.41,IF('Data Entry'!AG326="Cefalexin benzathine",0.36,IF('Data Entry'!AG326="Cloxacillin benzathine",0.43,IF('Data Entry'!AG326="Oxacillin benzathine",0.69,IF('Data Entry'!AG326="","","No aplica")))))))</f>
        <v/>
      </c>
      <c r="G323" s="65" t="str">
        <f>IF('Data Entry'!AJ326="Benethamine benzylpenicillin",0.65,IF('Data Entry'!AJ326="Benzathine benzylpenicillin",0.74,IF('Data Entry'!AJ326="Cefapirin benzathine",0.41,IF('Data Entry'!AJ326="Cefalexin benzathine",0.36,IF('Data Entry'!AJ326="Cloxacillin benzathine",0.43,IF('Data Entry'!AJ326="Oxacillin benzathine",0.69,IF('Data Entry'!AJ326="","","No aplica")))))))</f>
        <v/>
      </c>
      <c r="H323" s="65" t="str">
        <f>IF('Data Entry'!AM326="Benethamine benzylpenicillin",0.65,IF('Data Entry'!AM326="Benzathine benzylpenicillin",0.74,IF('Data Entry'!AM326="Cefapirin benzathine",0.41,IF('Data Entry'!AM326="Cefalexin benzathine",0.36,IF('Data Entry'!AM326="Cloxacillin benzathine",0.43,IF('Data Entry'!AM326="Oxacillin benzathine",0.69,IF('Data Entry'!AM326="","","No aplica")))))))</f>
        <v/>
      </c>
    </row>
    <row r="324" spans="5:8">
      <c r="E324" s="65" t="str">
        <f>IF('Data Entry'!AB327="Benethamine benzylpenicillin",0.65,IF('Data Entry'!AB327="Benzathine benzylpenicillin",0.74,IF('Data Entry'!AB327="Cefapirin benzathine",0.41,IF('Data Entry'!AB327="Cefalexin benzathine",0.36,IF('Data Entry'!AB327="Cloxacillin benzathine",0.43,IF('Data Entry'!AB327="Oxacillin benzathine",0.69,IF('Data Entry'!AB327="","","No aplica")))))))</f>
        <v/>
      </c>
      <c r="F324" s="65" t="str">
        <f>IF('Data Entry'!AG327="Benethamine benzylpenicillin",0.65,IF('Data Entry'!AG327="Benzathine benzylpenicillin",0.74,IF('Data Entry'!AG327="Cefapirin benzathine",0.41,IF('Data Entry'!AG327="Cefalexin benzathine",0.36,IF('Data Entry'!AG327="Cloxacillin benzathine",0.43,IF('Data Entry'!AG327="Oxacillin benzathine",0.69,IF('Data Entry'!AG327="","","No aplica")))))))</f>
        <v/>
      </c>
      <c r="G324" s="65" t="str">
        <f>IF('Data Entry'!AJ327="Benethamine benzylpenicillin",0.65,IF('Data Entry'!AJ327="Benzathine benzylpenicillin",0.74,IF('Data Entry'!AJ327="Cefapirin benzathine",0.41,IF('Data Entry'!AJ327="Cefalexin benzathine",0.36,IF('Data Entry'!AJ327="Cloxacillin benzathine",0.43,IF('Data Entry'!AJ327="Oxacillin benzathine",0.69,IF('Data Entry'!AJ327="","","No aplica")))))))</f>
        <v/>
      </c>
      <c r="H324" s="65" t="str">
        <f>IF('Data Entry'!AM327="Benethamine benzylpenicillin",0.65,IF('Data Entry'!AM327="Benzathine benzylpenicillin",0.74,IF('Data Entry'!AM327="Cefapirin benzathine",0.41,IF('Data Entry'!AM327="Cefalexin benzathine",0.36,IF('Data Entry'!AM327="Cloxacillin benzathine",0.43,IF('Data Entry'!AM327="Oxacillin benzathine",0.69,IF('Data Entry'!AM327="","","No aplica")))))))</f>
        <v/>
      </c>
    </row>
    <row r="325" spans="5:8">
      <c r="E325" s="65" t="str">
        <f>IF('Data Entry'!AB328="Benethamine benzylpenicillin",0.65,IF('Data Entry'!AB328="Benzathine benzylpenicillin",0.74,IF('Data Entry'!AB328="Cefapirin benzathine",0.41,IF('Data Entry'!AB328="Cefalexin benzathine",0.36,IF('Data Entry'!AB328="Cloxacillin benzathine",0.43,IF('Data Entry'!AB328="Oxacillin benzathine",0.69,IF('Data Entry'!AB328="","","No aplica")))))))</f>
        <v/>
      </c>
      <c r="F325" s="65" t="str">
        <f>IF('Data Entry'!AG328="Benethamine benzylpenicillin",0.65,IF('Data Entry'!AG328="Benzathine benzylpenicillin",0.74,IF('Data Entry'!AG328="Cefapirin benzathine",0.41,IF('Data Entry'!AG328="Cefalexin benzathine",0.36,IF('Data Entry'!AG328="Cloxacillin benzathine",0.43,IF('Data Entry'!AG328="Oxacillin benzathine",0.69,IF('Data Entry'!AG328="","","No aplica")))))))</f>
        <v/>
      </c>
      <c r="G325" s="65" t="str">
        <f>IF('Data Entry'!AJ328="Benethamine benzylpenicillin",0.65,IF('Data Entry'!AJ328="Benzathine benzylpenicillin",0.74,IF('Data Entry'!AJ328="Cefapirin benzathine",0.41,IF('Data Entry'!AJ328="Cefalexin benzathine",0.36,IF('Data Entry'!AJ328="Cloxacillin benzathine",0.43,IF('Data Entry'!AJ328="Oxacillin benzathine",0.69,IF('Data Entry'!AJ328="","","No aplica")))))))</f>
        <v/>
      </c>
      <c r="H325" s="65" t="str">
        <f>IF('Data Entry'!AM328="Benethamine benzylpenicillin",0.65,IF('Data Entry'!AM328="Benzathine benzylpenicillin",0.74,IF('Data Entry'!AM328="Cefapirin benzathine",0.41,IF('Data Entry'!AM328="Cefalexin benzathine",0.36,IF('Data Entry'!AM328="Cloxacillin benzathine",0.43,IF('Data Entry'!AM328="Oxacillin benzathine",0.69,IF('Data Entry'!AM328="","","No aplica")))))))</f>
        <v/>
      </c>
    </row>
    <row r="326" spans="5:8">
      <c r="E326" s="65" t="str">
        <f>IF('Data Entry'!AB329="Benethamine benzylpenicillin",0.65,IF('Data Entry'!AB329="Benzathine benzylpenicillin",0.74,IF('Data Entry'!AB329="Cefapirin benzathine",0.41,IF('Data Entry'!AB329="Cefalexin benzathine",0.36,IF('Data Entry'!AB329="Cloxacillin benzathine",0.43,IF('Data Entry'!AB329="Oxacillin benzathine",0.69,IF('Data Entry'!AB329="","","No aplica")))))))</f>
        <v/>
      </c>
      <c r="F326" s="65" t="str">
        <f>IF('Data Entry'!AG329="Benethamine benzylpenicillin",0.65,IF('Data Entry'!AG329="Benzathine benzylpenicillin",0.74,IF('Data Entry'!AG329="Cefapirin benzathine",0.41,IF('Data Entry'!AG329="Cefalexin benzathine",0.36,IF('Data Entry'!AG329="Cloxacillin benzathine",0.43,IF('Data Entry'!AG329="Oxacillin benzathine",0.69,IF('Data Entry'!AG329="","","No aplica")))))))</f>
        <v/>
      </c>
      <c r="G326" s="65" t="str">
        <f>IF('Data Entry'!AJ329="Benethamine benzylpenicillin",0.65,IF('Data Entry'!AJ329="Benzathine benzylpenicillin",0.74,IF('Data Entry'!AJ329="Cefapirin benzathine",0.41,IF('Data Entry'!AJ329="Cefalexin benzathine",0.36,IF('Data Entry'!AJ329="Cloxacillin benzathine",0.43,IF('Data Entry'!AJ329="Oxacillin benzathine",0.69,IF('Data Entry'!AJ329="","","No aplica")))))))</f>
        <v/>
      </c>
      <c r="H326" s="65" t="str">
        <f>IF('Data Entry'!AM329="Benethamine benzylpenicillin",0.65,IF('Data Entry'!AM329="Benzathine benzylpenicillin",0.74,IF('Data Entry'!AM329="Cefapirin benzathine",0.41,IF('Data Entry'!AM329="Cefalexin benzathine",0.36,IF('Data Entry'!AM329="Cloxacillin benzathine",0.43,IF('Data Entry'!AM329="Oxacillin benzathine",0.69,IF('Data Entry'!AM329="","","No aplica")))))))</f>
        <v/>
      </c>
    </row>
    <row r="327" spans="5:8">
      <c r="E327" s="65" t="str">
        <f>IF('Data Entry'!AB330="Benethamine benzylpenicillin",0.65,IF('Data Entry'!AB330="Benzathine benzylpenicillin",0.74,IF('Data Entry'!AB330="Cefapirin benzathine",0.41,IF('Data Entry'!AB330="Cefalexin benzathine",0.36,IF('Data Entry'!AB330="Cloxacillin benzathine",0.43,IF('Data Entry'!AB330="Oxacillin benzathine",0.69,IF('Data Entry'!AB330="","","No aplica")))))))</f>
        <v/>
      </c>
      <c r="F327" s="65" t="str">
        <f>IF('Data Entry'!AG330="Benethamine benzylpenicillin",0.65,IF('Data Entry'!AG330="Benzathine benzylpenicillin",0.74,IF('Data Entry'!AG330="Cefapirin benzathine",0.41,IF('Data Entry'!AG330="Cefalexin benzathine",0.36,IF('Data Entry'!AG330="Cloxacillin benzathine",0.43,IF('Data Entry'!AG330="Oxacillin benzathine",0.69,IF('Data Entry'!AG330="","","No aplica")))))))</f>
        <v/>
      </c>
      <c r="G327" s="65" t="str">
        <f>IF('Data Entry'!AJ330="Benethamine benzylpenicillin",0.65,IF('Data Entry'!AJ330="Benzathine benzylpenicillin",0.74,IF('Data Entry'!AJ330="Cefapirin benzathine",0.41,IF('Data Entry'!AJ330="Cefalexin benzathine",0.36,IF('Data Entry'!AJ330="Cloxacillin benzathine",0.43,IF('Data Entry'!AJ330="Oxacillin benzathine",0.69,IF('Data Entry'!AJ330="","","No aplica")))))))</f>
        <v/>
      </c>
      <c r="H327" s="65" t="str">
        <f>IF('Data Entry'!AM330="Benethamine benzylpenicillin",0.65,IF('Data Entry'!AM330="Benzathine benzylpenicillin",0.74,IF('Data Entry'!AM330="Cefapirin benzathine",0.41,IF('Data Entry'!AM330="Cefalexin benzathine",0.36,IF('Data Entry'!AM330="Cloxacillin benzathine",0.43,IF('Data Entry'!AM330="Oxacillin benzathine",0.69,IF('Data Entry'!AM330="","","No aplica")))))))</f>
        <v/>
      </c>
    </row>
    <row r="328" spans="5:8">
      <c r="E328" s="65" t="str">
        <f>IF('Data Entry'!AB331="Benethamine benzylpenicillin",0.65,IF('Data Entry'!AB331="Benzathine benzylpenicillin",0.74,IF('Data Entry'!AB331="Cefapirin benzathine",0.41,IF('Data Entry'!AB331="Cefalexin benzathine",0.36,IF('Data Entry'!AB331="Cloxacillin benzathine",0.43,IF('Data Entry'!AB331="Oxacillin benzathine",0.69,IF('Data Entry'!AB331="","","No aplica")))))))</f>
        <v/>
      </c>
      <c r="F328" s="65" t="str">
        <f>IF('Data Entry'!AG331="Benethamine benzylpenicillin",0.65,IF('Data Entry'!AG331="Benzathine benzylpenicillin",0.74,IF('Data Entry'!AG331="Cefapirin benzathine",0.41,IF('Data Entry'!AG331="Cefalexin benzathine",0.36,IF('Data Entry'!AG331="Cloxacillin benzathine",0.43,IF('Data Entry'!AG331="Oxacillin benzathine",0.69,IF('Data Entry'!AG331="","","No aplica")))))))</f>
        <v/>
      </c>
      <c r="G328" s="65" t="str">
        <f>IF('Data Entry'!AJ331="Benethamine benzylpenicillin",0.65,IF('Data Entry'!AJ331="Benzathine benzylpenicillin",0.74,IF('Data Entry'!AJ331="Cefapirin benzathine",0.41,IF('Data Entry'!AJ331="Cefalexin benzathine",0.36,IF('Data Entry'!AJ331="Cloxacillin benzathine",0.43,IF('Data Entry'!AJ331="Oxacillin benzathine",0.69,IF('Data Entry'!AJ331="","","No aplica")))))))</f>
        <v/>
      </c>
      <c r="H328" s="65" t="str">
        <f>IF('Data Entry'!AM331="Benethamine benzylpenicillin",0.65,IF('Data Entry'!AM331="Benzathine benzylpenicillin",0.74,IF('Data Entry'!AM331="Cefapirin benzathine",0.41,IF('Data Entry'!AM331="Cefalexin benzathine",0.36,IF('Data Entry'!AM331="Cloxacillin benzathine",0.43,IF('Data Entry'!AM331="Oxacillin benzathine",0.69,IF('Data Entry'!AM331="","","No aplica")))))))</f>
        <v/>
      </c>
    </row>
    <row r="329" spans="5:8">
      <c r="E329" s="65" t="str">
        <f>IF('Data Entry'!AB332="Benethamine benzylpenicillin",0.65,IF('Data Entry'!AB332="Benzathine benzylpenicillin",0.74,IF('Data Entry'!AB332="Cefapirin benzathine",0.41,IF('Data Entry'!AB332="Cefalexin benzathine",0.36,IF('Data Entry'!AB332="Cloxacillin benzathine",0.43,IF('Data Entry'!AB332="Oxacillin benzathine",0.69,IF('Data Entry'!AB332="","","No aplica")))))))</f>
        <v/>
      </c>
      <c r="F329" s="65" t="str">
        <f>IF('Data Entry'!AG332="Benethamine benzylpenicillin",0.65,IF('Data Entry'!AG332="Benzathine benzylpenicillin",0.74,IF('Data Entry'!AG332="Cefapirin benzathine",0.41,IF('Data Entry'!AG332="Cefalexin benzathine",0.36,IF('Data Entry'!AG332="Cloxacillin benzathine",0.43,IF('Data Entry'!AG332="Oxacillin benzathine",0.69,IF('Data Entry'!AG332="","","No aplica")))))))</f>
        <v/>
      </c>
      <c r="G329" s="65" t="str">
        <f>IF('Data Entry'!AJ332="Benethamine benzylpenicillin",0.65,IF('Data Entry'!AJ332="Benzathine benzylpenicillin",0.74,IF('Data Entry'!AJ332="Cefapirin benzathine",0.41,IF('Data Entry'!AJ332="Cefalexin benzathine",0.36,IF('Data Entry'!AJ332="Cloxacillin benzathine",0.43,IF('Data Entry'!AJ332="Oxacillin benzathine",0.69,IF('Data Entry'!AJ332="","","No aplica")))))))</f>
        <v/>
      </c>
      <c r="H329" s="65" t="str">
        <f>IF('Data Entry'!AM332="Benethamine benzylpenicillin",0.65,IF('Data Entry'!AM332="Benzathine benzylpenicillin",0.74,IF('Data Entry'!AM332="Cefapirin benzathine",0.41,IF('Data Entry'!AM332="Cefalexin benzathine",0.36,IF('Data Entry'!AM332="Cloxacillin benzathine",0.43,IF('Data Entry'!AM332="Oxacillin benzathine",0.69,IF('Data Entry'!AM332="","","No aplica")))))))</f>
        <v/>
      </c>
    </row>
    <row r="330" spans="5:8">
      <c r="E330" s="65" t="str">
        <f>IF('Data Entry'!AB333="Benethamine benzylpenicillin",0.65,IF('Data Entry'!AB333="Benzathine benzylpenicillin",0.74,IF('Data Entry'!AB333="Cefapirin benzathine",0.41,IF('Data Entry'!AB333="Cefalexin benzathine",0.36,IF('Data Entry'!AB333="Cloxacillin benzathine",0.43,IF('Data Entry'!AB333="Oxacillin benzathine",0.69,IF('Data Entry'!AB333="","","No aplica")))))))</f>
        <v/>
      </c>
      <c r="F330" s="65" t="str">
        <f>IF('Data Entry'!AG333="Benethamine benzylpenicillin",0.65,IF('Data Entry'!AG333="Benzathine benzylpenicillin",0.74,IF('Data Entry'!AG333="Cefapirin benzathine",0.41,IF('Data Entry'!AG333="Cefalexin benzathine",0.36,IF('Data Entry'!AG333="Cloxacillin benzathine",0.43,IF('Data Entry'!AG333="Oxacillin benzathine",0.69,IF('Data Entry'!AG333="","","No aplica")))))))</f>
        <v/>
      </c>
      <c r="G330" s="65" t="str">
        <f>IF('Data Entry'!AJ333="Benethamine benzylpenicillin",0.65,IF('Data Entry'!AJ333="Benzathine benzylpenicillin",0.74,IF('Data Entry'!AJ333="Cefapirin benzathine",0.41,IF('Data Entry'!AJ333="Cefalexin benzathine",0.36,IF('Data Entry'!AJ333="Cloxacillin benzathine",0.43,IF('Data Entry'!AJ333="Oxacillin benzathine",0.69,IF('Data Entry'!AJ333="","","No aplica")))))))</f>
        <v/>
      </c>
      <c r="H330" s="65" t="str">
        <f>IF('Data Entry'!AM333="Benethamine benzylpenicillin",0.65,IF('Data Entry'!AM333="Benzathine benzylpenicillin",0.74,IF('Data Entry'!AM333="Cefapirin benzathine",0.41,IF('Data Entry'!AM333="Cefalexin benzathine",0.36,IF('Data Entry'!AM333="Cloxacillin benzathine",0.43,IF('Data Entry'!AM333="Oxacillin benzathine",0.69,IF('Data Entry'!AM333="","","No aplica")))))))</f>
        <v/>
      </c>
    </row>
    <row r="331" spans="5:8">
      <c r="E331" s="65" t="str">
        <f>IF('Data Entry'!AB334="Benethamine benzylpenicillin",0.65,IF('Data Entry'!AB334="Benzathine benzylpenicillin",0.74,IF('Data Entry'!AB334="Cefapirin benzathine",0.41,IF('Data Entry'!AB334="Cefalexin benzathine",0.36,IF('Data Entry'!AB334="Cloxacillin benzathine",0.43,IF('Data Entry'!AB334="Oxacillin benzathine",0.69,IF('Data Entry'!AB334="","","No aplica")))))))</f>
        <v/>
      </c>
      <c r="F331" s="65" t="str">
        <f>IF('Data Entry'!AG334="Benethamine benzylpenicillin",0.65,IF('Data Entry'!AG334="Benzathine benzylpenicillin",0.74,IF('Data Entry'!AG334="Cefapirin benzathine",0.41,IF('Data Entry'!AG334="Cefalexin benzathine",0.36,IF('Data Entry'!AG334="Cloxacillin benzathine",0.43,IF('Data Entry'!AG334="Oxacillin benzathine",0.69,IF('Data Entry'!AG334="","","No aplica")))))))</f>
        <v/>
      </c>
      <c r="G331" s="65" t="str">
        <f>IF('Data Entry'!AJ334="Benethamine benzylpenicillin",0.65,IF('Data Entry'!AJ334="Benzathine benzylpenicillin",0.74,IF('Data Entry'!AJ334="Cefapirin benzathine",0.41,IF('Data Entry'!AJ334="Cefalexin benzathine",0.36,IF('Data Entry'!AJ334="Cloxacillin benzathine",0.43,IF('Data Entry'!AJ334="Oxacillin benzathine",0.69,IF('Data Entry'!AJ334="","","No aplica")))))))</f>
        <v/>
      </c>
      <c r="H331" s="65" t="str">
        <f>IF('Data Entry'!AM334="Benethamine benzylpenicillin",0.65,IF('Data Entry'!AM334="Benzathine benzylpenicillin",0.74,IF('Data Entry'!AM334="Cefapirin benzathine",0.41,IF('Data Entry'!AM334="Cefalexin benzathine",0.36,IF('Data Entry'!AM334="Cloxacillin benzathine",0.43,IF('Data Entry'!AM334="Oxacillin benzathine",0.69,IF('Data Entry'!AM334="","","No aplica")))))))</f>
        <v/>
      </c>
    </row>
    <row r="332" spans="5:8">
      <c r="E332" s="65" t="str">
        <f>IF('Data Entry'!AB335="Benethamine benzylpenicillin",0.65,IF('Data Entry'!AB335="Benzathine benzylpenicillin",0.74,IF('Data Entry'!AB335="Cefapirin benzathine",0.41,IF('Data Entry'!AB335="Cefalexin benzathine",0.36,IF('Data Entry'!AB335="Cloxacillin benzathine",0.43,IF('Data Entry'!AB335="Oxacillin benzathine",0.69,IF('Data Entry'!AB335="","","No aplica")))))))</f>
        <v/>
      </c>
      <c r="F332" s="65" t="str">
        <f>IF('Data Entry'!AG335="Benethamine benzylpenicillin",0.65,IF('Data Entry'!AG335="Benzathine benzylpenicillin",0.74,IF('Data Entry'!AG335="Cefapirin benzathine",0.41,IF('Data Entry'!AG335="Cefalexin benzathine",0.36,IF('Data Entry'!AG335="Cloxacillin benzathine",0.43,IF('Data Entry'!AG335="Oxacillin benzathine",0.69,IF('Data Entry'!AG335="","","No aplica")))))))</f>
        <v/>
      </c>
      <c r="G332" s="65" t="str">
        <f>IF('Data Entry'!AJ335="Benethamine benzylpenicillin",0.65,IF('Data Entry'!AJ335="Benzathine benzylpenicillin",0.74,IF('Data Entry'!AJ335="Cefapirin benzathine",0.41,IF('Data Entry'!AJ335="Cefalexin benzathine",0.36,IF('Data Entry'!AJ335="Cloxacillin benzathine",0.43,IF('Data Entry'!AJ335="Oxacillin benzathine",0.69,IF('Data Entry'!AJ335="","","No aplica")))))))</f>
        <v/>
      </c>
      <c r="H332" s="65" t="str">
        <f>IF('Data Entry'!AM335="Benethamine benzylpenicillin",0.65,IF('Data Entry'!AM335="Benzathine benzylpenicillin",0.74,IF('Data Entry'!AM335="Cefapirin benzathine",0.41,IF('Data Entry'!AM335="Cefalexin benzathine",0.36,IF('Data Entry'!AM335="Cloxacillin benzathine",0.43,IF('Data Entry'!AM335="Oxacillin benzathine",0.69,IF('Data Entry'!AM335="","","No aplica")))))))</f>
        <v/>
      </c>
    </row>
    <row r="333" spans="5:8">
      <c r="E333" s="65" t="str">
        <f>IF('Data Entry'!AB336="Benethamine benzylpenicillin",0.65,IF('Data Entry'!AB336="Benzathine benzylpenicillin",0.74,IF('Data Entry'!AB336="Cefapirin benzathine",0.41,IF('Data Entry'!AB336="Cefalexin benzathine",0.36,IF('Data Entry'!AB336="Cloxacillin benzathine",0.43,IF('Data Entry'!AB336="Oxacillin benzathine",0.69,IF('Data Entry'!AB336="","","No aplica")))))))</f>
        <v/>
      </c>
      <c r="F333" s="65" t="str">
        <f>IF('Data Entry'!AG336="Benethamine benzylpenicillin",0.65,IF('Data Entry'!AG336="Benzathine benzylpenicillin",0.74,IF('Data Entry'!AG336="Cefapirin benzathine",0.41,IF('Data Entry'!AG336="Cefalexin benzathine",0.36,IF('Data Entry'!AG336="Cloxacillin benzathine",0.43,IF('Data Entry'!AG336="Oxacillin benzathine",0.69,IF('Data Entry'!AG336="","","No aplica")))))))</f>
        <v/>
      </c>
      <c r="G333" s="65" t="str">
        <f>IF('Data Entry'!AJ336="Benethamine benzylpenicillin",0.65,IF('Data Entry'!AJ336="Benzathine benzylpenicillin",0.74,IF('Data Entry'!AJ336="Cefapirin benzathine",0.41,IF('Data Entry'!AJ336="Cefalexin benzathine",0.36,IF('Data Entry'!AJ336="Cloxacillin benzathine",0.43,IF('Data Entry'!AJ336="Oxacillin benzathine",0.69,IF('Data Entry'!AJ336="","","No aplica")))))))</f>
        <v/>
      </c>
      <c r="H333" s="65" t="str">
        <f>IF('Data Entry'!AM336="Benethamine benzylpenicillin",0.65,IF('Data Entry'!AM336="Benzathine benzylpenicillin",0.74,IF('Data Entry'!AM336="Cefapirin benzathine",0.41,IF('Data Entry'!AM336="Cefalexin benzathine",0.36,IF('Data Entry'!AM336="Cloxacillin benzathine",0.43,IF('Data Entry'!AM336="Oxacillin benzathine",0.69,IF('Data Entry'!AM336="","","No aplica")))))))</f>
        <v/>
      </c>
    </row>
    <row r="334" spans="5:8">
      <c r="E334" s="65" t="str">
        <f>IF('Data Entry'!AB337="Benethamine benzylpenicillin",0.65,IF('Data Entry'!AB337="Benzathine benzylpenicillin",0.74,IF('Data Entry'!AB337="Cefapirin benzathine",0.41,IF('Data Entry'!AB337="Cefalexin benzathine",0.36,IF('Data Entry'!AB337="Cloxacillin benzathine",0.43,IF('Data Entry'!AB337="Oxacillin benzathine",0.69,IF('Data Entry'!AB337="","","No aplica")))))))</f>
        <v/>
      </c>
      <c r="F334" s="65" t="str">
        <f>IF('Data Entry'!AG337="Benethamine benzylpenicillin",0.65,IF('Data Entry'!AG337="Benzathine benzylpenicillin",0.74,IF('Data Entry'!AG337="Cefapirin benzathine",0.41,IF('Data Entry'!AG337="Cefalexin benzathine",0.36,IF('Data Entry'!AG337="Cloxacillin benzathine",0.43,IF('Data Entry'!AG337="Oxacillin benzathine",0.69,IF('Data Entry'!AG337="","","No aplica")))))))</f>
        <v/>
      </c>
      <c r="G334" s="65" t="str">
        <f>IF('Data Entry'!AJ337="Benethamine benzylpenicillin",0.65,IF('Data Entry'!AJ337="Benzathine benzylpenicillin",0.74,IF('Data Entry'!AJ337="Cefapirin benzathine",0.41,IF('Data Entry'!AJ337="Cefalexin benzathine",0.36,IF('Data Entry'!AJ337="Cloxacillin benzathine",0.43,IF('Data Entry'!AJ337="Oxacillin benzathine",0.69,IF('Data Entry'!AJ337="","","No aplica")))))))</f>
        <v/>
      </c>
      <c r="H334" s="65" t="str">
        <f>IF('Data Entry'!AM337="Benethamine benzylpenicillin",0.65,IF('Data Entry'!AM337="Benzathine benzylpenicillin",0.74,IF('Data Entry'!AM337="Cefapirin benzathine",0.41,IF('Data Entry'!AM337="Cefalexin benzathine",0.36,IF('Data Entry'!AM337="Cloxacillin benzathine",0.43,IF('Data Entry'!AM337="Oxacillin benzathine",0.69,IF('Data Entry'!AM337="","","No aplica")))))))</f>
        <v/>
      </c>
    </row>
    <row r="335" spans="5:8">
      <c r="E335" s="65" t="str">
        <f>IF('Data Entry'!AB338="Benethamine benzylpenicillin",0.65,IF('Data Entry'!AB338="Benzathine benzylpenicillin",0.74,IF('Data Entry'!AB338="Cefapirin benzathine",0.41,IF('Data Entry'!AB338="Cefalexin benzathine",0.36,IF('Data Entry'!AB338="Cloxacillin benzathine",0.43,IF('Data Entry'!AB338="Oxacillin benzathine",0.69,IF('Data Entry'!AB338="","","No aplica")))))))</f>
        <v/>
      </c>
      <c r="F335" s="65" t="str">
        <f>IF('Data Entry'!AG338="Benethamine benzylpenicillin",0.65,IF('Data Entry'!AG338="Benzathine benzylpenicillin",0.74,IF('Data Entry'!AG338="Cefapirin benzathine",0.41,IF('Data Entry'!AG338="Cefalexin benzathine",0.36,IF('Data Entry'!AG338="Cloxacillin benzathine",0.43,IF('Data Entry'!AG338="Oxacillin benzathine",0.69,IF('Data Entry'!AG338="","","No aplica")))))))</f>
        <v/>
      </c>
      <c r="G335" s="65" t="str">
        <f>IF('Data Entry'!AJ338="Benethamine benzylpenicillin",0.65,IF('Data Entry'!AJ338="Benzathine benzylpenicillin",0.74,IF('Data Entry'!AJ338="Cefapirin benzathine",0.41,IF('Data Entry'!AJ338="Cefalexin benzathine",0.36,IF('Data Entry'!AJ338="Cloxacillin benzathine",0.43,IF('Data Entry'!AJ338="Oxacillin benzathine",0.69,IF('Data Entry'!AJ338="","","No aplica")))))))</f>
        <v/>
      </c>
      <c r="H335" s="65" t="str">
        <f>IF('Data Entry'!AM338="Benethamine benzylpenicillin",0.65,IF('Data Entry'!AM338="Benzathine benzylpenicillin",0.74,IF('Data Entry'!AM338="Cefapirin benzathine",0.41,IF('Data Entry'!AM338="Cefalexin benzathine",0.36,IF('Data Entry'!AM338="Cloxacillin benzathine",0.43,IF('Data Entry'!AM338="Oxacillin benzathine",0.69,IF('Data Entry'!AM338="","","No aplica")))))))</f>
        <v/>
      </c>
    </row>
    <row r="336" spans="5:8">
      <c r="E336" s="65" t="str">
        <f>IF('Data Entry'!AB339="Benethamine benzylpenicillin",0.65,IF('Data Entry'!AB339="Benzathine benzylpenicillin",0.74,IF('Data Entry'!AB339="Cefapirin benzathine",0.41,IF('Data Entry'!AB339="Cefalexin benzathine",0.36,IF('Data Entry'!AB339="Cloxacillin benzathine",0.43,IF('Data Entry'!AB339="Oxacillin benzathine",0.69,IF('Data Entry'!AB339="","","No aplica")))))))</f>
        <v/>
      </c>
      <c r="F336" s="65" t="str">
        <f>IF('Data Entry'!AG339="Benethamine benzylpenicillin",0.65,IF('Data Entry'!AG339="Benzathine benzylpenicillin",0.74,IF('Data Entry'!AG339="Cefapirin benzathine",0.41,IF('Data Entry'!AG339="Cefalexin benzathine",0.36,IF('Data Entry'!AG339="Cloxacillin benzathine",0.43,IF('Data Entry'!AG339="Oxacillin benzathine",0.69,IF('Data Entry'!AG339="","","No aplica")))))))</f>
        <v/>
      </c>
      <c r="G336" s="65" t="str">
        <f>IF('Data Entry'!AJ339="Benethamine benzylpenicillin",0.65,IF('Data Entry'!AJ339="Benzathine benzylpenicillin",0.74,IF('Data Entry'!AJ339="Cefapirin benzathine",0.41,IF('Data Entry'!AJ339="Cefalexin benzathine",0.36,IF('Data Entry'!AJ339="Cloxacillin benzathine",0.43,IF('Data Entry'!AJ339="Oxacillin benzathine",0.69,IF('Data Entry'!AJ339="","","No aplica")))))))</f>
        <v/>
      </c>
      <c r="H336" s="65" t="str">
        <f>IF('Data Entry'!AM339="Benethamine benzylpenicillin",0.65,IF('Data Entry'!AM339="Benzathine benzylpenicillin",0.74,IF('Data Entry'!AM339="Cefapirin benzathine",0.41,IF('Data Entry'!AM339="Cefalexin benzathine",0.36,IF('Data Entry'!AM339="Cloxacillin benzathine",0.43,IF('Data Entry'!AM339="Oxacillin benzathine",0.69,IF('Data Entry'!AM339="","","No aplica")))))))</f>
        <v/>
      </c>
    </row>
    <row r="337" spans="5:8">
      <c r="E337" s="65" t="str">
        <f>IF('Data Entry'!AB340="Benethamine benzylpenicillin",0.65,IF('Data Entry'!AB340="Benzathine benzylpenicillin",0.74,IF('Data Entry'!AB340="Cefapirin benzathine",0.41,IF('Data Entry'!AB340="Cefalexin benzathine",0.36,IF('Data Entry'!AB340="Cloxacillin benzathine",0.43,IF('Data Entry'!AB340="Oxacillin benzathine",0.69,IF('Data Entry'!AB340="","","No aplica")))))))</f>
        <v/>
      </c>
      <c r="F337" s="65" t="str">
        <f>IF('Data Entry'!AG340="Benethamine benzylpenicillin",0.65,IF('Data Entry'!AG340="Benzathine benzylpenicillin",0.74,IF('Data Entry'!AG340="Cefapirin benzathine",0.41,IF('Data Entry'!AG340="Cefalexin benzathine",0.36,IF('Data Entry'!AG340="Cloxacillin benzathine",0.43,IF('Data Entry'!AG340="Oxacillin benzathine",0.69,IF('Data Entry'!AG340="","","No aplica")))))))</f>
        <v/>
      </c>
      <c r="G337" s="65" t="str">
        <f>IF('Data Entry'!AJ340="Benethamine benzylpenicillin",0.65,IF('Data Entry'!AJ340="Benzathine benzylpenicillin",0.74,IF('Data Entry'!AJ340="Cefapirin benzathine",0.41,IF('Data Entry'!AJ340="Cefalexin benzathine",0.36,IF('Data Entry'!AJ340="Cloxacillin benzathine",0.43,IF('Data Entry'!AJ340="Oxacillin benzathine",0.69,IF('Data Entry'!AJ340="","","No aplica")))))))</f>
        <v/>
      </c>
      <c r="H337" s="65" t="str">
        <f>IF('Data Entry'!AM340="Benethamine benzylpenicillin",0.65,IF('Data Entry'!AM340="Benzathine benzylpenicillin",0.74,IF('Data Entry'!AM340="Cefapirin benzathine",0.41,IF('Data Entry'!AM340="Cefalexin benzathine",0.36,IF('Data Entry'!AM340="Cloxacillin benzathine",0.43,IF('Data Entry'!AM340="Oxacillin benzathine",0.69,IF('Data Entry'!AM340="","","No aplica")))))))</f>
        <v/>
      </c>
    </row>
    <row r="338" spans="5:8">
      <c r="E338" s="65" t="str">
        <f>IF('Data Entry'!AB341="Benethamine benzylpenicillin",0.65,IF('Data Entry'!AB341="Benzathine benzylpenicillin",0.74,IF('Data Entry'!AB341="Cefapirin benzathine",0.41,IF('Data Entry'!AB341="Cefalexin benzathine",0.36,IF('Data Entry'!AB341="Cloxacillin benzathine",0.43,IF('Data Entry'!AB341="Oxacillin benzathine",0.69,IF('Data Entry'!AB341="","","No aplica")))))))</f>
        <v/>
      </c>
      <c r="F338" s="65" t="str">
        <f>IF('Data Entry'!AG341="Benethamine benzylpenicillin",0.65,IF('Data Entry'!AG341="Benzathine benzylpenicillin",0.74,IF('Data Entry'!AG341="Cefapirin benzathine",0.41,IF('Data Entry'!AG341="Cefalexin benzathine",0.36,IF('Data Entry'!AG341="Cloxacillin benzathine",0.43,IF('Data Entry'!AG341="Oxacillin benzathine",0.69,IF('Data Entry'!AG341="","","No aplica")))))))</f>
        <v/>
      </c>
      <c r="G338" s="65" t="str">
        <f>IF('Data Entry'!AJ341="Benethamine benzylpenicillin",0.65,IF('Data Entry'!AJ341="Benzathine benzylpenicillin",0.74,IF('Data Entry'!AJ341="Cefapirin benzathine",0.41,IF('Data Entry'!AJ341="Cefalexin benzathine",0.36,IF('Data Entry'!AJ341="Cloxacillin benzathine",0.43,IF('Data Entry'!AJ341="Oxacillin benzathine",0.69,IF('Data Entry'!AJ341="","","No aplica")))))))</f>
        <v/>
      </c>
      <c r="H338" s="65" t="str">
        <f>IF('Data Entry'!AM341="Benethamine benzylpenicillin",0.65,IF('Data Entry'!AM341="Benzathine benzylpenicillin",0.74,IF('Data Entry'!AM341="Cefapirin benzathine",0.41,IF('Data Entry'!AM341="Cefalexin benzathine",0.36,IF('Data Entry'!AM341="Cloxacillin benzathine",0.43,IF('Data Entry'!AM341="Oxacillin benzathine",0.69,IF('Data Entry'!AM341="","","No aplica")))))))</f>
        <v/>
      </c>
    </row>
    <row r="339" spans="5:8">
      <c r="E339" s="65" t="str">
        <f>IF('Data Entry'!AB342="Benethamine benzylpenicillin",0.65,IF('Data Entry'!AB342="Benzathine benzylpenicillin",0.74,IF('Data Entry'!AB342="Cefapirin benzathine",0.41,IF('Data Entry'!AB342="Cefalexin benzathine",0.36,IF('Data Entry'!AB342="Cloxacillin benzathine",0.43,IF('Data Entry'!AB342="Oxacillin benzathine",0.69,IF('Data Entry'!AB342="","","No aplica")))))))</f>
        <v/>
      </c>
      <c r="F339" s="65" t="str">
        <f>IF('Data Entry'!AG342="Benethamine benzylpenicillin",0.65,IF('Data Entry'!AG342="Benzathine benzylpenicillin",0.74,IF('Data Entry'!AG342="Cefapirin benzathine",0.41,IF('Data Entry'!AG342="Cefalexin benzathine",0.36,IF('Data Entry'!AG342="Cloxacillin benzathine",0.43,IF('Data Entry'!AG342="Oxacillin benzathine",0.69,IF('Data Entry'!AG342="","","No aplica")))))))</f>
        <v/>
      </c>
      <c r="G339" s="65" t="str">
        <f>IF('Data Entry'!AJ342="Benethamine benzylpenicillin",0.65,IF('Data Entry'!AJ342="Benzathine benzylpenicillin",0.74,IF('Data Entry'!AJ342="Cefapirin benzathine",0.41,IF('Data Entry'!AJ342="Cefalexin benzathine",0.36,IF('Data Entry'!AJ342="Cloxacillin benzathine",0.43,IF('Data Entry'!AJ342="Oxacillin benzathine",0.69,IF('Data Entry'!AJ342="","","No aplica")))))))</f>
        <v/>
      </c>
      <c r="H339" s="65" t="str">
        <f>IF('Data Entry'!AM342="Benethamine benzylpenicillin",0.65,IF('Data Entry'!AM342="Benzathine benzylpenicillin",0.74,IF('Data Entry'!AM342="Cefapirin benzathine",0.41,IF('Data Entry'!AM342="Cefalexin benzathine",0.36,IF('Data Entry'!AM342="Cloxacillin benzathine",0.43,IF('Data Entry'!AM342="Oxacillin benzathine",0.69,IF('Data Entry'!AM342="","","No aplica")))))))</f>
        <v/>
      </c>
    </row>
    <row r="340" spans="5:8">
      <c r="E340" s="65" t="str">
        <f>IF('Data Entry'!AB343="Benethamine benzylpenicillin",0.65,IF('Data Entry'!AB343="Benzathine benzylpenicillin",0.74,IF('Data Entry'!AB343="Cefapirin benzathine",0.41,IF('Data Entry'!AB343="Cefalexin benzathine",0.36,IF('Data Entry'!AB343="Cloxacillin benzathine",0.43,IF('Data Entry'!AB343="Oxacillin benzathine",0.69,IF('Data Entry'!AB343="","","No aplica")))))))</f>
        <v/>
      </c>
      <c r="F340" s="65" t="str">
        <f>IF('Data Entry'!AG343="Benethamine benzylpenicillin",0.65,IF('Data Entry'!AG343="Benzathine benzylpenicillin",0.74,IF('Data Entry'!AG343="Cefapirin benzathine",0.41,IF('Data Entry'!AG343="Cefalexin benzathine",0.36,IF('Data Entry'!AG343="Cloxacillin benzathine",0.43,IF('Data Entry'!AG343="Oxacillin benzathine",0.69,IF('Data Entry'!AG343="","","No aplica")))))))</f>
        <v/>
      </c>
      <c r="G340" s="65" t="str">
        <f>IF('Data Entry'!AJ343="Benethamine benzylpenicillin",0.65,IF('Data Entry'!AJ343="Benzathine benzylpenicillin",0.74,IF('Data Entry'!AJ343="Cefapirin benzathine",0.41,IF('Data Entry'!AJ343="Cefalexin benzathine",0.36,IF('Data Entry'!AJ343="Cloxacillin benzathine",0.43,IF('Data Entry'!AJ343="Oxacillin benzathine",0.69,IF('Data Entry'!AJ343="","","No aplica")))))))</f>
        <v/>
      </c>
      <c r="H340" s="65" t="str">
        <f>IF('Data Entry'!AM343="Benethamine benzylpenicillin",0.65,IF('Data Entry'!AM343="Benzathine benzylpenicillin",0.74,IF('Data Entry'!AM343="Cefapirin benzathine",0.41,IF('Data Entry'!AM343="Cefalexin benzathine",0.36,IF('Data Entry'!AM343="Cloxacillin benzathine",0.43,IF('Data Entry'!AM343="Oxacillin benzathine",0.69,IF('Data Entry'!AM343="","","No aplica")))))))</f>
        <v/>
      </c>
    </row>
    <row r="341" spans="5:8">
      <c r="E341" s="65" t="str">
        <f>IF('Data Entry'!AB344="Benethamine benzylpenicillin",0.65,IF('Data Entry'!AB344="Benzathine benzylpenicillin",0.74,IF('Data Entry'!AB344="Cefapirin benzathine",0.41,IF('Data Entry'!AB344="Cefalexin benzathine",0.36,IF('Data Entry'!AB344="Cloxacillin benzathine",0.43,IF('Data Entry'!AB344="Oxacillin benzathine",0.69,IF('Data Entry'!AB344="","","No aplica")))))))</f>
        <v/>
      </c>
      <c r="F341" s="65" t="str">
        <f>IF('Data Entry'!AG344="Benethamine benzylpenicillin",0.65,IF('Data Entry'!AG344="Benzathine benzylpenicillin",0.74,IF('Data Entry'!AG344="Cefapirin benzathine",0.41,IF('Data Entry'!AG344="Cefalexin benzathine",0.36,IF('Data Entry'!AG344="Cloxacillin benzathine",0.43,IF('Data Entry'!AG344="Oxacillin benzathine",0.69,IF('Data Entry'!AG344="","","No aplica")))))))</f>
        <v/>
      </c>
      <c r="G341" s="65" t="str">
        <f>IF('Data Entry'!AJ344="Benethamine benzylpenicillin",0.65,IF('Data Entry'!AJ344="Benzathine benzylpenicillin",0.74,IF('Data Entry'!AJ344="Cefapirin benzathine",0.41,IF('Data Entry'!AJ344="Cefalexin benzathine",0.36,IF('Data Entry'!AJ344="Cloxacillin benzathine",0.43,IF('Data Entry'!AJ344="Oxacillin benzathine",0.69,IF('Data Entry'!AJ344="","","No aplica")))))))</f>
        <v/>
      </c>
      <c r="H341" s="65" t="str">
        <f>IF('Data Entry'!AM344="Benethamine benzylpenicillin",0.65,IF('Data Entry'!AM344="Benzathine benzylpenicillin",0.74,IF('Data Entry'!AM344="Cefapirin benzathine",0.41,IF('Data Entry'!AM344="Cefalexin benzathine",0.36,IF('Data Entry'!AM344="Cloxacillin benzathine",0.43,IF('Data Entry'!AM344="Oxacillin benzathine",0.69,IF('Data Entry'!AM344="","","No aplica")))))))</f>
        <v/>
      </c>
    </row>
    <row r="342" spans="5:8">
      <c r="E342" s="65" t="str">
        <f>IF('Data Entry'!AB345="Benethamine benzylpenicillin",0.65,IF('Data Entry'!AB345="Benzathine benzylpenicillin",0.74,IF('Data Entry'!AB345="Cefapirin benzathine",0.41,IF('Data Entry'!AB345="Cefalexin benzathine",0.36,IF('Data Entry'!AB345="Cloxacillin benzathine",0.43,IF('Data Entry'!AB345="Oxacillin benzathine",0.69,IF('Data Entry'!AB345="","","No aplica")))))))</f>
        <v/>
      </c>
      <c r="F342" s="65" t="str">
        <f>IF('Data Entry'!AG345="Benethamine benzylpenicillin",0.65,IF('Data Entry'!AG345="Benzathine benzylpenicillin",0.74,IF('Data Entry'!AG345="Cefapirin benzathine",0.41,IF('Data Entry'!AG345="Cefalexin benzathine",0.36,IF('Data Entry'!AG345="Cloxacillin benzathine",0.43,IF('Data Entry'!AG345="Oxacillin benzathine",0.69,IF('Data Entry'!AG345="","","No aplica")))))))</f>
        <v/>
      </c>
      <c r="G342" s="65" t="str">
        <f>IF('Data Entry'!AJ345="Benethamine benzylpenicillin",0.65,IF('Data Entry'!AJ345="Benzathine benzylpenicillin",0.74,IF('Data Entry'!AJ345="Cefapirin benzathine",0.41,IF('Data Entry'!AJ345="Cefalexin benzathine",0.36,IF('Data Entry'!AJ345="Cloxacillin benzathine",0.43,IF('Data Entry'!AJ345="Oxacillin benzathine",0.69,IF('Data Entry'!AJ345="","","No aplica")))))))</f>
        <v/>
      </c>
      <c r="H342" s="65" t="str">
        <f>IF('Data Entry'!AM345="Benethamine benzylpenicillin",0.65,IF('Data Entry'!AM345="Benzathine benzylpenicillin",0.74,IF('Data Entry'!AM345="Cefapirin benzathine",0.41,IF('Data Entry'!AM345="Cefalexin benzathine",0.36,IF('Data Entry'!AM345="Cloxacillin benzathine",0.43,IF('Data Entry'!AM345="Oxacillin benzathine",0.69,IF('Data Entry'!AM345="","","No aplica")))))))</f>
        <v/>
      </c>
    </row>
    <row r="343" spans="5:8">
      <c r="E343" s="65" t="str">
        <f>IF('Data Entry'!AB346="Benethamine benzylpenicillin",0.65,IF('Data Entry'!AB346="Benzathine benzylpenicillin",0.74,IF('Data Entry'!AB346="Cefapirin benzathine",0.41,IF('Data Entry'!AB346="Cefalexin benzathine",0.36,IF('Data Entry'!AB346="Cloxacillin benzathine",0.43,IF('Data Entry'!AB346="Oxacillin benzathine",0.69,IF('Data Entry'!AB346="","","No aplica")))))))</f>
        <v/>
      </c>
      <c r="F343" s="65" t="str">
        <f>IF('Data Entry'!AG346="Benethamine benzylpenicillin",0.65,IF('Data Entry'!AG346="Benzathine benzylpenicillin",0.74,IF('Data Entry'!AG346="Cefapirin benzathine",0.41,IF('Data Entry'!AG346="Cefalexin benzathine",0.36,IF('Data Entry'!AG346="Cloxacillin benzathine",0.43,IF('Data Entry'!AG346="Oxacillin benzathine",0.69,IF('Data Entry'!AG346="","","No aplica")))))))</f>
        <v/>
      </c>
      <c r="G343" s="65" t="str">
        <f>IF('Data Entry'!AJ346="Benethamine benzylpenicillin",0.65,IF('Data Entry'!AJ346="Benzathine benzylpenicillin",0.74,IF('Data Entry'!AJ346="Cefapirin benzathine",0.41,IF('Data Entry'!AJ346="Cefalexin benzathine",0.36,IF('Data Entry'!AJ346="Cloxacillin benzathine",0.43,IF('Data Entry'!AJ346="Oxacillin benzathine",0.69,IF('Data Entry'!AJ346="","","No aplica")))))))</f>
        <v/>
      </c>
      <c r="H343" s="65" t="str">
        <f>IF('Data Entry'!AM346="Benethamine benzylpenicillin",0.65,IF('Data Entry'!AM346="Benzathine benzylpenicillin",0.74,IF('Data Entry'!AM346="Cefapirin benzathine",0.41,IF('Data Entry'!AM346="Cefalexin benzathine",0.36,IF('Data Entry'!AM346="Cloxacillin benzathine",0.43,IF('Data Entry'!AM346="Oxacillin benzathine",0.69,IF('Data Entry'!AM346="","","No aplica")))))))</f>
        <v/>
      </c>
    </row>
    <row r="344" spans="5:8">
      <c r="E344" s="65" t="str">
        <f>IF('Data Entry'!AB347="Benethamine benzylpenicillin",0.65,IF('Data Entry'!AB347="Benzathine benzylpenicillin",0.74,IF('Data Entry'!AB347="Cefapirin benzathine",0.41,IF('Data Entry'!AB347="Cefalexin benzathine",0.36,IF('Data Entry'!AB347="Cloxacillin benzathine",0.43,IF('Data Entry'!AB347="Oxacillin benzathine",0.69,IF('Data Entry'!AB347="","","No aplica")))))))</f>
        <v/>
      </c>
      <c r="F344" s="65" t="str">
        <f>IF('Data Entry'!AG347="Benethamine benzylpenicillin",0.65,IF('Data Entry'!AG347="Benzathine benzylpenicillin",0.74,IF('Data Entry'!AG347="Cefapirin benzathine",0.41,IF('Data Entry'!AG347="Cefalexin benzathine",0.36,IF('Data Entry'!AG347="Cloxacillin benzathine",0.43,IF('Data Entry'!AG347="Oxacillin benzathine",0.69,IF('Data Entry'!AG347="","","No aplica")))))))</f>
        <v/>
      </c>
      <c r="G344" s="65" t="str">
        <f>IF('Data Entry'!AJ347="Benethamine benzylpenicillin",0.65,IF('Data Entry'!AJ347="Benzathine benzylpenicillin",0.74,IF('Data Entry'!AJ347="Cefapirin benzathine",0.41,IF('Data Entry'!AJ347="Cefalexin benzathine",0.36,IF('Data Entry'!AJ347="Cloxacillin benzathine",0.43,IF('Data Entry'!AJ347="Oxacillin benzathine",0.69,IF('Data Entry'!AJ347="","","No aplica")))))))</f>
        <v/>
      </c>
      <c r="H344" s="65" t="str">
        <f>IF('Data Entry'!AM347="Benethamine benzylpenicillin",0.65,IF('Data Entry'!AM347="Benzathine benzylpenicillin",0.74,IF('Data Entry'!AM347="Cefapirin benzathine",0.41,IF('Data Entry'!AM347="Cefalexin benzathine",0.36,IF('Data Entry'!AM347="Cloxacillin benzathine",0.43,IF('Data Entry'!AM347="Oxacillin benzathine",0.69,IF('Data Entry'!AM347="","","No aplica")))))))</f>
        <v/>
      </c>
    </row>
    <row r="345" spans="5:8">
      <c r="E345" s="65" t="str">
        <f>IF('Data Entry'!AB348="Benethamine benzylpenicillin",0.65,IF('Data Entry'!AB348="Benzathine benzylpenicillin",0.74,IF('Data Entry'!AB348="Cefapirin benzathine",0.41,IF('Data Entry'!AB348="Cefalexin benzathine",0.36,IF('Data Entry'!AB348="Cloxacillin benzathine",0.43,IF('Data Entry'!AB348="Oxacillin benzathine",0.69,IF('Data Entry'!AB348="","","No aplica")))))))</f>
        <v/>
      </c>
      <c r="F345" s="65" t="str">
        <f>IF('Data Entry'!AG348="Benethamine benzylpenicillin",0.65,IF('Data Entry'!AG348="Benzathine benzylpenicillin",0.74,IF('Data Entry'!AG348="Cefapirin benzathine",0.41,IF('Data Entry'!AG348="Cefalexin benzathine",0.36,IF('Data Entry'!AG348="Cloxacillin benzathine",0.43,IF('Data Entry'!AG348="Oxacillin benzathine",0.69,IF('Data Entry'!AG348="","","No aplica")))))))</f>
        <v/>
      </c>
      <c r="G345" s="65" t="str">
        <f>IF('Data Entry'!AJ348="Benethamine benzylpenicillin",0.65,IF('Data Entry'!AJ348="Benzathine benzylpenicillin",0.74,IF('Data Entry'!AJ348="Cefapirin benzathine",0.41,IF('Data Entry'!AJ348="Cefalexin benzathine",0.36,IF('Data Entry'!AJ348="Cloxacillin benzathine",0.43,IF('Data Entry'!AJ348="Oxacillin benzathine",0.69,IF('Data Entry'!AJ348="","","No aplica")))))))</f>
        <v/>
      </c>
      <c r="H345" s="65" t="str">
        <f>IF('Data Entry'!AM348="Benethamine benzylpenicillin",0.65,IF('Data Entry'!AM348="Benzathine benzylpenicillin",0.74,IF('Data Entry'!AM348="Cefapirin benzathine",0.41,IF('Data Entry'!AM348="Cefalexin benzathine",0.36,IF('Data Entry'!AM348="Cloxacillin benzathine",0.43,IF('Data Entry'!AM348="Oxacillin benzathine",0.69,IF('Data Entry'!AM348="","","No aplica")))))))</f>
        <v/>
      </c>
    </row>
    <row r="346" spans="5:8">
      <c r="E346" s="65" t="str">
        <f>IF('Data Entry'!AB349="Benethamine benzylpenicillin",0.65,IF('Data Entry'!AB349="Benzathine benzylpenicillin",0.74,IF('Data Entry'!AB349="Cefapirin benzathine",0.41,IF('Data Entry'!AB349="Cefalexin benzathine",0.36,IF('Data Entry'!AB349="Cloxacillin benzathine",0.43,IF('Data Entry'!AB349="Oxacillin benzathine",0.69,IF('Data Entry'!AB349="","","No aplica")))))))</f>
        <v/>
      </c>
      <c r="F346" s="65" t="str">
        <f>IF('Data Entry'!AG349="Benethamine benzylpenicillin",0.65,IF('Data Entry'!AG349="Benzathine benzylpenicillin",0.74,IF('Data Entry'!AG349="Cefapirin benzathine",0.41,IF('Data Entry'!AG349="Cefalexin benzathine",0.36,IF('Data Entry'!AG349="Cloxacillin benzathine",0.43,IF('Data Entry'!AG349="Oxacillin benzathine",0.69,IF('Data Entry'!AG349="","","No aplica")))))))</f>
        <v/>
      </c>
      <c r="G346" s="65" t="str">
        <f>IF('Data Entry'!AJ349="Benethamine benzylpenicillin",0.65,IF('Data Entry'!AJ349="Benzathine benzylpenicillin",0.74,IF('Data Entry'!AJ349="Cefapirin benzathine",0.41,IF('Data Entry'!AJ349="Cefalexin benzathine",0.36,IF('Data Entry'!AJ349="Cloxacillin benzathine",0.43,IF('Data Entry'!AJ349="Oxacillin benzathine",0.69,IF('Data Entry'!AJ349="","","No aplica")))))))</f>
        <v/>
      </c>
      <c r="H346" s="65" t="str">
        <f>IF('Data Entry'!AM349="Benethamine benzylpenicillin",0.65,IF('Data Entry'!AM349="Benzathine benzylpenicillin",0.74,IF('Data Entry'!AM349="Cefapirin benzathine",0.41,IF('Data Entry'!AM349="Cefalexin benzathine",0.36,IF('Data Entry'!AM349="Cloxacillin benzathine",0.43,IF('Data Entry'!AM349="Oxacillin benzathine",0.69,IF('Data Entry'!AM349="","","No aplica")))))))</f>
        <v/>
      </c>
    </row>
    <row r="347" spans="5:8">
      <c r="E347" s="65" t="str">
        <f>IF('Data Entry'!AB350="Benethamine benzylpenicillin",0.65,IF('Data Entry'!AB350="Benzathine benzylpenicillin",0.74,IF('Data Entry'!AB350="Cefapirin benzathine",0.41,IF('Data Entry'!AB350="Cefalexin benzathine",0.36,IF('Data Entry'!AB350="Cloxacillin benzathine",0.43,IF('Data Entry'!AB350="Oxacillin benzathine",0.69,IF('Data Entry'!AB350="","","No aplica")))))))</f>
        <v/>
      </c>
      <c r="F347" s="65" t="str">
        <f>IF('Data Entry'!AG350="Benethamine benzylpenicillin",0.65,IF('Data Entry'!AG350="Benzathine benzylpenicillin",0.74,IF('Data Entry'!AG350="Cefapirin benzathine",0.41,IF('Data Entry'!AG350="Cefalexin benzathine",0.36,IF('Data Entry'!AG350="Cloxacillin benzathine",0.43,IF('Data Entry'!AG350="Oxacillin benzathine",0.69,IF('Data Entry'!AG350="","","No aplica")))))))</f>
        <v/>
      </c>
      <c r="G347" s="65" t="str">
        <f>IF('Data Entry'!AJ350="Benethamine benzylpenicillin",0.65,IF('Data Entry'!AJ350="Benzathine benzylpenicillin",0.74,IF('Data Entry'!AJ350="Cefapirin benzathine",0.41,IF('Data Entry'!AJ350="Cefalexin benzathine",0.36,IF('Data Entry'!AJ350="Cloxacillin benzathine",0.43,IF('Data Entry'!AJ350="Oxacillin benzathine",0.69,IF('Data Entry'!AJ350="","","No aplica")))))))</f>
        <v/>
      </c>
      <c r="H347" s="65" t="str">
        <f>IF('Data Entry'!AM350="Benethamine benzylpenicillin",0.65,IF('Data Entry'!AM350="Benzathine benzylpenicillin",0.74,IF('Data Entry'!AM350="Cefapirin benzathine",0.41,IF('Data Entry'!AM350="Cefalexin benzathine",0.36,IF('Data Entry'!AM350="Cloxacillin benzathine",0.43,IF('Data Entry'!AM350="Oxacillin benzathine",0.69,IF('Data Entry'!AM350="","","No aplica")))))))</f>
        <v/>
      </c>
    </row>
    <row r="348" spans="5:8">
      <c r="E348" s="65" t="str">
        <f>IF('Data Entry'!AB351="Benethamine benzylpenicillin",0.65,IF('Data Entry'!AB351="Benzathine benzylpenicillin",0.74,IF('Data Entry'!AB351="Cefapirin benzathine",0.41,IF('Data Entry'!AB351="Cefalexin benzathine",0.36,IF('Data Entry'!AB351="Cloxacillin benzathine",0.43,IF('Data Entry'!AB351="Oxacillin benzathine",0.69,IF('Data Entry'!AB351="","","No aplica")))))))</f>
        <v/>
      </c>
      <c r="F348" s="65" t="str">
        <f>IF('Data Entry'!AG351="Benethamine benzylpenicillin",0.65,IF('Data Entry'!AG351="Benzathine benzylpenicillin",0.74,IF('Data Entry'!AG351="Cefapirin benzathine",0.41,IF('Data Entry'!AG351="Cefalexin benzathine",0.36,IF('Data Entry'!AG351="Cloxacillin benzathine",0.43,IF('Data Entry'!AG351="Oxacillin benzathine",0.69,IF('Data Entry'!AG351="","","No aplica")))))))</f>
        <v/>
      </c>
      <c r="G348" s="65" t="str">
        <f>IF('Data Entry'!AJ351="Benethamine benzylpenicillin",0.65,IF('Data Entry'!AJ351="Benzathine benzylpenicillin",0.74,IF('Data Entry'!AJ351="Cefapirin benzathine",0.41,IF('Data Entry'!AJ351="Cefalexin benzathine",0.36,IF('Data Entry'!AJ351="Cloxacillin benzathine",0.43,IF('Data Entry'!AJ351="Oxacillin benzathine",0.69,IF('Data Entry'!AJ351="","","No aplica")))))))</f>
        <v/>
      </c>
      <c r="H348" s="65" t="str">
        <f>IF('Data Entry'!AM351="Benethamine benzylpenicillin",0.65,IF('Data Entry'!AM351="Benzathine benzylpenicillin",0.74,IF('Data Entry'!AM351="Cefapirin benzathine",0.41,IF('Data Entry'!AM351="Cefalexin benzathine",0.36,IF('Data Entry'!AM351="Cloxacillin benzathine",0.43,IF('Data Entry'!AM351="Oxacillin benzathine",0.69,IF('Data Entry'!AM351="","","No aplica")))))))</f>
        <v/>
      </c>
    </row>
    <row r="349" spans="5:8">
      <c r="E349" s="65" t="str">
        <f>IF('Data Entry'!AB352="Benethamine benzylpenicillin",0.65,IF('Data Entry'!AB352="Benzathine benzylpenicillin",0.74,IF('Data Entry'!AB352="Cefapirin benzathine",0.41,IF('Data Entry'!AB352="Cefalexin benzathine",0.36,IF('Data Entry'!AB352="Cloxacillin benzathine",0.43,IF('Data Entry'!AB352="Oxacillin benzathine",0.69,IF('Data Entry'!AB352="","","No aplica")))))))</f>
        <v/>
      </c>
      <c r="F349" s="65" t="str">
        <f>IF('Data Entry'!AG352="Benethamine benzylpenicillin",0.65,IF('Data Entry'!AG352="Benzathine benzylpenicillin",0.74,IF('Data Entry'!AG352="Cefapirin benzathine",0.41,IF('Data Entry'!AG352="Cefalexin benzathine",0.36,IF('Data Entry'!AG352="Cloxacillin benzathine",0.43,IF('Data Entry'!AG352="Oxacillin benzathine",0.69,IF('Data Entry'!AG352="","","No aplica")))))))</f>
        <v/>
      </c>
      <c r="G349" s="65" t="str">
        <f>IF('Data Entry'!AJ352="Benethamine benzylpenicillin",0.65,IF('Data Entry'!AJ352="Benzathine benzylpenicillin",0.74,IF('Data Entry'!AJ352="Cefapirin benzathine",0.41,IF('Data Entry'!AJ352="Cefalexin benzathine",0.36,IF('Data Entry'!AJ352="Cloxacillin benzathine",0.43,IF('Data Entry'!AJ352="Oxacillin benzathine",0.69,IF('Data Entry'!AJ352="","","No aplica")))))))</f>
        <v/>
      </c>
      <c r="H349" s="65" t="str">
        <f>IF('Data Entry'!AM352="Benethamine benzylpenicillin",0.65,IF('Data Entry'!AM352="Benzathine benzylpenicillin",0.74,IF('Data Entry'!AM352="Cefapirin benzathine",0.41,IF('Data Entry'!AM352="Cefalexin benzathine",0.36,IF('Data Entry'!AM352="Cloxacillin benzathine",0.43,IF('Data Entry'!AM352="Oxacillin benzathine",0.69,IF('Data Entry'!AM352="","","No aplica")))))))</f>
        <v/>
      </c>
    </row>
    <row r="350" spans="5:8">
      <c r="E350" s="65" t="str">
        <f>IF('Data Entry'!AB353="Benethamine benzylpenicillin",0.65,IF('Data Entry'!AB353="Benzathine benzylpenicillin",0.74,IF('Data Entry'!AB353="Cefapirin benzathine",0.41,IF('Data Entry'!AB353="Cefalexin benzathine",0.36,IF('Data Entry'!AB353="Cloxacillin benzathine",0.43,IF('Data Entry'!AB353="Oxacillin benzathine",0.69,IF('Data Entry'!AB353="","","No aplica")))))))</f>
        <v/>
      </c>
      <c r="F350" s="65" t="str">
        <f>IF('Data Entry'!AG353="Benethamine benzylpenicillin",0.65,IF('Data Entry'!AG353="Benzathine benzylpenicillin",0.74,IF('Data Entry'!AG353="Cefapirin benzathine",0.41,IF('Data Entry'!AG353="Cefalexin benzathine",0.36,IF('Data Entry'!AG353="Cloxacillin benzathine",0.43,IF('Data Entry'!AG353="Oxacillin benzathine",0.69,IF('Data Entry'!AG353="","","No aplica")))))))</f>
        <v/>
      </c>
      <c r="G350" s="65" t="str">
        <f>IF('Data Entry'!AJ353="Benethamine benzylpenicillin",0.65,IF('Data Entry'!AJ353="Benzathine benzylpenicillin",0.74,IF('Data Entry'!AJ353="Cefapirin benzathine",0.41,IF('Data Entry'!AJ353="Cefalexin benzathine",0.36,IF('Data Entry'!AJ353="Cloxacillin benzathine",0.43,IF('Data Entry'!AJ353="Oxacillin benzathine",0.69,IF('Data Entry'!AJ353="","","No aplica")))))))</f>
        <v/>
      </c>
      <c r="H350" s="65" t="str">
        <f>IF('Data Entry'!AM353="Benethamine benzylpenicillin",0.65,IF('Data Entry'!AM353="Benzathine benzylpenicillin",0.74,IF('Data Entry'!AM353="Cefapirin benzathine",0.41,IF('Data Entry'!AM353="Cefalexin benzathine",0.36,IF('Data Entry'!AM353="Cloxacillin benzathine",0.43,IF('Data Entry'!AM353="Oxacillin benzathine",0.69,IF('Data Entry'!AM353="","","No aplica")))))))</f>
        <v/>
      </c>
    </row>
    <row r="351" spans="5:8">
      <c r="E351" s="65" t="str">
        <f>IF('Data Entry'!AB354="Benethamine benzylpenicillin",0.65,IF('Data Entry'!AB354="Benzathine benzylpenicillin",0.74,IF('Data Entry'!AB354="Cefapirin benzathine",0.41,IF('Data Entry'!AB354="Cefalexin benzathine",0.36,IF('Data Entry'!AB354="Cloxacillin benzathine",0.43,IF('Data Entry'!AB354="Oxacillin benzathine",0.69,IF('Data Entry'!AB354="","","No aplica")))))))</f>
        <v/>
      </c>
      <c r="F351" s="65" t="str">
        <f>IF('Data Entry'!AG354="Benethamine benzylpenicillin",0.65,IF('Data Entry'!AG354="Benzathine benzylpenicillin",0.74,IF('Data Entry'!AG354="Cefapirin benzathine",0.41,IF('Data Entry'!AG354="Cefalexin benzathine",0.36,IF('Data Entry'!AG354="Cloxacillin benzathine",0.43,IF('Data Entry'!AG354="Oxacillin benzathine",0.69,IF('Data Entry'!AG354="","","No aplica")))))))</f>
        <v/>
      </c>
      <c r="G351" s="65" t="str">
        <f>IF('Data Entry'!AJ354="Benethamine benzylpenicillin",0.65,IF('Data Entry'!AJ354="Benzathine benzylpenicillin",0.74,IF('Data Entry'!AJ354="Cefapirin benzathine",0.41,IF('Data Entry'!AJ354="Cefalexin benzathine",0.36,IF('Data Entry'!AJ354="Cloxacillin benzathine",0.43,IF('Data Entry'!AJ354="Oxacillin benzathine",0.69,IF('Data Entry'!AJ354="","","No aplica")))))))</f>
        <v/>
      </c>
      <c r="H351" s="65" t="str">
        <f>IF('Data Entry'!AM354="Benethamine benzylpenicillin",0.65,IF('Data Entry'!AM354="Benzathine benzylpenicillin",0.74,IF('Data Entry'!AM354="Cefapirin benzathine",0.41,IF('Data Entry'!AM354="Cefalexin benzathine",0.36,IF('Data Entry'!AM354="Cloxacillin benzathine",0.43,IF('Data Entry'!AM354="Oxacillin benzathine",0.69,IF('Data Entry'!AM354="","","No aplica")))))))</f>
        <v/>
      </c>
    </row>
    <row r="352" spans="5:8">
      <c r="E352" s="65" t="str">
        <f>IF('Data Entry'!AB355="Benethamine benzylpenicillin",0.65,IF('Data Entry'!AB355="Benzathine benzylpenicillin",0.74,IF('Data Entry'!AB355="Cefapirin benzathine",0.41,IF('Data Entry'!AB355="Cefalexin benzathine",0.36,IF('Data Entry'!AB355="Cloxacillin benzathine",0.43,IF('Data Entry'!AB355="Oxacillin benzathine",0.69,IF('Data Entry'!AB355="","","No aplica")))))))</f>
        <v/>
      </c>
      <c r="F352" s="65" t="str">
        <f>IF('Data Entry'!AG355="Benethamine benzylpenicillin",0.65,IF('Data Entry'!AG355="Benzathine benzylpenicillin",0.74,IF('Data Entry'!AG355="Cefapirin benzathine",0.41,IF('Data Entry'!AG355="Cefalexin benzathine",0.36,IF('Data Entry'!AG355="Cloxacillin benzathine",0.43,IF('Data Entry'!AG355="Oxacillin benzathine",0.69,IF('Data Entry'!AG355="","","No aplica")))))))</f>
        <v/>
      </c>
      <c r="G352" s="65" t="str">
        <f>IF('Data Entry'!AJ355="Benethamine benzylpenicillin",0.65,IF('Data Entry'!AJ355="Benzathine benzylpenicillin",0.74,IF('Data Entry'!AJ355="Cefapirin benzathine",0.41,IF('Data Entry'!AJ355="Cefalexin benzathine",0.36,IF('Data Entry'!AJ355="Cloxacillin benzathine",0.43,IF('Data Entry'!AJ355="Oxacillin benzathine",0.69,IF('Data Entry'!AJ355="","","No aplica")))))))</f>
        <v/>
      </c>
      <c r="H352" s="65" t="str">
        <f>IF('Data Entry'!AM355="Benethamine benzylpenicillin",0.65,IF('Data Entry'!AM355="Benzathine benzylpenicillin",0.74,IF('Data Entry'!AM355="Cefapirin benzathine",0.41,IF('Data Entry'!AM355="Cefalexin benzathine",0.36,IF('Data Entry'!AM355="Cloxacillin benzathine",0.43,IF('Data Entry'!AM355="Oxacillin benzathine",0.69,IF('Data Entry'!AM355="","","No aplica")))))))</f>
        <v/>
      </c>
    </row>
    <row r="353" spans="5:8">
      <c r="E353" s="65" t="str">
        <f>IF('Data Entry'!AB356="Benethamine benzylpenicillin",0.65,IF('Data Entry'!AB356="Benzathine benzylpenicillin",0.74,IF('Data Entry'!AB356="Cefapirin benzathine",0.41,IF('Data Entry'!AB356="Cefalexin benzathine",0.36,IF('Data Entry'!AB356="Cloxacillin benzathine",0.43,IF('Data Entry'!AB356="Oxacillin benzathine",0.69,IF('Data Entry'!AB356="","","No aplica")))))))</f>
        <v/>
      </c>
      <c r="F353" s="65" t="str">
        <f>IF('Data Entry'!AG356="Benethamine benzylpenicillin",0.65,IF('Data Entry'!AG356="Benzathine benzylpenicillin",0.74,IF('Data Entry'!AG356="Cefapirin benzathine",0.41,IF('Data Entry'!AG356="Cefalexin benzathine",0.36,IF('Data Entry'!AG356="Cloxacillin benzathine",0.43,IF('Data Entry'!AG356="Oxacillin benzathine",0.69,IF('Data Entry'!AG356="","","No aplica")))))))</f>
        <v/>
      </c>
      <c r="G353" s="65" t="str">
        <f>IF('Data Entry'!AJ356="Benethamine benzylpenicillin",0.65,IF('Data Entry'!AJ356="Benzathine benzylpenicillin",0.74,IF('Data Entry'!AJ356="Cefapirin benzathine",0.41,IF('Data Entry'!AJ356="Cefalexin benzathine",0.36,IF('Data Entry'!AJ356="Cloxacillin benzathine",0.43,IF('Data Entry'!AJ356="Oxacillin benzathine",0.69,IF('Data Entry'!AJ356="","","No aplica")))))))</f>
        <v/>
      </c>
      <c r="H353" s="65" t="str">
        <f>IF('Data Entry'!AM356="Benethamine benzylpenicillin",0.65,IF('Data Entry'!AM356="Benzathine benzylpenicillin",0.74,IF('Data Entry'!AM356="Cefapirin benzathine",0.41,IF('Data Entry'!AM356="Cefalexin benzathine",0.36,IF('Data Entry'!AM356="Cloxacillin benzathine",0.43,IF('Data Entry'!AM356="Oxacillin benzathine",0.69,IF('Data Entry'!AM356="","","No aplica")))))))</f>
        <v/>
      </c>
    </row>
    <row r="354" spans="5:8">
      <c r="E354" s="65" t="str">
        <f>IF('Data Entry'!AB357="Benethamine benzylpenicillin",0.65,IF('Data Entry'!AB357="Benzathine benzylpenicillin",0.74,IF('Data Entry'!AB357="Cefapirin benzathine",0.41,IF('Data Entry'!AB357="Cefalexin benzathine",0.36,IF('Data Entry'!AB357="Cloxacillin benzathine",0.43,IF('Data Entry'!AB357="Oxacillin benzathine",0.69,IF('Data Entry'!AB357="","","No aplica")))))))</f>
        <v/>
      </c>
      <c r="F354" s="65" t="str">
        <f>IF('Data Entry'!AG357="Benethamine benzylpenicillin",0.65,IF('Data Entry'!AG357="Benzathine benzylpenicillin",0.74,IF('Data Entry'!AG357="Cefapirin benzathine",0.41,IF('Data Entry'!AG357="Cefalexin benzathine",0.36,IF('Data Entry'!AG357="Cloxacillin benzathine",0.43,IF('Data Entry'!AG357="Oxacillin benzathine",0.69,IF('Data Entry'!AG357="","","No aplica")))))))</f>
        <v/>
      </c>
      <c r="G354" s="65" t="str">
        <f>IF('Data Entry'!AJ357="Benethamine benzylpenicillin",0.65,IF('Data Entry'!AJ357="Benzathine benzylpenicillin",0.74,IF('Data Entry'!AJ357="Cefapirin benzathine",0.41,IF('Data Entry'!AJ357="Cefalexin benzathine",0.36,IF('Data Entry'!AJ357="Cloxacillin benzathine",0.43,IF('Data Entry'!AJ357="Oxacillin benzathine",0.69,IF('Data Entry'!AJ357="","","No aplica")))))))</f>
        <v/>
      </c>
      <c r="H354" s="65" t="str">
        <f>IF('Data Entry'!AM357="Benethamine benzylpenicillin",0.65,IF('Data Entry'!AM357="Benzathine benzylpenicillin",0.74,IF('Data Entry'!AM357="Cefapirin benzathine",0.41,IF('Data Entry'!AM357="Cefalexin benzathine",0.36,IF('Data Entry'!AM357="Cloxacillin benzathine",0.43,IF('Data Entry'!AM357="Oxacillin benzathine",0.69,IF('Data Entry'!AM357="","","No aplica")))))))</f>
        <v/>
      </c>
    </row>
    <row r="355" spans="5:8">
      <c r="E355" s="65" t="str">
        <f>IF('Data Entry'!AB358="Benethamine benzylpenicillin",0.65,IF('Data Entry'!AB358="Benzathine benzylpenicillin",0.74,IF('Data Entry'!AB358="Cefapirin benzathine",0.41,IF('Data Entry'!AB358="Cefalexin benzathine",0.36,IF('Data Entry'!AB358="Cloxacillin benzathine",0.43,IF('Data Entry'!AB358="Oxacillin benzathine",0.69,IF('Data Entry'!AB358="","","No aplica")))))))</f>
        <v/>
      </c>
      <c r="F355" s="65" t="str">
        <f>IF('Data Entry'!AG358="Benethamine benzylpenicillin",0.65,IF('Data Entry'!AG358="Benzathine benzylpenicillin",0.74,IF('Data Entry'!AG358="Cefapirin benzathine",0.41,IF('Data Entry'!AG358="Cefalexin benzathine",0.36,IF('Data Entry'!AG358="Cloxacillin benzathine",0.43,IF('Data Entry'!AG358="Oxacillin benzathine",0.69,IF('Data Entry'!AG358="","","No aplica")))))))</f>
        <v/>
      </c>
      <c r="G355" s="65" t="str">
        <f>IF('Data Entry'!AJ358="Benethamine benzylpenicillin",0.65,IF('Data Entry'!AJ358="Benzathine benzylpenicillin",0.74,IF('Data Entry'!AJ358="Cefapirin benzathine",0.41,IF('Data Entry'!AJ358="Cefalexin benzathine",0.36,IF('Data Entry'!AJ358="Cloxacillin benzathine",0.43,IF('Data Entry'!AJ358="Oxacillin benzathine",0.69,IF('Data Entry'!AJ358="","","No aplica")))))))</f>
        <v/>
      </c>
      <c r="H355" s="65" t="str">
        <f>IF('Data Entry'!AM358="Benethamine benzylpenicillin",0.65,IF('Data Entry'!AM358="Benzathine benzylpenicillin",0.74,IF('Data Entry'!AM358="Cefapirin benzathine",0.41,IF('Data Entry'!AM358="Cefalexin benzathine",0.36,IF('Data Entry'!AM358="Cloxacillin benzathine",0.43,IF('Data Entry'!AM358="Oxacillin benzathine",0.69,IF('Data Entry'!AM358="","","No aplica")))))))</f>
        <v/>
      </c>
    </row>
    <row r="356" spans="5:8">
      <c r="E356" s="65" t="str">
        <f>IF('Data Entry'!AB359="Benethamine benzylpenicillin",0.65,IF('Data Entry'!AB359="Benzathine benzylpenicillin",0.74,IF('Data Entry'!AB359="Cefapirin benzathine",0.41,IF('Data Entry'!AB359="Cefalexin benzathine",0.36,IF('Data Entry'!AB359="Cloxacillin benzathine",0.43,IF('Data Entry'!AB359="Oxacillin benzathine",0.69,IF('Data Entry'!AB359="","","No aplica")))))))</f>
        <v/>
      </c>
      <c r="F356" s="65" t="str">
        <f>IF('Data Entry'!AG359="Benethamine benzylpenicillin",0.65,IF('Data Entry'!AG359="Benzathine benzylpenicillin",0.74,IF('Data Entry'!AG359="Cefapirin benzathine",0.41,IF('Data Entry'!AG359="Cefalexin benzathine",0.36,IF('Data Entry'!AG359="Cloxacillin benzathine",0.43,IF('Data Entry'!AG359="Oxacillin benzathine",0.69,IF('Data Entry'!AG359="","","No aplica")))))))</f>
        <v/>
      </c>
      <c r="G356" s="65" t="str">
        <f>IF('Data Entry'!AJ359="Benethamine benzylpenicillin",0.65,IF('Data Entry'!AJ359="Benzathine benzylpenicillin",0.74,IF('Data Entry'!AJ359="Cefapirin benzathine",0.41,IF('Data Entry'!AJ359="Cefalexin benzathine",0.36,IF('Data Entry'!AJ359="Cloxacillin benzathine",0.43,IF('Data Entry'!AJ359="Oxacillin benzathine",0.69,IF('Data Entry'!AJ359="","","No aplica")))))))</f>
        <v/>
      </c>
      <c r="H356" s="65" t="str">
        <f>IF('Data Entry'!AM359="Benethamine benzylpenicillin",0.65,IF('Data Entry'!AM359="Benzathine benzylpenicillin",0.74,IF('Data Entry'!AM359="Cefapirin benzathine",0.41,IF('Data Entry'!AM359="Cefalexin benzathine",0.36,IF('Data Entry'!AM359="Cloxacillin benzathine",0.43,IF('Data Entry'!AM359="Oxacillin benzathine",0.69,IF('Data Entry'!AM359="","","No aplica")))))))</f>
        <v/>
      </c>
    </row>
    <row r="357" spans="5:8">
      <c r="E357" s="65" t="str">
        <f>IF('Data Entry'!AB360="Benethamine benzylpenicillin",0.65,IF('Data Entry'!AB360="Benzathine benzylpenicillin",0.74,IF('Data Entry'!AB360="Cefapirin benzathine",0.41,IF('Data Entry'!AB360="Cefalexin benzathine",0.36,IF('Data Entry'!AB360="Cloxacillin benzathine",0.43,IF('Data Entry'!AB360="Oxacillin benzathine",0.69,IF('Data Entry'!AB360="","","No aplica")))))))</f>
        <v/>
      </c>
      <c r="F357" s="65" t="str">
        <f>IF('Data Entry'!AG360="Benethamine benzylpenicillin",0.65,IF('Data Entry'!AG360="Benzathine benzylpenicillin",0.74,IF('Data Entry'!AG360="Cefapirin benzathine",0.41,IF('Data Entry'!AG360="Cefalexin benzathine",0.36,IF('Data Entry'!AG360="Cloxacillin benzathine",0.43,IF('Data Entry'!AG360="Oxacillin benzathine",0.69,IF('Data Entry'!AG360="","","No aplica")))))))</f>
        <v/>
      </c>
      <c r="G357" s="65" t="str">
        <f>IF('Data Entry'!AJ360="Benethamine benzylpenicillin",0.65,IF('Data Entry'!AJ360="Benzathine benzylpenicillin",0.74,IF('Data Entry'!AJ360="Cefapirin benzathine",0.41,IF('Data Entry'!AJ360="Cefalexin benzathine",0.36,IF('Data Entry'!AJ360="Cloxacillin benzathine",0.43,IF('Data Entry'!AJ360="Oxacillin benzathine",0.69,IF('Data Entry'!AJ360="","","No aplica")))))))</f>
        <v/>
      </c>
      <c r="H357" s="65" t="str">
        <f>IF('Data Entry'!AM360="Benethamine benzylpenicillin",0.65,IF('Data Entry'!AM360="Benzathine benzylpenicillin",0.74,IF('Data Entry'!AM360="Cefapirin benzathine",0.41,IF('Data Entry'!AM360="Cefalexin benzathine",0.36,IF('Data Entry'!AM360="Cloxacillin benzathine",0.43,IF('Data Entry'!AM360="Oxacillin benzathine",0.69,IF('Data Entry'!AM360="","","No aplica")))))))</f>
        <v/>
      </c>
    </row>
    <row r="358" spans="5:8">
      <c r="E358" s="65" t="str">
        <f>IF('Data Entry'!AB361="Benethamine benzylpenicillin",0.65,IF('Data Entry'!AB361="Benzathine benzylpenicillin",0.74,IF('Data Entry'!AB361="Cefapirin benzathine",0.41,IF('Data Entry'!AB361="Cefalexin benzathine",0.36,IF('Data Entry'!AB361="Cloxacillin benzathine",0.43,IF('Data Entry'!AB361="Oxacillin benzathine",0.69,IF('Data Entry'!AB361="","","No aplica")))))))</f>
        <v/>
      </c>
      <c r="F358" s="65" t="str">
        <f>IF('Data Entry'!AG361="Benethamine benzylpenicillin",0.65,IF('Data Entry'!AG361="Benzathine benzylpenicillin",0.74,IF('Data Entry'!AG361="Cefapirin benzathine",0.41,IF('Data Entry'!AG361="Cefalexin benzathine",0.36,IF('Data Entry'!AG361="Cloxacillin benzathine",0.43,IF('Data Entry'!AG361="Oxacillin benzathine",0.69,IF('Data Entry'!AG361="","","No aplica")))))))</f>
        <v/>
      </c>
      <c r="G358" s="65" t="str">
        <f>IF('Data Entry'!AJ361="Benethamine benzylpenicillin",0.65,IF('Data Entry'!AJ361="Benzathine benzylpenicillin",0.74,IF('Data Entry'!AJ361="Cefapirin benzathine",0.41,IF('Data Entry'!AJ361="Cefalexin benzathine",0.36,IF('Data Entry'!AJ361="Cloxacillin benzathine",0.43,IF('Data Entry'!AJ361="Oxacillin benzathine",0.69,IF('Data Entry'!AJ361="","","No aplica")))))))</f>
        <v/>
      </c>
      <c r="H358" s="65" t="str">
        <f>IF('Data Entry'!AM361="Benethamine benzylpenicillin",0.65,IF('Data Entry'!AM361="Benzathine benzylpenicillin",0.74,IF('Data Entry'!AM361="Cefapirin benzathine",0.41,IF('Data Entry'!AM361="Cefalexin benzathine",0.36,IF('Data Entry'!AM361="Cloxacillin benzathine",0.43,IF('Data Entry'!AM361="Oxacillin benzathine",0.69,IF('Data Entry'!AM361="","","No aplica")))))))</f>
        <v/>
      </c>
    </row>
    <row r="359" spans="5:8">
      <c r="E359" s="65" t="str">
        <f>IF('Data Entry'!AB362="Benethamine benzylpenicillin",0.65,IF('Data Entry'!AB362="Benzathine benzylpenicillin",0.74,IF('Data Entry'!AB362="Cefapirin benzathine",0.41,IF('Data Entry'!AB362="Cefalexin benzathine",0.36,IF('Data Entry'!AB362="Cloxacillin benzathine",0.43,IF('Data Entry'!AB362="Oxacillin benzathine",0.69,IF('Data Entry'!AB362="","","No aplica")))))))</f>
        <v/>
      </c>
      <c r="F359" s="65" t="str">
        <f>IF('Data Entry'!AG362="Benethamine benzylpenicillin",0.65,IF('Data Entry'!AG362="Benzathine benzylpenicillin",0.74,IF('Data Entry'!AG362="Cefapirin benzathine",0.41,IF('Data Entry'!AG362="Cefalexin benzathine",0.36,IF('Data Entry'!AG362="Cloxacillin benzathine",0.43,IF('Data Entry'!AG362="Oxacillin benzathine",0.69,IF('Data Entry'!AG362="","","No aplica")))))))</f>
        <v/>
      </c>
      <c r="G359" s="65" t="str">
        <f>IF('Data Entry'!AJ362="Benethamine benzylpenicillin",0.65,IF('Data Entry'!AJ362="Benzathine benzylpenicillin",0.74,IF('Data Entry'!AJ362="Cefapirin benzathine",0.41,IF('Data Entry'!AJ362="Cefalexin benzathine",0.36,IF('Data Entry'!AJ362="Cloxacillin benzathine",0.43,IF('Data Entry'!AJ362="Oxacillin benzathine",0.69,IF('Data Entry'!AJ362="","","No aplica")))))))</f>
        <v/>
      </c>
      <c r="H359" s="65" t="str">
        <f>IF('Data Entry'!AM362="Benethamine benzylpenicillin",0.65,IF('Data Entry'!AM362="Benzathine benzylpenicillin",0.74,IF('Data Entry'!AM362="Cefapirin benzathine",0.41,IF('Data Entry'!AM362="Cefalexin benzathine",0.36,IF('Data Entry'!AM362="Cloxacillin benzathine",0.43,IF('Data Entry'!AM362="Oxacillin benzathine",0.69,IF('Data Entry'!AM362="","","No aplica")))))))</f>
        <v/>
      </c>
    </row>
    <row r="360" spans="5:8">
      <c r="E360" s="65" t="str">
        <f>IF('Data Entry'!AB363="Benethamine benzylpenicillin",0.65,IF('Data Entry'!AB363="Benzathine benzylpenicillin",0.74,IF('Data Entry'!AB363="Cefapirin benzathine",0.41,IF('Data Entry'!AB363="Cefalexin benzathine",0.36,IF('Data Entry'!AB363="Cloxacillin benzathine",0.43,IF('Data Entry'!AB363="Oxacillin benzathine",0.69,IF('Data Entry'!AB363="","","No aplica")))))))</f>
        <v/>
      </c>
      <c r="F360" s="65" t="str">
        <f>IF('Data Entry'!AG363="Benethamine benzylpenicillin",0.65,IF('Data Entry'!AG363="Benzathine benzylpenicillin",0.74,IF('Data Entry'!AG363="Cefapirin benzathine",0.41,IF('Data Entry'!AG363="Cefalexin benzathine",0.36,IF('Data Entry'!AG363="Cloxacillin benzathine",0.43,IF('Data Entry'!AG363="Oxacillin benzathine",0.69,IF('Data Entry'!AG363="","","No aplica")))))))</f>
        <v/>
      </c>
      <c r="G360" s="65" t="str">
        <f>IF('Data Entry'!AJ363="Benethamine benzylpenicillin",0.65,IF('Data Entry'!AJ363="Benzathine benzylpenicillin",0.74,IF('Data Entry'!AJ363="Cefapirin benzathine",0.41,IF('Data Entry'!AJ363="Cefalexin benzathine",0.36,IF('Data Entry'!AJ363="Cloxacillin benzathine",0.43,IF('Data Entry'!AJ363="Oxacillin benzathine",0.69,IF('Data Entry'!AJ363="","","No aplica")))))))</f>
        <v/>
      </c>
      <c r="H360" s="65" t="str">
        <f>IF('Data Entry'!AM363="Benethamine benzylpenicillin",0.65,IF('Data Entry'!AM363="Benzathine benzylpenicillin",0.74,IF('Data Entry'!AM363="Cefapirin benzathine",0.41,IF('Data Entry'!AM363="Cefalexin benzathine",0.36,IF('Data Entry'!AM363="Cloxacillin benzathine",0.43,IF('Data Entry'!AM363="Oxacillin benzathine",0.69,IF('Data Entry'!AM363="","","No aplica")))))))</f>
        <v/>
      </c>
    </row>
    <row r="361" spans="5:8">
      <c r="E361" s="65" t="str">
        <f>IF('Data Entry'!AB364="Benethamine benzylpenicillin",0.65,IF('Data Entry'!AB364="Benzathine benzylpenicillin",0.74,IF('Data Entry'!AB364="Cefapirin benzathine",0.41,IF('Data Entry'!AB364="Cefalexin benzathine",0.36,IF('Data Entry'!AB364="Cloxacillin benzathine",0.43,IF('Data Entry'!AB364="Oxacillin benzathine",0.69,IF('Data Entry'!AB364="","","No aplica")))))))</f>
        <v/>
      </c>
      <c r="F361" s="65" t="str">
        <f>IF('Data Entry'!AG364="Benethamine benzylpenicillin",0.65,IF('Data Entry'!AG364="Benzathine benzylpenicillin",0.74,IF('Data Entry'!AG364="Cefapirin benzathine",0.41,IF('Data Entry'!AG364="Cefalexin benzathine",0.36,IF('Data Entry'!AG364="Cloxacillin benzathine",0.43,IF('Data Entry'!AG364="Oxacillin benzathine",0.69,IF('Data Entry'!AG364="","","No aplica")))))))</f>
        <v/>
      </c>
      <c r="G361" s="65" t="str">
        <f>IF('Data Entry'!AJ364="Benethamine benzylpenicillin",0.65,IF('Data Entry'!AJ364="Benzathine benzylpenicillin",0.74,IF('Data Entry'!AJ364="Cefapirin benzathine",0.41,IF('Data Entry'!AJ364="Cefalexin benzathine",0.36,IF('Data Entry'!AJ364="Cloxacillin benzathine",0.43,IF('Data Entry'!AJ364="Oxacillin benzathine",0.69,IF('Data Entry'!AJ364="","","No aplica")))))))</f>
        <v/>
      </c>
      <c r="H361" s="65" t="str">
        <f>IF('Data Entry'!AM364="Benethamine benzylpenicillin",0.65,IF('Data Entry'!AM364="Benzathine benzylpenicillin",0.74,IF('Data Entry'!AM364="Cefapirin benzathine",0.41,IF('Data Entry'!AM364="Cefalexin benzathine",0.36,IF('Data Entry'!AM364="Cloxacillin benzathine",0.43,IF('Data Entry'!AM364="Oxacillin benzathine",0.69,IF('Data Entry'!AM364="","","No aplica")))))))</f>
        <v/>
      </c>
    </row>
    <row r="362" spans="5:8">
      <c r="E362" s="65" t="str">
        <f>IF('Data Entry'!AB365="Benethamine benzylpenicillin",0.65,IF('Data Entry'!AB365="Benzathine benzylpenicillin",0.74,IF('Data Entry'!AB365="Cefapirin benzathine",0.41,IF('Data Entry'!AB365="Cefalexin benzathine",0.36,IF('Data Entry'!AB365="Cloxacillin benzathine",0.43,IF('Data Entry'!AB365="Oxacillin benzathine",0.69,IF('Data Entry'!AB365="","","No aplica")))))))</f>
        <v/>
      </c>
      <c r="F362" s="65" t="str">
        <f>IF('Data Entry'!AG365="Benethamine benzylpenicillin",0.65,IF('Data Entry'!AG365="Benzathine benzylpenicillin",0.74,IF('Data Entry'!AG365="Cefapirin benzathine",0.41,IF('Data Entry'!AG365="Cefalexin benzathine",0.36,IF('Data Entry'!AG365="Cloxacillin benzathine",0.43,IF('Data Entry'!AG365="Oxacillin benzathine",0.69,IF('Data Entry'!AG365="","","No aplica")))))))</f>
        <v/>
      </c>
      <c r="G362" s="65" t="str">
        <f>IF('Data Entry'!AJ365="Benethamine benzylpenicillin",0.65,IF('Data Entry'!AJ365="Benzathine benzylpenicillin",0.74,IF('Data Entry'!AJ365="Cefapirin benzathine",0.41,IF('Data Entry'!AJ365="Cefalexin benzathine",0.36,IF('Data Entry'!AJ365="Cloxacillin benzathine",0.43,IF('Data Entry'!AJ365="Oxacillin benzathine",0.69,IF('Data Entry'!AJ365="","","No aplica")))))))</f>
        <v/>
      </c>
      <c r="H362" s="65" t="str">
        <f>IF('Data Entry'!AM365="Benethamine benzylpenicillin",0.65,IF('Data Entry'!AM365="Benzathine benzylpenicillin",0.74,IF('Data Entry'!AM365="Cefapirin benzathine",0.41,IF('Data Entry'!AM365="Cefalexin benzathine",0.36,IF('Data Entry'!AM365="Cloxacillin benzathine",0.43,IF('Data Entry'!AM365="Oxacillin benzathine",0.69,IF('Data Entry'!AM365="","","No aplica")))))))</f>
        <v/>
      </c>
    </row>
    <row r="363" spans="5:8">
      <c r="E363" s="65" t="str">
        <f>IF('Data Entry'!AB366="Benethamine benzylpenicillin",0.65,IF('Data Entry'!AB366="Benzathine benzylpenicillin",0.74,IF('Data Entry'!AB366="Cefapirin benzathine",0.41,IF('Data Entry'!AB366="Cefalexin benzathine",0.36,IF('Data Entry'!AB366="Cloxacillin benzathine",0.43,IF('Data Entry'!AB366="Oxacillin benzathine",0.69,IF('Data Entry'!AB366="","","No aplica")))))))</f>
        <v/>
      </c>
      <c r="F363" s="65" t="str">
        <f>IF('Data Entry'!AG366="Benethamine benzylpenicillin",0.65,IF('Data Entry'!AG366="Benzathine benzylpenicillin",0.74,IF('Data Entry'!AG366="Cefapirin benzathine",0.41,IF('Data Entry'!AG366="Cefalexin benzathine",0.36,IF('Data Entry'!AG366="Cloxacillin benzathine",0.43,IF('Data Entry'!AG366="Oxacillin benzathine",0.69,IF('Data Entry'!AG366="","","No aplica")))))))</f>
        <v/>
      </c>
      <c r="G363" s="65" t="str">
        <f>IF('Data Entry'!AJ366="Benethamine benzylpenicillin",0.65,IF('Data Entry'!AJ366="Benzathine benzylpenicillin",0.74,IF('Data Entry'!AJ366="Cefapirin benzathine",0.41,IF('Data Entry'!AJ366="Cefalexin benzathine",0.36,IF('Data Entry'!AJ366="Cloxacillin benzathine",0.43,IF('Data Entry'!AJ366="Oxacillin benzathine",0.69,IF('Data Entry'!AJ366="","","No aplica")))))))</f>
        <v/>
      </c>
      <c r="H363" s="65" t="str">
        <f>IF('Data Entry'!AM366="Benethamine benzylpenicillin",0.65,IF('Data Entry'!AM366="Benzathine benzylpenicillin",0.74,IF('Data Entry'!AM366="Cefapirin benzathine",0.41,IF('Data Entry'!AM366="Cefalexin benzathine",0.36,IF('Data Entry'!AM366="Cloxacillin benzathine",0.43,IF('Data Entry'!AM366="Oxacillin benzathine",0.69,IF('Data Entry'!AM366="","","No aplica")))))))</f>
        <v/>
      </c>
    </row>
    <row r="364" spans="5:8">
      <c r="E364" s="65" t="str">
        <f>IF('Data Entry'!AB367="Benethamine benzylpenicillin",0.65,IF('Data Entry'!AB367="Benzathine benzylpenicillin",0.74,IF('Data Entry'!AB367="Cefapirin benzathine",0.41,IF('Data Entry'!AB367="Cefalexin benzathine",0.36,IF('Data Entry'!AB367="Cloxacillin benzathine",0.43,IF('Data Entry'!AB367="Oxacillin benzathine",0.69,IF('Data Entry'!AB367="","","No aplica")))))))</f>
        <v/>
      </c>
      <c r="F364" s="65" t="str">
        <f>IF('Data Entry'!AG367="Benethamine benzylpenicillin",0.65,IF('Data Entry'!AG367="Benzathine benzylpenicillin",0.74,IF('Data Entry'!AG367="Cefapirin benzathine",0.41,IF('Data Entry'!AG367="Cefalexin benzathine",0.36,IF('Data Entry'!AG367="Cloxacillin benzathine",0.43,IF('Data Entry'!AG367="Oxacillin benzathine",0.69,IF('Data Entry'!AG367="","","No aplica")))))))</f>
        <v/>
      </c>
      <c r="G364" s="65" t="str">
        <f>IF('Data Entry'!AJ367="Benethamine benzylpenicillin",0.65,IF('Data Entry'!AJ367="Benzathine benzylpenicillin",0.74,IF('Data Entry'!AJ367="Cefapirin benzathine",0.41,IF('Data Entry'!AJ367="Cefalexin benzathine",0.36,IF('Data Entry'!AJ367="Cloxacillin benzathine",0.43,IF('Data Entry'!AJ367="Oxacillin benzathine",0.69,IF('Data Entry'!AJ367="","","No aplica")))))))</f>
        <v/>
      </c>
      <c r="H364" s="65" t="str">
        <f>IF('Data Entry'!AM367="Benethamine benzylpenicillin",0.65,IF('Data Entry'!AM367="Benzathine benzylpenicillin",0.74,IF('Data Entry'!AM367="Cefapirin benzathine",0.41,IF('Data Entry'!AM367="Cefalexin benzathine",0.36,IF('Data Entry'!AM367="Cloxacillin benzathine",0.43,IF('Data Entry'!AM367="Oxacillin benzathine",0.69,IF('Data Entry'!AM367="","","No aplica")))))))</f>
        <v/>
      </c>
    </row>
    <row r="365" spans="5:8">
      <c r="E365" s="65" t="str">
        <f>IF('Data Entry'!AB368="Benethamine benzylpenicillin",0.65,IF('Data Entry'!AB368="Benzathine benzylpenicillin",0.74,IF('Data Entry'!AB368="Cefapirin benzathine",0.41,IF('Data Entry'!AB368="Cefalexin benzathine",0.36,IF('Data Entry'!AB368="Cloxacillin benzathine",0.43,IF('Data Entry'!AB368="Oxacillin benzathine",0.69,IF('Data Entry'!AB368="","","No aplica")))))))</f>
        <v/>
      </c>
      <c r="F365" s="65" t="str">
        <f>IF('Data Entry'!AG368="Benethamine benzylpenicillin",0.65,IF('Data Entry'!AG368="Benzathine benzylpenicillin",0.74,IF('Data Entry'!AG368="Cefapirin benzathine",0.41,IF('Data Entry'!AG368="Cefalexin benzathine",0.36,IF('Data Entry'!AG368="Cloxacillin benzathine",0.43,IF('Data Entry'!AG368="Oxacillin benzathine",0.69,IF('Data Entry'!AG368="","","No aplica")))))))</f>
        <v/>
      </c>
      <c r="G365" s="65" t="str">
        <f>IF('Data Entry'!AJ368="Benethamine benzylpenicillin",0.65,IF('Data Entry'!AJ368="Benzathine benzylpenicillin",0.74,IF('Data Entry'!AJ368="Cefapirin benzathine",0.41,IF('Data Entry'!AJ368="Cefalexin benzathine",0.36,IF('Data Entry'!AJ368="Cloxacillin benzathine",0.43,IF('Data Entry'!AJ368="Oxacillin benzathine",0.69,IF('Data Entry'!AJ368="","","No aplica")))))))</f>
        <v/>
      </c>
      <c r="H365" s="65" t="str">
        <f>IF('Data Entry'!AM368="Benethamine benzylpenicillin",0.65,IF('Data Entry'!AM368="Benzathine benzylpenicillin",0.74,IF('Data Entry'!AM368="Cefapirin benzathine",0.41,IF('Data Entry'!AM368="Cefalexin benzathine",0.36,IF('Data Entry'!AM368="Cloxacillin benzathine",0.43,IF('Data Entry'!AM368="Oxacillin benzathine",0.69,IF('Data Entry'!AM368="","","No aplica")))))))</f>
        <v/>
      </c>
    </row>
    <row r="366" spans="5:8">
      <c r="E366" s="65" t="str">
        <f>IF('Data Entry'!AB369="Benethamine benzylpenicillin",0.65,IF('Data Entry'!AB369="Benzathine benzylpenicillin",0.74,IF('Data Entry'!AB369="Cefapirin benzathine",0.41,IF('Data Entry'!AB369="Cefalexin benzathine",0.36,IF('Data Entry'!AB369="Cloxacillin benzathine",0.43,IF('Data Entry'!AB369="Oxacillin benzathine",0.69,IF('Data Entry'!AB369="","","No aplica")))))))</f>
        <v/>
      </c>
      <c r="F366" s="65" t="str">
        <f>IF('Data Entry'!AG369="Benethamine benzylpenicillin",0.65,IF('Data Entry'!AG369="Benzathine benzylpenicillin",0.74,IF('Data Entry'!AG369="Cefapirin benzathine",0.41,IF('Data Entry'!AG369="Cefalexin benzathine",0.36,IF('Data Entry'!AG369="Cloxacillin benzathine",0.43,IF('Data Entry'!AG369="Oxacillin benzathine",0.69,IF('Data Entry'!AG369="","","No aplica")))))))</f>
        <v/>
      </c>
      <c r="G366" s="65" t="str">
        <f>IF('Data Entry'!AJ369="Benethamine benzylpenicillin",0.65,IF('Data Entry'!AJ369="Benzathine benzylpenicillin",0.74,IF('Data Entry'!AJ369="Cefapirin benzathine",0.41,IF('Data Entry'!AJ369="Cefalexin benzathine",0.36,IF('Data Entry'!AJ369="Cloxacillin benzathine",0.43,IF('Data Entry'!AJ369="Oxacillin benzathine",0.69,IF('Data Entry'!AJ369="","","No aplica")))))))</f>
        <v/>
      </c>
      <c r="H366" s="65" t="str">
        <f>IF('Data Entry'!AM369="Benethamine benzylpenicillin",0.65,IF('Data Entry'!AM369="Benzathine benzylpenicillin",0.74,IF('Data Entry'!AM369="Cefapirin benzathine",0.41,IF('Data Entry'!AM369="Cefalexin benzathine",0.36,IF('Data Entry'!AM369="Cloxacillin benzathine",0.43,IF('Data Entry'!AM369="Oxacillin benzathine",0.69,IF('Data Entry'!AM369="","","No aplica")))))))</f>
        <v/>
      </c>
    </row>
    <row r="367" spans="5:8">
      <c r="E367" s="65" t="str">
        <f>IF('Data Entry'!AB370="Benethamine benzylpenicillin",0.65,IF('Data Entry'!AB370="Benzathine benzylpenicillin",0.74,IF('Data Entry'!AB370="Cefapirin benzathine",0.41,IF('Data Entry'!AB370="Cefalexin benzathine",0.36,IF('Data Entry'!AB370="Cloxacillin benzathine",0.43,IF('Data Entry'!AB370="Oxacillin benzathine",0.69,IF('Data Entry'!AB370="","","No aplica")))))))</f>
        <v/>
      </c>
      <c r="F367" s="65" t="str">
        <f>IF('Data Entry'!AG370="Benethamine benzylpenicillin",0.65,IF('Data Entry'!AG370="Benzathine benzylpenicillin",0.74,IF('Data Entry'!AG370="Cefapirin benzathine",0.41,IF('Data Entry'!AG370="Cefalexin benzathine",0.36,IF('Data Entry'!AG370="Cloxacillin benzathine",0.43,IF('Data Entry'!AG370="Oxacillin benzathine",0.69,IF('Data Entry'!AG370="","","No aplica")))))))</f>
        <v/>
      </c>
      <c r="G367" s="65" t="str">
        <f>IF('Data Entry'!AJ370="Benethamine benzylpenicillin",0.65,IF('Data Entry'!AJ370="Benzathine benzylpenicillin",0.74,IF('Data Entry'!AJ370="Cefapirin benzathine",0.41,IF('Data Entry'!AJ370="Cefalexin benzathine",0.36,IF('Data Entry'!AJ370="Cloxacillin benzathine",0.43,IF('Data Entry'!AJ370="Oxacillin benzathine",0.69,IF('Data Entry'!AJ370="","","No aplica")))))))</f>
        <v/>
      </c>
      <c r="H367" s="65" t="str">
        <f>IF('Data Entry'!AM370="Benethamine benzylpenicillin",0.65,IF('Data Entry'!AM370="Benzathine benzylpenicillin",0.74,IF('Data Entry'!AM370="Cefapirin benzathine",0.41,IF('Data Entry'!AM370="Cefalexin benzathine",0.36,IF('Data Entry'!AM370="Cloxacillin benzathine",0.43,IF('Data Entry'!AM370="Oxacillin benzathine",0.69,IF('Data Entry'!AM370="","","No aplica")))))))</f>
        <v/>
      </c>
    </row>
    <row r="368" spans="5:8">
      <c r="E368" s="65" t="str">
        <f>IF('Data Entry'!AB371="Benethamine benzylpenicillin",0.65,IF('Data Entry'!AB371="Benzathine benzylpenicillin",0.74,IF('Data Entry'!AB371="Cefapirin benzathine",0.41,IF('Data Entry'!AB371="Cefalexin benzathine",0.36,IF('Data Entry'!AB371="Cloxacillin benzathine",0.43,IF('Data Entry'!AB371="Oxacillin benzathine",0.69,IF('Data Entry'!AB371="","","No aplica")))))))</f>
        <v/>
      </c>
      <c r="F368" s="65" t="str">
        <f>IF('Data Entry'!AG371="Benethamine benzylpenicillin",0.65,IF('Data Entry'!AG371="Benzathine benzylpenicillin",0.74,IF('Data Entry'!AG371="Cefapirin benzathine",0.41,IF('Data Entry'!AG371="Cefalexin benzathine",0.36,IF('Data Entry'!AG371="Cloxacillin benzathine",0.43,IF('Data Entry'!AG371="Oxacillin benzathine",0.69,IF('Data Entry'!AG371="","","No aplica")))))))</f>
        <v/>
      </c>
      <c r="G368" s="65" t="str">
        <f>IF('Data Entry'!AJ371="Benethamine benzylpenicillin",0.65,IF('Data Entry'!AJ371="Benzathine benzylpenicillin",0.74,IF('Data Entry'!AJ371="Cefapirin benzathine",0.41,IF('Data Entry'!AJ371="Cefalexin benzathine",0.36,IF('Data Entry'!AJ371="Cloxacillin benzathine",0.43,IF('Data Entry'!AJ371="Oxacillin benzathine",0.69,IF('Data Entry'!AJ371="","","No aplica")))))))</f>
        <v/>
      </c>
      <c r="H368" s="65" t="str">
        <f>IF('Data Entry'!AM371="Benethamine benzylpenicillin",0.65,IF('Data Entry'!AM371="Benzathine benzylpenicillin",0.74,IF('Data Entry'!AM371="Cefapirin benzathine",0.41,IF('Data Entry'!AM371="Cefalexin benzathine",0.36,IF('Data Entry'!AM371="Cloxacillin benzathine",0.43,IF('Data Entry'!AM371="Oxacillin benzathine",0.69,IF('Data Entry'!AM371="","","No aplica")))))))</f>
        <v/>
      </c>
    </row>
    <row r="369" spans="5:8">
      <c r="E369" s="65" t="str">
        <f>IF('Data Entry'!AB372="Benethamine benzylpenicillin",0.65,IF('Data Entry'!AB372="Benzathine benzylpenicillin",0.74,IF('Data Entry'!AB372="Cefapirin benzathine",0.41,IF('Data Entry'!AB372="Cefalexin benzathine",0.36,IF('Data Entry'!AB372="Cloxacillin benzathine",0.43,IF('Data Entry'!AB372="Oxacillin benzathine",0.69,IF('Data Entry'!AB372="","","No aplica")))))))</f>
        <v/>
      </c>
      <c r="F369" s="65" t="str">
        <f>IF('Data Entry'!AG372="Benethamine benzylpenicillin",0.65,IF('Data Entry'!AG372="Benzathine benzylpenicillin",0.74,IF('Data Entry'!AG372="Cefapirin benzathine",0.41,IF('Data Entry'!AG372="Cefalexin benzathine",0.36,IF('Data Entry'!AG372="Cloxacillin benzathine",0.43,IF('Data Entry'!AG372="Oxacillin benzathine",0.69,IF('Data Entry'!AG372="","","No aplica")))))))</f>
        <v/>
      </c>
      <c r="G369" s="65" t="str">
        <f>IF('Data Entry'!AJ372="Benethamine benzylpenicillin",0.65,IF('Data Entry'!AJ372="Benzathine benzylpenicillin",0.74,IF('Data Entry'!AJ372="Cefapirin benzathine",0.41,IF('Data Entry'!AJ372="Cefalexin benzathine",0.36,IF('Data Entry'!AJ372="Cloxacillin benzathine",0.43,IF('Data Entry'!AJ372="Oxacillin benzathine",0.69,IF('Data Entry'!AJ372="","","No aplica")))))))</f>
        <v/>
      </c>
      <c r="H369" s="65" t="str">
        <f>IF('Data Entry'!AM372="Benethamine benzylpenicillin",0.65,IF('Data Entry'!AM372="Benzathine benzylpenicillin",0.74,IF('Data Entry'!AM372="Cefapirin benzathine",0.41,IF('Data Entry'!AM372="Cefalexin benzathine",0.36,IF('Data Entry'!AM372="Cloxacillin benzathine",0.43,IF('Data Entry'!AM372="Oxacillin benzathine",0.69,IF('Data Entry'!AM372="","","No aplica")))))))</f>
        <v/>
      </c>
    </row>
    <row r="370" spans="5:8">
      <c r="E370" s="65" t="str">
        <f>IF('Data Entry'!AB373="Benethamine benzylpenicillin",0.65,IF('Data Entry'!AB373="Benzathine benzylpenicillin",0.74,IF('Data Entry'!AB373="Cefapirin benzathine",0.41,IF('Data Entry'!AB373="Cefalexin benzathine",0.36,IF('Data Entry'!AB373="Cloxacillin benzathine",0.43,IF('Data Entry'!AB373="Oxacillin benzathine",0.69,IF('Data Entry'!AB373="","","No aplica")))))))</f>
        <v/>
      </c>
      <c r="F370" s="65" t="str">
        <f>IF('Data Entry'!AG373="Benethamine benzylpenicillin",0.65,IF('Data Entry'!AG373="Benzathine benzylpenicillin",0.74,IF('Data Entry'!AG373="Cefapirin benzathine",0.41,IF('Data Entry'!AG373="Cefalexin benzathine",0.36,IF('Data Entry'!AG373="Cloxacillin benzathine",0.43,IF('Data Entry'!AG373="Oxacillin benzathine",0.69,IF('Data Entry'!AG373="","","No aplica")))))))</f>
        <v/>
      </c>
      <c r="G370" s="65" t="str">
        <f>IF('Data Entry'!AJ373="Benethamine benzylpenicillin",0.65,IF('Data Entry'!AJ373="Benzathine benzylpenicillin",0.74,IF('Data Entry'!AJ373="Cefapirin benzathine",0.41,IF('Data Entry'!AJ373="Cefalexin benzathine",0.36,IF('Data Entry'!AJ373="Cloxacillin benzathine",0.43,IF('Data Entry'!AJ373="Oxacillin benzathine",0.69,IF('Data Entry'!AJ373="","","No aplica")))))))</f>
        <v/>
      </c>
      <c r="H370" s="65" t="str">
        <f>IF('Data Entry'!AM373="Benethamine benzylpenicillin",0.65,IF('Data Entry'!AM373="Benzathine benzylpenicillin",0.74,IF('Data Entry'!AM373="Cefapirin benzathine",0.41,IF('Data Entry'!AM373="Cefalexin benzathine",0.36,IF('Data Entry'!AM373="Cloxacillin benzathine",0.43,IF('Data Entry'!AM373="Oxacillin benzathine",0.69,IF('Data Entry'!AM373="","","No aplica")))))))</f>
        <v/>
      </c>
    </row>
    <row r="371" spans="5:8">
      <c r="E371" s="65" t="str">
        <f>IF('Data Entry'!AB374="Benethamine benzylpenicillin",0.65,IF('Data Entry'!AB374="Benzathine benzylpenicillin",0.74,IF('Data Entry'!AB374="Cefapirin benzathine",0.41,IF('Data Entry'!AB374="Cefalexin benzathine",0.36,IF('Data Entry'!AB374="Cloxacillin benzathine",0.43,IF('Data Entry'!AB374="Oxacillin benzathine",0.69,IF('Data Entry'!AB374="","","No aplica")))))))</f>
        <v/>
      </c>
      <c r="F371" s="65" t="str">
        <f>IF('Data Entry'!AG374="Benethamine benzylpenicillin",0.65,IF('Data Entry'!AG374="Benzathine benzylpenicillin",0.74,IF('Data Entry'!AG374="Cefapirin benzathine",0.41,IF('Data Entry'!AG374="Cefalexin benzathine",0.36,IF('Data Entry'!AG374="Cloxacillin benzathine",0.43,IF('Data Entry'!AG374="Oxacillin benzathine",0.69,IF('Data Entry'!AG374="","","No aplica")))))))</f>
        <v/>
      </c>
      <c r="G371" s="65" t="str">
        <f>IF('Data Entry'!AJ374="Benethamine benzylpenicillin",0.65,IF('Data Entry'!AJ374="Benzathine benzylpenicillin",0.74,IF('Data Entry'!AJ374="Cefapirin benzathine",0.41,IF('Data Entry'!AJ374="Cefalexin benzathine",0.36,IF('Data Entry'!AJ374="Cloxacillin benzathine",0.43,IF('Data Entry'!AJ374="Oxacillin benzathine",0.69,IF('Data Entry'!AJ374="","","No aplica")))))))</f>
        <v/>
      </c>
      <c r="H371" s="65" t="str">
        <f>IF('Data Entry'!AM374="Benethamine benzylpenicillin",0.65,IF('Data Entry'!AM374="Benzathine benzylpenicillin",0.74,IF('Data Entry'!AM374="Cefapirin benzathine",0.41,IF('Data Entry'!AM374="Cefalexin benzathine",0.36,IF('Data Entry'!AM374="Cloxacillin benzathine",0.43,IF('Data Entry'!AM374="Oxacillin benzathine",0.69,IF('Data Entry'!AM374="","","No aplica")))))))</f>
        <v/>
      </c>
    </row>
    <row r="372" spans="5:8">
      <c r="E372" s="65" t="str">
        <f>IF('Data Entry'!AB375="Benethamine benzylpenicillin",0.65,IF('Data Entry'!AB375="Benzathine benzylpenicillin",0.74,IF('Data Entry'!AB375="Cefapirin benzathine",0.41,IF('Data Entry'!AB375="Cefalexin benzathine",0.36,IF('Data Entry'!AB375="Cloxacillin benzathine",0.43,IF('Data Entry'!AB375="Oxacillin benzathine",0.69,IF('Data Entry'!AB375="","","No aplica")))))))</f>
        <v/>
      </c>
      <c r="F372" s="65" t="str">
        <f>IF('Data Entry'!AG375="Benethamine benzylpenicillin",0.65,IF('Data Entry'!AG375="Benzathine benzylpenicillin",0.74,IF('Data Entry'!AG375="Cefapirin benzathine",0.41,IF('Data Entry'!AG375="Cefalexin benzathine",0.36,IF('Data Entry'!AG375="Cloxacillin benzathine",0.43,IF('Data Entry'!AG375="Oxacillin benzathine",0.69,IF('Data Entry'!AG375="","","No aplica")))))))</f>
        <v/>
      </c>
      <c r="G372" s="65" t="str">
        <f>IF('Data Entry'!AJ375="Benethamine benzylpenicillin",0.65,IF('Data Entry'!AJ375="Benzathine benzylpenicillin",0.74,IF('Data Entry'!AJ375="Cefapirin benzathine",0.41,IF('Data Entry'!AJ375="Cefalexin benzathine",0.36,IF('Data Entry'!AJ375="Cloxacillin benzathine",0.43,IF('Data Entry'!AJ375="Oxacillin benzathine",0.69,IF('Data Entry'!AJ375="","","No aplica")))))))</f>
        <v/>
      </c>
      <c r="H372" s="65" t="str">
        <f>IF('Data Entry'!AM375="Benethamine benzylpenicillin",0.65,IF('Data Entry'!AM375="Benzathine benzylpenicillin",0.74,IF('Data Entry'!AM375="Cefapirin benzathine",0.41,IF('Data Entry'!AM375="Cefalexin benzathine",0.36,IF('Data Entry'!AM375="Cloxacillin benzathine",0.43,IF('Data Entry'!AM375="Oxacillin benzathine",0.69,IF('Data Entry'!AM375="","","No aplica")))))))</f>
        <v/>
      </c>
    </row>
    <row r="373" spans="5:8">
      <c r="E373" s="65" t="str">
        <f>IF('Data Entry'!AB376="Benethamine benzylpenicillin",0.65,IF('Data Entry'!AB376="Benzathine benzylpenicillin",0.74,IF('Data Entry'!AB376="Cefapirin benzathine",0.41,IF('Data Entry'!AB376="Cefalexin benzathine",0.36,IF('Data Entry'!AB376="Cloxacillin benzathine",0.43,IF('Data Entry'!AB376="Oxacillin benzathine",0.69,IF('Data Entry'!AB376="","","No aplica")))))))</f>
        <v/>
      </c>
      <c r="F373" s="65" t="str">
        <f>IF('Data Entry'!AG376="Benethamine benzylpenicillin",0.65,IF('Data Entry'!AG376="Benzathine benzylpenicillin",0.74,IF('Data Entry'!AG376="Cefapirin benzathine",0.41,IF('Data Entry'!AG376="Cefalexin benzathine",0.36,IF('Data Entry'!AG376="Cloxacillin benzathine",0.43,IF('Data Entry'!AG376="Oxacillin benzathine",0.69,IF('Data Entry'!AG376="","","No aplica")))))))</f>
        <v/>
      </c>
      <c r="G373" s="65" t="str">
        <f>IF('Data Entry'!AJ376="Benethamine benzylpenicillin",0.65,IF('Data Entry'!AJ376="Benzathine benzylpenicillin",0.74,IF('Data Entry'!AJ376="Cefapirin benzathine",0.41,IF('Data Entry'!AJ376="Cefalexin benzathine",0.36,IF('Data Entry'!AJ376="Cloxacillin benzathine",0.43,IF('Data Entry'!AJ376="Oxacillin benzathine",0.69,IF('Data Entry'!AJ376="","","No aplica")))))))</f>
        <v/>
      </c>
      <c r="H373" s="65" t="str">
        <f>IF('Data Entry'!AM376="Benethamine benzylpenicillin",0.65,IF('Data Entry'!AM376="Benzathine benzylpenicillin",0.74,IF('Data Entry'!AM376="Cefapirin benzathine",0.41,IF('Data Entry'!AM376="Cefalexin benzathine",0.36,IF('Data Entry'!AM376="Cloxacillin benzathine",0.43,IF('Data Entry'!AM376="Oxacillin benzathine",0.69,IF('Data Entry'!AM376="","","No aplica")))))))</f>
        <v/>
      </c>
    </row>
    <row r="374" spans="5:8">
      <c r="E374" s="65" t="str">
        <f>IF('Data Entry'!AB377="Benethamine benzylpenicillin",0.65,IF('Data Entry'!AB377="Benzathine benzylpenicillin",0.74,IF('Data Entry'!AB377="Cefapirin benzathine",0.41,IF('Data Entry'!AB377="Cefalexin benzathine",0.36,IF('Data Entry'!AB377="Cloxacillin benzathine",0.43,IF('Data Entry'!AB377="Oxacillin benzathine",0.69,IF('Data Entry'!AB377="","","No aplica")))))))</f>
        <v/>
      </c>
      <c r="F374" s="65" t="str">
        <f>IF('Data Entry'!AG377="Benethamine benzylpenicillin",0.65,IF('Data Entry'!AG377="Benzathine benzylpenicillin",0.74,IF('Data Entry'!AG377="Cefapirin benzathine",0.41,IF('Data Entry'!AG377="Cefalexin benzathine",0.36,IF('Data Entry'!AG377="Cloxacillin benzathine",0.43,IF('Data Entry'!AG377="Oxacillin benzathine",0.69,IF('Data Entry'!AG377="","","No aplica")))))))</f>
        <v/>
      </c>
      <c r="G374" s="65" t="str">
        <f>IF('Data Entry'!AJ377="Benethamine benzylpenicillin",0.65,IF('Data Entry'!AJ377="Benzathine benzylpenicillin",0.74,IF('Data Entry'!AJ377="Cefapirin benzathine",0.41,IF('Data Entry'!AJ377="Cefalexin benzathine",0.36,IF('Data Entry'!AJ377="Cloxacillin benzathine",0.43,IF('Data Entry'!AJ377="Oxacillin benzathine",0.69,IF('Data Entry'!AJ377="","","No aplica")))))))</f>
        <v/>
      </c>
      <c r="H374" s="65" t="str">
        <f>IF('Data Entry'!AM377="Benethamine benzylpenicillin",0.65,IF('Data Entry'!AM377="Benzathine benzylpenicillin",0.74,IF('Data Entry'!AM377="Cefapirin benzathine",0.41,IF('Data Entry'!AM377="Cefalexin benzathine",0.36,IF('Data Entry'!AM377="Cloxacillin benzathine",0.43,IF('Data Entry'!AM377="Oxacillin benzathine",0.69,IF('Data Entry'!AM377="","","No aplica")))))))</f>
        <v/>
      </c>
    </row>
    <row r="375" spans="5:8">
      <c r="E375" s="65" t="str">
        <f>IF('Data Entry'!AB378="Benethamine benzylpenicillin",0.65,IF('Data Entry'!AB378="Benzathine benzylpenicillin",0.74,IF('Data Entry'!AB378="Cefapirin benzathine",0.41,IF('Data Entry'!AB378="Cefalexin benzathine",0.36,IF('Data Entry'!AB378="Cloxacillin benzathine",0.43,IF('Data Entry'!AB378="Oxacillin benzathine",0.69,IF('Data Entry'!AB378="","","No aplica")))))))</f>
        <v/>
      </c>
      <c r="F375" s="65" t="str">
        <f>IF('Data Entry'!AG378="Benethamine benzylpenicillin",0.65,IF('Data Entry'!AG378="Benzathine benzylpenicillin",0.74,IF('Data Entry'!AG378="Cefapirin benzathine",0.41,IF('Data Entry'!AG378="Cefalexin benzathine",0.36,IF('Data Entry'!AG378="Cloxacillin benzathine",0.43,IF('Data Entry'!AG378="Oxacillin benzathine",0.69,IF('Data Entry'!AG378="","","No aplica")))))))</f>
        <v/>
      </c>
      <c r="G375" s="65" t="str">
        <f>IF('Data Entry'!AJ378="Benethamine benzylpenicillin",0.65,IF('Data Entry'!AJ378="Benzathine benzylpenicillin",0.74,IF('Data Entry'!AJ378="Cefapirin benzathine",0.41,IF('Data Entry'!AJ378="Cefalexin benzathine",0.36,IF('Data Entry'!AJ378="Cloxacillin benzathine",0.43,IF('Data Entry'!AJ378="Oxacillin benzathine",0.69,IF('Data Entry'!AJ378="","","No aplica")))))))</f>
        <v/>
      </c>
      <c r="H375" s="65" t="str">
        <f>IF('Data Entry'!AM378="Benethamine benzylpenicillin",0.65,IF('Data Entry'!AM378="Benzathine benzylpenicillin",0.74,IF('Data Entry'!AM378="Cefapirin benzathine",0.41,IF('Data Entry'!AM378="Cefalexin benzathine",0.36,IF('Data Entry'!AM378="Cloxacillin benzathine",0.43,IF('Data Entry'!AM378="Oxacillin benzathine",0.69,IF('Data Entry'!AM378="","","No aplica")))))))</f>
        <v/>
      </c>
    </row>
    <row r="376" spans="5:8">
      <c r="E376" s="65" t="str">
        <f>IF('Data Entry'!AB379="Benethamine benzylpenicillin",0.65,IF('Data Entry'!AB379="Benzathine benzylpenicillin",0.74,IF('Data Entry'!AB379="Cefapirin benzathine",0.41,IF('Data Entry'!AB379="Cefalexin benzathine",0.36,IF('Data Entry'!AB379="Cloxacillin benzathine",0.43,IF('Data Entry'!AB379="Oxacillin benzathine",0.69,IF('Data Entry'!AB379="","","No aplica")))))))</f>
        <v/>
      </c>
      <c r="F376" s="65" t="str">
        <f>IF('Data Entry'!AG379="Benethamine benzylpenicillin",0.65,IF('Data Entry'!AG379="Benzathine benzylpenicillin",0.74,IF('Data Entry'!AG379="Cefapirin benzathine",0.41,IF('Data Entry'!AG379="Cefalexin benzathine",0.36,IF('Data Entry'!AG379="Cloxacillin benzathine",0.43,IF('Data Entry'!AG379="Oxacillin benzathine",0.69,IF('Data Entry'!AG379="","","No aplica")))))))</f>
        <v/>
      </c>
      <c r="G376" s="65" t="str">
        <f>IF('Data Entry'!AJ379="Benethamine benzylpenicillin",0.65,IF('Data Entry'!AJ379="Benzathine benzylpenicillin",0.74,IF('Data Entry'!AJ379="Cefapirin benzathine",0.41,IF('Data Entry'!AJ379="Cefalexin benzathine",0.36,IF('Data Entry'!AJ379="Cloxacillin benzathine",0.43,IF('Data Entry'!AJ379="Oxacillin benzathine",0.69,IF('Data Entry'!AJ379="","","No aplica")))))))</f>
        <v/>
      </c>
      <c r="H376" s="65" t="str">
        <f>IF('Data Entry'!AM379="Benethamine benzylpenicillin",0.65,IF('Data Entry'!AM379="Benzathine benzylpenicillin",0.74,IF('Data Entry'!AM379="Cefapirin benzathine",0.41,IF('Data Entry'!AM379="Cefalexin benzathine",0.36,IF('Data Entry'!AM379="Cloxacillin benzathine",0.43,IF('Data Entry'!AM379="Oxacillin benzathine",0.69,IF('Data Entry'!AM379="","","No aplica")))))))</f>
        <v/>
      </c>
    </row>
    <row r="377" spans="5:8">
      <c r="E377" s="65" t="str">
        <f>IF('Data Entry'!AB380="Benethamine benzylpenicillin",0.65,IF('Data Entry'!AB380="Benzathine benzylpenicillin",0.74,IF('Data Entry'!AB380="Cefapirin benzathine",0.41,IF('Data Entry'!AB380="Cefalexin benzathine",0.36,IF('Data Entry'!AB380="Cloxacillin benzathine",0.43,IF('Data Entry'!AB380="Oxacillin benzathine",0.69,IF('Data Entry'!AB380="","","No aplica")))))))</f>
        <v/>
      </c>
      <c r="F377" s="65" t="str">
        <f>IF('Data Entry'!AG380="Benethamine benzylpenicillin",0.65,IF('Data Entry'!AG380="Benzathine benzylpenicillin",0.74,IF('Data Entry'!AG380="Cefapirin benzathine",0.41,IF('Data Entry'!AG380="Cefalexin benzathine",0.36,IF('Data Entry'!AG380="Cloxacillin benzathine",0.43,IF('Data Entry'!AG380="Oxacillin benzathine",0.69,IF('Data Entry'!AG380="","","No aplica")))))))</f>
        <v/>
      </c>
      <c r="G377" s="65" t="str">
        <f>IF('Data Entry'!AJ380="Benethamine benzylpenicillin",0.65,IF('Data Entry'!AJ380="Benzathine benzylpenicillin",0.74,IF('Data Entry'!AJ380="Cefapirin benzathine",0.41,IF('Data Entry'!AJ380="Cefalexin benzathine",0.36,IF('Data Entry'!AJ380="Cloxacillin benzathine",0.43,IF('Data Entry'!AJ380="Oxacillin benzathine",0.69,IF('Data Entry'!AJ380="","","No aplica")))))))</f>
        <v/>
      </c>
      <c r="H377" s="65" t="str">
        <f>IF('Data Entry'!AM380="Benethamine benzylpenicillin",0.65,IF('Data Entry'!AM380="Benzathine benzylpenicillin",0.74,IF('Data Entry'!AM380="Cefapirin benzathine",0.41,IF('Data Entry'!AM380="Cefalexin benzathine",0.36,IF('Data Entry'!AM380="Cloxacillin benzathine",0.43,IF('Data Entry'!AM380="Oxacillin benzathine",0.69,IF('Data Entry'!AM380="","","No aplica")))))))</f>
        <v/>
      </c>
    </row>
    <row r="378" spans="5:8">
      <c r="E378" s="65" t="str">
        <f>IF('Data Entry'!AB381="Benethamine benzylpenicillin",0.65,IF('Data Entry'!AB381="Benzathine benzylpenicillin",0.74,IF('Data Entry'!AB381="Cefapirin benzathine",0.41,IF('Data Entry'!AB381="Cefalexin benzathine",0.36,IF('Data Entry'!AB381="Cloxacillin benzathine",0.43,IF('Data Entry'!AB381="Oxacillin benzathine",0.69,IF('Data Entry'!AB381="","","No aplica")))))))</f>
        <v/>
      </c>
      <c r="F378" s="65" t="str">
        <f>IF('Data Entry'!AG381="Benethamine benzylpenicillin",0.65,IF('Data Entry'!AG381="Benzathine benzylpenicillin",0.74,IF('Data Entry'!AG381="Cefapirin benzathine",0.41,IF('Data Entry'!AG381="Cefalexin benzathine",0.36,IF('Data Entry'!AG381="Cloxacillin benzathine",0.43,IF('Data Entry'!AG381="Oxacillin benzathine",0.69,IF('Data Entry'!AG381="","","No aplica")))))))</f>
        <v/>
      </c>
      <c r="G378" s="65" t="str">
        <f>IF('Data Entry'!AJ381="Benethamine benzylpenicillin",0.65,IF('Data Entry'!AJ381="Benzathine benzylpenicillin",0.74,IF('Data Entry'!AJ381="Cefapirin benzathine",0.41,IF('Data Entry'!AJ381="Cefalexin benzathine",0.36,IF('Data Entry'!AJ381="Cloxacillin benzathine",0.43,IF('Data Entry'!AJ381="Oxacillin benzathine",0.69,IF('Data Entry'!AJ381="","","No aplica")))))))</f>
        <v/>
      </c>
      <c r="H378" s="65" t="str">
        <f>IF('Data Entry'!AM381="Benethamine benzylpenicillin",0.65,IF('Data Entry'!AM381="Benzathine benzylpenicillin",0.74,IF('Data Entry'!AM381="Cefapirin benzathine",0.41,IF('Data Entry'!AM381="Cefalexin benzathine",0.36,IF('Data Entry'!AM381="Cloxacillin benzathine",0.43,IF('Data Entry'!AM381="Oxacillin benzathine",0.69,IF('Data Entry'!AM381="","","No aplica")))))))</f>
        <v/>
      </c>
    </row>
    <row r="379" spans="5:8">
      <c r="E379" s="65" t="str">
        <f>IF('Data Entry'!AB382="Benethamine benzylpenicillin",0.65,IF('Data Entry'!AB382="Benzathine benzylpenicillin",0.74,IF('Data Entry'!AB382="Cefapirin benzathine",0.41,IF('Data Entry'!AB382="Cefalexin benzathine",0.36,IF('Data Entry'!AB382="Cloxacillin benzathine",0.43,IF('Data Entry'!AB382="Oxacillin benzathine",0.69,IF('Data Entry'!AB382="","","No aplica")))))))</f>
        <v/>
      </c>
      <c r="F379" s="65" t="str">
        <f>IF('Data Entry'!AG382="Benethamine benzylpenicillin",0.65,IF('Data Entry'!AG382="Benzathine benzylpenicillin",0.74,IF('Data Entry'!AG382="Cefapirin benzathine",0.41,IF('Data Entry'!AG382="Cefalexin benzathine",0.36,IF('Data Entry'!AG382="Cloxacillin benzathine",0.43,IF('Data Entry'!AG382="Oxacillin benzathine",0.69,IF('Data Entry'!AG382="","","No aplica")))))))</f>
        <v/>
      </c>
      <c r="G379" s="65" t="str">
        <f>IF('Data Entry'!AJ382="Benethamine benzylpenicillin",0.65,IF('Data Entry'!AJ382="Benzathine benzylpenicillin",0.74,IF('Data Entry'!AJ382="Cefapirin benzathine",0.41,IF('Data Entry'!AJ382="Cefalexin benzathine",0.36,IF('Data Entry'!AJ382="Cloxacillin benzathine",0.43,IF('Data Entry'!AJ382="Oxacillin benzathine",0.69,IF('Data Entry'!AJ382="","","No aplica")))))))</f>
        <v/>
      </c>
      <c r="H379" s="65" t="str">
        <f>IF('Data Entry'!AM382="Benethamine benzylpenicillin",0.65,IF('Data Entry'!AM382="Benzathine benzylpenicillin",0.74,IF('Data Entry'!AM382="Cefapirin benzathine",0.41,IF('Data Entry'!AM382="Cefalexin benzathine",0.36,IF('Data Entry'!AM382="Cloxacillin benzathine",0.43,IF('Data Entry'!AM382="Oxacillin benzathine",0.69,IF('Data Entry'!AM382="","","No aplica")))))))</f>
        <v/>
      </c>
    </row>
    <row r="380" spans="5:8">
      <c r="E380" s="65" t="str">
        <f>IF('Data Entry'!AB383="Benethamine benzylpenicillin",0.65,IF('Data Entry'!AB383="Benzathine benzylpenicillin",0.74,IF('Data Entry'!AB383="Cefapirin benzathine",0.41,IF('Data Entry'!AB383="Cefalexin benzathine",0.36,IF('Data Entry'!AB383="Cloxacillin benzathine",0.43,IF('Data Entry'!AB383="Oxacillin benzathine",0.69,IF('Data Entry'!AB383="","","No aplica")))))))</f>
        <v/>
      </c>
      <c r="F380" s="65" t="str">
        <f>IF('Data Entry'!AG383="Benethamine benzylpenicillin",0.65,IF('Data Entry'!AG383="Benzathine benzylpenicillin",0.74,IF('Data Entry'!AG383="Cefapirin benzathine",0.41,IF('Data Entry'!AG383="Cefalexin benzathine",0.36,IF('Data Entry'!AG383="Cloxacillin benzathine",0.43,IF('Data Entry'!AG383="Oxacillin benzathine",0.69,IF('Data Entry'!AG383="","","No aplica")))))))</f>
        <v/>
      </c>
      <c r="G380" s="65" t="str">
        <f>IF('Data Entry'!AJ383="Benethamine benzylpenicillin",0.65,IF('Data Entry'!AJ383="Benzathine benzylpenicillin",0.74,IF('Data Entry'!AJ383="Cefapirin benzathine",0.41,IF('Data Entry'!AJ383="Cefalexin benzathine",0.36,IF('Data Entry'!AJ383="Cloxacillin benzathine",0.43,IF('Data Entry'!AJ383="Oxacillin benzathine",0.69,IF('Data Entry'!AJ383="","","No aplica")))))))</f>
        <v/>
      </c>
      <c r="H380" s="65" t="str">
        <f>IF('Data Entry'!AM383="Benethamine benzylpenicillin",0.65,IF('Data Entry'!AM383="Benzathine benzylpenicillin",0.74,IF('Data Entry'!AM383="Cefapirin benzathine",0.41,IF('Data Entry'!AM383="Cefalexin benzathine",0.36,IF('Data Entry'!AM383="Cloxacillin benzathine",0.43,IF('Data Entry'!AM383="Oxacillin benzathine",0.69,IF('Data Entry'!AM383="","","No aplica")))))))</f>
        <v/>
      </c>
    </row>
    <row r="381" spans="5:8">
      <c r="E381" s="65" t="str">
        <f>IF('Data Entry'!AB384="Benethamine benzylpenicillin",0.65,IF('Data Entry'!AB384="Benzathine benzylpenicillin",0.74,IF('Data Entry'!AB384="Cefapirin benzathine",0.41,IF('Data Entry'!AB384="Cefalexin benzathine",0.36,IF('Data Entry'!AB384="Cloxacillin benzathine",0.43,IF('Data Entry'!AB384="Oxacillin benzathine",0.69,IF('Data Entry'!AB384="","","No aplica")))))))</f>
        <v/>
      </c>
      <c r="F381" s="65" t="str">
        <f>IF('Data Entry'!AG384="Benethamine benzylpenicillin",0.65,IF('Data Entry'!AG384="Benzathine benzylpenicillin",0.74,IF('Data Entry'!AG384="Cefapirin benzathine",0.41,IF('Data Entry'!AG384="Cefalexin benzathine",0.36,IF('Data Entry'!AG384="Cloxacillin benzathine",0.43,IF('Data Entry'!AG384="Oxacillin benzathine",0.69,IF('Data Entry'!AG384="","","No aplica")))))))</f>
        <v/>
      </c>
      <c r="G381" s="65" t="str">
        <f>IF('Data Entry'!AJ384="Benethamine benzylpenicillin",0.65,IF('Data Entry'!AJ384="Benzathine benzylpenicillin",0.74,IF('Data Entry'!AJ384="Cefapirin benzathine",0.41,IF('Data Entry'!AJ384="Cefalexin benzathine",0.36,IF('Data Entry'!AJ384="Cloxacillin benzathine",0.43,IF('Data Entry'!AJ384="Oxacillin benzathine",0.69,IF('Data Entry'!AJ384="","","No aplica")))))))</f>
        <v/>
      </c>
      <c r="H381" s="65" t="str">
        <f>IF('Data Entry'!AM384="Benethamine benzylpenicillin",0.65,IF('Data Entry'!AM384="Benzathine benzylpenicillin",0.74,IF('Data Entry'!AM384="Cefapirin benzathine",0.41,IF('Data Entry'!AM384="Cefalexin benzathine",0.36,IF('Data Entry'!AM384="Cloxacillin benzathine",0.43,IF('Data Entry'!AM384="Oxacillin benzathine",0.69,IF('Data Entry'!AM384="","","No aplica")))))))</f>
        <v/>
      </c>
    </row>
    <row r="382" spans="5:8">
      <c r="E382" s="65" t="str">
        <f>IF('Data Entry'!AB385="Benethamine benzylpenicillin",0.65,IF('Data Entry'!AB385="Benzathine benzylpenicillin",0.74,IF('Data Entry'!AB385="Cefapirin benzathine",0.41,IF('Data Entry'!AB385="Cefalexin benzathine",0.36,IF('Data Entry'!AB385="Cloxacillin benzathine",0.43,IF('Data Entry'!AB385="Oxacillin benzathine",0.69,IF('Data Entry'!AB385="","","No aplica")))))))</f>
        <v/>
      </c>
      <c r="F382" s="65" t="str">
        <f>IF('Data Entry'!AG385="Benethamine benzylpenicillin",0.65,IF('Data Entry'!AG385="Benzathine benzylpenicillin",0.74,IF('Data Entry'!AG385="Cefapirin benzathine",0.41,IF('Data Entry'!AG385="Cefalexin benzathine",0.36,IF('Data Entry'!AG385="Cloxacillin benzathine",0.43,IF('Data Entry'!AG385="Oxacillin benzathine",0.69,IF('Data Entry'!AG385="","","No aplica")))))))</f>
        <v/>
      </c>
      <c r="G382" s="65" t="str">
        <f>IF('Data Entry'!AJ385="Benethamine benzylpenicillin",0.65,IF('Data Entry'!AJ385="Benzathine benzylpenicillin",0.74,IF('Data Entry'!AJ385="Cefapirin benzathine",0.41,IF('Data Entry'!AJ385="Cefalexin benzathine",0.36,IF('Data Entry'!AJ385="Cloxacillin benzathine",0.43,IF('Data Entry'!AJ385="Oxacillin benzathine",0.69,IF('Data Entry'!AJ385="","","No aplica")))))))</f>
        <v/>
      </c>
      <c r="H382" s="65" t="str">
        <f>IF('Data Entry'!AM385="Benethamine benzylpenicillin",0.65,IF('Data Entry'!AM385="Benzathine benzylpenicillin",0.74,IF('Data Entry'!AM385="Cefapirin benzathine",0.41,IF('Data Entry'!AM385="Cefalexin benzathine",0.36,IF('Data Entry'!AM385="Cloxacillin benzathine",0.43,IF('Data Entry'!AM385="Oxacillin benzathine",0.69,IF('Data Entry'!AM385="","","No aplica")))))))</f>
        <v/>
      </c>
    </row>
    <row r="383" spans="5:8">
      <c r="E383" s="65" t="str">
        <f>IF('Data Entry'!AB386="Benethamine benzylpenicillin",0.65,IF('Data Entry'!AB386="Benzathine benzylpenicillin",0.74,IF('Data Entry'!AB386="Cefapirin benzathine",0.41,IF('Data Entry'!AB386="Cefalexin benzathine",0.36,IF('Data Entry'!AB386="Cloxacillin benzathine",0.43,IF('Data Entry'!AB386="Oxacillin benzathine",0.69,IF('Data Entry'!AB386="","","No aplica")))))))</f>
        <v/>
      </c>
      <c r="F383" s="65" t="str">
        <f>IF('Data Entry'!AG386="Benethamine benzylpenicillin",0.65,IF('Data Entry'!AG386="Benzathine benzylpenicillin",0.74,IF('Data Entry'!AG386="Cefapirin benzathine",0.41,IF('Data Entry'!AG386="Cefalexin benzathine",0.36,IF('Data Entry'!AG386="Cloxacillin benzathine",0.43,IF('Data Entry'!AG386="Oxacillin benzathine",0.69,IF('Data Entry'!AG386="","","No aplica")))))))</f>
        <v/>
      </c>
      <c r="G383" s="65" t="str">
        <f>IF('Data Entry'!AJ386="Benethamine benzylpenicillin",0.65,IF('Data Entry'!AJ386="Benzathine benzylpenicillin",0.74,IF('Data Entry'!AJ386="Cefapirin benzathine",0.41,IF('Data Entry'!AJ386="Cefalexin benzathine",0.36,IF('Data Entry'!AJ386="Cloxacillin benzathine",0.43,IF('Data Entry'!AJ386="Oxacillin benzathine",0.69,IF('Data Entry'!AJ386="","","No aplica")))))))</f>
        <v/>
      </c>
      <c r="H383" s="65" t="str">
        <f>IF('Data Entry'!AM386="Benethamine benzylpenicillin",0.65,IF('Data Entry'!AM386="Benzathine benzylpenicillin",0.74,IF('Data Entry'!AM386="Cefapirin benzathine",0.41,IF('Data Entry'!AM386="Cefalexin benzathine",0.36,IF('Data Entry'!AM386="Cloxacillin benzathine",0.43,IF('Data Entry'!AM386="Oxacillin benzathine",0.69,IF('Data Entry'!AM386="","","No aplica")))))))</f>
        <v/>
      </c>
    </row>
    <row r="384" spans="5:8">
      <c r="E384" s="65" t="str">
        <f>IF('Data Entry'!AB387="Benethamine benzylpenicillin",0.65,IF('Data Entry'!AB387="Benzathine benzylpenicillin",0.74,IF('Data Entry'!AB387="Cefapirin benzathine",0.41,IF('Data Entry'!AB387="Cefalexin benzathine",0.36,IF('Data Entry'!AB387="Cloxacillin benzathine",0.43,IF('Data Entry'!AB387="Oxacillin benzathine",0.69,IF('Data Entry'!AB387="","","No aplica")))))))</f>
        <v/>
      </c>
      <c r="F384" s="65" t="str">
        <f>IF('Data Entry'!AG387="Benethamine benzylpenicillin",0.65,IF('Data Entry'!AG387="Benzathine benzylpenicillin",0.74,IF('Data Entry'!AG387="Cefapirin benzathine",0.41,IF('Data Entry'!AG387="Cefalexin benzathine",0.36,IF('Data Entry'!AG387="Cloxacillin benzathine",0.43,IF('Data Entry'!AG387="Oxacillin benzathine",0.69,IF('Data Entry'!AG387="","","No aplica")))))))</f>
        <v/>
      </c>
      <c r="G384" s="65" t="str">
        <f>IF('Data Entry'!AJ387="Benethamine benzylpenicillin",0.65,IF('Data Entry'!AJ387="Benzathine benzylpenicillin",0.74,IF('Data Entry'!AJ387="Cefapirin benzathine",0.41,IF('Data Entry'!AJ387="Cefalexin benzathine",0.36,IF('Data Entry'!AJ387="Cloxacillin benzathine",0.43,IF('Data Entry'!AJ387="Oxacillin benzathine",0.69,IF('Data Entry'!AJ387="","","No aplica")))))))</f>
        <v/>
      </c>
      <c r="H384" s="65" t="str">
        <f>IF('Data Entry'!AM387="Benethamine benzylpenicillin",0.65,IF('Data Entry'!AM387="Benzathine benzylpenicillin",0.74,IF('Data Entry'!AM387="Cefapirin benzathine",0.41,IF('Data Entry'!AM387="Cefalexin benzathine",0.36,IF('Data Entry'!AM387="Cloxacillin benzathine",0.43,IF('Data Entry'!AM387="Oxacillin benzathine",0.69,IF('Data Entry'!AM387="","","No aplica")))))))</f>
        <v/>
      </c>
    </row>
    <row r="385" spans="5:8">
      <c r="E385" s="65" t="str">
        <f>IF('Data Entry'!AB388="Benethamine benzylpenicillin",0.65,IF('Data Entry'!AB388="Benzathine benzylpenicillin",0.74,IF('Data Entry'!AB388="Cefapirin benzathine",0.41,IF('Data Entry'!AB388="Cefalexin benzathine",0.36,IF('Data Entry'!AB388="Cloxacillin benzathine",0.43,IF('Data Entry'!AB388="Oxacillin benzathine",0.69,IF('Data Entry'!AB388="","","No aplica")))))))</f>
        <v/>
      </c>
      <c r="F385" s="65" t="str">
        <f>IF('Data Entry'!AG388="Benethamine benzylpenicillin",0.65,IF('Data Entry'!AG388="Benzathine benzylpenicillin",0.74,IF('Data Entry'!AG388="Cefapirin benzathine",0.41,IF('Data Entry'!AG388="Cefalexin benzathine",0.36,IF('Data Entry'!AG388="Cloxacillin benzathine",0.43,IF('Data Entry'!AG388="Oxacillin benzathine",0.69,IF('Data Entry'!AG388="","","No aplica")))))))</f>
        <v/>
      </c>
      <c r="G385" s="65" t="str">
        <f>IF('Data Entry'!AJ388="Benethamine benzylpenicillin",0.65,IF('Data Entry'!AJ388="Benzathine benzylpenicillin",0.74,IF('Data Entry'!AJ388="Cefapirin benzathine",0.41,IF('Data Entry'!AJ388="Cefalexin benzathine",0.36,IF('Data Entry'!AJ388="Cloxacillin benzathine",0.43,IF('Data Entry'!AJ388="Oxacillin benzathine",0.69,IF('Data Entry'!AJ388="","","No aplica")))))))</f>
        <v/>
      </c>
      <c r="H385" s="65" t="str">
        <f>IF('Data Entry'!AM388="Benethamine benzylpenicillin",0.65,IF('Data Entry'!AM388="Benzathine benzylpenicillin",0.74,IF('Data Entry'!AM388="Cefapirin benzathine",0.41,IF('Data Entry'!AM388="Cefalexin benzathine",0.36,IF('Data Entry'!AM388="Cloxacillin benzathine",0.43,IF('Data Entry'!AM388="Oxacillin benzathine",0.69,IF('Data Entry'!AM388="","","No aplica")))))))</f>
        <v/>
      </c>
    </row>
    <row r="386" spans="5:8">
      <c r="E386" s="65" t="str">
        <f>IF('Data Entry'!AB389="Benethamine benzylpenicillin",0.65,IF('Data Entry'!AB389="Benzathine benzylpenicillin",0.74,IF('Data Entry'!AB389="Cefapirin benzathine",0.41,IF('Data Entry'!AB389="Cefalexin benzathine",0.36,IF('Data Entry'!AB389="Cloxacillin benzathine",0.43,IF('Data Entry'!AB389="Oxacillin benzathine",0.69,IF('Data Entry'!AB389="","","No aplica")))))))</f>
        <v/>
      </c>
      <c r="F386" s="65" t="str">
        <f>IF('Data Entry'!AG389="Benethamine benzylpenicillin",0.65,IF('Data Entry'!AG389="Benzathine benzylpenicillin",0.74,IF('Data Entry'!AG389="Cefapirin benzathine",0.41,IF('Data Entry'!AG389="Cefalexin benzathine",0.36,IF('Data Entry'!AG389="Cloxacillin benzathine",0.43,IF('Data Entry'!AG389="Oxacillin benzathine",0.69,IF('Data Entry'!AG389="","","No aplica")))))))</f>
        <v/>
      </c>
      <c r="G386" s="65" t="str">
        <f>IF('Data Entry'!AJ389="Benethamine benzylpenicillin",0.65,IF('Data Entry'!AJ389="Benzathine benzylpenicillin",0.74,IF('Data Entry'!AJ389="Cefapirin benzathine",0.41,IF('Data Entry'!AJ389="Cefalexin benzathine",0.36,IF('Data Entry'!AJ389="Cloxacillin benzathine",0.43,IF('Data Entry'!AJ389="Oxacillin benzathine",0.69,IF('Data Entry'!AJ389="","","No aplica")))))))</f>
        <v/>
      </c>
      <c r="H386" s="65" t="str">
        <f>IF('Data Entry'!AM389="Benethamine benzylpenicillin",0.65,IF('Data Entry'!AM389="Benzathine benzylpenicillin",0.74,IF('Data Entry'!AM389="Cefapirin benzathine",0.41,IF('Data Entry'!AM389="Cefalexin benzathine",0.36,IF('Data Entry'!AM389="Cloxacillin benzathine",0.43,IF('Data Entry'!AM389="Oxacillin benzathine",0.69,IF('Data Entry'!AM389="","","No aplica")))))))</f>
        <v/>
      </c>
    </row>
    <row r="387" spans="5:8">
      <c r="E387" s="65" t="str">
        <f>IF('Data Entry'!AB390="Benethamine benzylpenicillin",0.65,IF('Data Entry'!AB390="Benzathine benzylpenicillin",0.74,IF('Data Entry'!AB390="Cefapirin benzathine",0.41,IF('Data Entry'!AB390="Cefalexin benzathine",0.36,IF('Data Entry'!AB390="Cloxacillin benzathine",0.43,IF('Data Entry'!AB390="Oxacillin benzathine",0.69,IF('Data Entry'!AB390="","","No aplica")))))))</f>
        <v/>
      </c>
      <c r="F387" s="65" t="str">
        <f>IF('Data Entry'!AG390="Benethamine benzylpenicillin",0.65,IF('Data Entry'!AG390="Benzathine benzylpenicillin",0.74,IF('Data Entry'!AG390="Cefapirin benzathine",0.41,IF('Data Entry'!AG390="Cefalexin benzathine",0.36,IF('Data Entry'!AG390="Cloxacillin benzathine",0.43,IF('Data Entry'!AG390="Oxacillin benzathine",0.69,IF('Data Entry'!AG390="","","No aplica")))))))</f>
        <v/>
      </c>
      <c r="G387" s="65" t="str">
        <f>IF('Data Entry'!AJ390="Benethamine benzylpenicillin",0.65,IF('Data Entry'!AJ390="Benzathine benzylpenicillin",0.74,IF('Data Entry'!AJ390="Cefapirin benzathine",0.41,IF('Data Entry'!AJ390="Cefalexin benzathine",0.36,IF('Data Entry'!AJ390="Cloxacillin benzathine",0.43,IF('Data Entry'!AJ390="Oxacillin benzathine",0.69,IF('Data Entry'!AJ390="","","No aplica")))))))</f>
        <v/>
      </c>
      <c r="H387" s="65" t="str">
        <f>IF('Data Entry'!AM390="Benethamine benzylpenicillin",0.65,IF('Data Entry'!AM390="Benzathine benzylpenicillin",0.74,IF('Data Entry'!AM390="Cefapirin benzathine",0.41,IF('Data Entry'!AM390="Cefalexin benzathine",0.36,IF('Data Entry'!AM390="Cloxacillin benzathine",0.43,IF('Data Entry'!AM390="Oxacillin benzathine",0.69,IF('Data Entry'!AM390="","","No aplica")))))))</f>
        <v/>
      </c>
    </row>
    <row r="388" spans="5:8">
      <c r="E388" s="65" t="str">
        <f>IF('Data Entry'!AB391="Benethamine benzylpenicillin",0.65,IF('Data Entry'!AB391="Benzathine benzylpenicillin",0.74,IF('Data Entry'!AB391="Cefapirin benzathine",0.41,IF('Data Entry'!AB391="Cefalexin benzathine",0.36,IF('Data Entry'!AB391="Cloxacillin benzathine",0.43,IF('Data Entry'!AB391="Oxacillin benzathine",0.69,IF('Data Entry'!AB391="","","No aplica")))))))</f>
        <v/>
      </c>
      <c r="F388" s="65" t="str">
        <f>IF('Data Entry'!AG391="Benethamine benzylpenicillin",0.65,IF('Data Entry'!AG391="Benzathine benzylpenicillin",0.74,IF('Data Entry'!AG391="Cefapirin benzathine",0.41,IF('Data Entry'!AG391="Cefalexin benzathine",0.36,IF('Data Entry'!AG391="Cloxacillin benzathine",0.43,IF('Data Entry'!AG391="Oxacillin benzathine",0.69,IF('Data Entry'!AG391="","","No aplica")))))))</f>
        <v/>
      </c>
      <c r="G388" s="65" t="str">
        <f>IF('Data Entry'!AJ391="Benethamine benzylpenicillin",0.65,IF('Data Entry'!AJ391="Benzathine benzylpenicillin",0.74,IF('Data Entry'!AJ391="Cefapirin benzathine",0.41,IF('Data Entry'!AJ391="Cefalexin benzathine",0.36,IF('Data Entry'!AJ391="Cloxacillin benzathine",0.43,IF('Data Entry'!AJ391="Oxacillin benzathine",0.69,IF('Data Entry'!AJ391="","","No aplica")))))))</f>
        <v/>
      </c>
      <c r="H388" s="65" t="str">
        <f>IF('Data Entry'!AM391="Benethamine benzylpenicillin",0.65,IF('Data Entry'!AM391="Benzathine benzylpenicillin",0.74,IF('Data Entry'!AM391="Cefapirin benzathine",0.41,IF('Data Entry'!AM391="Cefalexin benzathine",0.36,IF('Data Entry'!AM391="Cloxacillin benzathine",0.43,IF('Data Entry'!AM391="Oxacillin benzathine",0.69,IF('Data Entry'!AM391="","","No aplica")))))))</f>
        <v/>
      </c>
    </row>
    <row r="389" spans="5:8">
      <c r="E389" s="65" t="str">
        <f>IF('Data Entry'!AB392="Benethamine benzylpenicillin",0.65,IF('Data Entry'!AB392="Benzathine benzylpenicillin",0.74,IF('Data Entry'!AB392="Cefapirin benzathine",0.41,IF('Data Entry'!AB392="Cefalexin benzathine",0.36,IF('Data Entry'!AB392="Cloxacillin benzathine",0.43,IF('Data Entry'!AB392="Oxacillin benzathine",0.69,IF('Data Entry'!AB392="","","No aplica")))))))</f>
        <v/>
      </c>
      <c r="F389" s="65" t="str">
        <f>IF('Data Entry'!AG392="Benethamine benzylpenicillin",0.65,IF('Data Entry'!AG392="Benzathine benzylpenicillin",0.74,IF('Data Entry'!AG392="Cefapirin benzathine",0.41,IF('Data Entry'!AG392="Cefalexin benzathine",0.36,IF('Data Entry'!AG392="Cloxacillin benzathine",0.43,IF('Data Entry'!AG392="Oxacillin benzathine",0.69,IF('Data Entry'!AG392="","","No aplica")))))))</f>
        <v/>
      </c>
      <c r="G389" s="65" t="str">
        <f>IF('Data Entry'!AJ392="Benethamine benzylpenicillin",0.65,IF('Data Entry'!AJ392="Benzathine benzylpenicillin",0.74,IF('Data Entry'!AJ392="Cefapirin benzathine",0.41,IF('Data Entry'!AJ392="Cefalexin benzathine",0.36,IF('Data Entry'!AJ392="Cloxacillin benzathine",0.43,IF('Data Entry'!AJ392="Oxacillin benzathine",0.69,IF('Data Entry'!AJ392="","","No aplica")))))))</f>
        <v/>
      </c>
      <c r="H389" s="65" t="str">
        <f>IF('Data Entry'!AM392="Benethamine benzylpenicillin",0.65,IF('Data Entry'!AM392="Benzathine benzylpenicillin",0.74,IF('Data Entry'!AM392="Cefapirin benzathine",0.41,IF('Data Entry'!AM392="Cefalexin benzathine",0.36,IF('Data Entry'!AM392="Cloxacillin benzathine",0.43,IF('Data Entry'!AM392="Oxacillin benzathine",0.69,IF('Data Entry'!AM392="","","No aplica")))))))</f>
        <v/>
      </c>
    </row>
    <row r="390" spans="5:8">
      <c r="E390" s="65" t="str">
        <f>IF('Data Entry'!AB393="Benethamine benzylpenicillin",0.65,IF('Data Entry'!AB393="Benzathine benzylpenicillin",0.74,IF('Data Entry'!AB393="Cefapirin benzathine",0.41,IF('Data Entry'!AB393="Cefalexin benzathine",0.36,IF('Data Entry'!AB393="Cloxacillin benzathine",0.43,IF('Data Entry'!AB393="Oxacillin benzathine",0.69,IF('Data Entry'!AB393="","","No aplica")))))))</f>
        <v/>
      </c>
      <c r="F390" s="65" t="str">
        <f>IF('Data Entry'!AG393="Benethamine benzylpenicillin",0.65,IF('Data Entry'!AG393="Benzathine benzylpenicillin",0.74,IF('Data Entry'!AG393="Cefapirin benzathine",0.41,IF('Data Entry'!AG393="Cefalexin benzathine",0.36,IF('Data Entry'!AG393="Cloxacillin benzathine",0.43,IF('Data Entry'!AG393="Oxacillin benzathine",0.69,IF('Data Entry'!AG393="","","No aplica")))))))</f>
        <v/>
      </c>
      <c r="G390" s="65" t="str">
        <f>IF('Data Entry'!AJ393="Benethamine benzylpenicillin",0.65,IF('Data Entry'!AJ393="Benzathine benzylpenicillin",0.74,IF('Data Entry'!AJ393="Cefapirin benzathine",0.41,IF('Data Entry'!AJ393="Cefalexin benzathine",0.36,IF('Data Entry'!AJ393="Cloxacillin benzathine",0.43,IF('Data Entry'!AJ393="Oxacillin benzathine",0.69,IF('Data Entry'!AJ393="","","No aplica")))))))</f>
        <v/>
      </c>
      <c r="H390" s="65" t="str">
        <f>IF('Data Entry'!AM393="Benethamine benzylpenicillin",0.65,IF('Data Entry'!AM393="Benzathine benzylpenicillin",0.74,IF('Data Entry'!AM393="Cefapirin benzathine",0.41,IF('Data Entry'!AM393="Cefalexin benzathine",0.36,IF('Data Entry'!AM393="Cloxacillin benzathine",0.43,IF('Data Entry'!AM393="Oxacillin benzathine",0.69,IF('Data Entry'!AM393="","","No aplica")))))))</f>
        <v/>
      </c>
    </row>
    <row r="391" spans="5:8">
      <c r="E391" s="65" t="str">
        <f>IF('Data Entry'!AB394="Benethamine benzylpenicillin",0.65,IF('Data Entry'!AB394="Benzathine benzylpenicillin",0.74,IF('Data Entry'!AB394="Cefapirin benzathine",0.41,IF('Data Entry'!AB394="Cefalexin benzathine",0.36,IF('Data Entry'!AB394="Cloxacillin benzathine",0.43,IF('Data Entry'!AB394="Oxacillin benzathine",0.69,IF('Data Entry'!AB394="","","No aplica")))))))</f>
        <v/>
      </c>
      <c r="F391" s="65" t="str">
        <f>IF('Data Entry'!AG394="Benethamine benzylpenicillin",0.65,IF('Data Entry'!AG394="Benzathine benzylpenicillin",0.74,IF('Data Entry'!AG394="Cefapirin benzathine",0.41,IF('Data Entry'!AG394="Cefalexin benzathine",0.36,IF('Data Entry'!AG394="Cloxacillin benzathine",0.43,IF('Data Entry'!AG394="Oxacillin benzathine",0.69,IF('Data Entry'!AG394="","","No aplica")))))))</f>
        <v/>
      </c>
      <c r="G391" s="65" t="str">
        <f>IF('Data Entry'!AJ394="Benethamine benzylpenicillin",0.65,IF('Data Entry'!AJ394="Benzathine benzylpenicillin",0.74,IF('Data Entry'!AJ394="Cefapirin benzathine",0.41,IF('Data Entry'!AJ394="Cefalexin benzathine",0.36,IF('Data Entry'!AJ394="Cloxacillin benzathine",0.43,IF('Data Entry'!AJ394="Oxacillin benzathine",0.69,IF('Data Entry'!AJ394="","","No aplica")))))))</f>
        <v/>
      </c>
      <c r="H391" s="65" t="str">
        <f>IF('Data Entry'!AM394="Benethamine benzylpenicillin",0.65,IF('Data Entry'!AM394="Benzathine benzylpenicillin",0.74,IF('Data Entry'!AM394="Cefapirin benzathine",0.41,IF('Data Entry'!AM394="Cefalexin benzathine",0.36,IF('Data Entry'!AM394="Cloxacillin benzathine",0.43,IF('Data Entry'!AM394="Oxacillin benzathine",0.69,IF('Data Entry'!AM394="","","No aplica")))))))</f>
        <v/>
      </c>
    </row>
    <row r="392" spans="5:8">
      <c r="E392" s="65" t="str">
        <f>IF('Data Entry'!AB395="Benethamine benzylpenicillin",0.65,IF('Data Entry'!AB395="Benzathine benzylpenicillin",0.74,IF('Data Entry'!AB395="Cefapirin benzathine",0.41,IF('Data Entry'!AB395="Cefalexin benzathine",0.36,IF('Data Entry'!AB395="Cloxacillin benzathine",0.43,IF('Data Entry'!AB395="Oxacillin benzathine",0.69,IF('Data Entry'!AB395="","","No aplica")))))))</f>
        <v/>
      </c>
      <c r="F392" s="65" t="str">
        <f>IF('Data Entry'!AG395="Benethamine benzylpenicillin",0.65,IF('Data Entry'!AG395="Benzathine benzylpenicillin",0.74,IF('Data Entry'!AG395="Cefapirin benzathine",0.41,IF('Data Entry'!AG395="Cefalexin benzathine",0.36,IF('Data Entry'!AG395="Cloxacillin benzathine",0.43,IF('Data Entry'!AG395="Oxacillin benzathine",0.69,IF('Data Entry'!AG395="","","No aplica")))))))</f>
        <v/>
      </c>
      <c r="G392" s="65" t="str">
        <f>IF('Data Entry'!AJ395="Benethamine benzylpenicillin",0.65,IF('Data Entry'!AJ395="Benzathine benzylpenicillin",0.74,IF('Data Entry'!AJ395="Cefapirin benzathine",0.41,IF('Data Entry'!AJ395="Cefalexin benzathine",0.36,IF('Data Entry'!AJ395="Cloxacillin benzathine",0.43,IF('Data Entry'!AJ395="Oxacillin benzathine",0.69,IF('Data Entry'!AJ395="","","No aplica")))))))</f>
        <v/>
      </c>
      <c r="H392" s="65" t="str">
        <f>IF('Data Entry'!AM395="Benethamine benzylpenicillin",0.65,IF('Data Entry'!AM395="Benzathine benzylpenicillin",0.74,IF('Data Entry'!AM395="Cefapirin benzathine",0.41,IF('Data Entry'!AM395="Cefalexin benzathine",0.36,IF('Data Entry'!AM395="Cloxacillin benzathine",0.43,IF('Data Entry'!AM395="Oxacillin benzathine",0.69,IF('Data Entry'!AM395="","","No aplica")))))))</f>
        <v/>
      </c>
    </row>
    <row r="393" spans="5:8">
      <c r="E393" s="65" t="str">
        <f>IF('Data Entry'!AB396="Benethamine benzylpenicillin",0.65,IF('Data Entry'!AB396="Benzathine benzylpenicillin",0.74,IF('Data Entry'!AB396="Cefapirin benzathine",0.41,IF('Data Entry'!AB396="Cefalexin benzathine",0.36,IF('Data Entry'!AB396="Cloxacillin benzathine",0.43,IF('Data Entry'!AB396="Oxacillin benzathine",0.69,IF('Data Entry'!AB396="","","No aplica")))))))</f>
        <v/>
      </c>
      <c r="F393" s="65" t="str">
        <f>IF('Data Entry'!AG396="Benethamine benzylpenicillin",0.65,IF('Data Entry'!AG396="Benzathine benzylpenicillin",0.74,IF('Data Entry'!AG396="Cefapirin benzathine",0.41,IF('Data Entry'!AG396="Cefalexin benzathine",0.36,IF('Data Entry'!AG396="Cloxacillin benzathine",0.43,IF('Data Entry'!AG396="Oxacillin benzathine",0.69,IF('Data Entry'!AG396="","","No aplica")))))))</f>
        <v/>
      </c>
      <c r="G393" s="65" t="str">
        <f>IF('Data Entry'!AJ396="Benethamine benzylpenicillin",0.65,IF('Data Entry'!AJ396="Benzathine benzylpenicillin",0.74,IF('Data Entry'!AJ396="Cefapirin benzathine",0.41,IF('Data Entry'!AJ396="Cefalexin benzathine",0.36,IF('Data Entry'!AJ396="Cloxacillin benzathine",0.43,IF('Data Entry'!AJ396="Oxacillin benzathine",0.69,IF('Data Entry'!AJ396="","","No aplica")))))))</f>
        <v/>
      </c>
      <c r="H393" s="65" t="str">
        <f>IF('Data Entry'!AM396="Benethamine benzylpenicillin",0.65,IF('Data Entry'!AM396="Benzathine benzylpenicillin",0.74,IF('Data Entry'!AM396="Cefapirin benzathine",0.41,IF('Data Entry'!AM396="Cefalexin benzathine",0.36,IF('Data Entry'!AM396="Cloxacillin benzathine",0.43,IF('Data Entry'!AM396="Oxacillin benzathine",0.69,IF('Data Entry'!AM396="","","No aplica")))))))</f>
        <v/>
      </c>
    </row>
    <row r="394" spans="5:8">
      <c r="E394" s="65" t="str">
        <f>IF('Data Entry'!AB397="Benethamine benzylpenicillin",0.65,IF('Data Entry'!AB397="Benzathine benzylpenicillin",0.74,IF('Data Entry'!AB397="Cefapirin benzathine",0.41,IF('Data Entry'!AB397="Cefalexin benzathine",0.36,IF('Data Entry'!AB397="Cloxacillin benzathine",0.43,IF('Data Entry'!AB397="Oxacillin benzathine",0.69,IF('Data Entry'!AB397="","","No aplica")))))))</f>
        <v/>
      </c>
      <c r="F394" s="65" t="str">
        <f>IF('Data Entry'!AG397="Benethamine benzylpenicillin",0.65,IF('Data Entry'!AG397="Benzathine benzylpenicillin",0.74,IF('Data Entry'!AG397="Cefapirin benzathine",0.41,IF('Data Entry'!AG397="Cefalexin benzathine",0.36,IF('Data Entry'!AG397="Cloxacillin benzathine",0.43,IF('Data Entry'!AG397="Oxacillin benzathine",0.69,IF('Data Entry'!AG397="","","No aplica")))))))</f>
        <v/>
      </c>
      <c r="G394" s="65" t="str">
        <f>IF('Data Entry'!AJ397="Benethamine benzylpenicillin",0.65,IF('Data Entry'!AJ397="Benzathine benzylpenicillin",0.74,IF('Data Entry'!AJ397="Cefapirin benzathine",0.41,IF('Data Entry'!AJ397="Cefalexin benzathine",0.36,IF('Data Entry'!AJ397="Cloxacillin benzathine",0.43,IF('Data Entry'!AJ397="Oxacillin benzathine",0.69,IF('Data Entry'!AJ397="","","No aplica")))))))</f>
        <v/>
      </c>
      <c r="H394" s="65" t="str">
        <f>IF('Data Entry'!AM397="Benethamine benzylpenicillin",0.65,IF('Data Entry'!AM397="Benzathine benzylpenicillin",0.74,IF('Data Entry'!AM397="Cefapirin benzathine",0.41,IF('Data Entry'!AM397="Cefalexin benzathine",0.36,IF('Data Entry'!AM397="Cloxacillin benzathine",0.43,IF('Data Entry'!AM397="Oxacillin benzathine",0.69,IF('Data Entry'!AM397="","","No aplica")))))))</f>
        <v/>
      </c>
    </row>
    <row r="395" spans="5:8">
      <c r="E395" s="65" t="str">
        <f>IF('Data Entry'!AB398="Benethamine benzylpenicillin",0.65,IF('Data Entry'!AB398="Benzathine benzylpenicillin",0.74,IF('Data Entry'!AB398="Cefapirin benzathine",0.41,IF('Data Entry'!AB398="Cefalexin benzathine",0.36,IF('Data Entry'!AB398="Cloxacillin benzathine",0.43,IF('Data Entry'!AB398="Oxacillin benzathine",0.69,IF('Data Entry'!AB398="","","No aplica")))))))</f>
        <v/>
      </c>
      <c r="F395" s="65" t="str">
        <f>IF('Data Entry'!AG398="Benethamine benzylpenicillin",0.65,IF('Data Entry'!AG398="Benzathine benzylpenicillin",0.74,IF('Data Entry'!AG398="Cefapirin benzathine",0.41,IF('Data Entry'!AG398="Cefalexin benzathine",0.36,IF('Data Entry'!AG398="Cloxacillin benzathine",0.43,IF('Data Entry'!AG398="Oxacillin benzathine",0.69,IF('Data Entry'!AG398="","","No aplica")))))))</f>
        <v/>
      </c>
      <c r="G395" s="65" t="str">
        <f>IF('Data Entry'!AJ398="Benethamine benzylpenicillin",0.65,IF('Data Entry'!AJ398="Benzathine benzylpenicillin",0.74,IF('Data Entry'!AJ398="Cefapirin benzathine",0.41,IF('Data Entry'!AJ398="Cefalexin benzathine",0.36,IF('Data Entry'!AJ398="Cloxacillin benzathine",0.43,IF('Data Entry'!AJ398="Oxacillin benzathine",0.69,IF('Data Entry'!AJ398="","","No aplica")))))))</f>
        <v/>
      </c>
      <c r="H395" s="65" t="str">
        <f>IF('Data Entry'!AM398="Benethamine benzylpenicillin",0.65,IF('Data Entry'!AM398="Benzathine benzylpenicillin",0.74,IF('Data Entry'!AM398="Cefapirin benzathine",0.41,IF('Data Entry'!AM398="Cefalexin benzathine",0.36,IF('Data Entry'!AM398="Cloxacillin benzathine",0.43,IF('Data Entry'!AM398="Oxacillin benzathine",0.69,IF('Data Entry'!AM398="","","No aplica")))))))</f>
        <v/>
      </c>
    </row>
    <row r="396" spans="5:8">
      <c r="E396" s="65" t="str">
        <f>IF('Data Entry'!AB399="Benethamine benzylpenicillin",0.65,IF('Data Entry'!AB399="Benzathine benzylpenicillin",0.74,IF('Data Entry'!AB399="Cefapirin benzathine",0.41,IF('Data Entry'!AB399="Cefalexin benzathine",0.36,IF('Data Entry'!AB399="Cloxacillin benzathine",0.43,IF('Data Entry'!AB399="Oxacillin benzathine",0.69,IF('Data Entry'!AB399="","","No aplica")))))))</f>
        <v/>
      </c>
      <c r="F396" s="65" t="str">
        <f>IF('Data Entry'!AG399="Benethamine benzylpenicillin",0.65,IF('Data Entry'!AG399="Benzathine benzylpenicillin",0.74,IF('Data Entry'!AG399="Cefapirin benzathine",0.41,IF('Data Entry'!AG399="Cefalexin benzathine",0.36,IF('Data Entry'!AG399="Cloxacillin benzathine",0.43,IF('Data Entry'!AG399="Oxacillin benzathine",0.69,IF('Data Entry'!AG399="","","No aplica")))))))</f>
        <v/>
      </c>
      <c r="G396" s="65" t="str">
        <f>IF('Data Entry'!AJ399="Benethamine benzylpenicillin",0.65,IF('Data Entry'!AJ399="Benzathine benzylpenicillin",0.74,IF('Data Entry'!AJ399="Cefapirin benzathine",0.41,IF('Data Entry'!AJ399="Cefalexin benzathine",0.36,IF('Data Entry'!AJ399="Cloxacillin benzathine",0.43,IF('Data Entry'!AJ399="Oxacillin benzathine",0.69,IF('Data Entry'!AJ399="","","No aplica")))))))</f>
        <v/>
      </c>
      <c r="H396" s="65" t="str">
        <f>IF('Data Entry'!AM399="Benethamine benzylpenicillin",0.65,IF('Data Entry'!AM399="Benzathine benzylpenicillin",0.74,IF('Data Entry'!AM399="Cefapirin benzathine",0.41,IF('Data Entry'!AM399="Cefalexin benzathine",0.36,IF('Data Entry'!AM399="Cloxacillin benzathine",0.43,IF('Data Entry'!AM399="Oxacillin benzathine",0.69,IF('Data Entry'!AM399="","","No aplica")))))))</f>
        <v/>
      </c>
    </row>
    <row r="397" spans="5:8">
      <c r="E397" s="65" t="str">
        <f>IF('Data Entry'!AB400="Benethamine benzylpenicillin",0.65,IF('Data Entry'!AB400="Benzathine benzylpenicillin",0.74,IF('Data Entry'!AB400="Cefapirin benzathine",0.41,IF('Data Entry'!AB400="Cefalexin benzathine",0.36,IF('Data Entry'!AB400="Cloxacillin benzathine",0.43,IF('Data Entry'!AB400="Oxacillin benzathine",0.69,IF('Data Entry'!AB400="","","No aplica")))))))</f>
        <v/>
      </c>
      <c r="F397" s="65" t="str">
        <f>IF('Data Entry'!AG400="Benethamine benzylpenicillin",0.65,IF('Data Entry'!AG400="Benzathine benzylpenicillin",0.74,IF('Data Entry'!AG400="Cefapirin benzathine",0.41,IF('Data Entry'!AG400="Cefalexin benzathine",0.36,IF('Data Entry'!AG400="Cloxacillin benzathine",0.43,IF('Data Entry'!AG400="Oxacillin benzathine",0.69,IF('Data Entry'!AG400="","","No aplica")))))))</f>
        <v/>
      </c>
      <c r="G397" s="65" t="str">
        <f>IF('Data Entry'!AJ400="Benethamine benzylpenicillin",0.65,IF('Data Entry'!AJ400="Benzathine benzylpenicillin",0.74,IF('Data Entry'!AJ400="Cefapirin benzathine",0.41,IF('Data Entry'!AJ400="Cefalexin benzathine",0.36,IF('Data Entry'!AJ400="Cloxacillin benzathine",0.43,IF('Data Entry'!AJ400="Oxacillin benzathine",0.69,IF('Data Entry'!AJ400="","","No aplica")))))))</f>
        <v/>
      </c>
      <c r="H397" s="65" t="str">
        <f>IF('Data Entry'!AM400="Benethamine benzylpenicillin",0.65,IF('Data Entry'!AM400="Benzathine benzylpenicillin",0.74,IF('Data Entry'!AM400="Cefapirin benzathine",0.41,IF('Data Entry'!AM400="Cefalexin benzathine",0.36,IF('Data Entry'!AM400="Cloxacillin benzathine",0.43,IF('Data Entry'!AM400="Oxacillin benzathine",0.69,IF('Data Entry'!AM400="","","No aplica")))))))</f>
        <v/>
      </c>
    </row>
    <row r="398" spans="5:8">
      <c r="E398" s="65" t="str">
        <f>IF('Data Entry'!AB401="Benethamine benzylpenicillin",0.65,IF('Data Entry'!AB401="Benzathine benzylpenicillin",0.74,IF('Data Entry'!AB401="Cefapirin benzathine",0.41,IF('Data Entry'!AB401="Cefalexin benzathine",0.36,IF('Data Entry'!AB401="Cloxacillin benzathine",0.43,IF('Data Entry'!AB401="Oxacillin benzathine",0.69,IF('Data Entry'!AB401="","","No aplica")))))))</f>
        <v/>
      </c>
      <c r="F398" s="65" t="str">
        <f>IF('Data Entry'!AG401="Benethamine benzylpenicillin",0.65,IF('Data Entry'!AG401="Benzathine benzylpenicillin",0.74,IF('Data Entry'!AG401="Cefapirin benzathine",0.41,IF('Data Entry'!AG401="Cefalexin benzathine",0.36,IF('Data Entry'!AG401="Cloxacillin benzathine",0.43,IF('Data Entry'!AG401="Oxacillin benzathine",0.69,IF('Data Entry'!AG401="","","No aplica")))))))</f>
        <v/>
      </c>
      <c r="G398" s="65" t="str">
        <f>IF('Data Entry'!AJ401="Benethamine benzylpenicillin",0.65,IF('Data Entry'!AJ401="Benzathine benzylpenicillin",0.74,IF('Data Entry'!AJ401="Cefapirin benzathine",0.41,IF('Data Entry'!AJ401="Cefalexin benzathine",0.36,IF('Data Entry'!AJ401="Cloxacillin benzathine",0.43,IF('Data Entry'!AJ401="Oxacillin benzathine",0.69,IF('Data Entry'!AJ401="","","No aplica")))))))</f>
        <v/>
      </c>
      <c r="H398" s="65" t="str">
        <f>IF('Data Entry'!AM401="Benethamine benzylpenicillin",0.65,IF('Data Entry'!AM401="Benzathine benzylpenicillin",0.74,IF('Data Entry'!AM401="Cefapirin benzathine",0.41,IF('Data Entry'!AM401="Cefalexin benzathine",0.36,IF('Data Entry'!AM401="Cloxacillin benzathine",0.43,IF('Data Entry'!AM401="Oxacillin benzathine",0.69,IF('Data Entry'!AM401="","","No aplica")))))))</f>
        <v/>
      </c>
    </row>
    <row r="399" spans="5:8">
      <c r="E399" s="65" t="str">
        <f>IF('Data Entry'!AB402="Benethamine benzylpenicillin",0.65,IF('Data Entry'!AB402="Benzathine benzylpenicillin",0.74,IF('Data Entry'!AB402="Cefapirin benzathine",0.41,IF('Data Entry'!AB402="Cefalexin benzathine",0.36,IF('Data Entry'!AB402="Cloxacillin benzathine",0.43,IF('Data Entry'!AB402="Oxacillin benzathine",0.69,IF('Data Entry'!AB402="","","No aplica")))))))</f>
        <v/>
      </c>
      <c r="F399" s="65" t="str">
        <f>IF('Data Entry'!AG402="Benethamine benzylpenicillin",0.65,IF('Data Entry'!AG402="Benzathine benzylpenicillin",0.74,IF('Data Entry'!AG402="Cefapirin benzathine",0.41,IF('Data Entry'!AG402="Cefalexin benzathine",0.36,IF('Data Entry'!AG402="Cloxacillin benzathine",0.43,IF('Data Entry'!AG402="Oxacillin benzathine",0.69,IF('Data Entry'!AG402="","","No aplica")))))))</f>
        <v/>
      </c>
      <c r="G399" s="65" t="str">
        <f>IF('Data Entry'!AJ402="Benethamine benzylpenicillin",0.65,IF('Data Entry'!AJ402="Benzathine benzylpenicillin",0.74,IF('Data Entry'!AJ402="Cefapirin benzathine",0.41,IF('Data Entry'!AJ402="Cefalexin benzathine",0.36,IF('Data Entry'!AJ402="Cloxacillin benzathine",0.43,IF('Data Entry'!AJ402="Oxacillin benzathine",0.69,IF('Data Entry'!AJ402="","","No aplica")))))))</f>
        <v/>
      </c>
      <c r="H399" s="65" t="str">
        <f>IF('Data Entry'!AM402="Benethamine benzylpenicillin",0.65,IF('Data Entry'!AM402="Benzathine benzylpenicillin",0.74,IF('Data Entry'!AM402="Cefapirin benzathine",0.41,IF('Data Entry'!AM402="Cefalexin benzathine",0.36,IF('Data Entry'!AM402="Cloxacillin benzathine",0.43,IF('Data Entry'!AM402="Oxacillin benzathine",0.69,IF('Data Entry'!AM402="","","No aplica")))))))</f>
        <v/>
      </c>
    </row>
    <row r="400" spans="5:8">
      <c r="E400" s="65" t="str">
        <f>IF('Data Entry'!AB403="Benethamine benzylpenicillin",0.65,IF('Data Entry'!AB403="Benzathine benzylpenicillin",0.74,IF('Data Entry'!AB403="Cefapirin benzathine",0.41,IF('Data Entry'!AB403="Cefalexin benzathine",0.36,IF('Data Entry'!AB403="Cloxacillin benzathine",0.43,IF('Data Entry'!AB403="Oxacillin benzathine",0.69,IF('Data Entry'!AB403="","","No aplica")))))))</f>
        <v/>
      </c>
      <c r="F400" s="65" t="str">
        <f>IF('Data Entry'!AG403="Benethamine benzylpenicillin",0.65,IF('Data Entry'!AG403="Benzathine benzylpenicillin",0.74,IF('Data Entry'!AG403="Cefapirin benzathine",0.41,IF('Data Entry'!AG403="Cefalexin benzathine",0.36,IF('Data Entry'!AG403="Cloxacillin benzathine",0.43,IF('Data Entry'!AG403="Oxacillin benzathine",0.69,IF('Data Entry'!AG403="","","No aplica")))))))</f>
        <v/>
      </c>
      <c r="G400" s="65" t="str">
        <f>IF('Data Entry'!AJ403="Benethamine benzylpenicillin",0.65,IF('Data Entry'!AJ403="Benzathine benzylpenicillin",0.74,IF('Data Entry'!AJ403="Cefapirin benzathine",0.41,IF('Data Entry'!AJ403="Cefalexin benzathine",0.36,IF('Data Entry'!AJ403="Cloxacillin benzathine",0.43,IF('Data Entry'!AJ403="Oxacillin benzathine",0.69,IF('Data Entry'!AJ403="","","No aplica")))))))</f>
        <v/>
      </c>
      <c r="H400" s="65" t="str">
        <f>IF('Data Entry'!AM403="Benethamine benzylpenicillin",0.65,IF('Data Entry'!AM403="Benzathine benzylpenicillin",0.74,IF('Data Entry'!AM403="Cefapirin benzathine",0.41,IF('Data Entry'!AM403="Cefalexin benzathine",0.36,IF('Data Entry'!AM403="Cloxacillin benzathine",0.43,IF('Data Entry'!AM403="Oxacillin benzathine",0.69,IF('Data Entry'!AM403="","","No aplica")))))))</f>
        <v/>
      </c>
    </row>
    <row r="401" spans="5:8">
      <c r="E401" s="65" t="str">
        <f>IF('Data Entry'!AB404="Benethamine benzylpenicillin",0.65,IF('Data Entry'!AB404="Benzathine benzylpenicillin",0.74,IF('Data Entry'!AB404="Cefapirin benzathine",0.41,IF('Data Entry'!AB404="Cefalexin benzathine",0.36,IF('Data Entry'!AB404="Cloxacillin benzathine",0.43,IF('Data Entry'!AB404="Oxacillin benzathine",0.69,IF('Data Entry'!AB404="","","No aplica")))))))</f>
        <v/>
      </c>
      <c r="F401" s="65" t="str">
        <f>IF('Data Entry'!AG404="Benethamine benzylpenicillin",0.65,IF('Data Entry'!AG404="Benzathine benzylpenicillin",0.74,IF('Data Entry'!AG404="Cefapirin benzathine",0.41,IF('Data Entry'!AG404="Cefalexin benzathine",0.36,IF('Data Entry'!AG404="Cloxacillin benzathine",0.43,IF('Data Entry'!AG404="Oxacillin benzathine",0.69,IF('Data Entry'!AG404="","","No aplica")))))))</f>
        <v/>
      </c>
      <c r="G401" s="65" t="str">
        <f>IF('Data Entry'!AJ404="Benethamine benzylpenicillin",0.65,IF('Data Entry'!AJ404="Benzathine benzylpenicillin",0.74,IF('Data Entry'!AJ404="Cefapirin benzathine",0.41,IF('Data Entry'!AJ404="Cefalexin benzathine",0.36,IF('Data Entry'!AJ404="Cloxacillin benzathine",0.43,IF('Data Entry'!AJ404="Oxacillin benzathine",0.69,IF('Data Entry'!AJ404="","","No aplica")))))))</f>
        <v/>
      </c>
      <c r="H401" s="65" t="str">
        <f>IF('Data Entry'!AM404="Benethamine benzylpenicillin",0.65,IF('Data Entry'!AM404="Benzathine benzylpenicillin",0.74,IF('Data Entry'!AM404="Cefapirin benzathine",0.41,IF('Data Entry'!AM404="Cefalexin benzathine",0.36,IF('Data Entry'!AM404="Cloxacillin benzathine",0.43,IF('Data Entry'!AM404="Oxacillin benzathine",0.69,IF('Data Entry'!AM404="","","No aplica")))))))</f>
        <v/>
      </c>
    </row>
    <row r="402" spans="5:8">
      <c r="E402" s="65" t="str">
        <f>IF('Data Entry'!AB405="Benethamine benzylpenicillin",0.65,IF('Data Entry'!AB405="Benzathine benzylpenicillin",0.74,IF('Data Entry'!AB405="Cefapirin benzathine",0.41,IF('Data Entry'!AB405="Cefalexin benzathine",0.36,IF('Data Entry'!AB405="Cloxacillin benzathine",0.43,IF('Data Entry'!AB405="Oxacillin benzathine",0.69,IF('Data Entry'!AB405="","","No aplica")))))))</f>
        <v/>
      </c>
      <c r="F402" s="65" t="str">
        <f>IF('Data Entry'!AG405="Benethamine benzylpenicillin",0.65,IF('Data Entry'!AG405="Benzathine benzylpenicillin",0.74,IF('Data Entry'!AG405="Cefapirin benzathine",0.41,IF('Data Entry'!AG405="Cefalexin benzathine",0.36,IF('Data Entry'!AG405="Cloxacillin benzathine",0.43,IF('Data Entry'!AG405="Oxacillin benzathine",0.69,IF('Data Entry'!AG405="","","No aplica")))))))</f>
        <v/>
      </c>
      <c r="G402" s="65" t="str">
        <f>IF('Data Entry'!AJ405="Benethamine benzylpenicillin",0.65,IF('Data Entry'!AJ405="Benzathine benzylpenicillin",0.74,IF('Data Entry'!AJ405="Cefapirin benzathine",0.41,IF('Data Entry'!AJ405="Cefalexin benzathine",0.36,IF('Data Entry'!AJ405="Cloxacillin benzathine",0.43,IF('Data Entry'!AJ405="Oxacillin benzathine",0.69,IF('Data Entry'!AJ405="","","No aplica")))))))</f>
        <v/>
      </c>
      <c r="H402" s="65" t="str">
        <f>IF('Data Entry'!AM405="Benethamine benzylpenicillin",0.65,IF('Data Entry'!AM405="Benzathine benzylpenicillin",0.74,IF('Data Entry'!AM405="Cefapirin benzathine",0.41,IF('Data Entry'!AM405="Cefalexin benzathine",0.36,IF('Data Entry'!AM405="Cloxacillin benzathine",0.43,IF('Data Entry'!AM405="Oxacillin benzathine",0.69,IF('Data Entry'!AM405="","","No aplica")))))))</f>
        <v/>
      </c>
    </row>
    <row r="403" spans="5:8">
      <c r="E403" s="65" t="str">
        <f>IF('Data Entry'!AB406="Benethamine benzylpenicillin",0.65,IF('Data Entry'!AB406="Benzathine benzylpenicillin",0.74,IF('Data Entry'!AB406="Cefapirin benzathine",0.41,IF('Data Entry'!AB406="Cefalexin benzathine",0.36,IF('Data Entry'!AB406="Cloxacillin benzathine",0.43,IF('Data Entry'!AB406="Oxacillin benzathine",0.69,IF('Data Entry'!AB406="","","No aplica")))))))</f>
        <v/>
      </c>
      <c r="F403" s="65" t="str">
        <f>IF('Data Entry'!AG406="Benethamine benzylpenicillin",0.65,IF('Data Entry'!AG406="Benzathine benzylpenicillin",0.74,IF('Data Entry'!AG406="Cefapirin benzathine",0.41,IF('Data Entry'!AG406="Cefalexin benzathine",0.36,IF('Data Entry'!AG406="Cloxacillin benzathine",0.43,IF('Data Entry'!AG406="Oxacillin benzathine",0.69,IF('Data Entry'!AG406="","","No aplica")))))))</f>
        <v/>
      </c>
      <c r="G403" s="65" t="str">
        <f>IF('Data Entry'!AJ406="Benethamine benzylpenicillin",0.65,IF('Data Entry'!AJ406="Benzathine benzylpenicillin",0.74,IF('Data Entry'!AJ406="Cefapirin benzathine",0.41,IF('Data Entry'!AJ406="Cefalexin benzathine",0.36,IF('Data Entry'!AJ406="Cloxacillin benzathine",0.43,IF('Data Entry'!AJ406="Oxacillin benzathine",0.69,IF('Data Entry'!AJ406="","","No aplica")))))))</f>
        <v/>
      </c>
      <c r="H403" s="65" t="str">
        <f>IF('Data Entry'!AM406="Benethamine benzylpenicillin",0.65,IF('Data Entry'!AM406="Benzathine benzylpenicillin",0.74,IF('Data Entry'!AM406="Cefapirin benzathine",0.41,IF('Data Entry'!AM406="Cefalexin benzathine",0.36,IF('Data Entry'!AM406="Cloxacillin benzathine",0.43,IF('Data Entry'!AM406="Oxacillin benzathine",0.69,IF('Data Entry'!AM406="","","No aplica")))))))</f>
        <v/>
      </c>
    </row>
    <row r="404" spans="5:8">
      <c r="E404" s="65" t="str">
        <f>IF('Data Entry'!AB407="Benethamine benzylpenicillin",0.65,IF('Data Entry'!AB407="Benzathine benzylpenicillin",0.74,IF('Data Entry'!AB407="Cefapirin benzathine",0.41,IF('Data Entry'!AB407="Cefalexin benzathine",0.36,IF('Data Entry'!AB407="Cloxacillin benzathine",0.43,IF('Data Entry'!AB407="Oxacillin benzathine",0.69,IF('Data Entry'!AB407="","","No aplica")))))))</f>
        <v/>
      </c>
      <c r="F404" s="65" t="str">
        <f>IF('Data Entry'!AG407="Benethamine benzylpenicillin",0.65,IF('Data Entry'!AG407="Benzathine benzylpenicillin",0.74,IF('Data Entry'!AG407="Cefapirin benzathine",0.41,IF('Data Entry'!AG407="Cefalexin benzathine",0.36,IF('Data Entry'!AG407="Cloxacillin benzathine",0.43,IF('Data Entry'!AG407="Oxacillin benzathine",0.69,IF('Data Entry'!AG407="","","No aplica")))))))</f>
        <v/>
      </c>
      <c r="G404" s="65" t="str">
        <f>IF('Data Entry'!AJ407="Benethamine benzylpenicillin",0.65,IF('Data Entry'!AJ407="Benzathine benzylpenicillin",0.74,IF('Data Entry'!AJ407="Cefapirin benzathine",0.41,IF('Data Entry'!AJ407="Cefalexin benzathine",0.36,IF('Data Entry'!AJ407="Cloxacillin benzathine",0.43,IF('Data Entry'!AJ407="Oxacillin benzathine",0.69,IF('Data Entry'!AJ407="","","No aplica")))))))</f>
        <v/>
      </c>
      <c r="H404" s="65" t="str">
        <f>IF('Data Entry'!AM407="Benethamine benzylpenicillin",0.65,IF('Data Entry'!AM407="Benzathine benzylpenicillin",0.74,IF('Data Entry'!AM407="Cefapirin benzathine",0.41,IF('Data Entry'!AM407="Cefalexin benzathine",0.36,IF('Data Entry'!AM407="Cloxacillin benzathine",0.43,IF('Data Entry'!AM407="Oxacillin benzathine",0.69,IF('Data Entry'!AM407="","","No aplica")))))))</f>
        <v/>
      </c>
    </row>
    <row r="405" spans="5:8">
      <c r="E405" s="65" t="str">
        <f>IF('Data Entry'!AB408="Benethamine benzylpenicillin",0.65,IF('Data Entry'!AB408="Benzathine benzylpenicillin",0.74,IF('Data Entry'!AB408="Cefapirin benzathine",0.41,IF('Data Entry'!AB408="Cefalexin benzathine",0.36,IF('Data Entry'!AB408="Cloxacillin benzathine",0.43,IF('Data Entry'!AB408="Oxacillin benzathine",0.69,IF('Data Entry'!AB408="","","No aplica")))))))</f>
        <v/>
      </c>
      <c r="F405" s="65" t="str">
        <f>IF('Data Entry'!AG408="Benethamine benzylpenicillin",0.65,IF('Data Entry'!AG408="Benzathine benzylpenicillin",0.74,IF('Data Entry'!AG408="Cefapirin benzathine",0.41,IF('Data Entry'!AG408="Cefalexin benzathine",0.36,IF('Data Entry'!AG408="Cloxacillin benzathine",0.43,IF('Data Entry'!AG408="Oxacillin benzathine",0.69,IF('Data Entry'!AG408="","","No aplica")))))))</f>
        <v/>
      </c>
      <c r="G405" s="65" t="str">
        <f>IF('Data Entry'!AJ408="Benethamine benzylpenicillin",0.65,IF('Data Entry'!AJ408="Benzathine benzylpenicillin",0.74,IF('Data Entry'!AJ408="Cefapirin benzathine",0.41,IF('Data Entry'!AJ408="Cefalexin benzathine",0.36,IF('Data Entry'!AJ408="Cloxacillin benzathine",0.43,IF('Data Entry'!AJ408="Oxacillin benzathine",0.69,IF('Data Entry'!AJ408="","","No aplica")))))))</f>
        <v/>
      </c>
      <c r="H405" s="65" t="str">
        <f>IF('Data Entry'!AM408="Benethamine benzylpenicillin",0.65,IF('Data Entry'!AM408="Benzathine benzylpenicillin",0.74,IF('Data Entry'!AM408="Cefapirin benzathine",0.41,IF('Data Entry'!AM408="Cefalexin benzathine",0.36,IF('Data Entry'!AM408="Cloxacillin benzathine",0.43,IF('Data Entry'!AM408="Oxacillin benzathine",0.69,IF('Data Entry'!AM408="","","No aplica")))))))</f>
        <v/>
      </c>
    </row>
    <row r="406" spans="5:8">
      <c r="E406" s="65" t="str">
        <f>IF('Data Entry'!AB409="Benethamine benzylpenicillin",0.65,IF('Data Entry'!AB409="Benzathine benzylpenicillin",0.74,IF('Data Entry'!AB409="Cefapirin benzathine",0.41,IF('Data Entry'!AB409="Cefalexin benzathine",0.36,IF('Data Entry'!AB409="Cloxacillin benzathine",0.43,IF('Data Entry'!AB409="Oxacillin benzathine",0.69,IF('Data Entry'!AB409="","","No aplica")))))))</f>
        <v/>
      </c>
      <c r="F406" s="65" t="str">
        <f>IF('Data Entry'!AG409="Benethamine benzylpenicillin",0.65,IF('Data Entry'!AG409="Benzathine benzylpenicillin",0.74,IF('Data Entry'!AG409="Cefapirin benzathine",0.41,IF('Data Entry'!AG409="Cefalexin benzathine",0.36,IF('Data Entry'!AG409="Cloxacillin benzathine",0.43,IF('Data Entry'!AG409="Oxacillin benzathine",0.69,IF('Data Entry'!AG409="","","No aplica")))))))</f>
        <v/>
      </c>
      <c r="G406" s="65" t="str">
        <f>IF('Data Entry'!AJ409="Benethamine benzylpenicillin",0.65,IF('Data Entry'!AJ409="Benzathine benzylpenicillin",0.74,IF('Data Entry'!AJ409="Cefapirin benzathine",0.41,IF('Data Entry'!AJ409="Cefalexin benzathine",0.36,IF('Data Entry'!AJ409="Cloxacillin benzathine",0.43,IF('Data Entry'!AJ409="Oxacillin benzathine",0.69,IF('Data Entry'!AJ409="","","No aplica")))))))</f>
        <v/>
      </c>
      <c r="H406" s="65" t="str">
        <f>IF('Data Entry'!AM409="Benethamine benzylpenicillin",0.65,IF('Data Entry'!AM409="Benzathine benzylpenicillin",0.74,IF('Data Entry'!AM409="Cefapirin benzathine",0.41,IF('Data Entry'!AM409="Cefalexin benzathine",0.36,IF('Data Entry'!AM409="Cloxacillin benzathine",0.43,IF('Data Entry'!AM409="Oxacillin benzathine",0.69,IF('Data Entry'!AM409="","","No aplica")))))))</f>
        <v/>
      </c>
    </row>
    <row r="407" spans="5:8">
      <c r="E407" s="65" t="str">
        <f>IF('Data Entry'!AB410="Benethamine benzylpenicillin",0.65,IF('Data Entry'!AB410="Benzathine benzylpenicillin",0.74,IF('Data Entry'!AB410="Cefapirin benzathine",0.41,IF('Data Entry'!AB410="Cefalexin benzathine",0.36,IF('Data Entry'!AB410="Cloxacillin benzathine",0.43,IF('Data Entry'!AB410="Oxacillin benzathine",0.69,IF('Data Entry'!AB410="","","No aplica")))))))</f>
        <v/>
      </c>
      <c r="F407" s="65" t="str">
        <f>IF('Data Entry'!AG410="Benethamine benzylpenicillin",0.65,IF('Data Entry'!AG410="Benzathine benzylpenicillin",0.74,IF('Data Entry'!AG410="Cefapirin benzathine",0.41,IF('Data Entry'!AG410="Cefalexin benzathine",0.36,IF('Data Entry'!AG410="Cloxacillin benzathine",0.43,IF('Data Entry'!AG410="Oxacillin benzathine",0.69,IF('Data Entry'!AG410="","","No aplica")))))))</f>
        <v/>
      </c>
      <c r="G407" s="65" t="str">
        <f>IF('Data Entry'!AJ410="Benethamine benzylpenicillin",0.65,IF('Data Entry'!AJ410="Benzathine benzylpenicillin",0.74,IF('Data Entry'!AJ410="Cefapirin benzathine",0.41,IF('Data Entry'!AJ410="Cefalexin benzathine",0.36,IF('Data Entry'!AJ410="Cloxacillin benzathine",0.43,IF('Data Entry'!AJ410="Oxacillin benzathine",0.69,IF('Data Entry'!AJ410="","","No aplica")))))))</f>
        <v/>
      </c>
      <c r="H407" s="65" t="str">
        <f>IF('Data Entry'!AM410="Benethamine benzylpenicillin",0.65,IF('Data Entry'!AM410="Benzathine benzylpenicillin",0.74,IF('Data Entry'!AM410="Cefapirin benzathine",0.41,IF('Data Entry'!AM410="Cefalexin benzathine",0.36,IF('Data Entry'!AM410="Cloxacillin benzathine",0.43,IF('Data Entry'!AM410="Oxacillin benzathine",0.69,IF('Data Entry'!AM410="","","No aplica")))))))</f>
        <v/>
      </c>
    </row>
    <row r="408" spans="5:8">
      <c r="E408" s="65" t="str">
        <f>IF('Data Entry'!AB411="Benethamine benzylpenicillin",0.65,IF('Data Entry'!AB411="Benzathine benzylpenicillin",0.74,IF('Data Entry'!AB411="Cefapirin benzathine",0.41,IF('Data Entry'!AB411="Cefalexin benzathine",0.36,IF('Data Entry'!AB411="Cloxacillin benzathine",0.43,IF('Data Entry'!AB411="Oxacillin benzathine",0.69,IF('Data Entry'!AB411="","","No aplica")))))))</f>
        <v/>
      </c>
      <c r="F408" s="65" t="str">
        <f>IF('Data Entry'!AG411="Benethamine benzylpenicillin",0.65,IF('Data Entry'!AG411="Benzathine benzylpenicillin",0.74,IF('Data Entry'!AG411="Cefapirin benzathine",0.41,IF('Data Entry'!AG411="Cefalexin benzathine",0.36,IF('Data Entry'!AG411="Cloxacillin benzathine",0.43,IF('Data Entry'!AG411="Oxacillin benzathine",0.69,IF('Data Entry'!AG411="","","No aplica")))))))</f>
        <v/>
      </c>
      <c r="G408" s="65" t="str">
        <f>IF('Data Entry'!AJ411="Benethamine benzylpenicillin",0.65,IF('Data Entry'!AJ411="Benzathine benzylpenicillin",0.74,IF('Data Entry'!AJ411="Cefapirin benzathine",0.41,IF('Data Entry'!AJ411="Cefalexin benzathine",0.36,IF('Data Entry'!AJ411="Cloxacillin benzathine",0.43,IF('Data Entry'!AJ411="Oxacillin benzathine",0.69,IF('Data Entry'!AJ411="","","No aplica")))))))</f>
        <v/>
      </c>
      <c r="H408" s="65" t="str">
        <f>IF('Data Entry'!AM411="Benethamine benzylpenicillin",0.65,IF('Data Entry'!AM411="Benzathine benzylpenicillin",0.74,IF('Data Entry'!AM411="Cefapirin benzathine",0.41,IF('Data Entry'!AM411="Cefalexin benzathine",0.36,IF('Data Entry'!AM411="Cloxacillin benzathine",0.43,IF('Data Entry'!AM411="Oxacillin benzathine",0.69,IF('Data Entry'!AM411="","","No aplica")))))))</f>
        <v/>
      </c>
    </row>
    <row r="409" spans="5:8">
      <c r="E409" s="65" t="str">
        <f>IF('Data Entry'!AB412="Benethamine benzylpenicillin",0.65,IF('Data Entry'!AB412="Benzathine benzylpenicillin",0.74,IF('Data Entry'!AB412="Cefapirin benzathine",0.41,IF('Data Entry'!AB412="Cefalexin benzathine",0.36,IF('Data Entry'!AB412="Cloxacillin benzathine",0.43,IF('Data Entry'!AB412="Oxacillin benzathine",0.69,IF('Data Entry'!AB412="","","No aplica")))))))</f>
        <v/>
      </c>
      <c r="F409" s="65" t="str">
        <f>IF('Data Entry'!AG412="Benethamine benzylpenicillin",0.65,IF('Data Entry'!AG412="Benzathine benzylpenicillin",0.74,IF('Data Entry'!AG412="Cefapirin benzathine",0.41,IF('Data Entry'!AG412="Cefalexin benzathine",0.36,IF('Data Entry'!AG412="Cloxacillin benzathine",0.43,IF('Data Entry'!AG412="Oxacillin benzathine",0.69,IF('Data Entry'!AG412="","","No aplica")))))))</f>
        <v/>
      </c>
      <c r="G409" s="65" t="str">
        <f>IF('Data Entry'!AJ412="Benethamine benzylpenicillin",0.65,IF('Data Entry'!AJ412="Benzathine benzylpenicillin",0.74,IF('Data Entry'!AJ412="Cefapirin benzathine",0.41,IF('Data Entry'!AJ412="Cefalexin benzathine",0.36,IF('Data Entry'!AJ412="Cloxacillin benzathine",0.43,IF('Data Entry'!AJ412="Oxacillin benzathine",0.69,IF('Data Entry'!AJ412="","","No aplica")))))))</f>
        <v/>
      </c>
      <c r="H409" s="65" t="str">
        <f>IF('Data Entry'!AM412="Benethamine benzylpenicillin",0.65,IF('Data Entry'!AM412="Benzathine benzylpenicillin",0.74,IF('Data Entry'!AM412="Cefapirin benzathine",0.41,IF('Data Entry'!AM412="Cefalexin benzathine",0.36,IF('Data Entry'!AM412="Cloxacillin benzathine",0.43,IF('Data Entry'!AM412="Oxacillin benzathine",0.69,IF('Data Entry'!AM412="","","No aplica")))))))</f>
        <v/>
      </c>
    </row>
    <row r="410" spans="5:8">
      <c r="E410" s="65" t="str">
        <f>IF('Data Entry'!AB413="Benethamine benzylpenicillin",0.65,IF('Data Entry'!AB413="Benzathine benzylpenicillin",0.74,IF('Data Entry'!AB413="Cefapirin benzathine",0.41,IF('Data Entry'!AB413="Cefalexin benzathine",0.36,IF('Data Entry'!AB413="Cloxacillin benzathine",0.43,IF('Data Entry'!AB413="Oxacillin benzathine",0.69,IF('Data Entry'!AB413="","","No aplica")))))))</f>
        <v/>
      </c>
      <c r="F410" s="65" t="str">
        <f>IF('Data Entry'!AG413="Benethamine benzylpenicillin",0.65,IF('Data Entry'!AG413="Benzathine benzylpenicillin",0.74,IF('Data Entry'!AG413="Cefapirin benzathine",0.41,IF('Data Entry'!AG413="Cefalexin benzathine",0.36,IF('Data Entry'!AG413="Cloxacillin benzathine",0.43,IF('Data Entry'!AG413="Oxacillin benzathine",0.69,IF('Data Entry'!AG413="","","No aplica")))))))</f>
        <v/>
      </c>
      <c r="G410" s="65" t="str">
        <f>IF('Data Entry'!AJ413="Benethamine benzylpenicillin",0.65,IF('Data Entry'!AJ413="Benzathine benzylpenicillin",0.74,IF('Data Entry'!AJ413="Cefapirin benzathine",0.41,IF('Data Entry'!AJ413="Cefalexin benzathine",0.36,IF('Data Entry'!AJ413="Cloxacillin benzathine",0.43,IF('Data Entry'!AJ413="Oxacillin benzathine",0.69,IF('Data Entry'!AJ413="","","No aplica")))))))</f>
        <v/>
      </c>
      <c r="H410" s="65" t="str">
        <f>IF('Data Entry'!AM413="Benethamine benzylpenicillin",0.65,IF('Data Entry'!AM413="Benzathine benzylpenicillin",0.74,IF('Data Entry'!AM413="Cefapirin benzathine",0.41,IF('Data Entry'!AM413="Cefalexin benzathine",0.36,IF('Data Entry'!AM413="Cloxacillin benzathine",0.43,IF('Data Entry'!AM413="Oxacillin benzathine",0.69,IF('Data Entry'!AM413="","","No aplica")))))))</f>
        <v/>
      </c>
    </row>
    <row r="411" spans="5:8">
      <c r="E411" s="65" t="str">
        <f>IF('Data Entry'!AB414="Benethamine benzylpenicillin",0.65,IF('Data Entry'!AB414="Benzathine benzylpenicillin",0.74,IF('Data Entry'!AB414="Cefapirin benzathine",0.41,IF('Data Entry'!AB414="Cefalexin benzathine",0.36,IF('Data Entry'!AB414="Cloxacillin benzathine",0.43,IF('Data Entry'!AB414="Oxacillin benzathine",0.69,IF('Data Entry'!AB414="","","No aplica")))))))</f>
        <v/>
      </c>
      <c r="F411" s="65" t="str">
        <f>IF('Data Entry'!AG414="Benethamine benzylpenicillin",0.65,IF('Data Entry'!AG414="Benzathine benzylpenicillin",0.74,IF('Data Entry'!AG414="Cefapirin benzathine",0.41,IF('Data Entry'!AG414="Cefalexin benzathine",0.36,IF('Data Entry'!AG414="Cloxacillin benzathine",0.43,IF('Data Entry'!AG414="Oxacillin benzathine",0.69,IF('Data Entry'!AG414="","","No aplica")))))))</f>
        <v/>
      </c>
      <c r="G411" s="65" t="str">
        <f>IF('Data Entry'!AJ414="Benethamine benzylpenicillin",0.65,IF('Data Entry'!AJ414="Benzathine benzylpenicillin",0.74,IF('Data Entry'!AJ414="Cefapirin benzathine",0.41,IF('Data Entry'!AJ414="Cefalexin benzathine",0.36,IF('Data Entry'!AJ414="Cloxacillin benzathine",0.43,IF('Data Entry'!AJ414="Oxacillin benzathine",0.69,IF('Data Entry'!AJ414="","","No aplica")))))))</f>
        <v/>
      </c>
      <c r="H411" s="65" t="str">
        <f>IF('Data Entry'!AM414="Benethamine benzylpenicillin",0.65,IF('Data Entry'!AM414="Benzathine benzylpenicillin",0.74,IF('Data Entry'!AM414="Cefapirin benzathine",0.41,IF('Data Entry'!AM414="Cefalexin benzathine",0.36,IF('Data Entry'!AM414="Cloxacillin benzathine",0.43,IF('Data Entry'!AM414="Oxacillin benzathine",0.69,IF('Data Entry'!AM414="","","No aplica")))))))</f>
        <v/>
      </c>
    </row>
    <row r="412" spans="5:8">
      <c r="E412" s="65" t="str">
        <f>IF('Data Entry'!AB415="Benethamine benzylpenicillin",0.65,IF('Data Entry'!AB415="Benzathine benzylpenicillin",0.74,IF('Data Entry'!AB415="Cefapirin benzathine",0.41,IF('Data Entry'!AB415="Cefalexin benzathine",0.36,IF('Data Entry'!AB415="Cloxacillin benzathine",0.43,IF('Data Entry'!AB415="Oxacillin benzathine",0.69,IF('Data Entry'!AB415="","","No aplica")))))))</f>
        <v/>
      </c>
      <c r="F412" s="65" t="str">
        <f>IF('Data Entry'!AG415="Benethamine benzylpenicillin",0.65,IF('Data Entry'!AG415="Benzathine benzylpenicillin",0.74,IF('Data Entry'!AG415="Cefapirin benzathine",0.41,IF('Data Entry'!AG415="Cefalexin benzathine",0.36,IF('Data Entry'!AG415="Cloxacillin benzathine",0.43,IF('Data Entry'!AG415="Oxacillin benzathine",0.69,IF('Data Entry'!AG415="","","No aplica")))))))</f>
        <v/>
      </c>
      <c r="G412" s="65" t="str">
        <f>IF('Data Entry'!AJ415="Benethamine benzylpenicillin",0.65,IF('Data Entry'!AJ415="Benzathine benzylpenicillin",0.74,IF('Data Entry'!AJ415="Cefapirin benzathine",0.41,IF('Data Entry'!AJ415="Cefalexin benzathine",0.36,IF('Data Entry'!AJ415="Cloxacillin benzathine",0.43,IF('Data Entry'!AJ415="Oxacillin benzathine",0.69,IF('Data Entry'!AJ415="","","No aplica")))))))</f>
        <v/>
      </c>
      <c r="H412" s="65" t="str">
        <f>IF('Data Entry'!AM415="Benethamine benzylpenicillin",0.65,IF('Data Entry'!AM415="Benzathine benzylpenicillin",0.74,IF('Data Entry'!AM415="Cefapirin benzathine",0.41,IF('Data Entry'!AM415="Cefalexin benzathine",0.36,IF('Data Entry'!AM415="Cloxacillin benzathine",0.43,IF('Data Entry'!AM415="Oxacillin benzathine",0.69,IF('Data Entry'!AM415="","","No aplica")))))))</f>
        <v/>
      </c>
    </row>
    <row r="413" spans="5:8">
      <c r="E413" s="65" t="str">
        <f>IF('Data Entry'!AB416="Benethamine benzylpenicillin",0.65,IF('Data Entry'!AB416="Benzathine benzylpenicillin",0.74,IF('Data Entry'!AB416="Cefapirin benzathine",0.41,IF('Data Entry'!AB416="Cefalexin benzathine",0.36,IF('Data Entry'!AB416="Cloxacillin benzathine",0.43,IF('Data Entry'!AB416="Oxacillin benzathine",0.69,IF('Data Entry'!AB416="","","No aplica")))))))</f>
        <v/>
      </c>
      <c r="F413" s="65" t="str">
        <f>IF('Data Entry'!AG416="Benethamine benzylpenicillin",0.65,IF('Data Entry'!AG416="Benzathine benzylpenicillin",0.74,IF('Data Entry'!AG416="Cefapirin benzathine",0.41,IF('Data Entry'!AG416="Cefalexin benzathine",0.36,IF('Data Entry'!AG416="Cloxacillin benzathine",0.43,IF('Data Entry'!AG416="Oxacillin benzathine",0.69,IF('Data Entry'!AG416="","","No aplica")))))))</f>
        <v/>
      </c>
      <c r="G413" s="65" t="str">
        <f>IF('Data Entry'!AJ416="Benethamine benzylpenicillin",0.65,IF('Data Entry'!AJ416="Benzathine benzylpenicillin",0.74,IF('Data Entry'!AJ416="Cefapirin benzathine",0.41,IF('Data Entry'!AJ416="Cefalexin benzathine",0.36,IF('Data Entry'!AJ416="Cloxacillin benzathine",0.43,IF('Data Entry'!AJ416="Oxacillin benzathine",0.69,IF('Data Entry'!AJ416="","","No aplica")))))))</f>
        <v/>
      </c>
      <c r="H413" s="65" t="str">
        <f>IF('Data Entry'!AM416="Benethamine benzylpenicillin",0.65,IF('Data Entry'!AM416="Benzathine benzylpenicillin",0.74,IF('Data Entry'!AM416="Cefapirin benzathine",0.41,IF('Data Entry'!AM416="Cefalexin benzathine",0.36,IF('Data Entry'!AM416="Cloxacillin benzathine",0.43,IF('Data Entry'!AM416="Oxacillin benzathine",0.69,IF('Data Entry'!AM416="","","No aplica")))))))</f>
        <v/>
      </c>
    </row>
    <row r="414" spans="5:8">
      <c r="E414" s="65" t="str">
        <f>IF('Data Entry'!AB417="Benethamine benzylpenicillin",0.65,IF('Data Entry'!AB417="Benzathine benzylpenicillin",0.74,IF('Data Entry'!AB417="Cefapirin benzathine",0.41,IF('Data Entry'!AB417="Cefalexin benzathine",0.36,IF('Data Entry'!AB417="Cloxacillin benzathine",0.43,IF('Data Entry'!AB417="Oxacillin benzathine",0.69,IF('Data Entry'!AB417="","","No aplica")))))))</f>
        <v/>
      </c>
      <c r="F414" s="65" t="str">
        <f>IF('Data Entry'!AG417="Benethamine benzylpenicillin",0.65,IF('Data Entry'!AG417="Benzathine benzylpenicillin",0.74,IF('Data Entry'!AG417="Cefapirin benzathine",0.41,IF('Data Entry'!AG417="Cefalexin benzathine",0.36,IF('Data Entry'!AG417="Cloxacillin benzathine",0.43,IF('Data Entry'!AG417="Oxacillin benzathine",0.69,IF('Data Entry'!AG417="","","No aplica")))))))</f>
        <v/>
      </c>
      <c r="G414" s="65" t="str">
        <f>IF('Data Entry'!AJ417="Benethamine benzylpenicillin",0.65,IF('Data Entry'!AJ417="Benzathine benzylpenicillin",0.74,IF('Data Entry'!AJ417="Cefapirin benzathine",0.41,IF('Data Entry'!AJ417="Cefalexin benzathine",0.36,IF('Data Entry'!AJ417="Cloxacillin benzathine",0.43,IF('Data Entry'!AJ417="Oxacillin benzathine",0.69,IF('Data Entry'!AJ417="","","No aplica")))))))</f>
        <v/>
      </c>
      <c r="H414" s="65" t="str">
        <f>IF('Data Entry'!AM417="Benethamine benzylpenicillin",0.65,IF('Data Entry'!AM417="Benzathine benzylpenicillin",0.74,IF('Data Entry'!AM417="Cefapirin benzathine",0.41,IF('Data Entry'!AM417="Cefalexin benzathine",0.36,IF('Data Entry'!AM417="Cloxacillin benzathine",0.43,IF('Data Entry'!AM417="Oxacillin benzathine",0.69,IF('Data Entry'!AM417="","","No aplica")))))))</f>
        <v/>
      </c>
    </row>
    <row r="415" spans="5:8">
      <c r="E415" s="65" t="str">
        <f>IF('Data Entry'!AB418="Benethamine benzylpenicillin",0.65,IF('Data Entry'!AB418="Benzathine benzylpenicillin",0.74,IF('Data Entry'!AB418="Cefapirin benzathine",0.41,IF('Data Entry'!AB418="Cefalexin benzathine",0.36,IF('Data Entry'!AB418="Cloxacillin benzathine",0.43,IF('Data Entry'!AB418="Oxacillin benzathine",0.69,IF('Data Entry'!AB418="","","No aplica")))))))</f>
        <v/>
      </c>
      <c r="F415" s="65" t="str">
        <f>IF('Data Entry'!AG418="Benethamine benzylpenicillin",0.65,IF('Data Entry'!AG418="Benzathine benzylpenicillin",0.74,IF('Data Entry'!AG418="Cefapirin benzathine",0.41,IF('Data Entry'!AG418="Cefalexin benzathine",0.36,IF('Data Entry'!AG418="Cloxacillin benzathine",0.43,IF('Data Entry'!AG418="Oxacillin benzathine",0.69,IF('Data Entry'!AG418="","","No aplica")))))))</f>
        <v/>
      </c>
      <c r="G415" s="65" t="str">
        <f>IF('Data Entry'!AJ418="Benethamine benzylpenicillin",0.65,IF('Data Entry'!AJ418="Benzathine benzylpenicillin",0.74,IF('Data Entry'!AJ418="Cefapirin benzathine",0.41,IF('Data Entry'!AJ418="Cefalexin benzathine",0.36,IF('Data Entry'!AJ418="Cloxacillin benzathine",0.43,IF('Data Entry'!AJ418="Oxacillin benzathine",0.69,IF('Data Entry'!AJ418="","","No aplica")))))))</f>
        <v/>
      </c>
      <c r="H415" s="65" t="str">
        <f>IF('Data Entry'!AM418="Benethamine benzylpenicillin",0.65,IF('Data Entry'!AM418="Benzathine benzylpenicillin",0.74,IF('Data Entry'!AM418="Cefapirin benzathine",0.41,IF('Data Entry'!AM418="Cefalexin benzathine",0.36,IF('Data Entry'!AM418="Cloxacillin benzathine",0.43,IF('Data Entry'!AM418="Oxacillin benzathine",0.69,IF('Data Entry'!AM418="","","No aplica")))))))</f>
        <v/>
      </c>
    </row>
    <row r="416" spans="5:8">
      <c r="E416" s="65" t="str">
        <f>IF('Data Entry'!AB419="Benethamine benzylpenicillin",0.65,IF('Data Entry'!AB419="Benzathine benzylpenicillin",0.74,IF('Data Entry'!AB419="Cefapirin benzathine",0.41,IF('Data Entry'!AB419="Cefalexin benzathine",0.36,IF('Data Entry'!AB419="Cloxacillin benzathine",0.43,IF('Data Entry'!AB419="Oxacillin benzathine",0.69,IF('Data Entry'!AB419="","","No aplica")))))))</f>
        <v/>
      </c>
      <c r="F416" s="65" t="str">
        <f>IF('Data Entry'!AG419="Benethamine benzylpenicillin",0.65,IF('Data Entry'!AG419="Benzathine benzylpenicillin",0.74,IF('Data Entry'!AG419="Cefapirin benzathine",0.41,IF('Data Entry'!AG419="Cefalexin benzathine",0.36,IF('Data Entry'!AG419="Cloxacillin benzathine",0.43,IF('Data Entry'!AG419="Oxacillin benzathine",0.69,IF('Data Entry'!AG419="","","No aplica")))))))</f>
        <v/>
      </c>
      <c r="G416" s="65" t="str">
        <f>IF('Data Entry'!AJ419="Benethamine benzylpenicillin",0.65,IF('Data Entry'!AJ419="Benzathine benzylpenicillin",0.74,IF('Data Entry'!AJ419="Cefapirin benzathine",0.41,IF('Data Entry'!AJ419="Cefalexin benzathine",0.36,IF('Data Entry'!AJ419="Cloxacillin benzathine",0.43,IF('Data Entry'!AJ419="Oxacillin benzathine",0.69,IF('Data Entry'!AJ419="","","No aplica")))))))</f>
        <v/>
      </c>
      <c r="H416" s="65" t="str">
        <f>IF('Data Entry'!AM419="Benethamine benzylpenicillin",0.65,IF('Data Entry'!AM419="Benzathine benzylpenicillin",0.74,IF('Data Entry'!AM419="Cefapirin benzathine",0.41,IF('Data Entry'!AM419="Cefalexin benzathine",0.36,IF('Data Entry'!AM419="Cloxacillin benzathine",0.43,IF('Data Entry'!AM419="Oxacillin benzathine",0.69,IF('Data Entry'!AM419="","","No aplica")))))))</f>
        <v/>
      </c>
    </row>
    <row r="417" spans="5:8">
      <c r="E417" s="65" t="str">
        <f>IF('Data Entry'!AB420="Benethamine benzylpenicillin",0.65,IF('Data Entry'!AB420="Benzathine benzylpenicillin",0.74,IF('Data Entry'!AB420="Cefapirin benzathine",0.41,IF('Data Entry'!AB420="Cefalexin benzathine",0.36,IF('Data Entry'!AB420="Cloxacillin benzathine",0.43,IF('Data Entry'!AB420="Oxacillin benzathine",0.69,IF('Data Entry'!AB420="","","No aplica")))))))</f>
        <v/>
      </c>
      <c r="F417" s="65" t="str">
        <f>IF('Data Entry'!AG420="Benethamine benzylpenicillin",0.65,IF('Data Entry'!AG420="Benzathine benzylpenicillin",0.74,IF('Data Entry'!AG420="Cefapirin benzathine",0.41,IF('Data Entry'!AG420="Cefalexin benzathine",0.36,IF('Data Entry'!AG420="Cloxacillin benzathine",0.43,IF('Data Entry'!AG420="Oxacillin benzathine",0.69,IF('Data Entry'!AG420="","","No aplica")))))))</f>
        <v/>
      </c>
      <c r="G417" s="65" t="str">
        <f>IF('Data Entry'!AJ420="Benethamine benzylpenicillin",0.65,IF('Data Entry'!AJ420="Benzathine benzylpenicillin",0.74,IF('Data Entry'!AJ420="Cefapirin benzathine",0.41,IF('Data Entry'!AJ420="Cefalexin benzathine",0.36,IF('Data Entry'!AJ420="Cloxacillin benzathine",0.43,IF('Data Entry'!AJ420="Oxacillin benzathine",0.69,IF('Data Entry'!AJ420="","","No aplica")))))))</f>
        <v/>
      </c>
      <c r="H417" s="65" t="str">
        <f>IF('Data Entry'!AM420="Benethamine benzylpenicillin",0.65,IF('Data Entry'!AM420="Benzathine benzylpenicillin",0.74,IF('Data Entry'!AM420="Cefapirin benzathine",0.41,IF('Data Entry'!AM420="Cefalexin benzathine",0.36,IF('Data Entry'!AM420="Cloxacillin benzathine",0.43,IF('Data Entry'!AM420="Oxacillin benzathine",0.69,IF('Data Entry'!AM420="","","No aplica")))))))</f>
        <v/>
      </c>
    </row>
    <row r="418" spans="5:8">
      <c r="E418" s="65" t="str">
        <f>IF('Data Entry'!AB421="Benethamine benzylpenicillin",0.65,IF('Data Entry'!AB421="Benzathine benzylpenicillin",0.74,IF('Data Entry'!AB421="Cefapirin benzathine",0.41,IF('Data Entry'!AB421="Cefalexin benzathine",0.36,IF('Data Entry'!AB421="Cloxacillin benzathine",0.43,IF('Data Entry'!AB421="Oxacillin benzathine",0.69,IF('Data Entry'!AB421="","","No aplica")))))))</f>
        <v/>
      </c>
      <c r="F418" s="65" t="str">
        <f>IF('Data Entry'!AG421="Benethamine benzylpenicillin",0.65,IF('Data Entry'!AG421="Benzathine benzylpenicillin",0.74,IF('Data Entry'!AG421="Cefapirin benzathine",0.41,IF('Data Entry'!AG421="Cefalexin benzathine",0.36,IF('Data Entry'!AG421="Cloxacillin benzathine",0.43,IF('Data Entry'!AG421="Oxacillin benzathine",0.69,IF('Data Entry'!AG421="","","No aplica")))))))</f>
        <v/>
      </c>
      <c r="G418" s="65" t="str">
        <f>IF('Data Entry'!AJ421="Benethamine benzylpenicillin",0.65,IF('Data Entry'!AJ421="Benzathine benzylpenicillin",0.74,IF('Data Entry'!AJ421="Cefapirin benzathine",0.41,IF('Data Entry'!AJ421="Cefalexin benzathine",0.36,IF('Data Entry'!AJ421="Cloxacillin benzathine",0.43,IF('Data Entry'!AJ421="Oxacillin benzathine",0.69,IF('Data Entry'!AJ421="","","No aplica")))))))</f>
        <v/>
      </c>
      <c r="H418" s="65" t="str">
        <f>IF('Data Entry'!AM421="Benethamine benzylpenicillin",0.65,IF('Data Entry'!AM421="Benzathine benzylpenicillin",0.74,IF('Data Entry'!AM421="Cefapirin benzathine",0.41,IF('Data Entry'!AM421="Cefalexin benzathine",0.36,IF('Data Entry'!AM421="Cloxacillin benzathine",0.43,IF('Data Entry'!AM421="Oxacillin benzathine",0.69,IF('Data Entry'!AM421="","","No aplica")))))))</f>
        <v/>
      </c>
    </row>
    <row r="419" spans="5:8">
      <c r="E419" s="65" t="str">
        <f>IF('Data Entry'!AB422="Benethamine benzylpenicillin",0.65,IF('Data Entry'!AB422="Benzathine benzylpenicillin",0.74,IF('Data Entry'!AB422="Cefapirin benzathine",0.41,IF('Data Entry'!AB422="Cefalexin benzathine",0.36,IF('Data Entry'!AB422="Cloxacillin benzathine",0.43,IF('Data Entry'!AB422="Oxacillin benzathine",0.69,IF('Data Entry'!AB422="","","No aplica")))))))</f>
        <v/>
      </c>
      <c r="F419" s="65" t="str">
        <f>IF('Data Entry'!AG422="Benethamine benzylpenicillin",0.65,IF('Data Entry'!AG422="Benzathine benzylpenicillin",0.74,IF('Data Entry'!AG422="Cefapirin benzathine",0.41,IF('Data Entry'!AG422="Cefalexin benzathine",0.36,IF('Data Entry'!AG422="Cloxacillin benzathine",0.43,IF('Data Entry'!AG422="Oxacillin benzathine",0.69,IF('Data Entry'!AG422="","","No aplica")))))))</f>
        <v/>
      </c>
      <c r="G419" s="65" t="str">
        <f>IF('Data Entry'!AJ422="Benethamine benzylpenicillin",0.65,IF('Data Entry'!AJ422="Benzathine benzylpenicillin",0.74,IF('Data Entry'!AJ422="Cefapirin benzathine",0.41,IF('Data Entry'!AJ422="Cefalexin benzathine",0.36,IF('Data Entry'!AJ422="Cloxacillin benzathine",0.43,IF('Data Entry'!AJ422="Oxacillin benzathine",0.69,IF('Data Entry'!AJ422="","","No aplica")))))))</f>
        <v/>
      </c>
      <c r="H419" s="65" t="str">
        <f>IF('Data Entry'!AM422="Benethamine benzylpenicillin",0.65,IF('Data Entry'!AM422="Benzathine benzylpenicillin",0.74,IF('Data Entry'!AM422="Cefapirin benzathine",0.41,IF('Data Entry'!AM422="Cefalexin benzathine",0.36,IF('Data Entry'!AM422="Cloxacillin benzathine",0.43,IF('Data Entry'!AM422="Oxacillin benzathine",0.69,IF('Data Entry'!AM422="","","No aplica")))))))</f>
        <v/>
      </c>
    </row>
    <row r="420" spans="5:8">
      <c r="E420" s="65" t="str">
        <f>IF('Data Entry'!AB423="Benethamine benzylpenicillin",0.65,IF('Data Entry'!AB423="Benzathine benzylpenicillin",0.74,IF('Data Entry'!AB423="Cefapirin benzathine",0.41,IF('Data Entry'!AB423="Cefalexin benzathine",0.36,IF('Data Entry'!AB423="Cloxacillin benzathine",0.43,IF('Data Entry'!AB423="Oxacillin benzathine",0.69,IF('Data Entry'!AB423="","","No aplica")))))))</f>
        <v/>
      </c>
      <c r="F420" s="65" t="str">
        <f>IF('Data Entry'!AG423="Benethamine benzylpenicillin",0.65,IF('Data Entry'!AG423="Benzathine benzylpenicillin",0.74,IF('Data Entry'!AG423="Cefapirin benzathine",0.41,IF('Data Entry'!AG423="Cefalexin benzathine",0.36,IF('Data Entry'!AG423="Cloxacillin benzathine",0.43,IF('Data Entry'!AG423="Oxacillin benzathine",0.69,IF('Data Entry'!AG423="","","No aplica")))))))</f>
        <v/>
      </c>
      <c r="G420" s="65" t="str">
        <f>IF('Data Entry'!AJ423="Benethamine benzylpenicillin",0.65,IF('Data Entry'!AJ423="Benzathine benzylpenicillin",0.74,IF('Data Entry'!AJ423="Cefapirin benzathine",0.41,IF('Data Entry'!AJ423="Cefalexin benzathine",0.36,IF('Data Entry'!AJ423="Cloxacillin benzathine",0.43,IF('Data Entry'!AJ423="Oxacillin benzathine",0.69,IF('Data Entry'!AJ423="","","No aplica")))))))</f>
        <v/>
      </c>
      <c r="H420" s="65" t="str">
        <f>IF('Data Entry'!AM423="Benethamine benzylpenicillin",0.65,IF('Data Entry'!AM423="Benzathine benzylpenicillin",0.74,IF('Data Entry'!AM423="Cefapirin benzathine",0.41,IF('Data Entry'!AM423="Cefalexin benzathine",0.36,IF('Data Entry'!AM423="Cloxacillin benzathine",0.43,IF('Data Entry'!AM423="Oxacillin benzathine",0.69,IF('Data Entry'!AM423="","","No aplica")))))))</f>
        <v/>
      </c>
    </row>
    <row r="421" spans="5:8">
      <c r="E421" s="65" t="str">
        <f>IF('Data Entry'!AB424="Benethamine benzylpenicillin",0.65,IF('Data Entry'!AB424="Benzathine benzylpenicillin",0.74,IF('Data Entry'!AB424="Cefapirin benzathine",0.41,IF('Data Entry'!AB424="Cefalexin benzathine",0.36,IF('Data Entry'!AB424="Cloxacillin benzathine",0.43,IF('Data Entry'!AB424="Oxacillin benzathine",0.69,IF('Data Entry'!AB424="","","No aplica")))))))</f>
        <v/>
      </c>
      <c r="F421" s="65" t="str">
        <f>IF('Data Entry'!AG424="Benethamine benzylpenicillin",0.65,IF('Data Entry'!AG424="Benzathine benzylpenicillin",0.74,IF('Data Entry'!AG424="Cefapirin benzathine",0.41,IF('Data Entry'!AG424="Cefalexin benzathine",0.36,IF('Data Entry'!AG424="Cloxacillin benzathine",0.43,IF('Data Entry'!AG424="Oxacillin benzathine",0.69,IF('Data Entry'!AG424="","","No aplica")))))))</f>
        <v/>
      </c>
      <c r="G421" s="65" t="str">
        <f>IF('Data Entry'!AJ424="Benethamine benzylpenicillin",0.65,IF('Data Entry'!AJ424="Benzathine benzylpenicillin",0.74,IF('Data Entry'!AJ424="Cefapirin benzathine",0.41,IF('Data Entry'!AJ424="Cefalexin benzathine",0.36,IF('Data Entry'!AJ424="Cloxacillin benzathine",0.43,IF('Data Entry'!AJ424="Oxacillin benzathine",0.69,IF('Data Entry'!AJ424="","","No aplica")))))))</f>
        <v/>
      </c>
      <c r="H421" s="65" t="str">
        <f>IF('Data Entry'!AM424="Benethamine benzylpenicillin",0.65,IF('Data Entry'!AM424="Benzathine benzylpenicillin",0.74,IF('Data Entry'!AM424="Cefapirin benzathine",0.41,IF('Data Entry'!AM424="Cefalexin benzathine",0.36,IF('Data Entry'!AM424="Cloxacillin benzathine",0.43,IF('Data Entry'!AM424="Oxacillin benzathine",0.69,IF('Data Entry'!AM424="","","No aplica")))))))</f>
        <v/>
      </c>
    </row>
    <row r="422" spans="5:8">
      <c r="E422" s="65" t="str">
        <f>IF('Data Entry'!AB425="Benethamine benzylpenicillin",0.65,IF('Data Entry'!AB425="Benzathine benzylpenicillin",0.74,IF('Data Entry'!AB425="Cefapirin benzathine",0.41,IF('Data Entry'!AB425="Cefalexin benzathine",0.36,IF('Data Entry'!AB425="Cloxacillin benzathine",0.43,IF('Data Entry'!AB425="Oxacillin benzathine",0.69,IF('Data Entry'!AB425="","","No aplica")))))))</f>
        <v/>
      </c>
      <c r="F422" s="65" t="str">
        <f>IF('Data Entry'!AG425="Benethamine benzylpenicillin",0.65,IF('Data Entry'!AG425="Benzathine benzylpenicillin",0.74,IF('Data Entry'!AG425="Cefapirin benzathine",0.41,IF('Data Entry'!AG425="Cefalexin benzathine",0.36,IF('Data Entry'!AG425="Cloxacillin benzathine",0.43,IF('Data Entry'!AG425="Oxacillin benzathine",0.69,IF('Data Entry'!AG425="","","No aplica")))))))</f>
        <v/>
      </c>
      <c r="G422" s="65" t="str">
        <f>IF('Data Entry'!AJ425="Benethamine benzylpenicillin",0.65,IF('Data Entry'!AJ425="Benzathine benzylpenicillin",0.74,IF('Data Entry'!AJ425="Cefapirin benzathine",0.41,IF('Data Entry'!AJ425="Cefalexin benzathine",0.36,IF('Data Entry'!AJ425="Cloxacillin benzathine",0.43,IF('Data Entry'!AJ425="Oxacillin benzathine",0.69,IF('Data Entry'!AJ425="","","No aplica")))))))</f>
        <v/>
      </c>
      <c r="H422" s="65" t="str">
        <f>IF('Data Entry'!AM425="Benethamine benzylpenicillin",0.65,IF('Data Entry'!AM425="Benzathine benzylpenicillin",0.74,IF('Data Entry'!AM425="Cefapirin benzathine",0.41,IF('Data Entry'!AM425="Cefalexin benzathine",0.36,IF('Data Entry'!AM425="Cloxacillin benzathine",0.43,IF('Data Entry'!AM425="Oxacillin benzathine",0.69,IF('Data Entry'!AM425="","","No aplica")))))))</f>
        <v/>
      </c>
    </row>
    <row r="423" spans="5:8">
      <c r="E423" s="65" t="str">
        <f>IF('Data Entry'!AB426="Benethamine benzylpenicillin",0.65,IF('Data Entry'!AB426="Benzathine benzylpenicillin",0.74,IF('Data Entry'!AB426="Cefapirin benzathine",0.41,IF('Data Entry'!AB426="Cefalexin benzathine",0.36,IF('Data Entry'!AB426="Cloxacillin benzathine",0.43,IF('Data Entry'!AB426="Oxacillin benzathine",0.69,IF('Data Entry'!AB426="","","No aplica")))))))</f>
        <v/>
      </c>
      <c r="F423" s="65" t="str">
        <f>IF('Data Entry'!AG426="Benethamine benzylpenicillin",0.65,IF('Data Entry'!AG426="Benzathine benzylpenicillin",0.74,IF('Data Entry'!AG426="Cefapirin benzathine",0.41,IF('Data Entry'!AG426="Cefalexin benzathine",0.36,IF('Data Entry'!AG426="Cloxacillin benzathine",0.43,IF('Data Entry'!AG426="Oxacillin benzathine",0.69,IF('Data Entry'!AG426="","","No aplica")))))))</f>
        <v/>
      </c>
      <c r="G423" s="65" t="str">
        <f>IF('Data Entry'!AJ426="Benethamine benzylpenicillin",0.65,IF('Data Entry'!AJ426="Benzathine benzylpenicillin",0.74,IF('Data Entry'!AJ426="Cefapirin benzathine",0.41,IF('Data Entry'!AJ426="Cefalexin benzathine",0.36,IF('Data Entry'!AJ426="Cloxacillin benzathine",0.43,IF('Data Entry'!AJ426="Oxacillin benzathine",0.69,IF('Data Entry'!AJ426="","","No aplica")))))))</f>
        <v/>
      </c>
      <c r="H423" s="65" t="str">
        <f>IF('Data Entry'!AM426="Benethamine benzylpenicillin",0.65,IF('Data Entry'!AM426="Benzathine benzylpenicillin",0.74,IF('Data Entry'!AM426="Cefapirin benzathine",0.41,IF('Data Entry'!AM426="Cefalexin benzathine",0.36,IF('Data Entry'!AM426="Cloxacillin benzathine",0.43,IF('Data Entry'!AM426="Oxacillin benzathine",0.69,IF('Data Entry'!AM426="","","No aplica")))))))</f>
        <v/>
      </c>
    </row>
    <row r="424" spans="5:8">
      <c r="E424" s="65" t="str">
        <f>IF('Data Entry'!AB427="Benethamine benzylpenicillin",0.65,IF('Data Entry'!AB427="Benzathine benzylpenicillin",0.74,IF('Data Entry'!AB427="Cefapirin benzathine",0.41,IF('Data Entry'!AB427="Cefalexin benzathine",0.36,IF('Data Entry'!AB427="Cloxacillin benzathine",0.43,IF('Data Entry'!AB427="Oxacillin benzathine",0.69,IF('Data Entry'!AB427="","","No aplica")))))))</f>
        <v/>
      </c>
      <c r="F424" s="65" t="str">
        <f>IF('Data Entry'!AG427="Benethamine benzylpenicillin",0.65,IF('Data Entry'!AG427="Benzathine benzylpenicillin",0.74,IF('Data Entry'!AG427="Cefapirin benzathine",0.41,IF('Data Entry'!AG427="Cefalexin benzathine",0.36,IF('Data Entry'!AG427="Cloxacillin benzathine",0.43,IF('Data Entry'!AG427="Oxacillin benzathine",0.69,IF('Data Entry'!AG427="","","No aplica")))))))</f>
        <v/>
      </c>
      <c r="G424" s="65" t="str">
        <f>IF('Data Entry'!AJ427="Benethamine benzylpenicillin",0.65,IF('Data Entry'!AJ427="Benzathine benzylpenicillin",0.74,IF('Data Entry'!AJ427="Cefapirin benzathine",0.41,IF('Data Entry'!AJ427="Cefalexin benzathine",0.36,IF('Data Entry'!AJ427="Cloxacillin benzathine",0.43,IF('Data Entry'!AJ427="Oxacillin benzathine",0.69,IF('Data Entry'!AJ427="","","No aplica")))))))</f>
        <v/>
      </c>
      <c r="H424" s="65" t="str">
        <f>IF('Data Entry'!AM427="Benethamine benzylpenicillin",0.65,IF('Data Entry'!AM427="Benzathine benzylpenicillin",0.74,IF('Data Entry'!AM427="Cefapirin benzathine",0.41,IF('Data Entry'!AM427="Cefalexin benzathine",0.36,IF('Data Entry'!AM427="Cloxacillin benzathine",0.43,IF('Data Entry'!AM427="Oxacillin benzathine",0.69,IF('Data Entry'!AM427="","","No aplica")))))))</f>
        <v/>
      </c>
    </row>
    <row r="425" spans="5:8">
      <c r="E425" s="65" t="str">
        <f>IF('Data Entry'!AB428="Benethamine benzylpenicillin",0.65,IF('Data Entry'!AB428="Benzathine benzylpenicillin",0.74,IF('Data Entry'!AB428="Cefapirin benzathine",0.41,IF('Data Entry'!AB428="Cefalexin benzathine",0.36,IF('Data Entry'!AB428="Cloxacillin benzathine",0.43,IF('Data Entry'!AB428="Oxacillin benzathine",0.69,IF('Data Entry'!AB428="","","No aplica")))))))</f>
        <v/>
      </c>
      <c r="F425" s="65" t="str">
        <f>IF('Data Entry'!AG428="Benethamine benzylpenicillin",0.65,IF('Data Entry'!AG428="Benzathine benzylpenicillin",0.74,IF('Data Entry'!AG428="Cefapirin benzathine",0.41,IF('Data Entry'!AG428="Cefalexin benzathine",0.36,IF('Data Entry'!AG428="Cloxacillin benzathine",0.43,IF('Data Entry'!AG428="Oxacillin benzathine",0.69,IF('Data Entry'!AG428="","","No aplica")))))))</f>
        <v/>
      </c>
      <c r="G425" s="65" t="str">
        <f>IF('Data Entry'!AJ428="Benethamine benzylpenicillin",0.65,IF('Data Entry'!AJ428="Benzathine benzylpenicillin",0.74,IF('Data Entry'!AJ428="Cefapirin benzathine",0.41,IF('Data Entry'!AJ428="Cefalexin benzathine",0.36,IF('Data Entry'!AJ428="Cloxacillin benzathine",0.43,IF('Data Entry'!AJ428="Oxacillin benzathine",0.69,IF('Data Entry'!AJ428="","","No aplica")))))))</f>
        <v/>
      </c>
      <c r="H425" s="65" t="str">
        <f>IF('Data Entry'!AM428="Benethamine benzylpenicillin",0.65,IF('Data Entry'!AM428="Benzathine benzylpenicillin",0.74,IF('Data Entry'!AM428="Cefapirin benzathine",0.41,IF('Data Entry'!AM428="Cefalexin benzathine",0.36,IF('Data Entry'!AM428="Cloxacillin benzathine",0.43,IF('Data Entry'!AM428="Oxacillin benzathine",0.69,IF('Data Entry'!AM428="","","No aplica")))))))</f>
        <v/>
      </c>
    </row>
    <row r="426" spans="5:8">
      <c r="E426" s="65" t="str">
        <f>IF('Data Entry'!AB429="Benethamine benzylpenicillin",0.65,IF('Data Entry'!AB429="Benzathine benzylpenicillin",0.74,IF('Data Entry'!AB429="Cefapirin benzathine",0.41,IF('Data Entry'!AB429="Cefalexin benzathine",0.36,IF('Data Entry'!AB429="Cloxacillin benzathine",0.43,IF('Data Entry'!AB429="Oxacillin benzathine",0.69,IF('Data Entry'!AB429="","","No aplica")))))))</f>
        <v/>
      </c>
      <c r="F426" s="65" t="str">
        <f>IF('Data Entry'!AG429="Benethamine benzylpenicillin",0.65,IF('Data Entry'!AG429="Benzathine benzylpenicillin",0.74,IF('Data Entry'!AG429="Cefapirin benzathine",0.41,IF('Data Entry'!AG429="Cefalexin benzathine",0.36,IF('Data Entry'!AG429="Cloxacillin benzathine",0.43,IF('Data Entry'!AG429="Oxacillin benzathine",0.69,IF('Data Entry'!AG429="","","No aplica")))))))</f>
        <v/>
      </c>
      <c r="G426" s="65" t="str">
        <f>IF('Data Entry'!AJ429="Benethamine benzylpenicillin",0.65,IF('Data Entry'!AJ429="Benzathine benzylpenicillin",0.74,IF('Data Entry'!AJ429="Cefapirin benzathine",0.41,IF('Data Entry'!AJ429="Cefalexin benzathine",0.36,IF('Data Entry'!AJ429="Cloxacillin benzathine",0.43,IF('Data Entry'!AJ429="Oxacillin benzathine",0.69,IF('Data Entry'!AJ429="","","No aplica")))))))</f>
        <v/>
      </c>
      <c r="H426" s="65" t="str">
        <f>IF('Data Entry'!AM429="Benethamine benzylpenicillin",0.65,IF('Data Entry'!AM429="Benzathine benzylpenicillin",0.74,IF('Data Entry'!AM429="Cefapirin benzathine",0.41,IF('Data Entry'!AM429="Cefalexin benzathine",0.36,IF('Data Entry'!AM429="Cloxacillin benzathine",0.43,IF('Data Entry'!AM429="Oxacillin benzathine",0.69,IF('Data Entry'!AM429="","","No aplica")))))))</f>
        <v/>
      </c>
    </row>
    <row r="427" spans="5:8">
      <c r="E427" s="65" t="str">
        <f>IF('Data Entry'!AB430="Benethamine benzylpenicillin",0.65,IF('Data Entry'!AB430="Benzathine benzylpenicillin",0.74,IF('Data Entry'!AB430="Cefapirin benzathine",0.41,IF('Data Entry'!AB430="Cefalexin benzathine",0.36,IF('Data Entry'!AB430="Cloxacillin benzathine",0.43,IF('Data Entry'!AB430="Oxacillin benzathine",0.69,IF('Data Entry'!AB430="","","No aplica")))))))</f>
        <v/>
      </c>
      <c r="F427" s="65" t="str">
        <f>IF('Data Entry'!AG430="Benethamine benzylpenicillin",0.65,IF('Data Entry'!AG430="Benzathine benzylpenicillin",0.74,IF('Data Entry'!AG430="Cefapirin benzathine",0.41,IF('Data Entry'!AG430="Cefalexin benzathine",0.36,IF('Data Entry'!AG430="Cloxacillin benzathine",0.43,IF('Data Entry'!AG430="Oxacillin benzathine",0.69,IF('Data Entry'!AG430="","","No aplica")))))))</f>
        <v/>
      </c>
      <c r="G427" s="65" t="str">
        <f>IF('Data Entry'!AJ430="Benethamine benzylpenicillin",0.65,IF('Data Entry'!AJ430="Benzathine benzylpenicillin",0.74,IF('Data Entry'!AJ430="Cefapirin benzathine",0.41,IF('Data Entry'!AJ430="Cefalexin benzathine",0.36,IF('Data Entry'!AJ430="Cloxacillin benzathine",0.43,IF('Data Entry'!AJ430="Oxacillin benzathine",0.69,IF('Data Entry'!AJ430="","","No aplica")))))))</f>
        <v/>
      </c>
      <c r="H427" s="65" t="str">
        <f>IF('Data Entry'!AM430="Benethamine benzylpenicillin",0.65,IF('Data Entry'!AM430="Benzathine benzylpenicillin",0.74,IF('Data Entry'!AM430="Cefapirin benzathine",0.41,IF('Data Entry'!AM430="Cefalexin benzathine",0.36,IF('Data Entry'!AM430="Cloxacillin benzathine",0.43,IF('Data Entry'!AM430="Oxacillin benzathine",0.69,IF('Data Entry'!AM430="","","No aplica")))))))</f>
        <v/>
      </c>
    </row>
    <row r="428" spans="5:8">
      <c r="E428" s="65" t="str">
        <f>IF('Data Entry'!AB431="Benethamine benzylpenicillin",0.65,IF('Data Entry'!AB431="Benzathine benzylpenicillin",0.74,IF('Data Entry'!AB431="Cefapirin benzathine",0.41,IF('Data Entry'!AB431="Cefalexin benzathine",0.36,IF('Data Entry'!AB431="Cloxacillin benzathine",0.43,IF('Data Entry'!AB431="Oxacillin benzathine",0.69,IF('Data Entry'!AB431="","","No aplica")))))))</f>
        <v/>
      </c>
      <c r="F428" s="65" t="str">
        <f>IF('Data Entry'!AG431="Benethamine benzylpenicillin",0.65,IF('Data Entry'!AG431="Benzathine benzylpenicillin",0.74,IF('Data Entry'!AG431="Cefapirin benzathine",0.41,IF('Data Entry'!AG431="Cefalexin benzathine",0.36,IF('Data Entry'!AG431="Cloxacillin benzathine",0.43,IF('Data Entry'!AG431="Oxacillin benzathine",0.69,IF('Data Entry'!AG431="","","No aplica")))))))</f>
        <v/>
      </c>
      <c r="G428" s="65" t="str">
        <f>IF('Data Entry'!AJ431="Benethamine benzylpenicillin",0.65,IF('Data Entry'!AJ431="Benzathine benzylpenicillin",0.74,IF('Data Entry'!AJ431="Cefapirin benzathine",0.41,IF('Data Entry'!AJ431="Cefalexin benzathine",0.36,IF('Data Entry'!AJ431="Cloxacillin benzathine",0.43,IF('Data Entry'!AJ431="Oxacillin benzathine",0.69,IF('Data Entry'!AJ431="","","No aplica")))))))</f>
        <v/>
      </c>
      <c r="H428" s="65" t="str">
        <f>IF('Data Entry'!AM431="Benethamine benzylpenicillin",0.65,IF('Data Entry'!AM431="Benzathine benzylpenicillin",0.74,IF('Data Entry'!AM431="Cefapirin benzathine",0.41,IF('Data Entry'!AM431="Cefalexin benzathine",0.36,IF('Data Entry'!AM431="Cloxacillin benzathine",0.43,IF('Data Entry'!AM431="Oxacillin benzathine",0.69,IF('Data Entry'!AM431="","","No aplica")))))))</f>
        <v/>
      </c>
    </row>
    <row r="429" spans="5:8">
      <c r="E429" s="65" t="str">
        <f>IF('Data Entry'!AB432="Benethamine benzylpenicillin",0.65,IF('Data Entry'!AB432="Benzathine benzylpenicillin",0.74,IF('Data Entry'!AB432="Cefapirin benzathine",0.41,IF('Data Entry'!AB432="Cefalexin benzathine",0.36,IF('Data Entry'!AB432="Cloxacillin benzathine",0.43,IF('Data Entry'!AB432="Oxacillin benzathine",0.69,IF('Data Entry'!AB432="","","No aplica")))))))</f>
        <v/>
      </c>
      <c r="F429" s="65" t="str">
        <f>IF('Data Entry'!AG432="Benethamine benzylpenicillin",0.65,IF('Data Entry'!AG432="Benzathine benzylpenicillin",0.74,IF('Data Entry'!AG432="Cefapirin benzathine",0.41,IF('Data Entry'!AG432="Cefalexin benzathine",0.36,IF('Data Entry'!AG432="Cloxacillin benzathine",0.43,IF('Data Entry'!AG432="Oxacillin benzathine",0.69,IF('Data Entry'!AG432="","","No aplica")))))))</f>
        <v/>
      </c>
      <c r="G429" s="65" t="str">
        <f>IF('Data Entry'!AJ432="Benethamine benzylpenicillin",0.65,IF('Data Entry'!AJ432="Benzathine benzylpenicillin",0.74,IF('Data Entry'!AJ432="Cefapirin benzathine",0.41,IF('Data Entry'!AJ432="Cefalexin benzathine",0.36,IF('Data Entry'!AJ432="Cloxacillin benzathine",0.43,IF('Data Entry'!AJ432="Oxacillin benzathine",0.69,IF('Data Entry'!AJ432="","","No aplica")))))))</f>
        <v/>
      </c>
      <c r="H429" s="65" t="str">
        <f>IF('Data Entry'!AM432="Benethamine benzylpenicillin",0.65,IF('Data Entry'!AM432="Benzathine benzylpenicillin",0.74,IF('Data Entry'!AM432="Cefapirin benzathine",0.41,IF('Data Entry'!AM432="Cefalexin benzathine",0.36,IF('Data Entry'!AM432="Cloxacillin benzathine",0.43,IF('Data Entry'!AM432="Oxacillin benzathine",0.69,IF('Data Entry'!AM432="","","No aplica")))))))</f>
        <v/>
      </c>
    </row>
    <row r="430" spans="5:8">
      <c r="E430" s="65" t="str">
        <f>IF('Data Entry'!AB433="Benethamine benzylpenicillin",0.65,IF('Data Entry'!AB433="Benzathine benzylpenicillin",0.74,IF('Data Entry'!AB433="Cefapirin benzathine",0.41,IF('Data Entry'!AB433="Cefalexin benzathine",0.36,IF('Data Entry'!AB433="Cloxacillin benzathine",0.43,IF('Data Entry'!AB433="Oxacillin benzathine",0.69,IF('Data Entry'!AB433="","","No aplica")))))))</f>
        <v/>
      </c>
      <c r="F430" s="65" t="str">
        <f>IF('Data Entry'!AG433="Benethamine benzylpenicillin",0.65,IF('Data Entry'!AG433="Benzathine benzylpenicillin",0.74,IF('Data Entry'!AG433="Cefapirin benzathine",0.41,IF('Data Entry'!AG433="Cefalexin benzathine",0.36,IF('Data Entry'!AG433="Cloxacillin benzathine",0.43,IF('Data Entry'!AG433="Oxacillin benzathine",0.69,IF('Data Entry'!AG433="","","No aplica")))))))</f>
        <v/>
      </c>
      <c r="G430" s="65" t="str">
        <f>IF('Data Entry'!AJ433="Benethamine benzylpenicillin",0.65,IF('Data Entry'!AJ433="Benzathine benzylpenicillin",0.74,IF('Data Entry'!AJ433="Cefapirin benzathine",0.41,IF('Data Entry'!AJ433="Cefalexin benzathine",0.36,IF('Data Entry'!AJ433="Cloxacillin benzathine",0.43,IF('Data Entry'!AJ433="Oxacillin benzathine",0.69,IF('Data Entry'!AJ433="","","No aplica")))))))</f>
        <v/>
      </c>
      <c r="H430" s="65" t="str">
        <f>IF('Data Entry'!AM433="Benethamine benzylpenicillin",0.65,IF('Data Entry'!AM433="Benzathine benzylpenicillin",0.74,IF('Data Entry'!AM433="Cefapirin benzathine",0.41,IF('Data Entry'!AM433="Cefalexin benzathine",0.36,IF('Data Entry'!AM433="Cloxacillin benzathine",0.43,IF('Data Entry'!AM433="Oxacillin benzathine",0.69,IF('Data Entry'!AM433="","","No aplica")))))))</f>
        <v/>
      </c>
    </row>
    <row r="431" spans="5:8">
      <c r="E431" s="65" t="str">
        <f>IF('Data Entry'!AB434="Benethamine benzylpenicillin",0.65,IF('Data Entry'!AB434="Benzathine benzylpenicillin",0.74,IF('Data Entry'!AB434="Cefapirin benzathine",0.41,IF('Data Entry'!AB434="Cefalexin benzathine",0.36,IF('Data Entry'!AB434="Cloxacillin benzathine",0.43,IF('Data Entry'!AB434="Oxacillin benzathine",0.69,IF('Data Entry'!AB434="","","No aplica")))))))</f>
        <v/>
      </c>
      <c r="F431" s="65" t="str">
        <f>IF('Data Entry'!AG434="Benethamine benzylpenicillin",0.65,IF('Data Entry'!AG434="Benzathine benzylpenicillin",0.74,IF('Data Entry'!AG434="Cefapirin benzathine",0.41,IF('Data Entry'!AG434="Cefalexin benzathine",0.36,IF('Data Entry'!AG434="Cloxacillin benzathine",0.43,IF('Data Entry'!AG434="Oxacillin benzathine",0.69,IF('Data Entry'!AG434="","","No aplica")))))))</f>
        <v/>
      </c>
      <c r="G431" s="65" t="str">
        <f>IF('Data Entry'!AJ434="Benethamine benzylpenicillin",0.65,IF('Data Entry'!AJ434="Benzathine benzylpenicillin",0.74,IF('Data Entry'!AJ434="Cefapirin benzathine",0.41,IF('Data Entry'!AJ434="Cefalexin benzathine",0.36,IF('Data Entry'!AJ434="Cloxacillin benzathine",0.43,IF('Data Entry'!AJ434="Oxacillin benzathine",0.69,IF('Data Entry'!AJ434="","","No aplica")))))))</f>
        <v/>
      </c>
      <c r="H431" s="65" t="str">
        <f>IF('Data Entry'!AM434="Benethamine benzylpenicillin",0.65,IF('Data Entry'!AM434="Benzathine benzylpenicillin",0.74,IF('Data Entry'!AM434="Cefapirin benzathine",0.41,IF('Data Entry'!AM434="Cefalexin benzathine",0.36,IF('Data Entry'!AM434="Cloxacillin benzathine",0.43,IF('Data Entry'!AM434="Oxacillin benzathine",0.69,IF('Data Entry'!AM434="","","No aplica")))))))</f>
        <v/>
      </c>
    </row>
    <row r="432" spans="5:8">
      <c r="E432" s="65" t="str">
        <f>IF('Data Entry'!AB435="Benethamine benzylpenicillin",0.65,IF('Data Entry'!AB435="Benzathine benzylpenicillin",0.74,IF('Data Entry'!AB435="Cefapirin benzathine",0.41,IF('Data Entry'!AB435="Cefalexin benzathine",0.36,IF('Data Entry'!AB435="Cloxacillin benzathine",0.43,IF('Data Entry'!AB435="Oxacillin benzathine",0.69,IF('Data Entry'!AB435="","","No aplica")))))))</f>
        <v/>
      </c>
      <c r="F432" s="65" t="str">
        <f>IF('Data Entry'!AG435="Benethamine benzylpenicillin",0.65,IF('Data Entry'!AG435="Benzathine benzylpenicillin",0.74,IF('Data Entry'!AG435="Cefapirin benzathine",0.41,IF('Data Entry'!AG435="Cefalexin benzathine",0.36,IF('Data Entry'!AG435="Cloxacillin benzathine",0.43,IF('Data Entry'!AG435="Oxacillin benzathine",0.69,IF('Data Entry'!AG435="","","No aplica")))))))</f>
        <v/>
      </c>
      <c r="G432" s="65" t="str">
        <f>IF('Data Entry'!AJ435="Benethamine benzylpenicillin",0.65,IF('Data Entry'!AJ435="Benzathine benzylpenicillin",0.74,IF('Data Entry'!AJ435="Cefapirin benzathine",0.41,IF('Data Entry'!AJ435="Cefalexin benzathine",0.36,IF('Data Entry'!AJ435="Cloxacillin benzathine",0.43,IF('Data Entry'!AJ435="Oxacillin benzathine",0.69,IF('Data Entry'!AJ435="","","No aplica")))))))</f>
        <v/>
      </c>
      <c r="H432" s="65" t="str">
        <f>IF('Data Entry'!AM435="Benethamine benzylpenicillin",0.65,IF('Data Entry'!AM435="Benzathine benzylpenicillin",0.74,IF('Data Entry'!AM435="Cefapirin benzathine",0.41,IF('Data Entry'!AM435="Cefalexin benzathine",0.36,IF('Data Entry'!AM435="Cloxacillin benzathine",0.43,IF('Data Entry'!AM435="Oxacillin benzathine",0.69,IF('Data Entry'!AM435="","","No aplica")))))))</f>
        <v/>
      </c>
    </row>
    <row r="433" spans="5:8">
      <c r="E433" s="65" t="str">
        <f>IF('Data Entry'!AB436="Benethamine benzylpenicillin",0.65,IF('Data Entry'!AB436="Benzathine benzylpenicillin",0.74,IF('Data Entry'!AB436="Cefapirin benzathine",0.41,IF('Data Entry'!AB436="Cefalexin benzathine",0.36,IF('Data Entry'!AB436="Cloxacillin benzathine",0.43,IF('Data Entry'!AB436="Oxacillin benzathine",0.69,IF('Data Entry'!AB436="","","No aplica")))))))</f>
        <v/>
      </c>
      <c r="F433" s="65" t="str">
        <f>IF('Data Entry'!AG436="Benethamine benzylpenicillin",0.65,IF('Data Entry'!AG436="Benzathine benzylpenicillin",0.74,IF('Data Entry'!AG436="Cefapirin benzathine",0.41,IF('Data Entry'!AG436="Cefalexin benzathine",0.36,IF('Data Entry'!AG436="Cloxacillin benzathine",0.43,IF('Data Entry'!AG436="Oxacillin benzathine",0.69,IF('Data Entry'!AG436="","","No aplica")))))))</f>
        <v/>
      </c>
      <c r="G433" s="65" t="str">
        <f>IF('Data Entry'!AJ436="Benethamine benzylpenicillin",0.65,IF('Data Entry'!AJ436="Benzathine benzylpenicillin",0.74,IF('Data Entry'!AJ436="Cefapirin benzathine",0.41,IF('Data Entry'!AJ436="Cefalexin benzathine",0.36,IF('Data Entry'!AJ436="Cloxacillin benzathine",0.43,IF('Data Entry'!AJ436="Oxacillin benzathine",0.69,IF('Data Entry'!AJ436="","","No aplica")))))))</f>
        <v/>
      </c>
      <c r="H433" s="65" t="str">
        <f>IF('Data Entry'!AM436="Benethamine benzylpenicillin",0.65,IF('Data Entry'!AM436="Benzathine benzylpenicillin",0.74,IF('Data Entry'!AM436="Cefapirin benzathine",0.41,IF('Data Entry'!AM436="Cefalexin benzathine",0.36,IF('Data Entry'!AM436="Cloxacillin benzathine",0.43,IF('Data Entry'!AM436="Oxacillin benzathine",0.69,IF('Data Entry'!AM436="","","No aplica")))))))</f>
        <v/>
      </c>
    </row>
    <row r="434" spans="5:8">
      <c r="E434" s="65" t="str">
        <f>IF('Data Entry'!AB437="Benethamine benzylpenicillin",0.65,IF('Data Entry'!AB437="Benzathine benzylpenicillin",0.74,IF('Data Entry'!AB437="Cefapirin benzathine",0.41,IF('Data Entry'!AB437="Cefalexin benzathine",0.36,IF('Data Entry'!AB437="Cloxacillin benzathine",0.43,IF('Data Entry'!AB437="Oxacillin benzathine",0.69,IF('Data Entry'!AB437="","","No aplica")))))))</f>
        <v/>
      </c>
      <c r="F434" s="65" t="str">
        <f>IF('Data Entry'!AG437="Benethamine benzylpenicillin",0.65,IF('Data Entry'!AG437="Benzathine benzylpenicillin",0.74,IF('Data Entry'!AG437="Cefapirin benzathine",0.41,IF('Data Entry'!AG437="Cefalexin benzathine",0.36,IF('Data Entry'!AG437="Cloxacillin benzathine",0.43,IF('Data Entry'!AG437="Oxacillin benzathine",0.69,IF('Data Entry'!AG437="","","No aplica")))))))</f>
        <v/>
      </c>
      <c r="G434" s="65" t="str">
        <f>IF('Data Entry'!AJ437="Benethamine benzylpenicillin",0.65,IF('Data Entry'!AJ437="Benzathine benzylpenicillin",0.74,IF('Data Entry'!AJ437="Cefapirin benzathine",0.41,IF('Data Entry'!AJ437="Cefalexin benzathine",0.36,IF('Data Entry'!AJ437="Cloxacillin benzathine",0.43,IF('Data Entry'!AJ437="Oxacillin benzathine",0.69,IF('Data Entry'!AJ437="","","No aplica")))))))</f>
        <v/>
      </c>
      <c r="H434" s="65" t="str">
        <f>IF('Data Entry'!AM437="Benethamine benzylpenicillin",0.65,IF('Data Entry'!AM437="Benzathine benzylpenicillin",0.74,IF('Data Entry'!AM437="Cefapirin benzathine",0.41,IF('Data Entry'!AM437="Cefalexin benzathine",0.36,IF('Data Entry'!AM437="Cloxacillin benzathine",0.43,IF('Data Entry'!AM437="Oxacillin benzathine",0.69,IF('Data Entry'!AM437="","","No aplica")))))))</f>
        <v/>
      </c>
    </row>
    <row r="435" spans="5:8">
      <c r="E435" s="65" t="str">
        <f>IF('Data Entry'!AB438="Benethamine benzylpenicillin",0.65,IF('Data Entry'!AB438="Benzathine benzylpenicillin",0.74,IF('Data Entry'!AB438="Cefapirin benzathine",0.41,IF('Data Entry'!AB438="Cefalexin benzathine",0.36,IF('Data Entry'!AB438="Cloxacillin benzathine",0.43,IF('Data Entry'!AB438="Oxacillin benzathine",0.69,IF('Data Entry'!AB438="","","No aplica")))))))</f>
        <v/>
      </c>
      <c r="F435" s="65" t="str">
        <f>IF('Data Entry'!AG438="Benethamine benzylpenicillin",0.65,IF('Data Entry'!AG438="Benzathine benzylpenicillin",0.74,IF('Data Entry'!AG438="Cefapirin benzathine",0.41,IF('Data Entry'!AG438="Cefalexin benzathine",0.36,IF('Data Entry'!AG438="Cloxacillin benzathine",0.43,IF('Data Entry'!AG438="Oxacillin benzathine",0.69,IF('Data Entry'!AG438="","","No aplica")))))))</f>
        <v/>
      </c>
      <c r="G435" s="65" t="str">
        <f>IF('Data Entry'!AJ438="Benethamine benzylpenicillin",0.65,IF('Data Entry'!AJ438="Benzathine benzylpenicillin",0.74,IF('Data Entry'!AJ438="Cefapirin benzathine",0.41,IF('Data Entry'!AJ438="Cefalexin benzathine",0.36,IF('Data Entry'!AJ438="Cloxacillin benzathine",0.43,IF('Data Entry'!AJ438="Oxacillin benzathine",0.69,IF('Data Entry'!AJ438="","","No aplica")))))))</f>
        <v/>
      </c>
      <c r="H435" s="65" t="str">
        <f>IF('Data Entry'!AM438="Benethamine benzylpenicillin",0.65,IF('Data Entry'!AM438="Benzathine benzylpenicillin",0.74,IF('Data Entry'!AM438="Cefapirin benzathine",0.41,IF('Data Entry'!AM438="Cefalexin benzathine",0.36,IF('Data Entry'!AM438="Cloxacillin benzathine",0.43,IF('Data Entry'!AM438="Oxacillin benzathine",0.69,IF('Data Entry'!AM438="","","No aplica")))))))</f>
        <v/>
      </c>
    </row>
    <row r="436" spans="5:8">
      <c r="E436" s="65" t="str">
        <f>IF('Data Entry'!AB439="Benethamine benzylpenicillin",0.65,IF('Data Entry'!AB439="Benzathine benzylpenicillin",0.74,IF('Data Entry'!AB439="Cefapirin benzathine",0.41,IF('Data Entry'!AB439="Cefalexin benzathine",0.36,IF('Data Entry'!AB439="Cloxacillin benzathine",0.43,IF('Data Entry'!AB439="Oxacillin benzathine",0.69,IF('Data Entry'!AB439="","","No aplica")))))))</f>
        <v/>
      </c>
      <c r="F436" s="65" t="str">
        <f>IF('Data Entry'!AG439="Benethamine benzylpenicillin",0.65,IF('Data Entry'!AG439="Benzathine benzylpenicillin",0.74,IF('Data Entry'!AG439="Cefapirin benzathine",0.41,IF('Data Entry'!AG439="Cefalexin benzathine",0.36,IF('Data Entry'!AG439="Cloxacillin benzathine",0.43,IF('Data Entry'!AG439="Oxacillin benzathine",0.69,IF('Data Entry'!AG439="","","No aplica")))))))</f>
        <v/>
      </c>
      <c r="G436" s="65" t="str">
        <f>IF('Data Entry'!AJ439="Benethamine benzylpenicillin",0.65,IF('Data Entry'!AJ439="Benzathine benzylpenicillin",0.74,IF('Data Entry'!AJ439="Cefapirin benzathine",0.41,IF('Data Entry'!AJ439="Cefalexin benzathine",0.36,IF('Data Entry'!AJ439="Cloxacillin benzathine",0.43,IF('Data Entry'!AJ439="Oxacillin benzathine",0.69,IF('Data Entry'!AJ439="","","No aplica")))))))</f>
        <v/>
      </c>
      <c r="H436" s="65" t="str">
        <f>IF('Data Entry'!AM439="Benethamine benzylpenicillin",0.65,IF('Data Entry'!AM439="Benzathine benzylpenicillin",0.74,IF('Data Entry'!AM439="Cefapirin benzathine",0.41,IF('Data Entry'!AM439="Cefalexin benzathine",0.36,IF('Data Entry'!AM439="Cloxacillin benzathine",0.43,IF('Data Entry'!AM439="Oxacillin benzathine",0.69,IF('Data Entry'!AM439="","","No aplica")))))))</f>
        <v/>
      </c>
    </row>
    <row r="437" spans="5:8">
      <c r="E437" s="65" t="str">
        <f>IF('Data Entry'!AB440="Benethamine benzylpenicillin",0.65,IF('Data Entry'!AB440="Benzathine benzylpenicillin",0.74,IF('Data Entry'!AB440="Cefapirin benzathine",0.41,IF('Data Entry'!AB440="Cefalexin benzathine",0.36,IF('Data Entry'!AB440="Cloxacillin benzathine",0.43,IF('Data Entry'!AB440="Oxacillin benzathine",0.69,IF('Data Entry'!AB440="","","No aplica")))))))</f>
        <v/>
      </c>
      <c r="F437" s="65" t="str">
        <f>IF('Data Entry'!AG440="Benethamine benzylpenicillin",0.65,IF('Data Entry'!AG440="Benzathine benzylpenicillin",0.74,IF('Data Entry'!AG440="Cefapirin benzathine",0.41,IF('Data Entry'!AG440="Cefalexin benzathine",0.36,IF('Data Entry'!AG440="Cloxacillin benzathine",0.43,IF('Data Entry'!AG440="Oxacillin benzathine",0.69,IF('Data Entry'!AG440="","","No aplica")))))))</f>
        <v/>
      </c>
      <c r="G437" s="65" t="str">
        <f>IF('Data Entry'!AJ440="Benethamine benzylpenicillin",0.65,IF('Data Entry'!AJ440="Benzathine benzylpenicillin",0.74,IF('Data Entry'!AJ440="Cefapirin benzathine",0.41,IF('Data Entry'!AJ440="Cefalexin benzathine",0.36,IF('Data Entry'!AJ440="Cloxacillin benzathine",0.43,IF('Data Entry'!AJ440="Oxacillin benzathine",0.69,IF('Data Entry'!AJ440="","","No aplica")))))))</f>
        <v/>
      </c>
      <c r="H437" s="65" t="str">
        <f>IF('Data Entry'!AM440="Benethamine benzylpenicillin",0.65,IF('Data Entry'!AM440="Benzathine benzylpenicillin",0.74,IF('Data Entry'!AM440="Cefapirin benzathine",0.41,IF('Data Entry'!AM440="Cefalexin benzathine",0.36,IF('Data Entry'!AM440="Cloxacillin benzathine",0.43,IF('Data Entry'!AM440="Oxacillin benzathine",0.69,IF('Data Entry'!AM440="","","No aplica")))))))</f>
        <v/>
      </c>
    </row>
    <row r="438" spans="5:8">
      <c r="E438" s="65" t="str">
        <f>IF('Data Entry'!AB441="Benethamine benzylpenicillin",0.65,IF('Data Entry'!AB441="Benzathine benzylpenicillin",0.74,IF('Data Entry'!AB441="Cefapirin benzathine",0.41,IF('Data Entry'!AB441="Cefalexin benzathine",0.36,IF('Data Entry'!AB441="Cloxacillin benzathine",0.43,IF('Data Entry'!AB441="Oxacillin benzathine",0.69,IF('Data Entry'!AB441="","","No aplica")))))))</f>
        <v/>
      </c>
      <c r="F438" s="65" t="str">
        <f>IF('Data Entry'!AG441="Benethamine benzylpenicillin",0.65,IF('Data Entry'!AG441="Benzathine benzylpenicillin",0.74,IF('Data Entry'!AG441="Cefapirin benzathine",0.41,IF('Data Entry'!AG441="Cefalexin benzathine",0.36,IF('Data Entry'!AG441="Cloxacillin benzathine",0.43,IF('Data Entry'!AG441="Oxacillin benzathine",0.69,IF('Data Entry'!AG441="","","No aplica")))))))</f>
        <v/>
      </c>
      <c r="G438" s="65" t="str">
        <f>IF('Data Entry'!AJ441="Benethamine benzylpenicillin",0.65,IF('Data Entry'!AJ441="Benzathine benzylpenicillin",0.74,IF('Data Entry'!AJ441="Cefapirin benzathine",0.41,IF('Data Entry'!AJ441="Cefalexin benzathine",0.36,IF('Data Entry'!AJ441="Cloxacillin benzathine",0.43,IF('Data Entry'!AJ441="Oxacillin benzathine",0.69,IF('Data Entry'!AJ441="","","No aplica")))))))</f>
        <v/>
      </c>
      <c r="H438" s="65" t="str">
        <f>IF('Data Entry'!AM441="Benethamine benzylpenicillin",0.65,IF('Data Entry'!AM441="Benzathine benzylpenicillin",0.74,IF('Data Entry'!AM441="Cefapirin benzathine",0.41,IF('Data Entry'!AM441="Cefalexin benzathine",0.36,IF('Data Entry'!AM441="Cloxacillin benzathine",0.43,IF('Data Entry'!AM441="Oxacillin benzathine",0.69,IF('Data Entry'!AM441="","","No aplica")))))))</f>
        <v/>
      </c>
    </row>
    <row r="439" spans="5:8">
      <c r="E439" s="65" t="str">
        <f>IF('Data Entry'!AB442="Benethamine benzylpenicillin",0.65,IF('Data Entry'!AB442="Benzathine benzylpenicillin",0.74,IF('Data Entry'!AB442="Cefapirin benzathine",0.41,IF('Data Entry'!AB442="Cefalexin benzathine",0.36,IF('Data Entry'!AB442="Cloxacillin benzathine",0.43,IF('Data Entry'!AB442="Oxacillin benzathine",0.69,IF('Data Entry'!AB442="","","No aplica")))))))</f>
        <v/>
      </c>
      <c r="F439" s="65" t="str">
        <f>IF('Data Entry'!AG442="Benethamine benzylpenicillin",0.65,IF('Data Entry'!AG442="Benzathine benzylpenicillin",0.74,IF('Data Entry'!AG442="Cefapirin benzathine",0.41,IF('Data Entry'!AG442="Cefalexin benzathine",0.36,IF('Data Entry'!AG442="Cloxacillin benzathine",0.43,IF('Data Entry'!AG442="Oxacillin benzathine",0.69,IF('Data Entry'!AG442="","","No aplica")))))))</f>
        <v/>
      </c>
      <c r="G439" s="65" t="str">
        <f>IF('Data Entry'!AJ442="Benethamine benzylpenicillin",0.65,IF('Data Entry'!AJ442="Benzathine benzylpenicillin",0.74,IF('Data Entry'!AJ442="Cefapirin benzathine",0.41,IF('Data Entry'!AJ442="Cefalexin benzathine",0.36,IF('Data Entry'!AJ442="Cloxacillin benzathine",0.43,IF('Data Entry'!AJ442="Oxacillin benzathine",0.69,IF('Data Entry'!AJ442="","","No aplica")))))))</f>
        <v/>
      </c>
      <c r="H439" s="65" t="str">
        <f>IF('Data Entry'!AM442="Benethamine benzylpenicillin",0.65,IF('Data Entry'!AM442="Benzathine benzylpenicillin",0.74,IF('Data Entry'!AM442="Cefapirin benzathine",0.41,IF('Data Entry'!AM442="Cefalexin benzathine",0.36,IF('Data Entry'!AM442="Cloxacillin benzathine",0.43,IF('Data Entry'!AM442="Oxacillin benzathine",0.69,IF('Data Entry'!AM442="","","No aplica")))))))</f>
        <v/>
      </c>
    </row>
    <row r="440" spans="5:8">
      <c r="E440" s="65" t="str">
        <f>IF('Data Entry'!AB443="Benethamine benzylpenicillin",0.65,IF('Data Entry'!AB443="Benzathine benzylpenicillin",0.74,IF('Data Entry'!AB443="Cefapirin benzathine",0.41,IF('Data Entry'!AB443="Cefalexin benzathine",0.36,IF('Data Entry'!AB443="Cloxacillin benzathine",0.43,IF('Data Entry'!AB443="Oxacillin benzathine",0.69,IF('Data Entry'!AB443="","","No aplica")))))))</f>
        <v/>
      </c>
      <c r="F440" s="65" t="str">
        <f>IF('Data Entry'!AG443="Benethamine benzylpenicillin",0.65,IF('Data Entry'!AG443="Benzathine benzylpenicillin",0.74,IF('Data Entry'!AG443="Cefapirin benzathine",0.41,IF('Data Entry'!AG443="Cefalexin benzathine",0.36,IF('Data Entry'!AG443="Cloxacillin benzathine",0.43,IF('Data Entry'!AG443="Oxacillin benzathine",0.69,IF('Data Entry'!AG443="","","No aplica")))))))</f>
        <v/>
      </c>
      <c r="G440" s="65" t="str">
        <f>IF('Data Entry'!AJ443="Benethamine benzylpenicillin",0.65,IF('Data Entry'!AJ443="Benzathine benzylpenicillin",0.74,IF('Data Entry'!AJ443="Cefapirin benzathine",0.41,IF('Data Entry'!AJ443="Cefalexin benzathine",0.36,IF('Data Entry'!AJ443="Cloxacillin benzathine",0.43,IF('Data Entry'!AJ443="Oxacillin benzathine",0.69,IF('Data Entry'!AJ443="","","No aplica")))))))</f>
        <v/>
      </c>
      <c r="H440" s="65" t="str">
        <f>IF('Data Entry'!AM443="Benethamine benzylpenicillin",0.65,IF('Data Entry'!AM443="Benzathine benzylpenicillin",0.74,IF('Data Entry'!AM443="Cefapirin benzathine",0.41,IF('Data Entry'!AM443="Cefalexin benzathine",0.36,IF('Data Entry'!AM443="Cloxacillin benzathine",0.43,IF('Data Entry'!AM443="Oxacillin benzathine",0.69,IF('Data Entry'!AM443="","","No aplica")))))))</f>
        <v/>
      </c>
    </row>
    <row r="441" spans="5:8">
      <c r="E441" s="65" t="str">
        <f>IF('Data Entry'!AB444="Benethamine benzylpenicillin",0.65,IF('Data Entry'!AB444="Benzathine benzylpenicillin",0.74,IF('Data Entry'!AB444="Cefapirin benzathine",0.41,IF('Data Entry'!AB444="Cefalexin benzathine",0.36,IF('Data Entry'!AB444="Cloxacillin benzathine",0.43,IF('Data Entry'!AB444="Oxacillin benzathine",0.69,IF('Data Entry'!AB444="","","No aplica")))))))</f>
        <v/>
      </c>
      <c r="F441" s="65" t="str">
        <f>IF('Data Entry'!AG444="Benethamine benzylpenicillin",0.65,IF('Data Entry'!AG444="Benzathine benzylpenicillin",0.74,IF('Data Entry'!AG444="Cefapirin benzathine",0.41,IF('Data Entry'!AG444="Cefalexin benzathine",0.36,IF('Data Entry'!AG444="Cloxacillin benzathine",0.43,IF('Data Entry'!AG444="Oxacillin benzathine",0.69,IF('Data Entry'!AG444="","","No aplica")))))))</f>
        <v/>
      </c>
      <c r="G441" s="65" t="str">
        <f>IF('Data Entry'!AJ444="Benethamine benzylpenicillin",0.65,IF('Data Entry'!AJ444="Benzathine benzylpenicillin",0.74,IF('Data Entry'!AJ444="Cefapirin benzathine",0.41,IF('Data Entry'!AJ444="Cefalexin benzathine",0.36,IF('Data Entry'!AJ444="Cloxacillin benzathine",0.43,IF('Data Entry'!AJ444="Oxacillin benzathine",0.69,IF('Data Entry'!AJ444="","","No aplica")))))))</f>
        <v/>
      </c>
      <c r="H441" s="65" t="str">
        <f>IF('Data Entry'!AM444="Benethamine benzylpenicillin",0.65,IF('Data Entry'!AM444="Benzathine benzylpenicillin",0.74,IF('Data Entry'!AM444="Cefapirin benzathine",0.41,IF('Data Entry'!AM444="Cefalexin benzathine",0.36,IF('Data Entry'!AM444="Cloxacillin benzathine",0.43,IF('Data Entry'!AM444="Oxacillin benzathine",0.69,IF('Data Entry'!AM444="","","No aplica")))))))</f>
        <v/>
      </c>
    </row>
    <row r="442" spans="5:8">
      <c r="E442" s="65" t="str">
        <f>IF('Data Entry'!AB445="Benethamine benzylpenicillin",0.65,IF('Data Entry'!AB445="Benzathine benzylpenicillin",0.74,IF('Data Entry'!AB445="Cefapirin benzathine",0.41,IF('Data Entry'!AB445="Cefalexin benzathine",0.36,IF('Data Entry'!AB445="Cloxacillin benzathine",0.43,IF('Data Entry'!AB445="Oxacillin benzathine",0.69,IF('Data Entry'!AB445="","","No aplica")))))))</f>
        <v/>
      </c>
      <c r="F442" s="65" t="str">
        <f>IF('Data Entry'!AG445="Benethamine benzylpenicillin",0.65,IF('Data Entry'!AG445="Benzathine benzylpenicillin",0.74,IF('Data Entry'!AG445="Cefapirin benzathine",0.41,IF('Data Entry'!AG445="Cefalexin benzathine",0.36,IF('Data Entry'!AG445="Cloxacillin benzathine",0.43,IF('Data Entry'!AG445="Oxacillin benzathine",0.69,IF('Data Entry'!AG445="","","No aplica")))))))</f>
        <v/>
      </c>
      <c r="G442" s="65" t="str">
        <f>IF('Data Entry'!AJ445="Benethamine benzylpenicillin",0.65,IF('Data Entry'!AJ445="Benzathine benzylpenicillin",0.74,IF('Data Entry'!AJ445="Cefapirin benzathine",0.41,IF('Data Entry'!AJ445="Cefalexin benzathine",0.36,IF('Data Entry'!AJ445="Cloxacillin benzathine",0.43,IF('Data Entry'!AJ445="Oxacillin benzathine",0.69,IF('Data Entry'!AJ445="","","No aplica")))))))</f>
        <v/>
      </c>
      <c r="H442" s="65" t="str">
        <f>IF('Data Entry'!AM445="Benethamine benzylpenicillin",0.65,IF('Data Entry'!AM445="Benzathine benzylpenicillin",0.74,IF('Data Entry'!AM445="Cefapirin benzathine",0.41,IF('Data Entry'!AM445="Cefalexin benzathine",0.36,IF('Data Entry'!AM445="Cloxacillin benzathine",0.43,IF('Data Entry'!AM445="Oxacillin benzathine",0.69,IF('Data Entry'!AM445="","","No aplica")))))))</f>
        <v/>
      </c>
    </row>
    <row r="443" spans="5:8">
      <c r="E443" s="65" t="str">
        <f>IF('Data Entry'!AB446="Benethamine benzylpenicillin",0.65,IF('Data Entry'!AB446="Benzathine benzylpenicillin",0.74,IF('Data Entry'!AB446="Cefapirin benzathine",0.41,IF('Data Entry'!AB446="Cefalexin benzathine",0.36,IF('Data Entry'!AB446="Cloxacillin benzathine",0.43,IF('Data Entry'!AB446="Oxacillin benzathine",0.69,IF('Data Entry'!AB446="","","No aplica")))))))</f>
        <v/>
      </c>
      <c r="F443" s="65" t="str">
        <f>IF('Data Entry'!AG446="Benethamine benzylpenicillin",0.65,IF('Data Entry'!AG446="Benzathine benzylpenicillin",0.74,IF('Data Entry'!AG446="Cefapirin benzathine",0.41,IF('Data Entry'!AG446="Cefalexin benzathine",0.36,IF('Data Entry'!AG446="Cloxacillin benzathine",0.43,IF('Data Entry'!AG446="Oxacillin benzathine",0.69,IF('Data Entry'!AG446="","","No aplica")))))))</f>
        <v/>
      </c>
      <c r="G443" s="65" t="str">
        <f>IF('Data Entry'!AJ446="Benethamine benzylpenicillin",0.65,IF('Data Entry'!AJ446="Benzathine benzylpenicillin",0.74,IF('Data Entry'!AJ446="Cefapirin benzathine",0.41,IF('Data Entry'!AJ446="Cefalexin benzathine",0.36,IF('Data Entry'!AJ446="Cloxacillin benzathine",0.43,IF('Data Entry'!AJ446="Oxacillin benzathine",0.69,IF('Data Entry'!AJ446="","","No aplica")))))))</f>
        <v/>
      </c>
      <c r="H443" s="65" t="str">
        <f>IF('Data Entry'!AM446="Benethamine benzylpenicillin",0.65,IF('Data Entry'!AM446="Benzathine benzylpenicillin",0.74,IF('Data Entry'!AM446="Cefapirin benzathine",0.41,IF('Data Entry'!AM446="Cefalexin benzathine",0.36,IF('Data Entry'!AM446="Cloxacillin benzathine",0.43,IF('Data Entry'!AM446="Oxacillin benzathine",0.69,IF('Data Entry'!AM446="","","No aplica")))))))</f>
        <v/>
      </c>
    </row>
    <row r="444" spans="5:8">
      <c r="E444" s="65" t="str">
        <f>IF('Data Entry'!AB447="Benethamine benzylpenicillin",0.65,IF('Data Entry'!AB447="Benzathine benzylpenicillin",0.74,IF('Data Entry'!AB447="Cefapirin benzathine",0.41,IF('Data Entry'!AB447="Cefalexin benzathine",0.36,IF('Data Entry'!AB447="Cloxacillin benzathine",0.43,IF('Data Entry'!AB447="Oxacillin benzathine",0.69,IF('Data Entry'!AB447="","","No aplica")))))))</f>
        <v/>
      </c>
      <c r="F444" s="65" t="str">
        <f>IF('Data Entry'!AG447="Benethamine benzylpenicillin",0.65,IF('Data Entry'!AG447="Benzathine benzylpenicillin",0.74,IF('Data Entry'!AG447="Cefapirin benzathine",0.41,IF('Data Entry'!AG447="Cefalexin benzathine",0.36,IF('Data Entry'!AG447="Cloxacillin benzathine",0.43,IF('Data Entry'!AG447="Oxacillin benzathine",0.69,IF('Data Entry'!AG447="","","No aplica")))))))</f>
        <v/>
      </c>
      <c r="G444" s="65" t="str">
        <f>IF('Data Entry'!AJ447="Benethamine benzylpenicillin",0.65,IF('Data Entry'!AJ447="Benzathine benzylpenicillin",0.74,IF('Data Entry'!AJ447="Cefapirin benzathine",0.41,IF('Data Entry'!AJ447="Cefalexin benzathine",0.36,IF('Data Entry'!AJ447="Cloxacillin benzathine",0.43,IF('Data Entry'!AJ447="Oxacillin benzathine",0.69,IF('Data Entry'!AJ447="","","No aplica")))))))</f>
        <v/>
      </c>
      <c r="H444" s="65" t="str">
        <f>IF('Data Entry'!AM447="Benethamine benzylpenicillin",0.65,IF('Data Entry'!AM447="Benzathine benzylpenicillin",0.74,IF('Data Entry'!AM447="Cefapirin benzathine",0.41,IF('Data Entry'!AM447="Cefalexin benzathine",0.36,IF('Data Entry'!AM447="Cloxacillin benzathine",0.43,IF('Data Entry'!AM447="Oxacillin benzathine",0.69,IF('Data Entry'!AM447="","","No aplica")))))))</f>
        <v/>
      </c>
    </row>
    <row r="445" spans="5:8">
      <c r="E445" s="65" t="str">
        <f>IF('Data Entry'!AB448="Benethamine benzylpenicillin",0.65,IF('Data Entry'!AB448="Benzathine benzylpenicillin",0.74,IF('Data Entry'!AB448="Cefapirin benzathine",0.41,IF('Data Entry'!AB448="Cefalexin benzathine",0.36,IF('Data Entry'!AB448="Cloxacillin benzathine",0.43,IF('Data Entry'!AB448="Oxacillin benzathine",0.69,IF('Data Entry'!AB448="","","No aplica")))))))</f>
        <v/>
      </c>
      <c r="F445" s="65" t="str">
        <f>IF('Data Entry'!AG448="Benethamine benzylpenicillin",0.65,IF('Data Entry'!AG448="Benzathine benzylpenicillin",0.74,IF('Data Entry'!AG448="Cefapirin benzathine",0.41,IF('Data Entry'!AG448="Cefalexin benzathine",0.36,IF('Data Entry'!AG448="Cloxacillin benzathine",0.43,IF('Data Entry'!AG448="Oxacillin benzathine",0.69,IF('Data Entry'!AG448="","","No aplica")))))))</f>
        <v/>
      </c>
      <c r="G445" s="65" t="str">
        <f>IF('Data Entry'!AJ448="Benethamine benzylpenicillin",0.65,IF('Data Entry'!AJ448="Benzathine benzylpenicillin",0.74,IF('Data Entry'!AJ448="Cefapirin benzathine",0.41,IF('Data Entry'!AJ448="Cefalexin benzathine",0.36,IF('Data Entry'!AJ448="Cloxacillin benzathine",0.43,IF('Data Entry'!AJ448="Oxacillin benzathine",0.69,IF('Data Entry'!AJ448="","","No aplica")))))))</f>
        <v/>
      </c>
      <c r="H445" s="65" t="str">
        <f>IF('Data Entry'!AM448="Benethamine benzylpenicillin",0.65,IF('Data Entry'!AM448="Benzathine benzylpenicillin",0.74,IF('Data Entry'!AM448="Cefapirin benzathine",0.41,IF('Data Entry'!AM448="Cefalexin benzathine",0.36,IF('Data Entry'!AM448="Cloxacillin benzathine",0.43,IF('Data Entry'!AM448="Oxacillin benzathine",0.69,IF('Data Entry'!AM448="","","No aplica")))))))</f>
        <v/>
      </c>
    </row>
    <row r="446" spans="5:8">
      <c r="E446" s="65" t="str">
        <f>IF('Data Entry'!AB449="Benethamine benzylpenicillin",0.65,IF('Data Entry'!AB449="Benzathine benzylpenicillin",0.74,IF('Data Entry'!AB449="Cefapirin benzathine",0.41,IF('Data Entry'!AB449="Cefalexin benzathine",0.36,IF('Data Entry'!AB449="Cloxacillin benzathine",0.43,IF('Data Entry'!AB449="Oxacillin benzathine",0.69,IF('Data Entry'!AB449="","","No aplica")))))))</f>
        <v/>
      </c>
      <c r="F446" s="65" t="str">
        <f>IF('Data Entry'!AG449="Benethamine benzylpenicillin",0.65,IF('Data Entry'!AG449="Benzathine benzylpenicillin",0.74,IF('Data Entry'!AG449="Cefapirin benzathine",0.41,IF('Data Entry'!AG449="Cefalexin benzathine",0.36,IF('Data Entry'!AG449="Cloxacillin benzathine",0.43,IF('Data Entry'!AG449="Oxacillin benzathine",0.69,IF('Data Entry'!AG449="","","No aplica")))))))</f>
        <v/>
      </c>
      <c r="G446" s="65" t="str">
        <f>IF('Data Entry'!AJ449="Benethamine benzylpenicillin",0.65,IF('Data Entry'!AJ449="Benzathine benzylpenicillin",0.74,IF('Data Entry'!AJ449="Cefapirin benzathine",0.41,IF('Data Entry'!AJ449="Cefalexin benzathine",0.36,IF('Data Entry'!AJ449="Cloxacillin benzathine",0.43,IF('Data Entry'!AJ449="Oxacillin benzathine",0.69,IF('Data Entry'!AJ449="","","No aplica")))))))</f>
        <v/>
      </c>
      <c r="H446" s="65" t="str">
        <f>IF('Data Entry'!AM449="Benethamine benzylpenicillin",0.65,IF('Data Entry'!AM449="Benzathine benzylpenicillin",0.74,IF('Data Entry'!AM449="Cefapirin benzathine",0.41,IF('Data Entry'!AM449="Cefalexin benzathine",0.36,IF('Data Entry'!AM449="Cloxacillin benzathine",0.43,IF('Data Entry'!AM449="Oxacillin benzathine",0.69,IF('Data Entry'!AM449="","","No aplica")))))))</f>
        <v/>
      </c>
    </row>
    <row r="447" spans="5:8">
      <c r="E447" s="65" t="str">
        <f>IF('Data Entry'!AB450="Benethamine benzylpenicillin",0.65,IF('Data Entry'!AB450="Benzathine benzylpenicillin",0.74,IF('Data Entry'!AB450="Cefapirin benzathine",0.41,IF('Data Entry'!AB450="Cefalexin benzathine",0.36,IF('Data Entry'!AB450="Cloxacillin benzathine",0.43,IF('Data Entry'!AB450="Oxacillin benzathine",0.69,IF('Data Entry'!AB450="","","No aplica")))))))</f>
        <v/>
      </c>
      <c r="F447" s="65" t="str">
        <f>IF('Data Entry'!AG450="Benethamine benzylpenicillin",0.65,IF('Data Entry'!AG450="Benzathine benzylpenicillin",0.74,IF('Data Entry'!AG450="Cefapirin benzathine",0.41,IF('Data Entry'!AG450="Cefalexin benzathine",0.36,IF('Data Entry'!AG450="Cloxacillin benzathine",0.43,IF('Data Entry'!AG450="Oxacillin benzathine",0.69,IF('Data Entry'!AG450="","","No aplica")))))))</f>
        <v/>
      </c>
      <c r="G447" s="65" t="str">
        <f>IF('Data Entry'!AJ450="Benethamine benzylpenicillin",0.65,IF('Data Entry'!AJ450="Benzathine benzylpenicillin",0.74,IF('Data Entry'!AJ450="Cefapirin benzathine",0.41,IF('Data Entry'!AJ450="Cefalexin benzathine",0.36,IF('Data Entry'!AJ450="Cloxacillin benzathine",0.43,IF('Data Entry'!AJ450="Oxacillin benzathine",0.69,IF('Data Entry'!AJ450="","","No aplica")))))))</f>
        <v/>
      </c>
      <c r="H447" s="65" t="str">
        <f>IF('Data Entry'!AM450="Benethamine benzylpenicillin",0.65,IF('Data Entry'!AM450="Benzathine benzylpenicillin",0.74,IF('Data Entry'!AM450="Cefapirin benzathine",0.41,IF('Data Entry'!AM450="Cefalexin benzathine",0.36,IF('Data Entry'!AM450="Cloxacillin benzathine",0.43,IF('Data Entry'!AM450="Oxacillin benzathine",0.69,IF('Data Entry'!AM450="","","No aplica")))))))</f>
        <v/>
      </c>
    </row>
    <row r="448" spans="5:8">
      <c r="E448" s="65" t="str">
        <f>IF('Data Entry'!AB451="Benethamine benzylpenicillin",0.65,IF('Data Entry'!AB451="Benzathine benzylpenicillin",0.74,IF('Data Entry'!AB451="Cefapirin benzathine",0.41,IF('Data Entry'!AB451="Cefalexin benzathine",0.36,IF('Data Entry'!AB451="Cloxacillin benzathine",0.43,IF('Data Entry'!AB451="Oxacillin benzathine",0.69,IF('Data Entry'!AB451="","","No aplica")))))))</f>
        <v/>
      </c>
      <c r="F448" s="65" t="str">
        <f>IF('Data Entry'!AG451="Benethamine benzylpenicillin",0.65,IF('Data Entry'!AG451="Benzathine benzylpenicillin",0.74,IF('Data Entry'!AG451="Cefapirin benzathine",0.41,IF('Data Entry'!AG451="Cefalexin benzathine",0.36,IF('Data Entry'!AG451="Cloxacillin benzathine",0.43,IF('Data Entry'!AG451="Oxacillin benzathine",0.69,IF('Data Entry'!AG451="","","No aplica")))))))</f>
        <v/>
      </c>
      <c r="G448" s="65" t="str">
        <f>IF('Data Entry'!AJ451="Benethamine benzylpenicillin",0.65,IF('Data Entry'!AJ451="Benzathine benzylpenicillin",0.74,IF('Data Entry'!AJ451="Cefapirin benzathine",0.41,IF('Data Entry'!AJ451="Cefalexin benzathine",0.36,IF('Data Entry'!AJ451="Cloxacillin benzathine",0.43,IF('Data Entry'!AJ451="Oxacillin benzathine",0.69,IF('Data Entry'!AJ451="","","No aplica")))))))</f>
        <v/>
      </c>
      <c r="H448" s="65" t="str">
        <f>IF('Data Entry'!AM451="Benethamine benzylpenicillin",0.65,IF('Data Entry'!AM451="Benzathine benzylpenicillin",0.74,IF('Data Entry'!AM451="Cefapirin benzathine",0.41,IF('Data Entry'!AM451="Cefalexin benzathine",0.36,IF('Data Entry'!AM451="Cloxacillin benzathine",0.43,IF('Data Entry'!AM451="Oxacillin benzathine",0.69,IF('Data Entry'!AM451="","","No aplica")))))))</f>
        <v/>
      </c>
    </row>
    <row r="449" spans="5:8">
      <c r="E449" s="65" t="str">
        <f>IF('Data Entry'!AB452="Benethamine benzylpenicillin",0.65,IF('Data Entry'!AB452="Benzathine benzylpenicillin",0.74,IF('Data Entry'!AB452="Cefapirin benzathine",0.41,IF('Data Entry'!AB452="Cefalexin benzathine",0.36,IF('Data Entry'!AB452="Cloxacillin benzathine",0.43,IF('Data Entry'!AB452="Oxacillin benzathine",0.69,IF('Data Entry'!AB452="","","No aplica")))))))</f>
        <v/>
      </c>
      <c r="F449" s="65" t="str">
        <f>IF('Data Entry'!AG452="Benethamine benzylpenicillin",0.65,IF('Data Entry'!AG452="Benzathine benzylpenicillin",0.74,IF('Data Entry'!AG452="Cefapirin benzathine",0.41,IF('Data Entry'!AG452="Cefalexin benzathine",0.36,IF('Data Entry'!AG452="Cloxacillin benzathine",0.43,IF('Data Entry'!AG452="Oxacillin benzathine",0.69,IF('Data Entry'!AG452="","","No aplica")))))))</f>
        <v/>
      </c>
      <c r="G449" s="65" t="str">
        <f>IF('Data Entry'!AJ452="Benethamine benzylpenicillin",0.65,IF('Data Entry'!AJ452="Benzathine benzylpenicillin",0.74,IF('Data Entry'!AJ452="Cefapirin benzathine",0.41,IF('Data Entry'!AJ452="Cefalexin benzathine",0.36,IF('Data Entry'!AJ452="Cloxacillin benzathine",0.43,IF('Data Entry'!AJ452="Oxacillin benzathine",0.69,IF('Data Entry'!AJ452="","","No aplica")))))))</f>
        <v/>
      </c>
      <c r="H449" s="65" t="str">
        <f>IF('Data Entry'!AM452="Benethamine benzylpenicillin",0.65,IF('Data Entry'!AM452="Benzathine benzylpenicillin",0.74,IF('Data Entry'!AM452="Cefapirin benzathine",0.41,IF('Data Entry'!AM452="Cefalexin benzathine",0.36,IF('Data Entry'!AM452="Cloxacillin benzathine",0.43,IF('Data Entry'!AM452="Oxacillin benzathine",0.69,IF('Data Entry'!AM452="","","No aplica")))))))</f>
        <v/>
      </c>
    </row>
    <row r="450" spans="5:8">
      <c r="E450" s="65" t="str">
        <f>IF('Data Entry'!AB453="Benethamine benzylpenicillin",0.65,IF('Data Entry'!AB453="Benzathine benzylpenicillin",0.74,IF('Data Entry'!AB453="Cefapirin benzathine",0.41,IF('Data Entry'!AB453="Cefalexin benzathine",0.36,IF('Data Entry'!AB453="Cloxacillin benzathine",0.43,IF('Data Entry'!AB453="Oxacillin benzathine",0.69,IF('Data Entry'!AB453="","","No aplica")))))))</f>
        <v/>
      </c>
      <c r="F450" s="65" t="str">
        <f>IF('Data Entry'!AG453="Benethamine benzylpenicillin",0.65,IF('Data Entry'!AG453="Benzathine benzylpenicillin",0.74,IF('Data Entry'!AG453="Cefapirin benzathine",0.41,IF('Data Entry'!AG453="Cefalexin benzathine",0.36,IF('Data Entry'!AG453="Cloxacillin benzathine",0.43,IF('Data Entry'!AG453="Oxacillin benzathine",0.69,IF('Data Entry'!AG453="","","No aplica")))))))</f>
        <v/>
      </c>
      <c r="G450" s="65" t="str">
        <f>IF('Data Entry'!AJ453="Benethamine benzylpenicillin",0.65,IF('Data Entry'!AJ453="Benzathine benzylpenicillin",0.74,IF('Data Entry'!AJ453="Cefapirin benzathine",0.41,IF('Data Entry'!AJ453="Cefalexin benzathine",0.36,IF('Data Entry'!AJ453="Cloxacillin benzathine",0.43,IF('Data Entry'!AJ453="Oxacillin benzathine",0.69,IF('Data Entry'!AJ453="","","No aplica")))))))</f>
        <v/>
      </c>
      <c r="H450" s="65" t="str">
        <f>IF('Data Entry'!AM453="Benethamine benzylpenicillin",0.65,IF('Data Entry'!AM453="Benzathine benzylpenicillin",0.74,IF('Data Entry'!AM453="Cefapirin benzathine",0.41,IF('Data Entry'!AM453="Cefalexin benzathine",0.36,IF('Data Entry'!AM453="Cloxacillin benzathine",0.43,IF('Data Entry'!AM453="Oxacillin benzathine",0.69,IF('Data Entry'!AM453="","","No aplica")))))))</f>
        <v/>
      </c>
    </row>
    <row r="451" spans="5:8">
      <c r="E451" s="65" t="str">
        <f>IF('Data Entry'!AB454="Benethamine benzylpenicillin",0.65,IF('Data Entry'!AB454="Benzathine benzylpenicillin",0.74,IF('Data Entry'!AB454="Cefapirin benzathine",0.41,IF('Data Entry'!AB454="Cefalexin benzathine",0.36,IF('Data Entry'!AB454="Cloxacillin benzathine",0.43,IF('Data Entry'!AB454="Oxacillin benzathine",0.69,IF('Data Entry'!AB454="","","No aplica")))))))</f>
        <v/>
      </c>
      <c r="F451" s="65" t="str">
        <f>IF('Data Entry'!AG454="Benethamine benzylpenicillin",0.65,IF('Data Entry'!AG454="Benzathine benzylpenicillin",0.74,IF('Data Entry'!AG454="Cefapirin benzathine",0.41,IF('Data Entry'!AG454="Cefalexin benzathine",0.36,IF('Data Entry'!AG454="Cloxacillin benzathine",0.43,IF('Data Entry'!AG454="Oxacillin benzathine",0.69,IF('Data Entry'!AG454="","","No aplica")))))))</f>
        <v/>
      </c>
      <c r="G451" s="65" t="str">
        <f>IF('Data Entry'!AJ454="Benethamine benzylpenicillin",0.65,IF('Data Entry'!AJ454="Benzathine benzylpenicillin",0.74,IF('Data Entry'!AJ454="Cefapirin benzathine",0.41,IF('Data Entry'!AJ454="Cefalexin benzathine",0.36,IF('Data Entry'!AJ454="Cloxacillin benzathine",0.43,IF('Data Entry'!AJ454="Oxacillin benzathine",0.69,IF('Data Entry'!AJ454="","","No aplica")))))))</f>
        <v/>
      </c>
      <c r="H451" s="65" t="str">
        <f>IF('Data Entry'!AM454="Benethamine benzylpenicillin",0.65,IF('Data Entry'!AM454="Benzathine benzylpenicillin",0.74,IF('Data Entry'!AM454="Cefapirin benzathine",0.41,IF('Data Entry'!AM454="Cefalexin benzathine",0.36,IF('Data Entry'!AM454="Cloxacillin benzathine",0.43,IF('Data Entry'!AM454="Oxacillin benzathine",0.69,IF('Data Entry'!AM454="","","No aplica")))))))</f>
        <v/>
      </c>
    </row>
    <row r="452" spans="5:8">
      <c r="E452" s="65" t="str">
        <f>IF('Data Entry'!AB455="Benethamine benzylpenicillin",0.65,IF('Data Entry'!AB455="Benzathine benzylpenicillin",0.74,IF('Data Entry'!AB455="Cefapirin benzathine",0.41,IF('Data Entry'!AB455="Cefalexin benzathine",0.36,IF('Data Entry'!AB455="Cloxacillin benzathine",0.43,IF('Data Entry'!AB455="Oxacillin benzathine",0.69,IF('Data Entry'!AB455="","","No aplica")))))))</f>
        <v/>
      </c>
      <c r="F452" s="65" t="str">
        <f>IF('Data Entry'!AG455="Benethamine benzylpenicillin",0.65,IF('Data Entry'!AG455="Benzathine benzylpenicillin",0.74,IF('Data Entry'!AG455="Cefapirin benzathine",0.41,IF('Data Entry'!AG455="Cefalexin benzathine",0.36,IF('Data Entry'!AG455="Cloxacillin benzathine",0.43,IF('Data Entry'!AG455="Oxacillin benzathine",0.69,IF('Data Entry'!AG455="","","No aplica")))))))</f>
        <v/>
      </c>
      <c r="G452" s="65" t="str">
        <f>IF('Data Entry'!AJ455="Benethamine benzylpenicillin",0.65,IF('Data Entry'!AJ455="Benzathine benzylpenicillin",0.74,IF('Data Entry'!AJ455="Cefapirin benzathine",0.41,IF('Data Entry'!AJ455="Cefalexin benzathine",0.36,IF('Data Entry'!AJ455="Cloxacillin benzathine",0.43,IF('Data Entry'!AJ455="Oxacillin benzathine",0.69,IF('Data Entry'!AJ455="","","No aplica")))))))</f>
        <v/>
      </c>
      <c r="H452" s="65" t="str">
        <f>IF('Data Entry'!AM455="Benethamine benzylpenicillin",0.65,IF('Data Entry'!AM455="Benzathine benzylpenicillin",0.74,IF('Data Entry'!AM455="Cefapirin benzathine",0.41,IF('Data Entry'!AM455="Cefalexin benzathine",0.36,IF('Data Entry'!AM455="Cloxacillin benzathine",0.43,IF('Data Entry'!AM455="Oxacillin benzathine",0.69,IF('Data Entry'!AM455="","","No aplica")))))))</f>
        <v/>
      </c>
    </row>
    <row r="453" spans="5:8">
      <c r="E453" s="65" t="str">
        <f>IF('Data Entry'!AB456="Benethamine benzylpenicillin",0.65,IF('Data Entry'!AB456="Benzathine benzylpenicillin",0.74,IF('Data Entry'!AB456="Cefapirin benzathine",0.41,IF('Data Entry'!AB456="Cefalexin benzathine",0.36,IF('Data Entry'!AB456="Cloxacillin benzathine",0.43,IF('Data Entry'!AB456="Oxacillin benzathine",0.69,IF('Data Entry'!AB456="","","No aplica")))))))</f>
        <v/>
      </c>
      <c r="F453" s="65" t="str">
        <f>IF('Data Entry'!AG456="Benethamine benzylpenicillin",0.65,IF('Data Entry'!AG456="Benzathine benzylpenicillin",0.74,IF('Data Entry'!AG456="Cefapirin benzathine",0.41,IF('Data Entry'!AG456="Cefalexin benzathine",0.36,IF('Data Entry'!AG456="Cloxacillin benzathine",0.43,IF('Data Entry'!AG456="Oxacillin benzathine",0.69,IF('Data Entry'!AG456="","","No aplica")))))))</f>
        <v/>
      </c>
      <c r="G453" s="65" t="str">
        <f>IF('Data Entry'!AJ456="Benethamine benzylpenicillin",0.65,IF('Data Entry'!AJ456="Benzathine benzylpenicillin",0.74,IF('Data Entry'!AJ456="Cefapirin benzathine",0.41,IF('Data Entry'!AJ456="Cefalexin benzathine",0.36,IF('Data Entry'!AJ456="Cloxacillin benzathine",0.43,IF('Data Entry'!AJ456="Oxacillin benzathine",0.69,IF('Data Entry'!AJ456="","","No aplica")))))))</f>
        <v/>
      </c>
      <c r="H453" s="65" t="str">
        <f>IF('Data Entry'!AM456="Benethamine benzylpenicillin",0.65,IF('Data Entry'!AM456="Benzathine benzylpenicillin",0.74,IF('Data Entry'!AM456="Cefapirin benzathine",0.41,IF('Data Entry'!AM456="Cefalexin benzathine",0.36,IF('Data Entry'!AM456="Cloxacillin benzathine",0.43,IF('Data Entry'!AM456="Oxacillin benzathine",0.69,IF('Data Entry'!AM456="","","No aplica")))))))</f>
        <v/>
      </c>
    </row>
    <row r="454" spans="5:8">
      <c r="E454" s="65" t="str">
        <f>IF('Data Entry'!AB457="Benethamine benzylpenicillin",0.65,IF('Data Entry'!AB457="Benzathine benzylpenicillin",0.74,IF('Data Entry'!AB457="Cefapirin benzathine",0.41,IF('Data Entry'!AB457="Cefalexin benzathine",0.36,IF('Data Entry'!AB457="Cloxacillin benzathine",0.43,IF('Data Entry'!AB457="Oxacillin benzathine",0.69,IF('Data Entry'!AB457="","","No aplica")))))))</f>
        <v/>
      </c>
      <c r="F454" s="65" t="str">
        <f>IF('Data Entry'!AG457="Benethamine benzylpenicillin",0.65,IF('Data Entry'!AG457="Benzathine benzylpenicillin",0.74,IF('Data Entry'!AG457="Cefapirin benzathine",0.41,IF('Data Entry'!AG457="Cefalexin benzathine",0.36,IF('Data Entry'!AG457="Cloxacillin benzathine",0.43,IF('Data Entry'!AG457="Oxacillin benzathine",0.69,IF('Data Entry'!AG457="","","No aplica")))))))</f>
        <v/>
      </c>
      <c r="G454" s="65" t="str">
        <f>IF('Data Entry'!AJ457="Benethamine benzylpenicillin",0.65,IF('Data Entry'!AJ457="Benzathine benzylpenicillin",0.74,IF('Data Entry'!AJ457="Cefapirin benzathine",0.41,IF('Data Entry'!AJ457="Cefalexin benzathine",0.36,IF('Data Entry'!AJ457="Cloxacillin benzathine",0.43,IF('Data Entry'!AJ457="Oxacillin benzathine",0.69,IF('Data Entry'!AJ457="","","No aplica")))))))</f>
        <v/>
      </c>
      <c r="H454" s="65" t="str">
        <f>IF('Data Entry'!AM457="Benethamine benzylpenicillin",0.65,IF('Data Entry'!AM457="Benzathine benzylpenicillin",0.74,IF('Data Entry'!AM457="Cefapirin benzathine",0.41,IF('Data Entry'!AM457="Cefalexin benzathine",0.36,IF('Data Entry'!AM457="Cloxacillin benzathine",0.43,IF('Data Entry'!AM457="Oxacillin benzathine",0.69,IF('Data Entry'!AM457="","","No aplica")))))))</f>
        <v/>
      </c>
    </row>
    <row r="455" spans="5:8">
      <c r="E455" s="65" t="str">
        <f>IF('Data Entry'!AB458="Benethamine benzylpenicillin",0.65,IF('Data Entry'!AB458="Benzathine benzylpenicillin",0.74,IF('Data Entry'!AB458="Cefapirin benzathine",0.41,IF('Data Entry'!AB458="Cefalexin benzathine",0.36,IF('Data Entry'!AB458="Cloxacillin benzathine",0.43,IF('Data Entry'!AB458="Oxacillin benzathine",0.69,IF('Data Entry'!AB458="","","No aplica")))))))</f>
        <v/>
      </c>
      <c r="F455" s="65" t="str">
        <f>IF('Data Entry'!AG458="Benethamine benzylpenicillin",0.65,IF('Data Entry'!AG458="Benzathine benzylpenicillin",0.74,IF('Data Entry'!AG458="Cefapirin benzathine",0.41,IF('Data Entry'!AG458="Cefalexin benzathine",0.36,IF('Data Entry'!AG458="Cloxacillin benzathine",0.43,IF('Data Entry'!AG458="Oxacillin benzathine",0.69,IF('Data Entry'!AG458="","","No aplica")))))))</f>
        <v/>
      </c>
      <c r="G455" s="65" t="str">
        <f>IF('Data Entry'!AJ458="Benethamine benzylpenicillin",0.65,IF('Data Entry'!AJ458="Benzathine benzylpenicillin",0.74,IF('Data Entry'!AJ458="Cefapirin benzathine",0.41,IF('Data Entry'!AJ458="Cefalexin benzathine",0.36,IF('Data Entry'!AJ458="Cloxacillin benzathine",0.43,IF('Data Entry'!AJ458="Oxacillin benzathine",0.69,IF('Data Entry'!AJ458="","","No aplica")))))))</f>
        <v/>
      </c>
      <c r="H455" s="65" t="str">
        <f>IF('Data Entry'!AM458="Benethamine benzylpenicillin",0.65,IF('Data Entry'!AM458="Benzathine benzylpenicillin",0.74,IF('Data Entry'!AM458="Cefapirin benzathine",0.41,IF('Data Entry'!AM458="Cefalexin benzathine",0.36,IF('Data Entry'!AM458="Cloxacillin benzathine",0.43,IF('Data Entry'!AM458="Oxacillin benzathine",0.69,IF('Data Entry'!AM458="","","No aplica")))))))</f>
        <v/>
      </c>
    </row>
    <row r="456" spans="5:8">
      <c r="E456" s="65" t="str">
        <f>IF('Data Entry'!AB459="Benethamine benzylpenicillin",0.65,IF('Data Entry'!AB459="Benzathine benzylpenicillin",0.74,IF('Data Entry'!AB459="Cefapirin benzathine",0.41,IF('Data Entry'!AB459="Cefalexin benzathine",0.36,IF('Data Entry'!AB459="Cloxacillin benzathine",0.43,IF('Data Entry'!AB459="Oxacillin benzathine",0.69,IF('Data Entry'!AB459="","","No aplica")))))))</f>
        <v/>
      </c>
      <c r="F456" s="65" t="str">
        <f>IF('Data Entry'!AG459="Benethamine benzylpenicillin",0.65,IF('Data Entry'!AG459="Benzathine benzylpenicillin",0.74,IF('Data Entry'!AG459="Cefapirin benzathine",0.41,IF('Data Entry'!AG459="Cefalexin benzathine",0.36,IF('Data Entry'!AG459="Cloxacillin benzathine",0.43,IF('Data Entry'!AG459="Oxacillin benzathine",0.69,IF('Data Entry'!AG459="","","No aplica")))))))</f>
        <v/>
      </c>
      <c r="G456" s="65" t="str">
        <f>IF('Data Entry'!AJ459="Benethamine benzylpenicillin",0.65,IF('Data Entry'!AJ459="Benzathine benzylpenicillin",0.74,IF('Data Entry'!AJ459="Cefapirin benzathine",0.41,IF('Data Entry'!AJ459="Cefalexin benzathine",0.36,IF('Data Entry'!AJ459="Cloxacillin benzathine",0.43,IF('Data Entry'!AJ459="Oxacillin benzathine",0.69,IF('Data Entry'!AJ459="","","No aplica")))))))</f>
        <v/>
      </c>
      <c r="H456" s="65" t="str">
        <f>IF('Data Entry'!AM459="Benethamine benzylpenicillin",0.65,IF('Data Entry'!AM459="Benzathine benzylpenicillin",0.74,IF('Data Entry'!AM459="Cefapirin benzathine",0.41,IF('Data Entry'!AM459="Cefalexin benzathine",0.36,IF('Data Entry'!AM459="Cloxacillin benzathine",0.43,IF('Data Entry'!AM459="Oxacillin benzathine",0.69,IF('Data Entry'!AM459="","","No aplica")))))))</f>
        <v/>
      </c>
    </row>
    <row r="457" spans="5:8">
      <c r="E457" s="65" t="str">
        <f>IF('Data Entry'!AB460="Benethamine benzylpenicillin",0.65,IF('Data Entry'!AB460="Benzathine benzylpenicillin",0.74,IF('Data Entry'!AB460="Cefapirin benzathine",0.41,IF('Data Entry'!AB460="Cefalexin benzathine",0.36,IF('Data Entry'!AB460="Cloxacillin benzathine",0.43,IF('Data Entry'!AB460="Oxacillin benzathine",0.69,IF('Data Entry'!AB460="","","No aplica")))))))</f>
        <v/>
      </c>
      <c r="F457" s="65" t="str">
        <f>IF('Data Entry'!AG460="Benethamine benzylpenicillin",0.65,IF('Data Entry'!AG460="Benzathine benzylpenicillin",0.74,IF('Data Entry'!AG460="Cefapirin benzathine",0.41,IF('Data Entry'!AG460="Cefalexin benzathine",0.36,IF('Data Entry'!AG460="Cloxacillin benzathine",0.43,IF('Data Entry'!AG460="Oxacillin benzathine",0.69,IF('Data Entry'!AG460="","","No aplica")))))))</f>
        <v/>
      </c>
      <c r="G457" s="65" t="str">
        <f>IF('Data Entry'!AJ460="Benethamine benzylpenicillin",0.65,IF('Data Entry'!AJ460="Benzathine benzylpenicillin",0.74,IF('Data Entry'!AJ460="Cefapirin benzathine",0.41,IF('Data Entry'!AJ460="Cefalexin benzathine",0.36,IF('Data Entry'!AJ460="Cloxacillin benzathine",0.43,IF('Data Entry'!AJ460="Oxacillin benzathine",0.69,IF('Data Entry'!AJ460="","","No aplica")))))))</f>
        <v/>
      </c>
      <c r="H457" s="65" t="str">
        <f>IF('Data Entry'!AM460="Benethamine benzylpenicillin",0.65,IF('Data Entry'!AM460="Benzathine benzylpenicillin",0.74,IF('Data Entry'!AM460="Cefapirin benzathine",0.41,IF('Data Entry'!AM460="Cefalexin benzathine",0.36,IF('Data Entry'!AM460="Cloxacillin benzathine",0.43,IF('Data Entry'!AM460="Oxacillin benzathine",0.69,IF('Data Entry'!AM460="","","No aplica")))))))</f>
        <v/>
      </c>
    </row>
    <row r="458" spans="5:8">
      <c r="E458" s="65" t="str">
        <f>IF('Data Entry'!AB461="Benethamine benzylpenicillin",0.65,IF('Data Entry'!AB461="Benzathine benzylpenicillin",0.74,IF('Data Entry'!AB461="Cefapirin benzathine",0.41,IF('Data Entry'!AB461="Cefalexin benzathine",0.36,IF('Data Entry'!AB461="Cloxacillin benzathine",0.43,IF('Data Entry'!AB461="Oxacillin benzathine",0.69,IF('Data Entry'!AB461="","","No aplica")))))))</f>
        <v/>
      </c>
      <c r="F458" s="65" t="str">
        <f>IF('Data Entry'!AG461="Benethamine benzylpenicillin",0.65,IF('Data Entry'!AG461="Benzathine benzylpenicillin",0.74,IF('Data Entry'!AG461="Cefapirin benzathine",0.41,IF('Data Entry'!AG461="Cefalexin benzathine",0.36,IF('Data Entry'!AG461="Cloxacillin benzathine",0.43,IF('Data Entry'!AG461="Oxacillin benzathine",0.69,IF('Data Entry'!AG461="","","No aplica")))))))</f>
        <v/>
      </c>
      <c r="G458" s="65" t="str">
        <f>IF('Data Entry'!AJ461="Benethamine benzylpenicillin",0.65,IF('Data Entry'!AJ461="Benzathine benzylpenicillin",0.74,IF('Data Entry'!AJ461="Cefapirin benzathine",0.41,IF('Data Entry'!AJ461="Cefalexin benzathine",0.36,IF('Data Entry'!AJ461="Cloxacillin benzathine",0.43,IF('Data Entry'!AJ461="Oxacillin benzathine",0.69,IF('Data Entry'!AJ461="","","No aplica")))))))</f>
        <v/>
      </c>
      <c r="H458" s="65" t="str">
        <f>IF('Data Entry'!AM461="Benethamine benzylpenicillin",0.65,IF('Data Entry'!AM461="Benzathine benzylpenicillin",0.74,IF('Data Entry'!AM461="Cefapirin benzathine",0.41,IF('Data Entry'!AM461="Cefalexin benzathine",0.36,IF('Data Entry'!AM461="Cloxacillin benzathine",0.43,IF('Data Entry'!AM461="Oxacillin benzathine",0.69,IF('Data Entry'!AM461="","","No aplica")))))))</f>
        <v/>
      </c>
    </row>
    <row r="459" spans="5:8">
      <c r="E459" s="65" t="str">
        <f>IF('Data Entry'!AB462="Benethamine benzylpenicillin",0.65,IF('Data Entry'!AB462="Benzathine benzylpenicillin",0.74,IF('Data Entry'!AB462="Cefapirin benzathine",0.41,IF('Data Entry'!AB462="Cefalexin benzathine",0.36,IF('Data Entry'!AB462="Cloxacillin benzathine",0.43,IF('Data Entry'!AB462="Oxacillin benzathine",0.69,IF('Data Entry'!AB462="","","No aplica")))))))</f>
        <v/>
      </c>
      <c r="F459" s="65" t="str">
        <f>IF('Data Entry'!AG462="Benethamine benzylpenicillin",0.65,IF('Data Entry'!AG462="Benzathine benzylpenicillin",0.74,IF('Data Entry'!AG462="Cefapirin benzathine",0.41,IF('Data Entry'!AG462="Cefalexin benzathine",0.36,IF('Data Entry'!AG462="Cloxacillin benzathine",0.43,IF('Data Entry'!AG462="Oxacillin benzathine",0.69,IF('Data Entry'!AG462="","","No aplica")))))))</f>
        <v/>
      </c>
      <c r="G459" s="65" t="str">
        <f>IF('Data Entry'!AJ462="Benethamine benzylpenicillin",0.65,IF('Data Entry'!AJ462="Benzathine benzylpenicillin",0.74,IF('Data Entry'!AJ462="Cefapirin benzathine",0.41,IF('Data Entry'!AJ462="Cefalexin benzathine",0.36,IF('Data Entry'!AJ462="Cloxacillin benzathine",0.43,IF('Data Entry'!AJ462="Oxacillin benzathine",0.69,IF('Data Entry'!AJ462="","","No aplica")))))))</f>
        <v/>
      </c>
      <c r="H459" s="65" t="str">
        <f>IF('Data Entry'!AM462="Benethamine benzylpenicillin",0.65,IF('Data Entry'!AM462="Benzathine benzylpenicillin",0.74,IF('Data Entry'!AM462="Cefapirin benzathine",0.41,IF('Data Entry'!AM462="Cefalexin benzathine",0.36,IF('Data Entry'!AM462="Cloxacillin benzathine",0.43,IF('Data Entry'!AM462="Oxacillin benzathine",0.69,IF('Data Entry'!AM462="","","No aplica")))))))</f>
        <v/>
      </c>
    </row>
    <row r="460" spans="5:8">
      <c r="E460" s="65" t="str">
        <f>IF('Data Entry'!AB463="Benethamine benzylpenicillin",0.65,IF('Data Entry'!AB463="Benzathine benzylpenicillin",0.74,IF('Data Entry'!AB463="Cefapirin benzathine",0.41,IF('Data Entry'!AB463="Cefalexin benzathine",0.36,IF('Data Entry'!AB463="Cloxacillin benzathine",0.43,IF('Data Entry'!AB463="Oxacillin benzathine",0.69,IF('Data Entry'!AB463="","","No aplica")))))))</f>
        <v/>
      </c>
      <c r="F460" s="65" t="str">
        <f>IF('Data Entry'!AG463="Benethamine benzylpenicillin",0.65,IF('Data Entry'!AG463="Benzathine benzylpenicillin",0.74,IF('Data Entry'!AG463="Cefapirin benzathine",0.41,IF('Data Entry'!AG463="Cefalexin benzathine",0.36,IF('Data Entry'!AG463="Cloxacillin benzathine",0.43,IF('Data Entry'!AG463="Oxacillin benzathine",0.69,IF('Data Entry'!AG463="","","No aplica")))))))</f>
        <v/>
      </c>
      <c r="G460" s="65" t="str">
        <f>IF('Data Entry'!AJ463="Benethamine benzylpenicillin",0.65,IF('Data Entry'!AJ463="Benzathine benzylpenicillin",0.74,IF('Data Entry'!AJ463="Cefapirin benzathine",0.41,IF('Data Entry'!AJ463="Cefalexin benzathine",0.36,IF('Data Entry'!AJ463="Cloxacillin benzathine",0.43,IF('Data Entry'!AJ463="Oxacillin benzathine",0.69,IF('Data Entry'!AJ463="","","No aplica")))))))</f>
        <v/>
      </c>
      <c r="H460" s="65" t="str">
        <f>IF('Data Entry'!AM463="Benethamine benzylpenicillin",0.65,IF('Data Entry'!AM463="Benzathine benzylpenicillin",0.74,IF('Data Entry'!AM463="Cefapirin benzathine",0.41,IF('Data Entry'!AM463="Cefalexin benzathine",0.36,IF('Data Entry'!AM463="Cloxacillin benzathine",0.43,IF('Data Entry'!AM463="Oxacillin benzathine",0.69,IF('Data Entry'!AM463="","","No aplica")))))))</f>
        <v/>
      </c>
    </row>
    <row r="461" spans="5:8">
      <c r="E461" s="65" t="str">
        <f>IF('Data Entry'!AB464="Benethamine benzylpenicillin",0.65,IF('Data Entry'!AB464="Benzathine benzylpenicillin",0.74,IF('Data Entry'!AB464="Cefapirin benzathine",0.41,IF('Data Entry'!AB464="Cefalexin benzathine",0.36,IF('Data Entry'!AB464="Cloxacillin benzathine",0.43,IF('Data Entry'!AB464="Oxacillin benzathine",0.69,IF('Data Entry'!AB464="","","No aplica")))))))</f>
        <v/>
      </c>
      <c r="F461" s="65" t="str">
        <f>IF('Data Entry'!AG464="Benethamine benzylpenicillin",0.65,IF('Data Entry'!AG464="Benzathine benzylpenicillin",0.74,IF('Data Entry'!AG464="Cefapirin benzathine",0.41,IF('Data Entry'!AG464="Cefalexin benzathine",0.36,IF('Data Entry'!AG464="Cloxacillin benzathine",0.43,IF('Data Entry'!AG464="Oxacillin benzathine",0.69,IF('Data Entry'!AG464="","","No aplica")))))))</f>
        <v/>
      </c>
      <c r="G461" s="65" t="str">
        <f>IF('Data Entry'!AJ464="Benethamine benzylpenicillin",0.65,IF('Data Entry'!AJ464="Benzathine benzylpenicillin",0.74,IF('Data Entry'!AJ464="Cefapirin benzathine",0.41,IF('Data Entry'!AJ464="Cefalexin benzathine",0.36,IF('Data Entry'!AJ464="Cloxacillin benzathine",0.43,IF('Data Entry'!AJ464="Oxacillin benzathine",0.69,IF('Data Entry'!AJ464="","","No aplica")))))))</f>
        <v/>
      </c>
      <c r="H461" s="65" t="str">
        <f>IF('Data Entry'!AM464="Benethamine benzylpenicillin",0.65,IF('Data Entry'!AM464="Benzathine benzylpenicillin",0.74,IF('Data Entry'!AM464="Cefapirin benzathine",0.41,IF('Data Entry'!AM464="Cefalexin benzathine",0.36,IF('Data Entry'!AM464="Cloxacillin benzathine",0.43,IF('Data Entry'!AM464="Oxacillin benzathine",0.69,IF('Data Entry'!AM464="","","No aplica")))))))</f>
        <v/>
      </c>
    </row>
    <row r="462" spans="5:8">
      <c r="E462" s="65" t="str">
        <f>IF('Data Entry'!AB465="Benethamine benzylpenicillin",0.65,IF('Data Entry'!AB465="Benzathine benzylpenicillin",0.74,IF('Data Entry'!AB465="Cefapirin benzathine",0.41,IF('Data Entry'!AB465="Cefalexin benzathine",0.36,IF('Data Entry'!AB465="Cloxacillin benzathine",0.43,IF('Data Entry'!AB465="Oxacillin benzathine",0.69,IF('Data Entry'!AB465="","","No aplica")))))))</f>
        <v/>
      </c>
      <c r="F462" s="65" t="str">
        <f>IF('Data Entry'!AG465="Benethamine benzylpenicillin",0.65,IF('Data Entry'!AG465="Benzathine benzylpenicillin",0.74,IF('Data Entry'!AG465="Cefapirin benzathine",0.41,IF('Data Entry'!AG465="Cefalexin benzathine",0.36,IF('Data Entry'!AG465="Cloxacillin benzathine",0.43,IF('Data Entry'!AG465="Oxacillin benzathine",0.69,IF('Data Entry'!AG465="","","No aplica")))))))</f>
        <v/>
      </c>
      <c r="G462" s="65" t="str">
        <f>IF('Data Entry'!AJ465="Benethamine benzylpenicillin",0.65,IF('Data Entry'!AJ465="Benzathine benzylpenicillin",0.74,IF('Data Entry'!AJ465="Cefapirin benzathine",0.41,IF('Data Entry'!AJ465="Cefalexin benzathine",0.36,IF('Data Entry'!AJ465="Cloxacillin benzathine",0.43,IF('Data Entry'!AJ465="Oxacillin benzathine",0.69,IF('Data Entry'!AJ465="","","No aplica")))))))</f>
        <v/>
      </c>
      <c r="H462" s="65" t="str">
        <f>IF('Data Entry'!AM465="Benethamine benzylpenicillin",0.65,IF('Data Entry'!AM465="Benzathine benzylpenicillin",0.74,IF('Data Entry'!AM465="Cefapirin benzathine",0.41,IF('Data Entry'!AM465="Cefalexin benzathine",0.36,IF('Data Entry'!AM465="Cloxacillin benzathine",0.43,IF('Data Entry'!AM465="Oxacillin benzathine",0.69,IF('Data Entry'!AM465="","","No aplica")))))))</f>
        <v/>
      </c>
    </row>
    <row r="463" spans="5:8">
      <c r="E463" s="65" t="str">
        <f>IF('Data Entry'!AB466="Benethamine benzylpenicillin",0.65,IF('Data Entry'!AB466="Benzathine benzylpenicillin",0.74,IF('Data Entry'!AB466="Cefapirin benzathine",0.41,IF('Data Entry'!AB466="Cefalexin benzathine",0.36,IF('Data Entry'!AB466="Cloxacillin benzathine",0.43,IF('Data Entry'!AB466="Oxacillin benzathine",0.69,IF('Data Entry'!AB466="","","No aplica")))))))</f>
        <v/>
      </c>
      <c r="F463" s="65" t="str">
        <f>IF('Data Entry'!AG466="Benethamine benzylpenicillin",0.65,IF('Data Entry'!AG466="Benzathine benzylpenicillin",0.74,IF('Data Entry'!AG466="Cefapirin benzathine",0.41,IF('Data Entry'!AG466="Cefalexin benzathine",0.36,IF('Data Entry'!AG466="Cloxacillin benzathine",0.43,IF('Data Entry'!AG466="Oxacillin benzathine",0.69,IF('Data Entry'!AG466="","","No aplica")))))))</f>
        <v/>
      </c>
      <c r="G463" s="65" t="str">
        <f>IF('Data Entry'!AJ466="Benethamine benzylpenicillin",0.65,IF('Data Entry'!AJ466="Benzathine benzylpenicillin",0.74,IF('Data Entry'!AJ466="Cefapirin benzathine",0.41,IF('Data Entry'!AJ466="Cefalexin benzathine",0.36,IF('Data Entry'!AJ466="Cloxacillin benzathine",0.43,IF('Data Entry'!AJ466="Oxacillin benzathine",0.69,IF('Data Entry'!AJ466="","","No aplica")))))))</f>
        <v/>
      </c>
      <c r="H463" s="65" t="str">
        <f>IF('Data Entry'!AM466="Benethamine benzylpenicillin",0.65,IF('Data Entry'!AM466="Benzathine benzylpenicillin",0.74,IF('Data Entry'!AM466="Cefapirin benzathine",0.41,IF('Data Entry'!AM466="Cefalexin benzathine",0.36,IF('Data Entry'!AM466="Cloxacillin benzathine",0.43,IF('Data Entry'!AM466="Oxacillin benzathine",0.69,IF('Data Entry'!AM466="","","No aplica")))))))</f>
        <v/>
      </c>
    </row>
    <row r="464" spans="5:8">
      <c r="E464" s="65" t="str">
        <f>IF('Data Entry'!AB467="Benethamine benzylpenicillin",0.65,IF('Data Entry'!AB467="Benzathine benzylpenicillin",0.74,IF('Data Entry'!AB467="Cefapirin benzathine",0.41,IF('Data Entry'!AB467="Cefalexin benzathine",0.36,IF('Data Entry'!AB467="Cloxacillin benzathine",0.43,IF('Data Entry'!AB467="Oxacillin benzathine",0.69,IF('Data Entry'!AB467="","","No aplica")))))))</f>
        <v/>
      </c>
      <c r="F464" s="65" t="str">
        <f>IF('Data Entry'!AG467="Benethamine benzylpenicillin",0.65,IF('Data Entry'!AG467="Benzathine benzylpenicillin",0.74,IF('Data Entry'!AG467="Cefapirin benzathine",0.41,IF('Data Entry'!AG467="Cefalexin benzathine",0.36,IF('Data Entry'!AG467="Cloxacillin benzathine",0.43,IF('Data Entry'!AG467="Oxacillin benzathine",0.69,IF('Data Entry'!AG467="","","No aplica")))))))</f>
        <v/>
      </c>
      <c r="G464" s="65" t="str">
        <f>IF('Data Entry'!AJ467="Benethamine benzylpenicillin",0.65,IF('Data Entry'!AJ467="Benzathine benzylpenicillin",0.74,IF('Data Entry'!AJ467="Cefapirin benzathine",0.41,IF('Data Entry'!AJ467="Cefalexin benzathine",0.36,IF('Data Entry'!AJ467="Cloxacillin benzathine",0.43,IF('Data Entry'!AJ467="Oxacillin benzathine",0.69,IF('Data Entry'!AJ467="","","No aplica")))))))</f>
        <v/>
      </c>
      <c r="H464" s="65" t="str">
        <f>IF('Data Entry'!AM467="Benethamine benzylpenicillin",0.65,IF('Data Entry'!AM467="Benzathine benzylpenicillin",0.74,IF('Data Entry'!AM467="Cefapirin benzathine",0.41,IF('Data Entry'!AM467="Cefalexin benzathine",0.36,IF('Data Entry'!AM467="Cloxacillin benzathine",0.43,IF('Data Entry'!AM467="Oxacillin benzathine",0.69,IF('Data Entry'!AM467="","","No aplica")))))))</f>
        <v/>
      </c>
    </row>
    <row r="465" spans="5:8">
      <c r="E465" s="65" t="str">
        <f>IF('Data Entry'!AB468="Benethamine benzylpenicillin",0.65,IF('Data Entry'!AB468="Benzathine benzylpenicillin",0.74,IF('Data Entry'!AB468="Cefapirin benzathine",0.41,IF('Data Entry'!AB468="Cefalexin benzathine",0.36,IF('Data Entry'!AB468="Cloxacillin benzathine",0.43,IF('Data Entry'!AB468="Oxacillin benzathine",0.69,IF('Data Entry'!AB468="","","No aplica")))))))</f>
        <v/>
      </c>
      <c r="F465" s="65" t="str">
        <f>IF('Data Entry'!AG468="Benethamine benzylpenicillin",0.65,IF('Data Entry'!AG468="Benzathine benzylpenicillin",0.74,IF('Data Entry'!AG468="Cefapirin benzathine",0.41,IF('Data Entry'!AG468="Cefalexin benzathine",0.36,IF('Data Entry'!AG468="Cloxacillin benzathine",0.43,IF('Data Entry'!AG468="Oxacillin benzathine",0.69,IF('Data Entry'!AG468="","","No aplica")))))))</f>
        <v/>
      </c>
      <c r="G465" s="65" t="str">
        <f>IF('Data Entry'!AJ468="Benethamine benzylpenicillin",0.65,IF('Data Entry'!AJ468="Benzathine benzylpenicillin",0.74,IF('Data Entry'!AJ468="Cefapirin benzathine",0.41,IF('Data Entry'!AJ468="Cefalexin benzathine",0.36,IF('Data Entry'!AJ468="Cloxacillin benzathine",0.43,IF('Data Entry'!AJ468="Oxacillin benzathine",0.69,IF('Data Entry'!AJ468="","","No aplica")))))))</f>
        <v/>
      </c>
      <c r="H465" s="65" t="str">
        <f>IF('Data Entry'!AM468="Benethamine benzylpenicillin",0.65,IF('Data Entry'!AM468="Benzathine benzylpenicillin",0.74,IF('Data Entry'!AM468="Cefapirin benzathine",0.41,IF('Data Entry'!AM468="Cefalexin benzathine",0.36,IF('Data Entry'!AM468="Cloxacillin benzathine",0.43,IF('Data Entry'!AM468="Oxacillin benzathine",0.69,IF('Data Entry'!AM468="","","No aplica")))))))</f>
        <v/>
      </c>
    </row>
    <row r="466" spans="5:8">
      <c r="E466" s="65" t="str">
        <f>IF('Data Entry'!AB469="Benethamine benzylpenicillin",0.65,IF('Data Entry'!AB469="Benzathine benzylpenicillin",0.74,IF('Data Entry'!AB469="Cefapirin benzathine",0.41,IF('Data Entry'!AB469="Cefalexin benzathine",0.36,IF('Data Entry'!AB469="Cloxacillin benzathine",0.43,IF('Data Entry'!AB469="Oxacillin benzathine",0.69,IF('Data Entry'!AB469="","","No aplica")))))))</f>
        <v/>
      </c>
      <c r="F466" s="65" t="str">
        <f>IF('Data Entry'!AG469="Benethamine benzylpenicillin",0.65,IF('Data Entry'!AG469="Benzathine benzylpenicillin",0.74,IF('Data Entry'!AG469="Cefapirin benzathine",0.41,IF('Data Entry'!AG469="Cefalexin benzathine",0.36,IF('Data Entry'!AG469="Cloxacillin benzathine",0.43,IF('Data Entry'!AG469="Oxacillin benzathine",0.69,IF('Data Entry'!AG469="","","No aplica")))))))</f>
        <v/>
      </c>
      <c r="G466" s="65" t="str">
        <f>IF('Data Entry'!AJ469="Benethamine benzylpenicillin",0.65,IF('Data Entry'!AJ469="Benzathine benzylpenicillin",0.74,IF('Data Entry'!AJ469="Cefapirin benzathine",0.41,IF('Data Entry'!AJ469="Cefalexin benzathine",0.36,IF('Data Entry'!AJ469="Cloxacillin benzathine",0.43,IF('Data Entry'!AJ469="Oxacillin benzathine",0.69,IF('Data Entry'!AJ469="","","No aplica")))))))</f>
        <v/>
      </c>
      <c r="H466" s="65" t="str">
        <f>IF('Data Entry'!AM469="Benethamine benzylpenicillin",0.65,IF('Data Entry'!AM469="Benzathine benzylpenicillin",0.74,IF('Data Entry'!AM469="Cefapirin benzathine",0.41,IF('Data Entry'!AM469="Cefalexin benzathine",0.36,IF('Data Entry'!AM469="Cloxacillin benzathine",0.43,IF('Data Entry'!AM469="Oxacillin benzathine",0.69,IF('Data Entry'!AM469="","","No aplica")))))))</f>
        <v/>
      </c>
    </row>
    <row r="467" spans="5:8">
      <c r="E467" s="65" t="str">
        <f>IF('Data Entry'!AB470="Benethamine benzylpenicillin",0.65,IF('Data Entry'!AB470="Benzathine benzylpenicillin",0.74,IF('Data Entry'!AB470="Cefapirin benzathine",0.41,IF('Data Entry'!AB470="Cefalexin benzathine",0.36,IF('Data Entry'!AB470="Cloxacillin benzathine",0.43,IF('Data Entry'!AB470="Oxacillin benzathine",0.69,IF('Data Entry'!AB470="","","No aplica")))))))</f>
        <v/>
      </c>
      <c r="F467" s="65" t="str">
        <f>IF('Data Entry'!AG470="Benethamine benzylpenicillin",0.65,IF('Data Entry'!AG470="Benzathine benzylpenicillin",0.74,IF('Data Entry'!AG470="Cefapirin benzathine",0.41,IF('Data Entry'!AG470="Cefalexin benzathine",0.36,IF('Data Entry'!AG470="Cloxacillin benzathine",0.43,IF('Data Entry'!AG470="Oxacillin benzathine",0.69,IF('Data Entry'!AG470="","","No aplica")))))))</f>
        <v/>
      </c>
      <c r="G467" s="65" t="str">
        <f>IF('Data Entry'!AJ470="Benethamine benzylpenicillin",0.65,IF('Data Entry'!AJ470="Benzathine benzylpenicillin",0.74,IF('Data Entry'!AJ470="Cefapirin benzathine",0.41,IF('Data Entry'!AJ470="Cefalexin benzathine",0.36,IF('Data Entry'!AJ470="Cloxacillin benzathine",0.43,IF('Data Entry'!AJ470="Oxacillin benzathine",0.69,IF('Data Entry'!AJ470="","","No aplica")))))))</f>
        <v/>
      </c>
      <c r="H467" s="65" t="str">
        <f>IF('Data Entry'!AM470="Benethamine benzylpenicillin",0.65,IF('Data Entry'!AM470="Benzathine benzylpenicillin",0.74,IF('Data Entry'!AM470="Cefapirin benzathine",0.41,IF('Data Entry'!AM470="Cefalexin benzathine",0.36,IF('Data Entry'!AM470="Cloxacillin benzathine",0.43,IF('Data Entry'!AM470="Oxacillin benzathine",0.69,IF('Data Entry'!AM470="","","No aplica")))))))</f>
        <v/>
      </c>
    </row>
    <row r="468" spans="5:8">
      <c r="E468" s="65" t="str">
        <f>IF('Data Entry'!AB471="Benethamine benzylpenicillin",0.65,IF('Data Entry'!AB471="Benzathine benzylpenicillin",0.74,IF('Data Entry'!AB471="Cefapirin benzathine",0.41,IF('Data Entry'!AB471="Cefalexin benzathine",0.36,IF('Data Entry'!AB471="Cloxacillin benzathine",0.43,IF('Data Entry'!AB471="Oxacillin benzathine",0.69,IF('Data Entry'!AB471="","","No aplica")))))))</f>
        <v/>
      </c>
      <c r="F468" s="65" t="str">
        <f>IF('Data Entry'!AG471="Benethamine benzylpenicillin",0.65,IF('Data Entry'!AG471="Benzathine benzylpenicillin",0.74,IF('Data Entry'!AG471="Cefapirin benzathine",0.41,IF('Data Entry'!AG471="Cefalexin benzathine",0.36,IF('Data Entry'!AG471="Cloxacillin benzathine",0.43,IF('Data Entry'!AG471="Oxacillin benzathine",0.69,IF('Data Entry'!AG471="","","No aplica")))))))</f>
        <v/>
      </c>
      <c r="G468" s="65" t="str">
        <f>IF('Data Entry'!AJ471="Benethamine benzylpenicillin",0.65,IF('Data Entry'!AJ471="Benzathine benzylpenicillin",0.74,IF('Data Entry'!AJ471="Cefapirin benzathine",0.41,IF('Data Entry'!AJ471="Cefalexin benzathine",0.36,IF('Data Entry'!AJ471="Cloxacillin benzathine",0.43,IF('Data Entry'!AJ471="Oxacillin benzathine",0.69,IF('Data Entry'!AJ471="","","No aplica")))))))</f>
        <v/>
      </c>
      <c r="H468" s="65" t="str">
        <f>IF('Data Entry'!AM471="Benethamine benzylpenicillin",0.65,IF('Data Entry'!AM471="Benzathine benzylpenicillin",0.74,IF('Data Entry'!AM471="Cefapirin benzathine",0.41,IF('Data Entry'!AM471="Cefalexin benzathine",0.36,IF('Data Entry'!AM471="Cloxacillin benzathine",0.43,IF('Data Entry'!AM471="Oxacillin benzathine",0.69,IF('Data Entry'!AM471="","","No aplica")))))))</f>
        <v/>
      </c>
    </row>
    <row r="469" spans="5:8">
      <c r="E469" s="65" t="str">
        <f>IF('Data Entry'!AB472="Benethamine benzylpenicillin",0.65,IF('Data Entry'!AB472="Benzathine benzylpenicillin",0.74,IF('Data Entry'!AB472="Cefapirin benzathine",0.41,IF('Data Entry'!AB472="Cefalexin benzathine",0.36,IF('Data Entry'!AB472="Cloxacillin benzathine",0.43,IF('Data Entry'!AB472="Oxacillin benzathine",0.69,IF('Data Entry'!AB472="","","No aplica")))))))</f>
        <v/>
      </c>
      <c r="F469" s="65" t="str">
        <f>IF('Data Entry'!AG472="Benethamine benzylpenicillin",0.65,IF('Data Entry'!AG472="Benzathine benzylpenicillin",0.74,IF('Data Entry'!AG472="Cefapirin benzathine",0.41,IF('Data Entry'!AG472="Cefalexin benzathine",0.36,IF('Data Entry'!AG472="Cloxacillin benzathine",0.43,IF('Data Entry'!AG472="Oxacillin benzathine",0.69,IF('Data Entry'!AG472="","","No aplica")))))))</f>
        <v/>
      </c>
      <c r="G469" s="65" t="str">
        <f>IF('Data Entry'!AJ472="Benethamine benzylpenicillin",0.65,IF('Data Entry'!AJ472="Benzathine benzylpenicillin",0.74,IF('Data Entry'!AJ472="Cefapirin benzathine",0.41,IF('Data Entry'!AJ472="Cefalexin benzathine",0.36,IF('Data Entry'!AJ472="Cloxacillin benzathine",0.43,IF('Data Entry'!AJ472="Oxacillin benzathine",0.69,IF('Data Entry'!AJ472="","","No aplica")))))))</f>
        <v/>
      </c>
      <c r="H469" s="65" t="str">
        <f>IF('Data Entry'!AM472="Benethamine benzylpenicillin",0.65,IF('Data Entry'!AM472="Benzathine benzylpenicillin",0.74,IF('Data Entry'!AM472="Cefapirin benzathine",0.41,IF('Data Entry'!AM472="Cefalexin benzathine",0.36,IF('Data Entry'!AM472="Cloxacillin benzathine",0.43,IF('Data Entry'!AM472="Oxacillin benzathine",0.69,IF('Data Entry'!AM472="","","No aplica")))))))</f>
        <v/>
      </c>
    </row>
    <row r="470" spans="5:8">
      <c r="E470" s="65" t="str">
        <f>IF('Data Entry'!AB473="Benethamine benzylpenicillin",0.65,IF('Data Entry'!AB473="Benzathine benzylpenicillin",0.74,IF('Data Entry'!AB473="Cefapirin benzathine",0.41,IF('Data Entry'!AB473="Cefalexin benzathine",0.36,IF('Data Entry'!AB473="Cloxacillin benzathine",0.43,IF('Data Entry'!AB473="Oxacillin benzathine",0.69,IF('Data Entry'!AB473="","","No aplica")))))))</f>
        <v/>
      </c>
      <c r="F470" s="65" t="str">
        <f>IF('Data Entry'!AG473="Benethamine benzylpenicillin",0.65,IF('Data Entry'!AG473="Benzathine benzylpenicillin",0.74,IF('Data Entry'!AG473="Cefapirin benzathine",0.41,IF('Data Entry'!AG473="Cefalexin benzathine",0.36,IF('Data Entry'!AG473="Cloxacillin benzathine",0.43,IF('Data Entry'!AG473="Oxacillin benzathine",0.69,IF('Data Entry'!AG473="","","No aplica")))))))</f>
        <v/>
      </c>
      <c r="G470" s="65" t="str">
        <f>IF('Data Entry'!AJ473="Benethamine benzylpenicillin",0.65,IF('Data Entry'!AJ473="Benzathine benzylpenicillin",0.74,IF('Data Entry'!AJ473="Cefapirin benzathine",0.41,IF('Data Entry'!AJ473="Cefalexin benzathine",0.36,IF('Data Entry'!AJ473="Cloxacillin benzathine",0.43,IF('Data Entry'!AJ473="Oxacillin benzathine",0.69,IF('Data Entry'!AJ473="","","No aplica")))))))</f>
        <v/>
      </c>
      <c r="H470" s="65" t="str">
        <f>IF('Data Entry'!AM473="Benethamine benzylpenicillin",0.65,IF('Data Entry'!AM473="Benzathine benzylpenicillin",0.74,IF('Data Entry'!AM473="Cefapirin benzathine",0.41,IF('Data Entry'!AM473="Cefalexin benzathine",0.36,IF('Data Entry'!AM473="Cloxacillin benzathine",0.43,IF('Data Entry'!AM473="Oxacillin benzathine",0.69,IF('Data Entry'!AM473="","","No aplica")))))))</f>
        <v/>
      </c>
    </row>
    <row r="471" spans="5:8">
      <c r="E471" s="65" t="str">
        <f>IF('Data Entry'!AB474="Benethamine benzylpenicillin",0.65,IF('Data Entry'!AB474="Benzathine benzylpenicillin",0.74,IF('Data Entry'!AB474="Cefapirin benzathine",0.41,IF('Data Entry'!AB474="Cefalexin benzathine",0.36,IF('Data Entry'!AB474="Cloxacillin benzathine",0.43,IF('Data Entry'!AB474="Oxacillin benzathine",0.69,IF('Data Entry'!AB474="","","No aplica")))))))</f>
        <v/>
      </c>
      <c r="F471" s="65" t="str">
        <f>IF('Data Entry'!AG474="Benethamine benzylpenicillin",0.65,IF('Data Entry'!AG474="Benzathine benzylpenicillin",0.74,IF('Data Entry'!AG474="Cefapirin benzathine",0.41,IF('Data Entry'!AG474="Cefalexin benzathine",0.36,IF('Data Entry'!AG474="Cloxacillin benzathine",0.43,IF('Data Entry'!AG474="Oxacillin benzathine",0.69,IF('Data Entry'!AG474="","","No aplica")))))))</f>
        <v/>
      </c>
      <c r="G471" s="65" t="str">
        <f>IF('Data Entry'!AJ474="Benethamine benzylpenicillin",0.65,IF('Data Entry'!AJ474="Benzathine benzylpenicillin",0.74,IF('Data Entry'!AJ474="Cefapirin benzathine",0.41,IF('Data Entry'!AJ474="Cefalexin benzathine",0.36,IF('Data Entry'!AJ474="Cloxacillin benzathine",0.43,IF('Data Entry'!AJ474="Oxacillin benzathine",0.69,IF('Data Entry'!AJ474="","","No aplica")))))))</f>
        <v/>
      </c>
      <c r="H471" s="65" t="str">
        <f>IF('Data Entry'!AM474="Benethamine benzylpenicillin",0.65,IF('Data Entry'!AM474="Benzathine benzylpenicillin",0.74,IF('Data Entry'!AM474="Cefapirin benzathine",0.41,IF('Data Entry'!AM474="Cefalexin benzathine",0.36,IF('Data Entry'!AM474="Cloxacillin benzathine",0.43,IF('Data Entry'!AM474="Oxacillin benzathine",0.69,IF('Data Entry'!AM474="","","No aplica")))))))</f>
        <v/>
      </c>
    </row>
    <row r="472" spans="5:8">
      <c r="E472" s="65" t="str">
        <f>IF('Data Entry'!AB475="Benethamine benzylpenicillin",0.65,IF('Data Entry'!AB475="Benzathine benzylpenicillin",0.74,IF('Data Entry'!AB475="Cefapirin benzathine",0.41,IF('Data Entry'!AB475="Cefalexin benzathine",0.36,IF('Data Entry'!AB475="Cloxacillin benzathine",0.43,IF('Data Entry'!AB475="Oxacillin benzathine",0.69,IF('Data Entry'!AB475="","","No aplica")))))))</f>
        <v/>
      </c>
      <c r="F472" s="65" t="str">
        <f>IF('Data Entry'!AG475="Benethamine benzylpenicillin",0.65,IF('Data Entry'!AG475="Benzathine benzylpenicillin",0.74,IF('Data Entry'!AG475="Cefapirin benzathine",0.41,IF('Data Entry'!AG475="Cefalexin benzathine",0.36,IF('Data Entry'!AG475="Cloxacillin benzathine",0.43,IF('Data Entry'!AG475="Oxacillin benzathine",0.69,IF('Data Entry'!AG475="","","No aplica")))))))</f>
        <v/>
      </c>
      <c r="G472" s="65" t="str">
        <f>IF('Data Entry'!AJ475="Benethamine benzylpenicillin",0.65,IF('Data Entry'!AJ475="Benzathine benzylpenicillin",0.74,IF('Data Entry'!AJ475="Cefapirin benzathine",0.41,IF('Data Entry'!AJ475="Cefalexin benzathine",0.36,IF('Data Entry'!AJ475="Cloxacillin benzathine",0.43,IF('Data Entry'!AJ475="Oxacillin benzathine",0.69,IF('Data Entry'!AJ475="","","No aplica")))))))</f>
        <v/>
      </c>
      <c r="H472" s="65" t="str">
        <f>IF('Data Entry'!AM475="Benethamine benzylpenicillin",0.65,IF('Data Entry'!AM475="Benzathine benzylpenicillin",0.74,IF('Data Entry'!AM475="Cefapirin benzathine",0.41,IF('Data Entry'!AM475="Cefalexin benzathine",0.36,IF('Data Entry'!AM475="Cloxacillin benzathine",0.43,IF('Data Entry'!AM475="Oxacillin benzathine",0.69,IF('Data Entry'!AM475="","","No aplica")))))))</f>
        <v/>
      </c>
    </row>
    <row r="473" spans="5:8">
      <c r="E473" s="65" t="str">
        <f>IF('Data Entry'!AB476="Benethamine benzylpenicillin",0.65,IF('Data Entry'!AB476="Benzathine benzylpenicillin",0.74,IF('Data Entry'!AB476="Cefapirin benzathine",0.41,IF('Data Entry'!AB476="Cefalexin benzathine",0.36,IF('Data Entry'!AB476="Cloxacillin benzathine",0.43,IF('Data Entry'!AB476="Oxacillin benzathine",0.69,IF('Data Entry'!AB476="","","No aplica")))))))</f>
        <v/>
      </c>
      <c r="F473" s="65" t="str">
        <f>IF('Data Entry'!AG476="Benethamine benzylpenicillin",0.65,IF('Data Entry'!AG476="Benzathine benzylpenicillin",0.74,IF('Data Entry'!AG476="Cefapirin benzathine",0.41,IF('Data Entry'!AG476="Cefalexin benzathine",0.36,IF('Data Entry'!AG476="Cloxacillin benzathine",0.43,IF('Data Entry'!AG476="Oxacillin benzathine",0.69,IF('Data Entry'!AG476="","","No aplica")))))))</f>
        <v/>
      </c>
      <c r="G473" s="65" t="str">
        <f>IF('Data Entry'!AJ476="Benethamine benzylpenicillin",0.65,IF('Data Entry'!AJ476="Benzathine benzylpenicillin",0.74,IF('Data Entry'!AJ476="Cefapirin benzathine",0.41,IF('Data Entry'!AJ476="Cefalexin benzathine",0.36,IF('Data Entry'!AJ476="Cloxacillin benzathine",0.43,IF('Data Entry'!AJ476="Oxacillin benzathine",0.69,IF('Data Entry'!AJ476="","","No aplica")))))))</f>
        <v/>
      </c>
      <c r="H473" s="65" t="str">
        <f>IF('Data Entry'!AM476="Benethamine benzylpenicillin",0.65,IF('Data Entry'!AM476="Benzathine benzylpenicillin",0.74,IF('Data Entry'!AM476="Cefapirin benzathine",0.41,IF('Data Entry'!AM476="Cefalexin benzathine",0.36,IF('Data Entry'!AM476="Cloxacillin benzathine",0.43,IF('Data Entry'!AM476="Oxacillin benzathine",0.69,IF('Data Entry'!AM476="","","No aplica")))))))</f>
        <v/>
      </c>
    </row>
    <row r="474" spans="5:8">
      <c r="E474" s="65" t="str">
        <f>IF('Data Entry'!AB477="Benethamine benzylpenicillin",0.65,IF('Data Entry'!AB477="Benzathine benzylpenicillin",0.74,IF('Data Entry'!AB477="Cefapirin benzathine",0.41,IF('Data Entry'!AB477="Cefalexin benzathine",0.36,IF('Data Entry'!AB477="Cloxacillin benzathine",0.43,IF('Data Entry'!AB477="Oxacillin benzathine",0.69,IF('Data Entry'!AB477="","","No aplica")))))))</f>
        <v/>
      </c>
      <c r="F474" s="65" t="str">
        <f>IF('Data Entry'!AG477="Benethamine benzylpenicillin",0.65,IF('Data Entry'!AG477="Benzathine benzylpenicillin",0.74,IF('Data Entry'!AG477="Cefapirin benzathine",0.41,IF('Data Entry'!AG477="Cefalexin benzathine",0.36,IF('Data Entry'!AG477="Cloxacillin benzathine",0.43,IF('Data Entry'!AG477="Oxacillin benzathine",0.69,IF('Data Entry'!AG477="","","No aplica")))))))</f>
        <v/>
      </c>
      <c r="G474" s="65" t="str">
        <f>IF('Data Entry'!AJ477="Benethamine benzylpenicillin",0.65,IF('Data Entry'!AJ477="Benzathine benzylpenicillin",0.74,IF('Data Entry'!AJ477="Cefapirin benzathine",0.41,IF('Data Entry'!AJ477="Cefalexin benzathine",0.36,IF('Data Entry'!AJ477="Cloxacillin benzathine",0.43,IF('Data Entry'!AJ477="Oxacillin benzathine",0.69,IF('Data Entry'!AJ477="","","No aplica")))))))</f>
        <v/>
      </c>
      <c r="H474" s="65" t="str">
        <f>IF('Data Entry'!AM477="Benethamine benzylpenicillin",0.65,IF('Data Entry'!AM477="Benzathine benzylpenicillin",0.74,IF('Data Entry'!AM477="Cefapirin benzathine",0.41,IF('Data Entry'!AM477="Cefalexin benzathine",0.36,IF('Data Entry'!AM477="Cloxacillin benzathine",0.43,IF('Data Entry'!AM477="Oxacillin benzathine",0.69,IF('Data Entry'!AM477="","","No aplica")))))))</f>
        <v/>
      </c>
    </row>
    <row r="475" spans="5:8">
      <c r="E475" s="65" t="str">
        <f>IF('Data Entry'!AB478="Benethamine benzylpenicillin",0.65,IF('Data Entry'!AB478="Benzathine benzylpenicillin",0.74,IF('Data Entry'!AB478="Cefapirin benzathine",0.41,IF('Data Entry'!AB478="Cefalexin benzathine",0.36,IF('Data Entry'!AB478="Cloxacillin benzathine",0.43,IF('Data Entry'!AB478="Oxacillin benzathine",0.69,IF('Data Entry'!AB478="","","No aplica")))))))</f>
        <v/>
      </c>
      <c r="F475" s="65" t="str">
        <f>IF('Data Entry'!AG478="Benethamine benzylpenicillin",0.65,IF('Data Entry'!AG478="Benzathine benzylpenicillin",0.74,IF('Data Entry'!AG478="Cefapirin benzathine",0.41,IF('Data Entry'!AG478="Cefalexin benzathine",0.36,IF('Data Entry'!AG478="Cloxacillin benzathine",0.43,IF('Data Entry'!AG478="Oxacillin benzathine",0.69,IF('Data Entry'!AG478="","","No aplica")))))))</f>
        <v/>
      </c>
      <c r="G475" s="65" t="str">
        <f>IF('Data Entry'!AJ478="Benethamine benzylpenicillin",0.65,IF('Data Entry'!AJ478="Benzathine benzylpenicillin",0.74,IF('Data Entry'!AJ478="Cefapirin benzathine",0.41,IF('Data Entry'!AJ478="Cefalexin benzathine",0.36,IF('Data Entry'!AJ478="Cloxacillin benzathine",0.43,IF('Data Entry'!AJ478="Oxacillin benzathine",0.69,IF('Data Entry'!AJ478="","","No aplica")))))))</f>
        <v/>
      </c>
      <c r="H475" s="65" t="str">
        <f>IF('Data Entry'!AM478="Benethamine benzylpenicillin",0.65,IF('Data Entry'!AM478="Benzathine benzylpenicillin",0.74,IF('Data Entry'!AM478="Cefapirin benzathine",0.41,IF('Data Entry'!AM478="Cefalexin benzathine",0.36,IF('Data Entry'!AM478="Cloxacillin benzathine",0.43,IF('Data Entry'!AM478="Oxacillin benzathine",0.69,IF('Data Entry'!AM478="","","No aplica")))))))</f>
        <v/>
      </c>
    </row>
    <row r="476" spans="5:8">
      <c r="E476" s="65" t="str">
        <f>IF('Data Entry'!AB479="Benethamine benzylpenicillin",0.65,IF('Data Entry'!AB479="Benzathine benzylpenicillin",0.74,IF('Data Entry'!AB479="Cefapirin benzathine",0.41,IF('Data Entry'!AB479="Cefalexin benzathine",0.36,IF('Data Entry'!AB479="Cloxacillin benzathine",0.43,IF('Data Entry'!AB479="Oxacillin benzathine",0.69,IF('Data Entry'!AB479="","","No aplica")))))))</f>
        <v/>
      </c>
      <c r="F476" s="65" t="str">
        <f>IF('Data Entry'!AG479="Benethamine benzylpenicillin",0.65,IF('Data Entry'!AG479="Benzathine benzylpenicillin",0.74,IF('Data Entry'!AG479="Cefapirin benzathine",0.41,IF('Data Entry'!AG479="Cefalexin benzathine",0.36,IF('Data Entry'!AG479="Cloxacillin benzathine",0.43,IF('Data Entry'!AG479="Oxacillin benzathine",0.69,IF('Data Entry'!AG479="","","No aplica")))))))</f>
        <v/>
      </c>
      <c r="G476" s="65" t="str">
        <f>IF('Data Entry'!AJ479="Benethamine benzylpenicillin",0.65,IF('Data Entry'!AJ479="Benzathine benzylpenicillin",0.74,IF('Data Entry'!AJ479="Cefapirin benzathine",0.41,IF('Data Entry'!AJ479="Cefalexin benzathine",0.36,IF('Data Entry'!AJ479="Cloxacillin benzathine",0.43,IF('Data Entry'!AJ479="Oxacillin benzathine",0.69,IF('Data Entry'!AJ479="","","No aplica")))))))</f>
        <v/>
      </c>
      <c r="H476" s="65" t="str">
        <f>IF('Data Entry'!AM479="Benethamine benzylpenicillin",0.65,IF('Data Entry'!AM479="Benzathine benzylpenicillin",0.74,IF('Data Entry'!AM479="Cefapirin benzathine",0.41,IF('Data Entry'!AM479="Cefalexin benzathine",0.36,IF('Data Entry'!AM479="Cloxacillin benzathine",0.43,IF('Data Entry'!AM479="Oxacillin benzathine",0.69,IF('Data Entry'!AM479="","","No aplica")))))))</f>
        <v/>
      </c>
    </row>
    <row r="477" spans="5:8">
      <c r="E477" s="65" t="str">
        <f>IF('Data Entry'!AB480="Benethamine benzylpenicillin",0.65,IF('Data Entry'!AB480="Benzathine benzylpenicillin",0.74,IF('Data Entry'!AB480="Cefapirin benzathine",0.41,IF('Data Entry'!AB480="Cefalexin benzathine",0.36,IF('Data Entry'!AB480="Cloxacillin benzathine",0.43,IF('Data Entry'!AB480="Oxacillin benzathine",0.69,IF('Data Entry'!AB480="","","No aplica")))))))</f>
        <v/>
      </c>
      <c r="F477" s="65" t="str">
        <f>IF('Data Entry'!AG480="Benethamine benzylpenicillin",0.65,IF('Data Entry'!AG480="Benzathine benzylpenicillin",0.74,IF('Data Entry'!AG480="Cefapirin benzathine",0.41,IF('Data Entry'!AG480="Cefalexin benzathine",0.36,IF('Data Entry'!AG480="Cloxacillin benzathine",0.43,IF('Data Entry'!AG480="Oxacillin benzathine",0.69,IF('Data Entry'!AG480="","","No aplica")))))))</f>
        <v/>
      </c>
      <c r="G477" s="65" t="str">
        <f>IF('Data Entry'!AJ480="Benethamine benzylpenicillin",0.65,IF('Data Entry'!AJ480="Benzathine benzylpenicillin",0.74,IF('Data Entry'!AJ480="Cefapirin benzathine",0.41,IF('Data Entry'!AJ480="Cefalexin benzathine",0.36,IF('Data Entry'!AJ480="Cloxacillin benzathine",0.43,IF('Data Entry'!AJ480="Oxacillin benzathine",0.69,IF('Data Entry'!AJ480="","","No aplica")))))))</f>
        <v/>
      </c>
      <c r="H477" s="65" t="str">
        <f>IF('Data Entry'!AM480="Benethamine benzylpenicillin",0.65,IF('Data Entry'!AM480="Benzathine benzylpenicillin",0.74,IF('Data Entry'!AM480="Cefapirin benzathine",0.41,IF('Data Entry'!AM480="Cefalexin benzathine",0.36,IF('Data Entry'!AM480="Cloxacillin benzathine",0.43,IF('Data Entry'!AM480="Oxacillin benzathine",0.69,IF('Data Entry'!AM480="","","No aplica")))))))</f>
        <v/>
      </c>
    </row>
    <row r="478" spans="5:8">
      <c r="E478" s="65" t="str">
        <f>IF('Data Entry'!AB481="Benethamine benzylpenicillin",0.65,IF('Data Entry'!AB481="Benzathine benzylpenicillin",0.74,IF('Data Entry'!AB481="Cefapirin benzathine",0.41,IF('Data Entry'!AB481="Cefalexin benzathine",0.36,IF('Data Entry'!AB481="Cloxacillin benzathine",0.43,IF('Data Entry'!AB481="Oxacillin benzathine",0.69,IF('Data Entry'!AB481="","","No aplica")))))))</f>
        <v/>
      </c>
      <c r="F478" s="65" t="str">
        <f>IF('Data Entry'!AG481="Benethamine benzylpenicillin",0.65,IF('Data Entry'!AG481="Benzathine benzylpenicillin",0.74,IF('Data Entry'!AG481="Cefapirin benzathine",0.41,IF('Data Entry'!AG481="Cefalexin benzathine",0.36,IF('Data Entry'!AG481="Cloxacillin benzathine",0.43,IF('Data Entry'!AG481="Oxacillin benzathine",0.69,IF('Data Entry'!AG481="","","No aplica")))))))</f>
        <v/>
      </c>
      <c r="G478" s="65" t="str">
        <f>IF('Data Entry'!AJ481="Benethamine benzylpenicillin",0.65,IF('Data Entry'!AJ481="Benzathine benzylpenicillin",0.74,IF('Data Entry'!AJ481="Cefapirin benzathine",0.41,IF('Data Entry'!AJ481="Cefalexin benzathine",0.36,IF('Data Entry'!AJ481="Cloxacillin benzathine",0.43,IF('Data Entry'!AJ481="Oxacillin benzathine",0.69,IF('Data Entry'!AJ481="","","No aplica")))))))</f>
        <v/>
      </c>
      <c r="H478" s="65" t="str">
        <f>IF('Data Entry'!AM481="Benethamine benzylpenicillin",0.65,IF('Data Entry'!AM481="Benzathine benzylpenicillin",0.74,IF('Data Entry'!AM481="Cefapirin benzathine",0.41,IF('Data Entry'!AM481="Cefalexin benzathine",0.36,IF('Data Entry'!AM481="Cloxacillin benzathine",0.43,IF('Data Entry'!AM481="Oxacillin benzathine",0.69,IF('Data Entry'!AM481="","","No aplica")))))))</f>
        <v/>
      </c>
    </row>
    <row r="479" spans="5:8">
      <c r="E479" s="65" t="str">
        <f>IF('Data Entry'!AB482="Benethamine benzylpenicillin",0.65,IF('Data Entry'!AB482="Benzathine benzylpenicillin",0.74,IF('Data Entry'!AB482="Cefapirin benzathine",0.41,IF('Data Entry'!AB482="Cefalexin benzathine",0.36,IF('Data Entry'!AB482="Cloxacillin benzathine",0.43,IF('Data Entry'!AB482="Oxacillin benzathine",0.69,IF('Data Entry'!AB482="","","No aplica")))))))</f>
        <v/>
      </c>
      <c r="F479" s="65" t="str">
        <f>IF('Data Entry'!AG482="Benethamine benzylpenicillin",0.65,IF('Data Entry'!AG482="Benzathine benzylpenicillin",0.74,IF('Data Entry'!AG482="Cefapirin benzathine",0.41,IF('Data Entry'!AG482="Cefalexin benzathine",0.36,IF('Data Entry'!AG482="Cloxacillin benzathine",0.43,IF('Data Entry'!AG482="Oxacillin benzathine",0.69,IF('Data Entry'!AG482="","","No aplica")))))))</f>
        <v/>
      </c>
      <c r="G479" s="65" t="str">
        <f>IF('Data Entry'!AJ482="Benethamine benzylpenicillin",0.65,IF('Data Entry'!AJ482="Benzathine benzylpenicillin",0.74,IF('Data Entry'!AJ482="Cefapirin benzathine",0.41,IF('Data Entry'!AJ482="Cefalexin benzathine",0.36,IF('Data Entry'!AJ482="Cloxacillin benzathine",0.43,IF('Data Entry'!AJ482="Oxacillin benzathine",0.69,IF('Data Entry'!AJ482="","","No aplica")))))))</f>
        <v/>
      </c>
      <c r="H479" s="65" t="str">
        <f>IF('Data Entry'!AM482="Benethamine benzylpenicillin",0.65,IF('Data Entry'!AM482="Benzathine benzylpenicillin",0.74,IF('Data Entry'!AM482="Cefapirin benzathine",0.41,IF('Data Entry'!AM482="Cefalexin benzathine",0.36,IF('Data Entry'!AM482="Cloxacillin benzathine",0.43,IF('Data Entry'!AM482="Oxacillin benzathine",0.69,IF('Data Entry'!AM482="","","No aplica")))))))</f>
        <v/>
      </c>
    </row>
    <row r="480" spans="5:8">
      <c r="E480" s="65" t="str">
        <f>IF('Data Entry'!AB483="Benethamine benzylpenicillin",0.65,IF('Data Entry'!AB483="Benzathine benzylpenicillin",0.74,IF('Data Entry'!AB483="Cefapirin benzathine",0.41,IF('Data Entry'!AB483="Cefalexin benzathine",0.36,IF('Data Entry'!AB483="Cloxacillin benzathine",0.43,IF('Data Entry'!AB483="Oxacillin benzathine",0.69,IF('Data Entry'!AB483="","","No aplica")))))))</f>
        <v/>
      </c>
      <c r="F480" s="65" t="str">
        <f>IF('Data Entry'!AG483="Benethamine benzylpenicillin",0.65,IF('Data Entry'!AG483="Benzathine benzylpenicillin",0.74,IF('Data Entry'!AG483="Cefapirin benzathine",0.41,IF('Data Entry'!AG483="Cefalexin benzathine",0.36,IF('Data Entry'!AG483="Cloxacillin benzathine",0.43,IF('Data Entry'!AG483="Oxacillin benzathine",0.69,IF('Data Entry'!AG483="","","No aplica")))))))</f>
        <v/>
      </c>
      <c r="G480" s="65" t="str">
        <f>IF('Data Entry'!AJ483="Benethamine benzylpenicillin",0.65,IF('Data Entry'!AJ483="Benzathine benzylpenicillin",0.74,IF('Data Entry'!AJ483="Cefapirin benzathine",0.41,IF('Data Entry'!AJ483="Cefalexin benzathine",0.36,IF('Data Entry'!AJ483="Cloxacillin benzathine",0.43,IF('Data Entry'!AJ483="Oxacillin benzathine",0.69,IF('Data Entry'!AJ483="","","No aplica")))))))</f>
        <v/>
      </c>
      <c r="H480" s="65" t="str">
        <f>IF('Data Entry'!AM483="Benethamine benzylpenicillin",0.65,IF('Data Entry'!AM483="Benzathine benzylpenicillin",0.74,IF('Data Entry'!AM483="Cefapirin benzathine",0.41,IF('Data Entry'!AM483="Cefalexin benzathine",0.36,IF('Data Entry'!AM483="Cloxacillin benzathine",0.43,IF('Data Entry'!AM483="Oxacillin benzathine",0.69,IF('Data Entry'!AM483="","","No aplica")))))))</f>
        <v/>
      </c>
    </row>
    <row r="481" spans="5:8">
      <c r="E481" s="65" t="str">
        <f>IF('Data Entry'!AB484="Benethamine benzylpenicillin",0.65,IF('Data Entry'!AB484="Benzathine benzylpenicillin",0.74,IF('Data Entry'!AB484="Cefapirin benzathine",0.41,IF('Data Entry'!AB484="Cefalexin benzathine",0.36,IF('Data Entry'!AB484="Cloxacillin benzathine",0.43,IF('Data Entry'!AB484="Oxacillin benzathine",0.69,IF('Data Entry'!AB484="","","No aplica")))))))</f>
        <v/>
      </c>
      <c r="F481" s="65" t="str">
        <f>IF('Data Entry'!AG484="Benethamine benzylpenicillin",0.65,IF('Data Entry'!AG484="Benzathine benzylpenicillin",0.74,IF('Data Entry'!AG484="Cefapirin benzathine",0.41,IF('Data Entry'!AG484="Cefalexin benzathine",0.36,IF('Data Entry'!AG484="Cloxacillin benzathine",0.43,IF('Data Entry'!AG484="Oxacillin benzathine",0.69,IF('Data Entry'!AG484="","","No aplica")))))))</f>
        <v/>
      </c>
      <c r="G481" s="65" t="str">
        <f>IF('Data Entry'!AJ484="Benethamine benzylpenicillin",0.65,IF('Data Entry'!AJ484="Benzathine benzylpenicillin",0.74,IF('Data Entry'!AJ484="Cefapirin benzathine",0.41,IF('Data Entry'!AJ484="Cefalexin benzathine",0.36,IF('Data Entry'!AJ484="Cloxacillin benzathine",0.43,IF('Data Entry'!AJ484="Oxacillin benzathine",0.69,IF('Data Entry'!AJ484="","","No aplica")))))))</f>
        <v/>
      </c>
      <c r="H481" s="65" t="str">
        <f>IF('Data Entry'!AM484="Benethamine benzylpenicillin",0.65,IF('Data Entry'!AM484="Benzathine benzylpenicillin",0.74,IF('Data Entry'!AM484="Cefapirin benzathine",0.41,IF('Data Entry'!AM484="Cefalexin benzathine",0.36,IF('Data Entry'!AM484="Cloxacillin benzathine",0.43,IF('Data Entry'!AM484="Oxacillin benzathine",0.69,IF('Data Entry'!AM484="","","No aplica")))))))</f>
        <v/>
      </c>
    </row>
    <row r="482" spans="5:8">
      <c r="E482" s="65" t="str">
        <f>IF('Data Entry'!AB485="Benethamine benzylpenicillin",0.65,IF('Data Entry'!AB485="Benzathine benzylpenicillin",0.74,IF('Data Entry'!AB485="Cefapirin benzathine",0.41,IF('Data Entry'!AB485="Cefalexin benzathine",0.36,IF('Data Entry'!AB485="Cloxacillin benzathine",0.43,IF('Data Entry'!AB485="Oxacillin benzathine",0.69,IF('Data Entry'!AB485="","","No aplica")))))))</f>
        <v/>
      </c>
      <c r="F482" s="65" t="str">
        <f>IF('Data Entry'!AG485="Benethamine benzylpenicillin",0.65,IF('Data Entry'!AG485="Benzathine benzylpenicillin",0.74,IF('Data Entry'!AG485="Cefapirin benzathine",0.41,IF('Data Entry'!AG485="Cefalexin benzathine",0.36,IF('Data Entry'!AG485="Cloxacillin benzathine",0.43,IF('Data Entry'!AG485="Oxacillin benzathine",0.69,IF('Data Entry'!AG485="","","No aplica")))))))</f>
        <v/>
      </c>
      <c r="G482" s="65" t="str">
        <f>IF('Data Entry'!AJ485="Benethamine benzylpenicillin",0.65,IF('Data Entry'!AJ485="Benzathine benzylpenicillin",0.74,IF('Data Entry'!AJ485="Cefapirin benzathine",0.41,IF('Data Entry'!AJ485="Cefalexin benzathine",0.36,IF('Data Entry'!AJ485="Cloxacillin benzathine",0.43,IF('Data Entry'!AJ485="Oxacillin benzathine",0.69,IF('Data Entry'!AJ485="","","No aplica")))))))</f>
        <v/>
      </c>
      <c r="H482" s="65" t="str">
        <f>IF('Data Entry'!AM485="Benethamine benzylpenicillin",0.65,IF('Data Entry'!AM485="Benzathine benzylpenicillin",0.74,IF('Data Entry'!AM485="Cefapirin benzathine",0.41,IF('Data Entry'!AM485="Cefalexin benzathine",0.36,IF('Data Entry'!AM485="Cloxacillin benzathine",0.43,IF('Data Entry'!AM485="Oxacillin benzathine",0.69,IF('Data Entry'!AM485="","","No aplica")))))))</f>
        <v/>
      </c>
    </row>
    <row r="483" spans="5:8">
      <c r="E483" s="65" t="str">
        <f>IF('Data Entry'!AB486="Benethamine benzylpenicillin",0.65,IF('Data Entry'!AB486="Benzathine benzylpenicillin",0.74,IF('Data Entry'!AB486="Cefapirin benzathine",0.41,IF('Data Entry'!AB486="Cefalexin benzathine",0.36,IF('Data Entry'!AB486="Cloxacillin benzathine",0.43,IF('Data Entry'!AB486="Oxacillin benzathine",0.69,IF('Data Entry'!AB486="","","No aplica")))))))</f>
        <v/>
      </c>
      <c r="F483" s="65" t="str">
        <f>IF('Data Entry'!AG486="Benethamine benzylpenicillin",0.65,IF('Data Entry'!AG486="Benzathine benzylpenicillin",0.74,IF('Data Entry'!AG486="Cefapirin benzathine",0.41,IF('Data Entry'!AG486="Cefalexin benzathine",0.36,IF('Data Entry'!AG486="Cloxacillin benzathine",0.43,IF('Data Entry'!AG486="Oxacillin benzathine",0.69,IF('Data Entry'!AG486="","","No aplica")))))))</f>
        <v/>
      </c>
      <c r="G483" s="65" t="str">
        <f>IF('Data Entry'!AJ486="Benethamine benzylpenicillin",0.65,IF('Data Entry'!AJ486="Benzathine benzylpenicillin",0.74,IF('Data Entry'!AJ486="Cefapirin benzathine",0.41,IF('Data Entry'!AJ486="Cefalexin benzathine",0.36,IF('Data Entry'!AJ486="Cloxacillin benzathine",0.43,IF('Data Entry'!AJ486="Oxacillin benzathine",0.69,IF('Data Entry'!AJ486="","","No aplica")))))))</f>
        <v/>
      </c>
      <c r="H483" s="65" t="str">
        <f>IF('Data Entry'!AM486="Benethamine benzylpenicillin",0.65,IF('Data Entry'!AM486="Benzathine benzylpenicillin",0.74,IF('Data Entry'!AM486="Cefapirin benzathine",0.41,IF('Data Entry'!AM486="Cefalexin benzathine",0.36,IF('Data Entry'!AM486="Cloxacillin benzathine",0.43,IF('Data Entry'!AM486="Oxacillin benzathine",0.69,IF('Data Entry'!AM486="","","No aplica")))))))</f>
        <v/>
      </c>
    </row>
    <row r="484" spans="5:8">
      <c r="E484" s="65" t="str">
        <f>IF('Data Entry'!AB487="Benethamine benzylpenicillin",0.65,IF('Data Entry'!AB487="Benzathine benzylpenicillin",0.74,IF('Data Entry'!AB487="Cefapirin benzathine",0.41,IF('Data Entry'!AB487="Cefalexin benzathine",0.36,IF('Data Entry'!AB487="Cloxacillin benzathine",0.43,IF('Data Entry'!AB487="Oxacillin benzathine",0.69,IF('Data Entry'!AB487="","","No aplica")))))))</f>
        <v/>
      </c>
      <c r="F484" s="65" t="str">
        <f>IF('Data Entry'!AG487="Benethamine benzylpenicillin",0.65,IF('Data Entry'!AG487="Benzathine benzylpenicillin",0.74,IF('Data Entry'!AG487="Cefapirin benzathine",0.41,IF('Data Entry'!AG487="Cefalexin benzathine",0.36,IF('Data Entry'!AG487="Cloxacillin benzathine",0.43,IF('Data Entry'!AG487="Oxacillin benzathine",0.69,IF('Data Entry'!AG487="","","No aplica")))))))</f>
        <v/>
      </c>
      <c r="G484" s="65" t="str">
        <f>IF('Data Entry'!AJ487="Benethamine benzylpenicillin",0.65,IF('Data Entry'!AJ487="Benzathine benzylpenicillin",0.74,IF('Data Entry'!AJ487="Cefapirin benzathine",0.41,IF('Data Entry'!AJ487="Cefalexin benzathine",0.36,IF('Data Entry'!AJ487="Cloxacillin benzathine",0.43,IF('Data Entry'!AJ487="Oxacillin benzathine",0.69,IF('Data Entry'!AJ487="","","No aplica")))))))</f>
        <v/>
      </c>
      <c r="H484" s="65" t="str">
        <f>IF('Data Entry'!AM487="Benethamine benzylpenicillin",0.65,IF('Data Entry'!AM487="Benzathine benzylpenicillin",0.74,IF('Data Entry'!AM487="Cefapirin benzathine",0.41,IF('Data Entry'!AM487="Cefalexin benzathine",0.36,IF('Data Entry'!AM487="Cloxacillin benzathine",0.43,IF('Data Entry'!AM487="Oxacillin benzathine",0.69,IF('Data Entry'!AM487="","","No aplica")))))))</f>
        <v/>
      </c>
    </row>
    <row r="485" spans="5:8">
      <c r="E485" s="65" t="str">
        <f>IF('Data Entry'!AB488="Benethamine benzylpenicillin",0.65,IF('Data Entry'!AB488="Benzathine benzylpenicillin",0.74,IF('Data Entry'!AB488="Cefapirin benzathine",0.41,IF('Data Entry'!AB488="Cefalexin benzathine",0.36,IF('Data Entry'!AB488="Cloxacillin benzathine",0.43,IF('Data Entry'!AB488="Oxacillin benzathine",0.69,IF('Data Entry'!AB488="","","No aplica")))))))</f>
        <v/>
      </c>
      <c r="F485" s="65" t="str">
        <f>IF('Data Entry'!AG488="Benethamine benzylpenicillin",0.65,IF('Data Entry'!AG488="Benzathine benzylpenicillin",0.74,IF('Data Entry'!AG488="Cefapirin benzathine",0.41,IF('Data Entry'!AG488="Cefalexin benzathine",0.36,IF('Data Entry'!AG488="Cloxacillin benzathine",0.43,IF('Data Entry'!AG488="Oxacillin benzathine",0.69,IF('Data Entry'!AG488="","","No aplica")))))))</f>
        <v/>
      </c>
      <c r="G485" s="65" t="str">
        <f>IF('Data Entry'!AJ488="Benethamine benzylpenicillin",0.65,IF('Data Entry'!AJ488="Benzathine benzylpenicillin",0.74,IF('Data Entry'!AJ488="Cefapirin benzathine",0.41,IF('Data Entry'!AJ488="Cefalexin benzathine",0.36,IF('Data Entry'!AJ488="Cloxacillin benzathine",0.43,IF('Data Entry'!AJ488="Oxacillin benzathine",0.69,IF('Data Entry'!AJ488="","","No aplica")))))))</f>
        <v/>
      </c>
      <c r="H485" s="65" t="str">
        <f>IF('Data Entry'!AM488="Benethamine benzylpenicillin",0.65,IF('Data Entry'!AM488="Benzathine benzylpenicillin",0.74,IF('Data Entry'!AM488="Cefapirin benzathine",0.41,IF('Data Entry'!AM488="Cefalexin benzathine",0.36,IF('Data Entry'!AM488="Cloxacillin benzathine",0.43,IF('Data Entry'!AM488="Oxacillin benzathine",0.69,IF('Data Entry'!AM488="","","No aplica")))))))</f>
        <v/>
      </c>
    </row>
    <row r="486" spans="5:8">
      <c r="E486" s="65" t="str">
        <f>IF('Data Entry'!AB489="Benethamine benzylpenicillin",0.65,IF('Data Entry'!AB489="Benzathine benzylpenicillin",0.74,IF('Data Entry'!AB489="Cefapirin benzathine",0.41,IF('Data Entry'!AB489="Cefalexin benzathine",0.36,IF('Data Entry'!AB489="Cloxacillin benzathine",0.43,IF('Data Entry'!AB489="Oxacillin benzathine",0.69,IF('Data Entry'!AB489="","","No aplica")))))))</f>
        <v/>
      </c>
      <c r="F486" s="65" t="str">
        <f>IF('Data Entry'!AG489="Benethamine benzylpenicillin",0.65,IF('Data Entry'!AG489="Benzathine benzylpenicillin",0.74,IF('Data Entry'!AG489="Cefapirin benzathine",0.41,IF('Data Entry'!AG489="Cefalexin benzathine",0.36,IF('Data Entry'!AG489="Cloxacillin benzathine",0.43,IF('Data Entry'!AG489="Oxacillin benzathine",0.69,IF('Data Entry'!AG489="","","No aplica")))))))</f>
        <v/>
      </c>
      <c r="G486" s="65" t="str">
        <f>IF('Data Entry'!AJ489="Benethamine benzylpenicillin",0.65,IF('Data Entry'!AJ489="Benzathine benzylpenicillin",0.74,IF('Data Entry'!AJ489="Cefapirin benzathine",0.41,IF('Data Entry'!AJ489="Cefalexin benzathine",0.36,IF('Data Entry'!AJ489="Cloxacillin benzathine",0.43,IF('Data Entry'!AJ489="Oxacillin benzathine",0.69,IF('Data Entry'!AJ489="","","No aplica")))))))</f>
        <v/>
      </c>
      <c r="H486" s="65" t="str">
        <f>IF('Data Entry'!AM489="Benethamine benzylpenicillin",0.65,IF('Data Entry'!AM489="Benzathine benzylpenicillin",0.74,IF('Data Entry'!AM489="Cefapirin benzathine",0.41,IF('Data Entry'!AM489="Cefalexin benzathine",0.36,IF('Data Entry'!AM489="Cloxacillin benzathine",0.43,IF('Data Entry'!AM489="Oxacillin benzathine",0.69,IF('Data Entry'!AM489="","","No aplica")))))))</f>
        <v/>
      </c>
    </row>
    <row r="487" spans="5:8">
      <c r="E487" s="65" t="str">
        <f>IF('Data Entry'!AB490="Benethamine benzylpenicillin",0.65,IF('Data Entry'!AB490="Benzathine benzylpenicillin",0.74,IF('Data Entry'!AB490="Cefapirin benzathine",0.41,IF('Data Entry'!AB490="Cefalexin benzathine",0.36,IF('Data Entry'!AB490="Cloxacillin benzathine",0.43,IF('Data Entry'!AB490="Oxacillin benzathine",0.69,IF('Data Entry'!AB490="","","No aplica")))))))</f>
        <v/>
      </c>
      <c r="F487" s="65" t="str">
        <f>IF('Data Entry'!AG490="Benethamine benzylpenicillin",0.65,IF('Data Entry'!AG490="Benzathine benzylpenicillin",0.74,IF('Data Entry'!AG490="Cefapirin benzathine",0.41,IF('Data Entry'!AG490="Cefalexin benzathine",0.36,IF('Data Entry'!AG490="Cloxacillin benzathine",0.43,IF('Data Entry'!AG490="Oxacillin benzathine",0.69,IF('Data Entry'!AG490="","","No aplica")))))))</f>
        <v/>
      </c>
      <c r="G487" s="65" t="str">
        <f>IF('Data Entry'!AJ490="Benethamine benzylpenicillin",0.65,IF('Data Entry'!AJ490="Benzathine benzylpenicillin",0.74,IF('Data Entry'!AJ490="Cefapirin benzathine",0.41,IF('Data Entry'!AJ490="Cefalexin benzathine",0.36,IF('Data Entry'!AJ490="Cloxacillin benzathine",0.43,IF('Data Entry'!AJ490="Oxacillin benzathine",0.69,IF('Data Entry'!AJ490="","","No aplica")))))))</f>
        <v/>
      </c>
      <c r="H487" s="65" t="str">
        <f>IF('Data Entry'!AM490="Benethamine benzylpenicillin",0.65,IF('Data Entry'!AM490="Benzathine benzylpenicillin",0.74,IF('Data Entry'!AM490="Cefapirin benzathine",0.41,IF('Data Entry'!AM490="Cefalexin benzathine",0.36,IF('Data Entry'!AM490="Cloxacillin benzathine",0.43,IF('Data Entry'!AM490="Oxacillin benzathine",0.69,IF('Data Entry'!AM490="","","No aplica")))))))</f>
        <v/>
      </c>
    </row>
    <row r="488" spans="5:8">
      <c r="E488" s="65" t="str">
        <f>IF('Data Entry'!AB491="Benethamine benzylpenicillin",0.65,IF('Data Entry'!AB491="Benzathine benzylpenicillin",0.74,IF('Data Entry'!AB491="Cefapirin benzathine",0.41,IF('Data Entry'!AB491="Cefalexin benzathine",0.36,IF('Data Entry'!AB491="Cloxacillin benzathine",0.43,IF('Data Entry'!AB491="Oxacillin benzathine",0.69,IF('Data Entry'!AB491="","","No aplica")))))))</f>
        <v/>
      </c>
      <c r="F488" s="65" t="str">
        <f>IF('Data Entry'!AG491="Benethamine benzylpenicillin",0.65,IF('Data Entry'!AG491="Benzathine benzylpenicillin",0.74,IF('Data Entry'!AG491="Cefapirin benzathine",0.41,IF('Data Entry'!AG491="Cefalexin benzathine",0.36,IF('Data Entry'!AG491="Cloxacillin benzathine",0.43,IF('Data Entry'!AG491="Oxacillin benzathine",0.69,IF('Data Entry'!AG491="","","No aplica")))))))</f>
        <v/>
      </c>
      <c r="G488" s="65" t="str">
        <f>IF('Data Entry'!AJ491="Benethamine benzylpenicillin",0.65,IF('Data Entry'!AJ491="Benzathine benzylpenicillin",0.74,IF('Data Entry'!AJ491="Cefapirin benzathine",0.41,IF('Data Entry'!AJ491="Cefalexin benzathine",0.36,IF('Data Entry'!AJ491="Cloxacillin benzathine",0.43,IF('Data Entry'!AJ491="Oxacillin benzathine",0.69,IF('Data Entry'!AJ491="","","No aplica")))))))</f>
        <v/>
      </c>
      <c r="H488" s="65" t="str">
        <f>IF('Data Entry'!AM491="Benethamine benzylpenicillin",0.65,IF('Data Entry'!AM491="Benzathine benzylpenicillin",0.74,IF('Data Entry'!AM491="Cefapirin benzathine",0.41,IF('Data Entry'!AM491="Cefalexin benzathine",0.36,IF('Data Entry'!AM491="Cloxacillin benzathine",0.43,IF('Data Entry'!AM491="Oxacillin benzathine",0.69,IF('Data Entry'!AM491="","","No aplica")))))))</f>
        <v/>
      </c>
    </row>
    <row r="489" spans="5:8">
      <c r="E489" s="65" t="str">
        <f>IF('Data Entry'!AB492="Benethamine benzylpenicillin",0.65,IF('Data Entry'!AB492="Benzathine benzylpenicillin",0.74,IF('Data Entry'!AB492="Cefapirin benzathine",0.41,IF('Data Entry'!AB492="Cefalexin benzathine",0.36,IF('Data Entry'!AB492="Cloxacillin benzathine",0.43,IF('Data Entry'!AB492="Oxacillin benzathine",0.69,IF('Data Entry'!AB492="","","No aplica")))))))</f>
        <v/>
      </c>
      <c r="F489" s="65" t="str">
        <f>IF('Data Entry'!AG492="Benethamine benzylpenicillin",0.65,IF('Data Entry'!AG492="Benzathine benzylpenicillin",0.74,IF('Data Entry'!AG492="Cefapirin benzathine",0.41,IF('Data Entry'!AG492="Cefalexin benzathine",0.36,IF('Data Entry'!AG492="Cloxacillin benzathine",0.43,IF('Data Entry'!AG492="Oxacillin benzathine",0.69,IF('Data Entry'!AG492="","","No aplica")))))))</f>
        <v/>
      </c>
      <c r="G489" s="65" t="str">
        <f>IF('Data Entry'!AJ492="Benethamine benzylpenicillin",0.65,IF('Data Entry'!AJ492="Benzathine benzylpenicillin",0.74,IF('Data Entry'!AJ492="Cefapirin benzathine",0.41,IF('Data Entry'!AJ492="Cefalexin benzathine",0.36,IF('Data Entry'!AJ492="Cloxacillin benzathine",0.43,IF('Data Entry'!AJ492="Oxacillin benzathine",0.69,IF('Data Entry'!AJ492="","","No aplica")))))))</f>
        <v/>
      </c>
      <c r="H489" s="65" t="str">
        <f>IF('Data Entry'!AM492="Benethamine benzylpenicillin",0.65,IF('Data Entry'!AM492="Benzathine benzylpenicillin",0.74,IF('Data Entry'!AM492="Cefapirin benzathine",0.41,IF('Data Entry'!AM492="Cefalexin benzathine",0.36,IF('Data Entry'!AM492="Cloxacillin benzathine",0.43,IF('Data Entry'!AM492="Oxacillin benzathine",0.69,IF('Data Entry'!AM492="","","No aplica")))))))</f>
        <v/>
      </c>
    </row>
    <row r="490" spans="5:8">
      <c r="E490" s="65" t="str">
        <f>IF('Data Entry'!AB493="Benethamine benzylpenicillin",0.65,IF('Data Entry'!AB493="Benzathine benzylpenicillin",0.74,IF('Data Entry'!AB493="Cefapirin benzathine",0.41,IF('Data Entry'!AB493="Cefalexin benzathine",0.36,IF('Data Entry'!AB493="Cloxacillin benzathine",0.43,IF('Data Entry'!AB493="Oxacillin benzathine",0.69,IF('Data Entry'!AB493="","","No aplica")))))))</f>
        <v/>
      </c>
      <c r="F490" s="65" t="str">
        <f>IF('Data Entry'!AG493="Benethamine benzylpenicillin",0.65,IF('Data Entry'!AG493="Benzathine benzylpenicillin",0.74,IF('Data Entry'!AG493="Cefapirin benzathine",0.41,IF('Data Entry'!AG493="Cefalexin benzathine",0.36,IF('Data Entry'!AG493="Cloxacillin benzathine",0.43,IF('Data Entry'!AG493="Oxacillin benzathine",0.69,IF('Data Entry'!AG493="","","No aplica")))))))</f>
        <v/>
      </c>
      <c r="G490" s="65" t="str">
        <f>IF('Data Entry'!AJ493="Benethamine benzylpenicillin",0.65,IF('Data Entry'!AJ493="Benzathine benzylpenicillin",0.74,IF('Data Entry'!AJ493="Cefapirin benzathine",0.41,IF('Data Entry'!AJ493="Cefalexin benzathine",0.36,IF('Data Entry'!AJ493="Cloxacillin benzathine",0.43,IF('Data Entry'!AJ493="Oxacillin benzathine",0.69,IF('Data Entry'!AJ493="","","No aplica")))))))</f>
        <v/>
      </c>
      <c r="H490" s="65" t="str">
        <f>IF('Data Entry'!AM493="Benethamine benzylpenicillin",0.65,IF('Data Entry'!AM493="Benzathine benzylpenicillin",0.74,IF('Data Entry'!AM493="Cefapirin benzathine",0.41,IF('Data Entry'!AM493="Cefalexin benzathine",0.36,IF('Data Entry'!AM493="Cloxacillin benzathine",0.43,IF('Data Entry'!AM493="Oxacillin benzathine",0.69,IF('Data Entry'!AM493="","","No aplica")))))))</f>
        <v/>
      </c>
    </row>
    <row r="491" spans="5:8">
      <c r="E491" s="65" t="str">
        <f>IF('Data Entry'!AB494="Benethamine benzylpenicillin",0.65,IF('Data Entry'!AB494="Benzathine benzylpenicillin",0.74,IF('Data Entry'!AB494="Cefapirin benzathine",0.41,IF('Data Entry'!AB494="Cefalexin benzathine",0.36,IF('Data Entry'!AB494="Cloxacillin benzathine",0.43,IF('Data Entry'!AB494="Oxacillin benzathine",0.69,IF('Data Entry'!AB494="","","No aplica")))))))</f>
        <v/>
      </c>
      <c r="F491" s="65" t="str">
        <f>IF('Data Entry'!AG494="Benethamine benzylpenicillin",0.65,IF('Data Entry'!AG494="Benzathine benzylpenicillin",0.74,IF('Data Entry'!AG494="Cefapirin benzathine",0.41,IF('Data Entry'!AG494="Cefalexin benzathine",0.36,IF('Data Entry'!AG494="Cloxacillin benzathine",0.43,IF('Data Entry'!AG494="Oxacillin benzathine",0.69,IF('Data Entry'!AG494="","","No aplica")))))))</f>
        <v/>
      </c>
      <c r="G491" s="65" t="str">
        <f>IF('Data Entry'!AJ494="Benethamine benzylpenicillin",0.65,IF('Data Entry'!AJ494="Benzathine benzylpenicillin",0.74,IF('Data Entry'!AJ494="Cefapirin benzathine",0.41,IF('Data Entry'!AJ494="Cefalexin benzathine",0.36,IF('Data Entry'!AJ494="Cloxacillin benzathine",0.43,IF('Data Entry'!AJ494="Oxacillin benzathine",0.69,IF('Data Entry'!AJ494="","","No aplica")))))))</f>
        <v/>
      </c>
      <c r="H491" s="65" t="str">
        <f>IF('Data Entry'!AM494="Benethamine benzylpenicillin",0.65,IF('Data Entry'!AM494="Benzathine benzylpenicillin",0.74,IF('Data Entry'!AM494="Cefapirin benzathine",0.41,IF('Data Entry'!AM494="Cefalexin benzathine",0.36,IF('Data Entry'!AM494="Cloxacillin benzathine",0.43,IF('Data Entry'!AM494="Oxacillin benzathine",0.69,IF('Data Entry'!AM494="","","No aplica")))))))</f>
        <v/>
      </c>
    </row>
    <row r="492" spans="5:8">
      <c r="E492" s="65" t="str">
        <f>IF('Data Entry'!AB495="Benethamine benzylpenicillin",0.65,IF('Data Entry'!AB495="Benzathine benzylpenicillin",0.74,IF('Data Entry'!AB495="Cefapirin benzathine",0.41,IF('Data Entry'!AB495="Cefalexin benzathine",0.36,IF('Data Entry'!AB495="Cloxacillin benzathine",0.43,IF('Data Entry'!AB495="Oxacillin benzathine",0.69,IF('Data Entry'!AB495="","","No aplica")))))))</f>
        <v/>
      </c>
      <c r="F492" s="65" t="str">
        <f>IF('Data Entry'!AG495="Benethamine benzylpenicillin",0.65,IF('Data Entry'!AG495="Benzathine benzylpenicillin",0.74,IF('Data Entry'!AG495="Cefapirin benzathine",0.41,IF('Data Entry'!AG495="Cefalexin benzathine",0.36,IF('Data Entry'!AG495="Cloxacillin benzathine",0.43,IF('Data Entry'!AG495="Oxacillin benzathine",0.69,IF('Data Entry'!AG495="","","No aplica")))))))</f>
        <v/>
      </c>
      <c r="G492" s="65" t="str">
        <f>IF('Data Entry'!AJ495="Benethamine benzylpenicillin",0.65,IF('Data Entry'!AJ495="Benzathine benzylpenicillin",0.74,IF('Data Entry'!AJ495="Cefapirin benzathine",0.41,IF('Data Entry'!AJ495="Cefalexin benzathine",0.36,IF('Data Entry'!AJ495="Cloxacillin benzathine",0.43,IF('Data Entry'!AJ495="Oxacillin benzathine",0.69,IF('Data Entry'!AJ495="","","No aplica")))))))</f>
        <v/>
      </c>
      <c r="H492" s="65" t="str">
        <f>IF('Data Entry'!AM495="Benethamine benzylpenicillin",0.65,IF('Data Entry'!AM495="Benzathine benzylpenicillin",0.74,IF('Data Entry'!AM495="Cefapirin benzathine",0.41,IF('Data Entry'!AM495="Cefalexin benzathine",0.36,IF('Data Entry'!AM495="Cloxacillin benzathine",0.43,IF('Data Entry'!AM495="Oxacillin benzathine",0.69,IF('Data Entry'!AM495="","","No aplica")))))))</f>
        <v/>
      </c>
    </row>
    <row r="493" spans="5:8">
      <c r="E493" s="65" t="str">
        <f>IF('Data Entry'!AB496="Benethamine benzylpenicillin",0.65,IF('Data Entry'!AB496="Benzathine benzylpenicillin",0.74,IF('Data Entry'!AB496="Cefapirin benzathine",0.41,IF('Data Entry'!AB496="Cefalexin benzathine",0.36,IF('Data Entry'!AB496="Cloxacillin benzathine",0.43,IF('Data Entry'!AB496="Oxacillin benzathine",0.69,IF('Data Entry'!AB496="","","No aplica")))))))</f>
        <v/>
      </c>
      <c r="F493" s="65" t="str">
        <f>IF('Data Entry'!AG496="Benethamine benzylpenicillin",0.65,IF('Data Entry'!AG496="Benzathine benzylpenicillin",0.74,IF('Data Entry'!AG496="Cefapirin benzathine",0.41,IF('Data Entry'!AG496="Cefalexin benzathine",0.36,IF('Data Entry'!AG496="Cloxacillin benzathine",0.43,IF('Data Entry'!AG496="Oxacillin benzathine",0.69,IF('Data Entry'!AG496="","","No aplica")))))))</f>
        <v/>
      </c>
      <c r="G493" s="65" t="str">
        <f>IF('Data Entry'!AJ496="Benethamine benzylpenicillin",0.65,IF('Data Entry'!AJ496="Benzathine benzylpenicillin",0.74,IF('Data Entry'!AJ496="Cefapirin benzathine",0.41,IF('Data Entry'!AJ496="Cefalexin benzathine",0.36,IF('Data Entry'!AJ496="Cloxacillin benzathine",0.43,IF('Data Entry'!AJ496="Oxacillin benzathine",0.69,IF('Data Entry'!AJ496="","","No aplica")))))))</f>
        <v/>
      </c>
      <c r="H493" s="65" t="str">
        <f>IF('Data Entry'!AM496="Benethamine benzylpenicillin",0.65,IF('Data Entry'!AM496="Benzathine benzylpenicillin",0.74,IF('Data Entry'!AM496="Cefapirin benzathine",0.41,IF('Data Entry'!AM496="Cefalexin benzathine",0.36,IF('Data Entry'!AM496="Cloxacillin benzathine",0.43,IF('Data Entry'!AM496="Oxacillin benzathine",0.69,IF('Data Entry'!AM496="","","No aplica")))))))</f>
        <v/>
      </c>
    </row>
    <row r="494" spans="5:8">
      <c r="E494" s="65" t="str">
        <f>IF('Data Entry'!AB497="Benethamine benzylpenicillin",0.65,IF('Data Entry'!AB497="Benzathine benzylpenicillin",0.74,IF('Data Entry'!AB497="Cefapirin benzathine",0.41,IF('Data Entry'!AB497="Cefalexin benzathine",0.36,IF('Data Entry'!AB497="Cloxacillin benzathine",0.43,IF('Data Entry'!AB497="Oxacillin benzathine",0.69,IF('Data Entry'!AB497="","","No aplica")))))))</f>
        <v/>
      </c>
      <c r="F494" s="65" t="str">
        <f>IF('Data Entry'!AG497="Benethamine benzylpenicillin",0.65,IF('Data Entry'!AG497="Benzathine benzylpenicillin",0.74,IF('Data Entry'!AG497="Cefapirin benzathine",0.41,IF('Data Entry'!AG497="Cefalexin benzathine",0.36,IF('Data Entry'!AG497="Cloxacillin benzathine",0.43,IF('Data Entry'!AG497="Oxacillin benzathine",0.69,IF('Data Entry'!AG497="","","No aplica")))))))</f>
        <v/>
      </c>
      <c r="G494" s="65" t="str">
        <f>IF('Data Entry'!AJ497="Benethamine benzylpenicillin",0.65,IF('Data Entry'!AJ497="Benzathine benzylpenicillin",0.74,IF('Data Entry'!AJ497="Cefapirin benzathine",0.41,IF('Data Entry'!AJ497="Cefalexin benzathine",0.36,IF('Data Entry'!AJ497="Cloxacillin benzathine",0.43,IF('Data Entry'!AJ497="Oxacillin benzathine",0.69,IF('Data Entry'!AJ497="","","No aplica")))))))</f>
        <v/>
      </c>
      <c r="H494" s="65" t="str">
        <f>IF('Data Entry'!AM497="Benethamine benzylpenicillin",0.65,IF('Data Entry'!AM497="Benzathine benzylpenicillin",0.74,IF('Data Entry'!AM497="Cefapirin benzathine",0.41,IF('Data Entry'!AM497="Cefalexin benzathine",0.36,IF('Data Entry'!AM497="Cloxacillin benzathine",0.43,IF('Data Entry'!AM497="Oxacillin benzathine",0.69,IF('Data Entry'!AM497="","","No aplica")))))))</f>
        <v/>
      </c>
    </row>
    <row r="495" spans="5:8">
      <c r="E495" s="65" t="str">
        <f>IF('Data Entry'!AB498="Benethamine benzylpenicillin",0.65,IF('Data Entry'!AB498="Benzathine benzylpenicillin",0.74,IF('Data Entry'!AB498="Cefapirin benzathine",0.41,IF('Data Entry'!AB498="Cefalexin benzathine",0.36,IF('Data Entry'!AB498="Cloxacillin benzathine",0.43,IF('Data Entry'!AB498="Oxacillin benzathine",0.69,IF('Data Entry'!AB498="","","No aplica")))))))</f>
        <v/>
      </c>
      <c r="F495" s="65" t="str">
        <f>IF('Data Entry'!AG498="Benethamine benzylpenicillin",0.65,IF('Data Entry'!AG498="Benzathine benzylpenicillin",0.74,IF('Data Entry'!AG498="Cefapirin benzathine",0.41,IF('Data Entry'!AG498="Cefalexin benzathine",0.36,IF('Data Entry'!AG498="Cloxacillin benzathine",0.43,IF('Data Entry'!AG498="Oxacillin benzathine",0.69,IF('Data Entry'!AG498="","","No aplica")))))))</f>
        <v/>
      </c>
      <c r="G495" s="65" t="str">
        <f>IF('Data Entry'!AJ498="Benethamine benzylpenicillin",0.65,IF('Data Entry'!AJ498="Benzathine benzylpenicillin",0.74,IF('Data Entry'!AJ498="Cefapirin benzathine",0.41,IF('Data Entry'!AJ498="Cefalexin benzathine",0.36,IF('Data Entry'!AJ498="Cloxacillin benzathine",0.43,IF('Data Entry'!AJ498="Oxacillin benzathine",0.69,IF('Data Entry'!AJ498="","","No aplica")))))))</f>
        <v/>
      </c>
      <c r="H495" s="65" t="str">
        <f>IF('Data Entry'!AM498="Benethamine benzylpenicillin",0.65,IF('Data Entry'!AM498="Benzathine benzylpenicillin",0.74,IF('Data Entry'!AM498="Cefapirin benzathine",0.41,IF('Data Entry'!AM498="Cefalexin benzathine",0.36,IF('Data Entry'!AM498="Cloxacillin benzathine",0.43,IF('Data Entry'!AM498="Oxacillin benzathine",0.69,IF('Data Entry'!AM498="","","No aplica")))))))</f>
        <v/>
      </c>
    </row>
    <row r="496" spans="5:8">
      <c r="E496" s="65" t="str">
        <f>IF('Data Entry'!AB499="Benethamine benzylpenicillin",0.65,IF('Data Entry'!AB499="Benzathine benzylpenicillin",0.74,IF('Data Entry'!AB499="Cefapirin benzathine",0.41,IF('Data Entry'!AB499="Cefalexin benzathine",0.36,IF('Data Entry'!AB499="Cloxacillin benzathine",0.43,IF('Data Entry'!AB499="Oxacillin benzathine",0.69,IF('Data Entry'!AB499="","","No aplica")))))))</f>
        <v/>
      </c>
      <c r="F496" s="65" t="str">
        <f>IF('Data Entry'!AG499="Benethamine benzylpenicillin",0.65,IF('Data Entry'!AG499="Benzathine benzylpenicillin",0.74,IF('Data Entry'!AG499="Cefapirin benzathine",0.41,IF('Data Entry'!AG499="Cefalexin benzathine",0.36,IF('Data Entry'!AG499="Cloxacillin benzathine",0.43,IF('Data Entry'!AG499="Oxacillin benzathine",0.69,IF('Data Entry'!AG499="","","No aplica")))))))</f>
        <v/>
      </c>
      <c r="G496" s="65" t="str">
        <f>IF('Data Entry'!AJ499="Benethamine benzylpenicillin",0.65,IF('Data Entry'!AJ499="Benzathine benzylpenicillin",0.74,IF('Data Entry'!AJ499="Cefapirin benzathine",0.41,IF('Data Entry'!AJ499="Cefalexin benzathine",0.36,IF('Data Entry'!AJ499="Cloxacillin benzathine",0.43,IF('Data Entry'!AJ499="Oxacillin benzathine",0.69,IF('Data Entry'!AJ499="","","No aplica")))))))</f>
        <v/>
      </c>
      <c r="H496" s="65" t="str">
        <f>IF('Data Entry'!AM499="Benethamine benzylpenicillin",0.65,IF('Data Entry'!AM499="Benzathine benzylpenicillin",0.74,IF('Data Entry'!AM499="Cefapirin benzathine",0.41,IF('Data Entry'!AM499="Cefalexin benzathine",0.36,IF('Data Entry'!AM499="Cloxacillin benzathine",0.43,IF('Data Entry'!AM499="Oxacillin benzathine",0.69,IF('Data Entry'!AM499="","","No aplica")))))))</f>
        <v/>
      </c>
    </row>
    <row r="497" spans="5:8">
      <c r="E497" s="65" t="str">
        <f>IF('Data Entry'!AB500="Benethamine benzylpenicillin",0.65,IF('Data Entry'!AB500="Benzathine benzylpenicillin",0.74,IF('Data Entry'!AB500="Cefapirin benzathine",0.41,IF('Data Entry'!AB500="Cefalexin benzathine",0.36,IF('Data Entry'!AB500="Cloxacillin benzathine",0.43,IF('Data Entry'!AB500="Oxacillin benzathine",0.69,IF('Data Entry'!AB500="","","No aplica")))))))</f>
        <v/>
      </c>
      <c r="F497" s="65" t="str">
        <f>IF('Data Entry'!AG500="Benethamine benzylpenicillin",0.65,IF('Data Entry'!AG500="Benzathine benzylpenicillin",0.74,IF('Data Entry'!AG500="Cefapirin benzathine",0.41,IF('Data Entry'!AG500="Cefalexin benzathine",0.36,IF('Data Entry'!AG500="Cloxacillin benzathine",0.43,IF('Data Entry'!AG500="Oxacillin benzathine",0.69,IF('Data Entry'!AG500="","","No aplica")))))))</f>
        <v/>
      </c>
      <c r="G497" s="65" t="str">
        <f>IF('Data Entry'!AJ500="Benethamine benzylpenicillin",0.65,IF('Data Entry'!AJ500="Benzathine benzylpenicillin",0.74,IF('Data Entry'!AJ500="Cefapirin benzathine",0.41,IF('Data Entry'!AJ500="Cefalexin benzathine",0.36,IF('Data Entry'!AJ500="Cloxacillin benzathine",0.43,IF('Data Entry'!AJ500="Oxacillin benzathine",0.69,IF('Data Entry'!AJ500="","","No aplica")))))))</f>
        <v/>
      </c>
      <c r="H497" s="65" t="str">
        <f>IF('Data Entry'!AM500="Benethamine benzylpenicillin",0.65,IF('Data Entry'!AM500="Benzathine benzylpenicillin",0.74,IF('Data Entry'!AM500="Cefapirin benzathine",0.41,IF('Data Entry'!AM500="Cefalexin benzathine",0.36,IF('Data Entry'!AM500="Cloxacillin benzathine",0.43,IF('Data Entry'!AM500="Oxacillin benzathine",0.69,IF('Data Entry'!AM500="","","No aplica")))))))</f>
        <v/>
      </c>
    </row>
    <row r="498" spans="5:8">
      <c r="E498" s="65" t="str">
        <f>IF('Data Entry'!AB501="Benethamine benzylpenicillin",0.65,IF('Data Entry'!AB501="Benzathine benzylpenicillin",0.74,IF('Data Entry'!AB501="Cefapirin benzathine",0.41,IF('Data Entry'!AB501="Cefalexin benzathine",0.36,IF('Data Entry'!AB501="Cloxacillin benzathine",0.43,IF('Data Entry'!AB501="Oxacillin benzathine",0.69,IF('Data Entry'!AB501="","","No aplica")))))))</f>
        <v/>
      </c>
      <c r="F498" s="65" t="str">
        <f>IF('Data Entry'!AG501="Benethamine benzylpenicillin",0.65,IF('Data Entry'!AG501="Benzathine benzylpenicillin",0.74,IF('Data Entry'!AG501="Cefapirin benzathine",0.41,IF('Data Entry'!AG501="Cefalexin benzathine",0.36,IF('Data Entry'!AG501="Cloxacillin benzathine",0.43,IF('Data Entry'!AG501="Oxacillin benzathine",0.69,IF('Data Entry'!AG501="","","No aplica")))))))</f>
        <v/>
      </c>
      <c r="G498" s="65" t="str">
        <f>IF('Data Entry'!AJ501="Benethamine benzylpenicillin",0.65,IF('Data Entry'!AJ501="Benzathine benzylpenicillin",0.74,IF('Data Entry'!AJ501="Cefapirin benzathine",0.41,IF('Data Entry'!AJ501="Cefalexin benzathine",0.36,IF('Data Entry'!AJ501="Cloxacillin benzathine",0.43,IF('Data Entry'!AJ501="Oxacillin benzathine",0.69,IF('Data Entry'!AJ501="","","No aplica")))))))</f>
        <v/>
      </c>
      <c r="H498" s="65" t="str">
        <f>IF('Data Entry'!AM501="Benethamine benzylpenicillin",0.65,IF('Data Entry'!AM501="Benzathine benzylpenicillin",0.74,IF('Data Entry'!AM501="Cefapirin benzathine",0.41,IF('Data Entry'!AM501="Cefalexin benzathine",0.36,IF('Data Entry'!AM501="Cloxacillin benzathine",0.43,IF('Data Entry'!AM501="Oxacillin benzathine",0.69,IF('Data Entry'!AM501="","","No aplica")))))))</f>
        <v/>
      </c>
    </row>
    <row r="499" spans="5:8">
      <c r="E499" s="65" t="str">
        <f>IF('Data Entry'!AB502="Benethamine benzylpenicillin",0.65,IF('Data Entry'!AB502="Benzathine benzylpenicillin",0.74,IF('Data Entry'!AB502="Cefapirin benzathine",0.41,IF('Data Entry'!AB502="Cefalexin benzathine",0.36,IF('Data Entry'!AB502="Cloxacillin benzathine",0.43,IF('Data Entry'!AB502="Oxacillin benzathine",0.69,IF('Data Entry'!AB502="","","No aplica")))))))</f>
        <v/>
      </c>
      <c r="F499" s="65" t="str">
        <f>IF('Data Entry'!AG502="Benethamine benzylpenicillin",0.65,IF('Data Entry'!AG502="Benzathine benzylpenicillin",0.74,IF('Data Entry'!AG502="Cefapirin benzathine",0.41,IF('Data Entry'!AG502="Cefalexin benzathine",0.36,IF('Data Entry'!AG502="Cloxacillin benzathine",0.43,IF('Data Entry'!AG502="Oxacillin benzathine",0.69,IF('Data Entry'!AG502="","","No aplica")))))))</f>
        <v/>
      </c>
      <c r="G499" s="65" t="str">
        <f>IF('Data Entry'!AJ502="Benethamine benzylpenicillin",0.65,IF('Data Entry'!AJ502="Benzathine benzylpenicillin",0.74,IF('Data Entry'!AJ502="Cefapirin benzathine",0.41,IF('Data Entry'!AJ502="Cefalexin benzathine",0.36,IF('Data Entry'!AJ502="Cloxacillin benzathine",0.43,IF('Data Entry'!AJ502="Oxacillin benzathine",0.69,IF('Data Entry'!AJ502="","","No aplica")))))))</f>
        <v/>
      </c>
      <c r="H499" s="65" t="str">
        <f>IF('Data Entry'!AM502="Benethamine benzylpenicillin",0.65,IF('Data Entry'!AM502="Benzathine benzylpenicillin",0.74,IF('Data Entry'!AM502="Cefapirin benzathine",0.41,IF('Data Entry'!AM502="Cefalexin benzathine",0.36,IF('Data Entry'!AM502="Cloxacillin benzathine",0.43,IF('Data Entry'!AM502="Oxacillin benzathine",0.69,IF('Data Entry'!AM502="","","No aplica")))))))</f>
        <v/>
      </c>
    </row>
    <row r="500" spans="5:8">
      <c r="E500" s="65" t="str">
        <f>IF('Data Entry'!AB503="Benethamine benzylpenicillin",0.65,IF('Data Entry'!AB503="Benzathine benzylpenicillin",0.74,IF('Data Entry'!AB503="Cefapirin benzathine",0.41,IF('Data Entry'!AB503="Cefalexin benzathine",0.36,IF('Data Entry'!AB503="Cloxacillin benzathine",0.43,IF('Data Entry'!AB503="Oxacillin benzathine",0.69,IF('Data Entry'!AB503="","","No aplica")))))))</f>
        <v/>
      </c>
      <c r="F500" s="65" t="str">
        <f>IF('Data Entry'!AG503="Benethamine benzylpenicillin",0.65,IF('Data Entry'!AG503="Benzathine benzylpenicillin",0.74,IF('Data Entry'!AG503="Cefapirin benzathine",0.41,IF('Data Entry'!AG503="Cefalexin benzathine",0.36,IF('Data Entry'!AG503="Cloxacillin benzathine",0.43,IF('Data Entry'!AG503="Oxacillin benzathine",0.69,IF('Data Entry'!AG503="","","No aplica")))))))</f>
        <v/>
      </c>
      <c r="G500" s="65" t="str">
        <f>IF('Data Entry'!AJ503="Benethamine benzylpenicillin",0.65,IF('Data Entry'!AJ503="Benzathine benzylpenicillin",0.74,IF('Data Entry'!AJ503="Cefapirin benzathine",0.41,IF('Data Entry'!AJ503="Cefalexin benzathine",0.36,IF('Data Entry'!AJ503="Cloxacillin benzathine",0.43,IF('Data Entry'!AJ503="Oxacillin benzathine",0.69,IF('Data Entry'!AJ503="","","No aplica")))))))</f>
        <v/>
      </c>
      <c r="H500" s="65" t="str">
        <f>IF('Data Entry'!AM503="Benethamine benzylpenicillin",0.65,IF('Data Entry'!AM503="Benzathine benzylpenicillin",0.74,IF('Data Entry'!AM503="Cefapirin benzathine",0.41,IF('Data Entry'!AM503="Cefalexin benzathine",0.36,IF('Data Entry'!AM503="Cloxacillin benzathine",0.43,IF('Data Entry'!AM503="Oxacillin benzathine",0.69,IF('Data Entry'!AM503="","","No aplica")))))))</f>
        <v/>
      </c>
    </row>
    <row r="501" spans="5:8">
      <c r="E501" s="65" t="str">
        <f>IF('Data Entry'!AB504="Benethamine benzylpenicillin",0.65,IF('Data Entry'!AB504="Benzathine benzylpenicillin",0.74,IF('Data Entry'!AB504="Cefapirin benzathine",0.41,IF('Data Entry'!AB504="Cefalexin benzathine",0.36,IF('Data Entry'!AB504="Cloxacillin benzathine",0.43,IF('Data Entry'!AB504="Oxacillin benzathine",0.69,IF('Data Entry'!AB504="","","No aplica")))))))</f>
        <v/>
      </c>
      <c r="F501" s="65" t="str">
        <f>IF('Data Entry'!AG504="Benethamine benzylpenicillin",0.65,IF('Data Entry'!AG504="Benzathine benzylpenicillin",0.74,IF('Data Entry'!AG504="Cefapirin benzathine",0.41,IF('Data Entry'!AG504="Cefalexin benzathine",0.36,IF('Data Entry'!AG504="Cloxacillin benzathine",0.43,IF('Data Entry'!AG504="Oxacillin benzathine",0.69,IF('Data Entry'!AG504="","","No aplica")))))))</f>
        <v/>
      </c>
      <c r="G501" s="65" t="str">
        <f>IF('Data Entry'!AJ504="Benethamine benzylpenicillin",0.65,IF('Data Entry'!AJ504="Benzathine benzylpenicillin",0.74,IF('Data Entry'!AJ504="Cefapirin benzathine",0.41,IF('Data Entry'!AJ504="Cefalexin benzathine",0.36,IF('Data Entry'!AJ504="Cloxacillin benzathine",0.43,IF('Data Entry'!AJ504="Oxacillin benzathine",0.69,IF('Data Entry'!AJ504="","","No aplica")))))))</f>
        <v/>
      </c>
      <c r="H501" s="65" t="str">
        <f>IF('Data Entry'!AM504="Benethamine benzylpenicillin",0.65,IF('Data Entry'!AM504="Benzathine benzylpenicillin",0.74,IF('Data Entry'!AM504="Cefapirin benzathine",0.41,IF('Data Entry'!AM504="Cefalexin benzathine",0.36,IF('Data Entry'!AM504="Cloxacillin benzathine",0.43,IF('Data Entry'!AM504="Oxacillin benzathine",0.69,IF('Data Entry'!AM504="","","No aplica")))))))</f>
        <v/>
      </c>
    </row>
    <row r="502" spans="5:8">
      <c r="E502" s="65" t="str">
        <f>IF('Data Entry'!AB505="Benethamine benzylpenicillin",0.65,IF('Data Entry'!AB505="Benzathine benzylpenicillin",0.74,IF('Data Entry'!AB505="Cefapirin benzathine",0.41,IF('Data Entry'!AB505="Cefalexin benzathine",0.36,IF('Data Entry'!AB505="Cloxacillin benzathine",0.43,IF('Data Entry'!AB505="Oxacillin benzathine",0.69,IF('Data Entry'!AB505="","","No aplica")))))))</f>
        <v/>
      </c>
      <c r="F502" s="65" t="str">
        <f>IF('Data Entry'!AG505="Benethamine benzylpenicillin",0.65,IF('Data Entry'!AG505="Benzathine benzylpenicillin",0.74,IF('Data Entry'!AG505="Cefapirin benzathine",0.41,IF('Data Entry'!AG505="Cefalexin benzathine",0.36,IF('Data Entry'!AG505="Cloxacillin benzathine",0.43,IF('Data Entry'!AG505="Oxacillin benzathine",0.69,IF('Data Entry'!AG505="","","No aplica")))))))</f>
        <v/>
      </c>
      <c r="G502" s="65" t="str">
        <f>IF('Data Entry'!AJ505="Benethamine benzylpenicillin",0.65,IF('Data Entry'!AJ505="Benzathine benzylpenicillin",0.74,IF('Data Entry'!AJ505="Cefapirin benzathine",0.41,IF('Data Entry'!AJ505="Cefalexin benzathine",0.36,IF('Data Entry'!AJ505="Cloxacillin benzathine",0.43,IF('Data Entry'!AJ505="Oxacillin benzathine",0.69,IF('Data Entry'!AJ505="","","No aplica")))))))</f>
        <v/>
      </c>
      <c r="H502" s="65" t="str">
        <f>IF('Data Entry'!AM505="Benethamine benzylpenicillin",0.65,IF('Data Entry'!AM505="Benzathine benzylpenicillin",0.74,IF('Data Entry'!AM505="Cefapirin benzathine",0.41,IF('Data Entry'!AM505="Cefalexin benzathine",0.36,IF('Data Entry'!AM505="Cloxacillin benzathine",0.43,IF('Data Entry'!AM505="Oxacillin benzathine",0.69,IF('Data Entry'!AM505="","","No aplica")))))))</f>
        <v/>
      </c>
    </row>
    <row r="503" spans="5:8">
      <c r="E503" s="65" t="str">
        <f>IF('Data Entry'!AB506="Benethamine benzylpenicillin",0.65,IF('Data Entry'!AB506="Benzathine benzylpenicillin",0.74,IF('Data Entry'!AB506="Cefapirin benzathine",0.41,IF('Data Entry'!AB506="Cefalexin benzathine",0.36,IF('Data Entry'!AB506="Cloxacillin benzathine",0.43,IF('Data Entry'!AB506="Oxacillin benzathine",0.69,IF('Data Entry'!AB506="","","No aplica")))))))</f>
        <v/>
      </c>
      <c r="F503" s="65" t="str">
        <f>IF('Data Entry'!AG506="Benethamine benzylpenicillin",0.65,IF('Data Entry'!AG506="Benzathine benzylpenicillin",0.74,IF('Data Entry'!AG506="Cefapirin benzathine",0.41,IF('Data Entry'!AG506="Cefalexin benzathine",0.36,IF('Data Entry'!AG506="Cloxacillin benzathine",0.43,IF('Data Entry'!AG506="Oxacillin benzathine",0.69,IF('Data Entry'!AG506="","","No aplica")))))))</f>
        <v/>
      </c>
      <c r="G503" s="65" t="str">
        <f>IF('Data Entry'!AJ506="Benethamine benzylpenicillin",0.65,IF('Data Entry'!AJ506="Benzathine benzylpenicillin",0.74,IF('Data Entry'!AJ506="Cefapirin benzathine",0.41,IF('Data Entry'!AJ506="Cefalexin benzathine",0.36,IF('Data Entry'!AJ506="Cloxacillin benzathine",0.43,IF('Data Entry'!AJ506="Oxacillin benzathine",0.69,IF('Data Entry'!AJ506="","","No aplica")))))))</f>
        <v/>
      </c>
      <c r="H503" s="65" t="str">
        <f>IF('Data Entry'!AM506="Benethamine benzylpenicillin",0.65,IF('Data Entry'!AM506="Benzathine benzylpenicillin",0.74,IF('Data Entry'!AM506="Cefapirin benzathine",0.41,IF('Data Entry'!AM506="Cefalexin benzathine",0.36,IF('Data Entry'!AM506="Cloxacillin benzathine",0.43,IF('Data Entry'!AM506="Oxacillin benzathine",0.69,IF('Data Entry'!AM506="","","No aplica")))))))</f>
        <v/>
      </c>
    </row>
    <row r="504" spans="5:8">
      <c r="E504" s="65" t="str">
        <f>IF('Data Entry'!AB507="Benethamine benzylpenicillin",0.65,IF('Data Entry'!AB507="Benzathine benzylpenicillin",0.74,IF('Data Entry'!AB507="Cefapirin benzathine",0.41,IF('Data Entry'!AB507="Cefalexin benzathine",0.36,IF('Data Entry'!AB507="Cloxacillin benzathine",0.43,IF('Data Entry'!AB507="Oxacillin benzathine",0.69,IF('Data Entry'!AB507="","","No aplica")))))))</f>
        <v/>
      </c>
      <c r="F504" s="65" t="str">
        <f>IF('Data Entry'!AG507="Benethamine benzylpenicillin",0.65,IF('Data Entry'!AG507="Benzathine benzylpenicillin",0.74,IF('Data Entry'!AG507="Cefapirin benzathine",0.41,IF('Data Entry'!AG507="Cefalexin benzathine",0.36,IF('Data Entry'!AG507="Cloxacillin benzathine",0.43,IF('Data Entry'!AG507="Oxacillin benzathine",0.69,IF('Data Entry'!AG507="","","No aplica")))))))</f>
        <v/>
      </c>
      <c r="G504" s="65" t="str">
        <f>IF('Data Entry'!AJ507="Benethamine benzylpenicillin",0.65,IF('Data Entry'!AJ507="Benzathine benzylpenicillin",0.74,IF('Data Entry'!AJ507="Cefapirin benzathine",0.41,IF('Data Entry'!AJ507="Cefalexin benzathine",0.36,IF('Data Entry'!AJ507="Cloxacillin benzathine",0.43,IF('Data Entry'!AJ507="Oxacillin benzathine",0.69,IF('Data Entry'!AJ507="","","No aplica")))))))</f>
        <v/>
      </c>
      <c r="H504" s="65" t="str">
        <f>IF('Data Entry'!AM507="Benethamine benzylpenicillin",0.65,IF('Data Entry'!AM507="Benzathine benzylpenicillin",0.74,IF('Data Entry'!AM507="Cefapirin benzathine",0.41,IF('Data Entry'!AM507="Cefalexin benzathine",0.36,IF('Data Entry'!AM507="Cloxacillin benzathine",0.43,IF('Data Entry'!AM507="Oxacillin benzathine",0.69,IF('Data Entry'!AM507="","","No aplica")))))))</f>
        <v/>
      </c>
    </row>
    <row r="505" spans="5:8">
      <c r="E505" s="65" t="str">
        <f>IF('Data Entry'!AB508="Benethamine benzylpenicillin",0.65,IF('Data Entry'!AB508="Benzathine benzylpenicillin",0.74,IF('Data Entry'!AB508="Cefapirin benzathine",0.41,IF('Data Entry'!AB508="Cefalexin benzathine",0.36,IF('Data Entry'!AB508="Cloxacillin benzathine",0.43,IF('Data Entry'!AB508="Oxacillin benzathine",0.69,IF('Data Entry'!AB508="","","No aplica")))))))</f>
        <v/>
      </c>
      <c r="F505" s="65" t="str">
        <f>IF('Data Entry'!AG508="Benethamine benzylpenicillin",0.65,IF('Data Entry'!AG508="Benzathine benzylpenicillin",0.74,IF('Data Entry'!AG508="Cefapirin benzathine",0.41,IF('Data Entry'!AG508="Cefalexin benzathine",0.36,IF('Data Entry'!AG508="Cloxacillin benzathine",0.43,IF('Data Entry'!AG508="Oxacillin benzathine",0.69,IF('Data Entry'!AG508="","","No aplica")))))))</f>
        <v/>
      </c>
      <c r="G505" s="65" t="str">
        <f>IF('Data Entry'!AJ508="Benethamine benzylpenicillin",0.65,IF('Data Entry'!AJ508="Benzathine benzylpenicillin",0.74,IF('Data Entry'!AJ508="Cefapirin benzathine",0.41,IF('Data Entry'!AJ508="Cefalexin benzathine",0.36,IF('Data Entry'!AJ508="Cloxacillin benzathine",0.43,IF('Data Entry'!AJ508="Oxacillin benzathine",0.69,IF('Data Entry'!AJ508="","","No aplica")))))))</f>
        <v/>
      </c>
      <c r="H505" s="65" t="str">
        <f>IF('Data Entry'!AM508="Benethamine benzylpenicillin",0.65,IF('Data Entry'!AM508="Benzathine benzylpenicillin",0.74,IF('Data Entry'!AM508="Cefapirin benzathine",0.41,IF('Data Entry'!AM508="Cefalexin benzathine",0.36,IF('Data Entry'!AM508="Cloxacillin benzathine",0.43,IF('Data Entry'!AM508="Oxacillin benzathine",0.69,IF('Data Entry'!AM508="","","No aplica")))))))</f>
        <v/>
      </c>
    </row>
    <row r="506" spans="5:8">
      <c r="E506" s="65" t="str">
        <f>IF('Data Entry'!AB509="Benethamine benzylpenicillin",0.65,IF('Data Entry'!AB509="Benzathine benzylpenicillin",0.74,IF('Data Entry'!AB509="Cefapirin benzathine",0.41,IF('Data Entry'!AB509="Cefalexin benzathine",0.36,IF('Data Entry'!AB509="Cloxacillin benzathine",0.43,IF('Data Entry'!AB509="Oxacillin benzathine",0.69,IF('Data Entry'!AB509="","","No aplica")))))))</f>
        <v/>
      </c>
      <c r="F506" s="65" t="str">
        <f>IF('Data Entry'!AG509="Benethamine benzylpenicillin",0.65,IF('Data Entry'!AG509="Benzathine benzylpenicillin",0.74,IF('Data Entry'!AG509="Cefapirin benzathine",0.41,IF('Data Entry'!AG509="Cefalexin benzathine",0.36,IF('Data Entry'!AG509="Cloxacillin benzathine",0.43,IF('Data Entry'!AG509="Oxacillin benzathine",0.69,IF('Data Entry'!AG509="","","No aplica")))))))</f>
        <v/>
      </c>
      <c r="G506" s="65" t="str">
        <f>IF('Data Entry'!AJ509="Benethamine benzylpenicillin",0.65,IF('Data Entry'!AJ509="Benzathine benzylpenicillin",0.74,IF('Data Entry'!AJ509="Cefapirin benzathine",0.41,IF('Data Entry'!AJ509="Cefalexin benzathine",0.36,IF('Data Entry'!AJ509="Cloxacillin benzathine",0.43,IF('Data Entry'!AJ509="Oxacillin benzathine",0.69,IF('Data Entry'!AJ509="","","No aplica")))))))</f>
        <v/>
      </c>
      <c r="H506" s="65" t="str">
        <f>IF('Data Entry'!AM509="Benethamine benzylpenicillin",0.65,IF('Data Entry'!AM509="Benzathine benzylpenicillin",0.74,IF('Data Entry'!AM509="Cefapirin benzathine",0.41,IF('Data Entry'!AM509="Cefalexin benzathine",0.36,IF('Data Entry'!AM509="Cloxacillin benzathine",0.43,IF('Data Entry'!AM509="Oxacillin benzathine",0.69,IF('Data Entry'!AM509="","","No aplica")))))))</f>
        <v/>
      </c>
    </row>
    <row r="507" spans="5:8">
      <c r="E507" s="65" t="str">
        <f>IF('Data Entry'!AB510="Benethamine benzylpenicillin",0.65,IF('Data Entry'!AB510="Benzathine benzylpenicillin",0.74,IF('Data Entry'!AB510="Cefapirin benzathine",0.41,IF('Data Entry'!AB510="Cefalexin benzathine",0.36,IF('Data Entry'!AB510="Cloxacillin benzathine",0.43,IF('Data Entry'!AB510="Oxacillin benzathine",0.69,IF('Data Entry'!AB510="","","No aplica")))))))</f>
        <v/>
      </c>
      <c r="F507" s="65" t="str">
        <f>IF('Data Entry'!AG510="Benethamine benzylpenicillin",0.65,IF('Data Entry'!AG510="Benzathine benzylpenicillin",0.74,IF('Data Entry'!AG510="Cefapirin benzathine",0.41,IF('Data Entry'!AG510="Cefalexin benzathine",0.36,IF('Data Entry'!AG510="Cloxacillin benzathine",0.43,IF('Data Entry'!AG510="Oxacillin benzathine",0.69,IF('Data Entry'!AG510="","","No aplica")))))))</f>
        <v/>
      </c>
      <c r="G507" s="65" t="str">
        <f>IF('Data Entry'!AJ510="Benethamine benzylpenicillin",0.65,IF('Data Entry'!AJ510="Benzathine benzylpenicillin",0.74,IF('Data Entry'!AJ510="Cefapirin benzathine",0.41,IF('Data Entry'!AJ510="Cefalexin benzathine",0.36,IF('Data Entry'!AJ510="Cloxacillin benzathine",0.43,IF('Data Entry'!AJ510="Oxacillin benzathine",0.69,IF('Data Entry'!AJ510="","","No aplica")))))))</f>
        <v/>
      </c>
      <c r="H507" s="65" t="str">
        <f>IF('Data Entry'!AM510="Benethamine benzylpenicillin",0.65,IF('Data Entry'!AM510="Benzathine benzylpenicillin",0.74,IF('Data Entry'!AM510="Cefapirin benzathine",0.41,IF('Data Entry'!AM510="Cefalexin benzathine",0.36,IF('Data Entry'!AM510="Cloxacillin benzathine",0.43,IF('Data Entry'!AM510="Oxacillin benzathine",0.69,IF('Data Entry'!AM510="","","No aplica")))))))</f>
        <v/>
      </c>
    </row>
    <row r="508" spans="5:8">
      <c r="E508" s="65" t="str">
        <f>IF('Data Entry'!AB511="Benethamine benzylpenicillin",0.65,IF('Data Entry'!AB511="Benzathine benzylpenicillin",0.74,IF('Data Entry'!AB511="Cefapirin benzathine",0.41,IF('Data Entry'!AB511="Cefalexin benzathine",0.36,IF('Data Entry'!AB511="Cloxacillin benzathine",0.43,IF('Data Entry'!AB511="Oxacillin benzathine",0.69,IF('Data Entry'!AB511="","","No aplica")))))))</f>
        <v/>
      </c>
      <c r="F508" s="65" t="str">
        <f>IF('Data Entry'!AG511="Benethamine benzylpenicillin",0.65,IF('Data Entry'!AG511="Benzathine benzylpenicillin",0.74,IF('Data Entry'!AG511="Cefapirin benzathine",0.41,IF('Data Entry'!AG511="Cefalexin benzathine",0.36,IF('Data Entry'!AG511="Cloxacillin benzathine",0.43,IF('Data Entry'!AG511="Oxacillin benzathine",0.69,IF('Data Entry'!AG511="","","No aplica")))))))</f>
        <v/>
      </c>
      <c r="G508" s="65" t="str">
        <f>IF('Data Entry'!AJ511="Benethamine benzylpenicillin",0.65,IF('Data Entry'!AJ511="Benzathine benzylpenicillin",0.74,IF('Data Entry'!AJ511="Cefapirin benzathine",0.41,IF('Data Entry'!AJ511="Cefalexin benzathine",0.36,IF('Data Entry'!AJ511="Cloxacillin benzathine",0.43,IF('Data Entry'!AJ511="Oxacillin benzathine",0.69,IF('Data Entry'!AJ511="","","No aplica")))))))</f>
        <v/>
      </c>
      <c r="H508" s="65" t="str">
        <f>IF('Data Entry'!AM511="Benethamine benzylpenicillin",0.65,IF('Data Entry'!AM511="Benzathine benzylpenicillin",0.74,IF('Data Entry'!AM511="Cefapirin benzathine",0.41,IF('Data Entry'!AM511="Cefalexin benzathine",0.36,IF('Data Entry'!AM511="Cloxacillin benzathine",0.43,IF('Data Entry'!AM511="Oxacillin benzathine",0.69,IF('Data Entry'!AM511="","","No aplica")))))))</f>
        <v/>
      </c>
    </row>
    <row r="509" spans="5:8">
      <c r="E509" s="65" t="str">
        <f>IF('Data Entry'!AB512="Benethamine benzylpenicillin",0.65,IF('Data Entry'!AB512="Benzathine benzylpenicillin",0.74,IF('Data Entry'!AB512="Cefapirin benzathine",0.41,IF('Data Entry'!AB512="Cefalexin benzathine",0.36,IF('Data Entry'!AB512="Cloxacillin benzathine",0.43,IF('Data Entry'!AB512="Oxacillin benzathine",0.69,IF('Data Entry'!AB512="","","No aplica")))))))</f>
        <v/>
      </c>
      <c r="F509" s="65" t="str">
        <f>IF('Data Entry'!AG512="Benethamine benzylpenicillin",0.65,IF('Data Entry'!AG512="Benzathine benzylpenicillin",0.74,IF('Data Entry'!AG512="Cefapirin benzathine",0.41,IF('Data Entry'!AG512="Cefalexin benzathine",0.36,IF('Data Entry'!AG512="Cloxacillin benzathine",0.43,IF('Data Entry'!AG512="Oxacillin benzathine",0.69,IF('Data Entry'!AG512="","","No aplica")))))))</f>
        <v/>
      </c>
      <c r="G509" s="65" t="str">
        <f>IF('Data Entry'!AJ512="Benethamine benzylpenicillin",0.65,IF('Data Entry'!AJ512="Benzathine benzylpenicillin",0.74,IF('Data Entry'!AJ512="Cefapirin benzathine",0.41,IF('Data Entry'!AJ512="Cefalexin benzathine",0.36,IF('Data Entry'!AJ512="Cloxacillin benzathine",0.43,IF('Data Entry'!AJ512="Oxacillin benzathine",0.69,IF('Data Entry'!AJ512="","","No aplica")))))))</f>
        <v/>
      </c>
      <c r="H509" s="65" t="str">
        <f>IF('Data Entry'!AM512="Benethamine benzylpenicillin",0.65,IF('Data Entry'!AM512="Benzathine benzylpenicillin",0.74,IF('Data Entry'!AM512="Cefapirin benzathine",0.41,IF('Data Entry'!AM512="Cefalexin benzathine",0.36,IF('Data Entry'!AM512="Cloxacillin benzathine",0.43,IF('Data Entry'!AM512="Oxacillin benzathine",0.69,IF('Data Entry'!AM512="","","No aplica")))))))</f>
        <v/>
      </c>
    </row>
    <row r="510" spans="5:8">
      <c r="E510" s="65" t="str">
        <f>IF('Data Entry'!AB513="Benethamine benzylpenicillin",0.65,IF('Data Entry'!AB513="Benzathine benzylpenicillin",0.74,IF('Data Entry'!AB513="Cefapirin benzathine",0.41,IF('Data Entry'!AB513="Cefalexin benzathine",0.36,IF('Data Entry'!AB513="Cloxacillin benzathine",0.43,IF('Data Entry'!AB513="Oxacillin benzathine",0.69,IF('Data Entry'!AB513="","","No aplica")))))))</f>
        <v/>
      </c>
      <c r="F510" s="65" t="str">
        <f>IF('Data Entry'!AG513="Benethamine benzylpenicillin",0.65,IF('Data Entry'!AG513="Benzathine benzylpenicillin",0.74,IF('Data Entry'!AG513="Cefapirin benzathine",0.41,IF('Data Entry'!AG513="Cefalexin benzathine",0.36,IF('Data Entry'!AG513="Cloxacillin benzathine",0.43,IF('Data Entry'!AG513="Oxacillin benzathine",0.69,IF('Data Entry'!AG513="","","No aplica")))))))</f>
        <v/>
      </c>
      <c r="G510" s="65" t="str">
        <f>IF('Data Entry'!AJ513="Benethamine benzylpenicillin",0.65,IF('Data Entry'!AJ513="Benzathine benzylpenicillin",0.74,IF('Data Entry'!AJ513="Cefapirin benzathine",0.41,IF('Data Entry'!AJ513="Cefalexin benzathine",0.36,IF('Data Entry'!AJ513="Cloxacillin benzathine",0.43,IF('Data Entry'!AJ513="Oxacillin benzathine",0.69,IF('Data Entry'!AJ513="","","No aplica")))))))</f>
        <v/>
      </c>
      <c r="H510" s="65" t="str">
        <f>IF('Data Entry'!AM513="Benethamine benzylpenicillin",0.65,IF('Data Entry'!AM513="Benzathine benzylpenicillin",0.74,IF('Data Entry'!AM513="Cefapirin benzathine",0.41,IF('Data Entry'!AM513="Cefalexin benzathine",0.36,IF('Data Entry'!AM513="Cloxacillin benzathine",0.43,IF('Data Entry'!AM513="Oxacillin benzathine",0.69,IF('Data Entry'!AM513="","","No aplica")))))))</f>
        <v/>
      </c>
    </row>
    <row r="511" spans="5:8">
      <c r="E511" s="65" t="str">
        <f>IF('Data Entry'!AB514="Benethamine benzylpenicillin",0.65,IF('Data Entry'!AB514="Benzathine benzylpenicillin",0.74,IF('Data Entry'!AB514="Cefapirin benzathine",0.41,IF('Data Entry'!AB514="Cefalexin benzathine",0.36,IF('Data Entry'!AB514="Cloxacillin benzathine",0.43,IF('Data Entry'!AB514="Oxacillin benzathine",0.69,IF('Data Entry'!AB514="","","No aplica")))))))</f>
        <v/>
      </c>
      <c r="F511" s="65" t="str">
        <f>IF('Data Entry'!AG514="Benethamine benzylpenicillin",0.65,IF('Data Entry'!AG514="Benzathine benzylpenicillin",0.74,IF('Data Entry'!AG514="Cefapirin benzathine",0.41,IF('Data Entry'!AG514="Cefalexin benzathine",0.36,IF('Data Entry'!AG514="Cloxacillin benzathine",0.43,IF('Data Entry'!AG514="Oxacillin benzathine",0.69,IF('Data Entry'!AG514="","","No aplica")))))))</f>
        <v/>
      </c>
      <c r="G511" s="65" t="str">
        <f>IF('Data Entry'!AJ514="Benethamine benzylpenicillin",0.65,IF('Data Entry'!AJ514="Benzathine benzylpenicillin",0.74,IF('Data Entry'!AJ514="Cefapirin benzathine",0.41,IF('Data Entry'!AJ514="Cefalexin benzathine",0.36,IF('Data Entry'!AJ514="Cloxacillin benzathine",0.43,IF('Data Entry'!AJ514="Oxacillin benzathine",0.69,IF('Data Entry'!AJ514="","","No aplica")))))))</f>
        <v/>
      </c>
      <c r="H511" s="65" t="str">
        <f>IF('Data Entry'!AM514="Benethamine benzylpenicillin",0.65,IF('Data Entry'!AM514="Benzathine benzylpenicillin",0.74,IF('Data Entry'!AM514="Cefapirin benzathine",0.41,IF('Data Entry'!AM514="Cefalexin benzathine",0.36,IF('Data Entry'!AM514="Cloxacillin benzathine",0.43,IF('Data Entry'!AM514="Oxacillin benzathine",0.69,IF('Data Entry'!AM514="","","No aplica")))))))</f>
        <v/>
      </c>
    </row>
    <row r="512" spans="5:8">
      <c r="E512" s="65" t="str">
        <f>IF('Data Entry'!AB515="Benethamine benzylpenicillin",0.65,IF('Data Entry'!AB515="Benzathine benzylpenicillin",0.74,IF('Data Entry'!AB515="Cefapirin benzathine",0.41,IF('Data Entry'!AB515="Cefalexin benzathine",0.36,IF('Data Entry'!AB515="Cloxacillin benzathine",0.43,IF('Data Entry'!AB515="Oxacillin benzathine",0.69,IF('Data Entry'!AB515="","","No aplica")))))))</f>
        <v/>
      </c>
      <c r="F512" s="65" t="str">
        <f>IF('Data Entry'!AG515="Benethamine benzylpenicillin",0.65,IF('Data Entry'!AG515="Benzathine benzylpenicillin",0.74,IF('Data Entry'!AG515="Cefapirin benzathine",0.41,IF('Data Entry'!AG515="Cefalexin benzathine",0.36,IF('Data Entry'!AG515="Cloxacillin benzathine",0.43,IF('Data Entry'!AG515="Oxacillin benzathine",0.69,IF('Data Entry'!AG515="","","No aplica")))))))</f>
        <v/>
      </c>
      <c r="G512" s="65" t="str">
        <f>IF('Data Entry'!AJ515="Benethamine benzylpenicillin",0.65,IF('Data Entry'!AJ515="Benzathine benzylpenicillin",0.74,IF('Data Entry'!AJ515="Cefapirin benzathine",0.41,IF('Data Entry'!AJ515="Cefalexin benzathine",0.36,IF('Data Entry'!AJ515="Cloxacillin benzathine",0.43,IF('Data Entry'!AJ515="Oxacillin benzathine",0.69,IF('Data Entry'!AJ515="","","No aplica")))))))</f>
        <v/>
      </c>
      <c r="H512" s="65" t="str">
        <f>IF('Data Entry'!AM515="Benethamine benzylpenicillin",0.65,IF('Data Entry'!AM515="Benzathine benzylpenicillin",0.74,IF('Data Entry'!AM515="Cefapirin benzathine",0.41,IF('Data Entry'!AM515="Cefalexin benzathine",0.36,IF('Data Entry'!AM515="Cloxacillin benzathine",0.43,IF('Data Entry'!AM515="Oxacillin benzathine",0.69,IF('Data Entry'!AM515="","","No aplica")))))))</f>
        <v/>
      </c>
    </row>
    <row r="513" spans="5:8">
      <c r="E513" s="65" t="str">
        <f>IF('Data Entry'!AB516="Benethamine benzylpenicillin",0.65,IF('Data Entry'!AB516="Benzathine benzylpenicillin",0.74,IF('Data Entry'!AB516="Cefapirin benzathine",0.41,IF('Data Entry'!AB516="Cefalexin benzathine",0.36,IF('Data Entry'!AB516="Cloxacillin benzathine",0.43,IF('Data Entry'!AB516="Oxacillin benzathine",0.69,IF('Data Entry'!AB516="","","No aplica")))))))</f>
        <v/>
      </c>
      <c r="F513" s="65" t="str">
        <f>IF('Data Entry'!AG516="Benethamine benzylpenicillin",0.65,IF('Data Entry'!AG516="Benzathine benzylpenicillin",0.74,IF('Data Entry'!AG516="Cefapirin benzathine",0.41,IF('Data Entry'!AG516="Cefalexin benzathine",0.36,IF('Data Entry'!AG516="Cloxacillin benzathine",0.43,IF('Data Entry'!AG516="Oxacillin benzathine",0.69,IF('Data Entry'!AG516="","","No aplica")))))))</f>
        <v/>
      </c>
      <c r="G513" s="65" t="str">
        <f>IF('Data Entry'!AJ516="Benethamine benzylpenicillin",0.65,IF('Data Entry'!AJ516="Benzathine benzylpenicillin",0.74,IF('Data Entry'!AJ516="Cefapirin benzathine",0.41,IF('Data Entry'!AJ516="Cefalexin benzathine",0.36,IF('Data Entry'!AJ516="Cloxacillin benzathine",0.43,IF('Data Entry'!AJ516="Oxacillin benzathine",0.69,IF('Data Entry'!AJ516="","","No aplica")))))))</f>
        <v/>
      </c>
      <c r="H513" s="65" t="str">
        <f>IF('Data Entry'!AM516="Benethamine benzylpenicillin",0.65,IF('Data Entry'!AM516="Benzathine benzylpenicillin",0.74,IF('Data Entry'!AM516="Cefapirin benzathine",0.41,IF('Data Entry'!AM516="Cefalexin benzathine",0.36,IF('Data Entry'!AM516="Cloxacillin benzathine",0.43,IF('Data Entry'!AM516="Oxacillin benzathine",0.69,IF('Data Entry'!AM516="","","No aplica")))))))</f>
        <v/>
      </c>
    </row>
    <row r="514" spans="5:8">
      <c r="E514" s="65" t="str">
        <f>IF('Data Entry'!AB517="Benethamine benzylpenicillin",0.65,IF('Data Entry'!AB517="Benzathine benzylpenicillin",0.74,IF('Data Entry'!AB517="Cefapirin benzathine",0.41,IF('Data Entry'!AB517="Cefalexin benzathine",0.36,IF('Data Entry'!AB517="Cloxacillin benzathine",0.43,IF('Data Entry'!AB517="Oxacillin benzathine",0.69,IF('Data Entry'!AB517="","","No aplica")))))))</f>
        <v/>
      </c>
      <c r="F514" s="65" t="str">
        <f>IF('Data Entry'!AG517="Benethamine benzylpenicillin",0.65,IF('Data Entry'!AG517="Benzathine benzylpenicillin",0.74,IF('Data Entry'!AG517="Cefapirin benzathine",0.41,IF('Data Entry'!AG517="Cefalexin benzathine",0.36,IF('Data Entry'!AG517="Cloxacillin benzathine",0.43,IF('Data Entry'!AG517="Oxacillin benzathine",0.69,IF('Data Entry'!AG517="","","No aplica")))))))</f>
        <v/>
      </c>
      <c r="G514" s="65" t="str">
        <f>IF('Data Entry'!AJ517="Benethamine benzylpenicillin",0.65,IF('Data Entry'!AJ517="Benzathine benzylpenicillin",0.74,IF('Data Entry'!AJ517="Cefapirin benzathine",0.41,IF('Data Entry'!AJ517="Cefalexin benzathine",0.36,IF('Data Entry'!AJ517="Cloxacillin benzathine",0.43,IF('Data Entry'!AJ517="Oxacillin benzathine",0.69,IF('Data Entry'!AJ517="","","No aplica")))))))</f>
        <v/>
      </c>
      <c r="H514" s="65" t="str">
        <f>IF('Data Entry'!AM517="Benethamine benzylpenicillin",0.65,IF('Data Entry'!AM517="Benzathine benzylpenicillin",0.74,IF('Data Entry'!AM517="Cefapirin benzathine",0.41,IF('Data Entry'!AM517="Cefalexin benzathine",0.36,IF('Data Entry'!AM517="Cloxacillin benzathine",0.43,IF('Data Entry'!AM517="Oxacillin benzathine",0.69,IF('Data Entry'!AM517="","","No aplica")))))))</f>
        <v/>
      </c>
    </row>
    <row r="515" spans="5:8">
      <c r="E515" s="65" t="str">
        <f>IF('Data Entry'!AB518="Benethamine benzylpenicillin",0.65,IF('Data Entry'!AB518="Benzathine benzylpenicillin",0.74,IF('Data Entry'!AB518="Cefapirin benzathine",0.41,IF('Data Entry'!AB518="Cefalexin benzathine",0.36,IF('Data Entry'!AB518="Cloxacillin benzathine",0.43,IF('Data Entry'!AB518="Oxacillin benzathine",0.69,IF('Data Entry'!AB518="","","No aplica")))))))</f>
        <v/>
      </c>
      <c r="F515" s="65" t="str">
        <f>IF('Data Entry'!AG518="Benethamine benzylpenicillin",0.65,IF('Data Entry'!AG518="Benzathine benzylpenicillin",0.74,IF('Data Entry'!AG518="Cefapirin benzathine",0.41,IF('Data Entry'!AG518="Cefalexin benzathine",0.36,IF('Data Entry'!AG518="Cloxacillin benzathine",0.43,IF('Data Entry'!AG518="Oxacillin benzathine",0.69,IF('Data Entry'!AG518="","","No aplica")))))))</f>
        <v/>
      </c>
      <c r="G515" s="65" t="str">
        <f>IF('Data Entry'!AJ518="Benethamine benzylpenicillin",0.65,IF('Data Entry'!AJ518="Benzathine benzylpenicillin",0.74,IF('Data Entry'!AJ518="Cefapirin benzathine",0.41,IF('Data Entry'!AJ518="Cefalexin benzathine",0.36,IF('Data Entry'!AJ518="Cloxacillin benzathine",0.43,IF('Data Entry'!AJ518="Oxacillin benzathine",0.69,IF('Data Entry'!AJ518="","","No aplica")))))))</f>
        <v/>
      </c>
      <c r="H515" s="65" t="str">
        <f>IF('Data Entry'!AM518="Benethamine benzylpenicillin",0.65,IF('Data Entry'!AM518="Benzathine benzylpenicillin",0.74,IF('Data Entry'!AM518="Cefapirin benzathine",0.41,IF('Data Entry'!AM518="Cefalexin benzathine",0.36,IF('Data Entry'!AM518="Cloxacillin benzathine",0.43,IF('Data Entry'!AM518="Oxacillin benzathine",0.69,IF('Data Entry'!AM518="","","No aplica")))))))</f>
        <v/>
      </c>
    </row>
    <row r="516" spans="5:8">
      <c r="E516" s="65" t="str">
        <f>IF('Data Entry'!AB519="Benethamine benzylpenicillin",0.65,IF('Data Entry'!AB519="Benzathine benzylpenicillin",0.74,IF('Data Entry'!AB519="Cefapirin benzathine",0.41,IF('Data Entry'!AB519="Cefalexin benzathine",0.36,IF('Data Entry'!AB519="Cloxacillin benzathine",0.43,IF('Data Entry'!AB519="Oxacillin benzathine",0.69,IF('Data Entry'!AB519="","","No aplica")))))))</f>
        <v/>
      </c>
      <c r="F516" s="65" t="str">
        <f>IF('Data Entry'!AG519="Benethamine benzylpenicillin",0.65,IF('Data Entry'!AG519="Benzathine benzylpenicillin",0.74,IF('Data Entry'!AG519="Cefapirin benzathine",0.41,IF('Data Entry'!AG519="Cefalexin benzathine",0.36,IF('Data Entry'!AG519="Cloxacillin benzathine",0.43,IF('Data Entry'!AG519="Oxacillin benzathine",0.69,IF('Data Entry'!AG519="","","No aplica")))))))</f>
        <v/>
      </c>
      <c r="G516" s="65" t="str">
        <f>IF('Data Entry'!AJ519="Benethamine benzylpenicillin",0.65,IF('Data Entry'!AJ519="Benzathine benzylpenicillin",0.74,IF('Data Entry'!AJ519="Cefapirin benzathine",0.41,IF('Data Entry'!AJ519="Cefalexin benzathine",0.36,IF('Data Entry'!AJ519="Cloxacillin benzathine",0.43,IF('Data Entry'!AJ519="Oxacillin benzathine",0.69,IF('Data Entry'!AJ519="","","No aplica")))))))</f>
        <v/>
      </c>
      <c r="H516" s="65" t="str">
        <f>IF('Data Entry'!AM519="Benethamine benzylpenicillin",0.65,IF('Data Entry'!AM519="Benzathine benzylpenicillin",0.74,IF('Data Entry'!AM519="Cefapirin benzathine",0.41,IF('Data Entry'!AM519="Cefalexin benzathine",0.36,IF('Data Entry'!AM519="Cloxacillin benzathine",0.43,IF('Data Entry'!AM519="Oxacillin benzathine",0.69,IF('Data Entry'!AM519="","","No aplica")))))))</f>
        <v/>
      </c>
    </row>
    <row r="517" spans="5:8">
      <c r="E517" s="65" t="str">
        <f>IF('Data Entry'!AB520="Benethamine benzylpenicillin",0.65,IF('Data Entry'!AB520="Benzathine benzylpenicillin",0.74,IF('Data Entry'!AB520="Cefapirin benzathine",0.41,IF('Data Entry'!AB520="Cefalexin benzathine",0.36,IF('Data Entry'!AB520="Cloxacillin benzathine",0.43,IF('Data Entry'!AB520="Oxacillin benzathine",0.69,IF('Data Entry'!AB520="","","No aplica")))))))</f>
        <v/>
      </c>
      <c r="F517" s="65" t="str">
        <f>IF('Data Entry'!AG520="Benethamine benzylpenicillin",0.65,IF('Data Entry'!AG520="Benzathine benzylpenicillin",0.74,IF('Data Entry'!AG520="Cefapirin benzathine",0.41,IF('Data Entry'!AG520="Cefalexin benzathine",0.36,IF('Data Entry'!AG520="Cloxacillin benzathine",0.43,IF('Data Entry'!AG520="Oxacillin benzathine",0.69,IF('Data Entry'!AG520="","","No aplica")))))))</f>
        <v/>
      </c>
      <c r="G517" s="65" t="str">
        <f>IF('Data Entry'!AJ520="Benethamine benzylpenicillin",0.65,IF('Data Entry'!AJ520="Benzathine benzylpenicillin",0.74,IF('Data Entry'!AJ520="Cefapirin benzathine",0.41,IF('Data Entry'!AJ520="Cefalexin benzathine",0.36,IF('Data Entry'!AJ520="Cloxacillin benzathine",0.43,IF('Data Entry'!AJ520="Oxacillin benzathine",0.69,IF('Data Entry'!AJ520="","","No aplica")))))))</f>
        <v/>
      </c>
      <c r="H517" s="65" t="str">
        <f>IF('Data Entry'!AM520="Benethamine benzylpenicillin",0.65,IF('Data Entry'!AM520="Benzathine benzylpenicillin",0.74,IF('Data Entry'!AM520="Cefapirin benzathine",0.41,IF('Data Entry'!AM520="Cefalexin benzathine",0.36,IF('Data Entry'!AM520="Cloxacillin benzathine",0.43,IF('Data Entry'!AM520="Oxacillin benzathine",0.69,IF('Data Entry'!AM520="","","No aplica")))))))</f>
        <v/>
      </c>
    </row>
    <row r="518" spans="5:8">
      <c r="E518" s="65" t="str">
        <f>IF('Data Entry'!AB521="Benethamine benzylpenicillin",0.65,IF('Data Entry'!AB521="Benzathine benzylpenicillin",0.74,IF('Data Entry'!AB521="Cefapirin benzathine",0.41,IF('Data Entry'!AB521="Cefalexin benzathine",0.36,IF('Data Entry'!AB521="Cloxacillin benzathine",0.43,IF('Data Entry'!AB521="Oxacillin benzathine",0.69,IF('Data Entry'!AB521="","","No aplica")))))))</f>
        <v/>
      </c>
      <c r="F518" s="65" t="str">
        <f>IF('Data Entry'!AG521="Benethamine benzylpenicillin",0.65,IF('Data Entry'!AG521="Benzathine benzylpenicillin",0.74,IF('Data Entry'!AG521="Cefapirin benzathine",0.41,IF('Data Entry'!AG521="Cefalexin benzathine",0.36,IF('Data Entry'!AG521="Cloxacillin benzathine",0.43,IF('Data Entry'!AG521="Oxacillin benzathine",0.69,IF('Data Entry'!AG521="","","No aplica")))))))</f>
        <v/>
      </c>
      <c r="G518" s="65" t="str">
        <f>IF('Data Entry'!AJ521="Benethamine benzylpenicillin",0.65,IF('Data Entry'!AJ521="Benzathine benzylpenicillin",0.74,IF('Data Entry'!AJ521="Cefapirin benzathine",0.41,IF('Data Entry'!AJ521="Cefalexin benzathine",0.36,IF('Data Entry'!AJ521="Cloxacillin benzathine",0.43,IF('Data Entry'!AJ521="Oxacillin benzathine",0.69,IF('Data Entry'!AJ521="","","No aplica")))))))</f>
        <v/>
      </c>
      <c r="H518" s="65" t="str">
        <f>IF('Data Entry'!AM521="Benethamine benzylpenicillin",0.65,IF('Data Entry'!AM521="Benzathine benzylpenicillin",0.74,IF('Data Entry'!AM521="Cefapirin benzathine",0.41,IF('Data Entry'!AM521="Cefalexin benzathine",0.36,IF('Data Entry'!AM521="Cloxacillin benzathine",0.43,IF('Data Entry'!AM521="Oxacillin benzathine",0.69,IF('Data Entry'!AM521="","","No aplica")))))))</f>
        <v/>
      </c>
    </row>
    <row r="519" spans="5:8">
      <c r="E519" s="65" t="str">
        <f>IF('Data Entry'!AB522="Benethamine benzylpenicillin",0.65,IF('Data Entry'!AB522="Benzathine benzylpenicillin",0.74,IF('Data Entry'!AB522="Cefapirin benzathine",0.41,IF('Data Entry'!AB522="Cefalexin benzathine",0.36,IF('Data Entry'!AB522="Cloxacillin benzathine",0.43,IF('Data Entry'!AB522="Oxacillin benzathine",0.69,IF('Data Entry'!AB522="","","No aplica")))))))</f>
        <v/>
      </c>
      <c r="F519" s="65" t="str">
        <f>IF('Data Entry'!AG522="Benethamine benzylpenicillin",0.65,IF('Data Entry'!AG522="Benzathine benzylpenicillin",0.74,IF('Data Entry'!AG522="Cefapirin benzathine",0.41,IF('Data Entry'!AG522="Cefalexin benzathine",0.36,IF('Data Entry'!AG522="Cloxacillin benzathine",0.43,IF('Data Entry'!AG522="Oxacillin benzathine",0.69,IF('Data Entry'!AG522="","","No aplica")))))))</f>
        <v/>
      </c>
      <c r="G519" s="65" t="str">
        <f>IF('Data Entry'!AJ522="Benethamine benzylpenicillin",0.65,IF('Data Entry'!AJ522="Benzathine benzylpenicillin",0.74,IF('Data Entry'!AJ522="Cefapirin benzathine",0.41,IF('Data Entry'!AJ522="Cefalexin benzathine",0.36,IF('Data Entry'!AJ522="Cloxacillin benzathine",0.43,IF('Data Entry'!AJ522="Oxacillin benzathine",0.69,IF('Data Entry'!AJ522="","","No aplica")))))))</f>
        <v/>
      </c>
      <c r="H519" s="65" t="str">
        <f>IF('Data Entry'!AM522="Benethamine benzylpenicillin",0.65,IF('Data Entry'!AM522="Benzathine benzylpenicillin",0.74,IF('Data Entry'!AM522="Cefapirin benzathine",0.41,IF('Data Entry'!AM522="Cefalexin benzathine",0.36,IF('Data Entry'!AM522="Cloxacillin benzathine",0.43,IF('Data Entry'!AM522="Oxacillin benzathine",0.69,IF('Data Entry'!AM522="","","No aplica")))))))</f>
        <v/>
      </c>
    </row>
    <row r="520" spans="5:8">
      <c r="E520" s="65" t="str">
        <f>IF('Data Entry'!AB523="Benethamine benzylpenicillin",0.65,IF('Data Entry'!AB523="Benzathine benzylpenicillin",0.74,IF('Data Entry'!AB523="Cefapirin benzathine",0.41,IF('Data Entry'!AB523="Cefalexin benzathine",0.36,IF('Data Entry'!AB523="Cloxacillin benzathine",0.43,IF('Data Entry'!AB523="Oxacillin benzathine",0.69,IF('Data Entry'!AB523="","","No aplica")))))))</f>
        <v/>
      </c>
      <c r="F520" s="65" t="str">
        <f>IF('Data Entry'!AG523="Benethamine benzylpenicillin",0.65,IF('Data Entry'!AG523="Benzathine benzylpenicillin",0.74,IF('Data Entry'!AG523="Cefapirin benzathine",0.41,IF('Data Entry'!AG523="Cefalexin benzathine",0.36,IF('Data Entry'!AG523="Cloxacillin benzathine",0.43,IF('Data Entry'!AG523="Oxacillin benzathine",0.69,IF('Data Entry'!AG523="","","No aplica")))))))</f>
        <v/>
      </c>
      <c r="G520" s="65" t="str">
        <f>IF('Data Entry'!AJ523="Benethamine benzylpenicillin",0.65,IF('Data Entry'!AJ523="Benzathine benzylpenicillin",0.74,IF('Data Entry'!AJ523="Cefapirin benzathine",0.41,IF('Data Entry'!AJ523="Cefalexin benzathine",0.36,IF('Data Entry'!AJ523="Cloxacillin benzathine",0.43,IF('Data Entry'!AJ523="Oxacillin benzathine",0.69,IF('Data Entry'!AJ523="","","No aplica")))))))</f>
        <v/>
      </c>
      <c r="H520" s="65" t="str">
        <f>IF('Data Entry'!AM523="Benethamine benzylpenicillin",0.65,IF('Data Entry'!AM523="Benzathine benzylpenicillin",0.74,IF('Data Entry'!AM523="Cefapirin benzathine",0.41,IF('Data Entry'!AM523="Cefalexin benzathine",0.36,IF('Data Entry'!AM523="Cloxacillin benzathine",0.43,IF('Data Entry'!AM523="Oxacillin benzathine",0.69,IF('Data Entry'!AM523="","","No aplica")))))))</f>
        <v/>
      </c>
    </row>
    <row r="521" spans="5:8">
      <c r="E521" s="65" t="str">
        <f>IF('Data Entry'!AB524="Benethamine benzylpenicillin",0.65,IF('Data Entry'!AB524="Benzathine benzylpenicillin",0.74,IF('Data Entry'!AB524="Cefapirin benzathine",0.41,IF('Data Entry'!AB524="Cefalexin benzathine",0.36,IF('Data Entry'!AB524="Cloxacillin benzathine",0.43,IF('Data Entry'!AB524="Oxacillin benzathine",0.69,IF('Data Entry'!AB524="","","No aplica")))))))</f>
        <v/>
      </c>
      <c r="F521" s="65" t="str">
        <f>IF('Data Entry'!AG524="Benethamine benzylpenicillin",0.65,IF('Data Entry'!AG524="Benzathine benzylpenicillin",0.74,IF('Data Entry'!AG524="Cefapirin benzathine",0.41,IF('Data Entry'!AG524="Cefalexin benzathine",0.36,IF('Data Entry'!AG524="Cloxacillin benzathine",0.43,IF('Data Entry'!AG524="Oxacillin benzathine",0.69,IF('Data Entry'!AG524="","","No aplica")))))))</f>
        <v/>
      </c>
      <c r="G521" s="65" t="str">
        <f>IF('Data Entry'!AJ524="Benethamine benzylpenicillin",0.65,IF('Data Entry'!AJ524="Benzathine benzylpenicillin",0.74,IF('Data Entry'!AJ524="Cefapirin benzathine",0.41,IF('Data Entry'!AJ524="Cefalexin benzathine",0.36,IF('Data Entry'!AJ524="Cloxacillin benzathine",0.43,IF('Data Entry'!AJ524="Oxacillin benzathine",0.69,IF('Data Entry'!AJ524="","","No aplica")))))))</f>
        <v/>
      </c>
      <c r="H521" s="65" t="str">
        <f>IF('Data Entry'!AM524="Benethamine benzylpenicillin",0.65,IF('Data Entry'!AM524="Benzathine benzylpenicillin",0.74,IF('Data Entry'!AM524="Cefapirin benzathine",0.41,IF('Data Entry'!AM524="Cefalexin benzathine",0.36,IF('Data Entry'!AM524="Cloxacillin benzathine",0.43,IF('Data Entry'!AM524="Oxacillin benzathine",0.69,IF('Data Entry'!AM524="","","No aplica")))))))</f>
        <v/>
      </c>
    </row>
    <row r="522" spans="5:8">
      <c r="E522" s="65" t="str">
        <f>IF('Data Entry'!AB525="Benethamine benzylpenicillin",0.65,IF('Data Entry'!AB525="Benzathine benzylpenicillin",0.74,IF('Data Entry'!AB525="Cefapirin benzathine",0.41,IF('Data Entry'!AB525="Cefalexin benzathine",0.36,IF('Data Entry'!AB525="Cloxacillin benzathine",0.43,IF('Data Entry'!AB525="Oxacillin benzathine",0.69,IF('Data Entry'!AB525="","","No aplica")))))))</f>
        <v/>
      </c>
      <c r="F522" s="65" t="str">
        <f>IF('Data Entry'!AG525="Benethamine benzylpenicillin",0.65,IF('Data Entry'!AG525="Benzathine benzylpenicillin",0.74,IF('Data Entry'!AG525="Cefapirin benzathine",0.41,IF('Data Entry'!AG525="Cefalexin benzathine",0.36,IF('Data Entry'!AG525="Cloxacillin benzathine",0.43,IF('Data Entry'!AG525="Oxacillin benzathine",0.69,IF('Data Entry'!AG525="","","No aplica")))))))</f>
        <v/>
      </c>
      <c r="G522" s="65" t="str">
        <f>IF('Data Entry'!AJ525="Benethamine benzylpenicillin",0.65,IF('Data Entry'!AJ525="Benzathine benzylpenicillin",0.74,IF('Data Entry'!AJ525="Cefapirin benzathine",0.41,IF('Data Entry'!AJ525="Cefalexin benzathine",0.36,IF('Data Entry'!AJ525="Cloxacillin benzathine",0.43,IF('Data Entry'!AJ525="Oxacillin benzathine",0.69,IF('Data Entry'!AJ525="","","No aplica")))))))</f>
        <v/>
      </c>
      <c r="H522" s="65" t="str">
        <f>IF('Data Entry'!AM525="Benethamine benzylpenicillin",0.65,IF('Data Entry'!AM525="Benzathine benzylpenicillin",0.74,IF('Data Entry'!AM525="Cefapirin benzathine",0.41,IF('Data Entry'!AM525="Cefalexin benzathine",0.36,IF('Data Entry'!AM525="Cloxacillin benzathine",0.43,IF('Data Entry'!AM525="Oxacillin benzathine",0.69,IF('Data Entry'!AM525="","","No aplica")))))))</f>
        <v/>
      </c>
    </row>
    <row r="523" spans="5:8">
      <c r="E523" s="65" t="str">
        <f>IF('Data Entry'!AB526="Benethamine benzylpenicillin",0.65,IF('Data Entry'!AB526="Benzathine benzylpenicillin",0.74,IF('Data Entry'!AB526="Cefapirin benzathine",0.41,IF('Data Entry'!AB526="Cefalexin benzathine",0.36,IF('Data Entry'!AB526="Cloxacillin benzathine",0.43,IF('Data Entry'!AB526="Oxacillin benzathine",0.69,IF('Data Entry'!AB526="","","No aplica")))))))</f>
        <v/>
      </c>
      <c r="F523" s="65" t="str">
        <f>IF('Data Entry'!AG526="Benethamine benzylpenicillin",0.65,IF('Data Entry'!AG526="Benzathine benzylpenicillin",0.74,IF('Data Entry'!AG526="Cefapirin benzathine",0.41,IF('Data Entry'!AG526="Cefalexin benzathine",0.36,IF('Data Entry'!AG526="Cloxacillin benzathine",0.43,IF('Data Entry'!AG526="Oxacillin benzathine",0.69,IF('Data Entry'!AG526="","","No aplica")))))))</f>
        <v/>
      </c>
      <c r="G523" s="65" t="str">
        <f>IF('Data Entry'!AJ526="Benethamine benzylpenicillin",0.65,IF('Data Entry'!AJ526="Benzathine benzylpenicillin",0.74,IF('Data Entry'!AJ526="Cefapirin benzathine",0.41,IF('Data Entry'!AJ526="Cefalexin benzathine",0.36,IF('Data Entry'!AJ526="Cloxacillin benzathine",0.43,IF('Data Entry'!AJ526="Oxacillin benzathine",0.69,IF('Data Entry'!AJ526="","","No aplica")))))))</f>
        <v/>
      </c>
      <c r="H523" s="65" t="str">
        <f>IF('Data Entry'!AM526="Benethamine benzylpenicillin",0.65,IF('Data Entry'!AM526="Benzathine benzylpenicillin",0.74,IF('Data Entry'!AM526="Cefapirin benzathine",0.41,IF('Data Entry'!AM526="Cefalexin benzathine",0.36,IF('Data Entry'!AM526="Cloxacillin benzathine",0.43,IF('Data Entry'!AM526="Oxacillin benzathine",0.69,IF('Data Entry'!AM526="","","No aplica")))))))</f>
        <v/>
      </c>
    </row>
    <row r="524" spans="5:8">
      <c r="E524" s="65" t="str">
        <f>IF('Data Entry'!AB527="Benethamine benzylpenicillin",0.65,IF('Data Entry'!AB527="Benzathine benzylpenicillin",0.74,IF('Data Entry'!AB527="Cefapirin benzathine",0.41,IF('Data Entry'!AB527="Cefalexin benzathine",0.36,IF('Data Entry'!AB527="Cloxacillin benzathine",0.43,IF('Data Entry'!AB527="Oxacillin benzathine",0.69,IF('Data Entry'!AB527="","","No aplica")))))))</f>
        <v/>
      </c>
      <c r="F524" s="65" t="str">
        <f>IF('Data Entry'!AG527="Benethamine benzylpenicillin",0.65,IF('Data Entry'!AG527="Benzathine benzylpenicillin",0.74,IF('Data Entry'!AG527="Cefapirin benzathine",0.41,IF('Data Entry'!AG527="Cefalexin benzathine",0.36,IF('Data Entry'!AG527="Cloxacillin benzathine",0.43,IF('Data Entry'!AG527="Oxacillin benzathine",0.69,IF('Data Entry'!AG527="","","No aplica")))))))</f>
        <v/>
      </c>
      <c r="G524" s="65" t="str">
        <f>IF('Data Entry'!AJ527="Benethamine benzylpenicillin",0.65,IF('Data Entry'!AJ527="Benzathine benzylpenicillin",0.74,IF('Data Entry'!AJ527="Cefapirin benzathine",0.41,IF('Data Entry'!AJ527="Cefalexin benzathine",0.36,IF('Data Entry'!AJ527="Cloxacillin benzathine",0.43,IF('Data Entry'!AJ527="Oxacillin benzathine",0.69,IF('Data Entry'!AJ527="","","No aplica")))))))</f>
        <v/>
      </c>
      <c r="H524" s="65" t="str">
        <f>IF('Data Entry'!AM527="Benethamine benzylpenicillin",0.65,IF('Data Entry'!AM527="Benzathine benzylpenicillin",0.74,IF('Data Entry'!AM527="Cefapirin benzathine",0.41,IF('Data Entry'!AM527="Cefalexin benzathine",0.36,IF('Data Entry'!AM527="Cloxacillin benzathine",0.43,IF('Data Entry'!AM527="Oxacillin benzathine",0.69,IF('Data Entry'!AM527="","","No aplica")))))))</f>
        <v/>
      </c>
    </row>
    <row r="525" spans="5:8">
      <c r="E525" s="65" t="str">
        <f>IF('Data Entry'!AB528="Benethamine benzylpenicillin",0.65,IF('Data Entry'!AB528="Benzathine benzylpenicillin",0.74,IF('Data Entry'!AB528="Cefapirin benzathine",0.41,IF('Data Entry'!AB528="Cefalexin benzathine",0.36,IF('Data Entry'!AB528="Cloxacillin benzathine",0.43,IF('Data Entry'!AB528="Oxacillin benzathine",0.69,IF('Data Entry'!AB528="","","No aplica")))))))</f>
        <v/>
      </c>
      <c r="F525" s="65" t="str">
        <f>IF('Data Entry'!AG528="Benethamine benzylpenicillin",0.65,IF('Data Entry'!AG528="Benzathine benzylpenicillin",0.74,IF('Data Entry'!AG528="Cefapirin benzathine",0.41,IF('Data Entry'!AG528="Cefalexin benzathine",0.36,IF('Data Entry'!AG528="Cloxacillin benzathine",0.43,IF('Data Entry'!AG528="Oxacillin benzathine",0.69,IF('Data Entry'!AG528="","","No aplica")))))))</f>
        <v/>
      </c>
      <c r="G525" s="65" t="str">
        <f>IF('Data Entry'!AJ528="Benethamine benzylpenicillin",0.65,IF('Data Entry'!AJ528="Benzathine benzylpenicillin",0.74,IF('Data Entry'!AJ528="Cefapirin benzathine",0.41,IF('Data Entry'!AJ528="Cefalexin benzathine",0.36,IF('Data Entry'!AJ528="Cloxacillin benzathine",0.43,IF('Data Entry'!AJ528="Oxacillin benzathine",0.69,IF('Data Entry'!AJ528="","","No aplica")))))))</f>
        <v/>
      </c>
      <c r="H525" s="65" t="str">
        <f>IF('Data Entry'!AM528="Benethamine benzylpenicillin",0.65,IF('Data Entry'!AM528="Benzathine benzylpenicillin",0.74,IF('Data Entry'!AM528="Cefapirin benzathine",0.41,IF('Data Entry'!AM528="Cefalexin benzathine",0.36,IF('Data Entry'!AM528="Cloxacillin benzathine",0.43,IF('Data Entry'!AM528="Oxacillin benzathine",0.69,IF('Data Entry'!AM528="","","No aplica")))))))</f>
        <v/>
      </c>
    </row>
    <row r="526" spans="5:8">
      <c r="E526" s="65" t="str">
        <f>IF('Data Entry'!AB529="Benethamine benzylpenicillin",0.65,IF('Data Entry'!AB529="Benzathine benzylpenicillin",0.74,IF('Data Entry'!AB529="Cefapirin benzathine",0.41,IF('Data Entry'!AB529="Cefalexin benzathine",0.36,IF('Data Entry'!AB529="Cloxacillin benzathine",0.43,IF('Data Entry'!AB529="Oxacillin benzathine",0.69,IF('Data Entry'!AB529="","","No aplica")))))))</f>
        <v/>
      </c>
      <c r="F526" s="65" t="str">
        <f>IF('Data Entry'!AG529="Benethamine benzylpenicillin",0.65,IF('Data Entry'!AG529="Benzathine benzylpenicillin",0.74,IF('Data Entry'!AG529="Cefapirin benzathine",0.41,IF('Data Entry'!AG529="Cefalexin benzathine",0.36,IF('Data Entry'!AG529="Cloxacillin benzathine",0.43,IF('Data Entry'!AG529="Oxacillin benzathine",0.69,IF('Data Entry'!AG529="","","No aplica")))))))</f>
        <v/>
      </c>
      <c r="G526" s="65" t="str">
        <f>IF('Data Entry'!AJ529="Benethamine benzylpenicillin",0.65,IF('Data Entry'!AJ529="Benzathine benzylpenicillin",0.74,IF('Data Entry'!AJ529="Cefapirin benzathine",0.41,IF('Data Entry'!AJ529="Cefalexin benzathine",0.36,IF('Data Entry'!AJ529="Cloxacillin benzathine",0.43,IF('Data Entry'!AJ529="Oxacillin benzathine",0.69,IF('Data Entry'!AJ529="","","No aplica")))))))</f>
        <v/>
      </c>
      <c r="H526" s="65" t="str">
        <f>IF('Data Entry'!AM529="Benethamine benzylpenicillin",0.65,IF('Data Entry'!AM529="Benzathine benzylpenicillin",0.74,IF('Data Entry'!AM529="Cefapirin benzathine",0.41,IF('Data Entry'!AM529="Cefalexin benzathine",0.36,IF('Data Entry'!AM529="Cloxacillin benzathine",0.43,IF('Data Entry'!AM529="Oxacillin benzathine",0.69,IF('Data Entry'!AM529="","","No aplica")))))))</f>
        <v/>
      </c>
    </row>
    <row r="527" spans="5:8">
      <c r="E527" s="65" t="str">
        <f>IF('Data Entry'!AB530="Benethamine benzylpenicillin",0.65,IF('Data Entry'!AB530="Benzathine benzylpenicillin",0.74,IF('Data Entry'!AB530="Cefapirin benzathine",0.41,IF('Data Entry'!AB530="Cefalexin benzathine",0.36,IF('Data Entry'!AB530="Cloxacillin benzathine",0.43,IF('Data Entry'!AB530="Oxacillin benzathine",0.69,IF('Data Entry'!AB530="","","No aplica")))))))</f>
        <v/>
      </c>
      <c r="F527" s="65" t="str">
        <f>IF('Data Entry'!AG530="Benethamine benzylpenicillin",0.65,IF('Data Entry'!AG530="Benzathine benzylpenicillin",0.74,IF('Data Entry'!AG530="Cefapirin benzathine",0.41,IF('Data Entry'!AG530="Cefalexin benzathine",0.36,IF('Data Entry'!AG530="Cloxacillin benzathine",0.43,IF('Data Entry'!AG530="Oxacillin benzathine",0.69,IF('Data Entry'!AG530="","","No aplica")))))))</f>
        <v/>
      </c>
      <c r="G527" s="65" t="str">
        <f>IF('Data Entry'!AJ530="Benethamine benzylpenicillin",0.65,IF('Data Entry'!AJ530="Benzathine benzylpenicillin",0.74,IF('Data Entry'!AJ530="Cefapirin benzathine",0.41,IF('Data Entry'!AJ530="Cefalexin benzathine",0.36,IF('Data Entry'!AJ530="Cloxacillin benzathine",0.43,IF('Data Entry'!AJ530="Oxacillin benzathine",0.69,IF('Data Entry'!AJ530="","","No aplica")))))))</f>
        <v/>
      </c>
      <c r="H527" s="65" t="str">
        <f>IF('Data Entry'!AM530="Benethamine benzylpenicillin",0.65,IF('Data Entry'!AM530="Benzathine benzylpenicillin",0.74,IF('Data Entry'!AM530="Cefapirin benzathine",0.41,IF('Data Entry'!AM530="Cefalexin benzathine",0.36,IF('Data Entry'!AM530="Cloxacillin benzathine",0.43,IF('Data Entry'!AM530="Oxacillin benzathine",0.69,IF('Data Entry'!AM530="","","No aplica")))))))</f>
        <v/>
      </c>
    </row>
    <row r="528" spans="5:8">
      <c r="E528" s="65" t="str">
        <f>IF('Data Entry'!AB531="Benethamine benzylpenicillin",0.65,IF('Data Entry'!AB531="Benzathine benzylpenicillin",0.74,IF('Data Entry'!AB531="Cefapirin benzathine",0.41,IF('Data Entry'!AB531="Cefalexin benzathine",0.36,IF('Data Entry'!AB531="Cloxacillin benzathine",0.43,IF('Data Entry'!AB531="Oxacillin benzathine",0.69,IF('Data Entry'!AB531="","","No aplica")))))))</f>
        <v/>
      </c>
      <c r="F528" s="65" t="str">
        <f>IF('Data Entry'!AG531="Benethamine benzylpenicillin",0.65,IF('Data Entry'!AG531="Benzathine benzylpenicillin",0.74,IF('Data Entry'!AG531="Cefapirin benzathine",0.41,IF('Data Entry'!AG531="Cefalexin benzathine",0.36,IF('Data Entry'!AG531="Cloxacillin benzathine",0.43,IF('Data Entry'!AG531="Oxacillin benzathine",0.69,IF('Data Entry'!AG531="","","No aplica")))))))</f>
        <v/>
      </c>
      <c r="G528" s="65" t="str">
        <f>IF('Data Entry'!AJ531="Benethamine benzylpenicillin",0.65,IF('Data Entry'!AJ531="Benzathine benzylpenicillin",0.74,IF('Data Entry'!AJ531="Cefapirin benzathine",0.41,IF('Data Entry'!AJ531="Cefalexin benzathine",0.36,IF('Data Entry'!AJ531="Cloxacillin benzathine",0.43,IF('Data Entry'!AJ531="Oxacillin benzathine",0.69,IF('Data Entry'!AJ531="","","No aplica")))))))</f>
        <v/>
      </c>
      <c r="H528" s="65" t="str">
        <f>IF('Data Entry'!AM531="Benethamine benzylpenicillin",0.65,IF('Data Entry'!AM531="Benzathine benzylpenicillin",0.74,IF('Data Entry'!AM531="Cefapirin benzathine",0.41,IF('Data Entry'!AM531="Cefalexin benzathine",0.36,IF('Data Entry'!AM531="Cloxacillin benzathine",0.43,IF('Data Entry'!AM531="Oxacillin benzathine",0.69,IF('Data Entry'!AM531="","","No aplica")))))))</f>
        <v/>
      </c>
    </row>
    <row r="529" spans="5:8">
      <c r="E529" s="65" t="str">
        <f>IF('Data Entry'!AB532="Benethamine benzylpenicillin",0.65,IF('Data Entry'!AB532="Benzathine benzylpenicillin",0.74,IF('Data Entry'!AB532="Cefapirin benzathine",0.41,IF('Data Entry'!AB532="Cefalexin benzathine",0.36,IF('Data Entry'!AB532="Cloxacillin benzathine",0.43,IF('Data Entry'!AB532="Oxacillin benzathine",0.69,IF('Data Entry'!AB532="","","No aplica")))))))</f>
        <v/>
      </c>
      <c r="F529" s="65" t="str">
        <f>IF('Data Entry'!AG532="Benethamine benzylpenicillin",0.65,IF('Data Entry'!AG532="Benzathine benzylpenicillin",0.74,IF('Data Entry'!AG532="Cefapirin benzathine",0.41,IF('Data Entry'!AG532="Cefalexin benzathine",0.36,IF('Data Entry'!AG532="Cloxacillin benzathine",0.43,IF('Data Entry'!AG532="Oxacillin benzathine",0.69,IF('Data Entry'!AG532="","","No aplica")))))))</f>
        <v/>
      </c>
      <c r="G529" s="65" t="str">
        <f>IF('Data Entry'!AJ532="Benethamine benzylpenicillin",0.65,IF('Data Entry'!AJ532="Benzathine benzylpenicillin",0.74,IF('Data Entry'!AJ532="Cefapirin benzathine",0.41,IF('Data Entry'!AJ532="Cefalexin benzathine",0.36,IF('Data Entry'!AJ532="Cloxacillin benzathine",0.43,IF('Data Entry'!AJ532="Oxacillin benzathine",0.69,IF('Data Entry'!AJ532="","","No aplica")))))))</f>
        <v/>
      </c>
      <c r="H529" s="65" t="str">
        <f>IF('Data Entry'!AM532="Benethamine benzylpenicillin",0.65,IF('Data Entry'!AM532="Benzathine benzylpenicillin",0.74,IF('Data Entry'!AM532="Cefapirin benzathine",0.41,IF('Data Entry'!AM532="Cefalexin benzathine",0.36,IF('Data Entry'!AM532="Cloxacillin benzathine",0.43,IF('Data Entry'!AM532="Oxacillin benzathine",0.69,IF('Data Entry'!AM532="","","No aplica")))))))</f>
        <v/>
      </c>
    </row>
    <row r="530" spans="5:8">
      <c r="E530" s="65" t="str">
        <f>IF('Data Entry'!AB533="Benethamine benzylpenicillin",0.65,IF('Data Entry'!AB533="Benzathine benzylpenicillin",0.74,IF('Data Entry'!AB533="Cefapirin benzathine",0.41,IF('Data Entry'!AB533="Cefalexin benzathine",0.36,IF('Data Entry'!AB533="Cloxacillin benzathine",0.43,IF('Data Entry'!AB533="Oxacillin benzathine",0.69,IF('Data Entry'!AB533="","","No aplica")))))))</f>
        <v/>
      </c>
      <c r="F530" s="65" t="str">
        <f>IF('Data Entry'!AG533="Benethamine benzylpenicillin",0.65,IF('Data Entry'!AG533="Benzathine benzylpenicillin",0.74,IF('Data Entry'!AG533="Cefapirin benzathine",0.41,IF('Data Entry'!AG533="Cefalexin benzathine",0.36,IF('Data Entry'!AG533="Cloxacillin benzathine",0.43,IF('Data Entry'!AG533="Oxacillin benzathine",0.69,IF('Data Entry'!AG533="","","No aplica")))))))</f>
        <v/>
      </c>
      <c r="G530" s="65" t="str">
        <f>IF('Data Entry'!AJ533="Benethamine benzylpenicillin",0.65,IF('Data Entry'!AJ533="Benzathine benzylpenicillin",0.74,IF('Data Entry'!AJ533="Cefapirin benzathine",0.41,IF('Data Entry'!AJ533="Cefalexin benzathine",0.36,IF('Data Entry'!AJ533="Cloxacillin benzathine",0.43,IF('Data Entry'!AJ533="Oxacillin benzathine",0.69,IF('Data Entry'!AJ533="","","No aplica")))))))</f>
        <v/>
      </c>
      <c r="H530" s="65" t="str">
        <f>IF('Data Entry'!AM533="Benethamine benzylpenicillin",0.65,IF('Data Entry'!AM533="Benzathine benzylpenicillin",0.74,IF('Data Entry'!AM533="Cefapirin benzathine",0.41,IF('Data Entry'!AM533="Cefalexin benzathine",0.36,IF('Data Entry'!AM533="Cloxacillin benzathine",0.43,IF('Data Entry'!AM533="Oxacillin benzathine",0.69,IF('Data Entry'!AM533="","","No aplica")))))))</f>
        <v/>
      </c>
    </row>
    <row r="531" spans="5:8">
      <c r="E531" s="65" t="str">
        <f>IF('Data Entry'!AB534="Benethamine benzylpenicillin",0.65,IF('Data Entry'!AB534="Benzathine benzylpenicillin",0.74,IF('Data Entry'!AB534="Cefapirin benzathine",0.41,IF('Data Entry'!AB534="Cefalexin benzathine",0.36,IF('Data Entry'!AB534="Cloxacillin benzathine",0.43,IF('Data Entry'!AB534="Oxacillin benzathine",0.69,IF('Data Entry'!AB534="","","No aplica")))))))</f>
        <v/>
      </c>
      <c r="F531" s="65" t="str">
        <f>IF('Data Entry'!AG534="Benethamine benzylpenicillin",0.65,IF('Data Entry'!AG534="Benzathine benzylpenicillin",0.74,IF('Data Entry'!AG534="Cefapirin benzathine",0.41,IF('Data Entry'!AG534="Cefalexin benzathine",0.36,IF('Data Entry'!AG534="Cloxacillin benzathine",0.43,IF('Data Entry'!AG534="Oxacillin benzathine",0.69,IF('Data Entry'!AG534="","","No aplica")))))))</f>
        <v/>
      </c>
      <c r="G531" s="65" t="str">
        <f>IF('Data Entry'!AJ534="Benethamine benzylpenicillin",0.65,IF('Data Entry'!AJ534="Benzathine benzylpenicillin",0.74,IF('Data Entry'!AJ534="Cefapirin benzathine",0.41,IF('Data Entry'!AJ534="Cefalexin benzathine",0.36,IF('Data Entry'!AJ534="Cloxacillin benzathine",0.43,IF('Data Entry'!AJ534="Oxacillin benzathine",0.69,IF('Data Entry'!AJ534="","","No aplica")))))))</f>
        <v/>
      </c>
      <c r="H531" s="65" t="str">
        <f>IF('Data Entry'!AM534="Benethamine benzylpenicillin",0.65,IF('Data Entry'!AM534="Benzathine benzylpenicillin",0.74,IF('Data Entry'!AM534="Cefapirin benzathine",0.41,IF('Data Entry'!AM534="Cefalexin benzathine",0.36,IF('Data Entry'!AM534="Cloxacillin benzathine",0.43,IF('Data Entry'!AM534="Oxacillin benzathine",0.69,IF('Data Entry'!AM534="","","No aplica")))))))</f>
        <v/>
      </c>
    </row>
    <row r="532" spans="5:8">
      <c r="E532" s="65" t="str">
        <f>IF('Data Entry'!AB535="Benethamine benzylpenicillin",0.65,IF('Data Entry'!AB535="Benzathine benzylpenicillin",0.74,IF('Data Entry'!AB535="Cefapirin benzathine",0.41,IF('Data Entry'!AB535="Cefalexin benzathine",0.36,IF('Data Entry'!AB535="Cloxacillin benzathine",0.43,IF('Data Entry'!AB535="Oxacillin benzathine",0.69,IF('Data Entry'!AB535="","","No aplica")))))))</f>
        <v/>
      </c>
      <c r="F532" s="65" t="str">
        <f>IF('Data Entry'!AG535="Benethamine benzylpenicillin",0.65,IF('Data Entry'!AG535="Benzathine benzylpenicillin",0.74,IF('Data Entry'!AG535="Cefapirin benzathine",0.41,IF('Data Entry'!AG535="Cefalexin benzathine",0.36,IF('Data Entry'!AG535="Cloxacillin benzathine",0.43,IF('Data Entry'!AG535="Oxacillin benzathine",0.69,IF('Data Entry'!AG535="","","No aplica")))))))</f>
        <v/>
      </c>
      <c r="G532" s="65" t="str">
        <f>IF('Data Entry'!AJ535="Benethamine benzylpenicillin",0.65,IF('Data Entry'!AJ535="Benzathine benzylpenicillin",0.74,IF('Data Entry'!AJ535="Cefapirin benzathine",0.41,IF('Data Entry'!AJ535="Cefalexin benzathine",0.36,IF('Data Entry'!AJ535="Cloxacillin benzathine",0.43,IF('Data Entry'!AJ535="Oxacillin benzathine",0.69,IF('Data Entry'!AJ535="","","No aplica")))))))</f>
        <v/>
      </c>
      <c r="H532" s="65" t="str">
        <f>IF('Data Entry'!AM535="Benethamine benzylpenicillin",0.65,IF('Data Entry'!AM535="Benzathine benzylpenicillin",0.74,IF('Data Entry'!AM535="Cefapirin benzathine",0.41,IF('Data Entry'!AM535="Cefalexin benzathine",0.36,IF('Data Entry'!AM535="Cloxacillin benzathine",0.43,IF('Data Entry'!AM535="Oxacillin benzathine",0.69,IF('Data Entry'!AM535="","","No aplica")))))))</f>
        <v/>
      </c>
    </row>
    <row r="533" spans="5:8">
      <c r="E533" s="65" t="str">
        <f>IF('Data Entry'!AB536="Benethamine benzylpenicillin",0.65,IF('Data Entry'!AB536="Benzathine benzylpenicillin",0.74,IF('Data Entry'!AB536="Cefapirin benzathine",0.41,IF('Data Entry'!AB536="Cefalexin benzathine",0.36,IF('Data Entry'!AB536="Cloxacillin benzathine",0.43,IF('Data Entry'!AB536="Oxacillin benzathine",0.69,IF('Data Entry'!AB536="","","No aplica")))))))</f>
        <v/>
      </c>
      <c r="F533" s="65" t="str">
        <f>IF('Data Entry'!AG536="Benethamine benzylpenicillin",0.65,IF('Data Entry'!AG536="Benzathine benzylpenicillin",0.74,IF('Data Entry'!AG536="Cefapirin benzathine",0.41,IF('Data Entry'!AG536="Cefalexin benzathine",0.36,IF('Data Entry'!AG536="Cloxacillin benzathine",0.43,IF('Data Entry'!AG536="Oxacillin benzathine",0.69,IF('Data Entry'!AG536="","","No aplica")))))))</f>
        <v/>
      </c>
      <c r="G533" s="65" t="str">
        <f>IF('Data Entry'!AJ536="Benethamine benzylpenicillin",0.65,IF('Data Entry'!AJ536="Benzathine benzylpenicillin",0.74,IF('Data Entry'!AJ536="Cefapirin benzathine",0.41,IF('Data Entry'!AJ536="Cefalexin benzathine",0.36,IF('Data Entry'!AJ536="Cloxacillin benzathine",0.43,IF('Data Entry'!AJ536="Oxacillin benzathine",0.69,IF('Data Entry'!AJ536="","","No aplica")))))))</f>
        <v/>
      </c>
      <c r="H533" s="65" t="str">
        <f>IF('Data Entry'!AM536="Benethamine benzylpenicillin",0.65,IF('Data Entry'!AM536="Benzathine benzylpenicillin",0.74,IF('Data Entry'!AM536="Cefapirin benzathine",0.41,IF('Data Entry'!AM536="Cefalexin benzathine",0.36,IF('Data Entry'!AM536="Cloxacillin benzathine",0.43,IF('Data Entry'!AM536="Oxacillin benzathine",0.69,IF('Data Entry'!AM536="","","No aplica")))))))</f>
        <v/>
      </c>
    </row>
    <row r="534" spans="5:8">
      <c r="E534" s="65" t="str">
        <f>IF('Data Entry'!AB537="Benethamine benzylpenicillin",0.65,IF('Data Entry'!AB537="Benzathine benzylpenicillin",0.74,IF('Data Entry'!AB537="Cefapirin benzathine",0.41,IF('Data Entry'!AB537="Cefalexin benzathine",0.36,IF('Data Entry'!AB537="Cloxacillin benzathine",0.43,IF('Data Entry'!AB537="Oxacillin benzathine",0.69,IF('Data Entry'!AB537="","","No aplica")))))))</f>
        <v/>
      </c>
      <c r="F534" s="65" t="str">
        <f>IF('Data Entry'!AG537="Benethamine benzylpenicillin",0.65,IF('Data Entry'!AG537="Benzathine benzylpenicillin",0.74,IF('Data Entry'!AG537="Cefapirin benzathine",0.41,IF('Data Entry'!AG537="Cefalexin benzathine",0.36,IF('Data Entry'!AG537="Cloxacillin benzathine",0.43,IF('Data Entry'!AG537="Oxacillin benzathine",0.69,IF('Data Entry'!AG537="","","No aplica")))))))</f>
        <v/>
      </c>
      <c r="G534" s="65" t="str">
        <f>IF('Data Entry'!AJ537="Benethamine benzylpenicillin",0.65,IF('Data Entry'!AJ537="Benzathine benzylpenicillin",0.74,IF('Data Entry'!AJ537="Cefapirin benzathine",0.41,IF('Data Entry'!AJ537="Cefalexin benzathine",0.36,IF('Data Entry'!AJ537="Cloxacillin benzathine",0.43,IF('Data Entry'!AJ537="Oxacillin benzathine",0.69,IF('Data Entry'!AJ537="","","No aplica")))))))</f>
        <v/>
      </c>
      <c r="H534" s="65" t="str">
        <f>IF('Data Entry'!AM537="Benethamine benzylpenicillin",0.65,IF('Data Entry'!AM537="Benzathine benzylpenicillin",0.74,IF('Data Entry'!AM537="Cefapirin benzathine",0.41,IF('Data Entry'!AM537="Cefalexin benzathine",0.36,IF('Data Entry'!AM537="Cloxacillin benzathine",0.43,IF('Data Entry'!AM537="Oxacillin benzathine",0.69,IF('Data Entry'!AM537="","","No aplica")))))))</f>
        <v/>
      </c>
    </row>
    <row r="535" spans="5:8">
      <c r="E535" s="65" t="str">
        <f>IF('Data Entry'!AB538="Benethamine benzylpenicillin",0.65,IF('Data Entry'!AB538="Benzathine benzylpenicillin",0.74,IF('Data Entry'!AB538="Cefapirin benzathine",0.41,IF('Data Entry'!AB538="Cefalexin benzathine",0.36,IF('Data Entry'!AB538="Cloxacillin benzathine",0.43,IF('Data Entry'!AB538="Oxacillin benzathine",0.69,IF('Data Entry'!AB538="","","No aplica")))))))</f>
        <v/>
      </c>
      <c r="F535" s="65" t="str">
        <f>IF('Data Entry'!AG538="Benethamine benzylpenicillin",0.65,IF('Data Entry'!AG538="Benzathine benzylpenicillin",0.74,IF('Data Entry'!AG538="Cefapirin benzathine",0.41,IF('Data Entry'!AG538="Cefalexin benzathine",0.36,IF('Data Entry'!AG538="Cloxacillin benzathine",0.43,IF('Data Entry'!AG538="Oxacillin benzathine",0.69,IF('Data Entry'!AG538="","","No aplica")))))))</f>
        <v/>
      </c>
      <c r="G535" s="65" t="str">
        <f>IF('Data Entry'!AJ538="Benethamine benzylpenicillin",0.65,IF('Data Entry'!AJ538="Benzathine benzylpenicillin",0.74,IF('Data Entry'!AJ538="Cefapirin benzathine",0.41,IF('Data Entry'!AJ538="Cefalexin benzathine",0.36,IF('Data Entry'!AJ538="Cloxacillin benzathine",0.43,IF('Data Entry'!AJ538="Oxacillin benzathine",0.69,IF('Data Entry'!AJ538="","","No aplica")))))))</f>
        <v/>
      </c>
      <c r="H535" s="65" t="str">
        <f>IF('Data Entry'!AM538="Benethamine benzylpenicillin",0.65,IF('Data Entry'!AM538="Benzathine benzylpenicillin",0.74,IF('Data Entry'!AM538="Cefapirin benzathine",0.41,IF('Data Entry'!AM538="Cefalexin benzathine",0.36,IF('Data Entry'!AM538="Cloxacillin benzathine",0.43,IF('Data Entry'!AM538="Oxacillin benzathine",0.69,IF('Data Entry'!AM538="","","No aplica")))))))</f>
        <v/>
      </c>
    </row>
    <row r="536" spans="5:8">
      <c r="E536" s="65" t="str">
        <f>IF('Data Entry'!AB539="Benethamine benzylpenicillin",0.65,IF('Data Entry'!AB539="Benzathine benzylpenicillin",0.74,IF('Data Entry'!AB539="Cefapirin benzathine",0.41,IF('Data Entry'!AB539="Cefalexin benzathine",0.36,IF('Data Entry'!AB539="Cloxacillin benzathine",0.43,IF('Data Entry'!AB539="Oxacillin benzathine",0.69,IF('Data Entry'!AB539="","","No aplica")))))))</f>
        <v/>
      </c>
      <c r="F536" s="65" t="str">
        <f>IF('Data Entry'!AG539="Benethamine benzylpenicillin",0.65,IF('Data Entry'!AG539="Benzathine benzylpenicillin",0.74,IF('Data Entry'!AG539="Cefapirin benzathine",0.41,IF('Data Entry'!AG539="Cefalexin benzathine",0.36,IF('Data Entry'!AG539="Cloxacillin benzathine",0.43,IF('Data Entry'!AG539="Oxacillin benzathine",0.69,IF('Data Entry'!AG539="","","No aplica")))))))</f>
        <v/>
      </c>
      <c r="G536" s="65" t="str">
        <f>IF('Data Entry'!AJ539="Benethamine benzylpenicillin",0.65,IF('Data Entry'!AJ539="Benzathine benzylpenicillin",0.74,IF('Data Entry'!AJ539="Cefapirin benzathine",0.41,IF('Data Entry'!AJ539="Cefalexin benzathine",0.36,IF('Data Entry'!AJ539="Cloxacillin benzathine",0.43,IF('Data Entry'!AJ539="Oxacillin benzathine",0.69,IF('Data Entry'!AJ539="","","No aplica")))))))</f>
        <v/>
      </c>
      <c r="H536" s="65" t="str">
        <f>IF('Data Entry'!AM539="Benethamine benzylpenicillin",0.65,IF('Data Entry'!AM539="Benzathine benzylpenicillin",0.74,IF('Data Entry'!AM539="Cefapirin benzathine",0.41,IF('Data Entry'!AM539="Cefalexin benzathine",0.36,IF('Data Entry'!AM539="Cloxacillin benzathine",0.43,IF('Data Entry'!AM539="Oxacillin benzathine",0.69,IF('Data Entry'!AM539="","","No aplica")))))))</f>
        <v/>
      </c>
    </row>
    <row r="537" spans="5:8">
      <c r="E537" s="65" t="str">
        <f>IF('Data Entry'!AB540="Benethamine benzylpenicillin",0.65,IF('Data Entry'!AB540="Benzathine benzylpenicillin",0.74,IF('Data Entry'!AB540="Cefapirin benzathine",0.41,IF('Data Entry'!AB540="Cefalexin benzathine",0.36,IF('Data Entry'!AB540="Cloxacillin benzathine",0.43,IF('Data Entry'!AB540="Oxacillin benzathine",0.69,IF('Data Entry'!AB540="","","No aplica")))))))</f>
        <v/>
      </c>
      <c r="F537" s="65" t="str">
        <f>IF('Data Entry'!AG540="Benethamine benzylpenicillin",0.65,IF('Data Entry'!AG540="Benzathine benzylpenicillin",0.74,IF('Data Entry'!AG540="Cefapirin benzathine",0.41,IF('Data Entry'!AG540="Cefalexin benzathine",0.36,IF('Data Entry'!AG540="Cloxacillin benzathine",0.43,IF('Data Entry'!AG540="Oxacillin benzathine",0.69,IF('Data Entry'!AG540="","","No aplica")))))))</f>
        <v/>
      </c>
      <c r="G537" s="65" t="str">
        <f>IF('Data Entry'!AJ540="Benethamine benzylpenicillin",0.65,IF('Data Entry'!AJ540="Benzathine benzylpenicillin",0.74,IF('Data Entry'!AJ540="Cefapirin benzathine",0.41,IF('Data Entry'!AJ540="Cefalexin benzathine",0.36,IF('Data Entry'!AJ540="Cloxacillin benzathine",0.43,IF('Data Entry'!AJ540="Oxacillin benzathine",0.69,IF('Data Entry'!AJ540="","","No aplica")))))))</f>
        <v/>
      </c>
      <c r="H537" s="65" t="str">
        <f>IF('Data Entry'!AM540="Benethamine benzylpenicillin",0.65,IF('Data Entry'!AM540="Benzathine benzylpenicillin",0.74,IF('Data Entry'!AM540="Cefapirin benzathine",0.41,IF('Data Entry'!AM540="Cefalexin benzathine",0.36,IF('Data Entry'!AM540="Cloxacillin benzathine",0.43,IF('Data Entry'!AM540="Oxacillin benzathine",0.69,IF('Data Entry'!AM540="","","No aplica")))))))</f>
        <v/>
      </c>
    </row>
    <row r="538" spans="5:8">
      <c r="E538" s="65" t="str">
        <f>IF('Data Entry'!AB541="Benethamine benzylpenicillin",0.65,IF('Data Entry'!AB541="Benzathine benzylpenicillin",0.74,IF('Data Entry'!AB541="Cefapirin benzathine",0.41,IF('Data Entry'!AB541="Cefalexin benzathine",0.36,IF('Data Entry'!AB541="Cloxacillin benzathine",0.43,IF('Data Entry'!AB541="Oxacillin benzathine",0.69,IF('Data Entry'!AB541="","","No aplica")))))))</f>
        <v/>
      </c>
      <c r="F538" s="65" t="str">
        <f>IF('Data Entry'!AG541="Benethamine benzylpenicillin",0.65,IF('Data Entry'!AG541="Benzathine benzylpenicillin",0.74,IF('Data Entry'!AG541="Cefapirin benzathine",0.41,IF('Data Entry'!AG541="Cefalexin benzathine",0.36,IF('Data Entry'!AG541="Cloxacillin benzathine",0.43,IF('Data Entry'!AG541="Oxacillin benzathine",0.69,IF('Data Entry'!AG541="","","No aplica")))))))</f>
        <v/>
      </c>
      <c r="G538" s="65" t="str">
        <f>IF('Data Entry'!AJ541="Benethamine benzylpenicillin",0.65,IF('Data Entry'!AJ541="Benzathine benzylpenicillin",0.74,IF('Data Entry'!AJ541="Cefapirin benzathine",0.41,IF('Data Entry'!AJ541="Cefalexin benzathine",0.36,IF('Data Entry'!AJ541="Cloxacillin benzathine",0.43,IF('Data Entry'!AJ541="Oxacillin benzathine",0.69,IF('Data Entry'!AJ541="","","No aplica")))))))</f>
        <v/>
      </c>
      <c r="H538" s="65" t="str">
        <f>IF('Data Entry'!AM541="Benethamine benzylpenicillin",0.65,IF('Data Entry'!AM541="Benzathine benzylpenicillin",0.74,IF('Data Entry'!AM541="Cefapirin benzathine",0.41,IF('Data Entry'!AM541="Cefalexin benzathine",0.36,IF('Data Entry'!AM541="Cloxacillin benzathine",0.43,IF('Data Entry'!AM541="Oxacillin benzathine",0.69,IF('Data Entry'!AM541="","","No aplica")))))))</f>
        <v/>
      </c>
    </row>
    <row r="539" spans="5:8">
      <c r="E539" s="65" t="str">
        <f>IF('Data Entry'!AB542="Benethamine benzylpenicillin",0.65,IF('Data Entry'!AB542="Benzathine benzylpenicillin",0.74,IF('Data Entry'!AB542="Cefapirin benzathine",0.41,IF('Data Entry'!AB542="Cefalexin benzathine",0.36,IF('Data Entry'!AB542="Cloxacillin benzathine",0.43,IF('Data Entry'!AB542="Oxacillin benzathine",0.69,IF('Data Entry'!AB542="","","No aplica")))))))</f>
        <v/>
      </c>
      <c r="F539" s="65" t="str">
        <f>IF('Data Entry'!AG542="Benethamine benzylpenicillin",0.65,IF('Data Entry'!AG542="Benzathine benzylpenicillin",0.74,IF('Data Entry'!AG542="Cefapirin benzathine",0.41,IF('Data Entry'!AG542="Cefalexin benzathine",0.36,IF('Data Entry'!AG542="Cloxacillin benzathine",0.43,IF('Data Entry'!AG542="Oxacillin benzathine",0.69,IF('Data Entry'!AG542="","","No aplica")))))))</f>
        <v/>
      </c>
      <c r="G539" s="65" t="str">
        <f>IF('Data Entry'!AJ542="Benethamine benzylpenicillin",0.65,IF('Data Entry'!AJ542="Benzathine benzylpenicillin",0.74,IF('Data Entry'!AJ542="Cefapirin benzathine",0.41,IF('Data Entry'!AJ542="Cefalexin benzathine",0.36,IF('Data Entry'!AJ542="Cloxacillin benzathine",0.43,IF('Data Entry'!AJ542="Oxacillin benzathine",0.69,IF('Data Entry'!AJ542="","","No aplica")))))))</f>
        <v/>
      </c>
      <c r="H539" s="65" t="str">
        <f>IF('Data Entry'!AM542="Benethamine benzylpenicillin",0.65,IF('Data Entry'!AM542="Benzathine benzylpenicillin",0.74,IF('Data Entry'!AM542="Cefapirin benzathine",0.41,IF('Data Entry'!AM542="Cefalexin benzathine",0.36,IF('Data Entry'!AM542="Cloxacillin benzathine",0.43,IF('Data Entry'!AM542="Oxacillin benzathine",0.69,IF('Data Entry'!AM542="","","No aplica")))))))</f>
        <v/>
      </c>
    </row>
    <row r="540" spans="5:8">
      <c r="E540" s="65" t="str">
        <f>IF('Data Entry'!AB543="Benethamine benzylpenicillin",0.65,IF('Data Entry'!AB543="Benzathine benzylpenicillin",0.74,IF('Data Entry'!AB543="Cefapirin benzathine",0.41,IF('Data Entry'!AB543="Cefalexin benzathine",0.36,IF('Data Entry'!AB543="Cloxacillin benzathine",0.43,IF('Data Entry'!AB543="Oxacillin benzathine",0.69,IF('Data Entry'!AB543="","","No aplica")))))))</f>
        <v/>
      </c>
      <c r="F540" s="65" t="str">
        <f>IF('Data Entry'!AG543="Benethamine benzylpenicillin",0.65,IF('Data Entry'!AG543="Benzathine benzylpenicillin",0.74,IF('Data Entry'!AG543="Cefapirin benzathine",0.41,IF('Data Entry'!AG543="Cefalexin benzathine",0.36,IF('Data Entry'!AG543="Cloxacillin benzathine",0.43,IF('Data Entry'!AG543="Oxacillin benzathine",0.69,IF('Data Entry'!AG543="","","No aplica")))))))</f>
        <v/>
      </c>
      <c r="G540" s="65" t="str">
        <f>IF('Data Entry'!AJ543="Benethamine benzylpenicillin",0.65,IF('Data Entry'!AJ543="Benzathine benzylpenicillin",0.74,IF('Data Entry'!AJ543="Cefapirin benzathine",0.41,IF('Data Entry'!AJ543="Cefalexin benzathine",0.36,IF('Data Entry'!AJ543="Cloxacillin benzathine",0.43,IF('Data Entry'!AJ543="Oxacillin benzathine",0.69,IF('Data Entry'!AJ543="","","No aplica")))))))</f>
        <v/>
      </c>
      <c r="H540" s="65" t="str">
        <f>IF('Data Entry'!AM543="Benethamine benzylpenicillin",0.65,IF('Data Entry'!AM543="Benzathine benzylpenicillin",0.74,IF('Data Entry'!AM543="Cefapirin benzathine",0.41,IF('Data Entry'!AM543="Cefalexin benzathine",0.36,IF('Data Entry'!AM543="Cloxacillin benzathine",0.43,IF('Data Entry'!AM543="Oxacillin benzathine",0.69,IF('Data Entry'!AM543="","","No aplica")))))))</f>
        <v/>
      </c>
    </row>
    <row r="541" spans="5:8">
      <c r="E541" s="65" t="str">
        <f>IF('Data Entry'!AB544="Benethamine benzylpenicillin",0.65,IF('Data Entry'!AB544="Benzathine benzylpenicillin",0.74,IF('Data Entry'!AB544="Cefapirin benzathine",0.41,IF('Data Entry'!AB544="Cefalexin benzathine",0.36,IF('Data Entry'!AB544="Cloxacillin benzathine",0.43,IF('Data Entry'!AB544="Oxacillin benzathine",0.69,IF('Data Entry'!AB544="","","No aplica")))))))</f>
        <v/>
      </c>
      <c r="F541" s="65" t="str">
        <f>IF('Data Entry'!AG544="Benethamine benzylpenicillin",0.65,IF('Data Entry'!AG544="Benzathine benzylpenicillin",0.74,IF('Data Entry'!AG544="Cefapirin benzathine",0.41,IF('Data Entry'!AG544="Cefalexin benzathine",0.36,IF('Data Entry'!AG544="Cloxacillin benzathine",0.43,IF('Data Entry'!AG544="Oxacillin benzathine",0.69,IF('Data Entry'!AG544="","","No aplica")))))))</f>
        <v/>
      </c>
      <c r="G541" s="65" t="str">
        <f>IF('Data Entry'!AJ544="Benethamine benzylpenicillin",0.65,IF('Data Entry'!AJ544="Benzathine benzylpenicillin",0.74,IF('Data Entry'!AJ544="Cefapirin benzathine",0.41,IF('Data Entry'!AJ544="Cefalexin benzathine",0.36,IF('Data Entry'!AJ544="Cloxacillin benzathine",0.43,IF('Data Entry'!AJ544="Oxacillin benzathine",0.69,IF('Data Entry'!AJ544="","","No aplica")))))))</f>
        <v/>
      </c>
      <c r="H541" s="65" t="str">
        <f>IF('Data Entry'!AM544="Benethamine benzylpenicillin",0.65,IF('Data Entry'!AM544="Benzathine benzylpenicillin",0.74,IF('Data Entry'!AM544="Cefapirin benzathine",0.41,IF('Data Entry'!AM544="Cefalexin benzathine",0.36,IF('Data Entry'!AM544="Cloxacillin benzathine",0.43,IF('Data Entry'!AM544="Oxacillin benzathine",0.69,IF('Data Entry'!AM544="","","No aplica")))))))</f>
        <v/>
      </c>
    </row>
    <row r="542" spans="5:8">
      <c r="E542" s="65" t="str">
        <f>IF('Data Entry'!AB545="Benethamine benzylpenicillin",0.65,IF('Data Entry'!AB545="Benzathine benzylpenicillin",0.74,IF('Data Entry'!AB545="Cefapirin benzathine",0.41,IF('Data Entry'!AB545="Cefalexin benzathine",0.36,IF('Data Entry'!AB545="Cloxacillin benzathine",0.43,IF('Data Entry'!AB545="Oxacillin benzathine",0.69,IF('Data Entry'!AB545="","","No aplica")))))))</f>
        <v/>
      </c>
      <c r="F542" s="65" t="str">
        <f>IF('Data Entry'!AG545="Benethamine benzylpenicillin",0.65,IF('Data Entry'!AG545="Benzathine benzylpenicillin",0.74,IF('Data Entry'!AG545="Cefapirin benzathine",0.41,IF('Data Entry'!AG545="Cefalexin benzathine",0.36,IF('Data Entry'!AG545="Cloxacillin benzathine",0.43,IF('Data Entry'!AG545="Oxacillin benzathine",0.69,IF('Data Entry'!AG545="","","No aplica")))))))</f>
        <v/>
      </c>
      <c r="G542" s="65" t="str">
        <f>IF('Data Entry'!AJ545="Benethamine benzylpenicillin",0.65,IF('Data Entry'!AJ545="Benzathine benzylpenicillin",0.74,IF('Data Entry'!AJ545="Cefapirin benzathine",0.41,IF('Data Entry'!AJ545="Cefalexin benzathine",0.36,IF('Data Entry'!AJ545="Cloxacillin benzathine",0.43,IF('Data Entry'!AJ545="Oxacillin benzathine",0.69,IF('Data Entry'!AJ545="","","No aplica")))))))</f>
        <v/>
      </c>
      <c r="H542" s="65" t="str">
        <f>IF('Data Entry'!AM545="Benethamine benzylpenicillin",0.65,IF('Data Entry'!AM545="Benzathine benzylpenicillin",0.74,IF('Data Entry'!AM545="Cefapirin benzathine",0.41,IF('Data Entry'!AM545="Cefalexin benzathine",0.36,IF('Data Entry'!AM545="Cloxacillin benzathine",0.43,IF('Data Entry'!AM545="Oxacillin benzathine",0.69,IF('Data Entry'!AM545="","","No aplica")))))))</f>
        <v/>
      </c>
    </row>
    <row r="543" spans="5:8">
      <c r="E543" s="65" t="str">
        <f>IF('Data Entry'!AB546="Benethamine benzylpenicillin",0.65,IF('Data Entry'!AB546="Benzathine benzylpenicillin",0.74,IF('Data Entry'!AB546="Cefapirin benzathine",0.41,IF('Data Entry'!AB546="Cefalexin benzathine",0.36,IF('Data Entry'!AB546="Cloxacillin benzathine",0.43,IF('Data Entry'!AB546="Oxacillin benzathine",0.69,IF('Data Entry'!AB546="","","No aplica")))))))</f>
        <v/>
      </c>
      <c r="F543" s="65" t="str">
        <f>IF('Data Entry'!AG546="Benethamine benzylpenicillin",0.65,IF('Data Entry'!AG546="Benzathine benzylpenicillin",0.74,IF('Data Entry'!AG546="Cefapirin benzathine",0.41,IF('Data Entry'!AG546="Cefalexin benzathine",0.36,IF('Data Entry'!AG546="Cloxacillin benzathine",0.43,IF('Data Entry'!AG546="Oxacillin benzathine",0.69,IF('Data Entry'!AG546="","","No aplica")))))))</f>
        <v/>
      </c>
      <c r="G543" s="65" t="str">
        <f>IF('Data Entry'!AJ546="Benethamine benzylpenicillin",0.65,IF('Data Entry'!AJ546="Benzathine benzylpenicillin",0.74,IF('Data Entry'!AJ546="Cefapirin benzathine",0.41,IF('Data Entry'!AJ546="Cefalexin benzathine",0.36,IF('Data Entry'!AJ546="Cloxacillin benzathine",0.43,IF('Data Entry'!AJ546="Oxacillin benzathine",0.69,IF('Data Entry'!AJ546="","","No aplica")))))))</f>
        <v/>
      </c>
      <c r="H543" s="65" t="str">
        <f>IF('Data Entry'!AM546="Benethamine benzylpenicillin",0.65,IF('Data Entry'!AM546="Benzathine benzylpenicillin",0.74,IF('Data Entry'!AM546="Cefapirin benzathine",0.41,IF('Data Entry'!AM546="Cefalexin benzathine",0.36,IF('Data Entry'!AM546="Cloxacillin benzathine",0.43,IF('Data Entry'!AM546="Oxacillin benzathine",0.69,IF('Data Entry'!AM546="","","No aplica")))))))</f>
        <v/>
      </c>
    </row>
    <row r="544" spans="5:8">
      <c r="E544" s="65" t="str">
        <f>IF('Data Entry'!AB547="Benethamine benzylpenicillin",0.65,IF('Data Entry'!AB547="Benzathine benzylpenicillin",0.74,IF('Data Entry'!AB547="Cefapirin benzathine",0.41,IF('Data Entry'!AB547="Cefalexin benzathine",0.36,IF('Data Entry'!AB547="Cloxacillin benzathine",0.43,IF('Data Entry'!AB547="Oxacillin benzathine",0.69,IF('Data Entry'!AB547="","","No aplica")))))))</f>
        <v/>
      </c>
      <c r="F544" s="65" t="str">
        <f>IF('Data Entry'!AG547="Benethamine benzylpenicillin",0.65,IF('Data Entry'!AG547="Benzathine benzylpenicillin",0.74,IF('Data Entry'!AG547="Cefapirin benzathine",0.41,IF('Data Entry'!AG547="Cefalexin benzathine",0.36,IF('Data Entry'!AG547="Cloxacillin benzathine",0.43,IF('Data Entry'!AG547="Oxacillin benzathine",0.69,IF('Data Entry'!AG547="","","No aplica")))))))</f>
        <v/>
      </c>
      <c r="G544" s="65" t="str">
        <f>IF('Data Entry'!AJ547="Benethamine benzylpenicillin",0.65,IF('Data Entry'!AJ547="Benzathine benzylpenicillin",0.74,IF('Data Entry'!AJ547="Cefapirin benzathine",0.41,IF('Data Entry'!AJ547="Cefalexin benzathine",0.36,IF('Data Entry'!AJ547="Cloxacillin benzathine",0.43,IF('Data Entry'!AJ547="Oxacillin benzathine",0.69,IF('Data Entry'!AJ547="","","No aplica")))))))</f>
        <v/>
      </c>
      <c r="H544" s="65" t="str">
        <f>IF('Data Entry'!AM547="Benethamine benzylpenicillin",0.65,IF('Data Entry'!AM547="Benzathine benzylpenicillin",0.74,IF('Data Entry'!AM547="Cefapirin benzathine",0.41,IF('Data Entry'!AM547="Cefalexin benzathine",0.36,IF('Data Entry'!AM547="Cloxacillin benzathine",0.43,IF('Data Entry'!AM547="Oxacillin benzathine",0.69,IF('Data Entry'!AM547="","","No aplica")))))))</f>
        <v/>
      </c>
    </row>
    <row r="545" spans="5:8">
      <c r="E545" s="65" t="str">
        <f>IF('Data Entry'!AB548="Benethamine benzylpenicillin",0.65,IF('Data Entry'!AB548="Benzathine benzylpenicillin",0.74,IF('Data Entry'!AB548="Cefapirin benzathine",0.41,IF('Data Entry'!AB548="Cefalexin benzathine",0.36,IF('Data Entry'!AB548="Cloxacillin benzathine",0.43,IF('Data Entry'!AB548="Oxacillin benzathine",0.69,IF('Data Entry'!AB548="","","No aplica")))))))</f>
        <v/>
      </c>
      <c r="F545" s="65" t="str">
        <f>IF('Data Entry'!AG548="Benethamine benzylpenicillin",0.65,IF('Data Entry'!AG548="Benzathine benzylpenicillin",0.74,IF('Data Entry'!AG548="Cefapirin benzathine",0.41,IF('Data Entry'!AG548="Cefalexin benzathine",0.36,IF('Data Entry'!AG548="Cloxacillin benzathine",0.43,IF('Data Entry'!AG548="Oxacillin benzathine",0.69,IF('Data Entry'!AG548="","","No aplica")))))))</f>
        <v/>
      </c>
      <c r="G545" s="65" t="str">
        <f>IF('Data Entry'!AJ548="Benethamine benzylpenicillin",0.65,IF('Data Entry'!AJ548="Benzathine benzylpenicillin",0.74,IF('Data Entry'!AJ548="Cefapirin benzathine",0.41,IF('Data Entry'!AJ548="Cefalexin benzathine",0.36,IF('Data Entry'!AJ548="Cloxacillin benzathine",0.43,IF('Data Entry'!AJ548="Oxacillin benzathine",0.69,IF('Data Entry'!AJ548="","","No aplica")))))))</f>
        <v/>
      </c>
      <c r="H545" s="65" t="str">
        <f>IF('Data Entry'!AM548="Benethamine benzylpenicillin",0.65,IF('Data Entry'!AM548="Benzathine benzylpenicillin",0.74,IF('Data Entry'!AM548="Cefapirin benzathine",0.41,IF('Data Entry'!AM548="Cefalexin benzathine",0.36,IF('Data Entry'!AM548="Cloxacillin benzathine",0.43,IF('Data Entry'!AM548="Oxacillin benzathine",0.69,IF('Data Entry'!AM548="","","No aplica")))))))</f>
        <v/>
      </c>
    </row>
    <row r="546" spans="5:8">
      <c r="E546" s="65" t="str">
        <f>IF('Data Entry'!AB549="Benethamine benzylpenicillin",0.65,IF('Data Entry'!AB549="Benzathine benzylpenicillin",0.74,IF('Data Entry'!AB549="Cefapirin benzathine",0.41,IF('Data Entry'!AB549="Cefalexin benzathine",0.36,IF('Data Entry'!AB549="Cloxacillin benzathine",0.43,IF('Data Entry'!AB549="Oxacillin benzathine",0.69,IF('Data Entry'!AB549="","","No aplica")))))))</f>
        <v/>
      </c>
      <c r="F546" s="65" t="str">
        <f>IF('Data Entry'!AG549="Benethamine benzylpenicillin",0.65,IF('Data Entry'!AG549="Benzathine benzylpenicillin",0.74,IF('Data Entry'!AG549="Cefapirin benzathine",0.41,IF('Data Entry'!AG549="Cefalexin benzathine",0.36,IF('Data Entry'!AG549="Cloxacillin benzathine",0.43,IF('Data Entry'!AG549="Oxacillin benzathine",0.69,IF('Data Entry'!AG549="","","No aplica")))))))</f>
        <v/>
      </c>
      <c r="G546" s="65" t="str">
        <f>IF('Data Entry'!AJ549="Benethamine benzylpenicillin",0.65,IF('Data Entry'!AJ549="Benzathine benzylpenicillin",0.74,IF('Data Entry'!AJ549="Cefapirin benzathine",0.41,IF('Data Entry'!AJ549="Cefalexin benzathine",0.36,IF('Data Entry'!AJ549="Cloxacillin benzathine",0.43,IF('Data Entry'!AJ549="Oxacillin benzathine",0.69,IF('Data Entry'!AJ549="","","No aplica")))))))</f>
        <v/>
      </c>
      <c r="H546" s="65" t="str">
        <f>IF('Data Entry'!AM549="Benethamine benzylpenicillin",0.65,IF('Data Entry'!AM549="Benzathine benzylpenicillin",0.74,IF('Data Entry'!AM549="Cefapirin benzathine",0.41,IF('Data Entry'!AM549="Cefalexin benzathine",0.36,IF('Data Entry'!AM549="Cloxacillin benzathine",0.43,IF('Data Entry'!AM549="Oxacillin benzathine",0.69,IF('Data Entry'!AM549="","","No aplica")))))))</f>
        <v/>
      </c>
    </row>
    <row r="547" spans="5:8">
      <c r="E547" s="65" t="str">
        <f>IF('Data Entry'!AB550="Benethamine benzylpenicillin",0.65,IF('Data Entry'!AB550="Benzathine benzylpenicillin",0.74,IF('Data Entry'!AB550="Cefapirin benzathine",0.41,IF('Data Entry'!AB550="Cefalexin benzathine",0.36,IF('Data Entry'!AB550="Cloxacillin benzathine",0.43,IF('Data Entry'!AB550="Oxacillin benzathine",0.69,IF('Data Entry'!AB550="","","No aplica")))))))</f>
        <v/>
      </c>
      <c r="F547" s="65" t="str">
        <f>IF('Data Entry'!AG550="Benethamine benzylpenicillin",0.65,IF('Data Entry'!AG550="Benzathine benzylpenicillin",0.74,IF('Data Entry'!AG550="Cefapirin benzathine",0.41,IF('Data Entry'!AG550="Cefalexin benzathine",0.36,IF('Data Entry'!AG550="Cloxacillin benzathine",0.43,IF('Data Entry'!AG550="Oxacillin benzathine",0.69,IF('Data Entry'!AG550="","","No aplica")))))))</f>
        <v/>
      </c>
      <c r="G547" s="65" t="str">
        <f>IF('Data Entry'!AJ550="Benethamine benzylpenicillin",0.65,IF('Data Entry'!AJ550="Benzathine benzylpenicillin",0.74,IF('Data Entry'!AJ550="Cefapirin benzathine",0.41,IF('Data Entry'!AJ550="Cefalexin benzathine",0.36,IF('Data Entry'!AJ550="Cloxacillin benzathine",0.43,IF('Data Entry'!AJ550="Oxacillin benzathine",0.69,IF('Data Entry'!AJ550="","","No aplica")))))))</f>
        <v/>
      </c>
      <c r="H547" s="65" t="str">
        <f>IF('Data Entry'!AM550="Benethamine benzylpenicillin",0.65,IF('Data Entry'!AM550="Benzathine benzylpenicillin",0.74,IF('Data Entry'!AM550="Cefapirin benzathine",0.41,IF('Data Entry'!AM550="Cefalexin benzathine",0.36,IF('Data Entry'!AM550="Cloxacillin benzathine",0.43,IF('Data Entry'!AM550="Oxacillin benzathine",0.69,IF('Data Entry'!AM550="","","No aplica")))))))</f>
        <v/>
      </c>
    </row>
    <row r="548" spans="5:8">
      <c r="E548" s="65" t="str">
        <f>IF('Data Entry'!AB551="Benethamine benzylpenicillin",0.65,IF('Data Entry'!AB551="Benzathine benzylpenicillin",0.74,IF('Data Entry'!AB551="Cefapirin benzathine",0.41,IF('Data Entry'!AB551="Cefalexin benzathine",0.36,IF('Data Entry'!AB551="Cloxacillin benzathine",0.43,IF('Data Entry'!AB551="Oxacillin benzathine",0.69,IF('Data Entry'!AB551="","","No aplica")))))))</f>
        <v/>
      </c>
      <c r="F548" s="65" t="str">
        <f>IF('Data Entry'!AG551="Benethamine benzylpenicillin",0.65,IF('Data Entry'!AG551="Benzathine benzylpenicillin",0.74,IF('Data Entry'!AG551="Cefapirin benzathine",0.41,IF('Data Entry'!AG551="Cefalexin benzathine",0.36,IF('Data Entry'!AG551="Cloxacillin benzathine",0.43,IF('Data Entry'!AG551="Oxacillin benzathine",0.69,IF('Data Entry'!AG551="","","No aplica")))))))</f>
        <v/>
      </c>
      <c r="G548" s="65" t="str">
        <f>IF('Data Entry'!AJ551="Benethamine benzylpenicillin",0.65,IF('Data Entry'!AJ551="Benzathine benzylpenicillin",0.74,IF('Data Entry'!AJ551="Cefapirin benzathine",0.41,IF('Data Entry'!AJ551="Cefalexin benzathine",0.36,IF('Data Entry'!AJ551="Cloxacillin benzathine",0.43,IF('Data Entry'!AJ551="Oxacillin benzathine",0.69,IF('Data Entry'!AJ551="","","No aplica")))))))</f>
        <v/>
      </c>
      <c r="H548" s="65" t="str">
        <f>IF('Data Entry'!AM551="Benethamine benzylpenicillin",0.65,IF('Data Entry'!AM551="Benzathine benzylpenicillin",0.74,IF('Data Entry'!AM551="Cefapirin benzathine",0.41,IF('Data Entry'!AM551="Cefalexin benzathine",0.36,IF('Data Entry'!AM551="Cloxacillin benzathine",0.43,IF('Data Entry'!AM551="Oxacillin benzathine",0.69,IF('Data Entry'!AM551="","","No aplica")))))))</f>
        <v/>
      </c>
    </row>
    <row r="549" spans="5:8">
      <c r="E549" s="65" t="str">
        <f>IF('Data Entry'!AB552="Benethamine benzylpenicillin",0.65,IF('Data Entry'!AB552="Benzathine benzylpenicillin",0.74,IF('Data Entry'!AB552="Cefapirin benzathine",0.41,IF('Data Entry'!AB552="Cefalexin benzathine",0.36,IF('Data Entry'!AB552="Cloxacillin benzathine",0.43,IF('Data Entry'!AB552="Oxacillin benzathine",0.69,IF('Data Entry'!AB552="","","No aplica")))))))</f>
        <v/>
      </c>
      <c r="F549" s="65" t="str">
        <f>IF('Data Entry'!AG552="Benethamine benzylpenicillin",0.65,IF('Data Entry'!AG552="Benzathine benzylpenicillin",0.74,IF('Data Entry'!AG552="Cefapirin benzathine",0.41,IF('Data Entry'!AG552="Cefalexin benzathine",0.36,IF('Data Entry'!AG552="Cloxacillin benzathine",0.43,IF('Data Entry'!AG552="Oxacillin benzathine",0.69,IF('Data Entry'!AG552="","","No aplica")))))))</f>
        <v/>
      </c>
      <c r="G549" s="65" t="str">
        <f>IF('Data Entry'!AJ552="Benethamine benzylpenicillin",0.65,IF('Data Entry'!AJ552="Benzathine benzylpenicillin",0.74,IF('Data Entry'!AJ552="Cefapirin benzathine",0.41,IF('Data Entry'!AJ552="Cefalexin benzathine",0.36,IF('Data Entry'!AJ552="Cloxacillin benzathine",0.43,IF('Data Entry'!AJ552="Oxacillin benzathine",0.69,IF('Data Entry'!AJ552="","","No aplica")))))))</f>
        <v/>
      </c>
      <c r="H549" s="65" t="str">
        <f>IF('Data Entry'!AM552="Benethamine benzylpenicillin",0.65,IF('Data Entry'!AM552="Benzathine benzylpenicillin",0.74,IF('Data Entry'!AM552="Cefapirin benzathine",0.41,IF('Data Entry'!AM552="Cefalexin benzathine",0.36,IF('Data Entry'!AM552="Cloxacillin benzathine",0.43,IF('Data Entry'!AM552="Oxacillin benzathine",0.69,IF('Data Entry'!AM552="","","No aplica")))))))</f>
        <v/>
      </c>
    </row>
    <row r="550" spans="5:8">
      <c r="E550" s="65" t="str">
        <f>IF('Data Entry'!AB553="Benethamine benzylpenicillin",0.65,IF('Data Entry'!AB553="Benzathine benzylpenicillin",0.74,IF('Data Entry'!AB553="Cefapirin benzathine",0.41,IF('Data Entry'!AB553="Cefalexin benzathine",0.36,IF('Data Entry'!AB553="Cloxacillin benzathine",0.43,IF('Data Entry'!AB553="Oxacillin benzathine",0.69,IF('Data Entry'!AB553="","","No aplica")))))))</f>
        <v/>
      </c>
      <c r="F550" s="65" t="str">
        <f>IF('Data Entry'!AG553="Benethamine benzylpenicillin",0.65,IF('Data Entry'!AG553="Benzathine benzylpenicillin",0.74,IF('Data Entry'!AG553="Cefapirin benzathine",0.41,IF('Data Entry'!AG553="Cefalexin benzathine",0.36,IF('Data Entry'!AG553="Cloxacillin benzathine",0.43,IF('Data Entry'!AG553="Oxacillin benzathine",0.69,IF('Data Entry'!AG553="","","No aplica")))))))</f>
        <v/>
      </c>
      <c r="G550" s="65" t="str">
        <f>IF('Data Entry'!AJ553="Benethamine benzylpenicillin",0.65,IF('Data Entry'!AJ553="Benzathine benzylpenicillin",0.74,IF('Data Entry'!AJ553="Cefapirin benzathine",0.41,IF('Data Entry'!AJ553="Cefalexin benzathine",0.36,IF('Data Entry'!AJ553="Cloxacillin benzathine",0.43,IF('Data Entry'!AJ553="Oxacillin benzathine",0.69,IF('Data Entry'!AJ553="","","No aplica")))))))</f>
        <v/>
      </c>
      <c r="H550" s="65" t="str">
        <f>IF('Data Entry'!AM553="Benethamine benzylpenicillin",0.65,IF('Data Entry'!AM553="Benzathine benzylpenicillin",0.74,IF('Data Entry'!AM553="Cefapirin benzathine",0.41,IF('Data Entry'!AM553="Cefalexin benzathine",0.36,IF('Data Entry'!AM553="Cloxacillin benzathine",0.43,IF('Data Entry'!AM553="Oxacillin benzathine",0.69,IF('Data Entry'!AM553="","","No aplica")))))))</f>
        <v/>
      </c>
    </row>
    <row r="551" spans="5:8">
      <c r="E551" s="65" t="str">
        <f>IF('Data Entry'!AB554="Benethamine benzylpenicillin",0.65,IF('Data Entry'!AB554="Benzathine benzylpenicillin",0.74,IF('Data Entry'!AB554="Cefapirin benzathine",0.41,IF('Data Entry'!AB554="Cefalexin benzathine",0.36,IF('Data Entry'!AB554="Cloxacillin benzathine",0.43,IF('Data Entry'!AB554="Oxacillin benzathine",0.69,IF('Data Entry'!AB554="","","No aplica")))))))</f>
        <v/>
      </c>
      <c r="F551" s="65" t="str">
        <f>IF('Data Entry'!AG554="Benethamine benzylpenicillin",0.65,IF('Data Entry'!AG554="Benzathine benzylpenicillin",0.74,IF('Data Entry'!AG554="Cefapirin benzathine",0.41,IF('Data Entry'!AG554="Cefalexin benzathine",0.36,IF('Data Entry'!AG554="Cloxacillin benzathine",0.43,IF('Data Entry'!AG554="Oxacillin benzathine",0.69,IF('Data Entry'!AG554="","","No aplica")))))))</f>
        <v/>
      </c>
      <c r="G551" s="65" t="str">
        <f>IF('Data Entry'!AJ554="Benethamine benzylpenicillin",0.65,IF('Data Entry'!AJ554="Benzathine benzylpenicillin",0.74,IF('Data Entry'!AJ554="Cefapirin benzathine",0.41,IF('Data Entry'!AJ554="Cefalexin benzathine",0.36,IF('Data Entry'!AJ554="Cloxacillin benzathine",0.43,IF('Data Entry'!AJ554="Oxacillin benzathine",0.69,IF('Data Entry'!AJ554="","","No aplica")))))))</f>
        <v/>
      </c>
      <c r="H551" s="65" t="str">
        <f>IF('Data Entry'!AM554="Benethamine benzylpenicillin",0.65,IF('Data Entry'!AM554="Benzathine benzylpenicillin",0.74,IF('Data Entry'!AM554="Cefapirin benzathine",0.41,IF('Data Entry'!AM554="Cefalexin benzathine",0.36,IF('Data Entry'!AM554="Cloxacillin benzathine",0.43,IF('Data Entry'!AM554="Oxacillin benzathine",0.69,IF('Data Entry'!AM554="","","No aplica")))))))</f>
        <v/>
      </c>
    </row>
    <row r="552" spans="5:8">
      <c r="E552" s="65" t="str">
        <f>IF('Data Entry'!AB555="Benethamine benzylpenicillin",0.65,IF('Data Entry'!AB555="Benzathine benzylpenicillin",0.74,IF('Data Entry'!AB555="Cefapirin benzathine",0.41,IF('Data Entry'!AB555="Cefalexin benzathine",0.36,IF('Data Entry'!AB555="Cloxacillin benzathine",0.43,IF('Data Entry'!AB555="Oxacillin benzathine",0.69,IF('Data Entry'!AB555="","","No aplica")))))))</f>
        <v/>
      </c>
      <c r="F552" s="65" t="str">
        <f>IF('Data Entry'!AG555="Benethamine benzylpenicillin",0.65,IF('Data Entry'!AG555="Benzathine benzylpenicillin",0.74,IF('Data Entry'!AG555="Cefapirin benzathine",0.41,IF('Data Entry'!AG555="Cefalexin benzathine",0.36,IF('Data Entry'!AG555="Cloxacillin benzathine",0.43,IF('Data Entry'!AG555="Oxacillin benzathine",0.69,IF('Data Entry'!AG555="","","No aplica")))))))</f>
        <v/>
      </c>
      <c r="G552" s="65" t="str">
        <f>IF('Data Entry'!AJ555="Benethamine benzylpenicillin",0.65,IF('Data Entry'!AJ555="Benzathine benzylpenicillin",0.74,IF('Data Entry'!AJ555="Cefapirin benzathine",0.41,IF('Data Entry'!AJ555="Cefalexin benzathine",0.36,IF('Data Entry'!AJ555="Cloxacillin benzathine",0.43,IF('Data Entry'!AJ555="Oxacillin benzathine",0.69,IF('Data Entry'!AJ555="","","No aplica")))))))</f>
        <v/>
      </c>
      <c r="H552" s="65" t="str">
        <f>IF('Data Entry'!AM555="Benethamine benzylpenicillin",0.65,IF('Data Entry'!AM555="Benzathine benzylpenicillin",0.74,IF('Data Entry'!AM555="Cefapirin benzathine",0.41,IF('Data Entry'!AM555="Cefalexin benzathine",0.36,IF('Data Entry'!AM555="Cloxacillin benzathine",0.43,IF('Data Entry'!AM555="Oxacillin benzathine",0.69,IF('Data Entry'!AM555="","","No aplica")))))))</f>
        <v/>
      </c>
    </row>
    <row r="553" spans="5:8">
      <c r="E553" s="65" t="str">
        <f>IF('Data Entry'!AB556="Benethamine benzylpenicillin",0.65,IF('Data Entry'!AB556="Benzathine benzylpenicillin",0.74,IF('Data Entry'!AB556="Cefapirin benzathine",0.41,IF('Data Entry'!AB556="Cefalexin benzathine",0.36,IF('Data Entry'!AB556="Cloxacillin benzathine",0.43,IF('Data Entry'!AB556="Oxacillin benzathine",0.69,IF('Data Entry'!AB556="","","No aplica")))))))</f>
        <v/>
      </c>
      <c r="F553" s="65" t="str">
        <f>IF('Data Entry'!AG556="Benethamine benzylpenicillin",0.65,IF('Data Entry'!AG556="Benzathine benzylpenicillin",0.74,IF('Data Entry'!AG556="Cefapirin benzathine",0.41,IF('Data Entry'!AG556="Cefalexin benzathine",0.36,IF('Data Entry'!AG556="Cloxacillin benzathine",0.43,IF('Data Entry'!AG556="Oxacillin benzathine",0.69,IF('Data Entry'!AG556="","","No aplica")))))))</f>
        <v/>
      </c>
      <c r="G553" s="65" t="str">
        <f>IF('Data Entry'!AJ556="Benethamine benzylpenicillin",0.65,IF('Data Entry'!AJ556="Benzathine benzylpenicillin",0.74,IF('Data Entry'!AJ556="Cefapirin benzathine",0.41,IF('Data Entry'!AJ556="Cefalexin benzathine",0.36,IF('Data Entry'!AJ556="Cloxacillin benzathine",0.43,IF('Data Entry'!AJ556="Oxacillin benzathine",0.69,IF('Data Entry'!AJ556="","","No aplica")))))))</f>
        <v/>
      </c>
      <c r="H553" s="65" t="str">
        <f>IF('Data Entry'!AM556="Benethamine benzylpenicillin",0.65,IF('Data Entry'!AM556="Benzathine benzylpenicillin",0.74,IF('Data Entry'!AM556="Cefapirin benzathine",0.41,IF('Data Entry'!AM556="Cefalexin benzathine",0.36,IF('Data Entry'!AM556="Cloxacillin benzathine",0.43,IF('Data Entry'!AM556="Oxacillin benzathine",0.69,IF('Data Entry'!AM556="","","No aplica")))))))</f>
        <v/>
      </c>
    </row>
    <row r="554" spans="5:8">
      <c r="E554" s="65" t="str">
        <f>IF('Data Entry'!AB557="Benethamine benzylpenicillin",0.65,IF('Data Entry'!AB557="Benzathine benzylpenicillin",0.74,IF('Data Entry'!AB557="Cefapirin benzathine",0.41,IF('Data Entry'!AB557="Cefalexin benzathine",0.36,IF('Data Entry'!AB557="Cloxacillin benzathine",0.43,IF('Data Entry'!AB557="Oxacillin benzathine",0.69,IF('Data Entry'!AB557="","","No aplica")))))))</f>
        <v/>
      </c>
      <c r="F554" s="65" t="str">
        <f>IF('Data Entry'!AG557="Benethamine benzylpenicillin",0.65,IF('Data Entry'!AG557="Benzathine benzylpenicillin",0.74,IF('Data Entry'!AG557="Cefapirin benzathine",0.41,IF('Data Entry'!AG557="Cefalexin benzathine",0.36,IF('Data Entry'!AG557="Cloxacillin benzathine",0.43,IF('Data Entry'!AG557="Oxacillin benzathine",0.69,IF('Data Entry'!AG557="","","No aplica")))))))</f>
        <v/>
      </c>
      <c r="G554" s="65" t="str">
        <f>IF('Data Entry'!AJ557="Benethamine benzylpenicillin",0.65,IF('Data Entry'!AJ557="Benzathine benzylpenicillin",0.74,IF('Data Entry'!AJ557="Cefapirin benzathine",0.41,IF('Data Entry'!AJ557="Cefalexin benzathine",0.36,IF('Data Entry'!AJ557="Cloxacillin benzathine",0.43,IF('Data Entry'!AJ557="Oxacillin benzathine",0.69,IF('Data Entry'!AJ557="","","No aplica")))))))</f>
        <v/>
      </c>
      <c r="H554" s="65" t="str">
        <f>IF('Data Entry'!AM557="Benethamine benzylpenicillin",0.65,IF('Data Entry'!AM557="Benzathine benzylpenicillin",0.74,IF('Data Entry'!AM557="Cefapirin benzathine",0.41,IF('Data Entry'!AM557="Cefalexin benzathine",0.36,IF('Data Entry'!AM557="Cloxacillin benzathine",0.43,IF('Data Entry'!AM557="Oxacillin benzathine",0.69,IF('Data Entry'!AM557="","","No aplica")))))))</f>
        <v/>
      </c>
    </row>
    <row r="555" spans="5:8">
      <c r="E555" s="65" t="str">
        <f>IF('Data Entry'!AB558="Benethamine benzylpenicillin",0.65,IF('Data Entry'!AB558="Benzathine benzylpenicillin",0.74,IF('Data Entry'!AB558="Cefapirin benzathine",0.41,IF('Data Entry'!AB558="Cefalexin benzathine",0.36,IF('Data Entry'!AB558="Cloxacillin benzathine",0.43,IF('Data Entry'!AB558="Oxacillin benzathine",0.69,IF('Data Entry'!AB558="","","No aplica")))))))</f>
        <v/>
      </c>
      <c r="F555" s="65" t="str">
        <f>IF('Data Entry'!AG558="Benethamine benzylpenicillin",0.65,IF('Data Entry'!AG558="Benzathine benzylpenicillin",0.74,IF('Data Entry'!AG558="Cefapirin benzathine",0.41,IF('Data Entry'!AG558="Cefalexin benzathine",0.36,IF('Data Entry'!AG558="Cloxacillin benzathine",0.43,IF('Data Entry'!AG558="Oxacillin benzathine",0.69,IF('Data Entry'!AG558="","","No aplica")))))))</f>
        <v/>
      </c>
      <c r="G555" s="65" t="str">
        <f>IF('Data Entry'!AJ558="Benethamine benzylpenicillin",0.65,IF('Data Entry'!AJ558="Benzathine benzylpenicillin",0.74,IF('Data Entry'!AJ558="Cefapirin benzathine",0.41,IF('Data Entry'!AJ558="Cefalexin benzathine",0.36,IF('Data Entry'!AJ558="Cloxacillin benzathine",0.43,IF('Data Entry'!AJ558="Oxacillin benzathine",0.69,IF('Data Entry'!AJ558="","","No aplica")))))))</f>
        <v/>
      </c>
      <c r="H555" s="65" t="str">
        <f>IF('Data Entry'!AM558="Benethamine benzylpenicillin",0.65,IF('Data Entry'!AM558="Benzathine benzylpenicillin",0.74,IF('Data Entry'!AM558="Cefapirin benzathine",0.41,IF('Data Entry'!AM558="Cefalexin benzathine",0.36,IF('Data Entry'!AM558="Cloxacillin benzathine",0.43,IF('Data Entry'!AM558="Oxacillin benzathine",0.69,IF('Data Entry'!AM558="","","No aplica")))))))</f>
        <v/>
      </c>
    </row>
    <row r="556" spans="5:8">
      <c r="E556" s="65" t="str">
        <f>IF('Data Entry'!AB559="Benethamine benzylpenicillin",0.65,IF('Data Entry'!AB559="Benzathine benzylpenicillin",0.74,IF('Data Entry'!AB559="Cefapirin benzathine",0.41,IF('Data Entry'!AB559="Cefalexin benzathine",0.36,IF('Data Entry'!AB559="Cloxacillin benzathine",0.43,IF('Data Entry'!AB559="Oxacillin benzathine",0.69,IF('Data Entry'!AB559="","","No aplica")))))))</f>
        <v/>
      </c>
      <c r="F556" s="65" t="str">
        <f>IF('Data Entry'!AG559="Benethamine benzylpenicillin",0.65,IF('Data Entry'!AG559="Benzathine benzylpenicillin",0.74,IF('Data Entry'!AG559="Cefapirin benzathine",0.41,IF('Data Entry'!AG559="Cefalexin benzathine",0.36,IF('Data Entry'!AG559="Cloxacillin benzathine",0.43,IF('Data Entry'!AG559="Oxacillin benzathine",0.69,IF('Data Entry'!AG559="","","No aplica")))))))</f>
        <v/>
      </c>
      <c r="G556" s="65" t="str">
        <f>IF('Data Entry'!AJ559="Benethamine benzylpenicillin",0.65,IF('Data Entry'!AJ559="Benzathine benzylpenicillin",0.74,IF('Data Entry'!AJ559="Cefapirin benzathine",0.41,IF('Data Entry'!AJ559="Cefalexin benzathine",0.36,IF('Data Entry'!AJ559="Cloxacillin benzathine",0.43,IF('Data Entry'!AJ559="Oxacillin benzathine",0.69,IF('Data Entry'!AJ559="","","No aplica")))))))</f>
        <v/>
      </c>
      <c r="H556" s="65" t="str">
        <f>IF('Data Entry'!AM559="Benethamine benzylpenicillin",0.65,IF('Data Entry'!AM559="Benzathine benzylpenicillin",0.74,IF('Data Entry'!AM559="Cefapirin benzathine",0.41,IF('Data Entry'!AM559="Cefalexin benzathine",0.36,IF('Data Entry'!AM559="Cloxacillin benzathine",0.43,IF('Data Entry'!AM559="Oxacillin benzathine",0.69,IF('Data Entry'!AM559="","","No aplica")))))))</f>
        <v/>
      </c>
    </row>
    <row r="557" spans="5:8">
      <c r="E557" s="65" t="str">
        <f>IF('Data Entry'!AB560="Benethamine benzylpenicillin",0.65,IF('Data Entry'!AB560="Benzathine benzylpenicillin",0.74,IF('Data Entry'!AB560="Cefapirin benzathine",0.41,IF('Data Entry'!AB560="Cefalexin benzathine",0.36,IF('Data Entry'!AB560="Cloxacillin benzathine",0.43,IF('Data Entry'!AB560="Oxacillin benzathine",0.69,IF('Data Entry'!AB560="","","No aplica")))))))</f>
        <v/>
      </c>
      <c r="F557" s="65" t="str">
        <f>IF('Data Entry'!AG560="Benethamine benzylpenicillin",0.65,IF('Data Entry'!AG560="Benzathine benzylpenicillin",0.74,IF('Data Entry'!AG560="Cefapirin benzathine",0.41,IF('Data Entry'!AG560="Cefalexin benzathine",0.36,IF('Data Entry'!AG560="Cloxacillin benzathine",0.43,IF('Data Entry'!AG560="Oxacillin benzathine",0.69,IF('Data Entry'!AG560="","","No aplica")))))))</f>
        <v/>
      </c>
      <c r="G557" s="65" t="str">
        <f>IF('Data Entry'!AJ560="Benethamine benzylpenicillin",0.65,IF('Data Entry'!AJ560="Benzathine benzylpenicillin",0.74,IF('Data Entry'!AJ560="Cefapirin benzathine",0.41,IF('Data Entry'!AJ560="Cefalexin benzathine",0.36,IF('Data Entry'!AJ560="Cloxacillin benzathine",0.43,IF('Data Entry'!AJ560="Oxacillin benzathine",0.69,IF('Data Entry'!AJ560="","","No aplica")))))))</f>
        <v/>
      </c>
      <c r="H557" s="65" t="str">
        <f>IF('Data Entry'!AM560="Benethamine benzylpenicillin",0.65,IF('Data Entry'!AM560="Benzathine benzylpenicillin",0.74,IF('Data Entry'!AM560="Cefapirin benzathine",0.41,IF('Data Entry'!AM560="Cefalexin benzathine",0.36,IF('Data Entry'!AM560="Cloxacillin benzathine",0.43,IF('Data Entry'!AM560="Oxacillin benzathine",0.69,IF('Data Entry'!AM560="","","No aplica")))))))</f>
        <v/>
      </c>
    </row>
    <row r="558" spans="5:8">
      <c r="E558" s="65" t="str">
        <f>IF('Data Entry'!AB561="Benethamine benzylpenicillin",0.65,IF('Data Entry'!AB561="Benzathine benzylpenicillin",0.74,IF('Data Entry'!AB561="Cefapirin benzathine",0.41,IF('Data Entry'!AB561="Cefalexin benzathine",0.36,IF('Data Entry'!AB561="Cloxacillin benzathine",0.43,IF('Data Entry'!AB561="Oxacillin benzathine",0.69,IF('Data Entry'!AB561="","","No aplica")))))))</f>
        <v/>
      </c>
      <c r="F558" s="65" t="str">
        <f>IF('Data Entry'!AG561="Benethamine benzylpenicillin",0.65,IF('Data Entry'!AG561="Benzathine benzylpenicillin",0.74,IF('Data Entry'!AG561="Cefapirin benzathine",0.41,IF('Data Entry'!AG561="Cefalexin benzathine",0.36,IF('Data Entry'!AG561="Cloxacillin benzathine",0.43,IF('Data Entry'!AG561="Oxacillin benzathine",0.69,IF('Data Entry'!AG561="","","No aplica")))))))</f>
        <v/>
      </c>
      <c r="G558" s="65" t="str">
        <f>IF('Data Entry'!AJ561="Benethamine benzylpenicillin",0.65,IF('Data Entry'!AJ561="Benzathine benzylpenicillin",0.74,IF('Data Entry'!AJ561="Cefapirin benzathine",0.41,IF('Data Entry'!AJ561="Cefalexin benzathine",0.36,IF('Data Entry'!AJ561="Cloxacillin benzathine",0.43,IF('Data Entry'!AJ561="Oxacillin benzathine",0.69,IF('Data Entry'!AJ561="","","No aplica")))))))</f>
        <v/>
      </c>
      <c r="H558" s="65" t="str">
        <f>IF('Data Entry'!AM561="Benethamine benzylpenicillin",0.65,IF('Data Entry'!AM561="Benzathine benzylpenicillin",0.74,IF('Data Entry'!AM561="Cefapirin benzathine",0.41,IF('Data Entry'!AM561="Cefalexin benzathine",0.36,IF('Data Entry'!AM561="Cloxacillin benzathine",0.43,IF('Data Entry'!AM561="Oxacillin benzathine",0.69,IF('Data Entry'!AM561="","","No aplica")))))))</f>
        <v/>
      </c>
    </row>
    <row r="559" spans="5:8">
      <c r="E559" s="65" t="str">
        <f>IF('Data Entry'!AB562="Benethamine benzylpenicillin",0.65,IF('Data Entry'!AB562="Benzathine benzylpenicillin",0.74,IF('Data Entry'!AB562="Cefapirin benzathine",0.41,IF('Data Entry'!AB562="Cefalexin benzathine",0.36,IF('Data Entry'!AB562="Cloxacillin benzathine",0.43,IF('Data Entry'!AB562="Oxacillin benzathine",0.69,IF('Data Entry'!AB562="","","No aplica")))))))</f>
        <v/>
      </c>
      <c r="F559" s="65" t="str">
        <f>IF('Data Entry'!AG562="Benethamine benzylpenicillin",0.65,IF('Data Entry'!AG562="Benzathine benzylpenicillin",0.74,IF('Data Entry'!AG562="Cefapirin benzathine",0.41,IF('Data Entry'!AG562="Cefalexin benzathine",0.36,IF('Data Entry'!AG562="Cloxacillin benzathine",0.43,IF('Data Entry'!AG562="Oxacillin benzathine",0.69,IF('Data Entry'!AG562="","","No aplica")))))))</f>
        <v/>
      </c>
      <c r="G559" s="65" t="str">
        <f>IF('Data Entry'!AJ562="Benethamine benzylpenicillin",0.65,IF('Data Entry'!AJ562="Benzathine benzylpenicillin",0.74,IF('Data Entry'!AJ562="Cefapirin benzathine",0.41,IF('Data Entry'!AJ562="Cefalexin benzathine",0.36,IF('Data Entry'!AJ562="Cloxacillin benzathine",0.43,IF('Data Entry'!AJ562="Oxacillin benzathine",0.69,IF('Data Entry'!AJ562="","","No aplica")))))))</f>
        <v/>
      </c>
      <c r="H559" s="65" t="str">
        <f>IF('Data Entry'!AM562="Benethamine benzylpenicillin",0.65,IF('Data Entry'!AM562="Benzathine benzylpenicillin",0.74,IF('Data Entry'!AM562="Cefapirin benzathine",0.41,IF('Data Entry'!AM562="Cefalexin benzathine",0.36,IF('Data Entry'!AM562="Cloxacillin benzathine",0.43,IF('Data Entry'!AM562="Oxacillin benzathine",0.69,IF('Data Entry'!AM562="","","No aplica")))))))</f>
        <v/>
      </c>
    </row>
    <row r="560" spans="5:8">
      <c r="E560" s="65" t="str">
        <f>IF('Data Entry'!AB563="Benethamine benzylpenicillin",0.65,IF('Data Entry'!AB563="Benzathine benzylpenicillin",0.74,IF('Data Entry'!AB563="Cefapirin benzathine",0.41,IF('Data Entry'!AB563="Cefalexin benzathine",0.36,IF('Data Entry'!AB563="Cloxacillin benzathine",0.43,IF('Data Entry'!AB563="Oxacillin benzathine",0.69,IF('Data Entry'!AB563="","","No aplica")))))))</f>
        <v/>
      </c>
      <c r="F560" s="65" t="str">
        <f>IF('Data Entry'!AG563="Benethamine benzylpenicillin",0.65,IF('Data Entry'!AG563="Benzathine benzylpenicillin",0.74,IF('Data Entry'!AG563="Cefapirin benzathine",0.41,IF('Data Entry'!AG563="Cefalexin benzathine",0.36,IF('Data Entry'!AG563="Cloxacillin benzathine",0.43,IF('Data Entry'!AG563="Oxacillin benzathine",0.69,IF('Data Entry'!AG563="","","No aplica")))))))</f>
        <v/>
      </c>
      <c r="G560" s="65" t="str">
        <f>IF('Data Entry'!AJ563="Benethamine benzylpenicillin",0.65,IF('Data Entry'!AJ563="Benzathine benzylpenicillin",0.74,IF('Data Entry'!AJ563="Cefapirin benzathine",0.41,IF('Data Entry'!AJ563="Cefalexin benzathine",0.36,IF('Data Entry'!AJ563="Cloxacillin benzathine",0.43,IF('Data Entry'!AJ563="Oxacillin benzathine",0.69,IF('Data Entry'!AJ563="","","No aplica")))))))</f>
        <v/>
      </c>
      <c r="H560" s="65" t="str">
        <f>IF('Data Entry'!AM563="Benethamine benzylpenicillin",0.65,IF('Data Entry'!AM563="Benzathine benzylpenicillin",0.74,IF('Data Entry'!AM563="Cefapirin benzathine",0.41,IF('Data Entry'!AM563="Cefalexin benzathine",0.36,IF('Data Entry'!AM563="Cloxacillin benzathine",0.43,IF('Data Entry'!AM563="Oxacillin benzathine",0.69,IF('Data Entry'!AM563="","","No aplica")))))))</f>
        <v/>
      </c>
    </row>
    <row r="561" spans="5:8">
      <c r="E561" s="65" t="str">
        <f>IF('Data Entry'!AB564="Benethamine benzylpenicillin",0.65,IF('Data Entry'!AB564="Benzathine benzylpenicillin",0.74,IF('Data Entry'!AB564="Cefapirin benzathine",0.41,IF('Data Entry'!AB564="Cefalexin benzathine",0.36,IF('Data Entry'!AB564="Cloxacillin benzathine",0.43,IF('Data Entry'!AB564="Oxacillin benzathine",0.69,IF('Data Entry'!AB564="","","No aplica")))))))</f>
        <v/>
      </c>
      <c r="F561" s="65" t="str">
        <f>IF('Data Entry'!AG564="Benethamine benzylpenicillin",0.65,IF('Data Entry'!AG564="Benzathine benzylpenicillin",0.74,IF('Data Entry'!AG564="Cefapirin benzathine",0.41,IF('Data Entry'!AG564="Cefalexin benzathine",0.36,IF('Data Entry'!AG564="Cloxacillin benzathine",0.43,IF('Data Entry'!AG564="Oxacillin benzathine",0.69,IF('Data Entry'!AG564="","","No aplica")))))))</f>
        <v/>
      </c>
      <c r="G561" s="65" t="str">
        <f>IF('Data Entry'!AJ564="Benethamine benzylpenicillin",0.65,IF('Data Entry'!AJ564="Benzathine benzylpenicillin",0.74,IF('Data Entry'!AJ564="Cefapirin benzathine",0.41,IF('Data Entry'!AJ564="Cefalexin benzathine",0.36,IF('Data Entry'!AJ564="Cloxacillin benzathine",0.43,IF('Data Entry'!AJ564="Oxacillin benzathine",0.69,IF('Data Entry'!AJ564="","","No aplica")))))))</f>
        <v/>
      </c>
      <c r="H561" s="65" t="str">
        <f>IF('Data Entry'!AM564="Benethamine benzylpenicillin",0.65,IF('Data Entry'!AM564="Benzathine benzylpenicillin",0.74,IF('Data Entry'!AM564="Cefapirin benzathine",0.41,IF('Data Entry'!AM564="Cefalexin benzathine",0.36,IF('Data Entry'!AM564="Cloxacillin benzathine",0.43,IF('Data Entry'!AM564="Oxacillin benzathine",0.69,IF('Data Entry'!AM564="","","No aplica")))))))</f>
        <v/>
      </c>
    </row>
    <row r="562" spans="5:8">
      <c r="E562" s="65" t="str">
        <f>IF('Data Entry'!AB565="Benethamine benzylpenicillin",0.65,IF('Data Entry'!AB565="Benzathine benzylpenicillin",0.74,IF('Data Entry'!AB565="Cefapirin benzathine",0.41,IF('Data Entry'!AB565="Cefalexin benzathine",0.36,IF('Data Entry'!AB565="Cloxacillin benzathine",0.43,IF('Data Entry'!AB565="Oxacillin benzathine",0.69,IF('Data Entry'!AB565="","","No aplica")))))))</f>
        <v/>
      </c>
      <c r="F562" s="65" t="str">
        <f>IF('Data Entry'!AG565="Benethamine benzylpenicillin",0.65,IF('Data Entry'!AG565="Benzathine benzylpenicillin",0.74,IF('Data Entry'!AG565="Cefapirin benzathine",0.41,IF('Data Entry'!AG565="Cefalexin benzathine",0.36,IF('Data Entry'!AG565="Cloxacillin benzathine",0.43,IF('Data Entry'!AG565="Oxacillin benzathine",0.69,IF('Data Entry'!AG565="","","No aplica")))))))</f>
        <v/>
      </c>
      <c r="G562" s="65" t="str">
        <f>IF('Data Entry'!AJ565="Benethamine benzylpenicillin",0.65,IF('Data Entry'!AJ565="Benzathine benzylpenicillin",0.74,IF('Data Entry'!AJ565="Cefapirin benzathine",0.41,IF('Data Entry'!AJ565="Cefalexin benzathine",0.36,IF('Data Entry'!AJ565="Cloxacillin benzathine",0.43,IF('Data Entry'!AJ565="Oxacillin benzathine",0.69,IF('Data Entry'!AJ565="","","No aplica")))))))</f>
        <v/>
      </c>
      <c r="H562" s="65" t="str">
        <f>IF('Data Entry'!AM565="Benethamine benzylpenicillin",0.65,IF('Data Entry'!AM565="Benzathine benzylpenicillin",0.74,IF('Data Entry'!AM565="Cefapirin benzathine",0.41,IF('Data Entry'!AM565="Cefalexin benzathine",0.36,IF('Data Entry'!AM565="Cloxacillin benzathine",0.43,IF('Data Entry'!AM565="Oxacillin benzathine",0.69,IF('Data Entry'!AM565="","","No aplica")))))))</f>
        <v/>
      </c>
    </row>
    <row r="563" spans="5:8">
      <c r="E563" s="65" t="str">
        <f>IF('Data Entry'!AB566="Benethamine benzylpenicillin",0.65,IF('Data Entry'!AB566="Benzathine benzylpenicillin",0.74,IF('Data Entry'!AB566="Cefapirin benzathine",0.41,IF('Data Entry'!AB566="Cefalexin benzathine",0.36,IF('Data Entry'!AB566="Cloxacillin benzathine",0.43,IF('Data Entry'!AB566="Oxacillin benzathine",0.69,IF('Data Entry'!AB566="","","No aplica")))))))</f>
        <v/>
      </c>
      <c r="F563" s="65" t="str">
        <f>IF('Data Entry'!AG566="Benethamine benzylpenicillin",0.65,IF('Data Entry'!AG566="Benzathine benzylpenicillin",0.74,IF('Data Entry'!AG566="Cefapirin benzathine",0.41,IF('Data Entry'!AG566="Cefalexin benzathine",0.36,IF('Data Entry'!AG566="Cloxacillin benzathine",0.43,IF('Data Entry'!AG566="Oxacillin benzathine",0.69,IF('Data Entry'!AG566="","","No aplica")))))))</f>
        <v/>
      </c>
      <c r="G563" s="65" t="str">
        <f>IF('Data Entry'!AJ566="Benethamine benzylpenicillin",0.65,IF('Data Entry'!AJ566="Benzathine benzylpenicillin",0.74,IF('Data Entry'!AJ566="Cefapirin benzathine",0.41,IF('Data Entry'!AJ566="Cefalexin benzathine",0.36,IF('Data Entry'!AJ566="Cloxacillin benzathine",0.43,IF('Data Entry'!AJ566="Oxacillin benzathine",0.69,IF('Data Entry'!AJ566="","","No aplica")))))))</f>
        <v/>
      </c>
      <c r="H563" s="65" t="str">
        <f>IF('Data Entry'!AM566="Benethamine benzylpenicillin",0.65,IF('Data Entry'!AM566="Benzathine benzylpenicillin",0.74,IF('Data Entry'!AM566="Cefapirin benzathine",0.41,IF('Data Entry'!AM566="Cefalexin benzathine",0.36,IF('Data Entry'!AM566="Cloxacillin benzathine",0.43,IF('Data Entry'!AM566="Oxacillin benzathine",0.69,IF('Data Entry'!AM566="","","No aplica")))))))</f>
        <v/>
      </c>
    </row>
    <row r="564" spans="5:8">
      <c r="E564" s="65" t="str">
        <f>IF('Data Entry'!AB567="Benethamine benzylpenicillin",0.65,IF('Data Entry'!AB567="Benzathine benzylpenicillin",0.74,IF('Data Entry'!AB567="Cefapirin benzathine",0.41,IF('Data Entry'!AB567="Cefalexin benzathine",0.36,IF('Data Entry'!AB567="Cloxacillin benzathine",0.43,IF('Data Entry'!AB567="Oxacillin benzathine",0.69,IF('Data Entry'!AB567="","","No aplica")))))))</f>
        <v/>
      </c>
      <c r="F564" s="65" t="str">
        <f>IF('Data Entry'!AG567="Benethamine benzylpenicillin",0.65,IF('Data Entry'!AG567="Benzathine benzylpenicillin",0.74,IF('Data Entry'!AG567="Cefapirin benzathine",0.41,IF('Data Entry'!AG567="Cefalexin benzathine",0.36,IF('Data Entry'!AG567="Cloxacillin benzathine",0.43,IF('Data Entry'!AG567="Oxacillin benzathine",0.69,IF('Data Entry'!AG567="","","No aplica")))))))</f>
        <v/>
      </c>
      <c r="G564" s="65" t="str">
        <f>IF('Data Entry'!AJ567="Benethamine benzylpenicillin",0.65,IF('Data Entry'!AJ567="Benzathine benzylpenicillin",0.74,IF('Data Entry'!AJ567="Cefapirin benzathine",0.41,IF('Data Entry'!AJ567="Cefalexin benzathine",0.36,IF('Data Entry'!AJ567="Cloxacillin benzathine",0.43,IF('Data Entry'!AJ567="Oxacillin benzathine",0.69,IF('Data Entry'!AJ567="","","No aplica")))))))</f>
        <v/>
      </c>
      <c r="H564" s="65" t="str">
        <f>IF('Data Entry'!AM567="Benethamine benzylpenicillin",0.65,IF('Data Entry'!AM567="Benzathine benzylpenicillin",0.74,IF('Data Entry'!AM567="Cefapirin benzathine",0.41,IF('Data Entry'!AM567="Cefalexin benzathine",0.36,IF('Data Entry'!AM567="Cloxacillin benzathine",0.43,IF('Data Entry'!AM567="Oxacillin benzathine",0.69,IF('Data Entry'!AM567="","","No aplica")))))))</f>
        <v/>
      </c>
    </row>
    <row r="565" spans="5:8">
      <c r="E565" s="65" t="str">
        <f>IF('Data Entry'!AB568="Benethamine benzylpenicillin",0.65,IF('Data Entry'!AB568="Benzathine benzylpenicillin",0.74,IF('Data Entry'!AB568="Cefapirin benzathine",0.41,IF('Data Entry'!AB568="Cefalexin benzathine",0.36,IF('Data Entry'!AB568="Cloxacillin benzathine",0.43,IF('Data Entry'!AB568="Oxacillin benzathine",0.69,IF('Data Entry'!AB568="","","No aplica")))))))</f>
        <v/>
      </c>
      <c r="F565" s="65" t="str">
        <f>IF('Data Entry'!AG568="Benethamine benzylpenicillin",0.65,IF('Data Entry'!AG568="Benzathine benzylpenicillin",0.74,IF('Data Entry'!AG568="Cefapirin benzathine",0.41,IF('Data Entry'!AG568="Cefalexin benzathine",0.36,IF('Data Entry'!AG568="Cloxacillin benzathine",0.43,IF('Data Entry'!AG568="Oxacillin benzathine",0.69,IF('Data Entry'!AG568="","","No aplica")))))))</f>
        <v/>
      </c>
      <c r="G565" s="65" t="str">
        <f>IF('Data Entry'!AJ568="Benethamine benzylpenicillin",0.65,IF('Data Entry'!AJ568="Benzathine benzylpenicillin",0.74,IF('Data Entry'!AJ568="Cefapirin benzathine",0.41,IF('Data Entry'!AJ568="Cefalexin benzathine",0.36,IF('Data Entry'!AJ568="Cloxacillin benzathine",0.43,IF('Data Entry'!AJ568="Oxacillin benzathine",0.69,IF('Data Entry'!AJ568="","","No aplica")))))))</f>
        <v/>
      </c>
      <c r="H565" s="65" t="str">
        <f>IF('Data Entry'!AM568="Benethamine benzylpenicillin",0.65,IF('Data Entry'!AM568="Benzathine benzylpenicillin",0.74,IF('Data Entry'!AM568="Cefapirin benzathine",0.41,IF('Data Entry'!AM568="Cefalexin benzathine",0.36,IF('Data Entry'!AM568="Cloxacillin benzathine",0.43,IF('Data Entry'!AM568="Oxacillin benzathine",0.69,IF('Data Entry'!AM568="","","No aplica")))))))</f>
        <v/>
      </c>
    </row>
    <row r="566" spans="5:8">
      <c r="E566" s="65" t="str">
        <f>IF('Data Entry'!AB569="Benethamine benzylpenicillin",0.65,IF('Data Entry'!AB569="Benzathine benzylpenicillin",0.74,IF('Data Entry'!AB569="Cefapirin benzathine",0.41,IF('Data Entry'!AB569="Cefalexin benzathine",0.36,IF('Data Entry'!AB569="Cloxacillin benzathine",0.43,IF('Data Entry'!AB569="Oxacillin benzathine",0.69,IF('Data Entry'!AB569="","","No aplica")))))))</f>
        <v/>
      </c>
      <c r="F566" s="65" t="str">
        <f>IF('Data Entry'!AG569="Benethamine benzylpenicillin",0.65,IF('Data Entry'!AG569="Benzathine benzylpenicillin",0.74,IF('Data Entry'!AG569="Cefapirin benzathine",0.41,IF('Data Entry'!AG569="Cefalexin benzathine",0.36,IF('Data Entry'!AG569="Cloxacillin benzathine",0.43,IF('Data Entry'!AG569="Oxacillin benzathine",0.69,IF('Data Entry'!AG569="","","No aplica")))))))</f>
        <v/>
      </c>
      <c r="G566" s="65" t="str">
        <f>IF('Data Entry'!AJ569="Benethamine benzylpenicillin",0.65,IF('Data Entry'!AJ569="Benzathine benzylpenicillin",0.74,IF('Data Entry'!AJ569="Cefapirin benzathine",0.41,IF('Data Entry'!AJ569="Cefalexin benzathine",0.36,IF('Data Entry'!AJ569="Cloxacillin benzathine",0.43,IF('Data Entry'!AJ569="Oxacillin benzathine",0.69,IF('Data Entry'!AJ569="","","No aplica")))))))</f>
        <v/>
      </c>
      <c r="H566" s="65" t="str">
        <f>IF('Data Entry'!AM569="Benethamine benzylpenicillin",0.65,IF('Data Entry'!AM569="Benzathine benzylpenicillin",0.74,IF('Data Entry'!AM569="Cefapirin benzathine",0.41,IF('Data Entry'!AM569="Cefalexin benzathine",0.36,IF('Data Entry'!AM569="Cloxacillin benzathine",0.43,IF('Data Entry'!AM569="Oxacillin benzathine",0.69,IF('Data Entry'!AM569="","","No aplica")))))))</f>
        <v/>
      </c>
    </row>
    <row r="567" spans="5:8">
      <c r="E567" s="65" t="str">
        <f>IF('Data Entry'!AB570="Benethamine benzylpenicillin",0.65,IF('Data Entry'!AB570="Benzathine benzylpenicillin",0.74,IF('Data Entry'!AB570="Cefapirin benzathine",0.41,IF('Data Entry'!AB570="Cefalexin benzathine",0.36,IF('Data Entry'!AB570="Cloxacillin benzathine",0.43,IF('Data Entry'!AB570="Oxacillin benzathine",0.69,IF('Data Entry'!AB570="","","No aplica")))))))</f>
        <v/>
      </c>
      <c r="F567" s="65" t="str">
        <f>IF('Data Entry'!AG570="Benethamine benzylpenicillin",0.65,IF('Data Entry'!AG570="Benzathine benzylpenicillin",0.74,IF('Data Entry'!AG570="Cefapirin benzathine",0.41,IF('Data Entry'!AG570="Cefalexin benzathine",0.36,IF('Data Entry'!AG570="Cloxacillin benzathine",0.43,IF('Data Entry'!AG570="Oxacillin benzathine",0.69,IF('Data Entry'!AG570="","","No aplica")))))))</f>
        <v/>
      </c>
      <c r="G567" s="65" t="str">
        <f>IF('Data Entry'!AJ570="Benethamine benzylpenicillin",0.65,IF('Data Entry'!AJ570="Benzathine benzylpenicillin",0.74,IF('Data Entry'!AJ570="Cefapirin benzathine",0.41,IF('Data Entry'!AJ570="Cefalexin benzathine",0.36,IF('Data Entry'!AJ570="Cloxacillin benzathine",0.43,IF('Data Entry'!AJ570="Oxacillin benzathine",0.69,IF('Data Entry'!AJ570="","","No aplica")))))))</f>
        <v/>
      </c>
      <c r="H567" s="65" t="str">
        <f>IF('Data Entry'!AM570="Benethamine benzylpenicillin",0.65,IF('Data Entry'!AM570="Benzathine benzylpenicillin",0.74,IF('Data Entry'!AM570="Cefapirin benzathine",0.41,IF('Data Entry'!AM570="Cefalexin benzathine",0.36,IF('Data Entry'!AM570="Cloxacillin benzathine",0.43,IF('Data Entry'!AM570="Oxacillin benzathine",0.69,IF('Data Entry'!AM570="","","No aplica")))))))</f>
        <v/>
      </c>
    </row>
    <row r="568" spans="5:8">
      <c r="E568" s="65" t="str">
        <f>IF('Data Entry'!AB571="Benethamine benzylpenicillin",0.65,IF('Data Entry'!AB571="Benzathine benzylpenicillin",0.74,IF('Data Entry'!AB571="Cefapirin benzathine",0.41,IF('Data Entry'!AB571="Cefalexin benzathine",0.36,IF('Data Entry'!AB571="Cloxacillin benzathine",0.43,IF('Data Entry'!AB571="Oxacillin benzathine",0.69,IF('Data Entry'!AB571="","","No aplica")))))))</f>
        <v/>
      </c>
      <c r="F568" s="65" t="str">
        <f>IF('Data Entry'!AG571="Benethamine benzylpenicillin",0.65,IF('Data Entry'!AG571="Benzathine benzylpenicillin",0.74,IF('Data Entry'!AG571="Cefapirin benzathine",0.41,IF('Data Entry'!AG571="Cefalexin benzathine",0.36,IF('Data Entry'!AG571="Cloxacillin benzathine",0.43,IF('Data Entry'!AG571="Oxacillin benzathine",0.69,IF('Data Entry'!AG571="","","No aplica")))))))</f>
        <v/>
      </c>
      <c r="G568" s="65" t="str">
        <f>IF('Data Entry'!AJ571="Benethamine benzylpenicillin",0.65,IF('Data Entry'!AJ571="Benzathine benzylpenicillin",0.74,IF('Data Entry'!AJ571="Cefapirin benzathine",0.41,IF('Data Entry'!AJ571="Cefalexin benzathine",0.36,IF('Data Entry'!AJ571="Cloxacillin benzathine",0.43,IF('Data Entry'!AJ571="Oxacillin benzathine",0.69,IF('Data Entry'!AJ571="","","No aplica")))))))</f>
        <v/>
      </c>
      <c r="H568" s="65" t="str">
        <f>IF('Data Entry'!AM571="Benethamine benzylpenicillin",0.65,IF('Data Entry'!AM571="Benzathine benzylpenicillin",0.74,IF('Data Entry'!AM571="Cefapirin benzathine",0.41,IF('Data Entry'!AM571="Cefalexin benzathine",0.36,IF('Data Entry'!AM571="Cloxacillin benzathine",0.43,IF('Data Entry'!AM571="Oxacillin benzathine",0.69,IF('Data Entry'!AM571="","","No aplica")))))))</f>
        <v/>
      </c>
    </row>
    <row r="569" spans="5:8">
      <c r="E569" s="65" t="str">
        <f>IF('Data Entry'!AB572="Benethamine benzylpenicillin",0.65,IF('Data Entry'!AB572="Benzathine benzylpenicillin",0.74,IF('Data Entry'!AB572="Cefapirin benzathine",0.41,IF('Data Entry'!AB572="Cefalexin benzathine",0.36,IF('Data Entry'!AB572="Cloxacillin benzathine",0.43,IF('Data Entry'!AB572="Oxacillin benzathine",0.69,IF('Data Entry'!AB572="","","No aplica")))))))</f>
        <v/>
      </c>
      <c r="F569" s="65" t="str">
        <f>IF('Data Entry'!AG572="Benethamine benzylpenicillin",0.65,IF('Data Entry'!AG572="Benzathine benzylpenicillin",0.74,IF('Data Entry'!AG572="Cefapirin benzathine",0.41,IF('Data Entry'!AG572="Cefalexin benzathine",0.36,IF('Data Entry'!AG572="Cloxacillin benzathine",0.43,IF('Data Entry'!AG572="Oxacillin benzathine",0.69,IF('Data Entry'!AG572="","","No aplica")))))))</f>
        <v/>
      </c>
      <c r="G569" s="65" t="str">
        <f>IF('Data Entry'!AJ572="Benethamine benzylpenicillin",0.65,IF('Data Entry'!AJ572="Benzathine benzylpenicillin",0.74,IF('Data Entry'!AJ572="Cefapirin benzathine",0.41,IF('Data Entry'!AJ572="Cefalexin benzathine",0.36,IF('Data Entry'!AJ572="Cloxacillin benzathine",0.43,IF('Data Entry'!AJ572="Oxacillin benzathine",0.69,IF('Data Entry'!AJ572="","","No aplica")))))))</f>
        <v/>
      </c>
      <c r="H569" s="65" t="str">
        <f>IF('Data Entry'!AM572="Benethamine benzylpenicillin",0.65,IF('Data Entry'!AM572="Benzathine benzylpenicillin",0.74,IF('Data Entry'!AM572="Cefapirin benzathine",0.41,IF('Data Entry'!AM572="Cefalexin benzathine",0.36,IF('Data Entry'!AM572="Cloxacillin benzathine",0.43,IF('Data Entry'!AM572="Oxacillin benzathine",0.69,IF('Data Entry'!AM572="","","No aplica")))))))</f>
        <v/>
      </c>
    </row>
    <row r="570" spans="5:8">
      <c r="E570" s="65" t="str">
        <f>IF('Data Entry'!AB573="Benethamine benzylpenicillin",0.65,IF('Data Entry'!AB573="Benzathine benzylpenicillin",0.74,IF('Data Entry'!AB573="Cefapirin benzathine",0.41,IF('Data Entry'!AB573="Cefalexin benzathine",0.36,IF('Data Entry'!AB573="Cloxacillin benzathine",0.43,IF('Data Entry'!AB573="Oxacillin benzathine",0.69,IF('Data Entry'!AB573="","","No aplica")))))))</f>
        <v/>
      </c>
      <c r="F570" s="65" t="str">
        <f>IF('Data Entry'!AG573="Benethamine benzylpenicillin",0.65,IF('Data Entry'!AG573="Benzathine benzylpenicillin",0.74,IF('Data Entry'!AG573="Cefapirin benzathine",0.41,IF('Data Entry'!AG573="Cefalexin benzathine",0.36,IF('Data Entry'!AG573="Cloxacillin benzathine",0.43,IF('Data Entry'!AG573="Oxacillin benzathine",0.69,IF('Data Entry'!AG573="","","No aplica")))))))</f>
        <v/>
      </c>
      <c r="G570" s="65" t="str">
        <f>IF('Data Entry'!AJ573="Benethamine benzylpenicillin",0.65,IF('Data Entry'!AJ573="Benzathine benzylpenicillin",0.74,IF('Data Entry'!AJ573="Cefapirin benzathine",0.41,IF('Data Entry'!AJ573="Cefalexin benzathine",0.36,IF('Data Entry'!AJ573="Cloxacillin benzathine",0.43,IF('Data Entry'!AJ573="Oxacillin benzathine",0.69,IF('Data Entry'!AJ573="","","No aplica")))))))</f>
        <v/>
      </c>
      <c r="H570" s="65" t="str">
        <f>IF('Data Entry'!AM573="Benethamine benzylpenicillin",0.65,IF('Data Entry'!AM573="Benzathine benzylpenicillin",0.74,IF('Data Entry'!AM573="Cefapirin benzathine",0.41,IF('Data Entry'!AM573="Cefalexin benzathine",0.36,IF('Data Entry'!AM573="Cloxacillin benzathine",0.43,IF('Data Entry'!AM573="Oxacillin benzathine",0.69,IF('Data Entry'!AM573="","","No aplica")))))))</f>
        <v/>
      </c>
    </row>
    <row r="571" spans="5:8">
      <c r="E571" s="65" t="str">
        <f>IF('Data Entry'!AB574="Benethamine benzylpenicillin",0.65,IF('Data Entry'!AB574="Benzathine benzylpenicillin",0.74,IF('Data Entry'!AB574="Cefapirin benzathine",0.41,IF('Data Entry'!AB574="Cefalexin benzathine",0.36,IF('Data Entry'!AB574="Cloxacillin benzathine",0.43,IF('Data Entry'!AB574="Oxacillin benzathine",0.69,IF('Data Entry'!AB574="","","No aplica")))))))</f>
        <v/>
      </c>
      <c r="F571" s="65" t="str">
        <f>IF('Data Entry'!AG574="Benethamine benzylpenicillin",0.65,IF('Data Entry'!AG574="Benzathine benzylpenicillin",0.74,IF('Data Entry'!AG574="Cefapirin benzathine",0.41,IF('Data Entry'!AG574="Cefalexin benzathine",0.36,IF('Data Entry'!AG574="Cloxacillin benzathine",0.43,IF('Data Entry'!AG574="Oxacillin benzathine",0.69,IF('Data Entry'!AG574="","","No aplica")))))))</f>
        <v/>
      </c>
      <c r="G571" s="65" t="str">
        <f>IF('Data Entry'!AJ574="Benethamine benzylpenicillin",0.65,IF('Data Entry'!AJ574="Benzathine benzylpenicillin",0.74,IF('Data Entry'!AJ574="Cefapirin benzathine",0.41,IF('Data Entry'!AJ574="Cefalexin benzathine",0.36,IF('Data Entry'!AJ574="Cloxacillin benzathine",0.43,IF('Data Entry'!AJ574="Oxacillin benzathine",0.69,IF('Data Entry'!AJ574="","","No aplica")))))))</f>
        <v/>
      </c>
      <c r="H571" s="65" t="str">
        <f>IF('Data Entry'!AM574="Benethamine benzylpenicillin",0.65,IF('Data Entry'!AM574="Benzathine benzylpenicillin",0.74,IF('Data Entry'!AM574="Cefapirin benzathine",0.41,IF('Data Entry'!AM574="Cefalexin benzathine",0.36,IF('Data Entry'!AM574="Cloxacillin benzathine",0.43,IF('Data Entry'!AM574="Oxacillin benzathine",0.69,IF('Data Entry'!AM574="","","No aplica")))))))</f>
        <v/>
      </c>
    </row>
    <row r="572" spans="5:8">
      <c r="E572" s="65" t="str">
        <f>IF('Data Entry'!AB575="Benethamine benzylpenicillin",0.65,IF('Data Entry'!AB575="Benzathine benzylpenicillin",0.74,IF('Data Entry'!AB575="Cefapirin benzathine",0.41,IF('Data Entry'!AB575="Cefalexin benzathine",0.36,IF('Data Entry'!AB575="Cloxacillin benzathine",0.43,IF('Data Entry'!AB575="Oxacillin benzathine",0.69,IF('Data Entry'!AB575="","","No aplica")))))))</f>
        <v/>
      </c>
      <c r="F572" s="65" t="str">
        <f>IF('Data Entry'!AG575="Benethamine benzylpenicillin",0.65,IF('Data Entry'!AG575="Benzathine benzylpenicillin",0.74,IF('Data Entry'!AG575="Cefapirin benzathine",0.41,IF('Data Entry'!AG575="Cefalexin benzathine",0.36,IF('Data Entry'!AG575="Cloxacillin benzathine",0.43,IF('Data Entry'!AG575="Oxacillin benzathine",0.69,IF('Data Entry'!AG575="","","No aplica")))))))</f>
        <v/>
      </c>
      <c r="G572" s="65" t="str">
        <f>IF('Data Entry'!AJ575="Benethamine benzylpenicillin",0.65,IF('Data Entry'!AJ575="Benzathine benzylpenicillin",0.74,IF('Data Entry'!AJ575="Cefapirin benzathine",0.41,IF('Data Entry'!AJ575="Cefalexin benzathine",0.36,IF('Data Entry'!AJ575="Cloxacillin benzathine",0.43,IF('Data Entry'!AJ575="Oxacillin benzathine",0.69,IF('Data Entry'!AJ575="","","No aplica")))))))</f>
        <v/>
      </c>
      <c r="H572" s="65" t="str">
        <f>IF('Data Entry'!AM575="Benethamine benzylpenicillin",0.65,IF('Data Entry'!AM575="Benzathine benzylpenicillin",0.74,IF('Data Entry'!AM575="Cefapirin benzathine",0.41,IF('Data Entry'!AM575="Cefalexin benzathine",0.36,IF('Data Entry'!AM575="Cloxacillin benzathine",0.43,IF('Data Entry'!AM575="Oxacillin benzathine",0.69,IF('Data Entry'!AM575="","","No aplica")))))))</f>
        <v/>
      </c>
    </row>
    <row r="573" spans="5:8">
      <c r="E573" s="65" t="str">
        <f>IF('Data Entry'!AB576="Benethamine benzylpenicillin",0.65,IF('Data Entry'!AB576="Benzathine benzylpenicillin",0.74,IF('Data Entry'!AB576="Cefapirin benzathine",0.41,IF('Data Entry'!AB576="Cefalexin benzathine",0.36,IF('Data Entry'!AB576="Cloxacillin benzathine",0.43,IF('Data Entry'!AB576="Oxacillin benzathine",0.69,IF('Data Entry'!AB576="","","No aplica")))))))</f>
        <v/>
      </c>
      <c r="F573" s="65" t="str">
        <f>IF('Data Entry'!AG576="Benethamine benzylpenicillin",0.65,IF('Data Entry'!AG576="Benzathine benzylpenicillin",0.74,IF('Data Entry'!AG576="Cefapirin benzathine",0.41,IF('Data Entry'!AG576="Cefalexin benzathine",0.36,IF('Data Entry'!AG576="Cloxacillin benzathine",0.43,IF('Data Entry'!AG576="Oxacillin benzathine",0.69,IF('Data Entry'!AG576="","","No aplica")))))))</f>
        <v/>
      </c>
      <c r="G573" s="65" t="str">
        <f>IF('Data Entry'!AJ576="Benethamine benzylpenicillin",0.65,IF('Data Entry'!AJ576="Benzathine benzylpenicillin",0.74,IF('Data Entry'!AJ576="Cefapirin benzathine",0.41,IF('Data Entry'!AJ576="Cefalexin benzathine",0.36,IF('Data Entry'!AJ576="Cloxacillin benzathine",0.43,IF('Data Entry'!AJ576="Oxacillin benzathine",0.69,IF('Data Entry'!AJ576="","","No aplica")))))))</f>
        <v/>
      </c>
      <c r="H573" s="65" t="str">
        <f>IF('Data Entry'!AM576="Benethamine benzylpenicillin",0.65,IF('Data Entry'!AM576="Benzathine benzylpenicillin",0.74,IF('Data Entry'!AM576="Cefapirin benzathine",0.41,IF('Data Entry'!AM576="Cefalexin benzathine",0.36,IF('Data Entry'!AM576="Cloxacillin benzathine",0.43,IF('Data Entry'!AM576="Oxacillin benzathine",0.69,IF('Data Entry'!AM576="","","No aplica")))))))</f>
        <v/>
      </c>
    </row>
    <row r="574" spans="5:8">
      <c r="E574" s="65" t="str">
        <f>IF('Data Entry'!AB577="Benethamine benzylpenicillin",0.65,IF('Data Entry'!AB577="Benzathine benzylpenicillin",0.74,IF('Data Entry'!AB577="Cefapirin benzathine",0.41,IF('Data Entry'!AB577="Cefalexin benzathine",0.36,IF('Data Entry'!AB577="Cloxacillin benzathine",0.43,IF('Data Entry'!AB577="Oxacillin benzathine",0.69,IF('Data Entry'!AB577="","","No aplica")))))))</f>
        <v/>
      </c>
      <c r="F574" s="65" t="str">
        <f>IF('Data Entry'!AG577="Benethamine benzylpenicillin",0.65,IF('Data Entry'!AG577="Benzathine benzylpenicillin",0.74,IF('Data Entry'!AG577="Cefapirin benzathine",0.41,IF('Data Entry'!AG577="Cefalexin benzathine",0.36,IF('Data Entry'!AG577="Cloxacillin benzathine",0.43,IF('Data Entry'!AG577="Oxacillin benzathine",0.69,IF('Data Entry'!AG577="","","No aplica")))))))</f>
        <v/>
      </c>
      <c r="G574" s="65" t="str">
        <f>IF('Data Entry'!AJ577="Benethamine benzylpenicillin",0.65,IF('Data Entry'!AJ577="Benzathine benzylpenicillin",0.74,IF('Data Entry'!AJ577="Cefapirin benzathine",0.41,IF('Data Entry'!AJ577="Cefalexin benzathine",0.36,IF('Data Entry'!AJ577="Cloxacillin benzathine",0.43,IF('Data Entry'!AJ577="Oxacillin benzathine",0.69,IF('Data Entry'!AJ577="","","No aplica")))))))</f>
        <v/>
      </c>
      <c r="H574" s="65" t="str">
        <f>IF('Data Entry'!AM577="Benethamine benzylpenicillin",0.65,IF('Data Entry'!AM577="Benzathine benzylpenicillin",0.74,IF('Data Entry'!AM577="Cefapirin benzathine",0.41,IF('Data Entry'!AM577="Cefalexin benzathine",0.36,IF('Data Entry'!AM577="Cloxacillin benzathine",0.43,IF('Data Entry'!AM577="Oxacillin benzathine",0.69,IF('Data Entry'!AM577="","","No aplica")))))))</f>
        <v/>
      </c>
    </row>
    <row r="575" spans="5:8">
      <c r="E575" s="65" t="str">
        <f>IF('Data Entry'!AB578="Benethamine benzylpenicillin",0.65,IF('Data Entry'!AB578="Benzathine benzylpenicillin",0.74,IF('Data Entry'!AB578="Cefapirin benzathine",0.41,IF('Data Entry'!AB578="Cefalexin benzathine",0.36,IF('Data Entry'!AB578="Cloxacillin benzathine",0.43,IF('Data Entry'!AB578="Oxacillin benzathine",0.69,IF('Data Entry'!AB578="","","No aplica")))))))</f>
        <v/>
      </c>
      <c r="F575" s="65" t="str">
        <f>IF('Data Entry'!AG578="Benethamine benzylpenicillin",0.65,IF('Data Entry'!AG578="Benzathine benzylpenicillin",0.74,IF('Data Entry'!AG578="Cefapirin benzathine",0.41,IF('Data Entry'!AG578="Cefalexin benzathine",0.36,IF('Data Entry'!AG578="Cloxacillin benzathine",0.43,IF('Data Entry'!AG578="Oxacillin benzathine",0.69,IF('Data Entry'!AG578="","","No aplica")))))))</f>
        <v/>
      </c>
      <c r="G575" s="65" t="str">
        <f>IF('Data Entry'!AJ578="Benethamine benzylpenicillin",0.65,IF('Data Entry'!AJ578="Benzathine benzylpenicillin",0.74,IF('Data Entry'!AJ578="Cefapirin benzathine",0.41,IF('Data Entry'!AJ578="Cefalexin benzathine",0.36,IF('Data Entry'!AJ578="Cloxacillin benzathine",0.43,IF('Data Entry'!AJ578="Oxacillin benzathine",0.69,IF('Data Entry'!AJ578="","","No aplica")))))))</f>
        <v/>
      </c>
      <c r="H575" s="65" t="str">
        <f>IF('Data Entry'!AM578="Benethamine benzylpenicillin",0.65,IF('Data Entry'!AM578="Benzathine benzylpenicillin",0.74,IF('Data Entry'!AM578="Cefapirin benzathine",0.41,IF('Data Entry'!AM578="Cefalexin benzathine",0.36,IF('Data Entry'!AM578="Cloxacillin benzathine",0.43,IF('Data Entry'!AM578="Oxacillin benzathine",0.69,IF('Data Entry'!AM578="","","No aplica")))))))</f>
        <v/>
      </c>
    </row>
    <row r="576" spans="5:8">
      <c r="E576" s="65" t="str">
        <f>IF('Data Entry'!AB579="Benethamine benzylpenicillin",0.65,IF('Data Entry'!AB579="Benzathine benzylpenicillin",0.74,IF('Data Entry'!AB579="Cefapirin benzathine",0.41,IF('Data Entry'!AB579="Cefalexin benzathine",0.36,IF('Data Entry'!AB579="Cloxacillin benzathine",0.43,IF('Data Entry'!AB579="Oxacillin benzathine",0.69,IF('Data Entry'!AB579="","","No aplica")))))))</f>
        <v/>
      </c>
      <c r="F576" s="65" t="str">
        <f>IF('Data Entry'!AG579="Benethamine benzylpenicillin",0.65,IF('Data Entry'!AG579="Benzathine benzylpenicillin",0.74,IF('Data Entry'!AG579="Cefapirin benzathine",0.41,IF('Data Entry'!AG579="Cefalexin benzathine",0.36,IF('Data Entry'!AG579="Cloxacillin benzathine",0.43,IF('Data Entry'!AG579="Oxacillin benzathine",0.69,IF('Data Entry'!AG579="","","No aplica")))))))</f>
        <v/>
      </c>
      <c r="G576" s="65" t="str">
        <f>IF('Data Entry'!AJ579="Benethamine benzylpenicillin",0.65,IF('Data Entry'!AJ579="Benzathine benzylpenicillin",0.74,IF('Data Entry'!AJ579="Cefapirin benzathine",0.41,IF('Data Entry'!AJ579="Cefalexin benzathine",0.36,IF('Data Entry'!AJ579="Cloxacillin benzathine",0.43,IF('Data Entry'!AJ579="Oxacillin benzathine",0.69,IF('Data Entry'!AJ579="","","No aplica")))))))</f>
        <v/>
      </c>
      <c r="H576" s="65" t="str">
        <f>IF('Data Entry'!AM579="Benethamine benzylpenicillin",0.65,IF('Data Entry'!AM579="Benzathine benzylpenicillin",0.74,IF('Data Entry'!AM579="Cefapirin benzathine",0.41,IF('Data Entry'!AM579="Cefalexin benzathine",0.36,IF('Data Entry'!AM579="Cloxacillin benzathine",0.43,IF('Data Entry'!AM579="Oxacillin benzathine",0.69,IF('Data Entry'!AM579="","","No aplica")))))))</f>
        <v/>
      </c>
    </row>
    <row r="577" spans="5:8">
      <c r="E577" s="65" t="str">
        <f>IF('Data Entry'!AB580="Benethamine benzylpenicillin",0.65,IF('Data Entry'!AB580="Benzathine benzylpenicillin",0.74,IF('Data Entry'!AB580="Cefapirin benzathine",0.41,IF('Data Entry'!AB580="Cefalexin benzathine",0.36,IF('Data Entry'!AB580="Cloxacillin benzathine",0.43,IF('Data Entry'!AB580="Oxacillin benzathine",0.69,IF('Data Entry'!AB580="","","No aplica")))))))</f>
        <v/>
      </c>
      <c r="F577" s="65" t="str">
        <f>IF('Data Entry'!AG580="Benethamine benzylpenicillin",0.65,IF('Data Entry'!AG580="Benzathine benzylpenicillin",0.74,IF('Data Entry'!AG580="Cefapirin benzathine",0.41,IF('Data Entry'!AG580="Cefalexin benzathine",0.36,IF('Data Entry'!AG580="Cloxacillin benzathine",0.43,IF('Data Entry'!AG580="Oxacillin benzathine",0.69,IF('Data Entry'!AG580="","","No aplica")))))))</f>
        <v/>
      </c>
      <c r="G577" s="65" t="str">
        <f>IF('Data Entry'!AJ580="Benethamine benzylpenicillin",0.65,IF('Data Entry'!AJ580="Benzathine benzylpenicillin",0.74,IF('Data Entry'!AJ580="Cefapirin benzathine",0.41,IF('Data Entry'!AJ580="Cefalexin benzathine",0.36,IF('Data Entry'!AJ580="Cloxacillin benzathine",0.43,IF('Data Entry'!AJ580="Oxacillin benzathine",0.69,IF('Data Entry'!AJ580="","","No aplica")))))))</f>
        <v/>
      </c>
      <c r="H577" s="65" t="str">
        <f>IF('Data Entry'!AM580="Benethamine benzylpenicillin",0.65,IF('Data Entry'!AM580="Benzathine benzylpenicillin",0.74,IF('Data Entry'!AM580="Cefapirin benzathine",0.41,IF('Data Entry'!AM580="Cefalexin benzathine",0.36,IF('Data Entry'!AM580="Cloxacillin benzathine",0.43,IF('Data Entry'!AM580="Oxacillin benzathine",0.69,IF('Data Entry'!AM580="","","No aplica")))))))</f>
        <v/>
      </c>
    </row>
    <row r="578" spans="5:8">
      <c r="E578" s="65" t="str">
        <f>IF('Data Entry'!AB581="Benethamine benzylpenicillin",0.65,IF('Data Entry'!AB581="Benzathine benzylpenicillin",0.74,IF('Data Entry'!AB581="Cefapirin benzathine",0.41,IF('Data Entry'!AB581="Cefalexin benzathine",0.36,IF('Data Entry'!AB581="Cloxacillin benzathine",0.43,IF('Data Entry'!AB581="Oxacillin benzathine",0.69,IF('Data Entry'!AB581="","","No aplica")))))))</f>
        <v/>
      </c>
      <c r="F578" s="65" t="str">
        <f>IF('Data Entry'!AG581="Benethamine benzylpenicillin",0.65,IF('Data Entry'!AG581="Benzathine benzylpenicillin",0.74,IF('Data Entry'!AG581="Cefapirin benzathine",0.41,IF('Data Entry'!AG581="Cefalexin benzathine",0.36,IF('Data Entry'!AG581="Cloxacillin benzathine",0.43,IF('Data Entry'!AG581="Oxacillin benzathine",0.69,IF('Data Entry'!AG581="","","No aplica")))))))</f>
        <v/>
      </c>
      <c r="G578" s="65" t="str">
        <f>IF('Data Entry'!AJ581="Benethamine benzylpenicillin",0.65,IF('Data Entry'!AJ581="Benzathine benzylpenicillin",0.74,IF('Data Entry'!AJ581="Cefapirin benzathine",0.41,IF('Data Entry'!AJ581="Cefalexin benzathine",0.36,IF('Data Entry'!AJ581="Cloxacillin benzathine",0.43,IF('Data Entry'!AJ581="Oxacillin benzathine",0.69,IF('Data Entry'!AJ581="","","No aplica")))))))</f>
        <v/>
      </c>
      <c r="H578" s="65" t="str">
        <f>IF('Data Entry'!AM581="Benethamine benzylpenicillin",0.65,IF('Data Entry'!AM581="Benzathine benzylpenicillin",0.74,IF('Data Entry'!AM581="Cefapirin benzathine",0.41,IF('Data Entry'!AM581="Cefalexin benzathine",0.36,IF('Data Entry'!AM581="Cloxacillin benzathine",0.43,IF('Data Entry'!AM581="Oxacillin benzathine",0.69,IF('Data Entry'!AM581="","","No aplica")))))))</f>
        <v/>
      </c>
    </row>
    <row r="579" spans="5:8">
      <c r="E579" s="65" t="str">
        <f>IF('Data Entry'!AB582="Benethamine benzylpenicillin",0.65,IF('Data Entry'!AB582="Benzathine benzylpenicillin",0.74,IF('Data Entry'!AB582="Cefapirin benzathine",0.41,IF('Data Entry'!AB582="Cefalexin benzathine",0.36,IF('Data Entry'!AB582="Cloxacillin benzathine",0.43,IF('Data Entry'!AB582="Oxacillin benzathine",0.69,IF('Data Entry'!AB582="","","No aplica")))))))</f>
        <v/>
      </c>
      <c r="F579" s="65" t="str">
        <f>IF('Data Entry'!AG582="Benethamine benzylpenicillin",0.65,IF('Data Entry'!AG582="Benzathine benzylpenicillin",0.74,IF('Data Entry'!AG582="Cefapirin benzathine",0.41,IF('Data Entry'!AG582="Cefalexin benzathine",0.36,IF('Data Entry'!AG582="Cloxacillin benzathine",0.43,IF('Data Entry'!AG582="Oxacillin benzathine",0.69,IF('Data Entry'!AG582="","","No aplica")))))))</f>
        <v/>
      </c>
      <c r="G579" s="65" t="str">
        <f>IF('Data Entry'!AJ582="Benethamine benzylpenicillin",0.65,IF('Data Entry'!AJ582="Benzathine benzylpenicillin",0.74,IF('Data Entry'!AJ582="Cefapirin benzathine",0.41,IF('Data Entry'!AJ582="Cefalexin benzathine",0.36,IF('Data Entry'!AJ582="Cloxacillin benzathine",0.43,IF('Data Entry'!AJ582="Oxacillin benzathine",0.69,IF('Data Entry'!AJ582="","","No aplica")))))))</f>
        <v/>
      </c>
      <c r="H579" s="65" t="str">
        <f>IF('Data Entry'!AM582="Benethamine benzylpenicillin",0.65,IF('Data Entry'!AM582="Benzathine benzylpenicillin",0.74,IF('Data Entry'!AM582="Cefapirin benzathine",0.41,IF('Data Entry'!AM582="Cefalexin benzathine",0.36,IF('Data Entry'!AM582="Cloxacillin benzathine",0.43,IF('Data Entry'!AM582="Oxacillin benzathine",0.69,IF('Data Entry'!AM582="","","No aplica")))))))</f>
        <v/>
      </c>
    </row>
    <row r="580" spans="5:8">
      <c r="E580" s="65" t="str">
        <f>IF('Data Entry'!AB583="Benethamine benzylpenicillin",0.65,IF('Data Entry'!AB583="Benzathine benzylpenicillin",0.74,IF('Data Entry'!AB583="Cefapirin benzathine",0.41,IF('Data Entry'!AB583="Cefalexin benzathine",0.36,IF('Data Entry'!AB583="Cloxacillin benzathine",0.43,IF('Data Entry'!AB583="Oxacillin benzathine",0.69,IF('Data Entry'!AB583="","","No aplica")))))))</f>
        <v/>
      </c>
      <c r="F580" s="65" t="str">
        <f>IF('Data Entry'!AG583="Benethamine benzylpenicillin",0.65,IF('Data Entry'!AG583="Benzathine benzylpenicillin",0.74,IF('Data Entry'!AG583="Cefapirin benzathine",0.41,IF('Data Entry'!AG583="Cefalexin benzathine",0.36,IF('Data Entry'!AG583="Cloxacillin benzathine",0.43,IF('Data Entry'!AG583="Oxacillin benzathine",0.69,IF('Data Entry'!AG583="","","No aplica")))))))</f>
        <v/>
      </c>
      <c r="G580" s="65" t="str">
        <f>IF('Data Entry'!AJ583="Benethamine benzylpenicillin",0.65,IF('Data Entry'!AJ583="Benzathine benzylpenicillin",0.74,IF('Data Entry'!AJ583="Cefapirin benzathine",0.41,IF('Data Entry'!AJ583="Cefalexin benzathine",0.36,IF('Data Entry'!AJ583="Cloxacillin benzathine",0.43,IF('Data Entry'!AJ583="Oxacillin benzathine",0.69,IF('Data Entry'!AJ583="","","No aplica")))))))</f>
        <v/>
      </c>
      <c r="H580" s="65" t="str">
        <f>IF('Data Entry'!AM583="Benethamine benzylpenicillin",0.65,IF('Data Entry'!AM583="Benzathine benzylpenicillin",0.74,IF('Data Entry'!AM583="Cefapirin benzathine",0.41,IF('Data Entry'!AM583="Cefalexin benzathine",0.36,IF('Data Entry'!AM583="Cloxacillin benzathine",0.43,IF('Data Entry'!AM583="Oxacillin benzathine",0.69,IF('Data Entry'!AM583="","","No aplica")))))))</f>
        <v/>
      </c>
    </row>
    <row r="581" spans="5:8">
      <c r="E581" s="65" t="str">
        <f>IF('Data Entry'!AB584="Benethamine benzylpenicillin",0.65,IF('Data Entry'!AB584="Benzathine benzylpenicillin",0.74,IF('Data Entry'!AB584="Cefapirin benzathine",0.41,IF('Data Entry'!AB584="Cefalexin benzathine",0.36,IF('Data Entry'!AB584="Cloxacillin benzathine",0.43,IF('Data Entry'!AB584="Oxacillin benzathine",0.69,IF('Data Entry'!AB584="","","No aplica")))))))</f>
        <v/>
      </c>
      <c r="F581" s="65" t="str">
        <f>IF('Data Entry'!AG584="Benethamine benzylpenicillin",0.65,IF('Data Entry'!AG584="Benzathine benzylpenicillin",0.74,IF('Data Entry'!AG584="Cefapirin benzathine",0.41,IF('Data Entry'!AG584="Cefalexin benzathine",0.36,IF('Data Entry'!AG584="Cloxacillin benzathine",0.43,IF('Data Entry'!AG584="Oxacillin benzathine",0.69,IF('Data Entry'!AG584="","","No aplica")))))))</f>
        <v/>
      </c>
      <c r="G581" s="65" t="str">
        <f>IF('Data Entry'!AJ584="Benethamine benzylpenicillin",0.65,IF('Data Entry'!AJ584="Benzathine benzylpenicillin",0.74,IF('Data Entry'!AJ584="Cefapirin benzathine",0.41,IF('Data Entry'!AJ584="Cefalexin benzathine",0.36,IF('Data Entry'!AJ584="Cloxacillin benzathine",0.43,IF('Data Entry'!AJ584="Oxacillin benzathine",0.69,IF('Data Entry'!AJ584="","","No aplica")))))))</f>
        <v/>
      </c>
      <c r="H581" s="65" t="str">
        <f>IF('Data Entry'!AM584="Benethamine benzylpenicillin",0.65,IF('Data Entry'!AM584="Benzathine benzylpenicillin",0.74,IF('Data Entry'!AM584="Cefapirin benzathine",0.41,IF('Data Entry'!AM584="Cefalexin benzathine",0.36,IF('Data Entry'!AM584="Cloxacillin benzathine",0.43,IF('Data Entry'!AM584="Oxacillin benzathine",0.69,IF('Data Entry'!AM584="","","No aplica")))))))</f>
        <v/>
      </c>
    </row>
    <row r="582" spans="5:8">
      <c r="E582" s="65" t="str">
        <f>IF('Data Entry'!AB585="Benethamine benzylpenicillin",0.65,IF('Data Entry'!AB585="Benzathine benzylpenicillin",0.74,IF('Data Entry'!AB585="Cefapirin benzathine",0.41,IF('Data Entry'!AB585="Cefalexin benzathine",0.36,IF('Data Entry'!AB585="Cloxacillin benzathine",0.43,IF('Data Entry'!AB585="Oxacillin benzathine",0.69,IF('Data Entry'!AB585="","","No aplica")))))))</f>
        <v/>
      </c>
      <c r="F582" s="65" t="str">
        <f>IF('Data Entry'!AG585="Benethamine benzylpenicillin",0.65,IF('Data Entry'!AG585="Benzathine benzylpenicillin",0.74,IF('Data Entry'!AG585="Cefapirin benzathine",0.41,IF('Data Entry'!AG585="Cefalexin benzathine",0.36,IF('Data Entry'!AG585="Cloxacillin benzathine",0.43,IF('Data Entry'!AG585="Oxacillin benzathine",0.69,IF('Data Entry'!AG585="","","No aplica")))))))</f>
        <v/>
      </c>
      <c r="G582" s="65" t="str">
        <f>IF('Data Entry'!AJ585="Benethamine benzylpenicillin",0.65,IF('Data Entry'!AJ585="Benzathine benzylpenicillin",0.74,IF('Data Entry'!AJ585="Cefapirin benzathine",0.41,IF('Data Entry'!AJ585="Cefalexin benzathine",0.36,IF('Data Entry'!AJ585="Cloxacillin benzathine",0.43,IF('Data Entry'!AJ585="Oxacillin benzathine",0.69,IF('Data Entry'!AJ585="","","No aplica")))))))</f>
        <v/>
      </c>
      <c r="H582" s="65" t="str">
        <f>IF('Data Entry'!AM585="Benethamine benzylpenicillin",0.65,IF('Data Entry'!AM585="Benzathine benzylpenicillin",0.74,IF('Data Entry'!AM585="Cefapirin benzathine",0.41,IF('Data Entry'!AM585="Cefalexin benzathine",0.36,IF('Data Entry'!AM585="Cloxacillin benzathine",0.43,IF('Data Entry'!AM585="Oxacillin benzathine",0.69,IF('Data Entry'!AM585="","","No aplica")))))))</f>
        <v/>
      </c>
    </row>
    <row r="583" spans="5:8">
      <c r="E583" s="65" t="str">
        <f>IF('Data Entry'!AB586="Benethamine benzylpenicillin",0.65,IF('Data Entry'!AB586="Benzathine benzylpenicillin",0.74,IF('Data Entry'!AB586="Cefapirin benzathine",0.41,IF('Data Entry'!AB586="Cefalexin benzathine",0.36,IF('Data Entry'!AB586="Cloxacillin benzathine",0.43,IF('Data Entry'!AB586="Oxacillin benzathine",0.69,IF('Data Entry'!AB586="","","No aplica")))))))</f>
        <v/>
      </c>
      <c r="F583" s="65" t="str">
        <f>IF('Data Entry'!AG586="Benethamine benzylpenicillin",0.65,IF('Data Entry'!AG586="Benzathine benzylpenicillin",0.74,IF('Data Entry'!AG586="Cefapirin benzathine",0.41,IF('Data Entry'!AG586="Cefalexin benzathine",0.36,IF('Data Entry'!AG586="Cloxacillin benzathine",0.43,IF('Data Entry'!AG586="Oxacillin benzathine",0.69,IF('Data Entry'!AG586="","","No aplica")))))))</f>
        <v/>
      </c>
      <c r="G583" s="65" t="str">
        <f>IF('Data Entry'!AJ586="Benethamine benzylpenicillin",0.65,IF('Data Entry'!AJ586="Benzathine benzylpenicillin",0.74,IF('Data Entry'!AJ586="Cefapirin benzathine",0.41,IF('Data Entry'!AJ586="Cefalexin benzathine",0.36,IF('Data Entry'!AJ586="Cloxacillin benzathine",0.43,IF('Data Entry'!AJ586="Oxacillin benzathine",0.69,IF('Data Entry'!AJ586="","","No aplica")))))))</f>
        <v/>
      </c>
      <c r="H583" s="65" t="str">
        <f>IF('Data Entry'!AM586="Benethamine benzylpenicillin",0.65,IF('Data Entry'!AM586="Benzathine benzylpenicillin",0.74,IF('Data Entry'!AM586="Cefapirin benzathine",0.41,IF('Data Entry'!AM586="Cefalexin benzathine",0.36,IF('Data Entry'!AM586="Cloxacillin benzathine",0.43,IF('Data Entry'!AM586="Oxacillin benzathine",0.69,IF('Data Entry'!AM586="","","No aplica")))))))</f>
        <v/>
      </c>
    </row>
    <row r="584" spans="5:8">
      <c r="E584" s="65" t="str">
        <f>IF('Data Entry'!AB587="Benethamine benzylpenicillin",0.65,IF('Data Entry'!AB587="Benzathine benzylpenicillin",0.74,IF('Data Entry'!AB587="Cefapirin benzathine",0.41,IF('Data Entry'!AB587="Cefalexin benzathine",0.36,IF('Data Entry'!AB587="Cloxacillin benzathine",0.43,IF('Data Entry'!AB587="Oxacillin benzathine",0.69,IF('Data Entry'!AB587="","","No aplica")))))))</f>
        <v/>
      </c>
      <c r="F584" s="65" t="str">
        <f>IF('Data Entry'!AG587="Benethamine benzylpenicillin",0.65,IF('Data Entry'!AG587="Benzathine benzylpenicillin",0.74,IF('Data Entry'!AG587="Cefapirin benzathine",0.41,IF('Data Entry'!AG587="Cefalexin benzathine",0.36,IF('Data Entry'!AG587="Cloxacillin benzathine",0.43,IF('Data Entry'!AG587="Oxacillin benzathine",0.69,IF('Data Entry'!AG587="","","No aplica")))))))</f>
        <v/>
      </c>
      <c r="G584" s="65" t="str">
        <f>IF('Data Entry'!AJ587="Benethamine benzylpenicillin",0.65,IF('Data Entry'!AJ587="Benzathine benzylpenicillin",0.74,IF('Data Entry'!AJ587="Cefapirin benzathine",0.41,IF('Data Entry'!AJ587="Cefalexin benzathine",0.36,IF('Data Entry'!AJ587="Cloxacillin benzathine",0.43,IF('Data Entry'!AJ587="Oxacillin benzathine",0.69,IF('Data Entry'!AJ587="","","No aplica")))))))</f>
        <v/>
      </c>
      <c r="H584" s="65" t="str">
        <f>IF('Data Entry'!AM587="Benethamine benzylpenicillin",0.65,IF('Data Entry'!AM587="Benzathine benzylpenicillin",0.74,IF('Data Entry'!AM587="Cefapirin benzathine",0.41,IF('Data Entry'!AM587="Cefalexin benzathine",0.36,IF('Data Entry'!AM587="Cloxacillin benzathine",0.43,IF('Data Entry'!AM587="Oxacillin benzathine",0.69,IF('Data Entry'!AM587="","","No aplica")))))))</f>
        <v/>
      </c>
    </row>
    <row r="585" spans="5:8">
      <c r="E585" s="65" t="str">
        <f>IF('Data Entry'!AB588="Benethamine benzylpenicillin",0.65,IF('Data Entry'!AB588="Benzathine benzylpenicillin",0.74,IF('Data Entry'!AB588="Cefapirin benzathine",0.41,IF('Data Entry'!AB588="Cefalexin benzathine",0.36,IF('Data Entry'!AB588="Cloxacillin benzathine",0.43,IF('Data Entry'!AB588="Oxacillin benzathine",0.69,IF('Data Entry'!AB588="","","No aplica")))))))</f>
        <v/>
      </c>
      <c r="F585" s="65" t="str">
        <f>IF('Data Entry'!AG588="Benethamine benzylpenicillin",0.65,IF('Data Entry'!AG588="Benzathine benzylpenicillin",0.74,IF('Data Entry'!AG588="Cefapirin benzathine",0.41,IF('Data Entry'!AG588="Cefalexin benzathine",0.36,IF('Data Entry'!AG588="Cloxacillin benzathine",0.43,IF('Data Entry'!AG588="Oxacillin benzathine",0.69,IF('Data Entry'!AG588="","","No aplica")))))))</f>
        <v/>
      </c>
      <c r="G585" s="65" t="str">
        <f>IF('Data Entry'!AJ588="Benethamine benzylpenicillin",0.65,IF('Data Entry'!AJ588="Benzathine benzylpenicillin",0.74,IF('Data Entry'!AJ588="Cefapirin benzathine",0.41,IF('Data Entry'!AJ588="Cefalexin benzathine",0.36,IF('Data Entry'!AJ588="Cloxacillin benzathine",0.43,IF('Data Entry'!AJ588="Oxacillin benzathine",0.69,IF('Data Entry'!AJ588="","","No aplica")))))))</f>
        <v/>
      </c>
      <c r="H585" s="65" t="str">
        <f>IF('Data Entry'!AM588="Benethamine benzylpenicillin",0.65,IF('Data Entry'!AM588="Benzathine benzylpenicillin",0.74,IF('Data Entry'!AM588="Cefapirin benzathine",0.41,IF('Data Entry'!AM588="Cefalexin benzathine",0.36,IF('Data Entry'!AM588="Cloxacillin benzathine",0.43,IF('Data Entry'!AM588="Oxacillin benzathine",0.69,IF('Data Entry'!AM588="","","No aplica")))))))</f>
        <v/>
      </c>
    </row>
    <row r="586" spans="5:8">
      <c r="E586" s="65" t="str">
        <f>IF('Data Entry'!AB589="Benethamine benzylpenicillin",0.65,IF('Data Entry'!AB589="Benzathine benzylpenicillin",0.74,IF('Data Entry'!AB589="Cefapirin benzathine",0.41,IF('Data Entry'!AB589="Cefalexin benzathine",0.36,IF('Data Entry'!AB589="Cloxacillin benzathine",0.43,IF('Data Entry'!AB589="Oxacillin benzathine",0.69,IF('Data Entry'!AB589="","","No aplica")))))))</f>
        <v/>
      </c>
      <c r="F586" s="65" t="str">
        <f>IF('Data Entry'!AG589="Benethamine benzylpenicillin",0.65,IF('Data Entry'!AG589="Benzathine benzylpenicillin",0.74,IF('Data Entry'!AG589="Cefapirin benzathine",0.41,IF('Data Entry'!AG589="Cefalexin benzathine",0.36,IF('Data Entry'!AG589="Cloxacillin benzathine",0.43,IF('Data Entry'!AG589="Oxacillin benzathine",0.69,IF('Data Entry'!AG589="","","No aplica")))))))</f>
        <v/>
      </c>
      <c r="G586" s="65" t="str">
        <f>IF('Data Entry'!AJ589="Benethamine benzylpenicillin",0.65,IF('Data Entry'!AJ589="Benzathine benzylpenicillin",0.74,IF('Data Entry'!AJ589="Cefapirin benzathine",0.41,IF('Data Entry'!AJ589="Cefalexin benzathine",0.36,IF('Data Entry'!AJ589="Cloxacillin benzathine",0.43,IF('Data Entry'!AJ589="Oxacillin benzathine",0.69,IF('Data Entry'!AJ589="","","No aplica")))))))</f>
        <v/>
      </c>
      <c r="H586" s="65" t="str">
        <f>IF('Data Entry'!AM589="Benethamine benzylpenicillin",0.65,IF('Data Entry'!AM589="Benzathine benzylpenicillin",0.74,IF('Data Entry'!AM589="Cefapirin benzathine",0.41,IF('Data Entry'!AM589="Cefalexin benzathine",0.36,IF('Data Entry'!AM589="Cloxacillin benzathine",0.43,IF('Data Entry'!AM589="Oxacillin benzathine",0.69,IF('Data Entry'!AM589="","","No aplica")))))))</f>
        <v/>
      </c>
    </row>
    <row r="587" spans="5:8">
      <c r="E587" s="65" t="str">
        <f>IF('Data Entry'!AB590="Benethamine benzylpenicillin",0.65,IF('Data Entry'!AB590="Benzathine benzylpenicillin",0.74,IF('Data Entry'!AB590="Cefapirin benzathine",0.41,IF('Data Entry'!AB590="Cefalexin benzathine",0.36,IF('Data Entry'!AB590="Cloxacillin benzathine",0.43,IF('Data Entry'!AB590="Oxacillin benzathine",0.69,IF('Data Entry'!AB590="","","No aplica")))))))</f>
        <v/>
      </c>
      <c r="F587" s="65" t="str">
        <f>IF('Data Entry'!AG590="Benethamine benzylpenicillin",0.65,IF('Data Entry'!AG590="Benzathine benzylpenicillin",0.74,IF('Data Entry'!AG590="Cefapirin benzathine",0.41,IF('Data Entry'!AG590="Cefalexin benzathine",0.36,IF('Data Entry'!AG590="Cloxacillin benzathine",0.43,IF('Data Entry'!AG590="Oxacillin benzathine",0.69,IF('Data Entry'!AG590="","","No aplica")))))))</f>
        <v/>
      </c>
      <c r="G587" s="65" t="str">
        <f>IF('Data Entry'!AJ590="Benethamine benzylpenicillin",0.65,IF('Data Entry'!AJ590="Benzathine benzylpenicillin",0.74,IF('Data Entry'!AJ590="Cefapirin benzathine",0.41,IF('Data Entry'!AJ590="Cefalexin benzathine",0.36,IF('Data Entry'!AJ590="Cloxacillin benzathine",0.43,IF('Data Entry'!AJ590="Oxacillin benzathine",0.69,IF('Data Entry'!AJ590="","","No aplica")))))))</f>
        <v/>
      </c>
      <c r="H587" s="65" t="str">
        <f>IF('Data Entry'!AM590="Benethamine benzylpenicillin",0.65,IF('Data Entry'!AM590="Benzathine benzylpenicillin",0.74,IF('Data Entry'!AM590="Cefapirin benzathine",0.41,IF('Data Entry'!AM590="Cefalexin benzathine",0.36,IF('Data Entry'!AM590="Cloxacillin benzathine",0.43,IF('Data Entry'!AM590="Oxacillin benzathine",0.69,IF('Data Entry'!AM590="","","No aplica")))))))</f>
        <v/>
      </c>
    </row>
    <row r="588" spans="5:8">
      <c r="E588" s="65" t="str">
        <f>IF('Data Entry'!AB591="Benethamine benzylpenicillin",0.65,IF('Data Entry'!AB591="Benzathine benzylpenicillin",0.74,IF('Data Entry'!AB591="Cefapirin benzathine",0.41,IF('Data Entry'!AB591="Cefalexin benzathine",0.36,IF('Data Entry'!AB591="Cloxacillin benzathine",0.43,IF('Data Entry'!AB591="Oxacillin benzathine",0.69,IF('Data Entry'!AB591="","","No aplica")))))))</f>
        <v/>
      </c>
      <c r="F588" s="65" t="str">
        <f>IF('Data Entry'!AG591="Benethamine benzylpenicillin",0.65,IF('Data Entry'!AG591="Benzathine benzylpenicillin",0.74,IF('Data Entry'!AG591="Cefapirin benzathine",0.41,IF('Data Entry'!AG591="Cefalexin benzathine",0.36,IF('Data Entry'!AG591="Cloxacillin benzathine",0.43,IF('Data Entry'!AG591="Oxacillin benzathine",0.69,IF('Data Entry'!AG591="","","No aplica")))))))</f>
        <v/>
      </c>
      <c r="G588" s="65" t="str">
        <f>IF('Data Entry'!AJ591="Benethamine benzylpenicillin",0.65,IF('Data Entry'!AJ591="Benzathine benzylpenicillin",0.74,IF('Data Entry'!AJ591="Cefapirin benzathine",0.41,IF('Data Entry'!AJ591="Cefalexin benzathine",0.36,IF('Data Entry'!AJ591="Cloxacillin benzathine",0.43,IF('Data Entry'!AJ591="Oxacillin benzathine",0.69,IF('Data Entry'!AJ591="","","No aplica")))))))</f>
        <v/>
      </c>
      <c r="H588" s="65" t="str">
        <f>IF('Data Entry'!AM591="Benethamine benzylpenicillin",0.65,IF('Data Entry'!AM591="Benzathine benzylpenicillin",0.74,IF('Data Entry'!AM591="Cefapirin benzathine",0.41,IF('Data Entry'!AM591="Cefalexin benzathine",0.36,IF('Data Entry'!AM591="Cloxacillin benzathine",0.43,IF('Data Entry'!AM591="Oxacillin benzathine",0.69,IF('Data Entry'!AM591="","","No aplica")))))))</f>
        <v/>
      </c>
    </row>
    <row r="589" spans="5:8">
      <c r="E589" s="65" t="str">
        <f>IF('Data Entry'!AB592="Benethamine benzylpenicillin",0.65,IF('Data Entry'!AB592="Benzathine benzylpenicillin",0.74,IF('Data Entry'!AB592="Cefapirin benzathine",0.41,IF('Data Entry'!AB592="Cefalexin benzathine",0.36,IF('Data Entry'!AB592="Cloxacillin benzathine",0.43,IF('Data Entry'!AB592="Oxacillin benzathine",0.69,IF('Data Entry'!AB592="","","No aplica")))))))</f>
        <v/>
      </c>
      <c r="F589" s="65" t="str">
        <f>IF('Data Entry'!AG592="Benethamine benzylpenicillin",0.65,IF('Data Entry'!AG592="Benzathine benzylpenicillin",0.74,IF('Data Entry'!AG592="Cefapirin benzathine",0.41,IF('Data Entry'!AG592="Cefalexin benzathine",0.36,IF('Data Entry'!AG592="Cloxacillin benzathine",0.43,IF('Data Entry'!AG592="Oxacillin benzathine",0.69,IF('Data Entry'!AG592="","","No aplica")))))))</f>
        <v/>
      </c>
      <c r="G589" s="65" t="str">
        <f>IF('Data Entry'!AJ592="Benethamine benzylpenicillin",0.65,IF('Data Entry'!AJ592="Benzathine benzylpenicillin",0.74,IF('Data Entry'!AJ592="Cefapirin benzathine",0.41,IF('Data Entry'!AJ592="Cefalexin benzathine",0.36,IF('Data Entry'!AJ592="Cloxacillin benzathine",0.43,IF('Data Entry'!AJ592="Oxacillin benzathine",0.69,IF('Data Entry'!AJ592="","","No aplica")))))))</f>
        <v/>
      </c>
      <c r="H589" s="65" t="str">
        <f>IF('Data Entry'!AM592="Benethamine benzylpenicillin",0.65,IF('Data Entry'!AM592="Benzathine benzylpenicillin",0.74,IF('Data Entry'!AM592="Cefapirin benzathine",0.41,IF('Data Entry'!AM592="Cefalexin benzathine",0.36,IF('Data Entry'!AM592="Cloxacillin benzathine",0.43,IF('Data Entry'!AM592="Oxacillin benzathine",0.69,IF('Data Entry'!AM592="","","No aplica")))))))</f>
        <v/>
      </c>
    </row>
    <row r="590" spans="5:8">
      <c r="E590" s="65" t="str">
        <f>IF('Data Entry'!AB593="Benethamine benzylpenicillin",0.65,IF('Data Entry'!AB593="Benzathine benzylpenicillin",0.74,IF('Data Entry'!AB593="Cefapirin benzathine",0.41,IF('Data Entry'!AB593="Cefalexin benzathine",0.36,IF('Data Entry'!AB593="Cloxacillin benzathine",0.43,IF('Data Entry'!AB593="Oxacillin benzathine",0.69,IF('Data Entry'!AB593="","","No aplica")))))))</f>
        <v/>
      </c>
      <c r="F590" s="65" t="str">
        <f>IF('Data Entry'!AG593="Benethamine benzylpenicillin",0.65,IF('Data Entry'!AG593="Benzathine benzylpenicillin",0.74,IF('Data Entry'!AG593="Cefapirin benzathine",0.41,IF('Data Entry'!AG593="Cefalexin benzathine",0.36,IF('Data Entry'!AG593="Cloxacillin benzathine",0.43,IF('Data Entry'!AG593="Oxacillin benzathine",0.69,IF('Data Entry'!AG593="","","No aplica")))))))</f>
        <v/>
      </c>
      <c r="G590" s="65" t="str">
        <f>IF('Data Entry'!AJ593="Benethamine benzylpenicillin",0.65,IF('Data Entry'!AJ593="Benzathine benzylpenicillin",0.74,IF('Data Entry'!AJ593="Cefapirin benzathine",0.41,IF('Data Entry'!AJ593="Cefalexin benzathine",0.36,IF('Data Entry'!AJ593="Cloxacillin benzathine",0.43,IF('Data Entry'!AJ593="Oxacillin benzathine",0.69,IF('Data Entry'!AJ593="","","No aplica")))))))</f>
        <v/>
      </c>
      <c r="H590" s="65" t="str">
        <f>IF('Data Entry'!AM593="Benethamine benzylpenicillin",0.65,IF('Data Entry'!AM593="Benzathine benzylpenicillin",0.74,IF('Data Entry'!AM593="Cefapirin benzathine",0.41,IF('Data Entry'!AM593="Cefalexin benzathine",0.36,IF('Data Entry'!AM593="Cloxacillin benzathine",0.43,IF('Data Entry'!AM593="Oxacillin benzathine",0.69,IF('Data Entry'!AM593="","","No aplica")))))))</f>
        <v/>
      </c>
    </row>
    <row r="591" spans="5:8">
      <c r="E591" s="65" t="str">
        <f>IF('Data Entry'!AB594="Benethamine benzylpenicillin",0.65,IF('Data Entry'!AB594="Benzathine benzylpenicillin",0.74,IF('Data Entry'!AB594="Cefapirin benzathine",0.41,IF('Data Entry'!AB594="Cefalexin benzathine",0.36,IF('Data Entry'!AB594="Cloxacillin benzathine",0.43,IF('Data Entry'!AB594="Oxacillin benzathine",0.69,IF('Data Entry'!AB594="","","No aplica")))))))</f>
        <v/>
      </c>
      <c r="F591" s="65" t="str">
        <f>IF('Data Entry'!AG594="Benethamine benzylpenicillin",0.65,IF('Data Entry'!AG594="Benzathine benzylpenicillin",0.74,IF('Data Entry'!AG594="Cefapirin benzathine",0.41,IF('Data Entry'!AG594="Cefalexin benzathine",0.36,IF('Data Entry'!AG594="Cloxacillin benzathine",0.43,IF('Data Entry'!AG594="Oxacillin benzathine",0.69,IF('Data Entry'!AG594="","","No aplica")))))))</f>
        <v/>
      </c>
      <c r="G591" s="65" t="str">
        <f>IF('Data Entry'!AJ594="Benethamine benzylpenicillin",0.65,IF('Data Entry'!AJ594="Benzathine benzylpenicillin",0.74,IF('Data Entry'!AJ594="Cefapirin benzathine",0.41,IF('Data Entry'!AJ594="Cefalexin benzathine",0.36,IF('Data Entry'!AJ594="Cloxacillin benzathine",0.43,IF('Data Entry'!AJ594="Oxacillin benzathine",0.69,IF('Data Entry'!AJ594="","","No aplica")))))))</f>
        <v/>
      </c>
      <c r="H591" s="65" t="str">
        <f>IF('Data Entry'!AM594="Benethamine benzylpenicillin",0.65,IF('Data Entry'!AM594="Benzathine benzylpenicillin",0.74,IF('Data Entry'!AM594="Cefapirin benzathine",0.41,IF('Data Entry'!AM594="Cefalexin benzathine",0.36,IF('Data Entry'!AM594="Cloxacillin benzathine",0.43,IF('Data Entry'!AM594="Oxacillin benzathine",0.69,IF('Data Entry'!AM594="","","No aplica")))))))</f>
        <v/>
      </c>
    </row>
    <row r="592" spans="5:8">
      <c r="E592" s="65" t="str">
        <f>IF('Data Entry'!AB595="Benethamine benzylpenicillin",0.65,IF('Data Entry'!AB595="Benzathine benzylpenicillin",0.74,IF('Data Entry'!AB595="Cefapirin benzathine",0.41,IF('Data Entry'!AB595="Cefalexin benzathine",0.36,IF('Data Entry'!AB595="Cloxacillin benzathine",0.43,IF('Data Entry'!AB595="Oxacillin benzathine",0.69,IF('Data Entry'!AB595="","","No aplica")))))))</f>
        <v/>
      </c>
      <c r="F592" s="65" t="str">
        <f>IF('Data Entry'!AG595="Benethamine benzylpenicillin",0.65,IF('Data Entry'!AG595="Benzathine benzylpenicillin",0.74,IF('Data Entry'!AG595="Cefapirin benzathine",0.41,IF('Data Entry'!AG595="Cefalexin benzathine",0.36,IF('Data Entry'!AG595="Cloxacillin benzathine",0.43,IF('Data Entry'!AG595="Oxacillin benzathine",0.69,IF('Data Entry'!AG595="","","No aplica")))))))</f>
        <v/>
      </c>
      <c r="G592" s="65" t="str">
        <f>IF('Data Entry'!AJ595="Benethamine benzylpenicillin",0.65,IF('Data Entry'!AJ595="Benzathine benzylpenicillin",0.74,IF('Data Entry'!AJ595="Cefapirin benzathine",0.41,IF('Data Entry'!AJ595="Cefalexin benzathine",0.36,IF('Data Entry'!AJ595="Cloxacillin benzathine",0.43,IF('Data Entry'!AJ595="Oxacillin benzathine",0.69,IF('Data Entry'!AJ595="","","No aplica")))))))</f>
        <v/>
      </c>
      <c r="H592" s="65" t="str">
        <f>IF('Data Entry'!AM595="Benethamine benzylpenicillin",0.65,IF('Data Entry'!AM595="Benzathine benzylpenicillin",0.74,IF('Data Entry'!AM595="Cefapirin benzathine",0.41,IF('Data Entry'!AM595="Cefalexin benzathine",0.36,IF('Data Entry'!AM595="Cloxacillin benzathine",0.43,IF('Data Entry'!AM595="Oxacillin benzathine",0.69,IF('Data Entry'!AM595="","","No aplica")))))))</f>
        <v/>
      </c>
    </row>
    <row r="593" spans="5:8">
      <c r="E593" s="65" t="str">
        <f>IF('Data Entry'!AB596="Benethamine benzylpenicillin",0.65,IF('Data Entry'!AB596="Benzathine benzylpenicillin",0.74,IF('Data Entry'!AB596="Cefapirin benzathine",0.41,IF('Data Entry'!AB596="Cefalexin benzathine",0.36,IF('Data Entry'!AB596="Cloxacillin benzathine",0.43,IF('Data Entry'!AB596="Oxacillin benzathine",0.69,IF('Data Entry'!AB596="","","No aplica")))))))</f>
        <v/>
      </c>
      <c r="F593" s="65" t="str">
        <f>IF('Data Entry'!AG596="Benethamine benzylpenicillin",0.65,IF('Data Entry'!AG596="Benzathine benzylpenicillin",0.74,IF('Data Entry'!AG596="Cefapirin benzathine",0.41,IF('Data Entry'!AG596="Cefalexin benzathine",0.36,IF('Data Entry'!AG596="Cloxacillin benzathine",0.43,IF('Data Entry'!AG596="Oxacillin benzathine",0.69,IF('Data Entry'!AG596="","","No aplica")))))))</f>
        <v/>
      </c>
      <c r="G593" s="65" t="str">
        <f>IF('Data Entry'!AJ596="Benethamine benzylpenicillin",0.65,IF('Data Entry'!AJ596="Benzathine benzylpenicillin",0.74,IF('Data Entry'!AJ596="Cefapirin benzathine",0.41,IF('Data Entry'!AJ596="Cefalexin benzathine",0.36,IF('Data Entry'!AJ596="Cloxacillin benzathine",0.43,IF('Data Entry'!AJ596="Oxacillin benzathine",0.69,IF('Data Entry'!AJ596="","","No aplica")))))))</f>
        <v/>
      </c>
      <c r="H593" s="65" t="str">
        <f>IF('Data Entry'!AM596="Benethamine benzylpenicillin",0.65,IF('Data Entry'!AM596="Benzathine benzylpenicillin",0.74,IF('Data Entry'!AM596="Cefapirin benzathine",0.41,IF('Data Entry'!AM596="Cefalexin benzathine",0.36,IF('Data Entry'!AM596="Cloxacillin benzathine",0.43,IF('Data Entry'!AM596="Oxacillin benzathine",0.69,IF('Data Entry'!AM596="","","No aplica")))))))</f>
        <v/>
      </c>
    </row>
    <row r="594" spans="5:8">
      <c r="E594" s="65" t="str">
        <f>IF('Data Entry'!AB597="Benethamine benzylpenicillin",0.65,IF('Data Entry'!AB597="Benzathine benzylpenicillin",0.74,IF('Data Entry'!AB597="Cefapirin benzathine",0.41,IF('Data Entry'!AB597="Cefalexin benzathine",0.36,IF('Data Entry'!AB597="Cloxacillin benzathine",0.43,IF('Data Entry'!AB597="Oxacillin benzathine",0.69,IF('Data Entry'!AB597="","","No aplica")))))))</f>
        <v/>
      </c>
      <c r="F594" s="65" t="str">
        <f>IF('Data Entry'!AG597="Benethamine benzylpenicillin",0.65,IF('Data Entry'!AG597="Benzathine benzylpenicillin",0.74,IF('Data Entry'!AG597="Cefapirin benzathine",0.41,IF('Data Entry'!AG597="Cefalexin benzathine",0.36,IF('Data Entry'!AG597="Cloxacillin benzathine",0.43,IF('Data Entry'!AG597="Oxacillin benzathine",0.69,IF('Data Entry'!AG597="","","No aplica")))))))</f>
        <v/>
      </c>
      <c r="G594" s="65" t="str">
        <f>IF('Data Entry'!AJ597="Benethamine benzylpenicillin",0.65,IF('Data Entry'!AJ597="Benzathine benzylpenicillin",0.74,IF('Data Entry'!AJ597="Cefapirin benzathine",0.41,IF('Data Entry'!AJ597="Cefalexin benzathine",0.36,IF('Data Entry'!AJ597="Cloxacillin benzathine",0.43,IF('Data Entry'!AJ597="Oxacillin benzathine",0.69,IF('Data Entry'!AJ597="","","No aplica")))))))</f>
        <v/>
      </c>
      <c r="H594" s="65" t="str">
        <f>IF('Data Entry'!AM597="Benethamine benzylpenicillin",0.65,IF('Data Entry'!AM597="Benzathine benzylpenicillin",0.74,IF('Data Entry'!AM597="Cefapirin benzathine",0.41,IF('Data Entry'!AM597="Cefalexin benzathine",0.36,IF('Data Entry'!AM597="Cloxacillin benzathine",0.43,IF('Data Entry'!AM597="Oxacillin benzathine",0.69,IF('Data Entry'!AM597="","","No aplica")))))))</f>
        <v/>
      </c>
    </row>
    <row r="595" spans="5:8">
      <c r="E595" s="65" t="str">
        <f>IF('Data Entry'!AB598="Benethamine benzylpenicillin",0.65,IF('Data Entry'!AB598="Benzathine benzylpenicillin",0.74,IF('Data Entry'!AB598="Cefapirin benzathine",0.41,IF('Data Entry'!AB598="Cefalexin benzathine",0.36,IF('Data Entry'!AB598="Cloxacillin benzathine",0.43,IF('Data Entry'!AB598="Oxacillin benzathine",0.69,IF('Data Entry'!AB598="","","No aplica")))))))</f>
        <v/>
      </c>
      <c r="F595" s="65" t="str">
        <f>IF('Data Entry'!AG598="Benethamine benzylpenicillin",0.65,IF('Data Entry'!AG598="Benzathine benzylpenicillin",0.74,IF('Data Entry'!AG598="Cefapirin benzathine",0.41,IF('Data Entry'!AG598="Cefalexin benzathine",0.36,IF('Data Entry'!AG598="Cloxacillin benzathine",0.43,IF('Data Entry'!AG598="Oxacillin benzathine",0.69,IF('Data Entry'!AG598="","","No aplica")))))))</f>
        <v/>
      </c>
      <c r="G595" s="65" t="str">
        <f>IF('Data Entry'!AJ598="Benethamine benzylpenicillin",0.65,IF('Data Entry'!AJ598="Benzathine benzylpenicillin",0.74,IF('Data Entry'!AJ598="Cefapirin benzathine",0.41,IF('Data Entry'!AJ598="Cefalexin benzathine",0.36,IF('Data Entry'!AJ598="Cloxacillin benzathine",0.43,IF('Data Entry'!AJ598="Oxacillin benzathine",0.69,IF('Data Entry'!AJ598="","","No aplica")))))))</f>
        <v/>
      </c>
      <c r="H595" s="65" t="str">
        <f>IF('Data Entry'!AM598="Benethamine benzylpenicillin",0.65,IF('Data Entry'!AM598="Benzathine benzylpenicillin",0.74,IF('Data Entry'!AM598="Cefapirin benzathine",0.41,IF('Data Entry'!AM598="Cefalexin benzathine",0.36,IF('Data Entry'!AM598="Cloxacillin benzathine",0.43,IF('Data Entry'!AM598="Oxacillin benzathine",0.69,IF('Data Entry'!AM598="","","No aplica")))))))</f>
        <v/>
      </c>
    </row>
    <row r="596" spans="5:8">
      <c r="E596" s="65" t="str">
        <f>IF('Data Entry'!AB599="Benethamine benzylpenicillin",0.65,IF('Data Entry'!AB599="Benzathine benzylpenicillin",0.74,IF('Data Entry'!AB599="Cefapirin benzathine",0.41,IF('Data Entry'!AB599="Cefalexin benzathine",0.36,IF('Data Entry'!AB599="Cloxacillin benzathine",0.43,IF('Data Entry'!AB599="Oxacillin benzathine",0.69,IF('Data Entry'!AB599="","","No aplica")))))))</f>
        <v/>
      </c>
      <c r="F596" s="65" t="str">
        <f>IF('Data Entry'!AG599="Benethamine benzylpenicillin",0.65,IF('Data Entry'!AG599="Benzathine benzylpenicillin",0.74,IF('Data Entry'!AG599="Cefapirin benzathine",0.41,IF('Data Entry'!AG599="Cefalexin benzathine",0.36,IF('Data Entry'!AG599="Cloxacillin benzathine",0.43,IF('Data Entry'!AG599="Oxacillin benzathine",0.69,IF('Data Entry'!AG599="","","No aplica")))))))</f>
        <v/>
      </c>
      <c r="G596" s="65" t="str">
        <f>IF('Data Entry'!AJ599="Benethamine benzylpenicillin",0.65,IF('Data Entry'!AJ599="Benzathine benzylpenicillin",0.74,IF('Data Entry'!AJ599="Cefapirin benzathine",0.41,IF('Data Entry'!AJ599="Cefalexin benzathine",0.36,IF('Data Entry'!AJ599="Cloxacillin benzathine",0.43,IF('Data Entry'!AJ599="Oxacillin benzathine",0.69,IF('Data Entry'!AJ599="","","No aplica")))))))</f>
        <v/>
      </c>
      <c r="H596" s="65" t="str">
        <f>IF('Data Entry'!AM599="Benethamine benzylpenicillin",0.65,IF('Data Entry'!AM599="Benzathine benzylpenicillin",0.74,IF('Data Entry'!AM599="Cefapirin benzathine",0.41,IF('Data Entry'!AM599="Cefalexin benzathine",0.36,IF('Data Entry'!AM599="Cloxacillin benzathine",0.43,IF('Data Entry'!AM599="Oxacillin benzathine",0.69,IF('Data Entry'!AM599="","","No aplica")))))))</f>
        <v/>
      </c>
    </row>
    <row r="597" spans="5:8">
      <c r="E597" s="65" t="str">
        <f>IF('Data Entry'!AB600="Benethamine benzylpenicillin",0.65,IF('Data Entry'!AB600="Benzathine benzylpenicillin",0.74,IF('Data Entry'!AB600="Cefapirin benzathine",0.41,IF('Data Entry'!AB600="Cefalexin benzathine",0.36,IF('Data Entry'!AB600="Cloxacillin benzathine",0.43,IF('Data Entry'!AB600="Oxacillin benzathine",0.69,IF('Data Entry'!AB600="","","No aplica")))))))</f>
        <v/>
      </c>
      <c r="F597" s="65" t="str">
        <f>IF('Data Entry'!AG600="Benethamine benzylpenicillin",0.65,IF('Data Entry'!AG600="Benzathine benzylpenicillin",0.74,IF('Data Entry'!AG600="Cefapirin benzathine",0.41,IF('Data Entry'!AG600="Cefalexin benzathine",0.36,IF('Data Entry'!AG600="Cloxacillin benzathine",0.43,IF('Data Entry'!AG600="Oxacillin benzathine",0.69,IF('Data Entry'!AG600="","","No aplica")))))))</f>
        <v/>
      </c>
      <c r="G597" s="65" t="str">
        <f>IF('Data Entry'!AJ600="Benethamine benzylpenicillin",0.65,IF('Data Entry'!AJ600="Benzathine benzylpenicillin",0.74,IF('Data Entry'!AJ600="Cefapirin benzathine",0.41,IF('Data Entry'!AJ600="Cefalexin benzathine",0.36,IF('Data Entry'!AJ600="Cloxacillin benzathine",0.43,IF('Data Entry'!AJ600="Oxacillin benzathine",0.69,IF('Data Entry'!AJ600="","","No aplica")))))))</f>
        <v/>
      </c>
      <c r="H597" s="65" t="str">
        <f>IF('Data Entry'!AM600="Benethamine benzylpenicillin",0.65,IF('Data Entry'!AM600="Benzathine benzylpenicillin",0.74,IF('Data Entry'!AM600="Cefapirin benzathine",0.41,IF('Data Entry'!AM600="Cefalexin benzathine",0.36,IF('Data Entry'!AM600="Cloxacillin benzathine",0.43,IF('Data Entry'!AM600="Oxacillin benzathine",0.69,IF('Data Entry'!AM600="","","No aplica")))))))</f>
        <v/>
      </c>
    </row>
    <row r="598" spans="5:8">
      <c r="E598" s="65" t="str">
        <f>IF('Data Entry'!AB601="Benethamine benzylpenicillin",0.65,IF('Data Entry'!AB601="Benzathine benzylpenicillin",0.74,IF('Data Entry'!AB601="Cefapirin benzathine",0.41,IF('Data Entry'!AB601="Cefalexin benzathine",0.36,IF('Data Entry'!AB601="Cloxacillin benzathine",0.43,IF('Data Entry'!AB601="Oxacillin benzathine",0.69,IF('Data Entry'!AB601="","","No aplica")))))))</f>
        <v/>
      </c>
      <c r="F598" s="65" t="str">
        <f>IF('Data Entry'!AG601="Benethamine benzylpenicillin",0.65,IF('Data Entry'!AG601="Benzathine benzylpenicillin",0.74,IF('Data Entry'!AG601="Cefapirin benzathine",0.41,IF('Data Entry'!AG601="Cefalexin benzathine",0.36,IF('Data Entry'!AG601="Cloxacillin benzathine",0.43,IF('Data Entry'!AG601="Oxacillin benzathine",0.69,IF('Data Entry'!AG601="","","No aplica")))))))</f>
        <v/>
      </c>
      <c r="G598" s="65" t="str">
        <f>IF('Data Entry'!AJ601="Benethamine benzylpenicillin",0.65,IF('Data Entry'!AJ601="Benzathine benzylpenicillin",0.74,IF('Data Entry'!AJ601="Cefapirin benzathine",0.41,IF('Data Entry'!AJ601="Cefalexin benzathine",0.36,IF('Data Entry'!AJ601="Cloxacillin benzathine",0.43,IF('Data Entry'!AJ601="Oxacillin benzathine",0.69,IF('Data Entry'!AJ601="","","No aplica")))))))</f>
        <v/>
      </c>
      <c r="H598" s="65" t="str">
        <f>IF('Data Entry'!AM601="Benethamine benzylpenicillin",0.65,IF('Data Entry'!AM601="Benzathine benzylpenicillin",0.74,IF('Data Entry'!AM601="Cefapirin benzathine",0.41,IF('Data Entry'!AM601="Cefalexin benzathine",0.36,IF('Data Entry'!AM601="Cloxacillin benzathine",0.43,IF('Data Entry'!AM601="Oxacillin benzathine",0.69,IF('Data Entry'!AM601="","","No aplica")))))))</f>
        <v/>
      </c>
    </row>
    <row r="599" spans="5:8">
      <c r="E599" s="65" t="str">
        <f>IF('Data Entry'!AB602="Benethamine benzylpenicillin",0.65,IF('Data Entry'!AB602="Benzathine benzylpenicillin",0.74,IF('Data Entry'!AB602="Cefapirin benzathine",0.41,IF('Data Entry'!AB602="Cefalexin benzathine",0.36,IF('Data Entry'!AB602="Cloxacillin benzathine",0.43,IF('Data Entry'!AB602="Oxacillin benzathine",0.69,IF('Data Entry'!AB602="","","No aplica")))))))</f>
        <v/>
      </c>
      <c r="F599" s="65" t="str">
        <f>IF('Data Entry'!AG602="Benethamine benzylpenicillin",0.65,IF('Data Entry'!AG602="Benzathine benzylpenicillin",0.74,IF('Data Entry'!AG602="Cefapirin benzathine",0.41,IF('Data Entry'!AG602="Cefalexin benzathine",0.36,IF('Data Entry'!AG602="Cloxacillin benzathine",0.43,IF('Data Entry'!AG602="Oxacillin benzathine",0.69,IF('Data Entry'!AG602="","","No aplica")))))))</f>
        <v/>
      </c>
      <c r="G599" s="65" t="str">
        <f>IF('Data Entry'!AJ602="Benethamine benzylpenicillin",0.65,IF('Data Entry'!AJ602="Benzathine benzylpenicillin",0.74,IF('Data Entry'!AJ602="Cefapirin benzathine",0.41,IF('Data Entry'!AJ602="Cefalexin benzathine",0.36,IF('Data Entry'!AJ602="Cloxacillin benzathine",0.43,IF('Data Entry'!AJ602="Oxacillin benzathine",0.69,IF('Data Entry'!AJ602="","","No aplica")))))))</f>
        <v/>
      </c>
      <c r="H599" s="65" t="str">
        <f>IF('Data Entry'!AM602="Benethamine benzylpenicillin",0.65,IF('Data Entry'!AM602="Benzathine benzylpenicillin",0.74,IF('Data Entry'!AM602="Cefapirin benzathine",0.41,IF('Data Entry'!AM602="Cefalexin benzathine",0.36,IF('Data Entry'!AM602="Cloxacillin benzathine",0.43,IF('Data Entry'!AM602="Oxacillin benzathine",0.69,IF('Data Entry'!AM602="","","No aplica")))))))</f>
        <v/>
      </c>
    </row>
    <row r="600" spans="5:8">
      <c r="E600" s="65" t="str">
        <f>IF('Data Entry'!AB603="Benethamine benzylpenicillin",0.65,IF('Data Entry'!AB603="Benzathine benzylpenicillin",0.74,IF('Data Entry'!AB603="Cefapirin benzathine",0.41,IF('Data Entry'!AB603="Cefalexin benzathine",0.36,IF('Data Entry'!AB603="Cloxacillin benzathine",0.43,IF('Data Entry'!AB603="Oxacillin benzathine",0.69,IF('Data Entry'!AB603="","","No aplica")))))))</f>
        <v/>
      </c>
      <c r="F600" s="65" t="str">
        <f>IF('Data Entry'!AG603="Benethamine benzylpenicillin",0.65,IF('Data Entry'!AG603="Benzathine benzylpenicillin",0.74,IF('Data Entry'!AG603="Cefapirin benzathine",0.41,IF('Data Entry'!AG603="Cefalexin benzathine",0.36,IF('Data Entry'!AG603="Cloxacillin benzathine",0.43,IF('Data Entry'!AG603="Oxacillin benzathine",0.69,IF('Data Entry'!AG603="","","No aplica")))))))</f>
        <v/>
      </c>
      <c r="G600" s="65" t="str">
        <f>IF('Data Entry'!AJ603="Benethamine benzylpenicillin",0.65,IF('Data Entry'!AJ603="Benzathine benzylpenicillin",0.74,IF('Data Entry'!AJ603="Cefapirin benzathine",0.41,IF('Data Entry'!AJ603="Cefalexin benzathine",0.36,IF('Data Entry'!AJ603="Cloxacillin benzathine",0.43,IF('Data Entry'!AJ603="Oxacillin benzathine",0.69,IF('Data Entry'!AJ603="","","No aplica")))))))</f>
        <v/>
      </c>
      <c r="H600" s="65" t="str">
        <f>IF('Data Entry'!AM603="Benethamine benzylpenicillin",0.65,IF('Data Entry'!AM603="Benzathine benzylpenicillin",0.74,IF('Data Entry'!AM603="Cefapirin benzathine",0.41,IF('Data Entry'!AM603="Cefalexin benzathine",0.36,IF('Data Entry'!AM603="Cloxacillin benzathine",0.43,IF('Data Entry'!AM603="Oxacillin benzathine",0.69,IF('Data Entry'!AM603="","","No aplica")))))))</f>
        <v/>
      </c>
    </row>
    <row r="601" spans="5:8">
      <c r="E601" s="65" t="str">
        <f>IF('Data Entry'!AB604="Benethamine benzylpenicillin",0.65,IF('Data Entry'!AB604="Benzathine benzylpenicillin",0.74,IF('Data Entry'!AB604="Cefapirin benzathine",0.41,IF('Data Entry'!AB604="Cefalexin benzathine",0.36,IF('Data Entry'!AB604="Cloxacillin benzathine",0.43,IF('Data Entry'!AB604="Oxacillin benzathine",0.69,IF('Data Entry'!AB604="","","No aplica")))))))</f>
        <v/>
      </c>
      <c r="F601" s="65" t="str">
        <f>IF('Data Entry'!AG604="Benethamine benzylpenicillin",0.65,IF('Data Entry'!AG604="Benzathine benzylpenicillin",0.74,IF('Data Entry'!AG604="Cefapirin benzathine",0.41,IF('Data Entry'!AG604="Cefalexin benzathine",0.36,IF('Data Entry'!AG604="Cloxacillin benzathine",0.43,IF('Data Entry'!AG604="Oxacillin benzathine",0.69,IF('Data Entry'!AG604="","","No aplica")))))))</f>
        <v/>
      </c>
      <c r="G601" s="65" t="str">
        <f>IF('Data Entry'!AJ604="Benethamine benzylpenicillin",0.65,IF('Data Entry'!AJ604="Benzathine benzylpenicillin",0.74,IF('Data Entry'!AJ604="Cefapirin benzathine",0.41,IF('Data Entry'!AJ604="Cefalexin benzathine",0.36,IF('Data Entry'!AJ604="Cloxacillin benzathine",0.43,IF('Data Entry'!AJ604="Oxacillin benzathine",0.69,IF('Data Entry'!AJ604="","","No aplica")))))))</f>
        <v/>
      </c>
      <c r="H601" s="65" t="str">
        <f>IF('Data Entry'!AM604="Benethamine benzylpenicillin",0.65,IF('Data Entry'!AM604="Benzathine benzylpenicillin",0.74,IF('Data Entry'!AM604="Cefapirin benzathine",0.41,IF('Data Entry'!AM604="Cefalexin benzathine",0.36,IF('Data Entry'!AM604="Cloxacillin benzathine",0.43,IF('Data Entry'!AM604="Oxacillin benzathine",0.69,IF('Data Entry'!AM604="","","No aplica")))))))</f>
        <v/>
      </c>
    </row>
    <row r="602" spans="5:8">
      <c r="E602" s="65" t="str">
        <f>IF('Data Entry'!AB605="Benethamine benzylpenicillin",0.65,IF('Data Entry'!AB605="Benzathine benzylpenicillin",0.74,IF('Data Entry'!AB605="Cefapirin benzathine",0.41,IF('Data Entry'!AB605="Cefalexin benzathine",0.36,IF('Data Entry'!AB605="Cloxacillin benzathine",0.43,IF('Data Entry'!AB605="Oxacillin benzathine",0.69,IF('Data Entry'!AB605="","","No aplica")))))))</f>
        <v/>
      </c>
      <c r="F602" s="65" t="str">
        <f>IF('Data Entry'!AG605="Benethamine benzylpenicillin",0.65,IF('Data Entry'!AG605="Benzathine benzylpenicillin",0.74,IF('Data Entry'!AG605="Cefapirin benzathine",0.41,IF('Data Entry'!AG605="Cefalexin benzathine",0.36,IF('Data Entry'!AG605="Cloxacillin benzathine",0.43,IF('Data Entry'!AG605="Oxacillin benzathine",0.69,IF('Data Entry'!AG605="","","No aplica")))))))</f>
        <v/>
      </c>
      <c r="G602" s="65" t="str">
        <f>IF('Data Entry'!AJ605="Benethamine benzylpenicillin",0.65,IF('Data Entry'!AJ605="Benzathine benzylpenicillin",0.74,IF('Data Entry'!AJ605="Cefapirin benzathine",0.41,IF('Data Entry'!AJ605="Cefalexin benzathine",0.36,IF('Data Entry'!AJ605="Cloxacillin benzathine",0.43,IF('Data Entry'!AJ605="Oxacillin benzathine",0.69,IF('Data Entry'!AJ605="","","No aplica")))))))</f>
        <v/>
      </c>
      <c r="H602" s="65" t="str">
        <f>IF('Data Entry'!AM605="Benethamine benzylpenicillin",0.65,IF('Data Entry'!AM605="Benzathine benzylpenicillin",0.74,IF('Data Entry'!AM605="Cefapirin benzathine",0.41,IF('Data Entry'!AM605="Cefalexin benzathine",0.36,IF('Data Entry'!AM605="Cloxacillin benzathine",0.43,IF('Data Entry'!AM605="Oxacillin benzathine",0.69,IF('Data Entry'!AM605="","","No aplica")))))))</f>
        <v/>
      </c>
    </row>
    <row r="603" spans="5:8">
      <c r="E603" s="65" t="str">
        <f>IF('Data Entry'!AB606="Benethamine benzylpenicillin",0.65,IF('Data Entry'!AB606="Benzathine benzylpenicillin",0.74,IF('Data Entry'!AB606="Cefapirin benzathine",0.41,IF('Data Entry'!AB606="Cefalexin benzathine",0.36,IF('Data Entry'!AB606="Cloxacillin benzathine",0.43,IF('Data Entry'!AB606="Oxacillin benzathine",0.69,IF('Data Entry'!AB606="","","No aplica")))))))</f>
        <v/>
      </c>
      <c r="F603" s="65" t="str">
        <f>IF('Data Entry'!AG606="Benethamine benzylpenicillin",0.65,IF('Data Entry'!AG606="Benzathine benzylpenicillin",0.74,IF('Data Entry'!AG606="Cefapirin benzathine",0.41,IF('Data Entry'!AG606="Cefalexin benzathine",0.36,IF('Data Entry'!AG606="Cloxacillin benzathine",0.43,IF('Data Entry'!AG606="Oxacillin benzathine",0.69,IF('Data Entry'!AG606="","","No aplica")))))))</f>
        <v/>
      </c>
      <c r="G603" s="65" t="str">
        <f>IF('Data Entry'!AJ606="Benethamine benzylpenicillin",0.65,IF('Data Entry'!AJ606="Benzathine benzylpenicillin",0.74,IF('Data Entry'!AJ606="Cefapirin benzathine",0.41,IF('Data Entry'!AJ606="Cefalexin benzathine",0.36,IF('Data Entry'!AJ606="Cloxacillin benzathine",0.43,IF('Data Entry'!AJ606="Oxacillin benzathine",0.69,IF('Data Entry'!AJ606="","","No aplica")))))))</f>
        <v/>
      </c>
      <c r="H603" s="65" t="str">
        <f>IF('Data Entry'!AM606="Benethamine benzylpenicillin",0.65,IF('Data Entry'!AM606="Benzathine benzylpenicillin",0.74,IF('Data Entry'!AM606="Cefapirin benzathine",0.41,IF('Data Entry'!AM606="Cefalexin benzathine",0.36,IF('Data Entry'!AM606="Cloxacillin benzathine",0.43,IF('Data Entry'!AM606="Oxacillin benzathine",0.69,IF('Data Entry'!AM606="","","No aplica")))))))</f>
        <v/>
      </c>
    </row>
    <row r="604" spans="5:8">
      <c r="E604" s="65" t="str">
        <f>IF('Data Entry'!AB607="Benethamine benzylpenicillin",0.65,IF('Data Entry'!AB607="Benzathine benzylpenicillin",0.74,IF('Data Entry'!AB607="Cefapirin benzathine",0.41,IF('Data Entry'!AB607="Cefalexin benzathine",0.36,IF('Data Entry'!AB607="Cloxacillin benzathine",0.43,IF('Data Entry'!AB607="Oxacillin benzathine",0.69,IF('Data Entry'!AB607="","","No aplica")))))))</f>
        <v/>
      </c>
      <c r="F604" s="65" t="str">
        <f>IF('Data Entry'!AG607="Benethamine benzylpenicillin",0.65,IF('Data Entry'!AG607="Benzathine benzylpenicillin",0.74,IF('Data Entry'!AG607="Cefapirin benzathine",0.41,IF('Data Entry'!AG607="Cefalexin benzathine",0.36,IF('Data Entry'!AG607="Cloxacillin benzathine",0.43,IF('Data Entry'!AG607="Oxacillin benzathine",0.69,IF('Data Entry'!AG607="","","No aplica")))))))</f>
        <v/>
      </c>
      <c r="G604" s="65" t="str">
        <f>IF('Data Entry'!AJ607="Benethamine benzylpenicillin",0.65,IF('Data Entry'!AJ607="Benzathine benzylpenicillin",0.74,IF('Data Entry'!AJ607="Cefapirin benzathine",0.41,IF('Data Entry'!AJ607="Cefalexin benzathine",0.36,IF('Data Entry'!AJ607="Cloxacillin benzathine",0.43,IF('Data Entry'!AJ607="Oxacillin benzathine",0.69,IF('Data Entry'!AJ607="","","No aplica")))))))</f>
        <v/>
      </c>
      <c r="H604" s="65" t="str">
        <f>IF('Data Entry'!AM607="Benethamine benzylpenicillin",0.65,IF('Data Entry'!AM607="Benzathine benzylpenicillin",0.74,IF('Data Entry'!AM607="Cefapirin benzathine",0.41,IF('Data Entry'!AM607="Cefalexin benzathine",0.36,IF('Data Entry'!AM607="Cloxacillin benzathine",0.43,IF('Data Entry'!AM607="Oxacillin benzathine",0.69,IF('Data Entry'!AM607="","","No aplica")))))))</f>
        <v/>
      </c>
    </row>
    <row r="605" spans="5:8">
      <c r="E605" s="65" t="str">
        <f>IF('Data Entry'!AB608="Benethamine benzylpenicillin",0.65,IF('Data Entry'!AB608="Benzathine benzylpenicillin",0.74,IF('Data Entry'!AB608="Cefapirin benzathine",0.41,IF('Data Entry'!AB608="Cefalexin benzathine",0.36,IF('Data Entry'!AB608="Cloxacillin benzathine",0.43,IF('Data Entry'!AB608="Oxacillin benzathine",0.69,IF('Data Entry'!AB608="","","No aplica")))))))</f>
        <v/>
      </c>
      <c r="F605" s="65" t="str">
        <f>IF('Data Entry'!AG608="Benethamine benzylpenicillin",0.65,IF('Data Entry'!AG608="Benzathine benzylpenicillin",0.74,IF('Data Entry'!AG608="Cefapirin benzathine",0.41,IF('Data Entry'!AG608="Cefalexin benzathine",0.36,IF('Data Entry'!AG608="Cloxacillin benzathine",0.43,IF('Data Entry'!AG608="Oxacillin benzathine",0.69,IF('Data Entry'!AG608="","","No aplica")))))))</f>
        <v/>
      </c>
      <c r="G605" s="65" t="str">
        <f>IF('Data Entry'!AJ608="Benethamine benzylpenicillin",0.65,IF('Data Entry'!AJ608="Benzathine benzylpenicillin",0.74,IF('Data Entry'!AJ608="Cefapirin benzathine",0.41,IF('Data Entry'!AJ608="Cefalexin benzathine",0.36,IF('Data Entry'!AJ608="Cloxacillin benzathine",0.43,IF('Data Entry'!AJ608="Oxacillin benzathine",0.69,IF('Data Entry'!AJ608="","","No aplica")))))))</f>
        <v/>
      </c>
      <c r="H605" s="65" t="str">
        <f>IF('Data Entry'!AM608="Benethamine benzylpenicillin",0.65,IF('Data Entry'!AM608="Benzathine benzylpenicillin",0.74,IF('Data Entry'!AM608="Cefapirin benzathine",0.41,IF('Data Entry'!AM608="Cefalexin benzathine",0.36,IF('Data Entry'!AM608="Cloxacillin benzathine",0.43,IF('Data Entry'!AM608="Oxacillin benzathine",0.69,IF('Data Entry'!AM608="","","No aplica")))))))</f>
        <v/>
      </c>
    </row>
    <row r="606" spans="5:8">
      <c r="E606" s="65" t="str">
        <f>IF('Data Entry'!AB609="Benethamine benzylpenicillin",0.65,IF('Data Entry'!AB609="Benzathine benzylpenicillin",0.74,IF('Data Entry'!AB609="Cefapirin benzathine",0.41,IF('Data Entry'!AB609="Cefalexin benzathine",0.36,IF('Data Entry'!AB609="Cloxacillin benzathine",0.43,IF('Data Entry'!AB609="Oxacillin benzathine",0.69,IF('Data Entry'!AB609="","","No aplica")))))))</f>
        <v/>
      </c>
      <c r="F606" s="65" t="str">
        <f>IF('Data Entry'!AG609="Benethamine benzylpenicillin",0.65,IF('Data Entry'!AG609="Benzathine benzylpenicillin",0.74,IF('Data Entry'!AG609="Cefapirin benzathine",0.41,IF('Data Entry'!AG609="Cefalexin benzathine",0.36,IF('Data Entry'!AG609="Cloxacillin benzathine",0.43,IF('Data Entry'!AG609="Oxacillin benzathine",0.69,IF('Data Entry'!AG609="","","No aplica")))))))</f>
        <v/>
      </c>
      <c r="G606" s="65" t="str">
        <f>IF('Data Entry'!AJ609="Benethamine benzylpenicillin",0.65,IF('Data Entry'!AJ609="Benzathine benzylpenicillin",0.74,IF('Data Entry'!AJ609="Cefapirin benzathine",0.41,IF('Data Entry'!AJ609="Cefalexin benzathine",0.36,IF('Data Entry'!AJ609="Cloxacillin benzathine",0.43,IF('Data Entry'!AJ609="Oxacillin benzathine",0.69,IF('Data Entry'!AJ609="","","No aplica")))))))</f>
        <v/>
      </c>
      <c r="H606" s="65" t="str">
        <f>IF('Data Entry'!AM609="Benethamine benzylpenicillin",0.65,IF('Data Entry'!AM609="Benzathine benzylpenicillin",0.74,IF('Data Entry'!AM609="Cefapirin benzathine",0.41,IF('Data Entry'!AM609="Cefalexin benzathine",0.36,IF('Data Entry'!AM609="Cloxacillin benzathine",0.43,IF('Data Entry'!AM609="Oxacillin benzathine",0.69,IF('Data Entry'!AM609="","","No aplica")))))))</f>
        <v/>
      </c>
    </row>
    <row r="607" spans="5:8">
      <c r="E607" s="65" t="str">
        <f>IF('Data Entry'!AB610="Benethamine benzylpenicillin",0.65,IF('Data Entry'!AB610="Benzathine benzylpenicillin",0.74,IF('Data Entry'!AB610="Cefapirin benzathine",0.41,IF('Data Entry'!AB610="Cefalexin benzathine",0.36,IF('Data Entry'!AB610="Cloxacillin benzathine",0.43,IF('Data Entry'!AB610="Oxacillin benzathine",0.69,IF('Data Entry'!AB610="","","No aplica")))))))</f>
        <v/>
      </c>
      <c r="F607" s="65" t="str">
        <f>IF('Data Entry'!AG610="Benethamine benzylpenicillin",0.65,IF('Data Entry'!AG610="Benzathine benzylpenicillin",0.74,IF('Data Entry'!AG610="Cefapirin benzathine",0.41,IF('Data Entry'!AG610="Cefalexin benzathine",0.36,IF('Data Entry'!AG610="Cloxacillin benzathine",0.43,IF('Data Entry'!AG610="Oxacillin benzathine",0.69,IF('Data Entry'!AG610="","","No aplica")))))))</f>
        <v/>
      </c>
      <c r="G607" s="65" t="str">
        <f>IF('Data Entry'!AJ610="Benethamine benzylpenicillin",0.65,IF('Data Entry'!AJ610="Benzathine benzylpenicillin",0.74,IF('Data Entry'!AJ610="Cefapirin benzathine",0.41,IF('Data Entry'!AJ610="Cefalexin benzathine",0.36,IF('Data Entry'!AJ610="Cloxacillin benzathine",0.43,IF('Data Entry'!AJ610="Oxacillin benzathine",0.69,IF('Data Entry'!AJ610="","","No aplica")))))))</f>
        <v/>
      </c>
      <c r="H607" s="65" t="str">
        <f>IF('Data Entry'!AM610="Benethamine benzylpenicillin",0.65,IF('Data Entry'!AM610="Benzathine benzylpenicillin",0.74,IF('Data Entry'!AM610="Cefapirin benzathine",0.41,IF('Data Entry'!AM610="Cefalexin benzathine",0.36,IF('Data Entry'!AM610="Cloxacillin benzathine",0.43,IF('Data Entry'!AM610="Oxacillin benzathine",0.69,IF('Data Entry'!AM610="","","No aplica")))))))</f>
        <v/>
      </c>
    </row>
    <row r="608" spans="5:8">
      <c r="E608" s="65" t="str">
        <f>IF('Data Entry'!AB611="Benethamine benzylpenicillin",0.65,IF('Data Entry'!AB611="Benzathine benzylpenicillin",0.74,IF('Data Entry'!AB611="Cefapirin benzathine",0.41,IF('Data Entry'!AB611="Cefalexin benzathine",0.36,IF('Data Entry'!AB611="Cloxacillin benzathine",0.43,IF('Data Entry'!AB611="Oxacillin benzathine",0.69,IF('Data Entry'!AB611="","","No aplica")))))))</f>
        <v/>
      </c>
      <c r="F608" s="65" t="str">
        <f>IF('Data Entry'!AG611="Benethamine benzylpenicillin",0.65,IF('Data Entry'!AG611="Benzathine benzylpenicillin",0.74,IF('Data Entry'!AG611="Cefapirin benzathine",0.41,IF('Data Entry'!AG611="Cefalexin benzathine",0.36,IF('Data Entry'!AG611="Cloxacillin benzathine",0.43,IF('Data Entry'!AG611="Oxacillin benzathine",0.69,IF('Data Entry'!AG611="","","No aplica")))))))</f>
        <v/>
      </c>
      <c r="G608" s="65" t="str">
        <f>IF('Data Entry'!AJ611="Benethamine benzylpenicillin",0.65,IF('Data Entry'!AJ611="Benzathine benzylpenicillin",0.74,IF('Data Entry'!AJ611="Cefapirin benzathine",0.41,IF('Data Entry'!AJ611="Cefalexin benzathine",0.36,IF('Data Entry'!AJ611="Cloxacillin benzathine",0.43,IF('Data Entry'!AJ611="Oxacillin benzathine",0.69,IF('Data Entry'!AJ611="","","No aplica")))))))</f>
        <v/>
      </c>
      <c r="H608" s="65" t="str">
        <f>IF('Data Entry'!AM611="Benethamine benzylpenicillin",0.65,IF('Data Entry'!AM611="Benzathine benzylpenicillin",0.74,IF('Data Entry'!AM611="Cefapirin benzathine",0.41,IF('Data Entry'!AM611="Cefalexin benzathine",0.36,IF('Data Entry'!AM611="Cloxacillin benzathine",0.43,IF('Data Entry'!AM611="Oxacillin benzathine",0.69,IF('Data Entry'!AM611="","","No aplica")))))))</f>
        <v/>
      </c>
    </row>
    <row r="609" spans="5:8">
      <c r="E609" s="65" t="str">
        <f>IF('Data Entry'!AB612="Benethamine benzylpenicillin",0.65,IF('Data Entry'!AB612="Benzathine benzylpenicillin",0.74,IF('Data Entry'!AB612="Cefapirin benzathine",0.41,IF('Data Entry'!AB612="Cefalexin benzathine",0.36,IF('Data Entry'!AB612="Cloxacillin benzathine",0.43,IF('Data Entry'!AB612="Oxacillin benzathine",0.69,IF('Data Entry'!AB612="","","No aplica")))))))</f>
        <v/>
      </c>
      <c r="F609" s="65" t="str">
        <f>IF('Data Entry'!AG612="Benethamine benzylpenicillin",0.65,IF('Data Entry'!AG612="Benzathine benzylpenicillin",0.74,IF('Data Entry'!AG612="Cefapirin benzathine",0.41,IF('Data Entry'!AG612="Cefalexin benzathine",0.36,IF('Data Entry'!AG612="Cloxacillin benzathine",0.43,IF('Data Entry'!AG612="Oxacillin benzathine",0.69,IF('Data Entry'!AG612="","","No aplica")))))))</f>
        <v/>
      </c>
      <c r="G609" s="65" t="str">
        <f>IF('Data Entry'!AJ612="Benethamine benzylpenicillin",0.65,IF('Data Entry'!AJ612="Benzathine benzylpenicillin",0.74,IF('Data Entry'!AJ612="Cefapirin benzathine",0.41,IF('Data Entry'!AJ612="Cefalexin benzathine",0.36,IF('Data Entry'!AJ612="Cloxacillin benzathine",0.43,IF('Data Entry'!AJ612="Oxacillin benzathine",0.69,IF('Data Entry'!AJ612="","","No aplica")))))))</f>
        <v/>
      </c>
      <c r="H609" s="65" t="str">
        <f>IF('Data Entry'!AM612="Benethamine benzylpenicillin",0.65,IF('Data Entry'!AM612="Benzathine benzylpenicillin",0.74,IF('Data Entry'!AM612="Cefapirin benzathine",0.41,IF('Data Entry'!AM612="Cefalexin benzathine",0.36,IF('Data Entry'!AM612="Cloxacillin benzathine",0.43,IF('Data Entry'!AM612="Oxacillin benzathine",0.69,IF('Data Entry'!AM612="","","No aplica")))))))</f>
        <v/>
      </c>
    </row>
    <row r="610" spans="5:8">
      <c r="E610" s="65" t="str">
        <f>IF('Data Entry'!AB613="Benethamine benzylpenicillin",0.65,IF('Data Entry'!AB613="Benzathine benzylpenicillin",0.74,IF('Data Entry'!AB613="Cefapirin benzathine",0.41,IF('Data Entry'!AB613="Cefalexin benzathine",0.36,IF('Data Entry'!AB613="Cloxacillin benzathine",0.43,IF('Data Entry'!AB613="Oxacillin benzathine",0.69,IF('Data Entry'!AB613="","","No aplica")))))))</f>
        <v/>
      </c>
      <c r="F610" s="65" t="str">
        <f>IF('Data Entry'!AG613="Benethamine benzylpenicillin",0.65,IF('Data Entry'!AG613="Benzathine benzylpenicillin",0.74,IF('Data Entry'!AG613="Cefapirin benzathine",0.41,IF('Data Entry'!AG613="Cefalexin benzathine",0.36,IF('Data Entry'!AG613="Cloxacillin benzathine",0.43,IF('Data Entry'!AG613="Oxacillin benzathine",0.69,IF('Data Entry'!AG613="","","No aplica")))))))</f>
        <v/>
      </c>
      <c r="G610" s="65" t="str">
        <f>IF('Data Entry'!AJ613="Benethamine benzylpenicillin",0.65,IF('Data Entry'!AJ613="Benzathine benzylpenicillin",0.74,IF('Data Entry'!AJ613="Cefapirin benzathine",0.41,IF('Data Entry'!AJ613="Cefalexin benzathine",0.36,IF('Data Entry'!AJ613="Cloxacillin benzathine",0.43,IF('Data Entry'!AJ613="Oxacillin benzathine",0.69,IF('Data Entry'!AJ613="","","No aplica")))))))</f>
        <v/>
      </c>
      <c r="H610" s="65" t="str">
        <f>IF('Data Entry'!AM613="Benethamine benzylpenicillin",0.65,IF('Data Entry'!AM613="Benzathine benzylpenicillin",0.74,IF('Data Entry'!AM613="Cefapirin benzathine",0.41,IF('Data Entry'!AM613="Cefalexin benzathine",0.36,IF('Data Entry'!AM613="Cloxacillin benzathine",0.43,IF('Data Entry'!AM613="Oxacillin benzathine",0.69,IF('Data Entry'!AM613="","","No aplica")))))))</f>
        <v/>
      </c>
    </row>
    <row r="611" spans="5:8">
      <c r="E611" s="65" t="str">
        <f>IF('Data Entry'!AB614="Benethamine benzylpenicillin",0.65,IF('Data Entry'!AB614="Benzathine benzylpenicillin",0.74,IF('Data Entry'!AB614="Cefapirin benzathine",0.41,IF('Data Entry'!AB614="Cefalexin benzathine",0.36,IF('Data Entry'!AB614="Cloxacillin benzathine",0.43,IF('Data Entry'!AB614="Oxacillin benzathine",0.69,IF('Data Entry'!AB614="","","No aplica")))))))</f>
        <v/>
      </c>
      <c r="F611" s="65" t="str">
        <f>IF('Data Entry'!AG614="Benethamine benzylpenicillin",0.65,IF('Data Entry'!AG614="Benzathine benzylpenicillin",0.74,IF('Data Entry'!AG614="Cefapirin benzathine",0.41,IF('Data Entry'!AG614="Cefalexin benzathine",0.36,IF('Data Entry'!AG614="Cloxacillin benzathine",0.43,IF('Data Entry'!AG614="Oxacillin benzathine",0.69,IF('Data Entry'!AG614="","","No aplica")))))))</f>
        <v/>
      </c>
      <c r="G611" s="65" t="str">
        <f>IF('Data Entry'!AJ614="Benethamine benzylpenicillin",0.65,IF('Data Entry'!AJ614="Benzathine benzylpenicillin",0.74,IF('Data Entry'!AJ614="Cefapirin benzathine",0.41,IF('Data Entry'!AJ614="Cefalexin benzathine",0.36,IF('Data Entry'!AJ614="Cloxacillin benzathine",0.43,IF('Data Entry'!AJ614="Oxacillin benzathine",0.69,IF('Data Entry'!AJ614="","","No aplica")))))))</f>
        <v/>
      </c>
      <c r="H611" s="65" t="str">
        <f>IF('Data Entry'!AM614="Benethamine benzylpenicillin",0.65,IF('Data Entry'!AM614="Benzathine benzylpenicillin",0.74,IF('Data Entry'!AM614="Cefapirin benzathine",0.41,IF('Data Entry'!AM614="Cefalexin benzathine",0.36,IF('Data Entry'!AM614="Cloxacillin benzathine",0.43,IF('Data Entry'!AM614="Oxacillin benzathine",0.69,IF('Data Entry'!AM614="","","No aplica")))))))</f>
        <v/>
      </c>
    </row>
    <row r="612" spans="5:8">
      <c r="E612" s="65" t="str">
        <f>IF('Data Entry'!AB615="Benethamine benzylpenicillin",0.65,IF('Data Entry'!AB615="Benzathine benzylpenicillin",0.74,IF('Data Entry'!AB615="Cefapirin benzathine",0.41,IF('Data Entry'!AB615="Cefalexin benzathine",0.36,IF('Data Entry'!AB615="Cloxacillin benzathine",0.43,IF('Data Entry'!AB615="Oxacillin benzathine",0.69,IF('Data Entry'!AB615="","","No aplica")))))))</f>
        <v/>
      </c>
      <c r="F612" s="65" t="str">
        <f>IF('Data Entry'!AG615="Benethamine benzylpenicillin",0.65,IF('Data Entry'!AG615="Benzathine benzylpenicillin",0.74,IF('Data Entry'!AG615="Cefapirin benzathine",0.41,IF('Data Entry'!AG615="Cefalexin benzathine",0.36,IF('Data Entry'!AG615="Cloxacillin benzathine",0.43,IF('Data Entry'!AG615="Oxacillin benzathine",0.69,IF('Data Entry'!AG615="","","No aplica")))))))</f>
        <v/>
      </c>
      <c r="G612" s="65" t="str">
        <f>IF('Data Entry'!AJ615="Benethamine benzylpenicillin",0.65,IF('Data Entry'!AJ615="Benzathine benzylpenicillin",0.74,IF('Data Entry'!AJ615="Cefapirin benzathine",0.41,IF('Data Entry'!AJ615="Cefalexin benzathine",0.36,IF('Data Entry'!AJ615="Cloxacillin benzathine",0.43,IF('Data Entry'!AJ615="Oxacillin benzathine",0.69,IF('Data Entry'!AJ615="","","No aplica")))))))</f>
        <v/>
      </c>
      <c r="H612" s="65" t="str">
        <f>IF('Data Entry'!AM615="Benethamine benzylpenicillin",0.65,IF('Data Entry'!AM615="Benzathine benzylpenicillin",0.74,IF('Data Entry'!AM615="Cefapirin benzathine",0.41,IF('Data Entry'!AM615="Cefalexin benzathine",0.36,IF('Data Entry'!AM615="Cloxacillin benzathine",0.43,IF('Data Entry'!AM615="Oxacillin benzathine",0.69,IF('Data Entry'!AM615="","","No aplica")))))))</f>
        <v/>
      </c>
    </row>
    <row r="613" spans="5:8">
      <c r="E613" s="65" t="str">
        <f>IF('Data Entry'!AB616="Benethamine benzylpenicillin",0.65,IF('Data Entry'!AB616="Benzathine benzylpenicillin",0.74,IF('Data Entry'!AB616="Cefapirin benzathine",0.41,IF('Data Entry'!AB616="Cefalexin benzathine",0.36,IF('Data Entry'!AB616="Cloxacillin benzathine",0.43,IF('Data Entry'!AB616="Oxacillin benzathine",0.69,IF('Data Entry'!AB616="","","No aplica")))))))</f>
        <v/>
      </c>
      <c r="F613" s="65" t="str">
        <f>IF('Data Entry'!AG616="Benethamine benzylpenicillin",0.65,IF('Data Entry'!AG616="Benzathine benzylpenicillin",0.74,IF('Data Entry'!AG616="Cefapirin benzathine",0.41,IF('Data Entry'!AG616="Cefalexin benzathine",0.36,IF('Data Entry'!AG616="Cloxacillin benzathine",0.43,IF('Data Entry'!AG616="Oxacillin benzathine",0.69,IF('Data Entry'!AG616="","","No aplica")))))))</f>
        <v/>
      </c>
      <c r="G613" s="65" t="str">
        <f>IF('Data Entry'!AJ616="Benethamine benzylpenicillin",0.65,IF('Data Entry'!AJ616="Benzathine benzylpenicillin",0.74,IF('Data Entry'!AJ616="Cefapirin benzathine",0.41,IF('Data Entry'!AJ616="Cefalexin benzathine",0.36,IF('Data Entry'!AJ616="Cloxacillin benzathine",0.43,IF('Data Entry'!AJ616="Oxacillin benzathine",0.69,IF('Data Entry'!AJ616="","","No aplica")))))))</f>
        <v/>
      </c>
      <c r="H613" s="65" t="str">
        <f>IF('Data Entry'!AM616="Benethamine benzylpenicillin",0.65,IF('Data Entry'!AM616="Benzathine benzylpenicillin",0.74,IF('Data Entry'!AM616="Cefapirin benzathine",0.41,IF('Data Entry'!AM616="Cefalexin benzathine",0.36,IF('Data Entry'!AM616="Cloxacillin benzathine",0.43,IF('Data Entry'!AM616="Oxacillin benzathine",0.69,IF('Data Entry'!AM616="","","No aplica")))))))</f>
        <v/>
      </c>
    </row>
    <row r="614" spans="5:8">
      <c r="E614" s="65" t="str">
        <f>IF('Data Entry'!AB617="Benethamine benzylpenicillin",0.65,IF('Data Entry'!AB617="Benzathine benzylpenicillin",0.74,IF('Data Entry'!AB617="Cefapirin benzathine",0.41,IF('Data Entry'!AB617="Cefalexin benzathine",0.36,IF('Data Entry'!AB617="Cloxacillin benzathine",0.43,IF('Data Entry'!AB617="Oxacillin benzathine",0.69,IF('Data Entry'!AB617="","","No aplica")))))))</f>
        <v/>
      </c>
      <c r="F614" s="65" t="str">
        <f>IF('Data Entry'!AG617="Benethamine benzylpenicillin",0.65,IF('Data Entry'!AG617="Benzathine benzylpenicillin",0.74,IF('Data Entry'!AG617="Cefapirin benzathine",0.41,IF('Data Entry'!AG617="Cefalexin benzathine",0.36,IF('Data Entry'!AG617="Cloxacillin benzathine",0.43,IF('Data Entry'!AG617="Oxacillin benzathine",0.69,IF('Data Entry'!AG617="","","No aplica")))))))</f>
        <v/>
      </c>
      <c r="G614" s="65" t="str">
        <f>IF('Data Entry'!AJ617="Benethamine benzylpenicillin",0.65,IF('Data Entry'!AJ617="Benzathine benzylpenicillin",0.74,IF('Data Entry'!AJ617="Cefapirin benzathine",0.41,IF('Data Entry'!AJ617="Cefalexin benzathine",0.36,IF('Data Entry'!AJ617="Cloxacillin benzathine",0.43,IF('Data Entry'!AJ617="Oxacillin benzathine",0.69,IF('Data Entry'!AJ617="","","No aplica")))))))</f>
        <v/>
      </c>
      <c r="H614" s="65" t="str">
        <f>IF('Data Entry'!AM617="Benethamine benzylpenicillin",0.65,IF('Data Entry'!AM617="Benzathine benzylpenicillin",0.74,IF('Data Entry'!AM617="Cefapirin benzathine",0.41,IF('Data Entry'!AM617="Cefalexin benzathine",0.36,IF('Data Entry'!AM617="Cloxacillin benzathine",0.43,IF('Data Entry'!AM617="Oxacillin benzathine",0.69,IF('Data Entry'!AM617="","","No aplica")))))))</f>
        <v/>
      </c>
    </row>
    <row r="615" spans="5:8">
      <c r="E615" s="65" t="str">
        <f>IF('Data Entry'!AB618="Benethamine benzylpenicillin",0.65,IF('Data Entry'!AB618="Benzathine benzylpenicillin",0.74,IF('Data Entry'!AB618="Cefapirin benzathine",0.41,IF('Data Entry'!AB618="Cefalexin benzathine",0.36,IF('Data Entry'!AB618="Cloxacillin benzathine",0.43,IF('Data Entry'!AB618="Oxacillin benzathine",0.69,IF('Data Entry'!AB618="","","No aplica")))))))</f>
        <v/>
      </c>
      <c r="F615" s="65" t="str">
        <f>IF('Data Entry'!AG618="Benethamine benzylpenicillin",0.65,IF('Data Entry'!AG618="Benzathine benzylpenicillin",0.74,IF('Data Entry'!AG618="Cefapirin benzathine",0.41,IF('Data Entry'!AG618="Cefalexin benzathine",0.36,IF('Data Entry'!AG618="Cloxacillin benzathine",0.43,IF('Data Entry'!AG618="Oxacillin benzathine",0.69,IF('Data Entry'!AG618="","","No aplica")))))))</f>
        <v/>
      </c>
      <c r="G615" s="65" t="str">
        <f>IF('Data Entry'!AJ618="Benethamine benzylpenicillin",0.65,IF('Data Entry'!AJ618="Benzathine benzylpenicillin",0.74,IF('Data Entry'!AJ618="Cefapirin benzathine",0.41,IF('Data Entry'!AJ618="Cefalexin benzathine",0.36,IF('Data Entry'!AJ618="Cloxacillin benzathine",0.43,IF('Data Entry'!AJ618="Oxacillin benzathine",0.69,IF('Data Entry'!AJ618="","","No aplica")))))))</f>
        <v/>
      </c>
      <c r="H615" s="65" t="str">
        <f>IF('Data Entry'!AM618="Benethamine benzylpenicillin",0.65,IF('Data Entry'!AM618="Benzathine benzylpenicillin",0.74,IF('Data Entry'!AM618="Cefapirin benzathine",0.41,IF('Data Entry'!AM618="Cefalexin benzathine",0.36,IF('Data Entry'!AM618="Cloxacillin benzathine",0.43,IF('Data Entry'!AM618="Oxacillin benzathine",0.69,IF('Data Entry'!AM618="","","No aplica")))))))</f>
        <v/>
      </c>
    </row>
    <row r="616" spans="5:8">
      <c r="E616" s="65" t="str">
        <f>IF('Data Entry'!AB619="Benethamine benzylpenicillin",0.65,IF('Data Entry'!AB619="Benzathine benzylpenicillin",0.74,IF('Data Entry'!AB619="Cefapirin benzathine",0.41,IF('Data Entry'!AB619="Cefalexin benzathine",0.36,IF('Data Entry'!AB619="Cloxacillin benzathine",0.43,IF('Data Entry'!AB619="Oxacillin benzathine",0.69,IF('Data Entry'!AB619="","","No aplica")))))))</f>
        <v/>
      </c>
      <c r="F616" s="65" t="str">
        <f>IF('Data Entry'!AG619="Benethamine benzylpenicillin",0.65,IF('Data Entry'!AG619="Benzathine benzylpenicillin",0.74,IF('Data Entry'!AG619="Cefapirin benzathine",0.41,IF('Data Entry'!AG619="Cefalexin benzathine",0.36,IF('Data Entry'!AG619="Cloxacillin benzathine",0.43,IF('Data Entry'!AG619="Oxacillin benzathine",0.69,IF('Data Entry'!AG619="","","No aplica")))))))</f>
        <v/>
      </c>
      <c r="G616" s="65" t="str">
        <f>IF('Data Entry'!AJ619="Benethamine benzylpenicillin",0.65,IF('Data Entry'!AJ619="Benzathine benzylpenicillin",0.74,IF('Data Entry'!AJ619="Cefapirin benzathine",0.41,IF('Data Entry'!AJ619="Cefalexin benzathine",0.36,IF('Data Entry'!AJ619="Cloxacillin benzathine",0.43,IF('Data Entry'!AJ619="Oxacillin benzathine",0.69,IF('Data Entry'!AJ619="","","No aplica")))))))</f>
        <v/>
      </c>
      <c r="H616" s="65" t="str">
        <f>IF('Data Entry'!AM619="Benethamine benzylpenicillin",0.65,IF('Data Entry'!AM619="Benzathine benzylpenicillin",0.74,IF('Data Entry'!AM619="Cefapirin benzathine",0.41,IF('Data Entry'!AM619="Cefalexin benzathine",0.36,IF('Data Entry'!AM619="Cloxacillin benzathine",0.43,IF('Data Entry'!AM619="Oxacillin benzathine",0.69,IF('Data Entry'!AM619="","","No aplica")))))))</f>
        <v/>
      </c>
    </row>
    <row r="617" spans="5:8">
      <c r="E617" s="65" t="str">
        <f>IF('Data Entry'!AB620="Benethamine benzylpenicillin",0.65,IF('Data Entry'!AB620="Benzathine benzylpenicillin",0.74,IF('Data Entry'!AB620="Cefapirin benzathine",0.41,IF('Data Entry'!AB620="Cefalexin benzathine",0.36,IF('Data Entry'!AB620="Cloxacillin benzathine",0.43,IF('Data Entry'!AB620="Oxacillin benzathine",0.69,IF('Data Entry'!AB620="","","No aplica")))))))</f>
        <v/>
      </c>
      <c r="F617" s="65" t="str">
        <f>IF('Data Entry'!AG620="Benethamine benzylpenicillin",0.65,IF('Data Entry'!AG620="Benzathine benzylpenicillin",0.74,IF('Data Entry'!AG620="Cefapirin benzathine",0.41,IF('Data Entry'!AG620="Cefalexin benzathine",0.36,IF('Data Entry'!AG620="Cloxacillin benzathine",0.43,IF('Data Entry'!AG620="Oxacillin benzathine",0.69,IF('Data Entry'!AG620="","","No aplica")))))))</f>
        <v/>
      </c>
      <c r="G617" s="65" t="str">
        <f>IF('Data Entry'!AJ620="Benethamine benzylpenicillin",0.65,IF('Data Entry'!AJ620="Benzathine benzylpenicillin",0.74,IF('Data Entry'!AJ620="Cefapirin benzathine",0.41,IF('Data Entry'!AJ620="Cefalexin benzathine",0.36,IF('Data Entry'!AJ620="Cloxacillin benzathine",0.43,IF('Data Entry'!AJ620="Oxacillin benzathine",0.69,IF('Data Entry'!AJ620="","","No aplica")))))))</f>
        <v/>
      </c>
      <c r="H617" s="65" t="str">
        <f>IF('Data Entry'!AM620="Benethamine benzylpenicillin",0.65,IF('Data Entry'!AM620="Benzathine benzylpenicillin",0.74,IF('Data Entry'!AM620="Cefapirin benzathine",0.41,IF('Data Entry'!AM620="Cefalexin benzathine",0.36,IF('Data Entry'!AM620="Cloxacillin benzathine",0.43,IF('Data Entry'!AM620="Oxacillin benzathine",0.69,IF('Data Entry'!AM620="","","No aplica")))))))</f>
        <v/>
      </c>
    </row>
    <row r="618" spans="5:8">
      <c r="E618" s="65" t="str">
        <f>IF('Data Entry'!AB621="Benethamine benzylpenicillin",0.65,IF('Data Entry'!AB621="Benzathine benzylpenicillin",0.74,IF('Data Entry'!AB621="Cefapirin benzathine",0.41,IF('Data Entry'!AB621="Cefalexin benzathine",0.36,IF('Data Entry'!AB621="Cloxacillin benzathine",0.43,IF('Data Entry'!AB621="Oxacillin benzathine",0.69,IF('Data Entry'!AB621="","","No aplica")))))))</f>
        <v/>
      </c>
      <c r="F618" s="65" t="str">
        <f>IF('Data Entry'!AG621="Benethamine benzylpenicillin",0.65,IF('Data Entry'!AG621="Benzathine benzylpenicillin",0.74,IF('Data Entry'!AG621="Cefapirin benzathine",0.41,IF('Data Entry'!AG621="Cefalexin benzathine",0.36,IF('Data Entry'!AG621="Cloxacillin benzathine",0.43,IF('Data Entry'!AG621="Oxacillin benzathine",0.69,IF('Data Entry'!AG621="","","No aplica")))))))</f>
        <v/>
      </c>
      <c r="G618" s="65" t="str">
        <f>IF('Data Entry'!AJ621="Benethamine benzylpenicillin",0.65,IF('Data Entry'!AJ621="Benzathine benzylpenicillin",0.74,IF('Data Entry'!AJ621="Cefapirin benzathine",0.41,IF('Data Entry'!AJ621="Cefalexin benzathine",0.36,IF('Data Entry'!AJ621="Cloxacillin benzathine",0.43,IF('Data Entry'!AJ621="Oxacillin benzathine",0.69,IF('Data Entry'!AJ621="","","No aplica")))))))</f>
        <v/>
      </c>
      <c r="H618" s="65" t="str">
        <f>IF('Data Entry'!AM621="Benethamine benzylpenicillin",0.65,IF('Data Entry'!AM621="Benzathine benzylpenicillin",0.74,IF('Data Entry'!AM621="Cefapirin benzathine",0.41,IF('Data Entry'!AM621="Cefalexin benzathine",0.36,IF('Data Entry'!AM621="Cloxacillin benzathine",0.43,IF('Data Entry'!AM621="Oxacillin benzathine",0.69,IF('Data Entry'!AM621="","","No aplica")))))))</f>
        <v/>
      </c>
    </row>
    <row r="619" spans="5:8">
      <c r="E619" s="65" t="str">
        <f>IF('Data Entry'!AB622="Benethamine benzylpenicillin",0.65,IF('Data Entry'!AB622="Benzathine benzylpenicillin",0.74,IF('Data Entry'!AB622="Cefapirin benzathine",0.41,IF('Data Entry'!AB622="Cefalexin benzathine",0.36,IF('Data Entry'!AB622="Cloxacillin benzathine",0.43,IF('Data Entry'!AB622="Oxacillin benzathine",0.69,IF('Data Entry'!AB622="","","No aplica")))))))</f>
        <v/>
      </c>
      <c r="F619" s="65" t="str">
        <f>IF('Data Entry'!AG622="Benethamine benzylpenicillin",0.65,IF('Data Entry'!AG622="Benzathine benzylpenicillin",0.74,IF('Data Entry'!AG622="Cefapirin benzathine",0.41,IF('Data Entry'!AG622="Cefalexin benzathine",0.36,IF('Data Entry'!AG622="Cloxacillin benzathine",0.43,IF('Data Entry'!AG622="Oxacillin benzathine",0.69,IF('Data Entry'!AG622="","","No aplica")))))))</f>
        <v/>
      </c>
      <c r="G619" s="65" t="str">
        <f>IF('Data Entry'!AJ622="Benethamine benzylpenicillin",0.65,IF('Data Entry'!AJ622="Benzathine benzylpenicillin",0.74,IF('Data Entry'!AJ622="Cefapirin benzathine",0.41,IF('Data Entry'!AJ622="Cefalexin benzathine",0.36,IF('Data Entry'!AJ622="Cloxacillin benzathine",0.43,IF('Data Entry'!AJ622="Oxacillin benzathine",0.69,IF('Data Entry'!AJ622="","","No aplica")))))))</f>
        <v/>
      </c>
      <c r="H619" s="65" t="str">
        <f>IF('Data Entry'!AM622="Benethamine benzylpenicillin",0.65,IF('Data Entry'!AM622="Benzathine benzylpenicillin",0.74,IF('Data Entry'!AM622="Cefapirin benzathine",0.41,IF('Data Entry'!AM622="Cefalexin benzathine",0.36,IF('Data Entry'!AM622="Cloxacillin benzathine",0.43,IF('Data Entry'!AM622="Oxacillin benzathine",0.69,IF('Data Entry'!AM622="","","No aplica")))))))</f>
        <v/>
      </c>
    </row>
    <row r="620" spans="5:8">
      <c r="E620" s="65" t="str">
        <f>IF('Data Entry'!AB623="Benethamine benzylpenicillin",0.65,IF('Data Entry'!AB623="Benzathine benzylpenicillin",0.74,IF('Data Entry'!AB623="Cefapirin benzathine",0.41,IF('Data Entry'!AB623="Cefalexin benzathine",0.36,IF('Data Entry'!AB623="Cloxacillin benzathine",0.43,IF('Data Entry'!AB623="Oxacillin benzathine",0.69,IF('Data Entry'!AB623="","","No aplica")))))))</f>
        <v/>
      </c>
      <c r="F620" s="65" t="str">
        <f>IF('Data Entry'!AG623="Benethamine benzylpenicillin",0.65,IF('Data Entry'!AG623="Benzathine benzylpenicillin",0.74,IF('Data Entry'!AG623="Cefapirin benzathine",0.41,IF('Data Entry'!AG623="Cefalexin benzathine",0.36,IF('Data Entry'!AG623="Cloxacillin benzathine",0.43,IF('Data Entry'!AG623="Oxacillin benzathine",0.69,IF('Data Entry'!AG623="","","No aplica")))))))</f>
        <v/>
      </c>
      <c r="G620" s="65" t="str">
        <f>IF('Data Entry'!AJ623="Benethamine benzylpenicillin",0.65,IF('Data Entry'!AJ623="Benzathine benzylpenicillin",0.74,IF('Data Entry'!AJ623="Cefapirin benzathine",0.41,IF('Data Entry'!AJ623="Cefalexin benzathine",0.36,IF('Data Entry'!AJ623="Cloxacillin benzathine",0.43,IF('Data Entry'!AJ623="Oxacillin benzathine",0.69,IF('Data Entry'!AJ623="","","No aplica")))))))</f>
        <v/>
      </c>
      <c r="H620" s="65" t="str">
        <f>IF('Data Entry'!AM623="Benethamine benzylpenicillin",0.65,IF('Data Entry'!AM623="Benzathine benzylpenicillin",0.74,IF('Data Entry'!AM623="Cefapirin benzathine",0.41,IF('Data Entry'!AM623="Cefalexin benzathine",0.36,IF('Data Entry'!AM623="Cloxacillin benzathine",0.43,IF('Data Entry'!AM623="Oxacillin benzathine",0.69,IF('Data Entry'!AM623="","","No aplica")))))))</f>
        <v/>
      </c>
    </row>
    <row r="621" spans="5:8">
      <c r="E621" s="65" t="str">
        <f>IF('Data Entry'!AB624="Benethamine benzylpenicillin",0.65,IF('Data Entry'!AB624="Benzathine benzylpenicillin",0.74,IF('Data Entry'!AB624="Cefapirin benzathine",0.41,IF('Data Entry'!AB624="Cefalexin benzathine",0.36,IF('Data Entry'!AB624="Cloxacillin benzathine",0.43,IF('Data Entry'!AB624="Oxacillin benzathine",0.69,IF('Data Entry'!AB624="","","No aplica")))))))</f>
        <v/>
      </c>
      <c r="F621" s="65" t="str">
        <f>IF('Data Entry'!AG624="Benethamine benzylpenicillin",0.65,IF('Data Entry'!AG624="Benzathine benzylpenicillin",0.74,IF('Data Entry'!AG624="Cefapirin benzathine",0.41,IF('Data Entry'!AG624="Cefalexin benzathine",0.36,IF('Data Entry'!AG624="Cloxacillin benzathine",0.43,IF('Data Entry'!AG624="Oxacillin benzathine",0.69,IF('Data Entry'!AG624="","","No aplica")))))))</f>
        <v/>
      </c>
      <c r="G621" s="65" t="str">
        <f>IF('Data Entry'!AJ624="Benethamine benzylpenicillin",0.65,IF('Data Entry'!AJ624="Benzathine benzylpenicillin",0.74,IF('Data Entry'!AJ624="Cefapirin benzathine",0.41,IF('Data Entry'!AJ624="Cefalexin benzathine",0.36,IF('Data Entry'!AJ624="Cloxacillin benzathine",0.43,IF('Data Entry'!AJ624="Oxacillin benzathine",0.69,IF('Data Entry'!AJ624="","","No aplica")))))))</f>
        <v/>
      </c>
      <c r="H621" s="65" t="str">
        <f>IF('Data Entry'!AM624="Benethamine benzylpenicillin",0.65,IF('Data Entry'!AM624="Benzathine benzylpenicillin",0.74,IF('Data Entry'!AM624="Cefapirin benzathine",0.41,IF('Data Entry'!AM624="Cefalexin benzathine",0.36,IF('Data Entry'!AM624="Cloxacillin benzathine",0.43,IF('Data Entry'!AM624="Oxacillin benzathine",0.69,IF('Data Entry'!AM624="","","No aplica")))))))</f>
        <v/>
      </c>
    </row>
    <row r="622" spans="5:8">
      <c r="E622" s="65" t="str">
        <f>IF('Data Entry'!AB625="Benethamine benzylpenicillin",0.65,IF('Data Entry'!AB625="Benzathine benzylpenicillin",0.74,IF('Data Entry'!AB625="Cefapirin benzathine",0.41,IF('Data Entry'!AB625="Cefalexin benzathine",0.36,IF('Data Entry'!AB625="Cloxacillin benzathine",0.43,IF('Data Entry'!AB625="Oxacillin benzathine",0.69,IF('Data Entry'!AB625="","","No aplica")))))))</f>
        <v/>
      </c>
      <c r="F622" s="65" t="str">
        <f>IF('Data Entry'!AG625="Benethamine benzylpenicillin",0.65,IF('Data Entry'!AG625="Benzathine benzylpenicillin",0.74,IF('Data Entry'!AG625="Cefapirin benzathine",0.41,IF('Data Entry'!AG625="Cefalexin benzathine",0.36,IF('Data Entry'!AG625="Cloxacillin benzathine",0.43,IF('Data Entry'!AG625="Oxacillin benzathine",0.69,IF('Data Entry'!AG625="","","No aplica")))))))</f>
        <v/>
      </c>
      <c r="G622" s="65" t="str">
        <f>IF('Data Entry'!AJ625="Benethamine benzylpenicillin",0.65,IF('Data Entry'!AJ625="Benzathine benzylpenicillin",0.74,IF('Data Entry'!AJ625="Cefapirin benzathine",0.41,IF('Data Entry'!AJ625="Cefalexin benzathine",0.36,IF('Data Entry'!AJ625="Cloxacillin benzathine",0.43,IF('Data Entry'!AJ625="Oxacillin benzathine",0.69,IF('Data Entry'!AJ625="","","No aplica")))))))</f>
        <v/>
      </c>
      <c r="H622" s="65" t="str">
        <f>IF('Data Entry'!AM625="Benethamine benzylpenicillin",0.65,IF('Data Entry'!AM625="Benzathine benzylpenicillin",0.74,IF('Data Entry'!AM625="Cefapirin benzathine",0.41,IF('Data Entry'!AM625="Cefalexin benzathine",0.36,IF('Data Entry'!AM625="Cloxacillin benzathine",0.43,IF('Data Entry'!AM625="Oxacillin benzathine",0.69,IF('Data Entry'!AM625="","","No aplica")))))))</f>
        <v/>
      </c>
    </row>
    <row r="623" spans="5:8">
      <c r="E623" s="65" t="str">
        <f>IF('Data Entry'!AB626="Benethamine benzylpenicillin",0.65,IF('Data Entry'!AB626="Benzathine benzylpenicillin",0.74,IF('Data Entry'!AB626="Cefapirin benzathine",0.41,IF('Data Entry'!AB626="Cefalexin benzathine",0.36,IF('Data Entry'!AB626="Cloxacillin benzathine",0.43,IF('Data Entry'!AB626="Oxacillin benzathine",0.69,IF('Data Entry'!AB626="","","No aplica")))))))</f>
        <v/>
      </c>
      <c r="F623" s="65" t="str">
        <f>IF('Data Entry'!AG626="Benethamine benzylpenicillin",0.65,IF('Data Entry'!AG626="Benzathine benzylpenicillin",0.74,IF('Data Entry'!AG626="Cefapirin benzathine",0.41,IF('Data Entry'!AG626="Cefalexin benzathine",0.36,IF('Data Entry'!AG626="Cloxacillin benzathine",0.43,IF('Data Entry'!AG626="Oxacillin benzathine",0.69,IF('Data Entry'!AG626="","","No aplica")))))))</f>
        <v/>
      </c>
      <c r="G623" s="65" t="str">
        <f>IF('Data Entry'!AJ626="Benethamine benzylpenicillin",0.65,IF('Data Entry'!AJ626="Benzathine benzylpenicillin",0.74,IF('Data Entry'!AJ626="Cefapirin benzathine",0.41,IF('Data Entry'!AJ626="Cefalexin benzathine",0.36,IF('Data Entry'!AJ626="Cloxacillin benzathine",0.43,IF('Data Entry'!AJ626="Oxacillin benzathine",0.69,IF('Data Entry'!AJ626="","","No aplica")))))))</f>
        <v/>
      </c>
      <c r="H623" s="65" t="str">
        <f>IF('Data Entry'!AM626="Benethamine benzylpenicillin",0.65,IF('Data Entry'!AM626="Benzathine benzylpenicillin",0.74,IF('Data Entry'!AM626="Cefapirin benzathine",0.41,IF('Data Entry'!AM626="Cefalexin benzathine",0.36,IF('Data Entry'!AM626="Cloxacillin benzathine",0.43,IF('Data Entry'!AM626="Oxacillin benzathine",0.69,IF('Data Entry'!AM626="","","No aplica")))))))</f>
        <v/>
      </c>
    </row>
    <row r="624" spans="5:8">
      <c r="E624" s="65" t="str">
        <f>IF('Data Entry'!AB627="Benethamine benzylpenicillin",0.65,IF('Data Entry'!AB627="Benzathine benzylpenicillin",0.74,IF('Data Entry'!AB627="Cefapirin benzathine",0.41,IF('Data Entry'!AB627="Cefalexin benzathine",0.36,IF('Data Entry'!AB627="Cloxacillin benzathine",0.43,IF('Data Entry'!AB627="Oxacillin benzathine",0.69,IF('Data Entry'!AB627="","","No aplica")))))))</f>
        <v/>
      </c>
      <c r="F624" s="65" t="str">
        <f>IF('Data Entry'!AG627="Benethamine benzylpenicillin",0.65,IF('Data Entry'!AG627="Benzathine benzylpenicillin",0.74,IF('Data Entry'!AG627="Cefapirin benzathine",0.41,IF('Data Entry'!AG627="Cefalexin benzathine",0.36,IF('Data Entry'!AG627="Cloxacillin benzathine",0.43,IF('Data Entry'!AG627="Oxacillin benzathine",0.69,IF('Data Entry'!AG627="","","No aplica")))))))</f>
        <v/>
      </c>
      <c r="G624" s="65" t="str">
        <f>IF('Data Entry'!AJ627="Benethamine benzylpenicillin",0.65,IF('Data Entry'!AJ627="Benzathine benzylpenicillin",0.74,IF('Data Entry'!AJ627="Cefapirin benzathine",0.41,IF('Data Entry'!AJ627="Cefalexin benzathine",0.36,IF('Data Entry'!AJ627="Cloxacillin benzathine",0.43,IF('Data Entry'!AJ627="Oxacillin benzathine",0.69,IF('Data Entry'!AJ627="","","No aplica")))))))</f>
        <v/>
      </c>
      <c r="H624" s="65" t="str">
        <f>IF('Data Entry'!AM627="Benethamine benzylpenicillin",0.65,IF('Data Entry'!AM627="Benzathine benzylpenicillin",0.74,IF('Data Entry'!AM627="Cefapirin benzathine",0.41,IF('Data Entry'!AM627="Cefalexin benzathine",0.36,IF('Data Entry'!AM627="Cloxacillin benzathine",0.43,IF('Data Entry'!AM627="Oxacillin benzathine",0.69,IF('Data Entry'!AM627="","","No aplica")))))))</f>
        <v/>
      </c>
    </row>
    <row r="625" spans="5:8">
      <c r="E625" s="65" t="str">
        <f>IF('Data Entry'!AB628="Benethamine benzylpenicillin",0.65,IF('Data Entry'!AB628="Benzathine benzylpenicillin",0.74,IF('Data Entry'!AB628="Cefapirin benzathine",0.41,IF('Data Entry'!AB628="Cefalexin benzathine",0.36,IF('Data Entry'!AB628="Cloxacillin benzathine",0.43,IF('Data Entry'!AB628="Oxacillin benzathine",0.69,IF('Data Entry'!AB628="","","No aplica")))))))</f>
        <v/>
      </c>
      <c r="F625" s="65" t="str">
        <f>IF('Data Entry'!AG628="Benethamine benzylpenicillin",0.65,IF('Data Entry'!AG628="Benzathine benzylpenicillin",0.74,IF('Data Entry'!AG628="Cefapirin benzathine",0.41,IF('Data Entry'!AG628="Cefalexin benzathine",0.36,IF('Data Entry'!AG628="Cloxacillin benzathine",0.43,IF('Data Entry'!AG628="Oxacillin benzathine",0.69,IF('Data Entry'!AG628="","","No aplica")))))))</f>
        <v/>
      </c>
      <c r="G625" s="65" t="str">
        <f>IF('Data Entry'!AJ628="Benethamine benzylpenicillin",0.65,IF('Data Entry'!AJ628="Benzathine benzylpenicillin",0.74,IF('Data Entry'!AJ628="Cefapirin benzathine",0.41,IF('Data Entry'!AJ628="Cefalexin benzathine",0.36,IF('Data Entry'!AJ628="Cloxacillin benzathine",0.43,IF('Data Entry'!AJ628="Oxacillin benzathine",0.69,IF('Data Entry'!AJ628="","","No aplica")))))))</f>
        <v/>
      </c>
      <c r="H625" s="65" t="str">
        <f>IF('Data Entry'!AM628="Benethamine benzylpenicillin",0.65,IF('Data Entry'!AM628="Benzathine benzylpenicillin",0.74,IF('Data Entry'!AM628="Cefapirin benzathine",0.41,IF('Data Entry'!AM628="Cefalexin benzathine",0.36,IF('Data Entry'!AM628="Cloxacillin benzathine",0.43,IF('Data Entry'!AM628="Oxacillin benzathine",0.69,IF('Data Entry'!AM628="","","No aplica")))))))</f>
        <v/>
      </c>
    </row>
    <row r="626" spans="5:8">
      <c r="E626" s="65" t="str">
        <f>IF('Data Entry'!AB629="Benethamine benzylpenicillin",0.65,IF('Data Entry'!AB629="Benzathine benzylpenicillin",0.74,IF('Data Entry'!AB629="Cefapirin benzathine",0.41,IF('Data Entry'!AB629="Cefalexin benzathine",0.36,IF('Data Entry'!AB629="Cloxacillin benzathine",0.43,IF('Data Entry'!AB629="Oxacillin benzathine",0.69,IF('Data Entry'!AB629="","","No aplica")))))))</f>
        <v/>
      </c>
      <c r="F626" s="65" t="str">
        <f>IF('Data Entry'!AG629="Benethamine benzylpenicillin",0.65,IF('Data Entry'!AG629="Benzathine benzylpenicillin",0.74,IF('Data Entry'!AG629="Cefapirin benzathine",0.41,IF('Data Entry'!AG629="Cefalexin benzathine",0.36,IF('Data Entry'!AG629="Cloxacillin benzathine",0.43,IF('Data Entry'!AG629="Oxacillin benzathine",0.69,IF('Data Entry'!AG629="","","No aplica")))))))</f>
        <v/>
      </c>
      <c r="G626" s="65" t="str">
        <f>IF('Data Entry'!AJ629="Benethamine benzylpenicillin",0.65,IF('Data Entry'!AJ629="Benzathine benzylpenicillin",0.74,IF('Data Entry'!AJ629="Cefapirin benzathine",0.41,IF('Data Entry'!AJ629="Cefalexin benzathine",0.36,IF('Data Entry'!AJ629="Cloxacillin benzathine",0.43,IF('Data Entry'!AJ629="Oxacillin benzathine",0.69,IF('Data Entry'!AJ629="","","No aplica")))))))</f>
        <v/>
      </c>
      <c r="H626" s="65" t="str">
        <f>IF('Data Entry'!AM629="Benethamine benzylpenicillin",0.65,IF('Data Entry'!AM629="Benzathine benzylpenicillin",0.74,IF('Data Entry'!AM629="Cefapirin benzathine",0.41,IF('Data Entry'!AM629="Cefalexin benzathine",0.36,IF('Data Entry'!AM629="Cloxacillin benzathine",0.43,IF('Data Entry'!AM629="Oxacillin benzathine",0.69,IF('Data Entry'!AM629="","","No aplica")))))))</f>
        <v/>
      </c>
    </row>
    <row r="627" spans="5:8">
      <c r="E627" s="65" t="str">
        <f>IF('Data Entry'!AB630="Benethamine benzylpenicillin",0.65,IF('Data Entry'!AB630="Benzathine benzylpenicillin",0.74,IF('Data Entry'!AB630="Cefapirin benzathine",0.41,IF('Data Entry'!AB630="Cefalexin benzathine",0.36,IF('Data Entry'!AB630="Cloxacillin benzathine",0.43,IF('Data Entry'!AB630="Oxacillin benzathine",0.69,IF('Data Entry'!AB630="","","No aplica")))))))</f>
        <v/>
      </c>
      <c r="F627" s="65" t="str">
        <f>IF('Data Entry'!AG630="Benethamine benzylpenicillin",0.65,IF('Data Entry'!AG630="Benzathine benzylpenicillin",0.74,IF('Data Entry'!AG630="Cefapirin benzathine",0.41,IF('Data Entry'!AG630="Cefalexin benzathine",0.36,IF('Data Entry'!AG630="Cloxacillin benzathine",0.43,IF('Data Entry'!AG630="Oxacillin benzathine",0.69,IF('Data Entry'!AG630="","","No aplica")))))))</f>
        <v/>
      </c>
      <c r="G627" s="65" t="str">
        <f>IF('Data Entry'!AJ630="Benethamine benzylpenicillin",0.65,IF('Data Entry'!AJ630="Benzathine benzylpenicillin",0.74,IF('Data Entry'!AJ630="Cefapirin benzathine",0.41,IF('Data Entry'!AJ630="Cefalexin benzathine",0.36,IF('Data Entry'!AJ630="Cloxacillin benzathine",0.43,IF('Data Entry'!AJ630="Oxacillin benzathine",0.69,IF('Data Entry'!AJ630="","","No aplica")))))))</f>
        <v/>
      </c>
      <c r="H627" s="65" t="str">
        <f>IF('Data Entry'!AM630="Benethamine benzylpenicillin",0.65,IF('Data Entry'!AM630="Benzathine benzylpenicillin",0.74,IF('Data Entry'!AM630="Cefapirin benzathine",0.41,IF('Data Entry'!AM630="Cefalexin benzathine",0.36,IF('Data Entry'!AM630="Cloxacillin benzathine",0.43,IF('Data Entry'!AM630="Oxacillin benzathine",0.69,IF('Data Entry'!AM630="","","No aplica")))))))</f>
        <v/>
      </c>
    </row>
    <row r="628" spans="5:8">
      <c r="E628" s="65" t="str">
        <f>IF('Data Entry'!AB631="Benethamine benzylpenicillin",0.65,IF('Data Entry'!AB631="Benzathine benzylpenicillin",0.74,IF('Data Entry'!AB631="Cefapirin benzathine",0.41,IF('Data Entry'!AB631="Cefalexin benzathine",0.36,IF('Data Entry'!AB631="Cloxacillin benzathine",0.43,IF('Data Entry'!AB631="Oxacillin benzathine",0.69,IF('Data Entry'!AB631="","","No aplica")))))))</f>
        <v/>
      </c>
      <c r="F628" s="65" t="str">
        <f>IF('Data Entry'!AG631="Benethamine benzylpenicillin",0.65,IF('Data Entry'!AG631="Benzathine benzylpenicillin",0.74,IF('Data Entry'!AG631="Cefapirin benzathine",0.41,IF('Data Entry'!AG631="Cefalexin benzathine",0.36,IF('Data Entry'!AG631="Cloxacillin benzathine",0.43,IF('Data Entry'!AG631="Oxacillin benzathine",0.69,IF('Data Entry'!AG631="","","No aplica")))))))</f>
        <v/>
      </c>
      <c r="G628" s="65" t="str">
        <f>IF('Data Entry'!AJ631="Benethamine benzylpenicillin",0.65,IF('Data Entry'!AJ631="Benzathine benzylpenicillin",0.74,IF('Data Entry'!AJ631="Cefapirin benzathine",0.41,IF('Data Entry'!AJ631="Cefalexin benzathine",0.36,IF('Data Entry'!AJ631="Cloxacillin benzathine",0.43,IF('Data Entry'!AJ631="Oxacillin benzathine",0.69,IF('Data Entry'!AJ631="","","No aplica")))))))</f>
        <v/>
      </c>
      <c r="H628" s="65" t="str">
        <f>IF('Data Entry'!AM631="Benethamine benzylpenicillin",0.65,IF('Data Entry'!AM631="Benzathine benzylpenicillin",0.74,IF('Data Entry'!AM631="Cefapirin benzathine",0.41,IF('Data Entry'!AM631="Cefalexin benzathine",0.36,IF('Data Entry'!AM631="Cloxacillin benzathine",0.43,IF('Data Entry'!AM631="Oxacillin benzathine",0.69,IF('Data Entry'!AM631="","","No aplica")))))))</f>
        <v/>
      </c>
    </row>
    <row r="629" spans="5:8">
      <c r="E629" s="65" t="str">
        <f>IF('Data Entry'!AB632="Benethamine benzylpenicillin",0.65,IF('Data Entry'!AB632="Benzathine benzylpenicillin",0.74,IF('Data Entry'!AB632="Cefapirin benzathine",0.41,IF('Data Entry'!AB632="Cefalexin benzathine",0.36,IF('Data Entry'!AB632="Cloxacillin benzathine",0.43,IF('Data Entry'!AB632="Oxacillin benzathine",0.69,IF('Data Entry'!AB632="","","No aplica")))))))</f>
        <v/>
      </c>
      <c r="F629" s="65" t="str">
        <f>IF('Data Entry'!AG632="Benethamine benzylpenicillin",0.65,IF('Data Entry'!AG632="Benzathine benzylpenicillin",0.74,IF('Data Entry'!AG632="Cefapirin benzathine",0.41,IF('Data Entry'!AG632="Cefalexin benzathine",0.36,IF('Data Entry'!AG632="Cloxacillin benzathine",0.43,IF('Data Entry'!AG632="Oxacillin benzathine",0.69,IF('Data Entry'!AG632="","","No aplica")))))))</f>
        <v/>
      </c>
      <c r="G629" s="65" t="str">
        <f>IF('Data Entry'!AJ632="Benethamine benzylpenicillin",0.65,IF('Data Entry'!AJ632="Benzathine benzylpenicillin",0.74,IF('Data Entry'!AJ632="Cefapirin benzathine",0.41,IF('Data Entry'!AJ632="Cefalexin benzathine",0.36,IF('Data Entry'!AJ632="Cloxacillin benzathine",0.43,IF('Data Entry'!AJ632="Oxacillin benzathine",0.69,IF('Data Entry'!AJ632="","","No aplica")))))))</f>
        <v/>
      </c>
      <c r="H629" s="65" t="str">
        <f>IF('Data Entry'!AM632="Benethamine benzylpenicillin",0.65,IF('Data Entry'!AM632="Benzathine benzylpenicillin",0.74,IF('Data Entry'!AM632="Cefapirin benzathine",0.41,IF('Data Entry'!AM632="Cefalexin benzathine",0.36,IF('Data Entry'!AM632="Cloxacillin benzathine",0.43,IF('Data Entry'!AM632="Oxacillin benzathine",0.69,IF('Data Entry'!AM632="","","No aplica")))))))</f>
        <v/>
      </c>
    </row>
    <row r="630" spans="5:8">
      <c r="E630" s="65" t="str">
        <f>IF('Data Entry'!AB633="Benethamine benzylpenicillin",0.65,IF('Data Entry'!AB633="Benzathine benzylpenicillin",0.74,IF('Data Entry'!AB633="Cefapirin benzathine",0.41,IF('Data Entry'!AB633="Cefalexin benzathine",0.36,IF('Data Entry'!AB633="Cloxacillin benzathine",0.43,IF('Data Entry'!AB633="Oxacillin benzathine",0.69,IF('Data Entry'!AB633="","","No aplica")))))))</f>
        <v/>
      </c>
      <c r="F630" s="65" t="str">
        <f>IF('Data Entry'!AG633="Benethamine benzylpenicillin",0.65,IF('Data Entry'!AG633="Benzathine benzylpenicillin",0.74,IF('Data Entry'!AG633="Cefapirin benzathine",0.41,IF('Data Entry'!AG633="Cefalexin benzathine",0.36,IF('Data Entry'!AG633="Cloxacillin benzathine",0.43,IF('Data Entry'!AG633="Oxacillin benzathine",0.69,IF('Data Entry'!AG633="","","No aplica")))))))</f>
        <v/>
      </c>
      <c r="G630" s="65" t="str">
        <f>IF('Data Entry'!AJ633="Benethamine benzylpenicillin",0.65,IF('Data Entry'!AJ633="Benzathine benzylpenicillin",0.74,IF('Data Entry'!AJ633="Cefapirin benzathine",0.41,IF('Data Entry'!AJ633="Cefalexin benzathine",0.36,IF('Data Entry'!AJ633="Cloxacillin benzathine",0.43,IF('Data Entry'!AJ633="Oxacillin benzathine",0.69,IF('Data Entry'!AJ633="","","No aplica")))))))</f>
        <v/>
      </c>
      <c r="H630" s="65" t="str">
        <f>IF('Data Entry'!AM633="Benethamine benzylpenicillin",0.65,IF('Data Entry'!AM633="Benzathine benzylpenicillin",0.74,IF('Data Entry'!AM633="Cefapirin benzathine",0.41,IF('Data Entry'!AM633="Cefalexin benzathine",0.36,IF('Data Entry'!AM633="Cloxacillin benzathine",0.43,IF('Data Entry'!AM633="Oxacillin benzathine",0.69,IF('Data Entry'!AM633="","","No aplica")))))))</f>
        <v/>
      </c>
    </row>
    <row r="631" spans="5:8">
      <c r="E631" s="65" t="str">
        <f>IF('Data Entry'!AB634="Benethamine benzylpenicillin",0.65,IF('Data Entry'!AB634="Benzathine benzylpenicillin",0.74,IF('Data Entry'!AB634="Cefapirin benzathine",0.41,IF('Data Entry'!AB634="Cefalexin benzathine",0.36,IF('Data Entry'!AB634="Cloxacillin benzathine",0.43,IF('Data Entry'!AB634="Oxacillin benzathine",0.69,IF('Data Entry'!AB634="","","No aplica")))))))</f>
        <v/>
      </c>
      <c r="F631" s="65" t="str">
        <f>IF('Data Entry'!AG634="Benethamine benzylpenicillin",0.65,IF('Data Entry'!AG634="Benzathine benzylpenicillin",0.74,IF('Data Entry'!AG634="Cefapirin benzathine",0.41,IF('Data Entry'!AG634="Cefalexin benzathine",0.36,IF('Data Entry'!AG634="Cloxacillin benzathine",0.43,IF('Data Entry'!AG634="Oxacillin benzathine",0.69,IF('Data Entry'!AG634="","","No aplica")))))))</f>
        <v/>
      </c>
      <c r="G631" s="65" t="str">
        <f>IF('Data Entry'!AJ634="Benethamine benzylpenicillin",0.65,IF('Data Entry'!AJ634="Benzathine benzylpenicillin",0.74,IF('Data Entry'!AJ634="Cefapirin benzathine",0.41,IF('Data Entry'!AJ634="Cefalexin benzathine",0.36,IF('Data Entry'!AJ634="Cloxacillin benzathine",0.43,IF('Data Entry'!AJ634="Oxacillin benzathine",0.69,IF('Data Entry'!AJ634="","","No aplica")))))))</f>
        <v/>
      </c>
      <c r="H631" s="65" t="str">
        <f>IF('Data Entry'!AM634="Benethamine benzylpenicillin",0.65,IF('Data Entry'!AM634="Benzathine benzylpenicillin",0.74,IF('Data Entry'!AM634="Cefapirin benzathine",0.41,IF('Data Entry'!AM634="Cefalexin benzathine",0.36,IF('Data Entry'!AM634="Cloxacillin benzathine",0.43,IF('Data Entry'!AM634="Oxacillin benzathine",0.69,IF('Data Entry'!AM634="","","No aplica")))))))</f>
        <v/>
      </c>
    </row>
    <row r="632" spans="5:8">
      <c r="E632" s="65" t="str">
        <f>IF('Data Entry'!AB635="Benethamine benzylpenicillin",0.65,IF('Data Entry'!AB635="Benzathine benzylpenicillin",0.74,IF('Data Entry'!AB635="Cefapirin benzathine",0.41,IF('Data Entry'!AB635="Cefalexin benzathine",0.36,IF('Data Entry'!AB635="Cloxacillin benzathine",0.43,IF('Data Entry'!AB635="Oxacillin benzathine",0.69,IF('Data Entry'!AB635="","","No aplica")))))))</f>
        <v/>
      </c>
      <c r="F632" s="65" t="str">
        <f>IF('Data Entry'!AG635="Benethamine benzylpenicillin",0.65,IF('Data Entry'!AG635="Benzathine benzylpenicillin",0.74,IF('Data Entry'!AG635="Cefapirin benzathine",0.41,IF('Data Entry'!AG635="Cefalexin benzathine",0.36,IF('Data Entry'!AG635="Cloxacillin benzathine",0.43,IF('Data Entry'!AG635="Oxacillin benzathine",0.69,IF('Data Entry'!AG635="","","No aplica")))))))</f>
        <v/>
      </c>
      <c r="G632" s="65" t="str">
        <f>IF('Data Entry'!AJ635="Benethamine benzylpenicillin",0.65,IF('Data Entry'!AJ635="Benzathine benzylpenicillin",0.74,IF('Data Entry'!AJ635="Cefapirin benzathine",0.41,IF('Data Entry'!AJ635="Cefalexin benzathine",0.36,IF('Data Entry'!AJ635="Cloxacillin benzathine",0.43,IF('Data Entry'!AJ635="Oxacillin benzathine",0.69,IF('Data Entry'!AJ635="","","No aplica")))))))</f>
        <v/>
      </c>
      <c r="H632" s="65" t="str">
        <f>IF('Data Entry'!AM635="Benethamine benzylpenicillin",0.65,IF('Data Entry'!AM635="Benzathine benzylpenicillin",0.74,IF('Data Entry'!AM635="Cefapirin benzathine",0.41,IF('Data Entry'!AM635="Cefalexin benzathine",0.36,IF('Data Entry'!AM635="Cloxacillin benzathine",0.43,IF('Data Entry'!AM635="Oxacillin benzathine",0.69,IF('Data Entry'!AM635="","","No aplica")))))))</f>
        <v/>
      </c>
    </row>
    <row r="633" spans="5:8">
      <c r="E633" s="65" t="str">
        <f>IF('Data Entry'!AB636="Benethamine benzylpenicillin",0.65,IF('Data Entry'!AB636="Benzathine benzylpenicillin",0.74,IF('Data Entry'!AB636="Cefapirin benzathine",0.41,IF('Data Entry'!AB636="Cefalexin benzathine",0.36,IF('Data Entry'!AB636="Cloxacillin benzathine",0.43,IF('Data Entry'!AB636="Oxacillin benzathine",0.69,IF('Data Entry'!AB636="","","No aplica")))))))</f>
        <v/>
      </c>
      <c r="F633" s="65" t="str">
        <f>IF('Data Entry'!AG636="Benethamine benzylpenicillin",0.65,IF('Data Entry'!AG636="Benzathine benzylpenicillin",0.74,IF('Data Entry'!AG636="Cefapirin benzathine",0.41,IF('Data Entry'!AG636="Cefalexin benzathine",0.36,IF('Data Entry'!AG636="Cloxacillin benzathine",0.43,IF('Data Entry'!AG636="Oxacillin benzathine",0.69,IF('Data Entry'!AG636="","","No aplica")))))))</f>
        <v/>
      </c>
      <c r="G633" s="65" t="str">
        <f>IF('Data Entry'!AJ636="Benethamine benzylpenicillin",0.65,IF('Data Entry'!AJ636="Benzathine benzylpenicillin",0.74,IF('Data Entry'!AJ636="Cefapirin benzathine",0.41,IF('Data Entry'!AJ636="Cefalexin benzathine",0.36,IF('Data Entry'!AJ636="Cloxacillin benzathine",0.43,IF('Data Entry'!AJ636="Oxacillin benzathine",0.69,IF('Data Entry'!AJ636="","","No aplica")))))))</f>
        <v/>
      </c>
      <c r="H633" s="65" t="str">
        <f>IF('Data Entry'!AM636="Benethamine benzylpenicillin",0.65,IF('Data Entry'!AM636="Benzathine benzylpenicillin",0.74,IF('Data Entry'!AM636="Cefapirin benzathine",0.41,IF('Data Entry'!AM636="Cefalexin benzathine",0.36,IF('Data Entry'!AM636="Cloxacillin benzathine",0.43,IF('Data Entry'!AM636="Oxacillin benzathine",0.69,IF('Data Entry'!AM636="","","No aplica")))))))</f>
        <v/>
      </c>
    </row>
    <row r="634" spans="5:8">
      <c r="E634" s="65" t="str">
        <f>IF('Data Entry'!AB637="Benethamine benzylpenicillin",0.65,IF('Data Entry'!AB637="Benzathine benzylpenicillin",0.74,IF('Data Entry'!AB637="Cefapirin benzathine",0.41,IF('Data Entry'!AB637="Cefalexin benzathine",0.36,IF('Data Entry'!AB637="Cloxacillin benzathine",0.43,IF('Data Entry'!AB637="Oxacillin benzathine",0.69,IF('Data Entry'!AB637="","","No aplica")))))))</f>
        <v/>
      </c>
      <c r="F634" s="65" t="str">
        <f>IF('Data Entry'!AG637="Benethamine benzylpenicillin",0.65,IF('Data Entry'!AG637="Benzathine benzylpenicillin",0.74,IF('Data Entry'!AG637="Cefapirin benzathine",0.41,IF('Data Entry'!AG637="Cefalexin benzathine",0.36,IF('Data Entry'!AG637="Cloxacillin benzathine",0.43,IF('Data Entry'!AG637="Oxacillin benzathine",0.69,IF('Data Entry'!AG637="","","No aplica")))))))</f>
        <v/>
      </c>
      <c r="G634" s="65" t="str">
        <f>IF('Data Entry'!AJ637="Benethamine benzylpenicillin",0.65,IF('Data Entry'!AJ637="Benzathine benzylpenicillin",0.74,IF('Data Entry'!AJ637="Cefapirin benzathine",0.41,IF('Data Entry'!AJ637="Cefalexin benzathine",0.36,IF('Data Entry'!AJ637="Cloxacillin benzathine",0.43,IF('Data Entry'!AJ637="Oxacillin benzathine",0.69,IF('Data Entry'!AJ637="","","No aplica")))))))</f>
        <v/>
      </c>
      <c r="H634" s="65" t="str">
        <f>IF('Data Entry'!AM637="Benethamine benzylpenicillin",0.65,IF('Data Entry'!AM637="Benzathine benzylpenicillin",0.74,IF('Data Entry'!AM637="Cefapirin benzathine",0.41,IF('Data Entry'!AM637="Cefalexin benzathine",0.36,IF('Data Entry'!AM637="Cloxacillin benzathine",0.43,IF('Data Entry'!AM637="Oxacillin benzathine",0.69,IF('Data Entry'!AM637="","","No aplica")))))))</f>
        <v/>
      </c>
    </row>
    <row r="635" spans="5:8">
      <c r="E635" s="65" t="str">
        <f>IF('Data Entry'!AB638="Benethamine benzylpenicillin",0.65,IF('Data Entry'!AB638="Benzathine benzylpenicillin",0.74,IF('Data Entry'!AB638="Cefapirin benzathine",0.41,IF('Data Entry'!AB638="Cefalexin benzathine",0.36,IF('Data Entry'!AB638="Cloxacillin benzathine",0.43,IF('Data Entry'!AB638="Oxacillin benzathine",0.69,IF('Data Entry'!AB638="","","No aplica")))))))</f>
        <v/>
      </c>
      <c r="F635" s="65" t="str">
        <f>IF('Data Entry'!AG638="Benethamine benzylpenicillin",0.65,IF('Data Entry'!AG638="Benzathine benzylpenicillin",0.74,IF('Data Entry'!AG638="Cefapirin benzathine",0.41,IF('Data Entry'!AG638="Cefalexin benzathine",0.36,IF('Data Entry'!AG638="Cloxacillin benzathine",0.43,IF('Data Entry'!AG638="Oxacillin benzathine",0.69,IF('Data Entry'!AG638="","","No aplica")))))))</f>
        <v/>
      </c>
      <c r="G635" s="65" t="str">
        <f>IF('Data Entry'!AJ638="Benethamine benzylpenicillin",0.65,IF('Data Entry'!AJ638="Benzathine benzylpenicillin",0.74,IF('Data Entry'!AJ638="Cefapirin benzathine",0.41,IF('Data Entry'!AJ638="Cefalexin benzathine",0.36,IF('Data Entry'!AJ638="Cloxacillin benzathine",0.43,IF('Data Entry'!AJ638="Oxacillin benzathine",0.69,IF('Data Entry'!AJ638="","","No aplica")))))))</f>
        <v/>
      </c>
      <c r="H635" s="65" t="str">
        <f>IF('Data Entry'!AM638="Benethamine benzylpenicillin",0.65,IF('Data Entry'!AM638="Benzathine benzylpenicillin",0.74,IF('Data Entry'!AM638="Cefapirin benzathine",0.41,IF('Data Entry'!AM638="Cefalexin benzathine",0.36,IF('Data Entry'!AM638="Cloxacillin benzathine",0.43,IF('Data Entry'!AM638="Oxacillin benzathine",0.69,IF('Data Entry'!AM638="","","No aplica")))))))</f>
        <v/>
      </c>
    </row>
    <row r="636" spans="5:8">
      <c r="E636" s="65" t="str">
        <f>IF('Data Entry'!AB639="Benethamine benzylpenicillin",0.65,IF('Data Entry'!AB639="Benzathine benzylpenicillin",0.74,IF('Data Entry'!AB639="Cefapirin benzathine",0.41,IF('Data Entry'!AB639="Cefalexin benzathine",0.36,IF('Data Entry'!AB639="Cloxacillin benzathine",0.43,IF('Data Entry'!AB639="Oxacillin benzathine",0.69,IF('Data Entry'!AB639="","","No aplica")))))))</f>
        <v/>
      </c>
      <c r="F636" s="65" t="str">
        <f>IF('Data Entry'!AG639="Benethamine benzylpenicillin",0.65,IF('Data Entry'!AG639="Benzathine benzylpenicillin",0.74,IF('Data Entry'!AG639="Cefapirin benzathine",0.41,IF('Data Entry'!AG639="Cefalexin benzathine",0.36,IF('Data Entry'!AG639="Cloxacillin benzathine",0.43,IF('Data Entry'!AG639="Oxacillin benzathine",0.69,IF('Data Entry'!AG639="","","No aplica")))))))</f>
        <v/>
      </c>
      <c r="G636" s="65" t="str">
        <f>IF('Data Entry'!AJ639="Benethamine benzylpenicillin",0.65,IF('Data Entry'!AJ639="Benzathine benzylpenicillin",0.74,IF('Data Entry'!AJ639="Cefapirin benzathine",0.41,IF('Data Entry'!AJ639="Cefalexin benzathine",0.36,IF('Data Entry'!AJ639="Cloxacillin benzathine",0.43,IF('Data Entry'!AJ639="Oxacillin benzathine",0.69,IF('Data Entry'!AJ639="","","No aplica")))))))</f>
        <v/>
      </c>
      <c r="H636" s="65" t="str">
        <f>IF('Data Entry'!AM639="Benethamine benzylpenicillin",0.65,IF('Data Entry'!AM639="Benzathine benzylpenicillin",0.74,IF('Data Entry'!AM639="Cefapirin benzathine",0.41,IF('Data Entry'!AM639="Cefalexin benzathine",0.36,IF('Data Entry'!AM639="Cloxacillin benzathine",0.43,IF('Data Entry'!AM639="Oxacillin benzathine",0.69,IF('Data Entry'!AM639="","","No aplica")))))))</f>
        <v/>
      </c>
    </row>
    <row r="637" spans="5:8">
      <c r="E637" s="65" t="str">
        <f>IF('Data Entry'!AB640="Benethamine benzylpenicillin",0.65,IF('Data Entry'!AB640="Benzathine benzylpenicillin",0.74,IF('Data Entry'!AB640="Cefapirin benzathine",0.41,IF('Data Entry'!AB640="Cefalexin benzathine",0.36,IF('Data Entry'!AB640="Cloxacillin benzathine",0.43,IF('Data Entry'!AB640="Oxacillin benzathine",0.69,IF('Data Entry'!AB640="","","No aplica")))))))</f>
        <v/>
      </c>
      <c r="F637" s="65" t="str">
        <f>IF('Data Entry'!AG640="Benethamine benzylpenicillin",0.65,IF('Data Entry'!AG640="Benzathine benzylpenicillin",0.74,IF('Data Entry'!AG640="Cefapirin benzathine",0.41,IF('Data Entry'!AG640="Cefalexin benzathine",0.36,IF('Data Entry'!AG640="Cloxacillin benzathine",0.43,IF('Data Entry'!AG640="Oxacillin benzathine",0.69,IF('Data Entry'!AG640="","","No aplica")))))))</f>
        <v/>
      </c>
      <c r="G637" s="65" t="str">
        <f>IF('Data Entry'!AJ640="Benethamine benzylpenicillin",0.65,IF('Data Entry'!AJ640="Benzathine benzylpenicillin",0.74,IF('Data Entry'!AJ640="Cefapirin benzathine",0.41,IF('Data Entry'!AJ640="Cefalexin benzathine",0.36,IF('Data Entry'!AJ640="Cloxacillin benzathine",0.43,IF('Data Entry'!AJ640="Oxacillin benzathine",0.69,IF('Data Entry'!AJ640="","","No aplica")))))))</f>
        <v/>
      </c>
      <c r="H637" s="65" t="str">
        <f>IF('Data Entry'!AM640="Benethamine benzylpenicillin",0.65,IF('Data Entry'!AM640="Benzathine benzylpenicillin",0.74,IF('Data Entry'!AM640="Cefapirin benzathine",0.41,IF('Data Entry'!AM640="Cefalexin benzathine",0.36,IF('Data Entry'!AM640="Cloxacillin benzathine",0.43,IF('Data Entry'!AM640="Oxacillin benzathine",0.69,IF('Data Entry'!AM640="","","No aplica")))))))</f>
        <v/>
      </c>
    </row>
    <row r="638" spans="5:8">
      <c r="E638" s="65" t="str">
        <f>IF('Data Entry'!AB641="Benethamine benzylpenicillin",0.65,IF('Data Entry'!AB641="Benzathine benzylpenicillin",0.74,IF('Data Entry'!AB641="Cefapirin benzathine",0.41,IF('Data Entry'!AB641="Cefalexin benzathine",0.36,IF('Data Entry'!AB641="Cloxacillin benzathine",0.43,IF('Data Entry'!AB641="Oxacillin benzathine",0.69,IF('Data Entry'!AB641="","","No aplica")))))))</f>
        <v/>
      </c>
      <c r="F638" s="65" t="str">
        <f>IF('Data Entry'!AG641="Benethamine benzylpenicillin",0.65,IF('Data Entry'!AG641="Benzathine benzylpenicillin",0.74,IF('Data Entry'!AG641="Cefapirin benzathine",0.41,IF('Data Entry'!AG641="Cefalexin benzathine",0.36,IF('Data Entry'!AG641="Cloxacillin benzathine",0.43,IF('Data Entry'!AG641="Oxacillin benzathine",0.69,IF('Data Entry'!AG641="","","No aplica")))))))</f>
        <v/>
      </c>
      <c r="G638" s="65" t="str">
        <f>IF('Data Entry'!AJ641="Benethamine benzylpenicillin",0.65,IF('Data Entry'!AJ641="Benzathine benzylpenicillin",0.74,IF('Data Entry'!AJ641="Cefapirin benzathine",0.41,IF('Data Entry'!AJ641="Cefalexin benzathine",0.36,IF('Data Entry'!AJ641="Cloxacillin benzathine",0.43,IF('Data Entry'!AJ641="Oxacillin benzathine",0.69,IF('Data Entry'!AJ641="","","No aplica")))))))</f>
        <v/>
      </c>
      <c r="H638" s="65" t="str">
        <f>IF('Data Entry'!AM641="Benethamine benzylpenicillin",0.65,IF('Data Entry'!AM641="Benzathine benzylpenicillin",0.74,IF('Data Entry'!AM641="Cefapirin benzathine",0.41,IF('Data Entry'!AM641="Cefalexin benzathine",0.36,IF('Data Entry'!AM641="Cloxacillin benzathine",0.43,IF('Data Entry'!AM641="Oxacillin benzathine",0.69,IF('Data Entry'!AM641="","","No aplica")))))))</f>
        <v/>
      </c>
    </row>
    <row r="639" spans="5:8">
      <c r="E639" s="65" t="str">
        <f>IF('Data Entry'!AB642="Benethamine benzylpenicillin",0.65,IF('Data Entry'!AB642="Benzathine benzylpenicillin",0.74,IF('Data Entry'!AB642="Cefapirin benzathine",0.41,IF('Data Entry'!AB642="Cefalexin benzathine",0.36,IF('Data Entry'!AB642="Cloxacillin benzathine",0.43,IF('Data Entry'!AB642="Oxacillin benzathine",0.69,IF('Data Entry'!AB642="","","No aplica")))))))</f>
        <v/>
      </c>
      <c r="F639" s="65" t="str">
        <f>IF('Data Entry'!AG642="Benethamine benzylpenicillin",0.65,IF('Data Entry'!AG642="Benzathine benzylpenicillin",0.74,IF('Data Entry'!AG642="Cefapirin benzathine",0.41,IF('Data Entry'!AG642="Cefalexin benzathine",0.36,IF('Data Entry'!AG642="Cloxacillin benzathine",0.43,IF('Data Entry'!AG642="Oxacillin benzathine",0.69,IF('Data Entry'!AG642="","","No aplica")))))))</f>
        <v/>
      </c>
      <c r="G639" s="65" t="str">
        <f>IF('Data Entry'!AJ642="Benethamine benzylpenicillin",0.65,IF('Data Entry'!AJ642="Benzathine benzylpenicillin",0.74,IF('Data Entry'!AJ642="Cefapirin benzathine",0.41,IF('Data Entry'!AJ642="Cefalexin benzathine",0.36,IF('Data Entry'!AJ642="Cloxacillin benzathine",0.43,IF('Data Entry'!AJ642="Oxacillin benzathine",0.69,IF('Data Entry'!AJ642="","","No aplica")))))))</f>
        <v/>
      </c>
      <c r="H639" s="65" t="str">
        <f>IF('Data Entry'!AM642="Benethamine benzylpenicillin",0.65,IF('Data Entry'!AM642="Benzathine benzylpenicillin",0.74,IF('Data Entry'!AM642="Cefapirin benzathine",0.41,IF('Data Entry'!AM642="Cefalexin benzathine",0.36,IF('Data Entry'!AM642="Cloxacillin benzathine",0.43,IF('Data Entry'!AM642="Oxacillin benzathine",0.69,IF('Data Entry'!AM642="","","No aplica")))))))</f>
        <v/>
      </c>
    </row>
    <row r="640" spans="5:8">
      <c r="E640" s="65" t="str">
        <f>IF('Data Entry'!AB643="Benethamine benzylpenicillin",0.65,IF('Data Entry'!AB643="Benzathine benzylpenicillin",0.74,IF('Data Entry'!AB643="Cefapirin benzathine",0.41,IF('Data Entry'!AB643="Cefalexin benzathine",0.36,IF('Data Entry'!AB643="Cloxacillin benzathine",0.43,IF('Data Entry'!AB643="Oxacillin benzathine",0.69,IF('Data Entry'!AB643="","","No aplica")))))))</f>
        <v/>
      </c>
      <c r="F640" s="65" t="str">
        <f>IF('Data Entry'!AG643="Benethamine benzylpenicillin",0.65,IF('Data Entry'!AG643="Benzathine benzylpenicillin",0.74,IF('Data Entry'!AG643="Cefapirin benzathine",0.41,IF('Data Entry'!AG643="Cefalexin benzathine",0.36,IF('Data Entry'!AG643="Cloxacillin benzathine",0.43,IF('Data Entry'!AG643="Oxacillin benzathine",0.69,IF('Data Entry'!AG643="","","No aplica")))))))</f>
        <v/>
      </c>
      <c r="G640" s="65" t="str">
        <f>IF('Data Entry'!AJ643="Benethamine benzylpenicillin",0.65,IF('Data Entry'!AJ643="Benzathine benzylpenicillin",0.74,IF('Data Entry'!AJ643="Cefapirin benzathine",0.41,IF('Data Entry'!AJ643="Cefalexin benzathine",0.36,IF('Data Entry'!AJ643="Cloxacillin benzathine",0.43,IF('Data Entry'!AJ643="Oxacillin benzathine",0.69,IF('Data Entry'!AJ643="","","No aplica")))))))</f>
        <v/>
      </c>
      <c r="H640" s="65" t="str">
        <f>IF('Data Entry'!AM643="Benethamine benzylpenicillin",0.65,IF('Data Entry'!AM643="Benzathine benzylpenicillin",0.74,IF('Data Entry'!AM643="Cefapirin benzathine",0.41,IF('Data Entry'!AM643="Cefalexin benzathine",0.36,IF('Data Entry'!AM643="Cloxacillin benzathine",0.43,IF('Data Entry'!AM643="Oxacillin benzathine",0.69,IF('Data Entry'!AM643="","","No aplica")))))))</f>
        <v/>
      </c>
    </row>
    <row r="641" spans="5:8">
      <c r="E641" s="65" t="str">
        <f>IF('Data Entry'!AB644="Benethamine benzylpenicillin",0.65,IF('Data Entry'!AB644="Benzathine benzylpenicillin",0.74,IF('Data Entry'!AB644="Cefapirin benzathine",0.41,IF('Data Entry'!AB644="Cefalexin benzathine",0.36,IF('Data Entry'!AB644="Cloxacillin benzathine",0.43,IF('Data Entry'!AB644="Oxacillin benzathine",0.69,IF('Data Entry'!AB644="","","No aplica")))))))</f>
        <v/>
      </c>
      <c r="F641" s="65" t="str">
        <f>IF('Data Entry'!AG644="Benethamine benzylpenicillin",0.65,IF('Data Entry'!AG644="Benzathine benzylpenicillin",0.74,IF('Data Entry'!AG644="Cefapirin benzathine",0.41,IF('Data Entry'!AG644="Cefalexin benzathine",0.36,IF('Data Entry'!AG644="Cloxacillin benzathine",0.43,IF('Data Entry'!AG644="Oxacillin benzathine",0.69,IF('Data Entry'!AG644="","","No aplica")))))))</f>
        <v/>
      </c>
      <c r="G641" s="65" t="str">
        <f>IF('Data Entry'!AJ644="Benethamine benzylpenicillin",0.65,IF('Data Entry'!AJ644="Benzathine benzylpenicillin",0.74,IF('Data Entry'!AJ644="Cefapirin benzathine",0.41,IF('Data Entry'!AJ644="Cefalexin benzathine",0.36,IF('Data Entry'!AJ644="Cloxacillin benzathine",0.43,IF('Data Entry'!AJ644="Oxacillin benzathine",0.69,IF('Data Entry'!AJ644="","","No aplica")))))))</f>
        <v/>
      </c>
      <c r="H641" s="65" t="str">
        <f>IF('Data Entry'!AM644="Benethamine benzylpenicillin",0.65,IF('Data Entry'!AM644="Benzathine benzylpenicillin",0.74,IF('Data Entry'!AM644="Cefapirin benzathine",0.41,IF('Data Entry'!AM644="Cefalexin benzathine",0.36,IF('Data Entry'!AM644="Cloxacillin benzathine",0.43,IF('Data Entry'!AM644="Oxacillin benzathine",0.69,IF('Data Entry'!AM644="","","No aplica")))))))</f>
        <v/>
      </c>
    </row>
    <row r="642" spans="5:8">
      <c r="E642" s="65" t="str">
        <f>IF('Data Entry'!AB645="Benethamine benzylpenicillin",0.65,IF('Data Entry'!AB645="Benzathine benzylpenicillin",0.74,IF('Data Entry'!AB645="Cefapirin benzathine",0.41,IF('Data Entry'!AB645="Cefalexin benzathine",0.36,IF('Data Entry'!AB645="Cloxacillin benzathine",0.43,IF('Data Entry'!AB645="Oxacillin benzathine",0.69,IF('Data Entry'!AB645="","","No aplica")))))))</f>
        <v/>
      </c>
      <c r="F642" s="65" t="str">
        <f>IF('Data Entry'!AG645="Benethamine benzylpenicillin",0.65,IF('Data Entry'!AG645="Benzathine benzylpenicillin",0.74,IF('Data Entry'!AG645="Cefapirin benzathine",0.41,IF('Data Entry'!AG645="Cefalexin benzathine",0.36,IF('Data Entry'!AG645="Cloxacillin benzathine",0.43,IF('Data Entry'!AG645="Oxacillin benzathine",0.69,IF('Data Entry'!AG645="","","No aplica")))))))</f>
        <v/>
      </c>
      <c r="G642" s="65" t="str">
        <f>IF('Data Entry'!AJ645="Benethamine benzylpenicillin",0.65,IF('Data Entry'!AJ645="Benzathine benzylpenicillin",0.74,IF('Data Entry'!AJ645="Cefapirin benzathine",0.41,IF('Data Entry'!AJ645="Cefalexin benzathine",0.36,IF('Data Entry'!AJ645="Cloxacillin benzathine",0.43,IF('Data Entry'!AJ645="Oxacillin benzathine",0.69,IF('Data Entry'!AJ645="","","No aplica")))))))</f>
        <v/>
      </c>
      <c r="H642" s="65" t="str">
        <f>IF('Data Entry'!AM645="Benethamine benzylpenicillin",0.65,IF('Data Entry'!AM645="Benzathine benzylpenicillin",0.74,IF('Data Entry'!AM645="Cefapirin benzathine",0.41,IF('Data Entry'!AM645="Cefalexin benzathine",0.36,IF('Data Entry'!AM645="Cloxacillin benzathine",0.43,IF('Data Entry'!AM645="Oxacillin benzathine",0.69,IF('Data Entry'!AM645="","","No aplica")))))))</f>
        <v/>
      </c>
    </row>
    <row r="643" spans="5:8">
      <c r="E643" s="65" t="str">
        <f>IF('Data Entry'!AB646="Benethamine benzylpenicillin",0.65,IF('Data Entry'!AB646="Benzathine benzylpenicillin",0.74,IF('Data Entry'!AB646="Cefapirin benzathine",0.41,IF('Data Entry'!AB646="Cefalexin benzathine",0.36,IF('Data Entry'!AB646="Cloxacillin benzathine",0.43,IF('Data Entry'!AB646="Oxacillin benzathine",0.69,IF('Data Entry'!AB646="","","No aplica")))))))</f>
        <v/>
      </c>
      <c r="F643" s="65" t="str">
        <f>IF('Data Entry'!AG646="Benethamine benzylpenicillin",0.65,IF('Data Entry'!AG646="Benzathine benzylpenicillin",0.74,IF('Data Entry'!AG646="Cefapirin benzathine",0.41,IF('Data Entry'!AG646="Cefalexin benzathine",0.36,IF('Data Entry'!AG646="Cloxacillin benzathine",0.43,IF('Data Entry'!AG646="Oxacillin benzathine",0.69,IF('Data Entry'!AG646="","","No aplica")))))))</f>
        <v/>
      </c>
      <c r="G643" s="65" t="str">
        <f>IF('Data Entry'!AJ646="Benethamine benzylpenicillin",0.65,IF('Data Entry'!AJ646="Benzathine benzylpenicillin",0.74,IF('Data Entry'!AJ646="Cefapirin benzathine",0.41,IF('Data Entry'!AJ646="Cefalexin benzathine",0.36,IF('Data Entry'!AJ646="Cloxacillin benzathine",0.43,IF('Data Entry'!AJ646="Oxacillin benzathine",0.69,IF('Data Entry'!AJ646="","","No aplica")))))))</f>
        <v/>
      </c>
      <c r="H643" s="65" t="str">
        <f>IF('Data Entry'!AM646="Benethamine benzylpenicillin",0.65,IF('Data Entry'!AM646="Benzathine benzylpenicillin",0.74,IF('Data Entry'!AM646="Cefapirin benzathine",0.41,IF('Data Entry'!AM646="Cefalexin benzathine",0.36,IF('Data Entry'!AM646="Cloxacillin benzathine",0.43,IF('Data Entry'!AM646="Oxacillin benzathine",0.69,IF('Data Entry'!AM646="","","No aplica")))))))</f>
        <v/>
      </c>
    </row>
    <row r="644" spans="5:8">
      <c r="E644" s="65" t="str">
        <f>IF('Data Entry'!AB647="Benethamine benzylpenicillin",0.65,IF('Data Entry'!AB647="Benzathine benzylpenicillin",0.74,IF('Data Entry'!AB647="Cefapirin benzathine",0.41,IF('Data Entry'!AB647="Cefalexin benzathine",0.36,IF('Data Entry'!AB647="Cloxacillin benzathine",0.43,IF('Data Entry'!AB647="Oxacillin benzathine",0.69,IF('Data Entry'!AB647="","","No aplica")))))))</f>
        <v/>
      </c>
      <c r="F644" s="65" t="str">
        <f>IF('Data Entry'!AG647="Benethamine benzylpenicillin",0.65,IF('Data Entry'!AG647="Benzathine benzylpenicillin",0.74,IF('Data Entry'!AG647="Cefapirin benzathine",0.41,IF('Data Entry'!AG647="Cefalexin benzathine",0.36,IF('Data Entry'!AG647="Cloxacillin benzathine",0.43,IF('Data Entry'!AG647="Oxacillin benzathine",0.69,IF('Data Entry'!AG647="","","No aplica")))))))</f>
        <v/>
      </c>
      <c r="G644" s="65" t="str">
        <f>IF('Data Entry'!AJ647="Benethamine benzylpenicillin",0.65,IF('Data Entry'!AJ647="Benzathine benzylpenicillin",0.74,IF('Data Entry'!AJ647="Cefapirin benzathine",0.41,IF('Data Entry'!AJ647="Cefalexin benzathine",0.36,IF('Data Entry'!AJ647="Cloxacillin benzathine",0.43,IF('Data Entry'!AJ647="Oxacillin benzathine",0.69,IF('Data Entry'!AJ647="","","No aplica")))))))</f>
        <v/>
      </c>
      <c r="H644" s="65" t="str">
        <f>IF('Data Entry'!AM647="Benethamine benzylpenicillin",0.65,IF('Data Entry'!AM647="Benzathine benzylpenicillin",0.74,IF('Data Entry'!AM647="Cefapirin benzathine",0.41,IF('Data Entry'!AM647="Cefalexin benzathine",0.36,IF('Data Entry'!AM647="Cloxacillin benzathine",0.43,IF('Data Entry'!AM647="Oxacillin benzathine",0.69,IF('Data Entry'!AM647="","","No aplica")))))))</f>
        <v/>
      </c>
    </row>
    <row r="645" spans="5:8">
      <c r="E645" s="65" t="str">
        <f>IF('Data Entry'!AB648="Benethamine benzylpenicillin",0.65,IF('Data Entry'!AB648="Benzathine benzylpenicillin",0.74,IF('Data Entry'!AB648="Cefapirin benzathine",0.41,IF('Data Entry'!AB648="Cefalexin benzathine",0.36,IF('Data Entry'!AB648="Cloxacillin benzathine",0.43,IF('Data Entry'!AB648="Oxacillin benzathine",0.69,IF('Data Entry'!AB648="","","No aplica")))))))</f>
        <v/>
      </c>
      <c r="F645" s="65" t="str">
        <f>IF('Data Entry'!AG648="Benethamine benzylpenicillin",0.65,IF('Data Entry'!AG648="Benzathine benzylpenicillin",0.74,IF('Data Entry'!AG648="Cefapirin benzathine",0.41,IF('Data Entry'!AG648="Cefalexin benzathine",0.36,IF('Data Entry'!AG648="Cloxacillin benzathine",0.43,IF('Data Entry'!AG648="Oxacillin benzathine",0.69,IF('Data Entry'!AG648="","","No aplica")))))))</f>
        <v/>
      </c>
      <c r="G645" s="65" t="str">
        <f>IF('Data Entry'!AJ648="Benethamine benzylpenicillin",0.65,IF('Data Entry'!AJ648="Benzathine benzylpenicillin",0.74,IF('Data Entry'!AJ648="Cefapirin benzathine",0.41,IF('Data Entry'!AJ648="Cefalexin benzathine",0.36,IF('Data Entry'!AJ648="Cloxacillin benzathine",0.43,IF('Data Entry'!AJ648="Oxacillin benzathine",0.69,IF('Data Entry'!AJ648="","","No aplica")))))))</f>
        <v/>
      </c>
      <c r="H645" s="65" t="str">
        <f>IF('Data Entry'!AM648="Benethamine benzylpenicillin",0.65,IF('Data Entry'!AM648="Benzathine benzylpenicillin",0.74,IF('Data Entry'!AM648="Cefapirin benzathine",0.41,IF('Data Entry'!AM648="Cefalexin benzathine",0.36,IF('Data Entry'!AM648="Cloxacillin benzathine",0.43,IF('Data Entry'!AM648="Oxacillin benzathine",0.69,IF('Data Entry'!AM648="","","No aplica")))))))</f>
        <v/>
      </c>
    </row>
    <row r="646" spans="5:8">
      <c r="E646" s="65" t="str">
        <f>IF('Data Entry'!AB649="Benethamine benzylpenicillin",0.65,IF('Data Entry'!AB649="Benzathine benzylpenicillin",0.74,IF('Data Entry'!AB649="Cefapirin benzathine",0.41,IF('Data Entry'!AB649="Cefalexin benzathine",0.36,IF('Data Entry'!AB649="Cloxacillin benzathine",0.43,IF('Data Entry'!AB649="Oxacillin benzathine",0.69,IF('Data Entry'!AB649="","","No aplica")))))))</f>
        <v/>
      </c>
      <c r="F646" s="65" t="str">
        <f>IF('Data Entry'!AG649="Benethamine benzylpenicillin",0.65,IF('Data Entry'!AG649="Benzathine benzylpenicillin",0.74,IF('Data Entry'!AG649="Cefapirin benzathine",0.41,IF('Data Entry'!AG649="Cefalexin benzathine",0.36,IF('Data Entry'!AG649="Cloxacillin benzathine",0.43,IF('Data Entry'!AG649="Oxacillin benzathine",0.69,IF('Data Entry'!AG649="","","No aplica")))))))</f>
        <v/>
      </c>
      <c r="G646" s="65" t="str">
        <f>IF('Data Entry'!AJ649="Benethamine benzylpenicillin",0.65,IF('Data Entry'!AJ649="Benzathine benzylpenicillin",0.74,IF('Data Entry'!AJ649="Cefapirin benzathine",0.41,IF('Data Entry'!AJ649="Cefalexin benzathine",0.36,IF('Data Entry'!AJ649="Cloxacillin benzathine",0.43,IF('Data Entry'!AJ649="Oxacillin benzathine",0.69,IF('Data Entry'!AJ649="","","No aplica")))))))</f>
        <v/>
      </c>
      <c r="H646" s="65" t="str">
        <f>IF('Data Entry'!AM649="Benethamine benzylpenicillin",0.65,IF('Data Entry'!AM649="Benzathine benzylpenicillin",0.74,IF('Data Entry'!AM649="Cefapirin benzathine",0.41,IF('Data Entry'!AM649="Cefalexin benzathine",0.36,IF('Data Entry'!AM649="Cloxacillin benzathine",0.43,IF('Data Entry'!AM649="Oxacillin benzathine",0.69,IF('Data Entry'!AM649="","","No aplica")))))))</f>
        <v/>
      </c>
    </row>
    <row r="647" spans="5:8">
      <c r="E647" s="65" t="str">
        <f>IF('Data Entry'!AB650="Benethamine benzylpenicillin",0.65,IF('Data Entry'!AB650="Benzathine benzylpenicillin",0.74,IF('Data Entry'!AB650="Cefapirin benzathine",0.41,IF('Data Entry'!AB650="Cefalexin benzathine",0.36,IF('Data Entry'!AB650="Cloxacillin benzathine",0.43,IF('Data Entry'!AB650="Oxacillin benzathine",0.69,IF('Data Entry'!AB650="","","No aplica")))))))</f>
        <v/>
      </c>
      <c r="F647" s="65" t="str">
        <f>IF('Data Entry'!AG650="Benethamine benzylpenicillin",0.65,IF('Data Entry'!AG650="Benzathine benzylpenicillin",0.74,IF('Data Entry'!AG650="Cefapirin benzathine",0.41,IF('Data Entry'!AG650="Cefalexin benzathine",0.36,IF('Data Entry'!AG650="Cloxacillin benzathine",0.43,IF('Data Entry'!AG650="Oxacillin benzathine",0.69,IF('Data Entry'!AG650="","","No aplica")))))))</f>
        <v/>
      </c>
      <c r="G647" s="65" t="str">
        <f>IF('Data Entry'!AJ650="Benethamine benzylpenicillin",0.65,IF('Data Entry'!AJ650="Benzathine benzylpenicillin",0.74,IF('Data Entry'!AJ650="Cefapirin benzathine",0.41,IF('Data Entry'!AJ650="Cefalexin benzathine",0.36,IF('Data Entry'!AJ650="Cloxacillin benzathine",0.43,IF('Data Entry'!AJ650="Oxacillin benzathine",0.69,IF('Data Entry'!AJ650="","","No aplica")))))))</f>
        <v/>
      </c>
      <c r="H647" s="65" t="str">
        <f>IF('Data Entry'!AM650="Benethamine benzylpenicillin",0.65,IF('Data Entry'!AM650="Benzathine benzylpenicillin",0.74,IF('Data Entry'!AM650="Cefapirin benzathine",0.41,IF('Data Entry'!AM650="Cefalexin benzathine",0.36,IF('Data Entry'!AM650="Cloxacillin benzathine",0.43,IF('Data Entry'!AM650="Oxacillin benzathine",0.69,IF('Data Entry'!AM650="","","No aplica")))))))</f>
        <v/>
      </c>
    </row>
    <row r="648" spans="5:8">
      <c r="E648" s="65" t="str">
        <f>IF('Data Entry'!AB651="Benethamine benzylpenicillin",0.65,IF('Data Entry'!AB651="Benzathine benzylpenicillin",0.74,IF('Data Entry'!AB651="Cefapirin benzathine",0.41,IF('Data Entry'!AB651="Cefalexin benzathine",0.36,IF('Data Entry'!AB651="Cloxacillin benzathine",0.43,IF('Data Entry'!AB651="Oxacillin benzathine",0.69,IF('Data Entry'!AB651="","","No aplica")))))))</f>
        <v/>
      </c>
      <c r="F648" s="65" t="str">
        <f>IF('Data Entry'!AG651="Benethamine benzylpenicillin",0.65,IF('Data Entry'!AG651="Benzathine benzylpenicillin",0.74,IF('Data Entry'!AG651="Cefapirin benzathine",0.41,IF('Data Entry'!AG651="Cefalexin benzathine",0.36,IF('Data Entry'!AG651="Cloxacillin benzathine",0.43,IF('Data Entry'!AG651="Oxacillin benzathine",0.69,IF('Data Entry'!AG651="","","No aplica")))))))</f>
        <v/>
      </c>
      <c r="G648" s="65" t="str">
        <f>IF('Data Entry'!AJ651="Benethamine benzylpenicillin",0.65,IF('Data Entry'!AJ651="Benzathine benzylpenicillin",0.74,IF('Data Entry'!AJ651="Cefapirin benzathine",0.41,IF('Data Entry'!AJ651="Cefalexin benzathine",0.36,IF('Data Entry'!AJ651="Cloxacillin benzathine",0.43,IF('Data Entry'!AJ651="Oxacillin benzathine",0.69,IF('Data Entry'!AJ651="","","No aplica")))))))</f>
        <v/>
      </c>
      <c r="H648" s="65" t="str">
        <f>IF('Data Entry'!AM651="Benethamine benzylpenicillin",0.65,IF('Data Entry'!AM651="Benzathine benzylpenicillin",0.74,IF('Data Entry'!AM651="Cefapirin benzathine",0.41,IF('Data Entry'!AM651="Cefalexin benzathine",0.36,IF('Data Entry'!AM651="Cloxacillin benzathine",0.43,IF('Data Entry'!AM651="Oxacillin benzathine",0.69,IF('Data Entry'!AM651="","","No aplica")))))))</f>
        <v/>
      </c>
    </row>
    <row r="649" spans="5:8">
      <c r="E649" s="65" t="str">
        <f>IF('Data Entry'!AB652="Benethamine benzylpenicillin",0.65,IF('Data Entry'!AB652="Benzathine benzylpenicillin",0.74,IF('Data Entry'!AB652="Cefapirin benzathine",0.41,IF('Data Entry'!AB652="Cefalexin benzathine",0.36,IF('Data Entry'!AB652="Cloxacillin benzathine",0.43,IF('Data Entry'!AB652="Oxacillin benzathine",0.69,IF('Data Entry'!AB652="","","No aplica")))))))</f>
        <v/>
      </c>
      <c r="F649" s="65" t="str">
        <f>IF('Data Entry'!AG652="Benethamine benzylpenicillin",0.65,IF('Data Entry'!AG652="Benzathine benzylpenicillin",0.74,IF('Data Entry'!AG652="Cefapirin benzathine",0.41,IF('Data Entry'!AG652="Cefalexin benzathine",0.36,IF('Data Entry'!AG652="Cloxacillin benzathine",0.43,IF('Data Entry'!AG652="Oxacillin benzathine",0.69,IF('Data Entry'!AG652="","","No aplica")))))))</f>
        <v/>
      </c>
      <c r="G649" s="65" t="str">
        <f>IF('Data Entry'!AJ652="Benethamine benzylpenicillin",0.65,IF('Data Entry'!AJ652="Benzathine benzylpenicillin",0.74,IF('Data Entry'!AJ652="Cefapirin benzathine",0.41,IF('Data Entry'!AJ652="Cefalexin benzathine",0.36,IF('Data Entry'!AJ652="Cloxacillin benzathine",0.43,IF('Data Entry'!AJ652="Oxacillin benzathine",0.69,IF('Data Entry'!AJ652="","","No aplica")))))))</f>
        <v/>
      </c>
      <c r="H649" s="65" t="str">
        <f>IF('Data Entry'!AM652="Benethamine benzylpenicillin",0.65,IF('Data Entry'!AM652="Benzathine benzylpenicillin",0.74,IF('Data Entry'!AM652="Cefapirin benzathine",0.41,IF('Data Entry'!AM652="Cefalexin benzathine",0.36,IF('Data Entry'!AM652="Cloxacillin benzathine",0.43,IF('Data Entry'!AM652="Oxacillin benzathine",0.69,IF('Data Entry'!AM652="","","No aplica")))))))</f>
        <v/>
      </c>
    </row>
    <row r="650" spans="5:8">
      <c r="E650" s="65" t="str">
        <f>IF('Data Entry'!AB653="Benethamine benzylpenicillin",0.65,IF('Data Entry'!AB653="Benzathine benzylpenicillin",0.74,IF('Data Entry'!AB653="Cefapirin benzathine",0.41,IF('Data Entry'!AB653="Cefalexin benzathine",0.36,IF('Data Entry'!AB653="Cloxacillin benzathine",0.43,IF('Data Entry'!AB653="Oxacillin benzathine",0.69,IF('Data Entry'!AB653="","","No aplica")))))))</f>
        <v/>
      </c>
      <c r="F650" s="65" t="str">
        <f>IF('Data Entry'!AG653="Benethamine benzylpenicillin",0.65,IF('Data Entry'!AG653="Benzathine benzylpenicillin",0.74,IF('Data Entry'!AG653="Cefapirin benzathine",0.41,IF('Data Entry'!AG653="Cefalexin benzathine",0.36,IF('Data Entry'!AG653="Cloxacillin benzathine",0.43,IF('Data Entry'!AG653="Oxacillin benzathine",0.69,IF('Data Entry'!AG653="","","No aplica")))))))</f>
        <v/>
      </c>
      <c r="G650" s="65" t="str">
        <f>IF('Data Entry'!AJ653="Benethamine benzylpenicillin",0.65,IF('Data Entry'!AJ653="Benzathine benzylpenicillin",0.74,IF('Data Entry'!AJ653="Cefapirin benzathine",0.41,IF('Data Entry'!AJ653="Cefalexin benzathine",0.36,IF('Data Entry'!AJ653="Cloxacillin benzathine",0.43,IF('Data Entry'!AJ653="Oxacillin benzathine",0.69,IF('Data Entry'!AJ653="","","No aplica")))))))</f>
        <v/>
      </c>
      <c r="H650" s="65" t="str">
        <f>IF('Data Entry'!AM653="Benethamine benzylpenicillin",0.65,IF('Data Entry'!AM653="Benzathine benzylpenicillin",0.74,IF('Data Entry'!AM653="Cefapirin benzathine",0.41,IF('Data Entry'!AM653="Cefalexin benzathine",0.36,IF('Data Entry'!AM653="Cloxacillin benzathine",0.43,IF('Data Entry'!AM653="Oxacillin benzathine",0.69,IF('Data Entry'!AM653="","","No aplica")))))))</f>
        <v/>
      </c>
    </row>
    <row r="651" spans="5:8">
      <c r="E651" s="65" t="str">
        <f>IF('Data Entry'!AB654="Benethamine benzylpenicillin",0.65,IF('Data Entry'!AB654="Benzathine benzylpenicillin",0.74,IF('Data Entry'!AB654="Cefapirin benzathine",0.41,IF('Data Entry'!AB654="Cefalexin benzathine",0.36,IF('Data Entry'!AB654="Cloxacillin benzathine",0.43,IF('Data Entry'!AB654="Oxacillin benzathine",0.69,IF('Data Entry'!AB654="","","No aplica")))))))</f>
        <v/>
      </c>
      <c r="F651" s="65" t="str">
        <f>IF('Data Entry'!AG654="Benethamine benzylpenicillin",0.65,IF('Data Entry'!AG654="Benzathine benzylpenicillin",0.74,IF('Data Entry'!AG654="Cefapirin benzathine",0.41,IF('Data Entry'!AG654="Cefalexin benzathine",0.36,IF('Data Entry'!AG654="Cloxacillin benzathine",0.43,IF('Data Entry'!AG654="Oxacillin benzathine",0.69,IF('Data Entry'!AG654="","","No aplica")))))))</f>
        <v/>
      </c>
      <c r="G651" s="65" t="str">
        <f>IF('Data Entry'!AJ654="Benethamine benzylpenicillin",0.65,IF('Data Entry'!AJ654="Benzathine benzylpenicillin",0.74,IF('Data Entry'!AJ654="Cefapirin benzathine",0.41,IF('Data Entry'!AJ654="Cefalexin benzathine",0.36,IF('Data Entry'!AJ654="Cloxacillin benzathine",0.43,IF('Data Entry'!AJ654="Oxacillin benzathine",0.69,IF('Data Entry'!AJ654="","","No aplica")))))))</f>
        <v/>
      </c>
      <c r="H651" s="65" t="str">
        <f>IF('Data Entry'!AM654="Benethamine benzylpenicillin",0.65,IF('Data Entry'!AM654="Benzathine benzylpenicillin",0.74,IF('Data Entry'!AM654="Cefapirin benzathine",0.41,IF('Data Entry'!AM654="Cefalexin benzathine",0.36,IF('Data Entry'!AM654="Cloxacillin benzathine",0.43,IF('Data Entry'!AM654="Oxacillin benzathine",0.69,IF('Data Entry'!AM654="","","No aplica")))))))</f>
        <v/>
      </c>
    </row>
    <row r="652" spans="5:8">
      <c r="E652" s="65" t="str">
        <f>IF('Data Entry'!AB655="Benethamine benzylpenicillin",0.65,IF('Data Entry'!AB655="Benzathine benzylpenicillin",0.74,IF('Data Entry'!AB655="Cefapirin benzathine",0.41,IF('Data Entry'!AB655="Cefalexin benzathine",0.36,IF('Data Entry'!AB655="Cloxacillin benzathine",0.43,IF('Data Entry'!AB655="Oxacillin benzathine",0.69,IF('Data Entry'!AB655="","","No aplica")))))))</f>
        <v/>
      </c>
      <c r="F652" s="65" t="str">
        <f>IF('Data Entry'!AG655="Benethamine benzylpenicillin",0.65,IF('Data Entry'!AG655="Benzathine benzylpenicillin",0.74,IF('Data Entry'!AG655="Cefapirin benzathine",0.41,IF('Data Entry'!AG655="Cefalexin benzathine",0.36,IF('Data Entry'!AG655="Cloxacillin benzathine",0.43,IF('Data Entry'!AG655="Oxacillin benzathine",0.69,IF('Data Entry'!AG655="","","No aplica")))))))</f>
        <v/>
      </c>
      <c r="G652" s="65" t="str">
        <f>IF('Data Entry'!AJ655="Benethamine benzylpenicillin",0.65,IF('Data Entry'!AJ655="Benzathine benzylpenicillin",0.74,IF('Data Entry'!AJ655="Cefapirin benzathine",0.41,IF('Data Entry'!AJ655="Cefalexin benzathine",0.36,IF('Data Entry'!AJ655="Cloxacillin benzathine",0.43,IF('Data Entry'!AJ655="Oxacillin benzathine",0.69,IF('Data Entry'!AJ655="","","No aplica")))))))</f>
        <v/>
      </c>
      <c r="H652" s="65" t="str">
        <f>IF('Data Entry'!AM655="Benethamine benzylpenicillin",0.65,IF('Data Entry'!AM655="Benzathine benzylpenicillin",0.74,IF('Data Entry'!AM655="Cefapirin benzathine",0.41,IF('Data Entry'!AM655="Cefalexin benzathine",0.36,IF('Data Entry'!AM655="Cloxacillin benzathine",0.43,IF('Data Entry'!AM655="Oxacillin benzathine",0.69,IF('Data Entry'!AM655="","","No aplica")))))))</f>
        <v/>
      </c>
    </row>
    <row r="653" spans="5:8">
      <c r="E653" s="65" t="str">
        <f>IF('Data Entry'!AB656="Benethamine benzylpenicillin",0.65,IF('Data Entry'!AB656="Benzathine benzylpenicillin",0.74,IF('Data Entry'!AB656="Cefapirin benzathine",0.41,IF('Data Entry'!AB656="Cefalexin benzathine",0.36,IF('Data Entry'!AB656="Cloxacillin benzathine",0.43,IF('Data Entry'!AB656="Oxacillin benzathine",0.69,IF('Data Entry'!AB656="","","No aplica")))))))</f>
        <v/>
      </c>
      <c r="F653" s="65" t="str">
        <f>IF('Data Entry'!AG656="Benethamine benzylpenicillin",0.65,IF('Data Entry'!AG656="Benzathine benzylpenicillin",0.74,IF('Data Entry'!AG656="Cefapirin benzathine",0.41,IF('Data Entry'!AG656="Cefalexin benzathine",0.36,IF('Data Entry'!AG656="Cloxacillin benzathine",0.43,IF('Data Entry'!AG656="Oxacillin benzathine",0.69,IF('Data Entry'!AG656="","","No aplica")))))))</f>
        <v/>
      </c>
      <c r="G653" s="65" t="str">
        <f>IF('Data Entry'!AJ656="Benethamine benzylpenicillin",0.65,IF('Data Entry'!AJ656="Benzathine benzylpenicillin",0.74,IF('Data Entry'!AJ656="Cefapirin benzathine",0.41,IF('Data Entry'!AJ656="Cefalexin benzathine",0.36,IF('Data Entry'!AJ656="Cloxacillin benzathine",0.43,IF('Data Entry'!AJ656="Oxacillin benzathine",0.69,IF('Data Entry'!AJ656="","","No aplica")))))))</f>
        <v/>
      </c>
      <c r="H653" s="65" t="str">
        <f>IF('Data Entry'!AM656="Benethamine benzylpenicillin",0.65,IF('Data Entry'!AM656="Benzathine benzylpenicillin",0.74,IF('Data Entry'!AM656="Cefapirin benzathine",0.41,IF('Data Entry'!AM656="Cefalexin benzathine",0.36,IF('Data Entry'!AM656="Cloxacillin benzathine",0.43,IF('Data Entry'!AM656="Oxacillin benzathine",0.69,IF('Data Entry'!AM656="","","No aplica")))))))</f>
        <v/>
      </c>
    </row>
    <row r="654" spans="5:8">
      <c r="E654" s="65" t="str">
        <f>IF('Data Entry'!AB657="Benethamine benzylpenicillin",0.65,IF('Data Entry'!AB657="Benzathine benzylpenicillin",0.74,IF('Data Entry'!AB657="Cefapirin benzathine",0.41,IF('Data Entry'!AB657="Cefalexin benzathine",0.36,IF('Data Entry'!AB657="Cloxacillin benzathine",0.43,IF('Data Entry'!AB657="Oxacillin benzathine",0.69,IF('Data Entry'!AB657="","","No aplica")))))))</f>
        <v/>
      </c>
      <c r="F654" s="65" t="str">
        <f>IF('Data Entry'!AG657="Benethamine benzylpenicillin",0.65,IF('Data Entry'!AG657="Benzathine benzylpenicillin",0.74,IF('Data Entry'!AG657="Cefapirin benzathine",0.41,IF('Data Entry'!AG657="Cefalexin benzathine",0.36,IF('Data Entry'!AG657="Cloxacillin benzathine",0.43,IF('Data Entry'!AG657="Oxacillin benzathine",0.69,IF('Data Entry'!AG657="","","No aplica")))))))</f>
        <v/>
      </c>
      <c r="G654" s="65" t="str">
        <f>IF('Data Entry'!AJ657="Benethamine benzylpenicillin",0.65,IF('Data Entry'!AJ657="Benzathine benzylpenicillin",0.74,IF('Data Entry'!AJ657="Cefapirin benzathine",0.41,IF('Data Entry'!AJ657="Cefalexin benzathine",0.36,IF('Data Entry'!AJ657="Cloxacillin benzathine",0.43,IF('Data Entry'!AJ657="Oxacillin benzathine",0.69,IF('Data Entry'!AJ657="","","No aplica")))))))</f>
        <v/>
      </c>
      <c r="H654" s="65" t="str">
        <f>IF('Data Entry'!AM657="Benethamine benzylpenicillin",0.65,IF('Data Entry'!AM657="Benzathine benzylpenicillin",0.74,IF('Data Entry'!AM657="Cefapirin benzathine",0.41,IF('Data Entry'!AM657="Cefalexin benzathine",0.36,IF('Data Entry'!AM657="Cloxacillin benzathine",0.43,IF('Data Entry'!AM657="Oxacillin benzathine",0.69,IF('Data Entry'!AM657="","","No aplica")))))))</f>
        <v/>
      </c>
    </row>
    <row r="655" spans="5:8">
      <c r="E655" s="65" t="str">
        <f>IF('Data Entry'!AB658="Benethamine benzylpenicillin",0.65,IF('Data Entry'!AB658="Benzathine benzylpenicillin",0.74,IF('Data Entry'!AB658="Cefapirin benzathine",0.41,IF('Data Entry'!AB658="Cefalexin benzathine",0.36,IF('Data Entry'!AB658="Cloxacillin benzathine",0.43,IF('Data Entry'!AB658="Oxacillin benzathine",0.69,IF('Data Entry'!AB658="","","No aplica")))))))</f>
        <v/>
      </c>
      <c r="F655" s="65" t="str">
        <f>IF('Data Entry'!AG658="Benethamine benzylpenicillin",0.65,IF('Data Entry'!AG658="Benzathine benzylpenicillin",0.74,IF('Data Entry'!AG658="Cefapirin benzathine",0.41,IF('Data Entry'!AG658="Cefalexin benzathine",0.36,IF('Data Entry'!AG658="Cloxacillin benzathine",0.43,IF('Data Entry'!AG658="Oxacillin benzathine",0.69,IF('Data Entry'!AG658="","","No aplica")))))))</f>
        <v/>
      </c>
      <c r="G655" s="65" t="str">
        <f>IF('Data Entry'!AJ658="Benethamine benzylpenicillin",0.65,IF('Data Entry'!AJ658="Benzathine benzylpenicillin",0.74,IF('Data Entry'!AJ658="Cefapirin benzathine",0.41,IF('Data Entry'!AJ658="Cefalexin benzathine",0.36,IF('Data Entry'!AJ658="Cloxacillin benzathine",0.43,IF('Data Entry'!AJ658="Oxacillin benzathine",0.69,IF('Data Entry'!AJ658="","","No aplica")))))))</f>
        <v/>
      </c>
      <c r="H655" s="65" t="str">
        <f>IF('Data Entry'!AM658="Benethamine benzylpenicillin",0.65,IF('Data Entry'!AM658="Benzathine benzylpenicillin",0.74,IF('Data Entry'!AM658="Cefapirin benzathine",0.41,IF('Data Entry'!AM658="Cefalexin benzathine",0.36,IF('Data Entry'!AM658="Cloxacillin benzathine",0.43,IF('Data Entry'!AM658="Oxacillin benzathine",0.69,IF('Data Entry'!AM658="","","No aplica")))))))</f>
        <v/>
      </c>
    </row>
    <row r="656" spans="5:8">
      <c r="E656" s="65" t="str">
        <f>IF('Data Entry'!AB659="Benethamine benzylpenicillin",0.65,IF('Data Entry'!AB659="Benzathine benzylpenicillin",0.74,IF('Data Entry'!AB659="Cefapirin benzathine",0.41,IF('Data Entry'!AB659="Cefalexin benzathine",0.36,IF('Data Entry'!AB659="Cloxacillin benzathine",0.43,IF('Data Entry'!AB659="Oxacillin benzathine",0.69,IF('Data Entry'!AB659="","","No aplica")))))))</f>
        <v/>
      </c>
      <c r="F656" s="65" t="str">
        <f>IF('Data Entry'!AG659="Benethamine benzylpenicillin",0.65,IF('Data Entry'!AG659="Benzathine benzylpenicillin",0.74,IF('Data Entry'!AG659="Cefapirin benzathine",0.41,IF('Data Entry'!AG659="Cefalexin benzathine",0.36,IF('Data Entry'!AG659="Cloxacillin benzathine",0.43,IF('Data Entry'!AG659="Oxacillin benzathine",0.69,IF('Data Entry'!AG659="","","No aplica")))))))</f>
        <v/>
      </c>
      <c r="G656" s="65" t="str">
        <f>IF('Data Entry'!AJ659="Benethamine benzylpenicillin",0.65,IF('Data Entry'!AJ659="Benzathine benzylpenicillin",0.74,IF('Data Entry'!AJ659="Cefapirin benzathine",0.41,IF('Data Entry'!AJ659="Cefalexin benzathine",0.36,IF('Data Entry'!AJ659="Cloxacillin benzathine",0.43,IF('Data Entry'!AJ659="Oxacillin benzathine",0.69,IF('Data Entry'!AJ659="","","No aplica")))))))</f>
        <v/>
      </c>
      <c r="H656" s="65" t="str">
        <f>IF('Data Entry'!AM659="Benethamine benzylpenicillin",0.65,IF('Data Entry'!AM659="Benzathine benzylpenicillin",0.74,IF('Data Entry'!AM659="Cefapirin benzathine",0.41,IF('Data Entry'!AM659="Cefalexin benzathine",0.36,IF('Data Entry'!AM659="Cloxacillin benzathine",0.43,IF('Data Entry'!AM659="Oxacillin benzathine",0.69,IF('Data Entry'!AM659="","","No aplica")))))))</f>
        <v/>
      </c>
    </row>
    <row r="657" spans="5:8">
      <c r="E657" s="65" t="str">
        <f>IF('Data Entry'!AB660="Benethamine benzylpenicillin",0.65,IF('Data Entry'!AB660="Benzathine benzylpenicillin",0.74,IF('Data Entry'!AB660="Cefapirin benzathine",0.41,IF('Data Entry'!AB660="Cefalexin benzathine",0.36,IF('Data Entry'!AB660="Cloxacillin benzathine",0.43,IF('Data Entry'!AB660="Oxacillin benzathine",0.69,IF('Data Entry'!AB660="","","No aplica")))))))</f>
        <v/>
      </c>
      <c r="F657" s="65" t="str">
        <f>IF('Data Entry'!AG660="Benethamine benzylpenicillin",0.65,IF('Data Entry'!AG660="Benzathine benzylpenicillin",0.74,IF('Data Entry'!AG660="Cefapirin benzathine",0.41,IF('Data Entry'!AG660="Cefalexin benzathine",0.36,IF('Data Entry'!AG660="Cloxacillin benzathine",0.43,IF('Data Entry'!AG660="Oxacillin benzathine",0.69,IF('Data Entry'!AG660="","","No aplica")))))))</f>
        <v/>
      </c>
      <c r="G657" s="65" t="str">
        <f>IF('Data Entry'!AJ660="Benethamine benzylpenicillin",0.65,IF('Data Entry'!AJ660="Benzathine benzylpenicillin",0.74,IF('Data Entry'!AJ660="Cefapirin benzathine",0.41,IF('Data Entry'!AJ660="Cefalexin benzathine",0.36,IF('Data Entry'!AJ660="Cloxacillin benzathine",0.43,IF('Data Entry'!AJ660="Oxacillin benzathine",0.69,IF('Data Entry'!AJ660="","","No aplica")))))))</f>
        <v/>
      </c>
      <c r="H657" s="65" t="str">
        <f>IF('Data Entry'!AM660="Benethamine benzylpenicillin",0.65,IF('Data Entry'!AM660="Benzathine benzylpenicillin",0.74,IF('Data Entry'!AM660="Cefapirin benzathine",0.41,IF('Data Entry'!AM660="Cefalexin benzathine",0.36,IF('Data Entry'!AM660="Cloxacillin benzathine",0.43,IF('Data Entry'!AM660="Oxacillin benzathine",0.69,IF('Data Entry'!AM660="","","No aplica")))))))</f>
        <v/>
      </c>
    </row>
    <row r="658" spans="5:8">
      <c r="E658" s="65" t="str">
        <f>IF('Data Entry'!AB661="Benethamine benzylpenicillin",0.65,IF('Data Entry'!AB661="Benzathine benzylpenicillin",0.74,IF('Data Entry'!AB661="Cefapirin benzathine",0.41,IF('Data Entry'!AB661="Cefalexin benzathine",0.36,IF('Data Entry'!AB661="Cloxacillin benzathine",0.43,IF('Data Entry'!AB661="Oxacillin benzathine",0.69,IF('Data Entry'!AB661="","","No aplica")))))))</f>
        <v/>
      </c>
      <c r="F658" s="65" t="str">
        <f>IF('Data Entry'!AG661="Benethamine benzylpenicillin",0.65,IF('Data Entry'!AG661="Benzathine benzylpenicillin",0.74,IF('Data Entry'!AG661="Cefapirin benzathine",0.41,IF('Data Entry'!AG661="Cefalexin benzathine",0.36,IF('Data Entry'!AG661="Cloxacillin benzathine",0.43,IF('Data Entry'!AG661="Oxacillin benzathine",0.69,IF('Data Entry'!AG661="","","No aplica")))))))</f>
        <v/>
      </c>
      <c r="G658" s="65" t="str">
        <f>IF('Data Entry'!AJ661="Benethamine benzylpenicillin",0.65,IF('Data Entry'!AJ661="Benzathine benzylpenicillin",0.74,IF('Data Entry'!AJ661="Cefapirin benzathine",0.41,IF('Data Entry'!AJ661="Cefalexin benzathine",0.36,IF('Data Entry'!AJ661="Cloxacillin benzathine",0.43,IF('Data Entry'!AJ661="Oxacillin benzathine",0.69,IF('Data Entry'!AJ661="","","No aplica")))))))</f>
        <v/>
      </c>
      <c r="H658" s="65" t="str">
        <f>IF('Data Entry'!AM661="Benethamine benzylpenicillin",0.65,IF('Data Entry'!AM661="Benzathine benzylpenicillin",0.74,IF('Data Entry'!AM661="Cefapirin benzathine",0.41,IF('Data Entry'!AM661="Cefalexin benzathine",0.36,IF('Data Entry'!AM661="Cloxacillin benzathine",0.43,IF('Data Entry'!AM661="Oxacillin benzathine",0.69,IF('Data Entry'!AM661="","","No aplica")))))))</f>
        <v/>
      </c>
    </row>
    <row r="659" spans="5:8">
      <c r="E659" s="65" t="str">
        <f>IF('Data Entry'!AB662="Benethamine benzylpenicillin",0.65,IF('Data Entry'!AB662="Benzathine benzylpenicillin",0.74,IF('Data Entry'!AB662="Cefapirin benzathine",0.41,IF('Data Entry'!AB662="Cefalexin benzathine",0.36,IF('Data Entry'!AB662="Cloxacillin benzathine",0.43,IF('Data Entry'!AB662="Oxacillin benzathine",0.69,IF('Data Entry'!AB662="","","No aplica")))))))</f>
        <v/>
      </c>
      <c r="F659" s="65" t="str">
        <f>IF('Data Entry'!AG662="Benethamine benzylpenicillin",0.65,IF('Data Entry'!AG662="Benzathine benzylpenicillin",0.74,IF('Data Entry'!AG662="Cefapirin benzathine",0.41,IF('Data Entry'!AG662="Cefalexin benzathine",0.36,IF('Data Entry'!AG662="Cloxacillin benzathine",0.43,IF('Data Entry'!AG662="Oxacillin benzathine",0.69,IF('Data Entry'!AG662="","","No aplica")))))))</f>
        <v/>
      </c>
      <c r="G659" s="65" t="str">
        <f>IF('Data Entry'!AJ662="Benethamine benzylpenicillin",0.65,IF('Data Entry'!AJ662="Benzathine benzylpenicillin",0.74,IF('Data Entry'!AJ662="Cefapirin benzathine",0.41,IF('Data Entry'!AJ662="Cefalexin benzathine",0.36,IF('Data Entry'!AJ662="Cloxacillin benzathine",0.43,IF('Data Entry'!AJ662="Oxacillin benzathine",0.69,IF('Data Entry'!AJ662="","","No aplica")))))))</f>
        <v/>
      </c>
      <c r="H659" s="65" t="str">
        <f>IF('Data Entry'!AM662="Benethamine benzylpenicillin",0.65,IF('Data Entry'!AM662="Benzathine benzylpenicillin",0.74,IF('Data Entry'!AM662="Cefapirin benzathine",0.41,IF('Data Entry'!AM662="Cefalexin benzathine",0.36,IF('Data Entry'!AM662="Cloxacillin benzathine",0.43,IF('Data Entry'!AM662="Oxacillin benzathine",0.69,IF('Data Entry'!AM662="","","No aplica")))))))</f>
        <v/>
      </c>
    </row>
    <row r="660" spans="5:8">
      <c r="E660" s="65" t="str">
        <f>IF('Data Entry'!AB663="Benethamine benzylpenicillin",0.65,IF('Data Entry'!AB663="Benzathine benzylpenicillin",0.74,IF('Data Entry'!AB663="Cefapirin benzathine",0.41,IF('Data Entry'!AB663="Cefalexin benzathine",0.36,IF('Data Entry'!AB663="Cloxacillin benzathine",0.43,IF('Data Entry'!AB663="Oxacillin benzathine",0.69,IF('Data Entry'!AB663="","","No aplica")))))))</f>
        <v/>
      </c>
      <c r="F660" s="65" t="str">
        <f>IF('Data Entry'!AG663="Benethamine benzylpenicillin",0.65,IF('Data Entry'!AG663="Benzathine benzylpenicillin",0.74,IF('Data Entry'!AG663="Cefapirin benzathine",0.41,IF('Data Entry'!AG663="Cefalexin benzathine",0.36,IF('Data Entry'!AG663="Cloxacillin benzathine",0.43,IF('Data Entry'!AG663="Oxacillin benzathine",0.69,IF('Data Entry'!AG663="","","No aplica")))))))</f>
        <v/>
      </c>
      <c r="G660" s="65" t="str">
        <f>IF('Data Entry'!AJ663="Benethamine benzylpenicillin",0.65,IF('Data Entry'!AJ663="Benzathine benzylpenicillin",0.74,IF('Data Entry'!AJ663="Cefapirin benzathine",0.41,IF('Data Entry'!AJ663="Cefalexin benzathine",0.36,IF('Data Entry'!AJ663="Cloxacillin benzathine",0.43,IF('Data Entry'!AJ663="Oxacillin benzathine",0.69,IF('Data Entry'!AJ663="","","No aplica")))))))</f>
        <v/>
      </c>
      <c r="H660" s="65" t="str">
        <f>IF('Data Entry'!AM663="Benethamine benzylpenicillin",0.65,IF('Data Entry'!AM663="Benzathine benzylpenicillin",0.74,IF('Data Entry'!AM663="Cefapirin benzathine",0.41,IF('Data Entry'!AM663="Cefalexin benzathine",0.36,IF('Data Entry'!AM663="Cloxacillin benzathine",0.43,IF('Data Entry'!AM663="Oxacillin benzathine",0.69,IF('Data Entry'!AM663="","","No aplica")))))))</f>
        <v/>
      </c>
    </row>
    <row r="661" spans="5:8">
      <c r="E661" s="65" t="str">
        <f>IF('Data Entry'!AB664="Benethamine benzylpenicillin",0.65,IF('Data Entry'!AB664="Benzathine benzylpenicillin",0.74,IF('Data Entry'!AB664="Cefapirin benzathine",0.41,IF('Data Entry'!AB664="Cefalexin benzathine",0.36,IF('Data Entry'!AB664="Cloxacillin benzathine",0.43,IF('Data Entry'!AB664="Oxacillin benzathine",0.69,IF('Data Entry'!AB664="","","No aplica")))))))</f>
        <v/>
      </c>
      <c r="F661" s="65" t="str">
        <f>IF('Data Entry'!AG664="Benethamine benzylpenicillin",0.65,IF('Data Entry'!AG664="Benzathine benzylpenicillin",0.74,IF('Data Entry'!AG664="Cefapirin benzathine",0.41,IF('Data Entry'!AG664="Cefalexin benzathine",0.36,IF('Data Entry'!AG664="Cloxacillin benzathine",0.43,IF('Data Entry'!AG664="Oxacillin benzathine",0.69,IF('Data Entry'!AG664="","","No aplica")))))))</f>
        <v/>
      </c>
      <c r="G661" s="65" t="str">
        <f>IF('Data Entry'!AJ664="Benethamine benzylpenicillin",0.65,IF('Data Entry'!AJ664="Benzathine benzylpenicillin",0.74,IF('Data Entry'!AJ664="Cefapirin benzathine",0.41,IF('Data Entry'!AJ664="Cefalexin benzathine",0.36,IF('Data Entry'!AJ664="Cloxacillin benzathine",0.43,IF('Data Entry'!AJ664="Oxacillin benzathine",0.69,IF('Data Entry'!AJ664="","","No aplica")))))))</f>
        <v/>
      </c>
      <c r="H661" s="65" t="str">
        <f>IF('Data Entry'!AM664="Benethamine benzylpenicillin",0.65,IF('Data Entry'!AM664="Benzathine benzylpenicillin",0.74,IF('Data Entry'!AM664="Cefapirin benzathine",0.41,IF('Data Entry'!AM664="Cefalexin benzathine",0.36,IF('Data Entry'!AM664="Cloxacillin benzathine",0.43,IF('Data Entry'!AM664="Oxacillin benzathine",0.69,IF('Data Entry'!AM664="","","No aplica")))))))</f>
        <v/>
      </c>
    </row>
    <row r="662" spans="5:8">
      <c r="E662" s="65" t="str">
        <f>IF('Data Entry'!AB665="Benethamine benzylpenicillin",0.65,IF('Data Entry'!AB665="Benzathine benzylpenicillin",0.74,IF('Data Entry'!AB665="Cefapirin benzathine",0.41,IF('Data Entry'!AB665="Cefalexin benzathine",0.36,IF('Data Entry'!AB665="Cloxacillin benzathine",0.43,IF('Data Entry'!AB665="Oxacillin benzathine",0.69,IF('Data Entry'!AB665="","","No aplica")))))))</f>
        <v/>
      </c>
      <c r="F662" s="65" t="str">
        <f>IF('Data Entry'!AG665="Benethamine benzylpenicillin",0.65,IF('Data Entry'!AG665="Benzathine benzylpenicillin",0.74,IF('Data Entry'!AG665="Cefapirin benzathine",0.41,IF('Data Entry'!AG665="Cefalexin benzathine",0.36,IF('Data Entry'!AG665="Cloxacillin benzathine",0.43,IF('Data Entry'!AG665="Oxacillin benzathine",0.69,IF('Data Entry'!AG665="","","No aplica")))))))</f>
        <v/>
      </c>
      <c r="G662" s="65" t="str">
        <f>IF('Data Entry'!AJ665="Benethamine benzylpenicillin",0.65,IF('Data Entry'!AJ665="Benzathine benzylpenicillin",0.74,IF('Data Entry'!AJ665="Cefapirin benzathine",0.41,IF('Data Entry'!AJ665="Cefalexin benzathine",0.36,IF('Data Entry'!AJ665="Cloxacillin benzathine",0.43,IF('Data Entry'!AJ665="Oxacillin benzathine",0.69,IF('Data Entry'!AJ665="","","No aplica")))))))</f>
        <v/>
      </c>
      <c r="H662" s="65" t="str">
        <f>IF('Data Entry'!AM665="Benethamine benzylpenicillin",0.65,IF('Data Entry'!AM665="Benzathine benzylpenicillin",0.74,IF('Data Entry'!AM665="Cefapirin benzathine",0.41,IF('Data Entry'!AM665="Cefalexin benzathine",0.36,IF('Data Entry'!AM665="Cloxacillin benzathine",0.43,IF('Data Entry'!AM665="Oxacillin benzathine",0.69,IF('Data Entry'!AM665="","","No aplica")))))))</f>
        <v/>
      </c>
    </row>
    <row r="663" spans="5:8">
      <c r="E663" s="65" t="str">
        <f>IF('Data Entry'!AB666="Benethamine benzylpenicillin",0.65,IF('Data Entry'!AB666="Benzathine benzylpenicillin",0.74,IF('Data Entry'!AB666="Cefapirin benzathine",0.41,IF('Data Entry'!AB666="Cefalexin benzathine",0.36,IF('Data Entry'!AB666="Cloxacillin benzathine",0.43,IF('Data Entry'!AB666="Oxacillin benzathine",0.69,IF('Data Entry'!AB666="","","No aplica")))))))</f>
        <v/>
      </c>
      <c r="F663" s="65" t="str">
        <f>IF('Data Entry'!AG666="Benethamine benzylpenicillin",0.65,IF('Data Entry'!AG666="Benzathine benzylpenicillin",0.74,IF('Data Entry'!AG666="Cefapirin benzathine",0.41,IF('Data Entry'!AG666="Cefalexin benzathine",0.36,IF('Data Entry'!AG666="Cloxacillin benzathine",0.43,IF('Data Entry'!AG666="Oxacillin benzathine",0.69,IF('Data Entry'!AG666="","","No aplica")))))))</f>
        <v/>
      </c>
      <c r="G663" s="65" t="str">
        <f>IF('Data Entry'!AJ666="Benethamine benzylpenicillin",0.65,IF('Data Entry'!AJ666="Benzathine benzylpenicillin",0.74,IF('Data Entry'!AJ666="Cefapirin benzathine",0.41,IF('Data Entry'!AJ666="Cefalexin benzathine",0.36,IF('Data Entry'!AJ666="Cloxacillin benzathine",0.43,IF('Data Entry'!AJ666="Oxacillin benzathine",0.69,IF('Data Entry'!AJ666="","","No aplica")))))))</f>
        <v/>
      </c>
      <c r="H663" s="65" t="str">
        <f>IF('Data Entry'!AM666="Benethamine benzylpenicillin",0.65,IF('Data Entry'!AM666="Benzathine benzylpenicillin",0.74,IF('Data Entry'!AM666="Cefapirin benzathine",0.41,IF('Data Entry'!AM666="Cefalexin benzathine",0.36,IF('Data Entry'!AM666="Cloxacillin benzathine",0.43,IF('Data Entry'!AM666="Oxacillin benzathine",0.69,IF('Data Entry'!AM666="","","No aplica")))))))</f>
        <v/>
      </c>
    </row>
    <row r="664" spans="5:8">
      <c r="E664" s="65" t="str">
        <f>IF('Data Entry'!AB667="Benethamine benzylpenicillin",0.65,IF('Data Entry'!AB667="Benzathine benzylpenicillin",0.74,IF('Data Entry'!AB667="Cefapirin benzathine",0.41,IF('Data Entry'!AB667="Cefalexin benzathine",0.36,IF('Data Entry'!AB667="Cloxacillin benzathine",0.43,IF('Data Entry'!AB667="Oxacillin benzathine",0.69,IF('Data Entry'!AB667="","","No aplica")))))))</f>
        <v/>
      </c>
      <c r="F664" s="65" t="str">
        <f>IF('Data Entry'!AG667="Benethamine benzylpenicillin",0.65,IF('Data Entry'!AG667="Benzathine benzylpenicillin",0.74,IF('Data Entry'!AG667="Cefapirin benzathine",0.41,IF('Data Entry'!AG667="Cefalexin benzathine",0.36,IF('Data Entry'!AG667="Cloxacillin benzathine",0.43,IF('Data Entry'!AG667="Oxacillin benzathine",0.69,IF('Data Entry'!AG667="","","No aplica")))))))</f>
        <v/>
      </c>
      <c r="G664" s="65" t="str">
        <f>IF('Data Entry'!AJ667="Benethamine benzylpenicillin",0.65,IF('Data Entry'!AJ667="Benzathine benzylpenicillin",0.74,IF('Data Entry'!AJ667="Cefapirin benzathine",0.41,IF('Data Entry'!AJ667="Cefalexin benzathine",0.36,IF('Data Entry'!AJ667="Cloxacillin benzathine",0.43,IF('Data Entry'!AJ667="Oxacillin benzathine",0.69,IF('Data Entry'!AJ667="","","No aplica")))))))</f>
        <v/>
      </c>
      <c r="H664" s="65" t="str">
        <f>IF('Data Entry'!AM667="Benethamine benzylpenicillin",0.65,IF('Data Entry'!AM667="Benzathine benzylpenicillin",0.74,IF('Data Entry'!AM667="Cefapirin benzathine",0.41,IF('Data Entry'!AM667="Cefalexin benzathine",0.36,IF('Data Entry'!AM667="Cloxacillin benzathine",0.43,IF('Data Entry'!AM667="Oxacillin benzathine",0.69,IF('Data Entry'!AM667="","","No aplica")))))))</f>
        <v/>
      </c>
    </row>
    <row r="665" spans="5:8">
      <c r="E665" s="65" t="str">
        <f>IF('Data Entry'!AB668="Benethamine benzylpenicillin",0.65,IF('Data Entry'!AB668="Benzathine benzylpenicillin",0.74,IF('Data Entry'!AB668="Cefapirin benzathine",0.41,IF('Data Entry'!AB668="Cefalexin benzathine",0.36,IF('Data Entry'!AB668="Cloxacillin benzathine",0.43,IF('Data Entry'!AB668="Oxacillin benzathine",0.69,IF('Data Entry'!AB668="","","No aplica")))))))</f>
        <v/>
      </c>
      <c r="F665" s="65" t="str">
        <f>IF('Data Entry'!AG668="Benethamine benzylpenicillin",0.65,IF('Data Entry'!AG668="Benzathine benzylpenicillin",0.74,IF('Data Entry'!AG668="Cefapirin benzathine",0.41,IF('Data Entry'!AG668="Cefalexin benzathine",0.36,IF('Data Entry'!AG668="Cloxacillin benzathine",0.43,IF('Data Entry'!AG668="Oxacillin benzathine",0.69,IF('Data Entry'!AG668="","","No aplica")))))))</f>
        <v/>
      </c>
      <c r="G665" s="65" t="str">
        <f>IF('Data Entry'!AJ668="Benethamine benzylpenicillin",0.65,IF('Data Entry'!AJ668="Benzathine benzylpenicillin",0.74,IF('Data Entry'!AJ668="Cefapirin benzathine",0.41,IF('Data Entry'!AJ668="Cefalexin benzathine",0.36,IF('Data Entry'!AJ668="Cloxacillin benzathine",0.43,IF('Data Entry'!AJ668="Oxacillin benzathine",0.69,IF('Data Entry'!AJ668="","","No aplica")))))))</f>
        <v/>
      </c>
      <c r="H665" s="65" t="str">
        <f>IF('Data Entry'!AM668="Benethamine benzylpenicillin",0.65,IF('Data Entry'!AM668="Benzathine benzylpenicillin",0.74,IF('Data Entry'!AM668="Cefapirin benzathine",0.41,IF('Data Entry'!AM668="Cefalexin benzathine",0.36,IF('Data Entry'!AM668="Cloxacillin benzathine",0.43,IF('Data Entry'!AM668="Oxacillin benzathine",0.69,IF('Data Entry'!AM668="","","No aplica")))))))</f>
        <v/>
      </c>
    </row>
    <row r="666" spans="5:8">
      <c r="E666" s="65" t="str">
        <f>IF('Data Entry'!AB669="Benethamine benzylpenicillin",0.65,IF('Data Entry'!AB669="Benzathine benzylpenicillin",0.74,IF('Data Entry'!AB669="Cefapirin benzathine",0.41,IF('Data Entry'!AB669="Cefalexin benzathine",0.36,IF('Data Entry'!AB669="Cloxacillin benzathine",0.43,IF('Data Entry'!AB669="Oxacillin benzathine",0.69,IF('Data Entry'!AB669="","","No aplica")))))))</f>
        <v/>
      </c>
      <c r="F666" s="65" t="str">
        <f>IF('Data Entry'!AG669="Benethamine benzylpenicillin",0.65,IF('Data Entry'!AG669="Benzathine benzylpenicillin",0.74,IF('Data Entry'!AG669="Cefapirin benzathine",0.41,IF('Data Entry'!AG669="Cefalexin benzathine",0.36,IF('Data Entry'!AG669="Cloxacillin benzathine",0.43,IF('Data Entry'!AG669="Oxacillin benzathine",0.69,IF('Data Entry'!AG669="","","No aplica")))))))</f>
        <v/>
      </c>
      <c r="G666" s="65" t="str">
        <f>IF('Data Entry'!AJ669="Benethamine benzylpenicillin",0.65,IF('Data Entry'!AJ669="Benzathine benzylpenicillin",0.74,IF('Data Entry'!AJ669="Cefapirin benzathine",0.41,IF('Data Entry'!AJ669="Cefalexin benzathine",0.36,IF('Data Entry'!AJ669="Cloxacillin benzathine",0.43,IF('Data Entry'!AJ669="Oxacillin benzathine",0.69,IF('Data Entry'!AJ669="","","No aplica")))))))</f>
        <v/>
      </c>
      <c r="H666" s="65" t="str">
        <f>IF('Data Entry'!AM669="Benethamine benzylpenicillin",0.65,IF('Data Entry'!AM669="Benzathine benzylpenicillin",0.74,IF('Data Entry'!AM669="Cefapirin benzathine",0.41,IF('Data Entry'!AM669="Cefalexin benzathine",0.36,IF('Data Entry'!AM669="Cloxacillin benzathine",0.43,IF('Data Entry'!AM669="Oxacillin benzathine",0.69,IF('Data Entry'!AM669="","","No aplica")))))))</f>
        <v/>
      </c>
    </row>
    <row r="667" spans="5:8">
      <c r="E667" s="65" t="str">
        <f>IF('Data Entry'!AB670="Benethamine benzylpenicillin",0.65,IF('Data Entry'!AB670="Benzathine benzylpenicillin",0.74,IF('Data Entry'!AB670="Cefapirin benzathine",0.41,IF('Data Entry'!AB670="Cefalexin benzathine",0.36,IF('Data Entry'!AB670="Cloxacillin benzathine",0.43,IF('Data Entry'!AB670="Oxacillin benzathine",0.69,IF('Data Entry'!AB670="","","No aplica")))))))</f>
        <v/>
      </c>
      <c r="F667" s="65" t="str">
        <f>IF('Data Entry'!AG670="Benethamine benzylpenicillin",0.65,IF('Data Entry'!AG670="Benzathine benzylpenicillin",0.74,IF('Data Entry'!AG670="Cefapirin benzathine",0.41,IF('Data Entry'!AG670="Cefalexin benzathine",0.36,IF('Data Entry'!AG670="Cloxacillin benzathine",0.43,IF('Data Entry'!AG670="Oxacillin benzathine",0.69,IF('Data Entry'!AG670="","","No aplica")))))))</f>
        <v/>
      </c>
      <c r="G667" s="65" t="str">
        <f>IF('Data Entry'!AJ670="Benethamine benzylpenicillin",0.65,IF('Data Entry'!AJ670="Benzathine benzylpenicillin",0.74,IF('Data Entry'!AJ670="Cefapirin benzathine",0.41,IF('Data Entry'!AJ670="Cefalexin benzathine",0.36,IF('Data Entry'!AJ670="Cloxacillin benzathine",0.43,IF('Data Entry'!AJ670="Oxacillin benzathine",0.69,IF('Data Entry'!AJ670="","","No aplica")))))))</f>
        <v/>
      </c>
      <c r="H667" s="65" t="str">
        <f>IF('Data Entry'!AM670="Benethamine benzylpenicillin",0.65,IF('Data Entry'!AM670="Benzathine benzylpenicillin",0.74,IF('Data Entry'!AM670="Cefapirin benzathine",0.41,IF('Data Entry'!AM670="Cefalexin benzathine",0.36,IF('Data Entry'!AM670="Cloxacillin benzathine",0.43,IF('Data Entry'!AM670="Oxacillin benzathine",0.69,IF('Data Entry'!AM670="","","No aplica")))))))</f>
        <v/>
      </c>
    </row>
    <row r="668" spans="5:8">
      <c r="E668" s="65" t="str">
        <f>IF('Data Entry'!AB671="Benethamine benzylpenicillin",0.65,IF('Data Entry'!AB671="Benzathine benzylpenicillin",0.74,IF('Data Entry'!AB671="Cefapirin benzathine",0.41,IF('Data Entry'!AB671="Cefalexin benzathine",0.36,IF('Data Entry'!AB671="Cloxacillin benzathine",0.43,IF('Data Entry'!AB671="Oxacillin benzathine",0.69,IF('Data Entry'!AB671="","","No aplica")))))))</f>
        <v/>
      </c>
      <c r="F668" s="65" t="str">
        <f>IF('Data Entry'!AG671="Benethamine benzylpenicillin",0.65,IF('Data Entry'!AG671="Benzathine benzylpenicillin",0.74,IF('Data Entry'!AG671="Cefapirin benzathine",0.41,IF('Data Entry'!AG671="Cefalexin benzathine",0.36,IF('Data Entry'!AG671="Cloxacillin benzathine",0.43,IF('Data Entry'!AG671="Oxacillin benzathine",0.69,IF('Data Entry'!AG671="","","No aplica")))))))</f>
        <v/>
      </c>
      <c r="G668" s="65" t="str">
        <f>IF('Data Entry'!AJ671="Benethamine benzylpenicillin",0.65,IF('Data Entry'!AJ671="Benzathine benzylpenicillin",0.74,IF('Data Entry'!AJ671="Cefapirin benzathine",0.41,IF('Data Entry'!AJ671="Cefalexin benzathine",0.36,IF('Data Entry'!AJ671="Cloxacillin benzathine",0.43,IF('Data Entry'!AJ671="Oxacillin benzathine",0.69,IF('Data Entry'!AJ671="","","No aplica")))))))</f>
        <v/>
      </c>
      <c r="H668" s="65" t="str">
        <f>IF('Data Entry'!AM671="Benethamine benzylpenicillin",0.65,IF('Data Entry'!AM671="Benzathine benzylpenicillin",0.74,IF('Data Entry'!AM671="Cefapirin benzathine",0.41,IF('Data Entry'!AM671="Cefalexin benzathine",0.36,IF('Data Entry'!AM671="Cloxacillin benzathine",0.43,IF('Data Entry'!AM671="Oxacillin benzathine",0.69,IF('Data Entry'!AM671="","","No aplica")))))))</f>
        <v/>
      </c>
    </row>
    <row r="669" spans="5:8">
      <c r="E669" s="65" t="str">
        <f>IF('Data Entry'!AB672="Benethamine benzylpenicillin",0.65,IF('Data Entry'!AB672="Benzathine benzylpenicillin",0.74,IF('Data Entry'!AB672="Cefapirin benzathine",0.41,IF('Data Entry'!AB672="Cefalexin benzathine",0.36,IF('Data Entry'!AB672="Cloxacillin benzathine",0.43,IF('Data Entry'!AB672="Oxacillin benzathine",0.69,IF('Data Entry'!AB672="","","No aplica")))))))</f>
        <v/>
      </c>
      <c r="F669" s="65" t="str">
        <f>IF('Data Entry'!AG672="Benethamine benzylpenicillin",0.65,IF('Data Entry'!AG672="Benzathine benzylpenicillin",0.74,IF('Data Entry'!AG672="Cefapirin benzathine",0.41,IF('Data Entry'!AG672="Cefalexin benzathine",0.36,IF('Data Entry'!AG672="Cloxacillin benzathine",0.43,IF('Data Entry'!AG672="Oxacillin benzathine",0.69,IF('Data Entry'!AG672="","","No aplica")))))))</f>
        <v/>
      </c>
      <c r="G669" s="65" t="str">
        <f>IF('Data Entry'!AJ672="Benethamine benzylpenicillin",0.65,IF('Data Entry'!AJ672="Benzathine benzylpenicillin",0.74,IF('Data Entry'!AJ672="Cefapirin benzathine",0.41,IF('Data Entry'!AJ672="Cefalexin benzathine",0.36,IF('Data Entry'!AJ672="Cloxacillin benzathine",0.43,IF('Data Entry'!AJ672="Oxacillin benzathine",0.69,IF('Data Entry'!AJ672="","","No aplica")))))))</f>
        <v/>
      </c>
      <c r="H669" s="65" t="str">
        <f>IF('Data Entry'!AM672="Benethamine benzylpenicillin",0.65,IF('Data Entry'!AM672="Benzathine benzylpenicillin",0.74,IF('Data Entry'!AM672="Cefapirin benzathine",0.41,IF('Data Entry'!AM672="Cefalexin benzathine",0.36,IF('Data Entry'!AM672="Cloxacillin benzathine",0.43,IF('Data Entry'!AM672="Oxacillin benzathine",0.69,IF('Data Entry'!AM672="","","No aplica")))))))</f>
        <v/>
      </c>
    </row>
    <row r="670" spans="5:8">
      <c r="E670" s="65" t="str">
        <f>IF('Data Entry'!AB673="Benethamine benzylpenicillin",0.65,IF('Data Entry'!AB673="Benzathine benzylpenicillin",0.74,IF('Data Entry'!AB673="Cefapirin benzathine",0.41,IF('Data Entry'!AB673="Cefalexin benzathine",0.36,IF('Data Entry'!AB673="Cloxacillin benzathine",0.43,IF('Data Entry'!AB673="Oxacillin benzathine",0.69,IF('Data Entry'!AB673="","","No aplica")))))))</f>
        <v/>
      </c>
      <c r="F670" s="65" t="str">
        <f>IF('Data Entry'!AG673="Benethamine benzylpenicillin",0.65,IF('Data Entry'!AG673="Benzathine benzylpenicillin",0.74,IF('Data Entry'!AG673="Cefapirin benzathine",0.41,IF('Data Entry'!AG673="Cefalexin benzathine",0.36,IF('Data Entry'!AG673="Cloxacillin benzathine",0.43,IF('Data Entry'!AG673="Oxacillin benzathine",0.69,IF('Data Entry'!AG673="","","No aplica")))))))</f>
        <v/>
      </c>
      <c r="G670" s="65" t="str">
        <f>IF('Data Entry'!AJ673="Benethamine benzylpenicillin",0.65,IF('Data Entry'!AJ673="Benzathine benzylpenicillin",0.74,IF('Data Entry'!AJ673="Cefapirin benzathine",0.41,IF('Data Entry'!AJ673="Cefalexin benzathine",0.36,IF('Data Entry'!AJ673="Cloxacillin benzathine",0.43,IF('Data Entry'!AJ673="Oxacillin benzathine",0.69,IF('Data Entry'!AJ673="","","No aplica")))))))</f>
        <v/>
      </c>
      <c r="H670" s="65" t="str">
        <f>IF('Data Entry'!AM673="Benethamine benzylpenicillin",0.65,IF('Data Entry'!AM673="Benzathine benzylpenicillin",0.74,IF('Data Entry'!AM673="Cefapirin benzathine",0.41,IF('Data Entry'!AM673="Cefalexin benzathine",0.36,IF('Data Entry'!AM673="Cloxacillin benzathine",0.43,IF('Data Entry'!AM673="Oxacillin benzathine",0.69,IF('Data Entry'!AM673="","","No aplica")))))))</f>
        <v/>
      </c>
    </row>
    <row r="671" spans="5:8">
      <c r="E671" s="65" t="str">
        <f>IF('Data Entry'!AB674="Benethamine benzylpenicillin",0.65,IF('Data Entry'!AB674="Benzathine benzylpenicillin",0.74,IF('Data Entry'!AB674="Cefapirin benzathine",0.41,IF('Data Entry'!AB674="Cefalexin benzathine",0.36,IF('Data Entry'!AB674="Cloxacillin benzathine",0.43,IF('Data Entry'!AB674="Oxacillin benzathine",0.69,IF('Data Entry'!AB674="","","No aplica")))))))</f>
        <v/>
      </c>
      <c r="F671" s="65" t="str">
        <f>IF('Data Entry'!AG674="Benethamine benzylpenicillin",0.65,IF('Data Entry'!AG674="Benzathine benzylpenicillin",0.74,IF('Data Entry'!AG674="Cefapirin benzathine",0.41,IF('Data Entry'!AG674="Cefalexin benzathine",0.36,IF('Data Entry'!AG674="Cloxacillin benzathine",0.43,IF('Data Entry'!AG674="Oxacillin benzathine",0.69,IF('Data Entry'!AG674="","","No aplica")))))))</f>
        <v/>
      </c>
      <c r="G671" s="65" t="str">
        <f>IF('Data Entry'!AJ674="Benethamine benzylpenicillin",0.65,IF('Data Entry'!AJ674="Benzathine benzylpenicillin",0.74,IF('Data Entry'!AJ674="Cefapirin benzathine",0.41,IF('Data Entry'!AJ674="Cefalexin benzathine",0.36,IF('Data Entry'!AJ674="Cloxacillin benzathine",0.43,IF('Data Entry'!AJ674="Oxacillin benzathine",0.69,IF('Data Entry'!AJ674="","","No aplica")))))))</f>
        <v/>
      </c>
      <c r="H671" s="65" t="str">
        <f>IF('Data Entry'!AM674="Benethamine benzylpenicillin",0.65,IF('Data Entry'!AM674="Benzathine benzylpenicillin",0.74,IF('Data Entry'!AM674="Cefapirin benzathine",0.41,IF('Data Entry'!AM674="Cefalexin benzathine",0.36,IF('Data Entry'!AM674="Cloxacillin benzathine",0.43,IF('Data Entry'!AM674="Oxacillin benzathine",0.69,IF('Data Entry'!AM674="","","No aplica")))))))</f>
        <v/>
      </c>
    </row>
    <row r="672" spans="5:8">
      <c r="E672" s="65" t="str">
        <f>IF('Data Entry'!AB675="Benethamine benzylpenicillin",0.65,IF('Data Entry'!AB675="Benzathine benzylpenicillin",0.74,IF('Data Entry'!AB675="Cefapirin benzathine",0.41,IF('Data Entry'!AB675="Cefalexin benzathine",0.36,IF('Data Entry'!AB675="Cloxacillin benzathine",0.43,IF('Data Entry'!AB675="Oxacillin benzathine",0.69,IF('Data Entry'!AB675="","","No aplica")))))))</f>
        <v/>
      </c>
      <c r="F672" s="65" t="str">
        <f>IF('Data Entry'!AG675="Benethamine benzylpenicillin",0.65,IF('Data Entry'!AG675="Benzathine benzylpenicillin",0.74,IF('Data Entry'!AG675="Cefapirin benzathine",0.41,IF('Data Entry'!AG675="Cefalexin benzathine",0.36,IF('Data Entry'!AG675="Cloxacillin benzathine",0.43,IF('Data Entry'!AG675="Oxacillin benzathine",0.69,IF('Data Entry'!AG675="","","No aplica")))))))</f>
        <v/>
      </c>
      <c r="G672" s="65" t="str">
        <f>IF('Data Entry'!AJ675="Benethamine benzylpenicillin",0.65,IF('Data Entry'!AJ675="Benzathine benzylpenicillin",0.74,IF('Data Entry'!AJ675="Cefapirin benzathine",0.41,IF('Data Entry'!AJ675="Cefalexin benzathine",0.36,IF('Data Entry'!AJ675="Cloxacillin benzathine",0.43,IF('Data Entry'!AJ675="Oxacillin benzathine",0.69,IF('Data Entry'!AJ675="","","No aplica")))))))</f>
        <v/>
      </c>
      <c r="H672" s="65" t="str">
        <f>IF('Data Entry'!AM675="Benethamine benzylpenicillin",0.65,IF('Data Entry'!AM675="Benzathine benzylpenicillin",0.74,IF('Data Entry'!AM675="Cefapirin benzathine",0.41,IF('Data Entry'!AM675="Cefalexin benzathine",0.36,IF('Data Entry'!AM675="Cloxacillin benzathine",0.43,IF('Data Entry'!AM675="Oxacillin benzathine",0.69,IF('Data Entry'!AM675="","","No aplica")))))))</f>
        <v/>
      </c>
    </row>
    <row r="673" spans="5:8">
      <c r="E673" s="65" t="str">
        <f>IF('Data Entry'!AB676="Benethamine benzylpenicillin",0.65,IF('Data Entry'!AB676="Benzathine benzylpenicillin",0.74,IF('Data Entry'!AB676="Cefapirin benzathine",0.41,IF('Data Entry'!AB676="Cefalexin benzathine",0.36,IF('Data Entry'!AB676="Cloxacillin benzathine",0.43,IF('Data Entry'!AB676="Oxacillin benzathine",0.69,IF('Data Entry'!AB676="","","No aplica")))))))</f>
        <v/>
      </c>
      <c r="F673" s="65" t="str">
        <f>IF('Data Entry'!AG676="Benethamine benzylpenicillin",0.65,IF('Data Entry'!AG676="Benzathine benzylpenicillin",0.74,IF('Data Entry'!AG676="Cefapirin benzathine",0.41,IF('Data Entry'!AG676="Cefalexin benzathine",0.36,IF('Data Entry'!AG676="Cloxacillin benzathine",0.43,IF('Data Entry'!AG676="Oxacillin benzathine",0.69,IF('Data Entry'!AG676="","","No aplica")))))))</f>
        <v/>
      </c>
      <c r="G673" s="65" t="str">
        <f>IF('Data Entry'!AJ676="Benethamine benzylpenicillin",0.65,IF('Data Entry'!AJ676="Benzathine benzylpenicillin",0.74,IF('Data Entry'!AJ676="Cefapirin benzathine",0.41,IF('Data Entry'!AJ676="Cefalexin benzathine",0.36,IF('Data Entry'!AJ676="Cloxacillin benzathine",0.43,IF('Data Entry'!AJ676="Oxacillin benzathine",0.69,IF('Data Entry'!AJ676="","","No aplica")))))))</f>
        <v/>
      </c>
      <c r="H673" s="65" t="str">
        <f>IF('Data Entry'!AM676="Benethamine benzylpenicillin",0.65,IF('Data Entry'!AM676="Benzathine benzylpenicillin",0.74,IF('Data Entry'!AM676="Cefapirin benzathine",0.41,IF('Data Entry'!AM676="Cefalexin benzathine",0.36,IF('Data Entry'!AM676="Cloxacillin benzathine",0.43,IF('Data Entry'!AM676="Oxacillin benzathine",0.69,IF('Data Entry'!AM676="","","No aplica")))))))</f>
        <v/>
      </c>
    </row>
    <row r="674" spans="5:8">
      <c r="E674" s="65" t="str">
        <f>IF('Data Entry'!AB677="Benethamine benzylpenicillin",0.65,IF('Data Entry'!AB677="Benzathine benzylpenicillin",0.74,IF('Data Entry'!AB677="Cefapirin benzathine",0.41,IF('Data Entry'!AB677="Cefalexin benzathine",0.36,IF('Data Entry'!AB677="Cloxacillin benzathine",0.43,IF('Data Entry'!AB677="Oxacillin benzathine",0.69,IF('Data Entry'!AB677="","","No aplica")))))))</f>
        <v/>
      </c>
      <c r="F674" s="65" t="str">
        <f>IF('Data Entry'!AG677="Benethamine benzylpenicillin",0.65,IF('Data Entry'!AG677="Benzathine benzylpenicillin",0.74,IF('Data Entry'!AG677="Cefapirin benzathine",0.41,IF('Data Entry'!AG677="Cefalexin benzathine",0.36,IF('Data Entry'!AG677="Cloxacillin benzathine",0.43,IF('Data Entry'!AG677="Oxacillin benzathine",0.69,IF('Data Entry'!AG677="","","No aplica")))))))</f>
        <v/>
      </c>
      <c r="G674" s="65" t="str">
        <f>IF('Data Entry'!AJ677="Benethamine benzylpenicillin",0.65,IF('Data Entry'!AJ677="Benzathine benzylpenicillin",0.74,IF('Data Entry'!AJ677="Cefapirin benzathine",0.41,IF('Data Entry'!AJ677="Cefalexin benzathine",0.36,IF('Data Entry'!AJ677="Cloxacillin benzathine",0.43,IF('Data Entry'!AJ677="Oxacillin benzathine",0.69,IF('Data Entry'!AJ677="","","No aplica")))))))</f>
        <v/>
      </c>
      <c r="H674" s="65" t="str">
        <f>IF('Data Entry'!AM677="Benethamine benzylpenicillin",0.65,IF('Data Entry'!AM677="Benzathine benzylpenicillin",0.74,IF('Data Entry'!AM677="Cefapirin benzathine",0.41,IF('Data Entry'!AM677="Cefalexin benzathine",0.36,IF('Data Entry'!AM677="Cloxacillin benzathine",0.43,IF('Data Entry'!AM677="Oxacillin benzathine",0.69,IF('Data Entry'!AM677="","","No aplica")))))))</f>
        <v/>
      </c>
    </row>
    <row r="675" spans="5:8">
      <c r="E675" s="65" t="str">
        <f>IF('Data Entry'!AB678="Benethamine benzylpenicillin",0.65,IF('Data Entry'!AB678="Benzathine benzylpenicillin",0.74,IF('Data Entry'!AB678="Cefapirin benzathine",0.41,IF('Data Entry'!AB678="Cefalexin benzathine",0.36,IF('Data Entry'!AB678="Cloxacillin benzathine",0.43,IF('Data Entry'!AB678="Oxacillin benzathine",0.69,IF('Data Entry'!AB678="","","No aplica")))))))</f>
        <v/>
      </c>
      <c r="F675" s="65" t="str">
        <f>IF('Data Entry'!AG678="Benethamine benzylpenicillin",0.65,IF('Data Entry'!AG678="Benzathine benzylpenicillin",0.74,IF('Data Entry'!AG678="Cefapirin benzathine",0.41,IF('Data Entry'!AG678="Cefalexin benzathine",0.36,IF('Data Entry'!AG678="Cloxacillin benzathine",0.43,IF('Data Entry'!AG678="Oxacillin benzathine",0.69,IF('Data Entry'!AG678="","","No aplica")))))))</f>
        <v/>
      </c>
      <c r="G675" s="65" t="str">
        <f>IF('Data Entry'!AJ678="Benethamine benzylpenicillin",0.65,IF('Data Entry'!AJ678="Benzathine benzylpenicillin",0.74,IF('Data Entry'!AJ678="Cefapirin benzathine",0.41,IF('Data Entry'!AJ678="Cefalexin benzathine",0.36,IF('Data Entry'!AJ678="Cloxacillin benzathine",0.43,IF('Data Entry'!AJ678="Oxacillin benzathine",0.69,IF('Data Entry'!AJ678="","","No aplica")))))))</f>
        <v/>
      </c>
      <c r="H675" s="65" t="str">
        <f>IF('Data Entry'!AM678="Benethamine benzylpenicillin",0.65,IF('Data Entry'!AM678="Benzathine benzylpenicillin",0.74,IF('Data Entry'!AM678="Cefapirin benzathine",0.41,IF('Data Entry'!AM678="Cefalexin benzathine",0.36,IF('Data Entry'!AM678="Cloxacillin benzathine",0.43,IF('Data Entry'!AM678="Oxacillin benzathine",0.69,IF('Data Entry'!AM678="","","No aplica")))))))</f>
        <v/>
      </c>
    </row>
    <row r="676" spans="5:8">
      <c r="E676" s="65" t="str">
        <f>IF('Data Entry'!AB679="Benethamine benzylpenicillin",0.65,IF('Data Entry'!AB679="Benzathine benzylpenicillin",0.74,IF('Data Entry'!AB679="Cefapirin benzathine",0.41,IF('Data Entry'!AB679="Cefalexin benzathine",0.36,IF('Data Entry'!AB679="Cloxacillin benzathine",0.43,IF('Data Entry'!AB679="Oxacillin benzathine",0.69,IF('Data Entry'!AB679="","","No aplica")))))))</f>
        <v/>
      </c>
      <c r="F676" s="65" t="str">
        <f>IF('Data Entry'!AG679="Benethamine benzylpenicillin",0.65,IF('Data Entry'!AG679="Benzathine benzylpenicillin",0.74,IF('Data Entry'!AG679="Cefapirin benzathine",0.41,IF('Data Entry'!AG679="Cefalexin benzathine",0.36,IF('Data Entry'!AG679="Cloxacillin benzathine",0.43,IF('Data Entry'!AG679="Oxacillin benzathine",0.69,IF('Data Entry'!AG679="","","No aplica")))))))</f>
        <v/>
      </c>
      <c r="G676" s="65" t="str">
        <f>IF('Data Entry'!AJ679="Benethamine benzylpenicillin",0.65,IF('Data Entry'!AJ679="Benzathine benzylpenicillin",0.74,IF('Data Entry'!AJ679="Cefapirin benzathine",0.41,IF('Data Entry'!AJ679="Cefalexin benzathine",0.36,IF('Data Entry'!AJ679="Cloxacillin benzathine",0.43,IF('Data Entry'!AJ679="Oxacillin benzathine",0.69,IF('Data Entry'!AJ679="","","No aplica")))))))</f>
        <v/>
      </c>
      <c r="H676" s="65" t="str">
        <f>IF('Data Entry'!AM679="Benethamine benzylpenicillin",0.65,IF('Data Entry'!AM679="Benzathine benzylpenicillin",0.74,IF('Data Entry'!AM679="Cefapirin benzathine",0.41,IF('Data Entry'!AM679="Cefalexin benzathine",0.36,IF('Data Entry'!AM679="Cloxacillin benzathine",0.43,IF('Data Entry'!AM679="Oxacillin benzathine",0.69,IF('Data Entry'!AM679="","","No aplica")))))))</f>
        <v/>
      </c>
    </row>
    <row r="677" spans="5:8">
      <c r="E677" s="65" t="str">
        <f>IF('Data Entry'!AB680="Benethamine benzylpenicillin",0.65,IF('Data Entry'!AB680="Benzathine benzylpenicillin",0.74,IF('Data Entry'!AB680="Cefapirin benzathine",0.41,IF('Data Entry'!AB680="Cefalexin benzathine",0.36,IF('Data Entry'!AB680="Cloxacillin benzathine",0.43,IF('Data Entry'!AB680="Oxacillin benzathine",0.69,IF('Data Entry'!AB680="","","No aplica")))))))</f>
        <v/>
      </c>
      <c r="F677" s="65" t="str">
        <f>IF('Data Entry'!AG680="Benethamine benzylpenicillin",0.65,IF('Data Entry'!AG680="Benzathine benzylpenicillin",0.74,IF('Data Entry'!AG680="Cefapirin benzathine",0.41,IF('Data Entry'!AG680="Cefalexin benzathine",0.36,IF('Data Entry'!AG680="Cloxacillin benzathine",0.43,IF('Data Entry'!AG680="Oxacillin benzathine",0.69,IF('Data Entry'!AG680="","","No aplica")))))))</f>
        <v/>
      </c>
      <c r="G677" s="65" t="str">
        <f>IF('Data Entry'!AJ680="Benethamine benzylpenicillin",0.65,IF('Data Entry'!AJ680="Benzathine benzylpenicillin",0.74,IF('Data Entry'!AJ680="Cefapirin benzathine",0.41,IF('Data Entry'!AJ680="Cefalexin benzathine",0.36,IF('Data Entry'!AJ680="Cloxacillin benzathine",0.43,IF('Data Entry'!AJ680="Oxacillin benzathine",0.69,IF('Data Entry'!AJ680="","","No aplica")))))))</f>
        <v/>
      </c>
      <c r="H677" s="65" t="str">
        <f>IF('Data Entry'!AM680="Benethamine benzylpenicillin",0.65,IF('Data Entry'!AM680="Benzathine benzylpenicillin",0.74,IF('Data Entry'!AM680="Cefapirin benzathine",0.41,IF('Data Entry'!AM680="Cefalexin benzathine",0.36,IF('Data Entry'!AM680="Cloxacillin benzathine",0.43,IF('Data Entry'!AM680="Oxacillin benzathine",0.69,IF('Data Entry'!AM680="","","No aplica")))))))</f>
        <v/>
      </c>
    </row>
    <row r="678" spans="5:8">
      <c r="E678" s="65" t="str">
        <f>IF('Data Entry'!AB681="Benethamine benzylpenicillin",0.65,IF('Data Entry'!AB681="Benzathine benzylpenicillin",0.74,IF('Data Entry'!AB681="Cefapirin benzathine",0.41,IF('Data Entry'!AB681="Cefalexin benzathine",0.36,IF('Data Entry'!AB681="Cloxacillin benzathine",0.43,IF('Data Entry'!AB681="Oxacillin benzathine",0.69,IF('Data Entry'!AB681="","","No aplica")))))))</f>
        <v/>
      </c>
      <c r="F678" s="65" t="str">
        <f>IF('Data Entry'!AG681="Benethamine benzylpenicillin",0.65,IF('Data Entry'!AG681="Benzathine benzylpenicillin",0.74,IF('Data Entry'!AG681="Cefapirin benzathine",0.41,IF('Data Entry'!AG681="Cefalexin benzathine",0.36,IF('Data Entry'!AG681="Cloxacillin benzathine",0.43,IF('Data Entry'!AG681="Oxacillin benzathine",0.69,IF('Data Entry'!AG681="","","No aplica")))))))</f>
        <v/>
      </c>
      <c r="G678" s="65" t="str">
        <f>IF('Data Entry'!AJ681="Benethamine benzylpenicillin",0.65,IF('Data Entry'!AJ681="Benzathine benzylpenicillin",0.74,IF('Data Entry'!AJ681="Cefapirin benzathine",0.41,IF('Data Entry'!AJ681="Cefalexin benzathine",0.36,IF('Data Entry'!AJ681="Cloxacillin benzathine",0.43,IF('Data Entry'!AJ681="Oxacillin benzathine",0.69,IF('Data Entry'!AJ681="","","No aplica")))))))</f>
        <v/>
      </c>
      <c r="H678" s="65" t="str">
        <f>IF('Data Entry'!AM681="Benethamine benzylpenicillin",0.65,IF('Data Entry'!AM681="Benzathine benzylpenicillin",0.74,IF('Data Entry'!AM681="Cefapirin benzathine",0.41,IF('Data Entry'!AM681="Cefalexin benzathine",0.36,IF('Data Entry'!AM681="Cloxacillin benzathine",0.43,IF('Data Entry'!AM681="Oxacillin benzathine",0.69,IF('Data Entry'!AM681="","","No aplica")))))))</f>
        <v/>
      </c>
    </row>
    <row r="679" spans="5:8">
      <c r="E679" s="65" t="str">
        <f>IF('Data Entry'!AB682="Benethamine benzylpenicillin",0.65,IF('Data Entry'!AB682="Benzathine benzylpenicillin",0.74,IF('Data Entry'!AB682="Cefapirin benzathine",0.41,IF('Data Entry'!AB682="Cefalexin benzathine",0.36,IF('Data Entry'!AB682="Cloxacillin benzathine",0.43,IF('Data Entry'!AB682="Oxacillin benzathine",0.69,IF('Data Entry'!AB682="","","No aplica")))))))</f>
        <v/>
      </c>
      <c r="F679" s="65" t="str">
        <f>IF('Data Entry'!AG682="Benethamine benzylpenicillin",0.65,IF('Data Entry'!AG682="Benzathine benzylpenicillin",0.74,IF('Data Entry'!AG682="Cefapirin benzathine",0.41,IF('Data Entry'!AG682="Cefalexin benzathine",0.36,IF('Data Entry'!AG682="Cloxacillin benzathine",0.43,IF('Data Entry'!AG682="Oxacillin benzathine",0.69,IF('Data Entry'!AG682="","","No aplica")))))))</f>
        <v/>
      </c>
      <c r="G679" s="65" t="str">
        <f>IF('Data Entry'!AJ682="Benethamine benzylpenicillin",0.65,IF('Data Entry'!AJ682="Benzathine benzylpenicillin",0.74,IF('Data Entry'!AJ682="Cefapirin benzathine",0.41,IF('Data Entry'!AJ682="Cefalexin benzathine",0.36,IF('Data Entry'!AJ682="Cloxacillin benzathine",0.43,IF('Data Entry'!AJ682="Oxacillin benzathine",0.69,IF('Data Entry'!AJ682="","","No aplica")))))))</f>
        <v/>
      </c>
      <c r="H679" s="65" t="str">
        <f>IF('Data Entry'!AM682="Benethamine benzylpenicillin",0.65,IF('Data Entry'!AM682="Benzathine benzylpenicillin",0.74,IF('Data Entry'!AM682="Cefapirin benzathine",0.41,IF('Data Entry'!AM682="Cefalexin benzathine",0.36,IF('Data Entry'!AM682="Cloxacillin benzathine",0.43,IF('Data Entry'!AM682="Oxacillin benzathine",0.69,IF('Data Entry'!AM682="","","No aplica")))))))</f>
        <v/>
      </c>
    </row>
    <row r="680" spans="5:8">
      <c r="E680" s="65" t="str">
        <f>IF('Data Entry'!AB683="Benethamine benzylpenicillin",0.65,IF('Data Entry'!AB683="Benzathine benzylpenicillin",0.74,IF('Data Entry'!AB683="Cefapirin benzathine",0.41,IF('Data Entry'!AB683="Cefalexin benzathine",0.36,IF('Data Entry'!AB683="Cloxacillin benzathine",0.43,IF('Data Entry'!AB683="Oxacillin benzathine",0.69,IF('Data Entry'!AB683="","","No aplica")))))))</f>
        <v/>
      </c>
      <c r="F680" s="65" t="str">
        <f>IF('Data Entry'!AG683="Benethamine benzylpenicillin",0.65,IF('Data Entry'!AG683="Benzathine benzylpenicillin",0.74,IF('Data Entry'!AG683="Cefapirin benzathine",0.41,IF('Data Entry'!AG683="Cefalexin benzathine",0.36,IF('Data Entry'!AG683="Cloxacillin benzathine",0.43,IF('Data Entry'!AG683="Oxacillin benzathine",0.69,IF('Data Entry'!AG683="","","No aplica")))))))</f>
        <v/>
      </c>
      <c r="G680" s="65" t="str">
        <f>IF('Data Entry'!AJ683="Benethamine benzylpenicillin",0.65,IF('Data Entry'!AJ683="Benzathine benzylpenicillin",0.74,IF('Data Entry'!AJ683="Cefapirin benzathine",0.41,IF('Data Entry'!AJ683="Cefalexin benzathine",0.36,IF('Data Entry'!AJ683="Cloxacillin benzathine",0.43,IF('Data Entry'!AJ683="Oxacillin benzathine",0.69,IF('Data Entry'!AJ683="","","No aplica")))))))</f>
        <v/>
      </c>
      <c r="H680" s="65" t="str">
        <f>IF('Data Entry'!AM683="Benethamine benzylpenicillin",0.65,IF('Data Entry'!AM683="Benzathine benzylpenicillin",0.74,IF('Data Entry'!AM683="Cefapirin benzathine",0.41,IF('Data Entry'!AM683="Cefalexin benzathine",0.36,IF('Data Entry'!AM683="Cloxacillin benzathine",0.43,IF('Data Entry'!AM683="Oxacillin benzathine",0.69,IF('Data Entry'!AM683="","","No aplica")))))))</f>
        <v/>
      </c>
    </row>
    <row r="681" spans="5:8">
      <c r="E681" s="65" t="str">
        <f>IF('Data Entry'!AB684="Benethamine benzylpenicillin",0.65,IF('Data Entry'!AB684="Benzathine benzylpenicillin",0.74,IF('Data Entry'!AB684="Cefapirin benzathine",0.41,IF('Data Entry'!AB684="Cefalexin benzathine",0.36,IF('Data Entry'!AB684="Cloxacillin benzathine",0.43,IF('Data Entry'!AB684="Oxacillin benzathine",0.69,IF('Data Entry'!AB684="","","No aplica")))))))</f>
        <v/>
      </c>
      <c r="F681" s="65" t="str">
        <f>IF('Data Entry'!AG684="Benethamine benzylpenicillin",0.65,IF('Data Entry'!AG684="Benzathine benzylpenicillin",0.74,IF('Data Entry'!AG684="Cefapirin benzathine",0.41,IF('Data Entry'!AG684="Cefalexin benzathine",0.36,IF('Data Entry'!AG684="Cloxacillin benzathine",0.43,IF('Data Entry'!AG684="Oxacillin benzathine",0.69,IF('Data Entry'!AG684="","","No aplica")))))))</f>
        <v/>
      </c>
      <c r="G681" s="65" t="str">
        <f>IF('Data Entry'!AJ684="Benethamine benzylpenicillin",0.65,IF('Data Entry'!AJ684="Benzathine benzylpenicillin",0.74,IF('Data Entry'!AJ684="Cefapirin benzathine",0.41,IF('Data Entry'!AJ684="Cefalexin benzathine",0.36,IF('Data Entry'!AJ684="Cloxacillin benzathine",0.43,IF('Data Entry'!AJ684="Oxacillin benzathine",0.69,IF('Data Entry'!AJ684="","","No aplica")))))))</f>
        <v/>
      </c>
      <c r="H681" s="65" t="str">
        <f>IF('Data Entry'!AM684="Benethamine benzylpenicillin",0.65,IF('Data Entry'!AM684="Benzathine benzylpenicillin",0.74,IF('Data Entry'!AM684="Cefapirin benzathine",0.41,IF('Data Entry'!AM684="Cefalexin benzathine",0.36,IF('Data Entry'!AM684="Cloxacillin benzathine",0.43,IF('Data Entry'!AM684="Oxacillin benzathine",0.69,IF('Data Entry'!AM684="","","No aplica")))))))</f>
        <v/>
      </c>
    </row>
    <row r="682" spans="5:8">
      <c r="E682" s="65" t="str">
        <f>IF('Data Entry'!AB685="Benethamine benzylpenicillin",0.65,IF('Data Entry'!AB685="Benzathine benzylpenicillin",0.74,IF('Data Entry'!AB685="Cefapirin benzathine",0.41,IF('Data Entry'!AB685="Cefalexin benzathine",0.36,IF('Data Entry'!AB685="Cloxacillin benzathine",0.43,IF('Data Entry'!AB685="Oxacillin benzathine",0.69,IF('Data Entry'!AB685="","","No aplica")))))))</f>
        <v/>
      </c>
      <c r="F682" s="65" t="str">
        <f>IF('Data Entry'!AG685="Benethamine benzylpenicillin",0.65,IF('Data Entry'!AG685="Benzathine benzylpenicillin",0.74,IF('Data Entry'!AG685="Cefapirin benzathine",0.41,IF('Data Entry'!AG685="Cefalexin benzathine",0.36,IF('Data Entry'!AG685="Cloxacillin benzathine",0.43,IF('Data Entry'!AG685="Oxacillin benzathine",0.69,IF('Data Entry'!AG685="","","No aplica")))))))</f>
        <v/>
      </c>
      <c r="G682" s="65" t="str">
        <f>IF('Data Entry'!AJ685="Benethamine benzylpenicillin",0.65,IF('Data Entry'!AJ685="Benzathine benzylpenicillin",0.74,IF('Data Entry'!AJ685="Cefapirin benzathine",0.41,IF('Data Entry'!AJ685="Cefalexin benzathine",0.36,IF('Data Entry'!AJ685="Cloxacillin benzathine",0.43,IF('Data Entry'!AJ685="Oxacillin benzathine",0.69,IF('Data Entry'!AJ685="","","No aplica")))))))</f>
        <v/>
      </c>
      <c r="H682" s="65" t="str">
        <f>IF('Data Entry'!AM685="Benethamine benzylpenicillin",0.65,IF('Data Entry'!AM685="Benzathine benzylpenicillin",0.74,IF('Data Entry'!AM685="Cefapirin benzathine",0.41,IF('Data Entry'!AM685="Cefalexin benzathine",0.36,IF('Data Entry'!AM685="Cloxacillin benzathine",0.43,IF('Data Entry'!AM685="Oxacillin benzathine",0.69,IF('Data Entry'!AM685="","","No aplica")))))))</f>
        <v/>
      </c>
    </row>
    <row r="683" spans="5:8">
      <c r="E683" s="65" t="str">
        <f>IF('Data Entry'!AB686="Benethamine benzylpenicillin",0.65,IF('Data Entry'!AB686="Benzathine benzylpenicillin",0.74,IF('Data Entry'!AB686="Cefapirin benzathine",0.41,IF('Data Entry'!AB686="Cefalexin benzathine",0.36,IF('Data Entry'!AB686="Cloxacillin benzathine",0.43,IF('Data Entry'!AB686="Oxacillin benzathine",0.69,IF('Data Entry'!AB686="","","No aplica")))))))</f>
        <v/>
      </c>
      <c r="F683" s="65" t="str">
        <f>IF('Data Entry'!AG686="Benethamine benzylpenicillin",0.65,IF('Data Entry'!AG686="Benzathine benzylpenicillin",0.74,IF('Data Entry'!AG686="Cefapirin benzathine",0.41,IF('Data Entry'!AG686="Cefalexin benzathine",0.36,IF('Data Entry'!AG686="Cloxacillin benzathine",0.43,IF('Data Entry'!AG686="Oxacillin benzathine",0.69,IF('Data Entry'!AG686="","","No aplica")))))))</f>
        <v/>
      </c>
      <c r="G683" s="65" t="str">
        <f>IF('Data Entry'!AJ686="Benethamine benzylpenicillin",0.65,IF('Data Entry'!AJ686="Benzathine benzylpenicillin",0.74,IF('Data Entry'!AJ686="Cefapirin benzathine",0.41,IF('Data Entry'!AJ686="Cefalexin benzathine",0.36,IF('Data Entry'!AJ686="Cloxacillin benzathine",0.43,IF('Data Entry'!AJ686="Oxacillin benzathine",0.69,IF('Data Entry'!AJ686="","","No aplica")))))))</f>
        <v/>
      </c>
      <c r="H683" s="65" t="str">
        <f>IF('Data Entry'!AM686="Benethamine benzylpenicillin",0.65,IF('Data Entry'!AM686="Benzathine benzylpenicillin",0.74,IF('Data Entry'!AM686="Cefapirin benzathine",0.41,IF('Data Entry'!AM686="Cefalexin benzathine",0.36,IF('Data Entry'!AM686="Cloxacillin benzathine",0.43,IF('Data Entry'!AM686="Oxacillin benzathine",0.69,IF('Data Entry'!AM686="","","No aplica")))))))</f>
        <v/>
      </c>
    </row>
    <row r="684" spans="5:8">
      <c r="E684" s="65" t="str">
        <f>IF('Data Entry'!AB687="Benethamine benzylpenicillin",0.65,IF('Data Entry'!AB687="Benzathine benzylpenicillin",0.74,IF('Data Entry'!AB687="Cefapirin benzathine",0.41,IF('Data Entry'!AB687="Cefalexin benzathine",0.36,IF('Data Entry'!AB687="Cloxacillin benzathine",0.43,IF('Data Entry'!AB687="Oxacillin benzathine",0.69,IF('Data Entry'!AB687="","","No aplica")))))))</f>
        <v/>
      </c>
      <c r="F684" s="65" t="str">
        <f>IF('Data Entry'!AG687="Benethamine benzylpenicillin",0.65,IF('Data Entry'!AG687="Benzathine benzylpenicillin",0.74,IF('Data Entry'!AG687="Cefapirin benzathine",0.41,IF('Data Entry'!AG687="Cefalexin benzathine",0.36,IF('Data Entry'!AG687="Cloxacillin benzathine",0.43,IF('Data Entry'!AG687="Oxacillin benzathine",0.69,IF('Data Entry'!AG687="","","No aplica")))))))</f>
        <v/>
      </c>
      <c r="G684" s="65" t="str">
        <f>IF('Data Entry'!AJ687="Benethamine benzylpenicillin",0.65,IF('Data Entry'!AJ687="Benzathine benzylpenicillin",0.74,IF('Data Entry'!AJ687="Cefapirin benzathine",0.41,IF('Data Entry'!AJ687="Cefalexin benzathine",0.36,IF('Data Entry'!AJ687="Cloxacillin benzathine",0.43,IF('Data Entry'!AJ687="Oxacillin benzathine",0.69,IF('Data Entry'!AJ687="","","No aplica")))))))</f>
        <v/>
      </c>
      <c r="H684" s="65" t="str">
        <f>IF('Data Entry'!AM687="Benethamine benzylpenicillin",0.65,IF('Data Entry'!AM687="Benzathine benzylpenicillin",0.74,IF('Data Entry'!AM687="Cefapirin benzathine",0.41,IF('Data Entry'!AM687="Cefalexin benzathine",0.36,IF('Data Entry'!AM687="Cloxacillin benzathine",0.43,IF('Data Entry'!AM687="Oxacillin benzathine",0.69,IF('Data Entry'!AM687="","","No aplica")))))))</f>
        <v/>
      </c>
    </row>
    <row r="685" spans="5:8">
      <c r="E685" s="65" t="str">
        <f>IF('Data Entry'!AB688="Benethamine benzylpenicillin",0.65,IF('Data Entry'!AB688="Benzathine benzylpenicillin",0.74,IF('Data Entry'!AB688="Cefapirin benzathine",0.41,IF('Data Entry'!AB688="Cefalexin benzathine",0.36,IF('Data Entry'!AB688="Cloxacillin benzathine",0.43,IF('Data Entry'!AB688="Oxacillin benzathine",0.69,IF('Data Entry'!AB688="","","No aplica")))))))</f>
        <v/>
      </c>
      <c r="F685" s="65" t="str">
        <f>IF('Data Entry'!AG688="Benethamine benzylpenicillin",0.65,IF('Data Entry'!AG688="Benzathine benzylpenicillin",0.74,IF('Data Entry'!AG688="Cefapirin benzathine",0.41,IF('Data Entry'!AG688="Cefalexin benzathine",0.36,IF('Data Entry'!AG688="Cloxacillin benzathine",0.43,IF('Data Entry'!AG688="Oxacillin benzathine",0.69,IF('Data Entry'!AG688="","","No aplica")))))))</f>
        <v/>
      </c>
      <c r="G685" s="65" t="str">
        <f>IF('Data Entry'!AJ688="Benethamine benzylpenicillin",0.65,IF('Data Entry'!AJ688="Benzathine benzylpenicillin",0.74,IF('Data Entry'!AJ688="Cefapirin benzathine",0.41,IF('Data Entry'!AJ688="Cefalexin benzathine",0.36,IF('Data Entry'!AJ688="Cloxacillin benzathine",0.43,IF('Data Entry'!AJ688="Oxacillin benzathine",0.69,IF('Data Entry'!AJ688="","","No aplica")))))))</f>
        <v/>
      </c>
      <c r="H685" s="65" t="str">
        <f>IF('Data Entry'!AM688="Benethamine benzylpenicillin",0.65,IF('Data Entry'!AM688="Benzathine benzylpenicillin",0.74,IF('Data Entry'!AM688="Cefapirin benzathine",0.41,IF('Data Entry'!AM688="Cefalexin benzathine",0.36,IF('Data Entry'!AM688="Cloxacillin benzathine",0.43,IF('Data Entry'!AM688="Oxacillin benzathine",0.69,IF('Data Entry'!AM688="","","No aplica")))))))</f>
        <v/>
      </c>
    </row>
    <row r="686" spans="5:8">
      <c r="E686" s="65" t="str">
        <f>IF('Data Entry'!AB689="Benethamine benzylpenicillin",0.65,IF('Data Entry'!AB689="Benzathine benzylpenicillin",0.74,IF('Data Entry'!AB689="Cefapirin benzathine",0.41,IF('Data Entry'!AB689="Cefalexin benzathine",0.36,IF('Data Entry'!AB689="Cloxacillin benzathine",0.43,IF('Data Entry'!AB689="Oxacillin benzathine",0.69,IF('Data Entry'!AB689="","","No aplica")))))))</f>
        <v/>
      </c>
      <c r="F686" s="65" t="str">
        <f>IF('Data Entry'!AG689="Benethamine benzylpenicillin",0.65,IF('Data Entry'!AG689="Benzathine benzylpenicillin",0.74,IF('Data Entry'!AG689="Cefapirin benzathine",0.41,IF('Data Entry'!AG689="Cefalexin benzathine",0.36,IF('Data Entry'!AG689="Cloxacillin benzathine",0.43,IF('Data Entry'!AG689="Oxacillin benzathine",0.69,IF('Data Entry'!AG689="","","No aplica")))))))</f>
        <v/>
      </c>
      <c r="G686" s="65" t="str">
        <f>IF('Data Entry'!AJ689="Benethamine benzylpenicillin",0.65,IF('Data Entry'!AJ689="Benzathine benzylpenicillin",0.74,IF('Data Entry'!AJ689="Cefapirin benzathine",0.41,IF('Data Entry'!AJ689="Cefalexin benzathine",0.36,IF('Data Entry'!AJ689="Cloxacillin benzathine",0.43,IF('Data Entry'!AJ689="Oxacillin benzathine",0.69,IF('Data Entry'!AJ689="","","No aplica")))))))</f>
        <v/>
      </c>
      <c r="H686" s="65" t="str">
        <f>IF('Data Entry'!AM689="Benethamine benzylpenicillin",0.65,IF('Data Entry'!AM689="Benzathine benzylpenicillin",0.74,IF('Data Entry'!AM689="Cefapirin benzathine",0.41,IF('Data Entry'!AM689="Cefalexin benzathine",0.36,IF('Data Entry'!AM689="Cloxacillin benzathine",0.43,IF('Data Entry'!AM689="Oxacillin benzathine",0.69,IF('Data Entry'!AM689="","","No aplica")))))))</f>
        <v/>
      </c>
    </row>
    <row r="687" spans="5:8">
      <c r="E687" s="65" t="str">
        <f>IF('Data Entry'!AB690="Benethamine benzylpenicillin",0.65,IF('Data Entry'!AB690="Benzathine benzylpenicillin",0.74,IF('Data Entry'!AB690="Cefapirin benzathine",0.41,IF('Data Entry'!AB690="Cefalexin benzathine",0.36,IF('Data Entry'!AB690="Cloxacillin benzathine",0.43,IF('Data Entry'!AB690="Oxacillin benzathine",0.69,IF('Data Entry'!AB690="","","No aplica")))))))</f>
        <v/>
      </c>
      <c r="F687" s="65" t="str">
        <f>IF('Data Entry'!AG690="Benethamine benzylpenicillin",0.65,IF('Data Entry'!AG690="Benzathine benzylpenicillin",0.74,IF('Data Entry'!AG690="Cefapirin benzathine",0.41,IF('Data Entry'!AG690="Cefalexin benzathine",0.36,IF('Data Entry'!AG690="Cloxacillin benzathine",0.43,IF('Data Entry'!AG690="Oxacillin benzathine",0.69,IF('Data Entry'!AG690="","","No aplica")))))))</f>
        <v/>
      </c>
      <c r="G687" s="65" t="str">
        <f>IF('Data Entry'!AJ690="Benethamine benzylpenicillin",0.65,IF('Data Entry'!AJ690="Benzathine benzylpenicillin",0.74,IF('Data Entry'!AJ690="Cefapirin benzathine",0.41,IF('Data Entry'!AJ690="Cefalexin benzathine",0.36,IF('Data Entry'!AJ690="Cloxacillin benzathine",0.43,IF('Data Entry'!AJ690="Oxacillin benzathine",0.69,IF('Data Entry'!AJ690="","","No aplica")))))))</f>
        <v/>
      </c>
      <c r="H687" s="65" t="str">
        <f>IF('Data Entry'!AM690="Benethamine benzylpenicillin",0.65,IF('Data Entry'!AM690="Benzathine benzylpenicillin",0.74,IF('Data Entry'!AM690="Cefapirin benzathine",0.41,IF('Data Entry'!AM690="Cefalexin benzathine",0.36,IF('Data Entry'!AM690="Cloxacillin benzathine",0.43,IF('Data Entry'!AM690="Oxacillin benzathine",0.69,IF('Data Entry'!AM690="","","No aplica")))))))</f>
        <v/>
      </c>
    </row>
    <row r="688" spans="5:8">
      <c r="E688" s="65" t="str">
        <f>IF('Data Entry'!AB691="Benethamine benzylpenicillin",0.65,IF('Data Entry'!AB691="Benzathine benzylpenicillin",0.74,IF('Data Entry'!AB691="Cefapirin benzathine",0.41,IF('Data Entry'!AB691="Cefalexin benzathine",0.36,IF('Data Entry'!AB691="Cloxacillin benzathine",0.43,IF('Data Entry'!AB691="Oxacillin benzathine",0.69,IF('Data Entry'!AB691="","","No aplica")))))))</f>
        <v/>
      </c>
      <c r="F688" s="65" t="str">
        <f>IF('Data Entry'!AG691="Benethamine benzylpenicillin",0.65,IF('Data Entry'!AG691="Benzathine benzylpenicillin",0.74,IF('Data Entry'!AG691="Cefapirin benzathine",0.41,IF('Data Entry'!AG691="Cefalexin benzathine",0.36,IF('Data Entry'!AG691="Cloxacillin benzathine",0.43,IF('Data Entry'!AG691="Oxacillin benzathine",0.69,IF('Data Entry'!AG691="","","No aplica")))))))</f>
        <v/>
      </c>
      <c r="G688" s="65" t="str">
        <f>IF('Data Entry'!AJ691="Benethamine benzylpenicillin",0.65,IF('Data Entry'!AJ691="Benzathine benzylpenicillin",0.74,IF('Data Entry'!AJ691="Cefapirin benzathine",0.41,IF('Data Entry'!AJ691="Cefalexin benzathine",0.36,IF('Data Entry'!AJ691="Cloxacillin benzathine",0.43,IF('Data Entry'!AJ691="Oxacillin benzathine",0.69,IF('Data Entry'!AJ691="","","No aplica")))))))</f>
        <v/>
      </c>
      <c r="H688" s="65" t="str">
        <f>IF('Data Entry'!AM691="Benethamine benzylpenicillin",0.65,IF('Data Entry'!AM691="Benzathine benzylpenicillin",0.74,IF('Data Entry'!AM691="Cefapirin benzathine",0.41,IF('Data Entry'!AM691="Cefalexin benzathine",0.36,IF('Data Entry'!AM691="Cloxacillin benzathine",0.43,IF('Data Entry'!AM691="Oxacillin benzathine",0.69,IF('Data Entry'!AM691="","","No aplica")))))))</f>
        <v/>
      </c>
    </row>
    <row r="689" spans="5:8">
      <c r="E689" s="65" t="str">
        <f>IF('Data Entry'!AB692="Benethamine benzylpenicillin",0.65,IF('Data Entry'!AB692="Benzathine benzylpenicillin",0.74,IF('Data Entry'!AB692="Cefapirin benzathine",0.41,IF('Data Entry'!AB692="Cefalexin benzathine",0.36,IF('Data Entry'!AB692="Cloxacillin benzathine",0.43,IF('Data Entry'!AB692="Oxacillin benzathine",0.69,IF('Data Entry'!AB692="","","No aplica")))))))</f>
        <v/>
      </c>
      <c r="F689" s="65" t="str">
        <f>IF('Data Entry'!AG692="Benethamine benzylpenicillin",0.65,IF('Data Entry'!AG692="Benzathine benzylpenicillin",0.74,IF('Data Entry'!AG692="Cefapirin benzathine",0.41,IF('Data Entry'!AG692="Cefalexin benzathine",0.36,IF('Data Entry'!AG692="Cloxacillin benzathine",0.43,IF('Data Entry'!AG692="Oxacillin benzathine",0.69,IF('Data Entry'!AG692="","","No aplica")))))))</f>
        <v/>
      </c>
      <c r="G689" s="65" t="str">
        <f>IF('Data Entry'!AJ692="Benethamine benzylpenicillin",0.65,IF('Data Entry'!AJ692="Benzathine benzylpenicillin",0.74,IF('Data Entry'!AJ692="Cefapirin benzathine",0.41,IF('Data Entry'!AJ692="Cefalexin benzathine",0.36,IF('Data Entry'!AJ692="Cloxacillin benzathine",0.43,IF('Data Entry'!AJ692="Oxacillin benzathine",0.69,IF('Data Entry'!AJ692="","","No aplica")))))))</f>
        <v/>
      </c>
      <c r="H689" s="65" t="str">
        <f>IF('Data Entry'!AM692="Benethamine benzylpenicillin",0.65,IF('Data Entry'!AM692="Benzathine benzylpenicillin",0.74,IF('Data Entry'!AM692="Cefapirin benzathine",0.41,IF('Data Entry'!AM692="Cefalexin benzathine",0.36,IF('Data Entry'!AM692="Cloxacillin benzathine",0.43,IF('Data Entry'!AM692="Oxacillin benzathine",0.69,IF('Data Entry'!AM692="","","No aplica")))))))</f>
        <v/>
      </c>
    </row>
    <row r="690" spans="5:8">
      <c r="E690" s="65" t="str">
        <f>IF('Data Entry'!AB693="Benethamine benzylpenicillin",0.65,IF('Data Entry'!AB693="Benzathine benzylpenicillin",0.74,IF('Data Entry'!AB693="Cefapirin benzathine",0.41,IF('Data Entry'!AB693="Cefalexin benzathine",0.36,IF('Data Entry'!AB693="Cloxacillin benzathine",0.43,IF('Data Entry'!AB693="Oxacillin benzathine",0.69,IF('Data Entry'!AB693="","","No aplica")))))))</f>
        <v/>
      </c>
      <c r="F690" s="65" t="str">
        <f>IF('Data Entry'!AG693="Benethamine benzylpenicillin",0.65,IF('Data Entry'!AG693="Benzathine benzylpenicillin",0.74,IF('Data Entry'!AG693="Cefapirin benzathine",0.41,IF('Data Entry'!AG693="Cefalexin benzathine",0.36,IF('Data Entry'!AG693="Cloxacillin benzathine",0.43,IF('Data Entry'!AG693="Oxacillin benzathine",0.69,IF('Data Entry'!AG693="","","No aplica")))))))</f>
        <v/>
      </c>
      <c r="G690" s="65" t="str">
        <f>IF('Data Entry'!AJ693="Benethamine benzylpenicillin",0.65,IF('Data Entry'!AJ693="Benzathine benzylpenicillin",0.74,IF('Data Entry'!AJ693="Cefapirin benzathine",0.41,IF('Data Entry'!AJ693="Cefalexin benzathine",0.36,IF('Data Entry'!AJ693="Cloxacillin benzathine",0.43,IF('Data Entry'!AJ693="Oxacillin benzathine",0.69,IF('Data Entry'!AJ693="","","No aplica")))))))</f>
        <v/>
      </c>
      <c r="H690" s="65" t="str">
        <f>IF('Data Entry'!AM693="Benethamine benzylpenicillin",0.65,IF('Data Entry'!AM693="Benzathine benzylpenicillin",0.74,IF('Data Entry'!AM693="Cefapirin benzathine",0.41,IF('Data Entry'!AM693="Cefalexin benzathine",0.36,IF('Data Entry'!AM693="Cloxacillin benzathine",0.43,IF('Data Entry'!AM693="Oxacillin benzathine",0.69,IF('Data Entry'!AM693="","","No aplica")))))))</f>
        <v/>
      </c>
    </row>
    <row r="691" spans="5:8">
      <c r="E691" s="65" t="str">
        <f>IF('Data Entry'!AB694="Benethamine benzylpenicillin",0.65,IF('Data Entry'!AB694="Benzathine benzylpenicillin",0.74,IF('Data Entry'!AB694="Cefapirin benzathine",0.41,IF('Data Entry'!AB694="Cefalexin benzathine",0.36,IF('Data Entry'!AB694="Cloxacillin benzathine",0.43,IF('Data Entry'!AB694="Oxacillin benzathine",0.69,IF('Data Entry'!AB694="","","No aplica")))))))</f>
        <v/>
      </c>
      <c r="F691" s="65" t="str">
        <f>IF('Data Entry'!AG694="Benethamine benzylpenicillin",0.65,IF('Data Entry'!AG694="Benzathine benzylpenicillin",0.74,IF('Data Entry'!AG694="Cefapirin benzathine",0.41,IF('Data Entry'!AG694="Cefalexin benzathine",0.36,IF('Data Entry'!AG694="Cloxacillin benzathine",0.43,IF('Data Entry'!AG694="Oxacillin benzathine",0.69,IF('Data Entry'!AG694="","","No aplica")))))))</f>
        <v/>
      </c>
      <c r="G691" s="65" t="str">
        <f>IF('Data Entry'!AJ694="Benethamine benzylpenicillin",0.65,IF('Data Entry'!AJ694="Benzathine benzylpenicillin",0.74,IF('Data Entry'!AJ694="Cefapirin benzathine",0.41,IF('Data Entry'!AJ694="Cefalexin benzathine",0.36,IF('Data Entry'!AJ694="Cloxacillin benzathine",0.43,IF('Data Entry'!AJ694="Oxacillin benzathine",0.69,IF('Data Entry'!AJ694="","","No aplica")))))))</f>
        <v/>
      </c>
      <c r="H691" s="65" t="str">
        <f>IF('Data Entry'!AM694="Benethamine benzylpenicillin",0.65,IF('Data Entry'!AM694="Benzathine benzylpenicillin",0.74,IF('Data Entry'!AM694="Cefapirin benzathine",0.41,IF('Data Entry'!AM694="Cefalexin benzathine",0.36,IF('Data Entry'!AM694="Cloxacillin benzathine",0.43,IF('Data Entry'!AM694="Oxacillin benzathine",0.69,IF('Data Entry'!AM694="","","No aplica")))))))</f>
        <v/>
      </c>
    </row>
    <row r="692" spans="5:8">
      <c r="E692" s="65" t="str">
        <f>IF('Data Entry'!AB695="Benethamine benzylpenicillin",0.65,IF('Data Entry'!AB695="Benzathine benzylpenicillin",0.74,IF('Data Entry'!AB695="Cefapirin benzathine",0.41,IF('Data Entry'!AB695="Cefalexin benzathine",0.36,IF('Data Entry'!AB695="Cloxacillin benzathine",0.43,IF('Data Entry'!AB695="Oxacillin benzathine",0.69,IF('Data Entry'!AB695="","","No aplica")))))))</f>
        <v/>
      </c>
      <c r="F692" s="65" t="str">
        <f>IF('Data Entry'!AG695="Benethamine benzylpenicillin",0.65,IF('Data Entry'!AG695="Benzathine benzylpenicillin",0.74,IF('Data Entry'!AG695="Cefapirin benzathine",0.41,IF('Data Entry'!AG695="Cefalexin benzathine",0.36,IF('Data Entry'!AG695="Cloxacillin benzathine",0.43,IF('Data Entry'!AG695="Oxacillin benzathine",0.69,IF('Data Entry'!AG695="","","No aplica")))))))</f>
        <v/>
      </c>
      <c r="G692" s="65" t="str">
        <f>IF('Data Entry'!AJ695="Benethamine benzylpenicillin",0.65,IF('Data Entry'!AJ695="Benzathine benzylpenicillin",0.74,IF('Data Entry'!AJ695="Cefapirin benzathine",0.41,IF('Data Entry'!AJ695="Cefalexin benzathine",0.36,IF('Data Entry'!AJ695="Cloxacillin benzathine",0.43,IF('Data Entry'!AJ695="Oxacillin benzathine",0.69,IF('Data Entry'!AJ695="","","No aplica")))))))</f>
        <v/>
      </c>
      <c r="H692" s="65" t="str">
        <f>IF('Data Entry'!AM695="Benethamine benzylpenicillin",0.65,IF('Data Entry'!AM695="Benzathine benzylpenicillin",0.74,IF('Data Entry'!AM695="Cefapirin benzathine",0.41,IF('Data Entry'!AM695="Cefalexin benzathine",0.36,IF('Data Entry'!AM695="Cloxacillin benzathine",0.43,IF('Data Entry'!AM695="Oxacillin benzathine",0.69,IF('Data Entry'!AM695="","","No aplica")))))))</f>
        <v/>
      </c>
    </row>
    <row r="693" spans="5:8">
      <c r="E693" s="65" t="str">
        <f>IF('Data Entry'!AB696="Benethamine benzylpenicillin",0.65,IF('Data Entry'!AB696="Benzathine benzylpenicillin",0.74,IF('Data Entry'!AB696="Cefapirin benzathine",0.41,IF('Data Entry'!AB696="Cefalexin benzathine",0.36,IF('Data Entry'!AB696="Cloxacillin benzathine",0.43,IF('Data Entry'!AB696="Oxacillin benzathine",0.69,IF('Data Entry'!AB696="","","No aplica")))))))</f>
        <v/>
      </c>
      <c r="F693" s="65" t="str">
        <f>IF('Data Entry'!AG696="Benethamine benzylpenicillin",0.65,IF('Data Entry'!AG696="Benzathine benzylpenicillin",0.74,IF('Data Entry'!AG696="Cefapirin benzathine",0.41,IF('Data Entry'!AG696="Cefalexin benzathine",0.36,IF('Data Entry'!AG696="Cloxacillin benzathine",0.43,IF('Data Entry'!AG696="Oxacillin benzathine",0.69,IF('Data Entry'!AG696="","","No aplica")))))))</f>
        <v/>
      </c>
      <c r="G693" s="65" t="str">
        <f>IF('Data Entry'!AJ696="Benethamine benzylpenicillin",0.65,IF('Data Entry'!AJ696="Benzathine benzylpenicillin",0.74,IF('Data Entry'!AJ696="Cefapirin benzathine",0.41,IF('Data Entry'!AJ696="Cefalexin benzathine",0.36,IF('Data Entry'!AJ696="Cloxacillin benzathine",0.43,IF('Data Entry'!AJ696="Oxacillin benzathine",0.69,IF('Data Entry'!AJ696="","","No aplica")))))))</f>
        <v/>
      </c>
      <c r="H693" s="65" t="str">
        <f>IF('Data Entry'!AM696="Benethamine benzylpenicillin",0.65,IF('Data Entry'!AM696="Benzathine benzylpenicillin",0.74,IF('Data Entry'!AM696="Cefapirin benzathine",0.41,IF('Data Entry'!AM696="Cefalexin benzathine",0.36,IF('Data Entry'!AM696="Cloxacillin benzathine",0.43,IF('Data Entry'!AM696="Oxacillin benzathine",0.69,IF('Data Entry'!AM696="","","No aplica")))))))</f>
        <v/>
      </c>
    </row>
    <row r="694" spans="5:8">
      <c r="E694" s="65" t="str">
        <f>IF('Data Entry'!AB697="Benethamine benzylpenicillin",0.65,IF('Data Entry'!AB697="Benzathine benzylpenicillin",0.74,IF('Data Entry'!AB697="Cefapirin benzathine",0.41,IF('Data Entry'!AB697="Cefalexin benzathine",0.36,IF('Data Entry'!AB697="Cloxacillin benzathine",0.43,IF('Data Entry'!AB697="Oxacillin benzathine",0.69,IF('Data Entry'!AB697="","","No aplica")))))))</f>
        <v/>
      </c>
      <c r="F694" s="65" t="str">
        <f>IF('Data Entry'!AG697="Benethamine benzylpenicillin",0.65,IF('Data Entry'!AG697="Benzathine benzylpenicillin",0.74,IF('Data Entry'!AG697="Cefapirin benzathine",0.41,IF('Data Entry'!AG697="Cefalexin benzathine",0.36,IF('Data Entry'!AG697="Cloxacillin benzathine",0.43,IF('Data Entry'!AG697="Oxacillin benzathine",0.69,IF('Data Entry'!AG697="","","No aplica")))))))</f>
        <v/>
      </c>
      <c r="G694" s="65" t="str">
        <f>IF('Data Entry'!AJ697="Benethamine benzylpenicillin",0.65,IF('Data Entry'!AJ697="Benzathine benzylpenicillin",0.74,IF('Data Entry'!AJ697="Cefapirin benzathine",0.41,IF('Data Entry'!AJ697="Cefalexin benzathine",0.36,IF('Data Entry'!AJ697="Cloxacillin benzathine",0.43,IF('Data Entry'!AJ697="Oxacillin benzathine",0.69,IF('Data Entry'!AJ697="","","No aplica")))))))</f>
        <v/>
      </c>
      <c r="H694" s="65" t="str">
        <f>IF('Data Entry'!AM697="Benethamine benzylpenicillin",0.65,IF('Data Entry'!AM697="Benzathine benzylpenicillin",0.74,IF('Data Entry'!AM697="Cefapirin benzathine",0.41,IF('Data Entry'!AM697="Cefalexin benzathine",0.36,IF('Data Entry'!AM697="Cloxacillin benzathine",0.43,IF('Data Entry'!AM697="Oxacillin benzathine",0.69,IF('Data Entry'!AM697="","","No aplica")))))))</f>
        <v/>
      </c>
    </row>
    <row r="695" spans="5:8">
      <c r="E695" s="65" t="str">
        <f>IF('Data Entry'!AB698="Benethamine benzylpenicillin",0.65,IF('Data Entry'!AB698="Benzathine benzylpenicillin",0.74,IF('Data Entry'!AB698="Cefapirin benzathine",0.41,IF('Data Entry'!AB698="Cefalexin benzathine",0.36,IF('Data Entry'!AB698="Cloxacillin benzathine",0.43,IF('Data Entry'!AB698="Oxacillin benzathine",0.69,IF('Data Entry'!AB698="","","No aplica")))))))</f>
        <v/>
      </c>
      <c r="F695" s="65" t="str">
        <f>IF('Data Entry'!AG698="Benethamine benzylpenicillin",0.65,IF('Data Entry'!AG698="Benzathine benzylpenicillin",0.74,IF('Data Entry'!AG698="Cefapirin benzathine",0.41,IF('Data Entry'!AG698="Cefalexin benzathine",0.36,IF('Data Entry'!AG698="Cloxacillin benzathine",0.43,IF('Data Entry'!AG698="Oxacillin benzathine",0.69,IF('Data Entry'!AG698="","","No aplica")))))))</f>
        <v/>
      </c>
      <c r="G695" s="65" t="str">
        <f>IF('Data Entry'!AJ698="Benethamine benzylpenicillin",0.65,IF('Data Entry'!AJ698="Benzathine benzylpenicillin",0.74,IF('Data Entry'!AJ698="Cefapirin benzathine",0.41,IF('Data Entry'!AJ698="Cefalexin benzathine",0.36,IF('Data Entry'!AJ698="Cloxacillin benzathine",0.43,IF('Data Entry'!AJ698="Oxacillin benzathine",0.69,IF('Data Entry'!AJ698="","","No aplica")))))))</f>
        <v/>
      </c>
      <c r="H695" s="65" t="str">
        <f>IF('Data Entry'!AM698="Benethamine benzylpenicillin",0.65,IF('Data Entry'!AM698="Benzathine benzylpenicillin",0.74,IF('Data Entry'!AM698="Cefapirin benzathine",0.41,IF('Data Entry'!AM698="Cefalexin benzathine",0.36,IF('Data Entry'!AM698="Cloxacillin benzathine",0.43,IF('Data Entry'!AM698="Oxacillin benzathine",0.69,IF('Data Entry'!AM698="","","No aplica")))))))</f>
        <v/>
      </c>
    </row>
    <row r="696" spans="5:8">
      <c r="E696" s="65" t="str">
        <f>IF('Data Entry'!AB699="Benethamine benzylpenicillin",0.65,IF('Data Entry'!AB699="Benzathine benzylpenicillin",0.74,IF('Data Entry'!AB699="Cefapirin benzathine",0.41,IF('Data Entry'!AB699="Cefalexin benzathine",0.36,IF('Data Entry'!AB699="Cloxacillin benzathine",0.43,IF('Data Entry'!AB699="Oxacillin benzathine",0.69,IF('Data Entry'!AB699="","","No aplica")))))))</f>
        <v/>
      </c>
      <c r="F696" s="65" t="str">
        <f>IF('Data Entry'!AG699="Benethamine benzylpenicillin",0.65,IF('Data Entry'!AG699="Benzathine benzylpenicillin",0.74,IF('Data Entry'!AG699="Cefapirin benzathine",0.41,IF('Data Entry'!AG699="Cefalexin benzathine",0.36,IF('Data Entry'!AG699="Cloxacillin benzathine",0.43,IF('Data Entry'!AG699="Oxacillin benzathine",0.69,IF('Data Entry'!AG699="","","No aplica")))))))</f>
        <v/>
      </c>
      <c r="G696" s="65" t="str">
        <f>IF('Data Entry'!AJ699="Benethamine benzylpenicillin",0.65,IF('Data Entry'!AJ699="Benzathine benzylpenicillin",0.74,IF('Data Entry'!AJ699="Cefapirin benzathine",0.41,IF('Data Entry'!AJ699="Cefalexin benzathine",0.36,IF('Data Entry'!AJ699="Cloxacillin benzathine",0.43,IF('Data Entry'!AJ699="Oxacillin benzathine",0.69,IF('Data Entry'!AJ699="","","No aplica")))))))</f>
        <v/>
      </c>
      <c r="H696" s="65" t="str">
        <f>IF('Data Entry'!AM699="Benethamine benzylpenicillin",0.65,IF('Data Entry'!AM699="Benzathine benzylpenicillin",0.74,IF('Data Entry'!AM699="Cefapirin benzathine",0.41,IF('Data Entry'!AM699="Cefalexin benzathine",0.36,IF('Data Entry'!AM699="Cloxacillin benzathine",0.43,IF('Data Entry'!AM699="Oxacillin benzathine",0.69,IF('Data Entry'!AM699="","","No aplica")))))))</f>
        <v/>
      </c>
    </row>
    <row r="697" spans="5:8">
      <c r="E697" s="65" t="str">
        <f>IF('Data Entry'!AB700="Benethamine benzylpenicillin",0.65,IF('Data Entry'!AB700="Benzathine benzylpenicillin",0.74,IF('Data Entry'!AB700="Cefapirin benzathine",0.41,IF('Data Entry'!AB700="Cefalexin benzathine",0.36,IF('Data Entry'!AB700="Cloxacillin benzathine",0.43,IF('Data Entry'!AB700="Oxacillin benzathine",0.69,IF('Data Entry'!AB700="","","No aplica")))))))</f>
        <v/>
      </c>
      <c r="F697" s="65" t="str">
        <f>IF('Data Entry'!AG700="Benethamine benzylpenicillin",0.65,IF('Data Entry'!AG700="Benzathine benzylpenicillin",0.74,IF('Data Entry'!AG700="Cefapirin benzathine",0.41,IF('Data Entry'!AG700="Cefalexin benzathine",0.36,IF('Data Entry'!AG700="Cloxacillin benzathine",0.43,IF('Data Entry'!AG700="Oxacillin benzathine",0.69,IF('Data Entry'!AG700="","","No aplica")))))))</f>
        <v/>
      </c>
      <c r="G697" s="65" t="str">
        <f>IF('Data Entry'!AJ700="Benethamine benzylpenicillin",0.65,IF('Data Entry'!AJ700="Benzathine benzylpenicillin",0.74,IF('Data Entry'!AJ700="Cefapirin benzathine",0.41,IF('Data Entry'!AJ700="Cefalexin benzathine",0.36,IF('Data Entry'!AJ700="Cloxacillin benzathine",0.43,IF('Data Entry'!AJ700="Oxacillin benzathine",0.69,IF('Data Entry'!AJ700="","","No aplica")))))))</f>
        <v/>
      </c>
      <c r="H697" s="65" t="str">
        <f>IF('Data Entry'!AM700="Benethamine benzylpenicillin",0.65,IF('Data Entry'!AM700="Benzathine benzylpenicillin",0.74,IF('Data Entry'!AM700="Cefapirin benzathine",0.41,IF('Data Entry'!AM700="Cefalexin benzathine",0.36,IF('Data Entry'!AM700="Cloxacillin benzathine",0.43,IF('Data Entry'!AM700="Oxacillin benzathine",0.69,IF('Data Entry'!AM700="","","No aplica")))))))</f>
        <v/>
      </c>
    </row>
    <row r="698" spans="5:8">
      <c r="E698" s="65" t="str">
        <f>IF('Data Entry'!AB701="Benethamine benzylpenicillin",0.65,IF('Data Entry'!AB701="Benzathine benzylpenicillin",0.74,IF('Data Entry'!AB701="Cefapirin benzathine",0.41,IF('Data Entry'!AB701="Cefalexin benzathine",0.36,IF('Data Entry'!AB701="Cloxacillin benzathine",0.43,IF('Data Entry'!AB701="Oxacillin benzathine",0.69,IF('Data Entry'!AB701="","","No aplica")))))))</f>
        <v/>
      </c>
      <c r="F698" s="65" t="str">
        <f>IF('Data Entry'!AG701="Benethamine benzylpenicillin",0.65,IF('Data Entry'!AG701="Benzathine benzylpenicillin",0.74,IF('Data Entry'!AG701="Cefapirin benzathine",0.41,IF('Data Entry'!AG701="Cefalexin benzathine",0.36,IF('Data Entry'!AG701="Cloxacillin benzathine",0.43,IF('Data Entry'!AG701="Oxacillin benzathine",0.69,IF('Data Entry'!AG701="","","No aplica")))))))</f>
        <v/>
      </c>
      <c r="G698" s="65" t="str">
        <f>IF('Data Entry'!AJ701="Benethamine benzylpenicillin",0.65,IF('Data Entry'!AJ701="Benzathine benzylpenicillin",0.74,IF('Data Entry'!AJ701="Cefapirin benzathine",0.41,IF('Data Entry'!AJ701="Cefalexin benzathine",0.36,IF('Data Entry'!AJ701="Cloxacillin benzathine",0.43,IF('Data Entry'!AJ701="Oxacillin benzathine",0.69,IF('Data Entry'!AJ701="","","No aplica")))))))</f>
        <v/>
      </c>
      <c r="H698" s="65" t="str">
        <f>IF('Data Entry'!AM701="Benethamine benzylpenicillin",0.65,IF('Data Entry'!AM701="Benzathine benzylpenicillin",0.74,IF('Data Entry'!AM701="Cefapirin benzathine",0.41,IF('Data Entry'!AM701="Cefalexin benzathine",0.36,IF('Data Entry'!AM701="Cloxacillin benzathine",0.43,IF('Data Entry'!AM701="Oxacillin benzathine",0.69,IF('Data Entry'!AM701="","","No aplica")))))))</f>
        <v/>
      </c>
    </row>
    <row r="699" spans="5:8">
      <c r="E699" s="65" t="str">
        <f>IF('Data Entry'!AB702="Benethamine benzylpenicillin",0.65,IF('Data Entry'!AB702="Benzathine benzylpenicillin",0.74,IF('Data Entry'!AB702="Cefapirin benzathine",0.41,IF('Data Entry'!AB702="Cefalexin benzathine",0.36,IF('Data Entry'!AB702="Cloxacillin benzathine",0.43,IF('Data Entry'!AB702="Oxacillin benzathine",0.69,IF('Data Entry'!AB702="","","No aplica")))))))</f>
        <v/>
      </c>
      <c r="F699" s="65" t="str">
        <f>IF('Data Entry'!AG702="Benethamine benzylpenicillin",0.65,IF('Data Entry'!AG702="Benzathine benzylpenicillin",0.74,IF('Data Entry'!AG702="Cefapirin benzathine",0.41,IF('Data Entry'!AG702="Cefalexin benzathine",0.36,IF('Data Entry'!AG702="Cloxacillin benzathine",0.43,IF('Data Entry'!AG702="Oxacillin benzathine",0.69,IF('Data Entry'!AG702="","","No aplica")))))))</f>
        <v/>
      </c>
      <c r="G699" s="65" t="str">
        <f>IF('Data Entry'!AJ702="Benethamine benzylpenicillin",0.65,IF('Data Entry'!AJ702="Benzathine benzylpenicillin",0.74,IF('Data Entry'!AJ702="Cefapirin benzathine",0.41,IF('Data Entry'!AJ702="Cefalexin benzathine",0.36,IF('Data Entry'!AJ702="Cloxacillin benzathine",0.43,IF('Data Entry'!AJ702="Oxacillin benzathine",0.69,IF('Data Entry'!AJ702="","","No aplica")))))))</f>
        <v/>
      </c>
      <c r="H699" s="65" t="str">
        <f>IF('Data Entry'!AM702="Benethamine benzylpenicillin",0.65,IF('Data Entry'!AM702="Benzathine benzylpenicillin",0.74,IF('Data Entry'!AM702="Cefapirin benzathine",0.41,IF('Data Entry'!AM702="Cefalexin benzathine",0.36,IF('Data Entry'!AM702="Cloxacillin benzathine",0.43,IF('Data Entry'!AM702="Oxacillin benzathine",0.69,IF('Data Entry'!AM702="","","No aplica")))))))</f>
        <v/>
      </c>
    </row>
    <row r="700" spans="5:8">
      <c r="E700" s="65" t="str">
        <f>IF('Data Entry'!AB703="Benethamine benzylpenicillin",0.65,IF('Data Entry'!AB703="Benzathine benzylpenicillin",0.74,IF('Data Entry'!AB703="Cefapirin benzathine",0.41,IF('Data Entry'!AB703="Cefalexin benzathine",0.36,IF('Data Entry'!AB703="Cloxacillin benzathine",0.43,IF('Data Entry'!AB703="Oxacillin benzathine",0.69,IF('Data Entry'!AB703="","","No aplica")))))))</f>
        <v/>
      </c>
      <c r="F700" s="65" t="str">
        <f>IF('Data Entry'!AG703="Benethamine benzylpenicillin",0.65,IF('Data Entry'!AG703="Benzathine benzylpenicillin",0.74,IF('Data Entry'!AG703="Cefapirin benzathine",0.41,IF('Data Entry'!AG703="Cefalexin benzathine",0.36,IF('Data Entry'!AG703="Cloxacillin benzathine",0.43,IF('Data Entry'!AG703="Oxacillin benzathine",0.69,IF('Data Entry'!AG703="","","No aplica")))))))</f>
        <v/>
      </c>
      <c r="G700" s="65" t="str">
        <f>IF('Data Entry'!AJ703="Benethamine benzylpenicillin",0.65,IF('Data Entry'!AJ703="Benzathine benzylpenicillin",0.74,IF('Data Entry'!AJ703="Cefapirin benzathine",0.41,IF('Data Entry'!AJ703="Cefalexin benzathine",0.36,IF('Data Entry'!AJ703="Cloxacillin benzathine",0.43,IF('Data Entry'!AJ703="Oxacillin benzathine",0.69,IF('Data Entry'!AJ703="","","No aplica")))))))</f>
        <v/>
      </c>
      <c r="H700" s="65" t="str">
        <f>IF('Data Entry'!AM703="Benethamine benzylpenicillin",0.65,IF('Data Entry'!AM703="Benzathine benzylpenicillin",0.74,IF('Data Entry'!AM703="Cefapirin benzathine",0.41,IF('Data Entry'!AM703="Cefalexin benzathine",0.36,IF('Data Entry'!AM703="Cloxacillin benzathine",0.43,IF('Data Entry'!AM703="Oxacillin benzathine",0.69,IF('Data Entry'!AM703="","","No aplica")))))))</f>
        <v/>
      </c>
    </row>
    <row r="701" spans="5:8">
      <c r="E701" s="65" t="str">
        <f>IF('Data Entry'!AB704="Benethamine benzylpenicillin",0.65,IF('Data Entry'!AB704="Benzathine benzylpenicillin",0.74,IF('Data Entry'!AB704="Cefapirin benzathine",0.41,IF('Data Entry'!AB704="Cefalexin benzathine",0.36,IF('Data Entry'!AB704="Cloxacillin benzathine",0.43,IF('Data Entry'!AB704="Oxacillin benzathine",0.69,IF('Data Entry'!AB704="","","No aplica")))))))</f>
        <v/>
      </c>
      <c r="F701" s="65" t="str">
        <f>IF('Data Entry'!AG704="Benethamine benzylpenicillin",0.65,IF('Data Entry'!AG704="Benzathine benzylpenicillin",0.74,IF('Data Entry'!AG704="Cefapirin benzathine",0.41,IF('Data Entry'!AG704="Cefalexin benzathine",0.36,IF('Data Entry'!AG704="Cloxacillin benzathine",0.43,IF('Data Entry'!AG704="Oxacillin benzathine",0.69,IF('Data Entry'!AG704="","","No aplica")))))))</f>
        <v/>
      </c>
      <c r="G701" s="65" t="str">
        <f>IF('Data Entry'!AJ704="Benethamine benzylpenicillin",0.65,IF('Data Entry'!AJ704="Benzathine benzylpenicillin",0.74,IF('Data Entry'!AJ704="Cefapirin benzathine",0.41,IF('Data Entry'!AJ704="Cefalexin benzathine",0.36,IF('Data Entry'!AJ704="Cloxacillin benzathine",0.43,IF('Data Entry'!AJ704="Oxacillin benzathine",0.69,IF('Data Entry'!AJ704="","","No aplica")))))))</f>
        <v/>
      </c>
      <c r="H701" s="65" t="str">
        <f>IF('Data Entry'!AM704="Benethamine benzylpenicillin",0.65,IF('Data Entry'!AM704="Benzathine benzylpenicillin",0.74,IF('Data Entry'!AM704="Cefapirin benzathine",0.41,IF('Data Entry'!AM704="Cefalexin benzathine",0.36,IF('Data Entry'!AM704="Cloxacillin benzathine",0.43,IF('Data Entry'!AM704="Oxacillin benzathine",0.69,IF('Data Entry'!AM704="","","No aplica")))))))</f>
        <v/>
      </c>
    </row>
    <row r="702" spans="5:8">
      <c r="E702" s="65" t="str">
        <f>IF('Data Entry'!AB705="Benethamine benzylpenicillin",0.65,IF('Data Entry'!AB705="Benzathine benzylpenicillin",0.74,IF('Data Entry'!AB705="Cefapirin benzathine",0.41,IF('Data Entry'!AB705="Cefalexin benzathine",0.36,IF('Data Entry'!AB705="Cloxacillin benzathine",0.43,IF('Data Entry'!AB705="Oxacillin benzathine",0.69,IF('Data Entry'!AB705="","","No aplica")))))))</f>
        <v/>
      </c>
      <c r="F702" s="65" t="str">
        <f>IF('Data Entry'!AG705="Benethamine benzylpenicillin",0.65,IF('Data Entry'!AG705="Benzathine benzylpenicillin",0.74,IF('Data Entry'!AG705="Cefapirin benzathine",0.41,IF('Data Entry'!AG705="Cefalexin benzathine",0.36,IF('Data Entry'!AG705="Cloxacillin benzathine",0.43,IF('Data Entry'!AG705="Oxacillin benzathine",0.69,IF('Data Entry'!AG705="","","No aplica")))))))</f>
        <v/>
      </c>
      <c r="G702" s="65" t="str">
        <f>IF('Data Entry'!AJ705="Benethamine benzylpenicillin",0.65,IF('Data Entry'!AJ705="Benzathine benzylpenicillin",0.74,IF('Data Entry'!AJ705="Cefapirin benzathine",0.41,IF('Data Entry'!AJ705="Cefalexin benzathine",0.36,IF('Data Entry'!AJ705="Cloxacillin benzathine",0.43,IF('Data Entry'!AJ705="Oxacillin benzathine",0.69,IF('Data Entry'!AJ705="","","No aplica")))))))</f>
        <v/>
      </c>
      <c r="H702" s="65" t="str">
        <f>IF('Data Entry'!AM705="Benethamine benzylpenicillin",0.65,IF('Data Entry'!AM705="Benzathine benzylpenicillin",0.74,IF('Data Entry'!AM705="Cefapirin benzathine",0.41,IF('Data Entry'!AM705="Cefalexin benzathine",0.36,IF('Data Entry'!AM705="Cloxacillin benzathine",0.43,IF('Data Entry'!AM705="Oxacillin benzathine",0.69,IF('Data Entry'!AM705="","","No aplica")))))))</f>
        <v/>
      </c>
    </row>
    <row r="703" spans="5:8">
      <c r="E703" s="65" t="str">
        <f>IF('Data Entry'!AB706="Benethamine benzylpenicillin",0.65,IF('Data Entry'!AB706="Benzathine benzylpenicillin",0.74,IF('Data Entry'!AB706="Cefapirin benzathine",0.41,IF('Data Entry'!AB706="Cefalexin benzathine",0.36,IF('Data Entry'!AB706="Cloxacillin benzathine",0.43,IF('Data Entry'!AB706="Oxacillin benzathine",0.69,IF('Data Entry'!AB706="","","No aplica")))))))</f>
        <v/>
      </c>
      <c r="F703" s="65" t="str">
        <f>IF('Data Entry'!AG706="Benethamine benzylpenicillin",0.65,IF('Data Entry'!AG706="Benzathine benzylpenicillin",0.74,IF('Data Entry'!AG706="Cefapirin benzathine",0.41,IF('Data Entry'!AG706="Cefalexin benzathine",0.36,IF('Data Entry'!AG706="Cloxacillin benzathine",0.43,IF('Data Entry'!AG706="Oxacillin benzathine",0.69,IF('Data Entry'!AG706="","","No aplica")))))))</f>
        <v/>
      </c>
      <c r="G703" s="65" t="str">
        <f>IF('Data Entry'!AJ706="Benethamine benzylpenicillin",0.65,IF('Data Entry'!AJ706="Benzathine benzylpenicillin",0.74,IF('Data Entry'!AJ706="Cefapirin benzathine",0.41,IF('Data Entry'!AJ706="Cefalexin benzathine",0.36,IF('Data Entry'!AJ706="Cloxacillin benzathine",0.43,IF('Data Entry'!AJ706="Oxacillin benzathine",0.69,IF('Data Entry'!AJ706="","","No aplica")))))))</f>
        <v/>
      </c>
      <c r="H703" s="65" t="str">
        <f>IF('Data Entry'!AM706="Benethamine benzylpenicillin",0.65,IF('Data Entry'!AM706="Benzathine benzylpenicillin",0.74,IF('Data Entry'!AM706="Cefapirin benzathine",0.41,IF('Data Entry'!AM706="Cefalexin benzathine",0.36,IF('Data Entry'!AM706="Cloxacillin benzathine",0.43,IF('Data Entry'!AM706="Oxacillin benzathine",0.69,IF('Data Entry'!AM706="","","No aplica")))))))</f>
        <v/>
      </c>
    </row>
    <row r="704" spans="5:8">
      <c r="E704" s="65" t="str">
        <f>IF('Data Entry'!AB707="Benethamine benzylpenicillin",0.65,IF('Data Entry'!AB707="Benzathine benzylpenicillin",0.74,IF('Data Entry'!AB707="Cefapirin benzathine",0.41,IF('Data Entry'!AB707="Cefalexin benzathine",0.36,IF('Data Entry'!AB707="Cloxacillin benzathine",0.43,IF('Data Entry'!AB707="Oxacillin benzathine",0.69,IF('Data Entry'!AB707="","","No aplica")))))))</f>
        <v/>
      </c>
      <c r="F704" s="65" t="str">
        <f>IF('Data Entry'!AG707="Benethamine benzylpenicillin",0.65,IF('Data Entry'!AG707="Benzathine benzylpenicillin",0.74,IF('Data Entry'!AG707="Cefapirin benzathine",0.41,IF('Data Entry'!AG707="Cefalexin benzathine",0.36,IF('Data Entry'!AG707="Cloxacillin benzathine",0.43,IF('Data Entry'!AG707="Oxacillin benzathine",0.69,IF('Data Entry'!AG707="","","No aplica")))))))</f>
        <v/>
      </c>
      <c r="G704" s="65" t="str">
        <f>IF('Data Entry'!AJ707="Benethamine benzylpenicillin",0.65,IF('Data Entry'!AJ707="Benzathine benzylpenicillin",0.74,IF('Data Entry'!AJ707="Cefapirin benzathine",0.41,IF('Data Entry'!AJ707="Cefalexin benzathine",0.36,IF('Data Entry'!AJ707="Cloxacillin benzathine",0.43,IF('Data Entry'!AJ707="Oxacillin benzathine",0.69,IF('Data Entry'!AJ707="","","No aplica")))))))</f>
        <v/>
      </c>
      <c r="H704" s="65" t="str">
        <f>IF('Data Entry'!AM707="Benethamine benzylpenicillin",0.65,IF('Data Entry'!AM707="Benzathine benzylpenicillin",0.74,IF('Data Entry'!AM707="Cefapirin benzathine",0.41,IF('Data Entry'!AM707="Cefalexin benzathine",0.36,IF('Data Entry'!AM707="Cloxacillin benzathine",0.43,IF('Data Entry'!AM707="Oxacillin benzathine",0.69,IF('Data Entry'!AM707="","","No aplica")))))))</f>
        <v/>
      </c>
    </row>
    <row r="705" spans="5:8">
      <c r="E705" s="65" t="str">
        <f>IF('Data Entry'!AB708="Benethamine benzylpenicillin",0.65,IF('Data Entry'!AB708="Benzathine benzylpenicillin",0.74,IF('Data Entry'!AB708="Cefapirin benzathine",0.41,IF('Data Entry'!AB708="Cefalexin benzathine",0.36,IF('Data Entry'!AB708="Cloxacillin benzathine",0.43,IF('Data Entry'!AB708="Oxacillin benzathine",0.69,IF('Data Entry'!AB708="","","No aplica")))))))</f>
        <v/>
      </c>
      <c r="F705" s="65" t="str">
        <f>IF('Data Entry'!AG708="Benethamine benzylpenicillin",0.65,IF('Data Entry'!AG708="Benzathine benzylpenicillin",0.74,IF('Data Entry'!AG708="Cefapirin benzathine",0.41,IF('Data Entry'!AG708="Cefalexin benzathine",0.36,IF('Data Entry'!AG708="Cloxacillin benzathine",0.43,IF('Data Entry'!AG708="Oxacillin benzathine",0.69,IF('Data Entry'!AG708="","","No aplica")))))))</f>
        <v/>
      </c>
      <c r="G705" s="65" t="str">
        <f>IF('Data Entry'!AJ708="Benethamine benzylpenicillin",0.65,IF('Data Entry'!AJ708="Benzathine benzylpenicillin",0.74,IF('Data Entry'!AJ708="Cefapirin benzathine",0.41,IF('Data Entry'!AJ708="Cefalexin benzathine",0.36,IF('Data Entry'!AJ708="Cloxacillin benzathine",0.43,IF('Data Entry'!AJ708="Oxacillin benzathine",0.69,IF('Data Entry'!AJ708="","","No aplica")))))))</f>
        <v/>
      </c>
      <c r="H705" s="65" t="str">
        <f>IF('Data Entry'!AM708="Benethamine benzylpenicillin",0.65,IF('Data Entry'!AM708="Benzathine benzylpenicillin",0.74,IF('Data Entry'!AM708="Cefapirin benzathine",0.41,IF('Data Entry'!AM708="Cefalexin benzathine",0.36,IF('Data Entry'!AM708="Cloxacillin benzathine",0.43,IF('Data Entry'!AM708="Oxacillin benzathine",0.69,IF('Data Entry'!AM708="","","No aplica")))))))</f>
        <v/>
      </c>
    </row>
    <row r="706" spans="5:8">
      <c r="E706" s="65" t="str">
        <f>IF('Data Entry'!AB709="Benethamine benzylpenicillin",0.65,IF('Data Entry'!AB709="Benzathine benzylpenicillin",0.74,IF('Data Entry'!AB709="Cefapirin benzathine",0.41,IF('Data Entry'!AB709="Cefalexin benzathine",0.36,IF('Data Entry'!AB709="Cloxacillin benzathine",0.43,IF('Data Entry'!AB709="Oxacillin benzathine",0.69,IF('Data Entry'!AB709="","","No aplica")))))))</f>
        <v/>
      </c>
      <c r="F706" s="65" t="str">
        <f>IF('Data Entry'!AG709="Benethamine benzylpenicillin",0.65,IF('Data Entry'!AG709="Benzathine benzylpenicillin",0.74,IF('Data Entry'!AG709="Cefapirin benzathine",0.41,IF('Data Entry'!AG709="Cefalexin benzathine",0.36,IF('Data Entry'!AG709="Cloxacillin benzathine",0.43,IF('Data Entry'!AG709="Oxacillin benzathine",0.69,IF('Data Entry'!AG709="","","No aplica")))))))</f>
        <v/>
      </c>
      <c r="G706" s="65" t="str">
        <f>IF('Data Entry'!AJ709="Benethamine benzylpenicillin",0.65,IF('Data Entry'!AJ709="Benzathine benzylpenicillin",0.74,IF('Data Entry'!AJ709="Cefapirin benzathine",0.41,IF('Data Entry'!AJ709="Cefalexin benzathine",0.36,IF('Data Entry'!AJ709="Cloxacillin benzathine",0.43,IF('Data Entry'!AJ709="Oxacillin benzathine",0.69,IF('Data Entry'!AJ709="","","No aplica")))))))</f>
        <v/>
      </c>
      <c r="H706" s="65" t="str">
        <f>IF('Data Entry'!AM709="Benethamine benzylpenicillin",0.65,IF('Data Entry'!AM709="Benzathine benzylpenicillin",0.74,IF('Data Entry'!AM709="Cefapirin benzathine",0.41,IF('Data Entry'!AM709="Cefalexin benzathine",0.36,IF('Data Entry'!AM709="Cloxacillin benzathine",0.43,IF('Data Entry'!AM709="Oxacillin benzathine",0.69,IF('Data Entry'!AM709="","","No aplica")))))))</f>
        <v/>
      </c>
    </row>
    <row r="707" spans="5:8">
      <c r="E707" s="65" t="str">
        <f>IF('Data Entry'!AB710="Benethamine benzylpenicillin",0.65,IF('Data Entry'!AB710="Benzathine benzylpenicillin",0.74,IF('Data Entry'!AB710="Cefapirin benzathine",0.41,IF('Data Entry'!AB710="Cefalexin benzathine",0.36,IF('Data Entry'!AB710="Cloxacillin benzathine",0.43,IF('Data Entry'!AB710="Oxacillin benzathine",0.69,IF('Data Entry'!AB710="","","No aplica")))))))</f>
        <v/>
      </c>
      <c r="F707" s="65" t="str">
        <f>IF('Data Entry'!AG710="Benethamine benzylpenicillin",0.65,IF('Data Entry'!AG710="Benzathine benzylpenicillin",0.74,IF('Data Entry'!AG710="Cefapirin benzathine",0.41,IF('Data Entry'!AG710="Cefalexin benzathine",0.36,IF('Data Entry'!AG710="Cloxacillin benzathine",0.43,IF('Data Entry'!AG710="Oxacillin benzathine",0.69,IF('Data Entry'!AG710="","","No aplica")))))))</f>
        <v/>
      </c>
      <c r="G707" s="65" t="str">
        <f>IF('Data Entry'!AJ710="Benethamine benzylpenicillin",0.65,IF('Data Entry'!AJ710="Benzathine benzylpenicillin",0.74,IF('Data Entry'!AJ710="Cefapirin benzathine",0.41,IF('Data Entry'!AJ710="Cefalexin benzathine",0.36,IF('Data Entry'!AJ710="Cloxacillin benzathine",0.43,IF('Data Entry'!AJ710="Oxacillin benzathine",0.69,IF('Data Entry'!AJ710="","","No aplica")))))))</f>
        <v/>
      </c>
      <c r="H707" s="65" t="str">
        <f>IF('Data Entry'!AM710="Benethamine benzylpenicillin",0.65,IF('Data Entry'!AM710="Benzathine benzylpenicillin",0.74,IF('Data Entry'!AM710="Cefapirin benzathine",0.41,IF('Data Entry'!AM710="Cefalexin benzathine",0.36,IF('Data Entry'!AM710="Cloxacillin benzathine",0.43,IF('Data Entry'!AM710="Oxacillin benzathine",0.69,IF('Data Entry'!AM710="","","No aplica")))))))</f>
        <v/>
      </c>
    </row>
    <row r="708" spans="5:8">
      <c r="E708" s="65" t="str">
        <f>IF('Data Entry'!AB711="Benethamine benzylpenicillin",0.65,IF('Data Entry'!AB711="Benzathine benzylpenicillin",0.74,IF('Data Entry'!AB711="Cefapirin benzathine",0.41,IF('Data Entry'!AB711="Cefalexin benzathine",0.36,IF('Data Entry'!AB711="Cloxacillin benzathine",0.43,IF('Data Entry'!AB711="Oxacillin benzathine",0.69,IF('Data Entry'!AB711="","","No aplica")))))))</f>
        <v/>
      </c>
      <c r="F708" s="65" t="str">
        <f>IF('Data Entry'!AG711="Benethamine benzylpenicillin",0.65,IF('Data Entry'!AG711="Benzathine benzylpenicillin",0.74,IF('Data Entry'!AG711="Cefapirin benzathine",0.41,IF('Data Entry'!AG711="Cefalexin benzathine",0.36,IF('Data Entry'!AG711="Cloxacillin benzathine",0.43,IF('Data Entry'!AG711="Oxacillin benzathine",0.69,IF('Data Entry'!AG711="","","No aplica")))))))</f>
        <v/>
      </c>
      <c r="G708" s="65" t="str">
        <f>IF('Data Entry'!AJ711="Benethamine benzylpenicillin",0.65,IF('Data Entry'!AJ711="Benzathine benzylpenicillin",0.74,IF('Data Entry'!AJ711="Cefapirin benzathine",0.41,IF('Data Entry'!AJ711="Cefalexin benzathine",0.36,IF('Data Entry'!AJ711="Cloxacillin benzathine",0.43,IF('Data Entry'!AJ711="Oxacillin benzathine",0.69,IF('Data Entry'!AJ711="","","No aplica")))))))</f>
        <v/>
      </c>
      <c r="H708" s="65" t="str">
        <f>IF('Data Entry'!AM711="Benethamine benzylpenicillin",0.65,IF('Data Entry'!AM711="Benzathine benzylpenicillin",0.74,IF('Data Entry'!AM711="Cefapirin benzathine",0.41,IF('Data Entry'!AM711="Cefalexin benzathine",0.36,IF('Data Entry'!AM711="Cloxacillin benzathine",0.43,IF('Data Entry'!AM711="Oxacillin benzathine",0.69,IF('Data Entry'!AM711="","","No aplica")))))))</f>
        <v/>
      </c>
    </row>
    <row r="709" spans="5:8">
      <c r="E709" s="65" t="str">
        <f>IF('Data Entry'!AB712="Benethamine benzylpenicillin",0.65,IF('Data Entry'!AB712="Benzathine benzylpenicillin",0.74,IF('Data Entry'!AB712="Cefapirin benzathine",0.41,IF('Data Entry'!AB712="Cefalexin benzathine",0.36,IF('Data Entry'!AB712="Cloxacillin benzathine",0.43,IF('Data Entry'!AB712="Oxacillin benzathine",0.69,IF('Data Entry'!AB712="","","No aplica")))))))</f>
        <v/>
      </c>
      <c r="F709" s="65" t="str">
        <f>IF('Data Entry'!AG712="Benethamine benzylpenicillin",0.65,IF('Data Entry'!AG712="Benzathine benzylpenicillin",0.74,IF('Data Entry'!AG712="Cefapirin benzathine",0.41,IF('Data Entry'!AG712="Cefalexin benzathine",0.36,IF('Data Entry'!AG712="Cloxacillin benzathine",0.43,IF('Data Entry'!AG712="Oxacillin benzathine",0.69,IF('Data Entry'!AG712="","","No aplica")))))))</f>
        <v/>
      </c>
      <c r="G709" s="65" t="str">
        <f>IF('Data Entry'!AJ712="Benethamine benzylpenicillin",0.65,IF('Data Entry'!AJ712="Benzathine benzylpenicillin",0.74,IF('Data Entry'!AJ712="Cefapirin benzathine",0.41,IF('Data Entry'!AJ712="Cefalexin benzathine",0.36,IF('Data Entry'!AJ712="Cloxacillin benzathine",0.43,IF('Data Entry'!AJ712="Oxacillin benzathine",0.69,IF('Data Entry'!AJ712="","","No aplica")))))))</f>
        <v/>
      </c>
      <c r="H709" s="65" t="str">
        <f>IF('Data Entry'!AM712="Benethamine benzylpenicillin",0.65,IF('Data Entry'!AM712="Benzathine benzylpenicillin",0.74,IF('Data Entry'!AM712="Cefapirin benzathine",0.41,IF('Data Entry'!AM712="Cefalexin benzathine",0.36,IF('Data Entry'!AM712="Cloxacillin benzathine",0.43,IF('Data Entry'!AM712="Oxacillin benzathine",0.69,IF('Data Entry'!AM712="","","No aplica")))))))</f>
        <v/>
      </c>
    </row>
    <row r="710" spans="5:8">
      <c r="E710" s="65" t="str">
        <f>IF('Data Entry'!AB713="Benethamine benzylpenicillin",0.65,IF('Data Entry'!AB713="Benzathine benzylpenicillin",0.74,IF('Data Entry'!AB713="Cefapirin benzathine",0.41,IF('Data Entry'!AB713="Cefalexin benzathine",0.36,IF('Data Entry'!AB713="Cloxacillin benzathine",0.43,IF('Data Entry'!AB713="Oxacillin benzathine",0.69,IF('Data Entry'!AB713="","","No aplica")))))))</f>
        <v/>
      </c>
      <c r="F710" s="65" t="str">
        <f>IF('Data Entry'!AG713="Benethamine benzylpenicillin",0.65,IF('Data Entry'!AG713="Benzathine benzylpenicillin",0.74,IF('Data Entry'!AG713="Cefapirin benzathine",0.41,IF('Data Entry'!AG713="Cefalexin benzathine",0.36,IF('Data Entry'!AG713="Cloxacillin benzathine",0.43,IF('Data Entry'!AG713="Oxacillin benzathine",0.69,IF('Data Entry'!AG713="","","No aplica")))))))</f>
        <v/>
      </c>
      <c r="G710" s="65" t="str">
        <f>IF('Data Entry'!AJ713="Benethamine benzylpenicillin",0.65,IF('Data Entry'!AJ713="Benzathine benzylpenicillin",0.74,IF('Data Entry'!AJ713="Cefapirin benzathine",0.41,IF('Data Entry'!AJ713="Cefalexin benzathine",0.36,IF('Data Entry'!AJ713="Cloxacillin benzathine",0.43,IF('Data Entry'!AJ713="Oxacillin benzathine",0.69,IF('Data Entry'!AJ713="","","No aplica")))))))</f>
        <v/>
      </c>
      <c r="H710" s="65" t="str">
        <f>IF('Data Entry'!AM713="Benethamine benzylpenicillin",0.65,IF('Data Entry'!AM713="Benzathine benzylpenicillin",0.74,IF('Data Entry'!AM713="Cefapirin benzathine",0.41,IF('Data Entry'!AM713="Cefalexin benzathine",0.36,IF('Data Entry'!AM713="Cloxacillin benzathine",0.43,IF('Data Entry'!AM713="Oxacillin benzathine",0.69,IF('Data Entry'!AM713="","","No aplica")))))))</f>
        <v/>
      </c>
    </row>
    <row r="711" spans="5:8">
      <c r="E711" s="65" t="str">
        <f>IF('Data Entry'!AB714="Benethamine benzylpenicillin",0.65,IF('Data Entry'!AB714="Benzathine benzylpenicillin",0.74,IF('Data Entry'!AB714="Cefapirin benzathine",0.41,IF('Data Entry'!AB714="Cefalexin benzathine",0.36,IF('Data Entry'!AB714="Cloxacillin benzathine",0.43,IF('Data Entry'!AB714="Oxacillin benzathine",0.69,IF('Data Entry'!AB714="","","No aplica")))))))</f>
        <v/>
      </c>
      <c r="F711" s="65" t="str">
        <f>IF('Data Entry'!AG714="Benethamine benzylpenicillin",0.65,IF('Data Entry'!AG714="Benzathine benzylpenicillin",0.74,IF('Data Entry'!AG714="Cefapirin benzathine",0.41,IF('Data Entry'!AG714="Cefalexin benzathine",0.36,IF('Data Entry'!AG714="Cloxacillin benzathine",0.43,IF('Data Entry'!AG714="Oxacillin benzathine",0.69,IF('Data Entry'!AG714="","","No aplica")))))))</f>
        <v/>
      </c>
      <c r="G711" s="65" t="str">
        <f>IF('Data Entry'!AJ714="Benethamine benzylpenicillin",0.65,IF('Data Entry'!AJ714="Benzathine benzylpenicillin",0.74,IF('Data Entry'!AJ714="Cefapirin benzathine",0.41,IF('Data Entry'!AJ714="Cefalexin benzathine",0.36,IF('Data Entry'!AJ714="Cloxacillin benzathine",0.43,IF('Data Entry'!AJ714="Oxacillin benzathine",0.69,IF('Data Entry'!AJ714="","","No aplica")))))))</f>
        <v/>
      </c>
      <c r="H711" s="65" t="str">
        <f>IF('Data Entry'!AM714="Benethamine benzylpenicillin",0.65,IF('Data Entry'!AM714="Benzathine benzylpenicillin",0.74,IF('Data Entry'!AM714="Cefapirin benzathine",0.41,IF('Data Entry'!AM714="Cefalexin benzathine",0.36,IF('Data Entry'!AM714="Cloxacillin benzathine",0.43,IF('Data Entry'!AM714="Oxacillin benzathine",0.69,IF('Data Entry'!AM714="","","No aplica")))))))</f>
        <v/>
      </c>
    </row>
    <row r="712" spans="5:8">
      <c r="E712" s="65" t="str">
        <f>IF('Data Entry'!AB715="Benethamine benzylpenicillin",0.65,IF('Data Entry'!AB715="Benzathine benzylpenicillin",0.74,IF('Data Entry'!AB715="Cefapirin benzathine",0.41,IF('Data Entry'!AB715="Cefalexin benzathine",0.36,IF('Data Entry'!AB715="Cloxacillin benzathine",0.43,IF('Data Entry'!AB715="Oxacillin benzathine",0.69,IF('Data Entry'!AB715="","","No aplica")))))))</f>
        <v/>
      </c>
      <c r="F712" s="65" t="str">
        <f>IF('Data Entry'!AG715="Benethamine benzylpenicillin",0.65,IF('Data Entry'!AG715="Benzathine benzylpenicillin",0.74,IF('Data Entry'!AG715="Cefapirin benzathine",0.41,IF('Data Entry'!AG715="Cefalexin benzathine",0.36,IF('Data Entry'!AG715="Cloxacillin benzathine",0.43,IF('Data Entry'!AG715="Oxacillin benzathine",0.69,IF('Data Entry'!AG715="","","No aplica")))))))</f>
        <v/>
      </c>
      <c r="G712" s="65" t="str">
        <f>IF('Data Entry'!AJ715="Benethamine benzylpenicillin",0.65,IF('Data Entry'!AJ715="Benzathine benzylpenicillin",0.74,IF('Data Entry'!AJ715="Cefapirin benzathine",0.41,IF('Data Entry'!AJ715="Cefalexin benzathine",0.36,IF('Data Entry'!AJ715="Cloxacillin benzathine",0.43,IF('Data Entry'!AJ715="Oxacillin benzathine",0.69,IF('Data Entry'!AJ715="","","No aplica")))))))</f>
        <v/>
      </c>
      <c r="H712" s="65" t="str">
        <f>IF('Data Entry'!AM715="Benethamine benzylpenicillin",0.65,IF('Data Entry'!AM715="Benzathine benzylpenicillin",0.74,IF('Data Entry'!AM715="Cefapirin benzathine",0.41,IF('Data Entry'!AM715="Cefalexin benzathine",0.36,IF('Data Entry'!AM715="Cloxacillin benzathine",0.43,IF('Data Entry'!AM715="Oxacillin benzathine",0.69,IF('Data Entry'!AM715="","","No aplica")))))))</f>
        <v/>
      </c>
    </row>
    <row r="713" spans="5:8">
      <c r="E713" s="65" t="str">
        <f>IF('Data Entry'!AB716="Benethamine benzylpenicillin",0.65,IF('Data Entry'!AB716="Benzathine benzylpenicillin",0.74,IF('Data Entry'!AB716="Cefapirin benzathine",0.41,IF('Data Entry'!AB716="Cefalexin benzathine",0.36,IF('Data Entry'!AB716="Cloxacillin benzathine",0.43,IF('Data Entry'!AB716="Oxacillin benzathine",0.69,IF('Data Entry'!AB716="","","No aplica")))))))</f>
        <v/>
      </c>
      <c r="F713" s="65" t="str">
        <f>IF('Data Entry'!AG716="Benethamine benzylpenicillin",0.65,IF('Data Entry'!AG716="Benzathine benzylpenicillin",0.74,IF('Data Entry'!AG716="Cefapirin benzathine",0.41,IF('Data Entry'!AG716="Cefalexin benzathine",0.36,IF('Data Entry'!AG716="Cloxacillin benzathine",0.43,IF('Data Entry'!AG716="Oxacillin benzathine",0.69,IF('Data Entry'!AG716="","","No aplica")))))))</f>
        <v/>
      </c>
      <c r="G713" s="65" t="str">
        <f>IF('Data Entry'!AJ716="Benethamine benzylpenicillin",0.65,IF('Data Entry'!AJ716="Benzathine benzylpenicillin",0.74,IF('Data Entry'!AJ716="Cefapirin benzathine",0.41,IF('Data Entry'!AJ716="Cefalexin benzathine",0.36,IF('Data Entry'!AJ716="Cloxacillin benzathine",0.43,IF('Data Entry'!AJ716="Oxacillin benzathine",0.69,IF('Data Entry'!AJ716="","","No aplica")))))))</f>
        <v/>
      </c>
      <c r="H713" s="65" t="str">
        <f>IF('Data Entry'!AM716="Benethamine benzylpenicillin",0.65,IF('Data Entry'!AM716="Benzathine benzylpenicillin",0.74,IF('Data Entry'!AM716="Cefapirin benzathine",0.41,IF('Data Entry'!AM716="Cefalexin benzathine",0.36,IF('Data Entry'!AM716="Cloxacillin benzathine",0.43,IF('Data Entry'!AM716="Oxacillin benzathine",0.69,IF('Data Entry'!AM716="","","No aplica")))))))</f>
        <v/>
      </c>
    </row>
    <row r="714" spans="5:8">
      <c r="E714" s="65" t="str">
        <f>IF('Data Entry'!AB717="Benethamine benzylpenicillin",0.65,IF('Data Entry'!AB717="Benzathine benzylpenicillin",0.74,IF('Data Entry'!AB717="Cefapirin benzathine",0.41,IF('Data Entry'!AB717="Cefalexin benzathine",0.36,IF('Data Entry'!AB717="Cloxacillin benzathine",0.43,IF('Data Entry'!AB717="Oxacillin benzathine",0.69,IF('Data Entry'!AB717="","","No aplica")))))))</f>
        <v/>
      </c>
      <c r="F714" s="65" t="str">
        <f>IF('Data Entry'!AG717="Benethamine benzylpenicillin",0.65,IF('Data Entry'!AG717="Benzathine benzylpenicillin",0.74,IF('Data Entry'!AG717="Cefapirin benzathine",0.41,IF('Data Entry'!AG717="Cefalexin benzathine",0.36,IF('Data Entry'!AG717="Cloxacillin benzathine",0.43,IF('Data Entry'!AG717="Oxacillin benzathine",0.69,IF('Data Entry'!AG717="","","No aplica")))))))</f>
        <v/>
      </c>
      <c r="G714" s="65" t="str">
        <f>IF('Data Entry'!AJ717="Benethamine benzylpenicillin",0.65,IF('Data Entry'!AJ717="Benzathine benzylpenicillin",0.74,IF('Data Entry'!AJ717="Cefapirin benzathine",0.41,IF('Data Entry'!AJ717="Cefalexin benzathine",0.36,IF('Data Entry'!AJ717="Cloxacillin benzathine",0.43,IF('Data Entry'!AJ717="Oxacillin benzathine",0.69,IF('Data Entry'!AJ717="","","No aplica")))))))</f>
        <v/>
      </c>
      <c r="H714" s="65" t="str">
        <f>IF('Data Entry'!AM717="Benethamine benzylpenicillin",0.65,IF('Data Entry'!AM717="Benzathine benzylpenicillin",0.74,IF('Data Entry'!AM717="Cefapirin benzathine",0.41,IF('Data Entry'!AM717="Cefalexin benzathine",0.36,IF('Data Entry'!AM717="Cloxacillin benzathine",0.43,IF('Data Entry'!AM717="Oxacillin benzathine",0.69,IF('Data Entry'!AM717="","","No aplica")))))))</f>
        <v/>
      </c>
    </row>
    <row r="715" spans="5:8">
      <c r="E715" s="65" t="str">
        <f>IF('Data Entry'!AB718="Benethamine benzylpenicillin",0.65,IF('Data Entry'!AB718="Benzathine benzylpenicillin",0.74,IF('Data Entry'!AB718="Cefapirin benzathine",0.41,IF('Data Entry'!AB718="Cefalexin benzathine",0.36,IF('Data Entry'!AB718="Cloxacillin benzathine",0.43,IF('Data Entry'!AB718="Oxacillin benzathine",0.69,IF('Data Entry'!AB718="","","No aplica")))))))</f>
        <v/>
      </c>
      <c r="F715" s="65" t="str">
        <f>IF('Data Entry'!AG718="Benethamine benzylpenicillin",0.65,IF('Data Entry'!AG718="Benzathine benzylpenicillin",0.74,IF('Data Entry'!AG718="Cefapirin benzathine",0.41,IF('Data Entry'!AG718="Cefalexin benzathine",0.36,IF('Data Entry'!AG718="Cloxacillin benzathine",0.43,IF('Data Entry'!AG718="Oxacillin benzathine",0.69,IF('Data Entry'!AG718="","","No aplica")))))))</f>
        <v/>
      </c>
      <c r="G715" s="65" t="str">
        <f>IF('Data Entry'!AJ718="Benethamine benzylpenicillin",0.65,IF('Data Entry'!AJ718="Benzathine benzylpenicillin",0.74,IF('Data Entry'!AJ718="Cefapirin benzathine",0.41,IF('Data Entry'!AJ718="Cefalexin benzathine",0.36,IF('Data Entry'!AJ718="Cloxacillin benzathine",0.43,IF('Data Entry'!AJ718="Oxacillin benzathine",0.69,IF('Data Entry'!AJ718="","","No aplica")))))))</f>
        <v/>
      </c>
      <c r="H715" s="65" t="str">
        <f>IF('Data Entry'!AM718="Benethamine benzylpenicillin",0.65,IF('Data Entry'!AM718="Benzathine benzylpenicillin",0.74,IF('Data Entry'!AM718="Cefapirin benzathine",0.41,IF('Data Entry'!AM718="Cefalexin benzathine",0.36,IF('Data Entry'!AM718="Cloxacillin benzathine",0.43,IF('Data Entry'!AM718="Oxacillin benzathine",0.69,IF('Data Entry'!AM718="","","No aplica")))))))</f>
        <v/>
      </c>
    </row>
    <row r="716" spans="5:8">
      <c r="E716" s="65" t="str">
        <f>IF('Data Entry'!AB719="Benethamine benzylpenicillin",0.65,IF('Data Entry'!AB719="Benzathine benzylpenicillin",0.74,IF('Data Entry'!AB719="Cefapirin benzathine",0.41,IF('Data Entry'!AB719="Cefalexin benzathine",0.36,IF('Data Entry'!AB719="Cloxacillin benzathine",0.43,IF('Data Entry'!AB719="Oxacillin benzathine",0.69,IF('Data Entry'!AB719="","","No aplica")))))))</f>
        <v/>
      </c>
      <c r="F716" s="65" t="str">
        <f>IF('Data Entry'!AG719="Benethamine benzylpenicillin",0.65,IF('Data Entry'!AG719="Benzathine benzylpenicillin",0.74,IF('Data Entry'!AG719="Cefapirin benzathine",0.41,IF('Data Entry'!AG719="Cefalexin benzathine",0.36,IF('Data Entry'!AG719="Cloxacillin benzathine",0.43,IF('Data Entry'!AG719="Oxacillin benzathine",0.69,IF('Data Entry'!AG719="","","No aplica")))))))</f>
        <v/>
      </c>
      <c r="G716" s="65" t="str">
        <f>IF('Data Entry'!AJ719="Benethamine benzylpenicillin",0.65,IF('Data Entry'!AJ719="Benzathine benzylpenicillin",0.74,IF('Data Entry'!AJ719="Cefapirin benzathine",0.41,IF('Data Entry'!AJ719="Cefalexin benzathine",0.36,IF('Data Entry'!AJ719="Cloxacillin benzathine",0.43,IF('Data Entry'!AJ719="Oxacillin benzathine",0.69,IF('Data Entry'!AJ719="","","No aplica")))))))</f>
        <v/>
      </c>
      <c r="H716" s="65" t="str">
        <f>IF('Data Entry'!AM719="Benethamine benzylpenicillin",0.65,IF('Data Entry'!AM719="Benzathine benzylpenicillin",0.74,IF('Data Entry'!AM719="Cefapirin benzathine",0.41,IF('Data Entry'!AM719="Cefalexin benzathine",0.36,IF('Data Entry'!AM719="Cloxacillin benzathine",0.43,IF('Data Entry'!AM719="Oxacillin benzathine",0.69,IF('Data Entry'!AM719="","","No aplica")))))))</f>
        <v/>
      </c>
    </row>
    <row r="717" spans="5:8">
      <c r="E717" s="65" t="str">
        <f>IF('Data Entry'!AB720="Benethamine benzylpenicillin",0.65,IF('Data Entry'!AB720="Benzathine benzylpenicillin",0.74,IF('Data Entry'!AB720="Cefapirin benzathine",0.41,IF('Data Entry'!AB720="Cefalexin benzathine",0.36,IF('Data Entry'!AB720="Cloxacillin benzathine",0.43,IF('Data Entry'!AB720="Oxacillin benzathine",0.69,IF('Data Entry'!AB720="","","No aplica")))))))</f>
        <v/>
      </c>
      <c r="F717" s="65" t="str">
        <f>IF('Data Entry'!AG720="Benethamine benzylpenicillin",0.65,IF('Data Entry'!AG720="Benzathine benzylpenicillin",0.74,IF('Data Entry'!AG720="Cefapirin benzathine",0.41,IF('Data Entry'!AG720="Cefalexin benzathine",0.36,IF('Data Entry'!AG720="Cloxacillin benzathine",0.43,IF('Data Entry'!AG720="Oxacillin benzathine",0.69,IF('Data Entry'!AG720="","","No aplica")))))))</f>
        <v/>
      </c>
      <c r="G717" s="65" t="str">
        <f>IF('Data Entry'!AJ720="Benethamine benzylpenicillin",0.65,IF('Data Entry'!AJ720="Benzathine benzylpenicillin",0.74,IF('Data Entry'!AJ720="Cefapirin benzathine",0.41,IF('Data Entry'!AJ720="Cefalexin benzathine",0.36,IF('Data Entry'!AJ720="Cloxacillin benzathine",0.43,IF('Data Entry'!AJ720="Oxacillin benzathine",0.69,IF('Data Entry'!AJ720="","","No aplica")))))))</f>
        <v/>
      </c>
      <c r="H717" s="65" t="str">
        <f>IF('Data Entry'!AM720="Benethamine benzylpenicillin",0.65,IF('Data Entry'!AM720="Benzathine benzylpenicillin",0.74,IF('Data Entry'!AM720="Cefapirin benzathine",0.41,IF('Data Entry'!AM720="Cefalexin benzathine",0.36,IF('Data Entry'!AM720="Cloxacillin benzathine",0.43,IF('Data Entry'!AM720="Oxacillin benzathine",0.69,IF('Data Entry'!AM720="","","No aplica")))))))</f>
        <v/>
      </c>
    </row>
    <row r="718" spans="5:8">
      <c r="E718" s="65" t="str">
        <f>IF('Data Entry'!AB721="Benethamine benzylpenicillin",0.65,IF('Data Entry'!AB721="Benzathine benzylpenicillin",0.74,IF('Data Entry'!AB721="Cefapirin benzathine",0.41,IF('Data Entry'!AB721="Cefalexin benzathine",0.36,IF('Data Entry'!AB721="Cloxacillin benzathine",0.43,IF('Data Entry'!AB721="Oxacillin benzathine",0.69,IF('Data Entry'!AB721="","","No aplica")))))))</f>
        <v/>
      </c>
      <c r="F718" s="65" t="str">
        <f>IF('Data Entry'!AG721="Benethamine benzylpenicillin",0.65,IF('Data Entry'!AG721="Benzathine benzylpenicillin",0.74,IF('Data Entry'!AG721="Cefapirin benzathine",0.41,IF('Data Entry'!AG721="Cefalexin benzathine",0.36,IF('Data Entry'!AG721="Cloxacillin benzathine",0.43,IF('Data Entry'!AG721="Oxacillin benzathine",0.69,IF('Data Entry'!AG721="","","No aplica")))))))</f>
        <v/>
      </c>
      <c r="G718" s="65" t="str">
        <f>IF('Data Entry'!AJ721="Benethamine benzylpenicillin",0.65,IF('Data Entry'!AJ721="Benzathine benzylpenicillin",0.74,IF('Data Entry'!AJ721="Cefapirin benzathine",0.41,IF('Data Entry'!AJ721="Cefalexin benzathine",0.36,IF('Data Entry'!AJ721="Cloxacillin benzathine",0.43,IF('Data Entry'!AJ721="Oxacillin benzathine",0.69,IF('Data Entry'!AJ721="","","No aplica")))))))</f>
        <v/>
      </c>
      <c r="H718" s="65" t="str">
        <f>IF('Data Entry'!AM721="Benethamine benzylpenicillin",0.65,IF('Data Entry'!AM721="Benzathine benzylpenicillin",0.74,IF('Data Entry'!AM721="Cefapirin benzathine",0.41,IF('Data Entry'!AM721="Cefalexin benzathine",0.36,IF('Data Entry'!AM721="Cloxacillin benzathine",0.43,IF('Data Entry'!AM721="Oxacillin benzathine",0.69,IF('Data Entry'!AM721="","","No aplica")))))))</f>
        <v/>
      </c>
    </row>
    <row r="719" spans="5:8">
      <c r="E719" s="65" t="str">
        <f>IF('Data Entry'!AB722="Benethamine benzylpenicillin",0.65,IF('Data Entry'!AB722="Benzathine benzylpenicillin",0.74,IF('Data Entry'!AB722="Cefapirin benzathine",0.41,IF('Data Entry'!AB722="Cefalexin benzathine",0.36,IF('Data Entry'!AB722="Cloxacillin benzathine",0.43,IF('Data Entry'!AB722="Oxacillin benzathine",0.69,IF('Data Entry'!AB722="","","No aplica")))))))</f>
        <v/>
      </c>
      <c r="F719" s="65" t="str">
        <f>IF('Data Entry'!AG722="Benethamine benzylpenicillin",0.65,IF('Data Entry'!AG722="Benzathine benzylpenicillin",0.74,IF('Data Entry'!AG722="Cefapirin benzathine",0.41,IF('Data Entry'!AG722="Cefalexin benzathine",0.36,IF('Data Entry'!AG722="Cloxacillin benzathine",0.43,IF('Data Entry'!AG722="Oxacillin benzathine",0.69,IF('Data Entry'!AG722="","","No aplica")))))))</f>
        <v/>
      </c>
      <c r="G719" s="65" t="str">
        <f>IF('Data Entry'!AJ722="Benethamine benzylpenicillin",0.65,IF('Data Entry'!AJ722="Benzathine benzylpenicillin",0.74,IF('Data Entry'!AJ722="Cefapirin benzathine",0.41,IF('Data Entry'!AJ722="Cefalexin benzathine",0.36,IF('Data Entry'!AJ722="Cloxacillin benzathine",0.43,IF('Data Entry'!AJ722="Oxacillin benzathine",0.69,IF('Data Entry'!AJ722="","","No aplica")))))))</f>
        <v/>
      </c>
      <c r="H719" s="65" t="str">
        <f>IF('Data Entry'!AM722="Benethamine benzylpenicillin",0.65,IF('Data Entry'!AM722="Benzathine benzylpenicillin",0.74,IF('Data Entry'!AM722="Cefapirin benzathine",0.41,IF('Data Entry'!AM722="Cefalexin benzathine",0.36,IF('Data Entry'!AM722="Cloxacillin benzathine",0.43,IF('Data Entry'!AM722="Oxacillin benzathine",0.69,IF('Data Entry'!AM722="","","No aplica")))))))</f>
        <v/>
      </c>
    </row>
    <row r="720" spans="5:8">
      <c r="E720" s="65" t="str">
        <f>IF('Data Entry'!AB723="Benethamine benzylpenicillin",0.65,IF('Data Entry'!AB723="Benzathine benzylpenicillin",0.74,IF('Data Entry'!AB723="Cefapirin benzathine",0.41,IF('Data Entry'!AB723="Cefalexin benzathine",0.36,IF('Data Entry'!AB723="Cloxacillin benzathine",0.43,IF('Data Entry'!AB723="Oxacillin benzathine",0.69,IF('Data Entry'!AB723="","","No aplica")))))))</f>
        <v/>
      </c>
      <c r="F720" s="65" t="str">
        <f>IF('Data Entry'!AG723="Benethamine benzylpenicillin",0.65,IF('Data Entry'!AG723="Benzathine benzylpenicillin",0.74,IF('Data Entry'!AG723="Cefapirin benzathine",0.41,IF('Data Entry'!AG723="Cefalexin benzathine",0.36,IF('Data Entry'!AG723="Cloxacillin benzathine",0.43,IF('Data Entry'!AG723="Oxacillin benzathine",0.69,IF('Data Entry'!AG723="","","No aplica")))))))</f>
        <v/>
      </c>
      <c r="G720" s="65" t="str">
        <f>IF('Data Entry'!AJ723="Benethamine benzylpenicillin",0.65,IF('Data Entry'!AJ723="Benzathine benzylpenicillin",0.74,IF('Data Entry'!AJ723="Cefapirin benzathine",0.41,IF('Data Entry'!AJ723="Cefalexin benzathine",0.36,IF('Data Entry'!AJ723="Cloxacillin benzathine",0.43,IF('Data Entry'!AJ723="Oxacillin benzathine",0.69,IF('Data Entry'!AJ723="","","No aplica")))))))</f>
        <v/>
      </c>
      <c r="H720" s="65" t="str">
        <f>IF('Data Entry'!AM723="Benethamine benzylpenicillin",0.65,IF('Data Entry'!AM723="Benzathine benzylpenicillin",0.74,IF('Data Entry'!AM723="Cefapirin benzathine",0.41,IF('Data Entry'!AM723="Cefalexin benzathine",0.36,IF('Data Entry'!AM723="Cloxacillin benzathine",0.43,IF('Data Entry'!AM723="Oxacillin benzathine",0.69,IF('Data Entry'!AM723="","","No aplica")))))))</f>
        <v/>
      </c>
    </row>
    <row r="721" spans="5:8">
      <c r="E721" s="65" t="str">
        <f>IF('Data Entry'!AB724="Benethamine benzylpenicillin",0.65,IF('Data Entry'!AB724="Benzathine benzylpenicillin",0.74,IF('Data Entry'!AB724="Cefapirin benzathine",0.41,IF('Data Entry'!AB724="Cefalexin benzathine",0.36,IF('Data Entry'!AB724="Cloxacillin benzathine",0.43,IF('Data Entry'!AB724="Oxacillin benzathine",0.69,IF('Data Entry'!AB724="","","No aplica")))))))</f>
        <v/>
      </c>
      <c r="F721" s="65" t="str">
        <f>IF('Data Entry'!AG724="Benethamine benzylpenicillin",0.65,IF('Data Entry'!AG724="Benzathine benzylpenicillin",0.74,IF('Data Entry'!AG724="Cefapirin benzathine",0.41,IF('Data Entry'!AG724="Cefalexin benzathine",0.36,IF('Data Entry'!AG724="Cloxacillin benzathine",0.43,IF('Data Entry'!AG724="Oxacillin benzathine",0.69,IF('Data Entry'!AG724="","","No aplica")))))))</f>
        <v/>
      </c>
      <c r="G721" s="65" t="str">
        <f>IF('Data Entry'!AJ724="Benethamine benzylpenicillin",0.65,IF('Data Entry'!AJ724="Benzathine benzylpenicillin",0.74,IF('Data Entry'!AJ724="Cefapirin benzathine",0.41,IF('Data Entry'!AJ724="Cefalexin benzathine",0.36,IF('Data Entry'!AJ724="Cloxacillin benzathine",0.43,IF('Data Entry'!AJ724="Oxacillin benzathine",0.69,IF('Data Entry'!AJ724="","","No aplica")))))))</f>
        <v/>
      </c>
      <c r="H721" s="65" t="str">
        <f>IF('Data Entry'!AM724="Benethamine benzylpenicillin",0.65,IF('Data Entry'!AM724="Benzathine benzylpenicillin",0.74,IF('Data Entry'!AM724="Cefapirin benzathine",0.41,IF('Data Entry'!AM724="Cefalexin benzathine",0.36,IF('Data Entry'!AM724="Cloxacillin benzathine",0.43,IF('Data Entry'!AM724="Oxacillin benzathine",0.69,IF('Data Entry'!AM724="","","No aplica")))))))</f>
        <v/>
      </c>
    </row>
    <row r="722" spans="5:8">
      <c r="E722" s="65" t="str">
        <f>IF('Data Entry'!AB725="Benethamine benzylpenicillin",0.65,IF('Data Entry'!AB725="Benzathine benzylpenicillin",0.74,IF('Data Entry'!AB725="Cefapirin benzathine",0.41,IF('Data Entry'!AB725="Cefalexin benzathine",0.36,IF('Data Entry'!AB725="Cloxacillin benzathine",0.43,IF('Data Entry'!AB725="Oxacillin benzathine",0.69,IF('Data Entry'!AB725="","","No aplica")))))))</f>
        <v/>
      </c>
      <c r="F722" s="65" t="str">
        <f>IF('Data Entry'!AG725="Benethamine benzylpenicillin",0.65,IF('Data Entry'!AG725="Benzathine benzylpenicillin",0.74,IF('Data Entry'!AG725="Cefapirin benzathine",0.41,IF('Data Entry'!AG725="Cefalexin benzathine",0.36,IF('Data Entry'!AG725="Cloxacillin benzathine",0.43,IF('Data Entry'!AG725="Oxacillin benzathine",0.69,IF('Data Entry'!AG725="","","No aplica")))))))</f>
        <v/>
      </c>
      <c r="G722" s="65" t="str">
        <f>IF('Data Entry'!AJ725="Benethamine benzylpenicillin",0.65,IF('Data Entry'!AJ725="Benzathine benzylpenicillin",0.74,IF('Data Entry'!AJ725="Cefapirin benzathine",0.41,IF('Data Entry'!AJ725="Cefalexin benzathine",0.36,IF('Data Entry'!AJ725="Cloxacillin benzathine",0.43,IF('Data Entry'!AJ725="Oxacillin benzathine",0.69,IF('Data Entry'!AJ725="","","No aplica")))))))</f>
        <v/>
      </c>
      <c r="H722" s="65" t="str">
        <f>IF('Data Entry'!AM725="Benethamine benzylpenicillin",0.65,IF('Data Entry'!AM725="Benzathine benzylpenicillin",0.74,IF('Data Entry'!AM725="Cefapirin benzathine",0.41,IF('Data Entry'!AM725="Cefalexin benzathine",0.36,IF('Data Entry'!AM725="Cloxacillin benzathine",0.43,IF('Data Entry'!AM725="Oxacillin benzathine",0.69,IF('Data Entry'!AM725="","","No aplica")))))))</f>
        <v/>
      </c>
    </row>
    <row r="723" spans="5:8">
      <c r="E723" s="65" t="str">
        <f>IF('Data Entry'!AB726="Benethamine benzylpenicillin",0.65,IF('Data Entry'!AB726="Benzathine benzylpenicillin",0.74,IF('Data Entry'!AB726="Cefapirin benzathine",0.41,IF('Data Entry'!AB726="Cefalexin benzathine",0.36,IF('Data Entry'!AB726="Cloxacillin benzathine",0.43,IF('Data Entry'!AB726="Oxacillin benzathine",0.69,IF('Data Entry'!AB726="","","No aplica")))))))</f>
        <v/>
      </c>
      <c r="F723" s="65" t="str">
        <f>IF('Data Entry'!AG726="Benethamine benzylpenicillin",0.65,IF('Data Entry'!AG726="Benzathine benzylpenicillin",0.74,IF('Data Entry'!AG726="Cefapirin benzathine",0.41,IF('Data Entry'!AG726="Cefalexin benzathine",0.36,IF('Data Entry'!AG726="Cloxacillin benzathine",0.43,IF('Data Entry'!AG726="Oxacillin benzathine",0.69,IF('Data Entry'!AG726="","","No aplica")))))))</f>
        <v/>
      </c>
      <c r="G723" s="65" t="str">
        <f>IF('Data Entry'!AJ726="Benethamine benzylpenicillin",0.65,IF('Data Entry'!AJ726="Benzathine benzylpenicillin",0.74,IF('Data Entry'!AJ726="Cefapirin benzathine",0.41,IF('Data Entry'!AJ726="Cefalexin benzathine",0.36,IF('Data Entry'!AJ726="Cloxacillin benzathine",0.43,IF('Data Entry'!AJ726="Oxacillin benzathine",0.69,IF('Data Entry'!AJ726="","","No aplica")))))))</f>
        <v/>
      </c>
      <c r="H723" s="65" t="str">
        <f>IF('Data Entry'!AM726="Benethamine benzylpenicillin",0.65,IF('Data Entry'!AM726="Benzathine benzylpenicillin",0.74,IF('Data Entry'!AM726="Cefapirin benzathine",0.41,IF('Data Entry'!AM726="Cefalexin benzathine",0.36,IF('Data Entry'!AM726="Cloxacillin benzathine",0.43,IF('Data Entry'!AM726="Oxacillin benzathine",0.69,IF('Data Entry'!AM726="","","No aplica")))))))</f>
        <v/>
      </c>
    </row>
    <row r="724" spans="5:8">
      <c r="E724" s="65" t="str">
        <f>IF('Data Entry'!AB727="Benethamine benzylpenicillin",0.65,IF('Data Entry'!AB727="Benzathine benzylpenicillin",0.74,IF('Data Entry'!AB727="Cefapirin benzathine",0.41,IF('Data Entry'!AB727="Cefalexin benzathine",0.36,IF('Data Entry'!AB727="Cloxacillin benzathine",0.43,IF('Data Entry'!AB727="Oxacillin benzathine",0.69,IF('Data Entry'!AB727="","","No aplica")))))))</f>
        <v/>
      </c>
      <c r="F724" s="65" t="str">
        <f>IF('Data Entry'!AG727="Benethamine benzylpenicillin",0.65,IF('Data Entry'!AG727="Benzathine benzylpenicillin",0.74,IF('Data Entry'!AG727="Cefapirin benzathine",0.41,IF('Data Entry'!AG727="Cefalexin benzathine",0.36,IF('Data Entry'!AG727="Cloxacillin benzathine",0.43,IF('Data Entry'!AG727="Oxacillin benzathine",0.69,IF('Data Entry'!AG727="","","No aplica")))))))</f>
        <v/>
      </c>
      <c r="G724" s="65" t="str">
        <f>IF('Data Entry'!AJ727="Benethamine benzylpenicillin",0.65,IF('Data Entry'!AJ727="Benzathine benzylpenicillin",0.74,IF('Data Entry'!AJ727="Cefapirin benzathine",0.41,IF('Data Entry'!AJ727="Cefalexin benzathine",0.36,IF('Data Entry'!AJ727="Cloxacillin benzathine",0.43,IF('Data Entry'!AJ727="Oxacillin benzathine",0.69,IF('Data Entry'!AJ727="","","No aplica")))))))</f>
        <v/>
      </c>
      <c r="H724" s="65" t="str">
        <f>IF('Data Entry'!AM727="Benethamine benzylpenicillin",0.65,IF('Data Entry'!AM727="Benzathine benzylpenicillin",0.74,IF('Data Entry'!AM727="Cefapirin benzathine",0.41,IF('Data Entry'!AM727="Cefalexin benzathine",0.36,IF('Data Entry'!AM727="Cloxacillin benzathine",0.43,IF('Data Entry'!AM727="Oxacillin benzathine",0.69,IF('Data Entry'!AM727="","","No aplica")))))))</f>
        <v/>
      </c>
    </row>
    <row r="725" spans="5:8">
      <c r="E725" s="65" t="str">
        <f>IF('Data Entry'!AB728="Benethamine benzylpenicillin",0.65,IF('Data Entry'!AB728="Benzathine benzylpenicillin",0.74,IF('Data Entry'!AB728="Cefapirin benzathine",0.41,IF('Data Entry'!AB728="Cefalexin benzathine",0.36,IF('Data Entry'!AB728="Cloxacillin benzathine",0.43,IF('Data Entry'!AB728="Oxacillin benzathine",0.69,IF('Data Entry'!AB728="","","No aplica")))))))</f>
        <v/>
      </c>
      <c r="F725" s="65" t="str">
        <f>IF('Data Entry'!AG728="Benethamine benzylpenicillin",0.65,IF('Data Entry'!AG728="Benzathine benzylpenicillin",0.74,IF('Data Entry'!AG728="Cefapirin benzathine",0.41,IF('Data Entry'!AG728="Cefalexin benzathine",0.36,IF('Data Entry'!AG728="Cloxacillin benzathine",0.43,IF('Data Entry'!AG728="Oxacillin benzathine",0.69,IF('Data Entry'!AG728="","","No aplica")))))))</f>
        <v/>
      </c>
      <c r="G725" s="65" t="str">
        <f>IF('Data Entry'!AJ728="Benethamine benzylpenicillin",0.65,IF('Data Entry'!AJ728="Benzathine benzylpenicillin",0.74,IF('Data Entry'!AJ728="Cefapirin benzathine",0.41,IF('Data Entry'!AJ728="Cefalexin benzathine",0.36,IF('Data Entry'!AJ728="Cloxacillin benzathine",0.43,IF('Data Entry'!AJ728="Oxacillin benzathine",0.69,IF('Data Entry'!AJ728="","","No aplica")))))))</f>
        <v/>
      </c>
      <c r="H725" s="65" t="str">
        <f>IF('Data Entry'!AM728="Benethamine benzylpenicillin",0.65,IF('Data Entry'!AM728="Benzathine benzylpenicillin",0.74,IF('Data Entry'!AM728="Cefapirin benzathine",0.41,IF('Data Entry'!AM728="Cefalexin benzathine",0.36,IF('Data Entry'!AM728="Cloxacillin benzathine",0.43,IF('Data Entry'!AM728="Oxacillin benzathine",0.69,IF('Data Entry'!AM728="","","No aplica")))))))</f>
        <v/>
      </c>
    </row>
    <row r="726" spans="5:8">
      <c r="E726" s="65" t="str">
        <f>IF('Data Entry'!AB729="Benethamine benzylpenicillin",0.65,IF('Data Entry'!AB729="Benzathine benzylpenicillin",0.74,IF('Data Entry'!AB729="Cefapirin benzathine",0.41,IF('Data Entry'!AB729="Cefalexin benzathine",0.36,IF('Data Entry'!AB729="Cloxacillin benzathine",0.43,IF('Data Entry'!AB729="Oxacillin benzathine",0.69,IF('Data Entry'!AB729="","","No aplica")))))))</f>
        <v/>
      </c>
      <c r="F726" s="65" t="str">
        <f>IF('Data Entry'!AG729="Benethamine benzylpenicillin",0.65,IF('Data Entry'!AG729="Benzathine benzylpenicillin",0.74,IF('Data Entry'!AG729="Cefapirin benzathine",0.41,IF('Data Entry'!AG729="Cefalexin benzathine",0.36,IF('Data Entry'!AG729="Cloxacillin benzathine",0.43,IF('Data Entry'!AG729="Oxacillin benzathine",0.69,IF('Data Entry'!AG729="","","No aplica")))))))</f>
        <v/>
      </c>
      <c r="G726" s="65" t="str">
        <f>IF('Data Entry'!AJ729="Benethamine benzylpenicillin",0.65,IF('Data Entry'!AJ729="Benzathine benzylpenicillin",0.74,IF('Data Entry'!AJ729="Cefapirin benzathine",0.41,IF('Data Entry'!AJ729="Cefalexin benzathine",0.36,IF('Data Entry'!AJ729="Cloxacillin benzathine",0.43,IF('Data Entry'!AJ729="Oxacillin benzathine",0.69,IF('Data Entry'!AJ729="","","No aplica")))))))</f>
        <v/>
      </c>
      <c r="H726" s="65" t="str">
        <f>IF('Data Entry'!AM729="Benethamine benzylpenicillin",0.65,IF('Data Entry'!AM729="Benzathine benzylpenicillin",0.74,IF('Data Entry'!AM729="Cefapirin benzathine",0.41,IF('Data Entry'!AM729="Cefalexin benzathine",0.36,IF('Data Entry'!AM729="Cloxacillin benzathine",0.43,IF('Data Entry'!AM729="Oxacillin benzathine",0.69,IF('Data Entry'!AM729="","","No aplica")))))))</f>
        <v/>
      </c>
    </row>
    <row r="727" spans="5:8">
      <c r="E727" s="65" t="str">
        <f>IF('Data Entry'!AB730="Benethamine benzylpenicillin",0.65,IF('Data Entry'!AB730="Benzathine benzylpenicillin",0.74,IF('Data Entry'!AB730="Cefapirin benzathine",0.41,IF('Data Entry'!AB730="Cefalexin benzathine",0.36,IF('Data Entry'!AB730="Cloxacillin benzathine",0.43,IF('Data Entry'!AB730="Oxacillin benzathine",0.69,IF('Data Entry'!AB730="","","No aplica")))))))</f>
        <v/>
      </c>
      <c r="F727" s="65" t="str">
        <f>IF('Data Entry'!AG730="Benethamine benzylpenicillin",0.65,IF('Data Entry'!AG730="Benzathine benzylpenicillin",0.74,IF('Data Entry'!AG730="Cefapirin benzathine",0.41,IF('Data Entry'!AG730="Cefalexin benzathine",0.36,IF('Data Entry'!AG730="Cloxacillin benzathine",0.43,IF('Data Entry'!AG730="Oxacillin benzathine",0.69,IF('Data Entry'!AG730="","","No aplica")))))))</f>
        <v/>
      </c>
      <c r="G727" s="65" t="str">
        <f>IF('Data Entry'!AJ730="Benethamine benzylpenicillin",0.65,IF('Data Entry'!AJ730="Benzathine benzylpenicillin",0.74,IF('Data Entry'!AJ730="Cefapirin benzathine",0.41,IF('Data Entry'!AJ730="Cefalexin benzathine",0.36,IF('Data Entry'!AJ730="Cloxacillin benzathine",0.43,IF('Data Entry'!AJ730="Oxacillin benzathine",0.69,IF('Data Entry'!AJ730="","","No aplica")))))))</f>
        <v/>
      </c>
      <c r="H727" s="65" t="str">
        <f>IF('Data Entry'!AM730="Benethamine benzylpenicillin",0.65,IF('Data Entry'!AM730="Benzathine benzylpenicillin",0.74,IF('Data Entry'!AM730="Cefapirin benzathine",0.41,IF('Data Entry'!AM730="Cefalexin benzathine",0.36,IF('Data Entry'!AM730="Cloxacillin benzathine",0.43,IF('Data Entry'!AM730="Oxacillin benzathine",0.69,IF('Data Entry'!AM730="","","No aplica")))))))</f>
        <v/>
      </c>
    </row>
    <row r="728" spans="5:8">
      <c r="E728" s="65" t="str">
        <f>IF('Data Entry'!AB731="Benethamine benzylpenicillin",0.65,IF('Data Entry'!AB731="Benzathine benzylpenicillin",0.74,IF('Data Entry'!AB731="Cefapirin benzathine",0.41,IF('Data Entry'!AB731="Cefalexin benzathine",0.36,IF('Data Entry'!AB731="Cloxacillin benzathine",0.43,IF('Data Entry'!AB731="Oxacillin benzathine",0.69,IF('Data Entry'!AB731="","","No aplica")))))))</f>
        <v/>
      </c>
      <c r="F728" s="65" t="str">
        <f>IF('Data Entry'!AG731="Benethamine benzylpenicillin",0.65,IF('Data Entry'!AG731="Benzathine benzylpenicillin",0.74,IF('Data Entry'!AG731="Cefapirin benzathine",0.41,IF('Data Entry'!AG731="Cefalexin benzathine",0.36,IF('Data Entry'!AG731="Cloxacillin benzathine",0.43,IF('Data Entry'!AG731="Oxacillin benzathine",0.69,IF('Data Entry'!AG731="","","No aplica")))))))</f>
        <v/>
      </c>
      <c r="G728" s="65" t="str">
        <f>IF('Data Entry'!AJ731="Benethamine benzylpenicillin",0.65,IF('Data Entry'!AJ731="Benzathine benzylpenicillin",0.74,IF('Data Entry'!AJ731="Cefapirin benzathine",0.41,IF('Data Entry'!AJ731="Cefalexin benzathine",0.36,IF('Data Entry'!AJ731="Cloxacillin benzathine",0.43,IF('Data Entry'!AJ731="Oxacillin benzathine",0.69,IF('Data Entry'!AJ731="","","No aplica")))))))</f>
        <v/>
      </c>
      <c r="H728" s="65" t="str">
        <f>IF('Data Entry'!AM731="Benethamine benzylpenicillin",0.65,IF('Data Entry'!AM731="Benzathine benzylpenicillin",0.74,IF('Data Entry'!AM731="Cefapirin benzathine",0.41,IF('Data Entry'!AM731="Cefalexin benzathine",0.36,IF('Data Entry'!AM731="Cloxacillin benzathine",0.43,IF('Data Entry'!AM731="Oxacillin benzathine",0.69,IF('Data Entry'!AM731="","","No aplica")))))))</f>
        <v/>
      </c>
    </row>
    <row r="729" spans="5:8">
      <c r="E729" s="65" t="str">
        <f>IF('Data Entry'!AB732="Benethamine benzylpenicillin",0.65,IF('Data Entry'!AB732="Benzathine benzylpenicillin",0.74,IF('Data Entry'!AB732="Cefapirin benzathine",0.41,IF('Data Entry'!AB732="Cefalexin benzathine",0.36,IF('Data Entry'!AB732="Cloxacillin benzathine",0.43,IF('Data Entry'!AB732="Oxacillin benzathine",0.69,IF('Data Entry'!AB732="","","No aplica")))))))</f>
        <v/>
      </c>
      <c r="F729" s="65" t="str">
        <f>IF('Data Entry'!AG732="Benethamine benzylpenicillin",0.65,IF('Data Entry'!AG732="Benzathine benzylpenicillin",0.74,IF('Data Entry'!AG732="Cefapirin benzathine",0.41,IF('Data Entry'!AG732="Cefalexin benzathine",0.36,IF('Data Entry'!AG732="Cloxacillin benzathine",0.43,IF('Data Entry'!AG732="Oxacillin benzathine",0.69,IF('Data Entry'!AG732="","","No aplica")))))))</f>
        <v/>
      </c>
      <c r="G729" s="65" t="str">
        <f>IF('Data Entry'!AJ732="Benethamine benzylpenicillin",0.65,IF('Data Entry'!AJ732="Benzathine benzylpenicillin",0.74,IF('Data Entry'!AJ732="Cefapirin benzathine",0.41,IF('Data Entry'!AJ732="Cefalexin benzathine",0.36,IF('Data Entry'!AJ732="Cloxacillin benzathine",0.43,IF('Data Entry'!AJ732="Oxacillin benzathine",0.69,IF('Data Entry'!AJ732="","","No aplica")))))))</f>
        <v/>
      </c>
      <c r="H729" s="65" t="str">
        <f>IF('Data Entry'!AM732="Benethamine benzylpenicillin",0.65,IF('Data Entry'!AM732="Benzathine benzylpenicillin",0.74,IF('Data Entry'!AM732="Cefapirin benzathine",0.41,IF('Data Entry'!AM732="Cefalexin benzathine",0.36,IF('Data Entry'!AM732="Cloxacillin benzathine",0.43,IF('Data Entry'!AM732="Oxacillin benzathine",0.69,IF('Data Entry'!AM732="","","No aplica")))))))</f>
        <v/>
      </c>
    </row>
    <row r="730" spans="5:8">
      <c r="E730" s="65" t="str">
        <f>IF('Data Entry'!AB733="Benethamine benzylpenicillin",0.65,IF('Data Entry'!AB733="Benzathine benzylpenicillin",0.74,IF('Data Entry'!AB733="Cefapirin benzathine",0.41,IF('Data Entry'!AB733="Cefalexin benzathine",0.36,IF('Data Entry'!AB733="Cloxacillin benzathine",0.43,IF('Data Entry'!AB733="Oxacillin benzathine",0.69,IF('Data Entry'!AB733="","","No aplica")))))))</f>
        <v/>
      </c>
      <c r="F730" s="65" t="str">
        <f>IF('Data Entry'!AG733="Benethamine benzylpenicillin",0.65,IF('Data Entry'!AG733="Benzathine benzylpenicillin",0.74,IF('Data Entry'!AG733="Cefapirin benzathine",0.41,IF('Data Entry'!AG733="Cefalexin benzathine",0.36,IF('Data Entry'!AG733="Cloxacillin benzathine",0.43,IF('Data Entry'!AG733="Oxacillin benzathine",0.69,IF('Data Entry'!AG733="","","No aplica")))))))</f>
        <v/>
      </c>
      <c r="G730" s="65" t="str">
        <f>IF('Data Entry'!AJ733="Benethamine benzylpenicillin",0.65,IF('Data Entry'!AJ733="Benzathine benzylpenicillin",0.74,IF('Data Entry'!AJ733="Cefapirin benzathine",0.41,IF('Data Entry'!AJ733="Cefalexin benzathine",0.36,IF('Data Entry'!AJ733="Cloxacillin benzathine",0.43,IF('Data Entry'!AJ733="Oxacillin benzathine",0.69,IF('Data Entry'!AJ733="","","No aplica")))))))</f>
        <v/>
      </c>
      <c r="H730" s="65" t="str">
        <f>IF('Data Entry'!AM733="Benethamine benzylpenicillin",0.65,IF('Data Entry'!AM733="Benzathine benzylpenicillin",0.74,IF('Data Entry'!AM733="Cefapirin benzathine",0.41,IF('Data Entry'!AM733="Cefalexin benzathine",0.36,IF('Data Entry'!AM733="Cloxacillin benzathine",0.43,IF('Data Entry'!AM733="Oxacillin benzathine",0.69,IF('Data Entry'!AM733="","","No aplica")))))))</f>
        <v/>
      </c>
    </row>
    <row r="731" spans="5:8">
      <c r="E731" s="65" t="str">
        <f>IF('Data Entry'!AB734="Benethamine benzylpenicillin",0.65,IF('Data Entry'!AB734="Benzathine benzylpenicillin",0.74,IF('Data Entry'!AB734="Cefapirin benzathine",0.41,IF('Data Entry'!AB734="Cefalexin benzathine",0.36,IF('Data Entry'!AB734="Cloxacillin benzathine",0.43,IF('Data Entry'!AB734="Oxacillin benzathine",0.69,IF('Data Entry'!AB734="","","No aplica")))))))</f>
        <v/>
      </c>
      <c r="F731" s="65" t="str">
        <f>IF('Data Entry'!AG734="Benethamine benzylpenicillin",0.65,IF('Data Entry'!AG734="Benzathine benzylpenicillin",0.74,IF('Data Entry'!AG734="Cefapirin benzathine",0.41,IF('Data Entry'!AG734="Cefalexin benzathine",0.36,IF('Data Entry'!AG734="Cloxacillin benzathine",0.43,IF('Data Entry'!AG734="Oxacillin benzathine",0.69,IF('Data Entry'!AG734="","","No aplica")))))))</f>
        <v/>
      </c>
      <c r="G731" s="65" t="str">
        <f>IF('Data Entry'!AJ734="Benethamine benzylpenicillin",0.65,IF('Data Entry'!AJ734="Benzathine benzylpenicillin",0.74,IF('Data Entry'!AJ734="Cefapirin benzathine",0.41,IF('Data Entry'!AJ734="Cefalexin benzathine",0.36,IF('Data Entry'!AJ734="Cloxacillin benzathine",0.43,IF('Data Entry'!AJ734="Oxacillin benzathine",0.69,IF('Data Entry'!AJ734="","","No aplica")))))))</f>
        <v/>
      </c>
      <c r="H731" s="65" t="str">
        <f>IF('Data Entry'!AM734="Benethamine benzylpenicillin",0.65,IF('Data Entry'!AM734="Benzathine benzylpenicillin",0.74,IF('Data Entry'!AM734="Cefapirin benzathine",0.41,IF('Data Entry'!AM734="Cefalexin benzathine",0.36,IF('Data Entry'!AM734="Cloxacillin benzathine",0.43,IF('Data Entry'!AM734="Oxacillin benzathine",0.69,IF('Data Entry'!AM734="","","No aplica")))))))</f>
        <v/>
      </c>
    </row>
    <row r="732" spans="5:8">
      <c r="E732" s="65" t="str">
        <f>IF('Data Entry'!AB735="Benethamine benzylpenicillin",0.65,IF('Data Entry'!AB735="Benzathine benzylpenicillin",0.74,IF('Data Entry'!AB735="Cefapirin benzathine",0.41,IF('Data Entry'!AB735="Cefalexin benzathine",0.36,IF('Data Entry'!AB735="Cloxacillin benzathine",0.43,IF('Data Entry'!AB735="Oxacillin benzathine",0.69,IF('Data Entry'!AB735="","","No aplica")))))))</f>
        <v/>
      </c>
      <c r="F732" s="65" t="str">
        <f>IF('Data Entry'!AG735="Benethamine benzylpenicillin",0.65,IF('Data Entry'!AG735="Benzathine benzylpenicillin",0.74,IF('Data Entry'!AG735="Cefapirin benzathine",0.41,IF('Data Entry'!AG735="Cefalexin benzathine",0.36,IF('Data Entry'!AG735="Cloxacillin benzathine",0.43,IF('Data Entry'!AG735="Oxacillin benzathine",0.69,IF('Data Entry'!AG735="","","No aplica")))))))</f>
        <v/>
      </c>
      <c r="G732" s="65" t="str">
        <f>IF('Data Entry'!AJ735="Benethamine benzylpenicillin",0.65,IF('Data Entry'!AJ735="Benzathine benzylpenicillin",0.74,IF('Data Entry'!AJ735="Cefapirin benzathine",0.41,IF('Data Entry'!AJ735="Cefalexin benzathine",0.36,IF('Data Entry'!AJ735="Cloxacillin benzathine",0.43,IF('Data Entry'!AJ735="Oxacillin benzathine",0.69,IF('Data Entry'!AJ735="","","No aplica")))))))</f>
        <v/>
      </c>
      <c r="H732" s="65" t="str">
        <f>IF('Data Entry'!AM735="Benethamine benzylpenicillin",0.65,IF('Data Entry'!AM735="Benzathine benzylpenicillin",0.74,IF('Data Entry'!AM735="Cefapirin benzathine",0.41,IF('Data Entry'!AM735="Cefalexin benzathine",0.36,IF('Data Entry'!AM735="Cloxacillin benzathine",0.43,IF('Data Entry'!AM735="Oxacillin benzathine",0.69,IF('Data Entry'!AM735="","","No aplica")))))))</f>
        <v/>
      </c>
    </row>
    <row r="733" spans="5:8">
      <c r="E733" s="65" t="str">
        <f>IF('Data Entry'!AB736="Benethamine benzylpenicillin",0.65,IF('Data Entry'!AB736="Benzathine benzylpenicillin",0.74,IF('Data Entry'!AB736="Cefapirin benzathine",0.41,IF('Data Entry'!AB736="Cefalexin benzathine",0.36,IF('Data Entry'!AB736="Cloxacillin benzathine",0.43,IF('Data Entry'!AB736="Oxacillin benzathine",0.69,IF('Data Entry'!AB736="","","No aplica")))))))</f>
        <v/>
      </c>
      <c r="F733" s="65" t="str">
        <f>IF('Data Entry'!AG736="Benethamine benzylpenicillin",0.65,IF('Data Entry'!AG736="Benzathine benzylpenicillin",0.74,IF('Data Entry'!AG736="Cefapirin benzathine",0.41,IF('Data Entry'!AG736="Cefalexin benzathine",0.36,IF('Data Entry'!AG736="Cloxacillin benzathine",0.43,IF('Data Entry'!AG736="Oxacillin benzathine",0.69,IF('Data Entry'!AG736="","","No aplica")))))))</f>
        <v/>
      </c>
      <c r="G733" s="65" t="str">
        <f>IF('Data Entry'!AJ736="Benethamine benzylpenicillin",0.65,IF('Data Entry'!AJ736="Benzathine benzylpenicillin",0.74,IF('Data Entry'!AJ736="Cefapirin benzathine",0.41,IF('Data Entry'!AJ736="Cefalexin benzathine",0.36,IF('Data Entry'!AJ736="Cloxacillin benzathine",0.43,IF('Data Entry'!AJ736="Oxacillin benzathine",0.69,IF('Data Entry'!AJ736="","","No aplica")))))))</f>
        <v/>
      </c>
      <c r="H733" s="65" t="str">
        <f>IF('Data Entry'!AM736="Benethamine benzylpenicillin",0.65,IF('Data Entry'!AM736="Benzathine benzylpenicillin",0.74,IF('Data Entry'!AM736="Cefapirin benzathine",0.41,IF('Data Entry'!AM736="Cefalexin benzathine",0.36,IF('Data Entry'!AM736="Cloxacillin benzathine",0.43,IF('Data Entry'!AM736="Oxacillin benzathine",0.69,IF('Data Entry'!AM736="","","No aplica")))))))</f>
        <v/>
      </c>
    </row>
    <row r="734" spans="5:8">
      <c r="E734" s="65" t="str">
        <f>IF('Data Entry'!AB737="Benethamine benzylpenicillin",0.65,IF('Data Entry'!AB737="Benzathine benzylpenicillin",0.74,IF('Data Entry'!AB737="Cefapirin benzathine",0.41,IF('Data Entry'!AB737="Cefalexin benzathine",0.36,IF('Data Entry'!AB737="Cloxacillin benzathine",0.43,IF('Data Entry'!AB737="Oxacillin benzathine",0.69,IF('Data Entry'!AB737="","","No aplica")))))))</f>
        <v/>
      </c>
      <c r="F734" s="65" t="str">
        <f>IF('Data Entry'!AG737="Benethamine benzylpenicillin",0.65,IF('Data Entry'!AG737="Benzathine benzylpenicillin",0.74,IF('Data Entry'!AG737="Cefapirin benzathine",0.41,IF('Data Entry'!AG737="Cefalexin benzathine",0.36,IF('Data Entry'!AG737="Cloxacillin benzathine",0.43,IF('Data Entry'!AG737="Oxacillin benzathine",0.69,IF('Data Entry'!AG737="","","No aplica")))))))</f>
        <v/>
      </c>
      <c r="G734" s="65" t="str">
        <f>IF('Data Entry'!AJ737="Benethamine benzylpenicillin",0.65,IF('Data Entry'!AJ737="Benzathine benzylpenicillin",0.74,IF('Data Entry'!AJ737="Cefapirin benzathine",0.41,IF('Data Entry'!AJ737="Cefalexin benzathine",0.36,IF('Data Entry'!AJ737="Cloxacillin benzathine",0.43,IF('Data Entry'!AJ737="Oxacillin benzathine",0.69,IF('Data Entry'!AJ737="","","No aplica")))))))</f>
        <v/>
      </c>
      <c r="H734" s="65" t="str">
        <f>IF('Data Entry'!AM737="Benethamine benzylpenicillin",0.65,IF('Data Entry'!AM737="Benzathine benzylpenicillin",0.74,IF('Data Entry'!AM737="Cefapirin benzathine",0.41,IF('Data Entry'!AM737="Cefalexin benzathine",0.36,IF('Data Entry'!AM737="Cloxacillin benzathine",0.43,IF('Data Entry'!AM737="Oxacillin benzathine",0.69,IF('Data Entry'!AM737="","","No aplica")))))))</f>
        <v/>
      </c>
    </row>
    <row r="735" spans="5:8">
      <c r="E735" s="65" t="str">
        <f>IF('Data Entry'!AB738="Benethamine benzylpenicillin",0.65,IF('Data Entry'!AB738="Benzathine benzylpenicillin",0.74,IF('Data Entry'!AB738="Cefapirin benzathine",0.41,IF('Data Entry'!AB738="Cefalexin benzathine",0.36,IF('Data Entry'!AB738="Cloxacillin benzathine",0.43,IF('Data Entry'!AB738="Oxacillin benzathine",0.69,IF('Data Entry'!AB738="","","No aplica")))))))</f>
        <v/>
      </c>
      <c r="F735" s="65" t="str">
        <f>IF('Data Entry'!AG738="Benethamine benzylpenicillin",0.65,IF('Data Entry'!AG738="Benzathine benzylpenicillin",0.74,IF('Data Entry'!AG738="Cefapirin benzathine",0.41,IF('Data Entry'!AG738="Cefalexin benzathine",0.36,IF('Data Entry'!AG738="Cloxacillin benzathine",0.43,IF('Data Entry'!AG738="Oxacillin benzathine",0.69,IF('Data Entry'!AG738="","","No aplica")))))))</f>
        <v/>
      </c>
      <c r="G735" s="65" t="str">
        <f>IF('Data Entry'!AJ738="Benethamine benzylpenicillin",0.65,IF('Data Entry'!AJ738="Benzathine benzylpenicillin",0.74,IF('Data Entry'!AJ738="Cefapirin benzathine",0.41,IF('Data Entry'!AJ738="Cefalexin benzathine",0.36,IF('Data Entry'!AJ738="Cloxacillin benzathine",0.43,IF('Data Entry'!AJ738="Oxacillin benzathine",0.69,IF('Data Entry'!AJ738="","","No aplica")))))))</f>
        <v/>
      </c>
      <c r="H735" s="65" t="str">
        <f>IF('Data Entry'!AM738="Benethamine benzylpenicillin",0.65,IF('Data Entry'!AM738="Benzathine benzylpenicillin",0.74,IF('Data Entry'!AM738="Cefapirin benzathine",0.41,IF('Data Entry'!AM738="Cefalexin benzathine",0.36,IF('Data Entry'!AM738="Cloxacillin benzathine",0.43,IF('Data Entry'!AM738="Oxacillin benzathine",0.69,IF('Data Entry'!AM738="","","No aplica")))))))</f>
        <v/>
      </c>
    </row>
    <row r="736" spans="5:8">
      <c r="E736" s="65" t="str">
        <f>IF('Data Entry'!AB739="Benethamine benzylpenicillin",0.65,IF('Data Entry'!AB739="Benzathine benzylpenicillin",0.74,IF('Data Entry'!AB739="Cefapirin benzathine",0.41,IF('Data Entry'!AB739="Cefalexin benzathine",0.36,IF('Data Entry'!AB739="Cloxacillin benzathine",0.43,IF('Data Entry'!AB739="Oxacillin benzathine",0.69,IF('Data Entry'!AB739="","","No aplica")))))))</f>
        <v/>
      </c>
      <c r="F736" s="65" t="str">
        <f>IF('Data Entry'!AG739="Benethamine benzylpenicillin",0.65,IF('Data Entry'!AG739="Benzathine benzylpenicillin",0.74,IF('Data Entry'!AG739="Cefapirin benzathine",0.41,IF('Data Entry'!AG739="Cefalexin benzathine",0.36,IF('Data Entry'!AG739="Cloxacillin benzathine",0.43,IF('Data Entry'!AG739="Oxacillin benzathine",0.69,IF('Data Entry'!AG739="","","No aplica")))))))</f>
        <v/>
      </c>
      <c r="G736" s="65" t="str">
        <f>IF('Data Entry'!AJ739="Benethamine benzylpenicillin",0.65,IF('Data Entry'!AJ739="Benzathine benzylpenicillin",0.74,IF('Data Entry'!AJ739="Cefapirin benzathine",0.41,IF('Data Entry'!AJ739="Cefalexin benzathine",0.36,IF('Data Entry'!AJ739="Cloxacillin benzathine",0.43,IF('Data Entry'!AJ739="Oxacillin benzathine",0.69,IF('Data Entry'!AJ739="","","No aplica")))))))</f>
        <v/>
      </c>
      <c r="H736" s="65" t="str">
        <f>IF('Data Entry'!AM739="Benethamine benzylpenicillin",0.65,IF('Data Entry'!AM739="Benzathine benzylpenicillin",0.74,IF('Data Entry'!AM739="Cefapirin benzathine",0.41,IF('Data Entry'!AM739="Cefalexin benzathine",0.36,IF('Data Entry'!AM739="Cloxacillin benzathine",0.43,IF('Data Entry'!AM739="Oxacillin benzathine",0.69,IF('Data Entry'!AM739="","","No aplica")))))))</f>
        <v/>
      </c>
    </row>
    <row r="737" spans="5:8">
      <c r="E737" s="65" t="str">
        <f>IF('Data Entry'!AB740="Benethamine benzylpenicillin",0.65,IF('Data Entry'!AB740="Benzathine benzylpenicillin",0.74,IF('Data Entry'!AB740="Cefapirin benzathine",0.41,IF('Data Entry'!AB740="Cefalexin benzathine",0.36,IF('Data Entry'!AB740="Cloxacillin benzathine",0.43,IF('Data Entry'!AB740="Oxacillin benzathine",0.69,IF('Data Entry'!AB740="","","No aplica")))))))</f>
        <v/>
      </c>
      <c r="F737" s="65" t="str">
        <f>IF('Data Entry'!AG740="Benethamine benzylpenicillin",0.65,IF('Data Entry'!AG740="Benzathine benzylpenicillin",0.74,IF('Data Entry'!AG740="Cefapirin benzathine",0.41,IF('Data Entry'!AG740="Cefalexin benzathine",0.36,IF('Data Entry'!AG740="Cloxacillin benzathine",0.43,IF('Data Entry'!AG740="Oxacillin benzathine",0.69,IF('Data Entry'!AG740="","","No aplica")))))))</f>
        <v/>
      </c>
      <c r="G737" s="65" t="str">
        <f>IF('Data Entry'!AJ740="Benethamine benzylpenicillin",0.65,IF('Data Entry'!AJ740="Benzathine benzylpenicillin",0.74,IF('Data Entry'!AJ740="Cefapirin benzathine",0.41,IF('Data Entry'!AJ740="Cefalexin benzathine",0.36,IF('Data Entry'!AJ740="Cloxacillin benzathine",0.43,IF('Data Entry'!AJ740="Oxacillin benzathine",0.69,IF('Data Entry'!AJ740="","","No aplica")))))))</f>
        <v/>
      </c>
      <c r="H737" s="65" t="str">
        <f>IF('Data Entry'!AM740="Benethamine benzylpenicillin",0.65,IF('Data Entry'!AM740="Benzathine benzylpenicillin",0.74,IF('Data Entry'!AM740="Cefapirin benzathine",0.41,IF('Data Entry'!AM740="Cefalexin benzathine",0.36,IF('Data Entry'!AM740="Cloxacillin benzathine",0.43,IF('Data Entry'!AM740="Oxacillin benzathine",0.69,IF('Data Entry'!AM740="","","No aplica")))))))</f>
        <v/>
      </c>
    </row>
    <row r="738" spans="5:8">
      <c r="E738" s="65" t="str">
        <f>IF('Data Entry'!AB741="Benethamine benzylpenicillin",0.65,IF('Data Entry'!AB741="Benzathine benzylpenicillin",0.74,IF('Data Entry'!AB741="Cefapirin benzathine",0.41,IF('Data Entry'!AB741="Cefalexin benzathine",0.36,IF('Data Entry'!AB741="Cloxacillin benzathine",0.43,IF('Data Entry'!AB741="Oxacillin benzathine",0.69,IF('Data Entry'!AB741="","","No aplica")))))))</f>
        <v/>
      </c>
      <c r="F738" s="65" t="str">
        <f>IF('Data Entry'!AG741="Benethamine benzylpenicillin",0.65,IF('Data Entry'!AG741="Benzathine benzylpenicillin",0.74,IF('Data Entry'!AG741="Cefapirin benzathine",0.41,IF('Data Entry'!AG741="Cefalexin benzathine",0.36,IF('Data Entry'!AG741="Cloxacillin benzathine",0.43,IF('Data Entry'!AG741="Oxacillin benzathine",0.69,IF('Data Entry'!AG741="","","No aplica")))))))</f>
        <v/>
      </c>
      <c r="G738" s="65" t="str">
        <f>IF('Data Entry'!AJ741="Benethamine benzylpenicillin",0.65,IF('Data Entry'!AJ741="Benzathine benzylpenicillin",0.74,IF('Data Entry'!AJ741="Cefapirin benzathine",0.41,IF('Data Entry'!AJ741="Cefalexin benzathine",0.36,IF('Data Entry'!AJ741="Cloxacillin benzathine",0.43,IF('Data Entry'!AJ741="Oxacillin benzathine",0.69,IF('Data Entry'!AJ741="","","No aplica")))))))</f>
        <v/>
      </c>
      <c r="H738" s="65" t="str">
        <f>IF('Data Entry'!AM741="Benethamine benzylpenicillin",0.65,IF('Data Entry'!AM741="Benzathine benzylpenicillin",0.74,IF('Data Entry'!AM741="Cefapirin benzathine",0.41,IF('Data Entry'!AM741="Cefalexin benzathine",0.36,IF('Data Entry'!AM741="Cloxacillin benzathine",0.43,IF('Data Entry'!AM741="Oxacillin benzathine",0.69,IF('Data Entry'!AM741="","","No aplica")))))))</f>
        <v/>
      </c>
    </row>
    <row r="739" spans="5:8">
      <c r="E739" s="65" t="str">
        <f>IF('Data Entry'!AB742="Benethamine benzylpenicillin",0.65,IF('Data Entry'!AB742="Benzathine benzylpenicillin",0.74,IF('Data Entry'!AB742="Cefapirin benzathine",0.41,IF('Data Entry'!AB742="Cefalexin benzathine",0.36,IF('Data Entry'!AB742="Cloxacillin benzathine",0.43,IF('Data Entry'!AB742="Oxacillin benzathine",0.69,IF('Data Entry'!AB742="","","No aplica")))))))</f>
        <v/>
      </c>
      <c r="F739" s="65" t="str">
        <f>IF('Data Entry'!AG742="Benethamine benzylpenicillin",0.65,IF('Data Entry'!AG742="Benzathine benzylpenicillin",0.74,IF('Data Entry'!AG742="Cefapirin benzathine",0.41,IF('Data Entry'!AG742="Cefalexin benzathine",0.36,IF('Data Entry'!AG742="Cloxacillin benzathine",0.43,IF('Data Entry'!AG742="Oxacillin benzathine",0.69,IF('Data Entry'!AG742="","","No aplica")))))))</f>
        <v/>
      </c>
      <c r="G739" s="65" t="str">
        <f>IF('Data Entry'!AJ742="Benethamine benzylpenicillin",0.65,IF('Data Entry'!AJ742="Benzathine benzylpenicillin",0.74,IF('Data Entry'!AJ742="Cefapirin benzathine",0.41,IF('Data Entry'!AJ742="Cefalexin benzathine",0.36,IF('Data Entry'!AJ742="Cloxacillin benzathine",0.43,IF('Data Entry'!AJ742="Oxacillin benzathine",0.69,IF('Data Entry'!AJ742="","","No aplica")))))))</f>
        <v/>
      </c>
      <c r="H739" s="65" t="str">
        <f>IF('Data Entry'!AM742="Benethamine benzylpenicillin",0.65,IF('Data Entry'!AM742="Benzathine benzylpenicillin",0.74,IF('Data Entry'!AM742="Cefapirin benzathine",0.41,IF('Data Entry'!AM742="Cefalexin benzathine",0.36,IF('Data Entry'!AM742="Cloxacillin benzathine",0.43,IF('Data Entry'!AM742="Oxacillin benzathine",0.69,IF('Data Entry'!AM742="","","No aplica")))))))</f>
        <v/>
      </c>
    </row>
    <row r="740" spans="5:8">
      <c r="E740" s="65" t="str">
        <f>IF('Data Entry'!AB743="Benethamine benzylpenicillin",0.65,IF('Data Entry'!AB743="Benzathine benzylpenicillin",0.74,IF('Data Entry'!AB743="Cefapirin benzathine",0.41,IF('Data Entry'!AB743="Cefalexin benzathine",0.36,IF('Data Entry'!AB743="Cloxacillin benzathine",0.43,IF('Data Entry'!AB743="Oxacillin benzathine",0.69,IF('Data Entry'!AB743="","","No aplica")))))))</f>
        <v/>
      </c>
      <c r="F740" s="65" t="str">
        <f>IF('Data Entry'!AG743="Benethamine benzylpenicillin",0.65,IF('Data Entry'!AG743="Benzathine benzylpenicillin",0.74,IF('Data Entry'!AG743="Cefapirin benzathine",0.41,IF('Data Entry'!AG743="Cefalexin benzathine",0.36,IF('Data Entry'!AG743="Cloxacillin benzathine",0.43,IF('Data Entry'!AG743="Oxacillin benzathine",0.69,IF('Data Entry'!AG743="","","No aplica")))))))</f>
        <v/>
      </c>
      <c r="G740" s="65" t="str">
        <f>IF('Data Entry'!AJ743="Benethamine benzylpenicillin",0.65,IF('Data Entry'!AJ743="Benzathine benzylpenicillin",0.74,IF('Data Entry'!AJ743="Cefapirin benzathine",0.41,IF('Data Entry'!AJ743="Cefalexin benzathine",0.36,IF('Data Entry'!AJ743="Cloxacillin benzathine",0.43,IF('Data Entry'!AJ743="Oxacillin benzathine",0.69,IF('Data Entry'!AJ743="","","No aplica")))))))</f>
        <v/>
      </c>
      <c r="H740" s="65" t="str">
        <f>IF('Data Entry'!AM743="Benethamine benzylpenicillin",0.65,IF('Data Entry'!AM743="Benzathine benzylpenicillin",0.74,IF('Data Entry'!AM743="Cefapirin benzathine",0.41,IF('Data Entry'!AM743="Cefalexin benzathine",0.36,IF('Data Entry'!AM743="Cloxacillin benzathine",0.43,IF('Data Entry'!AM743="Oxacillin benzathine",0.69,IF('Data Entry'!AM743="","","No aplica")))))))</f>
        <v/>
      </c>
    </row>
    <row r="741" spans="5:8">
      <c r="E741" s="65" t="str">
        <f>IF('Data Entry'!AB744="Benethamine benzylpenicillin",0.65,IF('Data Entry'!AB744="Benzathine benzylpenicillin",0.74,IF('Data Entry'!AB744="Cefapirin benzathine",0.41,IF('Data Entry'!AB744="Cefalexin benzathine",0.36,IF('Data Entry'!AB744="Cloxacillin benzathine",0.43,IF('Data Entry'!AB744="Oxacillin benzathine",0.69,IF('Data Entry'!AB744="","","No aplica")))))))</f>
        <v/>
      </c>
      <c r="F741" s="65" t="str">
        <f>IF('Data Entry'!AG744="Benethamine benzylpenicillin",0.65,IF('Data Entry'!AG744="Benzathine benzylpenicillin",0.74,IF('Data Entry'!AG744="Cefapirin benzathine",0.41,IF('Data Entry'!AG744="Cefalexin benzathine",0.36,IF('Data Entry'!AG744="Cloxacillin benzathine",0.43,IF('Data Entry'!AG744="Oxacillin benzathine",0.69,IF('Data Entry'!AG744="","","No aplica")))))))</f>
        <v/>
      </c>
      <c r="G741" s="65" t="str">
        <f>IF('Data Entry'!AJ744="Benethamine benzylpenicillin",0.65,IF('Data Entry'!AJ744="Benzathine benzylpenicillin",0.74,IF('Data Entry'!AJ744="Cefapirin benzathine",0.41,IF('Data Entry'!AJ744="Cefalexin benzathine",0.36,IF('Data Entry'!AJ744="Cloxacillin benzathine",0.43,IF('Data Entry'!AJ744="Oxacillin benzathine",0.69,IF('Data Entry'!AJ744="","","No aplica")))))))</f>
        <v/>
      </c>
      <c r="H741" s="65" t="str">
        <f>IF('Data Entry'!AM744="Benethamine benzylpenicillin",0.65,IF('Data Entry'!AM744="Benzathine benzylpenicillin",0.74,IF('Data Entry'!AM744="Cefapirin benzathine",0.41,IF('Data Entry'!AM744="Cefalexin benzathine",0.36,IF('Data Entry'!AM744="Cloxacillin benzathine",0.43,IF('Data Entry'!AM744="Oxacillin benzathine",0.69,IF('Data Entry'!AM744="","","No aplica")))))))</f>
        <v/>
      </c>
    </row>
    <row r="742" spans="5:8">
      <c r="E742" s="65" t="str">
        <f>IF('Data Entry'!AB745="Benethamine benzylpenicillin",0.65,IF('Data Entry'!AB745="Benzathine benzylpenicillin",0.74,IF('Data Entry'!AB745="Cefapirin benzathine",0.41,IF('Data Entry'!AB745="Cefalexin benzathine",0.36,IF('Data Entry'!AB745="Cloxacillin benzathine",0.43,IF('Data Entry'!AB745="Oxacillin benzathine",0.69,IF('Data Entry'!AB745="","","No aplica")))))))</f>
        <v/>
      </c>
      <c r="F742" s="65" t="str">
        <f>IF('Data Entry'!AG745="Benethamine benzylpenicillin",0.65,IF('Data Entry'!AG745="Benzathine benzylpenicillin",0.74,IF('Data Entry'!AG745="Cefapirin benzathine",0.41,IF('Data Entry'!AG745="Cefalexin benzathine",0.36,IF('Data Entry'!AG745="Cloxacillin benzathine",0.43,IF('Data Entry'!AG745="Oxacillin benzathine",0.69,IF('Data Entry'!AG745="","","No aplica")))))))</f>
        <v/>
      </c>
      <c r="G742" s="65" t="str">
        <f>IF('Data Entry'!AJ745="Benethamine benzylpenicillin",0.65,IF('Data Entry'!AJ745="Benzathine benzylpenicillin",0.74,IF('Data Entry'!AJ745="Cefapirin benzathine",0.41,IF('Data Entry'!AJ745="Cefalexin benzathine",0.36,IF('Data Entry'!AJ745="Cloxacillin benzathine",0.43,IF('Data Entry'!AJ745="Oxacillin benzathine",0.69,IF('Data Entry'!AJ745="","","No aplica")))))))</f>
        <v/>
      </c>
      <c r="H742" s="65" t="str">
        <f>IF('Data Entry'!AM745="Benethamine benzylpenicillin",0.65,IF('Data Entry'!AM745="Benzathine benzylpenicillin",0.74,IF('Data Entry'!AM745="Cefapirin benzathine",0.41,IF('Data Entry'!AM745="Cefalexin benzathine",0.36,IF('Data Entry'!AM745="Cloxacillin benzathine",0.43,IF('Data Entry'!AM745="Oxacillin benzathine",0.69,IF('Data Entry'!AM745="","","No aplica")))))))</f>
        <v/>
      </c>
    </row>
    <row r="743" spans="5:8">
      <c r="E743" s="65" t="str">
        <f>IF('Data Entry'!AB746="Benethamine benzylpenicillin",0.65,IF('Data Entry'!AB746="Benzathine benzylpenicillin",0.74,IF('Data Entry'!AB746="Cefapirin benzathine",0.41,IF('Data Entry'!AB746="Cefalexin benzathine",0.36,IF('Data Entry'!AB746="Cloxacillin benzathine",0.43,IF('Data Entry'!AB746="Oxacillin benzathine",0.69,IF('Data Entry'!AB746="","","No aplica")))))))</f>
        <v/>
      </c>
      <c r="F743" s="65" t="str">
        <f>IF('Data Entry'!AG746="Benethamine benzylpenicillin",0.65,IF('Data Entry'!AG746="Benzathine benzylpenicillin",0.74,IF('Data Entry'!AG746="Cefapirin benzathine",0.41,IF('Data Entry'!AG746="Cefalexin benzathine",0.36,IF('Data Entry'!AG746="Cloxacillin benzathine",0.43,IF('Data Entry'!AG746="Oxacillin benzathine",0.69,IF('Data Entry'!AG746="","","No aplica")))))))</f>
        <v/>
      </c>
      <c r="G743" s="65" t="str">
        <f>IF('Data Entry'!AJ746="Benethamine benzylpenicillin",0.65,IF('Data Entry'!AJ746="Benzathine benzylpenicillin",0.74,IF('Data Entry'!AJ746="Cefapirin benzathine",0.41,IF('Data Entry'!AJ746="Cefalexin benzathine",0.36,IF('Data Entry'!AJ746="Cloxacillin benzathine",0.43,IF('Data Entry'!AJ746="Oxacillin benzathine",0.69,IF('Data Entry'!AJ746="","","No aplica")))))))</f>
        <v/>
      </c>
      <c r="H743" s="65" t="str">
        <f>IF('Data Entry'!AM746="Benethamine benzylpenicillin",0.65,IF('Data Entry'!AM746="Benzathine benzylpenicillin",0.74,IF('Data Entry'!AM746="Cefapirin benzathine",0.41,IF('Data Entry'!AM746="Cefalexin benzathine",0.36,IF('Data Entry'!AM746="Cloxacillin benzathine",0.43,IF('Data Entry'!AM746="Oxacillin benzathine",0.69,IF('Data Entry'!AM746="","","No aplica")))))))</f>
        <v/>
      </c>
    </row>
    <row r="744" spans="5:8">
      <c r="E744" s="65" t="str">
        <f>IF('Data Entry'!AB747="Benethamine benzylpenicillin",0.65,IF('Data Entry'!AB747="Benzathine benzylpenicillin",0.74,IF('Data Entry'!AB747="Cefapirin benzathine",0.41,IF('Data Entry'!AB747="Cefalexin benzathine",0.36,IF('Data Entry'!AB747="Cloxacillin benzathine",0.43,IF('Data Entry'!AB747="Oxacillin benzathine",0.69,IF('Data Entry'!AB747="","","No aplica")))))))</f>
        <v/>
      </c>
      <c r="F744" s="65" t="str">
        <f>IF('Data Entry'!AG747="Benethamine benzylpenicillin",0.65,IF('Data Entry'!AG747="Benzathine benzylpenicillin",0.74,IF('Data Entry'!AG747="Cefapirin benzathine",0.41,IF('Data Entry'!AG747="Cefalexin benzathine",0.36,IF('Data Entry'!AG747="Cloxacillin benzathine",0.43,IF('Data Entry'!AG747="Oxacillin benzathine",0.69,IF('Data Entry'!AG747="","","No aplica")))))))</f>
        <v/>
      </c>
      <c r="G744" s="65" t="str">
        <f>IF('Data Entry'!AJ747="Benethamine benzylpenicillin",0.65,IF('Data Entry'!AJ747="Benzathine benzylpenicillin",0.74,IF('Data Entry'!AJ747="Cefapirin benzathine",0.41,IF('Data Entry'!AJ747="Cefalexin benzathine",0.36,IF('Data Entry'!AJ747="Cloxacillin benzathine",0.43,IF('Data Entry'!AJ747="Oxacillin benzathine",0.69,IF('Data Entry'!AJ747="","","No aplica")))))))</f>
        <v/>
      </c>
      <c r="H744" s="65" t="str">
        <f>IF('Data Entry'!AM747="Benethamine benzylpenicillin",0.65,IF('Data Entry'!AM747="Benzathine benzylpenicillin",0.74,IF('Data Entry'!AM747="Cefapirin benzathine",0.41,IF('Data Entry'!AM747="Cefalexin benzathine",0.36,IF('Data Entry'!AM747="Cloxacillin benzathine",0.43,IF('Data Entry'!AM747="Oxacillin benzathine",0.69,IF('Data Entry'!AM747="","","No aplica")))))))</f>
        <v/>
      </c>
    </row>
    <row r="745" spans="5:8">
      <c r="E745" s="65" t="str">
        <f>IF('Data Entry'!AB748="Benethamine benzylpenicillin",0.65,IF('Data Entry'!AB748="Benzathine benzylpenicillin",0.74,IF('Data Entry'!AB748="Cefapirin benzathine",0.41,IF('Data Entry'!AB748="Cefalexin benzathine",0.36,IF('Data Entry'!AB748="Cloxacillin benzathine",0.43,IF('Data Entry'!AB748="Oxacillin benzathine",0.69,IF('Data Entry'!AB748="","","No aplica")))))))</f>
        <v/>
      </c>
      <c r="F745" s="65" t="str">
        <f>IF('Data Entry'!AG748="Benethamine benzylpenicillin",0.65,IF('Data Entry'!AG748="Benzathine benzylpenicillin",0.74,IF('Data Entry'!AG748="Cefapirin benzathine",0.41,IF('Data Entry'!AG748="Cefalexin benzathine",0.36,IF('Data Entry'!AG748="Cloxacillin benzathine",0.43,IF('Data Entry'!AG748="Oxacillin benzathine",0.69,IF('Data Entry'!AG748="","","No aplica")))))))</f>
        <v/>
      </c>
      <c r="G745" s="65" t="str">
        <f>IF('Data Entry'!AJ748="Benethamine benzylpenicillin",0.65,IF('Data Entry'!AJ748="Benzathine benzylpenicillin",0.74,IF('Data Entry'!AJ748="Cefapirin benzathine",0.41,IF('Data Entry'!AJ748="Cefalexin benzathine",0.36,IF('Data Entry'!AJ748="Cloxacillin benzathine",0.43,IF('Data Entry'!AJ748="Oxacillin benzathine",0.69,IF('Data Entry'!AJ748="","","No aplica")))))))</f>
        <v/>
      </c>
      <c r="H745" s="65" t="str">
        <f>IF('Data Entry'!AM748="Benethamine benzylpenicillin",0.65,IF('Data Entry'!AM748="Benzathine benzylpenicillin",0.74,IF('Data Entry'!AM748="Cefapirin benzathine",0.41,IF('Data Entry'!AM748="Cefalexin benzathine",0.36,IF('Data Entry'!AM748="Cloxacillin benzathine",0.43,IF('Data Entry'!AM748="Oxacillin benzathine",0.69,IF('Data Entry'!AM748="","","No aplica")))))))</f>
        <v/>
      </c>
    </row>
    <row r="746" spans="5:8">
      <c r="E746" s="65" t="str">
        <f>IF('Data Entry'!AB749="Benethamine benzylpenicillin",0.65,IF('Data Entry'!AB749="Benzathine benzylpenicillin",0.74,IF('Data Entry'!AB749="Cefapirin benzathine",0.41,IF('Data Entry'!AB749="Cefalexin benzathine",0.36,IF('Data Entry'!AB749="Cloxacillin benzathine",0.43,IF('Data Entry'!AB749="Oxacillin benzathine",0.69,IF('Data Entry'!AB749="","","No aplica")))))))</f>
        <v/>
      </c>
      <c r="F746" s="65" t="str">
        <f>IF('Data Entry'!AG749="Benethamine benzylpenicillin",0.65,IF('Data Entry'!AG749="Benzathine benzylpenicillin",0.74,IF('Data Entry'!AG749="Cefapirin benzathine",0.41,IF('Data Entry'!AG749="Cefalexin benzathine",0.36,IF('Data Entry'!AG749="Cloxacillin benzathine",0.43,IF('Data Entry'!AG749="Oxacillin benzathine",0.69,IF('Data Entry'!AG749="","","No aplica")))))))</f>
        <v/>
      </c>
      <c r="G746" s="65" t="str">
        <f>IF('Data Entry'!AJ749="Benethamine benzylpenicillin",0.65,IF('Data Entry'!AJ749="Benzathine benzylpenicillin",0.74,IF('Data Entry'!AJ749="Cefapirin benzathine",0.41,IF('Data Entry'!AJ749="Cefalexin benzathine",0.36,IF('Data Entry'!AJ749="Cloxacillin benzathine",0.43,IF('Data Entry'!AJ749="Oxacillin benzathine",0.69,IF('Data Entry'!AJ749="","","No aplica")))))))</f>
        <v/>
      </c>
      <c r="H746" s="65" t="str">
        <f>IF('Data Entry'!AM749="Benethamine benzylpenicillin",0.65,IF('Data Entry'!AM749="Benzathine benzylpenicillin",0.74,IF('Data Entry'!AM749="Cefapirin benzathine",0.41,IF('Data Entry'!AM749="Cefalexin benzathine",0.36,IF('Data Entry'!AM749="Cloxacillin benzathine",0.43,IF('Data Entry'!AM749="Oxacillin benzathine",0.69,IF('Data Entry'!AM749="","","No aplica")))))))</f>
        <v/>
      </c>
    </row>
    <row r="747" spans="5:8">
      <c r="E747" s="65" t="str">
        <f>IF('Data Entry'!AB750="Benethamine benzylpenicillin",0.65,IF('Data Entry'!AB750="Benzathine benzylpenicillin",0.74,IF('Data Entry'!AB750="Cefapirin benzathine",0.41,IF('Data Entry'!AB750="Cefalexin benzathine",0.36,IF('Data Entry'!AB750="Cloxacillin benzathine",0.43,IF('Data Entry'!AB750="Oxacillin benzathine",0.69,IF('Data Entry'!AB750="","","No aplica")))))))</f>
        <v/>
      </c>
      <c r="F747" s="65" t="str">
        <f>IF('Data Entry'!AG750="Benethamine benzylpenicillin",0.65,IF('Data Entry'!AG750="Benzathine benzylpenicillin",0.74,IF('Data Entry'!AG750="Cefapirin benzathine",0.41,IF('Data Entry'!AG750="Cefalexin benzathine",0.36,IF('Data Entry'!AG750="Cloxacillin benzathine",0.43,IF('Data Entry'!AG750="Oxacillin benzathine",0.69,IF('Data Entry'!AG750="","","No aplica")))))))</f>
        <v/>
      </c>
      <c r="G747" s="65" t="str">
        <f>IF('Data Entry'!AJ750="Benethamine benzylpenicillin",0.65,IF('Data Entry'!AJ750="Benzathine benzylpenicillin",0.74,IF('Data Entry'!AJ750="Cefapirin benzathine",0.41,IF('Data Entry'!AJ750="Cefalexin benzathine",0.36,IF('Data Entry'!AJ750="Cloxacillin benzathine",0.43,IF('Data Entry'!AJ750="Oxacillin benzathine",0.69,IF('Data Entry'!AJ750="","","No aplica")))))))</f>
        <v/>
      </c>
      <c r="H747" s="65" t="str">
        <f>IF('Data Entry'!AM750="Benethamine benzylpenicillin",0.65,IF('Data Entry'!AM750="Benzathine benzylpenicillin",0.74,IF('Data Entry'!AM750="Cefapirin benzathine",0.41,IF('Data Entry'!AM750="Cefalexin benzathine",0.36,IF('Data Entry'!AM750="Cloxacillin benzathine",0.43,IF('Data Entry'!AM750="Oxacillin benzathine",0.69,IF('Data Entry'!AM750="","","No aplica")))))))</f>
        <v/>
      </c>
    </row>
    <row r="748" spans="5:8">
      <c r="E748" s="65" t="str">
        <f>IF('Data Entry'!AB751="Benethamine benzylpenicillin",0.65,IF('Data Entry'!AB751="Benzathine benzylpenicillin",0.74,IF('Data Entry'!AB751="Cefapirin benzathine",0.41,IF('Data Entry'!AB751="Cefalexin benzathine",0.36,IF('Data Entry'!AB751="Cloxacillin benzathine",0.43,IF('Data Entry'!AB751="Oxacillin benzathine",0.69,IF('Data Entry'!AB751="","","No aplica")))))))</f>
        <v/>
      </c>
      <c r="F748" s="65" t="str">
        <f>IF('Data Entry'!AG751="Benethamine benzylpenicillin",0.65,IF('Data Entry'!AG751="Benzathine benzylpenicillin",0.74,IF('Data Entry'!AG751="Cefapirin benzathine",0.41,IF('Data Entry'!AG751="Cefalexin benzathine",0.36,IF('Data Entry'!AG751="Cloxacillin benzathine",0.43,IF('Data Entry'!AG751="Oxacillin benzathine",0.69,IF('Data Entry'!AG751="","","No aplica")))))))</f>
        <v/>
      </c>
      <c r="G748" s="65" t="str">
        <f>IF('Data Entry'!AJ751="Benethamine benzylpenicillin",0.65,IF('Data Entry'!AJ751="Benzathine benzylpenicillin",0.74,IF('Data Entry'!AJ751="Cefapirin benzathine",0.41,IF('Data Entry'!AJ751="Cefalexin benzathine",0.36,IF('Data Entry'!AJ751="Cloxacillin benzathine",0.43,IF('Data Entry'!AJ751="Oxacillin benzathine",0.69,IF('Data Entry'!AJ751="","","No aplica")))))))</f>
        <v/>
      </c>
      <c r="H748" s="65" t="str">
        <f>IF('Data Entry'!AM751="Benethamine benzylpenicillin",0.65,IF('Data Entry'!AM751="Benzathine benzylpenicillin",0.74,IF('Data Entry'!AM751="Cefapirin benzathine",0.41,IF('Data Entry'!AM751="Cefalexin benzathine",0.36,IF('Data Entry'!AM751="Cloxacillin benzathine",0.43,IF('Data Entry'!AM751="Oxacillin benzathine",0.69,IF('Data Entry'!AM751="","","No aplica")))))))</f>
        <v/>
      </c>
    </row>
    <row r="749" spans="5:8">
      <c r="E749" s="65" t="str">
        <f>IF('Data Entry'!AB752="Benethamine benzylpenicillin",0.65,IF('Data Entry'!AB752="Benzathine benzylpenicillin",0.74,IF('Data Entry'!AB752="Cefapirin benzathine",0.41,IF('Data Entry'!AB752="Cefalexin benzathine",0.36,IF('Data Entry'!AB752="Cloxacillin benzathine",0.43,IF('Data Entry'!AB752="Oxacillin benzathine",0.69,IF('Data Entry'!AB752="","","No aplica")))))))</f>
        <v/>
      </c>
      <c r="F749" s="65" t="str">
        <f>IF('Data Entry'!AG752="Benethamine benzylpenicillin",0.65,IF('Data Entry'!AG752="Benzathine benzylpenicillin",0.74,IF('Data Entry'!AG752="Cefapirin benzathine",0.41,IF('Data Entry'!AG752="Cefalexin benzathine",0.36,IF('Data Entry'!AG752="Cloxacillin benzathine",0.43,IF('Data Entry'!AG752="Oxacillin benzathine",0.69,IF('Data Entry'!AG752="","","No aplica")))))))</f>
        <v/>
      </c>
      <c r="G749" s="65" t="str">
        <f>IF('Data Entry'!AJ752="Benethamine benzylpenicillin",0.65,IF('Data Entry'!AJ752="Benzathine benzylpenicillin",0.74,IF('Data Entry'!AJ752="Cefapirin benzathine",0.41,IF('Data Entry'!AJ752="Cefalexin benzathine",0.36,IF('Data Entry'!AJ752="Cloxacillin benzathine",0.43,IF('Data Entry'!AJ752="Oxacillin benzathine",0.69,IF('Data Entry'!AJ752="","","No aplica")))))))</f>
        <v/>
      </c>
      <c r="H749" s="65" t="str">
        <f>IF('Data Entry'!AM752="Benethamine benzylpenicillin",0.65,IF('Data Entry'!AM752="Benzathine benzylpenicillin",0.74,IF('Data Entry'!AM752="Cefapirin benzathine",0.41,IF('Data Entry'!AM752="Cefalexin benzathine",0.36,IF('Data Entry'!AM752="Cloxacillin benzathine",0.43,IF('Data Entry'!AM752="Oxacillin benzathine",0.69,IF('Data Entry'!AM752="","","No aplica")))))))</f>
        <v/>
      </c>
    </row>
    <row r="750" spans="5:8">
      <c r="E750" s="65" t="str">
        <f>IF('Data Entry'!AB753="Benethamine benzylpenicillin",0.65,IF('Data Entry'!AB753="Benzathine benzylpenicillin",0.74,IF('Data Entry'!AB753="Cefapirin benzathine",0.41,IF('Data Entry'!AB753="Cefalexin benzathine",0.36,IF('Data Entry'!AB753="Cloxacillin benzathine",0.43,IF('Data Entry'!AB753="Oxacillin benzathine",0.69,IF('Data Entry'!AB753="","","No aplica")))))))</f>
        <v/>
      </c>
      <c r="F750" s="65" t="str">
        <f>IF('Data Entry'!AG753="Benethamine benzylpenicillin",0.65,IF('Data Entry'!AG753="Benzathine benzylpenicillin",0.74,IF('Data Entry'!AG753="Cefapirin benzathine",0.41,IF('Data Entry'!AG753="Cefalexin benzathine",0.36,IF('Data Entry'!AG753="Cloxacillin benzathine",0.43,IF('Data Entry'!AG753="Oxacillin benzathine",0.69,IF('Data Entry'!AG753="","","No aplica")))))))</f>
        <v/>
      </c>
      <c r="G750" s="65" t="str">
        <f>IF('Data Entry'!AJ753="Benethamine benzylpenicillin",0.65,IF('Data Entry'!AJ753="Benzathine benzylpenicillin",0.74,IF('Data Entry'!AJ753="Cefapirin benzathine",0.41,IF('Data Entry'!AJ753="Cefalexin benzathine",0.36,IF('Data Entry'!AJ753="Cloxacillin benzathine",0.43,IF('Data Entry'!AJ753="Oxacillin benzathine",0.69,IF('Data Entry'!AJ753="","","No aplica")))))))</f>
        <v/>
      </c>
      <c r="H750" s="65" t="str">
        <f>IF('Data Entry'!AM753="Benethamine benzylpenicillin",0.65,IF('Data Entry'!AM753="Benzathine benzylpenicillin",0.74,IF('Data Entry'!AM753="Cefapirin benzathine",0.41,IF('Data Entry'!AM753="Cefalexin benzathine",0.36,IF('Data Entry'!AM753="Cloxacillin benzathine",0.43,IF('Data Entry'!AM753="Oxacillin benzathine",0.69,IF('Data Entry'!AM753="","","No aplica")))))))</f>
        <v/>
      </c>
    </row>
    <row r="751" spans="5:8">
      <c r="E751" s="65" t="str">
        <f>IF('Data Entry'!AB754="Benethamine benzylpenicillin",0.65,IF('Data Entry'!AB754="Benzathine benzylpenicillin",0.74,IF('Data Entry'!AB754="Cefapirin benzathine",0.41,IF('Data Entry'!AB754="Cefalexin benzathine",0.36,IF('Data Entry'!AB754="Cloxacillin benzathine",0.43,IF('Data Entry'!AB754="Oxacillin benzathine",0.69,IF('Data Entry'!AB754="","","No aplica")))))))</f>
        <v/>
      </c>
      <c r="F751" s="65" t="str">
        <f>IF('Data Entry'!AG754="Benethamine benzylpenicillin",0.65,IF('Data Entry'!AG754="Benzathine benzylpenicillin",0.74,IF('Data Entry'!AG754="Cefapirin benzathine",0.41,IF('Data Entry'!AG754="Cefalexin benzathine",0.36,IF('Data Entry'!AG754="Cloxacillin benzathine",0.43,IF('Data Entry'!AG754="Oxacillin benzathine",0.69,IF('Data Entry'!AG754="","","No aplica")))))))</f>
        <v/>
      </c>
      <c r="G751" s="65" t="str">
        <f>IF('Data Entry'!AJ754="Benethamine benzylpenicillin",0.65,IF('Data Entry'!AJ754="Benzathine benzylpenicillin",0.74,IF('Data Entry'!AJ754="Cefapirin benzathine",0.41,IF('Data Entry'!AJ754="Cefalexin benzathine",0.36,IF('Data Entry'!AJ754="Cloxacillin benzathine",0.43,IF('Data Entry'!AJ754="Oxacillin benzathine",0.69,IF('Data Entry'!AJ754="","","No aplica")))))))</f>
        <v/>
      </c>
      <c r="H751" s="65" t="str">
        <f>IF('Data Entry'!AM754="Benethamine benzylpenicillin",0.65,IF('Data Entry'!AM754="Benzathine benzylpenicillin",0.74,IF('Data Entry'!AM754="Cefapirin benzathine",0.41,IF('Data Entry'!AM754="Cefalexin benzathine",0.36,IF('Data Entry'!AM754="Cloxacillin benzathine",0.43,IF('Data Entry'!AM754="Oxacillin benzathine",0.69,IF('Data Entry'!AM754="","","No aplica")))))))</f>
        <v/>
      </c>
    </row>
    <row r="752" spans="5:8">
      <c r="E752" s="65" t="str">
        <f>IF('Data Entry'!AB755="Benethamine benzylpenicillin",0.65,IF('Data Entry'!AB755="Benzathine benzylpenicillin",0.74,IF('Data Entry'!AB755="Cefapirin benzathine",0.41,IF('Data Entry'!AB755="Cefalexin benzathine",0.36,IF('Data Entry'!AB755="Cloxacillin benzathine",0.43,IF('Data Entry'!AB755="Oxacillin benzathine",0.69,IF('Data Entry'!AB755="","","No aplica")))))))</f>
        <v/>
      </c>
      <c r="F752" s="65" t="str">
        <f>IF('Data Entry'!AG755="Benethamine benzylpenicillin",0.65,IF('Data Entry'!AG755="Benzathine benzylpenicillin",0.74,IF('Data Entry'!AG755="Cefapirin benzathine",0.41,IF('Data Entry'!AG755="Cefalexin benzathine",0.36,IF('Data Entry'!AG755="Cloxacillin benzathine",0.43,IF('Data Entry'!AG755="Oxacillin benzathine",0.69,IF('Data Entry'!AG755="","","No aplica")))))))</f>
        <v/>
      </c>
      <c r="G752" s="65" t="str">
        <f>IF('Data Entry'!AJ755="Benethamine benzylpenicillin",0.65,IF('Data Entry'!AJ755="Benzathine benzylpenicillin",0.74,IF('Data Entry'!AJ755="Cefapirin benzathine",0.41,IF('Data Entry'!AJ755="Cefalexin benzathine",0.36,IF('Data Entry'!AJ755="Cloxacillin benzathine",0.43,IF('Data Entry'!AJ755="Oxacillin benzathine",0.69,IF('Data Entry'!AJ755="","","No aplica")))))))</f>
        <v/>
      </c>
      <c r="H752" s="65" t="str">
        <f>IF('Data Entry'!AM755="Benethamine benzylpenicillin",0.65,IF('Data Entry'!AM755="Benzathine benzylpenicillin",0.74,IF('Data Entry'!AM755="Cefapirin benzathine",0.41,IF('Data Entry'!AM755="Cefalexin benzathine",0.36,IF('Data Entry'!AM755="Cloxacillin benzathine",0.43,IF('Data Entry'!AM755="Oxacillin benzathine",0.69,IF('Data Entry'!AM755="","","No aplica")))))))</f>
        <v/>
      </c>
    </row>
    <row r="753" spans="5:8">
      <c r="E753" s="65" t="str">
        <f>IF('Data Entry'!AB756="Benethamine benzylpenicillin",0.65,IF('Data Entry'!AB756="Benzathine benzylpenicillin",0.74,IF('Data Entry'!AB756="Cefapirin benzathine",0.41,IF('Data Entry'!AB756="Cefalexin benzathine",0.36,IF('Data Entry'!AB756="Cloxacillin benzathine",0.43,IF('Data Entry'!AB756="Oxacillin benzathine",0.69,IF('Data Entry'!AB756="","","No aplica")))))))</f>
        <v/>
      </c>
      <c r="F753" s="65" t="str">
        <f>IF('Data Entry'!AG756="Benethamine benzylpenicillin",0.65,IF('Data Entry'!AG756="Benzathine benzylpenicillin",0.74,IF('Data Entry'!AG756="Cefapirin benzathine",0.41,IF('Data Entry'!AG756="Cefalexin benzathine",0.36,IF('Data Entry'!AG756="Cloxacillin benzathine",0.43,IF('Data Entry'!AG756="Oxacillin benzathine",0.69,IF('Data Entry'!AG756="","","No aplica")))))))</f>
        <v/>
      </c>
      <c r="G753" s="65" t="str">
        <f>IF('Data Entry'!AJ756="Benethamine benzylpenicillin",0.65,IF('Data Entry'!AJ756="Benzathine benzylpenicillin",0.74,IF('Data Entry'!AJ756="Cefapirin benzathine",0.41,IF('Data Entry'!AJ756="Cefalexin benzathine",0.36,IF('Data Entry'!AJ756="Cloxacillin benzathine",0.43,IF('Data Entry'!AJ756="Oxacillin benzathine",0.69,IF('Data Entry'!AJ756="","","No aplica")))))))</f>
        <v/>
      </c>
      <c r="H753" s="65" t="str">
        <f>IF('Data Entry'!AM756="Benethamine benzylpenicillin",0.65,IF('Data Entry'!AM756="Benzathine benzylpenicillin",0.74,IF('Data Entry'!AM756="Cefapirin benzathine",0.41,IF('Data Entry'!AM756="Cefalexin benzathine",0.36,IF('Data Entry'!AM756="Cloxacillin benzathine",0.43,IF('Data Entry'!AM756="Oxacillin benzathine",0.69,IF('Data Entry'!AM756="","","No aplica")))))))</f>
        <v/>
      </c>
    </row>
    <row r="754" spans="5:8">
      <c r="E754" s="65" t="str">
        <f>IF('Data Entry'!AB757="Benethamine benzylpenicillin",0.65,IF('Data Entry'!AB757="Benzathine benzylpenicillin",0.74,IF('Data Entry'!AB757="Cefapirin benzathine",0.41,IF('Data Entry'!AB757="Cefalexin benzathine",0.36,IF('Data Entry'!AB757="Cloxacillin benzathine",0.43,IF('Data Entry'!AB757="Oxacillin benzathine",0.69,IF('Data Entry'!AB757="","","No aplica")))))))</f>
        <v/>
      </c>
      <c r="F754" s="65" t="str">
        <f>IF('Data Entry'!AG757="Benethamine benzylpenicillin",0.65,IF('Data Entry'!AG757="Benzathine benzylpenicillin",0.74,IF('Data Entry'!AG757="Cefapirin benzathine",0.41,IF('Data Entry'!AG757="Cefalexin benzathine",0.36,IF('Data Entry'!AG757="Cloxacillin benzathine",0.43,IF('Data Entry'!AG757="Oxacillin benzathine",0.69,IF('Data Entry'!AG757="","","No aplica")))))))</f>
        <v/>
      </c>
      <c r="G754" s="65" t="str">
        <f>IF('Data Entry'!AJ757="Benethamine benzylpenicillin",0.65,IF('Data Entry'!AJ757="Benzathine benzylpenicillin",0.74,IF('Data Entry'!AJ757="Cefapirin benzathine",0.41,IF('Data Entry'!AJ757="Cefalexin benzathine",0.36,IF('Data Entry'!AJ757="Cloxacillin benzathine",0.43,IF('Data Entry'!AJ757="Oxacillin benzathine",0.69,IF('Data Entry'!AJ757="","","No aplica")))))))</f>
        <v/>
      </c>
      <c r="H754" s="65" t="str">
        <f>IF('Data Entry'!AM757="Benethamine benzylpenicillin",0.65,IF('Data Entry'!AM757="Benzathine benzylpenicillin",0.74,IF('Data Entry'!AM757="Cefapirin benzathine",0.41,IF('Data Entry'!AM757="Cefalexin benzathine",0.36,IF('Data Entry'!AM757="Cloxacillin benzathine",0.43,IF('Data Entry'!AM757="Oxacillin benzathine",0.69,IF('Data Entry'!AM757="","","No aplica")))))))</f>
        <v/>
      </c>
    </row>
    <row r="755" spans="5:8">
      <c r="E755" s="65" t="str">
        <f>IF('Data Entry'!AB758="Benethamine benzylpenicillin",0.65,IF('Data Entry'!AB758="Benzathine benzylpenicillin",0.74,IF('Data Entry'!AB758="Cefapirin benzathine",0.41,IF('Data Entry'!AB758="Cefalexin benzathine",0.36,IF('Data Entry'!AB758="Cloxacillin benzathine",0.43,IF('Data Entry'!AB758="Oxacillin benzathine",0.69,IF('Data Entry'!AB758="","","No aplica")))))))</f>
        <v/>
      </c>
      <c r="F755" s="65" t="str">
        <f>IF('Data Entry'!AG758="Benethamine benzylpenicillin",0.65,IF('Data Entry'!AG758="Benzathine benzylpenicillin",0.74,IF('Data Entry'!AG758="Cefapirin benzathine",0.41,IF('Data Entry'!AG758="Cefalexin benzathine",0.36,IF('Data Entry'!AG758="Cloxacillin benzathine",0.43,IF('Data Entry'!AG758="Oxacillin benzathine",0.69,IF('Data Entry'!AG758="","","No aplica")))))))</f>
        <v/>
      </c>
      <c r="G755" s="65" t="str">
        <f>IF('Data Entry'!AJ758="Benethamine benzylpenicillin",0.65,IF('Data Entry'!AJ758="Benzathine benzylpenicillin",0.74,IF('Data Entry'!AJ758="Cefapirin benzathine",0.41,IF('Data Entry'!AJ758="Cefalexin benzathine",0.36,IF('Data Entry'!AJ758="Cloxacillin benzathine",0.43,IF('Data Entry'!AJ758="Oxacillin benzathine",0.69,IF('Data Entry'!AJ758="","","No aplica")))))))</f>
        <v/>
      </c>
      <c r="H755" s="65" t="str">
        <f>IF('Data Entry'!AM758="Benethamine benzylpenicillin",0.65,IF('Data Entry'!AM758="Benzathine benzylpenicillin",0.74,IF('Data Entry'!AM758="Cefapirin benzathine",0.41,IF('Data Entry'!AM758="Cefalexin benzathine",0.36,IF('Data Entry'!AM758="Cloxacillin benzathine",0.43,IF('Data Entry'!AM758="Oxacillin benzathine",0.69,IF('Data Entry'!AM758="","","No aplica")))))))</f>
        <v/>
      </c>
    </row>
    <row r="756" spans="5:8">
      <c r="E756" s="65" t="str">
        <f>IF('Data Entry'!AB759="Benethamine benzylpenicillin",0.65,IF('Data Entry'!AB759="Benzathine benzylpenicillin",0.74,IF('Data Entry'!AB759="Cefapirin benzathine",0.41,IF('Data Entry'!AB759="Cefalexin benzathine",0.36,IF('Data Entry'!AB759="Cloxacillin benzathine",0.43,IF('Data Entry'!AB759="Oxacillin benzathine",0.69,IF('Data Entry'!AB759="","","No aplica")))))))</f>
        <v/>
      </c>
      <c r="F756" s="65" t="str">
        <f>IF('Data Entry'!AG759="Benethamine benzylpenicillin",0.65,IF('Data Entry'!AG759="Benzathine benzylpenicillin",0.74,IF('Data Entry'!AG759="Cefapirin benzathine",0.41,IF('Data Entry'!AG759="Cefalexin benzathine",0.36,IF('Data Entry'!AG759="Cloxacillin benzathine",0.43,IF('Data Entry'!AG759="Oxacillin benzathine",0.69,IF('Data Entry'!AG759="","","No aplica")))))))</f>
        <v/>
      </c>
      <c r="G756" s="65" t="str">
        <f>IF('Data Entry'!AJ759="Benethamine benzylpenicillin",0.65,IF('Data Entry'!AJ759="Benzathine benzylpenicillin",0.74,IF('Data Entry'!AJ759="Cefapirin benzathine",0.41,IF('Data Entry'!AJ759="Cefalexin benzathine",0.36,IF('Data Entry'!AJ759="Cloxacillin benzathine",0.43,IF('Data Entry'!AJ759="Oxacillin benzathine",0.69,IF('Data Entry'!AJ759="","","No aplica")))))))</f>
        <v/>
      </c>
      <c r="H756" s="65" t="str">
        <f>IF('Data Entry'!AM759="Benethamine benzylpenicillin",0.65,IF('Data Entry'!AM759="Benzathine benzylpenicillin",0.74,IF('Data Entry'!AM759="Cefapirin benzathine",0.41,IF('Data Entry'!AM759="Cefalexin benzathine",0.36,IF('Data Entry'!AM759="Cloxacillin benzathine",0.43,IF('Data Entry'!AM759="Oxacillin benzathine",0.69,IF('Data Entry'!AM759="","","No aplica")))))))</f>
        <v/>
      </c>
    </row>
    <row r="757" spans="5:8">
      <c r="E757" s="65" t="str">
        <f>IF('Data Entry'!AB760="Benethamine benzylpenicillin",0.65,IF('Data Entry'!AB760="Benzathine benzylpenicillin",0.74,IF('Data Entry'!AB760="Cefapirin benzathine",0.41,IF('Data Entry'!AB760="Cefalexin benzathine",0.36,IF('Data Entry'!AB760="Cloxacillin benzathine",0.43,IF('Data Entry'!AB760="Oxacillin benzathine",0.69,IF('Data Entry'!AB760="","","No aplica")))))))</f>
        <v/>
      </c>
      <c r="F757" s="65" t="str">
        <f>IF('Data Entry'!AG760="Benethamine benzylpenicillin",0.65,IF('Data Entry'!AG760="Benzathine benzylpenicillin",0.74,IF('Data Entry'!AG760="Cefapirin benzathine",0.41,IF('Data Entry'!AG760="Cefalexin benzathine",0.36,IF('Data Entry'!AG760="Cloxacillin benzathine",0.43,IF('Data Entry'!AG760="Oxacillin benzathine",0.69,IF('Data Entry'!AG760="","","No aplica")))))))</f>
        <v/>
      </c>
      <c r="G757" s="65" t="str">
        <f>IF('Data Entry'!AJ760="Benethamine benzylpenicillin",0.65,IF('Data Entry'!AJ760="Benzathine benzylpenicillin",0.74,IF('Data Entry'!AJ760="Cefapirin benzathine",0.41,IF('Data Entry'!AJ760="Cefalexin benzathine",0.36,IF('Data Entry'!AJ760="Cloxacillin benzathine",0.43,IF('Data Entry'!AJ760="Oxacillin benzathine",0.69,IF('Data Entry'!AJ760="","","No aplica")))))))</f>
        <v/>
      </c>
      <c r="H757" s="65" t="str">
        <f>IF('Data Entry'!AM760="Benethamine benzylpenicillin",0.65,IF('Data Entry'!AM760="Benzathine benzylpenicillin",0.74,IF('Data Entry'!AM760="Cefapirin benzathine",0.41,IF('Data Entry'!AM760="Cefalexin benzathine",0.36,IF('Data Entry'!AM760="Cloxacillin benzathine",0.43,IF('Data Entry'!AM760="Oxacillin benzathine",0.69,IF('Data Entry'!AM760="","","No aplica")))))))</f>
        <v/>
      </c>
    </row>
    <row r="758" spans="5:8">
      <c r="E758" s="65" t="str">
        <f>IF('Data Entry'!AB761="Benethamine benzylpenicillin",0.65,IF('Data Entry'!AB761="Benzathine benzylpenicillin",0.74,IF('Data Entry'!AB761="Cefapirin benzathine",0.41,IF('Data Entry'!AB761="Cefalexin benzathine",0.36,IF('Data Entry'!AB761="Cloxacillin benzathine",0.43,IF('Data Entry'!AB761="Oxacillin benzathine",0.69,IF('Data Entry'!AB761="","","No aplica")))))))</f>
        <v/>
      </c>
      <c r="F758" s="65" t="str">
        <f>IF('Data Entry'!AG761="Benethamine benzylpenicillin",0.65,IF('Data Entry'!AG761="Benzathine benzylpenicillin",0.74,IF('Data Entry'!AG761="Cefapirin benzathine",0.41,IF('Data Entry'!AG761="Cefalexin benzathine",0.36,IF('Data Entry'!AG761="Cloxacillin benzathine",0.43,IF('Data Entry'!AG761="Oxacillin benzathine",0.69,IF('Data Entry'!AG761="","","No aplica")))))))</f>
        <v/>
      </c>
      <c r="G758" s="65" t="str">
        <f>IF('Data Entry'!AJ761="Benethamine benzylpenicillin",0.65,IF('Data Entry'!AJ761="Benzathine benzylpenicillin",0.74,IF('Data Entry'!AJ761="Cefapirin benzathine",0.41,IF('Data Entry'!AJ761="Cefalexin benzathine",0.36,IF('Data Entry'!AJ761="Cloxacillin benzathine",0.43,IF('Data Entry'!AJ761="Oxacillin benzathine",0.69,IF('Data Entry'!AJ761="","","No aplica")))))))</f>
        <v/>
      </c>
      <c r="H758" s="65" t="str">
        <f>IF('Data Entry'!AM761="Benethamine benzylpenicillin",0.65,IF('Data Entry'!AM761="Benzathine benzylpenicillin",0.74,IF('Data Entry'!AM761="Cefapirin benzathine",0.41,IF('Data Entry'!AM761="Cefalexin benzathine",0.36,IF('Data Entry'!AM761="Cloxacillin benzathine",0.43,IF('Data Entry'!AM761="Oxacillin benzathine",0.69,IF('Data Entry'!AM761="","","No aplica")))))))</f>
        <v/>
      </c>
    </row>
    <row r="759" spans="5:8">
      <c r="E759" s="65" t="str">
        <f>IF('Data Entry'!AB762="Benethamine benzylpenicillin",0.65,IF('Data Entry'!AB762="Benzathine benzylpenicillin",0.74,IF('Data Entry'!AB762="Cefapirin benzathine",0.41,IF('Data Entry'!AB762="Cefalexin benzathine",0.36,IF('Data Entry'!AB762="Cloxacillin benzathine",0.43,IF('Data Entry'!AB762="Oxacillin benzathine",0.69,IF('Data Entry'!AB762="","","No aplica")))))))</f>
        <v/>
      </c>
      <c r="F759" s="65" t="str">
        <f>IF('Data Entry'!AG762="Benethamine benzylpenicillin",0.65,IF('Data Entry'!AG762="Benzathine benzylpenicillin",0.74,IF('Data Entry'!AG762="Cefapirin benzathine",0.41,IF('Data Entry'!AG762="Cefalexin benzathine",0.36,IF('Data Entry'!AG762="Cloxacillin benzathine",0.43,IF('Data Entry'!AG762="Oxacillin benzathine",0.69,IF('Data Entry'!AG762="","","No aplica")))))))</f>
        <v/>
      </c>
      <c r="G759" s="65" t="str">
        <f>IF('Data Entry'!AJ762="Benethamine benzylpenicillin",0.65,IF('Data Entry'!AJ762="Benzathine benzylpenicillin",0.74,IF('Data Entry'!AJ762="Cefapirin benzathine",0.41,IF('Data Entry'!AJ762="Cefalexin benzathine",0.36,IF('Data Entry'!AJ762="Cloxacillin benzathine",0.43,IF('Data Entry'!AJ762="Oxacillin benzathine",0.69,IF('Data Entry'!AJ762="","","No aplica")))))))</f>
        <v/>
      </c>
      <c r="H759" s="65" t="str">
        <f>IF('Data Entry'!AM762="Benethamine benzylpenicillin",0.65,IF('Data Entry'!AM762="Benzathine benzylpenicillin",0.74,IF('Data Entry'!AM762="Cefapirin benzathine",0.41,IF('Data Entry'!AM762="Cefalexin benzathine",0.36,IF('Data Entry'!AM762="Cloxacillin benzathine",0.43,IF('Data Entry'!AM762="Oxacillin benzathine",0.69,IF('Data Entry'!AM762="","","No aplica")))))))</f>
        <v/>
      </c>
    </row>
    <row r="760" spans="5:8">
      <c r="E760" s="65" t="str">
        <f>IF('Data Entry'!AB763="Benethamine benzylpenicillin",0.65,IF('Data Entry'!AB763="Benzathine benzylpenicillin",0.74,IF('Data Entry'!AB763="Cefapirin benzathine",0.41,IF('Data Entry'!AB763="Cefalexin benzathine",0.36,IF('Data Entry'!AB763="Cloxacillin benzathine",0.43,IF('Data Entry'!AB763="Oxacillin benzathine",0.69,IF('Data Entry'!AB763="","","No aplica")))))))</f>
        <v/>
      </c>
      <c r="F760" s="65" t="str">
        <f>IF('Data Entry'!AG763="Benethamine benzylpenicillin",0.65,IF('Data Entry'!AG763="Benzathine benzylpenicillin",0.74,IF('Data Entry'!AG763="Cefapirin benzathine",0.41,IF('Data Entry'!AG763="Cefalexin benzathine",0.36,IF('Data Entry'!AG763="Cloxacillin benzathine",0.43,IF('Data Entry'!AG763="Oxacillin benzathine",0.69,IF('Data Entry'!AG763="","","No aplica")))))))</f>
        <v/>
      </c>
      <c r="G760" s="65" t="str">
        <f>IF('Data Entry'!AJ763="Benethamine benzylpenicillin",0.65,IF('Data Entry'!AJ763="Benzathine benzylpenicillin",0.74,IF('Data Entry'!AJ763="Cefapirin benzathine",0.41,IF('Data Entry'!AJ763="Cefalexin benzathine",0.36,IF('Data Entry'!AJ763="Cloxacillin benzathine",0.43,IF('Data Entry'!AJ763="Oxacillin benzathine",0.69,IF('Data Entry'!AJ763="","","No aplica")))))))</f>
        <v/>
      </c>
      <c r="H760" s="65" t="str">
        <f>IF('Data Entry'!AM763="Benethamine benzylpenicillin",0.65,IF('Data Entry'!AM763="Benzathine benzylpenicillin",0.74,IF('Data Entry'!AM763="Cefapirin benzathine",0.41,IF('Data Entry'!AM763="Cefalexin benzathine",0.36,IF('Data Entry'!AM763="Cloxacillin benzathine",0.43,IF('Data Entry'!AM763="Oxacillin benzathine",0.69,IF('Data Entry'!AM763="","","No aplica")))))))</f>
        <v/>
      </c>
    </row>
    <row r="761" spans="5:8">
      <c r="E761" s="65" t="str">
        <f>IF('Data Entry'!AB764="Benethamine benzylpenicillin",0.65,IF('Data Entry'!AB764="Benzathine benzylpenicillin",0.74,IF('Data Entry'!AB764="Cefapirin benzathine",0.41,IF('Data Entry'!AB764="Cefalexin benzathine",0.36,IF('Data Entry'!AB764="Cloxacillin benzathine",0.43,IF('Data Entry'!AB764="Oxacillin benzathine",0.69,IF('Data Entry'!AB764="","","No aplica")))))))</f>
        <v/>
      </c>
      <c r="F761" s="65" t="str">
        <f>IF('Data Entry'!AG764="Benethamine benzylpenicillin",0.65,IF('Data Entry'!AG764="Benzathine benzylpenicillin",0.74,IF('Data Entry'!AG764="Cefapirin benzathine",0.41,IF('Data Entry'!AG764="Cefalexin benzathine",0.36,IF('Data Entry'!AG764="Cloxacillin benzathine",0.43,IF('Data Entry'!AG764="Oxacillin benzathine",0.69,IF('Data Entry'!AG764="","","No aplica")))))))</f>
        <v/>
      </c>
      <c r="G761" s="65" t="str">
        <f>IF('Data Entry'!AJ764="Benethamine benzylpenicillin",0.65,IF('Data Entry'!AJ764="Benzathine benzylpenicillin",0.74,IF('Data Entry'!AJ764="Cefapirin benzathine",0.41,IF('Data Entry'!AJ764="Cefalexin benzathine",0.36,IF('Data Entry'!AJ764="Cloxacillin benzathine",0.43,IF('Data Entry'!AJ764="Oxacillin benzathine",0.69,IF('Data Entry'!AJ764="","","No aplica")))))))</f>
        <v/>
      </c>
      <c r="H761" s="65" t="str">
        <f>IF('Data Entry'!AM764="Benethamine benzylpenicillin",0.65,IF('Data Entry'!AM764="Benzathine benzylpenicillin",0.74,IF('Data Entry'!AM764="Cefapirin benzathine",0.41,IF('Data Entry'!AM764="Cefalexin benzathine",0.36,IF('Data Entry'!AM764="Cloxacillin benzathine",0.43,IF('Data Entry'!AM764="Oxacillin benzathine",0.69,IF('Data Entry'!AM764="","","No aplica")))))))</f>
        <v/>
      </c>
    </row>
    <row r="762" spans="5:8">
      <c r="E762" s="65" t="str">
        <f>IF('Data Entry'!AB765="Benethamine benzylpenicillin",0.65,IF('Data Entry'!AB765="Benzathine benzylpenicillin",0.74,IF('Data Entry'!AB765="Cefapirin benzathine",0.41,IF('Data Entry'!AB765="Cefalexin benzathine",0.36,IF('Data Entry'!AB765="Cloxacillin benzathine",0.43,IF('Data Entry'!AB765="Oxacillin benzathine",0.69,IF('Data Entry'!AB765="","","No aplica")))))))</f>
        <v/>
      </c>
      <c r="F762" s="65" t="str">
        <f>IF('Data Entry'!AG765="Benethamine benzylpenicillin",0.65,IF('Data Entry'!AG765="Benzathine benzylpenicillin",0.74,IF('Data Entry'!AG765="Cefapirin benzathine",0.41,IF('Data Entry'!AG765="Cefalexin benzathine",0.36,IF('Data Entry'!AG765="Cloxacillin benzathine",0.43,IF('Data Entry'!AG765="Oxacillin benzathine",0.69,IF('Data Entry'!AG765="","","No aplica")))))))</f>
        <v/>
      </c>
      <c r="G762" s="65" t="str">
        <f>IF('Data Entry'!AJ765="Benethamine benzylpenicillin",0.65,IF('Data Entry'!AJ765="Benzathine benzylpenicillin",0.74,IF('Data Entry'!AJ765="Cefapirin benzathine",0.41,IF('Data Entry'!AJ765="Cefalexin benzathine",0.36,IF('Data Entry'!AJ765="Cloxacillin benzathine",0.43,IF('Data Entry'!AJ765="Oxacillin benzathine",0.69,IF('Data Entry'!AJ765="","","No aplica")))))))</f>
        <v/>
      </c>
      <c r="H762" s="65" t="str">
        <f>IF('Data Entry'!AM765="Benethamine benzylpenicillin",0.65,IF('Data Entry'!AM765="Benzathine benzylpenicillin",0.74,IF('Data Entry'!AM765="Cefapirin benzathine",0.41,IF('Data Entry'!AM765="Cefalexin benzathine",0.36,IF('Data Entry'!AM765="Cloxacillin benzathine",0.43,IF('Data Entry'!AM765="Oxacillin benzathine",0.69,IF('Data Entry'!AM765="","","No aplica")))))))</f>
        <v/>
      </c>
    </row>
    <row r="763" spans="5:8">
      <c r="E763" s="65" t="str">
        <f>IF('Data Entry'!AB766="Benethamine benzylpenicillin",0.65,IF('Data Entry'!AB766="Benzathine benzylpenicillin",0.74,IF('Data Entry'!AB766="Cefapirin benzathine",0.41,IF('Data Entry'!AB766="Cefalexin benzathine",0.36,IF('Data Entry'!AB766="Cloxacillin benzathine",0.43,IF('Data Entry'!AB766="Oxacillin benzathine",0.69,IF('Data Entry'!AB766="","","No aplica")))))))</f>
        <v/>
      </c>
      <c r="F763" s="65" t="str">
        <f>IF('Data Entry'!AG766="Benethamine benzylpenicillin",0.65,IF('Data Entry'!AG766="Benzathine benzylpenicillin",0.74,IF('Data Entry'!AG766="Cefapirin benzathine",0.41,IF('Data Entry'!AG766="Cefalexin benzathine",0.36,IF('Data Entry'!AG766="Cloxacillin benzathine",0.43,IF('Data Entry'!AG766="Oxacillin benzathine",0.69,IF('Data Entry'!AG766="","","No aplica")))))))</f>
        <v/>
      </c>
      <c r="G763" s="65" t="str">
        <f>IF('Data Entry'!AJ766="Benethamine benzylpenicillin",0.65,IF('Data Entry'!AJ766="Benzathine benzylpenicillin",0.74,IF('Data Entry'!AJ766="Cefapirin benzathine",0.41,IF('Data Entry'!AJ766="Cefalexin benzathine",0.36,IF('Data Entry'!AJ766="Cloxacillin benzathine",0.43,IF('Data Entry'!AJ766="Oxacillin benzathine",0.69,IF('Data Entry'!AJ766="","","No aplica")))))))</f>
        <v/>
      </c>
      <c r="H763" s="65" t="str">
        <f>IF('Data Entry'!AM766="Benethamine benzylpenicillin",0.65,IF('Data Entry'!AM766="Benzathine benzylpenicillin",0.74,IF('Data Entry'!AM766="Cefapirin benzathine",0.41,IF('Data Entry'!AM766="Cefalexin benzathine",0.36,IF('Data Entry'!AM766="Cloxacillin benzathine",0.43,IF('Data Entry'!AM766="Oxacillin benzathine",0.69,IF('Data Entry'!AM766="","","No aplica")))))))</f>
        <v/>
      </c>
    </row>
    <row r="764" spans="5:8">
      <c r="E764" s="65" t="str">
        <f>IF('Data Entry'!AB767="Benethamine benzylpenicillin",0.65,IF('Data Entry'!AB767="Benzathine benzylpenicillin",0.74,IF('Data Entry'!AB767="Cefapirin benzathine",0.41,IF('Data Entry'!AB767="Cefalexin benzathine",0.36,IF('Data Entry'!AB767="Cloxacillin benzathine",0.43,IF('Data Entry'!AB767="Oxacillin benzathine",0.69,IF('Data Entry'!AB767="","","No aplica")))))))</f>
        <v/>
      </c>
      <c r="F764" s="65" t="str">
        <f>IF('Data Entry'!AG767="Benethamine benzylpenicillin",0.65,IF('Data Entry'!AG767="Benzathine benzylpenicillin",0.74,IF('Data Entry'!AG767="Cefapirin benzathine",0.41,IF('Data Entry'!AG767="Cefalexin benzathine",0.36,IF('Data Entry'!AG767="Cloxacillin benzathine",0.43,IF('Data Entry'!AG767="Oxacillin benzathine",0.69,IF('Data Entry'!AG767="","","No aplica")))))))</f>
        <v/>
      </c>
      <c r="G764" s="65" t="str">
        <f>IF('Data Entry'!AJ767="Benethamine benzylpenicillin",0.65,IF('Data Entry'!AJ767="Benzathine benzylpenicillin",0.74,IF('Data Entry'!AJ767="Cefapirin benzathine",0.41,IF('Data Entry'!AJ767="Cefalexin benzathine",0.36,IF('Data Entry'!AJ767="Cloxacillin benzathine",0.43,IF('Data Entry'!AJ767="Oxacillin benzathine",0.69,IF('Data Entry'!AJ767="","","No aplica")))))))</f>
        <v/>
      </c>
      <c r="H764" s="65" t="str">
        <f>IF('Data Entry'!AM767="Benethamine benzylpenicillin",0.65,IF('Data Entry'!AM767="Benzathine benzylpenicillin",0.74,IF('Data Entry'!AM767="Cefapirin benzathine",0.41,IF('Data Entry'!AM767="Cefalexin benzathine",0.36,IF('Data Entry'!AM767="Cloxacillin benzathine",0.43,IF('Data Entry'!AM767="Oxacillin benzathine",0.69,IF('Data Entry'!AM767="","","No aplica")))))))</f>
        <v/>
      </c>
    </row>
    <row r="765" spans="5:8">
      <c r="E765" s="65" t="str">
        <f>IF('Data Entry'!AB768="Benethamine benzylpenicillin",0.65,IF('Data Entry'!AB768="Benzathine benzylpenicillin",0.74,IF('Data Entry'!AB768="Cefapirin benzathine",0.41,IF('Data Entry'!AB768="Cefalexin benzathine",0.36,IF('Data Entry'!AB768="Cloxacillin benzathine",0.43,IF('Data Entry'!AB768="Oxacillin benzathine",0.69,IF('Data Entry'!AB768="","","No aplica")))))))</f>
        <v/>
      </c>
      <c r="F765" s="65" t="str">
        <f>IF('Data Entry'!AG768="Benethamine benzylpenicillin",0.65,IF('Data Entry'!AG768="Benzathine benzylpenicillin",0.74,IF('Data Entry'!AG768="Cefapirin benzathine",0.41,IF('Data Entry'!AG768="Cefalexin benzathine",0.36,IF('Data Entry'!AG768="Cloxacillin benzathine",0.43,IF('Data Entry'!AG768="Oxacillin benzathine",0.69,IF('Data Entry'!AG768="","","No aplica")))))))</f>
        <v/>
      </c>
      <c r="G765" s="65" t="str">
        <f>IF('Data Entry'!AJ768="Benethamine benzylpenicillin",0.65,IF('Data Entry'!AJ768="Benzathine benzylpenicillin",0.74,IF('Data Entry'!AJ768="Cefapirin benzathine",0.41,IF('Data Entry'!AJ768="Cefalexin benzathine",0.36,IF('Data Entry'!AJ768="Cloxacillin benzathine",0.43,IF('Data Entry'!AJ768="Oxacillin benzathine",0.69,IF('Data Entry'!AJ768="","","No aplica")))))))</f>
        <v/>
      </c>
      <c r="H765" s="65" t="str">
        <f>IF('Data Entry'!AM768="Benethamine benzylpenicillin",0.65,IF('Data Entry'!AM768="Benzathine benzylpenicillin",0.74,IF('Data Entry'!AM768="Cefapirin benzathine",0.41,IF('Data Entry'!AM768="Cefalexin benzathine",0.36,IF('Data Entry'!AM768="Cloxacillin benzathine",0.43,IF('Data Entry'!AM768="Oxacillin benzathine",0.69,IF('Data Entry'!AM768="","","No aplica")))))))</f>
        <v/>
      </c>
    </row>
    <row r="766" spans="5:8">
      <c r="E766" s="65" t="str">
        <f>IF('Data Entry'!AB769="Benethamine benzylpenicillin",0.65,IF('Data Entry'!AB769="Benzathine benzylpenicillin",0.74,IF('Data Entry'!AB769="Cefapirin benzathine",0.41,IF('Data Entry'!AB769="Cefalexin benzathine",0.36,IF('Data Entry'!AB769="Cloxacillin benzathine",0.43,IF('Data Entry'!AB769="Oxacillin benzathine",0.69,IF('Data Entry'!AB769="","","No aplica")))))))</f>
        <v/>
      </c>
      <c r="F766" s="65" t="str">
        <f>IF('Data Entry'!AG769="Benethamine benzylpenicillin",0.65,IF('Data Entry'!AG769="Benzathine benzylpenicillin",0.74,IF('Data Entry'!AG769="Cefapirin benzathine",0.41,IF('Data Entry'!AG769="Cefalexin benzathine",0.36,IF('Data Entry'!AG769="Cloxacillin benzathine",0.43,IF('Data Entry'!AG769="Oxacillin benzathine",0.69,IF('Data Entry'!AG769="","","No aplica")))))))</f>
        <v/>
      </c>
      <c r="G766" s="65" t="str">
        <f>IF('Data Entry'!AJ769="Benethamine benzylpenicillin",0.65,IF('Data Entry'!AJ769="Benzathine benzylpenicillin",0.74,IF('Data Entry'!AJ769="Cefapirin benzathine",0.41,IF('Data Entry'!AJ769="Cefalexin benzathine",0.36,IF('Data Entry'!AJ769="Cloxacillin benzathine",0.43,IF('Data Entry'!AJ769="Oxacillin benzathine",0.69,IF('Data Entry'!AJ769="","","No aplica")))))))</f>
        <v/>
      </c>
      <c r="H766" s="65" t="str">
        <f>IF('Data Entry'!AM769="Benethamine benzylpenicillin",0.65,IF('Data Entry'!AM769="Benzathine benzylpenicillin",0.74,IF('Data Entry'!AM769="Cefapirin benzathine",0.41,IF('Data Entry'!AM769="Cefalexin benzathine",0.36,IF('Data Entry'!AM769="Cloxacillin benzathine",0.43,IF('Data Entry'!AM769="Oxacillin benzathine",0.69,IF('Data Entry'!AM769="","","No aplica")))))))</f>
        <v/>
      </c>
    </row>
    <row r="767" spans="5:8">
      <c r="E767" s="65" t="str">
        <f>IF('Data Entry'!AB770="Benethamine benzylpenicillin",0.65,IF('Data Entry'!AB770="Benzathine benzylpenicillin",0.74,IF('Data Entry'!AB770="Cefapirin benzathine",0.41,IF('Data Entry'!AB770="Cefalexin benzathine",0.36,IF('Data Entry'!AB770="Cloxacillin benzathine",0.43,IF('Data Entry'!AB770="Oxacillin benzathine",0.69,IF('Data Entry'!AB770="","","No aplica")))))))</f>
        <v/>
      </c>
      <c r="F767" s="65" t="str">
        <f>IF('Data Entry'!AG770="Benethamine benzylpenicillin",0.65,IF('Data Entry'!AG770="Benzathine benzylpenicillin",0.74,IF('Data Entry'!AG770="Cefapirin benzathine",0.41,IF('Data Entry'!AG770="Cefalexin benzathine",0.36,IF('Data Entry'!AG770="Cloxacillin benzathine",0.43,IF('Data Entry'!AG770="Oxacillin benzathine",0.69,IF('Data Entry'!AG770="","","No aplica")))))))</f>
        <v/>
      </c>
      <c r="G767" s="65" t="str">
        <f>IF('Data Entry'!AJ770="Benethamine benzylpenicillin",0.65,IF('Data Entry'!AJ770="Benzathine benzylpenicillin",0.74,IF('Data Entry'!AJ770="Cefapirin benzathine",0.41,IF('Data Entry'!AJ770="Cefalexin benzathine",0.36,IF('Data Entry'!AJ770="Cloxacillin benzathine",0.43,IF('Data Entry'!AJ770="Oxacillin benzathine",0.69,IF('Data Entry'!AJ770="","","No aplica")))))))</f>
        <v/>
      </c>
      <c r="H767" s="65" t="str">
        <f>IF('Data Entry'!AM770="Benethamine benzylpenicillin",0.65,IF('Data Entry'!AM770="Benzathine benzylpenicillin",0.74,IF('Data Entry'!AM770="Cefapirin benzathine",0.41,IF('Data Entry'!AM770="Cefalexin benzathine",0.36,IF('Data Entry'!AM770="Cloxacillin benzathine",0.43,IF('Data Entry'!AM770="Oxacillin benzathine",0.69,IF('Data Entry'!AM770="","","No aplica")))))))</f>
        <v/>
      </c>
    </row>
    <row r="768" spans="5:8">
      <c r="E768" s="65" t="str">
        <f>IF('Data Entry'!AB771="Benethamine benzylpenicillin",0.65,IF('Data Entry'!AB771="Benzathine benzylpenicillin",0.74,IF('Data Entry'!AB771="Cefapirin benzathine",0.41,IF('Data Entry'!AB771="Cefalexin benzathine",0.36,IF('Data Entry'!AB771="Cloxacillin benzathine",0.43,IF('Data Entry'!AB771="Oxacillin benzathine",0.69,IF('Data Entry'!AB771="","","No aplica")))))))</f>
        <v/>
      </c>
      <c r="F768" s="65" t="str">
        <f>IF('Data Entry'!AG771="Benethamine benzylpenicillin",0.65,IF('Data Entry'!AG771="Benzathine benzylpenicillin",0.74,IF('Data Entry'!AG771="Cefapirin benzathine",0.41,IF('Data Entry'!AG771="Cefalexin benzathine",0.36,IF('Data Entry'!AG771="Cloxacillin benzathine",0.43,IF('Data Entry'!AG771="Oxacillin benzathine",0.69,IF('Data Entry'!AG771="","","No aplica")))))))</f>
        <v/>
      </c>
      <c r="G768" s="65" t="str">
        <f>IF('Data Entry'!AJ771="Benethamine benzylpenicillin",0.65,IF('Data Entry'!AJ771="Benzathine benzylpenicillin",0.74,IF('Data Entry'!AJ771="Cefapirin benzathine",0.41,IF('Data Entry'!AJ771="Cefalexin benzathine",0.36,IF('Data Entry'!AJ771="Cloxacillin benzathine",0.43,IF('Data Entry'!AJ771="Oxacillin benzathine",0.69,IF('Data Entry'!AJ771="","","No aplica")))))))</f>
        <v/>
      </c>
      <c r="H768" s="65" t="str">
        <f>IF('Data Entry'!AM771="Benethamine benzylpenicillin",0.65,IF('Data Entry'!AM771="Benzathine benzylpenicillin",0.74,IF('Data Entry'!AM771="Cefapirin benzathine",0.41,IF('Data Entry'!AM771="Cefalexin benzathine",0.36,IF('Data Entry'!AM771="Cloxacillin benzathine",0.43,IF('Data Entry'!AM771="Oxacillin benzathine",0.69,IF('Data Entry'!AM771="","","No aplica")))))))</f>
        <v/>
      </c>
    </row>
    <row r="769" spans="5:8">
      <c r="E769" s="65" t="str">
        <f>IF('Data Entry'!AB772="Benethamine benzylpenicillin",0.65,IF('Data Entry'!AB772="Benzathine benzylpenicillin",0.74,IF('Data Entry'!AB772="Cefapirin benzathine",0.41,IF('Data Entry'!AB772="Cefalexin benzathine",0.36,IF('Data Entry'!AB772="Cloxacillin benzathine",0.43,IF('Data Entry'!AB772="Oxacillin benzathine",0.69,IF('Data Entry'!AB772="","","No aplica")))))))</f>
        <v/>
      </c>
      <c r="F769" s="65" t="str">
        <f>IF('Data Entry'!AG772="Benethamine benzylpenicillin",0.65,IF('Data Entry'!AG772="Benzathine benzylpenicillin",0.74,IF('Data Entry'!AG772="Cefapirin benzathine",0.41,IF('Data Entry'!AG772="Cefalexin benzathine",0.36,IF('Data Entry'!AG772="Cloxacillin benzathine",0.43,IF('Data Entry'!AG772="Oxacillin benzathine",0.69,IF('Data Entry'!AG772="","","No aplica")))))))</f>
        <v/>
      </c>
      <c r="G769" s="65" t="str">
        <f>IF('Data Entry'!AJ772="Benethamine benzylpenicillin",0.65,IF('Data Entry'!AJ772="Benzathine benzylpenicillin",0.74,IF('Data Entry'!AJ772="Cefapirin benzathine",0.41,IF('Data Entry'!AJ772="Cefalexin benzathine",0.36,IF('Data Entry'!AJ772="Cloxacillin benzathine",0.43,IF('Data Entry'!AJ772="Oxacillin benzathine",0.69,IF('Data Entry'!AJ772="","","No aplica")))))))</f>
        <v/>
      </c>
      <c r="H769" s="65" t="str">
        <f>IF('Data Entry'!AM772="Benethamine benzylpenicillin",0.65,IF('Data Entry'!AM772="Benzathine benzylpenicillin",0.74,IF('Data Entry'!AM772="Cefapirin benzathine",0.41,IF('Data Entry'!AM772="Cefalexin benzathine",0.36,IF('Data Entry'!AM772="Cloxacillin benzathine",0.43,IF('Data Entry'!AM772="Oxacillin benzathine",0.69,IF('Data Entry'!AM772="","","No aplica")))))))</f>
        <v/>
      </c>
    </row>
    <row r="770" spans="5:8">
      <c r="E770" s="65" t="str">
        <f>IF('Data Entry'!AB773="Benethamine benzylpenicillin",0.65,IF('Data Entry'!AB773="Benzathine benzylpenicillin",0.74,IF('Data Entry'!AB773="Cefapirin benzathine",0.41,IF('Data Entry'!AB773="Cefalexin benzathine",0.36,IF('Data Entry'!AB773="Cloxacillin benzathine",0.43,IF('Data Entry'!AB773="Oxacillin benzathine",0.69,IF('Data Entry'!AB773="","","No aplica")))))))</f>
        <v/>
      </c>
      <c r="F770" s="65" t="str">
        <f>IF('Data Entry'!AG773="Benethamine benzylpenicillin",0.65,IF('Data Entry'!AG773="Benzathine benzylpenicillin",0.74,IF('Data Entry'!AG773="Cefapirin benzathine",0.41,IF('Data Entry'!AG773="Cefalexin benzathine",0.36,IF('Data Entry'!AG773="Cloxacillin benzathine",0.43,IF('Data Entry'!AG773="Oxacillin benzathine",0.69,IF('Data Entry'!AG773="","","No aplica")))))))</f>
        <v/>
      </c>
      <c r="G770" s="65" t="str">
        <f>IF('Data Entry'!AJ773="Benethamine benzylpenicillin",0.65,IF('Data Entry'!AJ773="Benzathine benzylpenicillin",0.74,IF('Data Entry'!AJ773="Cefapirin benzathine",0.41,IF('Data Entry'!AJ773="Cefalexin benzathine",0.36,IF('Data Entry'!AJ773="Cloxacillin benzathine",0.43,IF('Data Entry'!AJ773="Oxacillin benzathine",0.69,IF('Data Entry'!AJ773="","","No aplica")))))))</f>
        <v/>
      </c>
      <c r="H770" s="65" t="str">
        <f>IF('Data Entry'!AM773="Benethamine benzylpenicillin",0.65,IF('Data Entry'!AM773="Benzathine benzylpenicillin",0.74,IF('Data Entry'!AM773="Cefapirin benzathine",0.41,IF('Data Entry'!AM773="Cefalexin benzathine",0.36,IF('Data Entry'!AM773="Cloxacillin benzathine",0.43,IF('Data Entry'!AM773="Oxacillin benzathine",0.69,IF('Data Entry'!AM773="","","No aplica")))))))</f>
        <v/>
      </c>
    </row>
    <row r="771" spans="5:8">
      <c r="E771" s="65" t="str">
        <f>IF('Data Entry'!AB774="Benethamine benzylpenicillin",0.65,IF('Data Entry'!AB774="Benzathine benzylpenicillin",0.74,IF('Data Entry'!AB774="Cefapirin benzathine",0.41,IF('Data Entry'!AB774="Cefalexin benzathine",0.36,IF('Data Entry'!AB774="Cloxacillin benzathine",0.43,IF('Data Entry'!AB774="Oxacillin benzathine",0.69,IF('Data Entry'!AB774="","","No aplica")))))))</f>
        <v/>
      </c>
      <c r="F771" s="65" t="str">
        <f>IF('Data Entry'!AG774="Benethamine benzylpenicillin",0.65,IF('Data Entry'!AG774="Benzathine benzylpenicillin",0.74,IF('Data Entry'!AG774="Cefapirin benzathine",0.41,IF('Data Entry'!AG774="Cefalexin benzathine",0.36,IF('Data Entry'!AG774="Cloxacillin benzathine",0.43,IF('Data Entry'!AG774="Oxacillin benzathine",0.69,IF('Data Entry'!AG774="","","No aplica")))))))</f>
        <v/>
      </c>
      <c r="G771" s="65" t="str">
        <f>IF('Data Entry'!AJ774="Benethamine benzylpenicillin",0.65,IF('Data Entry'!AJ774="Benzathine benzylpenicillin",0.74,IF('Data Entry'!AJ774="Cefapirin benzathine",0.41,IF('Data Entry'!AJ774="Cefalexin benzathine",0.36,IF('Data Entry'!AJ774="Cloxacillin benzathine",0.43,IF('Data Entry'!AJ774="Oxacillin benzathine",0.69,IF('Data Entry'!AJ774="","","No aplica")))))))</f>
        <v/>
      </c>
      <c r="H771" s="65" t="str">
        <f>IF('Data Entry'!AM774="Benethamine benzylpenicillin",0.65,IF('Data Entry'!AM774="Benzathine benzylpenicillin",0.74,IF('Data Entry'!AM774="Cefapirin benzathine",0.41,IF('Data Entry'!AM774="Cefalexin benzathine",0.36,IF('Data Entry'!AM774="Cloxacillin benzathine",0.43,IF('Data Entry'!AM774="Oxacillin benzathine",0.69,IF('Data Entry'!AM774="","","No aplica")))))))</f>
        <v/>
      </c>
    </row>
    <row r="772" spans="5:8">
      <c r="E772" s="65" t="str">
        <f>IF('Data Entry'!AB775="Benethamine benzylpenicillin",0.65,IF('Data Entry'!AB775="Benzathine benzylpenicillin",0.74,IF('Data Entry'!AB775="Cefapirin benzathine",0.41,IF('Data Entry'!AB775="Cefalexin benzathine",0.36,IF('Data Entry'!AB775="Cloxacillin benzathine",0.43,IF('Data Entry'!AB775="Oxacillin benzathine",0.69,IF('Data Entry'!AB775="","","No aplica")))))))</f>
        <v/>
      </c>
      <c r="F772" s="65" t="str">
        <f>IF('Data Entry'!AG775="Benethamine benzylpenicillin",0.65,IF('Data Entry'!AG775="Benzathine benzylpenicillin",0.74,IF('Data Entry'!AG775="Cefapirin benzathine",0.41,IF('Data Entry'!AG775="Cefalexin benzathine",0.36,IF('Data Entry'!AG775="Cloxacillin benzathine",0.43,IF('Data Entry'!AG775="Oxacillin benzathine",0.69,IF('Data Entry'!AG775="","","No aplica")))))))</f>
        <v/>
      </c>
      <c r="G772" s="65" t="str">
        <f>IF('Data Entry'!AJ775="Benethamine benzylpenicillin",0.65,IF('Data Entry'!AJ775="Benzathine benzylpenicillin",0.74,IF('Data Entry'!AJ775="Cefapirin benzathine",0.41,IF('Data Entry'!AJ775="Cefalexin benzathine",0.36,IF('Data Entry'!AJ775="Cloxacillin benzathine",0.43,IF('Data Entry'!AJ775="Oxacillin benzathine",0.69,IF('Data Entry'!AJ775="","","No aplica")))))))</f>
        <v/>
      </c>
      <c r="H772" s="65" t="str">
        <f>IF('Data Entry'!AM775="Benethamine benzylpenicillin",0.65,IF('Data Entry'!AM775="Benzathine benzylpenicillin",0.74,IF('Data Entry'!AM775="Cefapirin benzathine",0.41,IF('Data Entry'!AM775="Cefalexin benzathine",0.36,IF('Data Entry'!AM775="Cloxacillin benzathine",0.43,IF('Data Entry'!AM775="Oxacillin benzathine",0.69,IF('Data Entry'!AM775="","","No aplica")))))))</f>
        <v/>
      </c>
    </row>
    <row r="773" spans="5:8">
      <c r="E773" s="65" t="str">
        <f>IF('Data Entry'!AB776="Benethamine benzylpenicillin",0.65,IF('Data Entry'!AB776="Benzathine benzylpenicillin",0.74,IF('Data Entry'!AB776="Cefapirin benzathine",0.41,IF('Data Entry'!AB776="Cefalexin benzathine",0.36,IF('Data Entry'!AB776="Cloxacillin benzathine",0.43,IF('Data Entry'!AB776="Oxacillin benzathine",0.69,IF('Data Entry'!AB776="","","No aplica")))))))</f>
        <v/>
      </c>
      <c r="F773" s="65" t="str">
        <f>IF('Data Entry'!AG776="Benethamine benzylpenicillin",0.65,IF('Data Entry'!AG776="Benzathine benzylpenicillin",0.74,IF('Data Entry'!AG776="Cefapirin benzathine",0.41,IF('Data Entry'!AG776="Cefalexin benzathine",0.36,IF('Data Entry'!AG776="Cloxacillin benzathine",0.43,IF('Data Entry'!AG776="Oxacillin benzathine",0.69,IF('Data Entry'!AG776="","","No aplica")))))))</f>
        <v/>
      </c>
      <c r="G773" s="65" t="str">
        <f>IF('Data Entry'!AJ776="Benethamine benzylpenicillin",0.65,IF('Data Entry'!AJ776="Benzathine benzylpenicillin",0.74,IF('Data Entry'!AJ776="Cefapirin benzathine",0.41,IF('Data Entry'!AJ776="Cefalexin benzathine",0.36,IF('Data Entry'!AJ776="Cloxacillin benzathine",0.43,IF('Data Entry'!AJ776="Oxacillin benzathine",0.69,IF('Data Entry'!AJ776="","","No aplica")))))))</f>
        <v/>
      </c>
      <c r="H773" s="65" t="str">
        <f>IF('Data Entry'!AM776="Benethamine benzylpenicillin",0.65,IF('Data Entry'!AM776="Benzathine benzylpenicillin",0.74,IF('Data Entry'!AM776="Cefapirin benzathine",0.41,IF('Data Entry'!AM776="Cefalexin benzathine",0.36,IF('Data Entry'!AM776="Cloxacillin benzathine",0.43,IF('Data Entry'!AM776="Oxacillin benzathine",0.69,IF('Data Entry'!AM776="","","No aplica")))))))</f>
        <v/>
      </c>
    </row>
    <row r="774" spans="5:8">
      <c r="E774" s="65" t="str">
        <f>IF('Data Entry'!AB777="Benethamine benzylpenicillin",0.65,IF('Data Entry'!AB777="Benzathine benzylpenicillin",0.74,IF('Data Entry'!AB777="Cefapirin benzathine",0.41,IF('Data Entry'!AB777="Cefalexin benzathine",0.36,IF('Data Entry'!AB777="Cloxacillin benzathine",0.43,IF('Data Entry'!AB777="Oxacillin benzathine",0.69,IF('Data Entry'!AB777="","","No aplica")))))))</f>
        <v/>
      </c>
      <c r="F774" s="65" t="str">
        <f>IF('Data Entry'!AG777="Benethamine benzylpenicillin",0.65,IF('Data Entry'!AG777="Benzathine benzylpenicillin",0.74,IF('Data Entry'!AG777="Cefapirin benzathine",0.41,IF('Data Entry'!AG777="Cefalexin benzathine",0.36,IF('Data Entry'!AG777="Cloxacillin benzathine",0.43,IF('Data Entry'!AG777="Oxacillin benzathine",0.69,IF('Data Entry'!AG777="","","No aplica")))))))</f>
        <v/>
      </c>
      <c r="G774" s="65" t="str">
        <f>IF('Data Entry'!AJ777="Benethamine benzylpenicillin",0.65,IF('Data Entry'!AJ777="Benzathine benzylpenicillin",0.74,IF('Data Entry'!AJ777="Cefapirin benzathine",0.41,IF('Data Entry'!AJ777="Cefalexin benzathine",0.36,IF('Data Entry'!AJ777="Cloxacillin benzathine",0.43,IF('Data Entry'!AJ777="Oxacillin benzathine",0.69,IF('Data Entry'!AJ777="","","No aplica")))))))</f>
        <v/>
      </c>
      <c r="H774" s="65" t="str">
        <f>IF('Data Entry'!AM777="Benethamine benzylpenicillin",0.65,IF('Data Entry'!AM777="Benzathine benzylpenicillin",0.74,IF('Data Entry'!AM777="Cefapirin benzathine",0.41,IF('Data Entry'!AM777="Cefalexin benzathine",0.36,IF('Data Entry'!AM777="Cloxacillin benzathine",0.43,IF('Data Entry'!AM777="Oxacillin benzathine",0.69,IF('Data Entry'!AM777="","","No aplica")))))))</f>
        <v/>
      </c>
    </row>
    <row r="775" spans="5:8">
      <c r="E775" s="65" t="str">
        <f>IF('Data Entry'!AB778="Benethamine benzylpenicillin",0.65,IF('Data Entry'!AB778="Benzathine benzylpenicillin",0.74,IF('Data Entry'!AB778="Cefapirin benzathine",0.41,IF('Data Entry'!AB778="Cefalexin benzathine",0.36,IF('Data Entry'!AB778="Cloxacillin benzathine",0.43,IF('Data Entry'!AB778="Oxacillin benzathine",0.69,IF('Data Entry'!AB778="","","No aplica")))))))</f>
        <v/>
      </c>
      <c r="F775" s="65" t="str">
        <f>IF('Data Entry'!AG778="Benethamine benzylpenicillin",0.65,IF('Data Entry'!AG778="Benzathine benzylpenicillin",0.74,IF('Data Entry'!AG778="Cefapirin benzathine",0.41,IF('Data Entry'!AG778="Cefalexin benzathine",0.36,IF('Data Entry'!AG778="Cloxacillin benzathine",0.43,IF('Data Entry'!AG778="Oxacillin benzathine",0.69,IF('Data Entry'!AG778="","","No aplica")))))))</f>
        <v/>
      </c>
      <c r="G775" s="65" t="str">
        <f>IF('Data Entry'!AJ778="Benethamine benzylpenicillin",0.65,IF('Data Entry'!AJ778="Benzathine benzylpenicillin",0.74,IF('Data Entry'!AJ778="Cefapirin benzathine",0.41,IF('Data Entry'!AJ778="Cefalexin benzathine",0.36,IF('Data Entry'!AJ778="Cloxacillin benzathine",0.43,IF('Data Entry'!AJ778="Oxacillin benzathine",0.69,IF('Data Entry'!AJ778="","","No aplica")))))))</f>
        <v/>
      </c>
      <c r="H775" s="65" t="str">
        <f>IF('Data Entry'!AM778="Benethamine benzylpenicillin",0.65,IF('Data Entry'!AM778="Benzathine benzylpenicillin",0.74,IF('Data Entry'!AM778="Cefapirin benzathine",0.41,IF('Data Entry'!AM778="Cefalexin benzathine",0.36,IF('Data Entry'!AM778="Cloxacillin benzathine",0.43,IF('Data Entry'!AM778="Oxacillin benzathine",0.69,IF('Data Entry'!AM778="","","No aplica")))))))</f>
        <v/>
      </c>
    </row>
    <row r="776" spans="5:8">
      <c r="E776" s="65" t="str">
        <f>IF('Data Entry'!AB779="Benethamine benzylpenicillin",0.65,IF('Data Entry'!AB779="Benzathine benzylpenicillin",0.74,IF('Data Entry'!AB779="Cefapirin benzathine",0.41,IF('Data Entry'!AB779="Cefalexin benzathine",0.36,IF('Data Entry'!AB779="Cloxacillin benzathine",0.43,IF('Data Entry'!AB779="Oxacillin benzathine",0.69,IF('Data Entry'!AB779="","","No aplica")))))))</f>
        <v/>
      </c>
      <c r="F776" s="65" t="str">
        <f>IF('Data Entry'!AG779="Benethamine benzylpenicillin",0.65,IF('Data Entry'!AG779="Benzathine benzylpenicillin",0.74,IF('Data Entry'!AG779="Cefapirin benzathine",0.41,IF('Data Entry'!AG779="Cefalexin benzathine",0.36,IF('Data Entry'!AG779="Cloxacillin benzathine",0.43,IF('Data Entry'!AG779="Oxacillin benzathine",0.69,IF('Data Entry'!AG779="","","No aplica")))))))</f>
        <v/>
      </c>
      <c r="G776" s="65" t="str">
        <f>IF('Data Entry'!AJ779="Benethamine benzylpenicillin",0.65,IF('Data Entry'!AJ779="Benzathine benzylpenicillin",0.74,IF('Data Entry'!AJ779="Cefapirin benzathine",0.41,IF('Data Entry'!AJ779="Cefalexin benzathine",0.36,IF('Data Entry'!AJ779="Cloxacillin benzathine",0.43,IF('Data Entry'!AJ779="Oxacillin benzathine",0.69,IF('Data Entry'!AJ779="","","No aplica")))))))</f>
        <v/>
      </c>
      <c r="H776" s="65" t="str">
        <f>IF('Data Entry'!AM779="Benethamine benzylpenicillin",0.65,IF('Data Entry'!AM779="Benzathine benzylpenicillin",0.74,IF('Data Entry'!AM779="Cefapirin benzathine",0.41,IF('Data Entry'!AM779="Cefalexin benzathine",0.36,IF('Data Entry'!AM779="Cloxacillin benzathine",0.43,IF('Data Entry'!AM779="Oxacillin benzathine",0.69,IF('Data Entry'!AM779="","","No aplica")))))))</f>
        <v/>
      </c>
    </row>
    <row r="777" spans="5:8">
      <c r="E777" s="65" t="str">
        <f>IF('Data Entry'!AB780="Benethamine benzylpenicillin",0.65,IF('Data Entry'!AB780="Benzathine benzylpenicillin",0.74,IF('Data Entry'!AB780="Cefapirin benzathine",0.41,IF('Data Entry'!AB780="Cefalexin benzathine",0.36,IF('Data Entry'!AB780="Cloxacillin benzathine",0.43,IF('Data Entry'!AB780="Oxacillin benzathine",0.69,IF('Data Entry'!AB780="","","No aplica")))))))</f>
        <v/>
      </c>
      <c r="F777" s="65" t="str">
        <f>IF('Data Entry'!AG780="Benethamine benzylpenicillin",0.65,IF('Data Entry'!AG780="Benzathine benzylpenicillin",0.74,IF('Data Entry'!AG780="Cefapirin benzathine",0.41,IF('Data Entry'!AG780="Cefalexin benzathine",0.36,IF('Data Entry'!AG780="Cloxacillin benzathine",0.43,IF('Data Entry'!AG780="Oxacillin benzathine",0.69,IF('Data Entry'!AG780="","","No aplica")))))))</f>
        <v/>
      </c>
      <c r="G777" s="65" t="str">
        <f>IF('Data Entry'!AJ780="Benethamine benzylpenicillin",0.65,IF('Data Entry'!AJ780="Benzathine benzylpenicillin",0.74,IF('Data Entry'!AJ780="Cefapirin benzathine",0.41,IF('Data Entry'!AJ780="Cefalexin benzathine",0.36,IF('Data Entry'!AJ780="Cloxacillin benzathine",0.43,IF('Data Entry'!AJ780="Oxacillin benzathine",0.69,IF('Data Entry'!AJ780="","","No aplica")))))))</f>
        <v/>
      </c>
      <c r="H777" s="65" t="str">
        <f>IF('Data Entry'!AM780="Benethamine benzylpenicillin",0.65,IF('Data Entry'!AM780="Benzathine benzylpenicillin",0.74,IF('Data Entry'!AM780="Cefapirin benzathine",0.41,IF('Data Entry'!AM780="Cefalexin benzathine",0.36,IF('Data Entry'!AM780="Cloxacillin benzathine",0.43,IF('Data Entry'!AM780="Oxacillin benzathine",0.69,IF('Data Entry'!AM780="","","No aplica")))))))</f>
        <v/>
      </c>
    </row>
    <row r="778" spans="5:8">
      <c r="E778" s="65" t="str">
        <f>IF('Data Entry'!AB781="Benethamine benzylpenicillin",0.65,IF('Data Entry'!AB781="Benzathine benzylpenicillin",0.74,IF('Data Entry'!AB781="Cefapirin benzathine",0.41,IF('Data Entry'!AB781="Cefalexin benzathine",0.36,IF('Data Entry'!AB781="Cloxacillin benzathine",0.43,IF('Data Entry'!AB781="Oxacillin benzathine",0.69,IF('Data Entry'!AB781="","","No aplica")))))))</f>
        <v/>
      </c>
      <c r="F778" s="65" t="str">
        <f>IF('Data Entry'!AG781="Benethamine benzylpenicillin",0.65,IF('Data Entry'!AG781="Benzathine benzylpenicillin",0.74,IF('Data Entry'!AG781="Cefapirin benzathine",0.41,IF('Data Entry'!AG781="Cefalexin benzathine",0.36,IF('Data Entry'!AG781="Cloxacillin benzathine",0.43,IF('Data Entry'!AG781="Oxacillin benzathine",0.69,IF('Data Entry'!AG781="","","No aplica")))))))</f>
        <v/>
      </c>
      <c r="G778" s="65" t="str">
        <f>IF('Data Entry'!AJ781="Benethamine benzylpenicillin",0.65,IF('Data Entry'!AJ781="Benzathine benzylpenicillin",0.74,IF('Data Entry'!AJ781="Cefapirin benzathine",0.41,IF('Data Entry'!AJ781="Cefalexin benzathine",0.36,IF('Data Entry'!AJ781="Cloxacillin benzathine",0.43,IF('Data Entry'!AJ781="Oxacillin benzathine",0.69,IF('Data Entry'!AJ781="","","No aplica")))))))</f>
        <v/>
      </c>
      <c r="H778" s="65" t="str">
        <f>IF('Data Entry'!AM781="Benethamine benzylpenicillin",0.65,IF('Data Entry'!AM781="Benzathine benzylpenicillin",0.74,IF('Data Entry'!AM781="Cefapirin benzathine",0.41,IF('Data Entry'!AM781="Cefalexin benzathine",0.36,IF('Data Entry'!AM781="Cloxacillin benzathine",0.43,IF('Data Entry'!AM781="Oxacillin benzathine",0.69,IF('Data Entry'!AM781="","","No aplica")))))))</f>
        <v/>
      </c>
    </row>
    <row r="779" spans="5:8">
      <c r="E779" s="65" t="str">
        <f>IF('Data Entry'!AB782="Benethamine benzylpenicillin",0.65,IF('Data Entry'!AB782="Benzathine benzylpenicillin",0.74,IF('Data Entry'!AB782="Cefapirin benzathine",0.41,IF('Data Entry'!AB782="Cefalexin benzathine",0.36,IF('Data Entry'!AB782="Cloxacillin benzathine",0.43,IF('Data Entry'!AB782="Oxacillin benzathine",0.69,IF('Data Entry'!AB782="","","No aplica")))))))</f>
        <v/>
      </c>
      <c r="F779" s="65" t="str">
        <f>IF('Data Entry'!AG782="Benethamine benzylpenicillin",0.65,IF('Data Entry'!AG782="Benzathine benzylpenicillin",0.74,IF('Data Entry'!AG782="Cefapirin benzathine",0.41,IF('Data Entry'!AG782="Cefalexin benzathine",0.36,IF('Data Entry'!AG782="Cloxacillin benzathine",0.43,IF('Data Entry'!AG782="Oxacillin benzathine",0.69,IF('Data Entry'!AG782="","","No aplica")))))))</f>
        <v/>
      </c>
      <c r="G779" s="65" t="str">
        <f>IF('Data Entry'!AJ782="Benethamine benzylpenicillin",0.65,IF('Data Entry'!AJ782="Benzathine benzylpenicillin",0.74,IF('Data Entry'!AJ782="Cefapirin benzathine",0.41,IF('Data Entry'!AJ782="Cefalexin benzathine",0.36,IF('Data Entry'!AJ782="Cloxacillin benzathine",0.43,IF('Data Entry'!AJ782="Oxacillin benzathine",0.69,IF('Data Entry'!AJ782="","","No aplica")))))))</f>
        <v/>
      </c>
      <c r="H779" s="65" t="str">
        <f>IF('Data Entry'!AM782="Benethamine benzylpenicillin",0.65,IF('Data Entry'!AM782="Benzathine benzylpenicillin",0.74,IF('Data Entry'!AM782="Cefapirin benzathine",0.41,IF('Data Entry'!AM782="Cefalexin benzathine",0.36,IF('Data Entry'!AM782="Cloxacillin benzathine",0.43,IF('Data Entry'!AM782="Oxacillin benzathine",0.69,IF('Data Entry'!AM782="","","No aplica")))))))</f>
        <v/>
      </c>
    </row>
    <row r="780" spans="5:8">
      <c r="E780" s="65" t="str">
        <f>IF('Data Entry'!AB783="Benethamine benzylpenicillin",0.65,IF('Data Entry'!AB783="Benzathine benzylpenicillin",0.74,IF('Data Entry'!AB783="Cefapirin benzathine",0.41,IF('Data Entry'!AB783="Cefalexin benzathine",0.36,IF('Data Entry'!AB783="Cloxacillin benzathine",0.43,IF('Data Entry'!AB783="Oxacillin benzathine",0.69,IF('Data Entry'!AB783="","","No aplica")))))))</f>
        <v/>
      </c>
      <c r="F780" s="65" t="str">
        <f>IF('Data Entry'!AG783="Benethamine benzylpenicillin",0.65,IF('Data Entry'!AG783="Benzathine benzylpenicillin",0.74,IF('Data Entry'!AG783="Cefapirin benzathine",0.41,IF('Data Entry'!AG783="Cefalexin benzathine",0.36,IF('Data Entry'!AG783="Cloxacillin benzathine",0.43,IF('Data Entry'!AG783="Oxacillin benzathine",0.69,IF('Data Entry'!AG783="","","No aplica")))))))</f>
        <v/>
      </c>
      <c r="G780" s="65" t="str">
        <f>IF('Data Entry'!AJ783="Benethamine benzylpenicillin",0.65,IF('Data Entry'!AJ783="Benzathine benzylpenicillin",0.74,IF('Data Entry'!AJ783="Cefapirin benzathine",0.41,IF('Data Entry'!AJ783="Cefalexin benzathine",0.36,IF('Data Entry'!AJ783="Cloxacillin benzathine",0.43,IF('Data Entry'!AJ783="Oxacillin benzathine",0.69,IF('Data Entry'!AJ783="","","No aplica")))))))</f>
        <v/>
      </c>
      <c r="H780" s="65" t="str">
        <f>IF('Data Entry'!AM783="Benethamine benzylpenicillin",0.65,IF('Data Entry'!AM783="Benzathine benzylpenicillin",0.74,IF('Data Entry'!AM783="Cefapirin benzathine",0.41,IF('Data Entry'!AM783="Cefalexin benzathine",0.36,IF('Data Entry'!AM783="Cloxacillin benzathine",0.43,IF('Data Entry'!AM783="Oxacillin benzathine",0.69,IF('Data Entry'!AM783="","","No aplica")))))))</f>
        <v/>
      </c>
    </row>
    <row r="781" spans="5:8">
      <c r="E781" s="65" t="str">
        <f>IF('Data Entry'!AB784="Benethamine benzylpenicillin",0.65,IF('Data Entry'!AB784="Benzathine benzylpenicillin",0.74,IF('Data Entry'!AB784="Cefapirin benzathine",0.41,IF('Data Entry'!AB784="Cefalexin benzathine",0.36,IF('Data Entry'!AB784="Cloxacillin benzathine",0.43,IF('Data Entry'!AB784="Oxacillin benzathine",0.69,IF('Data Entry'!AB784="","","No aplica")))))))</f>
        <v/>
      </c>
      <c r="F781" s="65" t="str">
        <f>IF('Data Entry'!AG784="Benethamine benzylpenicillin",0.65,IF('Data Entry'!AG784="Benzathine benzylpenicillin",0.74,IF('Data Entry'!AG784="Cefapirin benzathine",0.41,IF('Data Entry'!AG784="Cefalexin benzathine",0.36,IF('Data Entry'!AG784="Cloxacillin benzathine",0.43,IF('Data Entry'!AG784="Oxacillin benzathine",0.69,IF('Data Entry'!AG784="","","No aplica")))))))</f>
        <v/>
      </c>
      <c r="G781" s="65" t="str">
        <f>IF('Data Entry'!AJ784="Benethamine benzylpenicillin",0.65,IF('Data Entry'!AJ784="Benzathine benzylpenicillin",0.74,IF('Data Entry'!AJ784="Cefapirin benzathine",0.41,IF('Data Entry'!AJ784="Cefalexin benzathine",0.36,IF('Data Entry'!AJ784="Cloxacillin benzathine",0.43,IF('Data Entry'!AJ784="Oxacillin benzathine",0.69,IF('Data Entry'!AJ784="","","No aplica")))))))</f>
        <v/>
      </c>
      <c r="H781" s="65" t="str">
        <f>IF('Data Entry'!AM784="Benethamine benzylpenicillin",0.65,IF('Data Entry'!AM784="Benzathine benzylpenicillin",0.74,IF('Data Entry'!AM784="Cefapirin benzathine",0.41,IF('Data Entry'!AM784="Cefalexin benzathine",0.36,IF('Data Entry'!AM784="Cloxacillin benzathine",0.43,IF('Data Entry'!AM784="Oxacillin benzathine",0.69,IF('Data Entry'!AM784="","","No aplica")))))))</f>
        <v/>
      </c>
    </row>
    <row r="782" spans="5:8">
      <c r="E782" s="65" t="str">
        <f>IF('Data Entry'!AB785="Benethamine benzylpenicillin",0.65,IF('Data Entry'!AB785="Benzathine benzylpenicillin",0.74,IF('Data Entry'!AB785="Cefapirin benzathine",0.41,IF('Data Entry'!AB785="Cefalexin benzathine",0.36,IF('Data Entry'!AB785="Cloxacillin benzathine",0.43,IF('Data Entry'!AB785="Oxacillin benzathine",0.69,IF('Data Entry'!AB785="","","No aplica")))))))</f>
        <v/>
      </c>
      <c r="F782" s="65" t="str">
        <f>IF('Data Entry'!AG785="Benethamine benzylpenicillin",0.65,IF('Data Entry'!AG785="Benzathine benzylpenicillin",0.74,IF('Data Entry'!AG785="Cefapirin benzathine",0.41,IF('Data Entry'!AG785="Cefalexin benzathine",0.36,IF('Data Entry'!AG785="Cloxacillin benzathine",0.43,IF('Data Entry'!AG785="Oxacillin benzathine",0.69,IF('Data Entry'!AG785="","","No aplica")))))))</f>
        <v/>
      </c>
      <c r="G782" s="65" t="str">
        <f>IF('Data Entry'!AJ785="Benethamine benzylpenicillin",0.65,IF('Data Entry'!AJ785="Benzathine benzylpenicillin",0.74,IF('Data Entry'!AJ785="Cefapirin benzathine",0.41,IF('Data Entry'!AJ785="Cefalexin benzathine",0.36,IF('Data Entry'!AJ785="Cloxacillin benzathine",0.43,IF('Data Entry'!AJ785="Oxacillin benzathine",0.69,IF('Data Entry'!AJ785="","","No aplica")))))))</f>
        <v/>
      </c>
      <c r="H782" s="65" t="str">
        <f>IF('Data Entry'!AM785="Benethamine benzylpenicillin",0.65,IF('Data Entry'!AM785="Benzathine benzylpenicillin",0.74,IF('Data Entry'!AM785="Cefapirin benzathine",0.41,IF('Data Entry'!AM785="Cefalexin benzathine",0.36,IF('Data Entry'!AM785="Cloxacillin benzathine",0.43,IF('Data Entry'!AM785="Oxacillin benzathine",0.69,IF('Data Entry'!AM785="","","No aplica")))))))</f>
        <v/>
      </c>
    </row>
    <row r="783" spans="5:8">
      <c r="E783" s="65" t="str">
        <f>IF('Data Entry'!AB786="Benethamine benzylpenicillin",0.65,IF('Data Entry'!AB786="Benzathine benzylpenicillin",0.74,IF('Data Entry'!AB786="Cefapirin benzathine",0.41,IF('Data Entry'!AB786="Cefalexin benzathine",0.36,IF('Data Entry'!AB786="Cloxacillin benzathine",0.43,IF('Data Entry'!AB786="Oxacillin benzathine",0.69,IF('Data Entry'!AB786="","","No aplica")))))))</f>
        <v/>
      </c>
      <c r="F783" s="65" t="str">
        <f>IF('Data Entry'!AG786="Benethamine benzylpenicillin",0.65,IF('Data Entry'!AG786="Benzathine benzylpenicillin",0.74,IF('Data Entry'!AG786="Cefapirin benzathine",0.41,IF('Data Entry'!AG786="Cefalexin benzathine",0.36,IF('Data Entry'!AG786="Cloxacillin benzathine",0.43,IF('Data Entry'!AG786="Oxacillin benzathine",0.69,IF('Data Entry'!AG786="","","No aplica")))))))</f>
        <v/>
      </c>
      <c r="G783" s="65" t="str">
        <f>IF('Data Entry'!AJ786="Benethamine benzylpenicillin",0.65,IF('Data Entry'!AJ786="Benzathine benzylpenicillin",0.74,IF('Data Entry'!AJ786="Cefapirin benzathine",0.41,IF('Data Entry'!AJ786="Cefalexin benzathine",0.36,IF('Data Entry'!AJ786="Cloxacillin benzathine",0.43,IF('Data Entry'!AJ786="Oxacillin benzathine",0.69,IF('Data Entry'!AJ786="","","No aplica")))))))</f>
        <v/>
      </c>
      <c r="H783" s="65" t="str">
        <f>IF('Data Entry'!AM786="Benethamine benzylpenicillin",0.65,IF('Data Entry'!AM786="Benzathine benzylpenicillin",0.74,IF('Data Entry'!AM786="Cefapirin benzathine",0.41,IF('Data Entry'!AM786="Cefalexin benzathine",0.36,IF('Data Entry'!AM786="Cloxacillin benzathine",0.43,IF('Data Entry'!AM786="Oxacillin benzathine",0.69,IF('Data Entry'!AM786="","","No aplica")))))))</f>
        <v/>
      </c>
    </row>
    <row r="784" spans="5:8">
      <c r="E784" s="65" t="str">
        <f>IF('Data Entry'!AB787="Benethamine benzylpenicillin",0.65,IF('Data Entry'!AB787="Benzathine benzylpenicillin",0.74,IF('Data Entry'!AB787="Cefapirin benzathine",0.41,IF('Data Entry'!AB787="Cefalexin benzathine",0.36,IF('Data Entry'!AB787="Cloxacillin benzathine",0.43,IF('Data Entry'!AB787="Oxacillin benzathine",0.69,IF('Data Entry'!AB787="","","No aplica")))))))</f>
        <v/>
      </c>
      <c r="F784" s="65" t="str">
        <f>IF('Data Entry'!AG787="Benethamine benzylpenicillin",0.65,IF('Data Entry'!AG787="Benzathine benzylpenicillin",0.74,IF('Data Entry'!AG787="Cefapirin benzathine",0.41,IF('Data Entry'!AG787="Cefalexin benzathine",0.36,IF('Data Entry'!AG787="Cloxacillin benzathine",0.43,IF('Data Entry'!AG787="Oxacillin benzathine",0.69,IF('Data Entry'!AG787="","","No aplica")))))))</f>
        <v/>
      </c>
      <c r="G784" s="65" t="str">
        <f>IF('Data Entry'!AJ787="Benethamine benzylpenicillin",0.65,IF('Data Entry'!AJ787="Benzathine benzylpenicillin",0.74,IF('Data Entry'!AJ787="Cefapirin benzathine",0.41,IF('Data Entry'!AJ787="Cefalexin benzathine",0.36,IF('Data Entry'!AJ787="Cloxacillin benzathine",0.43,IF('Data Entry'!AJ787="Oxacillin benzathine",0.69,IF('Data Entry'!AJ787="","","No aplica")))))))</f>
        <v/>
      </c>
      <c r="H784" s="65" t="str">
        <f>IF('Data Entry'!AM787="Benethamine benzylpenicillin",0.65,IF('Data Entry'!AM787="Benzathine benzylpenicillin",0.74,IF('Data Entry'!AM787="Cefapirin benzathine",0.41,IF('Data Entry'!AM787="Cefalexin benzathine",0.36,IF('Data Entry'!AM787="Cloxacillin benzathine",0.43,IF('Data Entry'!AM787="Oxacillin benzathine",0.69,IF('Data Entry'!AM787="","","No aplica")))))))</f>
        <v/>
      </c>
    </row>
    <row r="785" spans="5:8">
      <c r="E785" s="65" t="str">
        <f>IF('Data Entry'!AB788="Benethamine benzylpenicillin",0.65,IF('Data Entry'!AB788="Benzathine benzylpenicillin",0.74,IF('Data Entry'!AB788="Cefapirin benzathine",0.41,IF('Data Entry'!AB788="Cefalexin benzathine",0.36,IF('Data Entry'!AB788="Cloxacillin benzathine",0.43,IF('Data Entry'!AB788="Oxacillin benzathine",0.69,IF('Data Entry'!AB788="","","No aplica")))))))</f>
        <v/>
      </c>
      <c r="F785" s="65" t="str">
        <f>IF('Data Entry'!AG788="Benethamine benzylpenicillin",0.65,IF('Data Entry'!AG788="Benzathine benzylpenicillin",0.74,IF('Data Entry'!AG788="Cefapirin benzathine",0.41,IF('Data Entry'!AG788="Cefalexin benzathine",0.36,IF('Data Entry'!AG788="Cloxacillin benzathine",0.43,IF('Data Entry'!AG788="Oxacillin benzathine",0.69,IF('Data Entry'!AG788="","","No aplica")))))))</f>
        <v/>
      </c>
      <c r="G785" s="65" t="str">
        <f>IF('Data Entry'!AJ788="Benethamine benzylpenicillin",0.65,IF('Data Entry'!AJ788="Benzathine benzylpenicillin",0.74,IF('Data Entry'!AJ788="Cefapirin benzathine",0.41,IF('Data Entry'!AJ788="Cefalexin benzathine",0.36,IF('Data Entry'!AJ788="Cloxacillin benzathine",0.43,IF('Data Entry'!AJ788="Oxacillin benzathine",0.69,IF('Data Entry'!AJ788="","","No aplica")))))))</f>
        <v/>
      </c>
      <c r="H785" s="65" t="str">
        <f>IF('Data Entry'!AM788="Benethamine benzylpenicillin",0.65,IF('Data Entry'!AM788="Benzathine benzylpenicillin",0.74,IF('Data Entry'!AM788="Cefapirin benzathine",0.41,IF('Data Entry'!AM788="Cefalexin benzathine",0.36,IF('Data Entry'!AM788="Cloxacillin benzathine",0.43,IF('Data Entry'!AM788="Oxacillin benzathine",0.69,IF('Data Entry'!AM788="","","No aplica")))))))</f>
        <v/>
      </c>
    </row>
    <row r="786" spans="5:8">
      <c r="E786" s="65" t="str">
        <f>IF('Data Entry'!AB789="Benethamine benzylpenicillin",0.65,IF('Data Entry'!AB789="Benzathine benzylpenicillin",0.74,IF('Data Entry'!AB789="Cefapirin benzathine",0.41,IF('Data Entry'!AB789="Cefalexin benzathine",0.36,IF('Data Entry'!AB789="Cloxacillin benzathine",0.43,IF('Data Entry'!AB789="Oxacillin benzathine",0.69,IF('Data Entry'!AB789="","","No aplica")))))))</f>
        <v/>
      </c>
      <c r="F786" s="65" t="str">
        <f>IF('Data Entry'!AG789="Benethamine benzylpenicillin",0.65,IF('Data Entry'!AG789="Benzathine benzylpenicillin",0.74,IF('Data Entry'!AG789="Cefapirin benzathine",0.41,IF('Data Entry'!AG789="Cefalexin benzathine",0.36,IF('Data Entry'!AG789="Cloxacillin benzathine",0.43,IF('Data Entry'!AG789="Oxacillin benzathine",0.69,IF('Data Entry'!AG789="","","No aplica")))))))</f>
        <v/>
      </c>
      <c r="G786" s="65" t="str">
        <f>IF('Data Entry'!AJ789="Benethamine benzylpenicillin",0.65,IF('Data Entry'!AJ789="Benzathine benzylpenicillin",0.74,IF('Data Entry'!AJ789="Cefapirin benzathine",0.41,IF('Data Entry'!AJ789="Cefalexin benzathine",0.36,IF('Data Entry'!AJ789="Cloxacillin benzathine",0.43,IF('Data Entry'!AJ789="Oxacillin benzathine",0.69,IF('Data Entry'!AJ789="","","No aplica")))))))</f>
        <v/>
      </c>
      <c r="H786" s="65" t="str">
        <f>IF('Data Entry'!AM789="Benethamine benzylpenicillin",0.65,IF('Data Entry'!AM789="Benzathine benzylpenicillin",0.74,IF('Data Entry'!AM789="Cefapirin benzathine",0.41,IF('Data Entry'!AM789="Cefalexin benzathine",0.36,IF('Data Entry'!AM789="Cloxacillin benzathine",0.43,IF('Data Entry'!AM789="Oxacillin benzathine",0.69,IF('Data Entry'!AM789="","","No aplica")))))))</f>
        <v/>
      </c>
    </row>
    <row r="787" spans="5:8">
      <c r="E787" s="65" t="str">
        <f>IF('Data Entry'!AB790="Benethamine benzylpenicillin",0.65,IF('Data Entry'!AB790="Benzathine benzylpenicillin",0.74,IF('Data Entry'!AB790="Cefapirin benzathine",0.41,IF('Data Entry'!AB790="Cefalexin benzathine",0.36,IF('Data Entry'!AB790="Cloxacillin benzathine",0.43,IF('Data Entry'!AB790="Oxacillin benzathine",0.69,IF('Data Entry'!AB790="","","No aplica")))))))</f>
        <v/>
      </c>
      <c r="F787" s="65" t="str">
        <f>IF('Data Entry'!AG790="Benethamine benzylpenicillin",0.65,IF('Data Entry'!AG790="Benzathine benzylpenicillin",0.74,IF('Data Entry'!AG790="Cefapirin benzathine",0.41,IF('Data Entry'!AG790="Cefalexin benzathine",0.36,IF('Data Entry'!AG790="Cloxacillin benzathine",0.43,IF('Data Entry'!AG790="Oxacillin benzathine",0.69,IF('Data Entry'!AG790="","","No aplica")))))))</f>
        <v/>
      </c>
      <c r="G787" s="65" t="str">
        <f>IF('Data Entry'!AJ790="Benethamine benzylpenicillin",0.65,IF('Data Entry'!AJ790="Benzathine benzylpenicillin",0.74,IF('Data Entry'!AJ790="Cefapirin benzathine",0.41,IF('Data Entry'!AJ790="Cefalexin benzathine",0.36,IF('Data Entry'!AJ790="Cloxacillin benzathine",0.43,IF('Data Entry'!AJ790="Oxacillin benzathine",0.69,IF('Data Entry'!AJ790="","","No aplica")))))))</f>
        <v/>
      </c>
      <c r="H787" s="65" t="str">
        <f>IF('Data Entry'!AM790="Benethamine benzylpenicillin",0.65,IF('Data Entry'!AM790="Benzathine benzylpenicillin",0.74,IF('Data Entry'!AM790="Cefapirin benzathine",0.41,IF('Data Entry'!AM790="Cefalexin benzathine",0.36,IF('Data Entry'!AM790="Cloxacillin benzathine",0.43,IF('Data Entry'!AM790="Oxacillin benzathine",0.69,IF('Data Entry'!AM790="","","No aplica")))))))</f>
        <v/>
      </c>
    </row>
    <row r="788" spans="5:8">
      <c r="E788" s="65" t="str">
        <f>IF('Data Entry'!AB791="Benethamine benzylpenicillin",0.65,IF('Data Entry'!AB791="Benzathine benzylpenicillin",0.74,IF('Data Entry'!AB791="Cefapirin benzathine",0.41,IF('Data Entry'!AB791="Cefalexin benzathine",0.36,IF('Data Entry'!AB791="Cloxacillin benzathine",0.43,IF('Data Entry'!AB791="Oxacillin benzathine",0.69,IF('Data Entry'!AB791="","","No aplica")))))))</f>
        <v/>
      </c>
      <c r="F788" s="65" t="str">
        <f>IF('Data Entry'!AG791="Benethamine benzylpenicillin",0.65,IF('Data Entry'!AG791="Benzathine benzylpenicillin",0.74,IF('Data Entry'!AG791="Cefapirin benzathine",0.41,IF('Data Entry'!AG791="Cefalexin benzathine",0.36,IF('Data Entry'!AG791="Cloxacillin benzathine",0.43,IF('Data Entry'!AG791="Oxacillin benzathine",0.69,IF('Data Entry'!AG791="","","No aplica")))))))</f>
        <v/>
      </c>
      <c r="G788" s="65" t="str">
        <f>IF('Data Entry'!AJ791="Benethamine benzylpenicillin",0.65,IF('Data Entry'!AJ791="Benzathine benzylpenicillin",0.74,IF('Data Entry'!AJ791="Cefapirin benzathine",0.41,IF('Data Entry'!AJ791="Cefalexin benzathine",0.36,IF('Data Entry'!AJ791="Cloxacillin benzathine",0.43,IF('Data Entry'!AJ791="Oxacillin benzathine",0.69,IF('Data Entry'!AJ791="","","No aplica")))))))</f>
        <v/>
      </c>
      <c r="H788" s="65" t="str">
        <f>IF('Data Entry'!AM791="Benethamine benzylpenicillin",0.65,IF('Data Entry'!AM791="Benzathine benzylpenicillin",0.74,IF('Data Entry'!AM791="Cefapirin benzathine",0.41,IF('Data Entry'!AM791="Cefalexin benzathine",0.36,IF('Data Entry'!AM791="Cloxacillin benzathine",0.43,IF('Data Entry'!AM791="Oxacillin benzathine",0.69,IF('Data Entry'!AM791="","","No aplica")))))))</f>
        <v/>
      </c>
    </row>
    <row r="789" spans="5:8">
      <c r="E789" s="65" t="str">
        <f>IF('Data Entry'!AB792="Benethamine benzylpenicillin",0.65,IF('Data Entry'!AB792="Benzathine benzylpenicillin",0.74,IF('Data Entry'!AB792="Cefapirin benzathine",0.41,IF('Data Entry'!AB792="Cefalexin benzathine",0.36,IF('Data Entry'!AB792="Cloxacillin benzathine",0.43,IF('Data Entry'!AB792="Oxacillin benzathine",0.69,IF('Data Entry'!AB792="","","No aplica")))))))</f>
        <v/>
      </c>
      <c r="F789" s="65" t="str">
        <f>IF('Data Entry'!AG792="Benethamine benzylpenicillin",0.65,IF('Data Entry'!AG792="Benzathine benzylpenicillin",0.74,IF('Data Entry'!AG792="Cefapirin benzathine",0.41,IF('Data Entry'!AG792="Cefalexin benzathine",0.36,IF('Data Entry'!AG792="Cloxacillin benzathine",0.43,IF('Data Entry'!AG792="Oxacillin benzathine",0.69,IF('Data Entry'!AG792="","","No aplica")))))))</f>
        <v/>
      </c>
      <c r="G789" s="65" t="str">
        <f>IF('Data Entry'!AJ792="Benethamine benzylpenicillin",0.65,IF('Data Entry'!AJ792="Benzathine benzylpenicillin",0.74,IF('Data Entry'!AJ792="Cefapirin benzathine",0.41,IF('Data Entry'!AJ792="Cefalexin benzathine",0.36,IF('Data Entry'!AJ792="Cloxacillin benzathine",0.43,IF('Data Entry'!AJ792="Oxacillin benzathine",0.69,IF('Data Entry'!AJ792="","","No aplica")))))))</f>
        <v/>
      </c>
      <c r="H789" s="65" t="str">
        <f>IF('Data Entry'!AM792="Benethamine benzylpenicillin",0.65,IF('Data Entry'!AM792="Benzathine benzylpenicillin",0.74,IF('Data Entry'!AM792="Cefapirin benzathine",0.41,IF('Data Entry'!AM792="Cefalexin benzathine",0.36,IF('Data Entry'!AM792="Cloxacillin benzathine",0.43,IF('Data Entry'!AM792="Oxacillin benzathine",0.69,IF('Data Entry'!AM792="","","No aplica")))))))</f>
        <v/>
      </c>
    </row>
    <row r="790" spans="5:8">
      <c r="E790" s="65" t="str">
        <f>IF('Data Entry'!AB793="Benethamine benzylpenicillin",0.65,IF('Data Entry'!AB793="Benzathine benzylpenicillin",0.74,IF('Data Entry'!AB793="Cefapirin benzathine",0.41,IF('Data Entry'!AB793="Cefalexin benzathine",0.36,IF('Data Entry'!AB793="Cloxacillin benzathine",0.43,IF('Data Entry'!AB793="Oxacillin benzathine",0.69,IF('Data Entry'!AB793="","","No aplica")))))))</f>
        <v/>
      </c>
      <c r="F790" s="65" t="str">
        <f>IF('Data Entry'!AG793="Benethamine benzylpenicillin",0.65,IF('Data Entry'!AG793="Benzathine benzylpenicillin",0.74,IF('Data Entry'!AG793="Cefapirin benzathine",0.41,IF('Data Entry'!AG793="Cefalexin benzathine",0.36,IF('Data Entry'!AG793="Cloxacillin benzathine",0.43,IF('Data Entry'!AG793="Oxacillin benzathine",0.69,IF('Data Entry'!AG793="","","No aplica")))))))</f>
        <v/>
      </c>
      <c r="G790" s="65" t="str">
        <f>IF('Data Entry'!AJ793="Benethamine benzylpenicillin",0.65,IF('Data Entry'!AJ793="Benzathine benzylpenicillin",0.74,IF('Data Entry'!AJ793="Cefapirin benzathine",0.41,IF('Data Entry'!AJ793="Cefalexin benzathine",0.36,IF('Data Entry'!AJ793="Cloxacillin benzathine",0.43,IF('Data Entry'!AJ793="Oxacillin benzathine",0.69,IF('Data Entry'!AJ793="","","No aplica")))))))</f>
        <v/>
      </c>
      <c r="H790" s="65" t="str">
        <f>IF('Data Entry'!AM793="Benethamine benzylpenicillin",0.65,IF('Data Entry'!AM793="Benzathine benzylpenicillin",0.74,IF('Data Entry'!AM793="Cefapirin benzathine",0.41,IF('Data Entry'!AM793="Cefalexin benzathine",0.36,IF('Data Entry'!AM793="Cloxacillin benzathine",0.43,IF('Data Entry'!AM793="Oxacillin benzathine",0.69,IF('Data Entry'!AM793="","","No aplica")))))))</f>
        <v/>
      </c>
    </row>
    <row r="791" spans="5:8">
      <c r="E791" s="65" t="str">
        <f>IF('Data Entry'!AB794="Benethamine benzylpenicillin",0.65,IF('Data Entry'!AB794="Benzathine benzylpenicillin",0.74,IF('Data Entry'!AB794="Cefapirin benzathine",0.41,IF('Data Entry'!AB794="Cefalexin benzathine",0.36,IF('Data Entry'!AB794="Cloxacillin benzathine",0.43,IF('Data Entry'!AB794="Oxacillin benzathine",0.69,IF('Data Entry'!AB794="","","No aplica")))))))</f>
        <v/>
      </c>
      <c r="F791" s="65" t="str">
        <f>IF('Data Entry'!AG794="Benethamine benzylpenicillin",0.65,IF('Data Entry'!AG794="Benzathine benzylpenicillin",0.74,IF('Data Entry'!AG794="Cefapirin benzathine",0.41,IF('Data Entry'!AG794="Cefalexin benzathine",0.36,IF('Data Entry'!AG794="Cloxacillin benzathine",0.43,IF('Data Entry'!AG794="Oxacillin benzathine",0.69,IF('Data Entry'!AG794="","","No aplica")))))))</f>
        <v/>
      </c>
      <c r="G791" s="65" t="str">
        <f>IF('Data Entry'!AJ794="Benethamine benzylpenicillin",0.65,IF('Data Entry'!AJ794="Benzathine benzylpenicillin",0.74,IF('Data Entry'!AJ794="Cefapirin benzathine",0.41,IF('Data Entry'!AJ794="Cefalexin benzathine",0.36,IF('Data Entry'!AJ794="Cloxacillin benzathine",0.43,IF('Data Entry'!AJ794="Oxacillin benzathine",0.69,IF('Data Entry'!AJ794="","","No aplica")))))))</f>
        <v/>
      </c>
      <c r="H791" s="65" t="str">
        <f>IF('Data Entry'!AM794="Benethamine benzylpenicillin",0.65,IF('Data Entry'!AM794="Benzathine benzylpenicillin",0.74,IF('Data Entry'!AM794="Cefapirin benzathine",0.41,IF('Data Entry'!AM794="Cefalexin benzathine",0.36,IF('Data Entry'!AM794="Cloxacillin benzathine",0.43,IF('Data Entry'!AM794="Oxacillin benzathine",0.69,IF('Data Entry'!AM794="","","No aplica")))))))</f>
        <v/>
      </c>
    </row>
    <row r="792" spans="5:8">
      <c r="E792" s="65" t="str">
        <f>IF('Data Entry'!AB795="Benethamine benzylpenicillin",0.65,IF('Data Entry'!AB795="Benzathine benzylpenicillin",0.74,IF('Data Entry'!AB795="Cefapirin benzathine",0.41,IF('Data Entry'!AB795="Cefalexin benzathine",0.36,IF('Data Entry'!AB795="Cloxacillin benzathine",0.43,IF('Data Entry'!AB795="Oxacillin benzathine",0.69,IF('Data Entry'!AB795="","","No aplica")))))))</f>
        <v/>
      </c>
      <c r="F792" s="65" t="str">
        <f>IF('Data Entry'!AG795="Benethamine benzylpenicillin",0.65,IF('Data Entry'!AG795="Benzathine benzylpenicillin",0.74,IF('Data Entry'!AG795="Cefapirin benzathine",0.41,IF('Data Entry'!AG795="Cefalexin benzathine",0.36,IF('Data Entry'!AG795="Cloxacillin benzathine",0.43,IF('Data Entry'!AG795="Oxacillin benzathine",0.69,IF('Data Entry'!AG795="","","No aplica")))))))</f>
        <v/>
      </c>
      <c r="G792" s="65" t="str">
        <f>IF('Data Entry'!AJ795="Benethamine benzylpenicillin",0.65,IF('Data Entry'!AJ795="Benzathine benzylpenicillin",0.74,IF('Data Entry'!AJ795="Cefapirin benzathine",0.41,IF('Data Entry'!AJ795="Cefalexin benzathine",0.36,IF('Data Entry'!AJ795="Cloxacillin benzathine",0.43,IF('Data Entry'!AJ795="Oxacillin benzathine",0.69,IF('Data Entry'!AJ795="","","No aplica")))))))</f>
        <v/>
      </c>
      <c r="H792" s="65" t="str">
        <f>IF('Data Entry'!AM795="Benethamine benzylpenicillin",0.65,IF('Data Entry'!AM795="Benzathine benzylpenicillin",0.74,IF('Data Entry'!AM795="Cefapirin benzathine",0.41,IF('Data Entry'!AM795="Cefalexin benzathine",0.36,IF('Data Entry'!AM795="Cloxacillin benzathine",0.43,IF('Data Entry'!AM795="Oxacillin benzathine",0.69,IF('Data Entry'!AM795="","","No aplica")))))))</f>
        <v/>
      </c>
    </row>
    <row r="793" spans="5:8">
      <c r="E793" s="65" t="str">
        <f>IF('Data Entry'!AB796="Benethamine benzylpenicillin",0.65,IF('Data Entry'!AB796="Benzathine benzylpenicillin",0.74,IF('Data Entry'!AB796="Cefapirin benzathine",0.41,IF('Data Entry'!AB796="Cefalexin benzathine",0.36,IF('Data Entry'!AB796="Cloxacillin benzathine",0.43,IF('Data Entry'!AB796="Oxacillin benzathine",0.69,IF('Data Entry'!AB796="","","No aplica")))))))</f>
        <v/>
      </c>
      <c r="F793" s="65" t="str">
        <f>IF('Data Entry'!AG796="Benethamine benzylpenicillin",0.65,IF('Data Entry'!AG796="Benzathine benzylpenicillin",0.74,IF('Data Entry'!AG796="Cefapirin benzathine",0.41,IF('Data Entry'!AG796="Cefalexin benzathine",0.36,IF('Data Entry'!AG796="Cloxacillin benzathine",0.43,IF('Data Entry'!AG796="Oxacillin benzathine",0.69,IF('Data Entry'!AG796="","","No aplica")))))))</f>
        <v/>
      </c>
      <c r="G793" s="65" t="str">
        <f>IF('Data Entry'!AJ796="Benethamine benzylpenicillin",0.65,IF('Data Entry'!AJ796="Benzathine benzylpenicillin",0.74,IF('Data Entry'!AJ796="Cefapirin benzathine",0.41,IF('Data Entry'!AJ796="Cefalexin benzathine",0.36,IF('Data Entry'!AJ796="Cloxacillin benzathine",0.43,IF('Data Entry'!AJ796="Oxacillin benzathine",0.69,IF('Data Entry'!AJ796="","","No aplica")))))))</f>
        <v/>
      </c>
      <c r="H793" s="65" t="str">
        <f>IF('Data Entry'!AM796="Benethamine benzylpenicillin",0.65,IF('Data Entry'!AM796="Benzathine benzylpenicillin",0.74,IF('Data Entry'!AM796="Cefapirin benzathine",0.41,IF('Data Entry'!AM796="Cefalexin benzathine",0.36,IF('Data Entry'!AM796="Cloxacillin benzathine",0.43,IF('Data Entry'!AM796="Oxacillin benzathine",0.69,IF('Data Entry'!AM796="","","No aplica")))))))</f>
        <v/>
      </c>
    </row>
    <row r="794" spans="5:8">
      <c r="E794" s="65" t="str">
        <f>IF('Data Entry'!AB797="Benethamine benzylpenicillin",0.65,IF('Data Entry'!AB797="Benzathine benzylpenicillin",0.74,IF('Data Entry'!AB797="Cefapirin benzathine",0.41,IF('Data Entry'!AB797="Cefalexin benzathine",0.36,IF('Data Entry'!AB797="Cloxacillin benzathine",0.43,IF('Data Entry'!AB797="Oxacillin benzathine",0.69,IF('Data Entry'!AB797="","","No aplica")))))))</f>
        <v/>
      </c>
      <c r="F794" s="65" t="str">
        <f>IF('Data Entry'!AG797="Benethamine benzylpenicillin",0.65,IF('Data Entry'!AG797="Benzathine benzylpenicillin",0.74,IF('Data Entry'!AG797="Cefapirin benzathine",0.41,IF('Data Entry'!AG797="Cefalexin benzathine",0.36,IF('Data Entry'!AG797="Cloxacillin benzathine",0.43,IF('Data Entry'!AG797="Oxacillin benzathine",0.69,IF('Data Entry'!AG797="","","No aplica")))))))</f>
        <v/>
      </c>
      <c r="G794" s="65" t="str">
        <f>IF('Data Entry'!AJ797="Benethamine benzylpenicillin",0.65,IF('Data Entry'!AJ797="Benzathine benzylpenicillin",0.74,IF('Data Entry'!AJ797="Cefapirin benzathine",0.41,IF('Data Entry'!AJ797="Cefalexin benzathine",0.36,IF('Data Entry'!AJ797="Cloxacillin benzathine",0.43,IF('Data Entry'!AJ797="Oxacillin benzathine",0.69,IF('Data Entry'!AJ797="","","No aplica")))))))</f>
        <v/>
      </c>
      <c r="H794" s="65" t="str">
        <f>IF('Data Entry'!AM797="Benethamine benzylpenicillin",0.65,IF('Data Entry'!AM797="Benzathine benzylpenicillin",0.74,IF('Data Entry'!AM797="Cefapirin benzathine",0.41,IF('Data Entry'!AM797="Cefalexin benzathine",0.36,IF('Data Entry'!AM797="Cloxacillin benzathine",0.43,IF('Data Entry'!AM797="Oxacillin benzathine",0.69,IF('Data Entry'!AM797="","","No aplica")))))))</f>
        <v/>
      </c>
    </row>
    <row r="795" spans="5:8">
      <c r="E795" s="65" t="str">
        <f>IF('Data Entry'!AB798="Benethamine benzylpenicillin",0.65,IF('Data Entry'!AB798="Benzathine benzylpenicillin",0.74,IF('Data Entry'!AB798="Cefapirin benzathine",0.41,IF('Data Entry'!AB798="Cefalexin benzathine",0.36,IF('Data Entry'!AB798="Cloxacillin benzathine",0.43,IF('Data Entry'!AB798="Oxacillin benzathine",0.69,IF('Data Entry'!AB798="","","No aplica")))))))</f>
        <v/>
      </c>
      <c r="F795" s="65" t="str">
        <f>IF('Data Entry'!AG798="Benethamine benzylpenicillin",0.65,IF('Data Entry'!AG798="Benzathine benzylpenicillin",0.74,IF('Data Entry'!AG798="Cefapirin benzathine",0.41,IF('Data Entry'!AG798="Cefalexin benzathine",0.36,IF('Data Entry'!AG798="Cloxacillin benzathine",0.43,IF('Data Entry'!AG798="Oxacillin benzathine",0.69,IF('Data Entry'!AG798="","","No aplica")))))))</f>
        <v/>
      </c>
      <c r="G795" s="65" t="str">
        <f>IF('Data Entry'!AJ798="Benethamine benzylpenicillin",0.65,IF('Data Entry'!AJ798="Benzathine benzylpenicillin",0.74,IF('Data Entry'!AJ798="Cefapirin benzathine",0.41,IF('Data Entry'!AJ798="Cefalexin benzathine",0.36,IF('Data Entry'!AJ798="Cloxacillin benzathine",0.43,IF('Data Entry'!AJ798="Oxacillin benzathine",0.69,IF('Data Entry'!AJ798="","","No aplica")))))))</f>
        <v/>
      </c>
      <c r="H795" s="65" t="str">
        <f>IF('Data Entry'!AM798="Benethamine benzylpenicillin",0.65,IF('Data Entry'!AM798="Benzathine benzylpenicillin",0.74,IF('Data Entry'!AM798="Cefapirin benzathine",0.41,IF('Data Entry'!AM798="Cefalexin benzathine",0.36,IF('Data Entry'!AM798="Cloxacillin benzathine",0.43,IF('Data Entry'!AM798="Oxacillin benzathine",0.69,IF('Data Entry'!AM798="","","No aplica")))))))</f>
        <v/>
      </c>
    </row>
    <row r="796" spans="5:8">
      <c r="E796" s="65" t="str">
        <f>IF('Data Entry'!AB799="Benethamine benzylpenicillin",0.65,IF('Data Entry'!AB799="Benzathine benzylpenicillin",0.74,IF('Data Entry'!AB799="Cefapirin benzathine",0.41,IF('Data Entry'!AB799="Cefalexin benzathine",0.36,IF('Data Entry'!AB799="Cloxacillin benzathine",0.43,IF('Data Entry'!AB799="Oxacillin benzathine",0.69,IF('Data Entry'!AB799="","","No aplica")))))))</f>
        <v/>
      </c>
      <c r="F796" s="65" t="str">
        <f>IF('Data Entry'!AG799="Benethamine benzylpenicillin",0.65,IF('Data Entry'!AG799="Benzathine benzylpenicillin",0.74,IF('Data Entry'!AG799="Cefapirin benzathine",0.41,IF('Data Entry'!AG799="Cefalexin benzathine",0.36,IF('Data Entry'!AG799="Cloxacillin benzathine",0.43,IF('Data Entry'!AG799="Oxacillin benzathine",0.69,IF('Data Entry'!AG799="","","No aplica")))))))</f>
        <v/>
      </c>
      <c r="G796" s="65" t="str">
        <f>IF('Data Entry'!AJ799="Benethamine benzylpenicillin",0.65,IF('Data Entry'!AJ799="Benzathine benzylpenicillin",0.74,IF('Data Entry'!AJ799="Cefapirin benzathine",0.41,IF('Data Entry'!AJ799="Cefalexin benzathine",0.36,IF('Data Entry'!AJ799="Cloxacillin benzathine",0.43,IF('Data Entry'!AJ799="Oxacillin benzathine",0.69,IF('Data Entry'!AJ799="","","No aplica")))))))</f>
        <v/>
      </c>
      <c r="H796" s="65" t="str">
        <f>IF('Data Entry'!AM799="Benethamine benzylpenicillin",0.65,IF('Data Entry'!AM799="Benzathine benzylpenicillin",0.74,IF('Data Entry'!AM799="Cefapirin benzathine",0.41,IF('Data Entry'!AM799="Cefalexin benzathine",0.36,IF('Data Entry'!AM799="Cloxacillin benzathine",0.43,IF('Data Entry'!AM799="Oxacillin benzathine",0.69,IF('Data Entry'!AM799="","","No aplica")))))))</f>
        <v/>
      </c>
    </row>
    <row r="797" spans="5:8">
      <c r="E797" s="65" t="str">
        <f>IF('Data Entry'!AB800="Benethamine benzylpenicillin",0.65,IF('Data Entry'!AB800="Benzathine benzylpenicillin",0.74,IF('Data Entry'!AB800="Cefapirin benzathine",0.41,IF('Data Entry'!AB800="Cefalexin benzathine",0.36,IF('Data Entry'!AB800="Cloxacillin benzathine",0.43,IF('Data Entry'!AB800="Oxacillin benzathine",0.69,IF('Data Entry'!AB800="","","No aplica")))))))</f>
        <v/>
      </c>
      <c r="F797" s="65" t="str">
        <f>IF('Data Entry'!AG800="Benethamine benzylpenicillin",0.65,IF('Data Entry'!AG800="Benzathine benzylpenicillin",0.74,IF('Data Entry'!AG800="Cefapirin benzathine",0.41,IF('Data Entry'!AG800="Cefalexin benzathine",0.36,IF('Data Entry'!AG800="Cloxacillin benzathine",0.43,IF('Data Entry'!AG800="Oxacillin benzathine",0.69,IF('Data Entry'!AG800="","","No aplica")))))))</f>
        <v/>
      </c>
      <c r="G797" s="65" t="str">
        <f>IF('Data Entry'!AJ800="Benethamine benzylpenicillin",0.65,IF('Data Entry'!AJ800="Benzathine benzylpenicillin",0.74,IF('Data Entry'!AJ800="Cefapirin benzathine",0.41,IF('Data Entry'!AJ800="Cefalexin benzathine",0.36,IF('Data Entry'!AJ800="Cloxacillin benzathine",0.43,IF('Data Entry'!AJ800="Oxacillin benzathine",0.69,IF('Data Entry'!AJ800="","","No aplica")))))))</f>
        <v/>
      </c>
      <c r="H797" s="65" t="str">
        <f>IF('Data Entry'!AM800="Benethamine benzylpenicillin",0.65,IF('Data Entry'!AM800="Benzathine benzylpenicillin",0.74,IF('Data Entry'!AM800="Cefapirin benzathine",0.41,IF('Data Entry'!AM800="Cefalexin benzathine",0.36,IF('Data Entry'!AM800="Cloxacillin benzathine",0.43,IF('Data Entry'!AM800="Oxacillin benzathine",0.69,IF('Data Entry'!AM800="","","No aplica")))))))</f>
        <v/>
      </c>
    </row>
    <row r="798" spans="5:8">
      <c r="E798" s="65" t="str">
        <f>IF('Data Entry'!AB801="Benethamine benzylpenicillin",0.65,IF('Data Entry'!AB801="Benzathine benzylpenicillin",0.74,IF('Data Entry'!AB801="Cefapirin benzathine",0.41,IF('Data Entry'!AB801="Cefalexin benzathine",0.36,IF('Data Entry'!AB801="Cloxacillin benzathine",0.43,IF('Data Entry'!AB801="Oxacillin benzathine",0.69,IF('Data Entry'!AB801="","","No aplica")))))))</f>
        <v/>
      </c>
      <c r="F798" s="65" t="str">
        <f>IF('Data Entry'!AG801="Benethamine benzylpenicillin",0.65,IF('Data Entry'!AG801="Benzathine benzylpenicillin",0.74,IF('Data Entry'!AG801="Cefapirin benzathine",0.41,IF('Data Entry'!AG801="Cefalexin benzathine",0.36,IF('Data Entry'!AG801="Cloxacillin benzathine",0.43,IF('Data Entry'!AG801="Oxacillin benzathine",0.69,IF('Data Entry'!AG801="","","No aplica")))))))</f>
        <v/>
      </c>
      <c r="G798" s="65" t="str">
        <f>IF('Data Entry'!AJ801="Benethamine benzylpenicillin",0.65,IF('Data Entry'!AJ801="Benzathine benzylpenicillin",0.74,IF('Data Entry'!AJ801="Cefapirin benzathine",0.41,IF('Data Entry'!AJ801="Cefalexin benzathine",0.36,IF('Data Entry'!AJ801="Cloxacillin benzathine",0.43,IF('Data Entry'!AJ801="Oxacillin benzathine",0.69,IF('Data Entry'!AJ801="","","No aplica")))))))</f>
        <v/>
      </c>
      <c r="H798" s="65" t="str">
        <f>IF('Data Entry'!AM801="Benethamine benzylpenicillin",0.65,IF('Data Entry'!AM801="Benzathine benzylpenicillin",0.74,IF('Data Entry'!AM801="Cefapirin benzathine",0.41,IF('Data Entry'!AM801="Cefalexin benzathine",0.36,IF('Data Entry'!AM801="Cloxacillin benzathine",0.43,IF('Data Entry'!AM801="Oxacillin benzathine",0.69,IF('Data Entry'!AM801="","","No aplica")))))))</f>
        <v/>
      </c>
    </row>
    <row r="799" spans="5:8">
      <c r="E799" s="65" t="str">
        <f>IF('Data Entry'!AB802="Benethamine benzylpenicillin",0.65,IF('Data Entry'!AB802="Benzathine benzylpenicillin",0.74,IF('Data Entry'!AB802="Cefapirin benzathine",0.41,IF('Data Entry'!AB802="Cefalexin benzathine",0.36,IF('Data Entry'!AB802="Cloxacillin benzathine",0.43,IF('Data Entry'!AB802="Oxacillin benzathine",0.69,IF('Data Entry'!AB802="","","No aplica")))))))</f>
        <v/>
      </c>
      <c r="F799" s="65" t="str">
        <f>IF('Data Entry'!AG802="Benethamine benzylpenicillin",0.65,IF('Data Entry'!AG802="Benzathine benzylpenicillin",0.74,IF('Data Entry'!AG802="Cefapirin benzathine",0.41,IF('Data Entry'!AG802="Cefalexin benzathine",0.36,IF('Data Entry'!AG802="Cloxacillin benzathine",0.43,IF('Data Entry'!AG802="Oxacillin benzathine",0.69,IF('Data Entry'!AG802="","","No aplica")))))))</f>
        <v/>
      </c>
      <c r="G799" s="65" t="str">
        <f>IF('Data Entry'!AJ802="Benethamine benzylpenicillin",0.65,IF('Data Entry'!AJ802="Benzathine benzylpenicillin",0.74,IF('Data Entry'!AJ802="Cefapirin benzathine",0.41,IF('Data Entry'!AJ802="Cefalexin benzathine",0.36,IF('Data Entry'!AJ802="Cloxacillin benzathine",0.43,IF('Data Entry'!AJ802="Oxacillin benzathine",0.69,IF('Data Entry'!AJ802="","","No aplica")))))))</f>
        <v/>
      </c>
      <c r="H799" s="65" t="str">
        <f>IF('Data Entry'!AM802="Benethamine benzylpenicillin",0.65,IF('Data Entry'!AM802="Benzathine benzylpenicillin",0.74,IF('Data Entry'!AM802="Cefapirin benzathine",0.41,IF('Data Entry'!AM802="Cefalexin benzathine",0.36,IF('Data Entry'!AM802="Cloxacillin benzathine",0.43,IF('Data Entry'!AM802="Oxacillin benzathine",0.69,IF('Data Entry'!AM802="","","No aplica")))))))</f>
        <v/>
      </c>
    </row>
    <row r="800" spans="5:8">
      <c r="E800" s="65" t="str">
        <f>IF('Data Entry'!AB803="Benethamine benzylpenicillin",0.65,IF('Data Entry'!AB803="Benzathine benzylpenicillin",0.74,IF('Data Entry'!AB803="Cefapirin benzathine",0.41,IF('Data Entry'!AB803="Cefalexin benzathine",0.36,IF('Data Entry'!AB803="Cloxacillin benzathine",0.43,IF('Data Entry'!AB803="Oxacillin benzathine",0.69,IF('Data Entry'!AB803="","","No aplica")))))))</f>
        <v/>
      </c>
      <c r="F800" s="65" t="str">
        <f>IF('Data Entry'!AG803="Benethamine benzylpenicillin",0.65,IF('Data Entry'!AG803="Benzathine benzylpenicillin",0.74,IF('Data Entry'!AG803="Cefapirin benzathine",0.41,IF('Data Entry'!AG803="Cefalexin benzathine",0.36,IF('Data Entry'!AG803="Cloxacillin benzathine",0.43,IF('Data Entry'!AG803="Oxacillin benzathine",0.69,IF('Data Entry'!AG803="","","No aplica")))))))</f>
        <v/>
      </c>
      <c r="G800" s="65" t="str">
        <f>IF('Data Entry'!AJ803="Benethamine benzylpenicillin",0.65,IF('Data Entry'!AJ803="Benzathine benzylpenicillin",0.74,IF('Data Entry'!AJ803="Cefapirin benzathine",0.41,IF('Data Entry'!AJ803="Cefalexin benzathine",0.36,IF('Data Entry'!AJ803="Cloxacillin benzathine",0.43,IF('Data Entry'!AJ803="Oxacillin benzathine",0.69,IF('Data Entry'!AJ803="","","No aplica")))))))</f>
        <v/>
      </c>
      <c r="H800" s="65" t="str">
        <f>IF('Data Entry'!AM803="Benethamine benzylpenicillin",0.65,IF('Data Entry'!AM803="Benzathine benzylpenicillin",0.74,IF('Data Entry'!AM803="Cefapirin benzathine",0.41,IF('Data Entry'!AM803="Cefalexin benzathine",0.36,IF('Data Entry'!AM803="Cloxacillin benzathine",0.43,IF('Data Entry'!AM803="Oxacillin benzathine",0.69,IF('Data Entry'!AM803="","","No aplica")))))))</f>
        <v/>
      </c>
    </row>
    <row r="801" spans="5:8">
      <c r="E801" s="65" t="str">
        <f>IF('Data Entry'!AB804="Benethamine benzylpenicillin",0.65,IF('Data Entry'!AB804="Benzathine benzylpenicillin",0.74,IF('Data Entry'!AB804="Cefapirin benzathine",0.41,IF('Data Entry'!AB804="Cefalexin benzathine",0.36,IF('Data Entry'!AB804="Cloxacillin benzathine",0.43,IF('Data Entry'!AB804="Oxacillin benzathine",0.69,IF('Data Entry'!AB804="","","No aplica")))))))</f>
        <v/>
      </c>
      <c r="F801" s="65" t="str">
        <f>IF('Data Entry'!AG804="Benethamine benzylpenicillin",0.65,IF('Data Entry'!AG804="Benzathine benzylpenicillin",0.74,IF('Data Entry'!AG804="Cefapirin benzathine",0.41,IF('Data Entry'!AG804="Cefalexin benzathine",0.36,IF('Data Entry'!AG804="Cloxacillin benzathine",0.43,IF('Data Entry'!AG804="Oxacillin benzathine",0.69,IF('Data Entry'!AG804="","","No aplica")))))))</f>
        <v/>
      </c>
      <c r="G801" s="65" t="str">
        <f>IF('Data Entry'!AJ804="Benethamine benzylpenicillin",0.65,IF('Data Entry'!AJ804="Benzathine benzylpenicillin",0.74,IF('Data Entry'!AJ804="Cefapirin benzathine",0.41,IF('Data Entry'!AJ804="Cefalexin benzathine",0.36,IF('Data Entry'!AJ804="Cloxacillin benzathine",0.43,IF('Data Entry'!AJ804="Oxacillin benzathine",0.69,IF('Data Entry'!AJ804="","","No aplica")))))))</f>
        <v/>
      </c>
      <c r="H801" s="65" t="str">
        <f>IF('Data Entry'!AM804="Benethamine benzylpenicillin",0.65,IF('Data Entry'!AM804="Benzathine benzylpenicillin",0.74,IF('Data Entry'!AM804="Cefapirin benzathine",0.41,IF('Data Entry'!AM804="Cefalexin benzathine",0.36,IF('Data Entry'!AM804="Cloxacillin benzathine",0.43,IF('Data Entry'!AM804="Oxacillin benzathine",0.69,IF('Data Entry'!AM804="","","No aplica")))))))</f>
        <v/>
      </c>
    </row>
    <row r="802" spans="5:8">
      <c r="E802" s="65" t="str">
        <f>IF('Data Entry'!AB805="Benethamine benzylpenicillin",0.65,IF('Data Entry'!AB805="Benzathine benzylpenicillin",0.74,IF('Data Entry'!AB805="Cefapirin benzathine",0.41,IF('Data Entry'!AB805="Cefalexin benzathine",0.36,IF('Data Entry'!AB805="Cloxacillin benzathine",0.43,IF('Data Entry'!AB805="Oxacillin benzathine",0.69,IF('Data Entry'!AB805="","","No aplica")))))))</f>
        <v/>
      </c>
      <c r="F802" s="65" t="str">
        <f>IF('Data Entry'!AG805="Benethamine benzylpenicillin",0.65,IF('Data Entry'!AG805="Benzathine benzylpenicillin",0.74,IF('Data Entry'!AG805="Cefapirin benzathine",0.41,IF('Data Entry'!AG805="Cefalexin benzathine",0.36,IF('Data Entry'!AG805="Cloxacillin benzathine",0.43,IF('Data Entry'!AG805="Oxacillin benzathine",0.69,IF('Data Entry'!AG805="","","No aplica")))))))</f>
        <v/>
      </c>
      <c r="G802" s="65" t="str">
        <f>IF('Data Entry'!AJ805="Benethamine benzylpenicillin",0.65,IF('Data Entry'!AJ805="Benzathine benzylpenicillin",0.74,IF('Data Entry'!AJ805="Cefapirin benzathine",0.41,IF('Data Entry'!AJ805="Cefalexin benzathine",0.36,IF('Data Entry'!AJ805="Cloxacillin benzathine",0.43,IF('Data Entry'!AJ805="Oxacillin benzathine",0.69,IF('Data Entry'!AJ805="","","No aplica")))))))</f>
        <v/>
      </c>
      <c r="H802" s="65" t="str">
        <f>IF('Data Entry'!AM805="Benethamine benzylpenicillin",0.65,IF('Data Entry'!AM805="Benzathine benzylpenicillin",0.74,IF('Data Entry'!AM805="Cefapirin benzathine",0.41,IF('Data Entry'!AM805="Cefalexin benzathine",0.36,IF('Data Entry'!AM805="Cloxacillin benzathine",0.43,IF('Data Entry'!AM805="Oxacillin benzathine",0.69,IF('Data Entry'!AM805="","","No aplica")))))))</f>
        <v/>
      </c>
    </row>
    <row r="803" spans="5:8">
      <c r="E803" s="65" t="str">
        <f>IF('Data Entry'!AB806="Benethamine benzylpenicillin",0.65,IF('Data Entry'!AB806="Benzathine benzylpenicillin",0.74,IF('Data Entry'!AB806="Cefapirin benzathine",0.41,IF('Data Entry'!AB806="Cefalexin benzathine",0.36,IF('Data Entry'!AB806="Cloxacillin benzathine",0.43,IF('Data Entry'!AB806="Oxacillin benzathine",0.69,IF('Data Entry'!AB806="","","No aplica")))))))</f>
        <v/>
      </c>
      <c r="F803" s="65" t="str">
        <f>IF('Data Entry'!AG806="Benethamine benzylpenicillin",0.65,IF('Data Entry'!AG806="Benzathine benzylpenicillin",0.74,IF('Data Entry'!AG806="Cefapirin benzathine",0.41,IF('Data Entry'!AG806="Cefalexin benzathine",0.36,IF('Data Entry'!AG806="Cloxacillin benzathine",0.43,IF('Data Entry'!AG806="Oxacillin benzathine",0.69,IF('Data Entry'!AG806="","","No aplica")))))))</f>
        <v/>
      </c>
      <c r="G803" s="65" t="str">
        <f>IF('Data Entry'!AJ806="Benethamine benzylpenicillin",0.65,IF('Data Entry'!AJ806="Benzathine benzylpenicillin",0.74,IF('Data Entry'!AJ806="Cefapirin benzathine",0.41,IF('Data Entry'!AJ806="Cefalexin benzathine",0.36,IF('Data Entry'!AJ806="Cloxacillin benzathine",0.43,IF('Data Entry'!AJ806="Oxacillin benzathine",0.69,IF('Data Entry'!AJ806="","","No aplica")))))))</f>
        <v/>
      </c>
      <c r="H803" s="65" t="str">
        <f>IF('Data Entry'!AM806="Benethamine benzylpenicillin",0.65,IF('Data Entry'!AM806="Benzathine benzylpenicillin",0.74,IF('Data Entry'!AM806="Cefapirin benzathine",0.41,IF('Data Entry'!AM806="Cefalexin benzathine",0.36,IF('Data Entry'!AM806="Cloxacillin benzathine",0.43,IF('Data Entry'!AM806="Oxacillin benzathine",0.69,IF('Data Entry'!AM806="","","No aplica")))))))</f>
        <v/>
      </c>
    </row>
    <row r="804" spans="5:8">
      <c r="E804" s="65" t="str">
        <f>IF('Data Entry'!AB807="Benethamine benzylpenicillin",0.65,IF('Data Entry'!AB807="Benzathine benzylpenicillin",0.74,IF('Data Entry'!AB807="Cefapirin benzathine",0.41,IF('Data Entry'!AB807="Cefalexin benzathine",0.36,IF('Data Entry'!AB807="Cloxacillin benzathine",0.43,IF('Data Entry'!AB807="Oxacillin benzathine",0.69,IF('Data Entry'!AB807="","","No aplica")))))))</f>
        <v/>
      </c>
      <c r="F804" s="65" t="str">
        <f>IF('Data Entry'!AG807="Benethamine benzylpenicillin",0.65,IF('Data Entry'!AG807="Benzathine benzylpenicillin",0.74,IF('Data Entry'!AG807="Cefapirin benzathine",0.41,IF('Data Entry'!AG807="Cefalexin benzathine",0.36,IF('Data Entry'!AG807="Cloxacillin benzathine",0.43,IF('Data Entry'!AG807="Oxacillin benzathine",0.69,IF('Data Entry'!AG807="","","No aplica")))))))</f>
        <v/>
      </c>
      <c r="G804" s="65" t="str">
        <f>IF('Data Entry'!AJ807="Benethamine benzylpenicillin",0.65,IF('Data Entry'!AJ807="Benzathine benzylpenicillin",0.74,IF('Data Entry'!AJ807="Cefapirin benzathine",0.41,IF('Data Entry'!AJ807="Cefalexin benzathine",0.36,IF('Data Entry'!AJ807="Cloxacillin benzathine",0.43,IF('Data Entry'!AJ807="Oxacillin benzathine",0.69,IF('Data Entry'!AJ807="","","No aplica")))))))</f>
        <v/>
      </c>
      <c r="H804" s="65" t="str">
        <f>IF('Data Entry'!AM807="Benethamine benzylpenicillin",0.65,IF('Data Entry'!AM807="Benzathine benzylpenicillin",0.74,IF('Data Entry'!AM807="Cefapirin benzathine",0.41,IF('Data Entry'!AM807="Cefalexin benzathine",0.36,IF('Data Entry'!AM807="Cloxacillin benzathine",0.43,IF('Data Entry'!AM807="Oxacillin benzathine",0.69,IF('Data Entry'!AM807="","","No aplica")))))))</f>
        <v/>
      </c>
    </row>
    <row r="805" spans="5:8">
      <c r="E805" s="65" t="str">
        <f>IF('Data Entry'!AB808="Benethamine benzylpenicillin",0.65,IF('Data Entry'!AB808="Benzathine benzylpenicillin",0.74,IF('Data Entry'!AB808="Cefapirin benzathine",0.41,IF('Data Entry'!AB808="Cefalexin benzathine",0.36,IF('Data Entry'!AB808="Cloxacillin benzathine",0.43,IF('Data Entry'!AB808="Oxacillin benzathine",0.69,IF('Data Entry'!AB808="","","No aplica")))))))</f>
        <v/>
      </c>
      <c r="F805" s="65" t="str">
        <f>IF('Data Entry'!AG808="Benethamine benzylpenicillin",0.65,IF('Data Entry'!AG808="Benzathine benzylpenicillin",0.74,IF('Data Entry'!AG808="Cefapirin benzathine",0.41,IF('Data Entry'!AG808="Cefalexin benzathine",0.36,IF('Data Entry'!AG808="Cloxacillin benzathine",0.43,IF('Data Entry'!AG808="Oxacillin benzathine",0.69,IF('Data Entry'!AG808="","","No aplica")))))))</f>
        <v/>
      </c>
      <c r="G805" s="65" t="str">
        <f>IF('Data Entry'!AJ808="Benethamine benzylpenicillin",0.65,IF('Data Entry'!AJ808="Benzathine benzylpenicillin",0.74,IF('Data Entry'!AJ808="Cefapirin benzathine",0.41,IF('Data Entry'!AJ808="Cefalexin benzathine",0.36,IF('Data Entry'!AJ808="Cloxacillin benzathine",0.43,IF('Data Entry'!AJ808="Oxacillin benzathine",0.69,IF('Data Entry'!AJ808="","","No aplica")))))))</f>
        <v/>
      </c>
      <c r="H805" s="65" t="str">
        <f>IF('Data Entry'!AM808="Benethamine benzylpenicillin",0.65,IF('Data Entry'!AM808="Benzathine benzylpenicillin",0.74,IF('Data Entry'!AM808="Cefapirin benzathine",0.41,IF('Data Entry'!AM808="Cefalexin benzathine",0.36,IF('Data Entry'!AM808="Cloxacillin benzathine",0.43,IF('Data Entry'!AM808="Oxacillin benzathine",0.69,IF('Data Entry'!AM808="","","No aplica")))))))</f>
        <v/>
      </c>
    </row>
    <row r="806" spans="5:8">
      <c r="E806" s="65" t="str">
        <f>IF('Data Entry'!AB809="Benethamine benzylpenicillin",0.65,IF('Data Entry'!AB809="Benzathine benzylpenicillin",0.74,IF('Data Entry'!AB809="Cefapirin benzathine",0.41,IF('Data Entry'!AB809="Cefalexin benzathine",0.36,IF('Data Entry'!AB809="Cloxacillin benzathine",0.43,IF('Data Entry'!AB809="Oxacillin benzathine",0.69,IF('Data Entry'!AB809="","","No aplica")))))))</f>
        <v/>
      </c>
      <c r="F806" s="65" t="str">
        <f>IF('Data Entry'!AG809="Benethamine benzylpenicillin",0.65,IF('Data Entry'!AG809="Benzathine benzylpenicillin",0.74,IF('Data Entry'!AG809="Cefapirin benzathine",0.41,IF('Data Entry'!AG809="Cefalexin benzathine",0.36,IF('Data Entry'!AG809="Cloxacillin benzathine",0.43,IF('Data Entry'!AG809="Oxacillin benzathine",0.69,IF('Data Entry'!AG809="","","No aplica")))))))</f>
        <v/>
      </c>
      <c r="G806" s="65" t="str">
        <f>IF('Data Entry'!AJ809="Benethamine benzylpenicillin",0.65,IF('Data Entry'!AJ809="Benzathine benzylpenicillin",0.74,IF('Data Entry'!AJ809="Cefapirin benzathine",0.41,IF('Data Entry'!AJ809="Cefalexin benzathine",0.36,IF('Data Entry'!AJ809="Cloxacillin benzathine",0.43,IF('Data Entry'!AJ809="Oxacillin benzathine",0.69,IF('Data Entry'!AJ809="","","No aplica")))))))</f>
        <v/>
      </c>
      <c r="H806" s="65" t="str">
        <f>IF('Data Entry'!AM809="Benethamine benzylpenicillin",0.65,IF('Data Entry'!AM809="Benzathine benzylpenicillin",0.74,IF('Data Entry'!AM809="Cefapirin benzathine",0.41,IF('Data Entry'!AM809="Cefalexin benzathine",0.36,IF('Data Entry'!AM809="Cloxacillin benzathine",0.43,IF('Data Entry'!AM809="Oxacillin benzathine",0.69,IF('Data Entry'!AM809="","","No aplica")))))))</f>
        <v/>
      </c>
    </row>
    <row r="807" spans="5:8">
      <c r="E807" s="65" t="str">
        <f>IF('Data Entry'!AB810="Benethamine benzylpenicillin",0.65,IF('Data Entry'!AB810="Benzathine benzylpenicillin",0.74,IF('Data Entry'!AB810="Cefapirin benzathine",0.41,IF('Data Entry'!AB810="Cefalexin benzathine",0.36,IF('Data Entry'!AB810="Cloxacillin benzathine",0.43,IF('Data Entry'!AB810="Oxacillin benzathine",0.69,IF('Data Entry'!AB810="","","No aplica")))))))</f>
        <v/>
      </c>
      <c r="F807" s="65" t="str">
        <f>IF('Data Entry'!AG810="Benethamine benzylpenicillin",0.65,IF('Data Entry'!AG810="Benzathine benzylpenicillin",0.74,IF('Data Entry'!AG810="Cefapirin benzathine",0.41,IF('Data Entry'!AG810="Cefalexin benzathine",0.36,IF('Data Entry'!AG810="Cloxacillin benzathine",0.43,IF('Data Entry'!AG810="Oxacillin benzathine",0.69,IF('Data Entry'!AG810="","","No aplica")))))))</f>
        <v/>
      </c>
      <c r="G807" s="65" t="str">
        <f>IF('Data Entry'!AJ810="Benethamine benzylpenicillin",0.65,IF('Data Entry'!AJ810="Benzathine benzylpenicillin",0.74,IF('Data Entry'!AJ810="Cefapirin benzathine",0.41,IF('Data Entry'!AJ810="Cefalexin benzathine",0.36,IF('Data Entry'!AJ810="Cloxacillin benzathine",0.43,IF('Data Entry'!AJ810="Oxacillin benzathine",0.69,IF('Data Entry'!AJ810="","","No aplica")))))))</f>
        <v/>
      </c>
      <c r="H807" s="65" t="str">
        <f>IF('Data Entry'!AM810="Benethamine benzylpenicillin",0.65,IF('Data Entry'!AM810="Benzathine benzylpenicillin",0.74,IF('Data Entry'!AM810="Cefapirin benzathine",0.41,IF('Data Entry'!AM810="Cefalexin benzathine",0.36,IF('Data Entry'!AM810="Cloxacillin benzathine",0.43,IF('Data Entry'!AM810="Oxacillin benzathine",0.69,IF('Data Entry'!AM810="","","No aplica")))))))</f>
        <v/>
      </c>
    </row>
    <row r="808" spans="5:8">
      <c r="E808" s="65" t="str">
        <f>IF('Data Entry'!AB811="Benethamine benzylpenicillin",0.65,IF('Data Entry'!AB811="Benzathine benzylpenicillin",0.74,IF('Data Entry'!AB811="Cefapirin benzathine",0.41,IF('Data Entry'!AB811="Cefalexin benzathine",0.36,IF('Data Entry'!AB811="Cloxacillin benzathine",0.43,IF('Data Entry'!AB811="Oxacillin benzathine",0.69,IF('Data Entry'!AB811="","","No aplica")))))))</f>
        <v/>
      </c>
      <c r="F808" s="65" t="str">
        <f>IF('Data Entry'!AG811="Benethamine benzylpenicillin",0.65,IF('Data Entry'!AG811="Benzathine benzylpenicillin",0.74,IF('Data Entry'!AG811="Cefapirin benzathine",0.41,IF('Data Entry'!AG811="Cefalexin benzathine",0.36,IF('Data Entry'!AG811="Cloxacillin benzathine",0.43,IF('Data Entry'!AG811="Oxacillin benzathine",0.69,IF('Data Entry'!AG811="","","No aplica")))))))</f>
        <v/>
      </c>
      <c r="G808" s="65" t="str">
        <f>IF('Data Entry'!AJ811="Benethamine benzylpenicillin",0.65,IF('Data Entry'!AJ811="Benzathine benzylpenicillin",0.74,IF('Data Entry'!AJ811="Cefapirin benzathine",0.41,IF('Data Entry'!AJ811="Cefalexin benzathine",0.36,IF('Data Entry'!AJ811="Cloxacillin benzathine",0.43,IF('Data Entry'!AJ811="Oxacillin benzathine",0.69,IF('Data Entry'!AJ811="","","No aplica")))))))</f>
        <v/>
      </c>
      <c r="H808" s="65" t="str">
        <f>IF('Data Entry'!AM811="Benethamine benzylpenicillin",0.65,IF('Data Entry'!AM811="Benzathine benzylpenicillin",0.74,IF('Data Entry'!AM811="Cefapirin benzathine",0.41,IF('Data Entry'!AM811="Cefalexin benzathine",0.36,IF('Data Entry'!AM811="Cloxacillin benzathine",0.43,IF('Data Entry'!AM811="Oxacillin benzathine",0.69,IF('Data Entry'!AM811="","","No aplica")))))))</f>
        <v/>
      </c>
    </row>
    <row r="809" spans="5:8">
      <c r="E809" s="65" t="str">
        <f>IF('Data Entry'!AB812="Benethamine benzylpenicillin",0.65,IF('Data Entry'!AB812="Benzathine benzylpenicillin",0.74,IF('Data Entry'!AB812="Cefapirin benzathine",0.41,IF('Data Entry'!AB812="Cefalexin benzathine",0.36,IF('Data Entry'!AB812="Cloxacillin benzathine",0.43,IF('Data Entry'!AB812="Oxacillin benzathine",0.69,IF('Data Entry'!AB812="","","No aplica")))))))</f>
        <v/>
      </c>
      <c r="F809" s="65" t="str">
        <f>IF('Data Entry'!AG812="Benethamine benzylpenicillin",0.65,IF('Data Entry'!AG812="Benzathine benzylpenicillin",0.74,IF('Data Entry'!AG812="Cefapirin benzathine",0.41,IF('Data Entry'!AG812="Cefalexin benzathine",0.36,IF('Data Entry'!AG812="Cloxacillin benzathine",0.43,IF('Data Entry'!AG812="Oxacillin benzathine",0.69,IF('Data Entry'!AG812="","","No aplica")))))))</f>
        <v/>
      </c>
      <c r="G809" s="65" t="str">
        <f>IF('Data Entry'!AJ812="Benethamine benzylpenicillin",0.65,IF('Data Entry'!AJ812="Benzathine benzylpenicillin",0.74,IF('Data Entry'!AJ812="Cefapirin benzathine",0.41,IF('Data Entry'!AJ812="Cefalexin benzathine",0.36,IF('Data Entry'!AJ812="Cloxacillin benzathine",0.43,IF('Data Entry'!AJ812="Oxacillin benzathine",0.69,IF('Data Entry'!AJ812="","","No aplica")))))))</f>
        <v/>
      </c>
      <c r="H809" s="65" t="str">
        <f>IF('Data Entry'!AM812="Benethamine benzylpenicillin",0.65,IF('Data Entry'!AM812="Benzathine benzylpenicillin",0.74,IF('Data Entry'!AM812="Cefapirin benzathine",0.41,IF('Data Entry'!AM812="Cefalexin benzathine",0.36,IF('Data Entry'!AM812="Cloxacillin benzathine",0.43,IF('Data Entry'!AM812="Oxacillin benzathine",0.69,IF('Data Entry'!AM812="","","No aplica")))))))</f>
        <v/>
      </c>
    </row>
    <row r="810" spans="5:8">
      <c r="E810" s="65" t="str">
        <f>IF('Data Entry'!AB813="Benethamine benzylpenicillin",0.65,IF('Data Entry'!AB813="Benzathine benzylpenicillin",0.74,IF('Data Entry'!AB813="Cefapirin benzathine",0.41,IF('Data Entry'!AB813="Cefalexin benzathine",0.36,IF('Data Entry'!AB813="Cloxacillin benzathine",0.43,IF('Data Entry'!AB813="Oxacillin benzathine",0.69,IF('Data Entry'!AB813="","","No aplica")))))))</f>
        <v/>
      </c>
      <c r="F810" s="65" t="str">
        <f>IF('Data Entry'!AG813="Benethamine benzylpenicillin",0.65,IF('Data Entry'!AG813="Benzathine benzylpenicillin",0.74,IF('Data Entry'!AG813="Cefapirin benzathine",0.41,IF('Data Entry'!AG813="Cefalexin benzathine",0.36,IF('Data Entry'!AG813="Cloxacillin benzathine",0.43,IF('Data Entry'!AG813="Oxacillin benzathine",0.69,IF('Data Entry'!AG813="","","No aplica")))))))</f>
        <v/>
      </c>
      <c r="G810" s="65" t="str">
        <f>IF('Data Entry'!AJ813="Benethamine benzylpenicillin",0.65,IF('Data Entry'!AJ813="Benzathine benzylpenicillin",0.74,IF('Data Entry'!AJ813="Cefapirin benzathine",0.41,IF('Data Entry'!AJ813="Cefalexin benzathine",0.36,IF('Data Entry'!AJ813="Cloxacillin benzathine",0.43,IF('Data Entry'!AJ813="Oxacillin benzathine",0.69,IF('Data Entry'!AJ813="","","No aplica")))))))</f>
        <v/>
      </c>
      <c r="H810" s="65" t="str">
        <f>IF('Data Entry'!AM813="Benethamine benzylpenicillin",0.65,IF('Data Entry'!AM813="Benzathine benzylpenicillin",0.74,IF('Data Entry'!AM813="Cefapirin benzathine",0.41,IF('Data Entry'!AM813="Cefalexin benzathine",0.36,IF('Data Entry'!AM813="Cloxacillin benzathine",0.43,IF('Data Entry'!AM813="Oxacillin benzathine",0.69,IF('Data Entry'!AM813="","","No aplica")))))))</f>
        <v/>
      </c>
    </row>
    <row r="811" spans="5:8">
      <c r="E811" s="65" t="str">
        <f>IF('Data Entry'!AB814="Benethamine benzylpenicillin",0.65,IF('Data Entry'!AB814="Benzathine benzylpenicillin",0.74,IF('Data Entry'!AB814="Cefapirin benzathine",0.41,IF('Data Entry'!AB814="Cefalexin benzathine",0.36,IF('Data Entry'!AB814="Cloxacillin benzathine",0.43,IF('Data Entry'!AB814="Oxacillin benzathine",0.69,IF('Data Entry'!AB814="","","No aplica")))))))</f>
        <v/>
      </c>
      <c r="F811" s="65" t="str">
        <f>IF('Data Entry'!AG814="Benethamine benzylpenicillin",0.65,IF('Data Entry'!AG814="Benzathine benzylpenicillin",0.74,IF('Data Entry'!AG814="Cefapirin benzathine",0.41,IF('Data Entry'!AG814="Cefalexin benzathine",0.36,IF('Data Entry'!AG814="Cloxacillin benzathine",0.43,IF('Data Entry'!AG814="Oxacillin benzathine",0.69,IF('Data Entry'!AG814="","","No aplica")))))))</f>
        <v/>
      </c>
      <c r="G811" s="65" t="str">
        <f>IF('Data Entry'!AJ814="Benethamine benzylpenicillin",0.65,IF('Data Entry'!AJ814="Benzathine benzylpenicillin",0.74,IF('Data Entry'!AJ814="Cefapirin benzathine",0.41,IF('Data Entry'!AJ814="Cefalexin benzathine",0.36,IF('Data Entry'!AJ814="Cloxacillin benzathine",0.43,IF('Data Entry'!AJ814="Oxacillin benzathine",0.69,IF('Data Entry'!AJ814="","","No aplica")))))))</f>
        <v/>
      </c>
      <c r="H811" s="65" t="str">
        <f>IF('Data Entry'!AM814="Benethamine benzylpenicillin",0.65,IF('Data Entry'!AM814="Benzathine benzylpenicillin",0.74,IF('Data Entry'!AM814="Cefapirin benzathine",0.41,IF('Data Entry'!AM814="Cefalexin benzathine",0.36,IF('Data Entry'!AM814="Cloxacillin benzathine",0.43,IF('Data Entry'!AM814="Oxacillin benzathine",0.69,IF('Data Entry'!AM814="","","No aplica")))))))</f>
        <v/>
      </c>
    </row>
    <row r="812" spans="5:8">
      <c r="E812" s="65" t="str">
        <f>IF('Data Entry'!AB815="Benethamine benzylpenicillin",0.65,IF('Data Entry'!AB815="Benzathine benzylpenicillin",0.74,IF('Data Entry'!AB815="Cefapirin benzathine",0.41,IF('Data Entry'!AB815="Cefalexin benzathine",0.36,IF('Data Entry'!AB815="Cloxacillin benzathine",0.43,IF('Data Entry'!AB815="Oxacillin benzathine",0.69,IF('Data Entry'!AB815="","","No aplica")))))))</f>
        <v/>
      </c>
      <c r="F812" s="65" t="str">
        <f>IF('Data Entry'!AG815="Benethamine benzylpenicillin",0.65,IF('Data Entry'!AG815="Benzathine benzylpenicillin",0.74,IF('Data Entry'!AG815="Cefapirin benzathine",0.41,IF('Data Entry'!AG815="Cefalexin benzathine",0.36,IF('Data Entry'!AG815="Cloxacillin benzathine",0.43,IF('Data Entry'!AG815="Oxacillin benzathine",0.69,IF('Data Entry'!AG815="","","No aplica")))))))</f>
        <v/>
      </c>
      <c r="G812" s="65" t="str">
        <f>IF('Data Entry'!AJ815="Benethamine benzylpenicillin",0.65,IF('Data Entry'!AJ815="Benzathine benzylpenicillin",0.74,IF('Data Entry'!AJ815="Cefapirin benzathine",0.41,IF('Data Entry'!AJ815="Cefalexin benzathine",0.36,IF('Data Entry'!AJ815="Cloxacillin benzathine",0.43,IF('Data Entry'!AJ815="Oxacillin benzathine",0.69,IF('Data Entry'!AJ815="","","No aplica")))))))</f>
        <v/>
      </c>
      <c r="H812" s="65" t="str">
        <f>IF('Data Entry'!AM815="Benethamine benzylpenicillin",0.65,IF('Data Entry'!AM815="Benzathine benzylpenicillin",0.74,IF('Data Entry'!AM815="Cefapirin benzathine",0.41,IF('Data Entry'!AM815="Cefalexin benzathine",0.36,IF('Data Entry'!AM815="Cloxacillin benzathine",0.43,IF('Data Entry'!AM815="Oxacillin benzathine",0.69,IF('Data Entry'!AM815="","","No aplica")))))))</f>
        <v/>
      </c>
    </row>
    <row r="813" spans="5:8">
      <c r="E813" s="65" t="str">
        <f>IF('Data Entry'!AB816="Benethamine benzylpenicillin",0.65,IF('Data Entry'!AB816="Benzathine benzylpenicillin",0.74,IF('Data Entry'!AB816="Cefapirin benzathine",0.41,IF('Data Entry'!AB816="Cefalexin benzathine",0.36,IF('Data Entry'!AB816="Cloxacillin benzathine",0.43,IF('Data Entry'!AB816="Oxacillin benzathine",0.69,IF('Data Entry'!AB816="","","No aplica")))))))</f>
        <v/>
      </c>
      <c r="F813" s="65" t="str">
        <f>IF('Data Entry'!AG816="Benethamine benzylpenicillin",0.65,IF('Data Entry'!AG816="Benzathine benzylpenicillin",0.74,IF('Data Entry'!AG816="Cefapirin benzathine",0.41,IF('Data Entry'!AG816="Cefalexin benzathine",0.36,IF('Data Entry'!AG816="Cloxacillin benzathine",0.43,IF('Data Entry'!AG816="Oxacillin benzathine",0.69,IF('Data Entry'!AG816="","","No aplica")))))))</f>
        <v/>
      </c>
      <c r="G813" s="65" t="str">
        <f>IF('Data Entry'!AJ816="Benethamine benzylpenicillin",0.65,IF('Data Entry'!AJ816="Benzathine benzylpenicillin",0.74,IF('Data Entry'!AJ816="Cefapirin benzathine",0.41,IF('Data Entry'!AJ816="Cefalexin benzathine",0.36,IF('Data Entry'!AJ816="Cloxacillin benzathine",0.43,IF('Data Entry'!AJ816="Oxacillin benzathine",0.69,IF('Data Entry'!AJ816="","","No aplica")))))))</f>
        <v/>
      </c>
      <c r="H813" s="65" t="str">
        <f>IF('Data Entry'!AM816="Benethamine benzylpenicillin",0.65,IF('Data Entry'!AM816="Benzathine benzylpenicillin",0.74,IF('Data Entry'!AM816="Cefapirin benzathine",0.41,IF('Data Entry'!AM816="Cefalexin benzathine",0.36,IF('Data Entry'!AM816="Cloxacillin benzathine",0.43,IF('Data Entry'!AM816="Oxacillin benzathine",0.69,IF('Data Entry'!AM816="","","No aplica")))))))</f>
        <v/>
      </c>
    </row>
    <row r="814" spans="5:8">
      <c r="E814" s="65" t="str">
        <f>IF('Data Entry'!AB817="Benethamine benzylpenicillin",0.65,IF('Data Entry'!AB817="Benzathine benzylpenicillin",0.74,IF('Data Entry'!AB817="Cefapirin benzathine",0.41,IF('Data Entry'!AB817="Cefalexin benzathine",0.36,IF('Data Entry'!AB817="Cloxacillin benzathine",0.43,IF('Data Entry'!AB817="Oxacillin benzathine",0.69,IF('Data Entry'!AB817="","","No aplica")))))))</f>
        <v/>
      </c>
      <c r="F814" s="65" t="str">
        <f>IF('Data Entry'!AG817="Benethamine benzylpenicillin",0.65,IF('Data Entry'!AG817="Benzathine benzylpenicillin",0.74,IF('Data Entry'!AG817="Cefapirin benzathine",0.41,IF('Data Entry'!AG817="Cefalexin benzathine",0.36,IF('Data Entry'!AG817="Cloxacillin benzathine",0.43,IF('Data Entry'!AG817="Oxacillin benzathine",0.69,IF('Data Entry'!AG817="","","No aplica")))))))</f>
        <v/>
      </c>
      <c r="G814" s="65" t="str">
        <f>IF('Data Entry'!AJ817="Benethamine benzylpenicillin",0.65,IF('Data Entry'!AJ817="Benzathine benzylpenicillin",0.74,IF('Data Entry'!AJ817="Cefapirin benzathine",0.41,IF('Data Entry'!AJ817="Cefalexin benzathine",0.36,IF('Data Entry'!AJ817="Cloxacillin benzathine",0.43,IF('Data Entry'!AJ817="Oxacillin benzathine",0.69,IF('Data Entry'!AJ817="","","No aplica")))))))</f>
        <v/>
      </c>
      <c r="H814" s="65" t="str">
        <f>IF('Data Entry'!AM817="Benethamine benzylpenicillin",0.65,IF('Data Entry'!AM817="Benzathine benzylpenicillin",0.74,IF('Data Entry'!AM817="Cefapirin benzathine",0.41,IF('Data Entry'!AM817="Cefalexin benzathine",0.36,IF('Data Entry'!AM817="Cloxacillin benzathine",0.43,IF('Data Entry'!AM817="Oxacillin benzathine",0.69,IF('Data Entry'!AM817="","","No aplica")))))))</f>
        <v/>
      </c>
    </row>
    <row r="815" spans="5:8">
      <c r="E815" s="65" t="str">
        <f>IF('Data Entry'!AB818="Benethamine benzylpenicillin",0.65,IF('Data Entry'!AB818="Benzathine benzylpenicillin",0.74,IF('Data Entry'!AB818="Cefapirin benzathine",0.41,IF('Data Entry'!AB818="Cefalexin benzathine",0.36,IF('Data Entry'!AB818="Cloxacillin benzathine",0.43,IF('Data Entry'!AB818="Oxacillin benzathine",0.69,IF('Data Entry'!AB818="","","No aplica")))))))</f>
        <v/>
      </c>
      <c r="F815" s="65" t="str">
        <f>IF('Data Entry'!AG818="Benethamine benzylpenicillin",0.65,IF('Data Entry'!AG818="Benzathine benzylpenicillin",0.74,IF('Data Entry'!AG818="Cefapirin benzathine",0.41,IF('Data Entry'!AG818="Cefalexin benzathine",0.36,IF('Data Entry'!AG818="Cloxacillin benzathine",0.43,IF('Data Entry'!AG818="Oxacillin benzathine",0.69,IF('Data Entry'!AG818="","","No aplica")))))))</f>
        <v/>
      </c>
      <c r="G815" s="65" t="str">
        <f>IF('Data Entry'!AJ818="Benethamine benzylpenicillin",0.65,IF('Data Entry'!AJ818="Benzathine benzylpenicillin",0.74,IF('Data Entry'!AJ818="Cefapirin benzathine",0.41,IF('Data Entry'!AJ818="Cefalexin benzathine",0.36,IF('Data Entry'!AJ818="Cloxacillin benzathine",0.43,IF('Data Entry'!AJ818="Oxacillin benzathine",0.69,IF('Data Entry'!AJ818="","","No aplica")))))))</f>
        <v/>
      </c>
      <c r="H815" s="65" t="str">
        <f>IF('Data Entry'!AM818="Benethamine benzylpenicillin",0.65,IF('Data Entry'!AM818="Benzathine benzylpenicillin",0.74,IF('Data Entry'!AM818="Cefapirin benzathine",0.41,IF('Data Entry'!AM818="Cefalexin benzathine",0.36,IF('Data Entry'!AM818="Cloxacillin benzathine",0.43,IF('Data Entry'!AM818="Oxacillin benzathine",0.69,IF('Data Entry'!AM818="","","No aplica")))))))</f>
        <v/>
      </c>
    </row>
    <row r="816" spans="5:8">
      <c r="E816" s="65" t="str">
        <f>IF('Data Entry'!AB819="Benethamine benzylpenicillin",0.65,IF('Data Entry'!AB819="Benzathine benzylpenicillin",0.74,IF('Data Entry'!AB819="Cefapirin benzathine",0.41,IF('Data Entry'!AB819="Cefalexin benzathine",0.36,IF('Data Entry'!AB819="Cloxacillin benzathine",0.43,IF('Data Entry'!AB819="Oxacillin benzathine",0.69,IF('Data Entry'!AB819="","","No aplica")))))))</f>
        <v/>
      </c>
      <c r="F816" s="65" t="str">
        <f>IF('Data Entry'!AG819="Benethamine benzylpenicillin",0.65,IF('Data Entry'!AG819="Benzathine benzylpenicillin",0.74,IF('Data Entry'!AG819="Cefapirin benzathine",0.41,IF('Data Entry'!AG819="Cefalexin benzathine",0.36,IF('Data Entry'!AG819="Cloxacillin benzathine",0.43,IF('Data Entry'!AG819="Oxacillin benzathine",0.69,IF('Data Entry'!AG819="","","No aplica")))))))</f>
        <v/>
      </c>
      <c r="G816" s="65" t="str">
        <f>IF('Data Entry'!AJ819="Benethamine benzylpenicillin",0.65,IF('Data Entry'!AJ819="Benzathine benzylpenicillin",0.74,IF('Data Entry'!AJ819="Cefapirin benzathine",0.41,IF('Data Entry'!AJ819="Cefalexin benzathine",0.36,IF('Data Entry'!AJ819="Cloxacillin benzathine",0.43,IF('Data Entry'!AJ819="Oxacillin benzathine",0.69,IF('Data Entry'!AJ819="","","No aplica")))))))</f>
        <v/>
      </c>
      <c r="H816" s="65" t="str">
        <f>IF('Data Entry'!AM819="Benethamine benzylpenicillin",0.65,IF('Data Entry'!AM819="Benzathine benzylpenicillin",0.74,IF('Data Entry'!AM819="Cefapirin benzathine",0.41,IF('Data Entry'!AM819="Cefalexin benzathine",0.36,IF('Data Entry'!AM819="Cloxacillin benzathine",0.43,IF('Data Entry'!AM819="Oxacillin benzathine",0.69,IF('Data Entry'!AM819="","","No aplica")))))))</f>
        <v/>
      </c>
    </row>
    <row r="817" spans="5:8">
      <c r="E817" s="65" t="str">
        <f>IF('Data Entry'!AB820="Benethamine benzylpenicillin",0.65,IF('Data Entry'!AB820="Benzathine benzylpenicillin",0.74,IF('Data Entry'!AB820="Cefapirin benzathine",0.41,IF('Data Entry'!AB820="Cefalexin benzathine",0.36,IF('Data Entry'!AB820="Cloxacillin benzathine",0.43,IF('Data Entry'!AB820="Oxacillin benzathine",0.69,IF('Data Entry'!AB820="","","No aplica")))))))</f>
        <v/>
      </c>
      <c r="F817" s="65" t="str">
        <f>IF('Data Entry'!AG820="Benethamine benzylpenicillin",0.65,IF('Data Entry'!AG820="Benzathine benzylpenicillin",0.74,IF('Data Entry'!AG820="Cefapirin benzathine",0.41,IF('Data Entry'!AG820="Cefalexin benzathine",0.36,IF('Data Entry'!AG820="Cloxacillin benzathine",0.43,IF('Data Entry'!AG820="Oxacillin benzathine",0.69,IF('Data Entry'!AG820="","","No aplica")))))))</f>
        <v/>
      </c>
      <c r="G817" s="65" t="str">
        <f>IF('Data Entry'!AJ820="Benethamine benzylpenicillin",0.65,IF('Data Entry'!AJ820="Benzathine benzylpenicillin",0.74,IF('Data Entry'!AJ820="Cefapirin benzathine",0.41,IF('Data Entry'!AJ820="Cefalexin benzathine",0.36,IF('Data Entry'!AJ820="Cloxacillin benzathine",0.43,IF('Data Entry'!AJ820="Oxacillin benzathine",0.69,IF('Data Entry'!AJ820="","","No aplica")))))))</f>
        <v/>
      </c>
      <c r="H817" s="65" t="str">
        <f>IF('Data Entry'!AM820="Benethamine benzylpenicillin",0.65,IF('Data Entry'!AM820="Benzathine benzylpenicillin",0.74,IF('Data Entry'!AM820="Cefapirin benzathine",0.41,IF('Data Entry'!AM820="Cefalexin benzathine",0.36,IF('Data Entry'!AM820="Cloxacillin benzathine",0.43,IF('Data Entry'!AM820="Oxacillin benzathine",0.69,IF('Data Entry'!AM820="","","No aplica")))))))</f>
        <v/>
      </c>
    </row>
    <row r="818" spans="5:8">
      <c r="E818" s="65" t="str">
        <f>IF('Data Entry'!AB821="Benethamine benzylpenicillin",0.65,IF('Data Entry'!AB821="Benzathine benzylpenicillin",0.74,IF('Data Entry'!AB821="Cefapirin benzathine",0.41,IF('Data Entry'!AB821="Cefalexin benzathine",0.36,IF('Data Entry'!AB821="Cloxacillin benzathine",0.43,IF('Data Entry'!AB821="Oxacillin benzathine",0.69,IF('Data Entry'!AB821="","","No aplica")))))))</f>
        <v/>
      </c>
      <c r="F818" s="65" t="str">
        <f>IF('Data Entry'!AG821="Benethamine benzylpenicillin",0.65,IF('Data Entry'!AG821="Benzathine benzylpenicillin",0.74,IF('Data Entry'!AG821="Cefapirin benzathine",0.41,IF('Data Entry'!AG821="Cefalexin benzathine",0.36,IF('Data Entry'!AG821="Cloxacillin benzathine",0.43,IF('Data Entry'!AG821="Oxacillin benzathine",0.69,IF('Data Entry'!AG821="","","No aplica")))))))</f>
        <v/>
      </c>
      <c r="G818" s="65" t="str">
        <f>IF('Data Entry'!AJ821="Benethamine benzylpenicillin",0.65,IF('Data Entry'!AJ821="Benzathine benzylpenicillin",0.74,IF('Data Entry'!AJ821="Cefapirin benzathine",0.41,IF('Data Entry'!AJ821="Cefalexin benzathine",0.36,IF('Data Entry'!AJ821="Cloxacillin benzathine",0.43,IF('Data Entry'!AJ821="Oxacillin benzathine",0.69,IF('Data Entry'!AJ821="","","No aplica")))))))</f>
        <v/>
      </c>
      <c r="H818" s="65" t="str">
        <f>IF('Data Entry'!AM821="Benethamine benzylpenicillin",0.65,IF('Data Entry'!AM821="Benzathine benzylpenicillin",0.74,IF('Data Entry'!AM821="Cefapirin benzathine",0.41,IF('Data Entry'!AM821="Cefalexin benzathine",0.36,IF('Data Entry'!AM821="Cloxacillin benzathine",0.43,IF('Data Entry'!AM821="Oxacillin benzathine",0.69,IF('Data Entry'!AM821="","","No aplica")))))))</f>
        <v/>
      </c>
    </row>
    <row r="819" spans="5:8">
      <c r="E819" s="65" t="str">
        <f>IF('Data Entry'!AB822="Benethamine benzylpenicillin",0.65,IF('Data Entry'!AB822="Benzathine benzylpenicillin",0.74,IF('Data Entry'!AB822="Cefapirin benzathine",0.41,IF('Data Entry'!AB822="Cefalexin benzathine",0.36,IF('Data Entry'!AB822="Cloxacillin benzathine",0.43,IF('Data Entry'!AB822="Oxacillin benzathine",0.69,IF('Data Entry'!AB822="","","No aplica")))))))</f>
        <v/>
      </c>
      <c r="F819" s="65" t="str">
        <f>IF('Data Entry'!AG822="Benethamine benzylpenicillin",0.65,IF('Data Entry'!AG822="Benzathine benzylpenicillin",0.74,IF('Data Entry'!AG822="Cefapirin benzathine",0.41,IF('Data Entry'!AG822="Cefalexin benzathine",0.36,IF('Data Entry'!AG822="Cloxacillin benzathine",0.43,IF('Data Entry'!AG822="Oxacillin benzathine",0.69,IF('Data Entry'!AG822="","","No aplica")))))))</f>
        <v/>
      </c>
      <c r="G819" s="65" t="str">
        <f>IF('Data Entry'!AJ822="Benethamine benzylpenicillin",0.65,IF('Data Entry'!AJ822="Benzathine benzylpenicillin",0.74,IF('Data Entry'!AJ822="Cefapirin benzathine",0.41,IF('Data Entry'!AJ822="Cefalexin benzathine",0.36,IF('Data Entry'!AJ822="Cloxacillin benzathine",0.43,IF('Data Entry'!AJ822="Oxacillin benzathine",0.69,IF('Data Entry'!AJ822="","","No aplica")))))))</f>
        <v/>
      </c>
      <c r="H819" s="65" t="str">
        <f>IF('Data Entry'!AM822="Benethamine benzylpenicillin",0.65,IF('Data Entry'!AM822="Benzathine benzylpenicillin",0.74,IF('Data Entry'!AM822="Cefapirin benzathine",0.41,IF('Data Entry'!AM822="Cefalexin benzathine",0.36,IF('Data Entry'!AM822="Cloxacillin benzathine",0.43,IF('Data Entry'!AM822="Oxacillin benzathine",0.69,IF('Data Entry'!AM822="","","No aplica")))))))</f>
        <v/>
      </c>
    </row>
    <row r="820" spans="5:8">
      <c r="E820" s="65" t="str">
        <f>IF('Data Entry'!AB823="Benethamine benzylpenicillin",0.65,IF('Data Entry'!AB823="Benzathine benzylpenicillin",0.74,IF('Data Entry'!AB823="Cefapirin benzathine",0.41,IF('Data Entry'!AB823="Cefalexin benzathine",0.36,IF('Data Entry'!AB823="Cloxacillin benzathine",0.43,IF('Data Entry'!AB823="Oxacillin benzathine",0.69,IF('Data Entry'!AB823="","","No aplica")))))))</f>
        <v/>
      </c>
      <c r="F820" s="65" t="str">
        <f>IF('Data Entry'!AG823="Benethamine benzylpenicillin",0.65,IF('Data Entry'!AG823="Benzathine benzylpenicillin",0.74,IF('Data Entry'!AG823="Cefapirin benzathine",0.41,IF('Data Entry'!AG823="Cefalexin benzathine",0.36,IF('Data Entry'!AG823="Cloxacillin benzathine",0.43,IF('Data Entry'!AG823="Oxacillin benzathine",0.69,IF('Data Entry'!AG823="","","No aplica")))))))</f>
        <v/>
      </c>
      <c r="G820" s="65" t="str">
        <f>IF('Data Entry'!AJ823="Benethamine benzylpenicillin",0.65,IF('Data Entry'!AJ823="Benzathine benzylpenicillin",0.74,IF('Data Entry'!AJ823="Cefapirin benzathine",0.41,IF('Data Entry'!AJ823="Cefalexin benzathine",0.36,IF('Data Entry'!AJ823="Cloxacillin benzathine",0.43,IF('Data Entry'!AJ823="Oxacillin benzathine",0.69,IF('Data Entry'!AJ823="","","No aplica")))))))</f>
        <v/>
      </c>
      <c r="H820" s="65" t="str">
        <f>IF('Data Entry'!AM823="Benethamine benzylpenicillin",0.65,IF('Data Entry'!AM823="Benzathine benzylpenicillin",0.74,IF('Data Entry'!AM823="Cefapirin benzathine",0.41,IF('Data Entry'!AM823="Cefalexin benzathine",0.36,IF('Data Entry'!AM823="Cloxacillin benzathine",0.43,IF('Data Entry'!AM823="Oxacillin benzathine",0.69,IF('Data Entry'!AM823="","","No aplica")))))))</f>
        <v/>
      </c>
    </row>
    <row r="821" spans="5:8">
      <c r="E821" s="65" t="str">
        <f>IF('Data Entry'!AB824="Benethamine benzylpenicillin",0.65,IF('Data Entry'!AB824="Benzathine benzylpenicillin",0.74,IF('Data Entry'!AB824="Cefapirin benzathine",0.41,IF('Data Entry'!AB824="Cefalexin benzathine",0.36,IF('Data Entry'!AB824="Cloxacillin benzathine",0.43,IF('Data Entry'!AB824="Oxacillin benzathine",0.69,IF('Data Entry'!AB824="","","No aplica")))))))</f>
        <v/>
      </c>
      <c r="F821" s="65" t="str">
        <f>IF('Data Entry'!AG824="Benethamine benzylpenicillin",0.65,IF('Data Entry'!AG824="Benzathine benzylpenicillin",0.74,IF('Data Entry'!AG824="Cefapirin benzathine",0.41,IF('Data Entry'!AG824="Cefalexin benzathine",0.36,IF('Data Entry'!AG824="Cloxacillin benzathine",0.43,IF('Data Entry'!AG824="Oxacillin benzathine",0.69,IF('Data Entry'!AG824="","","No aplica")))))))</f>
        <v/>
      </c>
      <c r="G821" s="65" t="str">
        <f>IF('Data Entry'!AJ824="Benethamine benzylpenicillin",0.65,IF('Data Entry'!AJ824="Benzathine benzylpenicillin",0.74,IF('Data Entry'!AJ824="Cefapirin benzathine",0.41,IF('Data Entry'!AJ824="Cefalexin benzathine",0.36,IF('Data Entry'!AJ824="Cloxacillin benzathine",0.43,IF('Data Entry'!AJ824="Oxacillin benzathine",0.69,IF('Data Entry'!AJ824="","","No aplica")))))))</f>
        <v/>
      </c>
      <c r="H821" s="65" t="str">
        <f>IF('Data Entry'!AM824="Benethamine benzylpenicillin",0.65,IF('Data Entry'!AM824="Benzathine benzylpenicillin",0.74,IF('Data Entry'!AM824="Cefapirin benzathine",0.41,IF('Data Entry'!AM824="Cefalexin benzathine",0.36,IF('Data Entry'!AM824="Cloxacillin benzathine",0.43,IF('Data Entry'!AM824="Oxacillin benzathine",0.69,IF('Data Entry'!AM824="","","No aplica")))))))</f>
        <v/>
      </c>
    </row>
    <row r="822" spans="5:8">
      <c r="E822" s="65" t="str">
        <f>IF('Data Entry'!AB825="Benethamine benzylpenicillin",0.65,IF('Data Entry'!AB825="Benzathine benzylpenicillin",0.74,IF('Data Entry'!AB825="Cefapirin benzathine",0.41,IF('Data Entry'!AB825="Cefalexin benzathine",0.36,IF('Data Entry'!AB825="Cloxacillin benzathine",0.43,IF('Data Entry'!AB825="Oxacillin benzathine",0.69,IF('Data Entry'!AB825="","","No aplica")))))))</f>
        <v/>
      </c>
      <c r="F822" s="65" t="str">
        <f>IF('Data Entry'!AG825="Benethamine benzylpenicillin",0.65,IF('Data Entry'!AG825="Benzathine benzylpenicillin",0.74,IF('Data Entry'!AG825="Cefapirin benzathine",0.41,IF('Data Entry'!AG825="Cefalexin benzathine",0.36,IF('Data Entry'!AG825="Cloxacillin benzathine",0.43,IF('Data Entry'!AG825="Oxacillin benzathine",0.69,IF('Data Entry'!AG825="","","No aplica")))))))</f>
        <v/>
      </c>
      <c r="G822" s="65" t="str">
        <f>IF('Data Entry'!AJ825="Benethamine benzylpenicillin",0.65,IF('Data Entry'!AJ825="Benzathine benzylpenicillin",0.74,IF('Data Entry'!AJ825="Cefapirin benzathine",0.41,IF('Data Entry'!AJ825="Cefalexin benzathine",0.36,IF('Data Entry'!AJ825="Cloxacillin benzathine",0.43,IF('Data Entry'!AJ825="Oxacillin benzathine",0.69,IF('Data Entry'!AJ825="","","No aplica")))))))</f>
        <v/>
      </c>
      <c r="H822" s="65" t="str">
        <f>IF('Data Entry'!AM825="Benethamine benzylpenicillin",0.65,IF('Data Entry'!AM825="Benzathine benzylpenicillin",0.74,IF('Data Entry'!AM825="Cefapirin benzathine",0.41,IF('Data Entry'!AM825="Cefalexin benzathine",0.36,IF('Data Entry'!AM825="Cloxacillin benzathine",0.43,IF('Data Entry'!AM825="Oxacillin benzathine",0.69,IF('Data Entry'!AM825="","","No aplica")))))))</f>
        <v/>
      </c>
    </row>
    <row r="823" spans="5:8">
      <c r="E823" s="65" t="str">
        <f>IF('Data Entry'!AB826="Benethamine benzylpenicillin",0.65,IF('Data Entry'!AB826="Benzathine benzylpenicillin",0.74,IF('Data Entry'!AB826="Cefapirin benzathine",0.41,IF('Data Entry'!AB826="Cefalexin benzathine",0.36,IF('Data Entry'!AB826="Cloxacillin benzathine",0.43,IF('Data Entry'!AB826="Oxacillin benzathine",0.69,IF('Data Entry'!AB826="","","No aplica")))))))</f>
        <v/>
      </c>
      <c r="F823" s="65" t="str">
        <f>IF('Data Entry'!AG826="Benethamine benzylpenicillin",0.65,IF('Data Entry'!AG826="Benzathine benzylpenicillin",0.74,IF('Data Entry'!AG826="Cefapirin benzathine",0.41,IF('Data Entry'!AG826="Cefalexin benzathine",0.36,IF('Data Entry'!AG826="Cloxacillin benzathine",0.43,IF('Data Entry'!AG826="Oxacillin benzathine",0.69,IF('Data Entry'!AG826="","","No aplica")))))))</f>
        <v/>
      </c>
      <c r="G823" s="65" t="str">
        <f>IF('Data Entry'!AJ826="Benethamine benzylpenicillin",0.65,IF('Data Entry'!AJ826="Benzathine benzylpenicillin",0.74,IF('Data Entry'!AJ826="Cefapirin benzathine",0.41,IF('Data Entry'!AJ826="Cefalexin benzathine",0.36,IF('Data Entry'!AJ826="Cloxacillin benzathine",0.43,IF('Data Entry'!AJ826="Oxacillin benzathine",0.69,IF('Data Entry'!AJ826="","","No aplica")))))))</f>
        <v/>
      </c>
      <c r="H823" s="65" t="str">
        <f>IF('Data Entry'!AM826="Benethamine benzylpenicillin",0.65,IF('Data Entry'!AM826="Benzathine benzylpenicillin",0.74,IF('Data Entry'!AM826="Cefapirin benzathine",0.41,IF('Data Entry'!AM826="Cefalexin benzathine",0.36,IF('Data Entry'!AM826="Cloxacillin benzathine",0.43,IF('Data Entry'!AM826="Oxacillin benzathine",0.69,IF('Data Entry'!AM826="","","No aplica")))))))</f>
        <v/>
      </c>
    </row>
    <row r="824" spans="5:8">
      <c r="E824" s="65" t="str">
        <f>IF('Data Entry'!AB827="Benethamine benzylpenicillin",0.65,IF('Data Entry'!AB827="Benzathine benzylpenicillin",0.74,IF('Data Entry'!AB827="Cefapirin benzathine",0.41,IF('Data Entry'!AB827="Cefalexin benzathine",0.36,IF('Data Entry'!AB827="Cloxacillin benzathine",0.43,IF('Data Entry'!AB827="Oxacillin benzathine",0.69,IF('Data Entry'!AB827="","","No aplica")))))))</f>
        <v/>
      </c>
      <c r="F824" s="65" t="str">
        <f>IF('Data Entry'!AG827="Benethamine benzylpenicillin",0.65,IF('Data Entry'!AG827="Benzathine benzylpenicillin",0.74,IF('Data Entry'!AG827="Cefapirin benzathine",0.41,IF('Data Entry'!AG827="Cefalexin benzathine",0.36,IF('Data Entry'!AG827="Cloxacillin benzathine",0.43,IF('Data Entry'!AG827="Oxacillin benzathine",0.69,IF('Data Entry'!AG827="","","No aplica")))))))</f>
        <v/>
      </c>
      <c r="G824" s="65" t="str">
        <f>IF('Data Entry'!AJ827="Benethamine benzylpenicillin",0.65,IF('Data Entry'!AJ827="Benzathine benzylpenicillin",0.74,IF('Data Entry'!AJ827="Cefapirin benzathine",0.41,IF('Data Entry'!AJ827="Cefalexin benzathine",0.36,IF('Data Entry'!AJ827="Cloxacillin benzathine",0.43,IF('Data Entry'!AJ827="Oxacillin benzathine",0.69,IF('Data Entry'!AJ827="","","No aplica")))))))</f>
        <v/>
      </c>
      <c r="H824" s="65" t="str">
        <f>IF('Data Entry'!AM827="Benethamine benzylpenicillin",0.65,IF('Data Entry'!AM827="Benzathine benzylpenicillin",0.74,IF('Data Entry'!AM827="Cefapirin benzathine",0.41,IF('Data Entry'!AM827="Cefalexin benzathine",0.36,IF('Data Entry'!AM827="Cloxacillin benzathine",0.43,IF('Data Entry'!AM827="Oxacillin benzathine",0.69,IF('Data Entry'!AM827="","","No aplica")))))))</f>
        <v/>
      </c>
    </row>
    <row r="825" spans="5:8">
      <c r="E825" s="65" t="str">
        <f>IF('Data Entry'!AB828="Benethamine benzylpenicillin",0.65,IF('Data Entry'!AB828="Benzathine benzylpenicillin",0.74,IF('Data Entry'!AB828="Cefapirin benzathine",0.41,IF('Data Entry'!AB828="Cefalexin benzathine",0.36,IF('Data Entry'!AB828="Cloxacillin benzathine",0.43,IF('Data Entry'!AB828="Oxacillin benzathine",0.69,IF('Data Entry'!AB828="","","No aplica")))))))</f>
        <v/>
      </c>
      <c r="F825" s="65" t="str">
        <f>IF('Data Entry'!AG828="Benethamine benzylpenicillin",0.65,IF('Data Entry'!AG828="Benzathine benzylpenicillin",0.74,IF('Data Entry'!AG828="Cefapirin benzathine",0.41,IF('Data Entry'!AG828="Cefalexin benzathine",0.36,IF('Data Entry'!AG828="Cloxacillin benzathine",0.43,IF('Data Entry'!AG828="Oxacillin benzathine",0.69,IF('Data Entry'!AG828="","","No aplica")))))))</f>
        <v/>
      </c>
      <c r="G825" s="65" t="str">
        <f>IF('Data Entry'!AJ828="Benethamine benzylpenicillin",0.65,IF('Data Entry'!AJ828="Benzathine benzylpenicillin",0.74,IF('Data Entry'!AJ828="Cefapirin benzathine",0.41,IF('Data Entry'!AJ828="Cefalexin benzathine",0.36,IF('Data Entry'!AJ828="Cloxacillin benzathine",0.43,IF('Data Entry'!AJ828="Oxacillin benzathine",0.69,IF('Data Entry'!AJ828="","","No aplica")))))))</f>
        <v/>
      </c>
      <c r="H825" s="65" t="str">
        <f>IF('Data Entry'!AM828="Benethamine benzylpenicillin",0.65,IF('Data Entry'!AM828="Benzathine benzylpenicillin",0.74,IF('Data Entry'!AM828="Cefapirin benzathine",0.41,IF('Data Entry'!AM828="Cefalexin benzathine",0.36,IF('Data Entry'!AM828="Cloxacillin benzathine",0.43,IF('Data Entry'!AM828="Oxacillin benzathine",0.69,IF('Data Entry'!AM828="","","No aplica")))))))</f>
        <v/>
      </c>
    </row>
    <row r="826" spans="5:8">
      <c r="E826" s="65" t="str">
        <f>IF('Data Entry'!AB829="Benethamine benzylpenicillin",0.65,IF('Data Entry'!AB829="Benzathine benzylpenicillin",0.74,IF('Data Entry'!AB829="Cefapirin benzathine",0.41,IF('Data Entry'!AB829="Cefalexin benzathine",0.36,IF('Data Entry'!AB829="Cloxacillin benzathine",0.43,IF('Data Entry'!AB829="Oxacillin benzathine",0.69,IF('Data Entry'!AB829="","","No aplica")))))))</f>
        <v/>
      </c>
      <c r="F826" s="65" t="str">
        <f>IF('Data Entry'!AG829="Benethamine benzylpenicillin",0.65,IF('Data Entry'!AG829="Benzathine benzylpenicillin",0.74,IF('Data Entry'!AG829="Cefapirin benzathine",0.41,IF('Data Entry'!AG829="Cefalexin benzathine",0.36,IF('Data Entry'!AG829="Cloxacillin benzathine",0.43,IF('Data Entry'!AG829="Oxacillin benzathine",0.69,IF('Data Entry'!AG829="","","No aplica")))))))</f>
        <v/>
      </c>
      <c r="G826" s="65" t="str">
        <f>IF('Data Entry'!AJ829="Benethamine benzylpenicillin",0.65,IF('Data Entry'!AJ829="Benzathine benzylpenicillin",0.74,IF('Data Entry'!AJ829="Cefapirin benzathine",0.41,IF('Data Entry'!AJ829="Cefalexin benzathine",0.36,IF('Data Entry'!AJ829="Cloxacillin benzathine",0.43,IF('Data Entry'!AJ829="Oxacillin benzathine",0.69,IF('Data Entry'!AJ829="","","No aplica")))))))</f>
        <v/>
      </c>
      <c r="H826" s="65" t="str">
        <f>IF('Data Entry'!AM829="Benethamine benzylpenicillin",0.65,IF('Data Entry'!AM829="Benzathine benzylpenicillin",0.74,IF('Data Entry'!AM829="Cefapirin benzathine",0.41,IF('Data Entry'!AM829="Cefalexin benzathine",0.36,IF('Data Entry'!AM829="Cloxacillin benzathine",0.43,IF('Data Entry'!AM829="Oxacillin benzathine",0.69,IF('Data Entry'!AM829="","","No aplica")))))))</f>
        <v/>
      </c>
    </row>
    <row r="827" spans="5:8">
      <c r="E827" s="65" t="str">
        <f>IF('Data Entry'!AB830="Benethamine benzylpenicillin",0.65,IF('Data Entry'!AB830="Benzathine benzylpenicillin",0.74,IF('Data Entry'!AB830="Cefapirin benzathine",0.41,IF('Data Entry'!AB830="Cefalexin benzathine",0.36,IF('Data Entry'!AB830="Cloxacillin benzathine",0.43,IF('Data Entry'!AB830="Oxacillin benzathine",0.69,IF('Data Entry'!AB830="","","No aplica")))))))</f>
        <v/>
      </c>
      <c r="F827" s="65" t="str">
        <f>IF('Data Entry'!AG830="Benethamine benzylpenicillin",0.65,IF('Data Entry'!AG830="Benzathine benzylpenicillin",0.74,IF('Data Entry'!AG830="Cefapirin benzathine",0.41,IF('Data Entry'!AG830="Cefalexin benzathine",0.36,IF('Data Entry'!AG830="Cloxacillin benzathine",0.43,IF('Data Entry'!AG830="Oxacillin benzathine",0.69,IF('Data Entry'!AG830="","","No aplica")))))))</f>
        <v/>
      </c>
      <c r="G827" s="65" t="str">
        <f>IF('Data Entry'!AJ830="Benethamine benzylpenicillin",0.65,IF('Data Entry'!AJ830="Benzathine benzylpenicillin",0.74,IF('Data Entry'!AJ830="Cefapirin benzathine",0.41,IF('Data Entry'!AJ830="Cefalexin benzathine",0.36,IF('Data Entry'!AJ830="Cloxacillin benzathine",0.43,IF('Data Entry'!AJ830="Oxacillin benzathine",0.69,IF('Data Entry'!AJ830="","","No aplica")))))))</f>
        <v/>
      </c>
      <c r="H827" s="65" t="str">
        <f>IF('Data Entry'!AM830="Benethamine benzylpenicillin",0.65,IF('Data Entry'!AM830="Benzathine benzylpenicillin",0.74,IF('Data Entry'!AM830="Cefapirin benzathine",0.41,IF('Data Entry'!AM830="Cefalexin benzathine",0.36,IF('Data Entry'!AM830="Cloxacillin benzathine",0.43,IF('Data Entry'!AM830="Oxacillin benzathine",0.69,IF('Data Entry'!AM830="","","No aplica")))))))</f>
        <v/>
      </c>
    </row>
    <row r="828" spans="5:8">
      <c r="E828" s="65" t="str">
        <f>IF('Data Entry'!AB831="Benethamine benzylpenicillin",0.65,IF('Data Entry'!AB831="Benzathine benzylpenicillin",0.74,IF('Data Entry'!AB831="Cefapirin benzathine",0.41,IF('Data Entry'!AB831="Cefalexin benzathine",0.36,IF('Data Entry'!AB831="Cloxacillin benzathine",0.43,IF('Data Entry'!AB831="Oxacillin benzathine",0.69,IF('Data Entry'!AB831="","","No aplica")))))))</f>
        <v/>
      </c>
      <c r="F828" s="65" t="str">
        <f>IF('Data Entry'!AG831="Benethamine benzylpenicillin",0.65,IF('Data Entry'!AG831="Benzathine benzylpenicillin",0.74,IF('Data Entry'!AG831="Cefapirin benzathine",0.41,IF('Data Entry'!AG831="Cefalexin benzathine",0.36,IF('Data Entry'!AG831="Cloxacillin benzathine",0.43,IF('Data Entry'!AG831="Oxacillin benzathine",0.69,IF('Data Entry'!AG831="","","No aplica")))))))</f>
        <v/>
      </c>
      <c r="G828" s="65" t="str">
        <f>IF('Data Entry'!AJ831="Benethamine benzylpenicillin",0.65,IF('Data Entry'!AJ831="Benzathine benzylpenicillin",0.74,IF('Data Entry'!AJ831="Cefapirin benzathine",0.41,IF('Data Entry'!AJ831="Cefalexin benzathine",0.36,IF('Data Entry'!AJ831="Cloxacillin benzathine",0.43,IF('Data Entry'!AJ831="Oxacillin benzathine",0.69,IF('Data Entry'!AJ831="","","No aplica")))))))</f>
        <v/>
      </c>
      <c r="H828" s="65" t="str">
        <f>IF('Data Entry'!AM831="Benethamine benzylpenicillin",0.65,IF('Data Entry'!AM831="Benzathine benzylpenicillin",0.74,IF('Data Entry'!AM831="Cefapirin benzathine",0.41,IF('Data Entry'!AM831="Cefalexin benzathine",0.36,IF('Data Entry'!AM831="Cloxacillin benzathine",0.43,IF('Data Entry'!AM831="Oxacillin benzathine",0.69,IF('Data Entry'!AM831="","","No aplica")))))))</f>
        <v/>
      </c>
    </row>
    <row r="829" spans="5:8">
      <c r="E829" s="65" t="str">
        <f>IF('Data Entry'!AB832="Benethamine benzylpenicillin",0.65,IF('Data Entry'!AB832="Benzathine benzylpenicillin",0.74,IF('Data Entry'!AB832="Cefapirin benzathine",0.41,IF('Data Entry'!AB832="Cefalexin benzathine",0.36,IF('Data Entry'!AB832="Cloxacillin benzathine",0.43,IF('Data Entry'!AB832="Oxacillin benzathine",0.69,IF('Data Entry'!AB832="","","No aplica")))))))</f>
        <v/>
      </c>
      <c r="F829" s="65" t="str">
        <f>IF('Data Entry'!AG832="Benethamine benzylpenicillin",0.65,IF('Data Entry'!AG832="Benzathine benzylpenicillin",0.74,IF('Data Entry'!AG832="Cefapirin benzathine",0.41,IF('Data Entry'!AG832="Cefalexin benzathine",0.36,IF('Data Entry'!AG832="Cloxacillin benzathine",0.43,IF('Data Entry'!AG832="Oxacillin benzathine",0.69,IF('Data Entry'!AG832="","","No aplica")))))))</f>
        <v/>
      </c>
      <c r="G829" s="65" t="str">
        <f>IF('Data Entry'!AJ832="Benethamine benzylpenicillin",0.65,IF('Data Entry'!AJ832="Benzathine benzylpenicillin",0.74,IF('Data Entry'!AJ832="Cefapirin benzathine",0.41,IF('Data Entry'!AJ832="Cefalexin benzathine",0.36,IF('Data Entry'!AJ832="Cloxacillin benzathine",0.43,IF('Data Entry'!AJ832="Oxacillin benzathine",0.69,IF('Data Entry'!AJ832="","","No aplica")))))))</f>
        <v/>
      </c>
      <c r="H829" s="65" t="str">
        <f>IF('Data Entry'!AM832="Benethamine benzylpenicillin",0.65,IF('Data Entry'!AM832="Benzathine benzylpenicillin",0.74,IF('Data Entry'!AM832="Cefapirin benzathine",0.41,IF('Data Entry'!AM832="Cefalexin benzathine",0.36,IF('Data Entry'!AM832="Cloxacillin benzathine",0.43,IF('Data Entry'!AM832="Oxacillin benzathine",0.69,IF('Data Entry'!AM832="","","No aplica")))))))</f>
        <v/>
      </c>
    </row>
    <row r="830" spans="5:8">
      <c r="E830" s="65" t="str">
        <f>IF('Data Entry'!AB833="Benethamine benzylpenicillin",0.65,IF('Data Entry'!AB833="Benzathine benzylpenicillin",0.74,IF('Data Entry'!AB833="Cefapirin benzathine",0.41,IF('Data Entry'!AB833="Cefalexin benzathine",0.36,IF('Data Entry'!AB833="Cloxacillin benzathine",0.43,IF('Data Entry'!AB833="Oxacillin benzathine",0.69,IF('Data Entry'!AB833="","","No aplica")))))))</f>
        <v/>
      </c>
      <c r="F830" s="65" t="str">
        <f>IF('Data Entry'!AG833="Benethamine benzylpenicillin",0.65,IF('Data Entry'!AG833="Benzathine benzylpenicillin",0.74,IF('Data Entry'!AG833="Cefapirin benzathine",0.41,IF('Data Entry'!AG833="Cefalexin benzathine",0.36,IF('Data Entry'!AG833="Cloxacillin benzathine",0.43,IF('Data Entry'!AG833="Oxacillin benzathine",0.69,IF('Data Entry'!AG833="","","No aplica")))))))</f>
        <v/>
      </c>
      <c r="G830" s="65" t="str">
        <f>IF('Data Entry'!AJ833="Benethamine benzylpenicillin",0.65,IF('Data Entry'!AJ833="Benzathine benzylpenicillin",0.74,IF('Data Entry'!AJ833="Cefapirin benzathine",0.41,IF('Data Entry'!AJ833="Cefalexin benzathine",0.36,IF('Data Entry'!AJ833="Cloxacillin benzathine",0.43,IF('Data Entry'!AJ833="Oxacillin benzathine",0.69,IF('Data Entry'!AJ833="","","No aplica")))))))</f>
        <v/>
      </c>
      <c r="H830" s="65" t="str">
        <f>IF('Data Entry'!AM833="Benethamine benzylpenicillin",0.65,IF('Data Entry'!AM833="Benzathine benzylpenicillin",0.74,IF('Data Entry'!AM833="Cefapirin benzathine",0.41,IF('Data Entry'!AM833="Cefalexin benzathine",0.36,IF('Data Entry'!AM833="Cloxacillin benzathine",0.43,IF('Data Entry'!AM833="Oxacillin benzathine",0.69,IF('Data Entry'!AM833="","","No aplica")))))))</f>
        <v/>
      </c>
    </row>
    <row r="831" spans="5:8">
      <c r="E831" s="65" t="str">
        <f>IF('Data Entry'!AB834="Benethamine benzylpenicillin",0.65,IF('Data Entry'!AB834="Benzathine benzylpenicillin",0.74,IF('Data Entry'!AB834="Cefapirin benzathine",0.41,IF('Data Entry'!AB834="Cefalexin benzathine",0.36,IF('Data Entry'!AB834="Cloxacillin benzathine",0.43,IF('Data Entry'!AB834="Oxacillin benzathine",0.69,IF('Data Entry'!AB834="","","No aplica")))))))</f>
        <v/>
      </c>
      <c r="F831" s="65" t="str">
        <f>IF('Data Entry'!AG834="Benethamine benzylpenicillin",0.65,IF('Data Entry'!AG834="Benzathine benzylpenicillin",0.74,IF('Data Entry'!AG834="Cefapirin benzathine",0.41,IF('Data Entry'!AG834="Cefalexin benzathine",0.36,IF('Data Entry'!AG834="Cloxacillin benzathine",0.43,IF('Data Entry'!AG834="Oxacillin benzathine",0.69,IF('Data Entry'!AG834="","","No aplica")))))))</f>
        <v/>
      </c>
      <c r="G831" s="65" t="str">
        <f>IF('Data Entry'!AJ834="Benethamine benzylpenicillin",0.65,IF('Data Entry'!AJ834="Benzathine benzylpenicillin",0.74,IF('Data Entry'!AJ834="Cefapirin benzathine",0.41,IF('Data Entry'!AJ834="Cefalexin benzathine",0.36,IF('Data Entry'!AJ834="Cloxacillin benzathine",0.43,IF('Data Entry'!AJ834="Oxacillin benzathine",0.69,IF('Data Entry'!AJ834="","","No aplica")))))))</f>
        <v/>
      </c>
      <c r="H831" s="65" t="str">
        <f>IF('Data Entry'!AM834="Benethamine benzylpenicillin",0.65,IF('Data Entry'!AM834="Benzathine benzylpenicillin",0.74,IF('Data Entry'!AM834="Cefapirin benzathine",0.41,IF('Data Entry'!AM834="Cefalexin benzathine",0.36,IF('Data Entry'!AM834="Cloxacillin benzathine",0.43,IF('Data Entry'!AM834="Oxacillin benzathine",0.69,IF('Data Entry'!AM834="","","No aplica")))))))</f>
        <v/>
      </c>
    </row>
    <row r="832" spans="5:8">
      <c r="E832" s="65" t="str">
        <f>IF('Data Entry'!AB835="Benethamine benzylpenicillin",0.65,IF('Data Entry'!AB835="Benzathine benzylpenicillin",0.74,IF('Data Entry'!AB835="Cefapirin benzathine",0.41,IF('Data Entry'!AB835="Cefalexin benzathine",0.36,IF('Data Entry'!AB835="Cloxacillin benzathine",0.43,IF('Data Entry'!AB835="Oxacillin benzathine",0.69,IF('Data Entry'!AB835="","","No aplica")))))))</f>
        <v/>
      </c>
      <c r="F832" s="65" t="str">
        <f>IF('Data Entry'!AG835="Benethamine benzylpenicillin",0.65,IF('Data Entry'!AG835="Benzathine benzylpenicillin",0.74,IF('Data Entry'!AG835="Cefapirin benzathine",0.41,IF('Data Entry'!AG835="Cefalexin benzathine",0.36,IF('Data Entry'!AG835="Cloxacillin benzathine",0.43,IF('Data Entry'!AG835="Oxacillin benzathine",0.69,IF('Data Entry'!AG835="","","No aplica")))))))</f>
        <v/>
      </c>
      <c r="G832" s="65" t="str">
        <f>IF('Data Entry'!AJ835="Benethamine benzylpenicillin",0.65,IF('Data Entry'!AJ835="Benzathine benzylpenicillin",0.74,IF('Data Entry'!AJ835="Cefapirin benzathine",0.41,IF('Data Entry'!AJ835="Cefalexin benzathine",0.36,IF('Data Entry'!AJ835="Cloxacillin benzathine",0.43,IF('Data Entry'!AJ835="Oxacillin benzathine",0.69,IF('Data Entry'!AJ835="","","No aplica")))))))</f>
        <v/>
      </c>
      <c r="H832" s="65" t="str">
        <f>IF('Data Entry'!AM835="Benethamine benzylpenicillin",0.65,IF('Data Entry'!AM835="Benzathine benzylpenicillin",0.74,IF('Data Entry'!AM835="Cefapirin benzathine",0.41,IF('Data Entry'!AM835="Cefalexin benzathine",0.36,IF('Data Entry'!AM835="Cloxacillin benzathine",0.43,IF('Data Entry'!AM835="Oxacillin benzathine",0.69,IF('Data Entry'!AM835="","","No aplica")))))))</f>
        <v/>
      </c>
    </row>
    <row r="833" spans="5:8">
      <c r="E833" s="65" t="str">
        <f>IF('Data Entry'!AB836="Benethamine benzylpenicillin",0.65,IF('Data Entry'!AB836="Benzathine benzylpenicillin",0.74,IF('Data Entry'!AB836="Cefapirin benzathine",0.41,IF('Data Entry'!AB836="Cefalexin benzathine",0.36,IF('Data Entry'!AB836="Cloxacillin benzathine",0.43,IF('Data Entry'!AB836="Oxacillin benzathine",0.69,IF('Data Entry'!AB836="","","No aplica")))))))</f>
        <v/>
      </c>
      <c r="F833" s="65" t="str">
        <f>IF('Data Entry'!AG836="Benethamine benzylpenicillin",0.65,IF('Data Entry'!AG836="Benzathine benzylpenicillin",0.74,IF('Data Entry'!AG836="Cefapirin benzathine",0.41,IF('Data Entry'!AG836="Cefalexin benzathine",0.36,IF('Data Entry'!AG836="Cloxacillin benzathine",0.43,IF('Data Entry'!AG836="Oxacillin benzathine",0.69,IF('Data Entry'!AG836="","","No aplica")))))))</f>
        <v/>
      </c>
      <c r="G833" s="65" t="str">
        <f>IF('Data Entry'!AJ836="Benethamine benzylpenicillin",0.65,IF('Data Entry'!AJ836="Benzathine benzylpenicillin",0.74,IF('Data Entry'!AJ836="Cefapirin benzathine",0.41,IF('Data Entry'!AJ836="Cefalexin benzathine",0.36,IF('Data Entry'!AJ836="Cloxacillin benzathine",0.43,IF('Data Entry'!AJ836="Oxacillin benzathine",0.69,IF('Data Entry'!AJ836="","","No aplica")))))))</f>
        <v/>
      </c>
      <c r="H833" s="65" t="str">
        <f>IF('Data Entry'!AM836="Benethamine benzylpenicillin",0.65,IF('Data Entry'!AM836="Benzathine benzylpenicillin",0.74,IF('Data Entry'!AM836="Cefapirin benzathine",0.41,IF('Data Entry'!AM836="Cefalexin benzathine",0.36,IF('Data Entry'!AM836="Cloxacillin benzathine",0.43,IF('Data Entry'!AM836="Oxacillin benzathine",0.69,IF('Data Entry'!AM836="","","No aplica")))))))</f>
        <v/>
      </c>
    </row>
    <row r="834" spans="5:8">
      <c r="E834" s="65" t="str">
        <f>IF('Data Entry'!AB837="Benethamine benzylpenicillin",0.65,IF('Data Entry'!AB837="Benzathine benzylpenicillin",0.74,IF('Data Entry'!AB837="Cefapirin benzathine",0.41,IF('Data Entry'!AB837="Cefalexin benzathine",0.36,IF('Data Entry'!AB837="Cloxacillin benzathine",0.43,IF('Data Entry'!AB837="Oxacillin benzathine",0.69,IF('Data Entry'!AB837="","","No aplica")))))))</f>
        <v/>
      </c>
      <c r="F834" s="65" t="str">
        <f>IF('Data Entry'!AG837="Benethamine benzylpenicillin",0.65,IF('Data Entry'!AG837="Benzathine benzylpenicillin",0.74,IF('Data Entry'!AG837="Cefapirin benzathine",0.41,IF('Data Entry'!AG837="Cefalexin benzathine",0.36,IF('Data Entry'!AG837="Cloxacillin benzathine",0.43,IF('Data Entry'!AG837="Oxacillin benzathine",0.69,IF('Data Entry'!AG837="","","No aplica")))))))</f>
        <v/>
      </c>
      <c r="G834" s="65" t="str">
        <f>IF('Data Entry'!AJ837="Benethamine benzylpenicillin",0.65,IF('Data Entry'!AJ837="Benzathine benzylpenicillin",0.74,IF('Data Entry'!AJ837="Cefapirin benzathine",0.41,IF('Data Entry'!AJ837="Cefalexin benzathine",0.36,IF('Data Entry'!AJ837="Cloxacillin benzathine",0.43,IF('Data Entry'!AJ837="Oxacillin benzathine",0.69,IF('Data Entry'!AJ837="","","No aplica")))))))</f>
        <v/>
      </c>
      <c r="H834" s="65" t="str">
        <f>IF('Data Entry'!AM837="Benethamine benzylpenicillin",0.65,IF('Data Entry'!AM837="Benzathine benzylpenicillin",0.74,IF('Data Entry'!AM837="Cefapirin benzathine",0.41,IF('Data Entry'!AM837="Cefalexin benzathine",0.36,IF('Data Entry'!AM837="Cloxacillin benzathine",0.43,IF('Data Entry'!AM837="Oxacillin benzathine",0.69,IF('Data Entry'!AM837="","","No aplica")))))))</f>
        <v/>
      </c>
    </row>
    <row r="835" spans="5:8">
      <c r="E835" s="65" t="str">
        <f>IF('Data Entry'!AB838="Benethamine benzylpenicillin",0.65,IF('Data Entry'!AB838="Benzathine benzylpenicillin",0.74,IF('Data Entry'!AB838="Cefapirin benzathine",0.41,IF('Data Entry'!AB838="Cefalexin benzathine",0.36,IF('Data Entry'!AB838="Cloxacillin benzathine",0.43,IF('Data Entry'!AB838="Oxacillin benzathine",0.69,IF('Data Entry'!AB838="","","No aplica")))))))</f>
        <v/>
      </c>
      <c r="F835" s="65" t="str">
        <f>IF('Data Entry'!AG838="Benethamine benzylpenicillin",0.65,IF('Data Entry'!AG838="Benzathine benzylpenicillin",0.74,IF('Data Entry'!AG838="Cefapirin benzathine",0.41,IF('Data Entry'!AG838="Cefalexin benzathine",0.36,IF('Data Entry'!AG838="Cloxacillin benzathine",0.43,IF('Data Entry'!AG838="Oxacillin benzathine",0.69,IF('Data Entry'!AG838="","","No aplica")))))))</f>
        <v/>
      </c>
      <c r="G835" s="65" t="str">
        <f>IF('Data Entry'!AJ838="Benethamine benzylpenicillin",0.65,IF('Data Entry'!AJ838="Benzathine benzylpenicillin",0.74,IF('Data Entry'!AJ838="Cefapirin benzathine",0.41,IF('Data Entry'!AJ838="Cefalexin benzathine",0.36,IF('Data Entry'!AJ838="Cloxacillin benzathine",0.43,IF('Data Entry'!AJ838="Oxacillin benzathine",0.69,IF('Data Entry'!AJ838="","","No aplica")))))))</f>
        <v/>
      </c>
      <c r="H835" s="65" t="str">
        <f>IF('Data Entry'!AM838="Benethamine benzylpenicillin",0.65,IF('Data Entry'!AM838="Benzathine benzylpenicillin",0.74,IF('Data Entry'!AM838="Cefapirin benzathine",0.41,IF('Data Entry'!AM838="Cefalexin benzathine",0.36,IF('Data Entry'!AM838="Cloxacillin benzathine",0.43,IF('Data Entry'!AM838="Oxacillin benzathine",0.69,IF('Data Entry'!AM838="","","No aplica")))))))</f>
        <v/>
      </c>
    </row>
    <row r="836" spans="5:8">
      <c r="E836" s="65" t="str">
        <f>IF('Data Entry'!AB839="Benethamine benzylpenicillin",0.65,IF('Data Entry'!AB839="Benzathine benzylpenicillin",0.74,IF('Data Entry'!AB839="Cefapirin benzathine",0.41,IF('Data Entry'!AB839="Cefalexin benzathine",0.36,IF('Data Entry'!AB839="Cloxacillin benzathine",0.43,IF('Data Entry'!AB839="Oxacillin benzathine",0.69,IF('Data Entry'!AB839="","","No aplica")))))))</f>
        <v/>
      </c>
      <c r="F836" s="65" t="str">
        <f>IF('Data Entry'!AG839="Benethamine benzylpenicillin",0.65,IF('Data Entry'!AG839="Benzathine benzylpenicillin",0.74,IF('Data Entry'!AG839="Cefapirin benzathine",0.41,IF('Data Entry'!AG839="Cefalexin benzathine",0.36,IF('Data Entry'!AG839="Cloxacillin benzathine",0.43,IF('Data Entry'!AG839="Oxacillin benzathine",0.69,IF('Data Entry'!AG839="","","No aplica")))))))</f>
        <v/>
      </c>
      <c r="G836" s="65" t="str">
        <f>IF('Data Entry'!AJ839="Benethamine benzylpenicillin",0.65,IF('Data Entry'!AJ839="Benzathine benzylpenicillin",0.74,IF('Data Entry'!AJ839="Cefapirin benzathine",0.41,IF('Data Entry'!AJ839="Cefalexin benzathine",0.36,IF('Data Entry'!AJ839="Cloxacillin benzathine",0.43,IF('Data Entry'!AJ839="Oxacillin benzathine",0.69,IF('Data Entry'!AJ839="","","No aplica")))))))</f>
        <v/>
      </c>
      <c r="H836" s="65" t="str">
        <f>IF('Data Entry'!AM839="Benethamine benzylpenicillin",0.65,IF('Data Entry'!AM839="Benzathine benzylpenicillin",0.74,IF('Data Entry'!AM839="Cefapirin benzathine",0.41,IF('Data Entry'!AM839="Cefalexin benzathine",0.36,IF('Data Entry'!AM839="Cloxacillin benzathine",0.43,IF('Data Entry'!AM839="Oxacillin benzathine",0.69,IF('Data Entry'!AM839="","","No aplica")))))))</f>
        <v/>
      </c>
    </row>
    <row r="837" spans="5:8">
      <c r="E837" s="65" t="str">
        <f>IF('Data Entry'!AB840="Benethamine benzylpenicillin",0.65,IF('Data Entry'!AB840="Benzathine benzylpenicillin",0.74,IF('Data Entry'!AB840="Cefapirin benzathine",0.41,IF('Data Entry'!AB840="Cefalexin benzathine",0.36,IF('Data Entry'!AB840="Cloxacillin benzathine",0.43,IF('Data Entry'!AB840="Oxacillin benzathine",0.69,IF('Data Entry'!AB840="","","No aplica")))))))</f>
        <v/>
      </c>
      <c r="F837" s="65" t="str">
        <f>IF('Data Entry'!AG840="Benethamine benzylpenicillin",0.65,IF('Data Entry'!AG840="Benzathine benzylpenicillin",0.74,IF('Data Entry'!AG840="Cefapirin benzathine",0.41,IF('Data Entry'!AG840="Cefalexin benzathine",0.36,IF('Data Entry'!AG840="Cloxacillin benzathine",0.43,IF('Data Entry'!AG840="Oxacillin benzathine",0.69,IF('Data Entry'!AG840="","","No aplica")))))))</f>
        <v/>
      </c>
      <c r="G837" s="65" t="str">
        <f>IF('Data Entry'!AJ840="Benethamine benzylpenicillin",0.65,IF('Data Entry'!AJ840="Benzathine benzylpenicillin",0.74,IF('Data Entry'!AJ840="Cefapirin benzathine",0.41,IF('Data Entry'!AJ840="Cefalexin benzathine",0.36,IF('Data Entry'!AJ840="Cloxacillin benzathine",0.43,IF('Data Entry'!AJ840="Oxacillin benzathine",0.69,IF('Data Entry'!AJ840="","","No aplica")))))))</f>
        <v/>
      </c>
      <c r="H837" s="65" t="str">
        <f>IF('Data Entry'!AM840="Benethamine benzylpenicillin",0.65,IF('Data Entry'!AM840="Benzathine benzylpenicillin",0.74,IF('Data Entry'!AM840="Cefapirin benzathine",0.41,IF('Data Entry'!AM840="Cefalexin benzathine",0.36,IF('Data Entry'!AM840="Cloxacillin benzathine",0.43,IF('Data Entry'!AM840="Oxacillin benzathine",0.69,IF('Data Entry'!AM840="","","No aplica")))))))</f>
        <v/>
      </c>
    </row>
    <row r="838" spans="5:8">
      <c r="E838" s="65" t="str">
        <f>IF('Data Entry'!AB841="Benethamine benzylpenicillin",0.65,IF('Data Entry'!AB841="Benzathine benzylpenicillin",0.74,IF('Data Entry'!AB841="Cefapirin benzathine",0.41,IF('Data Entry'!AB841="Cefalexin benzathine",0.36,IF('Data Entry'!AB841="Cloxacillin benzathine",0.43,IF('Data Entry'!AB841="Oxacillin benzathine",0.69,IF('Data Entry'!AB841="","","No aplica")))))))</f>
        <v/>
      </c>
      <c r="F838" s="65" t="str">
        <f>IF('Data Entry'!AG841="Benethamine benzylpenicillin",0.65,IF('Data Entry'!AG841="Benzathine benzylpenicillin",0.74,IF('Data Entry'!AG841="Cefapirin benzathine",0.41,IF('Data Entry'!AG841="Cefalexin benzathine",0.36,IF('Data Entry'!AG841="Cloxacillin benzathine",0.43,IF('Data Entry'!AG841="Oxacillin benzathine",0.69,IF('Data Entry'!AG841="","","No aplica")))))))</f>
        <v/>
      </c>
      <c r="G838" s="65" t="str">
        <f>IF('Data Entry'!AJ841="Benethamine benzylpenicillin",0.65,IF('Data Entry'!AJ841="Benzathine benzylpenicillin",0.74,IF('Data Entry'!AJ841="Cefapirin benzathine",0.41,IF('Data Entry'!AJ841="Cefalexin benzathine",0.36,IF('Data Entry'!AJ841="Cloxacillin benzathine",0.43,IF('Data Entry'!AJ841="Oxacillin benzathine",0.69,IF('Data Entry'!AJ841="","","No aplica")))))))</f>
        <v/>
      </c>
      <c r="H838" s="65" t="str">
        <f>IF('Data Entry'!AM841="Benethamine benzylpenicillin",0.65,IF('Data Entry'!AM841="Benzathine benzylpenicillin",0.74,IF('Data Entry'!AM841="Cefapirin benzathine",0.41,IF('Data Entry'!AM841="Cefalexin benzathine",0.36,IF('Data Entry'!AM841="Cloxacillin benzathine",0.43,IF('Data Entry'!AM841="Oxacillin benzathine",0.69,IF('Data Entry'!AM841="","","No aplica")))))))</f>
        <v/>
      </c>
    </row>
    <row r="839" spans="5:8">
      <c r="E839" s="65" t="str">
        <f>IF('Data Entry'!AB842="Benethamine benzylpenicillin",0.65,IF('Data Entry'!AB842="Benzathine benzylpenicillin",0.74,IF('Data Entry'!AB842="Cefapirin benzathine",0.41,IF('Data Entry'!AB842="Cefalexin benzathine",0.36,IF('Data Entry'!AB842="Cloxacillin benzathine",0.43,IF('Data Entry'!AB842="Oxacillin benzathine",0.69,IF('Data Entry'!AB842="","","No aplica")))))))</f>
        <v/>
      </c>
      <c r="F839" s="65" t="str">
        <f>IF('Data Entry'!AG842="Benethamine benzylpenicillin",0.65,IF('Data Entry'!AG842="Benzathine benzylpenicillin",0.74,IF('Data Entry'!AG842="Cefapirin benzathine",0.41,IF('Data Entry'!AG842="Cefalexin benzathine",0.36,IF('Data Entry'!AG842="Cloxacillin benzathine",0.43,IF('Data Entry'!AG842="Oxacillin benzathine",0.69,IF('Data Entry'!AG842="","","No aplica")))))))</f>
        <v/>
      </c>
      <c r="G839" s="65" t="str">
        <f>IF('Data Entry'!AJ842="Benethamine benzylpenicillin",0.65,IF('Data Entry'!AJ842="Benzathine benzylpenicillin",0.74,IF('Data Entry'!AJ842="Cefapirin benzathine",0.41,IF('Data Entry'!AJ842="Cefalexin benzathine",0.36,IF('Data Entry'!AJ842="Cloxacillin benzathine",0.43,IF('Data Entry'!AJ842="Oxacillin benzathine",0.69,IF('Data Entry'!AJ842="","","No aplica")))))))</f>
        <v/>
      </c>
      <c r="H839" s="65" t="str">
        <f>IF('Data Entry'!AM842="Benethamine benzylpenicillin",0.65,IF('Data Entry'!AM842="Benzathine benzylpenicillin",0.74,IF('Data Entry'!AM842="Cefapirin benzathine",0.41,IF('Data Entry'!AM842="Cefalexin benzathine",0.36,IF('Data Entry'!AM842="Cloxacillin benzathine",0.43,IF('Data Entry'!AM842="Oxacillin benzathine",0.69,IF('Data Entry'!AM842="","","No aplica")))))))</f>
        <v/>
      </c>
    </row>
    <row r="840" spans="5:8">
      <c r="E840" s="65" t="str">
        <f>IF('Data Entry'!AB843="Benethamine benzylpenicillin",0.65,IF('Data Entry'!AB843="Benzathine benzylpenicillin",0.74,IF('Data Entry'!AB843="Cefapirin benzathine",0.41,IF('Data Entry'!AB843="Cefalexin benzathine",0.36,IF('Data Entry'!AB843="Cloxacillin benzathine",0.43,IF('Data Entry'!AB843="Oxacillin benzathine",0.69,IF('Data Entry'!AB843="","","No aplica")))))))</f>
        <v/>
      </c>
      <c r="F840" s="65" t="str">
        <f>IF('Data Entry'!AG843="Benethamine benzylpenicillin",0.65,IF('Data Entry'!AG843="Benzathine benzylpenicillin",0.74,IF('Data Entry'!AG843="Cefapirin benzathine",0.41,IF('Data Entry'!AG843="Cefalexin benzathine",0.36,IF('Data Entry'!AG843="Cloxacillin benzathine",0.43,IF('Data Entry'!AG843="Oxacillin benzathine",0.69,IF('Data Entry'!AG843="","","No aplica")))))))</f>
        <v/>
      </c>
      <c r="G840" s="65" t="str">
        <f>IF('Data Entry'!AJ843="Benethamine benzylpenicillin",0.65,IF('Data Entry'!AJ843="Benzathine benzylpenicillin",0.74,IF('Data Entry'!AJ843="Cefapirin benzathine",0.41,IF('Data Entry'!AJ843="Cefalexin benzathine",0.36,IF('Data Entry'!AJ843="Cloxacillin benzathine",0.43,IF('Data Entry'!AJ843="Oxacillin benzathine",0.69,IF('Data Entry'!AJ843="","","No aplica")))))))</f>
        <v/>
      </c>
      <c r="H840" s="65" t="str">
        <f>IF('Data Entry'!AM843="Benethamine benzylpenicillin",0.65,IF('Data Entry'!AM843="Benzathine benzylpenicillin",0.74,IF('Data Entry'!AM843="Cefapirin benzathine",0.41,IF('Data Entry'!AM843="Cefalexin benzathine",0.36,IF('Data Entry'!AM843="Cloxacillin benzathine",0.43,IF('Data Entry'!AM843="Oxacillin benzathine",0.69,IF('Data Entry'!AM843="","","No aplica")))))))</f>
        <v/>
      </c>
    </row>
    <row r="841" spans="5:8">
      <c r="E841" s="65" t="str">
        <f>IF('Data Entry'!AB844="Benethamine benzylpenicillin",0.65,IF('Data Entry'!AB844="Benzathine benzylpenicillin",0.74,IF('Data Entry'!AB844="Cefapirin benzathine",0.41,IF('Data Entry'!AB844="Cefalexin benzathine",0.36,IF('Data Entry'!AB844="Cloxacillin benzathine",0.43,IF('Data Entry'!AB844="Oxacillin benzathine",0.69,IF('Data Entry'!AB844="","","No aplica")))))))</f>
        <v/>
      </c>
      <c r="F841" s="65" t="str">
        <f>IF('Data Entry'!AG844="Benethamine benzylpenicillin",0.65,IF('Data Entry'!AG844="Benzathine benzylpenicillin",0.74,IF('Data Entry'!AG844="Cefapirin benzathine",0.41,IF('Data Entry'!AG844="Cefalexin benzathine",0.36,IF('Data Entry'!AG844="Cloxacillin benzathine",0.43,IF('Data Entry'!AG844="Oxacillin benzathine",0.69,IF('Data Entry'!AG844="","","No aplica")))))))</f>
        <v/>
      </c>
      <c r="G841" s="65" t="str">
        <f>IF('Data Entry'!AJ844="Benethamine benzylpenicillin",0.65,IF('Data Entry'!AJ844="Benzathine benzylpenicillin",0.74,IF('Data Entry'!AJ844="Cefapirin benzathine",0.41,IF('Data Entry'!AJ844="Cefalexin benzathine",0.36,IF('Data Entry'!AJ844="Cloxacillin benzathine",0.43,IF('Data Entry'!AJ844="Oxacillin benzathine",0.69,IF('Data Entry'!AJ844="","","No aplica")))))))</f>
        <v/>
      </c>
      <c r="H841" s="65" t="str">
        <f>IF('Data Entry'!AM844="Benethamine benzylpenicillin",0.65,IF('Data Entry'!AM844="Benzathine benzylpenicillin",0.74,IF('Data Entry'!AM844="Cefapirin benzathine",0.41,IF('Data Entry'!AM844="Cefalexin benzathine",0.36,IF('Data Entry'!AM844="Cloxacillin benzathine",0.43,IF('Data Entry'!AM844="Oxacillin benzathine",0.69,IF('Data Entry'!AM844="","","No aplica")))))))</f>
        <v/>
      </c>
    </row>
    <row r="842" spans="5:8">
      <c r="E842" s="65" t="str">
        <f>IF('Data Entry'!AB845="Benethamine benzylpenicillin",0.65,IF('Data Entry'!AB845="Benzathine benzylpenicillin",0.74,IF('Data Entry'!AB845="Cefapirin benzathine",0.41,IF('Data Entry'!AB845="Cefalexin benzathine",0.36,IF('Data Entry'!AB845="Cloxacillin benzathine",0.43,IF('Data Entry'!AB845="Oxacillin benzathine",0.69,IF('Data Entry'!AB845="","","No aplica")))))))</f>
        <v/>
      </c>
      <c r="F842" s="65" t="str">
        <f>IF('Data Entry'!AG845="Benethamine benzylpenicillin",0.65,IF('Data Entry'!AG845="Benzathine benzylpenicillin",0.74,IF('Data Entry'!AG845="Cefapirin benzathine",0.41,IF('Data Entry'!AG845="Cefalexin benzathine",0.36,IF('Data Entry'!AG845="Cloxacillin benzathine",0.43,IF('Data Entry'!AG845="Oxacillin benzathine",0.69,IF('Data Entry'!AG845="","","No aplica")))))))</f>
        <v/>
      </c>
      <c r="G842" s="65" t="str">
        <f>IF('Data Entry'!AJ845="Benethamine benzylpenicillin",0.65,IF('Data Entry'!AJ845="Benzathine benzylpenicillin",0.74,IF('Data Entry'!AJ845="Cefapirin benzathine",0.41,IF('Data Entry'!AJ845="Cefalexin benzathine",0.36,IF('Data Entry'!AJ845="Cloxacillin benzathine",0.43,IF('Data Entry'!AJ845="Oxacillin benzathine",0.69,IF('Data Entry'!AJ845="","","No aplica")))))))</f>
        <v/>
      </c>
      <c r="H842" s="65" t="str">
        <f>IF('Data Entry'!AM845="Benethamine benzylpenicillin",0.65,IF('Data Entry'!AM845="Benzathine benzylpenicillin",0.74,IF('Data Entry'!AM845="Cefapirin benzathine",0.41,IF('Data Entry'!AM845="Cefalexin benzathine",0.36,IF('Data Entry'!AM845="Cloxacillin benzathine",0.43,IF('Data Entry'!AM845="Oxacillin benzathine",0.69,IF('Data Entry'!AM845="","","No aplica")))))))</f>
        <v/>
      </c>
    </row>
    <row r="843" spans="5:8">
      <c r="E843" s="65" t="str">
        <f>IF('Data Entry'!AB846="Benethamine benzylpenicillin",0.65,IF('Data Entry'!AB846="Benzathine benzylpenicillin",0.74,IF('Data Entry'!AB846="Cefapirin benzathine",0.41,IF('Data Entry'!AB846="Cefalexin benzathine",0.36,IF('Data Entry'!AB846="Cloxacillin benzathine",0.43,IF('Data Entry'!AB846="Oxacillin benzathine",0.69,IF('Data Entry'!AB846="","","No aplica")))))))</f>
        <v/>
      </c>
      <c r="F843" s="65" t="str">
        <f>IF('Data Entry'!AG846="Benethamine benzylpenicillin",0.65,IF('Data Entry'!AG846="Benzathine benzylpenicillin",0.74,IF('Data Entry'!AG846="Cefapirin benzathine",0.41,IF('Data Entry'!AG846="Cefalexin benzathine",0.36,IF('Data Entry'!AG846="Cloxacillin benzathine",0.43,IF('Data Entry'!AG846="Oxacillin benzathine",0.69,IF('Data Entry'!AG846="","","No aplica")))))))</f>
        <v/>
      </c>
      <c r="G843" s="65" t="str">
        <f>IF('Data Entry'!AJ846="Benethamine benzylpenicillin",0.65,IF('Data Entry'!AJ846="Benzathine benzylpenicillin",0.74,IF('Data Entry'!AJ846="Cefapirin benzathine",0.41,IF('Data Entry'!AJ846="Cefalexin benzathine",0.36,IF('Data Entry'!AJ846="Cloxacillin benzathine",0.43,IF('Data Entry'!AJ846="Oxacillin benzathine",0.69,IF('Data Entry'!AJ846="","","No aplica")))))))</f>
        <v/>
      </c>
      <c r="H843" s="65" t="str">
        <f>IF('Data Entry'!AM846="Benethamine benzylpenicillin",0.65,IF('Data Entry'!AM846="Benzathine benzylpenicillin",0.74,IF('Data Entry'!AM846="Cefapirin benzathine",0.41,IF('Data Entry'!AM846="Cefalexin benzathine",0.36,IF('Data Entry'!AM846="Cloxacillin benzathine",0.43,IF('Data Entry'!AM846="Oxacillin benzathine",0.69,IF('Data Entry'!AM846="","","No aplica")))))))</f>
        <v/>
      </c>
    </row>
    <row r="844" spans="5:8">
      <c r="E844" s="65" t="str">
        <f>IF('Data Entry'!AB847="Benethamine benzylpenicillin",0.65,IF('Data Entry'!AB847="Benzathine benzylpenicillin",0.74,IF('Data Entry'!AB847="Cefapirin benzathine",0.41,IF('Data Entry'!AB847="Cefalexin benzathine",0.36,IF('Data Entry'!AB847="Cloxacillin benzathine",0.43,IF('Data Entry'!AB847="Oxacillin benzathine",0.69,IF('Data Entry'!AB847="","","No aplica")))))))</f>
        <v/>
      </c>
      <c r="F844" s="65" t="str">
        <f>IF('Data Entry'!AG847="Benethamine benzylpenicillin",0.65,IF('Data Entry'!AG847="Benzathine benzylpenicillin",0.74,IF('Data Entry'!AG847="Cefapirin benzathine",0.41,IF('Data Entry'!AG847="Cefalexin benzathine",0.36,IF('Data Entry'!AG847="Cloxacillin benzathine",0.43,IF('Data Entry'!AG847="Oxacillin benzathine",0.69,IF('Data Entry'!AG847="","","No aplica")))))))</f>
        <v/>
      </c>
      <c r="G844" s="65" t="str">
        <f>IF('Data Entry'!AJ847="Benethamine benzylpenicillin",0.65,IF('Data Entry'!AJ847="Benzathine benzylpenicillin",0.74,IF('Data Entry'!AJ847="Cefapirin benzathine",0.41,IF('Data Entry'!AJ847="Cefalexin benzathine",0.36,IF('Data Entry'!AJ847="Cloxacillin benzathine",0.43,IF('Data Entry'!AJ847="Oxacillin benzathine",0.69,IF('Data Entry'!AJ847="","","No aplica")))))))</f>
        <v/>
      </c>
      <c r="H844" s="65" t="str">
        <f>IF('Data Entry'!AM847="Benethamine benzylpenicillin",0.65,IF('Data Entry'!AM847="Benzathine benzylpenicillin",0.74,IF('Data Entry'!AM847="Cefapirin benzathine",0.41,IF('Data Entry'!AM847="Cefalexin benzathine",0.36,IF('Data Entry'!AM847="Cloxacillin benzathine",0.43,IF('Data Entry'!AM847="Oxacillin benzathine",0.69,IF('Data Entry'!AM847="","","No aplica")))))))</f>
        <v/>
      </c>
    </row>
    <row r="845" spans="5:8">
      <c r="E845" s="65" t="str">
        <f>IF('Data Entry'!AB848="Benethamine benzylpenicillin",0.65,IF('Data Entry'!AB848="Benzathine benzylpenicillin",0.74,IF('Data Entry'!AB848="Cefapirin benzathine",0.41,IF('Data Entry'!AB848="Cefalexin benzathine",0.36,IF('Data Entry'!AB848="Cloxacillin benzathine",0.43,IF('Data Entry'!AB848="Oxacillin benzathine",0.69,IF('Data Entry'!AB848="","","No aplica")))))))</f>
        <v/>
      </c>
      <c r="F845" s="65" t="str">
        <f>IF('Data Entry'!AG848="Benethamine benzylpenicillin",0.65,IF('Data Entry'!AG848="Benzathine benzylpenicillin",0.74,IF('Data Entry'!AG848="Cefapirin benzathine",0.41,IF('Data Entry'!AG848="Cefalexin benzathine",0.36,IF('Data Entry'!AG848="Cloxacillin benzathine",0.43,IF('Data Entry'!AG848="Oxacillin benzathine",0.69,IF('Data Entry'!AG848="","","No aplica")))))))</f>
        <v/>
      </c>
      <c r="G845" s="65" t="str">
        <f>IF('Data Entry'!AJ848="Benethamine benzylpenicillin",0.65,IF('Data Entry'!AJ848="Benzathine benzylpenicillin",0.74,IF('Data Entry'!AJ848="Cefapirin benzathine",0.41,IF('Data Entry'!AJ848="Cefalexin benzathine",0.36,IF('Data Entry'!AJ848="Cloxacillin benzathine",0.43,IF('Data Entry'!AJ848="Oxacillin benzathine",0.69,IF('Data Entry'!AJ848="","","No aplica")))))))</f>
        <v/>
      </c>
      <c r="H845" s="65" t="str">
        <f>IF('Data Entry'!AM848="Benethamine benzylpenicillin",0.65,IF('Data Entry'!AM848="Benzathine benzylpenicillin",0.74,IF('Data Entry'!AM848="Cefapirin benzathine",0.41,IF('Data Entry'!AM848="Cefalexin benzathine",0.36,IF('Data Entry'!AM848="Cloxacillin benzathine",0.43,IF('Data Entry'!AM848="Oxacillin benzathine",0.69,IF('Data Entry'!AM848="","","No aplica")))))))</f>
        <v/>
      </c>
    </row>
    <row r="846" spans="5:8">
      <c r="E846" s="65" t="str">
        <f>IF('Data Entry'!AB849="Benethamine benzylpenicillin",0.65,IF('Data Entry'!AB849="Benzathine benzylpenicillin",0.74,IF('Data Entry'!AB849="Cefapirin benzathine",0.41,IF('Data Entry'!AB849="Cefalexin benzathine",0.36,IF('Data Entry'!AB849="Cloxacillin benzathine",0.43,IF('Data Entry'!AB849="Oxacillin benzathine",0.69,IF('Data Entry'!AB849="","","No aplica")))))))</f>
        <v/>
      </c>
      <c r="F846" s="65" t="str">
        <f>IF('Data Entry'!AG849="Benethamine benzylpenicillin",0.65,IF('Data Entry'!AG849="Benzathine benzylpenicillin",0.74,IF('Data Entry'!AG849="Cefapirin benzathine",0.41,IF('Data Entry'!AG849="Cefalexin benzathine",0.36,IF('Data Entry'!AG849="Cloxacillin benzathine",0.43,IF('Data Entry'!AG849="Oxacillin benzathine",0.69,IF('Data Entry'!AG849="","","No aplica")))))))</f>
        <v/>
      </c>
      <c r="G846" s="65" t="str">
        <f>IF('Data Entry'!AJ849="Benethamine benzylpenicillin",0.65,IF('Data Entry'!AJ849="Benzathine benzylpenicillin",0.74,IF('Data Entry'!AJ849="Cefapirin benzathine",0.41,IF('Data Entry'!AJ849="Cefalexin benzathine",0.36,IF('Data Entry'!AJ849="Cloxacillin benzathine",0.43,IF('Data Entry'!AJ849="Oxacillin benzathine",0.69,IF('Data Entry'!AJ849="","","No aplica")))))))</f>
        <v/>
      </c>
      <c r="H846" s="65" t="str">
        <f>IF('Data Entry'!AM849="Benethamine benzylpenicillin",0.65,IF('Data Entry'!AM849="Benzathine benzylpenicillin",0.74,IF('Data Entry'!AM849="Cefapirin benzathine",0.41,IF('Data Entry'!AM849="Cefalexin benzathine",0.36,IF('Data Entry'!AM849="Cloxacillin benzathine",0.43,IF('Data Entry'!AM849="Oxacillin benzathine",0.69,IF('Data Entry'!AM849="","","No aplica")))))))</f>
        <v/>
      </c>
    </row>
    <row r="847" spans="5:8">
      <c r="E847" s="65" t="str">
        <f>IF('Data Entry'!AB850="Benethamine benzylpenicillin",0.65,IF('Data Entry'!AB850="Benzathine benzylpenicillin",0.74,IF('Data Entry'!AB850="Cefapirin benzathine",0.41,IF('Data Entry'!AB850="Cefalexin benzathine",0.36,IF('Data Entry'!AB850="Cloxacillin benzathine",0.43,IF('Data Entry'!AB850="Oxacillin benzathine",0.69,IF('Data Entry'!AB850="","","No aplica")))))))</f>
        <v/>
      </c>
      <c r="F847" s="65" t="str">
        <f>IF('Data Entry'!AG850="Benethamine benzylpenicillin",0.65,IF('Data Entry'!AG850="Benzathine benzylpenicillin",0.74,IF('Data Entry'!AG850="Cefapirin benzathine",0.41,IF('Data Entry'!AG850="Cefalexin benzathine",0.36,IF('Data Entry'!AG850="Cloxacillin benzathine",0.43,IF('Data Entry'!AG850="Oxacillin benzathine",0.69,IF('Data Entry'!AG850="","","No aplica")))))))</f>
        <v/>
      </c>
      <c r="G847" s="65" t="str">
        <f>IF('Data Entry'!AJ850="Benethamine benzylpenicillin",0.65,IF('Data Entry'!AJ850="Benzathine benzylpenicillin",0.74,IF('Data Entry'!AJ850="Cefapirin benzathine",0.41,IF('Data Entry'!AJ850="Cefalexin benzathine",0.36,IF('Data Entry'!AJ850="Cloxacillin benzathine",0.43,IF('Data Entry'!AJ850="Oxacillin benzathine",0.69,IF('Data Entry'!AJ850="","","No aplica")))))))</f>
        <v/>
      </c>
      <c r="H847" s="65" t="str">
        <f>IF('Data Entry'!AM850="Benethamine benzylpenicillin",0.65,IF('Data Entry'!AM850="Benzathine benzylpenicillin",0.74,IF('Data Entry'!AM850="Cefapirin benzathine",0.41,IF('Data Entry'!AM850="Cefalexin benzathine",0.36,IF('Data Entry'!AM850="Cloxacillin benzathine",0.43,IF('Data Entry'!AM850="Oxacillin benzathine",0.69,IF('Data Entry'!AM850="","","No aplica")))))))</f>
        <v/>
      </c>
    </row>
    <row r="848" spans="5:8">
      <c r="E848" s="65" t="str">
        <f>IF('Data Entry'!AB851="Benethamine benzylpenicillin",0.65,IF('Data Entry'!AB851="Benzathine benzylpenicillin",0.74,IF('Data Entry'!AB851="Cefapirin benzathine",0.41,IF('Data Entry'!AB851="Cefalexin benzathine",0.36,IF('Data Entry'!AB851="Cloxacillin benzathine",0.43,IF('Data Entry'!AB851="Oxacillin benzathine",0.69,IF('Data Entry'!AB851="","","No aplica")))))))</f>
        <v/>
      </c>
      <c r="F848" s="65" t="str">
        <f>IF('Data Entry'!AG851="Benethamine benzylpenicillin",0.65,IF('Data Entry'!AG851="Benzathine benzylpenicillin",0.74,IF('Data Entry'!AG851="Cefapirin benzathine",0.41,IF('Data Entry'!AG851="Cefalexin benzathine",0.36,IF('Data Entry'!AG851="Cloxacillin benzathine",0.43,IF('Data Entry'!AG851="Oxacillin benzathine",0.69,IF('Data Entry'!AG851="","","No aplica")))))))</f>
        <v/>
      </c>
      <c r="G848" s="65" t="str">
        <f>IF('Data Entry'!AJ851="Benethamine benzylpenicillin",0.65,IF('Data Entry'!AJ851="Benzathine benzylpenicillin",0.74,IF('Data Entry'!AJ851="Cefapirin benzathine",0.41,IF('Data Entry'!AJ851="Cefalexin benzathine",0.36,IF('Data Entry'!AJ851="Cloxacillin benzathine",0.43,IF('Data Entry'!AJ851="Oxacillin benzathine",0.69,IF('Data Entry'!AJ851="","","No aplica")))))))</f>
        <v/>
      </c>
      <c r="H848" s="65" t="str">
        <f>IF('Data Entry'!AM851="Benethamine benzylpenicillin",0.65,IF('Data Entry'!AM851="Benzathine benzylpenicillin",0.74,IF('Data Entry'!AM851="Cefapirin benzathine",0.41,IF('Data Entry'!AM851="Cefalexin benzathine",0.36,IF('Data Entry'!AM851="Cloxacillin benzathine",0.43,IF('Data Entry'!AM851="Oxacillin benzathine",0.69,IF('Data Entry'!AM851="","","No aplica")))))))</f>
        <v/>
      </c>
    </row>
    <row r="849" spans="5:8">
      <c r="E849" s="65" t="str">
        <f>IF('Data Entry'!AB852="Benethamine benzylpenicillin",0.65,IF('Data Entry'!AB852="Benzathine benzylpenicillin",0.74,IF('Data Entry'!AB852="Cefapirin benzathine",0.41,IF('Data Entry'!AB852="Cefalexin benzathine",0.36,IF('Data Entry'!AB852="Cloxacillin benzathine",0.43,IF('Data Entry'!AB852="Oxacillin benzathine",0.69,IF('Data Entry'!AB852="","","No aplica")))))))</f>
        <v/>
      </c>
      <c r="F849" s="65" t="str">
        <f>IF('Data Entry'!AG852="Benethamine benzylpenicillin",0.65,IF('Data Entry'!AG852="Benzathine benzylpenicillin",0.74,IF('Data Entry'!AG852="Cefapirin benzathine",0.41,IF('Data Entry'!AG852="Cefalexin benzathine",0.36,IF('Data Entry'!AG852="Cloxacillin benzathine",0.43,IF('Data Entry'!AG852="Oxacillin benzathine",0.69,IF('Data Entry'!AG852="","","No aplica")))))))</f>
        <v/>
      </c>
      <c r="G849" s="65" t="str">
        <f>IF('Data Entry'!AJ852="Benethamine benzylpenicillin",0.65,IF('Data Entry'!AJ852="Benzathine benzylpenicillin",0.74,IF('Data Entry'!AJ852="Cefapirin benzathine",0.41,IF('Data Entry'!AJ852="Cefalexin benzathine",0.36,IF('Data Entry'!AJ852="Cloxacillin benzathine",0.43,IF('Data Entry'!AJ852="Oxacillin benzathine",0.69,IF('Data Entry'!AJ852="","","No aplica")))))))</f>
        <v/>
      </c>
      <c r="H849" s="65" t="str">
        <f>IF('Data Entry'!AM852="Benethamine benzylpenicillin",0.65,IF('Data Entry'!AM852="Benzathine benzylpenicillin",0.74,IF('Data Entry'!AM852="Cefapirin benzathine",0.41,IF('Data Entry'!AM852="Cefalexin benzathine",0.36,IF('Data Entry'!AM852="Cloxacillin benzathine",0.43,IF('Data Entry'!AM852="Oxacillin benzathine",0.69,IF('Data Entry'!AM852="","","No aplica")))))))</f>
        <v/>
      </c>
    </row>
    <row r="850" spans="5:8">
      <c r="E850" s="65" t="str">
        <f>IF('Data Entry'!AB853="Benethamine benzylpenicillin",0.65,IF('Data Entry'!AB853="Benzathine benzylpenicillin",0.74,IF('Data Entry'!AB853="Cefapirin benzathine",0.41,IF('Data Entry'!AB853="Cefalexin benzathine",0.36,IF('Data Entry'!AB853="Cloxacillin benzathine",0.43,IF('Data Entry'!AB853="Oxacillin benzathine",0.69,IF('Data Entry'!AB853="","","No aplica")))))))</f>
        <v/>
      </c>
      <c r="F850" s="65" t="str">
        <f>IF('Data Entry'!AG853="Benethamine benzylpenicillin",0.65,IF('Data Entry'!AG853="Benzathine benzylpenicillin",0.74,IF('Data Entry'!AG853="Cefapirin benzathine",0.41,IF('Data Entry'!AG853="Cefalexin benzathine",0.36,IF('Data Entry'!AG853="Cloxacillin benzathine",0.43,IF('Data Entry'!AG853="Oxacillin benzathine",0.69,IF('Data Entry'!AG853="","","No aplica")))))))</f>
        <v/>
      </c>
      <c r="G850" s="65" t="str">
        <f>IF('Data Entry'!AJ853="Benethamine benzylpenicillin",0.65,IF('Data Entry'!AJ853="Benzathine benzylpenicillin",0.74,IF('Data Entry'!AJ853="Cefapirin benzathine",0.41,IF('Data Entry'!AJ853="Cefalexin benzathine",0.36,IF('Data Entry'!AJ853="Cloxacillin benzathine",0.43,IF('Data Entry'!AJ853="Oxacillin benzathine",0.69,IF('Data Entry'!AJ853="","","No aplica")))))))</f>
        <v/>
      </c>
      <c r="H850" s="65" t="str">
        <f>IF('Data Entry'!AM853="Benethamine benzylpenicillin",0.65,IF('Data Entry'!AM853="Benzathine benzylpenicillin",0.74,IF('Data Entry'!AM853="Cefapirin benzathine",0.41,IF('Data Entry'!AM853="Cefalexin benzathine",0.36,IF('Data Entry'!AM853="Cloxacillin benzathine",0.43,IF('Data Entry'!AM853="Oxacillin benzathine",0.69,IF('Data Entry'!AM853="","","No aplica")))))))</f>
        <v/>
      </c>
    </row>
    <row r="851" spans="5:8">
      <c r="E851" s="65" t="str">
        <f>IF('Data Entry'!AB854="Benethamine benzylpenicillin",0.65,IF('Data Entry'!AB854="Benzathine benzylpenicillin",0.74,IF('Data Entry'!AB854="Cefapirin benzathine",0.41,IF('Data Entry'!AB854="Cefalexin benzathine",0.36,IF('Data Entry'!AB854="Cloxacillin benzathine",0.43,IF('Data Entry'!AB854="Oxacillin benzathine",0.69,IF('Data Entry'!AB854="","","No aplica")))))))</f>
        <v/>
      </c>
      <c r="F851" s="65" t="str">
        <f>IF('Data Entry'!AG854="Benethamine benzylpenicillin",0.65,IF('Data Entry'!AG854="Benzathine benzylpenicillin",0.74,IF('Data Entry'!AG854="Cefapirin benzathine",0.41,IF('Data Entry'!AG854="Cefalexin benzathine",0.36,IF('Data Entry'!AG854="Cloxacillin benzathine",0.43,IF('Data Entry'!AG854="Oxacillin benzathine",0.69,IF('Data Entry'!AG854="","","No aplica")))))))</f>
        <v/>
      </c>
      <c r="G851" s="65" t="str">
        <f>IF('Data Entry'!AJ854="Benethamine benzylpenicillin",0.65,IF('Data Entry'!AJ854="Benzathine benzylpenicillin",0.74,IF('Data Entry'!AJ854="Cefapirin benzathine",0.41,IF('Data Entry'!AJ854="Cefalexin benzathine",0.36,IF('Data Entry'!AJ854="Cloxacillin benzathine",0.43,IF('Data Entry'!AJ854="Oxacillin benzathine",0.69,IF('Data Entry'!AJ854="","","No aplica")))))))</f>
        <v/>
      </c>
      <c r="H851" s="65" t="str">
        <f>IF('Data Entry'!AM854="Benethamine benzylpenicillin",0.65,IF('Data Entry'!AM854="Benzathine benzylpenicillin",0.74,IF('Data Entry'!AM854="Cefapirin benzathine",0.41,IF('Data Entry'!AM854="Cefalexin benzathine",0.36,IF('Data Entry'!AM854="Cloxacillin benzathine",0.43,IF('Data Entry'!AM854="Oxacillin benzathine",0.69,IF('Data Entry'!AM854="","","No aplica")))))))</f>
        <v/>
      </c>
    </row>
    <row r="852" spans="5:8">
      <c r="E852" s="65" t="str">
        <f>IF('Data Entry'!AB855="Benethamine benzylpenicillin",0.65,IF('Data Entry'!AB855="Benzathine benzylpenicillin",0.74,IF('Data Entry'!AB855="Cefapirin benzathine",0.41,IF('Data Entry'!AB855="Cefalexin benzathine",0.36,IF('Data Entry'!AB855="Cloxacillin benzathine",0.43,IF('Data Entry'!AB855="Oxacillin benzathine",0.69,IF('Data Entry'!AB855="","","No aplica")))))))</f>
        <v/>
      </c>
      <c r="F852" s="65" t="str">
        <f>IF('Data Entry'!AG855="Benethamine benzylpenicillin",0.65,IF('Data Entry'!AG855="Benzathine benzylpenicillin",0.74,IF('Data Entry'!AG855="Cefapirin benzathine",0.41,IF('Data Entry'!AG855="Cefalexin benzathine",0.36,IF('Data Entry'!AG855="Cloxacillin benzathine",0.43,IF('Data Entry'!AG855="Oxacillin benzathine",0.69,IF('Data Entry'!AG855="","","No aplica")))))))</f>
        <v/>
      </c>
      <c r="G852" s="65" t="str">
        <f>IF('Data Entry'!AJ855="Benethamine benzylpenicillin",0.65,IF('Data Entry'!AJ855="Benzathine benzylpenicillin",0.74,IF('Data Entry'!AJ855="Cefapirin benzathine",0.41,IF('Data Entry'!AJ855="Cefalexin benzathine",0.36,IF('Data Entry'!AJ855="Cloxacillin benzathine",0.43,IF('Data Entry'!AJ855="Oxacillin benzathine",0.69,IF('Data Entry'!AJ855="","","No aplica")))))))</f>
        <v/>
      </c>
      <c r="H852" s="65" t="str">
        <f>IF('Data Entry'!AM855="Benethamine benzylpenicillin",0.65,IF('Data Entry'!AM855="Benzathine benzylpenicillin",0.74,IF('Data Entry'!AM855="Cefapirin benzathine",0.41,IF('Data Entry'!AM855="Cefalexin benzathine",0.36,IF('Data Entry'!AM855="Cloxacillin benzathine",0.43,IF('Data Entry'!AM855="Oxacillin benzathine",0.69,IF('Data Entry'!AM855="","","No aplica")))))))</f>
        <v/>
      </c>
    </row>
    <row r="853" spans="5:8">
      <c r="E853" s="65" t="str">
        <f>IF('Data Entry'!AB856="Benethamine benzylpenicillin",0.65,IF('Data Entry'!AB856="Benzathine benzylpenicillin",0.74,IF('Data Entry'!AB856="Cefapirin benzathine",0.41,IF('Data Entry'!AB856="Cefalexin benzathine",0.36,IF('Data Entry'!AB856="Cloxacillin benzathine",0.43,IF('Data Entry'!AB856="Oxacillin benzathine",0.69,IF('Data Entry'!AB856="","","No aplica")))))))</f>
        <v/>
      </c>
      <c r="F853" s="65" t="str">
        <f>IF('Data Entry'!AG856="Benethamine benzylpenicillin",0.65,IF('Data Entry'!AG856="Benzathine benzylpenicillin",0.74,IF('Data Entry'!AG856="Cefapirin benzathine",0.41,IF('Data Entry'!AG856="Cefalexin benzathine",0.36,IF('Data Entry'!AG856="Cloxacillin benzathine",0.43,IF('Data Entry'!AG856="Oxacillin benzathine",0.69,IF('Data Entry'!AG856="","","No aplica")))))))</f>
        <v/>
      </c>
      <c r="G853" s="65" t="str">
        <f>IF('Data Entry'!AJ856="Benethamine benzylpenicillin",0.65,IF('Data Entry'!AJ856="Benzathine benzylpenicillin",0.74,IF('Data Entry'!AJ856="Cefapirin benzathine",0.41,IF('Data Entry'!AJ856="Cefalexin benzathine",0.36,IF('Data Entry'!AJ856="Cloxacillin benzathine",0.43,IF('Data Entry'!AJ856="Oxacillin benzathine",0.69,IF('Data Entry'!AJ856="","","No aplica")))))))</f>
        <v/>
      </c>
      <c r="H853" s="65" t="str">
        <f>IF('Data Entry'!AM856="Benethamine benzylpenicillin",0.65,IF('Data Entry'!AM856="Benzathine benzylpenicillin",0.74,IF('Data Entry'!AM856="Cefapirin benzathine",0.41,IF('Data Entry'!AM856="Cefalexin benzathine",0.36,IF('Data Entry'!AM856="Cloxacillin benzathine",0.43,IF('Data Entry'!AM856="Oxacillin benzathine",0.69,IF('Data Entry'!AM856="","","No aplica")))))))</f>
        <v/>
      </c>
    </row>
    <row r="854" spans="5:8">
      <c r="E854" s="65" t="str">
        <f>IF('Data Entry'!AB857="Benethamine benzylpenicillin",0.65,IF('Data Entry'!AB857="Benzathine benzylpenicillin",0.74,IF('Data Entry'!AB857="Cefapirin benzathine",0.41,IF('Data Entry'!AB857="Cefalexin benzathine",0.36,IF('Data Entry'!AB857="Cloxacillin benzathine",0.43,IF('Data Entry'!AB857="Oxacillin benzathine",0.69,IF('Data Entry'!AB857="","","No aplica")))))))</f>
        <v/>
      </c>
      <c r="F854" s="65" t="str">
        <f>IF('Data Entry'!AG857="Benethamine benzylpenicillin",0.65,IF('Data Entry'!AG857="Benzathine benzylpenicillin",0.74,IF('Data Entry'!AG857="Cefapirin benzathine",0.41,IF('Data Entry'!AG857="Cefalexin benzathine",0.36,IF('Data Entry'!AG857="Cloxacillin benzathine",0.43,IF('Data Entry'!AG857="Oxacillin benzathine",0.69,IF('Data Entry'!AG857="","","No aplica")))))))</f>
        <v/>
      </c>
      <c r="G854" s="65" t="str">
        <f>IF('Data Entry'!AJ857="Benethamine benzylpenicillin",0.65,IF('Data Entry'!AJ857="Benzathine benzylpenicillin",0.74,IF('Data Entry'!AJ857="Cefapirin benzathine",0.41,IF('Data Entry'!AJ857="Cefalexin benzathine",0.36,IF('Data Entry'!AJ857="Cloxacillin benzathine",0.43,IF('Data Entry'!AJ857="Oxacillin benzathine",0.69,IF('Data Entry'!AJ857="","","No aplica")))))))</f>
        <v/>
      </c>
      <c r="H854" s="65" t="str">
        <f>IF('Data Entry'!AM857="Benethamine benzylpenicillin",0.65,IF('Data Entry'!AM857="Benzathine benzylpenicillin",0.74,IF('Data Entry'!AM857="Cefapirin benzathine",0.41,IF('Data Entry'!AM857="Cefalexin benzathine",0.36,IF('Data Entry'!AM857="Cloxacillin benzathine",0.43,IF('Data Entry'!AM857="Oxacillin benzathine",0.69,IF('Data Entry'!AM857="","","No aplica")))))))</f>
        <v/>
      </c>
    </row>
    <row r="855" spans="5:8">
      <c r="E855" s="65" t="str">
        <f>IF('Data Entry'!AB858="Benethamine benzylpenicillin",0.65,IF('Data Entry'!AB858="Benzathine benzylpenicillin",0.74,IF('Data Entry'!AB858="Cefapirin benzathine",0.41,IF('Data Entry'!AB858="Cefalexin benzathine",0.36,IF('Data Entry'!AB858="Cloxacillin benzathine",0.43,IF('Data Entry'!AB858="Oxacillin benzathine",0.69,IF('Data Entry'!AB858="","","No aplica")))))))</f>
        <v/>
      </c>
      <c r="F855" s="65" t="str">
        <f>IF('Data Entry'!AG858="Benethamine benzylpenicillin",0.65,IF('Data Entry'!AG858="Benzathine benzylpenicillin",0.74,IF('Data Entry'!AG858="Cefapirin benzathine",0.41,IF('Data Entry'!AG858="Cefalexin benzathine",0.36,IF('Data Entry'!AG858="Cloxacillin benzathine",0.43,IF('Data Entry'!AG858="Oxacillin benzathine",0.69,IF('Data Entry'!AG858="","","No aplica")))))))</f>
        <v/>
      </c>
      <c r="G855" s="65" t="str">
        <f>IF('Data Entry'!AJ858="Benethamine benzylpenicillin",0.65,IF('Data Entry'!AJ858="Benzathine benzylpenicillin",0.74,IF('Data Entry'!AJ858="Cefapirin benzathine",0.41,IF('Data Entry'!AJ858="Cefalexin benzathine",0.36,IF('Data Entry'!AJ858="Cloxacillin benzathine",0.43,IF('Data Entry'!AJ858="Oxacillin benzathine",0.69,IF('Data Entry'!AJ858="","","No aplica")))))))</f>
        <v/>
      </c>
      <c r="H855" s="65" t="str">
        <f>IF('Data Entry'!AM858="Benethamine benzylpenicillin",0.65,IF('Data Entry'!AM858="Benzathine benzylpenicillin",0.74,IF('Data Entry'!AM858="Cefapirin benzathine",0.41,IF('Data Entry'!AM858="Cefalexin benzathine",0.36,IF('Data Entry'!AM858="Cloxacillin benzathine",0.43,IF('Data Entry'!AM858="Oxacillin benzathine",0.69,IF('Data Entry'!AM858="","","No aplica")))))))</f>
        <v/>
      </c>
    </row>
    <row r="856" spans="5:8">
      <c r="E856" s="65" t="str">
        <f>IF('Data Entry'!AB859="Benethamine benzylpenicillin",0.65,IF('Data Entry'!AB859="Benzathine benzylpenicillin",0.74,IF('Data Entry'!AB859="Cefapirin benzathine",0.41,IF('Data Entry'!AB859="Cefalexin benzathine",0.36,IF('Data Entry'!AB859="Cloxacillin benzathine",0.43,IF('Data Entry'!AB859="Oxacillin benzathine",0.69,IF('Data Entry'!AB859="","","No aplica")))))))</f>
        <v/>
      </c>
      <c r="F856" s="65" t="str">
        <f>IF('Data Entry'!AG859="Benethamine benzylpenicillin",0.65,IF('Data Entry'!AG859="Benzathine benzylpenicillin",0.74,IF('Data Entry'!AG859="Cefapirin benzathine",0.41,IF('Data Entry'!AG859="Cefalexin benzathine",0.36,IF('Data Entry'!AG859="Cloxacillin benzathine",0.43,IF('Data Entry'!AG859="Oxacillin benzathine",0.69,IF('Data Entry'!AG859="","","No aplica")))))))</f>
        <v/>
      </c>
      <c r="G856" s="65" t="str">
        <f>IF('Data Entry'!AJ859="Benethamine benzylpenicillin",0.65,IF('Data Entry'!AJ859="Benzathine benzylpenicillin",0.74,IF('Data Entry'!AJ859="Cefapirin benzathine",0.41,IF('Data Entry'!AJ859="Cefalexin benzathine",0.36,IF('Data Entry'!AJ859="Cloxacillin benzathine",0.43,IF('Data Entry'!AJ859="Oxacillin benzathine",0.69,IF('Data Entry'!AJ859="","","No aplica")))))))</f>
        <v/>
      </c>
      <c r="H856" s="65" t="str">
        <f>IF('Data Entry'!AM859="Benethamine benzylpenicillin",0.65,IF('Data Entry'!AM859="Benzathine benzylpenicillin",0.74,IF('Data Entry'!AM859="Cefapirin benzathine",0.41,IF('Data Entry'!AM859="Cefalexin benzathine",0.36,IF('Data Entry'!AM859="Cloxacillin benzathine",0.43,IF('Data Entry'!AM859="Oxacillin benzathine",0.69,IF('Data Entry'!AM859="","","No aplica")))))))</f>
        <v/>
      </c>
    </row>
    <row r="857" spans="5:8">
      <c r="E857" s="65" t="str">
        <f>IF('Data Entry'!AB860="Benethamine benzylpenicillin",0.65,IF('Data Entry'!AB860="Benzathine benzylpenicillin",0.74,IF('Data Entry'!AB860="Cefapirin benzathine",0.41,IF('Data Entry'!AB860="Cefalexin benzathine",0.36,IF('Data Entry'!AB860="Cloxacillin benzathine",0.43,IF('Data Entry'!AB860="Oxacillin benzathine",0.69,IF('Data Entry'!AB860="","","No aplica")))))))</f>
        <v/>
      </c>
      <c r="F857" s="65" t="str">
        <f>IF('Data Entry'!AG860="Benethamine benzylpenicillin",0.65,IF('Data Entry'!AG860="Benzathine benzylpenicillin",0.74,IF('Data Entry'!AG860="Cefapirin benzathine",0.41,IF('Data Entry'!AG860="Cefalexin benzathine",0.36,IF('Data Entry'!AG860="Cloxacillin benzathine",0.43,IF('Data Entry'!AG860="Oxacillin benzathine",0.69,IF('Data Entry'!AG860="","","No aplica")))))))</f>
        <v/>
      </c>
      <c r="G857" s="65" t="str">
        <f>IF('Data Entry'!AJ860="Benethamine benzylpenicillin",0.65,IF('Data Entry'!AJ860="Benzathine benzylpenicillin",0.74,IF('Data Entry'!AJ860="Cefapirin benzathine",0.41,IF('Data Entry'!AJ860="Cefalexin benzathine",0.36,IF('Data Entry'!AJ860="Cloxacillin benzathine",0.43,IF('Data Entry'!AJ860="Oxacillin benzathine",0.69,IF('Data Entry'!AJ860="","","No aplica")))))))</f>
        <v/>
      </c>
      <c r="H857" s="65" t="str">
        <f>IF('Data Entry'!AM860="Benethamine benzylpenicillin",0.65,IF('Data Entry'!AM860="Benzathine benzylpenicillin",0.74,IF('Data Entry'!AM860="Cefapirin benzathine",0.41,IF('Data Entry'!AM860="Cefalexin benzathine",0.36,IF('Data Entry'!AM860="Cloxacillin benzathine",0.43,IF('Data Entry'!AM860="Oxacillin benzathine",0.69,IF('Data Entry'!AM860="","","No aplica")))))))</f>
        <v/>
      </c>
    </row>
    <row r="858" spans="5:8">
      <c r="E858" s="65" t="str">
        <f>IF('Data Entry'!AB861="Benethamine benzylpenicillin",0.65,IF('Data Entry'!AB861="Benzathine benzylpenicillin",0.74,IF('Data Entry'!AB861="Cefapirin benzathine",0.41,IF('Data Entry'!AB861="Cefalexin benzathine",0.36,IF('Data Entry'!AB861="Cloxacillin benzathine",0.43,IF('Data Entry'!AB861="Oxacillin benzathine",0.69,IF('Data Entry'!AB861="","","No aplica")))))))</f>
        <v/>
      </c>
      <c r="F858" s="65" t="str">
        <f>IF('Data Entry'!AG861="Benethamine benzylpenicillin",0.65,IF('Data Entry'!AG861="Benzathine benzylpenicillin",0.74,IF('Data Entry'!AG861="Cefapirin benzathine",0.41,IF('Data Entry'!AG861="Cefalexin benzathine",0.36,IF('Data Entry'!AG861="Cloxacillin benzathine",0.43,IF('Data Entry'!AG861="Oxacillin benzathine",0.69,IF('Data Entry'!AG861="","","No aplica")))))))</f>
        <v/>
      </c>
      <c r="G858" s="65" t="str">
        <f>IF('Data Entry'!AJ861="Benethamine benzylpenicillin",0.65,IF('Data Entry'!AJ861="Benzathine benzylpenicillin",0.74,IF('Data Entry'!AJ861="Cefapirin benzathine",0.41,IF('Data Entry'!AJ861="Cefalexin benzathine",0.36,IF('Data Entry'!AJ861="Cloxacillin benzathine",0.43,IF('Data Entry'!AJ861="Oxacillin benzathine",0.69,IF('Data Entry'!AJ861="","","No aplica")))))))</f>
        <v/>
      </c>
      <c r="H858" s="65" t="str">
        <f>IF('Data Entry'!AM861="Benethamine benzylpenicillin",0.65,IF('Data Entry'!AM861="Benzathine benzylpenicillin",0.74,IF('Data Entry'!AM861="Cefapirin benzathine",0.41,IF('Data Entry'!AM861="Cefalexin benzathine",0.36,IF('Data Entry'!AM861="Cloxacillin benzathine",0.43,IF('Data Entry'!AM861="Oxacillin benzathine",0.69,IF('Data Entry'!AM861="","","No aplica")))))))</f>
        <v/>
      </c>
    </row>
    <row r="859" spans="5:8">
      <c r="E859" s="65" t="str">
        <f>IF('Data Entry'!AB862="Benethamine benzylpenicillin",0.65,IF('Data Entry'!AB862="Benzathine benzylpenicillin",0.74,IF('Data Entry'!AB862="Cefapirin benzathine",0.41,IF('Data Entry'!AB862="Cefalexin benzathine",0.36,IF('Data Entry'!AB862="Cloxacillin benzathine",0.43,IF('Data Entry'!AB862="Oxacillin benzathine",0.69,IF('Data Entry'!AB862="","","No aplica")))))))</f>
        <v/>
      </c>
      <c r="F859" s="65" t="str">
        <f>IF('Data Entry'!AG862="Benethamine benzylpenicillin",0.65,IF('Data Entry'!AG862="Benzathine benzylpenicillin",0.74,IF('Data Entry'!AG862="Cefapirin benzathine",0.41,IF('Data Entry'!AG862="Cefalexin benzathine",0.36,IF('Data Entry'!AG862="Cloxacillin benzathine",0.43,IF('Data Entry'!AG862="Oxacillin benzathine",0.69,IF('Data Entry'!AG862="","","No aplica")))))))</f>
        <v/>
      </c>
      <c r="G859" s="65" t="str">
        <f>IF('Data Entry'!AJ862="Benethamine benzylpenicillin",0.65,IF('Data Entry'!AJ862="Benzathine benzylpenicillin",0.74,IF('Data Entry'!AJ862="Cefapirin benzathine",0.41,IF('Data Entry'!AJ862="Cefalexin benzathine",0.36,IF('Data Entry'!AJ862="Cloxacillin benzathine",0.43,IF('Data Entry'!AJ862="Oxacillin benzathine",0.69,IF('Data Entry'!AJ862="","","No aplica")))))))</f>
        <v/>
      </c>
      <c r="H859" s="65" t="str">
        <f>IF('Data Entry'!AM862="Benethamine benzylpenicillin",0.65,IF('Data Entry'!AM862="Benzathine benzylpenicillin",0.74,IF('Data Entry'!AM862="Cefapirin benzathine",0.41,IF('Data Entry'!AM862="Cefalexin benzathine",0.36,IF('Data Entry'!AM862="Cloxacillin benzathine",0.43,IF('Data Entry'!AM862="Oxacillin benzathine",0.69,IF('Data Entry'!AM862="","","No aplica")))))))</f>
        <v/>
      </c>
    </row>
    <row r="860" spans="5:8">
      <c r="E860" s="65" t="str">
        <f>IF('Data Entry'!AB863="Benethamine benzylpenicillin",0.65,IF('Data Entry'!AB863="Benzathine benzylpenicillin",0.74,IF('Data Entry'!AB863="Cefapirin benzathine",0.41,IF('Data Entry'!AB863="Cefalexin benzathine",0.36,IF('Data Entry'!AB863="Cloxacillin benzathine",0.43,IF('Data Entry'!AB863="Oxacillin benzathine",0.69,IF('Data Entry'!AB863="","","No aplica")))))))</f>
        <v/>
      </c>
      <c r="F860" s="65" t="str">
        <f>IF('Data Entry'!AG863="Benethamine benzylpenicillin",0.65,IF('Data Entry'!AG863="Benzathine benzylpenicillin",0.74,IF('Data Entry'!AG863="Cefapirin benzathine",0.41,IF('Data Entry'!AG863="Cefalexin benzathine",0.36,IF('Data Entry'!AG863="Cloxacillin benzathine",0.43,IF('Data Entry'!AG863="Oxacillin benzathine",0.69,IF('Data Entry'!AG863="","","No aplica")))))))</f>
        <v/>
      </c>
      <c r="G860" s="65" t="str">
        <f>IF('Data Entry'!AJ863="Benethamine benzylpenicillin",0.65,IF('Data Entry'!AJ863="Benzathine benzylpenicillin",0.74,IF('Data Entry'!AJ863="Cefapirin benzathine",0.41,IF('Data Entry'!AJ863="Cefalexin benzathine",0.36,IF('Data Entry'!AJ863="Cloxacillin benzathine",0.43,IF('Data Entry'!AJ863="Oxacillin benzathine",0.69,IF('Data Entry'!AJ863="","","No aplica")))))))</f>
        <v/>
      </c>
      <c r="H860" s="65" t="str">
        <f>IF('Data Entry'!AM863="Benethamine benzylpenicillin",0.65,IF('Data Entry'!AM863="Benzathine benzylpenicillin",0.74,IF('Data Entry'!AM863="Cefapirin benzathine",0.41,IF('Data Entry'!AM863="Cefalexin benzathine",0.36,IF('Data Entry'!AM863="Cloxacillin benzathine",0.43,IF('Data Entry'!AM863="Oxacillin benzathine",0.69,IF('Data Entry'!AM863="","","No aplica")))))))</f>
        <v/>
      </c>
    </row>
    <row r="861" spans="5:8">
      <c r="E861" s="65" t="str">
        <f>IF('Data Entry'!AB864="Benethamine benzylpenicillin",0.65,IF('Data Entry'!AB864="Benzathine benzylpenicillin",0.74,IF('Data Entry'!AB864="Cefapirin benzathine",0.41,IF('Data Entry'!AB864="Cefalexin benzathine",0.36,IF('Data Entry'!AB864="Cloxacillin benzathine",0.43,IF('Data Entry'!AB864="Oxacillin benzathine",0.69,IF('Data Entry'!AB864="","","No aplica")))))))</f>
        <v/>
      </c>
      <c r="F861" s="65" t="str">
        <f>IF('Data Entry'!AG864="Benethamine benzylpenicillin",0.65,IF('Data Entry'!AG864="Benzathine benzylpenicillin",0.74,IF('Data Entry'!AG864="Cefapirin benzathine",0.41,IF('Data Entry'!AG864="Cefalexin benzathine",0.36,IF('Data Entry'!AG864="Cloxacillin benzathine",0.43,IF('Data Entry'!AG864="Oxacillin benzathine",0.69,IF('Data Entry'!AG864="","","No aplica")))))))</f>
        <v/>
      </c>
      <c r="G861" s="65" t="str">
        <f>IF('Data Entry'!AJ864="Benethamine benzylpenicillin",0.65,IF('Data Entry'!AJ864="Benzathine benzylpenicillin",0.74,IF('Data Entry'!AJ864="Cefapirin benzathine",0.41,IF('Data Entry'!AJ864="Cefalexin benzathine",0.36,IF('Data Entry'!AJ864="Cloxacillin benzathine",0.43,IF('Data Entry'!AJ864="Oxacillin benzathine",0.69,IF('Data Entry'!AJ864="","","No aplica")))))))</f>
        <v/>
      </c>
      <c r="H861" s="65" t="str">
        <f>IF('Data Entry'!AM864="Benethamine benzylpenicillin",0.65,IF('Data Entry'!AM864="Benzathine benzylpenicillin",0.74,IF('Data Entry'!AM864="Cefapirin benzathine",0.41,IF('Data Entry'!AM864="Cefalexin benzathine",0.36,IF('Data Entry'!AM864="Cloxacillin benzathine",0.43,IF('Data Entry'!AM864="Oxacillin benzathine",0.69,IF('Data Entry'!AM864="","","No aplica")))))))</f>
        <v/>
      </c>
    </row>
    <row r="862" spans="5:8">
      <c r="E862" s="65" t="str">
        <f>IF('Data Entry'!AB865="Benethamine benzylpenicillin",0.65,IF('Data Entry'!AB865="Benzathine benzylpenicillin",0.74,IF('Data Entry'!AB865="Cefapirin benzathine",0.41,IF('Data Entry'!AB865="Cefalexin benzathine",0.36,IF('Data Entry'!AB865="Cloxacillin benzathine",0.43,IF('Data Entry'!AB865="Oxacillin benzathine",0.69,IF('Data Entry'!AB865="","","No aplica")))))))</f>
        <v/>
      </c>
      <c r="F862" s="65" t="str">
        <f>IF('Data Entry'!AG865="Benethamine benzylpenicillin",0.65,IF('Data Entry'!AG865="Benzathine benzylpenicillin",0.74,IF('Data Entry'!AG865="Cefapirin benzathine",0.41,IF('Data Entry'!AG865="Cefalexin benzathine",0.36,IF('Data Entry'!AG865="Cloxacillin benzathine",0.43,IF('Data Entry'!AG865="Oxacillin benzathine",0.69,IF('Data Entry'!AG865="","","No aplica")))))))</f>
        <v/>
      </c>
      <c r="G862" s="65" t="str">
        <f>IF('Data Entry'!AJ865="Benethamine benzylpenicillin",0.65,IF('Data Entry'!AJ865="Benzathine benzylpenicillin",0.74,IF('Data Entry'!AJ865="Cefapirin benzathine",0.41,IF('Data Entry'!AJ865="Cefalexin benzathine",0.36,IF('Data Entry'!AJ865="Cloxacillin benzathine",0.43,IF('Data Entry'!AJ865="Oxacillin benzathine",0.69,IF('Data Entry'!AJ865="","","No aplica")))))))</f>
        <v/>
      </c>
      <c r="H862" s="65" t="str">
        <f>IF('Data Entry'!AM865="Benethamine benzylpenicillin",0.65,IF('Data Entry'!AM865="Benzathine benzylpenicillin",0.74,IF('Data Entry'!AM865="Cefapirin benzathine",0.41,IF('Data Entry'!AM865="Cefalexin benzathine",0.36,IF('Data Entry'!AM865="Cloxacillin benzathine",0.43,IF('Data Entry'!AM865="Oxacillin benzathine",0.69,IF('Data Entry'!AM865="","","No aplica")))))))</f>
        <v/>
      </c>
    </row>
    <row r="863" spans="5:8">
      <c r="E863" s="65" t="str">
        <f>IF('Data Entry'!AB866="Benethamine benzylpenicillin",0.65,IF('Data Entry'!AB866="Benzathine benzylpenicillin",0.74,IF('Data Entry'!AB866="Cefapirin benzathine",0.41,IF('Data Entry'!AB866="Cefalexin benzathine",0.36,IF('Data Entry'!AB866="Cloxacillin benzathine",0.43,IF('Data Entry'!AB866="Oxacillin benzathine",0.69,IF('Data Entry'!AB866="","","No aplica")))))))</f>
        <v/>
      </c>
      <c r="F863" s="65" t="str">
        <f>IF('Data Entry'!AG866="Benethamine benzylpenicillin",0.65,IF('Data Entry'!AG866="Benzathine benzylpenicillin",0.74,IF('Data Entry'!AG866="Cefapirin benzathine",0.41,IF('Data Entry'!AG866="Cefalexin benzathine",0.36,IF('Data Entry'!AG866="Cloxacillin benzathine",0.43,IF('Data Entry'!AG866="Oxacillin benzathine",0.69,IF('Data Entry'!AG866="","","No aplica")))))))</f>
        <v/>
      </c>
      <c r="G863" s="65" t="str">
        <f>IF('Data Entry'!AJ866="Benethamine benzylpenicillin",0.65,IF('Data Entry'!AJ866="Benzathine benzylpenicillin",0.74,IF('Data Entry'!AJ866="Cefapirin benzathine",0.41,IF('Data Entry'!AJ866="Cefalexin benzathine",0.36,IF('Data Entry'!AJ866="Cloxacillin benzathine",0.43,IF('Data Entry'!AJ866="Oxacillin benzathine",0.69,IF('Data Entry'!AJ866="","","No aplica")))))))</f>
        <v/>
      </c>
      <c r="H863" s="65" t="str">
        <f>IF('Data Entry'!AM866="Benethamine benzylpenicillin",0.65,IF('Data Entry'!AM866="Benzathine benzylpenicillin",0.74,IF('Data Entry'!AM866="Cefapirin benzathine",0.41,IF('Data Entry'!AM866="Cefalexin benzathine",0.36,IF('Data Entry'!AM866="Cloxacillin benzathine",0.43,IF('Data Entry'!AM866="Oxacillin benzathine",0.69,IF('Data Entry'!AM866="","","No aplica")))))))</f>
        <v/>
      </c>
    </row>
    <row r="864" spans="5:8">
      <c r="E864" s="65" t="str">
        <f>IF('Data Entry'!AB867="Benethamine benzylpenicillin",0.65,IF('Data Entry'!AB867="Benzathine benzylpenicillin",0.74,IF('Data Entry'!AB867="Cefapirin benzathine",0.41,IF('Data Entry'!AB867="Cefalexin benzathine",0.36,IF('Data Entry'!AB867="Cloxacillin benzathine",0.43,IF('Data Entry'!AB867="Oxacillin benzathine",0.69,IF('Data Entry'!AB867="","","No aplica")))))))</f>
        <v/>
      </c>
      <c r="F864" s="65" t="str">
        <f>IF('Data Entry'!AG867="Benethamine benzylpenicillin",0.65,IF('Data Entry'!AG867="Benzathine benzylpenicillin",0.74,IF('Data Entry'!AG867="Cefapirin benzathine",0.41,IF('Data Entry'!AG867="Cefalexin benzathine",0.36,IF('Data Entry'!AG867="Cloxacillin benzathine",0.43,IF('Data Entry'!AG867="Oxacillin benzathine",0.69,IF('Data Entry'!AG867="","","No aplica")))))))</f>
        <v/>
      </c>
      <c r="G864" s="65" t="str">
        <f>IF('Data Entry'!AJ867="Benethamine benzylpenicillin",0.65,IF('Data Entry'!AJ867="Benzathine benzylpenicillin",0.74,IF('Data Entry'!AJ867="Cefapirin benzathine",0.41,IF('Data Entry'!AJ867="Cefalexin benzathine",0.36,IF('Data Entry'!AJ867="Cloxacillin benzathine",0.43,IF('Data Entry'!AJ867="Oxacillin benzathine",0.69,IF('Data Entry'!AJ867="","","No aplica")))))))</f>
        <v/>
      </c>
      <c r="H864" s="65" t="str">
        <f>IF('Data Entry'!AM867="Benethamine benzylpenicillin",0.65,IF('Data Entry'!AM867="Benzathine benzylpenicillin",0.74,IF('Data Entry'!AM867="Cefapirin benzathine",0.41,IF('Data Entry'!AM867="Cefalexin benzathine",0.36,IF('Data Entry'!AM867="Cloxacillin benzathine",0.43,IF('Data Entry'!AM867="Oxacillin benzathine",0.69,IF('Data Entry'!AM867="","","No aplica")))))))</f>
        <v/>
      </c>
    </row>
    <row r="865" spans="5:8">
      <c r="E865" s="65" t="str">
        <f>IF('Data Entry'!AB868="Benethamine benzylpenicillin",0.65,IF('Data Entry'!AB868="Benzathine benzylpenicillin",0.74,IF('Data Entry'!AB868="Cefapirin benzathine",0.41,IF('Data Entry'!AB868="Cefalexin benzathine",0.36,IF('Data Entry'!AB868="Cloxacillin benzathine",0.43,IF('Data Entry'!AB868="Oxacillin benzathine",0.69,IF('Data Entry'!AB868="","","No aplica")))))))</f>
        <v/>
      </c>
      <c r="F865" s="65" t="str">
        <f>IF('Data Entry'!AG868="Benethamine benzylpenicillin",0.65,IF('Data Entry'!AG868="Benzathine benzylpenicillin",0.74,IF('Data Entry'!AG868="Cefapirin benzathine",0.41,IF('Data Entry'!AG868="Cefalexin benzathine",0.36,IF('Data Entry'!AG868="Cloxacillin benzathine",0.43,IF('Data Entry'!AG868="Oxacillin benzathine",0.69,IF('Data Entry'!AG868="","","No aplica")))))))</f>
        <v/>
      </c>
      <c r="G865" s="65" t="str">
        <f>IF('Data Entry'!AJ868="Benethamine benzylpenicillin",0.65,IF('Data Entry'!AJ868="Benzathine benzylpenicillin",0.74,IF('Data Entry'!AJ868="Cefapirin benzathine",0.41,IF('Data Entry'!AJ868="Cefalexin benzathine",0.36,IF('Data Entry'!AJ868="Cloxacillin benzathine",0.43,IF('Data Entry'!AJ868="Oxacillin benzathine",0.69,IF('Data Entry'!AJ868="","","No aplica")))))))</f>
        <v/>
      </c>
      <c r="H865" s="65" t="str">
        <f>IF('Data Entry'!AM868="Benethamine benzylpenicillin",0.65,IF('Data Entry'!AM868="Benzathine benzylpenicillin",0.74,IF('Data Entry'!AM868="Cefapirin benzathine",0.41,IF('Data Entry'!AM868="Cefalexin benzathine",0.36,IF('Data Entry'!AM868="Cloxacillin benzathine",0.43,IF('Data Entry'!AM868="Oxacillin benzathine",0.69,IF('Data Entry'!AM868="","","No aplica")))))))</f>
        <v/>
      </c>
    </row>
    <row r="866" spans="5:8">
      <c r="E866" s="65" t="str">
        <f>IF('Data Entry'!AB869="Benethamine benzylpenicillin",0.65,IF('Data Entry'!AB869="Benzathine benzylpenicillin",0.74,IF('Data Entry'!AB869="Cefapirin benzathine",0.41,IF('Data Entry'!AB869="Cefalexin benzathine",0.36,IF('Data Entry'!AB869="Cloxacillin benzathine",0.43,IF('Data Entry'!AB869="Oxacillin benzathine",0.69,IF('Data Entry'!AB869="","","No aplica")))))))</f>
        <v/>
      </c>
      <c r="F866" s="65" t="str">
        <f>IF('Data Entry'!AG869="Benethamine benzylpenicillin",0.65,IF('Data Entry'!AG869="Benzathine benzylpenicillin",0.74,IF('Data Entry'!AG869="Cefapirin benzathine",0.41,IF('Data Entry'!AG869="Cefalexin benzathine",0.36,IF('Data Entry'!AG869="Cloxacillin benzathine",0.43,IF('Data Entry'!AG869="Oxacillin benzathine",0.69,IF('Data Entry'!AG869="","","No aplica")))))))</f>
        <v/>
      </c>
      <c r="G866" s="65" t="str">
        <f>IF('Data Entry'!AJ869="Benethamine benzylpenicillin",0.65,IF('Data Entry'!AJ869="Benzathine benzylpenicillin",0.74,IF('Data Entry'!AJ869="Cefapirin benzathine",0.41,IF('Data Entry'!AJ869="Cefalexin benzathine",0.36,IF('Data Entry'!AJ869="Cloxacillin benzathine",0.43,IF('Data Entry'!AJ869="Oxacillin benzathine",0.69,IF('Data Entry'!AJ869="","","No aplica")))))))</f>
        <v/>
      </c>
      <c r="H866" s="65" t="str">
        <f>IF('Data Entry'!AM869="Benethamine benzylpenicillin",0.65,IF('Data Entry'!AM869="Benzathine benzylpenicillin",0.74,IF('Data Entry'!AM869="Cefapirin benzathine",0.41,IF('Data Entry'!AM869="Cefalexin benzathine",0.36,IF('Data Entry'!AM869="Cloxacillin benzathine",0.43,IF('Data Entry'!AM869="Oxacillin benzathine",0.69,IF('Data Entry'!AM869="","","No aplica")))))))</f>
        <v/>
      </c>
    </row>
    <row r="867" spans="5:8">
      <c r="E867" s="65" t="str">
        <f>IF('Data Entry'!AB870="Benethamine benzylpenicillin",0.65,IF('Data Entry'!AB870="Benzathine benzylpenicillin",0.74,IF('Data Entry'!AB870="Cefapirin benzathine",0.41,IF('Data Entry'!AB870="Cefalexin benzathine",0.36,IF('Data Entry'!AB870="Cloxacillin benzathine",0.43,IF('Data Entry'!AB870="Oxacillin benzathine",0.69,IF('Data Entry'!AB870="","","No aplica")))))))</f>
        <v/>
      </c>
      <c r="F867" s="65" t="str">
        <f>IF('Data Entry'!AG870="Benethamine benzylpenicillin",0.65,IF('Data Entry'!AG870="Benzathine benzylpenicillin",0.74,IF('Data Entry'!AG870="Cefapirin benzathine",0.41,IF('Data Entry'!AG870="Cefalexin benzathine",0.36,IF('Data Entry'!AG870="Cloxacillin benzathine",0.43,IF('Data Entry'!AG870="Oxacillin benzathine",0.69,IF('Data Entry'!AG870="","","No aplica")))))))</f>
        <v/>
      </c>
      <c r="G867" s="65" t="str">
        <f>IF('Data Entry'!AJ870="Benethamine benzylpenicillin",0.65,IF('Data Entry'!AJ870="Benzathine benzylpenicillin",0.74,IF('Data Entry'!AJ870="Cefapirin benzathine",0.41,IF('Data Entry'!AJ870="Cefalexin benzathine",0.36,IF('Data Entry'!AJ870="Cloxacillin benzathine",0.43,IF('Data Entry'!AJ870="Oxacillin benzathine",0.69,IF('Data Entry'!AJ870="","","No aplica")))))))</f>
        <v/>
      </c>
      <c r="H867" s="65" t="str">
        <f>IF('Data Entry'!AM870="Benethamine benzylpenicillin",0.65,IF('Data Entry'!AM870="Benzathine benzylpenicillin",0.74,IF('Data Entry'!AM870="Cefapirin benzathine",0.41,IF('Data Entry'!AM870="Cefalexin benzathine",0.36,IF('Data Entry'!AM870="Cloxacillin benzathine",0.43,IF('Data Entry'!AM870="Oxacillin benzathine",0.69,IF('Data Entry'!AM870="","","No aplica")))))))</f>
        <v/>
      </c>
    </row>
    <row r="868" spans="5:8">
      <c r="E868" s="65" t="str">
        <f>IF('Data Entry'!AB871="Benethamine benzylpenicillin",0.65,IF('Data Entry'!AB871="Benzathine benzylpenicillin",0.74,IF('Data Entry'!AB871="Cefapirin benzathine",0.41,IF('Data Entry'!AB871="Cefalexin benzathine",0.36,IF('Data Entry'!AB871="Cloxacillin benzathine",0.43,IF('Data Entry'!AB871="Oxacillin benzathine",0.69,IF('Data Entry'!AB871="","","No aplica")))))))</f>
        <v/>
      </c>
      <c r="F868" s="65" t="str">
        <f>IF('Data Entry'!AG871="Benethamine benzylpenicillin",0.65,IF('Data Entry'!AG871="Benzathine benzylpenicillin",0.74,IF('Data Entry'!AG871="Cefapirin benzathine",0.41,IF('Data Entry'!AG871="Cefalexin benzathine",0.36,IF('Data Entry'!AG871="Cloxacillin benzathine",0.43,IF('Data Entry'!AG871="Oxacillin benzathine",0.69,IF('Data Entry'!AG871="","","No aplica")))))))</f>
        <v/>
      </c>
      <c r="G868" s="65" t="str">
        <f>IF('Data Entry'!AJ871="Benethamine benzylpenicillin",0.65,IF('Data Entry'!AJ871="Benzathine benzylpenicillin",0.74,IF('Data Entry'!AJ871="Cefapirin benzathine",0.41,IF('Data Entry'!AJ871="Cefalexin benzathine",0.36,IF('Data Entry'!AJ871="Cloxacillin benzathine",0.43,IF('Data Entry'!AJ871="Oxacillin benzathine",0.69,IF('Data Entry'!AJ871="","","No aplica")))))))</f>
        <v/>
      </c>
      <c r="H868" s="65" t="str">
        <f>IF('Data Entry'!AM871="Benethamine benzylpenicillin",0.65,IF('Data Entry'!AM871="Benzathine benzylpenicillin",0.74,IF('Data Entry'!AM871="Cefapirin benzathine",0.41,IF('Data Entry'!AM871="Cefalexin benzathine",0.36,IF('Data Entry'!AM871="Cloxacillin benzathine",0.43,IF('Data Entry'!AM871="Oxacillin benzathine",0.69,IF('Data Entry'!AM871="","","No aplica")))))))</f>
        <v/>
      </c>
    </row>
    <row r="869" spans="5:8">
      <c r="E869" s="65" t="str">
        <f>IF('Data Entry'!AB872="Benethamine benzylpenicillin",0.65,IF('Data Entry'!AB872="Benzathine benzylpenicillin",0.74,IF('Data Entry'!AB872="Cefapirin benzathine",0.41,IF('Data Entry'!AB872="Cefalexin benzathine",0.36,IF('Data Entry'!AB872="Cloxacillin benzathine",0.43,IF('Data Entry'!AB872="Oxacillin benzathine",0.69,IF('Data Entry'!AB872="","","No aplica")))))))</f>
        <v/>
      </c>
      <c r="F869" s="65" t="str">
        <f>IF('Data Entry'!AG872="Benethamine benzylpenicillin",0.65,IF('Data Entry'!AG872="Benzathine benzylpenicillin",0.74,IF('Data Entry'!AG872="Cefapirin benzathine",0.41,IF('Data Entry'!AG872="Cefalexin benzathine",0.36,IF('Data Entry'!AG872="Cloxacillin benzathine",0.43,IF('Data Entry'!AG872="Oxacillin benzathine",0.69,IF('Data Entry'!AG872="","","No aplica")))))))</f>
        <v/>
      </c>
      <c r="G869" s="65" t="str">
        <f>IF('Data Entry'!AJ872="Benethamine benzylpenicillin",0.65,IF('Data Entry'!AJ872="Benzathine benzylpenicillin",0.74,IF('Data Entry'!AJ872="Cefapirin benzathine",0.41,IF('Data Entry'!AJ872="Cefalexin benzathine",0.36,IF('Data Entry'!AJ872="Cloxacillin benzathine",0.43,IF('Data Entry'!AJ872="Oxacillin benzathine",0.69,IF('Data Entry'!AJ872="","","No aplica")))))))</f>
        <v/>
      </c>
      <c r="H869" s="65" t="str">
        <f>IF('Data Entry'!AM872="Benethamine benzylpenicillin",0.65,IF('Data Entry'!AM872="Benzathine benzylpenicillin",0.74,IF('Data Entry'!AM872="Cefapirin benzathine",0.41,IF('Data Entry'!AM872="Cefalexin benzathine",0.36,IF('Data Entry'!AM872="Cloxacillin benzathine",0.43,IF('Data Entry'!AM872="Oxacillin benzathine",0.69,IF('Data Entry'!AM872="","","No aplica")))))))</f>
        <v/>
      </c>
    </row>
    <row r="870" spans="5:8">
      <c r="E870" s="65" t="str">
        <f>IF('Data Entry'!AB873="Benethamine benzylpenicillin",0.65,IF('Data Entry'!AB873="Benzathine benzylpenicillin",0.74,IF('Data Entry'!AB873="Cefapirin benzathine",0.41,IF('Data Entry'!AB873="Cefalexin benzathine",0.36,IF('Data Entry'!AB873="Cloxacillin benzathine",0.43,IF('Data Entry'!AB873="Oxacillin benzathine",0.69,IF('Data Entry'!AB873="","","No aplica")))))))</f>
        <v/>
      </c>
      <c r="F870" s="65" t="str">
        <f>IF('Data Entry'!AG873="Benethamine benzylpenicillin",0.65,IF('Data Entry'!AG873="Benzathine benzylpenicillin",0.74,IF('Data Entry'!AG873="Cefapirin benzathine",0.41,IF('Data Entry'!AG873="Cefalexin benzathine",0.36,IF('Data Entry'!AG873="Cloxacillin benzathine",0.43,IF('Data Entry'!AG873="Oxacillin benzathine",0.69,IF('Data Entry'!AG873="","","No aplica")))))))</f>
        <v/>
      </c>
      <c r="G870" s="65" t="str">
        <f>IF('Data Entry'!AJ873="Benethamine benzylpenicillin",0.65,IF('Data Entry'!AJ873="Benzathine benzylpenicillin",0.74,IF('Data Entry'!AJ873="Cefapirin benzathine",0.41,IF('Data Entry'!AJ873="Cefalexin benzathine",0.36,IF('Data Entry'!AJ873="Cloxacillin benzathine",0.43,IF('Data Entry'!AJ873="Oxacillin benzathine",0.69,IF('Data Entry'!AJ873="","","No aplica")))))))</f>
        <v/>
      </c>
      <c r="H870" s="65" t="str">
        <f>IF('Data Entry'!AM873="Benethamine benzylpenicillin",0.65,IF('Data Entry'!AM873="Benzathine benzylpenicillin",0.74,IF('Data Entry'!AM873="Cefapirin benzathine",0.41,IF('Data Entry'!AM873="Cefalexin benzathine",0.36,IF('Data Entry'!AM873="Cloxacillin benzathine",0.43,IF('Data Entry'!AM873="Oxacillin benzathine",0.69,IF('Data Entry'!AM873="","","No aplica")))))))</f>
        <v/>
      </c>
    </row>
    <row r="871" spans="5:8">
      <c r="E871" s="65" t="str">
        <f>IF('Data Entry'!AB874="Benethamine benzylpenicillin",0.65,IF('Data Entry'!AB874="Benzathine benzylpenicillin",0.74,IF('Data Entry'!AB874="Cefapirin benzathine",0.41,IF('Data Entry'!AB874="Cefalexin benzathine",0.36,IF('Data Entry'!AB874="Cloxacillin benzathine",0.43,IF('Data Entry'!AB874="Oxacillin benzathine",0.69,IF('Data Entry'!AB874="","","No aplica")))))))</f>
        <v/>
      </c>
      <c r="F871" s="65" t="str">
        <f>IF('Data Entry'!AG874="Benethamine benzylpenicillin",0.65,IF('Data Entry'!AG874="Benzathine benzylpenicillin",0.74,IF('Data Entry'!AG874="Cefapirin benzathine",0.41,IF('Data Entry'!AG874="Cefalexin benzathine",0.36,IF('Data Entry'!AG874="Cloxacillin benzathine",0.43,IF('Data Entry'!AG874="Oxacillin benzathine",0.69,IF('Data Entry'!AG874="","","No aplica")))))))</f>
        <v/>
      </c>
      <c r="G871" s="65" t="str">
        <f>IF('Data Entry'!AJ874="Benethamine benzylpenicillin",0.65,IF('Data Entry'!AJ874="Benzathine benzylpenicillin",0.74,IF('Data Entry'!AJ874="Cefapirin benzathine",0.41,IF('Data Entry'!AJ874="Cefalexin benzathine",0.36,IF('Data Entry'!AJ874="Cloxacillin benzathine",0.43,IF('Data Entry'!AJ874="Oxacillin benzathine",0.69,IF('Data Entry'!AJ874="","","No aplica")))))))</f>
        <v/>
      </c>
      <c r="H871" s="65" t="str">
        <f>IF('Data Entry'!AM874="Benethamine benzylpenicillin",0.65,IF('Data Entry'!AM874="Benzathine benzylpenicillin",0.74,IF('Data Entry'!AM874="Cefapirin benzathine",0.41,IF('Data Entry'!AM874="Cefalexin benzathine",0.36,IF('Data Entry'!AM874="Cloxacillin benzathine",0.43,IF('Data Entry'!AM874="Oxacillin benzathine",0.69,IF('Data Entry'!AM874="","","No aplica")))))))</f>
        <v/>
      </c>
    </row>
    <row r="872" spans="5:8">
      <c r="E872" s="65" t="str">
        <f>IF('Data Entry'!AB875="Benethamine benzylpenicillin",0.65,IF('Data Entry'!AB875="Benzathine benzylpenicillin",0.74,IF('Data Entry'!AB875="Cefapirin benzathine",0.41,IF('Data Entry'!AB875="Cefalexin benzathine",0.36,IF('Data Entry'!AB875="Cloxacillin benzathine",0.43,IF('Data Entry'!AB875="Oxacillin benzathine",0.69,IF('Data Entry'!AB875="","","No aplica")))))))</f>
        <v/>
      </c>
      <c r="F872" s="65" t="str">
        <f>IF('Data Entry'!AG875="Benethamine benzylpenicillin",0.65,IF('Data Entry'!AG875="Benzathine benzylpenicillin",0.74,IF('Data Entry'!AG875="Cefapirin benzathine",0.41,IF('Data Entry'!AG875="Cefalexin benzathine",0.36,IF('Data Entry'!AG875="Cloxacillin benzathine",0.43,IF('Data Entry'!AG875="Oxacillin benzathine",0.69,IF('Data Entry'!AG875="","","No aplica")))))))</f>
        <v/>
      </c>
      <c r="G872" s="65" t="str">
        <f>IF('Data Entry'!AJ875="Benethamine benzylpenicillin",0.65,IF('Data Entry'!AJ875="Benzathine benzylpenicillin",0.74,IF('Data Entry'!AJ875="Cefapirin benzathine",0.41,IF('Data Entry'!AJ875="Cefalexin benzathine",0.36,IF('Data Entry'!AJ875="Cloxacillin benzathine",0.43,IF('Data Entry'!AJ875="Oxacillin benzathine",0.69,IF('Data Entry'!AJ875="","","No aplica")))))))</f>
        <v/>
      </c>
      <c r="H872" s="65" t="str">
        <f>IF('Data Entry'!AM875="Benethamine benzylpenicillin",0.65,IF('Data Entry'!AM875="Benzathine benzylpenicillin",0.74,IF('Data Entry'!AM875="Cefapirin benzathine",0.41,IF('Data Entry'!AM875="Cefalexin benzathine",0.36,IF('Data Entry'!AM875="Cloxacillin benzathine",0.43,IF('Data Entry'!AM875="Oxacillin benzathine",0.69,IF('Data Entry'!AM875="","","No aplica")))))))</f>
        <v/>
      </c>
    </row>
    <row r="873" spans="5:8">
      <c r="E873" s="65" t="str">
        <f>IF('Data Entry'!AB876="Benethamine benzylpenicillin",0.65,IF('Data Entry'!AB876="Benzathine benzylpenicillin",0.74,IF('Data Entry'!AB876="Cefapirin benzathine",0.41,IF('Data Entry'!AB876="Cefalexin benzathine",0.36,IF('Data Entry'!AB876="Cloxacillin benzathine",0.43,IF('Data Entry'!AB876="Oxacillin benzathine",0.69,IF('Data Entry'!AB876="","","No aplica")))))))</f>
        <v/>
      </c>
      <c r="F873" s="65" t="str">
        <f>IF('Data Entry'!AG876="Benethamine benzylpenicillin",0.65,IF('Data Entry'!AG876="Benzathine benzylpenicillin",0.74,IF('Data Entry'!AG876="Cefapirin benzathine",0.41,IF('Data Entry'!AG876="Cefalexin benzathine",0.36,IF('Data Entry'!AG876="Cloxacillin benzathine",0.43,IF('Data Entry'!AG876="Oxacillin benzathine",0.69,IF('Data Entry'!AG876="","","No aplica")))))))</f>
        <v/>
      </c>
      <c r="G873" s="65" t="str">
        <f>IF('Data Entry'!AJ876="Benethamine benzylpenicillin",0.65,IF('Data Entry'!AJ876="Benzathine benzylpenicillin",0.74,IF('Data Entry'!AJ876="Cefapirin benzathine",0.41,IF('Data Entry'!AJ876="Cefalexin benzathine",0.36,IF('Data Entry'!AJ876="Cloxacillin benzathine",0.43,IF('Data Entry'!AJ876="Oxacillin benzathine",0.69,IF('Data Entry'!AJ876="","","No aplica")))))))</f>
        <v/>
      </c>
      <c r="H873" s="65" t="str">
        <f>IF('Data Entry'!AM876="Benethamine benzylpenicillin",0.65,IF('Data Entry'!AM876="Benzathine benzylpenicillin",0.74,IF('Data Entry'!AM876="Cefapirin benzathine",0.41,IF('Data Entry'!AM876="Cefalexin benzathine",0.36,IF('Data Entry'!AM876="Cloxacillin benzathine",0.43,IF('Data Entry'!AM876="Oxacillin benzathine",0.69,IF('Data Entry'!AM876="","","No aplica")))))))</f>
        <v/>
      </c>
    </row>
    <row r="874" spans="5:8">
      <c r="E874" s="65" t="str">
        <f>IF('Data Entry'!AB877="Benethamine benzylpenicillin",0.65,IF('Data Entry'!AB877="Benzathine benzylpenicillin",0.74,IF('Data Entry'!AB877="Cefapirin benzathine",0.41,IF('Data Entry'!AB877="Cefalexin benzathine",0.36,IF('Data Entry'!AB877="Cloxacillin benzathine",0.43,IF('Data Entry'!AB877="Oxacillin benzathine",0.69,IF('Data Entry'!AB877="","","No aplica")))))))</f>
        <v/>
      </c>
      <c r="F874" s="65" t="str">
        <f>IF('Data Entry'!AG877="Benethamine benzylpenicillin",0.65,IF('Data Entry'!AG877="Benzathine benzylpenicillin",0.74,IF('Data Entry'!AG877="Cefapirin benzathine",0.41,IF('Data Entry'!AG877="Cefalexin benzathine",0.36,IF('Data Entry'!AG877="Cloxacillin benzathine",0.43,IF('Data Entry'!AG877="Oxacillin benzathine",0.69,IF('Data Entry'!AG877="","","No aplica")))))))</f>
        <v/>
      </c>
      <c r="G874" s="65" t="str">
        <f>IF('Data Entry'!AJ877="Benethamine benzylpenicillin",0.65,IF('Data Entry'!AJ877="Benzathine benzylpenicillin",0.74,IF('Data Entry'!AJ877="Cefapirin benzathine",0.41,IF('Data Entry'!AJ877="Cefalexin benzathine",0.36,IF('Data Entry'!AJ877="Cloxacillin benzathine",0.43,IF('Data Entry'!AJ877="Oxacillin benzathine",0.69,IF('Data Entry'!AJ877="","","No aplica")))))))</f>
        <v/>
      </c>
      <c r="H874" s="65" t="str">
        <f>IF('Data Entry'!AM877="Benethamine benzylpenicillin",0.65,IF('Data Entry'!AM877="Benzathine benzylpenicillin",0.74,IF('Data Entry'!AM877="Cefapirin benzathine",0.41,IF('Data Entry'!AM877="Cefalexin benzathine",0.36,IF('Data Entry'!AM877="Cloxacillin benzathine",0.43,IF('Data Entry'!AM877="Oxacillin benzathine",0.69,IF('Data Entry'!AM877="","","No aplica")))))))</f>
        <v/>
      </c>
    </row>
    <row r="875" spans="5:8">
      <c r="E875" s="65" t="str">
        <f>IF('Data Entry'!AB878="Benethamine benzylpenicillin",0.65,IF('Data Entry'!AB878="Benzathine benzylpenicillin",0.74,IF('Data Entry'!AB878="Cefapirin benzathine",0.41,IF('Data Entry'!AB878="Cefalexin benzathine",0.36,IF('Data Entry'!AB878="Cloxacillin benzathine",0.43,IF('Data Entry'!AB878="Oxacillin benzathine",0.69,IF('Data Entry'!AB878="","","No aplica")))))))</f>
        <v/>
      </c>
      <c r="F875" s="65" t="str">
        <f>IF('Data Entry'!AG878="Benethamine benzylpenicillin",0.65,IF('Data Entry'!AG878="Benzathine benzylpenicillin",0.74,IF('Data Entry'!AG878="Cefapirin benzathine",0.41,IF('Data Entry'!AG878="Cefalexin benzathine",0.36,IF('Data Entry'!AG878="Cloxacillin benzathine",0.43,IF('Data Entry'!AG878="Oxacillin benzathine",0.69,IF('Data Entry'!AG878="","","No aplica")))))))</f>
        <v/>
      </c>
      <c r="G875" s="65" t="str">
        <f>IF('Data Entry'!AJ878="Benethamine benzylpenicillin",0.65,IF('Data Entry'!AJ878="Benzathine benzylpenicillin",0.74,IF('Data Entry'!AJ878="Cefapirin benzathine",0.41,IF('Data Entry'!AJ878="Cefalexin benzathine",0.36,IF('Data Entry'!AJ878="Cloxacillin benzathine",0.43,IF('Data Entry'!AJ878="Oxacillin benzathine",0.69,IF('Data Entry'!AJ878="","","No aplica")))))))</f>
        <v/>
      </c>
      <c r="H875" s="65" t="str">
        <f>IF('Data Entry'!AM878="Benethamine benzylpenicillin",0.65,IF('Data Entry'!AM878="Benzathine benzylpenicillin",0.74,IF('Data Entry'!AM878="Cefapirin benzathine",0.41,IF('Data Entry'!AM878="Cefalexin benzathine",0.36,IF('Data Entry'!AM878="Cloxacillin benzathine",0.43,IF('Data Entry'!AM878="Oxacillin benzathine",0.69,IF('Data Entry'!AM878="","","No aplica")))))))</f>
        <v/>
      </c>
    </row>
    <row r="876" spans="5:8">
      <c r="E876" s="65" t="str">
        <f>IF('Data Entry'!AB879="Benethamine benzylpenicillin",0.65,IF('Data Entry'!AB879="Benzathine benzylpenicillin",0.74,IF('Data Entry'!AB879="Cefapirin benzathine",0.41,IF('Data Entry'!AB879="Cefalexin benzathine",0.36,IF('Data Entry'!AB879="Cloxacillin benzathine",0.43,IF('Data Entry'!AB879="Oxacillin benzathine",0.69,IF('Data Entry'!AB879="","","No aplica")))))))</f>
        <v/>
      </c>
      <c r="F876" s="65" t="str">
        <f>IF('Data Entry'!AG879="Benethamine benzylpenicillin",0.65,IF('Data Entry'!AG879="Benzathine benzylpenicillin",0.74,IF('Data Entry'!AG879="Cefapirin benzathine",0.41,IF('Data Entry'!AG879="Cefalexin benzathine",0.36,IF('Data Entry'!AG879="Cloxacillin benzathine",0.43,IF('Data Entry'!AG879="Oxacillin benzathine",0.69,IF('Data Entry'!AG879="","","No aplica")))))))</f>
        <v/>
      </c>
      <c r="G876" s="65" t="str">
        <f>IF('Data Entry'!AJ879="Benethamine benzylpenicillin",0.65,IF('Data Entry'!AJ879="Benzathine benzylpenicillin",0.74,IF('Data Entry'!AJ879="Cefapirin benzathine",0.41,IF('Data Entry'!AJ879="Cefalexin benzathine",0.36,IF('Data Entry'!AJ879="Cloxacillin benzathine",0.43,IF('Data Entry'!AJ879="Oxacillin benzathine",0.69,IF('Data Entry'!AJ879="","","No aplica")))))))</f>
        <v/>
      </c>
      <c r="H876" s="65" t="str">
        <f>IF('Data Entry'!AM879="Benethamine benzylpenicillin",0.65,IF('Data Entry'!AM879="Benzathine benzylpenicillin",0.74,IF('Data Entry'!AM879="Cefapirin benzathine",0.41,IF('Data Entry'!AM879="Cefalexin benzathine",0.36,IF('Data Entry'!AM879="Cloxacillin benzathine",0.43,IF('Data Entry'!AM879="Oxacillin benzathine",0.69,IF('Data Entry'!AM879="","","No aplica")))))))</f>
        <v/>
      </c>
    </row>
    <row r="877" spans="5:8">
      <c r="E877" s="65" t="str">
        <f>IF('Data Entry'!AB880="Benethamine benzylpenicillin",0.65,IF('Data Entry'!AB880="Benzathine benzylpenicillin",0.74,IF('Data Entry'!AB880="Cefapirin benzathine",0.41,IF('Data Entry'!AB880="Cefalexin benzathine",0.36,IF('Data Entry'!AB880="Cloxacillin benzathine",0.43,IF('Data Entry'!AB880="Oxacillin benzathine",0.69,IF('Data Entry'!AB880="","","No aplica")))))))</f>
        <v/>
      </c>
      <c r="F877" s="65" t="str">
        <f>IF('Data Entry'!AG880="Benethamine benzylpenicillin",0.65,IF('Data Entry'!AG880="Benzathine benzylpenicillin",0.74,IF('Data Entry'!AG880="Cefapirin benzathine",0.41,IF('Data Entry'!AG880="Cefalexin benzathine",0.36,IF('Data Entry'!AG880="Cloxacillin benzathine",0.43,IF('Data Entry'!AG880="Oxacillin benzathine",0.69,IF('Data Entry'!AG880="","","No aplica")))))))</f>
        <v/>
      </c>
      <c r="G877" s="65" t="str">
        <f>IF('Data Entry'!AJ880="Benethamine benzylpenicillin",0.65,IF('Data Entry'!AJ880="Benzathine benzylpenicillin",0.74,IF('Data Entry'!AJ880="Cefapirin benzathine",0.41,IF('Data Entry'!AJ880="Cefalexin benzathine",0.36,IF('Data Entry'!AJ880="Cloxacillin benzathine",0.43,IF('Data Entry'!AJ880="Oxacillin benzathine",0.69,IF('Data Entry'!AJ880="","","No aplica")))))))</f>
        <v/>
      </c>
      <c r="H877" s="65" t="str">
        <f>IF('Data Entry'!AM880="Benethamine benzylpenicillin",0.65,IF('Data Entry'!AM880="Benzathine benzylpenicillin",0.74,IF('Data Entry'!AM880="Cefapirin benzathine",0.41,IF('Data Entry'!AM880="Cefalexin benzathine",0.36,IF('Data Entry'!AM880="Cloxacillin benzathine",0.43,IF('Data Entry'!AM880="Oxacillin benzathine",0.69,IF('Data Entry'!AM880="","","No aplica")))))))</f>
        <v/>
      </c>
    </row>
    <row r="878" spans="5:8">
      <c r="E878" s="65" t="str">
        <f>IF('Data Entry'!AB881="Benethamine benzylpenicillin",0.65,IF('Data Entry'!AB881="Benzathine benzylpenicillin",0.74,IF('Data Entry'!AB881="Cefapirin benzathine",0.41,IF('Data Entry'!AB881="Cefalexin benzathine",0.36,IF('Data Entry'!AB881="Cloxacillin benzathine",0.43,IF('Data Entry'!AB881="Oxacillin benzathine",0.69,IF('Data Entry'!AB881="","","No aplica")))))))</f>
        <v/>
      </c>
      <c r="F878" s="65" t="str">
        <f>IF('Data Entry'!AG881="Benethamine benzylpenicillin",0.65,IF('Data Entry'!AG881="Benzathine benzylpenicillin",0.74,IF('Data Entry'!AG881="Cefapirin benzathine",0.41,IF('Data Entry'!AG881="Cefalexin benzathine",0.36,IF('Data Entry'!AG881="Cloxacillin benzathine",0.43,IF('Data Entry'!AG881="Oxacillin benzathine",0.69,IF('Data Entry'!AG881="","","No aplica")))))))</f>
        <v/>
      </c>
      <c r="G878" s="65" t="str">
        <f>IF('Data Entry'!AJ881="Benethamine benzylpenicillin",0.65,IF('Data Entry'!AJ881="Benzathine benzylpenicillin",0.74,IF('Data Entry'!AJ881="Cefapirin benzathine",0.41,IF('Data Entry'!AJ881="Cefalexin benzathine",0.36,IF('Data Entry'!AJ881="Cloxacillin benzathine",0.43,IF('Data Entry'!AJ881="Oxacillin benzathine",0.69,IF('Data Entry'!AJ881="","","No aplica")))))))</f>
        <v/>
      </c>
      <c r="H878" s="65" t="str">
        <f>IF('Data Entry'!AM881="Benethamine benzylpenicillin",0.65,IF('Data Entry'!AM881="Benzathine benzylpenicillin",0.74,IF('Data Entry'!AM881="Cefapirin benzathine",0.41,IF('Data Entry'!AM881="Cefalexin benzathine",0.36,IF('Data Entry'!AM881="Cloxacillin benzathine",0.43,IF('Data Entry'!AM881="Oxacillin benzathine",0.69,IF('Data Entry'!AM881="","","No aplica")))))))</f>
        <v/>
      </c>
    </row>
    <row r="879" spans="5:8">
      <c r="E879" s="65" t="str">
        <f>IF('Data Entry'!AB882="Benethamine benzylpenicillin",0.65,IF('Data Entry'!AB882="Benzathine benzylpenicillin",0.74,IF('Data Entry'!AB882="Cefapirin benzathine",0.41,IF('Data Entry'!AB882="Cefalexin benzathine",0.36,IF('Data Entry'!AB882="Cloxacillin benzathine",0.43,IF('Data Entry'!AB882="Oxacillin benzathine",0.69,IF('Data Entry'!AB882="","","No aplica")))))))</f>
        <v/>
      </c>
      <c r="F879" s="65" t="str">
        <f>IF('Data Entry'!AG882="Benethamine benzylpenicillin",0.65,IF('Data Entry'!AG882="Benzathine benzylpenicillin",0.74,IF('Data Entry'!AG882="Cefapirin benzathine",0.41,IF('Data Entry'!AG882="Cefalexin benzathine",0.36,IF('Data Entry'!AG882="Cloxacillin benzathine",0.43,IF('Data Entry'!AG882="Oxacillin benzathine",0.69,IF('Data Entry'!AG882="","","No aplica")))))))</f>
        <v/>
      </c>
      <c r="G879" s="65" t="str">
        <f>IF('Data Entry'!AJ882="Benethamine benzylpenicillin",0.65,IF('Data Entry'!AJ882="Benzathine benzylpenicillin",0.74,IF('Data Entry'!AJ882="Cefapirin benzathine",0.41,IF('Data Entry'!AJ882="Cefalexin benzathine",0.36,IF('Data Entry'!AJ882="Cloxacillin benzathine",0.43,IF('Data Entry'!AJ882="Oxacillin benzathine",0.69,IF('Data Entry'!AJ882="","","No aplica")))))))</f>
        <v/>
      </c>
      <c r="H879" s="65" t="str">
        <f>IF('Data Entry'!AM882="Benethamine benzylpenicillin",0.65,IF('Data Entry'!AM882="Benzathine benzylpenicillin",0.74,IF('Data Entry'!AM882="Cefapirin benzathine",0.41,IF('Data Entry'!AM882="Cefalexin benzathine",0.36,IF('Data Entry'!AM882="Cloxacillin benzathine",0.43,IF('Data Entry'!AM882="Oxacillin benzathine",0.69,IF('Data Entry'!AM882="","","No aplica")))))))</f>
        <v/>
      </c>
    </row>
    <row r="880" spans="5:8">
      <c r="E880" s="65" t="str">
        <f>IF('Data Entry'!AB883="Benethamine benzylpenicillin",0.65,IF('Data Entry'!AB883="Benzathine benzylpenicillin",0.74,IF('Data Entry'!AB883="Cefapirin benzathine",0.41,IF('Data Entry'!AB883="Cefalexin benzathine",0.36,IF('Data Entry'!AB883="Cloxacillin benzathine",0.43,IF('Data Entry'!AB883="Oxacillin benzathine",0.69,IF('Data Entry'!AB883="","","No aplica")))))))</f>
        <v/>
      </c>
      <c r="F880" s="65" t="str">
        <f>IF('Data Entry'!AG883="Benethamine benzylpenicillin",0.65,IF('Data Entry'!AG883="Benzathine benzylpenicillin",0.74,IF('Data Entry'!AG883="Cefapirin benzathine",0.41,IF('Data Entry'!AG883="Cefalexin benzathine",0.36,IF('Data Entry'!AG883="Cloxacillin benzathine",0.43,IF('Data Entry'!AG883="Oxacillin benzathine",0.69,IF('Data Entry'!AG883="","","No aplica")))))))</f>
        <v/>
      </c>
      <c r="G880" s="65" t="str">
        <f>IF('Data Entry'!AJ883="Benethamine benzylpenicillin",0.65,IF('Data Entry'!AJ883="Benzathine benzylpenicillin",0.74,IF('Data Entry'!AJ883="Cefapirin benzathine",0.41,IF('Data Entry'!AJ883="Cefalexin benzathine",0.36,IF('Data Entry'!AJ883="Cloxacillin benzathine",0.43,IF('Data Entry'!AJ883="Oxacillin benzathine",0.69,IF('Data Entry'!AJ883="","","No aplica")))))))</f>
        <v/>
      </c>
      <c r="H880" s="65" t="str">
        <f>IF('Data Entry'!AM883="Benethamine benzylpenicillin",0.65,IF('Data Entry'!AM883="Benzathine benzylpenicillin",0.74,IF('Data Entry'!AM883="Cefapirin benzathine",0.41,IF('Data Entry'!AM883="Cefalexin benzathine",0.36,IF('Data Entry'!AM883="Cloxacillin benzathine",0.43,IF('Data Entry'!AM883="Oxacillin benzathine",0.69,IF('Data Entry'!AM883="","","No aplica")))))))</f>
        <v/>
      </c>
    </row>
    <row r="881" spans="5:8">
      <c r="E881" s="65" t="str">
        <f>IF('Data Entry'!AB884="Benethamine benzylpenicillin",0.65,IF('Data Entry'!AB884="Benzathine benzylpenicillin",0.74,IF('Data Entry'!AB884="Cefapirin benzathine",0.41,IF('Data Entry'!AB884="Cefalexin benzathine",0.36,IF('Data Entry'!AB884="Cloxacillin benzathine",0.43,IF('Data Entry'!AB884="Oxacillin benzathine",0.69,IF('Data Entry'!AB884="","","No aplica")))))))</f>
        <v/>
      </c>
      <c r="F881" s="65" t="str">
        <f>IF('Data Entry'!AG884="Benethamine benzylpenicillin",0.65,IF('Data Entry'!AG884="Benzathine benzylpenicillin",0.74,IF('Data Entry'!AG884="Cefapirin benzathine",0.41,IF('Data Entry'!AG884="Cefalexin benzathine",0.36,IF('Data Entry'!AG884="Cloxacillin benzathine",0.43,IF('Data Entry'!AG884="Oxacillin benzathine",0.69,IF('Data Entry'!AG884="","","No aplica")))))))</f>
        <v/>
      </c>
      <c r="G881" s="65" t="str">
        <f>IF('Data Entry'!AJ884="Benethamine benzylpenicillin",0.65,IF('Data Entry'!AJ884="Benzathine benzylpenicillin",0.74,IF('Data Entry'!AJ884="Cefapirin benzathine",0.41,IF('Data Entry'!AJ884="Cefalexin benzathine",0.36,IF('Data Entry'!AJ884="Cloxacillin benzathine",0.43,IF('Data Entry'!AJ884="Oxacillin benzathine",0.69,IF('Data Entry'!AJ884="","","No aplica")))))))</f>
        <v/>
      </c>
      <c r="H881" s="65" t="str">
        <f>IF('Data Entry'!AM884="Benethamine benzylpenicillin",0.65,IF('Data Entry'!AM884="Benzathine benzylpenicillin",0.74,IF('Data Entry'!AM884="Cefapirin benzathine",0.41,IF('Data Entry'!AM884="Cefalexin benzathine",0.36,IF('Data Entry'!AM884="Cloxacillin benzathine",0.43,IF('Data Entry'!AM884="Oxacillin benzathine",0.69,IF('Data Entry'!AM884="","","No aplica")))))))</f>
        <v/>
      </c>
    </row>
    <row r="882" spans="5:8">
      <c r="E882" s="65" t="str">
        <f>IF('Data Entry'!AB885="Benethamine benzylpenicillin",0.65,IF('Data Entry'!AB885="Benzathine benzylpenicillin",0.74,IF('Data Entry'!AB885="Cefapirin benzathine",0.41,IF('Data Entry'!AB885="Cefalexin benzathine",0.36,IF('Data Entry'!AB885="Cloxacillin benzathine",0.43,IF('Data Entry'!AB885="Oxacillin benzathine",0.69,IF('Data Entry'!AB885="","","No aplica")))))))</f>
        <v/>
      </c>
      <c r="F882" s="65" t="str">
        <f>IF('Data Entry'!AG885="Benethamine benzylpenicillin",0.65,IF('Data Entry'!AG885="Benzathine benzylpenicillin",0.74,IF('Data Entry'!AG885="Cefapirin benzathine",0.41,IF('Data Entry'!AG885="Cefalexin benzathine",0.36,IF('Data Entry'!AG885="Cloxacillin benzathine",0.43,IF('Data Entry'!AG885="Oxacillin benzathine",0.69,IF('Data Entry'!AG885="","","No aplica")))))))</f>
        <v/>
      </c>
      <c r="G882" s="65" t="str">
        <f>IF('Data Entry'!AJ885="Benethamine benzylpenicillin",0.65,IF('Data Entry'!AJ885="Benzathine benzylpenicillin",0.74,IF('Data Entry'!AJ885="Cefapirin benzathine",0.41,IF('Data Entry'!AJ885="Cefalexin benzathine",0.36,IF('Data Entry'!AJ885="Cloxacillin benzathine",0.43,IF('Data Entry'!AJ885="Oxacillin benzathine",0.69,IF('Data Entry'!AJ885="","","No aplica")))))))</f>
        <v/>
      </c>
      <c r="H882" s="65" t="str">
        <f>IF('Data Entry'!AM885="Benethamine benzylpenicillin",0.65,IF('Data Entry'!AM885="Benzathine benzylpenicillin",0.74,IF('Data Entry'!AM885="Cefapirin benzathine",0.41,IF('Data Entry'!AM885="Cefalexin benzathine",0.36,IF('Data Entry'!AM885="Cloxacillin benzathine",0.43,IF('Data Entry'!AM885="Oxacillin benzathine",0.69,IF('Data Entry'!AM885="","","No aplica")))))))</f>
        <v/>
      </c>
    </row>
    <row r="883" spans="5:8">
      <c r="E883" s="65" t="str">
        <f>IF('Data Entry'!AB886="Benethamine benzylpenicillin",0.65,IF('Data Entry'!AB886="Benzathine benzylpenicillin",0.74,IF('Data Entry'!AB886="Cefapirin benzathine",0.41,IF('Data Entry'!AB886="Cefalexin benzathine",0.36,IF('Data Entry'!AB886="Cloxacillin benzathine",0.43,IF('Data Entry'!AB886="Oxacillin benzathine",0.69,IF('Data Entry'!AB886="","","No aplica")))))))</f>
        <v/>
      </c>
      <c r="F883" s="65" t="str">
        <f>IF('Data Entry'!AG886="Benethamine benzylpenicillin",0.65,IF('Data Entry'!AG886="Benzathine benzylpenicillin",0.74,IF('Data Entry'!AG886="Cefapirin benzathine",0.41,IF('Data Entry'!AG886="Cefalexin benzathine",0.36,IF('Data Entry'!AG886="Cloxacillin benzathine",0.43,IF('Data Entry'!AG886="Oxacillin benzathine",0.69,IF('Data Entry'!AG886="","","No aplica")))))))</f>
        <v/>
      </c>
      <c r="G883" s="65" t="str">
        <f>IF('Data Entry'!AJ886="Benethamine benzylpenicillin",0.65,IF('Data Entry'!AJ886="Benzathine benzylpenicillin",0.74,IF('Data Entry'!AJ886="Cefapirin benzathine",0.41,IF('Data Entry'!AJ886="Cefalexin benzathine",0.36,IF('Data Entry'!AJ886="Cloxacillin benzathine",0.43,IF('Data Entry'!AJ886="Oxacillin benzathine",0.69,IF('Data Entry'!AJ886="","","No aplica")))))))</f>
        <v/>
      </c>
      <c r="H883" s="65" t="str">
        <f>IF('Data Entry'!AM886="Benethamine benzylpenicillin",0.65,IF('Data Entry'!AM886="Benzathine benzylpenicillin",0.74,IF('Data Entry'!AM886="Cefapirin benzathine",0.41,IF('Data Entry'!AM886="Cefalexin benzathine",0.36,IF('Data Entry'!AM886="Cloxacillin benzathine",0.43,IF('Data Entry'!AM886="Oxacillin benzathine",0.69,IF('Data Entry'!AM886="","","No aplica")))))))</f>
        <v/>
      </c>
    </row>
    <row r="884" spans="5:8">
      <c r="E884" s="65" t="str">
        <f>IF('Data Entry'!AB887="Benethamine benzylpenicillin",0.65,IF('Data Entry'!AB887="Benzathine benzylpenicillin",0.74,IF('Data Entry'!AB887="Cefapirin benzathine",0.41,IF('Data Entry'!AB887="Cefalexin benzathine",0.36,IF('Data Entry'!AB887="Cloxacillin benzathine",0.43,IF('Data Entry'!AB887="Oxacillin benzathine",0.69,IF('Data Entry'!AB887="","","No aplica")))))))</f>
        <v/>
      </c>
      <c r="F884" s="65" t="str">
        <f>IF('Data Entry'!AG887="Benethamine benzylpenicillin",0.65,IF('Data Entry'!AG887="Benzathine benzylpenicillin",0.74,IF('Data Entry'!AG887="Cefapirin benzathine",0.41,IF('Data Entry'!AG887="Cefalexin benzathine",0.36,IF('Data Entry'!AG887="Cloxacillin benzathine",0.43,IF('Data Entry'!AG887="Oxacillin benzathine",0.69,IF('Data Entry'!AG887="","","No aplica")))))))</f>
        <v/>
      </c>
      <c r="G884" s="65" t="str">
        <f>IF('Data Entry'!AJ887="Benethamine benzylpenicillin",0.65,IF('Data Entry'!AJ887="Benzathine benzylpenicillin",0.74,IF('Data Entry'!AJ887="Cefapirin benzathine",0.41,IF('Data Entry'!AJ887="Cefalexin benzathine",0.36,IF('Data Entry'!AJ887="Cloxacillin benzathine",0.43,IF('Data Entry'!AJ887="Oxacillin benzathine",0.69,IF('Data Entry'!AJ887="","","No aplica")))))))</f>
        <v/>
      </c>
      <c r="H884" s="65" t="str">
        <f>IF('Data Entry'!AM887="Benethamine benzylpenicillin",0.65,IF('Data Entry'!AM887="Benzathine benzylpenicillin",0.74,IF('Data Entry'!AM887="Cefapirin benzathine",0.41,IF('Data Entry'!AM887="Cefalexin benzathine",0.36,IF('Data Entry'!AM887="Cloxacillin benzathine",0.43,IF('Data Entry'!AM887="Oxacillin benzathine",0.69,IF('Data Entry'!AM887="","","No aplica")))))))</f>
        <v/>
      </c>
    </row>
    <row r="885" spans="5:8">
      <c r="E885" s="65" t="str">
        <f>IF('Data Entry'!AB888="Benethamine benzylpenicillin",0.65,IF('Data Entry'!AB888="Benzathine benzylpenicillin",0.74,IF('Data Entry'!AB888="Cefapirin benzathine",0.41,IF('Data Entry'!AB888="Cefalexin benzathine",0.36,IF('Data Entry'!AB888="Cloxacillin benzathine",0.43,IF('Data Entry'!AB888="Oxacillin benzathine",0.69,IF('Data Entry'!AB888="","","No aplica")))))))</f>
        <v/>
      </c>
      <c r="F885" s="65" t="str">
        <f>IF('Data Entry'!AG888="Benethamine benzylpenicillin",0.65,IF('Data Entry'!AG888="Benzathine benzylpenicillin",0.74,IF('Data Entry'!AG888="Cefapirin benzathine",0.41,IF('Data Entry'!AG888="Cefalexin benzathine",0.36,IF('Data Entry'!AG888="Cloxacillin benzathine",0.43,IF('Data Entry'!AG888="Oxacillin benzathine",0.69,IF('Data Entry'!AG888="","","No aplica")))))))</f>
        <v/>
      </c>
      <c r="G885" s="65" t="str">
        <f>IF('Data Entry'!AJ888="Benethamine benzylpenicillin",0.65,IF('Data Entry'!AJ888="Benzathine benzylpenicillin",0.74,IF('Data Entry'!AJ888="Cefapirin benzathine",0.41,IF('Data Entry'!AJ888="Cefalexin benzathine",0.36,IF('Data Entry'!AJ888="Cloxacillin benzathine",0.43,IF('Data Entry'!AJ888="Oxacillin benzathine",0.69,IF('Data Entry'!AJ888="","","No aplica")))))))</f>
        <v/>
      </c>
      <c r="H885" s="65" t="str">
        <f>IF('Data Entry'!AM888="Benethamine benzylpenicillin",0.65,IF('Data Entry'!AM888="Benzathine benzylpenicillin",0.74,IF('Data Entry'!AM888="Cefapirin benzathine",0.41,IF('Data Entry'!AM888="Cefalexin benzathine",0.36,IF('Data Entry'!AM888="Cloxacillin benzathine",0.43,IF('Data Entry'!AM888="Oxacillin benzathine",0.69,IF('Data Entry'!AM888="","","No aplica")))))))</f>
        <v/>
      </c>
    </row>
    <row r="886" spans="5:8">
      <c r="E886" s="65" t="str">
        <f>IF('Data Entry'!AB889="Benethamine benzylpenicillin",0.65,IF('Data Entry'!AB889="Benzathine benzylpenicillin",0.74,IF('Data Entry'!AB889="Cefapirin benzathine",0.41,IF('Data Entry'!AB889="Cefalexin benzathine",0.36,IF('Data Entry'!AB889="Cloxacillin benzathine",0.43,IF('Data Entry'!AB889="Oxacillin benzathine",0.69,IF('Data Entry'!AB889="","","No aplica")))))))</f>
        <v/>
      </c>
      <c r="F886" s="65" t="str">
        <f>IF('Data Entry'!AG889="Benethamine benzylpenicillin",0.65,IF('Data Entry'!AG889="Benzathine benzylpenicillin",0.74,IF('Data Entry'!AG889="Cefapirin benzathine",0.41,IF('Data Entry'!AG889="Cefalexin benzathine",0.36,IF('Data Entry'!AG889="Cloxacillin benzathine",0.43,IF('Data Entry'!AG889="Oxacillin benzathine",0.69,IF('Data Entry'!AG889="","","No aplica")))))))</f>
        <v/>
      </c>
      <c r="G886" s="65" t="str">
        <f>IF('Data Entry'!AJ889="Benethamine benzylpenicillin",0.65,IF('Data Entry'!AJ889="Benzathine benzylpenicillin",0.74,IF('Data Entry'!AJ889="Cefapirin benzathine",0.41,IF('Data Entry'!AJ889="Cefalexin benzathine",0.36,IF('Data Entry'!AJ889="Cloxacillin benzathine",0.43,IF('Data Entry'!AJ889="Oxacillin benzathine",0.69,IF('Data Entry'!AJ889="","","No aplica")))))))</f>
        <v/>
      </c>
      <c r="H886" s="65" t="str">
        <f>IF('Data Entry'!AM889="Benethamine benzylpenicillin",0.65,IF('Data Entry'!AM889="Benzathine benzylpenicillin",0.74,IF('Data Entry'!AM889="Cefapirin benzathine",0.41,IF('Data Entry'!AM889="Cefalexin benzathine",0.36,IF('Data Entry'!AM889="Cloxacillin benzathine",0.43,IF('Data Entry'!AM889="Oxacillin benzathine",0.69,IF('Data Entry'!AM889="","","No aplica")))))))</f>
        <v/>
      </c>
    </row>
    <row r="887" spans="5:8">
      <c r="E887" s="65" t="str">
        <f>IF('Data Entry'!AB890="Benethamine benzylpenicillin",0.65,IF('Data Entry'!AB890="Benzathine benzylpenicillin",0.74,IF('Data Entry'!AB890="Cefapirin benzathine",0.41,IF('Data Entry'!AB890="Cefalexin benzathine",0.36,IF('Data Entry'!AB890="Cloxacillin benzathine",0.43,IF('Data Entry'!AB890="Oxacillin benzathine",0.69,IF('Data Entry'!AB890="","","No aplica")))))))</f>
        <v/>
      </c>
      <c r="F887" s="65" t="str">
        <f>IF('Data Entry'!AG890="Benethamine benzylpenicillin",0.65,IF('Data Entry'!AG890="Benzathine benzylpenicillin",0.74,IF('Data Entry'!AG890="Cefapirin benzathine",0.41,IF('Data Entry'!AG890="Cefalexin benzathine",0.36,IF('Data Entry'!AG890="Cloxacillin benzathine",0.43,IF('Data Entry'!AG890="Oxacillin benzathine",0.69,IF('Data Entry'!AG890="","","No aplica")))))))</f>
        <v/>
      </c>
      <c r="G887" s="65" t="str">
        <f>IF('Data Entry'!AJ890="Benethamine benzylpenicillin",0.65,IF('Data Entry'!AJ890="Benzathine benzylpenicillin",0.74,IF('Data Entry'!AJ890="Cefapirin benzathine",0.41,IF('Data Entry'!AJ890="Cefalexin benzathine",0.36,IF('Data Entry'!AJ890="Cloxacillin benzathine",0.43,IF('Data Entry'!AJ890="Oxacillin benzathine",0.69,IF('Data Entry'!AJ890="","","No aplica")))))))</f>
        <v/>
      </c>
      <c r="H887" s="65" t="str">
        <f>IF('Data Entry'!AM890="Benethamine benzylpenicillin",0.65,IF('Data Entry'!AM890="Benzathine benzylpenicillin",0.74,IF('Data Entry'!AM890="Cefapirin benzathine",0.41,IF('Data Entry'!AM890="Cefalexin benzathine",0.36,IF('Data Entry'!AM890="Cloxacillin benzathine",0.43,IF('Data Entry'!AM890="Oxacillin benzathine",0.69,IF('Data Entry'!AM890="","","No aplica")))))))</f>
        <v/>
      </c>
    </row>
    <row r="888" spans="5:8">
      <c r="E888" s="65" t="str">
        <f>IF('Data Entry'!AB891="Benethamine benzylpenicillin",0.65,IF('Data Entry'!AB891="Benzathine benzylpenicillin",0.74,IF('Data Entry'!AB891="Cefapirin benzathine",0.41,IF('Data Entry'!AB891="Cefalexin benzathine",0.36,IF('Data Entry'!AB891="Cloxacillin benzathine",0.43,IF('Data Entry'!AB891="Oxacillin benzathine",0.69,IF('Data Entry'!AB891="","","No aplica")))))))</f>
        <v/>
      </c>
      <c r="F888" s="65" t="str">
        <f>IF('Data Entry'!AG891="Benethamine benzylpenicillin",0.65,IF('Data Entry'!AG891="Benzathine benzylpenicillin",0.74,IF('Data Entry'!AG891="Cefapirin benzathine",0.41,IF('Data Entry'!AG891="Cefalexin benzathine",0.36,IF('Data Entry'!AG891="Cloxacillin benzathine",0.43,IF('Data Entry'!AG891="Oxacillin benzathine",0.69,IF('Data Entry'!AG891="","","No aplica")))))))</f>
        <v/>
      </c>
      <c r="G888" s="65" t="str">
        <f>IF('Data Entry'!AJ891="Benethamine benzylpenicillin",0.65,IF('Data Entry'!AJ891="Benzathine benzylpenicillin",0.74,IF('Data Entry'!AJ891="Cefapirin benzathine",0.41,IF('Data Entry'!AJ891="Cefalexin benzathine",0.36,IF('Data Entry'!AJ891="Cloxacillin benzathine",0.43,IF('Data Entry'!AJ891="Oxacillin benzathine",0.69,IF('Data Entry'!AJ891="","","No aplica")))))))</f>
        <v/>
      </c>
      <c r="H888" s="65" t="str">
        <f>IF('Data Entry'!AM891="Benethamine benzylpenicillin",0.65,IF('Data Entry'!AM891="Benzathine benzylpenicillin",0.74,IF('Data Entry'!AM891="Cefapirin benzathine",0.41,IF('Data Entry'!AM891="Cefalexin benzathine",0.36,IF('Data Entry'!AM891="Cloxacillin benzathine",0.43,IF('Data Entry'!AM891="Oxacillin benzathine",0.69,IF('Data Entry'!AM891="","","No aplica")))))))</f>
        <v/>
      </c>
    </row>
    <row r="889" spans="5:8">
      <c r="E889" s="65" t="str">
        <f>IF('Data Entry'!AB892="Benethamine benzylpenicillin",0.65,IF('Data Entry'!AB892="Benzathine benzylpenicillin",0.74,IF('Data Entry'!AB892="Cefapirin benzathine",0.41,IF('Data Entry'!AB892="Cefalexin benzathine",0.36,IF('Data Entry'!AB892="Cloxacillin benzathine",0.43,IF('Data Entry'!AB892="Oxacillin benzathine",0.69,IF('Data Entry'!AB892="","","No aplica")))))))</f>
        <v/>
      </c>
      <c r="F889" s="65" t="str">
        <f>IF('Data Entry'!AG892="Benethamine benzylpenicillin",0.65,IF('Data Entry'!AG892="Benzathine benzylpenicillin",0.74,IF('Data Entry'!AG892="Cefapirin benzathine",0.41,IF('Data Entry'!AG892="Cefalexin benzathine",0.36,IF('Data Entry'!AG892="Cloxacillin benzathine",0.43,IF('Data Entry'!AG892="Oxacillin benzathine",0.69,IF('Data Entry'!AG892="","","No aplica")))))))</f>
        <v/>
      </c>
      <c r="G889" s="65" t="str">
        <f>IF('Data Entry'!AJ892="Benethamine benzylpenicillin",0.65,IF('Data Entry'!AJ892="Benzathine benzylpenicillin",0.74,IF('Data Entry'!AJ892="Cefapirin benzathine",0.41,IF('Data Entry'!AJ892="Cefalexin benzathine",0.36,IF('Data Entry'!AJ892="Cloxacillin benzathine",0.43,IF('Data Entry'!AJ892="Oxacillin benzathine",0.69,IF('Data Entry'!AJ892="","","No aplica")))))))</f>
        <v/>
      </c>
      <c r="H889" s="65" t="str">
        <f>IF('Data Entry'!AM892="Benethamine benzylpenicillin",0.65,IF('Data Entry'!AM892="Benzathine benzylpenicillin",0.74,IF('Data Entry'!AM892="Cefapirin benzathine",0.41,IF('Data Entry'!AM892="Cefalexin benzathine",0.36,IF('Data Entry'!AM892="Cloxacillin benzathine",0.43,IF('Data Entry'!AM892="Oxacillin benzathine",0.69,IF('Data Entry'!AM892="","","No aplica")))))))</f>
        <v/>
      </c>
    </row>
    <row r="890" spans="5:8">
      <c r="E890" s="65" t="str">
        <f>IF('Data Entry'!AB893="Benethamine benzylpenicillin",0.65,IF('Data Entry'!AB893="Benzathine benzylpenicillin",0.74,IF('Data Entry'!AB893="Cefapirin benzathine",0.41,IF('Data Entry'!AB893="Cefalexin benzathine",0.36,IF('Data Entry'!AB893="Cloxacillin benzathine",0.43,IF('Data Entry'!AB893="Oxacillin benzathine",0.69,IF('Data Entry'!AB893="","","No aplica")))))))</f>
        <v/>
      </c>
      <c r="F890" s="65" t="str">
        <f>IF('Data Entry'!AG893="Benethamine benzylpenicillin",0.65,IF('Data Entry'!AG893="Benzathine benzylpenicillin",0.74,IF('Data Entry'!AG893="Cefapirin benzathine",0.41,IF('Data Entry'!AG893="Cefalexin benzathine",0.36,IF('Data Entry'!AG893="Cloxacillin benzathine",0.43,IF('Data Entry'!AG893="Oxacillin benzathine",0.69,IF('Data Entry'!AG893="","","No aplica")))))))</f>
        <v/>
      </c>
      <c r="G890" s="65" t="str">
        <f>IF('Data Entry'!AJ893="Benethamine benzylpenicillin",0.65,IF('Data Entry'!AJ893="Benzathine benzylpenicillin",0.74,IF('Data Entry'!AJ893="Cefapirin benzathine",0.41,IF('Data Entry'!AJ893="Cefalexin benzathine",0.36,IF('Data Entry'!AJ893="Cloxacillin benzathine",0.43,IF('Data Entry'!AJ893="Oxacillin benzathine",0.69,IF('Data Entry'!AJ893="","","No aplica")))))))</f>
        <v/>
      </c>
      <c r="H890" s="65" t="str">
        <f>IF('Data Entry'!AM893="Benethamine benzylpenicillin",0.65,IF('Data Entry'!AM893="Benzathine benzylpenicillin",0.74,IF('Data Entry'!AM893="Cefapirin benzathine",0.41,IF('Data Entry'!AM893="Cefalexin benzathine",0.36,IF('Data Entry'!AM893="Cloxacillin benzathine",0.43,IF('Data Entry'!AM893="Oxacillin benzathine",0.69,IF('Data Entry'!AM893="","","No aplica")))))))</f>
        <v/>
      </c>
    </row>
    <row r="891" spans="5:8">
      <c r="E891" s="65" t="str">
        <f>IF('Data Entry'!AB894="Benethamine benzylpenicillin",0.65,IF('Data Entry'!AB894="Benzathine benzylpenicillin",0.74,IF('Data Entry'!AB894="Cefapirin benzathine",0.41,IF('Data Entry'!AB894="Cefalexin benzathine",0.36,IF('Data Entry'!AB894="Cloxacillin benzathine",0.43,IF('Data Entry'!AB894="Oxacillin benzathine",0.69,IF('Data Entry'!AB894="","","No aplica")))))))</f>
        <v/>
      </c>
      <c r="F891" s="65" t="str">
        <f>IF('Data Entry'!AG894="Benethamine benzylpenicillin",0.65,IF('Data Entry'!AG894="Benzathine benzylpenicillin",0.74,IF('Data Entry'!AG894="Cefapirin benzathine",0.41,IF('Data Entry'!AG894="Cefalexin benzathine",0.36,IF('Data Entry'!AG894="Cloxacillin benzathine",0.43,IF('Data Entry'!AG894="Oxacillin benzathine",0.69,IF('Data Entry'!AG894="","","No aplica")))))))</f>
        <v/>
      </c>
      <c r="G891" s="65" t="str">
        <f>IF('Data Entry'!AJ894="Benethamine benzylpenicillin",0.65,IF('Data Entry'!AJ894="Benzathine benzylpenicillin",0.74,IF('Data Entry'!AJ894="Cefapirin benzathine",0.41,IF('Data Entry'!AJ894="Cefalexin benzathine",0.36,IF('Data Entry'!AJ894="Cloxacillin benzathine",0.43,IF('Data Entry'!AJ894="Oxacillin benzathine",0.69,IF('Data Entry'!AJ894="","","No aplica")))))))</f>
        <v/>
      </c>
      <c r="H891" s="65" t="str">
        <f>IF('Data Entry'!AM894="Benethamine benzylpenicillin",0.65,IF('Data Entry'!AM894="Benzathine benzylpenicillin",0.74,IF('Data Entry'!AM894="Cefapirin benzathine",0.41,IF('Data Entry'!AM894="Cefalexin benzathine",0.36,IF('Data Entry'!AM894="Cloxacillin benzathine",0.43,IF('Data Entry'!AM894="Oxacillin benzathine",0.69,IF('Data Entry'!AM894="","","No aplica")))))))</f>
        <v/>
      </c>
    </row>
    <row r="892" spans="5:8">
      <c r="E892" s="65" t="str">
        <f>IF('Data Entry'!AB895="Benethamine benzylpenicillin",0.65,IF('Data Entry'!AB895="Benzathine benzylpenicillin",0.74,IF('Data Entry'!AB895="Cefapirin benzathine",0.41,IF('Data Entry'!AB895="Cefalexin benzathine",0.36,IF('Data Entry'!AB895="Cloxacillin benzathine",0.43,IF('Data Entry'!AB895="Oxacillin benzathine",0.69,IF('Data Entry'!AB895="","","No aplica")))))))</f>
        <v/>
      </c>
      <c r="F892" s="65" t="str">
        <f>IF('Data Entry'!AG895="Benethamine benzylpenicillin",0.65,IF('Data Entry'!AG895="Benzathine benzylpenicillin",0.74,IF('Data Entry'!AG895="Cefapirin benzathine",0.41,IF('Data Entry'!AG895="Cefalexin benzathine",0.36,IF('Data Entry'!AG895="Cloxacillin benzathine",0.43,IF('Data Entry'!AG895="Oxacillin benzathine",0.69,IF('Data Entry'!AG895="","","No aplica")))))))</f>
        <v/>
      </c>
      <c r="G892" s="65" t="str">
        <f>IF('Data Entry'!AJ895="Benethamine benzylpenicillin",0.65,IF('Data Entry'!AJ895="Benzathine benzylpenicillin",0.74,IF('Data Entry'!AJ895="Cefapirin benzathine",0.41,IF('Data Entry'!AJ895="Cefalexin benzathine",0.36,IF('Data Entry'!AJ895="Cloxacillin benzathine",0.43,IF('Data Entry'!AJ895="Oxacillin benzathine",0.69,IF('Data Entry'!AJ895="","","No aplica")))))))</f>
        <v/>
      </c>
      <c r="H892" s="65" t="str">
        <f>IF('Data Entry'!AM895="Benethamine benzylpenicillin",0.65,IF('Data Entry'!AM895="Benzathine benzylpenicillin",0.74,IF('Data Entry'!AM895="Cefapirin benzathine",0.41,IF('Data Entry'!AM895="Cefalexin benzathine",0.36,IF('Data Entry'!AM895="Cloxacillin benzathine",0.43,IF('Data Entry'!AM895="Oxacillin benzathine",0.69,IF('Data Entry'!AM895="","","No aplica")))))))</f>
        <v/>
      </c>
    </row>
    <row r="893" spans="5:8">
      <c r="E893" s="65" t="str">
        <f>IF('Data Entry'!AB896="Benethamine benzylpenicillin",0.65,IF('Data Entry'!AB896="Benzathine benzylpenicillin",0.74,IF('Data Entry'!AB896="Cefapirin benzathine",0.41,IF('Data Entry'!AB896="Cefalexin benzathine",0.36,IF('Data Entry'!AB896="Cloxacillin benzathine",0.43,IF('Data Entry'!AB896="Oxacillin benzathine",0.69,IF('Data Entry'!AB896="","","No aplica")))))))</f>
        <v/>
      </c>
      <c r="F893" s="65" t="str">
        <f>IF('Data Entry'!AG896="Benethamine benzylpenicillin",0.65,IF('Data Entry'!AG896="Benzathine benzylpenicillin",0.74,IF('Data Entry'!AG896="Cefapirin benzathine",0.41,IF('Data Entry'!AG896="Cefalexin benzathine",0.36,IF('Data Entry'!AG896="Cloxacillin benzathine",0.43,IF('Data Entry'!AG896="Oxacillin benzathine",0.69,IF('Data Entry'!AG896="","","No aplica")))))))</f>
        <v/>
      </c>
      <c r="G893" s="65" t="str">
        <f>IF('Data Entry'!AJ896="Benethamine benzylpenicillin",0.65,IF('Data Entry'!AJ896="Benzathine benzylpenicillin",0.74,IF('Data Entry'!AJ896="Cefapirin benzathine",0.41,IF('Data Entry'!AJ896="Cefalexin benzathine",0.36,IF('Data Entry'!AJ896="Cloxacillin benzathine",0.43,IF('Data Entry'!AJ896="Oxacillin benzathine",0.69,IF('Data Entry'!AJ896="","","No aplica")))))))</f>
        <v/>
      </c>
      <c r="H893" s="65" t="str">
        <f>IF('Data Entry'!AM896="Benethamine benzylpenicillin",0.65,IF('Data Entry'!AM896="Benzathine benzylpenicillin",0.74,IF('Data Entry'!AM896="Cefapirin benzathine",0.41,IF('Data Entry'!AM896="Cefalexin benzathine",0.36,IF('Data Entry'!AM896="Cloxacillin benzathine",0.43,IF('Data Entry'!AM896="Oxacillin benzathine",0.69,IF('Data Entry'!AM896="","","No aplica")))))))</f>
        <v/>
      </c>
    </row>
    <row r="894" spans="5:8">
      <c r="E894" s="65" t="str">
        <f>IF('Data Entry'!AB897="Benethamine benzylpenicillin",0.65,IF('Data Entry'!AB897="Benzathine benzylpenicillin",0.74,IF('Data Entry'!AB897="Cefapirin benzathine",0.41,IF('Data Entry'!AB897="Cefalexin benzathine",0.36,IF('Data Entry'!AB897="Cloxacillin benzathine",0.43,IF('Data Entry'!AB897="Oxacillin benzathine",0.69,IF('Data Entry'!AB897="","","No aplica")))))))</f>
        <v/>
      </c>
      <c r="F894" s="65" t="str">
        <f>IF('Data Entry'!AG897="Benethamine benzylpenicillin",0.65,IF('Data Entry'!AG897="Benzathine benzylpenicillin",0.74,IF('Data Entry'!AG897="Cefapirin benzathine",0.41,IF('Data Entry'!AG897="Cefalexin benzathine",0.36,IF('Data Entry'!AG897="Cloxacillin benzathine",0.43,IF('Data Entry'!AG897="Oxacillin benzathine",0.69,IF('Data Entry'!AG897="","","No aplica")))))))</f>
        <v/>
      </c>
      <c r="G894" s="65" t="str">
        <f>IF('Data Entry'!AJ897="Benethamine benzylpenicillin",0.65,IF('Data Entry'!AJ897="Benzathine benzylpenicillin",0.74,IF('Data Entry'!AJ897="Cefapirin benzathine",0.41,IF('Data Entry'!AJ897="Cefalexin benzathine",0.36,IF('Data Entry'!AJ897="Cloxacillin benzathine",0.43,IF('Data Entry'!AJ897="Oxacillin benzathine",0.69,IF('Data Entry'!AJ897="","","No aplica")))))))</f>
        <v/>
      </c>
      <c r="H894" s="65" t="str">
        <f>IF('Data Entry'!AM897="Benethamine benzylpenicillin",0.65,IF('Data Entry'!AM897="Benzathine benzylpenicillin",0.74,IF('Data Entry'!AM897="Cefapirin benzathine",0.41,IF('Data Entry'!AM897="Cefalexin benzathine",0.36,IF('Data Entry'!AM897="Cloxacillin benzathine",0.43,IF('Data Entry'!AM897="Oxacillin benzathine",0.69,IF('Data Entry'!AM897="","","No aplica")))))))</f>
        <v/>
      </c>
    </row>
    <row r="895" spans="5:8">
      <c r="E895" s="65" t="str">
        <f>IF('Data Entry'!AB898="Benethamine benzylpenicillin",0.65,IF('Data Entry'!AB898="Benzathine benzylpenicillin",0.74,IF('Data Entry'!AB898="Cefapirin benzathine",0.41,IF('Data Entry'!AB898="Cefalexin benzathine",0.36,IF('Data Entry'!AB898="Cloxacillin benzathine",0.43,IF('Data Entry'!AB898="Oxacillin benzathine",0.69,IF('Data Entry'!AB898="","","No aplica")))))))</f>
        <v/>
      </c>
      <c r="F895" s="65" t="str">
        <f>IF('Data Entry'!AG898="Benethamine benzylpenicillin",0.65,IF('Data Entry'!AG898="Benzathine benzylpenicillin",0.74,IF('Data Entry'!AG898="Cefapirin benzathine",0.41,IF('Data Entry'!AG898="Cefalexin benzathine",0.36,IF('Data Entry'!AG898="Cloxacillin benzathine",0.43,IF('Data Entry'!AG898="Oxacillin benzathine",0.69,IF('Data Entry'!AG898="","","No aplica")))))))</f>
        <v/>
      </c>
      <c r="G895" s="65" t="str">
        <f>IF('Data Entry'!AJ898="Benethamine benzylpenicillin",0.65,IF('Data Entry'!AJ898="Benzathine benzylpenicillin",0.74,IF('Data Entry'!AJ898="Cefapirin benzathine",0.41,IF('Data Entry'!AJ898="Cefalexin benzathine",0.36,IF('Data Entry'!AJ898="Cloxacillin benzathine",0.43,IF('Data Entry'!AJ898="Oxacillin benzathine",0.69,IF('Data Entry'!AJ898="","","No aplica")))))))</f>
        <v/>
      </c>
      <c r="H895" s="65" t="str">
        <f>IF('Data Entry'!AM898="Benethamine benzylpenicillin",0.65,IF('Data Entry'!AM898="Benzathine benzylpenicillin",0.74,IF('Data Entry'!AM898="Cefapirin benzathine",0.41,IF('Data Entry'!AM898="Cefalexin benzathine",0.36,IF('Data Entry'!AM898="Cloxacillin benzathine",0.43,IF('Data Entry'!AM898="Oxacillin benzathine",0.69,IF('Data Entry'!AM898="","","No aplica")))))))</f>
        <v/>
      </c>
    </row>
    <row r="896" spans="5:8">
      <c r="E896" s="65" t="str">
        <f>IF('Data Entry'!AB899="Benethamine benzylpenicillin",0.65,IF('Data Entry'!AB899="Benzathine benzylpenicillin",0.74,IF('Data Entry'!AB899="Cefapirin benzathine",0.41,IF('Data Entry'!AB899="Cefalexin benzathine",0.36,IF('Data Entry'!AB899="Cloxacillin benzathine",0.43,IF('Data Entry'!AB899="Oxacillin benzathine",0.69,IF('Data Entry'!AB899="","","No aplica")))))))</f>
        <v/>
      </c>
      <c r="F896" s="65" t="str">
        <f>IF('Data Entry'!AG899="Benethamine benzylpenicillin",0.65,IF('Data Entry'!AG899="Benzathine benzylpenicillin",0.74,IF('Data Entry'!AG899="Cefapirin benzathine",0.41,IF('Data Entry'!AG899="Cefalexin benzathine",0.36,IF('Data Entry'!AG899="Cloxacillin benzathine",0.43,IF('Data Entry'!AG899="Oxacillin benzathine",0.69,IF('Data Entry'!AG899="","","No aplica")))))))</f>
        <v/>
      </c>
      <c r="G896" s="65" t="str">
        <f>IF('Data Entry'!AJ899="Benethamine benzylpenicillin",0.65,IF('Data Entry'!AJ899="Benzathine benzylpenicillin",0.74,IF('Data Entry'!AJ899="Cefapirin benzathine",0.41,IF('Data Entry'!AJ899="Cefalexin benzathine",0.36,IF('Data Entry'!AJ899="Cloxacillin benzathine",0.43,IF('Data Entry'!AJ899="Oxacillin benzathine",0.69,IF('Data Entry'!AJ899="","","No aplica")))))))</f>
        <v/>
      </c>
      <c r="H896" s="65" t="str">
        <f>IF('Data Entry'!AM899="Benethamine benzylpenicillin",0.65,IF('Data Entry'!AM899="Benzathine benzylpenicillin",0.74,IF('Data Entry'!AM899="Cefapirin benzathine",0.41,IF('Data Entry'!AM899="Cefalexin benzathine",0.36,IF('Data Entry'!AM899="Cloxacillin benzathine",0.43,IF('Data Entry'!AM899="Oxacillin benzathine",0.69,IF('Data Entry'!AM899="","","No aplica")))))))</f>
        <v/>
      </c>
    </row>
    <row r="897" spans="5:8">
      <c r="E897" s="65" t="str">
        <f>IF('Data Entry'!AB900="Benethamine benzylpenicillin",0.65,IF('Data Entry'!AB900="Benzathine benzylpenicillin",0.74,IF('Data Entry'!AB900="Cefapirin benzathine",0.41,IF('Data Entry'!AB900="Cefalexin benzathine",0.36,IF('Data Entry'!AB900="Cloxacillin benzathine",0.43,IF('Data Entry'!AB900="Oxacillin benzathine",0.69,IF('Data Entry'!AB900="","","No aplica")))))))</f>
        <v/>
      </c>
      <c r="F897" s="65" t="str">
        <f>IF('Data Entry'!AG900="Benethamine benzylpenicillin",0.65,IF('Data Entry'!AG900="Benzathine benzylpenicillin",0.74,IF('Data Entry'!AG900="Cefapirin benzathine",0.41,IF('Data Entry'!AG900="Cefalexin benzathine",0.36,IF('Data Entry'!AG900="Cloxacillin benzathine",0.43,IF('Data Entry'!AG900="Oxacillin benzathine",0.69,IF('Data Entry'!AG900="","","No aplica")))))))</f>
        <v/>
      </c>
      <c r="G897" s="65" t="str">
        <f>IF('Data Entry'!AJ900="Benethamine benzylpenicillin",0.65,IF('Data Entry'!AJ900="Benzathine benzylpenicillin",0.74,IF('Data Entry'!AJ900="Cefapirin benzathine",0.41,IF('Data Entry'!AJ900="Cefalexin benzathine",0.36,IF('Data Entry'!AJ900="Cloxacillin benzathine",0.43,IF('Data Entry'!AJ900="Oxacillin benzathine",0.69,IF('Data Entry'!AJ900="","","No aplica")))))))</f>
        <v/>
      </c>
      <c r="H897" s="65" t="str">
        <f>IF('Data Entry'!AM900="Benethamine benzylpenicillin",0.65,IF('Data Entry'!AM900="Benzathine benzylpenicillin",0.74,IF('Data Entry'!AM900="Cefapirin benzathine",0.41,IF('Data Entry'!AM900="Cefalexin benzathine",0.36,IF('Data Entry'!AM900="Cloxacillin benzathine",0.43,IF('Data Entry'!AM900="Oxacillin benzathine",0.69,IF('Data Entry'!AM900="","","No aplica")))))))</f>
        <v/>
      </c>
    </row>
    <row r="898" spans="5:8">
      <c r="E898" s="65" t="str">
        <f>IF('Data Entry'!AB901="Benethamine benzylpenicillin",0.65,IF('Data Entry'!AB901="Benzathine benzylpenicillin",0.74,IF('Data Entry'!AB901="Cefapirin benzathine",0.41,IF('Data Entry'!AB901="Cefalexin benzathine",0.36,IF('Data Entry'!AB901="Cloxacillin benzathine",0.43,IF('Data Entry'!AB901="Oxacillin benzathine",0.69,IF('Data Entry'!AB901="","","No aplica")))))))</f>
        <v/>
      </c>
      <c r="F898" s="65" t="str">
        <f>IF('Data Entry'!AG901="Benethamine benzylpenicillin",0.65,IF('Data Entry'!AG901="Benzathine benzylpenicillin",0.74,IF('Data Entry'!AG901="Cefapirin benzathine",0.41,IF('Data Entry'!AG901="Cefalexin benzathine",0.36,IF('Data Entry'!AG901="Cloxacillin benzathine",0.43,IF('Data Entry'!AG901="Oxacillin benzathine",0.69,IF('Data Entry'!AG901="","","No aplica")))))))</f>
        <v/>
      </c>
      <c r="G898" s="65" t="str">
        <f>IF('Data Entry'!AJ901="Benethamine benzylpenicillin",0.65,IF('Data Entry'!AJ901="Benzathine benzylpenicillin",0.74,IF('Data Entry'!AJ901="Cefapirin benzathine",0.41,IF('Data Entry'!AJ901="Cefalexin benzathine",0.36,IF('Data Entry'!AJ901="Cloxacillin benzathine",0.43,IF('Data Entry'!AJ901="Oxacillin benzathine",0.69,IF('Data Entry'!AJ901="","","No aplica")))))))</f>
        <v/>
      </c>
      <c r="H898" s="65" t="str">
        <f>IF('Data Entry'!AM901="Benethamine benzylpenicillin",0.65,IF('Data Entry'!AM901="Benzathine benzylpenicillin",0.74,IF('Data Entry'!AM901="Cefapirin benzathine",0.41,IF('Data Entry'!AM901="Cefalexin benzathine",0.36,IF('Data Entry'!AM901="Cloxacillin benzathine",0.43,IF('Data Entry'!AM901="Oxacillin benzathine",0.69,IF('Data Entry'!AM901="","","No aplica")))))))</f>
        <v/>
      </c>
    </row>
    <row r="899" spans="5:8">
      <c r="E899" s="65" t="str">
        <f>IF('Data Entry'!AB902="Benethamine benzylpenicillin",0.65,IF('Data Entry'!AB902="Benzathine benzylpenicillin",0.74,IF('Data Entry'!AB902="Cefapirin benzathine",0.41,IF('Data Entry'!AB902="Cefalexin benzathine",0.36,IF('Data Entry'!AB902="Cloxacillin benzathine",0.43,IF('Data Entry'!AB902="Oxacillin benzathine",0.69,IF('Data Entry'!AB902="","","No aplica")))))))</f>
        <v/>
      </c>
      <c r="F899" s="65" t="str">
        <f>IF('Data Entry'!AG902="Benethamine benzylpenicillin",0.65,IF('Data Entry'!AG902="Benzathine benzylpenicillin",0.74,IF('Data Entry'!AG902="Cefapirin benzathine",0.41,IF('Data Entry'!AG902="Cefalexin benzathine",0.36,IF('Data Entry'!AG902="Cloxacillin benzathine",0.43,IF('Data Entry'!AG902="Oxacillin benzathine",0.69,IF('Data Entry'!AG902="","","No aplica")))))))</f>
        <v/>
      </c>
      <c r="G899" s="65" t="str">
        <f>IF('Data Entry'!AJ902="Benethamine benzylpenicillin",0.65,IF('Data Entry'!AJ902="Benzathine benzylpenicillin",0.74,IF('Data Entry'!AJ902="Cefapirin benzathine",0.41,IF('Data Entry'!AJ902="Cefalexin benzathine",0.36,IF('Data Entry'!AJ902="Cloxacillin benzathine",0.43,IF('Data Entry'!AJ902="Oxacillin benzathine",0.69,IF('Data Entry'!AJ902="","","No aplica")))))))</f>
        <v/>
      </c>
      <c r="H899" s="65" t="str">
        <f>IF('Data Entry'!AM902="Benethamine benzylpenicillin",0.65,IF('Data Entry'!AM902="Benzathine benzylpenicillin",0.74,IF('Data Entry'!AM902="Cefapirin benzathine",0.41,IF('Data Entry'!AM902="Cefalexin benzathine",0.36,IF('Data Entry'!AM902="Cloxacillin benzathine",0.43,IF('Data Entry'!AM902="Oxacillin benzathine",0.69,IF('Data Entry'!AM902="","","No aplica")))))))</f>
        <v/>
      </c>
    </row>
    <row r="900" spans="5:8">
      <c r="E900" s="65" t="str">
        <f>IF('Data Entry'!AB903="Benethamine benzylpenicillin",0.65,IF('Data Entry'!AB903="Benzathine benzylpenicillin",0.74,IF('Data Entry'!AB903="Cefapirin benzathine",0.41,IF('Data Entry'!AB903="Cefalexin benzathine",0.36,IF('Data Entry'!AB903="Cloxacillin benzathine",0.43,IF('Data Entry'!AB903="Oxacillin benzathine",0.69,IF('Data Entry'!AB903="","","No aplica")))))))</f>
        <v/>
      </c>
      <c r="F900" s="65" t="str">
        <f>IF('Data Entry'!AG903="Benethamine benzylpenicillin",0.65,IF('Data Entry'!AG903="Benzathine benzylpenicillin",0.74,IF('Data Entry'!AG903="Cefapirin benzathine",0.41,IF('Data Entry'!AG903="Cefalexin benzathine",0.36,IF('Data Entry'!AG903="Cloxacillin benzathine",0.43,IF('Data Entry'!AG903="Oxacillin benzathine",0.69,IF('Data Entry'!AG903="","","No aplica")))))))</f>
        <v/>
      </c>
      <c r="G900" s="65" t="str">
        <f>IF('Data Entry'!AJ903="Benethamine benzylpenicillin",0.65,IF('Data Entry'!AJ903="Benzathine benzylpenicillin",0.74,IF('Data Entry'!AJ903="Cefapirin benzathine",0.41,IF('Data Entry'!AJ903="Cefalexin benzathine",0.36,IF('Data Entry'!AJ903="Cloxacillin benzathine",0.43,IF('Data Entry'!AJ903="Oxacillin benzathine",0.69,IF('Data Entry'!AJ903="","","No aplica")))))))</f>
        <v/>
      </c>
      <c r="H900" s="65" t="str">
        <f>IF('Data Entry'!AM903="Benethamine benzylpenicillin",0.65,IF('Data Entry'!AM903="Benzathine benzylpenicillin",0.74,IF('Data Entry'!AM903="Cefapirin benzathine",0.41,IF('Data Entry'!AM903="Cefalexin benzathine",0.36,IF('Data Entry'!AM903="Cloxacillin benzathine",0.43,IF('Data Entry'!AM903="Oxacillin benzathine",0.69,IF('Data Entry'!AM903="","","No aplica")))))))</f>
        <v/>
      </c>
    </row>
    <row r="901" spans="5:8">
      <c r="E901" s="65" t="str">
        <f>IF('Data Entry'!AB904="Benethamine benzylpenicillin",0.65,IF('Data Entry'!AB904="Benzathine benzylpenicillin",0.74,IF('Data Entry'!AB904="Cefapirin benzathine",0.41,IF('Data Entry'!AB904="Cefalexin benzathine",0.36,IF('Data Entry'!AB904="Cloxacillin benzathine",0.43,IF('Data Entry'!AB904="Oxacillin benzathine",0.69,IF('Data Entry'!AB904="","","No aplica")))))))</f>
        <v/>
      </c>
      <c r="F901" s="65" t="str">
        <f>IF('Data Entry'!AG904="Benethamine benzylpenicillin",0.65,IF('Data Entry'!AG904="Benzathine benzylpenicillin",0.74,IF('Data Entry'!AG904="Cefapirin benzathine",0.41,IF('Data Entry'!AG904="Cefalexin benzathine",0.36,IF('Data Entry'!AG904="Cloxacillin benzathine",0.43,IF('Data Entry'!AG904="Oxacillin benzathine",0.69,IF('Data Entry'!AG904="","","No aplica")))))))</f>
        <v/>
      </c>
      <c r="G901" s="65" t="str">
        <f>IF('Data Entry'!AJ904="Benethamine benzylpenicillin",0.65,IF('Data Entry'!AJ904="Benzathine benzylpenicillin",0.74,IF('Data Entry'!AJ904="Cefapirin benzathine",0.41,IF('Data Entry'!AJ904="Cefalexin benzathine",0.36,IF('Data Entry'!AJ904="Cloxacillin benzathine",0.43,IF('Data Entry'!AJ904="Oxacillin benzathine",0.69,IF('Data Entry'!AJ904="","","No aplica")))))))</f>
        <v/>
      </c>
      <c r="H901" s="65" t="str">
        <f>IF('Data Entry'!AM904="Benethamine benzylpenicillin",0.65,IF('Data Entry'!AM904="Benzathine benzylpenicillin",0.74,IF('Data Entry'!AM904="Cefapirin benzathine",0.41,IF('Data Entry'!AM904="Cefalexin benzathine",0.36,IF('Data Entry'!AM904="Cloxacillin benzathine",0.43,IF('Data Entry'!AM904="Oxacillin benzathine",0.69,IF('Data Entry'!AM904="","","No aplica")))))))</f>
        <v/>
      </c>
    </row>
    <row r="902" spans="5:8">
      <c r="E902" s="65" t="str">
        <f>IF('Data Entry'!AB905="Benethamine benzylpenicillin",0.65,IF('Data Entry'!AB905="Benzathine benzylpenicillin",0.74,IF('Data Entry'!AB905="Cefapirin benzathine",0.41,IF('Data Entry'!AB905="Cefalexin benzathine",0.36,IF('Data Entry'!AB905="Cloxacillin benzathine",0.43,IF('Data Entry'!AB905="Oxacillin benzathine",0.69,IF('Data Entry'!AB905="","","No aplica")))))))</f>
        <v/>
      </c>
      <c r="F902" s="65" t="str">
        <f>IF('Data Entry'!AG905="Benethamine benzylpenicillin",0.65,IF('Data Entry'!AG905="Benzathine benzylpenicillin",0.74,IF('Data Entry'!AG905="Cefapirin benzathine",0.41,IF('Data Entry'!AG905="Cefalexin benzathine",0.36,IF('Data Entry'!AG905="Cloxacillin benzathine",0.43,IF('Data Entry'!AG905="Oxacillin benzathine",0.69,IF('Data Entry'!AG905="","","No aplica")))))))</f>
        <v/>
      </c>
      <c r="G902" s="65" t="str">
        <f>IF('Data Entry'!AJ905="Benethamine benzylpenicillin",0.65,IF('Data Entry'!AJ905="Benzathine benzylpenicillin",0.74,IF('Data Entry'!AJ905="Cefapirin benzathine",0.41,IF('Data Entry'!AJ905="Cefalexin benzathine",0.36,IF('Data Entry'!AJ905="Cloxacillin benzathine",0.43,IF('Data Entry'!AJ905="Oxacillin benzathine",0.69,IF('Data Entry'!AJ905="","","No aplica")))))))</f>
        <v/>
      </c>
      <c r="H902" s="65" t="str">
        <f>IF('Data Entry'!AM905="Benethamine benzylpenicillin",0.65,IF('Data Entry'!AM905="Benzathine benzylpenicillin",0.74,IF('Data Entry'!AM905="Cefapirin benzathine",0.41,IF('Data Entry'!AM905="Cefalexin benzathine",0.36,IF('Data Entry'!AM905="Cloxacillin benzathine",0.43,IF('Data Entry'!AM905="Oxacillin benzathine",0.69,IF('Data Entry'!AM905="","","No aplica")))))))</f>
        <v/>
      </c>
    </row>
    <row r="903" spans="5:8">
      <c r="E903" s="65" t="str">
        <f>IF('Data Entry'!AB906="Benethamine benzylpenicillin",0.65,IF('Data Entry'!AB906="Benzathine benzylpenicillin",0.74,IF('Data Entry'!AB906="Cefapirin benzathine",0.41,IF('Data Entry'!AB906="Cefalexin benzathine",0.36,IF('Data Entry'!AB906="Cloxacillin benzathine",0.43,IF('Data Entry'!AB906="Oxacillin benzathine",0.69,IF('Data Entry'!AB906="","","No aplica")))))))</f>
        <v/>
      </c>
      <c r="F903" s="65" t="str">
        <f>IF('Data Entry'!AG906="Benethamine benzylpenicillin",0.65,IF('Data Entry'!AG906="Benzathine benzylpenicillin",0.74,IF('Data Entry'!AG906="Cefapirin benzathine",0.41,IF('Data Entry'!AG906="Cefalexin benzathine",0.36,IF('Data Entry'!AG906="Cloxacillin benzathine",0.43,IF('Data Entry'!AG906="Oxacillin benzathine",0.69,IF('Data Entry'!AG906="","","No aplica")))))))</f>
        <v/>
      </c>
      <c r="G903" s="65" t="str">
        <f>IF('Data Entry'!AJ906="Benethamine benzylpenicillin",0.65,IF('Data Entry'!AJ906="Benzathine benzylpenicillin",0.74,IF('Data Entry'!AJ906="Cefapirin benzathine",0.41,IF('Data Entry'!AJ906="Cefalexin benzathine",0.36,IF('Data Entry'!AJ906="Cloxacillin benzathine",0.43,IF('Data Entry'!AJ906="Oxacillin benzathine",0.69,IF('Data Entry'!AJ906="","","No aplica")))))))</f>
        <v/>
      </c>
      <c r="H903" s="65" t="str">
        <f>IF('Data Entry'!AM906="Benethamine benzylpenicillin",0.65,IF('Data Entry'!AM906="Benzathine benzylpenicillin",0.74,IF('Data Entry'!AM906="Cefapirin benzathine",0.41,IF('Data Entry'!AM906="Cefalexin benzathine",0.36,IF('Data Entry'!AM906="Cloxacillin benzathine",0.43,IF('Data Entry'!AM906="Oxacillin benzathine",0.69,IF('Data Entry'!AM906="","","No aplica")))))))</f>
        <v/>
      </c>
    </row>
    <row r="904" spans="5:8">
      <c r="E904" s="65" t="str">
        <f>IF('Data Entry'!AB907="Benethamine benzylpenicillin",0.65,IF('Data Entry'!AB907="Benzathine benzylpenicillin",0.74,IF('Data Entry'!AB907="Cefapirin benzathine",0.41,IF('Data Entry'!AB907="Cefalexin benzathine",0.36,IF('Data Entry'!AB907="Cloxacillin benzathine",0.43,IF('Data Entry'!AB907="Oxacillin benzathine",0.69,IF('Data Entry'!AB907="","","No aplica")))))))</f>
        <v/>
      </c>
      <c r="F904" s="65" t="str">
        <f>IF('Data Entry'!AG907="Benethamine benzylpenicillin",0.65,IF('Data Entry'!AG907="Benzathine benzylpenicillin",0.74,IF('Data Entry'!AG907="Cefapirin benzathine",0.41,IF('Data Entry'!AG907="Cefalexin benzathine",0.36,IF('Data Entry'!AG907="Cloxacillin benzathine",0.43,IF('Data Entry'!AG907="Oxacillin benzathine",0.69,IF('Data Entry'!AG907="","","No aplica")))))))</f>
        <v/>
      </c>
      <c r="G904" s="65" t="str">
        <f>IF('Data Entry'!AJ907="Benethamine benzylpenicillin",0.65,IF('Data Entry'!AJ907="Benzathine benzylpenicillin",0.74,IF('Data Entry'!AJ907="Cefapirin benzathine",0.41,IF('Data Entry'!AJ907="Cefalexin benzathine",0.36,IF('Data Entry'!AJ907="Cloxacillin benzathine",0.43,IF('Data Entry'!AJ907="Oxacillin benzathine",0.69,IF('Data Entry'!AJ907="","","No aplica")))))))</f>
        <v/>
      </c>
      <c r="H904" s="65" t="str">
        <f>IF('Data Entry'!AM907="Benethamine benzylpenicillin",0.65,IF('Data Entry'!AM907="Benzathine benzylpenicillin",0.74,IF('Data Entry'!AM907="Cefapirin benzathine",0.41,IF('Data Entry'!AM907="Cefalexin benzathine",0.36,IF('Data Entry'!AM907="Cloxacillin benzathine",0.43,IF('Data Entry'!AM907="Oxacillin benzathine",0.69,IF('Data Entry'!AM907="","","No aplica")))))))</f>
        <v/>
      </c>
    </row>
    <row r="905" spans="5:8">
      <c r="E905" s="65" t="str">
        <f>IF('Data Entry'!AB908="Benethamine benzylpenicillin",0.65,IF('Data Entry'!AB908="Benzathine benzylpenicillin",0.74,IF('Data Entry'!AB908="Cefapirin benzathine",0.41,IF('Data Entry'!AB908="Cefalexin benzathine",0.36,IF('Data Entry'!AB908="Cloxacillin benzathine",0.43,IF('Data Entry'!AB908="Oxacillin benzathine",0.69,IF('Data Entry'!AB908="","","No aplica")))))))</f>
        <v/>
      </c>
      <c r="F905" s="65" t="str">
        <f>IF('Data Entry'!AG908="Benethamine benzylpenicillin",0.65,IF('Data Entry'!AG908="Benzathine benzylpenicillin",0.74,IF('Data Entry'!AG908="Cefapirin benzathine",0.41,IF('Data Entry'!AG908="Cefalexin benzathine",0.36,IF('Data Entry'!AG908="Cloxacillin benzathine",0.43,IF('Data Entry'!AG908="Oxacillin benzathine",0.69,IF('Data Entry'!AG908="","","No aplica")))))))</f>
        <v/>
      </c>
      <c r="G905" s="65" t="str">
        <f>IF('Data Entry'!AJ908="Benethamine benzylpenicillin",0.65,IF('Data Entry'!AJ908="Benzathine benzylpenicillin",0.74,IF('Data Entry'!AJ908="Cefapirin benzathine",0.41,IF('Data Entry'!AJ908="Cefalexin benzathine",0.36,IF('Data Entry'!AJ908="Cloxacillin benzathine",0.43,IF('Data Entry'!AJ908="Oxacillin benzathine",0.69,IF('Data Entry'!AJ908="","","No aplica")))))))</f>
        <v/>
      </c>
      <c r="H905" s="65" t="str">
        <f>IF('Data Entry'!AM908="Benethamine benzylpenicillin",0.65,IF('Data Entry'!AM908="Benzathine benzylpenicillin",0.74,IF('Data Entry'!AM908="Cefapirin benzathine",0.41,IF('Data Entry'!AM908="Cefalexin benzathine",0.36,IF('Data Entry'!AM908="Cloxacillin benzathine",0.43,IF('Data Entry'!AM908="Oxacillin benzathine",0.69,IF('Data Entry'!AM908="","","No aplica")))))))</f>
        <v/>
      </c>
    </row>
    <row r="906" spans="5:8">
      <c r="E906" s="65" t="str">
        <f>IF('Data Entry'!AB909="Benethamine benzylpenicillin",0.65,IF('Data Entry'!AB909="Benzathine benzylpenicillin",0.74,IF('Data Entry'!AB909="Cefapirin benzathine",0.41,IF('Data Entry'!AB909="Cefalexin benzathine",0.36,IF('Data Entry'!AB909="Cloxacillin benzathine",0.43,IF('Data Entry'!AB909="Oxacillin benzathine",0.69,IF('Data Entry'!AB909="","","No aplica")))))))</f>
        <v/>
      </c>
      <c r="F906" s="65" t="str">
        <f>IF('Data Entry'!AG909="Benethamine benzylpenicillin",0.65,IF('Data Entry'!AG909="Benzathine benzylpenicillin",0.74,IF('Data Entry'!AG909="Cefapirin benzathine",0.41,IF('Data Entry'!AG909="Cefalexin benzathine",0.36,IF('Data Entry'!AG909="Cloxacillin benzathine",0.43,IF('Data Entry'!AG909="Oxacillin benzathine",0.69,IF('Data Entry'!AG909="","","No aplica")))))))</f>
        <v/>
      </c>
      <c r="G906" s="65" t="str">
        <f>IF('Data Entry'!AJ909="Benethamine benzylpenicillin",0.65,IF('Data Entry'!AJ909="Benzathine benzylpenicillin",0.74,IF('Data Entry'!AJ909="Cefapirin benzathine",0.41,IF('Data Entry'!AJ909="Cefalexin benzathine",0.36,IF('Data Entry'!AJ909="Cloxacillin benzathine",0.43,IF('Data Entry'!AJ909="Oxacillin benzathine",0.69,IF('Data Entry'!AJ909="","","No aplica")))))))</f>
        <v/>
      </c>
      <c r="H906" s="65" t="str">
        <f>IF('Data Entry'!AM909="Benethamine benzylpenicillin",0.65,IF('Data Entry'!AM909="Benzathine benzylpenicillin",0.74,IF('Data Entry'!AM909="Cefapirin benzathine",0.41,IF('Data Entry'!AM909="Cefalexin benzathine",0.36,IF('Data Entry'!AM909="Cloxacillin benzathine",0.43,IF('Data Entry'!AM909="Oxacillin benzathine",0.69,IF('Data Entry'!AM909="","","No aplica")))))))</f>
        <v/>
      </c>
    </row>
    <row r="907" spans="5:8">
      <c r="E907" s="65" t="str">
        <f>IF('Data Entry'!AB910="Benethamine benzylpenicillin",0.65,IF('Data Entry'!AB910="Benzathine benzylpenicillin",0.74,IF('Data Entry'!AB910="Cefapirin benzathine",0.41,IF('Data Entry'!AB910="Cefalexin benzathine",0.36,IF('Data Entry'!AB910="Cloxacillin benzathine",0.43,IF('Data Entry'!AB910="Oxacillin benzathine",0.69,IF('Data Entry'!AB910="","","No aplica")))))))</f>
        <v/>
      </c>
      <c r="F907" s="65" t="str">
        <f>IF('Data Entry'!AG910="Benethamine benzylpenicillin",0.65,IF('Data Entry'!AG910="Benzathine benzylpenicillin",0.74,IF('Data Entry'!AG910="Cefapirin benzathine",0.41,IF('Data Entry'!AG910="Cefalexin benzathine",0.36,IF('Data Entry'!AG910="Cloxacillin benzathine",0.43,IF('Data Entry'!AG910="Oxacillin benzathine",0.69,IF('Data Entry'!AG910="","","No aplica")))))))</f>
        <v/>
      </c>
      <c r="G907" s="65" t="str">
        <f>IF('Data Entry'!AJ910="Benethamine benzylpenicillin",0.65,IF('Data Entry'!AJ910="Benzathine benzylpenicillin",0.74,IF('Data Entry'!AJ910="Cefapirin benzathine",0.41,IF('Data Entry'!AJ910="Cefalexin benzathine",0.36,IF('Data Entry'!AJ910="Cloxacillin benzathine",0.43,IF('Data Entry'!AJ910="Oxacillin benzathine",0.69,IF('Data Entry'!AJ910="","","No aplica")))))))</f>
        <v/>
      </c>
      <c r="H907" s="65" t="str">
        <f>IF('Data Entry'!AM910="Benethamine benzylpenicillin",0.65,IF('Data Entry'!AM910="Benzathine benzylpenicillin",0.74,IF('Data Entry'!AM910="Cefapirin benzathine",0.41,IF('Data Entry'!AM910="Cefalexin benzathine",0.36,IF('Data Entry'!AM910="Cloxacillin benzathine",0.43,IF('Data Entry'!AM910="Oxacillin benzathine",0.69,IF('Data Entry'!AM910="","","No aplica")))))))</f>
        <v/>
      </c>
    </row>
    <row r="908" spans="5:8">
      <c r="E908" s="65" t="str">
        <f>IF('Data Entry'!AB911="Benethamine benzylpenicillin",0.65,IF('Data Entry'!AB911="Benzathine benzylpenicillin",0.74,IF('Data Entry'!AB911="Cefapirin benzathine",0.41,IF('Data Entry'!AB911="Cefalexin benzathine",0.36,IF('Data Entry'!AB911="Cloxacillin benzathine",0.43,IF('Data Entry'!AB911="Oxacillin benzathine",0.69,IF('Data Entry'!AB911="","","No aplica")))))))</f>
        <v/>
      </c>
      <c r="F908" s="65" t="str">
        <f>IF('Data Entry'!AG911="Benethamine benzylpenicillin",0.65,IF('Data Entry'!AG911="Benzathine benzylpenicillin",0.74,IF('Data Entry'!AG911="Cefapirin benzathine",0.41,IF('Data Entry'!AG911="Cefalexin benzathine",0.36,IF('Data Entry'!AG911="Cloxacillin benzathine",0.43,IF('Data Entry'!AG911="Oxacillin benzathine",0.69,IF('Data Entry'!AG911="","","No aplica")))))))</f>
        <v/>
      </c>
      <c r="G908" s="65" t="str">
        <f>IF('Data Entry'!AJ911="Benethamine benzylpenicillin",0.65,IF('Data Entry'!AJ911="Benzathine benzylpenicillin",0.74,IF('Data Entry'!AJ911="Cefapirin benzathine",0.41,IF('Data Entry'!AJ911="Cefalexin benzathine",0.36,IF('Data Entry'!AJ911="Cloxacillin benzathine",0.43,IF('Data Entry'!AJ911="Oxacillin benzathine",0.69,IF('Data Entry'!AJ911="","","No aplica")))))))</f>
        <v/>
      </c>
      <c r="H908" s="65" t="str">
        <f>IF('Data Entry'!AM911="Benethamine benzylpenicillin",0.65,IF('Data Entry'!AM911="Benzathine benzylpenicillin",0.74,IF('Data Entry'!AM911="Cefapirin benzathine",0.41,IF('Data Entry'!AM911="Cefalexin benzathine",0.36,IF('Data Entry'!AM911="Cloxacillin benzathine",0.43,IF('Data Entry'!AM911="Oxacillin benzathine",0.69,IF('Data Entry'!AM911="","","No aplica")))))))</f>
        <v/>
      </c>
    </row>
    <row r="909" spans="5:8">
      <c r="E909" s="65" t="str">
        <f>IF('Data Entry'!AB912="Benethamine benzylpenicillin",0.65,IF('Data Entry'!AB912="Benzathine benzylpenicillin",0.74,IF('Data Entry'!AB912="Cefapirin benzathine",0.41,IF('Data Entry'!AB912="Cefalexin benzathine",0.36,IF('Data Entry'!AB912="Cloxacillin benzathine",0.43,IF('Data Entry'!AB912="Oxacillin benzathine",0.69,IF('Data Entry'!AB912="","","No aplica")))))))</f>
        <v/>
      </c>
      <c r="F909" s="65" t="str">
        <f>IF('Data Entry'!AG912="Benethamine benzylpenicillin",0.65,IF('Data Entry'!AG912="Benzathine benzylpenicillin",0.74,IF('Data Entry'!AG912="Cefapirin benzathine",0.41,IF('Data Entry'!AG912="Cefalexin benzathine",0.36,IF('Data Entry'!AG912="Cloxacillin benzathine",0.43,IF('Data Entry'!AG912="Oxacillin benzathine",0.69,IF('Data Entry'!AG912="","","No aplica")))))))</f>
        <v/>
      </c>
      <c r="G909" s="65" t="str">
        <f>IF('Data Entry'!AJ912="Benethamine benzylpenicillin",0.65,IF('Data Entry'!AJ912="Benzathine benzylpenicillin",0.74,IF('Data Entry'!AJ912="Cefapirin benzathine",0.41,IF('Data Entry'!AJ912="Cefalexin benzathine",0.36,IF('Data Entry'!AJ912="Cloxacillin benzathine",0.43,IF('Data Entry'!AJ912="Oxacillin benzathine",0.69,IF('Data Entry'!AJ912="","","No aplica")))))))</f>
        <v/>
      </c>
      <c r="H909" s="65" t="str">
        <f>IF('Data Entry'!AM912="Benethamine benzylpenicillin",0.65,IF('Data Entry'!AM912="Benzathine benzylpenicillin",0.74,IF('Data Entry'!AM912="Cefapirin benzathine",0.41,IF('Data Entry'!AM912="Cefalexin benzathine",0.36,IF('Data Entry'!AM912="Cloxacillin benzathine",0.43,IF('Data Entry'!AM912="Oxacillin benzathine",0.69,IF('Data Entry'!AM912="","","No aplica")))))))</f>
        <v/>
      </c>
    </row>
    <row r="910" spans="5:8">
      <c r="E910" s="65" t="str">
        <f>IF('Data Entry'!AB913="Benethamine benzylpenicillin",0.65,IF('Data Entry'!AB913="Benzathine benzylpenicillin",0.74,IF('Data Entry'!AB913="Cefapirin benzathine",0.41,IF('Data Entry'!AB913="Cefalexin benzathine",0.36,IF('Data Entry'!AB913="Cloxacillin benzathine",0.43,IF('Data Entry'!AB913="Oxacillin benzathine",0.69,IF('Data Entry'!AB913="","","No aplica")))))))</f>
        <v/>
      </c>
      <c r="F910" s="65" t="str">
        <f>IF('Data Entry'!AG913="Benethamine benzylpenicillin",0.65,IF('Data Entry'!AG913="Benzathine benzylpenicillin",0.74,IF('Data Entry'!AG913="Cefapirin benzathine",0.41,IF('Data Entry'!AG913="Cefalexin benzathine",0.36,IF('Data Entry'!AG913="Cloxacillin benzathine",0.43,IF('Data Entry'!AG913="Oxacillin benzathine",0.69,IF('Data Entry'!AG913="","","No aplica")))))))</f>
        <v/>
      </c>
      <c r="G910" s="65" t="str">
        <f>IF('Data Entry'!AJ913="Benethamine benzylpenicillin",0.65,IF('Data Entry'!AJ913="Benzathine benzylpenicillin",0.74,IF('Data Entry'!AJ913="Cefapirin benzathine",0.41,IF('Data Entry'!AJ913="Cefalexin benzathine",0.36,IF('Data Entry'!AJ913="Cloxacillin benzathine",0.43,IF('Data Entry'!AJ913="Oxacillin benzathine",0.69,IF('Data Entry'!AJ913="","","No aplica")))))))</f>
        <v/>
      </c>
      <c r="H910" s="65" t="str">
        <f>IF('Data Entry'!AM913="Benethamine benzylpenicillin",0.65,IF('Data Entry'!AM913="Benzathine benzylpenicillin",0.74,IF('Data Entry'!AM913="Cefapirin benzathine",0.41,IF('Data Entry'!AM913="Cefalexin benzathine",0.36,IF('Data Entry'!AM913="Cloxacillin benzathine",0.43,IF('Data Entry'!AM913="Oxacillin benzathine",0.69,IF('Data Entry'!AM913="","","No aplica")))))))</f>
        <v/>
      </c>
    </row>
    <row r="911" spans="5:8">
      <c r="E911" s="65" t="str">
        <f>IF('Data Entry'!AB914="Benethamine benzylpenicillin",0.65,IF('Data Entry'!AB914="Benzathine benzylpenicillin",0.74,IF('Data Entry'!AB914="Cefapirin benzathine",0.41,IF('Data Entry'!AB914="Cefalexin benzathine",0.36,IF('Data Entry'!AB914="Cloxacillin benzathine",0.43,IF('Data Entry'!AB914="Oxacillin benzathine",0.69,IF('Data Entry'!AB914="","","No aplica")))))))</f>
        <v/>
      </c>
      <c r="F911" s="65" t="str">
        <f>IF('Data Entry'!AG914="Benethamine benzylpenicillin",0.65,IF('Data Entry'!AG914="Benzathine benzylpenicillin",0.74,IF('Data Entry'!AG914="Cefapirin benzathine",0.41,IF('Data Entry'!AG914="Cefalexin benzathine",0.36,IF('Data Entry'!AG914="Cloxacillin benzathine",0.43,IF('Data Entry'!AG914="Oxacillin benzathine",0.69,IF('Data Entry'!AG914="","","No aplica")))))))</f>
        <v/>
      </c>
      <c r="G911" s="65" t="str">
        <f>IF('Data Entry'!AJ914="Benethamine benzylpenicillin",0.65,IF('Data Entry'!AJ914="Benzathine benzylpenicillin",0.74,IF('Data Entry'!AJ914="Cefapirin benzathine",0.41,IF('Data Entry'!AJ914="Cefalexin benzathine",0.36,IF('Data Entry'!AJ914="Cloxacillin benzathine",0.43,IF('Data Entry'!AJ914="Oxacillin benzathine",0.69,IF('Data Entry'!AJ914="","","No aplica")))))))</f>
        <v/>
      </c>
      <c r="H911" s="65" t="str">
        <f>IF('Data Entry'!AM914="Benethamine benzylpenicillin",0.65,IF('Data Entry'!AM914="Benzathine benzylpenicillin",0.74,IF('Data Entry'!AM914="Cefapirin benzathine",0.41,IF('Data Entry'!AM914="Cefalexin benzathine",0.36,IF('Data Entry'!AM914="Cloxacillin benzathine",0.43,IF('Data Entry'!AM914="Oxacillin benzathine",0.69,IF('Data Entry'!AM914="","","No aplica")))))))</f>
        <v/>
      </c>
    </row>
    <row r="912" spans="5:8">
      <c r="E912" s="65" t="str">
        <f>IF('Data Entry'!AB915="Benethamine benzylpenicillin",0.65,IF('Data Entry'!AB915="Benzathine benzylpenicillin",0.74,IF('Data Entry'!AB915="Cefapirin benzathine",0.41,IF('Data Entry'!AB915="Cefalexin benzathine",0.36,IF('Data Entry'!AB915="Cloxacillin benzathine",0.43,IF('Data Entry'!AB915="Oxacillin benzathine",0.69,IF('Data Entry'!AB915="","","No aplica")))))))</f>
        <v/>
      </c>
      <c r="F912" s="65" t="str">
        <f>IF('Data Entry'!AG915="Benethamine benzylpenicillin",0.65,IF('Data Entry'!AG915="Benzathine benzylpenicillin",0.74,IF('Data Entry'!AG915="Cefapirin benzathine",0.41,IF('Data Entry'!AG915="Cefalexin benzathine",0.36,IF('Data Entry'!AG915="Cloxacillin benzathine",0.43,IF('Data Entry'!AG915="Oxacillin benzathine",0.69,IF('Data Entry'!AG915="","","No aplica")))))))</f>
        <v/>
      </c>
      <c r="G912" s="65" t="str">
        <f>IF('Data Entry'!AJ915="Benethamine benzylpenicillin",0.65,IF('Data Entry'!AJ915="Benzathine benzylpenicillin",0.74,IF('Data Entry'!AJ915="Cefapirin benzathine",0.41,IF('Data Entry'!AJ915="Cefalexin benzathine",0.36,IF('Data Entry'!AJ915="Cloxacillin benzathine",0.43,IF('Data Entry'!AJ915="Oxacillin benzathine",0.69,IF('Data Entry'!AJ915="","","No aplica")))))))</f>
        <v/>
      </c>
      <c r="H912" s="65" t="str">
        <f>IF('Data Entry'!AM915="Benethamine benzylpenicillin",0.65,IF('Data Entry'!AM915="Benzathine benzylpenicillin",0.74,IF('Data Entry'!AM915="Cefapirin benzathine",0.41,IF('Data Entry'!AM915="Cefalexin benzathine",0.36,IF('Data Entry'!AM915="Cloxacillin benzathine",0.43,IF('Data Entry'!AM915="Oxacillin benzathine",0.69,IF('Data Entry'!AM915="","","No aplica")))))))</f>
        <v/>
      </c>
    </row>
    <row r="913" spans="5:8">
      <c r="E913" s="65" t="str">
        <f>IF('Data Entry'!AB916="Benethamine benzylpenicillin",0.65,IF('Data Entry'!AB916="Benzathine benzylpenicillin",0.74,IF('Data Entry'!AB916="Cefapirin benzathine",0.41,IF('Data Entry'!AB916="Cefalexin benzathine",0.36,IF('Data Entry'!AB916="Cloxacillin benzathine",0.43,IF('Data Entry'!AB916="Oxacillin benzathine",0.69,IF('Data Entry'!AB916="","","No aplica")))))))</f>
        <v/>
      </c>
      <c r="F913" s="65" t="str">
        <f>IF('Data Entry'!AG916="Benethamine benzylpenicillin",0.65,IF('Data Entry'!AG916="Benzathine benzylpenicillin",0.74,IF('Data Entry'!AG916="Cefapirin benzathine",0.41,IF('Data Entry'!AG916="Cefalexin benzathine",0.36,IF('Data Entry'!AG916="Cloxacillin benzathine",0.43,IF('Data Entry'!AG916="Oxacillin benzathine",0.69,IF('Data Entry'!AG916="","","No aplica")))))))</f>
        <v/>
      </c>
      <c r="G913" s="65" t="str">
        <f>IF('Data Entry'!AJ916="Benethamine benzylpenicillin",0.65,IF('Data Entry'!AJ916="Benzathine benzylpenicillin",0.74,IF('Data Entry'!AJ916="Cefapirin benzathine",0.41,IF('Data Entry'!AJ916="Cefalexin benzathine",0.36,IF('Data Entry'!AJ916="Cloxacillin benzathine",0.43,IF('Data Entry'!AJ916="Oxacillin benzathine",0.69,IF('Data Entry'!AJ916="","","No aplica")))))))</f>
        <v/>
      </c>
      <c r="H913" s="65" t="str">
        <f>IF('Data Entry'!AM916="Benethamine benzylpenicillin",0.65,IF('Data Entry'!AM916="Benzathine benzylpenicillin",0.74,IF('Data Entry'!AM916="Cefapirin benzathine",0.41,IF('Data Entry'!AM916="Cefalexin benzathine",0.36,IF('Data Entry'!AM916="Cloxacillin benzathine",0.43,IF('Data Entry'!AM916="Oxacillin benzathine",0.69,IF('Data Entry'!AM916="","","No aplica")))))))</f>
        <v/>
      </c>
    </row>
    <row r="914" spans="5:8">
      <c r="E914" s="65" t="str">
        <f>IF('Data Entry'!AB917="Benethamine benzylpenicillin",0.65,IF('Data Entry'!AB917="Benzathine benzylpenicillin",0.74,IF('Data Entry'!AB917="Cefapirin benzathine",0.41,IF('Data Entry'!AB917="Cefalexin benzathine",0.36,IF('Data Entry'!AB917="Cloxacillin benzathine",0.43,IF('Data Entry'!AB917="Oxacillin benzathine",0.69,IF('Data Entry'!AB917="","","No aplica")))))))</f>
        <v/>
      </c>
      <c r="F914" s="65" t="str">
        <f>IF('Data Entry'!AG917="Benethamine benzylpenicillin",0.65,IF('Data Entry'!AG917="Benzathine benzylpenicillin",0.74,IF('Data Entry'!AG917="Cefapirin benzathine",0.41,IF('Data Entry'!AG917="Cefalexin benzathine",0.36,IF('Data Entry'!AG917="Cloxacillin benzathine",0.43,IF('Data Entry'!AG917="Oxacillin benzathine",0.69,IF('Data Entry'!AG917="","","No aplica")))))))</f>
        <v/>
      </c>
      <c r="G914" s="65" t="str">
        <f>IF('Data Entry'!AJ917="Benethamine benzylpenicillin",0.65,IF('Data Entry'!AJ917="Benzathine benzylpenicillin",0.74,IF('Data Entry'!AJ917="Cefapirin benzathine",0.41,IF('Data Entry'!AJ917="Cefalexin benzathine",0.36,IF('Data Entry'!AJ917="Cloxacillin benzathine",0.43,IF('Data Entry'!AJ917="Oxacillin benzathine",0.69,IF('Data Entry'!AJ917="","","No aplica")))))))</f>
        <v/>
      </c>
      <c r="H914" s="65" t="str">
        <f>IF('Data Entry'!AM917="Benethamine benzylpenicillin",0.65,IF('Data Entry'!AM917="Benzathine benzylpenicillin",0.74,IF('Data Entry'!AM917="Cefapirin benzathine",0.41,IF('Data Entry'!AM917="Cefalexin benzathine",0.36,IF('Data Entry'!AM917="Cloxacillin benzathine",0.43,IF('Data Entry'!AM917="Oxacillin benzathine",0.69,IF('Data Entry'!AM917="","","No aplica")))))))</f>
        <v/>
      </c>
    </row>
    <row r="915" spans="5:8">
      <c r="E915" s="65" t="str">
        <f>IF('Data Entry'!AB918="Benethamine benzylpenicillin",0.65,IF('Data Entry'!AB918="Benzathine benzylpenicillin",0.74,IF('Data Entry'!AB918="Cefapirin benzathine",0.41,IF('Data Entry'!AB918="Cefalexin benzathine",0.36,IF('Data Entry'!AB918="Cloxacillin benzathine",0.43,IF('Data Entry'!AB918="Oxacillin benzathine",0.69,IF('Data Entry'!AB918="","","No aplica")))))))</f>
        <v/>
      </c>
      <c r="F915" s="65" t="str">
        <f>IF('Data Entry'!AG918="Benethamine benzylpenicillin",0.65,IF('Data Entry'!AG918="Benzathine benzylpenicillin",0.74,IF('Data Entry'!AG918="Cefapirin benzathine",0.41,IF('Data Entry'!AG918="Cefalexin benzathine",0.36,IF('Data Entry'!AG918="Cloxacillin benzathine",0.43,IF('Data Entry'!AG918="Oxacillin benzathine",0.69,IF('Data Entry'!AG918="","","No aplica")))))))</f>
        <v/>
      </c>
      <c r="G915" s="65" t="str">
        <f>IF('Data Entry'!AJ918="Benethamine benzylpenicillin",0.65,IF('Data Entry'!AJ918="Benzathine benzylpenicillin",0.74,IF('Data Entry'!AJ918="Cefapirin benzathine",0.41,IF('Data Entry'!AJ918="Cefalexin benzathine",0.36,IF('Data Entry'!AJ918="Cloxacillin benzathine",0.43,IF('Data Entry'!AJ918="Oxacillin benzathine",0.69,IF('Data Entry'!AJ918="","","No aplica")))))))</f>
        <v/>
      </c>
      <c r="H915" s="65" t="str">
        <f>IF('Data Entry'!AM918="Benethamine benzylpenicillin",0.65,IF('Data Entry'!AM918="Benzathine benzylpenicillin",0.74,IF('Data Entry'!AM918="Cefapirin benzathine",0.41,IF('Data Entry'!AM918="Cefalexin benzathine",0.36,IF('Data Entry'!AM918="Cloxacillin benzathine",0.43,IF('Data Entry'!AM918="Oxacillin benzathine",0.69,IF('Data Entry'!AM918="","","No aplica")))))))</f>
        <v/>
      </c>
    </row>
    <row r="916" spans="5:8">
      <c r="E916" s="65" t="str">
        <f>IF('Data Entry'!AB919="Benethamine benzylpenicillin",0.65,IF('Data Entry'!AB919="Benzathine benzylpenicillin",0.74,IF('Data Entry'!AB919="Cefapirin benzathine",0.41,IF('Data Entry'!AB919="Cefalexin benzathine",0.36,IF('Data Entry'!AB919="Cloxacillin benzathine",0.43,IF('Data Entry'!AB919="Oxacillin benzathine",0.69,IF('Data Entry'!AB919="","","No aplica")))))))</f>
        <v/>
      </c>
      <c r="F916" s="65" t="str">
        <f>IF('Data Entry'!AG919="Benethamine benzylpenicillin",0.65,IF('Data Entry'!AG919="Benzathine benzylpenicillin",0.74,IF('Data Entry'!AG919="Cefapirin benzathine",0.41,IF('Data Entry'!AG919="Cefalexin benzathine",0.36,IF('Data Entry'!AG919="Cloxacillin benzathine",0.43,IF('Data Entry'!AG919="Oxacillin benzathine",0.69,IF('Data Entry'!AG919="","","No aplica")))))))</f>
        <v/>
      </c>
      <c r="G916" s="65" t="str">
        <f>IF('Data Entry'!AJ919="Benethamine benzylpenicillin",0.65,IF('Data Entry'!AJ919="Benzathine benzylpenicillin",0.74,IF('Data Entry'!AJ919="Cefapirin benzathine",0.41,IF('Data Entry'!AJ919="Cefalexin benzathine",0.36,IF('Data Entry'!AJ919="Cloxacillin benzathine",0.43,IF('Data Entry'!AJ919="Oxacillin benzathine",0.69,IF('Data Entry'!AJ919="","","No aplica")))))))</f>
        <v/>
      </c>
      <c r="H916" s="65" t="str">
        <f>IF('Data Entry'!AM919="Benethamine benzylpenicillin",0.65,IF('Data Entry'!AM919="Benzathine benzylpenicillin",0.74,IF('Data Entry'!AM919="Cefapirin benzathine",0.41,IF('Data Entry'!AM919="Cefalexin benzathine",0.36,IF('Data Entry'!AM919="Cloxacillin benzathine",0.43,IF('Data Entry'!AM919="Oxacillin benzathine",0.69,IF('Data Entry'!AM919="","","No aplica")))))))</f>
        <v/>
      </c>
    </row>
    <row r="917" spans="5:8">
      <c r="E917" s="65" t="str">
        <f>IF('Data Entry'!AB920="Benethamine benzylpenicillin",0.65,IF('Data Entry'!AB920="Benzathine benzylpenicillin",0.74,IF('Data Entry'!AB920="Cefapirin benzathine",0.41,IF('Data Entry'!AB920="Cefalexin benzathine",0.36,IF('Data Entry'!AB920="Cloxacillin benzathine",0.43,IF('Data Entry'!AB920="Oxacillin benzathine",0.69,IF('Data Entry'!AB920="","","No aplica")))))))</f>
        <v/>
      </c>
      <c r="F917" s="65" t="str">
        <f>IF('Data Entry'!AG920="Benethamine benzylpenicillin",0.65,IF('Data Entry'!AG920="Benzathine benzylpenicillin",0.74,IF('Data Entry'!AG920="Cefapirin benzathine",0.41,IF('Data Entry'!AG920="Cefalexin benzathine",0.36,IF('Data Entry'!AG920="Cloxacillin benzathine",0.43,IF('Data Entry'!AG920="Oxacillin benzathine",0.69,IF('Data Entry'!AG920="","","No aplica")))))))</f>
        <v/>
      </c>
      <c r="G917" s="65" t="str">
        <f>IF('Data Entry'!AJ920="Benethamine benzylpenicillin",0.65,IF('Data Entry'!AJ920="Benzathine benzylpenicillin",0.74,IF('Data Entry'!AJ920="Cefapirin benzathine",0.41,IF('Data Entry'!AJ920="Cefalexin benzathine",0.36,IF('Data Entry'!AJ920="Cloxacillin benzathine",0.43,IF('Data Entry'!AJ920="Oxacillin benzathine",0.69,IF('Data Entry'!AJ920="","","No aplica")))))))</f>
        <v/>
      </c>
      <c r="H917" s="65" t="str">
        <f>IF('Data Entry'!AM920="Benethamine benzylpenicillin",0.65,IF('Data Entry'!AM920="Benzathine benzylpenicillin",0.74,IF('Data Entry'!AM920="Cefapirin benzathine",0.41,IF('Data Entry'!AM920="Cefalexin benzathine",0.36,IF('Data Entry'!AM920="Cloxacillin benzathine",0.43,IF('Data Entry'!AM920="Oxacillin benzathine",0.69,IF('Data Entry'!AM920="","","No aplica")))))))</f>
        <v/>
      </c>
    </row>
    <row r="918" spans="5:8">
      <c r="E918" s="65" t="str">
        <f>IF('Data Entry'!AB921="Benethamine benzylpenicillin",0.65,IF('Data Entry'!AB921="Benzathine benzylpenicillin",0.74,IF('Data Entry'!AB921="Cefapirin benzathine",0.41,IF('Data Entry'!AB921="Cefalexin benzathine",0.36,IF('Data Entry'!AB921="Cloxacillin benzathine",0.43,IF('Data Entry'!AB921="Oxacillin benzathine",0.69,IF('Data Entry'!AB921="","","No aplica")))))))</f>
        <v/>
      </c>
      <c r="F918" s="65" t="str">
        <f>IF('Data Entry'!AG921="Benethamine benzylpenicillin",0.65,IF('Data Entry'!AG921="Benzathine benzylpenicillin",0.74,IF('Data Entry'!AG921="Cefapirin benzathine",0.41,IF('Data Entry'!AG921="Cefalexin benzathine",0.36,IF('Data Entry'!AG921="Cloxacillin benzathine",0.43,IF('Data Entry'!AG921="Oxacillin benzathine",0.69,IF('Data Entry'!AG921="","","No aplica")))))))</f>
        <v/>
      </c>
      <c r="G918" s="65" t="str">
        <f>IF('Data Entry'!AJ921="Benethamine benzylpenicillin",0.65,IF('Data Entry'!AJ921="Benzathine benzylpenicillin",0.74,IF('Data Entry'!AJ921="Cefapirin benzathine",0.41,IF('Data Entry'!AJ921="Cefalexin benzathine",0.36,IF('Data Entry'!AJ921="Cloxacillin benzathine",0.43,IF('Data Entry'!AJ921="Oxacillin benzathine",0.69,IF('Data Entry'!AJ921="","","No aplica")))))))</f>
        <v/>
      </c>
      <c r="H918" s="65" t="str">
        <f>IF('Data Entry'!AM921="Benethamine benzylpenicillin",0.65,IF('Data Entry'!AM921="Benzathine benzylpenicillin",0.74,IF('Data Entry'!AM921="Cefapirin benzathine",0.41,IF('Data Entry'!AM921="Cefalexin benzathine",0.36,IF('Data Entry'!AM921="Cloxacillin benzathine",0.43,IF('Data Entry'!AM921="Oxacillin benzathine",0.69,IF('Data Entry'!AM921="","","No aplica")))))))</f>
        <v/>
      </c>
    </row>
    <row r="919" spans="5:8">
      <c r="E919" s="65" t="str">
        <f>IF('Data Entry'!AB922="Benethamine benzylpenicillin",0.65,IF('Data Entry'!AB922="Benzathine benzylpenicillin",0.74,IF('Data Entry'!AB922="Cefapirin benzathine",0.41,IF('Data Entry'!AB922="Cefalexin benzathine",0.36,IF('Data Entry'!AB922="Cloxacillin benzathine",0.43,IF('Data Entry'!AB922="Oxacillin benzathine",0.69,IF('Data Entry'!AB922="","","No aplica")))))))</f>
        <v/>
      </c>
      <c r="F919" s="65" t="str">
        <f>IF('Data Entry'!AG922="Benethamine benzylpenicillin",0.65,IF('Data Entry'!AG922="Benzathine benzylpenicillin",0.74,IF('Data Entry'!AG922="Cefapirin benzathine",0.41,IF('Data Entry'!AG922="Cefalexin benzathine",0.36,IF('Data Entry'!AG922="Cloxacillin benzathine",0.43,IF('Data Entry'!AG922="Oxacillin benzathine",0.69,IF('Data Entry'!AG922="","","No aplica")))))))</f>
        <v/>
      </c>
      <c r="G919" s="65" t="str">
        <f>IF('Data Entry'!AJ922="Benethamine benzylpenicillin",0.65,IF('Data Entry'!AJ922="Benzathine benzylpenicillin",0.74,IF('Data Entry'!AJ922="Cefapirin benzathine",0.41,IF('Data Entry'!AJ922="Cefalexin benzathine",0.36,IF('Data Entry'!AJ922="Cloxacillin benzathine",0.43,IF('Data Entry'!AJ922="Oxacillin benzathine",0.69,IF('Data Entry'!AJ922="","","No aplica")))))))</f>
        <v/>
      </c>
      <c r="H919" s="65" t="str">
        <f>IF('Data Entry'!AM922="Benethamine benzylpenicillin",0.65,IF('Data Entry'!AM922="Benzathine benzylpenicillin",0.74,IF('Data Entry'!AM922="Cefapirin benzathine",0.41,IF('Data Entry'!AM922="Cefalexin benzathine",0.36,IF('Data Entry'!AM922="Cloxacillin benzathine",0.43,IF('Data Entry'!AM922="Oxacillin benzathine",0.69,IF('Data Entry'!AM922="","","No aplica")))))))</f>
        <v/>
      </c>
    </row>
    <row r="920" spans="5:8">
      <c r="E920" s="65" t="str">
        <f>IF('Data Entry'!AB923="Benethamine benzylpenicillin",0.65,IF('Data Entry'!AB923="Benzathine benzylpenicillin",0.74,IF('Data Entry'!AB923="Cefapirin benzathine",0.41,IF('Data Entry'!AB923="Cefalexin benzathine",0.36,IF('Data Entry'!AB923="Cloxacillin benzathine",0.43,IF('Data Entry'!AB923="Oxacillin benzathine",0.69,IF('Data Entry'!AB923="","","No aplica")))))))</f>
        <v/>
      </c>
      <c r="F920" s="65" t="str">
        <f>IF('Data Entry'!AG923="Benethamine benzylpenicillin",0.65,IF('Data Entry'!AG923="Benzathine benzylpenicillin",0.74,IF('Data Entry'!AG923="Cefapirin benzathine",0.41,IF('Data Entry'!AG923="Cefalexin benzathine",0.36,IF('Data Entry'!AG923="Cloxacillin benzathine",0.43,IF('Data Entry'!AG923="Oxacillin benzathine",0.69,IF('Data Entry'!AG923="","","No aplica")))))))</f>
        <v/>
      </c>
      <c r="G920" s="65" t="str">
        <f>IF('Data Entry'!AJ923="Benethamine benzylpenicillin",0.65,IF('Data Entry'!AJ923="Benzathine benzylpenicillin",0.74,IF('Data Entry'!AJ923="Cefapirin benzathine",0.41,IF('Data Entry'!AJ923="Cefalexin benzathine",0.36,IF('Data Entry'!AJ923="Cloxacillin benzathine",0.43,IF('Data Entry'!AJ923="Oxacillin benzathine",0.69,IF('Data Entry'!AJ923="","","No aplica")))))))</f>
        <v/>
      </c>
      <c r="H920" s="65" t="str">
        <f>IF('Data Entry'!AM923="Benethamine benzylpenicillin",0.65,IF('Data Entry'!AM923="Benzathine benzylpenicillin",0.74,IF('Data Entry'!AM923="Cefapirin benzathine",0.41,IF('Data Entry'!AM923="Cefalexin benzathine",0.36,IF('Data Entry'!AM923="Cloxacillin benzathine",0.43,IF('Data Entry'!AM923="Oxacillin benzathine",0.69,IF('Data Entry'!AM923="","","No aplica")))))))</f>
        <v/>
      </c>
    </row>
    <row r="921" spans="5:8">
      <c r="E921" s="65" t="str">
        <f>IF('Data Entry'!AB924="Benethamine benzylpenicillin",0.65,IF('Data Entry'!AB924="Benzathine benzylpenicillin",0.74,IF('Data Entry'!AB924="Cefapirin benzathine",0.41,IF('Data Entry'!AB924="Cefalexin benzathine",0.36,IF('Data Entry'!AB924="Cloxacillin benzathine",0.43,IF('Data Entry'!AB924="Oxacillin benzathine",0.69,IF('Data Entry'!AB924="","","No aplica")))))))</f>
        <v/>
      </c>
      <c r="F921" s="65" t="str">
        <f>IF('Data Entry'!AG924="Benethamine benzylpenicillin",0.65,IF('Data Entry'!AG924="Benzathine benzylpenicillin",0.74,IF('Data Entry'!AG924="Cefapirin benzathine",0.41,IF('Data Entry'!AG924="Cefalexin benzathine",0.36,IF('Data Entry'!AG924="Cloxacillin benzathine",0.43,IF('Data Entry'!AG924="Oxacillin benzathine",0.69,IF('Data Entry'!AG924="","","No aplica")))))))</f>
        <v/>
      </c>
      <c r="G921" s="65" t="str">
        <f>IF('Data Entry'!AJ924="Benethamine benzylpenicillin",0.65,IF('Data Entry'!AJ924="Benzathine benzylpenicillin",0.74,IF('Data Entry'!AJ924="Cefapirin benzathine",0.41,IF('Data Entry'!AJ924="Cefalexin benzathine",0.36,IF('Data Entry'!AJ924="Cloxacillin benzathine",0.43,IF('Data Entry'!AJ924="Oxacillin benzathine",0.69,IF('Data Entry'!AJ924="","","No aplica")))))))</f>
        <v/>
      </c>
      <c r="H921" s="65" t="str">
        <f>IF('Data Entry'!AM924="Benethamine benzylpenicillin",0.65,IF('Data Entry'!AM924="Benzathine benzylpenicillin",0.74,IF('Data Entry'!AM924="Cefapirin benzathine",0.41,IF('Data Entry'!AM924="Cefalexin benzathine",0.36,IF('Data Entry'!AM924="Cloxacillin benzathine",0.43,IF('Data Entry'!AM924="Oxacillin benzathine",0.69,IF('Data Entry'!AM924="","","No aplica")))))))</f>
        <v/>
      </c>
    </row>
    <row r="922" spans="5:8">
      <c r="E922" s="65" t="str">
        <f>IF('Data Entry'!AB925="Benethamine benzylpenicillin",0.65,IF('Data Entry'!AB925="Benzathine benzylpenicillin",0.74,IF('Data Entry'!AB925="Cefapirin benzathine",0.41,IF('Data Entry'!AB925="Cefalexin benzathine",0.36,IF('Data Entry'!AB925="Cloxacillin benzathine",0.43,IF('Data Entry'!AB925="Oxacillin benzathine",0.69,IF('Data Entry'!AB925="","","No aplica")))))))</f>
        <v/>
      </c>
      <c r="F922" s="65" t="str">
        <f>IF('Data Entry'!AG925="Benethamine benzylpenicillin",0.65,IF('Data Entry'!AG925="Benzathine benzylpenicillin",0.74,IF('Data Entry'!AG925="Cefapirin benzathine",0.41,IF('Data Entry'!AG925="Cefalexin benzathine",0.36,IF('Data Entry'!AG925="Cloxacillin benzathine",0.43,IF('Data Entry'!AG925="Oxacillin benzathine",0.69,IF('Data Entry'!AG925="","","No aplica")))))))</f>
        <v/>
      </c>
      <c r="G922" s="65" t="str">
        <f>IF('Data Entry'!AJ925="Benethamine benzylpenicillin",0.65,IF('Data Entry'!AJ925="Benzathine benzylpenicillin",0.74,IF('Data Entry'!AJ925="Cefapirin benzathine",0.41,IF('Data Entry'!AJ925="Cefalexin benzathine",0.36,IF('Data Entry'!AJ925="Cloxacillin benzathine",0.43,IF('Data Entry'!AJ925="Oxacillin benzathine",0.69,IF('Data Entry'!AJ925="","","No aplica")))))))</f>
        <v/>
      </c>
      <c r="H922" s="65" t="str">
        <f>IF('Data Entry'!AM925="Benethamine benzylpenicillin",0.65,IF('Data Entry'!AM925="Benzathine benzylpenicillin",0.74,IF('Data Entry'!AM925="Cefapirin benzathine",0.41,IF('Data Entry'!AM925="Cefalexin benzathine",0.36,IF('Data Entry'!AM925="Cloxacillin benzathine",0.43,IF('Data Entry'!AM925="Oxacillin benzathine",0.69,IF('Data Entry'!AM925="","","No aplica")))))))</f>
        <v/>
      </c>
    </row>
    <row r="923" spans="5:8">
      <c r="E923" s="65" t="str">
        <f>IF('Data Entry'!AB926="Benethamine benzylpenicillin",0.65,IF('Data Entry'!AB926="Benzathine benzylpenicillin",0.74,IF('Data Entry'!AB926="Cefapirin benzathine",0.41,IF('Data Entry'!AB926="Cefalexin benzathine",0.36,IF('Data Entry'!AB926="Cloxacillin benzathine",0.43,IF('Data Entry'!AB926="Oxacillin benzathine",0.69,IF('Data Entry'!AB926="","","No aplica")))))))</f>
        <v/>
      </c>
      <c r="F923" s="65" t="str">
        <f>IF('Data Entry'!AG926="Benethamine benzylpenicillin",0.65,IF('Data Entry'!AG926="Benzathine benzylpenicillin",0.74,IF('Data Entry'!AG926="Cefapirin benzathine",0.41,IF('Data Entry'!AG926="Cefalexin benzathine",0.36,IF('Data Entry'!AG926="Cloxacillin benzathine",0.43,IF('Data Entry'!AG926="Oxacillin benzathine",0.69,IF('Data Entry'!AG926="","","No aplica")))))))</f>
        <v/>
      </c>
      <c r="G923" s="65" t="str">
        <f>IF('Data Entry'!AJ926="Benethamine benzylpenicillin",0.65,IF('Data Entry'!AJ926="Benzathine benzylpenicillin",0.74,IF('Data Entry'!AJ926="Cefapirin benzathine",0.41,IF('Data Entry'!AJ926="Cefalexin benzathine",0.36,IF('Data Entry'!AJ926="Cloxacillin benzathine",0.43,IF('Data Entry'!AJ926="Oxacillin benzathine",0.69,IF('Data Entry'!AJ926="","","No aplica")))))))</f>
        <v/>
      </c>
      <c r="H923" s="65" t="str">
        <f>IF('Data Entry'!AM926="Benethamine benzylpenicillin",0.65,IF('Data Entry'!AM926="Benzathine benzylpenicillin",0.74,IF('Data Entry'!AM926="Cefapirin benzathine",0.41,IF('Data Entry'!AM926="Cefalexin benzathine",0.36,IF('Data Entry'!AM926="Cloxacillin benzathine",0.43,IF('Data Entry'!AM926="Oxacillin benzathine",0.69,IF('Data Entry'!AM926="","","No aplica")))))))</f>
        <v/>
      </c>
    </row>
    <row r="924" spans="5:8">
      <c r="E924" s="65" t="str">
        <f>IF('Data Entry'!AB927="Benethamine benzylpenicillin",0.65,IF('Data Entry'!AB927="Benzathine benzylpenicillin",0.74,IF('Data Entry'!AB927="Cefapirin benzathine",0.41,IF('Data Entry'!AB927="Cefalexin benzathine",0.36,IF('Data Entry'!AB927="Cloxacillin benzathine",0.43,IF('Data Entry'!AB927="Oxacillin benzathine",0.69,IF('Data Entry'!AB927="","","No aplica")))))))</f>
        <v/>
      </c>
      <c r="F924" s="65" t="str">
        <f>IF('Data Entry'!AG927="Benethamine benzylpenicillin",0.65,IF('Data Entry'!AG927="Benzathine benzylpenicillin",0.74,IF('Data Entry'!AG927="Cefapirin benzathine",0.41,IF('Data Entry'!AG927="Cefalexin benzathine",0.36,IF('Data Entry'!AG927="Cloxacillin benzathine",0.43,IF('Data Entry'!AG927="Oxacillin benzathine",0.69,IF('Data Entry'!AG927="","","No aplica")))))))</f>
        <v/>
      </c>
      <c r="G924" s="65" t="str">
        <f>IF('Data Entry'!AJ927="Benethamine benzylpenicillin",0.65,IF('Data Entry'!AJ927="Benzathine benzylpenicillin",0.74,IF('Data Entry'!AJ927="Cefapirin benzathine",0.41,IF('Data Entry'!AJ927="Cefalexin benzathine",0.36,IF('Data Entry'!AJ927="Cloxacillin benzathine",0.43,IF('Data Entry'!AJ927="Oxacillin benzathine",0.69,IF('Data Entry'!AJ927="","","No aplica")))))))</f>
        <v/>
      </c>
      <c r="H924" s="65" t="str">
        <f>IF('Data Entry'!AM927="Benethamine benzylpenicillin",0.65,IF('Data Entry'!AM927="Benzathine benzylpenicillin",0.74,IF('Data Entry'!AM927="Cefapirin benzathine",0.41,IF('Data Entry'!AM927="Cefalexin benzathine",0.36,IF('Data Entry'!AM927="Cloxacillin benzathine",0.43,IF('Data Entry'!AM927="Oxacillin benzathine",0.69,IF('Data Entry'!AM927="","","No aplica")))))))</f>
        <v/>
      </c>
    </row>
    <row r="925" spans="5:8">
      <c r="E925" s="65" t="str">
        <f>IF('Data Entry'!AB928="Benethamine benzylpenicillin",0.65,IF('Data Entry'!AB928="Benzathine benzylpenicillin",0.74,IF('Data Entry'!AB928="Cefapirin benzathine",0.41,IF('Data Entry'!AB928="Cefalexin benzathine",0.36,IF('Data Entry'!AB928="Cloxacillin benzathine",0.43,IF('Data Entry'!AB928="Oxacillin benzathine",0.69,IF('Data Entry'!AB928="","","No aplica")))))))</f>
        <v/>
      </c>
      <c r="F925" s="65" t="str">
        <f>IF('Data Entry'!AG928="Benethamine benzylpenicillin",0.65,IF('Data Entry'!AG928="Benzathine benzylpenicillin",0.74,IF('Data Entry'!AG928="Cefapirin benzathine",0.41,IF('Data Entry'!AG928="Cefalexin benzathine",0.36,IF('Data Entry'!AG928="Cloxacillin benzathine",0.43,IF('Data Entry'!AG928="Oxacillin benzathine",0.69,IF('Data Entry'!AG928="","","No aplica")))))))</f>
        <v/>
      </c>
      <c r="G925" s="65" t="str">
        <f>IF('Data Entry'!AJ928="Benethamine benzylpenicillin",0.65,IF('Data Entry'!AJ928="Benzathine benzylpenicillin",0.74,IF('Data Entry'!AJ928="Cefapirin benzathine",0.41,IF('Data Entry'!AJ928="Cefalexin benzathine",0.36,IF('Data Entry'!AJ928="Cloxacillin benzathine",0.43,IF('Data Entry'!AJ928="Oxacillin benzathine",0.69,IF('Data Entry'!AJ928="","","No aplica")))))))</f>
        <v/>
      </c>
      <c r="H925" s="65" t="str">
        <f>IF('Data Entry'!AM928="Benethamine benzylpenicillin",0.65,IF('Data Entry'!AM928="Benzathine benzylpenicillin",0.74,IF('Data Entry'!AM928="Cefapirin benzathine",0.41,IF('Data Entry'!AM928="Cefalexin benzathine",0.36,IF('Data Entry'!AM928="Cloxacillin benzathine",0.43,IF('Data Entry'!AM928="Oxacillin benzathine",0.69,IF('Data Entry'!AM928="","","No aplica")))))))</f>
        <v/>
      </c>
    </row>
    <row r="926" spans="5:8">
      <c r="E926" s="65" t="str">
        <f>IF('Data Entry'!AB929="Benethamine benzylpenicillin",0.65,IF('Data Entry'!AB929="Benzathine benzylpenicillin",0.74,IF('Data Entry'!AB929="Cefapirin benzathine",0.41,IF('Data Entry'!AB929="Cefalexin benzathine",0.36,IF('Data Entry'!AB929="Cloxacillin benzathine",0.43,IF('Data Entry'!AB929="Oxacillin benzathine",0.69,IF('Data Entry'!AB929="","","No aplica")))))))</f>
        <v/>
      </c>
      <c r="F926" s="65" t="str">
        <f>IF('Data Entry'!AG929="Benethamine benzylpenicillin",0.65,IF('Data Entry'!AG929="Benzathine benzylpenicillin",0.74,IF('Data Entry'!AG929="Cefapirin benzathine",0.41,IF('Data Entry'!AG929="Cefalexin benzathine",0.36,IF('Data Entry'!AG929="Cloxacillin benzathine",0.43,IF('Data Entry'!AG929="Oxacillin benzathine",0.69,IF('Data Entry'!AG929="","","No aplica")))))))</f>
        <v/>
      </c>
      <c r="G926" s="65" t="str">
        <f>IF('Data Entry'!AJ929="Benethamine benzylpenicillin",0.65,IF('Data Entry'!AJ929="Benzathine benzylpenicillin",0.74,IF('Data Entry'!AJ929="Cefapirin benzathine",0.41,IF('Data Entry'!AJ929="Cefalexin benzathine",0.36,IF('Data Entry'!AJ929="Cloxacillin benzathine",0.43,IF('Data Entry'!AJ929="Oxacillin benzathine",0.69,IF('Data Entry'!AJ929="","","No aplica")))))))</f>
        <v/>
      </c>
      <c r="H926" s="65" t="str">
        <f>IF('Data Entry'!AM929="Benethamine benzylpenicillin",0.65,IF('Data Entry'!AM929="Benzathine benzylpenicillin",0.74,IF('Data Entry'!AM929="Cefapirin benzathine",0.41,IF('Data Entry'!AM929="Cefalexin benzathine",0.36,IF('Data Entry'!AM929="Cloxacillin benzathine",0.43,IF('Data Entry'!AM929="Oxacillin benzathine",0.69,IF('Data Entry'!AM929="","","No aplica")))))))</f>
        <v/>
      </c>
    </row>
    <row r="927" spans="5:8">
      <c r="E927" s="65" t="str">
        <f>IF('Data Entry'!AB930="Benethamine benzylpenicillin",0.65,IF('Data Entry'!AB930="Benzathine benzylpenicillin",0.74,IF('Data Entry'!AB930="Cefapirin benzathine",0.41,IF('Data Entry'!AB930="Cefalexin benzathine",0.36,IF('Data Entry'!AB930="Cloxacillin benzathine",0.43,IF('Data Entry'!AB930="Oxacillin benzathine",0.69,IF('Data Entry'!AB930="","","No aplica")))))))</f>
        <v/>
      </c>
      <c r="F927" s="65" t="str">
        <f>IF('Data Entry'!AG930="Benethamine benzylpenicillin",0.65,IF('Data Entry'!AG930="Benzathine benzylpenicillin",0.74,IF('Data Entry'!AG930="Cefapirin benzathine",0.41,IF('Data Entry'!AG930="Cefalexin benzathine",0.36,IF('Data Entry'!AG930="Cloxacillin benzathine",0.43,IF('Data Entry'!AG930="Oxacillin benzathine",0.69,IF('Data Entry'!AG930="","","No aplica")))))))</f>
        <v/>
      </c>
      <c r="G927" s="65" t="str">
        <f>IF('Data Entry'!AJ930="Benethamine benzylpenicillin",0.65,IF('Data Entry'!AJ930="Benzathine benzylpenicillin",0.74,IF('Data Entry'!AJ930="Cefapirin benzathine",0.41,IF('Data Entry'!AJ930="Cefalexin benzathine",0.36,IF('Data Entry'!AJ930="Cloxacillin benzathine",0.43,IF('Data Entry'!AJ930="Oxacillin benzathine",0.69,IF('Data Entry'!AJ930="","","No aplica")))))))</f>
        <v/>
      </c>
      <c r="H927" s="65" t="str">
        <f>IF('Data Entry'!AM930="Benethamine benzylpenicillin",0.65,IF('Data Entry'!AM930="Benzathine benzylpenicillin",0.74,IF('Data Entry'!AM930="Cefapirin benzathine",0.41,IF('Data Entry'!AM930="Cefalexin benzathine",0.36,IF('Data Entry'!AM930="Cloxacillin benzathine",0.43,IF('Data Entry'!AM930="Oxacillin benzathine",0.69,IF('Data Entry'!AM930="","","No aplica")))))))</f>
        <v/>
      </c>
    </row>
    <row r="928" spans="5:8">
      <c r="E928" s="65" t="str">
        <f>IF('Data Entry'!AB931="Benethamine benzylpenicillin",0.65,IF('Data Entry'!AB931="Benzathine benzylpenicillin",0.74,IF('Data Entry'!AB931="Cefapirin benzathine",0.41,IF('Data Entry'!AB931="Cefalexin benzathine",0.36,IF('Data Entry'!AB931="Cloxacillin benzathine",0.43,IF('Data Entry'!AB931="Oxacillin benzathine",0.69,IF('Data Entry'!AB931="","","No aplica")))))))</f>
        <v/>
      </c>
      <c r="F928" s="65" t="str">
        <f>IF('Data Entry'!AG931="Benethamine benzylpenicillin",0.65,IF('Data Entry'!AG931="Benzathine benzylpenicillin",0.74,IF('Data Entry'!AG931="Cefapirin benzathine",0.41,IF('Data Entry'!AG931="Cefalexin benzathine",0.36,IF('Data Entry'!AG931="Cloxacillin benzathine",0.43,IF('Data Entry'!AG931="Oxacillin benzathine",0.69,IF('Data Entry'!AG931="","","No aplica")))))))</f>
        <v/>
      </c>
      <c r="G928" s="65" t="str">
        <f>IF('Data Entry'!AJ931="Benethamine benzylpenicillin",0.65,IF('Data Entry'!AJ931="Benzathine benzylpenicillin",0.74,IF('Data Entry'!AJ931="Cefapirin benzathine",0.41,IF('Data Entry'!AJ931="Cefalexin benzathine",0.36,IF('Data Entry'!AJ931="Cloxacillin benzathine",0.43,IF('Data Entry'!AJ931="Oxacillin benzathine",0.69,IF('Data Entry'!AJ931="","","No aplica")))))))</f>
        <v/>
      </c>
      <c r="H928" s="65" t="str">
        <f>IF('Data Entry'!AM931="Benethamine benzylpenicillin",0.65,IF('Data Entry'!AM931="Benzathine benzylpenicillin",0.74,IF('Data Entry'!AM931="Cefapirin benzathine",0.41,IF('Data Entry'!AM931="Cefalexin benzathine",0.36,IF('Data Entry'!AM931="Cloxacillin benzathine",0.43,IF('Data Entry'!AM931="Oxacillin benzathine",0.69,IF('Data Entry'!AM931="","","No aplica")))))))</f>
        <v/>
      </c>
    </row>
    <row r="929" spans="5:8">
      <c r="E929" s="65" t="str">
        <f>IF('Data Entry'!AB932="Benethamine benzylpenicillin",0.65,IF('Data Entry'!AB932="Benzathine benzylpenicillin",0.74,IF('Data Entry'!AB932="Cefapirin benzathine",0.41,IF('Data Entry'!AB932="Cefalexin benzathine",0.36,IF('Data Entry'!AB932="Cloxacillin benzathine",0.43,IF('Data Entry'!AB932="Oxacillin benzathine",0.69,IF('Data Entry'!AB932="","","No aplica")))))))</f>
        <v/>
      </c>
      <c r="F929" s="65" t="str">
        <f>IF('Data Entry'!AG932="Benethamine benzylpenicillin",0.65,IF('Data Entry'!AG932="Benzathine benzylpenicillin",0.74,IF('Data Entry'!AG932="Cefapirin benzathine",0.41,IF('Data Entry'!AG932="Cefalexin benzathine",0.36,IF('Data Entry'!AG932="Cloxacillin benzathine",0.43,IF('Data Entry'!AG932="Oxacillin benzathine",0.69,IF('Data Entry'!AG932="","","No aplica")))))))</f>
        <v/>
      </c>
      <c r="G929" s="65" t="str">
        <f>IF('Data Entry'!AJ932="Benethamine benzylpenicillin",0.65,IF('Data Entry'!AJ932="Benzathine benzylpenicillin",0.74,IF('Data Entry'!AJ932="Cefapirin benzathine",0.41,IF('Data Entry'!AJ932="Cefalexin benzathine",0.36,IF('Data Entry'!AJ932="Cloxacillin benzathine",0.43,IF('Data Entry'!AJ932="Oxacillin benzathine",0.69,IF('Data Entry'!AJ932="","","No aplica")))))))</f>
        <v/>
      </c>
      <c r="H929" s="65" t="str">
        <f>IF('Data Entry'!AM932="Benethamine benzylpenicillin",0.65,IF('Data Entry'!AM932="Benzathine benzylpenicillin",0.74,IF('Data Entry'!AM932="Cefapirin benzathine",0.41,IF('Data Entry'!AM932="Cefalexin benzathine",0.36,IF('Data Entry'!AM932="Cloxacillin benzathine",0.43,IF('Data Entry'!AM932="Oxacillin benzathine",0.69,IF('Data Entry'!AM932="","","No aplica")))))))</f>
        <v/>
      </c>
    </row>
    <row r="930" spans="5:8">
      <c r="E930" s="65" t="str">
        <f>IF('Data Entry'!AB933="Benethamine benzylpenicillin",0.65,IF('Data Entry'!AB933="Benzathine benzylpenicillin",0.74,IF('Data Entry'!AB933="Cefapirin benzathine",0.41,IF('Data Entry'!AB933="Cefalexin benzathine",0.36,IF('Data Entry'!AB933="Cloxacillin benzathine",0.43,IF('Data Entry'!AB933="Oxacillin benzathine",0.69,IF('Data Entry'!AB933="","","No aplica")))))))</f>
        <v/>
      </c>
      <c r="F930" s="65" t="str">
        <f>IF('Data Entry'!AG933="Benethamine benzylpenicillin",0.65,IF('Data Entry'!AG933="Benzathine benzylpenicillin",0.74,IF('Data Entry'!AG933="Cefapirin benzathine",0.41,IF('Data Entry'!AG933="Cefalexin benzathine",0.36,IF('Data Entry'!AG933="Cloxacillin benzathine",0.43,IF('Data Entry'!AG933="Oxacillin benzathine",0.69,IF('Data Entry'!AG933="","","No aplica")))))))</f>
        <v/>
      </c>
      <c r="G930" s="65" t="str">
        <f>IF('Data Entry'!AJ933="Benethamine benzylpenicillin",0.65,IF('Data Entry'!AJ933="Benzathine benzylpenicillin",0.74,IF('Data Entry'!AJ933="Cefapirin benzathine",0.41,IF('Data Entry'!AJ933="Cefalexin benzathine",0.36,IF('Data Entry'!AJ933="Cloxacillin benzathine",0.43,IF('Data Entry'!AJ933="Oxacillin benzathine",0.69,IF('Data Entry'!AJ933="","","No aplica")))))))</f>
        <v/>
      </c>
      <c r="H930" s="65" t="str">
        <f>IF('Data Entry'!AM933="Benethamine benzylpenicillin",0.65,IF('Data Entry'!AM933="Benzathine benzylpenicillin",0.74,IF('Data Entry'!AM933="Cefapirin benzathine",0.41,IF('Data Entry'!AM933="Cefalexin benzathine",0.36,IF('Data Entry'!AM933="Cloxacillin benzathine",0.43,IF('Data Entry'!AM933="Oxacillin benzathine",0.69,IF('Data Entry'!AM933="","","No aplica")))))))</f>
        <v/>
      </c>
    </row>
    <row r="931" spans="5:8">
      <c r="E931" s="65" t="str">
        <f>IF('Data Entry'!AB934="Benethamine benzylpenicillin",0.65,IF('Data Entry'!AB934="Benzathine benzylpenicillin",0.74,IF('Data Entry'!AB934="Cefapirin benzathine",0.41,IF('Data Entry'!AB934="Cefalexin benzathine",0.36,IF('Data Entry'!AB934="Cloxacillin benzathine",0.43,IF('Data Entry'!AB934="Oxacillin benzathine",0.69,IF('Data Entry'!AB934="","","No aplica")))))))</f>
        <v/>
      </c>
      <c r="F931" s="65" t="str">
        <f>IF('Data Entry'!AG934="Benethamine benzylpenicillin",0.65,IF('Data Entry'!AG934="Benzathine benzylpenicillin",0.74,IF('Data Entry'!AG934="Cefapirin benzathine",0.41,IF('Data Entry'!AG934="Cefalexin benzathine",0.36,IF('Data Entry'!AG934="Cloxacillin benzathine",0.43,IF('Data Entry'!AG934="Oxacillin benzathine",0.69,IF('Data Entry'!AG934="","","No aplica")))))))</f>
        <v/>
      </c>
      <c r="G931" s="65" t="str">
        <f>IF('Data Entry'!AJ934="Benethamine benzylpenicillin",0.65,IF('Data Entry'!AJ934="Benzathine benzylpenicillin",0.74,IF('Data Entry'!AJ934="Cefapirin benzathine",0.41,IF('Data Entry'!AJ934="Cefalexin benzathine",0.36,IF('Data Entry'!AJ934="Cloxacillin benzathine",0.43,IF('Data Entry'!AJ934="Oxacillin benzathine",0.69,IF('Data Entry'!AJ934="","","No aplica")))))))</f>
        <v/>
      </c>
      <c r="H931" s="65" t="str">
        <f>IF('Data Entry'!AM934="Benethamine benzylpenicillin",0.65,IF('Data Entry'!AM934="Benzathine benzylpenicillin",0.74,IF('Data Entry'!AM934="Cefapirin benzathine",0.41,IF('Data Entry'!AM934="Cefalexin benzathine",0.36,IF('Data Entry'!AM934="Cloxacillin benzathine",0.43,IF('Data Entry'!AM934="Oxacillin benzathine",0.69,IF('Data Entry'!AM934="","","No aplica")))))))</f>
        <v/>
      </c>
    </row>
    <row r="932" spans="5:8">
      <c r="E932" s="65" t="str">
        <f>IF('Data Entry'!AB935="Benethamine benzylpenicillin",0.65,IF('Data Entry'!AB935="Benzathine benzylpenicillin",0.74,IF('Data Entry'!AB935="Cefapirin benzathine",0.41,IF('Data Entry'!AB935="Cefalexin benzathine",0.36,IF('Data Entry'!AB935="Cloxacillin benzathine",0.43,IF('Data Entry'!AB935="Oxacillin benzathine",0.69,IF('Data Entry'!AB935="","","No aplica")))))))</f>
        <v/>
      </c>
      <c r="F932" s="65" t="str">
        <f>IF('Data Entry'!AG935="Benethamine benzylpenicillin",0.65,IF('Data Entry'!AG935="Benzathine benzylpenicillin",0.74,IF('Data Entry'!AG935="Cefapirin benzathine",0.41,IF('Data Entry'!AG935="Cefalexin benzathine",0.36,IF('Data Entry'!AG935="Cloxacillin benzathine",0.43,IF('Data Entry'!AG935="Oxacillin benzathine",0.69,IF('Data Entry'!AG935="","","No aplica")))))))</f>
        <v/>
      </c>
      <c r="G932" s="65" t="str">
        <f>IF('Data Entry'!AJ935="Benethamine benzylpenicillin",0.65,IF('Data Entry'!AJ935="Benzathine benzylpenicillin",0.74,IF('Data Entry'!AJ935="Cefapirin benzathine",0.41,IF('Data Entry'!AJ935="Cefalexin benzathine",0.36,IF('Data Entry'!AJ935="Cloxacillin benzathine",0.43,IF('Data Entry'!AJ935="Oxacillin benzathine",0.69,IF('Data Entry'!AJ935="","","No aplica")))))))</f>
        <v/>
      </c>
      <c r="H932" s="65" t="str">
        <f>IF('Data Entry'!AM935="Benethamine benzylpenicillin",0.65,IF('Data Entry'!AM935="Benzathine benzylpenicillin",0.74,IF('Data Entry'!AM935="Cefapirin benzathine",0.41,IF('Data Entry'!AM935="Cefalexin benzathine",0.36,IF('Data Entry'!AM935="Cloxacillin benzathine",0.43,IF('Data Entry'!AM935="Oxacillin benzathine",0.69,IF('Data Entry'!AM935="","","No aplica")))))))</f>
        <v/>
      </c>
    </row>
    <row r="933" spans="5:8">
      <c r="E933" s="65" t="str">
        <f>IF('Data Entry'!AB936="Benethamine benzylpenicillin",0.65,IF('Data Entry'!AB936="Benzathine benzylpenicillin",0.74,IF('Data Entry'!AB936="Cefapirin benzathine",0.41,IF('Data Entry'!AB936="Cefalexin benzathine",0.36,IF('Data Entry'!AB936="Cloxacillin benzathine",0.43,IF('Data Entry'!AB936="Oxacillin benzathine",0.69,IF('Data Entry'!AB936="","","No aplica")))))))</f>
        <v/>
      </c>
      <c r="F933" s="65" t="str">
        <f>IF('Data Entry'!AG936="Benethamine benzylpenicillin",0.65,IF('Data Entry'!AG936="Benzathine benzylpenicillin",0.74,IF('Data Entry'!AG936="Cefapirin benzathine",0.41,IF('Data Entry'!AG936="Cefalexin benzathine",0.36,IF('Data Entry'!AG936="Cloxacillin benzathine",0.43,IF('Data Entry'!AG936="Oxacillin benzathine",0.69,IF('Data Entry'!AG936="","","No aplica")))))))</f>
        <v/>
      </c>
      <c r="G933" s="65" t="str">
        <f>IF('Data Entry'!AJ936="Benethamine benzylpenicillin",0.65,IF('Data Entry'!AJ936="Benzathine benzylpenicillin",0.74,IF('Data Entry'!AJ936="Cefapirin benzathine",0.41,IF('Data Entry'!AJ936="Cefalexin benzathine",0.36,IF('Data Entry'!AJ936="Cloxacillin benzathine",0.43,IF('Data Entry'!AJ936="Oxacillin benzathine",0.69,IF('Data Entry'!AJ936="","","No aplica")))))))</f>
        <v/>
      </c>
      <c r="H933" s="65" t="str">
        <f>IF('Data Entry'!AM936="Benethamine benzylpenicillin",0.65,IF('Data Entry'!AM936="Benzathine benzylpenicillin",0.74,IF('Data Entry'!AM936="Cefapirin benzathine",0.41,IF('Data Entry'!AM936="Cefalexin benzathine",0.36,IF('Data Entry'!AM936="Cloxacillin benzathine",0.43,IF('Data Entry'!AM936="Oxacillin benzathine",0.69,IF('Data Entry'!AM936="","","No aplica")))))))</f>
        <v/>
      </c>
    </row>
    <row r="934" spans="5:8">
      <c r="E934" s="65" t="str">
        <f>IF('Data Entry'!AB937="Benethamine benzylpenicillin",0.65,IF('Data Entry'!AB937="Benzathine benzylpenicillin",0.74,IF('Data Entry'!AB937="Cefapirin benzathine",0.41,IF('Data Entry'!AB937="Cefalexin benzathine",0.36,IF('Data Entry'!AB937="Cloxacillin benzathine",0.43,IF('Data Entry'!AB937="Oxacillin benzathine",0.69,IF('Data Entry'!AB937="","","No aplica")))))))</f>
        <v/>
      </c>
      <c r="F934" s="65" t="str">
        <f>IF('Data Entry'!AG937="Benethamine benzylpenicillin",0.65,IF('Data Entry'!AG937="Benzathine benzylpenicillin",0.74,IF('Data Entry'!AG937="Cefapirin benzathine",0.41,IF('Data Entry'!AG937="Cefalexin benzathine",0.36,IF('Data Entry'!AG937="Cloxacillin benzathine",0.43,IF('Data Entry'!AG937="Oxacillin benzathine",0.69,IF('Data Entry'!AG937="","","No aplica")))))))</f>
        <v/>
      </c>
      <c r="G934" s="65" t="str">
        <f>IF('Data Entry'!AJ937="Benethamine benzylpenicillin",0.65,IF('Data Entry'!AJ937="Benzathine benzylpenicillin",0.74,IF('Data Entry'!AJ937="Cefapirin benzathine",0.41,IF('Data Entry'!AJ937="Cefalexin benzathine",0.36,IF('Data Entry'!AJ937="Cloxacillin benzathine",0.43,IF('Data Entry'!AJ937="Oxacillin benzathine",0.69,IF('Data Entry'!AJ937="","","No aplica")))))))</f>
        <v/>
      </c>
      <c r="H934" s="65" t="str">
        <f>IF('Data Entry'!AM937="Benethamine benzylpenicillin",0.65,IF('Data Entry'!AM937="Benzathine benzylpenicillin",0.74,IF('Data Entry'!AM937="Cefapirin benzathine",0.41,IF('Data Entry'!AM937="Cefalexin benzathine",0.36,IF('Data Entry'!AM937="Cloxacillin benzathine",0.43,IF('Data Entry'!AM937="Oxacillin benzathine",0.69,IF('Data Entry'!AM937="","","No aplica")))))))</f>
        <v/>
      </c>
    </row>
    <row r="935" spans="5:8">
      <c r="E935" s="65" t="str">
        <f>IF('Data Entry'!AB938="Benethamine benzylpenicillin",0.65,IF('Data Entry'!AB938="Benzathine benzylpenicillin",0.74,IF('Data Entry'!AB938="Cefapirin benzathine",0.41,IF('Data Entry'!AB938="Cefalexin benzathine",0.36,IF('Data Entry'!AB938="Cloxacillin benzathine",0.43,IF('Data Entry'!AB938="Oxacillin benzathine",0.69,IF('Data Entry'!AB938="","","No aplica")))))))</f>
        <v/>
      </c>
      <c r="F935" s="65" t="str">
        <f>IF('Data Entry'!AG938="Benethamine benzylpenicillin",0.65,IF('Data Entry'!AG938="Benzathine benzylpenicillin",0.74,IF('Data Entry'!AG938="Cefapirin benzathine",0.41,IF('Data Entry'!AG938="Cefalexin benzathine",0.36,IF('Data Entry'!AG938="Cloxacillin benzathine",0.43,IF('Data Entry'!AG938="Oxacillin benzathine",0.69,IF('Data Entry'!AG938="","","No aplica")))))))</f>
        <v/>
      </c>
      <c r="G935" s="65" t="str">
        <f>IF('Data Entry'!AJ938="Benethamine benzylpenicillin",0.65,IF('Data Entry'!AJ938="Benzathine benzylpenicillin",0.74,IF('Data Entry'!AJ938="Cefapirin benzathine",0.41,IF('Data Entry'!AJ938="Cefalexin benzathine",0.36,IF('Data Entry'!AJ938="Cloxacillin benzathine",0.43,IF('Data Entry'!AJ938="Oxacillin benzathine",0.69,IF('Data Entry'!AJ938="","","No aplica")))))))</f>
        <v/>
      </c>
      <c r="H935" s="65" t="str">
        <f>IF('Data Entry'!AM938="Benethamine benzylpenicillin",0.65,IF('Data Entry'!AM938="Benzathine benzylpenicillin",0.74,IF('Data Entry'!AM938="Cefapirin benzathine",0.41,IF('Data Entry'!AM938="Cefalexin benzathine",0.36,IF('Data Entry'!AM938="Cloxacillin benzathine",0.43,IF('Data Entry'!AM938="Oxacillin benzathine",0.69,IF('Data Entry'!AM938="","","No aplica")))))))</f>
        <v/>
      </c>
    </row>
    <row r="936" spans="5:8">
      <c r="E936" s="65" t="str">
        <f>IF('Data Entry'!AB939="Benethamine benzylpenicillin",0.65,IF('Data Entry'!AB939="Benzathine benzylpenicillin",0.74,IF('Data Entry'!AB939="Cefapirin benzathine",0.41,IF('Data Entry'!AB939="Cefalexin benzathine",0.36,IF('Data Entry'!AB939="Cloxacillin benzathine",0.43,IF('Data Entry'!AB939="Oxacillin benzathine",0.69,IF('Data Entry'!AB939="","","No aplica")))))))</f>
        <v/>
      </c>
      <c r="F936" s="65" t="str">
        <f>IF('Data Entry'!AG939="Benethamine benzylpenicillin",0.65,IF('Data Entry'!AG939="Benzathine benzylpenicillin",0.74,IF('Data Entry'!AG939="Cefapirin benzathine",0.41,IF('Data Entry'!AG939="Cefalexin benzathine",0.36,IF('Data Entry'!AG939="Cloxacillin benzathine",0.43,IF('Data Entry'!AG939="Oxacillin benzathine",0.69,IF('Data Entry'!AG939="","","No aplica")))))))</f>
        <v/>
      </c>
      <c r="G936" s="65" t="str">
        <f>IF('Data Entry'!AJ939="Benethamine benzylpenicillin",0.65,IF('Data Entry'!AJ939="Benzathine benzylpenicillin",0.74,IF('Data Entry'!AJ939="Cefapirin benzathine",0.41,IF('Data Entry'!AJ939="Cefalexin benzathine",0.36,IF('Data Entry'!AJ939="Cloxacillin benzathine",0.43,IF('Data Entry'!AJ939="Oxacillin benzathine",0.69,IF('Data Entry'!AJ939="","","No aplica")))))))</f>
        <v/>
      </c>
      <c r="H936" s="65" t="str">
        <f>IF('Data Entry'!AM939="Benethamine benzylpenicillin",0.65,IF('Data Entry'!AM939="Benzathine benzylpenicillin",0.74,IF('Data Entry'!AM939="Cefapirin benzathine",0.41,IF('Data Entry'!AM939="Cefalexin benzathine",0.36,IF('Data Entry'!AM939="Cloxacillin benzathine",0.43,IF('Data Entry'!AM939="Oxacillin benzathine",0.69,IF('Data Entry'!AM939="","","No aplica")))))))</f>
        <v/>
      </c>
    </row>
    <row r="937" spans="5:8">
      <c r="E937" s="65" t="str">
        <f>IF('Data Entry'!AB940="Benethamine benzylpenicillin",0.65,IF('Data Entry'!AB940="Benzathine benzylpenicillin",0.74,IF('Data Entry'!AB940="Cefapirin benzathine",0.41,IF('Data Entry'!AB940="Cefalexin benzathine",0.36,IF('Data Entry'!AB940="Cloxacillin benzathine",0.43,IF('Data Entry'!AB940="Oxacillin benzathine",0.69,IF('Data Entry'!AB940="","","No aplica")))))))</f>
        <v/>
      </c>
      <c r="F937" s="65" t="str">
        <f>IF('Data Entry'!AG940="Benethamine benzylpenicillin",0.65,IF('Data Entry'!AG940="Benzathine benzylpenicillin",0.74,IF('Data Entry'!AG940="Cefapirin benzathine",0.41,IF('Data Entry'!AG940="Cefalexin benzathine",0.36,IF('Data Entry'!AG940="Cloxacillin benzathine",0.43,IF('Data Entry'!AG940="Oxacillin benzathine",0.69,IF('Data Entry'!AG940="","","No aplica")))))))</f>
        <v/>
      </c>
      <c r="G937" s="65" t="str">
        <f>IF('Data Entry'!AJ940="Benethamine benzylpenicillin",0.65,IF('Data Entry'!AJ940="Benzathine benzylpenicillin",0.74,IF('Data Entry'!AJ940="Cefapirin benzathine",0.41,IF('Data Entry'!AJ940="Cefalexin benzathine",0.36,IF('Data Entry'!AJ940="Cloxacillin benzathine",0.43,IF('Data Entry'!AJ940="Oxacillin benzathine",0.69,IF('Data Entry'!AJ940="","","No aplica")))))))</f>
        <v/>
      </c>
      <c r="H937" s="65" t="str">
        <f>IF('Data Entry'!AM940="Benethamine benzylpenicillin",0.65,IF('Data Entry'!AM940="Benzathine benzylpenicillin",0.74,IF('Data Entry'!AM940="Cefapirin benzathine",0.41,IF('Data Entry'!AM940="Cefalexin benzathine",0.36,IF('Data Entry'!AM940="Cloxacillin benzathine",0.43,IF('Data Entry'!AM940="Oxacillin benzathine",0.69,IF('Data Entry'!AM940="","","No aplica")))))))</f>
        <v/>
      </c>
    </row>
    <row r="938" spans="5:8">
      <c r="E938" s="65" t="str">
        <f>IF('Data Entry'!AB941="Benethamine benzylpenicillin",0.65,IF('Data Entry'!AB941="Benzathine benzylpenicillin",0.74,IF('Data Entry'!AB941="Cefapirin benzathine",0.41,IF('Data Entry'!AB941="Cefalexin benzathine",0.36,IF('Data Entry'!AB941="Cloxacillin benzathine",0.43,IF('Data Entry'!AB941="Oxacillin benzathine",0.69,IF('Data Entry'!AB941="","","No aplica")))))))</f>
        <v/>
      </c>
      <c r="F938" s="65" t="str">
        <f>IF('Data Entry'!AG941="Benethamine benzylpenicillin",0.65,IF('Data Entry'!AG941="Benzathine benzylpenicillin",0.74,IF('Data Entry'!AG941="Cefapirin benzathine",0.41,IF('Data Entry'!AG941="Cefalexin benzathine",0.36,IF('Data Entry'!AG941="Cloxacillin benzathine",0.43,IF('Data Entry'!AG941="Oxacillin benzathine",0.69,IF('Data Entry'!AG941="","","No aplica")))))))</f>
        <v/>
      </c>
      <c r="G938" s="65" t="str">
        <f>IF('Data Entry'!AJ941="Benethamine benzylpenicillin",0.65,IF('Data Entry'!AJ941="Benzathine benzylpenicillin",0.74,IF('Data Entry'!AJ941="Cefapirin benzathine",0.41,IF('Data Entry'!AJ941="Cefalexin benzathine",0.36,IF('Data Entry'!AJ941="Cloxacillin benzathine",0.43,IF('Data Entry'!AJ941="Oxacillin benzathine",0.69,IF('Data Entry'!AJ941="","","No aplica")))))))</f>
        <v/>
      </c>
      <c r="H938" s="65" t="str">
        <f>IF('Data Entry'!AM941="Benethamine benzylpenicillin",0.65,IF('Data Entry'!AM941="Benzathine benzylpenicillin",0.74,IF('Data Entry'!AM941="Cefapirin benzathine",0.41,IF('Data Entry'!AM941="Cefalexin benzathine",0.36,IF('Data Entry'!AM941="Cloxacillin benzathine",0.43,IF('Data Entry'!AM941="Oxacillin benzathine",0.69,IF('Data Entry'!AM941="","","No aplica")))))))</f>
        <v/>
      </c>
    </row>
    <row r="939" spans="5:8">
      <c r="E939" s="65" t="str">
        <f>IF('Data Entry'!AB942="Benethamine benzylpenicillin",0.65,IF('Data Entry'!AB942="Benzathine benzylpenicillin",0.74,IF('Data Entry'!AB942="Cefapirin benzathine",0.41,IF('Data Entry'!AB942="Cefalexin benzathine",0.36,IF('Data Entry'!AB942="Cloxacillin benzathine",0.43,IF('Data Entry'!AB942="Oxacillin benzathine",0.69,IF('Data Entry'!AB942="","","No aplica")))))))</f>
        <v/>
      </c>
      <c r="F939" s="65" t="str">
        <f>IF('Data Entry'!AG942="Benethamine benzylpenicillin",0.65,IF('Data Entry'!AG942="Benzathine benzylpenicillin",0.74,IF('Data Entry'!AG942="Cefapirin benzathine",0.41,IF('Data Entry'!AG942="Cefalexin benzathine",0.36,IF('Data Entry'!AG942="Cloxacillin benzathine",0.43,IF('Data Entry'!AG942="Oxacillin benzathine",0.69,IF('Data Entry'!AG942="","","No aplica")))))))</f>
        <v/>
      </c>
      <c r="G939" s="65" t="str">
        <f>IF('Data Entry'!AJ942="Benethamine benzylpenicillin",0.65,IF('Data Entry'!AJ942="Benzathine benzylpenicillin",0.74,IF('Data Entry'!AJ942="Cefapirin benzathine",0.41,IF('Data Entry'!AJ942="Cefalexin benzathine",0.36,IF('Data Entry'!AJ942="Cloxacillin benzathine",0.43,IF('Data Entry'!AJ942="Oxacillin benzathine",0.69,IF('Data Entry'!AJ942="","","No aplica")))))))</f>
        <v/>
      </c>
      <c r="H939" s="65" t="str">
        <f>IF('Data Entry'!AM942="Benethamine benzylpenicillin",0.65,IF('Data Entry'!AM942="Benzathine benzylpenicillin",0.74,IF('Data Entry'!AM942="Cefapirin benzathine",0.41,IF('Data Entry'!AM942="Cefalexin benzathine",0.36,IF('Data Entry'!AM942="Cloxacillin benzathine",0.43,IF('Data Entry'!AM942="Oxacillin benzathine",0.69,IF('Data Entry'!AM942="","","No aplica")))))))</f>
        <v/>
      </c>
    </row>
    <row r="940" spans="5:8">
      <c r="E940" s="65" t="str">
        <f>IF('Data Entry'!AB943="Benethamine benzylpenicillin",0.65,IF('Data Entry'!AB943="Benzathine benzylpenicillin",0.74,IF('Data Entry'!AB943="Cefapirin benzathine",0.41,IF('Data Entry'!AB943="Cefalexin benzathine",0.36,IF('Data Entry'!AB943="Cloxacillin benzathine",0.43,IF('Data Entry'!AB943="Oxacillin benzathine",0.69,IF('Data Entry'!AB943="","","No aplica")))))))</f>
        <v/>
      </c>
      <c r="F940" s="65" t="str">
        <f>IF('Data Entry'!AG943="Benethamine benzylpenicillin",0.65,IF('Data Entry'!AG943="Benzathine benzylpenicillin",0.74,IF('Data Entry'!AG943="Cefapirin benzathine",0.41,IF('Data Entry'!AG943="Cefalexin benzathine",0.36,IF('Data Entry'!AG943="Cloxacillin benzathine",0.43,IF('Data Entry'!AG943="Oxacillin benzathine",0.69,IF('Data Entry'!AG943="","","No aplica")))))))</f>
        <v/>
      </c>
      <c r="G940" s="65" t="str">
        <f>IF('Data Entry'!AJ943="Benethamine benzylpenicillin",0.65,IF('Data Entry'!AJ943="Benzathine benzylpenicillin",0.74,IF('Data Entry'!AJ943="Cefapirin benzathine",0.41,IF('Data Entry'!AJ943="Cefalexin benzathine",0.36,IF('Data Entry'!AJ943="Cloxacillin benzathine",0.43,IF('Data Entry'!AJ943="Oxacillin benzathine",0.69,IF('Data Entry'!AJ943="","","No aplica")))))))</f>
        <v/>
      </c>
      <c r="H940" s="65" t="str">
        <f>IF('Data Entry'!AM943="Benethamine benzylpenicillin",0.65,IF('Data Entry'!AM943="Benzathine benzylpenicillin",0.74,IF('Data Entry'!AM943="Cefapirin benzathine",0.41,IF('Data Entry'!AM943="Cefalexin benzathine",0.36,IF('Data Entry'!AM943="Cloxacillin benzathine",0.43,IF('Data Entry'!AM943="Oxacillin benzathine",0.69,IF('Data Entry'!AM943="","","No aplica")))))))</f>
        <v/>
      </c>
    </row>
    <row r="941" spans="5:8">
      <c r="E941" s="65" t="str">
        <f>IF('Data Entry'!AB944="Benethamine benzylpenicillin",0.65,IF('Data Entry'!AB944="Benzathine benzylpenicillin",0.74,IF('Data Entry'!AB944="Cefapirin benzathine",0.41,IF('Data Entry'!AB944="Cefalexin benzathine",0.36,IF('Data Entry'!AB944="Cloxacillin benzathine",0.43,IF('Data Entry'!AB944="Oxacillin benzathine",0.69,IF('Data Entry'!AB944="","","No aplica")))))))</f>
        <v/>
      </c>
      <c r="F941" s="65" t="str">
        <f>IF('Data Entry'!AG944="Benethamine benzylpenicillin",0.65,IF('Data Entry'!AG944="Benzathine benzylpenicillin",0.74,IF('Data Entry'!AG944="Cefapirin benzathine",0.41,IF('Data Entry'!AG944="Cefalexin benzathine",0.36,IF('Data Entry'!AG944="Cloxacillin benzathine",0.43,IF('Data Entry'!AG944="Oxacillin benzathine",0.69,IF('Data Entry'!AG944="","","No aplica")))))))</f>
        <v/>
      </c>
      <c r="G941" s="65" t="str">
        <f>IF('Data Entry'!AJ944="Benethamine benzylpenicillin",0.65,IF('Data Entry'!AJ944="Benzathine benzylpenicillin",0.74,IF('Data Entry'!AJ944="Cefapirin benzathine",0.41,IF('Data Entry'!AJ944="Cefalexin benzathine",0.36,IF('Data Entry'!AJ944="Cloxacillin benzathine",0.43,IF('Data Entry'!AJ944="Oxacillin benzathine",0.69,IF('Data Entry'!AJ944="","","No aplica")))))))</f>
        <v/>
      </c>
      <c r="H941" s="65" t="str">
        <f>IF('Data Entry'!AM944="Benethamine benzylpenicillin",0.65,IF('Data Entry'!AM944="Benzathine benzylpenicillin",0.74,IF('Data Entry'!AM944="Cefapirin benzathine",0.41,IF('Data Entry'!AM944="Cefalexin benzathine",0.36,IF('Data Entry'!AM944="Cloxacillin benzathine",0.43,IF('Data Entry'!AM944="Oxacillin benzathine",0.69,IF('Data Entry'!AM944="","","No aplica")))))))</f>
        <v/>
      </c>
    </row>
    <row r="942" spans="5:8">
      <c r="E942" s="65" t="str">
        <f>IF('Data Entry'!AB945="Benethamine benzylpenicillin",0.65,IF('Data Entry'!AB945="Benzathine benzylpenicillin",0.74,IF('Data Entry'!AB945="Cefapirin benzathine",0.41,IF('Data Entry'!AB945="Cefalexin benzathine",0.36,IF('Data Entry'!AB945="Cloxacillin benzathine",0.43,IF('Data Entry'!AB945="Oxacillin benzathine",0.69,IF('Data Entry'!AB945="","","No aplica")))))))</f>
        <v/>
      </c>
      <c r="F942" s="65" t="str">
        <f>IF('Data Entry'!AG945="Benethamine benzylpenicillin",0.65,IF('Data Entry'!AG945="Benzathine benzylpenicillin",0.74,IF('Data Entry'!AG945="Cefapirin benzathine",0.41,IF('Data Entry'!AG945="Cefalexin benzathine",0.36,IF('Data Entry'!AG945="Cloxacillin benzathine",0.43,IF('Data Entry'!AG945="Oxacillin benzathine",0.69,IF('Data Entry'!AG945="","","No aplica")))))))</f>
        <v/>
      </c>
      <c r="G942" s="65" t="str">
        <f>IF('Data Entry'!AJ945="Benethamine benzylpenicillin",0.65,IF('Data Entry'!AJ945="Benzathine benzylpenicillin",0.74,IF('Data Entry'!AJ945="Cefapirin benzathine",0.41,IF('Data Entry'!AJ945="Cefalexin benzathine",0.36,IF('Data Entry'!AJ945="Cloxacillin benzathine",0.43,IF('Data Entry'!AJ945="Oxacillin benzathine",0.69,IF('Data Entry'!AJ945="","","No aplica")))))))</f>
        <v/>
      </c>
      <c r="H942" s="65" t="str">
        <f>IF('Data Entry'!AM945="Benethamine benzylpenicillin",0.65,IF('Data Entry'!AM945="Benzathine benzylpenicillin",0.74,IF('Data Entry'!AM945="Cefapirin benzathine",0.41,IF('Data Entry'!AM945="Cefalexin benzathine",0.36,IF('Data Entry'!AM945="Cloxacillin benzathine",0.43,IF('Data Entry'!AM945="Oxacillin benzathine",0.69,IF('Data Entry'!AM945="","","No aplica")))))))</f>
        <v/>
      </c>
    </row>
    <row r="943" spans="5:8">
      <c r="E943" s="65" t="str">
        <f>IF('Data Entry'!AB946="Benethamine benzylpenicillin",0.65,IF('Data Entry'!AB946="Benzathine benzylpenicillin",0.74,IF('Data Entry'!AB946="Cefapirin benzathine",0.41,IF('Data Entry'!AB946="Cefalexin benzathine",0.36,IF('Data Entry'!AB946="Cloxacillin benzathine",0.43,IF('Data Entry'!AB946="Oxacillin benzathine",0.69,IF('Data Entry'!AB946="","","No aplica")))))))</f>
        <v/>
      </c>
      <c r="F943" s="65" t="str">
        <f>IF('Data Entry'!AG946="Benethamine benzylpenicillin",0.65,IF('Data Entry'!AG946="Benzathine benzylpenicillin",0.74,IF('Data Entry'!AG946="Cefapirin benzathine",0.41,IF('Data Entry'!AG946="Cefalexin benzathine",0.36,IF('Data Entry'!AG946="Cloxacillin benzathine",0.43,IF('Data Entry'!AG946="Oxacillin benzathine",0.69,IF('Data Entry'!AG946="","","No aplica")))))))</f>
        <v/>
      </c>
      <c r="G943" s="65" t="str">
        <f>IF('Data Entry'!AJ946="Benethamine benzylpenicillin",0.65,IF('Data Entry'!AJ946="Benzathine benzylpenicillin",0.74,IF('Data Entry'!AJ946="Cefapirin benzathine",0.41,IF('Data Entry'!AJ946="Cefalexin benzathine",0.36,IF('Data Entry'!AJ946="Cloxacillin benzathine",0.43,IF('Data Entry'!AJ946="Oxacillin benzathine",0.69,IF('Data Entry'!AJ946="","","No aplica")))))))</f>
        <v/>
      </c>
      <c r="H943" s="65" t="str">
        <f>IF('Data Entry'!AM946="Benethamine benzylpenicillin",0.65,IF('Data Entry'!AM946="Benzathine benzylpenicillin",0.74,IF('Data Entry'!AM946="Cefapirin benzathine",0.41,IF('Data Entry'!AM946="Cefalexin benzathine",0.36,IF('Data Entry'!AM946="Cloxacillin benzathine",0.43,IF('Data Entry'!AM946="Oxacillin benzathine",0.69,IF('Data Entry'!AM946="","","No aplica")))))))</f>
        <v/>
      </c>
    </row>
    <row r="944" spans="5:8">
      <c r="E944" s="65" t="str">
        <f>IF('Data Entry'!AB947="Benethamine benzylpenicillin",0.65,IF('Data Entry'!AB947="Benzathine benzylpenicillin",0.74,IF('Data Entry'!AB947="Cefapirin benzathine",0.41,IF('Data Entry'!AB947="Cefalexin benzathine",0.36,IF('Data Entry'!AB947="Cloxacillin benzathine",0.43,IF('Data Entry'!AB947="Oxacillin benzathine",0.69,IF('Data Entry'!AB947="","","No aplica")))))))</f>
        <v/>
      </c>
      <c r="F944" s="65" t="str">
        <f>IF('Data Entry'!AG947="Benethamine benzylpenicillin",0.65,IF('Data Entry'!AG947="Benzathine benzylpenicillin",0.74,IF('Data Entry'!AG947="Cefapirin benzathine",0.41,IF('Data Entry'!AG947="Cefalexin benzathine",0.36,IF('Data Entry'!AG947="Cloxacillin benzathine",0.43,IF('Data Entry'!AG947="Oxacillin benzathine",0.69,IF('Data Entry'!AG947="","","No aplica")))))))</f>
        <v/>
      </c>
      <c r="G944" s="65" t="str">
        <f>IF('Data Entry'!AJ947="Benethamine benzylpenicillin",0.65,IF('Data Entry'!AJ947="Benzathine benzylpenicillin",0.74,IF('Data Entry'!AJ947="Cefapirin benzathine",0.41,IF('Data Entry'!AJ947="Cefalexin benzathine",0.36,IF('Data Entry'!AJ947="Cloxacillin benzathine",0.43,IF('Data Entry'!AJ947="Oxacillin benzathine",0.69,IF('Data Entry'!AJ947="","","No aplica")))))))</f>
        <v/>
      </c>
      <c r="H944" s="65" t="str">
        <f>IF('Data Entry'!AM947="Benethamine benzylpenicillin",0.65,IF('Data Entry'!AM947="Benzathine benzylpenicillin",0.74,IF('Data Entry'!AM947="Cefapirin benzathine",0.41,IF('Data Entry'!AM947="Cefalexin benzathine",0.36,IF('Data Entry'!AM947="Cloxacillin benzathine",0.43,IF('Data Entry'!AM947="Oxacillin benzathine",0.69,IF('Data Entry'!AM947="","","No aplica")))))))</f>
        <v/>
      </c>
    </row>
    <row r="945" spans="5:8">
      <c r="E945" s="65" t="str">
        <f>IF('Data Entry'!AB948="Benethamine benzylpenicillin",0.65,IF('Data Entry'!AB948="Benzathine benzylpenicillin",0.74,IF('Data Entry'!AB948="Cefapirin benzathine",0.41,IF('Data Entry'!AB948="Cefalexin benzathine",0.36,IF('Data Entry'!AB948="Cloxacillin benzathine",0.43,IF('Data Entry'!AB948="Oxacillin benzathine",0.69,IF('Data Entry'!AB948="","","No aplica")))))))</f>
        <v/>
      </c>
      <c r="F945" s="65" t="str">
        <f>IF('Data Entry'!AG948="Benethamine benzylpenicillin",0.65,IF('Data Entry'!AG948="Benzathine benzylpenicillin",0.74,IF('Data Entry'!AG948="Cefapirin benzathine",0.41,IF('Data Entry'!AG948="Cefalexin benzathine",0.36,IF('Data Entry'!AG948="Cloxacillin benzathine",0.43,IF('Data Entry'!AG948="Oxacillin benzathine",0.69,IF('Data Entry'!AG948="","","No aplica")))))))</f>
        <v/>
      </c>
      <c r="G945" s="65" t="str">
        <f>IF('Data Entry'!AJ948="Benethamine benzylpenicillin",0.65,IF('Data Entry'!AJ948="Benzathine benzylpenicillin",0.74,IF('Data Entry'!AJ948="Cefapirin benzathine",0.41,IF('Data Entry'!AJ948="Cefalexin benzathine",0.36,IF('Data Entry'!AJ948="Cloxacillin benzathine",0.43,IF('Data Entry'!AJ948="Oxacillin benzathine",0.69,IF('Data Entry'!AJ948="","","No aplica")))))))</f>
        <v/>
      </c>
      <c r="H945" s="65" t="str">
        <f>IF('Data Entry'!AM948="Benethamine benzylpenicillin",0.65,IF('Data Entry'!AM948="Benzathine benzylpenicillin",0.74,IF('Data Entry'!AM948="Cefapirin benzathine",0.41,IF('Data Entry'!AM948="Cefalexin benzathine",0.36,IF('Data Entry'!AM948="Cloxacillin benzathine",0.43,IF('Data Entry'!AM948="Oxacillin benzathine",0.69,IF('Data Entry'!AM948="","","No aplica")))))))</f>
        <v/>
      </c>
    </row>
    <row r="946" spans="5:8">
      <c r="E946" s="65" t="str">
        <f>IF('Data Entry'!AB949="Benethamine benzylpenicillin",0.65,IF('Data Entry'!AB949="Benzathine benzylpenicillin",0.74,IF('Data Entry'!AB949="Cefapirin benzathine",0.41,IF('Data Entry'!AB949="Cefalexin benzathine",0.36,IF('Data Entry'!AB949="Cloxacillin benzathine",0.43,IF('Data Entry'!AB949="Oxacillin benzathine",0.69,IF('Data Entry'!AB949="","","No aplica")))))))</f>
        <v/>
      </c>
      <c r="F946" s="65" t="str">
        <f>IF('Data Entry'!AG949="Benethamine benzylpenicillin",0.65,IF('Data Entry'!AG949="Benzathine benzylpenicillin",0.74,IF('Data Entry'!AG949="Cefapirin benzathine",0.41,IF('Data Entry'!AG949="Cefalexin benzathine",0.36,IF('Data Entry'!AG949="Cloxacillin benzathine",0.43,IF('Data Entry'!AG949="Oxacillin benzathine",0.69,IF('Data Entry'!AG949="","","No aplica")))))))</f>
        <v/>
      </c>
      <c r="G946" s="65" t="str">
        <f>IF('Data Entry'!AJ949="Benethamine benzylpenicillin",0.65,IF('Data Entry'!AJ949="Benzathine benzylpenicillin",0.74,IF('Data Entry'!AJ949="Cefapirin benzathine",0.41,IF('Data Entry'!AJ949="Cefalexin benzathine",0.36,IF('Data Entry'!AJ949="Cloxacillin benzathine",0.43,IF('Data Entry'!AJ949="Oxacillin benzathine",0.69,IF('Data Entry'!AJ949="","","No aplica")))))))</f>
        <v/>
      </c>
      <c r="H946" s="65" t="str">
        <f>IF('Data Entry'!AM949="Benethamine benzylpenicillin",0.65,IF('Data Entry'!AM949="Benzathine benzylpenicillin",0.74,IF('Data Entry'!AM949="Cefapirin benzathine",0.41,IF('Data Entry'!AM949="Cefalexin benzathine",0.36,IF('Data Entry'!AM949="Cloxacillin benzathine",0.43,IF('Data Entry'!AM949="Oxacillin benzathine",0.69,IF('Data Entry'!AM949="","","No aplica")))))))</f>
        <v/>
      </c>
    </row>
    <row r="947" spans="5:8">
      <c r="E947" s="65" t="str">
        <f>IF('Data Entry'!AB950="Benethamine benzylpenicillin",0.65,IF('Data Entry'!AB950="Benzathine benzylpenicillin",0.74,IF('Data Entry'!AB950="Cefapirin benzathine",0.41,IF('Data Entry'!AB950="Cefalexin benzathine",0.36,IF('Data Entry'!AB950="Cloxacillin benzathine",0.43,IF('Data Entry'!AB950="Oxacillin benzathine",0.69,IF('Data Entry'!AB950="","","No aplica")))))))</f>
        <v/>
      </c>
      <c r="F947" s="65" t="str">
        <f>IF('Data Entry'!AG950="Benethamine benzylpenicillin",0.65,IF('Data Entry'!AG950="Benzathine benzylpenicillin",0.74,IF('Data Entry'!AG950="Cefapirin benzathine",0.41,IF('Data Entry'!AG950="Cefalexin benzathine",0.36,IF('Data Entry'!AG950="Cloxacillin benzathine",0.43,IF('Data Entry'!AG950="Oxacillin benzathine",0.69,IF('Data Entry'!AG950="","","No aplica")))))))</f>
        <v/>
      </c>
      <c r="G947" s="65" t="str">
        <f>IF('Data Entry'!AJ950="Benethamine benzylpenicillin",0.65,IF('Data Entry'!AJ950="Benzathine benzylpenicillin",0.74,IF('Data Entry'!AJ950="Cefapirin benzathine",0.41,IF('Data Entry'!AJ950="Cefalexin benzathine",0.36,IF('Data Entry'!AJ950="Cloxacillin benzathine",0.43,IF('Data Entry'!AJ950="Oxacillin benzathine",0.69,IF('Data Entry'!AJ950="","","No aplica")))))))</f>
        <v/>
      </c>
      <c r="H947" s="65" t="str">
        <f>IF('Data Entry'!AM950="Benethamine benzylpenicillin",0.65,IF('Data Entry'!AM950="Benzathine benzylpenicillin",0.74,IF('Data Entry'!AM950="Cefapirin benzathine",0.41,IF('Data Entry'!AM950="Cefalexin benzathine",0.36,IF('Data Entry'!AM950="Cloxacillin benzathine",0.43,IF('Data Entry'!AM950="Oxacillin benzathine",0.69,IF('Data Entry'!AM950="","","No aplica")))))))</f>
        <v/>
      </c>
    </row>
    <row r="948" spans="5:8">
      <c r="E948" s="65" t="str">
        <f>IF('Data Entry'!AB951="Benethamine benzylpenicillin",0.65,IF('Data Entry'!AB951="Benzathine benzylpenicillin",0.74,IF('Data Entry'!AB951="Cefapirin benzathine",0.41,IF('Data Entry'!AB951="Cefalexin benzathine",0.36,IF('Data Entry'!AB951="Cloxacillin benzathine",0.43,IF('Data Entry'!AB951="Oxacillin benzathine",0.69,IF('Data Entry'!AB951="","","No aplica")))))))</f>
        <v/>
      </c>
      <c r="F948" s="65" t="str">
        <f>IF('Data Entry'!AG951="Benethamine benzylpenicillin",0.65,IF('Data Entry'!AG951="Benzathine benzylpenicillin",0.74,IF('Data Entry'!AG951="Cefapirin benzathine",0.41,IF('Data Entry'!AG951="Cefalexin benzathine",0.36,IF('Data Entry'!AG951="Cloxacillin benzathine",0.43,IF('Data Entry'!AG951="Oxacillin benzathine",0.69,IF('Data Entry'!AG951="","","No aplica")))))))</f>
        <v/>
      </c>
      <c r="G948" s="65" t="str">
        <f>IF('Data Entry'!AJ951="Benethamine benzylpenicillin",0.65,IF('Data Entry'!AJ951="Benzathine benzylpenicillin",0.74,IF('Data Entry'!AJ951="Cefapirin benzathine",0.41,IF('Data Entry'!AJ951="Cefalexin benzathine",0.36,IF('Data Entry'!AJ951="Cloxacillin benzathine",0.43,IF('Data Entry'!AJ951="Oxacillin benzathine",0.69,IF('Data Entry'!AJ951="","","No aplica")))))))</f>
        <v/>
      </c>
      <c r="H948" s="65" t="str">
        <f>IF('Data Entry'!AM951="Benethamine benzylpenicillin",0.65,IF('Data Entry'!AM951="Benzathine benzylpenicillin",0.74,IF('Data Entry'!AM951="Cefapirin benzathine",0.41,IF('Data Entry'!AM951="Cefalexin benzathine",0.36,IF('Data Entry'!AM951="Cloxacillin benzathine",0.43,IF('Data Entry'!AM951="Oxacillin benzathine",0.69,IF('Data Entry'!AM951="","","No aplica")))))))</f>
        <v/>
      </c>
    </row>
    <row r="949" spans="5:8">
      <c r="E949" s="65" t="str">
        <f>IF('Data Entry'!AB952="Benethamine benzylpenicillin",0.65,IF('Data Entry'!AB952="Benzathine benzylpenicillin",0.74,IF('Data Entry'!AB952="Cefapirin benzathine",0.41,IF('Data Entry'!AB952="Cefalexin benzathine",0.36,IF('Data Entry'!AB952="Cloxacillin benzathine",0.43,IF('Data Entry'!AB952="Oxacillin benzathine",0.69,IF('Data Entry'!AB952="","","No aplica")))))))</f>
        <v/>
      </c>
      <c r="F949" s="65" t="str">
        <f>IF('Data Entry'!AG952="Benethamine benzylpenicillin",0.65,IF('Data Entry'!AG952="Benzathine benzylpenicillin",0.74,IF('Data Entry'!AG952="Cefapirin benzathine",0.41,IF('Data Entry'!AG952="Cefalexin benzathine",0.36,IF('Data Entry'!AG952="Cloxacillin benzathine",0.43,IF('Data Entry'!AG952="Oxacillin benzathine",0.69,IF('Data Entry'!AG952="","","No aplica")))))))</f>
        <v/>
      </c>
      <c r="G949" s="65" t="str">
        <f>IF('Data Entry'!AJ952="Benethamine benzylpenicillin",0.65,IF('Data Entry'!AJ952="Benzathine benzylpenicillin",0.74,IF('Data Entry'!AJ952="Cefapirin benzathine",0.41,IF('Data Entry'!AJ952="Cefalexin benzathine",0.36,IF('Data Entry'!AJ952="Cloxacillin benzathine",0.43,IF('Data Entry'!AJ952="Oxacillin benzathine",0.69,IF('Data Entry'!AJ952="","","No aplica")))))))</f>
        <v/>
      </c>
      <c r="H949" s="65" t="str">
        <f>IF('Data Entry'!AM952="Benethamine benzylpenicillin",0.65,IF('Data Entry'!AM952="Benzathine benzylpenicillin",0.74,IF('Data Entry'!AM952="Cefapirin benzathine",0.41,IF('Data Entry'!AM952="Cefalexin benzathine",0.36,IF('Data Entry'!AM952="Cloxacillin benzathine",0.43,IF('Data Entry'!AM952="Oxacillin benzathine",0.69,IF('Data Entry'!AM952="","","No aplica")))))))</f>
        <v/>
      </c>
    </row>
    <row r="950" spans="5:8">
      <c r="E950" s="65" t="str">
        <f>IF('Data Entry'!AB953="Benethamine benzylpenicillin",0.65,IF('Data Entry'!AB953="Benzathine benzylpenicillin",0.74,IF('Data Entry'!AB953="Cefapirin benzathine",0.41,IF('Data Entry'!AB953="Cefalexin benzathine",0.36,IF('Data Entry'!AB953="Cloxacillin benzathine",0.43,IF('Data Entry'!AB953="Oxacillin benzathine",0.69,IF('Data Entry'!AB953="","","No aplica")))))))</f>
        <v/>
      </c>
      <c r="F950" s="65" t="str">
        <f>IF('Data Entry'!AG953="Benethamine benzylpenicillin",0.65,IF('Data Entry'!AG953="Benzathine benzylpenicillin",0.74,IF('Data Entry'!AG953="Cefapirin benzathine",0.41,IF('Data Entry'!AG953="Cefalexin benzathine",0.36,IF('Data Entry'!AG953="Cloxacillin benzathine",0.43,IF('Data Entry'!AG953="Oxacillin benzathine",0.69,IF('Data Entry'!AG953="","","No aplica")))))))</f>
        <v/>
      </c>
      <c r="G950" s="65" t="str">
        <f>IF('Data Entry'!AJ953="Benethamine benzylpenicillin",0.65,IF('Data Entry'!AJ953="Benzathine benzylpenicillin",0.74,IF('Data Entry'!AJ953="Cefapirin benzathine",0.41,IF('Data Entry'!AJ953="Cefalexin benzathine",0.36,IF('Data Entry'!AJ953="Cloxacillin benzathine",0.43,IF('Data Entry'!AJ953="Oxacillin benzathine",0.69,IF('Data Entry'!AJ953="","","No aplica")))))))</f>
        <v/>
      </c>
      <c r="H950" s="65" t="str">
        <f>IF('Data Entry'!AM953="Benethamine benzylpenicillin",0.65,IF('Data Entry'!AM953="Benzathine benzylpenicillin",0.74,IF('Data Entry'!AM953="Cefapirin benzathine",0.41,IF('Data Entry'!AM953="Cefalexin benzathine",0.36,IF('Data Entry'!AM953="Cloxacillin benzathine",0.43,IF('Data Entry'!AM953="Oxacillin benzathine",0.69,IF('Data Entry'!AM953="","","No aplica")))))))</f>
        <v/>
      </c>
    </row>
    <row r="951" spans="5:8">
      <c r="E951" s="65" t="str">
        <f>IF('Data Entry'!AB954="Benethamine benzylpenicillin",0.65,IF('Data Entry'!AB954="Benzathine benzylpenicillin",0.74,IF('Data Entry'!AB954="Cefapirin benzathine",0.41,IF('Data Entry'!AB954="Cefalexin benzathine",0.36,IF('Data Entry'!AB954="Cloxacillin benzathine",0.43,IF('Data Entry'!AB954="Oxacillin benzathine",0.69,IF('Data Entry'!AB954="","","No aplica")))))))</f>
        <v/>
      </c>
      <c r="F951" s="65" t="str">
        <f>IF('Data Entry'!AG954="Benethamine benzylpenicillin",0.65,IF('Data Entry'!AG954="Benzathine benzylpenicillin",0.74,IF('Data Entry'!AG954="Cefapirin benzathine",0.41,IF('Data Entry'!AG954="Cefalexin benzathine",0.36,IF('Data Entry'!AG954="Cloxacillin benzathine",0.43,IF('Data Entry'!AG954="Oxacillin benzathine",0.69,IF('Data Entry'!AG954="","","No aplica")))))))</f>
        <v/>
      </c>
      <c r="G951" s="65" t="str">
        <f>IF('Data Entry'!AJ954="Benethamine benzylpenicillin",0.65,IF('Data Entry'!AJ954="Benzathine benzylpenicillin",0.74,IF('Data Entry'!AJ954="Cefapirin benzathine",0.41,IF('Data Entry'!AJ954="Cefalexin benzathine",0.36,IF('Data Entry'!AJ954="Cloxacillin benzathine",0.43,IF('Data Entry'!AJ954="Oxacillin benzathine",0.69,IF('Data Entry'!AJ954="","","No aplica")))))))</f>
        <v/>
      </c>
      <c r="H951" s="65" t="str">
        <f>IF('Data Entry'!AM954="Benethamine benzylpenicillin",0.65,IF('Data Entry'!AM954="Benzathine benzylpenicillin",0.74,IF('Data Entry'!AM954="Cefapirin benzathine",0.41,IF('Data Entry'!AM954="Cefalexin benzathine",0.36,IF('Data Entry'!AM954="Cloxacillin benzathine",0.43,IF('Data Entry'!AM954="Oxacillin benzathine",0.69,IF('Data Entry'!AM954="","","No aplica")))))))</f>
        <v/>
      </c>
    </row>
    <row r="952" spans="5:8">
      <c r="E952" s="65" t="str">
        <f>IF('Data Entry'!AB955="Benethamine benzylpenicillin",0.65,IF('Data Entry'!AB955="Benzathine benzylpenicillin",0.74,IF('Data Entry'!AB955="Cefapirin benzathine",0.41,IF('Data Entry'!AB955="Cefalexin benzathine",0.36,IF('Data Entry'!AB955="Cloxacillin benzathine",0.43,IF('Data Entry'!AB955="Oxacillin benzathine",0.69,IF('Data Entry'!AB955="","","No aplica")))))))</f>
        <v/>
      </c>
      <c r="F952" s="65" t="str">
        <f>IF('Data Entry'!AG955="Benethamine benzylpenicillin",0.65,IF('Data Entry'!AG955="Benzathine benzylpenicillin",0.74,IF('Data Entry'!AG955="Cefapirin benzathine",0.41,IF('Data Entry'!AG955="Cefalexin benzathine",0.36,IF('Data Entry'!AG955="Cloxacillin benzathine",0.43,IF('Data Entry'!AG955="Oxacillin benzathine",0.69,IF('Data Entry'!AG955="","","No aplica")))))))</f>
        <v/>
      </c>
      <c r="G952" s="65" t="str">
        <f>IF('Data Entry'!AJ955="Benethamine benzylpenicillin",0.65,IF('Data Entry'!AJ955="Benzathine benzylpenicillin",0.74,IF('Data Entry'!AJ955="Cefapirin benzathine",0.41,IF('Data Entry'!AJ955="Cefalexin benzathine",0.36,IF('Data Entry'!AJ955="Cloxacillin benzathine",0.43,IF('Data Entry'!AJ955="Oxacillin benzathine",0.69,IF('Data Entry'!AJ955="","","No aplica")))))))</f>
        <v/>
      </c>
      <c r="H952" s="65" t="str">
        <f>IF('Data Entry'!AM955="Benethamine benzylpenicillin",0.65,IF('Data Entry'!AM955="Benzathine benzylpenicillin",0.74,IF('Data Entry'!AM955="Cefapirin benzathine",0.41,IF('Data Entry'!AM955="Cefalexin benzathine",0.36,IF('Data Entry'!AM955="Cloxacillin benzathine",0.43,IF('Data Entry'!AM955="Oxacillin benzathine",0.69,IF('Data Entry'!AM955="","","No aplica")))))))</f>
        <v/>
      </c>
    </row>
    <row r="953" spans="5:8">
      <c r="E953" s="65" t="str">
        <f>IF('Data Entry'!AB956="Benethamine benzylpenicillin",0.65,IF('Data Entry'!AB956="Benzathine benzylpenicillin",0.74,IF('Data Entry'!AB956="Cefapirin benzathine",0.41,IF('Data Entry'!AB956="Cefalexin benzathine",0.36,IF('Data Entry'!AB956="Cloxacillin benzathine",0.43,IF('Data Entry'!AB956="Oxacillin benzathine",0.69,IF('Data Entry'!AB956="","","No aplica")))))))</f>
        <v/>
      </c>
      <c r="F953" s="65" t="str">
        <f>IF('Data Entry'!AG956="Benethamine benzylpenicillin",0.65,IF('Data Entry'!AG956="Benzathine benzylpenicillin",0.74,IF('Data Entry'!AG956="Cefapirin benzathine",0.41,IF('Data Entry'!AG956="Cefalexin benzathine",0.36,IF('Data Entry'!AG956="Cloxacillin benzathine",0.43,IF('Data Entry'!AG956="Oxacillin benzathine",0.69,IF('Data Entry'!AG956="","","No aplica")))))))</f>
        <v/>
      </c>
      <c r="G953" s="65" t="str">
        <f>IF('Data Entry'!AJ956="Benethamine benzylpenicillin",0.65,IF('Data Entry'!AJ956="Benzathine benzylpenicillin",0.74,IF('Data Entry'!AJ956="Cefapirin benzathine",0.41,IF('Data Entry'!AJ956="Cefalexin benzathine",0.36,IF('Data Entry'!AJ956="Cloxacillin benzathine",0.43,IF('Data Entry'!AJ956="Oxacillin benzathine",0.69,IF('Data Entry'!AJ956="","","No aplica")))))))</f>
        <v/>
      </c>
      <c r="H953" s="65" t="str">
        <f>IF('Data Entry'!AM956="Benethamine benzylpenicillin",0.65,IF('Data Entry'!AM956="Benzathine benzylpenicillin",0.74,IF('Data Entry'!AM956="Cefapirin benzathine",0.41,IF('Data Entry'!AM956="Cefalexin benzathine",0.36,IF('Data Entry'!AM956="Cloxacillin benzathine",0.43,IF('Data Entry'!AM956="Oxacillin benzathine",0.69,IF('Data Entry'!AM956="","","No aplica")))))))</f>
        <v/>
      </c>
    </row>
    <row r="954" spans="5:8">
      <c r="E954" s="65" t="str">
        <f>IF('Data Entry'!AB957="Benethamine benzylpenicillin",0.65,IF('Data Entry'!AB957="Benzathine benzylpenicillin",0.74,IF('Data Entry'!AB957="Cefapirin benzathine",0.41,IF('Data Entry'!AB957="Cefalexin benzathine",0.36,IF('Data Entry'!AB957="Cloxacillin benzathine",0.43,IF('Data Entry'!AB957="Oxacillin benzathine",0.69,IF('Data Entry'!AB957="","","No aplica")))))))</f>
        <v/>
      </c>
      <c r="F954" s="65" t="str">
        <f>IF('Data Entry'!AG957="Benethamine benzylpenicillin",0.65,IF('Data Entry'!AG957="Benzathine benzylpenicillin",0.74,IF('Data Entry'!AG957="Cefapirin benzathine",0.41,IF('Data Entry'!AG957="Cefalexin benzathine",0.36,IF('Data Entry'!AG957="Cloxacillin benzathine",0.43,IF('Data Entry'!AG957="Oxacillin benzathine",0.69,IF('Data Entry'!AG957="","","No aplica")))))))</f>
        <v/>
      </c>
      <c r="G954" s="65" t="str">
        <f>IF('Data Entry'!AJ957="Benethamine benzylpenicillin",0.65,IF('Data Entry'!AJ957="Benzathine benzylpenicillin",0.74,IF('Data Entry'!AJ957="Cefapirin benzathine",0.41,IF('Data Entry'!AJ957="Cefalexin benzathine",0.36,IF('Data Entry'!AJ957="Cloxacillin benzathine",0.43,IF('Data Entry'!AJ957="Oxacillin benzathine",0.69,IF('Data Entry'!AJ957="","","No aplica")))))))</f>
        <v/>
      </c>
      <c r="H954" s="65" t="str">
        <f>IF('Data Entry'!AM957="Benethamine benzylpenicillin",0.65,IF('Data Entry'!AM957="Benzathine benzylpenicillin",0.74,IF('Data Entry'!AM957="Cefapirin benzathine",0.41,IF('Data Entry'!AM957="Cefalexin benzathine",0.36,IF('Data Entry'!AM957="Cloxacillin benzathine",0.43,IF('Data Entry'!AM957="Oxacillin benzathine",0.69,IF('Data Entry'!AM957="","","No aplica")))))))</f>
        <v/>
      </c>
    </row>
    <row r="955" spans="5:8">
      <c r="E955" s="65" t="str">
        <f>IF('Data Entry'!AB958="Benethamine benzylpenicillin",0.65,IF('Data Entry'!AB958="Benzathine benzylpenicillin",0.74,IF('Data Entry'!AB958="Cefapirin benzathine",0.41,IF('Data Entry'!AB958="Cefalexin benzathine",0.36,IF('Data Entry'!AB958="Cloxacillin benzathine",0.43,IF('Data Entry'!AB958="Oxacillin benzathine",0.69,IF('Data Entry'!AB958="","","No aplica")))))))</f>
        <v/>
      </c>
      <c r="F955" s="65" t="str">
        <f>IF('Data Entry'!AG958="Benethamine benzylpenicillin",0.65,IF('Data Entry'!AG958="Benzathine benzylpenicillin",0.74,IF('Data Entry'!AG958="Cefapirin benzathine",0.41,IF('Data Entry'!AG958="Cefalexin benzathine",0.36,IF('Data Entry'!AG958="Cloxacillin benzathine",0.43,IF('Data Entry'!AG958="Oxacillin benzathine",0.69,IF('Data Entry'!AG958="","","No aplica")))))))</f>
        <v/>
      </c>
      <c r="G955" s="65" t="str">
        <f>IF('Data Entry'!AJ958="Benethamine benzylpenicillin",0.65,IF('Data Entry'!AJ958="Benzathine benzylpenicillin",0.74,IF('Data Entry'!AJ958="Cefapirin benzathine",0.41,IF('Data Entry'!AJ958="Cefalexin benzathine",0.36,IF('Data Entry'!AJ958="Cloxacillin benzathine",0.43,IF('Data Entry'!AJ958="Oxacillin benzathine",0.69,IF('Data Entry'!AJ958="","","No aplica")))))))</f>
        <v/>
      </c>
      <c r="H955" s="65" t="str">
        <f>IF('Data Entry'!AM958="Benethamine benzylpenicillin",0.65,IF('Data Entry'!AM958="Benzathine benzylpenicillin",0.74,IF('Data Entry'!AM958="Cefapirin benzathine",0.41,IF('Data Entry'!AM958="Cefalexin benzathine",0.36,IF('Data Entry'!AM958="Cloxacillin benzathine",0.43,IF('Data Entry'!AM958="Oxacillin benzathine",0.69,IF('Data Entry'!AM958="","","No aplica")))))))</f>
        <v/>
      </c>
    </row>
    <row r="956" spans="5:8">
      <c r="E956" s="65" t="str">
        <f>IF('Data Entry'!AB959="Benethamine benzylpenicillin",0.65,IF('Data Entry'!AB959="Benzathine benzylpenicillin",0.74,IF('Data Entry'!AB959="Cefapirin benzathine",0.41,IF('Data Entry'!AB959="Cefalexin benzathine",0.36,IF('Data Entry'!AB959="Cloxacillin benzathine",0.43,IF('Data Entry'!AB959="Oxacillin benzathine",0.69,IF('Data Entry'!AB959="","","No aplica")))))))</f>
        <v/>
      </c>
      <c r="F956" s="65" t="str">
        <f>IF('Data Entry'!AG959="Benethamine benzylpenicillin",0.65,IF('Data Entry'!AG959="Benzathine benzylpenicillin",0.74,IF('Data Entry'!AG959="Cefapirin benzathine",0.41,IF('Data Entry'!AG959="Cefalexin benzathine",0.36,IF('Data Entry'!AG959="Cloxacillin benzathine",0.43,IF('Data Entry'!AG959="Oxacillin benzathine",0.69,IF('Data Entry'!AG959="","","No aplica")))))))</f>
        <v/>
      </c>
      <c r="G956" s="65" t="str">
        <f>IF('Data Entry'!AJ959="Benethamine benzylpenicillin",0.65,IF('Data Entry'!AJ959="Benzathine benzylpenicillin",0.74,IF('Data Entry'!AJ959="Cefapirin benzathine",0.41,IF('Data Entry'!AJ959="Cefalexin benzathine",0.36,IF('Data Entry'!AJ959="Cloxacillin benzathine",0.43,IF('Data Entry'!AJ959="Oxacillin benzathine",0.69,IF('Data Entry'!AJ959="","","No aplica")))))))</f>
        <v/>
      </c>
      <c r="H956" s="65" t="str">
        <f>IF('Data Entry'!AM959="Benethamine benzylpenicillin",0.65,IF('Data Entry'!AM959="Benzathine benzylpenicillin",0.74,IF('Data Entry'!AM959="Cefapirin benzathine",0.41,IF('Data Entry'!AM959="Cefalexin benzathine",0.36,IF('Data Entry'!AM959="Cloxacillin benzathine",0.43,IF('Data Entry'!AM959="Oxacillin benzathine",0.69,IF('Data Entry'!AM959="","","No aplica")))))))</f>
        <v/>
      </c>
    </row>
    <row r="957" spans="5:8">
      <c r="E957" s="65" t="str">
        <f>IF('Data Entry'!AB960="Benethamine benzylpenicillin",0.65,IF('Data Entry'!AB960="Benzathine benzylpenicillin",0.74,IF('Data Entry'!AB960="Cefapirin benzathine",0.41,IF('Data Entry'!AB960="Cefalexin benzathine",0.36,IF('Data Entry'!AB960="Cloxacillin benzathine",0.43,IF('Data Entry'!AB960="Oxacillin benzathine",0.69,IF('Data Entry'!AB960="","","No aplica")))))))</f>
        <v/>
      </c>
      <c r="F957" s="65" t="str">
        <f>IF('Data Entry'!AG960="Benethamine benzylpenicillin",0.65,IF('Data Entry'!AG960="Benzathine benzylpenicillin",0.74,IF('Data Entry'!AG960="Cefapirin benzathine",0.41,IF('Data Entry'!AG960="Cefalexin benzathine",0.36,IF('Data Entry'!AG960="Cloxacillin benzathine",0.43,IF('Data Entry'!AG960="Oxacillin benzathine",0.69,IF('Data Entry'!AG960="","","No aplica")))))))</f>
        <v/>
      </c>
      <c r="G957" s="65" t="str">
        <f>IF('Data Entry'!AJ960="Benethamine benzylpenicillin",0.65,IF('Data Entry'!AJ960="Benzathine benzylpenicillin",0.74,IF('Data Entry'!AJ960="Cefapirin benzathine",0.41,IF('Data Entry'!AJ960="Cefalexin benzathine",0.36,IF('Data Entry'!AJ960="Cloxacillin benzathine",0.43,IF('Data Entry'!AJ960="Oxacillin benzathine",0.69,IF('Data Entry'!AJ960="","","No aplica")))))))</f>
        <v/>
      </c>
      <c r="H957" s="65" t="str">
        <f>IF('Data Entry'!AM960="Benethamine benzylpenicillin",0.65,IF('Data Entry'!AM960="Benzathine benzylpenicillin",0.74,IF('Data Entry'!AM960="Cefapirin benzathine",0.41,IF('Data Entry'!AM960="Cefalexin benzathine",0.36,IF('Data Entry'!AM960="Cloxacillin benzathine",0.43,IF('Data Entry'!AM960="Oxacillin benzathine",0.69,IF('Data Entry'!AM960="","","No aplica")))))))</f>
        <v/>
      </c>
    </row>
    <row r="958" spans="5:8">
      <c r="E958" s="65" t="str">
        <f>IF('Data Entry'!AB961="Benethamine benzylpenicillin",0.65,IF('Data Entry'!AB961="Benzathine benzylpenicillin",0.74,IF('Data Entry'!AB961="Cefapirin benzathine",0.41,IF('Data Entry'!AB961="Cefalexin benzathine",0.36,IF('Data Entry'!AB961="Cloxacillin benzathine",0.43,IF('Data Entry'!AB961="Oxacillin benzathine",0.69,IF('Data Entry'!AB961="","","No aplica")))))))</f>
        <v/>
      </c>
      <c r="F958" s="65" t="str">
        <f>IF('Data Entry'!AG961="Benethamine benzylpenicillin",0.65,IF('Data Entry'!AG961="Benzathine benzylpenicillin",0.74,IF('Data Entry'!AG961="Cefapirin benzathine",0.41,IF('Data Entry'!AG961="Cefalexin benzathine",0.36,IF('Data Entry'!AG961="Cloxacillin benzathine",0.43,IF('Data Entry'!AG961="Oxacillin benzathine",0.69,IF('Data Entry'!AG961="","","No aplica")))))))</f>
        <v/>
      </c>
      <c r="G958" s="65" t="str">
        <f>IF('Data Entry'!AJ961="Benethamine benzylpenicillin",0.65,IF('Data Entry'!AJ961="Benzathine benzylpenicillin",0.74,IF('Data Entry'!AJ961="Cefapirin benzathine",0.41,IF('Data Entry'!AJ961="Cefalexin benzathine",0.36,IF('Data Entry'!AJ961="Cloxacillin benzathine",0.43,IF('Data Entry'!AJ961="Oxacillin benzathine",0.69,IF('Data Entry'!AJ961="","","No aplica")))))))</f>
        <v/>
      </c>
      <c r="H958" s="65" t="str">
        <f>IF('Data Entry'!AM961="Benethamine benzylpenicillin",0.65,IF('Data Entry'!AM961="Benzathine benzylpenicillin",0.74,IF('Data Entry'!AM961="Cefapirin benzathine",0.41,IF('Data Entry'!AM961="Cefalexin benzathine",0.36,IF('Data Entry'!AM961="Cloxacillin benzathine",0.43,IF('Data Entry'!AM961="Oxacillin benzathine",0.69,IF('Data Entry'!AM961="","","No aplica")))))))</f>
        <v/>
      </c>
    </row>
    <row r="959" spans="5:8">
      <c r="E959" s="65" t="str">
        <f>IF('Data Entry'!AB962="Benethamine benzylpenicillin",0.65,IF('Data Entry'!AB962="Benzathine benzylpenicillin",0.74,IF('Data Entry'!AB962="Cefapirin benzathine",0.41,IF('Data Entry'!AB962="Cefalexin benzathine",0.36,IF('Data Entry'!AB962="Cloxacillin benzathine",0.43,IF('Data Entry'!AB962="Oxacillin benzathine",0.69,IF('Data Entry'!AB962="","","No aplica")))))))</f>
        <v/>
      </c>
      <c r="F959" s="65" t="str">
        <f>IF('Data Entry'!AG962="Benethamine benzylpenicillin",0.65,IF('Data Entry'!AG962="Benzathine benzylpenicillin",0.74,IF('Data Entry'!AG962="Cefapirin benzathine",0.41,IF('Data Entry'!AG962="Cefalexin benzathine",0.36,IF('Data Entry'!AG962="Cloxacillin benzathine",0.43,IF('Data Entry'!AG962="Oxacillin benzathine",0.69,IF('Data Entry'!AG962="","","No aplica")))))))</f>
        <v/>
      </c>
      <c r="G959" s="65" t="str">
        <f>IF('Data Entry'!AJ962="Benethamine benzylpenicillin",0.65,IF('Data Entry'!AJ962="Benzathine benzylpenicillin",0.74,IF('Data Entry'!AJ962="Cefapirin benzathine",0.41,IF('Data Entry'!AJ962="Cefalexin benzathine",0.36,IF('Data Entry'!AJ962="Cloxacillin benzathine",0.43,IF('Data Entry'!AJ962="Oxacillin benzathine",0.69,IF('Data Entry'!AJ962="","","No aplica")))))))</f>
        <v/>
      </c>
      <c r="H959" s="65" t="str">
        <f>IF('Data Entry'!AM962="Benethamine benzylpenicillin",0.65,IF('Data Entry'!AM962="Benzathine benzylpenicillin",0.74,IF('Data Entry'!AM962="Cefapirin benzathine",0.41,IF('Data Entry'!AM962="Cefalexin benzathine",0.36,IF('Data Entry'!AM962="Cloxacillin benzathine",0.43,IF('Data Entry'!AM962="Oxacillin benzathine",0.69,IF('Data Entry'!AM962="","","No aplica")))))))</f>
        <v/>
      </c>
    </row>
    <row r="960" spans="5:8">
      <c r="E960" s="65" t="str">
        <f>IF('Data Entry'!AB963="Benethamine benzylpenicillin",0.65,IF('Data Entry'!AB963="Benzathine benzylpenicillin",0.74,IF('Data Entry'!AB963="Cefapirin benzathine",0.41,IF('Data Entry'!AB963="Cefalexin benzathine",0.36,IF('Data Entry'!AB963="Cloxacillin benzathine",0.43,IF('Data Entry'!AB963="Oxacillin benzathine",0.69,IF('Data Entry'!AB963="","","No aplica")))))))</f>
        <v/>
      </c>
      <c r="F960" s="65" t="str">
        <f>IF('Data Entry'!AG963="Benethamine benzylpenicillin",0.65,IF('Data Entry'!AG963="Benzathine benzylpenicillin",0.74,IF('Data Entry'!AG963="Cefapirin benzathine",0.41,IF('Data Entry'!AG963="Cefalexin benzathine",0.36,IF('Data Entry'!AG963="Cloxacillin benzathine",0.43,IF('Data Entry'!AG963="Oxacillin benzathine",0.69,IF('Data Entry'!AG963="","","No aplica")))))))</f>
        <v/>
      </c>
      <c r="G960" s="65" t="str">
        <f>IF('Data Entry'!AJ963="Benethamine benzylpenicillin",0.65,IF('Data Entry'!AJ963="Benzathine benzylpenicillin",0.74,IF('Data Entry'!AJ963="Cefapirin benzathine",0.41,IF('Data Entry'!AJ963="Cefalexin benzathine",0.36,IF('Data Entry'!AJ963="Cloxacillin benzathine",0.43,IF('Data Entry'!AJ963="Oxacillin benzathine",0.69,IF('Data Entry'!AJ963="","","No aplica")))))))</f>
        <v/>
      </c>
      <c r="H960" s="65" t="str">
        <f>IF('Data Entry'!AM963="Benethamine benzylpenicillin",0.65,IF('Data Entry'!AM963="Benzathine benzylpenicillin",0.74,IF('Data Entry'!AM963="Cefapirin benzathine",0.41,IF('Data Entry'!AM963="Cefalexin benzathine",0.36,IF('Data Entry'!AM963="Cloxacillin benzathine",0.43,IF('Data Entry'!AM963="Oxacillin benzathine",0.69,IF('Data Entry'!AM963="","","No aplica")))))))</f>
        <v/>
      </c>
    </row>
    <row r="961" spans="5:8">
      <c r="E961" s="65" t="str">
        <f>IF('Data Entry'!AB964="Benethamine benzylpenicillin",0.65,IF('Data Entry'!AB964="Benzathine benzylpenicillin",0.74,IF('Data Entry'!AB964="Cefapirin benzathine",0.41,IF('Data Entry'!AB964="Cefalexin benzathine",0.36,IF('Data Entry'!AB964="Cloxacillin benzathine",0.43,IF('Data Entry'!AB964="Oxacillin benzathine",0.69,IF('Data Entry'!AB964="","","No aplica")))))))</f>
        <v/>
      </c>
      <c r="F961" s="65" t="str">
        <f>IF('Data Entry'!AG964="Benethamine benzylpenicillin",0.65,IF('Data Entry'!AG964="Benzathine benzylpenicillin",0.74,IF('Data Entry'!AG964="Cefapirin benzathine",0.41,IF('Data Entry'!AG964="Cefalexin benzathine",0.36,IF('Data Entry'!AG964="Cloxacillin benzathine",0.43,IF('Data Entry'!AG964="Oxacillin benzathine",0.69,IF('Data Entry'!AG964="","","No aplica")))))))</f>
        <v/>
      </c>
      <c r="G961" s="65" t="str">
        <f>IF('Data Entry'!AJ964="Benethamine benzylpenicillin",0.65,IF('Data Entry'!AJ964="Benzathine benzylpenicillin",0.74,IF('Data Entry'!AJ964="Cefapirin benzathine",0.41,IF('Data Entry'!AJ964="Cefalexin benzathine",0.36,IF('Data Entry'!AJ964="Cloxacillin benzathine",0.43,IF('Data Entry'!AJ964="Oxacillin benzathine",0.69,IF('Data Entry'!AJ964="","","No aplica")))))))</f>
        <v/>
      </c>
      <c r="H961" s="65" t="str">
        <f>IF('Data Entry'!AM964="Benethamine benzylpenicillin",0.65,IF('Data Entry'!AM964="Benzathine benzylpenicillin",0.74,IF('Data Entry'!AM964="Cefapirin benzathine",0.41,IF('Data Entry'!AM964="Cefalexin benzathine",0.36,IF('Data Entry'!AM964="Cloxacillin benzathine",0.43,IF('Data Entry'!AM964="Oxacillin benzathine",0.69,IF('Data Entry'!AM964="","","No aplica")))))))</f>
        <v/>
      </c>
    </row>
    <row r="962" spans="5:8">
      <c r="E962" s="65" t="str">
        <f>IF('Data Entry'!AB965="Benethamine benzylpenicillin",0.65,IF('Data Entry'!AB965="Benzathine benzylpenicillin",0.74,IF('Data Entry'!AB965="Cefapirin benzathine",0.41,IF('Data Entry'!AB965="Cefalexin benzathine",0.36,IF('Data Entry'!AB965="Cloxacillin benzathine",0.43,IF('Data Entry'!AB965="Oxacillin benzathine",0.69,IF('Data Entry'!AB965="","","No aplica")))))))</f>
        <v/>
      </c>
      <c r="F962" s="65" t="str">
        <f>IF('Data Entry'!AG965="Benethamine benzylpenicillin",0.65,IF('Data Entry'!AG965="Benzathine benzylpenicillin",0.74,IF('Data Entry'!AG965="Cefapirin benzathine",0.41,IF('Data Entry'!AG965="Cefalexin benzathine",0.36,IF('Data Entry'!AG965="Cloxacillin benzathine",0.43,IF('Data Entry'!AG965="Oxacillin benzathine",0.69,IF('Data Entry'!AG965="","","No aplica")))))))</f>
        <v/>
      </c>
      <c r="G962" s="65" t="str">
        <f>IF('Data Entry'!AJ965="Benethamine benzylpenicillin",0.65,IF('Data Entry'!AJ965="Benzathine benzylpenicillin",0.74,IF('Data Entry'!AJ965="Cefapirin benzathine",0.41,IF('Data Entry'!AJ965="Cefalexin benzathine",0.36,IF('Data Entry'!AJ965="Cloxacillin benzathine",0.43,IF('Data Entry'!AJ965="Oxacillin benzathine",0.69,IF('Data Entry'!AJ965="","","No aplica")))))))</f>
        <v/>
      </c>
      <c r="H962" s="65" t="str">
        <f>IF('Data Entry'!AM965="Benethamine benzylpenicillin",0.65,IF('Data Entry'!AM965="Benzathine benzylpenicillin",0.74,IF('Data Entry'!AM965="Cefapirin benzathine",0.41,IF('Data Entry'!AM965="Cefalexin benzathine",0.36,IF('Data Entry'!AM965="Cloxacillin benzathine",0.43,IF('Data Entry'!AM965="Oxacillin benzathine",0.69,IF('Data Entry'!AM965="","","No aplica")))))))</f>
        <v/>
      </c>
    </row>
    <row r="963" spans="5:8">
      <c r="E963" s="65" t="str">
        <f>IF('Data Entry'!AB966="Benethamine benzylpenicillin",0.65,IF('Data Entry'!AB966="Benzathine benzylpenicillin",0.74,IF('Data Entry'!AB966="Cefapirin benzathine",0.41,IF('Data Entry'!AB966="Cefalexin benzathine",0.36,IF('Data Entry'!AB966="Cloxacillin benzathine",0.43,IF('Data Entry'!AB966="Oxacillin benzathine",0.69,IF('Data Entry'!AB966="","","No aplica")))))))</f>
        <v/>
      </c>
      <c r="F963" s="65" t="str">
        <f>IF('Data Entry'!AG966="Benethamine benzylpenicillin",0.65,IF('Data Entry'!AG966="Benzathine benzylpenicillin",0.74,IF('Data Entry'!AG966="Cefapirin benzathine",0.41,IF('Data Entry'!AG966="Cefalexin benzathine",0.36,IF('Data Entry'!AG966="Cloxacillin benzathine",0.43,IF('Data Entry'!AG966="Oxacillin benzathine",0.69,IF('Data Entry'!AG966="","","No aplica")))))))</f>
        <v/>
      </c>
      <c r="G963" s="65" t="str">
        <f>IF('Data Entry'!AJ966="Benethamine benzylpenicillin",0.65,IF('Data Entry'!AJ966="Benzathine benzylpenicillin",0.74,IF('Data Entry'!AJ966="Cefapirin benzathine",0.41,IF('Data Entry'!AJ966="Cefalexin benzathine",0.36,IF('Data Entry'!AJ966="Cloxacillin benzathine",0.43,IF('Data Entry'!AJ966="Oxacillin benzathine",0.69,IF('Data Entry'!AJ966="","","No aplica")))))))</f>
        <v/>
      </c>
      <c r="H963" s="65" t="str">
        <f>IF('Data Entry'!AM966="Benethamine benzylpenicillin",0.65,IF('Data Entry'!AM966="Benzathine benzylpenicillin",0.74,IF('Data Entry'!AM966="Cefapirin benzathine",0.41,IF('Data Entry'!AM966="Cefalexin benzathine",0.36,IF('Data Entry'!AM966="Cloxacillin benzathine",0.43,IF('Data Entry'!AM966="Oxacillin benzathine",0.69,IF('Data Entry'!AM966="","","No aplica")))))))</f>
        <v/>
      </c>
    </row>
    <row r="964" spans="5:8">
      <c r="E964" s="65" t="str">
        <f>IF('Data Entry'!AB967="Benethamine benzylpenicillin",0.65,IF('Data Entry'!AB967="Benzathine benzylpenicillin",0.74,IF('Data Entry'!AB967="Cefapirin benzathine",0.41,IF('Data Entry'!AB967="Cefalexin benzathine",0.36,IF('Data Entry'!AB967="Cloxacillin benzathine",0.43,IF('Data Entry'!AB967="Oxacillin benzathine",0.69,IF('Data Entry'!AB967="","","No aplica")))))))</f>
        <v/>
      </c>
      <c r="F964" s="65" t="str">
        <f>IF('Data Entry'!AG967="Benethamine benzylpenicillin",0.65,IF('Data Entry'!AG967="Benzathine benzylpenicillin",0.74,IF('Data Entry'!AG967="Cefapirin benzathine",0.41,IF('Data Entry'!AG967="Cefalexin benzathine",0.36,IF('Data Entry'!AG967="Cloxacillin benzathine",0.43,IF('Data Entry'!AG967="Oxacillin benzathine",0.69,IF('Data Entry'!AG967="","","No aplica")))))))</f>
        <v/>
      </c>
      <c r="G964" s="65" t="str">
        <f>IF('Data Entry'!AJ967="Benethamine benzylpenicillin",0.65,IF('Data Entry'!AJ967="Benzathine benzylpenicillin",0.74,IF('Data Entry'!AJ967="Cefapirin benzathine",0.41,IF('Data Entry'!AJ967="Cefalexin benzathine",0.36,IF('Data Entry'!AJ967="Cloxacillin benzathine",0.43,IF('Data Entry'!AJ967="Oxacillin benzathine",0.69,IF('Data Entry'!AJ967="","","No aplica")))))))</f>
        <v/>
      </c>
      <c r="H964" s="65" t="str">
        <f>IF('Data Entry'!AM967="Benethamine benzylpenicillin",0.65,IF('Data Entry'!AM967="Benzathine benzylpenicillin",0.74,IF('Data Entry'!AM967="Cefapirin benzathine",0.41,IF('Data Entry'!AM967="Cefalexin benzathine",0.36,IF('Data Entry'!AM967="Cloxacillin benzathine",0.43,IF('Data Entry'!AM967="Oxacillin benzathine",0.69,IF('Data Entry'!AM967="","","No aplica")))))))</f>
        <v/>
      </c>
    </row>
    <row r="965" spans="5:8">
      <c r="E965" s="65" t="str">
        <f>IF('Data Entry'!AB968="Benethamine benzylpenicillin",0.65,IF('Data Entry'!AB968="Benzathine benzylpenicillin",0.74,IF('Data Entry'!AB968="Cefapirin benzathine",0.41,IF('Data Entry'!AB968="Cefalexin benzathine",0.36,IF('Data Entry'!AB968="Cloxacillin benzathine",0.43,IF('Data Entry'!AB968="Oxacillin benzathine",0.69,IF('Data Entry'!AB968="","","No aplica")))))))</f>
        <v/>
      </c>
      <c r="F965" s="65" t="str">
        <f>IF('Data Entry'!AG968="Benethamine benzylpenicillin",0.65,IF('Data Entry'!AG968="Benzathine benzylpenicillin",0.74,IF('Data Entry'!AG968="Cefapirin benzathine",0.41,IF('Data Entry'!AG968="Cefalexin benzathine",0.36,IF('Data Entry'!AG968="Cloxacillin benzathine",0.43,IF('Data Entry'!AG968="Oxacillin benzathine",0.69,IF('Data Entry'!AG968="","","No aplica")))))))</f>
        <v/>
      </c>
      <c r="G965" s="65" t="str">
        <f>IF('Data Entry'!AJ968="Benethamine benzylpenicillin",0.65,IF('Data Entry'!AJ968="Benzathine benzylpenicillin",0.74,IF('Data Entry'!AJ968="Cefapirin benzathine",0.41,IF('Data Entry'!AJ968="Cefalexin benzathine",0.36,IF('Data Entry'!AJ968="Cloxacillin benzathine",0.43,IF('Data Entry'!AJ968="Oxacillin benzathine",0.69,IF('Data Entry'!AJ968="","","No aplica")))))))</f>
        <v/>
      </c>
      <c r="H965" s="65" t="str">
        <f>IF('Data Entry'!AM968="Benethamine benzylpenicillin",0.65,IF('Data Entry'!AM968="Benzathine benzylpenicillin",0.74,IF('Data Entry'!AM968="Cefapirin benzathine",0.41,IF('Data Entry'!AM968="Cefalexin benzathine",0.36,IF('Data Entry'!AM968="Cloxacillin benzathine",0.43,IF('Data Entry'!AM968="Oxacillin benzathine",0.69,IF('Data Entry'!AM968="","","No aplica")))))))</f>
        <v/>
      </c>
    </row>
    <row r="966" spans="5:8">
      <c r="E966" s="65" t="str">
        <f>IF('Data Entry'!AB969="Benethamine benzylpenicillin",0.65,IF('Data Entry'!AB969="Benzathine benzylpenicillin",0.74,IF('Data Entry'!AB969="Cefapirin benzathine",0.41,IF('Data Entry'!AB969="Cefalexin benzathine",0.36,IF('Data Entry'!AB969="Cloxacillin benzathine",0.43,IF('Data Entry'!AB969="Oxacillin benzathine",0.69,IF('Data Entry'!AB969="","","No aplica")))))))</f>
        <v/>
      </c>
      <c r="F966" s="65" t="str">
        <f>IF('Data Entry'!AG969="Benethamine benzylpenicillin",0.65,IF('Data Entry'!AG969="Benzathine benzylpenicillin",0.74,IF('Data Entry'!AG969="Cefapirin benzathine",0.41,IF('Data Entry'!AG969="Cefalexin benzathine",0.36,IF('Data Entry'!AG969="Cloxacillin benzathine",0.43,IF('Data Entry'!AG969="Oxacillin benzathine",0.69,IF('Data Entry'!AG969="","","No aplica")))))))</f>
        <v/>
      </c>
      <c r="G966" s="65" t="str">
        <f>IF('Data Entry'!AJ969="Benethamine benzylpenicillin",0.65,IF('Data Entry'!AJ969="Benzathine benzylpenicillin",0.74,IF('Data Entry'!AJ969="Cefapirin benzathine",0.41,IF('Data Entry'!AJ969="Cefalexin benzathine",0.36,IF('Data Entry'!AJ969="Cloxacillin benzathine",0.43,IF('Data Entry'!AJ969="Oxacillin benzathine",0.69,IF('Data Entry'!AJ969="","","No aplica")))))))</f>
        <v/>
      </c>
      <c r="H966" s="65" t="str">
        <f>IF('Data Entry'!AM969="Benethamine benzylpenicillin",0.65,IF('Data Entry'!AM969="Benzathine benzylpenicillin",0.74,IF('Data Entry'!AM969="Cefapirin benzathine",0.41,IF('Data Entry'!AM969="Cefalexin benzathine",0.36,IF('Data Entry'!AM969="Cloxacillin benzathine",0.43,IF('Data Entry'!AM969="Oxacillin benzathine",0.69,IF('Data Entry'!AM969="","","No aplica")))))))</f>
        <v/>
      </c>
    </row>
    <row r="967" spans="5:8">
      <c r="E967" s="65" t="str">
        <f>IF('Data Entry'!AB970="Benethamine benzylpenicillin",0.65,IF('Data Entry'!AB970="Benzathine benzylpenicillin",0.74,IF('Data Entry'!AB970="Cefapirin benzathine",0.41,IF('Data Entry'!AB970="Cefalexin benzathine",0.36,IF('Data Entry'!AB970="Cloxacillin benzathine",0.43,IF('Data Entry'!AB970="Oxacillin benzathine",0.69,IF('Data Entry'!AB970="","","No aplica")))))))</f>
        <v/>
      </c>
      <c r="F967" s="65" t="str">
        <f>IF('Data Entry'!AG970="Benethamine benzylpenicillin",0.65,IF('Data Entry'!AG970="Benzathine benzylpenicillin",0.74,IF('Data Entry'!AG970="Cefapirin benzathine",0.41,IF('Data Entry'!AG970="Cefalexin benzathine",0.36,IF('Data Entry'!AG970="Cloxacillin benzathine",0.43,IF('Data Entry'!AG970="Oxacillin benzathine",0.69,IF('Data Entry'!AG970="","","No aplica")))))))</f>
        <v/>
      </c>
      <c r="G967" s="65" t="str">
        <f>IF('Data Entry'!AJ970="Benethamine benzylpenicillin",0.65,IF('Data Entry'!AJ970="Benzathine benzylpenicillin",0.74,IF('Data Entry'!AJ970="Cefapirin benzathine",0.41,IF('Data Entry'!AJ970="Cefalexin benzathine",0.36,IF('Data Entry'!AJ970="Cloxacillin benzathine",0.43,IF('Data Entry'!AJ970="Oxacillin benzathine",0.69,IF('Data Entry'!AJ970="","","No aplica")))))))</f>
        <v/>
      </c>
      <c r="H967" s="65" t="str">
        <f>IF('Data Entry'!AM970="Benethamine benzylpenicillin",0.65,IF('Data Entry'!AM970="Benzathine benzylpenicillin",0.74,IF('Data Entry'!AM970="Cefapirin benzathine",0.41,IF('Data Entry'!AM970="Cefalexin benzathine",0.36,IF('Data Entry'!AM970="Cloxacillin benzathine",0.43,IF('Data Entry'!AM970="Oxacillin benzathine",0.69,IF('Data Entry'!AM970="","","No aplica")))))))</f>
        <v/>
      </c>
    </row>
    <row r="968" spans="5:8">
      <c r="E968" s="65" t="str">
        <f>IF('Data Entry'!AB971="Benethamine benzylpenicillin",0.65,IF('Data Entry'!AB971="Benzathine benzylpenicillin",0.74,IF('Data Entry'!AB971="Cefapirin benzathine",0.41,IF('Data Entry'!AB971="Cefalexin benzathine",0.36,IF('Data Entry'!AB971="Cloxacillin benzathine",0.43,IF('Data Entry'!AB971="Oxacillin benzathine",0.69,IF('Data Entry'!AB971="","","No aplica")))))))</f>
        <v/>
      </c>
      <c r="F968" s="65" t="str">
        <f>IF('Data Entry'!AG971="Benethamine benzylpenicillin",0.65,IF('Data Entry'!AG971="Benzathine benzylpenicillin",0.74,IF('Data Entry'!AG971="Cefapirin benzathine",0.41,IF('Data Entry'!AG971="Cefalexin benzathine",0.36,IF('Data Entry'!AG971="Cloxacillin benzathine",0.43,IF('Data Entry'!AG971="Oxacillin benzathine",0.69,IF('Data Entry'!AG971="","","No aplica")))))))</f>
        <v/>
      </c>
      <c r="G968" s="65" t="str">
        <f>IF('Data Entry'!AJ971="Benethamine benzylpenicillin",0.65,IF('Data Entry'!AJ971="Benzathine benzylpenicillin",0.74,IF('Data Entry'!AJ971="Cefapirin benzathine",0.41,IF('Data Entry'!AJ971="Cefalexin benzathine",0.36,IF('Data Entry'!AJ971="Cloxacillin benzathine",0.43,IF('Data Entry'!AJ971="Oxacillin benzathine",0.69,IF('Data Entry'!AJ971="","","No aplica")))))))</f>
        <v/>
      </c>
      <c r="H968" s="65" t="str">
        <f>IF('Data Entry'!AM971="Benethamine benzylpenicillin",0.65,IF('Data Entry'!AM971="Benzathine benzylpenicillin",0.74,IF('Data Entry'!AM971="Cefapirin benzathine",0.41,IF('Data Entry'!AM971="Cefalexin benzathine",0.36,IF('Data Entry'!AM971="Cloxacillin benzathine",0.43,IF('Data Entry'!AM971="Oxacillin benzathine",0.69,IF('Data Entry'!AM971="","","No aplica")))))))</f>
        <v/>
      </c>
    </row>
    <row r="969" spans="5:8">
      <c r="E969" s="65" t="str">
        <f>IF('Data Entry'!AB972="Benethamine benzylpenicillin",0.65,IF('Data Entry'!AB972="Benzathine benzylpenicillin",0.74,IF('Data Entry'!AB972="Cefapirin benzathine",0.41,IF('Data Entry'!AB972="Cefalexin benzathine",0.36,IF('Data Entry'!AB972="Cloxacillin benzathine",0.43,IF('Data Entry'!AB972="Oxacillin benzathine",0.69,IF('Data Entry'!AB972="","","No aplica")))))))</f>
        <v/>
      </c>
      <c r="F969" s="65" t="str">
        <f>IF('Data Entry'!AG972="Benethamine benzylpenicillin",0.65,IF('Data Entry'!AG972="Benzathine benzylpenicillin",0.74,IF('Data Entry'!AG972="Cefapirin benzathine",0.41,IF('Data Entry'!AG972="Cefalexin benzathine",0.36,IF('Data Entry'!AG972="Cloxacillin benzathine",0.43,IF('Data Entry'!AG972="Oxacillin benzathine",0.69,IF('Data Entry'!AG972="","","No aplica")))))))</f>
        <v/>
      </c>
      <c r="G969" s="65" t="str">
        <f>IF('Data Entry'!AJ972="Benethamine benzylpenicillin",0.65,IF('Data Entry'!AJ972="Benzathine benzylpenicillin",0.74,IF('Data Entry'!AJ972="Cefapirin benzathine",0.41,IF('Data Entry'!AJ972="Cefalexin benzathine",0.36,IF('Data Entry'!AJ972="Cloxacillin benzathine",0.43,IF('Data Entry'!AJ972="Oxacillin benzathine",0.69,IF('Data Entry'!AJ972="","","No aplica")))))))</f>
        <v/>
      </c>
      <c r="H969" s="65" t="str">
        <f>IF('Data Entry'!AM972="Benethamine benzylpenicillin",0.65,IF('Data Entry'!AM972="Benzathine benzylpenicillin",0.74,IF('Data Entry'!AM972="Cefapirin benzathine",0.41,IF('Data Entry'!AM972="Cefalexin benzathine",0.36,IF('Data Entry'!AM972="Cloxacillin benzathine",0.43,IF('Data Entry'!AM972="Oxacillin benzathine",0.69,IF('Data Entry'!AM972="","","No aplica")))))))</f>
        <v/>
      </c>
    </row>
    <row r="970" spans="5:8">
      <c r="E970" s="65" t="str">
        <f>IF('Data Entry'!AB973="Benethamine benzylpenicillin",0.65,IF('Data Entry'!AB973="Benzathine benzylpenicillin",0.74,IF('Data Entry'!AB973="Cefapirin benzathine",0.41,IF('Data Entry'!AB973="Cefalexin benzathine",0.36,IF('Data Entry'!AB973="Cloxacillin benzathine",0.43,IF('Data Entry'!AB973="Oxacillin benzathine",0.69,IF('Data Entry'!AB973="","","No aplica")))))))</f>
        <v/>
      </c>
      <c r="F970" s="65" t="str">
        <f>IF('Data Entry'!AG973="Benethamine benzylpenicillin",0.65,IF('Data Entry'!AG973="Benzathine benzylpenicillin",0.74,IF('Data Entry'!AG973="Cefapirin benzathine",0.41,IF('Data Entry'!AG973="Cefalexin benzathine",0.36,IF('Data Entry'!AG973="Cloxacillin benzathine",0.43,IF('Data Entry'!AG973="Oxacillin benzathine",0.69,IF('Data Entry'!AG973="","","No aplica")))))))</f>
        <v/>
      </c>
      <c r="G970" s="65" t="str">
        <f>IF('Data Entry'!AJ973="Benethamine benzylpenicillin",0.65,IF('Data Entry'!AJ973="Benzathine benzylpenicillin",0.74,IF('Data Entry'!AJ973="Cefapirin benzathine",0.41,IF('Data Entry'!AJ973="Cefalexin benzathine",0.36,IF('Data Entry'!AJ973="Cloxacillin benzathine",0.43,IF('Data Entry'!AJ973="Oxacillin benzathine",0.69,IF('Data Entry'!AJ973="","","No aplica")))))))</f>
        <v/>
      </c>
      <c r="H970" s="65" t="str">
        <f>IF('Data Entry'!AM973="Benethamine benzylpenicillin",0.65,IF('Data Entry'!AM973="Benzathine benzylpenicillin",0.74,IF('Data Entry'!AM973="Cefapirin benzathine",0.41,IF('Data Entry'!AM973="Cefalexin benzathine",0.36,IF('Data Entry'!AM973="Cloxacillin benzathine",0.43,IF('Data Entry'!AM973="Oxacillin benzathine",0.69,IF('Data Entry'!AM973="","","No aplica")))))))</f>
        <v/>
      </c>
    </row>
    <row r="971" spans="5:8">
      <c r="E971" s="65" t="str">
        <f>IF('Data Entry'!AB974="Benethamine benzylpenicillin",0.65,IF('Data Entry'!AB974="Benzathine benzylpenicillin",0.74,IF('Data Entry'!AB974="Cefapirin benzathine",0.41,IF('Data Entry'!AB974="Cefalexin benzathine",0.36,IF('Data Entry'!AB974="Cloxacillin benzathine",0.43,IF('Data Entry'!AB974="Oxacillin benzathine",0.69,IF('Data Entry'!AB974="","","No aplica")))))))</f>
        <v/>
      </c>
      <c r="F971" s="65" t="str">
        <f>IF('Data Entry'!AG974="Benethamine benzylpenicillin",0.65,IF('Data Entry'!AG974="Benzathine benzylpenicillin",0.74,IF('Data Entry'!AG974="Cefapirin benzathine",0.41,IF('Data Entry'!AG974="Cefalexin benzathine",0.36,IF('Data Entry'!AG974="Cloxacillin benzathine",0.43,IF('Data Entry'!AG974="Oxacillin benzathine",0.69,IF('Data Entry'!AG974="","","No aplica")))))))</f>
        <v/>
      </c>
      <c r="G971" s="65" t="str">
        <f>IF('Data Entry'!AJ974="Benethamine benzylpenicillin",0.65,IF('Data Entry'!AJ974="Benzathine benzylpenicillin",0.74,IF('Data Entry'!AJ974="Cefapirin benzathine",0.41,IF('Data Entry'!AJ974="Cefalexin benzathine",0.36,IF('Data Entry'!AJ974="Cloxacillin benzathine",0.43,IF('Data Entry'!AJ974="Oxacillin benzathine",0.69,IF('Data Entry'!AJ974="","","No aplica")))))))</f>
        <v/>
      </c>
      <c r="H971" s="65" t="str">
        <f>IF('Data Entry'!AM974="Benethamine benzylpenicillin",0.65,IF('Data Entry'!AM974="Benzathine benzylpenicillin",0.74,IF('Data Entry'!AM974="Cefapirin benzathine",0.41,IF('Data Entry'!AM974="Cefalexin benzathine",0.36,IF('Data Entry'!AM974="Cloxacillin benzathine",0.43,IF('Data Entry'!AM974="Oxacillin benzathine",0.69,IF('Data Entry'!AM974="","","No aplica")))))))</f>
        <v/>
      </c>
    </row>
    <row r="972" spans="5:8">
      <c r="E972" s="65" t="str">
        <f>IF('Data Entry'!AB975="Benethamine benzylpenicillin",0.65,IF('Data Entry'!AB975="Benzathine benzylpenicillin",0.74,IF('Data Entry'!AB975="Cefapirin benzathine",0.41,IF('Data Entry'!AB975="Cefalexin benzathine",0.36,IF('Data Entry'!AB975="Cloxacillin benzathine",0.43,IF('Data Entry'!AB975="Oxacillin benzathine",0.69,IF('Data Entry'!AB975="","","No aplica")))))))</f>
        <v/>
      </c>
      <c r="F972" s="65" t="str">
        <f>IF('Data Entry'!AG975="Benethamine benzylpenicillin",0.65,IF('Data Entry'!AG975="Benzathine benzylpenicillin",0.74,IF('Data Entry'!AG975="Cefapirin benzathine",0.41,IF('Data Entry'!AG975="Cefalexin benzathine",0.36,IF('Data Entry'!AG975="Cloxacillin benzathine",0.43,IF('Data Entry'!AG975="Oxacillin benzathine",0.69,IF('Data Entry'!AG975="","","No aplica")))))))</f>
        <v/>
      </c>
      <c r="G972" s="65" t="str">
        <f>IF('Data Entry'!AJ975="Benethamine benzylpenicillin",0.65,IF('Data Entry'!AJ975="Benzathine benzylpenicillin",0.74,IF('Data Entry'!AJ975="Cefapirin benzathine",0.41,IF('Data Entry'!AJ975="Cefalexin benzathine",0.36,IF('Data Entry'!AJ975="Cloxacillin benzathine",0.43,IF('Data Entry'!AJ975="Oxacillin benzathine",0.69,IF('Data Entry'!AJ975="","","No aplica")))))))</f>
        <v/>
      </c>
      <c r="H972" s="65" t="str">
        <f>IF('Data Entry'!AM975="Benethamine benzylpenicillin",0.65,IF('Data Entry'!AM975="Benzathine benzylpenicillin",0.74,IF('Data Entry'!AM975="Cefapirin benzathine",0.41,IF('Data Entry'!AM975="Cefalexin benzathine",0.36,IF('Data Entry'!AM975="Cloxacillin benzathine",0.43,IF('Data Entry'!AM975="Oxacillin benzathine",0.69,IF('Data Entry'!AM975="","","No aplica")))))))</f>
        <v/>
      </c>
    </row>
    <row r="973" spans="5:8">
      <c r="E973" s="65" t="str">
        <f>IF('Data Entry'!AB976="Benethamine benzylpenicillin",0.65,IF('Data Entry'!AB976="Benzathine benzylpenicillin",0.74,IF('Data Entry'!AB976="Cefapirin benzathine",0.41,IF('Data Entry'!AB976="Cefalexin benzathine",0.36,IF('Data Entry'!AB976="Cloxacillin benzathine",0.43,IF('Data Entry'!AB976="Oxacillin benzathine",0.69,IF('Data Entry'!AB976="","","No aplica")))))))</f>
        <v/>
      </c>
      <c r="F973" s="65" t="str">
        <f>IF('Data Entry'!AG976="Benethamine benzylpenicillin",0.65,IF('Data Entry'!AG976="Benzathine benzylpenicillin",0.74,IF('Data Entry'!AG976="Cefapirin benzathine",0.41,IF('Data Entry'!AG976="Cefalexin benzathine",0.36,IF('Data Entry'!AG976="Cloxacillin benzathine",0.43,IF('Data Entry'!AG976="Oxacillin benzathine",0.69,IF('Data Entry'!AG976="","","No aplica")))))))</f>
        <v/>
      </c>
      <c r="G973" s="65" t="str">
        <f>IF('Data Entry'!AJ976="Benethamine benzylpenicillin",0.65,IF('Data Entry'!AJ976="Benzathine benzylpenicillin",0.74,IF('Data Entry'!AJ976="Cefapirin benzathine",0.41,IF('Data Entry'!AJ976="Cefalexin benzathine",0.36,IF('Data Entry'!AJ976="Cloxacillin benzathine",0.43,IF('Data Entry'!AJ976="Oxacillin benzathine",0.69,IF('Data Entry'!AJ976="","","No aplica")))))))</f>
        <v/>
      </c>
      <c r="H973" s="65" t="str">
        <f>IF('Data Entry'!AM976="Benethamine benzylpenicillin",0.65,IF('Data Entry'!AM976="Benzathine benzylpenicillin",0.74,IF('Data Entry'!AM976="Cefapirin benzathine",0.41,IF('Data Entry'!AM976="Cefalexin benzathine",0.36,IF('Data Entry'!AM976="Cloxacillin benzathine",0.43,IF('Data Entry'!AM976="Oxacillin benzathine",0.69,IF('Data Entry'!AM976="","","No aplica")))))))</f>
        <v/>
      </c>
    </row>
    <row r="974" spans="5:8">
      <c r="E974" s="65" t="str">
        <f>IF('Data Entry'!AB977="Benethamine benzylpenicillin",0.65,IF('Data Entry'!AB977="Benzathine benzylpenicillin",0.74,IF('Data Entry'!AB977="Cefapirin benzathine",0.41,IF('Data Entry'!AB977="Cefalexin benzathine",0.36,IF('Data Entry'!AB977="Cloxacillin benzathine",0.43,IF('Data Entry'!AB977="Oxacillin benzathine",0.69,IF('Data Entry'!AB977="","","No aplica")))))))</f>
        <v/>
      </c>
      <c r="F974" s="65" t="str">
        <f>IF('Data Entry'!AG977="Benethamine benzylpenicillin",0.65,IF('Data Entry'!AG977="Benzathine benzylpenicillin",0.74,IF('Data Entry'!AG977="Cefapirin benzathine",0.41,IF('Data Entry'!AG977="Cefalexin benzathine",0.36,IF('Data Entry'!AG977="Cloxacillin benzathine",0.43,IF('Data Entry'!AG977="Oxacillin benzathine",0.69,IF('Data Entry'!AG977="","","No aplica")))))))</f>
        <v/>
      </c>
      <c r="G974" s="65" t="str">
        <f>IF('Data Entry'!AJ977="Benethamine benzylpenicillin",0.65,IF('Data Entry'!AJ977="Benzathine benzylpenicillin",0.74,IF('Data Entry'!AJ977="Cefapirin benzathine",0.41,IF('Data Entry'!AJ977="Cefalexin benzathine",0.36,IF('Data Entry'!AJ977="Cloxacillin benzathine",0.43,IF('Data Entry'!AJ977="Oxacillin benzathine",0.69,IF('Data Entry'!AJ977="","","No aplica")))))))</f>
        <v/>
      </c>
      <c r="H974" s="65" t="str">
        <f>IF('Data Entry'!AM977="Benethamine benzylpenicillin",0.65,IF('Data Entry'!AM977="Benzathine benzylpenicillin",0.74,IF('Data Entry'!AM977="Cefapirin benzathine",0.41,IF('Data Entry'!AM977="Cefalexin benzathine",0.36,IF('Data Entry'!AM977="Cloxacillin benzathine",0.43,IF('Data Entry'!AM977="Oxacillin benzathine",0.69,IF('Data Entry'!AM977="","","No aplica")))))))</f>
        <v/>
      </c>
    </row>
    <row r="975" spans="5:8">
      <c r="E975" s="65" t="str">
        <f>IF('Data Entry'!AB978="Benethamine benzylpenicillin",0.65,IF('Data Entry'!AB978="Benzathine benzylpenicillin",0.74,IF('Data Entry'!AB978="Cefapirin benzathine",0.41,IF('Data Entry'!AB978="Cefalexin benzathine",0.36,IF('Data Entry'!AB978="Cloxacillin benzathine",0.43,IF('Data Entry'!AB978="Oxacillin benzathine",0.69,IF('Data Entry'!AB978="","","No aplica")))))))</f>
        <v/>
      </c>
      <c r="F975" s="65" t="str">
        <f>IF('Data Entry'!AG978="Benethamine benzylpenicillin",0.65,IF('Data Entry'!AG978="Benzathine benzylpenicillin",0.74,IF('Data Entry'!AG978="Cefapirin benzathine",0.41,IF('Data Entry'!AG978="Cefalexin benzathine",0.36,IF('Data Entry'!AG978="Cloxacillin benzathine",0.43,IF('Data Entry'!AG978="Oxacillin benzathine",0.69,IF('Data Entry'!AG978="","","No aplica")))))))</f>
        <v/>
      </c>
      <c r="G975" s="65" t="str">
        <f>IF('Data Entry'!AJ978="Benethamine benzylpenicillin",0.65,IF('Data Entry'!AJ978="Benzathine benzylpenicillin",0.74,IF('Data Entry'!AJ978="Cefapirin benzathine",0.41,IF('Data Entry'!AJ978="Cefalexin benzathine",0.36,IF('Data Entry'!AJ978="Cloxacillin benzathine",0.43,IF('Data Entry'!AJ978="Oxacillin benzathine",0.69,IF('Data Entry'!AJ978="","","No aplica")))))))</f>
        <v/>
      </c>
      <c r="H975" s="65" t="str">
        <f>IF('Data Entry'!AM978="Benethamine benzylpenicillin",0.65,IF('Data Entry'!AM978="Benzathine benzylpenicillin",0.74,IF('Data Entry'!AM978="Cefapirin benzathine",0.41,IF('Data Entry'!AM978="Cefalexin benzathine",0.36,IF('Data Entry'!AM978="Cloxacillin benzathine",0.43,IF('Data Entry'!AM978="Oxacillin benzathine",0.69,IF('Data Entry'!AM978="","","No aplica")))))))</f>
        <v/>
      </c>
    </row>
    <row r="976" spans="5:8">
      <c r="E976" s="65" t="str">
        <f>IF('Data Entry'!AB979="Benethamine benzylpenicillin",0.65,IF('Data Entry'!AB979="Benzathine benzylpenicillin",0.74,IF('Data Entry'!AB979="Cefapirin benzathine",0.41,IF('Data Entry'!AB979="Cefalexin benzathine",0.36,IF('Data Entry'!AB979="Cloxacillin benzathine",0.43,IF('Data Entry'!AB979="Oxacillin benzathine",0.69,IF('Data Entry'!AB979="","","No aplica")))))))</f>
        <v/>
      </c>
      <c r="F976" s="65" t="str">
        <f>IF('Data Entry'!AG979="Benethamine benzylpenicillin",0.65,IF('Data Entry'!AG979="Benzathine benzylpenicillin",0.74,IF('Data Entry'!AG979="Cefapirin benzathine",0.41,IF('Data Entry'!AG979="Cefalexin benzathine",0.36,IF('Data Entry'!AG979="Cloxacillin benzathine",0.43,IF('Data Entry'!AG979="Oxacillin benzathine",0.69,IF('Data Entry'!AG979="","","No aplica")))))))</f>
        <v/>
      </c>
      <c r="G976" s="65" t="str">
        <f>IF('Data Entry'!AJ979="Benethamine benzylpenicillin",0.65,IF('Data Entry'!AJ979="Benzathine benzylpenicillin",0.74,IF('Data Entry'!AJ979="Cefapirin benzathine",0.41,IF('Data Entry'!AJ979="Cefalexin benzathine",0.36,IF('Data Entry'!AJ979="Cloxacillin benzathine",0.43,IF('Data Entry'!AJ979="Oxacillin benzathine",0.69,IF('Data Entry'!AJ979="","","No aplica")))))))</f>
        <v/>
      </c>
      <c r="H976" s="65" t="str">
        <f>IF('Data Entry'!AM979="Benethamine benzylpenicillin",0.65,IF('Data Entry'!AM979="Benzathine benzylpenicillin",0.74,IF('Data Entry'!AM979="Cefapirin benzathine",0.41,IF('Data Entry'!AM979="Cefalexin benzathine",0.36,IF('Data Entry'!AM979="Cloxacillin benzathine",0.43,IF('Data Entry'!AM979="Oxacillin benzathine",0.69,IF('Data Entry'!AM979="","","No aplica")))))))</f>
        <v/>
      </c>
    </row>
    <row r="977" spans="5:8">
      <c r="E977" s="65" t="str">
        <f>IF('Data Entry'!AB980="Benethamine benzylpenicillin",0.65,IF('Data Entry'!AB980="Benzathine benzylpenicillin",0.74,IF('Data Entry'!AB980="Cefapirin benzathine",0.41,IF('Data Entry'!AB980="Cefalexin benzathine",0.36,IF('Data Entry'!AB980="Cloxacillin benzathine",0.43,IF('Data Entry'!AB980="Oxacillin benzathine",0.69,IF('Data Entry'!AB980="","","No aplica")))))))</f>
        <v/>
      </c>
      <c r="F977" s="65" t="str">
        <f>IF('Data Entry'!AG980="Benethamine benzylpenicillin",0.65,IF('Data Entry'!AG980="Benzathine benzylpenicillin",0.74,IF('Data Entry'!AG980="Cefapirin benzathine",0.41,IF('Data Entry'!AG980="Cefalexin benzathine",0.36,IF('Data Entry'!AG980="Cloxacillin benzathine",0.43,IF('Data Entry'!AG980="Oxacillin benzathine",0.69,IF('Data Entry'!AG980="","","No aplica")))))))</f>
        <v/>
      </c>
      <c r="G977" s="65" t="str">
        <f>IF('Data Entry'!AJ980="Benethamine benzylpenicillin",0.65,IF('Data Entry'!AJ980="Benzathine benzylpenicillin",0.74,IF('Data Entry'!AJ980="Cefapirin benzathine",0.41,IF('Data Entry'!AJ980="Cefalexin benzathine",0.36,IF('Data Entry'!AJ980="Cloxacillin benzathine",0.43,IF('Data Entry'!AJ980="Oxacillin benzathine",0.69,IF('Data Entry'!AJ980="","","No aplica")))))))</f>
        <v/>
      </c>
      <c r="H977" s="65" t="str">
        <f>IF('Data Entry'!AM980="Benethamine benzylpenicillin",0.65,IF('Data Entry'!AM980="Benzathine benzylpenicillin",0.74,IF('Data Entry'!AM980="Cefapirin benzathine",0.41,IF('Data Entry'!AM980="Cefalexin benzathine",0.36,IF('Data Entry'!AM980="Cloxacillin benzathine",0.43,IF('Data Entry'!AM980="Oxacillin benzathine",0.69,IF('Data Entry'!AM980="","","No aplica")))))))</f>
        <v/>
      </c>
    </row>
    <row r="978" spans="5:8">
      <c r="E978" s="65" t="str">
        <f>IF('Data Entry'!AB981="Benethamine benzylpenicillin",0.65,IF('Data Entry'!AB981="Benzathine benzylpenicillin",0.74,IF('Data Entry'!AB981="Cefapirin benzathine",0.41,IF('Data Entry'!AB981="Cefalexin benzathine",0.36,IF('Data Entry'!AB981="Cloxacillin benzathine",0.43,IF('Data Entry'!AB981="Oxacillin benzathine",0.69,IF('Data Entry'!AB981="","","No aplica")))))))</f>
        <v/>
      </c>
      <c r="F978" s="65" t="str">
        <f>IF('Data Entry'!AG981="Benethamine benzylpenicillin",0.65,IF('Data Entry'!AG981="Benzathine benzylpenicillin",0.74,IF('Data Entry'!AG981="Cefapirin benzathine",0.41,IF('Data Entry'!AG981="Cefalexin benzathine",0.36,IF('Data Entry'!AG981="Cloxacillin benzathine",0.43,IF('Data Entry'!AG981="Oxacillin benzathine",0.69,IF('Data Entry'!AG981="","","No aplica")))))))</f>
        <v/>
      </c>
      <c r="G978" s="65" t="str">
        <f>IF('Data Entry'!AJ981="Benethamine benzylpenicillin",0.65,IF('Data Entry'!AJ981="Benzathine benzylpenicillin",0.74,IF('Data Entry'!AJ981="Cefapirin benzathine",0.41,IF('Data Entry'!AJ981="Cefalexin benzathine",0.36,IF('Data Entry'!AJ981="Cloxacillin benzathine",0.43,IF('Data Entry'!AJ981="Oxacillin benzathine",0.69,IF('Data Entry'!AJ981="","","No aplica")))))))</f>
        <v/>
      </c>
      <c r="H978" s="65" t="str">
        <f>IF('Data Entry'!AM981="Benethamine benzylpenicillin",0.65,IF('Data Entry'!AM981="Benzathine benzylpenicillin",0.74,IF('Data Entry'!AM981="Cefapirin benzathine",0.41,IF('Data Entry'!AM981="Cefalexin benzathine",0.36,IF('Data Entry'!AM981="Cloxacillin benzathine",0.43,IF('Data Entry'!AM981="Oxacillin benzathine",0.69,IF('Data Entry'!AM981="","","No aplica")))))))</f>
        <v/>
      </c>
    </row>
    <row r="979" spans="5:8">
      <c r="E979" s="65" t="str">
        <f>IF('Data Entry'!AB982="Benethamine benzylpenicillin",0.65,IF('Data Entry'!AB982="Benzathine benzylpenicillin",0.74,IF('Data Entry'!AB982="Cefapirin benzathine",0.41,IF('Data Entry'!AB982="Cefalexin benzathine",0.36,IF('Data Entry'!AB982="Cloxacillin benzathine",0.43,IF('Data Entry'!AB982="Oxacillin benzathine",0.69,IF('Data Entry'!AB982="","","No aplica")))))))</f>
        <v/>
      </c>
      <c r="F979" s="65" t="str">
        <f>IF('Data Entry'!AG982="Benethamine benzylpenicillin",0.65,IF('Data Entry'!AG982="Benzathine benzylpenicillin",0.74,IF('Data Entry'!AG982="Cefapirin benzathine",0.41,IF('Data Entry'!AG982="Cefalexin benzathine",0.36,IF('Data Entry'!AG982="Cloxacillin benzathine",0.43,IF('Data Entry'!AG982="Oxacillin benzathine",0.69,IF('Data Entry'!AG982="","","No aplica")))))))</f>
        <v/>
      </c>
      <c r="G979" s="65" t="str">
        <f>IF('Data Entry'!AJ982="Benethamine benzylpenicillin",0.65,IF('Data Entry'!AJ982="Benzathine benzylpenicillin",0.74,IF('Data Entry'!AJ982="Cefapirin benzathine",0.41,IF('Data Entry'!AJ982="Cefalexin benzathine",0.36,IF('Data Entry'!AJ982="Cloxacillin benzathine",0.43,IF('Data Entry'!AJ982="Oxacillin benzathine",0.69,IF('Data Entry'!AJ982="","","No aplica")))))))</f>
        <v/>
      </c>
      <c r="H979" s="65" t="str">
        <f>IF('Data Entry'!AM982="Benethamine benzylpenicillin",0.65,IF('Data Entry'!AM982="Benzathine benzylpenicillin",0.74,IF('Data Entry'!AM982="Cefapirin benzathine",0.41,IF('Data Entry'!AM982="Cefalexin benzathine",0.36,IF('Data Entry'!AM982="Cloxacillin benzathine",0.43,IF('Data Entry'!AM982="Oxacillin benzathine",0.69,IF('Data Entry'!AM982="","","No aplica")))))))</f>
        <v/>
      </c>
    </row>
    <row r="980" spans="5:8">
      <c r="E980" s="65" t="str">
        <f>IF('Data Entry'!AB983="Benethamine benzylpenicillin",0.65,IF('Data Entry'!AB983="Benzathine benzylpenicillin",0.74,IF('Data Entry'!AB983="Cefapirin benzathine",0.41,IF('Data Entry'!AB983="Cefalexin benzathine",0.36,IF('Data Entry'!AB983="Cloxacillin benzathine",0.43,IF('Data Entry'!AB983="Oxacillin benzathine",0.69,IF('Data Entry'!AB983="","","No aplica")))))))</f>
        <v/>
      </c>
      <c r="F980" s="65" t="str">
        <f>IF('Data Entry'!AG983="Benethamine benzylpenicillin",0.65,IF('Data Entry'!AG983="Benzathine benzylpenicillin",0.74,IF('Data Entry'!AG983="Cefapirin benzathine",0.41,IF('Data Entry'!AG983="Cefalexin benzathine",0.36,IF('Data Entry'!AG983="Cloxacillin benzathine",0.43,IF('Data Entry'!AG983="Oxacillin benzathine",0.69,IF('Data Entry'!AG983="","","No aplica")))))))</f>
        <v/>
      </c>
      <c r="G980" s="65" t="str">
        <f>IF('Data Entry'!AJ983="Benethamine benzylpenicillin",0.65,IF('Data Entry'!AJ983="Benzathine benzylpenicillin",0.74,IF('Data Entry'!AJ983="Cefapirin benzathine",0.41,IF('Data Entry'!AJ983="Cefalexin benzathine",0.36,IF('Data Entry'!AJ983="Cloxacillin benzathine",0.43,IF('Data Entry'!AJ983="Oxacillin benzathine",0.69,IF('Data Entry'!AJ983="","","No aplica")))))))</f>
        <v/>
      </c>
      <c r="H980" s="65" t="str">
        <f>IF('Data Entry'!AM983="Benethamine benzylpenicillin",0.65,IF('Data Entry'!AM983="Benzathine benzylpenicillin",0.74,IF('Data Entry'!AM983="Cefapirin benzathine",0.41,IF('Data Entry'!AM983="Cefalexin benzathine",0.36,IF('Data Entry'!AM983="Cloxacillin benzathine",0.43,IF('Data Entry'!AM983="Oxacillin benzathine",0.69,IF('Data Entry'!AM983="","","No aplica")))))))</f>
        <v/>
      </c>
    </row>
    <row r="981" spans="5:8">
      <c r="E981" s="65" t="str">
        <f>IF('Data Entry'!AB984="Benethamine benzylpenicillin",0.65,IF('Data Entry'!AB984="Benzathine benzylpenicillin",0.74,IF('Data Entry'!AB984="Cefapirin benzathine",0.41,IF('Data Entry'!AB984="Cefalexin benzathine",0.36,IF('Data Entry'!AB984="Cloxacillin benzathine",0.43,IF('Data Entry'!AB984="Oxacillin benzathine",0.69,IF('Data Entry'!AB984="","","No aplica")))))))</f>
        <v/>
      </c>
      <c r="F981" s="65" t="str">
        <f>IF('Data Entry'!AG984="Benethamine benzylpenicillin",0.65,IF('Data Entry'!AG984="Benzathine benzylpenicillin",0.74,IF('Data Entry'!AG984="Cefapirin benzathine",0.41,IF('Data Entry'!AG984="Cefalexin benzathine",0.36,IF('Data Entry'!AG984="Cloxacillin benzathine",0.43,IF('Data Entry'!AG984="Oxacillin benzathine",0.69,IF('Data Entry'!AG984="","","No aplica")))))))</f>
        <v/>
      </c>
      <c r="G981" s="65" t="str">
        <f>IF('Data Entry'!AJ984="Benethamine benzylpenicillin",0.65,IF('Data Entry'!AJ984="Benzathine benzylpenicillin",0.74,IF('Data Entry'!AJ984="Cefapirin benzathine",0.41,IF('Data Entry'!AJ984="Cefalexin benzathine",0.36,IF('Data Entry'!AJ984="Cloxacillin benzathine",0.43,IF('Data Entry'!AJ984="Oxacillin benzathine",0.69,IF('Data Entry'!AJ984="","","No aplica")))))))</f>
        <v/>
      </c>
      <c r="H981" s="65" t="str">
        <f>IF('Data Entry'!AM984="Benethamine benzylpenicillin",0.65,IF('Data Entry'!AM984="Benzathine benzylpenicillin",0.74,IF('Data Entry'!AM984="Cefapirin benzathine",0.41,IF('Data Entry'!AM984="Cefalexin benzathine",0.36,IF('Data Entry'!AM984="Cloxacillin benzathine",0.43,IF('Data Entry'!AM984="Oxacillin benzathine",0.69,IF('Data Entry'!AM984="","","No aplica")))))))</f>
        <v/>
      </c>
    </row>
    <row r="982" spans="5:8">
      <c r="E982" s="65" t="str">
        <f>IF('Data Entry'!AB985="Benethamine benzylpenicillin",0.65,IF('Data Entry'!AB985="Benzathine benzylpenicillin",0.74,IF('Data Entry'!AB985="Cefapirin benzathine",0.41,IF('Data Entry'!AB985="Cefalexin benzathine",0.36,IF('Data Entry'!AB985="Cloxacillin benzathine",0.43,IF('Data Entry'!AB985="Oxacillin benzathine",0.69,IF('Data Entry'!AB985="","","No aplica")))))))</f>
        <v/>
      </c>
      <c r="F982" s="65" t="str">
        <f>IF('Data Entry'!AG985="Benethamine benzylpenicillin",0.65,IF('Data Entry'!AG985="Benzathine benzylpenicillin",0.74,IF('Data Entry'!AG985="Cefapirin benzathine",0.41,IF('Data Entry'!AG985="Cefalexin benzathine",0.36,IF('Data Entry'!AG985="Cloxacillin benzathine",0.43,IF('Data Entry'!AG985="Oxacillin benzathine",0.69,IF('Data Entry'!AG985="","","No aplica")))))))</f>
        <v/>
      </c>
      <c r="G982" s="65" t="str">
        <f>IF('Data Entry'!AJ985="Benethamine benzylpenicillin",0.65,IF('Data Entry'!AJ985="Benzathine benzylpenicillin",0.74,IF('Data Entry'!AJ985="Cefapirin benzathine",0.41,IF('Data Entry'!AJ985="Cefalexin benzathine",0.36,IF('Data Entry'!AJ985="Cloxacillin benzathine",0.43,IF('Data Entry'!AJ985="Oxacillin benzathine",0.69,IF('Data Entry'!AJ985="","","No aplica")))))))</f>
        <v/>
      </c>
      <c r="H982" s="65" t="str">
        <f>IF('Data Entry'!AM985="Benethamine benzylpenicillin",0.65,IF('Data Entry'!AM985="Benzathine benzylpenicillin",0.74,IF('Data Entry'!AM985="Cefapirin benzathine",0.41,IF('Data Entry'!AM985="Cefalexin benzathine",0.36,IF('Data Entry'!AM985="Cloxacillin benzathine",0.43,IF('Data Entry'!AM985="Oxacillin benzathine",0.69,IF('Data Entry'!AM985="","","No aplica")))))))</f>
        <v/>
      </c>
    </row>
    <row r="983" spans="5:8">
      <c r="E983" s="65" t="str">
        <f>IF('Data Entry'!AB986="Benethamine benzylpenicillin",0.65,IF('Data Entry'!AB986="Benzathine benzylpenicillin",0.74,IF('Data Entry'!AB986="Cefapirin benzathine",0.41,IF('Data Entry'!AB986="Cefalexin benzathine",0.36,IF('Data Entry'!AB986="Cloxacillin benzathine",0.43,IF('Data Entry'!AB986="Oxacillin benzathine",0.69,IF('Data Entry'!AB986="","","No aplica")))))))</f>
        <v/>
      </c>
      <c r="F983" s="65" t="str">
        <f>IF('Data Entry'!AG986="Benethamine benzylpenicillin",0.65,IF('Data Entry'!AG986="Benzathine benzylpenicillin",0.74,IF('Data Entry'!AG986="Cefapirin benzathine",0.41,IF('Data Entry'!AG986="Cefalexin benzathine",0.36,IF('Data Entry'!AG986="Cloxacillin benzathine",0.43,IF('Data Entry'!AG986="Oxacillin benzathine",0.69,IF('Data Entry'!AG986="","","No aplica")))))))</f>
        <v/>
      </c>
      <c r="G983" s="65" t="str">
        <f>IF('Data Entry'!AJ986="Benethamine benzylpenicillin",0.65,IF('Data Entry'!AJ986="Benzathine benzylpenicillin",0.74,IF('Data Entry'!AJ986="Cefapirin benzathine",0.41,IF('Data Entry'!AJ986="Cefalexin benzathine",0.36,IF('Data Entry'!AJ986="Cloxacillin benzathine",0.43,IF('Data Entry'!AJ986="Oxacillin benzathine",0.69,IF('Data Entry'!AJ986="","","No aplica")))))))</f>
        <v/>
      </c>
      <c r="H983" s="65" t="str">
        <f>IF('Data Entry'!AM986="Benethamine benzylpenicillin",0.65,IF('Data Entry'!AM986="Benzathine benzylpenicillin",0.74,IF('Data Entry'!AM986="Cefapirin benzathine",0.41,IF('Data Entry'!AM986="Cefalexin benzathine",0.36,IF('Data Entry'!AM986="Cloxacillin benzathine",0.43,IF('Data Entry'!AM986="Oxacillin benzathine",0.69,IF('Data Entry'!AM986="","","No aplica")))))))</f>
        <v/>
      </c>
    </row>
    <row r="984" spans="5:8">
      <c r="E984" s="65" t="str">
        <f>IF('Data Entry'!AB987="Benethamine benzylpenicillin",0.65,IF('Data Entry'!AB987="Benzathine benzylpenicillin",0.74,IF('Data Entry'!AB987="Cefapirin benzathine",0.41,IF('Data Entry'!AB987="Cefalexin benzathine",0.36,IF('Data Entry'!AB987="Cloxacillin benzathine",0.43,IF('Data Entry'!AB987="Oxacillin benzathine",0.69,IF('Data Entry'!AB987="","","No aplica")))))))</f>
        <v/>
      </c>
      <c r="F984" s="65" t="str">
        <f>IF('Data Entry'!AG987="Benethamine benzylpenicillin",0.65,IF('Data Entry'!AG987="Benzathine benzylpenicillin",0.74,IF('Data Entry'!AG987="Cefapirin benzathine",0.41,IF('Data Entry'!AG987="Cefalexin benzathine",0.36,IF('Data Entry'!AG987="Cloxacillin benzathine",0.43,IF('Data Entry'!AG987="Oxacillin benzathine",0.69,IF('Data Entry'!AG987="","","No aplica")))))))</f>
        <v/>
      </c>
      <c r="G984" s="65" t="str">
        <f>IF('Data Entry'!AJ987="Benethamine benzylpenicillin",0.65,IF('Data Entry'!AJ987="Benzathine benzylpenicillin",0.74,IF('Data Entry'!AJ987="Cefapirin benzathine",0.41,IF('Data Entry'!AJ987="Cefalexin benzathine",0.36,IF('Data Entry'!AJ987="Cloxacillin benzathine",0.43,IF('Data Entry'!AJ987="Oxacillin benzathine",0.69,IF('Data Entry'!AJ987="","","No aplica")))))))</f>
        <v/>
      </c>
      <c r="H984" s="65" t="str">
        <f>IF('Data Entry'!AM987="Benethamine benzylpenicillin",0.65,IF('Data Entry'!AM987="Benzathine benzylpenicillin",0.74,IF('Data Entry'!AM987="Cefapirin benzathine",0.41,IF('Data Entry'!AM987="Cefalexin benzathine",0.36,IF('Data Entry'!AM987="Cloxacillin benzathine",0.43,IF('Data Entry'!AM987="Oxacillin benzathine",0.69,IF('Data Entry'!AM987="","","No aplica")))))))</f>
        <v/>
      </c>
    </row>
    <row r="985" spans="5:8">
      <c r="E985" s="65" t="str">
        <f>IF('Data Entry'!AB988="Benethamine benzylpenicillin",0.65,IF('Data Entry'!AB988="Benzathine benzylpenicillin",0.74,IF('Data Entry'!AB988="Cefapirin benzathine",0.41,IF('Data Entry'!AB988="Cefalexin benzathine",0.36,IF('Data Entry'!AB988="Cloxacillin benzathine",0.43,IF('Data Entry'!AB988="Oxacillin benzathine",0.69,IF('Data Entry'!AB988="","","No aplica")))))))</f>
        <v/>
      </c>
      <c r="F985" s="65" t="str">
        <f>IF('Data Entry'!AG988="Benethamine benzylpenicillin",0.65,IF('Data Entry'!AG988="Benzathine benzylpenicillin",0.74,IF('Data Entry'!AG988="Cefapirin benzathine",0.41,IF('Data Entry'!AG988="Cefalexin benzathine",0.36,IF('Data Entry'!AG988="Cloxacillin benzathine",0.43,IF('Data Entry'!AG988="Oxacillin benzathine",0.69,IF('Data Entry'!AG988="","","No aplica")))))))</f>
        <v/>
      </c>
      <c r="G985" s="65" t="str">
        <f>IF('Data Entry'!AJ988="Benethamine benzylpenicillin",0.65,IF('Data Entry'!AJ988="Benzathine benzylpenicillin",0.74,IF('Data Entry'!AJ988="Cefapirin benzathine",0.41,IF('Data Entry'!AJ988="Cefalexin benzathine",0.36,IF('Data Entry'!AJ988="Cloxacillin benzathine",0.43,IF('Data Entry'!AJ988="Oxacillin benzathine",0.69,IF('Data Entry'!AJ988="","","No aplica")))))))</f>
        <v/>
      </c>
      <c r="H985" s="65" t="str">
        <f>IF('Data Entry'!AM988="Benethamine benzylpenicillin",0.65,IF('Data Entry'!AM988="Benzathine benzylpenicillin",0.74,IF('Data Entry'!AM988="Cefapirin benzathine",0.41,IF('Data Entry'!AM988="Cefalexin benzathine",0.36,IF('Data Entry'!AM988="Cloxacillin benzathine",0.43,IF('Data Entry'!AM988="Oxacillin benzathine",0.69,IF('Data Entry'!AM988="","","No aplica")))))))</f>
        <v/>
      </c>
    </row>
    <row r="986" spans="5:8">
      <c r="E986" s="65" t="str">
        <f>IF('Data Entry'!AB989="Benethamine benzylpenicillin",0.65,IF('Data Entry'!AB989="Benzathine benzylpenicillin",0.74,IF('Data Entry'!AB989="Cefapirin benzathine",0.41,IF('Data Entry'!AB989="Cefalexin benzathine",0.36,IF('Data Entry'!AB989="Cloxacillin benzathine",0.43,IF('Data Entry'!AB989="Oxacillin benzathine",0.69,IF('Data Entry'!AB989="","","No aplica")))))))</f>
        <v/>
      </c>
      <c r="F986" s="65" t="str">
        <f>IF('Data Entry'!AG989="Benethamine benzylpenicillin",0.65,IF('Data Entry'!AG989="Benzathine benzylpenicillin",0.74,IF('Data Entry'!AG989="Cefapirin benzathine",0.41,IF('Data Entry'!AG989="Cefalexin benzathine",0.36,IF('Data Entry'!AG989="Cloxacillin benzathine",0.43,IF('Data Entry'!AG989="Oxacillin benzathine",0.69,IF('Data Entry'!AG989="","","No aplica")))))))</f>
        <v/>
      </c>
      <c r="G986" s="65" t="str">
        <f>IF('Data Entry'!AJ989="Benethamine benzylpenicillin",0.65,IF('Data Entry'!AJ989="Benzathine benzylpenicillin",0.74,IF('Data Entry'!AJ989="Cefapirin benzathine",0.41,IF('Data Entry'!AJ989="Cefalexin benzathine",0.36,IF('Data Entry'!AJ989="Cloxacillin benzathine",0.43,IF('Data Entry'!AJ989="Oxacillin benzathine",0.69,IF('Data Entry'!AJ989="","","No aplica")))))))</f>
        <v/>
      </c>
      <c r="H986" s="65" t="str">
        <f>IF('Data Entry'!AM989="Benethamine benzylpenicillin",0.65,IF('Data Entry'!AM989="Benzathine benzylpenicillin",0.74,IF('Data Entry'!AM989="Cefapirin benzathine",0.41,IF('Data Entry'!AM989="Cefalexin benzathine",0.36,IF('Data Entry'!AM989="Cloxacillin benzathine",0.43,IF('Data Entry'!AM989="Oxacillin benzathine",0.69,IF('Data Entry'!AM989="","","No aplica")))))))</f>
        <v/>
      </c>
    </row>
    <row r="987" spans="5:8">
      <c r="E987" s="65" t="str">
        <f>IF('Data Entry'!AB990="Benethamine benzylpenicillin",0.65,IF('Data Entry'!AB990="Benzathine benzylpenicillin",0.74,IF('Data Entry'!AB990="Cefapirin benzathine",0.41,IF('Data Entry'!AB990="Cefalexin benzathine",0.36,IF('Data Entry'!AB990="Cloxacillin benzathine",0.43,IF('Data Entry'!AB990="Oxacillin benzathine",0.69,IF('Data Entry'!AB990="","","No aplica")))))))</f>
        <v/>
      </c>
      <c r="F987" s="65" t="str">
        <f>IF('Data Entry'!AG990="Benethamine benzylpenicillin",0.65,IF('Data Entry'!AG990="Benzathine benzylpenicillin",0.74,IF('Data Entry'!AG990="Cefapirin benzathine",0.41,IF('Data Entry'!AG990="Cefalexin benzathine",0.36,IF('Data Entry'!AG990="Cloxacillin benzathine",0.43,IF('Data Entry'!AG990="Oxacillin benzathine",0.69,IF('Data Entry'!AG990="","","No aplica")))))))</f>
        <v/>
      </c>
      <c r="G987" s="65" t="str">
        <f>IF('Data Entry'!AJ990="Benethamine benzylpenicillin",0.65,IF('Data Entry'!AJ990="Benzathine benzylpenicillin",0.74,IF('Data Entry'!AJ990="Cefapirin benzathine",0.41,IF('Data Entry'!AJ990="Cefalexin benzathine",0.36,IF('Data Entry'!AJ990="Cloxacillin benzathine",0.43,IF('Data Entry'!AJ990="Oxacillin benzathine",0.69,IF('Data Entry'!AJ990="","","No aplica")))))))</f>
        <v/>
      </c>
      <c r="H987" s="65" t="str">
        <f>IF('Data Entry'!AM990="Benethamine benzylpenicillin",0.65,IF('Data Entry'!AM990="Benzathine benzylpenicillin",0.74,IF('Data Entry'!AM990="Cefapirin benzathine",0.41,IF('Data Entry'!AM990="Cefalexin benzathine",0.36,IF('Data Entry'!AM990="Cloxacillin benzathine",0.43,IF('Data Entry'!AM990="Oxacillin benzathine",0.69,IF('Data Entry'!AM990="","","No aplica")))))))</f>
        <v/>
      </c>
    </row>
    <row r="988" spans="5:8">
      <c r="E988" s="65" t="str">
        <f>IF('Data Entry'!AB991="Benethamine benzylpenicillin",0.65,IF('Data Entry'!AB991="Benzathine benzylpenicillin",0.74,IF('Data Entry'!AB991="Cefapirin benzathine",0.41,IF('Data Entry'!AB991="Cefalexin benzathine",0.36,IF('Data Entry'!AB991="Cloxacillin benzathine",0.43,IF('Data Entry'!AB991="Oxacillin benzathine",0.69,IF('Data Entry'!AB991="","","No aplica")))))))</f>
        <v/>
      </c>
      <c r="F988" s="65" t="str">
        <f>IF('Data Entry'!AG991="Benethamine benzylpenicillin",0.65,IF('Data Entry'!AG991="Benzathine benzylpenicillin",0.74,IF('Data Entry'!AG991="Cefapirin benzathine",0.41,IF('Data Entry'!AG991="Cefalexin benzathine",0.36,IF('Data Entry'!AG991="Cloxacillin benzathine",0.43,IF('Data Entry'!AG991="Oxacillin benzathine",0.69,IF('Data Entry'!AG991="","","No aplica")))))))</f>
        <v/>
      </c>
      <c r="G988" s="65" t="str">
        <f>IF('Data Entry'!AJ991="Benethamine benzylpenicillin",0.65,IF('Data Entry'!AJ991="Benzathine benzylpenicillin",0.74,IF('Data Entry'!AJ991="Cefapirin benzathine",0.41,IF('Data Entry'!AJ991="Cefalexin benzathine",0.36,IF('Data Entry'!AJ991="Cloxacillin benzathine",0.43,IF('Data Entry'!AJ991="Oxacillin benzathine",0.69,IF('Data Entry'!AJ991="","","No aplica")))))))</f>
        <v/>
      </c>
      <c r="H988" s="65" t="str">
        <f>IF('Data Entry'!AM991="Benethamine benzylpenicillin",0.65,IF('Data Entry'!AM991="Benzathine benzylpenicillin",0.74,IF('Data Entry'!AM991="Cefapirin benzathine",0.41,IF('Data Entry'!AM991="Cefalexin benzathine",0.36,IF('Data Entry'!AM991="Cloxacillin benzathine",0.43,IF('Data Entry'!AM991="Oxacillin benzathine",0.69,IF('Data Entry'!AM991="","","No aplica")))))))</f>
        <v/>
      </c>
    </row>
    <row r="989" spans="5:8">
      <c r="E989" s="65" t="str">
        <f>IF('Data Entry'!AB992="Benethamine benzylpenicillin",0.65,IF('Data Entry'!AB992="Benzathine benzylpenicillin",0.74,IF('Data Entry'!AB992="Cefapirin benzathine",0.41,IF('Data Entry'!AB992="Cefalexin benzathine",0.36,IF('Data Entry'!AB992="Cloxacillin benzathine",0.43,IF('Data Entry'!AB992="Oxacillin benzathine",0.69,IF('Data Entry'!AB992="","","No aplica")))))))</f>
        <v/>
      </c>
      <c r="F989" s="65" t="str">
        <f>IF('Data Entry'!AG992="Benethamine benzylpenicillin",0.65,IF('Data Entry'!AG992="Benzathine benzylpenicillin",0.74,IF('Data Entry'!AG992="Cefapirin benzathine",0.41,IF('Data Entry'!AG992="Cefalexin benzathine",0.36,IF('Data Entry'!AG992="Cloxacillin benzathine",0.43,IF('Data Entry'!AG992="Oxacillin benzathine",0.69,IF('Data Entry'!AG992="","","No aplica")))))))</f>
        <v/>
      </c>
      <c r="G989" s="65" t="str">
        <f>IF('Data Entry'!AJ992="Benethamine benzylpenicillin",0.65,IF('Data Entry'!AJ992="Benzathine benzylpenicillin",0.74,IF('Data Entry'!AJ992="Cefapirin benzathine",0.41,IF('Data Entry'!AJ992="Cefalexin benzathine",0.36,IF('Data Entry'!AJ992="Cloxacillin benzathine",0.43,IF('Data Entry'!AJ992="Oxacillin benzathine",0.69,IF('Data Entry'!AJ992="","","No aplica")))))))</f>
        <v/>
      </c>
      <c r="H989" s="65" t="str">
        <f>IF('Data Entry'!AM992="Benethamine benzylpenicillin",0.65,IF('Data Entry'!AM992="Benzathine benzylpenicillin",0.74,IF('Data Entry'!AM992="Cefapirin benzathine",0.41,IF('Data Entry'!AM992="Cefalexin benzathine",0.36,IF('Data Entry'!AM992="Cloxacillin benzathine",0.43,IF('Data Entry'!AM992="Oxacillin benzathine",0.69,IF('Data Entry'!AM992="","","No aplica")))))))</f>
        <v/>
      </c>
    </row>
    <row r="990" spans="5:8">
      <c r="E990" s="65" t="str">
        <f>IF('Data Entry'!AB993="Benethamine benzylpenicillin",0.65,IF('Data Entry'!AB993="Benzathine benzylpenicillin",0.74,IF('Data Entry'!AB993="Cefapirin benzathine",0.41,IF('Data Entry'!AB993="Cefalexin benzathine",0.36,IF('Data Entry'!AB993="Cloxacillin benzathine",0.43,IF('Data Entry'!AB993="Oxacillin benzathine",0.69,IF('Data Entry'!AB993="","","No aplica")))))))</f>
        <v/>
      </c>
      <c r="F990" s="65" t="str">
        <f>IF('Data Entry'!AG993="Benethamine benzylpenicillin",0.65,IF('Data Entry'!AG993="Benzathine benzylpenicillin",0.74,IF('Data Entry'!AG993="Cefapirin benzathine",0.41,IF('Data Entry'!AG993="Cefalexin benzathine",0.36,IF('Data Entry'!AG993="Cloxacillin benzathine",0.43,IF('Data Entry'!AG993="Oxacillin benzathine",0.69,IF('Data Entry'!AG993="","","No aplica")))))))</f>
        <v/>
      </c>
      <c r="G990" s="65" t="str">
        <f>IF('Data Entry'!AJ993="Benethamine benzylpenicillin",0.65,IF('Data Entry'!AJ993="Benzathine benzylpenicillin",0.74,IF('Data Entry'!AJ993="Cefapirin benzathine",0.41,IF('Data Entry'!AJ993="Cefalexin benzathine",0.36,IF('Data Entry'!AJ993="Cloxacillin benzathine",0.43,IF('Data Entry'!AJ993="Oxacillin benzathine",0.69,IF('Data Entry'!AJ993="","","No aplica")))))))</f>
        <v/>
      </c>
      <c r="H990" s="65" t="str">
        <f>IF('Data Entry'!AM993="Benethamine benzylpenicillin",0.65,IF('Data Entry'!AM993="Benzathine benzylpenicillin",0.74,IF('Data Entry'!AM993="Cefapirin benzathine",0.41,IF('Data Entry'!AM993="Cefalexin benzathine",0.36,IF('Data Entry'!AM993="Cloxacillin benzathine",0.43,IF('Data Entry'!AM993="Oxacillin benzathine",0.69,IF('Data Entry'!AM993="","","No aplica")))))))</f>
        <v/>
      </c>
    </row>
    <row r="991" spans="5:8">
      <c r="E991" s="65" t="str">
        <f>IF('Data Entry'!AB994="Benethamine benzylpenicillin",0.65,IF('Data Entry'!AB994="Benzathine benzylpenicillin",0.74,IF('Data Entry'!AB994="Cefapirin benzathine",0.41,IF('Data Entry'!AB994="Cefalexin benzathine",0.36,IF('Data Entry'!AB994="Cloxacillin benzathine",0.43,IF('Data Entry'!AB994="Oxacillin benzathine",0.69,IF('Data Entry'!AB994="","","No aplica")))))))</f>
        <v/>
      </c>
      <c r="F991" s="65" t="str">
        <f>IF('Data Entry'!AG994="Benethamine benzylpenicillin",0.65,IF('Data Entry'!AG994="Benzathine benzylpenicillin",0.74,IF('Data Entry'!AG994="Cefapirin benzathine",0.41,IF('Data Entry'!AG994="Cefalexin benzathine",0.36,IF('Data Entry'!AG994="Cloxacillin benzathine",0.43,IF('Data Entry'!AG994="Oxacillin benzathine",0.69,IF('Data Entry'!AG994="","","No aplica")))))))</f>
        <v/>
      </c>
      <c r="G991" s="65" t="str">
        <f>IF('Data Entry'!AJ994="Benethamine benzylpenicillin",0.65,IF('Data Entry'!AJ994="Benzathine benzylpenicillin",0.74,IF('Data Entry'!AJ994="Cefapirin benzathine",0.41,IF('Data Entry'!AJ994="Cefalexin benzathine",0.36,IF('Data Entry'!AJ994="Cloxacillin benzathine",0.43,IF('Data Entry'!AJ994="Oxacillin benzathine",0.69,IF('Data Entry'!AJ994="","","No aplica")))))))</f>
        <v/>
      </c>
      <c r="H991" s="65" t="str">
        <f>IF('Data Entry'!AM994="Benethamine benzylpenicillin",0.65,IF('Data Entry'!AM994="Benzathine benzylpenicillin",0.74,IF('Data Entry'!AM994="Cefapirin benzathine",0.41,IF('Data Entry'!AM994="Cefalexin benzathine",0.36,IF('Data Entry'!AM994="Cloxacillin benzathine",0.43,IF('Data Entry'!AM994="Oxacillin benzathine",0.69,IF('Data Entry'!AM994="","","No aplica")))))))</f>
        <v/>
      </c>
    </row>
    <row r="992" spans="5:8">
      <c r="E992" s="65" t="str">
        <f>IF('Data Entry'!AB995="Benethamine benzylpenicillin",0.65,IF('Data Entry'!AB995="Benzathine benzylpenicillin",0.74,IF('Data Entry'!AB995="Cefapirin benzathine",0.41,IF('Data Entry'!AB995="Cefalexin benzathine",0.36,IF('Data Entry'!AB995="Cloxacillin benzathine",0.43,IF('Data Entry'!AB995="Oxacillin benzathine",0.69,IF('Data Entry'!AB995="","","No aplica")))))))</f>
        <v/>
      </c>
      <c r="F992" s="65" t="str">
        <f>IF('Data Entry'!AG995="Benethamine benzylpenicillin",0.65,IF('Data Entry'!AG995="Benzathine benzylpenicillin",0.74,IF('Data Entry'!AG995="Cefapirin benzathine",0.41,IF('Data Entry'!AG995="Cefalexin benzathine",0.36,IF('Data Entry'!AG995="Cloxacillin benzathine",0.43,IF('Data Entry'!AG995="Oxacillin benzathine",0.69,IF('Data Entry'!AG995="","","No aplica")))))))</f>
        <v/>
      </c>
      <c r="G992" s="65" t="str">
        <f>IF('Data Entry'!AJ995="Benethamine benzylpenicillin",0.65,IF('Data Entry'!AJ995="Benzathine benzylpenicillin",0.74,IF('Data Entry'!AJ995="Cefapirin benzathine",0.41,IF('Data Entry'!AJ995="Cefalexin benzathine",0.36,IF('Data Entry'!AJ995="Cloxacillin benzathine",0.43,IF('Data Entry'!AJ995="Oxacillin benzathine",0.69,IF('Data Entry'!AJ995="","","No aplica")))))))</f>
        <v/>
      </c>
      <c r="H992" s="65" t="str">
        <f>IF('Data Entry'!AM995="Benethamine benzylpenicillin",0.65,IF('Data Entry'!AM995="Benzathine benzylpenicillin",0.74,IF('Data Entry'!AM995="Cefapirin benzathine",0.41,IF('Data Entry'!AM995="Cefalexin benzathine",0.36,IF('Data Entry'!AM995="Cloxacillin benzathine",0.43,IF('Data Entry'!AM995="Oxacillin benzathine",0.69,IF('Data Entry'!AM995="","","No aplica")))))))</f>
        <v/>
      </c>
    </row>
    <row r="993" spans="5:8">
      <c r="E993" s="65" t="str">
        <f>IF('Data Entry'!AB996="Benethamine benzylpenicillin",0.65,IF('Data Entry'!AB996="Benzathine benzylpenicillin",0.74,IF('Data Entry'!AB996="Cefapirin benzathine",0.41,IF('Data Entry'!AB996="Cefalexin benzathine",0.36,IF('Data Entry'!AB996="Cloxacillin benzathine",0.43,IF('Data Entry'!AB996="Oxacillin benzathine",0.69,IF('Data Entry'!AB996="","","No aplica")))))))</f>
        <v/>
      </c>
      <c r="F993" s="65" t="str">
        <f>IF('Data Entry'!AG996="Benethamine benzylpenicillin",0.65,IF('Data Entry'!AG996="Benzathine benzylpenicillin",0.74,IF('Data Entry'!AG996="Cefapirin benzathine",0.41,IF('Data Entry'!AG996="Cefalexin benzathine",0.36,IF('Data Entry'!AG996="Cloxacillin benzathine",0.43,IF('Data Entry'!AG996="Oxacillin benzathine",0.69,IF('Data Entry'!AG996="","","No aplica")))))))</f>
        <v/>
      </c>
      <c r="G993" s="65" t="str">
        <f>IF('Data Entry'!AJ996="Benethamine benzylpenicillin",0.65,IF('Data Entry'!AJ996="Benzathine benzylpenicillin",0.74,IF('Data Entry'!AJ996="Cefapirin benzathine",0.41,IF('Data Entry'!AJ996="Cefalexin benzathine",0.36,IF('Data Entry'!AJ996="Cloxacillin benzathine",0.43,IF('Data Entry'!AJ996="Oxacillin benzathine",0.69,IF('Data Entry'!AJ996="","","No aplica")))))))</f>
        <v/>
      </c>
      <c r="H993" s="65" t="str">
        <f>IF('Data Entry'!AM996="Benethamine benzylpenicillin",0.65,IF('Data Entry'!AM996="Benzathine benzylpenicillin",0.74,IF('Data Entry'!AM996="Cefapirin benzathine",0.41,IF('Data Entry'!AM996="Cefalexin benzathine",0.36,IF('Data Entry'!AM996="Cloxacillin benzathine",0.43,IF('Data Entry'!AM996="Oxacillin benzathine",0.69,IF('Data Entry'!AM996="","","No aplica")))))))</f>
        <v/>
      </c>
    </row>
    <row r="994" spans="5:8">
      <c r="E994" s="65" t="str">
        <f>IF('Data Entry'!AB997="Benethamine benzylpenicillin",0.65,IF('Data Entry'!AB997="Benzathine benzylpenicillin",0.74,IF('Data Entry'!AB997="Cefapirin benzathine",0.41,IF('Data Entry'!AB997="Cefalexin benzathine",0.36,IF('Data Entry'!AB997="Cloxacillin benzathine",0.43,IF('Data Entry'!AB997="Oxacillin benzathine",0.69,IF('Data Entry'!AB997="","","No aplica")))))))</f>
        <v/>
      </c>
      <c r="F994" s="65" t="str">
        <f>IF('Data Entry'!AG997="Benethamine benzylpenicillin",0.65,IF('Data Entry'!AG997="Benzathine benzylpenicillin",0.74,IF('Data Entry'!AG997="Cefapirin benzathine",0.41,IF('Data Entry'!AG997="Cefalexin benzathine",0.36,IF('Data Entry'!AG997="Cloxacillin benzathine",0.43,IF('Data Entry'!AG997="Oxacillin benzathine",0.69,IF('Data Entry'!AG997="","","No aplica")))))))</f>
        <v/>
      </c>
      <c r="G994" s="65" t="str">
        <f>IF('Data Entry'!AJ997="Benethamine benzylpenicillin",0.65,IF('Data Entry'!AJ997="Benzathine benzylpenicillin",0.74,IF('Data Entry'!AJ997="Cefapirin benzathine",0.41,IF('Data Entry'!AJ997="Cefalexin benzathine",0.36,IF('Data Entry'!AJ997="Cloxacillin benzathine",0.43,IF('Data Entry'!AJ997="Oxacillin benzathine",0.69,IF('Data Entry'!AJ997="","","No aplica")))))))</f>
        <v/>
      </c>
      <c r="H994" s="65" t="str">
        <f>IF('Data Entry'!AM997="Benethamine benzylpenicillin",0.65,IF('Data Entry'!AM997="Benzathine benzylpenicillin",0.74,IF('Data Entry'!AM997="Cefapirin benzathine",0.41,IF('Data Entry'!AM997="Cefalexin benzathine",0.36,IF('Data Entry'!AM997="Cloxacillin benzathine",0.43,IF('Data Entry'!AM997="Oxacillin benzathine",0.69,IF('Data Entry'!AM997="","","No aplica")))))))</f>
        <v/>
      </c>
    </row>
    <row r="995" spans="5:8">
      <c r="E995" s="65" t="str">
        <f>IF('Data Entry'!AB998="Benethamine benzylpenicillin",0.65,IF('Data Entry'!AB998="Benzathine benzylpenicillin",0.74,IF('Data Entry'!AB998="Cefapirin benzathine",0.41,IF('Data Entry'!AB998="Cefalexin benzathine",0.36,IF('Data Entry'!AB998="Cloxacillin benzathine",0.43,IF('Data Entry'!AB998="Oxacillin benzathine",0.69,IF('Data Entry'!AB998="","","No aplica")))))))</f>
        <v/>
      </c>
      <c r="F995" s="65" t="str">
        <f>IF('Data Entry'!AG998="Benethamine benzylpenicillin",0.65,IF('Data Entry'!AG998="Benzathine benzylpenicillin",0.74,IF('Data Entry'!AG998="Cefapirin benzathine",0.41,IF('Data Entry'!AG998="Cefalexin benzathine",0.36,IF('Data Entry'!AG998="Cloxacillin benzathine",0.43,IF('Data Entry'!AG998="Oxacillin benzathine",0.69,IF('Data Entry'!AG998="","","No aplica")))))))</f>
        <v/>
      </c>
      <c r="G995" s="65" t="str">
        <f>IF('Data Entry'!AJ998="Benethamine benzylpenicillin",0.65,IF('Data Entry'!AJ998="Benzathine benzylpenicillin",0.74,IF('Data Entry'!AJ998="Cefapirin benzathine",0.41,IF('Data Entry'!AJ998="Cefalexin benzathine",0.36,IF('Data Entry'!AJ998="Cloxacillin benzathine",0.43,IF('Data Entry'!AJ998="Oxacillin benzathine",0.69,IF('Data Entry'!AJ998="","","No aplica")))))))</f>
        <v/>
      </c>
      <c r="H995" s="65" t="str">
        <f>IF('Data Entry'!AM998="Benethamine benzylpenicillin",0.65,IF('Data Entry'!AM998="Benzathine benzylpenicillin",0.74,IF('Data Entry'!AM998="Cefapirin benzathine",0.41,IF('Data Entry'!AM998="Cefalexin benzathine",0.36,IF('Data Entry'!AM998="Cloxacillin benzathine",0.43,IF('Data Entry'!AM998="Oxacillin benzathine",0.69,IF('Data Entry'!AM998="","","No aplica")))))))</f>
        <v/>
      </c>
    </row>
    <row r="996" spans="5:8">
      <c r="E996" s="65" t="str">
        <f>IF('Data Entry'!AB999="Benethamine benzylpenicillin",0.65,IF('Data Entry'!AB999="Benzathine benzylpenicillin",0.74,IF('Data Entry'!AB999="Cefapirin benzathine",0.41,IF('Data Entry'!AB999="Cefalexin benzathine",0.36,IF('Data Entry'!AB999="Cloxacillin benzathine",0.43,IF('Data Entry'!AB999="Oxacillin benzathine",0.69,IF('Data Entry'!AB999="","","No aplica")))))))</f>
        <v/>
      </c>
      <c r="F996" s="65" t="str">
        <f>IF('Data Entry'!AG999="Benethamine benzylpenicillin",0.65,IF('Data Entry'!AG999="Benzathine benzylpenicillin",0.74,IF('Data Entry'!AG999="Cefapirin benzathine",0.41,IF('Data Entry'!AG999="Cefalexin benzathine",0.36,IF('Data Entry'!AG999="Cloxacillin benzathine",0.43,IF('Data Entry'!AG999="Oxacillin benzathine",0.69,IF('Data Entry'!AG999="","","No aplica")))))))</f>
        <v/>
      </c>
      <c r="G996" s="65" t="str">
        <f>IF('Data Entry'!AJ999="Benethamine benzylpenicillin",0.65,IF('Data Entry'!AJ999="Benzathine benzylpenicillin",0.74,IF('Data Entry'!AJ999="Cefapirin benzathine",0.41,IF('Data Entry'!AJ999="Cefalexin benzathine",0.36,IF('Data Entry'!AJ999="Cloxacillin benzathine",0.43,IF('Data Entry'!AJ999="Oxacillin benzathine",0.69,IF('Data Entry'!AJ999="","","No aplica")))))))</f>
        <v/>
      </c>
      <c r="H996" s="65" t="str">
        <f>IF('Data Entry'!AM999="Benethamine benzylpenicillin",0.65,IF('Data Entry'!AM999="Benzathine benzylpenicillin",0.74,IF('Data Entry'!AM999="Cefapirin benzathine",0.41,IF('Data Entry'!AM999="Cefalexin benzathine",0.36,IF('Data Entry'!AM999="Cloxacillin benzathine",0.43,IF('Data Entry'!AM999="Oxacillin benzathine",0.69,IF('Data Entry'!AM999="","","No aplica")))))))</f>
        <v/>
      </c>
    </row>
    <row r="997" spans="5:8">
      <c r="E997" s="65" t="str">
        <f>IF('Data Entry'!AB1000="Benethamine benzylpenicillin",0.65,IF('Data Entry'!AB1000="Benzathine benzylpenicillin",0.74,IF('Data Entry'!AB1000="Cefapirin benzathine",0.41,IF('Data Entry'!AB1000="Cefalexin benzathine",0.36,IF('Data Entry'!AB1000="Cloxacillin benzathine",0.43,IF('Data Entry'!AB1000="Oxacillin benzathine",0.69,IF('Data Entry'!AB1000="","","No aplica")))))))</f>
        <v/>
      </c>
      <c r="F997" s="65" t="str">
        <f>IF('Data Entry'!AG1000="Benethamine benzylpenicillin",0.65,IF('Data Entry'!AG1000="Benzathine benzylpenicillin",0.74,IF('Data Entry'!AG1000="Cefapirin benzathine",0.41,IF('Data Entry'!AG1000="Cefalexin benzathine",0.36,IF('Data Entry'!AG1000="Cloxacillin benzathine",0.43,IF('Data Entry'!AG1000="Oxacillin benzathine",0.69,IF('Data Entry'!AG1000="","","No aplica")))))))</f>
        <v/>
      </c>
      <c r="G997" s="65" t="str">
        <f>IF('Data Entry'!AJ1000="Benethamine benzylpenicillin",0.65,IF('Data Entry'!AJ1000="Benzathine benzylpenicillin",0.74,IF('Data Entry'!AJ1000="Cefapirin benzathine",0.41,IF('Data Entry'!AJ1000="Cefalexin benzathine",0.36,IF('Data Entry'!AJ1000="Cloxacillin benzathine",0.43,IF('Data Entry'!AJ1000="Oxacillin benzathine",0.69,IF('Data Entry'!AJ1000="","","No aplica")))))))</f>
        <v/>
      </c>
      <c r="H997" s="65" t="str">
        <f>IF('Data Entry'!AM1000="Benethamine benzylpenicillin",0.65,IF('Data Entry'!AM1000="Benzathine benzylpenicillin",0.74,IF('Data Entry'!AM1000="Cefapirin benzathine",0.41,IF('Data Entry'!AM1000="Cefalexin benzathine",0.36,IF('Data Entry'!AM1000="Cloxacillin benzathine",0.43,IF('Data Entry'!AM1000="Oxacillin benzathine",0.69,IF('Data Entry'!AM1000="","","No aplica")))))))</f>
        <v/>
      </c>
    </row>
    <row r="998" spans="5:8">
      <c r="E998" s="65" t="str">
        <f>IF('Data Entry'!AB1001="Benethamine benzylpenicillin",0.65,IF('Data Entry'!AB1001="Benzathine benzylpenicillin",0.74,IF('Data Entry'!AB1001="Cefapirin benzathine",0.41,IF('Data Entry'!AB1001="Cefalexin benzathine",0.36,IF('Data Entry'!AB1001="Cloxacillin benzathine",0.43,IF('Data Entry'!AB1001="Oxacillin benzathine",0.69,IF('Data Entry'!AB1001="","","No aplica")))))))</f>
        <v/>
      </c>
      <c r="F998" s="65" t="str">
        <f>IF('Data Entry'!AG1001="Benethamine benzylpenicillin",0.65,IF('Data Entry'!AG1001="Benzathine benzylpenicillin",0.74,IF('Data Entry'!AG1001="Cefapirin benzathine",0.41,IF('Data Entry'!AG1001="Cefalexin benzathine",0.36,IF('Data Entry'!AG1001="Cloxacillin benzathine",0.43,IF('Data Entry'!AG1001="Oxacillin benzathine",0.69,IF('Data Entry'!AG1001="","","No aplica")))))))</f>
        <v/>
      </c>
      <c r="G998" s="65" t="str">
        <f>IF('Data Entry'!AJ1001="Benethamine benzylpenicillin",0.65,IF('Data Entry'!AJ1001="Benzathine benzylpenicillin",0.74,IF('Data Entry'!AJ1001="Cefapirin benzathine",0.41,IF('Data Entry'!AJ1001="Cefalexin benzathine",0.36,IF('Data Entry'!AJ1001="Cloxacillin benzathine",0.43,IF('Data Entry'!AJ1001="Oxacillin benzathine",0.69,IF('Data Entry'!AJ1001="","","No aplica")))))))</f>
        <v/>
      </c>
      <c r="H998" s="65" t="str">
        <f>IF('Data Entry'!AM1001="Benethamine benzylpenicillin",0.65,IF('Data Entry'!AM1001="Benzathine benzylpenicillin",0.74,IF('Data Entry'!AM1001="Cefapirin benzathine",0.41,IF('Data Entry'!AM1001="Cefalexin benzathine",0.36,IF('Data Entry'!AM1001="Cloxacillin benzathine",0.43,IF('Data Entry'!AM1001="Oxacillin benzathine",0.69,IF('Data Entry'!AM1001="","","No aplica")))))))</f>
        <v/>
      </c>
    </row>
    <row r="999" spans="5:8">
      <c r="E999" s="65" t="str">
        <f>IF('Data Entry'!AB1002="Benethamine benzylpenicillin",0.65,IF('Data Entry'!AB1002="Benzathine benzylpenicillin",0.74,IF('Data Entry'!AB1002="Cefapirin benzathine",0.41,IF('Data Entry'!AB1002="Cefalexin benzathine",0.36,IF('Data Entry'!AB1002="Cloxacillin benzathine",0.43,IF('Data Entry'!AB1002="Oxacillin benzathine",0.69,IF('Data Entry'!AB1002="","","No aplica")))))))</f>
        <v/>
      </c>
      <c r="F999" s="65" t="str">
        <f>IF('Data Entry'!AG1002="Benethamine benzylpenicillin",0.65,IF('Data Entry'!AG1002="Benzathine benzylpenicillin",0.74,IF('Data Entry'!AG1002="Cefapirin benzathine",0.41,IF('Data Entry'!AG1002="Cefalexin benzathine",0.36,IF('Data Entry'!AG1002="Cloxacillin benzathine",0.43,IF('Data Entry'!AG1002="Oxacillin benzathine",0.69,IF('Data Entry'!AG1002="","","No aplica")))))))</f>
        <v/>
      </c>
      <c r="G999" s="65" t="str">
        <f>IF('Data Entry'!AJ1002="Benethamine benzylpenicillin",0.65,IF('Data Entry'!AJ1002="Benzathine benzylpenicillin",0.74,IF('Data Entry'!AJ1002="Cefapirin benzathine",0.41,IF('Data Entry'!AJ1002="Cefalexin benzathine",0.36,IF('Data Entry'!AJ1002="Cloxacillin benzathine",0.43,IF('Data Entry'!AJ1002="Oxacillin benzathine",0.69,IF('Data Entry'!AJ1002="","","No aplica")))))))</f>
        <v/>
      </c>
      <c r="H999" s="65" t="str">
        <f>IF('Data Entry'!AM1002="Benethamine benzylpenicillin",0.65,IF('Data Entry'!AM1002="Benzathine benzylpenicillin",0.74,IF('Data Entry'!AM1002="Cefapirin benzathine",0.41,IF('Data Entry'!AM1002="Cefalexin benzathine",0.36,IF('Data Entry'!AM1002="Cloxacillin benzathine",0.43,IF('Data Entry'!AM1002="Oxacillin benzathine",0.69,IF('Data Entry'!AM1002="","","No aplica")))))))</f>
        <v/>
      </c>
    </row>
    <row r="1000" spans="5:8">
      <c r="E1000" s="65" t="str">
        <f>IF('Data Entry'!AB1003="Benethamine benzylpenicillin",0.65,IF('Data Entry'!AB1003="Benzathine benzylpenicillin",0.74,IF('Data Entry'!AB1003="Cefapirin benzathine",0.41,IF('Data Entry'!AB1003="Cefalexin benzathine",0.36,IF('Data Entry'!AB1003="Cloxacillin benzathine",0.43,IF('Data Entry'!AB1003="Oxacillin benzathine",0.69,IF('Data Entry'!AB1003="","","No aplica")))))))</f>
        <v/>
      </c>
      <c r="F1000" s="65" t="str">
        <f>IF('Data Entry'!AG1003="Benethamine benzylpenicillin",0.65,IF('Data Entry'!AG1003="Benzathine benzylpenicillin",0.74,IF('Data Entry'!AG1003="Cefapirin benzathine",0.41,IF('Data Entry'!AG1003="Cefalexin benzathine",0.36,IF('Data Entry'!AG1003="Cloxacillin benzathine",0.43,IF('Data Entry'!AG1003="Oxacillin benzathine",0.69,IF('Data Entry'!AG1003="","","No aplica")))))))</f>
        <v/>
      </c>
      <c r="G1000" s="65" t="str">
        <f>IF('Data Entry'!AJ1003="Benethamine benzylpenicillin",0.65,IF('Data Entry'!AJ1003="Benzathine benzylpenicillin",0.74,IF('Data Entry'!AJ1003="Cefapirin benzathine",0.41,IF('Data Entry'!AJ1003="Cefalexin benzathine",0.36,IF('Data Entry'!AJ1003="Cloxacillin benzathine",0.43,IF('Data Entry'!AJ1003="Oxacillin benzathine",0.69,IF('Data Entry'!AJ1003="","","No aplica")))))))</f>
        <v/>
      </c>
      <c r="H1000" s="65" t="str">
        <f>IF('Data Entry'!AM1003="Benethamine benzylpenicillin",0.65,IF('Data Entry'!AM1003="Benzathine benzylpenicillin",0.74,IF('Data Entry'!AM1003="Cefapirin benzathine",0.41,IF('Data Entry'!AM1003="Cefalexin benzathine",0.36,IF('Data Entry'!AM1003="Cloxacillin benzathine",0.43,IF('Data Entry'!AM1003="Oxacillin benzathine",0.69,IF('Data Entry'!AM1003="","","No aplica")))))))</f>
        <v/>
      </c>
    </row>
    <row r="1001" spans="5:8">
      <c r="E1001" s="65" t="str">
        <f>IF('Data Entry'!AB1004="Benethamine benzylpenicillin",0.65,IF('Data Entry'!AB1004="Benzathine benzylpenicillin",0.74,IF('Data Entry'!AB1004="Cefapirin benzathine",0.41,IF('Data Entry'!AB1004="Cefalexin benzathine",0.36,IF('Data Entry'!AB1004="Cloxacillin benzathine",0.43,IF('Data Entry'!AB1004="Oxacillin benzathine",0.69,IF('Data Entry'!AB1004="","","No aplica")))))))</f>
        <v/>
      </c>
      <c r="F1001" s="65" t="str">
        <f>IF('Data Entry'!AG1004="Benethamine benzylpenicillin",0.65,IF('Data Entry'!AG1004="Benzathine benzylpenicillin",0.74,IF('Data Entry'!AG1004="Cefapirin benzathine",0.41,IF('Data Entry'!AG1004="Cefalexin benzathine",0.36,IF('Data Entry'!AG1004="Cloxacillin benzathine",0.43,IF('Data Entry'!AG1004="Oxacillin benzathine",0.69,IF('Data Entry'!AG1004="","","No aplica")))))))</f>
        <v/>
      </c>
      <c r="G1001" s="65" t="str">
        <f>IF('Data Entry'!AJ1004="Benethamine benzylpenicillin",0.65,IF('Data Entry'!AJ1004="Benzathine benzylpenicillin",0.74,IF('Data Entry'!AJ1004="Cefapirin benzathine",0.41,IF('Data Entry'!AJ1004="Cefalexin benzathine",0.36,IF('Data Entry'!AJ1004="Cloxacillin benzathine",0.43,IF('Data Entry'!AJ1004="Oxacillin benzathine",0.69,IF('Data Entry'!AJ1004="","","No aplica")))))))</f>
        <v/>
      </c>
      <c r="H1001" s="65" t="str">
        <f>IF('Data Entry'!AM1004="Benethamine benzylpenicillin",0.65,IF('Data Entry'!AM1004="Benzathine benzylpenicillin",0.74,IF('Data Entry'!AM1004="Cefapirin benzathine",0.41,IF('Data Entry'!AM1004="Cefalexin benzathine",0.36,IF('Data Entry'!AM1004="Cloxacillin benzathine",0.43,IF('Data Entry'!AM1004="Oxacillin benzathine",0.69,IF('Data Entry'!AM1004="","","No aplica")))))))</f>
        <v/>
      </c>
    </row>
    <row r="1002" spans="5:8">
      <c r="E1002" s="65" t="str">
        <f>IF('Data Entry'!AB1005="Benethamine benzylpenicillin",0.65,IF('Data Entry'!AB1005="Benzathine benzylpenicillin",0.74,IF('Data Entry'!AB1005="Cefapirin benzathine",0.41,IF('Data Entry'!AB1005="Cefalexin benzathine",0.36,IF('Data Entry'!AB1005="Cloxacillin benzathine",0.43,IF('Data Entry'!AB1005="Oxacillin benzathine",0.69,IF('Data Entry'!AB1005="","","No aplica")))))))</f>
        <v/>
      </c>
      <c r="F1002" s="65" t="str">
        <f>IF('Data Entry'!AG1005="Benethamine benzylpenicillin",0.65,IF('Data Entry'!AG1005="Benzathine benzylpenicillin",0.74,IF('Data Entry'!AG1005="Cefapirin benzathine",0.41,IF('Data Entry'!AG1005="Cefalexin benzathine",0.36,IF('Data Entry'!AG1005="Cloxacillin benzathine",0.43,IF('Data Entry'!AG1005="Oxacillin benzathine",0.69,IF('Data Entry'!AG1005="","","No aplica")))))))</f>
        <v/>
      </c>
      <c r="G1002" s="65" t="str">
        <f>IF('Data Entry'!AJ1005="Benethamine benzylpenicillin",0.65,IF('Data Entry'!AJ1005="Benzathine benzylpenicillin",0.74,IF('Data Entry'!AJ1005="Cefapirin benzathine",0.41,IF('Data Entry'!AJ1005="Cefalexin benzathine",0.36,IF('Data Entry'!AJ1005="Cloxacillin benzathine",0.43,IF('Data Entry'!AJ1005="Oxacillin benzathine",0.69,IF('Data Entry'!AJ1005="","","No aplica")))))))</f>
        <v/>
      </c>
      <c r="H1002" s="65" t="str">
        <f>IF('Data Entry'!AM1005="Benethamine benzylpenicillin",0.65,IF('Data Entry'!AM1005="Benzathine benzylpenicillin",0.74,IF('Data Entry'!AM1005="Cefapirin benzathine",0.41,IF('Data Entry'!AM1005="Cefalexin benzathine",0.36,IF('Data Entry'!AM1005="Cloxacillin benzathine",0.43,IF('Data Entry'!AM1005="Oxacillin benzathine",0.69,IF('Data Entry'!AM1005="","","No aplica")))))))</f>
        <v/>
      </c>
    </row>
    <row r="1003" spans="5:8">
      <c r="E1003" s="65" t="str">
        <f>IF('Data Entry'!AB1006="Benethamine benzylpenicillin",0.65,IF('Data Entry'!AB1006="Benzathine benzylpenicillin",0.74,IF('Data Entry'!AB1006="Cefapirin benzathine",0.41,IF('Data Entry'!AB1006="Cefalexin benzathine",0.36,IF('Data Entry'!AB1006="Cloxacillin benzathine",0.43,IF('Data Entry'!AB1006="Oxacillin benzathine",0.69,IF('Data Entry'!AB1006="","","No aplica")))))))</f>
        <v/>
      </c>
      <c r="F1003" s="65" t="str">
        <f>IF('Data Entry'!AG1006="Benethamine benzylpenicillin",0.65,IF('Data Entry'!AG1006="Benzathine benzylpenicillin",0.74,IF('Data Entry'!AG1006="Cefapirin benzathine",0.41,IF('Data Entry'!AG1006="Cefalexin benzathine",0.36,IF('Data Entry'!AG1006="Cloxacillin benzathine",0.43,IF('Data Entry'!AG1006="Oxacillin benzathine",0.69,IF('Data Entry'!AG1006="","","No aplica")))))))</f>
        <v/>
      </c>
      <c r="G1003" s="65" t="str">
        <f>IF('Data Entry'!AJ1006="Benethamine benzylpenicillin",0.65,IF('Data Entry'!AJ1006="Benzathine benzylpenicillin",0.74,IF('Data Entry'!AJ1006="Cefapirin benzathine",0.41,IF('Data Entry'!AJ1006="Cefalexin benzathine",0.36,IF('Data Entry'!AJ1006="Cloxacillin benzathine",0.43,IF('Data Entry'!AJ1006="Oxacillin benzathine",0.69,IF('Data Entry'!AJ1006="","","No aplica")))))))</f>
        <v/>
      </c>
      <c r="H1003" s="65" t="str">
        <f>IF('Data Entry'!AM1006="Benethamine benzylpenicillin",0.65,IF('Data Entry'!AM1006="Benzathine benzylpenicillin",0.74,IF('Data Entry'!AM1006="Cefapirin benzathine",0.41,IF('Data Entry'!AM1006="Cefalexin benzathine",0.36,IF('Data Entry'!AM1006="Cloxacillin benzathine",0.43,IF('Data Entry'!AM1006="Oxacillin benzathine",0.69,IF('Data Entry'!AM1006="","","No aplica")))))))</f>
        <v/>
      </c>
    </row>
    <row r="1004" spans="5:8">
      <c r="E1004" s="65" t="str">
        <f>IF('Data Entry'!AB1007="Benethamine benzylpenicillin",0.65,IF('Data Entry'!AB1007="Benzathine benzylpenicillin",0.74,IF('Data Entry'!AB1007="Cefapirin benzathine",0.41,IF('Data Entry'!AB1007="Cefalexin benzathine",0.36,IF('Data Entry'!AB1007="Cloxacillin benzathine",0.43,IF('Data Entry'!AB1007="Oxacillin benzathine",0.69,IF('Data Entry'!AB1007="","","No aplica")))))))</f>
        <v/>
      </c>
      <c r="F1004" s="65" t="str">
        <f>IF('Data Entry'!AG1007="Benethamine benzylpenicillin",0.65,IF('Data Entry'!AG1007="Benzathine benzylpenicillin",0.74,IF('Data Entry'!AG1007="Cefapirin benzathine",0.41,IF('Data Entry'!AG1007="Cefalexin benzathine",0.36,IF('Data Entry'!AG1007="Cloxacillin benzathine",0.43,IF('Data Entry'!AG1007="Oxacillin benzathine",0.69,IF('Data Entry'!AG1007="","","No aplica")))))))</f>
        <v/>
      </c>
      <c r="G1004" s="65" t="str">
        <f>IF('Data Entry'!AJ1007="Benethamine benzylpenicillin",0.65,IF('Data Entry'!AJ1007="Benzathine benzylpenicillin",0.74,IF('Data Entry'!AJ1007="Cefapirin benzathine",0.41,IF('Data Entry'!AJ1007="Cefalexin benzathine",0.36,IF('Data Entry'!AJ1007="Cloxacillin benzathine",0.43,IF('Data Entry'!AJ1007="Oxacillin benzathine",0.69,IF('Data Entry'!AJ1007="","","No aplica")))))))</f>
        <v/>
      </c>
      <c r="H1004" s="65" t="str">
        <f>IF('Data Entry'!AM1007="Benethamine benzylpenicillin",0.65,IF('Data Entry'!AM1007="Benzathine benzylpenicillin",0.74,IF('Data Entry'!AM1007="Cefapirin benzathine",0.41,IF('Data Entry'!AM1007="Cefalexin benzathine",0.36,IF('Data Entry'!AM1007="Cloxacillin benzathine",0.43,IF('Data Entry'!AM1007="Oxacillin benzathine",0.69,IF('Data Entry'!AM1007="","","No aplica")))))))</f>
        <v/>
      </c>
    </row>
    <row r="1005" spans="5:8">
      <c r="E1005" s="65" t="str">
        <f>IF('Data Entry'!AB1008="Benethamine benzylpenicillin",0.65,IF('Data Entry'!AB1008="Benzathine benzylpenicillin",0.74,IF('Data Entry'!AB1008="Cefapirin benzathine",0.41,IF('Data Entry'!AB1008="Cefalexin benzathine",0.36,IF('Data Entry'!AB1008="Cloxacillin benzathine",0.43,IF('Data Entry'!AB1008="Oxacillin benzathine",0.69,IF('Data Entry'!AB1008="","","No aplica")))))))</f>
        <v/>
      </c>
      <c r="F1005" s="65" t="str">
        <f>IF('Data Entry'!AG1008="Benethamine benzylpenicillin",0.65,IF('Data Entry'!AG1008="Benzathine benzylpenicillin",0.74,IF('Data Entry'!AG1008="Cefapirin benzathine",0.41,IF('Data Entry'!AG1008="Cefalexin benzathine",0.36,IF('Data Entry'!AG1008="Cloxacillin benzathine",0.43,IF('Data Entry'!AG1008="Oxacillin benzathine",0.69,IF('Data Entry'!AG1008="","","No aplica")))))))</f>
        <v/>
      </c>
      <c r="G1005" s="65" t="str">
        <f>IF('Data Entry'!AJ1008="Benethamine benzylpenicillin",0.65,IF('Data Entry'!AJ1008="Benzathine benzylpenicillin",0.74,IF('Data Entry'!AJ1008="Cefapirin benzathine",0.41,IF('Data Entry'!AJ1008="Cefalexin benzathine",0.36,IF('Data Entry'!AJ1008="Cloxacillin benzathine",0.43,IF('Data Entry'!AJ1008="Oxacillin benzathine",0.69,IF('Data Entry'!AJ1008="","","No aplica")))))))</f>
        <v/>
      </c>
      <c r="H1005" s="65" t="str">
        <f>IF('Data Entry'!AM1008="Benethamine benzylpenicillin",0.65,IF('Data Entry'!AM1008="Benzathine benzylpenicillin",0.74,IF('Data Entry'!AM1008="Cefapirin benzathine",0.41,IF('Data Entry'!AM1008="Cefalexin benzathine",0.36,IF('Data Entry'!AM1008="Cloxacillin benzathine",0.43,IF('Data Entry'!AM1008="Oxacillin benzathine",0.69,IF('Data Entry'!AM1008="","","No aplica")))))))</f>
        <v/>
      </c>
    </row>
    <row r="1006" spans="5:8">
      <c r="E1006" s="65" t="str">
        <f>IF('Data Entry'!AB1009="Benethamine benzylpenicillin",0.65,IF('Data Entry'!AB1009="Benzathine benzylpenicillin",0.74,IF('Data Entry'!AB1009="Cefapirin benzathine",0.41,IF('Data Entry'!AB1009="Cefalexin benzathine",0.36,IF('Data Entry'!AB1009="Cloxacillin benzathine",0.43,IF('Data Entry'!AB1009="Oxacillin benzathine",0.69,IF('Data Entry'!AB1009="","","No aplica")))))))</f>
        <v/>
      </c>
      <c r="F1006" s="65" t="str">
        <f>IF('Data Entry'!AG1009="Benethamine benzylpenicillin",0.65,IF('Data Entry'!AG1009="Benzathine benzylpenicillin",0.74,IF('Data Entry'!AG1009="Cefapirin benzathine",0.41,IF('Data Entry'!AG1009="Cefalexin benzathine",0.36,IF('Data Entry'!AG1009="Cloxacillin benzathine",0.43,IF('Data Entry'!AG1009="Oxacillin benzathine",0.69,IF('Data Entry'!AG1009="","","No aplica")))))))</f>
        <v/>
      </c>
      <c r="G1006" s="65" t="str">
        <f>IF('Data Entry'!AJ1009="Benethamine benzylpenicillin",0.65,IF('Data Entry'!AJ1009="Benzathine benzylpenicillin",0.74,IF('Data Entry'!AJ1009="Cefapirin benzathine",0.41,IF('Data Entry'!AJ1009="Cefalexin benzathine",0.36,IF('Data Entry'!AJ1009="Cloxacillin benzathine",0.43,IF('Data Entry'!AJ1009="Oxacillin benzathine",0.69,IF('Data Entry'!AJ1009="","","No aplica")))))))</f>
        <v/>
      </c>
      <c r="H1006" s="65" t="str">
        <f>IF('Data Entry'!AM1009="Benethamine benzylpenicillin",0.65,IF('Data Entry'!AM1009="Benzathine benzylpenicillin",0.74,IF('Data Entry'!AM1009="Cefapirin benzathine",0.41,IF('Data Entry'!AM1009="Cefalexin benzathine",0.36,IF('Data Entry'!AM1009="Cloxacillin benzathine",0.43,IF('Data Entry'!AM1009="Oxacillin benzathine",0.69,IF('Data Entry'!AM1009="","","No aplica")))))))</f>
        <v/>
      </c>
    </row>
    <row r="1007" spans="5:8">
      <c r="E1007" s="65" t="str">
        <f>IF('Data Entry'!AB1010="Benethamine benzylpenicillin",0.65,IF('Data Entry'!AB1010="Benzathine benzylpenicillin",0.74,IF('Data Entry'!AB1010="Cefapirin benzathine",0.41,IF('Data Entry'!AB1010="Cefalexin benzathine",0.36,IF('Data Entry'!AB1010="Cloxacillin benzathine",0.43,IF('Data Entry'!AB1010="Oxacillin benzathine",0.69,IF('Data Entry'!AB1010="","","No aplica")))))))</f>
        <v/>
      </c>
      <c r="F1007" s="65" t="str">
        <f>IF('Data Entry'!AG1010="Benethamine benzylpenicillin",0.65,IF('Data Entry'!AG1010="Benzathine benzylpenicillin",0.74,IF('Data Entry'!AG1010="Cefapirin benzathine",0.41,IF('Data Entry'!AG1010="Cefalexin benzathine",0.36,IF('Data Entry'!AG1010="Cloxacillin benzathine",0.43,IF('Data Entry'!AG1010="Oxacillin benzathine",0.69,IF('Data Entry'!AG1010="","","No aplica")))))))</f>
        <v/>
      </c>
      <c r="G1007" s="65" t="str">
        <f>IF('Data Entry'!AJ1010="Benethamine benzylpenicillin",0.65,IF('Data Entry'!AJ1010="Benzathine benzylpenicillin",0.74,IF('Data Entry'!AJ1010="Cefapirin benzathine",0.41,IF('Data Entry'!AJ1010="Cefalexin benzathine",0.36,IF('Data Entry'!AJ1010="Cloxacillin benzathine",0.43,IF('Data Entry'!AJ1010="Oxacillin benzathine",0.69,IF('Data Entry'!AJ1010="","","No aplica")))))))</f>
        <v/>
      </c>
      <c r="H1007" s="65" t="str">
        <f>IF('Data Entry'!AM1010="Benethamine benzylpenicillin",0.65,IF('Data Entry'!AM1010="Benzathine benzylpenicillin",0.74,IF('Data Entry'!AM1010="Cefapirin benzathine",0.41,IF('Data Entry'!AM1010="Cefalexin benzathine",0.36,IF('Data Entry'!AM1010="Cloxacillin benzathine",0.43,IF('Data Entry'!AM1010="Oxacillin benzathine",0.69,IF('Data Entry'!AM1010="","","No aplica")))))))</f>
        <v/>
      </c>
    </row>
    <row r="1008" spans="5:8">
      <c r="E1008" s="65" t="str">
        <f>IF('Data Entry'!AB1011="Benethamine benzylpenicillin",0.65,IF('Data Entry'!AB1011="Benzathine benzylpenicillin",0.74,IF('Data Entry'!AB1011="Cefapirin benzathine",0.41,IF('Data Entry'!AB1011="Cefalexin benzathine",0.36,IF('Data Entry'!AB1011="Cloxacillin benzathine",0.43,IF('Data Entry'!AB1011="Oxacillin benzathine",0.69,IF('Data Entry'!AB1011="","","No aplica")))))))</f>
        <v/>
      </c>
      <c r="F1008" s="65" t="str">
        <f>IF('Data Entry'!AG1011="Benethamine benzylpenicillin",0.65,IF('Data Entry'!AG1011="Benzathine benzylpenicillin",0.74,IF('Data Entry'!AG1011="Cefapirin benzathine",0.41,IF('Data Entry'!AG1011="Cefalexin benzathine",0.36,IF('Data Entry'!AG1011="Cloxacillin benzathine",0.43,IF('Data Entry'!AG1011="Oxacillin benzathine",0.69,IF('Data Entry'!AG1011="","","No aplica")))))))</f>
        <v/>
      </c>
      <c r="G1008" s="65" t="str">
        <f>IF('Data Entry'!AJ1011="Benethamine benzylpenicillin",0.65,IF('Data Entry'!AJ1011="Benzathine benzylpenicillin",0.74,IF('Data Entry'!AJ1011="Cefapirin benzathine",0.41,IF('Data Entry'!AJ1011="Cefalexin benzathine",0.36,IF('Data Entry'!AJ1011="Cloxacillin benzathine",0.43,IF('Data Entry'!AJ1011="Oxacillin benzathine",0.69,IF('Data Entry'!AJ1011="","","No aplica")))))))</f>
        <v/>
      </c>
      <c r="H1008" s="65" t="str">
        <f>IF('Data Entry'!AM1011="Benethamine benzylpenicillin",0.65,IF('Data Entry'!AM1011="Benzathine benzylpenicillin",0.74,IF('Data Entry'!AM1011="Cefapirin benzathine",0.41,IF('Data Entry'!AM1011="Cefalexin benzathine",0.36,IF('Data Entry'!AM1011="Cloxacillin benzathine",0.43,IF('Data Entry'!AM1011="Oxacillin benzathine",0.69,IF('Data Entry'!AM1011="","","No aplica")))))))</f>
        <v/>
      </c>
    </row>
    <row r="1009" spans="5:8">
      <c r="E1009" s="65" t="str">
        <f>IF('Data Entry'!AB1012="Benethamine benzylpenicillin",0.65,IF('Data Entry'!AB1012="Benzathine benzylpenicillin",0.74,IF('Data Entry'!AB1012="Cefapirin benzathine",0.41,IF('Data Entry'!AB1012="Cefalexin benzathine",0.36,IF('Data Entry'!AB1012="Cloxacillin benzathine",0.43,IF('Data Entry'!AB1012="Oxacillin benzathine",0.69,IF('Data Entry'!AB1012="","","No aplica")))))))</f>
        <v/>
      </c>
      <c r="F1009" s="65" t="str">
        <f>IF('Data Entry'!AG1012="Benethamine benzylpenicillin",0.65,IF('Data Entry'!AG1012="Benzathine benzylpenicillin",0.74,IF('Data Entry'!AG1012="Cefapirin benzathine",0.41,IF('Data Entry'!AG1012="Cefalexin benzathine",0.36,IF('Data Entry'!AG1012="Cloxacillin benzathine",0.43,IF('Data Entry'!AG1012="Oxacillin benzathine",0.69,IF('Data Entry'!AG1012="","","No aplica")))))))</f>
        <v/>
      </c>
      <c r="G1009" s="65" t="str">
        <f>IF('Data Entry'!AJ1012="Benethamine benzylpenicillin",0.65,IF('Data Entry'!AJ1012="Benzathine benzylpenicillin",0.74,IF('Data Entry'!AJ1012="Cefapirin benzathine",0.41,IF('Data Entry'!AJ1012="Cefalexin benzathine",0.36,IF('Data Entry'!AJ1012="Cloxacillin benzathine",0.43,IF('Data Entry'!AJ1012="Oxacillin benzathine",0.69,IF('Data Entry'!AJ1012="","","No aplica")))))))</f>
        <v/>
      </c>
      <c r="H1009" s="65" t="str">
        <f>IF('Data Entry'!AM1012="Benethamine benzylpenicillin",0.65,IF('Data Entry'!AM1012="Benzathine benzylpenicillin",0.74,IF('Data Entry'!AM1012="Cefapirin benzathine",0.41,IF('Data Entry'!AM1012="Cefalexin benzathine",0.36,IF('Data Entry'!AM1012="Cloxacillin benzathine",0.43,IF('Data Entry'!AM1012="Oxacillin benzathine",0.69,IF('Data Entry'!AM1012="","","No aplica")))))))</f>
        <v/>
      </c>
    </row>
    <row r="1010" spans="5:8">
      <c r="E1010" s="65" t="str">
        <f>IF('Data Entry'!AB1013="Benethamine benzylpenicillin",0.65,IF('Data Entry'!AB1013="Benzathine benzylpenicillin",0.74,IF('Data Entry'!AB1013="Cefapirin benzathine",0.41,IF('Data Entry'!AB1013="Cefalexin benzathine",0.36,IF('Data Entry'!AB1013="Cloxacillin benzathine",0.43,IF('Data Entry'!AB1013="Oxacillin benzathine",0.69,IF('Data Entry'!AB1013="","","No aplica")))))))</f>
        <v/>
      </c>
      <c r="F1010" s="65" t="str">
        <f>IF('Data Entry'!AG1013="Benethamine benzylpenicillin",0.65,IF('Data Entry'!AG1013="Benzathine benzylpenicillin",0.74,IF('Data Entry'!AG1013="Cefapirin benzathine",0.41,IF('Data Entry'!AG1013="Cefalexin benzathine",0.36,IF('Data Entry'!AG1013="Cloxacillin benzathine",0.43,IF('Data Entry'!AG1013="Oxacillin benzathine",0.69,IF('Data Entry'!AG1013="","","No aplica")))))))</f>
        <v/>
      </c>
      <c r="G1010" s="65" t="str">
        <f>IF('Data Entry'!AJ1013="Benethamine benzylpenicillin",0.65,IF('Data Entry'!AJ1013="Benzathine benzylpenicillin",0.74,IF('Data Entry'!AJ1013="Cefapirin benzathine",0.41,IF('Data Entry'!AJ1013="Cefalexin benzathine",0.36,IF('Data Entry'!AJ1013="Cloxacillin benzathine",0.43,IF('Data Entry'!AJ1013="Oxacillin benzathine",0.69,IF('Data Entry'!AJ1013="","","No aplica")))))))</f>
        <v/>
      </c>
      <c r="H1010" s="65" t="str">
        <f>IF('Data Entry'!AM1013="Benethamine benzylpenicillin",0.65,IF('Data Entry'!AM1013="Benzathine benzylpenicillin",0.74,IF('Data Entry'!AM1013="Cefapirin benzathine",0.41,IF('Data Entry'!AM1013="Cefalexin benzathine",0.36,IF('Data Entry'!AM1013="Cloxacillin benzathine",0.43,IF('Data Entry'!AM1013="Oxacillin benzathine",0.69,IF('Data Entry'!AM1013="","","No aplica")))))))</f>
        <v/>
      </c>
    </row>
    <row r="1011" spans="5:8">
      <c r="E1011" s="65" t="str">
        <f>IF('Data Entry'!AB1014="Benethamine benzylpenicillin",0.65,IF('Data Entry'!AB1014="Benzathine benzylpenicillin",0.74,IF('Data Entry'!AB1014="Cefapirin benzathine",0.41,IF('Data Entry'!AB1014="Cefalexin benzathine",0.36,IF('Data Entry'!AB1014="Cloxacillin benzathine",0.43,IF('Data Entry'!AB1014="Oxacillin benzathine",0.69,IF('Data Entry'!AB1014="","","No aplica")))))))</f>
        <v/>
      </c>
      <c r="F1011" s="65" t="str">
        <f>IF('Data Entry'!AG1014="Benethamine benzylpenicillin",0.65,IF('Data Entry'!AG1014="Benzathine benzylpenicillin",0.74,IF('Data Entry'!AG1014="Cefapirin benzathine",0.41,IF('Data Entry'!AG1014="Cefalexin benzathine",0.36,IF('Data Entry'!AG1014="Cloxacillin benzathine",0.43,IF('Data Entry'!AG1014="Oxacillin benzathine",0.69,IF('Data Entry'!AG1014="","","No aplica")))))))</f>
        <v/>
      </c>
      <c r="G1011" s="65" t="str">
        <f>IF('Data Entry'!AJ1014="Benethamine benzylpenicillin",0.65,IF('Data Entry'!AJ1014="Benzathine benzylpenicillin",0.74,IF('Data Entry'!AJ1014="Cefapirin benzathine",0.41,IF('Data Entry'!AJ1014="Cefalexin benzathine",0.36,IF('Data Entry'!AJ1014="Cloxacillin benzathine",0.43,IF('Data Entry'!AJ1014="Oxacillin benzathine",0.69,IF('Data Entry'!AJ1014="","","No aplica")))))))</f>
        <v/>
      </c>
      <c r="H1011" s="65" t="str">
        <f>IF('Data Entry'!AM1014="Benethamine benzylpenicillin",0.65,IF('Data Entry'!AM1014="Benzathine benzylpenicillin",0.74,IF('Data Entry'!AM1014="Cefapirin benzathine",0.41,IF('Data Entry'!AM1014="Cefalexin benzathine",0.36,IF('Data Entry'!AM1014="Cloxacillin benzathine",0.43,IF('Data Entry'!AM1014="Oxacillin benzathine",0.69,IF('Data Entry'!AM1014="","","No aplica")))))))</f>
        <v/>
      </c>
    </row>
    <row r="1012" spans="5:8">
      <c r="E1012" s="65" t="str">
        <f>IF('Data Entry'!AB1015="Benethamine benzylpenicillin",0.65,IF('Data Entry'!AB1015="Benzathine benzylpenicillin",0.74,IF('Data Entry'!AB1015="Cefapirin benzathine",0.41,IF('Data Entry'!AB1015="Cefalexin benzathine",0.36,IF('Data Entry'!AB1015="Cloxacillin benzathine",0.43,IF('Data Entry'!AB1015="Oxacillin benzathine",0.69,IF('Data Entry'!AB1015="","","No aplica")))))))</f>
        <v/>
      </c>
      <c r="F1012" s="65" t="str">
        <f>IF('Data Entry'!AG1015="Benethamine benzylpenicillin",0.65,IF('Data Entry'!AG1015="Benzathine benzylpenicillin",0.74,IF('Data Entry'!AG1015="Cefapirin benzathine",0.41,IF('Data Entry'!AG1015="Cefalexin benzathine",0.36,IF('Data Entry'!AG1015="Cloxacillin benzathine",0.43,IF('Data Entry'!AG1015="Oxacillin benzathine",0.69,IF('Data Entry'!AG1015="","","No aplica")))))))</f>
        <v/>
      </c>
      <c r="G1012" s="65" t="str">
        <f>IF('Data Entry'!AJ1015="Benethamine benzylpenicillin",0.65,IF('Data Entry'!AJ1015="Benzathine benzylpenicillin",0.74,IF('Data Entry'!AJ1015="Cefapirin benzathine",0.41,IF('Data Entry'!AJ1015="Cefalexin benzathine",0.36,IF('Data Entry'!AJ1015="Cloxacillin benzathine",0.43,IF('Data Entry'!AJ1015="Oxacillin benzathine",0.69,IF('Data Entry'!AJ1015="","","No aplica")))))))</f>
        <v/>
      </c>
      <c r="H1012" s="65" t="str">
        <f>IF('Data Entry'!AM1015="Benethamine benzylpenicillin",0.65,IF('Data Entry'!AM1015="Benzathine benzylpenicillin",0.74,IF('Data Entry'!AM1015="Cefapirin benzathine",0.41,IF('Data Entry'!AM1015="Cefalexin benzathine",0.36,IF('Data Entry'!AM1015="Cloxacillin benzathine",0.43,IF('Data Entry'!AM1015="Oxacillin benzathine",0.69,IF('Data Entry'!AM1015="","","No aplica")))))))</f>
        <v/>
      </c>
    </row>
    <row r="1013" spans="5:8">
      <c r="E1013" s="65" t="str">
        <f>IF('Data Entry'!AB1016="Benethamine benzylpenicillin",0.65,IF('Data Entry'!AB1016="Benzathine benzylpenicillin",0.74,IF('Data Entry'!AB1016="Cefapirin benzathine",0.41,IF('Data Entry'!AB1016="Cefalexin benzathine",0.36,IF('Data Entry'!AB1016="Cloxacillin benzathine",0.43,IF('Data Entry'!AB1016="Oxacillin benzathine",0.69,IF('Data Entry'!AB1016="","","No aplica")))))))</f>
        <v/>
      </c>
      <c r="F1013" s="65" t="str">
        <f>IF('Data Entry'!AG1016="Benethamine benzylpenicillin",0.65,IF('Data Entry'!AG1016="Benzathine benzylpenicillin",0.74,IF('Data Entry'!AG1016="Cefapirin benzathine",0.41,IF('Data Entry'!AG1016="Cefalexin benzathine",0.36,IF('Data Entry'!AG1016="Cloxacillin benzathine",0.43,IF('Data Entry'!AG1016="Oxacillin benzathine",0.69,IF('Data Entry'!AG1016="","","No aplica")))))))</f>
        <v/>
      </c>
      <c r="G1013" s="65" t="str">
        <f>IF('Data Entry'!AJ1016="Benethamine benzylpenicillin",0.65,IF('Data Entry'!AJ1016="Benzathine benzylpenicillin",0.74,IF('Data Entry'!AJ1016="Cefapirin benzathine",0.41,IF('Data Entry'!AJ1016="Cefalexin benzathine",0.36,IF('Data Entry'!AJ1016="Cloxacillin benzathine",0.43,IF('Data Entry'!AJ1016="Oxacillin benzathine",0.69,IF('Data Entry'!AJ1016="","","No aplica")))))))</f>
        <v/>
      </c>
      <c r="H1013" s="65" t="str">
        <f>IF('Data Entry'!AM1016="Benethamine benzylpenicillin",0.65,IF('Data Entry'!AM1016="Benzathine benzylpenicillin",0.74,IF('Data Entry'!AM1016="Cefapirin benzathine",0.41,IF('Data Entry'!AM1016="Cefalexin benzathine",0.36,IF('Data Entry'!AM1016="Cloxacillin benzathine",0.43,IF('Data Entry'!AM1016="Oxacillin benzathine",0.69,IF('Data Entry'!AM1016="","","No aplica")))))))</f>
        <v/>
      </c>
    </row>
    <row r="1014" spans="5:8">
      <c r="E1014" s="65" t="str">
        <f>IF('Data Entry'!AB1017="Benethamine benzylpenicillin",0.65,IF('Data Entry'!AB1017="Benzathine benzylpenicillin",0.74,IF('Data Entry'!AB1017="Cefapirin benzathine",0.41,IF('Data Entry'!AB1017="Cefalexin benzathine",0.36,IF('Data Entry'!AB1017="Cloxacillin benzathine",0.43,IF('Data Entry'!AB1017="Oxacillin benzathine",0.69,IF('Data Entry'!AB1017="","","No aplica")))))))</f>
        <v/>
      </c>
      <c r="F1014" s="65" t="str">
        <f>IF('Data Entry'!AG1017="Benethamine benzylpenicillin",0.65,IF('Data Entry'!AG1017="Benzathine benzylpenicillin",0.74,IF('Data Entry'!AG1017="Cefapirin benzathine",0.41,IF('Data Entry'!AG1017="Cefalexin benzathine",0.36,IF('Data Entry'!AG1017="Cloxacillin benzathine",0.43,IF('Data Entry'!AG1017="Oxacillin benzathine",0.69,IF('Data Entry'!AG1017="","","No aplica")))))))</f>
        <v/>
      </c>
      <c r="G1014" s="65" t="str">
        <f>IF('Data Entry'!AJ1017="Benethamine benzylpenicillin",0.65,IF('Data Entry'!AJ1017="Benzathine benzylpenicillin",0.74,IF('Data Entry'!AJ1017="Cefapirin benzathine",0.41,IF('Data Entry'!AJ1017="Cefalexin benzathine",0.36,IF('Data Entry'!AJ1017="Cloxacillin benzathine",0.43,IF('Data Entry'!AJ1017="Oxacillin benzathine",0.69,IF('Data Entry'!AJ1017="","","No aplica")))))))</f>
        <v/>
      </c>
      <c r="H1014" s="65" t="str">
        <f>IF('Data Entry'!AM1017="Benethamine benzylpenicillin",0.65,IF('Data Entry'!AM1017="Benzathine benzylpenicillin",0.74,IF('Data Entry'!AM1017="Cefapirin benzathine",0.41,IF('Data Entry'!AM1017="Cefalexin benzathine",0.36,IF('Data Entry'!AM1017="Cloxacillin benzathine",0.43,IF('Data Entry'!AM1017="Oxacillin benzathine",0.69,IF('Data Entry'!AM1017="","","No aplica")))))))</f>
        <v/>
      </c>
    </row>
    <row r="1015" spans="5:8">
      <c r="E1015" s="65" t="str">
        <f>IF('Data Entry'!AB1018="Benethamine benzylpenicillin",0.65,IF('Data Entry'!AB1018="Benzathine benzylpenicillin",0.74,IF('Data Entry'!AB1018="Cefapirin benzathine",0.41,IF('Data Entry'!AB1018="Cefalexin benzathine",0.36,IF('Data Entry'!AB1018="Cloxacillin benzathine",0.43,IF('Data Entry'!AB1018="Oxacillin benzathine",0.69,IF('Data Entry'!AB1018="","","No aplica")))))))</f>
        <v/>
      </c>
      <c r="F1015" s="65" t="str">
        <f>IF('Data Entry'!AG1018="Benethamine benzylpenicillin",0.65,IF('Data Entry'!AG1018="Benzathine benzylpenicillin",0.74,IF('Data Entry'!AG1018="Cefapirin benzathine",0.41,IF('Data Entry'!AG1018="Cefalexin benzathine",0.36,IF('Data Entry'!AG1018="Cloxacillin benzathine",0.43,IF('Data Entry'!AG1018="Oxacillin benzathine",0.69,IF('Data Entry'!AG1018="","","No aplica")))))))</f>
        <v/>
      </c>
      <c r="G1015" s="65" t="str">
        <f>IF('Data Entry'!AJ1018="Benethamine benzylpenicillin",0.65,IF('Data Entry'!AJ1018="Benzathine benzylpenicillin",0.74,IF('Data Entry'!AJ1018="Cefapirin benzathine",0.41,IF('Data Entry'!AJ1018="Cefalexin benzathine",0.36,IF('Data Entry'!AJ1018="Cloxacillin benzathine",0.43,IF('Data Entry'!AJ1018="Oxacillin benzathine",0.69,IF('Data Entry'!AJ1018="","","No aplica")))))))</f>
        <v/>
      </c>
      <c r="H1015" s="65" t="str">
        <f>IF('Data Entry'!AM1018="Benethamine benzylpenicillin",0.65,IF('Data Entry'!AM1018="Benzathine benzylpenicillin",0.74,IF('Data Entry'!AM1018="Cefapirin benzathine",0.41,IF('Data Entry'!AM1018="Cefalexin benzathine",0.36,IF('Data Entry'!AM1018="Cloxacillin benzathine",0.43,IF('Data Entry'!AM1018="Oxacillin benzathine",0.69,IF('Data Entry'!AM1018="","","No aplica")))))))</f>
        <v/>
      </c>
    </row>
    <row r="1016" spans="5:8">
      <c r="E1016" s="65" t="str">
        <f>IF('Data Entry'!AB1019="Benethamine benzylpenicillin",0.65,IF('Data Entry'!AB1019="Benzathine benzylpenicillin",0.74,IF('Data Entry'!AB1019="Cefapirin benzathine",0.41,IF('Data Entry'!AB1019="Cefalexin benzathine",0.36,IF('Data Entry'!AB1019="Cloxacillin benzathine",0.43,IF('Data Entry'!AB1019="Oxacillin benzathine",0.69,IF('Data Entry'!AB1019="","","No aplica")))))))</f>
        <v/>
      </c>
      <c r="F1016" s="65" t="str">
        <f>IF('Data Entry'!AG1019="Benethamine benzylpenicillin",0.65,IF('Data Entry'!AG1019="Benzathine benzylpenicillin",0.74,IF('Data Entry'!AG1019="Cefapirin benzathine",0.41,IF('Data Entry'!AG1019="Cefalexin benzathine",0.36,IF('Data Entry'!AG1019="Cloxacillin benzathine",0.43,IF('Data Entry'!AG1019="Oxacillin benzathine",0.69,IF('Data Entry'!AG1019="","","No aplica")))))))</f>
        <v/>
      </c>
      <c r="G1016" s="65" t="str">
        <f>IF('Data Entry'!AJ1019="Benethamine benzylpenicillin",0.65,IF('Data Entry'!AJ1019="Benzathine benzylpenicillin",0.74,IF('Data Entry'!AJ1019="Cefapirin benzathine",0.41,IF('Data Entry'!AJ1019="Cefalexin benzathine",0.36,IF('Data Entry'!AJ1019="Cloxacillin benzathine",0.43,IF('Data Entry'!AJ1019="Oxacillin benzathine",0.69,IF('Data Entry'!AJ1019="","","No aplica")))))))</f>
        <v/>
      </c>
      <c r="H1016" s="65" t="str">
        <f>IF('Data Entry'!AM1019="Benethamine benzylpenicillin",0.65,IF('Data Entry'!AM1019="Benzathine benzylpenicillin",0.74,IF('Data Entry'!AM1019="Cefapirin benzathine",0.41,IF('Data Entry'!AM1019="Cefalexin benzathine",0.36,IF('Data Entry'!AM1019="Cloxacillin benzathine",0.43,IF('Data Entry'!AM1019="Oxacillin benzathine",0.69,IF('Data Entry'!AM1019="","","No aplica")))))))</f>
        <v/>
      </c>
    </row>
    <row r="1017" spans="5:8">
      <c r="E1017" s="65" t="str">
        <f>IF('Data Entry'!AB1020="Benethamine benzylpenicillin",0.65,IF('Data Entry'!AB1020="Benzathine benzylpenicillin",0.74,IF('Data Entry'!AB1020="Cefapirin benzathine",0.41,IF('Data Entry'!AB1020="Cefalexin benzathine",0.36,IF('Data Entry'!AB1020="Cloxacillin benzathine",0.43,IF('Data Entry'!AB1020="Oxacillin benzathine",0.69,IF('Data Entry'!AB1020="","","No aplica")))))))</f>
        <v/>
      </c>
      <c r="F1017" s="65" t="str">
        <f>IF('Data Entry'!AG1020="Benethamine benzylpenicillin",0.65,IF('Data Entry'!AG1020="Benzathine benzylpenicillin",0.74,IF('Data Entry'!AG1020="Cefapirin benzathine",0.41,IF('Data Entry'!AG1020="Cefalexin benzathine",0.36,IF('Data Entry'!AG1020="Cloxacillin benzathine",0.43,IF('Data Entry'!AG1020="Oxacillin benzathine",0.69,IF('Data Entry'!AG1020="","","No aplica")))))))</f>
        <v/>
      </c>
      <c r="G1017" s="65" t="str">
        <f>IF('Data Entry'!AJ1020="Benethamine benzylpenicillin",0.65,IF('Data Entry'!AJ1020="Benzathine benzylpenicillin",0.74,IF('Data Entry'!AJ1020="Cefapirin benzathine",0.41,IF('Data Entry'!AJ1020="Cefalexin benzathine",0.36,IF('Data Entry'!AJ1020="Cloxacillin benzathine",0.43,IF('Data Entry'!AJ1020="Oxacillin benzathine",0.69,IF('Data Entry'!AJ1020="","","No aplica")))))))</f>
        <v/>
      </c>
      <c r="H1017" s="65" t="str">
        <f>IF('Data Entry'!AM1020="Benethamine benzylpenicillin",0.65,IF('Data Entry'!AM1020="Benzathine benzylpenicillin",0.74,IF('Data Entry'!AM1020="Cefapirin benzathine",0.41,IF('Data Entry'!AM1020="Cefalexin benzathine",0.36,IF('Data Entry'!AM1020="Cloxacillin benzathine",0.43,IF('Data Entry'!AM1020="Oxacillin benzathine",0.69,IF('Data Entry'!AM1020="","","No aplica")))))))</f>
        <v/>
      </c>
    </row>
    <row r="1018" spans="5:8">
      <c r="E1018" s="65" t="str">
        <f>IF('Data Entry'!AB1021="Benethamine benzylpenicillin",0.65,IF('Data Entry'!AB1021="Benzathine benzylpenicillin",0.74,IF('Data Entry'!AB1021="Cefapirin benzathine",0.41,IF('Data Entry'!AB1021="Cefalexin benzathine",0.36,IF('Data Entry'!AB1021="Cloxacillin benzathine",0.43,IF('Data Entry'!AB1021="Oxacillin benzathine",0.69,IF('Data Entry'!AB1021="","","No aplica")))))))</f>
        <v/>
      </c>
      <c r="F1018" s="65" t="str">
        <f>IF('Data Entry'!AG1021="Benethamine benzylpenicillin",0.65,IF('Data Entry'!AG1021="Benzathine benzylpenicillin",0.74,IF('Data Entry'!AG1021="Cefapirin benzathine",0.41,IF('Data Entry'!AG1021="Cefalexin benzathine",0.36,IF('Data Entry'!AG1021="Cloxacillin benzathine",0.43,IF('Data Entry'!AG1021="Oxacillin benzathine",0.69,IF('Data Entry'!AG1021="","","No aplica")))))))</f>
        <v/>
      </c>
      <c r="G1018" s="65" t="str">
        <f>IF('Data Entry'!AJ1021="Benethamine benzylpenicillin",0.65,IF('Data Entry'!AJ1021="Benzathine benzylpenicillin",0.74,IF('Data Entry'!AJ1021="Cefapirin benzathine",0.41,IF('Data Entry'!AJ1021="Cefalexin benzathine",0.36,IF('Data Entry'!AJ1021="Cloxacillin benzathine",0.43,IF('Data Entry'!AJ1021="Oxacillin benzathine",0.69,IF('Data Entry'!AJ1021="","","No aplica")))))))</f>
        <v/>
      </c>
      <c r="H1018" s="65" t="str">
        <f>IF('Data Entry'!AM1021="Benethamine benzylpenicillin",0.65,IF('Data Entry'!AM1021="Benzathine benzylpenicillin",0.74,IF('Data Entry'!AM1021="Cefapirin benzathine",0.41,IF('Data Entry'!AM1021="Cefalexin benzathine",0.36,IF('Data Entry'!AM1021="Cloxacillin benzathine",0.43,IF('Data Entry'!AM1021="Oxacillin benzathine",0.69,IF('Data Entry'!AM1021="","","No aplica")))))))</f>
        <v/>
      </c>
    </row>
    <row r="1019" spans="5:8">
      <c r="E1019" s="65" t="str">
        <f>IF('Data Entry'!AB1022="Benethamine benzylpenicillin",0.65,IF('Data Entry'!AB1022="Benzathine benzylpenicillin",0.74,IF('Data Entry'!AB1022="Cefapirin benzathine",0.41,IF('Data Entry'!AB1022="Cefalexin benzathine",0.36,IF('Data Entry'!AB1022="Cloxacillin benzathine",0.43,IF('Data Entry'!AB1022="Oxacillin benzathine",0.69,IF('Data Entry'!AB1022="","","No aplica")))))))</f>
        <v/>
      </c>
      <c r="F1019" s="65" t="str">
        <f>IF('Data Entry'!AG1022="Benethamine benzylpenicillin",0.65,IF('Data Entry'!AG1022="Benzathine benzylpenicillin",0.74,IF('Data Entry'!AG1022="Cefapirin benzathine",0.41,IF('Data Entry'!AG1022="Cefalexin benzathine",0.36,IF('Data Entry'!AG1022="Cloxacillin benzathine",0.43,IF('Data Entry'!AG1022="Oxacillin benzathine",0.69,IF('Data Entry'!AG1022="","","No aplica")))))))</f>
        <v/>
      </c>
      <c r="G1019" s="65" t="str">
        <f>IF('Data Entry'!AJ1022="Benethamine benzylpenicillin",0.65,IF('Data Entry'!AJ1022="Benzathine benzylpenicillin",0.74,IF('Data Entry'!AJ1022="Cefapirin benzathine",0.41,IF('Data Entry'!AJ1022="Cefalexin benzathine",0.36,IF('Data Entry'!AJ1022="Cloxacillin benzathine",0.43,IF('Data Entry'!AJ1022="Oxacillin benzathine",0.69,IF('Data Entry'!AJ1022="","","No aplica")))))))</f>
        <v/>
      </c>
      <c r="H1019" s="65" t="str">
        <f>IF('Data Entry'!AM1022="Benethamine benzylpenicillin",0.65,IF('Data Entry'!AM1022="Benzathine benzylpenicillin",0.74,IF('Data Entry'!AM1022="Cefapirin benzathine",0.41,IF('Data Entry'!AM1022="Cefalexin benzathine",0.36,IF('Data Entry'!AM1022="Cloxacillin benzathine",0.43,IF('Data Entry'!AM1022="Oxacillin benzathine",0.69,IF('Data Entry'!AM1022="","","No aplica")))))))</f>
        <v/>
      </c>
    </row>
    <row r="1020" spans="5:8">
      <c r="E1020" s="65" t="str">
        <f>IF('Data Entry'!AB1023="Benethamine benzylpenicillin",0.65,IF('Data Entry'!AB1023="Benzathine benzylpenicillin",0.74,IF('Data Entry'!AB1023="Cefapirin benzathine",0.41,IF('Data Entry'!AB1023="Cefalexin benzathine",0.36,IF('Data Entry'!AB1023="Cloxacillin benzathine",0.43,IF('Data Entry'!AB1023="Oxacillin benzathine",0.69,IF('Data Entry'!AB1023="","","No aplica")))))))</f>
        <v/>
      </c>
      <c r="F1020" s="65" t="str">
        <f>IF('Data Entry'!AG1023="Benethamine benzylpenicillin",0.65,IF('Data Entry'!AG1023="Benzathine benzylpenicillin",0.74,IF('Data Entry'!AG1023="Cefapirin benzathine",0.41,IF('Data Entry'!AG1023="Cefalexin benzathine",0.36,IF('Data Entry'!AG1023="Cloxacillin benzathine",0.43,IF('Data Entry'!AG1023="Oxacillin benzathine",0.69,IF('Data Entry'!AG1023="","","No aplica")))))))</f>
        <v/>
      </c>
      <c r="G1020" s="65" t="str">
        <f>IF('Data Entry'!AJ1023="Benethamine benzylpenicillin",0.65,IF('Data Entry'!AJ1023="Benzathine benzylpenicillin",0.74,IF('Data Entry'!AJ1023="Cefapirin benzathine",0.41,IF('Data Entry'!AJ1023="Cefalexin benzathine",0.36,IF('Data Entry'!AJ1023="Cloxacillin benzathine",0.43,IF('Data Entry'!AJ1023="Oxacillin benzathine",0.69,IF('Data Entry'!AJ1023="","","No aplica")))))))</f>
        <v/>
      </c>
      <c r="H1020" s="65" t="str">
        <f>IF('Data Entry'!AM1023="Benethamine benzylpenicillin",0.65,IF('Data Entry'!AM1023="Benzathine benzylpenicillin",0.74,IF('Data Entry'!AM1023="Cefapirin benzathine",0.41,IF('Data Entry'!AM1023="Cefalexin benzathine",0.36,IF('Data Entry'!AM1023="Cloxacillin benzathine",0.43,IF('Data Entry'!AM1023="Oxacillin benzathine",0.69,IF('Data Entry'!AM1023="","","No aplica")))))))</f>
        <v/>
      </c>
    </row>
    <row r="1021" spans="5:8">
      <c r="E1021" s="65" t="str">
        <f>IF('Data Entry'!AB1024="Benethamine benzylpenicillin",0.65,IF('Data Entry'!AB1024="Benzathine benzylpenicillin",0.74,IF('Data Entry'!AB1024="Cefapirin benzathine",0.41,IF('Data Entry'!AB1024="Cefalexin benzathine",0.36,IF('Data Entry'!AB1024="Cloxacillin benzathine",0.43,IF('Data Entry'!AB1024="Oxacillin benzathine",0.69,IF('Data Entry'!AB1024="","","No aplica")))))))</f>
        <v/>
      </c>
      <c r="F1021" s="65" t="str">
        <f>IF('Data Entry'!AG1024="Benethamine benzylpenicillin",0.65,IF('Data Entry'!AG1024="Benzathine benzylpenicillin",0.74,IF('Data Entry'!AG1024="Cefapirin benzathine",0.41,IF('Data Entry'!AG1024="Cefalexin benzathine",0.36,IF('Data Entry'!AG1024="Cloxacillin benzathine",0.43,IF('Data Entry'!AG1024="Oxacillin benzathine",0.69,IF('Data Entry'!AG1024="","","No aplica")))))))</f>
        <v/>
      </c>
      <c r="G1021" s="65" t="str">
        <f>IF('Data Entry'!AJ1024="Benethamine benzylpenicillin",0.65,IF('Data Entry'!AJ1024="Benzathine benzylpenicillin",0.74,IF('Data Entry'!AJ1024="Cefapirin benzathine",0.41,IF('Data Entry'!AJ1024="Cefalexin benzathine",0.36,IF('Data Entry'!AJ1024="Cloxacillin benzathine",0.43,IF('Data Entry'!AJ1024="Oxacillin benzathine",0.69,IF('Data Entry'!AJ1024="","","No aplica")))))))</f>
        <v/>
      </c>
      <c r="H1021" s="65" t="str">
        <f>IF('Data Entry'!AM1024="Benethamine benzylpenicillin",0.65,IF('Data Entry'!AM1024="Benzathine benzylpenicillin",0.74,IF('Data Entry'!AM1024="Cefapirin benzathine",0.41,IF('Data Entry'!AM1024="Cefalexin benzathine",0.36,IF('Data Entry'!AM1024="Cloxacillin benzathine",0.43,IF('Data Entry'!AM1024="Oxacillin benzathine",0.69,IF('Data Entry'!AM1024="","","No aplica")))))))</f>
        <v/>
      </c>
    </row>
    <row r="1022" spans="5:8">
      <c r="E1022" s="65" t="str">
        <f>IF('Data Entry'!AB1025="Benethamine benzylpenicillin",0.65,IF('Data Entry'!AB1025="Benzathine benzylpenicillin",0.74,IF('Data Entry'!AB1025="Cefapirin benzathine",0.41,IF('Data Entry'!AB1025="Cefalexin benzathine",0.36,IF('Data Entry'!AB1025="Cloxacillin benzathine",0.43,IF('Data Entry'!AB1025="Oxacillin benzathine",0.69,IF('Data Entry'!AB1025="","","No aplica")))))))</f>
        <v/>
      </c>
      <c r="F1022" s="65" t="str">
        <f>IF('Data Entry'!AG1025="Benethamine benzylpenicillin",0.65,IF('Data Entry'!AG1025="Benzathine benzylpenicillin",0.74,IF('Data Entry'!AG1025="Cefapirin benzathine",0.41,IF('Data Entry'!AG1025="Cefalexin benzathine",0.36,IF('Data Entry'!AG1025="Cloxacillin benzathine",0.43,IF('Data Entry'!AG1025="Oxacillin benzathine",0.69,IF('Data Entry'!AG1025="","","No aplica")))))))</f>
        <v/>
      </c>
      <c r="G1022" s="65" t="str">
        <f>IF('Data Entry'!AJ1025="Benethamine benzylpenicillin",0.65,IF('Data Entry'!AJ1025="Benzathine benzylpenicillin",0.74,IF('Data Entry'!AJ1025="Cefapirin benzathine",0.41,IF('Data Entry'!AJ1025="Cefalexin benzathine",0.36,IF('Data Entry'!AJ1025="Cloxacillin benzathine",0.43,IF('Data Entry'!AJ1025="Oxacillin benzathine",0.69,IF('Data Entry'!AJ1025="","","No aplica")))))))</f>
        <v/>
      </c>
      <c r="H1022" s="65" t="str">
        <f>IF('Data Entry'!AM1025="Benethamine benzylpenicillin",0.65,IF('Data Entry'!AM1025="Benzathine benzylpenicillin",0.74,IF('Data Entry'!AM1025="Cefapirin benzathine",0.41,IF('Data Entry'!AM1025="Cefalexin benzathine",0.36,IF('Data Entry'!AM1025="Cloxacillin benzathine",0.43,IF('Data Entry'!AM1025="Oxacillin benzathine",0.69,IF('Data Entry'!AM1025="","","No aplica")))))))</f>
        <v/>
      </c>
    </row>
    <row r="1023" spans="5:8">
      <c r="E1023" s="65" t="str">
        <f>IF('Data Entry'!AB1026="Benethamine benzylpenicillin",0.65,IF('Data Entry'!AB1026="Benzathine benzylpenicillin",0.74,IF('Data Entry'!AB1026="Cefapirin benzathine",0.41,IF('Data Entry'!AB1026="Cefalexin benzathine",0.36,IF('Data Entry'!AB1026="Cloxacillin benzathine",0.43,IF('Data Entry'!AB1026="Oxacillin benzathine",0.69,IF('Data Entry'!AB1026="","","No aplica")))))))</f>
        <v/>
      </c>
      <c r="F1023" s="65" t="str">
        <f>IF('Data Entry'!AG1026="Benethamine benzylpenicillin",0.65,IF('Data Entry'!AG1026="Benzathine benzylpenicillin",0.74,IF('Data Entry'!AG1026="Cefapirin benzathine",0.41,IF('Data Entry'!AG1026="Cefalexin benzathine",0.36,IF('Data Entry'!AG1026="Cloxacillin benzathine",0.43,IF('Data Entry'!AG1026="Oxacillin benzathine",0.69,IF('Data Entry'!AG1026="","","No aplica")))))))</f>
        <v/>
      </c>
      <c r="G1023" s="65" t="str">
        <f>IF('Data Entry'!AJ1026="Benethamine benzylpenicillin",0.65,IF('Data Entry'!AJ1026="Benzathine benzylpenicillin",0.74,IF('Data Entry'!AJ1026="Cefapirin benzathine",0.41,IF('Data Entry'!AJ1026="Cefalexin benzathine",0.36,IF('Data Entry'!AJ1026="Cloxacillin benzathine",0.43,IF('Data Entry'!AJ1026="Oxacillin benzathine",0.69,IF('Data Entry'!AJ1026="","","No aplica")))))))</f>
        <v/>
      </c>
      <c r="H1023" s="65" t="str">
        <f>IF('Data Entry'!AM1026="Benethamine benzylpenicillin",0.65,IF('Data Entry'!AM1026="Benzathine benzylpenicillin",0.74,IF('Data Entry'!AM1026="Cefapirin benzathine",0.41,IF('Data Entry'!AM1026="Cefalexin benzathine",0.36,IF('Data Entry'!AM1026="Cloxacillin benzathine",0.43,IF('Data Entry'!AM1026="Oxacillin benzathine",0.69,IF('Data Entry'!AM1026="","","No aplica")))))))</f>
        <v/>
      </c>
    </row>
    <row r="1024" spans="5:8">
      <c r="E1024" s="65" t="str">
        <f>IF('Data Entry'!AB1027="Benethamine benzylpenicillin",0.65,IF('Data Entry'!AB1027="Benzathine benzylpenicillin",0.74,IF('Data Entry'!AB1027="Cefapirin benzathine",0.41,IF('Data Entry'!AB1027="Cefalexin benzathine",0.36,IF('Data Entry'!AB1027="Cloxacillin benzathine",0.43,IF('Data Entry'!AB1027="Oxacillin benzathine",0.69,IF('Data Entry'!AB1027="","","No aplica")))))))</f>
        <v/>
      </c>
      <c r="F1024" s="65" t="str">
        <f>IF('Data Entry'!AG1027="Benethamine benzylpenicillin",0.65,IF('Data Entry'!AG1027="Benzathine benzylpenicillin",0.74,IF('Data Entry'!AG1027="Cefapirin benzathine",0.41,IF('Data Entry'!AG1027="Cefalexin benzathine",0.36,IF('Data Entry'!AG1027="Cloxacillin benzathine",0.43,IF('Data Entry'!AG1027="Oxacillin benzathine",0.69,IF('Data Entry'!AG1027="","","No aplica")))))))</f>
        <v/>
      </c>
      <c r="G1024" s="65" t="str">
        <f>IF('Data Entry'!AJ1027="Benethamine benzylpenicillin",0.65,IF('Data Entry'!AJ1027="Benzathine benzylpenicillin",0.74,IF('Data Entry'!AJ1027="Cefapirin benzathine",0.41,IF('Data Entry'!AJ1027="Cefalexin benzathine",0.36,IF('Data Entry'!AJ1027="Cloxacillin benzathine",0.43,IF('Data Entry'!AJ1027="Oxacillin benzathine",0.69,IF('Data Entry'!AJ1027="","","No aplica")))))))</f>
        <v/>
      </c>
      <c r="H1024" s="65" t="str">
        <f>IF('Data Entry'!AM1027="Benethamine benzylpenicillin",0.65,IF('Data Entry'!AM1027="Benzathine benzylpenicillin",0.74,IF('Data Entry'!AM1027="Cefapirin benzathine",0.41,IF('Data Entry'!AM1027="Cefalexin benzathine",0.36,IF('Data Entry'!AM1027="Cloxacillin benzathine",0.43,IF('Data Entry'!AM1027="Oxacillin benzathine",0.69,IF('Data Entry'!AM1027="","","No aplica")))))))</f>
        <v/>
      </c>
    </row>
    <row r="1025" spans="5:8">
      <c r="E1025" s="65" t="str">
        <f>IF('Data Entry'!AB1028="Benethamine benzylpenicillin",0.65,IF('Data Entry'!AB1028="Benzathine benzylpenicillin",0.74,IF('Data Entry'!AB1028="Cefapirin benzathine",0.41,IF('Data Entry'!AB1028="Cefalexin benzathine",0.36,IF('Data Entry'!AB1028="Cloxacillin benzathine",0.43,IF('Data Entry'!AB1028="Oxacillin benzathine",0.69,IF('Data Entry'!AB1028="","","No aplica")))))))</f>
        <v/>
      </c>
      <c r="F1025" s="65" t="str">
        <f>IF('Data Entry'!AG1028="Benethamine benzylpenicillin",0.65,IF('Data Entry'!AG1028="Benzathine benzylpenicillin",0.74,IF('Data Entry'!AG1028="Cefapirin benzathine",0.41,IF('Data Entry'!AG1028="Cefalexin benzathine",0.36,IF('Data Entry'!AG1028="Cloxacillin benzathine",0.43,IF('Data Entry'!AG1028="Oxacillin benzathine",0.69,IF('Data Entry'!AG1028="","","No aplica")))))))</f>
        <v/>
      </c>
      <c r="G1025" s="65" t="str">
        <f>IF('Data Entry'!AJ1028="Benethamine benzylpenicillin",0.65,IF('Data Entry'!AJ1028="Benzathine benzylpenicillin",0.74,IF('Data Entry'!AJ1028="Cefapirin benzathine",0.41,IF('Data Entry'!AJ1028="Cefalexin benzathine",0.36,IF('Data Entry'!AJ1028="Cloxacillin benzathine",0.43,IF('Data Entry'!AJ1028="Oxacillin benzathine",0.69,IF('Data Entry'!AJ1028="","","No aplica")))))))</f>
        <v/>
      </c>
      <c r="H1025" s="65" t="str">
        <f>IF('Data Entry'!AM1028="Benethamine benzylpenicillin",0.65,IF('Data Entry'!AM1028="Benzathine benzylpenicillin",0.74,IF('Data Entry'!AM1028="Cefapirin benzathine",0.41,IF('Data Entry'!AM1028="Cefalexin benzathine",0.36,IF('Data Entry'!AM1028="Cloxacillin benzathine",0.43,IF('Data Entry'!AM1028="Oxacillin benzathine",0.69,IF('Data Entry'!AM1028="","","No aplica")))))))</f>
        <v/>
      </c>
    </row>
    <row r="1026" spans="5:8">
      <c r="E1026" s="65" t="str">
        <f>IF('Data Entry'!AB1029="Benethamine benzylpenicillin",0.65,IF('Data Entry'!AB1029="Benzathine benzylpenicillin",0.74,IF('Data Entry'!AB1029="Cefapirin benzathine",0.41,IF('Data Entry'!AB1029="Cefalexin benzathine",0.36,IF('Data Entry'!AB1029="Cloxacillin benzathine",0.43,IF('Data Entry'!AB1029="Oxacillin benzathine",0.69,IF('Data Entry'!AB1029="","","No aplica")))))))</f>
        <v/>
      </c>
      <c r="F1026" s="65" t="str">
        <f>IF('Data Entry'!AG1029="Benethamine benzylpenicillin",0.65,IF('Data Entry'!AG1029="Benzathine benzylpenicillin",0.74,IF('Data Entry'!AG1029="Cefapirin benzathine",0.41,IF('Data Entry'!AG1029="Cefalexin benzathine",0.36,IF('Data Entry'!AG1029="Cloxacillin benzathine",0.43,IF('Data Entry'!AG1029="Oxacillin benzathine",0.69,IF('Data Entry'!AG1029="","","No aplica")))))))</f>
        <v/>
      </c>
      <c r="G1026" s="65" t="str">
        <f>IF('Data Entry'!AJ1029="Benethamine benzylpenicillin",0.65,IF('Data Entry'!AJ1029="Benzathine benzylpenicillin",0.74,IF('Data Entry'!AJ1029="Cefapirin benzathine",0.41,IF('Data Entry'!AJ1029="Cefalexin benzathine",0.36,IF('Data Entry'!AJ1029="Cloxacillin benzathine",0.43,IF('Data Entry'!AJ1029="Oxacillin benzathine",0.69,IF('Data Entry'!AJ1029="","","No aplica")))))))</f>
        <v/>
      </c>
      <c r="H1026" s="65" t="str">
        <f>IF('Data Entry'!AM1029="Benethamine benzylpenicillin",0.65,IF('Data Entry'!AM1029="Benzathine benzylpenicillin",0.74,IF('Data Entry'!AM1029="Cefapirin benzathine",0.41,IF('Data Entry'!AM1029="Cefalexin benzathine",0.36,IF('Data Entry'!AM1029="Cloxacillin benzathine",0.43,IF('Data Entry'!AM1029="Oxacillin benzathine",0.69,IF('Data Entry'!AM1029="","","No aplica")))))))</f>
        <v/>
      </c>
    </row>
    <row r="1027" spans="5:8">
      <c r="E1027" s="65" t="str">
        <f>IF('Data Entry'!AB1030="Benethamine benzylpenicillin",0.65,IF('Data Entry'!AB1030="Benzathine benzylpenicillin",0.74,IF('Data Entry'!AB1030="Cefapirin benzathine",0.41,IF('Data Entry'!AB1030="Cefalexin benzathine",0.36,IF('Data Entry'!AB1030="Cloxacillin benzathine",0.43,IF('Data Entry'!AB1030="Oxacillin benzathine",0.69,IF('Data Entry'!AB1030="","","No aplica")))))))</f>
        <v/>
      </c>
      <c r="F1027" s="65" t="str">
        <f>IF('Data Entry'!AG1030="Benethamine benzylpenicillin",0.65,IF('Data Entry'!AG1030="Benzathine benzylpenicillin",0.74,IF('Data Entry'!AG1030="Cefapirin benzathine",0.41,IF('Data Entry'!AG1030="Cefalexin benzathine",0.36,IF('Data Entry'!AG1030="Cloxacillin benzathine",0.43,IF('Data Entry'!AG1030="Oxacillin benzathine",0.69,IF('Data Entry'!AG1030="","","No aplica")))))))</f>
        <v/>
      </c>
      <c r="G1027" s="65" t="str">
        <f>IF('Data Entry'!AJ1030="Benethamine benzylpenicillin",0.65,IF('Data Entry'!AJ1030="Benzathine benzylpenicillin",0.74,IF('Data Entry'!AJ1030="Cefapirin benzathine",0.41,IF('Data Entry'!AJ1030="Cefalexin benzathine",0.36,IF('Data Entry'!AJ1030="Cloxacillin benzathine",0.43,IF('Data Entry'!AJ1030="Oxacillin benzathine",0.69,IF('Data Entry'!AJ1030="","","No aplica")))))))</f>
        <v/>
      </c>
      <c r="H1027" s="65" t="str">
        <f>IF('Data Entry'!AM1030="Benethamine benzylpenicillin",0.65,IF('Data Entry'!AM1030="Benzathine benzylpenicillin",0.74,IF('Data Entry'!AM1030="Cefapirin benzathine",0.41,IF('Data Entry'!AM1030="Cefalexin benzathine",0.36,IF('Data Entry'!AM1030="Cloxacillin benzathine",0.43,IF('Data Entry'!AM1030="Oxacillin benzathine",0.69,IF('Data Entry'!AM1030="","","No aplica")))))))</f>
        <v/>
      </c>
    </row>
    <row r="1028" spans="5:8">
      <c r="E1028" s="65" t="str">
        <f>IF('Data Entry'!AB1031="Benethamine benzylpenicillin",0.65,IF('Data Entry'!AB1031="Benzathine benzylpenicillin",0.74,IF('Data Entry'!AB1031="Cefapirin benzathine",0.41,IF('Data Entry'!AB1031="Cefalexin benzathine",0.36,IF('Data Entry'!AB1031="Cloxacillin benzathine",0.43,IF('Data Entry'!AB1031="Oxacillin benzathine",0.69,IF('Data Entry'!AB1031="","","No aplica")))))))</f>
        <v/>
      </c>
      <c r="F1028" s="65" t="str">
        <f>IF('Data Entry'!AG1031="Benethamine benzylpenicillin",0.65,IF('Data Entry'!AG1031="Benzathine benzylpenicillin",0.74,IF('Data Entry'!AG1031="Cefapirin benzathine",0.41,IF('Data Entry'!AG1031="Cefalexin benzathine",0.36,IF('Data Entry'!AG1031="Cloxacillin benzathine",0.43,IF('Data Entry'!AG1031="Oxacillin benzathine",0.69,IF('Data Entry'!AG1031="","","No aplica")))))))</f>
        <v/>
      </c>
      <c r="G1028" s="65" t="str">
        <f>IF('Data Entry'!AJ1031="Benethamine benzylpenicillin",0.65,IF('Data Entry'!AJ1031="Benzathine benzylpenicillin",0.74,IF('Data Entry'!AJ1031="Cefapirin benzathine",0.41,IF('Data Entry'!AJ1031="Cefalexin benzathine",0.36,IF('Data Entry'!AJ1031="Cloxacillin benzathine",0.43,IF('Data Entry'!AJ1031="Oxacillin benzathine",0.69,IF('Data Entry'!AJ1031="","","No aplica")))))))</f>
        <v/>
      </c>
      <c r="H1028" s="65" t="str">
        <f>IF('Data Entry'!AM1031="Benethamine benzylpenicillin",0.65,IF('Data Entry'!AM1031="Benzathine benzylpenicillin",0.74,IF('Data Entry'!AM1031="Cefapirin benzathine",0.41,IF('Data Entry'!AM1031="Cefalexin benzathine",0.36,IF('Data Entry'!AM1031="Cloxacillin benzathine",0.43,IF('Data Entry'!AM1031="Oxacillin benzathine",0.69,IF('Data Entry'!AM1031="","","No aplica")))))))</f>
        <v/>
      </c>
    </row>
    <row r="1029" spans="5:8">
      <c r="E1029" s="65" t="str">
        <f>IF('Data Entry'!AB1032="Benethamine benzylpenicillin",0.65,IF('Data Entry'!AB1032="Benzathine benzylpenicillin",0.74,IF('Data Entry'!AB1032="Cefapirin benzathine",0.41,IF('Data Entry'!AB1032="Cefalexin benzathine",0.36,IF('Data Entry'!AB1032="Cloxacillin benzathine",0.43,IF('Data Entry'!AB1032="Oxacillin benzathine",0.69,IF('Data Entry'!AB1032="","","No aplica")))))))</f>
        <v/>
      </c>
      <c r="F1029" s="65" t="str">
        <f>IF('Data Entry'!AG1032="Benethamine benzylpenicillin",0.65,IF('Data Entry'!AG1032="Benzathine benzylpenicillin",0.74,IF('Data Entry'!AG1032="Cefapirin benzathine",0.41,IF('Data Entry'!AG1032="Cefalexin benzathine",0.36,IF('Data Entry'!AG1032="Cloxacillin benzathine",0.43,IF('Data Entry'!AG1032="Oxacillin benzathine",0.69,IF('Data Entry'!AG1032="","","No aplica")))))))</f>
        <v/>
      </c>
      <c r="G1029" s="65" t="str">
        <f>IF('Data Entry'!AJ1032="Benethamine benzylpenicillin",0.65,IF('Data Entry'!AJ1032="Benzathine benzylpenicillin",0.74,IF('Data Entry'!AJ1032="Cefapirin benzathine",0.41,IF('Data Entry'!AJ1032="Cefalexin benzathine",0.36,IF('Data Entry'!AJ1032="Cloxacillin benzathine",0.43,IF('Data Entry'!AJ1032="Oxacillin benzathine",0.69,IF('Data Entry'!AJ1032="","","No aplica")))))))</f>
        <v/>
      </c>
      <c r="H1029" s="65" t="str">
        <f>IF('Data Entry'!AM1032="Benethamine benzylpenicillin",0.65,IF('Data Entry'!AM1032="Benzathine benzylpenicillin",0.74,IF('Data Entry'!AM1032="Cefapirin benzathine",0.41,IF('Data Entry'!AM1032="Cefalexin benzathine",0.36,IF('Data Entry'!AM1032="Cloxacillin benzathine",0.43,IF('Data Entry'!AM1032="Oxacillin benzathine",0.69,IF('Data Entry'!AM1032="","","No aplica")))))))</f>
        <v/>
      </c>
    </row>
    <row r="1030" spans="5:8">
      <c r="E1030" s="65" t="str">
        <f>IF('Data Entry'!AB1033="Benethamine benzylpenicillin",0.65,IF('Data Entry'!AB1033="Benzathine benzylpenicillin",0.74,IF('Data Entry'!AB1033="Cefapirin benzathine",0.41,IF('Data Entry'!AB1033="Cefalexin benzathine",0.36,IF('Data Entry'!AB1033="Cloxacillin benzathine",0.43,IF('Data Entry'!AB1033="Oxacillin benzathine",0.69,IF('Data Entry'!AB1033="","","No aplica")))))))</f>
        <v/>
      </c>
      <c r="F1030" s="65" t="str">
        <f>IF('Data Entry'!AG1033="Benethamine benzylpenicillin",0.65,IF('Data Entry'!AG1033="Benzathine benzylpenicillin",0.74,IF('Data Entry'!AG1033="Cefapirin benzathine",0.41,IF('Data Entry'!AG1033="Cefalexin benzathine",0.36,IF('Data Entry'!AG1033="Cloxacillin benzathine",0.43,IF('Data Entry'!AG1033="Oxacillin benzathine",0.69,IF('Data Entry'!AG1033="","","No aplica")))))))</f>
        <v/>
      </c>
      <c r="G1030" s="65" t="str">
        <f>IF('Data Entry'!AJ1033="Benethamine benzylpenicillin",0.65,IF('Data Entry'!AJ1033="Benzathine benzylpenicillin",0.74,IF('Data Entry'!AJ1033="Cefapirin benzathine",0.41,IF('Data Entry'!AJ1033="Cefalexin benzathine",0.36,IF('Data Entry'!AJ1033="Cloxacillin benzathine",0.43,IF('Data Entry'!AJ1033="Oxacillin benzathine",0.69,IF('Data Entry'!AJ1033="","","No aplica")))))))</f>
        <v/>
      </c>
      <c r="H1030" s="65" t="str">
        <f>IF('Data Entry'!AM1033="Benethamine benzylpenicillin",0.65,IF('Data Entry'!AM1033="Benzathine benzylpenicillin",0.74,IF('Data Entry'!AM1033="Cefapirin benzathine",0.41,IF('Data Entry'!AM1033="Cefalexin benzathine",0.36,IF('Data Entry'!AM1033="Cloxacillin benzathine",0.43,IF('Data Entry'!AM1033="Oxacillin benzathine",0.69,IF('Data Entry'!AM1033="","","No aplica")))))))</f>
        <v/>
      </c>
    </row>
    <row r="1031" spans="5:8">
      <c r="E1031" s="65" t="str">
        <f>IF('Data Entry'!AB1034="Benethamine benzylpenicillin",0.65,IF('Data Entry'!AB1034="Benzathine benzylpenicillin",0.74,IF('Data Entry'!AB1034="Cefapirin benzathine",0.41,IF('Data Entry'!AB1034="Cefalexin benzathine",0.36,IF('Data Entry'!AB1034="Cloxacillin benzathine",0.43,IF('Data Entry'!AB1034="Oxacillin benzathine",0.69,IF('Data Entry'!AB1034="","","No aplica")))))))</f>
        <v/>
      </c>
      <c r="F1031" s="65" t="str">
        <f>IF('Data Entry'!AG1034="Benethamine benzylpenicillin",0.65,IF('Data Entry'!AG1034="Benzathine benzylpenicillin",0.74,IF('Data Entry'!AG1034="Cefapirin benzathine",0.41,IF('Data Entry'!AG1034="Cefalexin benzathine",0.36,IF('Data Entry'!AG1034="Cloxacillin benzathine",0.43,IF('Data Entry'!AG1034="Oxacillin benzathine",0.69,IF('Data Entry'!AG1034="","","No aplica")))))))</f>
        <v/>
      </c>
      <c r="G1031" s="65" t="str">
        <f>IF('Data Entry'!AJ1034="Benethamine benzylpenicillin",0.65,IF('Data Entry'!AJ1034="Benzathine benzylpenicillin",0.74,IF('Data Entry'!AJ1034="Cefapirin benzathine",0.41,IF('Data Entry'!AJ1034="Cefalexin benzathine",0.36,IF('Data Entry'!AJ1034="Cloxacillin benzathine",0.43,IF('Data Entry'!AJ1034="Oxacillin benzathine",0.69,IF('Data Entry'!AJ1034="","","No aplica")))))))</f>
        <v/>
      </c>
      <c r="H1031" s="65" t="str">
        <f>IF('Data Entry'!AM1034="Benethamine benzylpenicillin",0.65,IF('Data Entry'!AM1034="Benzathine benzylpenicillin",0.74,IF('Data Entry'!AM1034="Cefapirin benzathine",0.41,IF('Data Entry'!AM1034="Cefalexin benzathine",0.36,IF('Data Entry'!AM1034="Cloxacillin benzathine",0.43,IF('Data Entry'!AM1034="Oxacillin benzathine",0.69,IF('Data Entry'!AM1034="","","No aplica")))))))</f>
        <v/>
      </c>
    </row>
    <row r="1032" spans="5:8">
      <c r="E1032" s="65" t="str">
        <f>IF('Data Entry'!AB1035="Benethamine benzylpenicillin",0.65,IF('Data Entry'!AB1035="Benzathine benzylpenicillin",0.74,IF('Data Entry'!AB1035="Cefapirin benzathine",0.41,IF('Data Entry'!AB1035="Cefalexin benzathine",0.36,IF('Data Entry'!AB1035="Cloxacillin benzathine",0.43,IF('Data Entry'!AB1035="Oxacillin benzathine",0.69,IF('Data Entry'!AB1035="","","No aplica")))))))</f>
        <v/>
      </c>
      <c r="F1032" s="65" t="str">
        <f>IF('Data Entry'!AG1035="Benethamine benzylpenicillin",0.65,IF('Data Entry'!AG1035="Benzathine benzylpenicillin",0.74,IF('Data Entry'!AG1035="Cefapirin benzathine",0.41,IF('Data Entry'!AG1035="Cefalexin benzathine",0.36,IF('Data Entry'!AG1035="Cloxacillin benzathine",0.43,IF('Data Entry'!AG1035="Oxacillin benzathine",0.69,IF('Data Entry'!AG1035="","","No aplica")))))))</f>
        <v/>
      </c>
      <c r="G1032" s="65" t="str">
        <f>IF('Data Entry'!AJ1035="Benethamine benzylpenicillin",0.65,IF('Data Entry'!AJ1035="Benzathine benzylpenicillin",0.74,IF('Data Entry'!AJ1035="Cefapirin benzathine",0.41,IF('Data Entry'!AJ1035="Cefalexin benzathine",0.36,IF('Data Entry'!AJ1035="Cloxacillin benzathine",0.43,IF('Data Entry'!AJ1035="Oxacillin benzathine",0.69,IF('Data Entry'!AJ1035="","","No aplica")))))))</f>
        <v/>
      </c>
      <c r="H1032" s="65" t="str">
        <f>IF('Data Entry'!AM1035="Benethamine benzylpenicillin",0.65,IF('Data Entry'!AM1035="Benzathine benzylpenicillin",0.74,IF('Data Entry'!AM1035="Cefapirin benzathine",0.41,IF('Data Entry'!AM1035="Cefalexin benzathine",0.36,IF('Data Entry'!AM1035="Cloxacillin benzathine",0.43,IF('Data Entry'!AM1035="Oxacillin benzathine",0.69,IF('Data Entry'!AM1035="","","No aplica")))))))</f>
        <v/>
      </c>
    </row>
    <row r="1033" spans="5:8">
      <c r="E1033" s="65" t="str">
        <f>IF('Data Entry'!AB1036="Benethamine benzylpenicillin",0.65,IF('Data Entry'!AB1036="Benzathine benzylpenicillin",0.74,IF('Data Entry'!AB1036="Cefapirin benzathine",0.41,IF('Data Entry'!AB1036="Cefalexin benzathine",0.36,IF('Data Entry'!AB1036="Cloxacillin benzathine",0.43,IF('Data Entry'!AB1036="Oxacillin benzathine",0.69,IF('Data Entry'!AB1036="","","No aplica")))))))</f>
        <v/>
      </c>
      <c r="F1033" s="65" t="str">
        <f>IF('Data Entry'!AG1036="Benethamine benzylpenicillin",0.65,IF('Data Entry'!AG1036="Benzathine benzylpenicillin",0.74,IF('Data Entry'!AG1036="Cefapirin benzathine",0.41,IF('Data Entry'!AG1036="Cefalexin benzathine",0.36,IF('Data Entry'!AG1036="Cloxacillin benzathine",0.43,IF('Data Entry'!AG1036="Oxacillin benzathine",0.69,IF('Data Entry'!AG1036="","","No aplica")))))))</f>
        <v/>
      </c>
      <c r="G1033" s="65" t="str">
        <f>IF('Data Entry'!AJ1036="Benethamine benzylpenicillin",0.65,IF('Data Entry'!AJ1036="Benzathine benzylpenicillin",0.74,IF('Data Entry'!AJ1036="Cefapirin benzathine",0.41,IF('Data Entry'!AJ1036="Cefalexin benzathine",0.36,IF('Data Entry'!AJ1036="Cloxacillin benzathine",0.43,IF('Data Entry'!AJ1036="Oxacillin benzathine",0.69,IF('Data Entry'!AJ1036="","","No aplica")))))))</f>
        <v/>
      </c>
      <c r="H1033" s="65" t="str">
        <f>IF('Data Entry'!AM1036="Benethamine benzylpenicillin",0.65,IF('Data Entry'!AM1036="Benzathine benzylpenicillin",0.74,IF('Data Entry'!AM1036="Cefapirin benzathine",0.41,IF('Data Entry'!AM1036="Cefalexin benzathine",0.36,IF('Data Entry'!AM1036="Cloxacillin benzathine",0.43,IF('Data Entry'!AM1036="Oxacillin benzathine",0.69,IF('Data Entry'!AM1036="","","No aplica")))))))</f>
        <v/>
      </c>
    </row>
    <row r="1034" spans="5:8">
      <c r="E1034" s="65" t="str">
        <f>IF('Data Entry'!AB1037="Benethamine benzylpenicillin",0.65,IF('Data Entry'!AB1037="Benzathine benzylpenicillin",0.74,IF('Data Entry'!AB1037="Cefapirin benzathine",0.41,IF('Data Entry'!AB1037="Cefalexin benzathine",0.36,IF('Data Entry'!AB1037="Cloxacillin benzathine",0.43,IF('Data Entry'!AB1037="Oxacillin benzathine",0.69,IF('Data Entry'!AB1037="","","No aplica")))))))</f>
        <v/>
      </c>
      <c r="F1034" s="65" t="str">
        <f>IF('Data Entry'!AG1037="Benethamine benzylpenicillin",0.65,IF('Data Entry'!AG1037="Benzathine benzylpenicillin",0.74,IF('Data Entry'!AG1037="Cefapirin benzathine",0.41,IF('Data Entry'!AG1037="Cefalexin benzathine",0.36,IF('Data Entry'!AG1037="Cloxacillin benzathine",0.43,IF('Data Entry'!AG1037="Oxacillin benzathine",0.69,IF('Data Entry'!AG1037="","","No aplica")))))))</f>
        <v/>
      </c>
      <c r="G1034" s="65" t="str">
        <f>IF('Data Entry'!AJ1037="Benethamine benzylpenicillin",0.65,IF('Data Entry'!AJ1037="Benzathine benzylpenicillin",0.74,IF('Data Entry'!AJ1037="Cefapirin benzathine",0.41,IF('Data Entry'!AJ1037="Cefalexin benzathine",0.36,IF('Data Entry'!AJ1037="Cloxacillin benzathine",0.43,IF('Data Entry'!AJ1037="Oxacillin benzathine",0.69,IF('Data Entry'!AJ1037="","","No aplica")))))))</f>
        <v/>
      </c>
      <c r="H1034" s="65" t="str">
        <f>IF('Data Entry'!AM1037="Benethamine benzylpenicillin",0.65,IF('Data Entry'!AM1037="Benzathine benzylpenicillin",0.74,IF('Data Entry'!AM1037="Cefapirin benzathine",0.41,IF('Data Entry'!AM1037="Cefalexin benzathine",0.36,IF('Data Entry'!AM1037="Cloxacillin benzathine",0.43,IF('Data Entry'!AM1037="Oxacillin benzathine",0.69,IF('Data Entry'!AM1037="","","No aplica")))))))</f>
        <v/>
      </c>
    </row>
    <row r="1035" spans="5:8">
      <c r="E1035" s="65" t="str">
        <f>IF('Data Entry'!AB1038="Benethamine benzylpenicillin",0.65,IF('Data Entry'!AB1038="Benzathine benzylpenicillin",0.74,IF('Data Entry'!AB1038="Cefapirin benzathine",0.41,IF('Data Entry'!AB1038="Cefalexin benzathine",0.36,IF('Data Entry'!AB1038="Cloxacillin benzathine",0.43,IF('Data Entry'!AB1038="Oxacillin benzathine",0.69,IF('Data Entry'!AB1038="","","No aplica")))))))</f>
        <v/>
      </c>
      <c r="F1035" s="65" t="str">
        <f>IF('Data Entry'!AG1038="Benethamine benzylpenicillin",0.65,IF('Data Entry'!AG1038="Benzathine benzylpenicillin",0.74,IF('Data Entry'!AG1038="Cefapirin benzathine",0.41,IF('Data Entry'!AG1038="Cefalexin benzathine",0.36,IF('Data Entry'!AG1038="Cloxacillin benzathine",0.43,IF('Data Entry'!AG1038="Oxacillin benzathine",0.69,IF('Data Entry'!AG1038="","","No aplica")))))))</f>
        <v/>
      </c>
      <c r="G1035" s="65" t="str">
        <f>IF('Data Entry'!AJ1038="Benethamine benzylpenicillin",0.65,IF('Data Entry'!AJ1038="Benzathine benzylpenicillin",0.74,IF('Data Entry'!AJ1038="Cefapirin benzathine",0.41,IF('Data Entry'!AJ1038="Cefalexin benzathine",0.36,IF('Data Entry'!AJ1038="Cloxacillin benzathine",0.43,IF('Data Entry'!AJ1038="Oxacillin benzathine",0.69,IF('Data Entry'!AJ1038="","","No aplica")))))))</f>
        <v/>
      </c>
      <c r="H1035" s="65" t="str">
        <f>IF('Data Entry'!AM1038="Benethamine benzylpenicillin",0.65,IF('Data Entry'!AM1038="Benzathine benzylpenicillin",0.74,IF('Data Entry'!AM1038="Cefapirin benzathine",0.41,IF('Data Entry'!AM1038="Cefalexin benzathine",0.36,IF('Data Entry'!AM1038="Cloxacillin benzathine",0.43,IF('Data Entry'!AM1038="Oxacillin benzathine",0.69,IF('Data Entry'!AM1038="","","No aplica")))))))</f>
        <v/>
      </c>
    </row>
    <row r="1036" spans="5:8">
      <c r="E1036" s="65" t="str">
        <f>IF('Data Entry'!AB1039="Benethamine benzylpenicillin",0.65,IF('Data Entry'!AB1039="Benzathine benzylpenicillin",0.74,IF('Data Entry'!AB1039="Cefapirin benzathine",0.41,IF('Data Entry'!AB1039="Cefalexin benzathine",0.36,IF('Data Entry'!AB1039="Cloxacillin benzathine",0.43,IF('Data Entry'!AB1039="Oxacillin benzathine",0.69,IF('Data Entry'!AB1039="","","No aplica")))))))</f>
        <v/>
      </c>
      <c r="F1036" s="65" t="str">
        <f>IF('Data Entry'!AG1039="Benethamine benzylpenicillin",0.65,IF('Data Entry'!AG1039="Benzathine benzylpenicillin",0.74,IF('Data Entry'!AG1039="Cefapirin benzathine",0.41,IF('Data Entry'!AG1039="Cefalexin benzathine",0.36,IF('Data Entry'!AG1039="Cloxacillin benzathine",0.43,IF('Data Entry'!AG1039="Oxacillin benzathine",0.69,IF('Data Entry'!AG1039="","","No aplica")))))))</f>
        <v/>
      </c>
      <c r="G1036" s="65" t="str">
        <f>IF('Data Entry'!AJ1039="Benethamine benzylpenicillin",0.65,IF('Data Entry'!AJ1039="Benzathine benzylpenicillin",0.74,IF('Data Entry'!AJ1039="Cefapirin benzathine",0.41,IF('Data Entry'!AJ1039="Cefalexin benzathine",0.36,IF('Data Entry'!AJ1039="Cloxacillin benzathine",0.43,IF('Data Entry'!AJ1039="Oxacillin benzathine",0.69,IF('Data Entry'!AJ1039="","","No aplica")))))))</f>
        <v/>
      </c>
      <c r="H1036" s="65" t="str">
        <f>IF('Data Entry'!AM1039="Benethamine benzylpenicillin",0.65,IF('Data Entry'!AM1039="Benzathine benzylpenicillin",0.74,IF('Data Entry'!AM1039="Cefapirin benzathine",0.41,IF('Data Entry'!AM1039="Cefalexin benzathine",0.36,IF('Data Entry'!AM1039="Cloxacillin benzathine",0.43,IF('Data Entry'!AM1039="Oxacillin benzathine",0.69,IF('Data Entry'!AM1039="","","No aplica")))))))</f>
        <v/>
      </c>
    </row>
    <row r="1037" spans="5:8">
      <c r="E1037" s="65" t="str">
        <f>IF('Data Entry'!AB1040="Benethamine benzylpenicillin",0.65,IF('Data Entry'!AB1040="Benzathine benzylpenicillin",0.74,IF('Data Entry'!AB1040="Cefapirin benzathine",0.41,IF('Data Entry'!AB1040="Cefalexin benzathine",0.36,IF('Data Entry'!AB1040="Cloxacillin benzathine",0.43,IF('Data Entry'!AB1040="Oxacillin benzathine",0.69,IF('Data Entry'!AB1040="","","No aplica")))))))</f>
        <v/>
      </c>
      <c r="F1037" s="65" t="str">
        <f>IF('Data Entry'!AG1040="Benethamine benzylpenicillin",0.65,IF('Data Entry'!AG1040="Benzathine benzylpenicillin",0.74,IF('Data Entry'!AG1040="Cefapirin benzathine",0.41,IF('Data Entry'!AG1040="Cefalexin benzathine",0.36,IF('Data Entry'!AG1040="Cloxacillin benzathine",0.43,IF('Data Entry'!AG1040="Oxacillin benzathine",0.69,IF('Data Entry'!AG1040="","","No aplica")))))))</f>
        <v/>
      </c>
      <c r="G1037" s="65" t="str">
        <f>IF('Data Entry'!AJ1040="Benethamine benzylpenicillin",0.65,IF('Data Entry'!AJ1040="Benzathine benzylpenicillin",0.74,IF('Data Entry'!AJ1040="Cefapirin benzathine",0.41,IF('Data Entry'!AJ1040="Cefalexin benzathine",0.36,IF('Data Entry'!AJ1040="Cloxacillin benzathine",0.43,IF('Data Entry'!AJ1040="Oxacillin benzathine",0.69,IF('Data Entry'!AJ1040="","","No aplica")))))))</f>
        <v/>
      </c>
      <c r="H1037" s="65" t="str">
        <f>IF('Data Entry'!AM1040="Benethamine benzylpenicillin",0.65,IF('Data Entry'!AM1040="Benzathine benzylpenicillin",0.74,IF('Data Entry'!AM1040="Cefapirin benzathine",0.41,IF('Data Entry'!AM1040="Cefalexin benzathine",0.36,IF('Data Entry'!AM1040="Cloxacillin benzathine",0.43,IF('Data Entry'!AM1040="Oxacillin benzathine",0.69,IF('Data Entry'!AM1040="","","No aplica")))))))</f>
        <v/>
      </c>
    </row>
    <row r="1038" spans="5:8">
      <c r="E1038" s="65" t="str">
        <f>IF('Data Entry'!AB1041="Benethamine benzylpenicillin",0.65,IF('Data Entry'!AB1041="Benzathine benzylpenicillin",0.74,IF('Data Entry'!AB1041="Cefapirin benzathine",0.41,IF('Data Entry'!AB1041="Cefalexin benzathine",0.36,IF('Data Entry'!AB1041="Cloxacillin benzathine",0.43,IF('Data Entry'!AB1041="Oxacillin benzathine",0.69,IF('Data Entry'!AB1041="","","No aplica")))))))</f>
        <v/>
      </c>
      <c r="F1038" s="65" t="str">
        <f>IF('Data Entry'!AG1041="Benethamine benzylpenicillin",0.65,IF('Data Entry'!AG1041="Benzathine benzylpenicillin",0.74,IF('Data Entry'!AG1041="Cefapirin benzathine",0.41,IF('Data Entry'!AG1041="Cefalexin benzathine",0.36,IF('Data Entry'!AG1041="Cloxacillin benzathine",0.43,IF('Data Entry'!AG1041="Oxacillin benzathine",0.69,IF('Data Entry'!AG1041="","","No aplica")))))))</f>
        <v/>
      </c>
      <c r="G1038" s="65" t="str">
        <f>IF('Data Entry'!AJ1041="Benethamine benzylpenicillin",0.65,IF('Data Entry'!AJ1041="Benzathine benzylpenicillin",0.74,IF('Data Entry'!AJ1041="Cefapirin benzathine",0.41,IF('Data Entry'!AJ1041="Cefalexin benzathine",0.36,IF('Data Entry'!AJ1041="Cloxacillin benzathine",0.43,IF('Data Entry'!AJ1041="Oxacillin benzathine",0.69,IF('Data Entry'!AJ1041="","","No aplica")))))))</f>
        <v/>
      </c>
      <c r="H1038" s="65" t="str">
        <f>IF('Data Entry'!AM1041="Benethamine benzylpenicillin",0.65,IF('Data Entry'!AM1041="Benzathine benzylpenicillin",0.74,IF('Data Entry'!AM1041="Cefapirin benzathine",0.41,IF('Data Entry'!AM1041="Cefalexin benzathine",0.36,IF('Data Entry'!AM1041="Cloxacillin benzathine",0.43,IF('Data Entry'!AM1041="Oxacillin benzathine",0.69,IF('Data Entry'!AM1041="","","No aplica")))))))</f>
        <v/>
      </c>
    </row>
    <row r="1039" spans="5:8">
      <c r="E1039" s="65" t="str">
        <f>IF('Data Entry'!AB1042="Benethamine benzylpenicillin",0.65,IF('Data Entry'!AB1042="Benzathine benzylpenicillin",0.74,IF('Data Entry'!AB1042="Cefapirin benzathine",0.41,IF('Data Entry'!AB1042="Cefalexin benzathine",0.36,IF('Data Entry'!AB1042="Cloxacillin benzathine",0.43,IF('Data Entry'!AB1042="Oxacillin benzathine",0.69,IF('Data Entry'!AB1042="","","No aplica")))))))</f>
        <v/>
      </c>
      <c r="F1039" s="65" t="str">
        <f>IF('Data Entry'!AG1042="Benethamine benzylpenicillin",0.65,IF('Data Entry'!AG1042="Benzathine benzylpenicillin",0.74,IF('Data Entry'!AG1042="Cefapirin benzathine",0.41,IF('Data Entry'!AG1042="Cefalexin benzathine",0.36,IF('Data Entry'!AG1042="Cloxacillin benzathine",0.43,IF('Data Entry'!AG1042="Oxacillin benzathine",0.69,IF('Data Entry'!AG1042="","","No aplica")))))))</f>
        <v/>
      </c>
      <c r="G1039" s="65" t="str">
        <f>IF('Data Entry'!AJ1042="Benethamine benzylpenicillin",0.65,IF('Data Entry'!AJ1042="Benzathine benzylpenicillin",0.74,IF('Data Entry'!AJ1042="Cefapirin benzathine",0.41,IF('Data Entry'!AJ1042="Cefalexin benzathine",0.36,IF('Data Entry'!AJ1042="Cloxacillin benzathine",0.43,IF('Data Entry'!AJ1042="Oxacillin benzathine",0.69,IF('Data Entry'!AJ1042="","","No aplica")))))))</f>
        <v/>
      </c>
      <c r="H1039" s="65" t="str">
        <f>IF('Data Entry'!AM1042="Benethamine benzylpenicillin",0.65,IF('Data Entry'!AM1042="Benzathine benzylpenicillin",0.74,IF('Data Entry'!AM1042="Cefapirin benzathine",0.41,IF('Data Entry'!AM1042="Cefalexin benzathine",0.36,IF('Data Entry'!AM1042="Cloxacillin benzathine",0.43,IF('Data Entry'!AM1042="Oxacillin benzathine",0.69,IF('Data Entry'!AM1042="","","No aplica")))))))</f>
        <v/>
      </c>
    </row>
    <row r="1040" spans="5:8">
      <c r="E1040" s="65" t="str">
        <f>IF('Data Entry'!AB1043="Benethamine benzylpenicillin",0.65,IF('Data Entry'!AB1043="Benzathine benzylpenicillin",0.74,IF('Data Entry'!AB1043="Cefapirin benzathine",0.41,IF('Data Entry'!AB1043="Cefalexin benzathine",0.36,IF('Data Entry'!AB1043="Cloxacillin benzathine",0.43,IF('Data Entry'!AB1043="Oxacillin benzathine",0.69,IF('Data Entry'!AB1043="","","No aplica")))))))</f>
        <v/>
      </c>
      <c r="F1040" s="65" t="str">
        <f>IF('Data Entry'!AG1043="Benethamine benzylpenicillin",0.65,IF('Data Entry'!AG1043="Benzathine benzylpenicillin",0.74,IF('Data Entry'!AG1043="Cefapirin benzathine",0.41,IF('Data Entry'!AG1043="Cefalexin benzathine",0.36,IF('Data Entry'!AG1043="Cloxacillin benzathine",0.43,IF('Data Entry'!AG1043="Oxacillin benzathine",0.69,IF('Data Entry'!AG1043="","","No aplica")))))))</f>
        <v/>
      </c>
      <c r="G1040" s="65" t="str">
        <f>IF('Data Entry'!AJ1043="Benethamine benzylpenicillin",0.65,IF('Data Entry'!AJ1043="Benzathine benzylpenicillin",0.74,IF('Data Entry'!AJ1043="Cefapirin benzathine",0.41,IF('Data Entry'!AJ1043="Cefalexin benzathine",0.36,IF('Data Entry'!AJ1043="Cloxacillin benzathine",0.43,IF('Data Entry'!AJ1043="Oxacillin benzathine",0.69,IF('Data Entry'!AJ1043="","","No aplica")))))))</f>
        <v/>
      </c>
      <c r="H1040" s="65" t="str">
        <f>IF('Data Entry'!AM1043="Benethamine benzylpenicillin",0.65,IF('Data Entry'!AM1043="Benzathine benzylpenicillin",0.74,IF('Data Entry'!AM1043="Cefapirin benzathine",0.41,IF('Data Entry'!AM1043="Cefalexin benzathine",0.36,IF('Data Entry'!AM1043="Cloxacillin benzathine",0.43,IF('Data Entry'!AM1043="Oxacillin benzathine",0.69,IF('Data Entry'!AM1043="","","No aplica")))))))</f>
        <v/>
      </c>
    </row>
    <row r="1041" spans="5:8">
      <c r="E1041" s="65" t="str">
        <f>IF('Data Entry'!AB1044="Benethamine benzylpenicillin",0.65,IF('Data Entry'!AB1044="Benzathine benzylpenicillin",0.74,IF('Data Entry'!AB1044="Cefapirin benzathine",0.41,IF('Data Entry'!AB1044="Cefalexin benzathine",0.36,IF('Data Entry'!AB1044="Cloxacillin benzathine",0.43,IF('Data Entry'!AB1044="Oxacillin benzathine",0.69,IF('Data Entry'!AB1044="","","No aplica")))))))</f>
        <v/>
      </c>
      <c r="F1041" s="65" t="str">
        <f>IF('Data Entry'!AG1044="Benethamine benzylpenicillin",0.65,IF('Data Entry'!AG1044="Benzathine benzylpenicillin",0.74,IF('Data Entry'!AG1044="Cefapirin benzathine",0.41,IF('Data Entry'!AG1044="Cefalexin benzathine",0.36,IF('Data Entry'!AG1044="Cloxacillin benzathine",0.43,IF('Data Entry'!AG1044="Oxacillin benzathine",0.69,IF('Data Entry'!AG1044="","","No aplica")))))))</f>
        <v/>
      </c>
      <c r="G1041" s="65" t="str">
        <f>IF('Data Entry'!AJ1044="Benethamine benzylpenicillin",0.65,IF('Data Entry'!AJ1044="Benzathine benzylpenicillin",0.74,IF('Data Entry'!AJ1044="Cefapirin benzathine",0.41,IF('Data Entry'!AJ1044="Cefalexin benzathine",0.36,IF('Data Entry'!AJ1044="Cloxacillin benzathine",0.43,IF('Data Entry'!AJ1044="Oxacillin benzathine",0.69,IF('Data Entry'!AJ1044="","","No aplica")))))))</f>
        <v/>
      </c>
      <c r="H1041" s="65" t="str">
        <f>IF('Data Entry'!AM1044="Benethamine benzylpenicillin",0.65,IF('Data Entry'!AM1044="Benzathine benzylpenicillin",0.74,IF('Data Entry'!AM1044="Cefapirin benzathine",0.41,IF('Data Entry'!AM1044="Cefalexin benzathine",0.36,IF('Data Entry'!AM1044="Cloxacillin benzathine",0.43,IF('Data Entry'!AM1044="Oxacillin benzathine",0.69,IF('Data Entry'!AM1044="","","No aplica")))))))</f>
        <v/>
      </c>
    </row>
    <row r="1042" spans="5:8">
      <c r="E1042" s="65" t="str">
        <f>IF('Data Entry'!AB1045="Benethamine benzylpenicillin",0.65,IF('Data Entry'!AB1045="Benzathine benzylpenicillin",0.74,IF('Data Entry'!AB1045="Cefapirin benzathine",0.41,IF('Data Entry'!AB1045="Cefalexin benzathine",0.36,IF('Data Entry'!AB1045="Cloxacillin benzathine",0.43,IF('Data Entry'!AB1045="Oxacillin benzathine",0.69,IF('Data Entry'!AB1045="","","No aplica")))))))</f>
        <v/>
      </c>
      <c r="F1042" s="65" t="str">
        <f>IF('Data Entry'!AG1045="Benethamine benzylpenicillin",0.65,IF('Data Entry'!AG1045="Benzathine benzylpenicillin",0.74,IF('Data Entry'!AG1045="Cefapirin benzathine",0.41,IF('Data Entry'!AG1045="Cefalexin benzathine",0.36,IF('Data Entry'!AG1045="Cloxacillin benzathine",0.43,IF('Data Entry'!AG1045="Oxacillin benzathine",0.69,IF('Data Entry'!AG1045="","","No aplica")))))))</f>
        <v/>
      </c>
      <c r="G1042" s="65" t="str">
        <f>IF('Data Entry'!AJ1045="Benethamine benzylpenicillin",0.65,IF('Data Entry'!AJ1045="Benzathine benzylpenicillin",0.74,IF('Data Entry'!AJ1045="Cefapirin benzathine",0.41,IF('Data Entry'!AJ1045="Cefalexin benzathine",0.36,IF('Data Entry'!AJ1045="Cloxacillin benzathine",0.43,IF('Data Entry'!AJ1045="Oxacillin benzathine",0.69,IF('Data Entry'!AJ1045="","","No aplica")))))))</f>
        <v/>
      </c>
      <c r="H1042" s="65" t="str">
        <f>IF('Data Entry'!AM1045="Benethamine benzylpenicillin",0.65,IF('Data Entry'!AM1045="Benzathine benzylpenicillin",0.74,IF('Data Entry'!AM1045="Cefapirin benzathine",0.41,IF('Data Entry'!AM1045="Cefalexin benzathine",0.36,IF('Data Entry'!AM1045="Cloxacillin benzathine",0.43,IF('Data Entry'!AM1045="Oxacillin benzathine",0.69,IF('Data Entry'!AM1045="","","No aplica")))))))</f>
        <v/>
      </c>
    </row>
    <row r="1043" spans="5:8">
      <c r="E1043" s="65" t="str">
        <f>IF('Data Entry'!AB1046="Benethamine benzylpenicillin",0.65,IF('Data Entry'!AB1046="Benzathine benzylpenicillin",0.74,IF('Data Entry'!AB1046="Cefapirin benzathine",0.41,IF('Data Entry'!AB1046="Cefalexin benzathine",0.36,IF('Data Entry'!AB1046="Cloxacillin benzathine",0.43,IF('Data Entry'!AB1046="Oxacillin benzathine",0.69,IF('Data Entry'!AB1046="","","No aplica")))))))</f>
        <v/>
      </c>
      <c r="F1043" s="65" t="str">
        <f>IF('Data Entry'!AG1046="Benethamine benzylpenicillin",0.65,IF('Data Entry'!AG1046="Benzathine benzylpenicillin",0.74,IF('Data Entry'!AG1046="Cefapirin benzathine",0.41,IF('Data Entry'!AG1046="Cefalexin benzathine",0.36,IF('Data Entry'!AG1046="Cloxacillin benzathine",0.43,IF('Data Entry'!AG1046="Oxacillin benzathine",0.69,IF('Data Entry'!AG1046="","","No aplica")))))))</f>
        <v/>
      </c>
      <c r="G1043" s="65" t="str">
        <f>IF('Data Entry'!AJ1046="Benethamine benzylpenicillin",0.65,IF('Data Entry'!AJ1046="Benzathine benzylpenicillin",0.74,IF('Data Entry'!AJ1046="Cefapirin benzathine",0.41,IF('Data Entry'!AJ1046="Cefalexin benzathine",0.36,IF('Data Entry'!AJ1046="Cloxacillin benzathine",0.43,IF('Data Entry'!AJ1046="Oxacillin benzathine",0.69,IF('Data Entry'!AJ1046="","","No aplica")))))))</f>
        <v/>
      </c>
      <c r="H1043" s="65" t="str">
        <f>IF('Data Entry'!AM1046="Benethamine benzylpenicillin",0.65,IF('Data Entry'!AM1046="Benzathine benzylpenicillin",0.74,IF('Data Entry'!AM1046="Cefapirin benzathine",0.41,IF('Data Entry'!AM1046="Cefalexin benzathine",0.36,IF('Data Entry'!AM1046="Cloxacillin benzathine",0.43,IF('Data Entry'!AM1046="Oxacillin benzathine",0.69,IF('Data Entry'!AM1046="","","No aplica")))))))</f>
        <v/>
      </c>
    </row>
    <row r="1044" spans="5:8">
      <c r="E1044" s="65" t="str">
        <f>IF('Data Entry'!AB1047="Benethamine benzylpenicillin",0.65,IF('Data Entry'!AB1047="Benzathine benzylpenicillin",0.74,IF('Data Entry'!AB1047="Cefapirin benzathine",0.41,IF('Data Entry'!AB1047="Cefalexin benzathine",0.36,IF('Data Entry'!AB1047="Cloxacillin benzathine",0.43,IF('Data Entry'!AB1047="Oxacillin benzathine",0.69,IF('Data Entry'!AB1047="","","No aplica")))))))</f>
        <v/>
      </c>
      <c r="F1044" s="65" t="str">
        <f>IF('Data Entry'!AG1047="Benethamine benzylpenicillin",0.65,IF('Data Entry'!AG1047="Benzathine benzylpenicillin",0.74,IF('Data Entry'!AG1047="Cefapirin benzathine",0.41,IF('Data Entry'!AG1047="Cefalexin benzathine",0.36,IF('Data Entry'!AG1047="Cloxacillin benzathine",0.43,IF('Data Entry'!AG1047="Oxacillin benzathine",0.69,IF('Data Entry'!AG1047="","","No aplica")))))))</f>
        <v/>
      </c>
      <c r="G1044" s="65" t="str">
        <f>IF('Data Entry'!AJ1047="Benethamine benzylpenicillin",0.65,IF('Data Entry'!AJ1047="Benzathine benzylpenicillin",0.74,IF('Data Entry'!AJ1047="Cefapirin benzathine",0.41,IF('Data Entry'!AJ1047="Cefalexin benzathine",0.36,IF('Data Entry'!AJ1047="Cloxacillin benzathine",0.43,IF('Data Entry'!AJ1047="Oxacillin benzathine",0.69,IF('Data Entry'!AJ1047="","","No aplica")))))))</f>
        <v/>
      </c>
      <c r="H1044" s="65" t="str">
        <f>IF('Data Entry'!AM1047="Benethamine benzylpenicillin",0.65,IF('Data Entry'!AM1047="Benzathine benzylpenicillin",0.74,IF('Data Entry'!AM1047="Cefapirin benzathine",0.41,IF('Data Entry'!AM1047="Cefalexin benzathine",0.36,IF('Data Entry'!AM1047="Cloxacillin benzathine",0.43,IF('Data Entry'!AM1047="Oxacillin benzathine",0.69,IF('Data Entry'!AM1047="","","No aplica")))))))</f>
        <v/>
      </c>
    </row>
    <row r="1045" spans="5:8">
      <c r="E1045" s="65" t="str">
        <f>IF('Data Entry'!AB1048="Benethamine benzylpenicillin",0.65,IF('Data Entry'!AB1048="Benzathine benzylpenicillin",0.74,IF('Data Entry'!AB1048="Cefapirin benzathine",0.41,IF('Data Entry'!AB1048="Cefalexin benzathine",0.36,IF('Data Entry'!AB1048="Cloxacillin benzathine",0.43,IF('Data Entry'!AB1048="Oxacillin benzathine",0.69,IF('Data Entry'!AB1048="","","No aplica")))))))</f>
        <v/>
      </c>
      <c r="F1045" s="65" t="str">
        <f>IF('Data Entry'!AG1048="Benethamine benzylpenicillin",0.65,IF('Data Entry'!AG1048="Benzathine benzylpenicillin",0.74,IF('Data Entry'!AG1048="Cefapirin benzathine",0.41,IF('Data Entry'!AG1048="Cefalexin benzathine",0.36,IF('Data Entry'!AG1048="Cloxacillin benzathine",0.43,IF('Data Entry'!AG1048="Oxacillin benzathine",0.69,IF('Data Entry'!AG1048="","","No aplica")))))))</f>
        <v/>
      </c>
      <c r="G1045" s="65" t="str">
        <f>IF('Data Entry'!AJ1048="Benethamine benzylpenicillin",0.65,IF('Data Entry'!AJ1048="Benzathine benzylpenicillin",0.74,IF('Data Entry'!AJ1048="Cefapirin benzathine",0.41,IF('Data Entry'!AJ1048="Cefalexin benzathine",0.36,IF('Data Entry'!AJ1048="Cloxacillin benzathine",0.43,IF('Data Entry'!AJ1048="Oxacillin benzathine",0.69,IF('Data Entry'!AJ1048="","","No aplica")))))))</f>
        <v/>
      </c>
      <c r="H1045" s="65" t="str">
        <f>IF('Data Entry'!AM1048="Benethamine benzylpenicillin",0.65,IF('Data Entry'!AM1048="Benzathine benzylpenicillin",0.74,IF('Data Entry'!AM1048="Cefapirin benzathine",0.41,IF('Data Entry'!AM1048="Cefalexin benzathine",0.36,IF('Data Entry'!AM1048="Cloxacillin benzathine",0.43,IF('Data Entry'!AM1048="Oxacillin benzathine",0.69,IF('Data Entry'!AM1048="","","No aplica")))))))</f>
        <v/>
      </c>
    </row>
    <row r="1046" spans="5:8">
      <c r="E1046" s="65" t="str">
        <f>IF('Data Entry'!AB1049="Benethamine benzylpenicillin",0.65,IF('Data Entry'!AB1049="Benzathine benzylpenicillin",0.74,IF('Data Entry'!AB1049="Cefapirin benzathine",0.41,IF('Data Entry'!AB1049="Cefalexin benzathine",0.36,IF('Data Entry'!AB1049="Cloxacillin benzathine",0.43,IF('Data Entry'!AB1049="Oxacillin benzathine",0.69,IF('Data Entry'!AB1049="","","No aplica")))))))</f>
        <v/>
      </c>
      <c r="F1046" s="65" t="str">
        <f>IF('Data Entry'!AG1049="Benethamine benzylpenicillin",0.65,IF('Data Entry'!AG1049="Benzathine benzylpenicillin",0.74,IF('Data Entry'!AG1049="Cefapirin benzathine",0.41,IF('Data Entry'!AG1049="Cefalexin benzathine",0.36,IF('Data Entry'!AG1049="Cloxacillin benzathine",0.43,IF('Data Entry'!AG1049="Oxacillin benzathine",0.69,IF('Data Entry'!AG1049="","","No aplica")))))))</f>
        <v/>
      </c>
      <c r="G1046" s="65" t="str">
        <f>IF('Data Entry'!AJ1049="Benethamine benzylpenicillin",0.65,IF('Data Entry'!AJ1049="Benzathine benzylpenicillin",0.74,IF('Data Entry'!AJ1049="Cefapirin benzathine",0.41,IF('Data Entry'!AJ1049="Cefalexin benzathine",0.36,IF('Data Entry'!AJ1049="Cloxacillin benzathine",0.43,IF('Data Entry'!AJ1049="Oxacillin benzathine",0.69,IF('Data Entry'!AJ1049="","","No aplica")))))))</f>
        <v/>
      </c>
      <c r="H1046" s="65" t="str">
        <f>IF('Data Entry'!AM1049="Benethamine benzylpenicillin",0.65,IF('Data Entry'!AM1049="Benzathine benzylpenicillin",0.74,IF('Data Entry'!AM1049="Cefapirin benzathine",0.41,IF('Data Entry'!AM1049="Cefalexin benzathine",0.36,IF('Data Entry'!AM1049="Cloxacillin benzathine",0.43,IF('Data Entry'!AM1049="Oxacillin benzathine",0.69,IF('Data Entry'!AM1049="","","No aplica")))))))</f>
        <v/>
      </c>
    </row>
    <row r="1047" spans="5:8">
      <c r="E1047" s="65" t="str">
        <f>IF('Data Entry'!AB1050="Benethamine benzylpenicillin",0.65,IF('Data Entry'!AB1050="Benzathine benzylpenicillin",0.74,IF('Data Entry'!AB1050="Cefapirin benzathine",0.41,IF('Data Entry'!AB1050="Cefalexin benzathine",0.36,IF('Data Entry'!AB1050="Cloxacillin benzathine",0.43,IF('Data Entry'!AB1050="Oxacillin benzathine",0.69,IF('Data Entry'!AB1050="","","No aplica")))))))</f>
        <v/>
      </c>
      <c r="F1047" s="65" t="str">
        <f>IF('Data Entry'!AG1050="Benethamine benzylpenicillin",0.65,IF('Data Entry'!AG1050="Benzathine benzylpenicillin",0.74,IF('Data Entry'!AG1050="Cefapirin benzathine",0.41,IF('Data Entry'!AG1050="Cefalexin benzathine",0.36,IF('Data Entry'!AG1050="Cloxacillin benzathine",0.43,IF('Data Entry'!AG1050="Oxacillin benzathine",0.69,IF('Data Entry'!AG1050="","","No aplica")))))))</f>
        <v/>
      </c>
      <c r="G1047" s="65" t="str">
        <f>IF('Data Entry'!AJ1050="Benethamine benzylpenicillin",0.65,IF('Data Entry'!AJ1050="Benzathine benzylpenicillin",0.74,IF('Data Entry'!AJ1050="Cefapirin benzathine",0.41,IF('Data Entry'!AJ1050="Cefalexin benzathine",0.36,IF('Data Entry'!AJ1050="Cloxacillin benzathine",0.43,IF('Data Entry'!AJ1050="Oxacillin benzathine",0.69,IF('Data Entry'!AJ1050="","","No aplica")))))))</f>
        <v/>
      </c>
      <c r="H1047" s="65" t="str">
        <f>IF('Data Entry'!AM1050="Benethamine benzylpenicillin",0.65,IF('Data Entry'!AM1050="Benzathine benzylpenicillin",0.74,IF('Data Entry'!AM1050="Cefapirin benzathine",0.41,IF('Data Entry'!AM1050="Cefalexin benzathine",0.36,IF('Data Entry'!AM1050="Cloxacillin benzathine",0.43,IF('Data Entry'!AM1050="Oxacillin benzathine",0.69,IF('Data Entry'!AM1050="","","No aplica")))))))</f>
        <v/>
      </c>
    </row>
    <row r="1048" spans="5:8">
      <c r="E1048" s="65" t="str">
        <f>IF('Data Entry'!AB1051="Benethamine benzylpenicillin",0.65,IF('Data Entry'!AB1051="Benzathine benzylpenicillin",0.74,IF('Data Entry'!AB1051="Cefapirin benzathine",0.41,IF('Data Entry'!AB1051="Cefalexin benzathine",0.36,IF('Data Entry'!AB1051="Cloxacillin benzathine",0.43,IF('Data Entry'!AB1051="Oxacillin benzathine",0.69,IF('Data Entry'!AB1051="","","No aplica")))))))</f>
        <v/>
      </c>
      <c r="F1048" s="65" t="str">
        <f>IF('Data Entry'!AG1051="Benethamine benzylpenicillin",0.65,IF('Data Entry'!AG1051="Benzathine benzylpenicillin",0.74,IF('Data Entry'!AG1051="Cefapirin benzathine",0.41,IF('Data Entry'!AG1051="Cefalexin benzathine",0.36,IF('Data Entry'!AG1051="Cloxacillin benzathine",0.43,IF('Data Entry'!AG1051="Oxacillin benzathine",0.69,IF('Data Entry'!AG1051="","","No aplica")))))))</f>
        <v/>
      </c>
      <c r="G1048" s="65" t="str">
        <f>IF('Data Entry'!AJ1051="Benethamine benzylpenicillin",0.65,IF('Data Entry'!AJ1051="Benzathine benzylpenicillin",0.74,IF('Data Entry'!AJ1051="Cefapirin benzathine",0.41,IF('Data Entry'!AJ1051="Cefalexin benzathine",0.36,IF('Data Entry'!AJ1051="Cloxacillin benzathine",0.43,IF('Data Entry'!AJ1051="Oxacillin benzathine",0.69,IF('Data Entry'!AJ1051="","","No aplica")))))))</f>
        <v/>
      </c>
      <c r="H1048" s="65" t="str">
        <f>IF('Data Entry'!AM1051="Benethamine benzylpenicillin",0.65,IF('Data Entry'!AM1051="Benzathine benzylpenicillin",0.74,IF('Data Entry'!AM1051="Cefapirin benzathine",0.41,IF('Data Entry'!AM1051="Cefalexin benzathine",0.36,IF('Data Entry'!AM1051="Cloxacillin benzathine",0.43,IF('Data Entry'!AM1051="Oxacillin benzathine",0.69,IF('Data Entry'!AM1051="","","No aplica")))))))</f>
        <v/>
      </c>
    </row>
    <row r="1049" spans="5:8">
      <c r="E1049" s="65" t="str">
        <f>IF('Data Entry'!AB1052="Benethamine benzylpenicillin",0.65,IF('Data Entry'!AB1052="Benzathine benzylpenicillin",0.74,IF('Data Entry'!AB1052="Cefapirin benzathine",0.41,IF('Data Entry'!AB1052="Cefalexin benzathine",0.36,IF('Data Entry'!AB1052="Cloxacillin benzathine",0.43,IF('Data Entry'!AB1052="Oxacillin benzathine",0.69,IF('Data Entry'!AB1052="","","No aplica")))))))</f>
        <v/>
      </c>
      <c r="F1049" s="65" t="str">
        <f>IF('Data Entry'!AG1052="Benethamine benzylpenicillin",0.65,IF('Data Entry'!AG1052="Benzathine benzylpenicillin",0.74,IF('Data Entry'!AG1052="Cefapirin benzathine",0.41,IF('Data Entry'!AG1052="Cefalexin benzathine",0.36,IF('Data Entry'!AG1052="Cloxacillin benzathine",0.43,IF('Data Entry'!AG1052="Oxacillin benzathine",0.69,IF('Data Entry'!AG1052="","","No aplica")))))))</f>
        <v/>
      </c>
      <c r="G1049" s="65" t="str">
        <f>IF('Data Entry'!AJ1052="Benethamine benzylpenicillin",0.65,IF('Data Entry'!AJ1052="Benzathine benzylpenicillin",0.74,IF('Data Entry'!AJ1052="Cefapirin benzathine",0.41,IF('Data Entry'!AJ1052="Cefalexin benzathine",0.36,IF('Data Entry'!AJ1052="Cloxacillin benzathine",0.43,IF('Data Entry'!AJ1052="Oxacillin benzathine",0.69,IF('Data Entry'!AJ1052="","","No aplica")))))))</f>
        <v/>
      </c>
      <c r="H1049" s="65" t="str">
        <f>IF('Data Entry'!AM1052="Benethamine benzylpenicillin",0.65,IF('Data Entry'!AM1052="Benzathine benzylpenicillin",0.74,IF('Data Entry'!AM1052="Cefapirin benzathine",0.41,IF('Data Entry'!AM1052="Cefalexin benzathine",0.36,IF('Data Entry'!AM1052="Cloxacillin benzathine",0.43,IF('Data Entry'!AM1052="Oxacillin benzathine",0.69,IF('Data Entry'!AM1052="","","No aplica")))))))</f>
        <v/>
      </c>
    </row>
    <row r="1050" spans="5:8">
      <c r="E1050" s="65" t="str">
        <f>IF('Data Entry'!AB1053="Benethamine benzylpenicillin",0.65,IF('Data Entry'!AB1053="Benzathine benzylpenicillin",0.74,IF('Data Entry'!AB1053="Cefapirin benzathine",0.41,IF('Data Entry'!AB1053="Cefalexin benzathine",0.36,IF('Data Entry'!AB1053="Cloxacillin benzathine",0.43,IF('Data Entry'!AB1053="Oxacillin benzathine",0.69,IF('Data Entry'!AB1053="","","No aplica")))))))</f>
        <v/>
      </c>
      <c r="F1050" s="65" t="str">
        <f>IF('Data Entry'!AG1053="Benethamine benzylpenicillin",0.65,IF('Data Entry'!AG1053="Benzathine benzylpenicillin",0.74,IF('Data Entry'!AG1053="Cefapirin benzathine",0.41,IF('Data Entry'!AG1053="Cefalexin benzathine",0.36,IF('Data Entry'!AG1053="Cloxacillin benzathine",0.43,IF('Data Entry'!AG1053="Oxacillin benzathine",0.69,IF('Data Entry'!AG1053="","","No aplica")))))))</f>
        <v/>
      </c>
      <c r="G1050" s="65" t="str">
        <f>IF('Data Entry'!AJ1053="Benethamine benzylpenicillin",0.65,IF('Data Entry'!AJ1053="Benzathine benzylpenicillin",0.74,IF('Data Entry'!AJ1053="Cefapirin benzathine",0.41,IF('Data Entry'!AJ1053="Cefalexin benzathine",0.36,IF('Data Entry'!AJ1053="Cloxacillin benzathine",0.43,IF('Data Entry'!AJ1053="Oxacillin benzathine",0.69,IF('Data Entry'!AJ1053="","","No aplica")))))))</f>
        <v/>
      </c>
      <c r="H1050" s="65" t="str">
        <f>IF('Data Entry'!AM1053="Benethamine benzylpenicillin",0.65,IF('Data Entry'!AM1053="Benzathine benzylpenicillin",0.74,IF('Data Entry'!AM1053="Cefapirin benzathine",0.41,IF('Data Entry'!AM1053="Cefalexin benzathine",0.36,IF('Data Entry'!AM1053="Cloxacillin benzathine",0.43,IF('Data Entry'!AM1053="Oxacillin benzathine",0.69,IF('Data Entry'!AM1053="","","No aplica")))))))</f>
        <v/>
      </c>
    </row>
    <row r="1051" spans="5:8">
      <c r="E1051" s="65" t="str">
        <f>IF('Data Entry'!AB1054="Benethamine benzylpenicillin",0.65,IF('Data Entry'!AB1054="Benzathine benzylpenicillin",0.74,IF('Data Entry'!AB1054="Cefapirin benzathine",0.41,IF('Data Entry'!AB1054="Cefalexin benzathine",0.36,IF('Data Entry'!AB1054="Cloxacillin benzathine",0.43,IF('Data Entry'!AB1054="Oxacillin benzathine",0.69,IF('Data Entry'!AB1054="","","No aplica")))))))</f>
        <v/>
      </c>
      <c r="F1051" s="65" t="str">
        <f>IF('Data Entry'!AG1054="Benethamine benzylpenicillin",0.65,IF('Data Entry'!AG1054="Benzathine benzylpenicillin",0.74,IF('Data Entry'!AG1054="Cefapirin benzathine",0.41,IF('Data Entry'!AG1054="Cefalexin benzathine",0.36,IF('Data Entry'!AG1054="Cloxacillin benzathine",0.43,IF('Data Entry'!AG1054="Oxacillin benzathine",0.69,IF('Data Entry'!AG1054="","","No aplica")))))))</f>
        <v/>
      </c>
      <c r="G1051" s="65" t="str">
        <f>IF('Data Entry'!AJ1054="Benethamine benzylpenicillin",0.65,IF('Data Entry'!AJ1054="Benzathine benzylpenicillin",0.74,IF('Data Entry'!AJ1054="Cefapirin benzathine",0.41,IF('Data Entry'!AJ1054="Cefalexin benzathine",0.36,IF('Data Entry'!AJ1054="Cloxacillin benzathine",0.43,IF('Data Entry'!AJ1054="Oxacillin benzathine",0.69,IF('Data Entry'!AJ1054="","","No aplica")))))))</f>
        <v/>
      </c>
      <c r="H1051" s="65" t="str">
        <f>IF('Data Entry'!AM1054="Benethamine benzylpenicillin",0.65,IF('Data Entry'!AM1054="Benzathine benzylpenicillin",0.74,IF('Data Entry'!AM1054="Cefapirin benzathine",0.41,IF('Data Entry'!AM1054="Cefalexin benzathine",0.36,IF('Data Entry'!AM1054="Cloxacillin benzathine",0.43,IF('Data Entry'!AM1054="Oxacillin benzathine",0.69,IF('Data Entry'!AM1054="","","No aplica")))))))</f>
        <v/>
      </c>
    </row>
    <row r="1052" spans="5:8">
      <c r="E1052" s="65" t="str">
        <f>IF('Data Entry'!AB1055="Benethamine benzylpenicillin",0.65,IF('Data Entry'!AB1055="Benzathine benzylpenicillin",0.74,IF('Data Entry'!AB1055="Cefapirin benzathine",0.41,IF('Data Entry'!AB1055="Cefalexin benzathine",0.36,IF('Data Entry'!AB1055="Cloxacillin benzathine",0.43,IF('Data Entry'!AB1055="Oxacillin benzathine",0.69,IF('Data Entry'!AB1055="","","No aplica")))))))</f>
        <v/>
      </c>
      <c r="F1052" s="65" t="str">
        <f>IF('Data Entry'!AG1055="Benethamine benzylpenicillin",0.65,IF('Data Entry'!AG1055="Benzathine benzylpenicillin",0.74,IF('Data Entry'!AG1055="Cefapirin benzathine",0.41,IF('Data Entry'!AG1055="Cefalexin benzathine",0.36,IF('Data Entry'!AG1055="Cloxacillin benzathine",0.43,IF('Data Entry'!AG1055="Oxacillin benzathine",0.69,IF('Data Entry'!AG1055="","","No aplica")))))))</f>
        <v/>
      </c>
      <c r="G1052" s="65" t="str">
        <f>IF('Data Entry'!AJ1055="Benethamine benzylpenicillin",0.65,IF('Data Entry'!AJ1055="Benzathine benzylpenicillin",0.74,IF('Data Entry'!AJ1055="Cefapirin benzathine",0.41,IF('Data Entry'!AJ1055="Cefalexin benzathine",0.36,IF('Data Entry'!AJ1055="Cloxacillin benzathine",0.43,IF('Data Entry'!AJ1055="Oxacillin benzathine",0.69,IF('Data Entry'!AJ1055="","","No aplica")))))))</f>
        <v/>
      </c>
      <c r="H1052" s="65" t="str">
        <f>IF('Data Entry'!AM1055="Benethamine benzylpenicillin",0.65,IF('Data Entry'!AM1055="Benzathine benzylpenicillin",0.74,IF('Data Entry'!AM1055="Cefapirin benzathine",0.41,IF('Data Entry'!AM1055="Cefalexin benzathine",0.36,IF('Data Entry'!AM1055="Cloxacillin benzathine",0.43,IF('Data Entry'!AM1055="Oxacillin benzathine",0.69,IF('Data Entry'!AM1055="","","No aplica")))))))</f>
        <v/>
      </c>
    </row>
    <row r="1053" spans="5:8">
      <c r="E1053" s="65" t="str">
        <f>IF('Data Entry'!AB1056="Benethamine benzylpenicillin",0.65,IF('Data Entry'!AB1056="Benzathine benzylpenicillin",0.74,IF('Data Entry'!AB1056="Cefapirin benzathine",0.41,IF('Data Entry'!AB1056="Cefalexin benzathine",0.36,IF('Data Entry'!AB1056="Cloxacillin benzathine",0.43,IF('Data Entry'!AB1056="Oxacillin benzathine",0.69,IF('Data Entry'!AB1056="","","No aplica")))))))</f>
        <v/>
      </c>
      <c r="F1053" s="65" t="str">
        <f>IF('Data Entry'!AG1056="Benethamine benzylpenicillin",0.65,IF('Data Entry'!AG1056="Benzathine benzylpenicillin",0.74,IF('Data Entry'!AG1056="Cefapirin benzathine",0.41,IF('Data Entry'!AG1056="Cefalexin benzathine",0.36,IF('Data Entry'!AG1056="Cloxacillin benzathine",0.43,IF('Data Entry'!AG1056="Oxacillin benzathine",0.69,IF('Data Entry'!AG1056="","","No aplica")))))))</f>
        <v/>
      </c>
      <c r="G1053" s="65" t="str">
        <f>IF('Data Entry'!AJ1056="Benethamine benzylpenicillin",0.65,IF('Data Entry'!AJ1056="Benzathine benzylpenicillin",0.74,IF('Data Entry'!AJ1056="Cefapirin benzathine",0.41,IF('Data Entry'!AJ1056="Cefalexin benzathine",0.36,IF('Data Entry'!AJ1056="Cloxacillin benzathine",0.43,IF('Data Entry'!AJ1056="Oxacillin benzathine",0.69,IF('Data Entry'!AJ1056="","","No aplica")))))))</f>
        <v/>
      </c>
      <c r="H1053" s="65" t="str">
        <f>IF('Data Entry'!AM1056="Benethamine benzylpenicillin",0.65,IF('Data Entry'!AM1056="Benzathine benzylpenicillin",0.74,IF('Data Entry'!AM1056="Cefapirin benzathine",0.41,IF('Data Entry'!AM1056="Cefalexin benzathine",0.36,IF('Data Entry'!AM1056="Cloxacillin benzathine",0.43,IF('Data Entry'!AM1056="Oxacillin benzathine",0.69,IF('Data Entry'!AM1056="","","No aplica")))))))</f>
        <v/>
      </c>
    </row>
    <row r="1054" spans="5:8">
      <c r="E1054" s="65" t="str">
        <f>IF('Data Entry'!AB1057="Benethamine benzylpenicillin",0.65,IF('Data Entry'!AB1057="Benzathine benzylpenicillin",0.74,IF('Data Entry'!AB1057="Cefapirin benzathine",0.41,IF('Data Entry'!AB1057="Cefalexin benzathine",0.36,IF('Data Entry'!AB1057="Cloxacillin benzathine",0.43,IF('Data Entry'!AB1057="Oxacillin benzathine",0.69,IF('Data Entry'!AB1057="","","No aplica")))))))</f>
        <v/>
      </c>
      <c r="F1054" s="65" t="str">
        <f>IF('Data Entry'!AG1057="Benethamine benzylpenicillin",0.65,IF('Data Entry'!AG1057="Benzathine benzylpenicillin",0.74,IF('Data Entry'!AG1057="Cefapirin benzathine",0.41,IF('Data Entry'!AG1057="Cefalexin benzathine",0.36,IF('Data Entry'!AG1057="Cloxacillin benzathine",0.43,IF('Data Entry'!AG1057="Oxacillin benzathine",0.69,IF('Data Entry'!AG1057="","","No aplica")))))))</f>
        <v/>
      </c>
      <c r="G1054" s="65" t="str">
        <f>IF('Data Entry'!AJ1057="Benethamine benzylpenicillin",0.65,IF('Data Entry'!AJ1057="Benzathine benzylpenicillin",0.74,IF('Data Entry'!AJ1057="Cefapirin benzathine",0.41,IF('Data Entry'!AJ1057="Cefalexin benzathine",0.36,IF('Data Entry'!AJ1057="Cloxacillin benzathine",0.43,IF('Data Entry'!AJ1057="Oxacillin benzathine",0.69,IF('Data Entry'!AJ1057="","","No aplica")))))))</f>
        <v/>
      </c>
      <c r="H1054" s="65" t="str">
        <f>IF('Data Entry'!AM1057="Benethamine benzylpenicillin",0.65,IF('Data Entry'!AM1057="Benzathine benzylpenicillin",0.74,IF('Data Entry'!AM1057="Cefapirin benzathine",0.41,IF('Data Entry'!AM1057="Cefalexin benzathine",0.36,IF('Data Entry'!AM1057="Cloxacillin benzathine",0.43,IF('Data Entry'!AM1057="Oxacillin benzathine",0.69,IF('Data Entry'!AM1057="","","No aplica")))))))</f>
        <v/>
      </c>
    </row>
    <row r="1055" spans="5:8">
      <c r="E1055" s="65" t="str">
        <f>IF('Data Entry'!AB1058="Benethamine benzylpenicillin",0.65,IF('Data Entry'!AB1058="Benzathine benzylpenicillin",0.74,IF('Data Entry'!AB1058="Cefapirin benzathine",0.41,IF('Data Entry'!AB1058="Cefalexin benzathine",0.36,IF('Data Entry'!AB1058="Cloxacillin benzathine",0.43,IF('Data Entry'!AB1058="Oxacillin benzathine",0.69,IF('Data Entry'!AB1058="","","No aplica")))))))</f>
        <v/>
      </c>
      <c r="F1055" s="65" t="str">
        <f>IF('Data Entry'!AG1058="Benethamine benzylpenicillin",0.65,IF('Data Entry'!AG1058="Benzathine benzylpenicillin",0.74,IF('Data Entry'!AG1058="Cefapirin benzathine",0.41,IF('Data Entry'!AG1058="Cefalexin benzathine",0.36,IF('Data Entry'!AG1058="Cloxacillin benzathine",0.43,IF('Data Entry'!AG1058="Oxacillin benzathine",0.69,IF('Data Entry'!AG1058="","","No aplica")))))))</f>
        <v/>
      </c>
      <c r="G1055" s="65" t="str">
        <f>IF('Data Entry'!AJ1058="Benethamine benzylpenicillin",0.65,IF('Data Entry'!AJ1058="Benzathine benzylpenicillin",0.74,IF('Data Entry'!AJ1058="Cefapirin benzathine",0.41,IF('Data Entry'!AJ1058="Cefalexin benzathine",0.36,IF('Data Entry'!AJ1058="Cloxacillin benzathine",0.43,IF('Data Entry'!AJ1058="Oxacillin benzathine",0.69,IF('Data Entry'!AJ1058="","","No aplica")))))))</f>
        <v/>
      </c>
      <c r="H1055" s="65" t="str">
        <f>IF('Data Entry'!AM1058="Benethamine benzylpenicillin",0.65,IF('Data Entry'!AM1058="Benzathine benzylpenicillin",0.74,IF('Data Entry'!AM1058="Cefapirin benzathine",0.41,IF('Data Entry'!AM1058="Cefalexin benzathine",0.36,IF('Data Entry'!AM1058="Cloxacillin benzathine",0.43,IF('Data Entry'!AM1058="Oxacillin benzathine",0.69,IF('Data Entry'!AM1058="","","No aplica")))))))</f>
        <v/>
      </c>
    </row>
    <row r="1056" spans="5:8">
      <c r="E1056" s="65" t="str">
        <f>IF('Data Entry'!AB1059="Benethamine benzylpenicillin",0.65,IF('Data Entry'!AB1059="Benzathine benzylpenicillin",0.74,IF('Data Entry'!AB1059="Cefapirin benzathine",0.41,IF('Data Entry'!AB1059="Cefalexin benzathine",0.36,IF('Data Entry'!AB1059="Cloxacillin benzathine",0.43,IF('Data Entry'!AB1059="Oxacillin benzathine",0.69,IF('Data Entry'!AB1059="","","No aplica")))))))</f>
        <v/>
      </c>
      <c r="F1056" s="65" t="str">
        <f>IF('Data Entry'!AG1059="Benethamine benzylpenicillin",0.65,IF('Data Entry'!AG1059="Benzathine benzylpenicillin",0.74,IF('Data Entry'!AG1059="Cefapirin benzathine",0.41,IF('Data Entry'!AG1059="Cefalexin benzathine",0.36,IF('Data Entry'!AG1059="Cloxacillin benzathine",0.43,IF('Data Entry'!AG1059="Oxacillin benzathine",0.69,IF('Data Entry'!AG1059="","","No aplica")))))))</f>
        <v/>
      </c>
      <c r="G1056" s="65" t="str">
        <f>IF('Data Entry'!AJ1059="Benethamine benzylpenicillin",0.65,IF('Data Entry'!AJ1059="Benzathine benzylpenicillin",0.74,IF('Data Entry'!AJ1059="Cefapirin benzathine",0.41,IF('Data Entry'!AJ1059="Cefalexin benzathine",0.36,IF('Data Entry'!AJ1059="Cloxacillin benzathine",0.43,IF('Data Entry'!AJ1059="Oxacillin benzathine",0.69,IF('Data Entry'!AJ1059="","","No aplica")))))))</f>
        <v/>
      </c>
      <c r="H1056" s="65" t="str">
        <f>IF('Data Entry'!AM1059="Benethamine benzylpenicillin",0.65,IF('Data Entry'!AM1059="Benzathine benzylpenicillin",0.74,IF('Data Entry'!AM1059="Cefapirin benzathine",0.41,IF('Data Entry'!AM1059="Cefalexin benzathine",0.36,IF('Data Entry'!AM1059="Cloxacillin benzathine",0.43,IF('Data Entry'!AM1059="Oxacillin benzathine",0.69,IF('Data Entry'!AM1059="","","No aplica")))))))</f>
        <v/>
      </c>
    </row>
    <row r="1057" spans="5:8">
      <c r="E1057" s="65" t="str">
        <f>IF('Data Entry'!AB1060="Benethamine benzylpenicillin",0.65,IF('Data Entry'!AB1060="Benzathine benzylpenicillin",0.74,IF('Data Entry'!AB1060="Cefapirin benzathine",0.41,IF('Data Entry'!AB1060="Cefalexin benzathine",0.36,IF('Data Entry'!AB1060="Cloxacillin benzathine",0.43,IF('Data Entry'!AB1060="Oxacillin benzathine",0.69,IF('Data Entry'!AB1060="","","No aplica")))))))</f>
        <v/>
      </c>
      <c r="F1057" s="65" t="str">
        <f>IF('Data Entry'!AG1060="Benethamine benzylpenicillin",0.65,IF('Data Entry'!AG1060="Benzathine benzylpenicillin",0.74,IF('Data Entry'!AG1060="Cefapirin benzathine",0.41,IF('Data Entry'!AG1060="Cefalexin benzathine",0.36,IF('Data Entry'!AG1060="Cloxacillin benzathine",0.43,IF('Data Entry'!AG1060="Oxacillin benzathine",0.69,IF('Data Entry'!AG1060="","","No aplica")))))))</f>
        <v/>
      </c>
      <c r="G1057" s="65" t="str">
        <f>IF('Data Entry'!AJ1060="Benethamine benzylpenicillin",0.65,IF('Data Entry'!AJ1060="Benzathine benzylpenicillin",0.74,IF('Data Entry'!AJ1060="Cefapirin benzathine",0.41,IF('Data Entry'!AJ1060="Cefalexin benzathine",0.36,IF('Data Entry'!AJ1060="Cloxacillin benzathine",0.43,IF('Data Entry'!AJ1060="Oxacillin benzathine",0.69,IF('Data Entry'!AJ1060="","","No aplica")))))))</f>
        <v/>
      </c>
      <c r="H1057" s="65" t="str">
        <f>IF('Data Entry'!AM1060="Benethamine benzylpenicillin",0.65,IF('Data Entry'!AM1060="Benzathine benzylpenicillin",0.74,IF('Data Entry'!AM1060="Cefapirin benzathine",0.41,IF('Data Entry'!AM1060="Cefalexin benzathine",0.36,IF('Data Entry'!AM1060="Cloxacillin benzathine",0.43,IF('Data Entry'!AM1060="Oxacillin benzathine",0.69,IF('Data Entry'!AM1060="","","No aplica")))))))</f>
        <v/>
      </c>
    </row>
    <row r="1058" spans="5:8">
      <c r="E1058" s="65" t="str">
        <f>IF('Data Entry'!AB1061="Benethamine benzylpenicillin",0.65,IF('Data Entry'!AB1061="Benzathine benzylpenicillin",0.74,IF('Data Entry'!AB1061="Cefapirin benzathine",0.41,IF('Data Entry'!AB1061="Cefalexin benzathine",0.36,IF('Data Entry'!AB1061="Cloxacillin benzathine",0.43,IF('Data Entry'!AB1061="Oxacillin benzathine",0.69,IF('Data Entry'!AB1061="","","No aplica")))))))</f>
        <v/>
      </c>
      <c r="F1058" s="65" t="str">
        <f>IF('Data Entry'!AG1061="Benethamine benzylpenicillin",0.65,IF('Data Entry'!AG1061="Benzathine benzylpenicillin",0.74,IF('Data Entry'!AG1061="Cefapirin benzathine",0.41,IF('Data Entry'!AG1061="Cefalexin benzathine",0.36,IF('Data Entry'!AG1061="Cloxacillin benzathine",0.43,IF('Data Entry'!AG1061="Oxacillin benzathine",0.69,IF('Data Entry'!AG1061="","","No aplica")))))))</f>
        <v/>
      </c>
      <c r="G1058" s="65" t="str">
        <f>IF('Data Entry'!AJ1061="Benethamine benzylpenicillin",0.65,IF('Data Entry'!AJ1061="Benzathine benzylpenicillin",0.74,IF('Data Entry'!AJ1061="Cefapirin benzathine",0.41,IF('Data Entry'!AJ1061="Cefalexin benzathine",0.36,IF('Data Entry'!AJ1061="Cloxacillin benzathine",0.43,IF('Data Entry'!AJ1061="Oxacillin benzathine",0.69,IF('Data Entry'!AJ1061="","","No aplica")))))))</f>
        <v/>
      </c>
      <c r="H1058" s="65" t="str">
        <f>IF('Data Entry'!AM1061="Benethamine benzylpenicillin",0.65,IF('Data Entry'!AM1061="Benzathine benzylpenicillin",0.74,IF('Data Entry'!AM1061="Cefapirin benzathine",0.41,IF('Data Entry'!AM1061="Cefalexin benzathine",0.36,IF('Data Entry'!AM1061="Cloxacillin benzathine",0.43,IF('Data Entry'!AM1061="Oxacillin benzathine",0.69,IF('Data Entry'!AM1061="","","No aplica")))))))</f>
        <v/>
      </c>
    </row>
    <row r="1059" spans="5:8">
      <c r="E1059" s="65" t="str">
        <f>IF('Data Entry'!AB1062="Benethamine benzylpenicillin",0.65,IF('Data Entry'!AB1062="Benzathine benzylpenicillin",0.74,IF('Data Entry'!AB1062="Cefapirin benzathine",0.41,IF('Data Entry'!AB1062="Cefalexin benzathine",0.36,IF('Data Entry'!AB1062="Cloxacillin benzathine",0.43,IF('Data Entry'!AB1062="Oxacillin benzathine",0.69,IF('Data Entry'!AB1062="","","No aplica")))))))</f>
        <v/>
      </c>
      <c r="F1059" s="65" t="str">
        <f>IF('Data Entry'!AG1062="Benethamine benzylpenicillin",0.65,IF('Data Entry'!AG1062="Benzathine benzylpenicillin",0.74,IF('Data Entry'!AG1062="Cefapirin benzathine",0.41,IF('Data Entry'!AG1062="Cefalexin benzathine",0.36,IF('Data Entry'!AG1062="Cloxacillin benzathine",0.43,IF('Data Entry'!AG1062="Oxacillin benzathine",0.69,IF('Data Entry'!AG1062="","","No aplica")))))))</f>
        <v/>
      </c>
      <c r="G1059" s="65" t="str">
        <f>IF('Data Entry'!AJ1062="Benethamine benzylpenicillin",0.65,IF('Data Entry'!AJ1062="Benzathine benzylpenicillin",0.74,IF('Data Entry'!AJ1062="Cefapirin benzathine",0.41,IF('Data Entry'!AJ1062="Cefalexin benzathine",0.36,IF('Data Entry'!AJ1062="Cloxacillin benzathine",0.43,IF('Data Entry'!AJ1062="Oxacillin benzathine",0.69,IF('Data Entry'!AJ1062="","","No aplica")))))))</f>
        <v/>
      </c>
      <c r="H1059" s="65" t="str">
        <f>IF('Data Entry'!AM1062="Benethamine benzylpenicillin",0.65,IF('Data Entry'!AM1062="Benzathine benzylpenicillin",0.74,IF('Data Entry'!AM1062="Cefapirin benzathine",0.41,IF('Data Entry'!AM1062="Cefalexin benzathine",0.36,IF('Data Entry'!AM1062="Cloxacillin benzathine",0.43,IF('Data Entry'!AM1062="Oxacillin benzathine",0.69,IF('Data Entry'!AM1062="","","No aplica")))))))</f>
        <v/>
      </c>
    </row>
    <row r="1060" spans="5:8">
      <c r="E1060" s="65" t="str">
        <f>IF('Data Entry'!AB1063="Benethamine benzylpenicillin",0.65,IF('Data Entry'!AB1063="Benzathine benzylpenicillin",0.74,IF('Data Entry'!AB1063="Cefapirin benzathine",0.41,IF('Data Entry'!AB1063="Cefalexin benzathine",0.36,IF('Data Entry'!AB1063="Cloxacillin benzathine",0.43,IF('Data Entry'!AB1063="Oxacillin benzathine",0.69,IF('Data Entry'!AB1063="","","No aplica")))))))</f>
        <v/>
      </c>
      <c r="F1060" s="65" t="str">
        <f>IF('Data Entry'!AG1063="Benethamine benzylpenicillin",0.65,IF('Data Entry'!AG1063="Benzathine benzylpenicillin",0.74,IF('Data Entry'!AG1063="Cefapirin benzathine",0.41,IF('Data Entry'!AG1063="Cefalexin benzathine",0.36,IF('Data Entry'!AG1063="Cloxacillin benzathine",0.43,IF('Data Entry'!AG1063="Oxacillin benzathine",0.69,IF('Data Entry'!AG1063="","","No aplica")))))))</f>
        <v/>
      </c>
      <c r="G1060" s="65" t="str">
        <f>IF('Data Entry'!AJ1063="Benethamine benzylpenicillin",0.65,IF('Data Entry'!AJ1063="Benzathine benzylpenicillin",0.74,IF('Data Entry'!AJ1063="Cefapirin benzathine",0.41,IF('Data Entry'!AJ1063="Cefalexin benzathine",0.36,IF('Data Entry'!AJ1063="Cloxacillin benzathine",0.43,IF('Data Entry'!AJ1063="Oxacillin benzathine",0.69,IF('Data Entry'!AJ1063="","","No aplica")))))))</f>
        <v/>
      </c>
      <c r="H1060" s="65" t="str">
        <f>IF('Data Entry'!AM1063="Benethamine benzylpenicillin",0.65,IF('Data Entry'!AM1063="Benzathine benzylpenicillin",0.74,IF('Data Entry'!AM1063="Cefapirin benzathine",0.41,IF('Data Entry'!AM1063="Cefalexin benzathine",0.36,IF('Data Entry'!AM1063="Cloxacillin benzathine",0.43,IF('Data Entry'!AM1063="Oxacillin benzathine",0.69,IF('Data Entry'!AM1063="","","No aplica")))))))</f>
        <v/>
      </c>
    </row>
    <row r="1061" spans="5:8">
      <c r="E1061" s="65" t="str">
        <f>IF('Data Entry'!AB1064="Benethamine benzylpenicillin",0.65,IF('Data Entry'!AB1064="Benzathine benzylpenicillin",0.74,IF('Data Entry'!AB1064="Cefapirin benzathine",0.41,IF('Data Entry'!AB1064="Cefalexin benzathine",0.36,IF('Data Entry'!AB1064="Cloxacillin benzathine",0.43,IF('Data Entry'!AB1064="Oxacillin benzathine",0.69,IF('Data Entry'!AB1064="","","No aplica")))))))</f>
        <v/>
      </c>
      <c r="F1061" s="65" t="str">
        <f>IF('Data Entry'!AG1064="Benethamine benzylpenicillin",0.65,IF('Data Entry'!AG1064="Benzathine benzylpenicillin",0.74,IF('Data Entry'!AG1064="Cefapirin benzathine",0.41,IF('Data Entry'!AG1064="Cefalexin benzathine",0.36,IF('Data Entry'!AG1064="Cloxacillin benzathine",0.43,IF('Data Entry'!AG1064="Oxacillin benzathine",0.69,IF('Data Entry'!AG1064="","","No aplica")))))))</f>
        <v/>
      </c>
      <c r="G1061" s="65" t="str">
        <f>IF('Data Entry'!AJ1064="Benethamine benzylpenicillin",0.65,IF('Data Entry'!AJ1064="Benzathine benzylpenicillin",0.74,IF('Data Entry'!AJ1064="Cefapirin benzathine",0.41,IF('Data Entry'!AJ1064="Cefalexin benzathine",0.36,IF('Data Entry'!AJ1064="Cloxacillin benzathine",0.43,IF('Data Entry'!AJ1064="Oxacillin benzathine",0.69,IF('Data Entry'!AJ1064="","","No aplica")))))))</f>
        <v/>
      </c>
      <c r="H1061" s="65" t="str">
        <f>IF('Data Entry'!AM1064="Benethamine benzylpenicillin",0.65,IF('Data Entry'!AM1064="Benzathine benzylpenicillin",0.74,IF('Data Entry'!AM1064="Cefapirin benzathine",0.41,IF('Data Entry'!AM1064="Cefalexin benzathine",0.36,IF('Data Entry'!AM1064="Cloxacillin benzathine",0.43,IF('Data Entry'!AM1064="Oxacillin benzathine",0.69,IF('Data Entry'!AM1064="","","No aplica")))))))</f>
        <v/>
      </c>
    </row>
    <row r="1062" spans="5:8">
      <c r="E1062" s="65" t="str">
        <f>IF('Data Entry'!AB1065="Benethamine benzylpenicillin",0.65,IF('Data Entry'!AB1065="Benzathine benzylpenicillin",0.74,IF('Data Entry'!AB1065="Cefapirin benzathine",0.41,IF('Data Entry'!AB1065="Cefalexin benzathine",0.36,IF('Data Entry'!AB1065="Cloxacillin benzathine",0.43,IF('Data Entry'!AB1065="Oxacillin benzathine",0.69,IF('Data Entry'!AB1065="","","No aplica")))))))</f>
        <v/>
      </c>
      <c r="F1062" s="65" t="str">
        <f>IF('Data Entry'!AG1065="Benethamine benzylpenicillin",0.65,IF('Data Entry'!AG1065="Benzathine benzylpenicillin",0.74,IF('Data Entry'!AG1065="Cefapirin benzathine",0.41,IF('Data Entry'!AG1065="Cefalexin benzathine",0.36,IF('Data Entry'!AG1065="Cloxacillin benzathine",0.43,IF('Data Entry'!AG1065="Oxacillin benzathine",0.69,IF('Data Entry'!AG1065="","","No aplica")))))))</f>
        <v/>
      </c>
      <c r="G1062" s="65" t="str">
        <f>IF('Data Entry'!AJ1065="Benethamine benzylpenicillin",0.65,IF('Data Entry'!AJ1065="Benzathine benzylpenicillin",0.74,IF('Data Entry'!AJ1065="Cefapirin benzathine",0.41,IF('Data Entry'!AJ1065="Cefalexin benzathine",0.36,IF('Data Entry'!AJ1065="Cloxacillin benzathine",0.43,IF('Data Entry'!AJ1065="Oxacillin benzathine",0.69,IF('Data Entry'!AJ1065="","","No aplica")))))))</f>
        <v/>
      </c>
      <c r="H1062" s="65" t="str">
        <f>IF('Data Entry'!AM1065="Benethamine benzylpenicillin",0.65,IF('Data Entry'!AM1065="Benzathine benzylpenicillin",0.74,IF('Data Entry'!AM1065="Cefapirin benzathine",0.41,IF('Data Entry'!AM1065="Cefalexin benzathine",0.36,IF('Data Entry'!AM1065="Cloxacillin benzathine",0.43,IF('Data Entry'!AM1065="Oxacillin benzathine",0.69,IF('Data Entry'!AM1065="","","No aplica")))))))</f>
        <v/>
      </c>
    </row>
    <row r="1063" spans="5:8">
      <c r="E1063" s="65" t="str">
        <f>IF('Data Entry'!AB1066="Benethamine benzylpenicillin",0.65,IF('Data Entry'!AB1066="Benzathine benzylpenicillin",0.74,IF('Data Entry'!AB1066="Cefapirin benzathine",0.41,IF('Data Entry'!AB1066="Cefalexin benzathine",0.36,IF('Data Entry'!AB1066="Cloxacillin benzathine",0.43,IF('Data Entry'!AB1066="Oxacillin benzathine",0.69,IF('Data Entry'!AB1066="","","No aplica")))))))</f>
        <v/>
      </c>
      <c r="F1063" s="65" t="str">
        <f>IF('Data Entry'!AG1066="Benethamine benzylpenicillin",0.65,IF('Data Entry'!AG1066="Benzathine benzylpenicillin",0.74,IF('Data Entry'!AG1066="Cefapirin benzathine",0.41,IF('Data Entry'!AG1066="Cefalexin benzathine",0.36,IF('Data Entry'!AG1066="Cloxacillin benzathine",0.43,IF('Data Entry'!AG1066="Oxacillin benzathine",0.69,IF('Data Entry'!AG1066="","","No aplica")))))))</f>
        <v/>
      </c>
      <c r="G1063" s="65" t="str">
        <f>IF('Data Entry'!AJ1066="Benethamine benzylpenicillin",0.65,IF('Data Entry'!AJ1066="Benzathine benzylpenicillin",0.74,IF('Data Entry'!AJ1066="Cefapirin benzathine",0.41,IF('Data Entry'!AJ1066="Cefalexin benzathine",0.36,IF('Data Entry'!AJ1066="Cloxacillin benzathine",0.43,IF('Data Entry'!AJ1066="Oxacillin benzathine",0.69,IF('Data Entry'!AJ1066="","","No aplica")))))))</f>
        <v/>
      </c>
      <c r="H1063" s="65" t="str">
        <f>IF('Data Entry'!AM1066="Benethamine benzylpenicillin",0.65,IF('Data Entry'!AM1066="Benzathine benzylpenicillin",0.74,IF('Data Entry'!AM1066="Cefapirin benzathine",0.41,IF('Data Entry'!AM1066="Cefalexin benzathine",0.36,IF('Data Entry'!AM1066="Cloxacillin benzathine",0.43,IF('Data Entry'!AM1066="Oxacillin benzathine",0.69,IF('Data Entry'!AM1066="","","No aplica")))))))</f>
        <v/>
      </c>
    </row>
    <row r="1064" spans="5:8">
      <c r="E1064" s="65" t="str">
        <f>IF('Data Entry'!AB1067="Benethamine benzylpenicillin",0.65,IF('Data Entry'!AB1067="Benzathine benzylpenicillin",0.74,IF('Data Entry'!AB1067="Cefapirin benzathine",0.41,IF('Data Entry'!AB1067="Cefalexin benzathine",0.36,IF('Data Entry'!AB1067="Cloxacillin benzathine",0.43,IF('Data Entry'!AB1067="Oxacillin benzathine",0.69,IF('Data Entry'!AB1067="","","No aplica")))))))</f>
        <v/>
      </c>
      <c r="F1064" s="65" t="str">
        <f>IF('Data Entry'!AG1067="Benethamine benzylpenicillin",0.65,IF('Data Entry'!AG1067="Benzathine benzylpenicillin",0.74,IF('Data Entry'!AG1067="Cefapirin benzathine",0.41,IF('Data Entry'!AG1067="Cefalexin benzathine",0.36,IF('Data Entry'!AG1067="Cloxacillin benzathine",0.43,IF('Data Entry'!AG1067="Oxacillin benzathine",0.69,IF('Data Entry'!AG1067="","","No aplica")))))))</f>
        <v/>
      </c>
      <c r="G1064" s="65" t="str">
        <f>IF('Data Entry'!AJ1067="Benethamine benzylpenicillin",0.65,IF('Data Entry'!AJ1067="Benzathine benzylpenicillin",0.74,IF('Data Entry'!AJ1067="Cefapirin benzathine",0.41,IF('Data Entry'!AJ1067="Cefalexin benzathine",0.36,IF('Data Entry'!AJ1067="Cloxacillin benzathine",0.43,IF('Data Entry'!AJ1067="Oxacillin benzathine",0.69,IF('Data Entry'!AJ1067="","","No aplica")))))))</f>
        <v/>
      </c>
      <c r="H1064" s="65" t="str">
        <f>IF('Data Entry'!AM1067="Benethamine benzylpenicillin",0.65,IF('Data Entry'!AM1067="Benzathine benzylpenicillin",0.74,IF('Data Entry'!AM1067="Cefapirin benzathine",0.41,IF('Data Entry'!AM1067="Cefalexin benzathine",0.36,IF('Data Entry'!AM1067="Cloxacillin benzathine",0.43,IF('Data Entry'!AM1067="Oxacillin benzathine",0.69,IF('Data Entry'!AM1067="","","No aplica")))))))</f>
        <v/>
      </c>
    </row>
    <row r="1065" spans="5:8">
      <c r="E1065" s="65" t="str">
        <f>IF('Data Entry'!AB1068="Benethamine benzylpenicillin",0.65,IF('Data Entry'!AB1068="Benzathine benzylpenicillin",0.74,IF('Data Entry'!AB1068="Cefapirin benzathine",0.41,IF('Data Entry'!AB1068="Cefalexin benzathine",0.36,IF('Data Entry'!AB1068="Cloxacillin benzathine",0.43,IF('Data Entry'!AB1068="Oxacillin benzathine",0.69,IF('Data Entry'!AB1068="","","No aplica")))))))</f>
        <v/>
      </c>
      <c r="F1065" s="65" t="str">
        <f>IF('Data Entry'!AG1068="Benethamine benzylpenicillin",0.65,IF('Data Entry'!AG1068="Benzathine benzylpenicillin",0.74,IF('Data Entry'!AG1068="Cefapirin benzathine",0.41,IF('Data Entry'!AG1068="Cefalexin benzathine",0.36,IF('Data Entry'!AG1068="Cloxacillin benzathine",0.43,IF('Data Entry'!AG1068="Oxacillin benzathine",0.69,IF('Data Entry'!AG1068="","","No aplica")))))))</f>
        <v/>
      </c>
      <c r="G1065" s="65" t="str">
        <f>IF('Data Entry'!AJ1068="Benethamine benzylpenicillin",0.65,IF('Data Entry'!AJ1068="Benzathine benzylpenicillin",0.74,IF('Data Entry'!AJ1068="Cefapirin benzathine",0.41,IF('Data Entry'!AJ1068="Cefalexin benzathine",0.36,IF('Data Entry'!AJ1068="Cloxacillin benzathine",0.43,IF('Data Entry'!AJ1068="Oxacillin benzathine",0.69,IF('Data Entry'!AJ1068="","","No aplica")))))))</f>
        <v/>
      </c>
      <c r="H1065" s="65" t="str">
        <f>IF('Data Entry'!AM1068="Benethamine benzylpenicillin",0.65,IF('Data Entry'!AM1068="Benzathine benzylpenicillin",0.74,IF('Data Entry'!AM1068="Cefapirin benzathine",0.41,IF('Data Entry'!AM1068="Cefalexin benzathine",0.36,IF('Data Entry'!AM1068="Cloxacillin benzathine",0.43,IF('Data Entry'!AM1068="Oxacillin benzathine",0.69,IF('Data Entry'!AM1068="","","No aplica")))))))</f>
        <v/>
      </c>
    </row>
    <row r="1066" spans="5:8">
      <c r="E1066" s="65" t="str">
        <f>IF('Data Entry'!AB1069="Benethamine benzylpenicillin",0.65,IF('Data Entry'!AB1069="Benzathine benzylpenicillin",0.74,IF('Data Entry'!AB1069="Cefapirin benzathine",0.41,IF('Data Entry'!AB1069="Cefalexin benzathine",0.36,IF('Data Entry'!AB1069="Cloxacillin benzathine",0.43,IF('Data Entry'!AB1069="Oxacillin benzathine",0.69,IF('Data Entry'!AB1069="","","No aplica")))))))</f>
        <v/>
      </c>
      <c r="F1066" s="65" t="str">
        <f>IF('Data Entry'!AG1069="Benethamine benzylpenicillin",0.65,IF('Data Entry'!AG1069="Benzathine benzylpenicillin",0.74,IF('Data Entry'!AG1069="Cefapirin benzathine",0.41,IF('Data Entry'!AG1069="Cefalexin benzathine",0.36,IF('Data Entry'!AG1069="Cloxacillin benzathine",0.43,IF('Data Entry'!AG1069="Oxacillin benzathine",0.69,IF('Data Entry'!AG1069="","","No aplica")))))))</f>
        <v/>
      </c>
      <c r="G1066" s="65" t="str">
        <f>IF('Data Entry'!AJ1069="Benethamine benzylpenicillin",0.65,IF('Data Entry'!AJ1069="Benzathine benzylpenicillin",0.74,IF('Data Entry'!AJ1069="Cefapirin benzathine",0.41,IF('Data Entry'!AJ1069="Cefalexin benzathine",0.36,IF('Data Entry'!AJ1069="Cloxacillin benzathine",0.43,IF('Data Entry'!AJ1069="Oxacillin benzathine",0.69,IF('Data Entry'!AJ1069="","","No aplica")))))))</f>
        <v/>
      </c>
      <c r="H1066" s="65" t="str">
        <f>IF('Data Entry'!AM1069="Benethamine benzylpenicillin",0.65,IF('Data Entry'!AM1069="Benzathine benzylpenicillin",0.74,IF('Data Entry'!AM1069="Cefapirin benzathine",0.41,IF('Data Entry'!AM1069="Cefalexin benzathine",0.36,IF('Data Entry'!AM1069="Cloxacillin benzathine",0.43,IF('Data Entry'!AM1069="Oxacillin benzathine",0.69,IF('Data Entry'!AM1069="","","No aplica")))))))</f>
        <v/>
      </c>
    </row>
    <row r="1067" spans="5:8">
      <c r="E1067" s="65" t="str">
        <f>IF('Data Entry'!AB1070="Benethamine benzylpenicillin",0.65,IF('Data Entry'!AB1070="Benzathine benzylpenicillin",0.74,IF('Data Entry'!AB1070="Cefapirin benzathine",0.41,IF('Data Entry'!AB1070="Cefalexin benzathine",0.36,IF('Data Entry'!AB1070="Cloxacillin benzathine",0.43,IF('Data Entry'!AB1070="Oxacillin benzathine",0.69,IF('Data Entry'!AB1070="","","No aplica")))))))</f>
        <v/>
      </c>
      <c r="F1067" s="65" t="str">
        <f>IF('Data Entry'!AG1070="Benethamine benzylpenicillin",0.65,IF('Data Entry'!AG1070="Benzathine benzylpenicillin",0.74,IF('Data Entry'!AG1070="Cefapirin benzathine",0.41,IF('Data Entry'!AG1070="Cefalexin benzathine",0.36,IF('Data Entry'!AG1070="Cloxacillin benzathine",0.43,IF('Data Entry'!AG1070="Oxacillin benzathine",0.69,IF('Data Entry'!AG1070="","","No aplica")))))))</f>
        <v/>
      </c>
      <c r="G1067" s="65" t="str">
        <f>IF('Data Entry'!AJ1070="Benethamine benzylpenicillin",0.65,IF('Data Entry'!AJ1070="Benzathine benzylpenicillin",0.74,IF('Data Entry'!AJ1070="Cefapirin benzathine",0.41,IF('Data Entry'!AJ1070="Cefalexin benzathine",0.36,IF('Data Entry'!AJ1070="Cloxacillin benzathine",0.43,IF('Data Entry'!AJ1070="Oxacillin benzathine",0.69,IF('Data Entry'!AJ1070="","","No aplica")))))))</f>
        <v/>
      </c>
      <c r="H1067" s="65" t="str">
        <f>IF('Data Entry'!AM1070="Benethamine benzylpenicillin",0.65,IF('Data Entry'!AM1070="Benzathine benzylpenicillin",0.74,IF('Data Entry'!AM1070="Cefapirin benzathine",0.41,IF('Data Entry'!AM1070="Cefalexin benzathine",0.36,IF('Data Entry'!AM1070="Cloxacillin benzathine",0.43,IF('Data Entry'!AM1070="Oxacillin benzathine",0.69,IF('Data Entry'!AM1070="","","No aplica")))))))</f>
        <v/>
      </c>
    </row>
    <row r="1068" spans="5:8">
      <c r="E1068" s="65" t="str">
        <f>IF('Data Entry'!AB1071="Benethamine benzylpenicillin",0.65,IF('Data Entry'!AB1071="Benzathine benzylpenicillin",0.74,IF('Data Entry'!AB1071="Cefapirin benzathine",0.41,IF('Data Entry'!AB1071="Cefalexin benzathine",0.36,IF('Data Entry'!AB1071="Cloxacillin benzathine",0.43,IF('Data Entry'!AB1071="Oxacillin benzathine",0.69,IF('Data Entry'!AB1071="","","No aplica")))))))</f>
        <v/>
      </c>
      <c r="F1068" s="65" t="str">
        <f>IF('Data Entry'!AG1071="Benethamine benzylpenicillin",0.65,IF('Data Entry'!AG1071="Benzathine benzylpenicillin",0.74,IF('Data Entry'!AG1071="Cefapirin benzathine",0.41,IF('Data Entry'!AG1071="Cefalexin benzathine",0.36,IF('Data Entry'!AG1071="Cloxacillin benzathine",0.43,IF('Data Entry'!AG1071="Oxacillin benzathine",0.69,IF('Data Entry'!AG1071="","","No aplica")))))))</f>
        <v/>
      </c>
      <c r="G1068" s="65" t="str">
        <f>IF('Data Entry'!AJ1071="Benethamine benzylpenicillin",0.65,IF('Data Entry'!AJ1071="Benzathine benzylpenicillin",0.74,IF('Data Entry'!AJ1071="Cefapirin benzathine",0.41,IF('Data Entry'!AJ1071="Cefalexin benzathine",0.36,IF('Data Entry'!AJ1071="Cloxacillin benzathine",0.43,IF('Data Entry'!AJ1071="Oxacillin benzathine",0.69,IF('Data Entry'!AJ1071="","","No aplica")))))))</f>
        <v/>
      </c>
      <c r="H1068" s="65" t="str">
        <f>IF('Data Entry'!AM1071="Benethamine benzylpenicillin",0.65,IF('Data Entry'!AM1071="Benzathine benzylpenicillin",0.74,IF('Data Entry'!AM1071="Cefapirin benzathine",0.41,IF('Data Entry'!AM1071="Cefalexin benzathine",0.36,IF('Data Entry'!AM1071="Cloxacillin benzathine",0.43,IF('Data Entry'!AM1071="Oxacillin benzathine",0.69,IF('Data Entry'!AM1071="","","No aplica")))))))</f>
        <v/>
      </c>
    </row>
    <row r="1069" spans="5:8">
      <c r="E1069" s="65" t="str">
        <f>IF('Data Entry'!AB1072="Benethamine benzylpenicillin",0.65,IF('Data Entry'!AB1072="Benzathine benzylpenicillin",0.74,IF('Data Entry'!AB1072="Cefapirin benzathine",0.41,IF('Data Entry'!AB1072="Cefalexin benzathine",0.36,IF('Data Entry'!AB1072="Cloxacillin benzathine",0.43,IF('Data Entry'!AB1072="Oxacillin benzathine",0.69,IF('Data Entry'!AB1072="","","No aplica")))))))</f>
        <v/>
      </c>
      <c r="F1069" s="65" t="str">
        <f>IF('Data Entry'!AG1072="Benethamine benzylpenicillin",0.65,IF('Data Entry'!AG1072="Benzathine benzylpenicillin",0.74,IF('Data Entry'!AG1072="Cefapirin benzathine",0.41,IF('Data Entry'!AG1072="Cefalexin benzathine",0.36,IF('Data Entry'!AG1072="Cloxacillin benzathine",0.43,IF('Data Entry'!AG1072="Oxacillin benzathine",0.69,IF('Data Entry'!AG1072="","","No aplica")))))))</f>
        <v/>
      </c>
      <c r="G1069" s="65" t="str">
        <f>IF('Data Entry'!AJ1072="Benethamine benzylpenicillin",0.65,IF('Data Entry'!AJ1072="Benzathine benzylpenicillin",0.74,IF('Data Entry'!AJ1072="Cefapirin benzathine",0.41,IF('Data Entry'!AJ1072="Cefalexin benzathine",0.36,IF('Data Entry'!AJ1072="Cloxacillin benzathine",0.43,IF('Data Entry'!AJ1072="Oxacillin benzathine",0.69,IF('Data Entry'!AJ1072="","","No aplica")))))))</f>
        <v/>
      </c>
      <c r="H1069" s="65" t="str">
        <f>IF('Data Entry'!AM1072="Benethamine benzylpenicillin",0.65,IF('Data Entry'!AM1072="Benzathine benzylpenicillin",0.74,IF('Data Entry'!AM1072="Cefapirin benzathine",0.41,IF('Data Entry'!AM1072="Cefalexin benzathine",0.36,IF('Data Entry'!AM1072="Cloxacillin benzathine",0.43,IF('Data Entry'!AM1072="Oxacillin benzathine",0.69,IF('Data Entry'!AM1072="","","No aplica")))))))</f>
        <v/>
      </c>
    </row>
    <row r="1070" spans="5:8">
      <c r="E1070" s="65" t="str">
        <f>IF('Data Entry'!AB1073="Benethamine benzylpenicillin",0.65,IF('Data Entry'!AB1073="Benzathine benzylpenicillin",0.74,IF('Data Entry'!AB1073="Cefapirin benzathine",0.41,IF('Data Entry'!AB1073="Cefalexin benzathine",0.36,IF('Data Entry'!AB1073="Cloxacillin benzathine",0.43,IF('Data Entry'!AB1073="Oxacillin benzathine",0.69,IF('Data Entry'!AB1073="","","No aplica")))))))</f>
        <v/>
      </c>
      <c r="F1070" s="65" t="str">
        <f>IF('Data Entry'!AG1073="Benethamine benzylpenicillin",0.65,IF('Data Entry'!AG1073="Benzathine benzylpenicillin",0.74,IF('Data Entry'!AG1073="Cefapirin benzathine",0.41,IF('Data Entry'!AG1073="Cefalexin benzathine",0.36,IF('Data Entry'!AG1073="Cloxacillin benzathine",0.43,IF('Data Entry'!AG1073="Oxacillin benzathine",0.69,IF('Data Entry'!AG1073="","","No aplica")))))))</f>
        <v/>
      </c>
      <c r="G1070" s="65" t="str">
        <f>IF('Data Entry'!AJ1073="Benethamine benzylpenicillin",0.65,IF('Data Entry'!AJ1073="Benzathine benzylpenicillin",0.74,IF('Data Entry'!AJ1073="Cefapirin benzathine",0.41,IF('Data Entry'!AJ1073="Cefalexin benzathine",0.36,IF('Data Entry'!AJ1073="Cloxacillin benzathine",0.43,IF('Data Entry'!AJ1073="Oxacillin benzathine",0.69,IF('Data Entry'!AJ1073="","","No aplica")))))))</f>
        <v/>
      </c>
      <c r="H1070" s="65" t="str">
        <f>IF('Data Entry'!AM1073="Benethamine benzylpenicillin",0.65,IF('Data Entry'!AM1073="Benzathine benzylpenicillin",0.74,IF('Data Entry'!AM1073="Cefapirin benzathine",0.41,IF('Data Entry'!AM1073="Cefalexin benzathine",0.36,IF('Data Entry'!AM1073="Cloxacillin benzathine",0.43,IF('Data Entry'!AM1073="Oxacillin benzathine",0.69,IF('Data Entry'!AM1073="","","No aplica")))))))</f>
        <v/>
      </c>
    </row>
    <row r="1071" spans="5:8">
      <c r="E1071" s="65" t="str">
        <f>IF('Data Entry'!AB1074="Benethamine benzylpenicillin",0.65,IF('Data Entry'!AB1074="Benzathine benzylpenicillin",0.74,IF('Data Entry'!AB1074="Cefapirin benzathine",0.41,IF('Data Entry'!AB1074="Cefalexin benzathine",0.36,IF('Data Entry'!AB1074="Cloxacillin benzathine",0.43,IF('Data Entry'!AB1074="Oxacillin benzathine",0.69,IF('Data Entry'!AB1074="","","No aplica")))))))</f>
        <v/>
      </c>
      <c r="F1071" s="65" t="str">
        <f>IF('Data Entry'!AG1074="Benethamine benzylpenicillin",0.65,IF('Data Entry'!AG1074="Benzathine benzylpenicillin",0.74,IF('Data Entry'!AG1074="Cefapirin benzathine",0.41,IF('Data Entry'!AG1074="Cefalexin benzathine",0.36,IF('Data Entry'!AG1074="Cloxacillin benzathine",0.43,IF('Data Entry'!AG1074="Oxacillin benzathine",0.69,IF('Data Entry'!AG1074="","","No aplica")))))))</f>
        <v/>
      </c>
      <c r="G1071" s="65" t="str">
        <f>IF('Data Entry'!AJ1074="Benethamine benzylpenicillin",0.65,IF('Data Entry'!AJ1074="Benzathine benzylpenicillin",0.74,IF('Data Entry'!AJ1074="Cefapirin benzathine",0.41,IF('Data Entry'!AJ1074="Cefalexin benzathine",0.36,IF('Data Entry'!AJ1074="Cloxacillin benzathine",0.43,IF('Data Entry'!AJ1074="Oxacillin benzathine",0.69,IF('Data Entry'!AJ1074="","","No aplica")))))))</f>
        <v/>
      </c>
      <c r="H1071" s="65" t="str">
        <f>IF('Data Entry'!AM1074="Benethamine benzylpenicillin",0.65,IF('Data Entry'!AM1074="Benzathine benzylpenicillin",0.74,IF('Data Entry'!AM1074="Cefapirin benzathine",0.41,IF('Data Entry'!AM1074="Cefalexin benzathine",0.36,IF('Data Entry'!AM1074="Cloxacillin benzathine",0.43,IF('Data Entry'!AM1074="Oxacillin benzathine",0.69,IF('Data Entry'!AM1074="","","No aplica")))))))</f>
        <v/>
      </c>
    </row>
    <row r="1072" spans="5:8">
      <c r="E1072" s="65" t="str">
        <f>IF('Data Entry'!AB1075="Benethamine benzylpenicillin",0.65,IF('Data Entry'!AB1075="Benzathine benzylpenicillin",0.74,IF('Data Entry'!AB1075="Cefapirin benzathine",0.41,IF('Data Entry'!AB1075="Cefalexin benzathine",0.36,IF('Data Entry'!AB1075="Cloxacillin benzathine",0.43,IF('Data Entry'!AB1075="Oxacillin benzathine",0.69,IF('Data Entry'!AB1075="","","No aplica")))))))</f>
        <v/>
      </c>
      <c r="F1072" s="65" t="str">
        <f>IF('Data Entry'!AG1075="Benethamine benzylpenicillin",0.65,IF('Data Entry'!AG1075="Benzathine benzylpenicillin",0.74,IF('Data Entry'!AG1075="Cefapirin benzathine",0.41,IF('Data Entry'!AG1075="Cefalexin benzathine",0.36,IF('Data Entry'!AG1075="Cloxacillin benzathine",0.43,IF('Data Entry'!AG1075="Oxacillin benzathine",0.69,IF('Data Entry'!AG1075="","","No aplica")))))))</f>
        <v/>
      </c>
      <c r="G1072" s="65" t="str">
        <f>IF('Data Entry'!AJ1075="Benethamine benzylpenicillin",0.65,IF('Data Entry'!AJ1075="Benzathine benzylpenicillin",0.74,IF('Data Entry'!AJ1075="Cefapirin benzathine",0.41,IF('Data Entry'!AJ1075="Cefalexin benzathine",0.36,IF('Data Entry'!AJ1075="Cloxacillin benzathine",0.43,IF('Data Entry'!AJ1075="Oxacillin benzathine",0.69,IF('Data Entry'!AJ1075="","","No aplica")))))))</f>
        <v/>
      </c>
      <c r="H1072" s="65" t="str">
        <f>IF('Data Entry'!AM1075="Benethamine benzylpenicillin",0.65,IF('Data Entry'!AM1075="Benzathine benzylpenicillin",0.74,IF('Data Entry'!AM1075="Cefapirin benzathine",0.41,IF('Data Entry'!AM1075="Cefalexin benzathine",0.36,IF('Data Entry'!AM1075="Cloxacillin benzathine",0.43,IF('Data Entry'!AM1075="Oxacillin benzathine",0.69,IF('Data Entry'!AM1075="","","No aplica")))))))</f>
        <v/>
      </c>
    </row>
    <row r="1073" spans="5:8">
      <c r="E1073" s="65" t="str">
        <f>IF('Data Entry'!AB1076="Benethamine benzylpenicillin",0.65,IF('Data Entry'!AB1076="Benzathine benzylpenicillin",0.74,IF('Data Entry'!AB1076="Cefapirin benzathine",0.41,IF('Data Entry'!AB1076="Cefalexin benzathine",0.36,IF('Data Entry'!AB1076="Cloxacillin benzathine",0.43,IF('Data Entry'!AB1076="Oxacillin benzathine",0.69,IF('Data Entry'!AB1076="","","No aplica")))))))</f>
        <v/>
      </c>
      <c r="F1073" s="65" t="str">
        <f>IF('Data Entry'!AG1076="Benethamine benzylpenicillin",0.65,IF('Data Entry'!AG1076="Benzathine benzylpenicillin",0.74,IF('Data Entry'!AG1076="Cefapirin benzathine",0.41,IF('Data Entry'!AG1076="Cefalexin benzathine",0.36,IF('Data Entry'!AG1076="Cloxacillin benzathine",0.43,IF('Data Entry'!AG1076="Oxacillin benzathine",0.69,IF('Data Entry'!AG1076="","","No aplica")))))))</f>
        <v/>
      </c>
      <c r="G1073" s="65" t="str">
        <f>IF('Data Entry'!AJ1076="Benethamine benzylpenicillin",0.65,IF('Data Entry'!AJ1076="Benzathine benzylpenicillin",0.74,IF('Data Entry'!AJ1076="Cefapirin benzathine",0.41,IF('Data Entry'!AJ1076="Cefalexin benzathine",0.36,IF('Data Entry'!AJ1076="Cloxacillin benzathine",0.43,IF('Data Entry'!AJ1076="Oxacillin benzathine",0.69,IF('Data Entry'!AJ1076="","","No aplica")))))))</f>
        <v/>
      </c>
      <c r="H1073" s="65" t="str">
        <f>IF('Data Entry'!AM1076="Benethamine benzylpenicillin",0.65,IF('Data Entry'!AM1076="Benzathine benzylpenicillin",0.74,IF('Data Entry'!AM1076="Cefapirin benzathine",0.41,IF('Data Entry'!AM1076="Cefalexin benzathine",0.36,IF('Data Entry'!AM1076="Cloxacillin benzathine",0.43,IF('Data Entry'!AM1076="Oxacillin benzathine",0.69,IF('Data Entry'!AM1076="","","No aplica")))))))</f>
        <v/>
      </c>
    </row>
    <row r="1074" spans="5:8">
      <c r="E1074" s="65" t="str">
        <f>IF('Data Entry'!AB1077="Benethamine benzylpenicillin",0.65,IF('Data Entry'!AB1077="Benzathine benzylpenicillin",0.74,IF('Data Entry'!AB1077="Cefapirin benzathine",0.41,IF('Data Entry'!AB1077="Cefalexin benzathine",0.36,IF('Data Entry'!AB1077="Cloxacillin benzathine",0.43,IF('Data Entry'!AB1077="Oxacillin benzathine",0.69,IF('Data Entry'!AB1077="","","No aplica")))))))</f>
        <v/>
      </c>
      <c r="F1074" s="65" t="str">
        <f>IF('Data Entry'!AG1077="Benethamine benzylpenicillin",0.65,IF('Data Entry'!AG1077="Benzathine benzylpenicillin",0.74,IF('Data Entry'!AG1077="Cefapirin benzathine",0.41,IF('Data Entry'!AG1077="Cefalexin benzathine",0.36,IF('Data Entry'!AG1077="Cloxacillin benzathine",0.43,IF('Data Entry'!AG1077="Oxacillin benzathine",0.69,IF('Data Entry'!AG1077="","","No aplica")))))))</f>
        <v/>
      </c>
      <c r="G1074" s="65" t="str">
        <f>IF('Data Entry'!AJ1077="Benethamine benzylpenicillin",0.65,IF('Data Entry'!AJ1077="Benzathine benzylpenicillin",0.74,IF('Data Entry'!AJ1077="Cefapirin benzathine",0.41,IF('Data Entry'!AJ1077="Cefalexin benzathine",0.36,IF('Data Entry'!AJ1077="Cloxacillin benzathine",0.43,IF('Data Entry'!AJ1077="Oxacillin benzathine",0.69,IF('Data Entry'!AJ1077="","","No aplica")))))))</f>
        <v/>
      </c>
      <c r="H1074" s="65" t="str">
        <f>IF('Data Entry'!AM1077="Benethamine benzylpenicillin",0.65,IF('Data Entry'!AM1077="Benzathine benzylpenicillin",0.74,IF('Data Entry'!AM1077="Cefapirin benzathine",0.41,IF('Data Entry'!AM1077="Cefalexin benzathine",0.36,IF('Data Entry'!AM1077="Cloxacillin benzathine",0.43,IF('Data Entry'!AM1077="Oxacillin benzathine",0.69,IF('Data Entry'!AM1077="","","No aplica")))))))</f>
        <v/>
      </c>
    </row>
    <row r="1075" spans="5:8">
      <c r="E1075" s="65" t="str">
        <f>IF('Data Entry'!AB1078="Benethamine benzylpenicillin",0.65,IF('Data Entry'!AB1078="Benzathine benzylpenicillin",0.74,IF('Data Entry'!AB1078="Cefapirin benzathine",0.41,IF('Data Entry'!AB1078="Cefalexin benzathine",0.36,IF('Data Entry'!AB1078="Cloxacillin benzathine",0.43,IF('Data Entry'!AB1078="Oxacillin benzathine",0.69,IF('Data Entry'!AB1078="","","No aplica")))))))</f>
        <v/>
      </c>
      <c r="F1075" s="65" t="str">
        <f>IF('Data Entry'!AG1078="Benethamine benzylpenicillin",0.65,IF('Data Entry'!AG1078="Benzathine benzylpenicillin",0.74,IF('Data Entry'!AG1078="Cefapirin benzathine",0.41,IF('Data Entry'!AG1078="Cefalexin benzathine",0.36,IF('Data Entry'!AG1078="Cloxacillin benzathine",0.43,IF('Data Entry'!AG1078="Oxacillin benzathine",0.69,IF('Data Entry'!AG1078="","","No aplica")))))))</f>
        <v/>
      </c>
      <c r="G1075" s="65" t="str">
        <f>IF('Data Entry'!AJ1078="Benethamine benzylpenicillin",0.65,IF('Data Entry'!AJ1078="Benzathine benzylpenicillin",0.74,IF('Data Entry'!AJ1078="Cefapirin benzathine",0.41,IF('Data Entry'!AJ1078="Cefalexin benzathine",0.36,IF('Data Entry'!AJ1078="Cloxacillin benzathine",0.43,IF('Data Entry'!AJ1078="Oxacillin benzathine",0.69,IF('Data Entry'!AJ1078="","","No aplica")))))))</f>
        <v/>
      </c>
      <c r="H1075" s="65" t="str">
        <f>IF('Data Entry'!AM1078="Benethamine benzylpenicillin",0.65,IF('Data Entry'!AM1078="Benzathine benzylpenicillin",0.74,IF('Data Entry'!AM1078="Cefapirin benzathine",0.41,IF('Data Entry'!AM1078="Cefalexin benzathine",0.36,IF('Data Entry'!AM1078="Cloxacillin benzathine",0.43,IF('Data Entry'!AM1078="Oxacillin benzathine",0.69,IF('Data Entry'!AM1078="","","No aplica")))))))</f>
        <v/>
      </c>
    </row>
    <row r="1076" spans="5:8">
      <c r="E1076" s="65" t="str">
        <f>IF('Data Entry'!AB1079="Benethamine benzylpenicillin",0.65,IF('Data Entry'!AB1079="Benzathine benzylpenicillin",0.74,IF('Data Entry'!AB1079="Cefapirin benzathine",0.41,IF('Data Entry'!AB1079="Cefalexin benzathine",0.36,IF('Data Entry'!AB1079="Cloxacillin benzathine",0.43,IF('Data Entry'!AB1079="Oxacillin benzathine",0.69,IF('Data Entry'!AB1079="","","No aplica")))))))</f>
        <v/>
      </c>
      <c r="F1076" s="65" t="str">
        <f>IF('Data Entry'!AG1079="Benethamine benzylpenicillin",0.65,IF('Data Entry'!AG1079="Benzathine benzylpenicillin",0.74,IF('Data Entry'!AG1079="Cefapirin benzathine",0.41,IF('Data Entry'!AG1079="Cefalexin benzathine",0.36,IF('Data Entry'!AG1079="Cloxacillin benzathine",0.43,IF('Data Entry'!AG1079="Oxacillin benzathine",0.69,IF('Data Entry'!AG1079="","","No aplica")))))))</f>
        <v/>
      </c>
      <c r="G1076" s="65" t="str">
        <f>IF('Data Entry'!AJ1079="Benethamine benzylpenicillin",0.65,IF('Data Entry'!AJ1079="Benzathine benzylpenicillin",0.74,IF('Data Entry'!AJ1079="Cefapirin benzathine",0.41,IF('Data Entry'!AJ1079="Cefalexin benzathine",0.36,IF('Data Entry'!AJ1079="Cloxacillin benzathine",0.43,IF('Data Entry'!AJ1079="Oxacillin benzathine",0.69,IF('Data Entry'!AJ1079="","","No aplica")))))))</f>
        <v/>
      </c>
      <c r="H1076" s="65" t="str">
        <f>IF('Data Entry'!AM1079="Benethamine benzylpenicillin",0.65,IF('Data Entry'!AM1079="Benzathine benzylpenicillin",0.74,IF('Data Entry'!AM1079="Cefapirin benzathine",0.41,IF('Data Entry'!AM1079="Cefalexin benzathine",0.36,IF('Data Entry'!AM1079="Cloxacillin benzathine",0.43,IF('Data Entry'!AM1079="Oxacillin benzathine",0.69,IF('Data Entry'!AM1079="","","No aplica")))))))</f>
        <v/>
      </c>
    </row>
    <row r="1077" spans="5:8">
      <c r="E1077" s="65" t="str">
        <f>IF('Data Entry'!AB1080="Benethamine benzylpenicillin",0.65,IF('Data Entry'!AB1080="Benzathine benzylpenicillin",0.74,IF('Data Entry'!AB1080="Cefapirin benzathine",0.41,IF('Data Entry'!AB1080="Cefalexin benzathine",0.36,IF('Data Entry'!AB1080="Cloxacillin benzathine",0.43,IF('Data Entry'!AB1080="Oxacillin benzathine",0.69,IF('Data Entry'!AB1080="","","No aplica")))))))</f>
        <v/>
      </c>
      <c r="F1077" s="65" t="str">
        <f>IF('Data Entry'!AG1080="Benethamine benzylpenicillin",0.65,IF('Data Entry'!AG1080="Benzathine benzylpenicillin",0.74,IF('Data Entry'!AG1080="Cefapirin benzathine",0.41,IF('Data Entry'!AG1080="Cefalexin benzathine",0.36,IF('Data Entry'!AG1080="Cloxacillin benzathine",0.43,IF('Data Entry'!AG1080="Oxacillin benzathine",0.69,IF('Data Entry'!AG1080="","","No aplica")))))))</f>
        <v/>
      </c>
      <c r="G1077" s="65" t="str">
        <f>IF('Data Entry'!AJ1080="Benethamine benzylpenicillin",0.65,IF('Data Entry'!AJ1080="Benzathine benzylpenicillin",0.74,IF('Data Entry'!AJ1080="Cefapirin benzathine",0.41,IF('Data Entry'!AJ1080="Cefalexin benzathine",0.36,IF('Data Entry'!AJ1080="Cloxacillin benzathine",0.43,IF('Data Entry'!AJ1080="Oxacillin benzathine",0.69,IF('Data Entry'!AJ1080="","","No aplica")))))))</f>
        <v/>
      </c>
      <c r="H1077" s="65" t="str">
        <f>IF('Data Entry'!AM1080="Benethamine benzylpenicillin",0.65,IF('Data Entry'!AM1080="Benzathine benzylpenicillin",0.74,IF('Data Entry'!AM1080="Cefapirin benzathine",0.41,IF('Data Entry'!AM1080="Cefalexin benzathine",0.36,IF('Data Entry'!AM1080="Cloxacillin benzathine",0.43,IF('Data Entry'!AM1080="Oxacillin benzathine",0.69,IF('Data Entry'!AM1080="","","No aplica")))))))</f>
        <v/>
      </c>
    </row>
    <row r="1078" spans="5:8">
      <c r="E1078" s="65" t="str">
        <f>IF('Data Entry'!AB1081="Benethamine benzylpenicillin",0.65,IF('Data Entry'!AB1081="Benzathine benzylpenicillin",0.74,IF('Data Entry'!AB1081="Cefapirin benzathine",0.41,IF('Data Entry'!AB1081="Cefalexin benzathine",0.36,IF('Data Entry'!AB1081="Cloxacillin benzathine",0.43,IF('Data Entry'!AB1081="Oxacillin benzathine",0.69,IF('Data Entry'!AB1081="","","No aplica")))))))</f>
        <v/>
      </c>
      <c r="F1078" s="65" t="str">
        <f>IF('Data Entry'!AG1081="Benethamine benzylpenicillin",0.65,IF('Data Entry'!AG1081="Benzathine benzylpenicillin",0.74,IF('Data Entry'!AG1081="Cefapirin benzathine",0.41,IF('Data Entry'!AG1081="Cefalexin benzathine",0.36,IF('Data Entry'!AG1081="Cloxacillin benzathine",0.43,IF('Data Entry'!AG1081="Oxacillin benzathine",0.69,IF('Data Entry'!AG1081="","","No aplica")))))))</f>
        <v/>
      </c>
      <c r="G1078" s="65" t="str">
        <f>IF('Data Entry'!AJ1081="Benethamine benzylpenicillin",0.65,IF('Data Entry'!AJ1081="Benzathine benzylpenicillin",0.74,IF('Data Entry'!AJ1081="Cefapirin benzathine",0.41,IF('Data Entry'!AJ1081="Cefalexin benzathine",0.36,IF('Data Entry'!AJ1081="Cloxacillin benzathine",0.43,IF('Data Entry'!AJ1081="Oxacillin benzathine",0.69,IF('Data Entry'!AJ1081="","","No aplica")))))))</f>
        <v/>
      </c>
      <c r="H1078" s="65" t="str">
        <f>IF('Data Entry'!AM1081="Benethamine benzylpenicillin",0.65,IF('Data Entry'!AM1081="Benzathine benzylpenicillin",0.74,IF('Data Entry'!AM1081="Cefapirin benzathine",0.41,IF('Data Entry'!AM1081="Cefalexin benzathine",0.36,IF('Data Entry'!AM1081="Cloxacillin benzathine",0.43,IF('Data Entry'!AM1081="Oxacillin benzathine",0.69,IF('Data Entry'!AM1081="","","No aplica")))))))</f>
        <v/>
      </c>
    </row>
    <row r="1079" spans="5:8">
      <c r="E1079" s="65" t="str">
        <f>IF('Data Entry'!AB1082="Benethamine benzylpenicillin",0.65,IF('Data Entry'!AB1082="Benzathine benzylpenicillin",0.74,IF('Data Entry'!AB1082="Cefapirin benzathine",0.41,IF('Data Entry'!AB1082="Cefalexin benzathine",0.36,IF('Data Entry'!AB1082="Cloxacillin benzathine",0.43,IF('Data Entry'!AB1082="Oxacillin benzathine",0.69,IF('Data Entry'!AB1082="","","No aplica")))))))</f>
        <v/>
      </c>
      <c r="F1079" s="65" t="str">
        <f>IF('Data Entry'!AG1082="Benethamine benzylpenicillin",0.65,IF('Data Entry'!AG1082="Benzathine benzylpenicillin",0.74,IF('Data Entry'!AG1082="Cefapirin benzathine",0.41,IF('Data Entry'!AG1082="Cefalexin benzathine",0.36,IF('Data Entry'!AG1082="Cloxacillin benzathine",0.43,IF('Data Entry'!AG1082="Oxacillin benzathine",0.69,IF('Data Entry'!AG1082="","","No aplica")))))))</f>
        <v/>
      </c>
      <c r="G1079" s="65" t="str">
        <f>IF('Data Entry'!AJ1082="Benethamine benzylpenicillin",0.65,IF('Data Entry'!AJ1082="Benzathine benzylpenicillin",0.74,IF('Data Entry'!AJ1082="Cefapirin benzathine",0.41,IF('Data Entry'!AJ1082="Cefalexin benzathine",0.36,IF('Data Entry'!AJ1082="Cloxacillin benzathine",0.43,IF('Data Entry'!AJ1082="Oxacillin benzathine",0.69,IF('Data Entry'!AJ1082="","","No aplica")))))))</f>
        <v/>
      </c>
      <c r="H1079" s="65" t="str">
        <f>IF('Data Entry'!AM1082="Benethamine benzylpenicillin",0.65,IF('Data Entry'!AM1082="Benzathine benzylpenicillin",0.74,IF('Data Entry'!AM1082="Cefapirin benzathine",0.41,IF('Data Entry'!AM1082="Cefalexin benzathine",0.36,IF('Data Entry'!AM1082="Cloxacillin benzathine",0.43,IF('Data Entry'!AM1082="Oxacillin benzathine",0.69,IF('Data Entry'!AM1082="","","No aplica")))))))</f>
        <v/>
      </c>
    </row>
    <row r="1080" spans="5:8">
      <c r="E1080" s="65" t="str">
        <f>IF('Data Entry'!AB1083="Benethamine benzylpenicillin",0.65,IF('Data Entry'!AB1083="Benzathine benzylpenicillin",0.74,IF('Data Entry'!AB1083="Cefapirin benzathine",0.41,IF('Data Entry'!AB1083="Cefalexin benzathine",0.36,IF('Data Entry'!AB1083="Cloxacillin benzathine",0.43,IF('Data Entry'!AB1083="Oxacillin benzathine",0.69,IF('Data Entry'!AB1083="","","No aplica")))))))</f>
        <v/>
      </c>
      <c r="F1080" s="65" t="str">
        <f>IF('Data Entry'!AG1083="Benethamine benzylpenicillin",0.65,IF('Data Entry'!AG1083="Benzathine benzylpenicillin",0.74,IF('Data Entry'!AG1083="Cefapirin benzathine",0.41,IF('Data Entry'!AG1083="Cefalexin benzathine",0.36,IF('Data Entry'!AG1083="Cloxacillin benzathine",0.43,IF('Data Entry'!AG1083="Oxacillin benzathine",0.69,IF('Data Entry'!AG1083="","","No aplica")))))))</f>
        <v/>
      </c>
      <c r="G1080" s="65" t="str">
        <f>IF('Data Entry'!AJ1083="Benethamine benzylpenicillin",0.65,IF('Data Entry'!AJ1083="Benzathine benzylpenicillin",0.74,IF('Data Entry'!AJ1083="Cefapirin benzathine",0.41,IF('Data Entry'!AJ1083="Cefalexin benzathine",0.36,IF('Data Entry'!AJ1083="Cloxacillin benzathine",0.43,IF('Data Entry'!AJ1083="Oxacillin benzathine",0.69,IF('Data Entry'!AJ1083="","","No aplica")))))))</f>
        <v/>
      </c>
      <c r="H1080" s="65" t="str">
        <f>IF('Data Entry'!AM1083="Benethamine benzylpenicillin",0.65,IF('Data Entry'!AM1083="Benzathine benzylpenicillin",0.74,IF('Data Entry'!AM1083="Cefapirin benzathine",0.41,IF('Data Entry'!AM1083="Cefalexin benzathine",0.36,IF('Data Entry'!AM1083="Cloxacillin benzathine",0.43,IF('Data Entry'!AM1083="Oxacillin benzathine",0.69,IF('Data Entry'!AM1083="","","No aplica")))))))</f>
        <v/>
      </c>
    </row>
    <row r="1081" spans="5:8">
      <c r="E1081" s="65" t="str">
        <f>IF('Data Entry'!AB1084="Benethamine benzylpenicillin",0.65,IF('Data Entry'!AB1084="Benzathine benzylpenicillin",0.74,IF('Data Entry'!AB1084="Cefapirin benzathine",0.41,IF('Data Entry'!AB1084="Cefalexin benzathine",0.36,IF('Data Entry'!AB1084="Cloxacillin benzathine",0.43,IF('Data Entry'!AB1084="Oxacillin benzathine",0.69,IF('Data Entry'!AB1084="","","No aplica")))))))</f>
        <v/>
      </c>
      <c r="F1081" s="65" t="str">
        <f>IF('Data Entry'!AG1084="Benethamine benzylpenicillin",0.65,IF('Data Entry'!AG1084="Benzathine benzylpenicillin",0.74,IF('Data Entry'!AG1084="Cefapirin benzathine",0.41,IF('Data Entry'!AG1084="Cefalexin benzathine",0.36,IF('Data Entry'!AG1084="Cloxacillin benzathine",0.43,IF('Data Entry'!AG1084="Oxacillin benzathine",0.69,IF('Data Entry'!AG1084="","","No aplica")))))))</f>
        <v/>
      </c>
      <c r="G1081" s="65" t="str">
        <f>IF('Data Entry'!AJ1084="Benethamine benzylpenicillin",0.65,IF('Data Entry'!AJ1084="Benzathine benzylpenicillin",0.74,IF('Data Entry'!AJ1084="Cefapirin benzathine",0.41,IF('Data Entry'!AJ1084="Cefalexin benzathine",0.36,IF('Data Entry'!AJ1084="Cloxacillin benzathine",0.43,IF('Data Entry'!AJ1084="Oxacillin benzathine",0.69,IF('Data Entry'!AJ1084="","","No aplica")))))))</f>
        <v/>
      </c>
      <c r="H1081" s="65" t="str">
        <f>IF('Data Entry'!AM1084="Benethamine benzylpenicillin",0.65,IF('Data Entry'!AM1084="Benzathine benzylpenicillin",0.74,IF('Data Entry'!AM1084="Cefapirin benzathine",0.41,IF('Data Entry'!AM1084="Cefalexin benzathine",0.36,IF('Data Entry'!AM1084="Cloxacillin benzathine",0.43,IF('Data Entry'!AM1084="Oxacillin benzathine",0.69,IF('Data Entry'!AM1084="","","No aplica")))))))</f>
        <v/>
      </c>
    </row>
    <row r="1082" spans="5:8">
      <c r="E1082" s="65" t="str">
        <f>IF('Data Entry'!AB1085="Benethamine benzylpenicillin",0.65,IF('Data Entry'!AB1085="Benzathine benzylpenicillin",0.74,IF('Data Entry'!AB1085="Cefapirin benzathine",0.41,IF('Data Entry'!AB1085="Cefalexin benzathine",0.36,IF('Data Entry'!AB1085="Cloxacillin benzathine",0.43,IF('Data Entry'!AB1085="Oxacillin benzathine",0.69,IF('Data Entry'!AB1085="","","No aplica")))))))</f>
        <v/>
      </c>
      <c r="F1082" s="65" t="str">
        <f>IF('Data Entry'!AG1085="Benethamine benzylpenicillin",0.65,IF('Data Entry'!AG1085="Benzathine benzylpenicillin",0.74,IF('Data Entry'!AG1085="Cefapirin benzathine",0.41,IF('Data Entry'!AG1085="Cefalexin benzathine",0.36,IF('Data Entry'!AG1085="Cloxacillin benzathine",0.43,IF('Data Entry'!AG1085="Oxacillin benzathine",0.69,IF('Data Entry'!AG1085="","","No aplica")))))))</f>
        <v/>
      </c>
      <c r="G1082" s="65" t="str">
        <f>IF('Data Entry'!AJ1085="Benethamine benzylpenicillin",0.65,IF('Data Entry'!AJ1085="Benzathine benzylpenicillin",0.74,IF('Data Entry'!AJ1085="Cefapirin benzathine",0.41,IF('Data Entry'!AJ1085="Cefalexin benzathine",0.36,IF('Data Entry'!AJ1085="Cloxacillin benzathine",0.43,IF('Data Entry'!AJ1085="Oxacillin benzathine",0.69,IF('Data Entry'!AJ1085="","","No aplica")))))))</f>
        <v/>
      </c>
      <c r="H1082" s="65" t="str">
        <f>IF('Data Entry'!AM1085="Benethamine benzylpenicillin",0.65,IF('Data Entry'!AM1085="Benzathine benzylpenicillin",0.74,IF('Data Entry'!AM1085="Cefapirin benzathine",0.41,IF('Data Entry'!AM1085="Cefalexin benzathine",0.36,IF('Data Entry'!AM1085="Cloxacillin benzathine",0.43,IF('Data Entry'!AM1085="Oxacillin benzathine",0.69,IF('Data Entry'!AM1085="","","No aplica")))))))</f>
        <v/>
      </c>
    </row>
    <row r="1083" spans="5:8">
      <c r="E1083" s="65" t="str">
        <f>IF('Data Entry'!AB1086="Benethamine benzylpenicillin",0.65,IF('Data Entry'!AB1086="Benzathine benzylpenicillin",0.74,IF('Data Entry'!AB1086="Cefapirin benzathine",0.41,IF('Data Entry'!AB1086="Cefalexin benzathine",0.36,IF('Data Entry'!AB1086="Cloxacillin benzathine",0.43,IF('Data Entry'!AB1086="Oxacillin benzathine",0.69,IF('Data Entry'!AB1086="","","No aplica")))))))</f>
        <v/>
      </c>
      <c r="F1083" s="65" t="str">
        <f>IF('Data Entry'!AG1086="Benethamine benzylpenicillin",0.65,IF('Data Entry'!AG1086="Benzathine benzylpenicillin",0.74,IF('Data Entry'!AG1086="Cefapirin benzathine",0.41,IF('Data Entry'!AG1086="Cefalexin benzathine",0.36,IF('Data Entry'!AG1086="Cloxacillin benzathine",0.43,IF('Data Entry'!AG1086="Oxacillin benzathine",0.69,IF('Data Entry'!AG1086="","","No aplica")))))))</f>
        <v/>
      </c>
      <c r="G1083" s="65" t="str">
        <f>IF('Data Entry'!AJ1086="Benethamine benzylpenicillin",0.65,IF('Data Entry'!AJ1086="Benzathine benzylpenicillin",0.74,IF('Data Entry'!AJ1086="Cefapirin benzathine",0.41,IF('Data Entry'!AJ1086="Cefalexin benzathine",0.36,IF('Data Entry'!AJ1086="Cloxacillin benzathine",0.43,IF('Data Entry'!AJ1086="Oxacillin benzathine",0.69,IF('Data Entry'!AJ1086="","","No aplica")))))))</f>
        <v/>
      </c>
      <c r="H1083" s="65" t="str">
        <f>IF('Data Entry'!AM1086="Benethamine benzylpenicillin",0.65,IF('Data Entry'!AM1086="Benzathine benzylpenicillin",0.74,IF('Data Entry'!AM1086="Cefapirin benzathine",0.41,IF('Data Entry'!AM1086="Cefalexin benzathine",0.36,IF('Data Entry'!AM1086="Cloxacillin benzathine",0.43,IF('Data Entry'!AM1086="Oxacillin benzathine",0.69,IF('Data Entry'!AM1086="","","No aplica")))))))</f>
        <v/>
      </c>
    </row>
    <row r="1084" spans="5:8">
      <c r="E1084" s="65" t="str">
        <f>IF('Data Entry'!AB1087="Benethamine benzylpenicillin",0.65,IF('Data Entry'!AB1087="Benzathine benzylpenicillin",0.74,IF('Data Entry'!AB1087="Cefapirin benzathine",0.41,IF('Data Entry'!AB1087="Cefalexin benzathine",0.36,IF('Data Entry'!AB1087="Cloxacillin benzathine",0.43,IF('Data Entry'!AB1087="Oxacillin benzathine",0.69,IF('Data Entry'!AB1087="","","No aplica")))))))</f>
        <v/>
      </c>
      <c r="F1084" s="65" t="str">
        <f>IF('Data Entry'!AG1087="Benethamine benzylpenicillin",0.65,IF('Data Entry'!AG1087="Benzathine benzylpenicillin",0.74,IF('Data Entry'!AG1087="Cefapirin benzathine",0.41,IF('Data Entry'!AG1087="Cefalexin benzathine",0.36,IF('Data Entry'!AG1087="Cloxacillin benzathine",0.43,IF('Data Entry'!AG1087="Oxacillin benzathine",0.69,IF('Data Entry'!AG1087="","","No aplica")))))))</f>
        <v/>
      </c>
      <c r="G1084" s="65" t="str">
        <f>IF('Data Entry'!AJ1087="Benethamine benzylpenicillin",0.65,IF('Data Entry'!AJ1087="Benzathine benzylpenicillin",0.74,IF('Data Entry'!AJ1087="Cefapirin benzathine",0.41,IF('Data Entry'!AJ1087="Cefalexin benzathine",0.36,IF('Data Entry'!AJ1087="Cloxacillin benzathine",0.43,IF('Data Entry'!AJ1087="Oxacillin benzathine",0.69,IF('Data Entry'!AJ1087="","","No aplica")))))))</f>
        <v/>
      </c>
      <c r="H1084" s="65" t="str">
        <f>IF('Data Entry'!AM1087="Benethamine benzylpenicillin",0.65,IF('Data Entry'!AM1087="Benzathine benzylpenicillin",0.74,IF('Data Entry'!AM1087="Cefapirin benzathine",0.41,IF('Data Entry'!AM1087="Cefalexin benzathine",0.36,IF('Data Entry'!AM1087="Cloxacillin benzathine",0.43,IF('Data Entry'!AM1087="Oxacillin benzathine",0.69,IF('Data Entry'!AM1087="","","No aplica")))))))</f>
        <v/>
      </c>
    </row>
    <row r="1085" spans="5:8">
      <c r="E1085" s="65" t="str">
        <f>IF('Data Entry'!AB1088="Benethamine benzylpenicillin",0.65,IF('Data Entry'!AB1088="Benzathine benzylpenicillin",0.74,IF('Data Entry'!AB1088="Cefapirin benzathine",0.41,IF('Data Entry'!AB1088="Cefalexin benzathine",0.36,IF('Data Entry'!AB1088="Cloxacillin benzathine",0.43,IF('Data Entry'!AB1088="Oxacillin benzathine",0.69,IF('Data Entry'!AB1088="","","No aplica")))))))</f>
        <v/>
      </c>
      <c r="F1085" s="65" t="str">
        <f>IF('Data Entry'!AG1088="Benethamine benzylpenicillin",0.65,IF('Data Entry'!AG1088="Benzathine benzylpenicillin",0.74,IF('Data Entry'!AG1088="Cefapirin benzathine",0.41,IF('Data Entry'!AG1088="Cefalexin benzathine",0.36,IF('Data Entry'!AG1088="Cloxacillin benzathine",0.43,IF('Data Entry'!AG1088="Oxacillin benzathine",0.69,IF('Data Entry'!AG1088="","","No aplica")))))))</f>
        <v/>
      </c>
      <c r="G1085" s="65" t="str">
        <f>IF('Data Entry'!AJ1088="Benethamine benzylpenicillin",0.65,IF('Data Entry'!AJ1088="Benzathine benzylpenicillin",0.74,IF('Data Entry'!AJ1088="Cefapirin benzathine",0.41,IF('Data Entry'!AJ1088="Cefalexin benzathine",0.36,IF('Data Entry'!AJ1088="Cloxacillin benzathine",0.43,IF('Data Entry'!AJ1088="Oxacillin benzathine",0.69,IF('Data Entry'!AJ1088="","","No aplica")))))))</f>
        <v/>
      </c>
      <c r="H1085" s="65" t="str">
        <f>IF('Data Entry'!AM1088="Benethamine benzylpenicillin",0.65,IF('Data Entry'!AM1088="Benzathine benzylpenicillin",0.74,IF('Data Entry'!AM1088="Cefapirin benzathine",0.41,IF('Data Entry'!AM1088="Cefalexin benzathine",0.36,IF('Data Entry'!AM1088="Cloxacillin benzathine",0.43,IF('Data Entry'!AM1088="Oxacillin benzathine",0.69,IF('Data Entry'!AM1088="","","No aplica")))))))</f>
        <v/>
      </c>
    </row>
    <row r="1086" spans="5:8">
      <c r="E1086" s="65" t="str">
        <f>IF('Data Entry'!AB1089="Benethamine benzylpenicillin",0.65,IF('Data Entry'!AB1089="Benzathine benzylpenicillin",0.74,IF('Data Entry'!AB1089="Cefapirin benzathine",0.41,IF('Data Entry'!AB1089="Cefalexin benzathine",0.36,IF('Data Entry'!AB1089="Cloxacillin benzathine",0.43,IF('Data Entry'!AB1089="Oxacillin benzathine",0.69,IF('Data Entry'!AB1089="","","No aplica")))))))</f>
        <v/>
      </c>
      <c r="F1086" s="65" t="str">
        <f>IF('Data Entry'!AG1089="Benethamine benzylpenicillin",0.65,IF('Data Entry'!AG1089="Benzathine benzylpenicillin",0.74,IF('Data Entry'!AG1089="Cefapirin benzathine",0.41,IF('Data Entry'!AG1089="Cefalexin benzathine",0.36,IF('Data Entry'!AG1089="Cloxacillin benzathine",0.43,IF('Data Entry'!AG1089="Oxacillin benzathine",0.69,IF('Data Entry'!AG1089="","","No aplica")))))))</f>
        <v/>
      </c>
      <c r="G1086" s="65" t="str">
        <f>IF('Data Entry'!AJ1089="Benethamine benzylpenicillin",0.65,IF('Data Entry'!AJ1089="Benzathine benzylpenicillin",0.74,IF('Data Entry'!AJ1089="Cefapirin benzathine",0.41,IF('Data Entry'!AJ1089="Cefalexin benzathine",0.36,IF('Data Entry'!AJ1089="Cloxacillin benzathine",0.43,IF('Data Entry'!AJ1089="Oxacillin benzathine",0.69,IF('Data Entry'!AJ1089="","","No aplica")))))))</f>
        <v/>
      </c>
      <c r="H1086" s="65" t="str">
        <f>IF('Data Entry'!AM1089="Benethamine benzylpenicillin",0.65,IF('Data Entry'!AM1089="Benzathine benzylpenicillin",0.74,IF('Data Entry'!AM1089="Cefapirin benzathine",0.41,IF('Data Entry'!AM1089="Cefalexin benzathine",0.36,IF('Data Entry'!AM1089="Cloxacillin benzathine",0.43,IF('Data Entry'!AM1089="Oxacillin benzathine",0.69,IF('Data Entry'!AM1089="","","No aplica")))))))</f>
        <v/>
      </c>
    </row>
    <row r="1087" spans="5:8">
      <c r="E1087" s="65" t="str">
        <f>IF('Data Entry'!AB1090="Benethamine benzylpenicillin",0.65,IF('Data Entry'!AB1090="Benzathine benzylpenicillin",0.74,IF('Data Entry'!AB1090="Cefapirin benzathine",0.41,IF('Data Entry'!AB1090="Cefalexin benzathine",0.36,IF('Data Entry'!AB1090="Cloxacillin benzathine",0.43,IF('Data Entry'!AB1090="Oxacillin benzathine",0.69,IF('Data Entry'!AB1090="","","No aplica")))))))</f>
        <v/>
      </c>
      <c r="F1087" s="65" t="str">
        <f>IF('Data Entry'!AG1090="Benethamine benzylpenicillin",0.65,IF('Data Entry'!AG1090="Benzathine benzylpenicillin",0.74,IF('Data Entry'!AG1090="Cefapirin benzathine",0.41,IF('Data Entry'!AG1090="Cefalexin benzathine",0.36,IF('Data Entry'!AG1090="Cloxacillin benzathine",0.43,IF('Data Entry'!AG1090="Oxacillin benzathine",0.69,IF('Data Entry'!AG1090="","","No aplica")))))))</f>
        <v/>
      </c>
      <c r="G1087" s="65" t="str">
        <f>IF('Data Entry'!AJ1090="Benethamine benzylpenicillin",0.65,IF('Data Entry'!AJ1090="Benzathine benzylpenicillin",0.74,IF('Data Entry'!AJ1090="Cefapirin benzathine",0.41,IF('Data Entry'!AJ1090="Cefalexin benzathine",0.36,IF('Data Entry'!AJ1090="Cloxacillin benzathine",0.43,IF('Data Entry'!AJ1090="Oxacillin benzathine",0.69,IF('Data Entry'!AJ1090="","","No aplica")))))))</f>
        <v/>
      </c>
      <c r="H1087" s="65" t="str">
        <f>IF('Data Entry'!AM1090="Benethamine benzylpenicillin",0.65,IF('Data Entry'!AM1090="Benzathine benzylpenicillin",0.74,IF('Data Entry'!AM1090="Cefapirin benzathine",0.41,IF('Data Entry'!AM1090="Cefalexin benzathine",0.36,IF('Data Entry'!AM1090="Cloxacillin benzathine",0.43,IF('Data Entry'!AM1090="Oxacillin benzathine",0.69,IF('Data Entry'!AM1090="","","No aplica")))))))</f>
        <v/>
      </c>
    </row>
    <row r="1088" spans="5:8">
      <c r="E1088" s="65" t="str">
        <f>IF('Data Entry'!AB1091="Benethamine benzylpenicillin",0.65,IF('Data Entry'!AB1091="Benzathine benzylpenicillin",0.74,IF('Data Entry'!AB1091="Cefapirin benzathine",0.41,IF('Data Entry'!AB1091="Cefalexin benzathine",0.36,IF('Data Entry'!AB1091="Cloxacillin benzathine",0.43,IF('Data Entry'!AB1091="Oxacillin benzathine",0.69,IF('Data Entry'!AB1091="","","No aplica")))))))</f>
        <v/>
      </c>
      <c r="F1088" s="65" t="str">
        <f>IF('Data Entry'!AG1091="Benethamine benzylpenicillin",0.65,IF('Data Entry'!AG1091="Benzathine benzylpenicillin",0.74,IF('Data Entry'!AG1091="Cefapirin benzathine",0.41,IF('Data Entry'!AG1091="Cefalexin benzathine",0.36,IF('Data Entry'!AG1091="Cloxacillin benzathine",0.43,IF('Data Entry'!AG1091="Oxacillin benzathine",0.69,IF('Data Entry'!AG1091="","","No aplica")))))))</f>
        <v/>
      </c>
      <c r="G1088" s="65" t="str">
        <f>IF('Data Entry'!AJ1091="Benethamine benzylpenicillin",0.65,IF('Data Entry'!AJ1091="Benzathine benzylpenicillin",0.74,IF('Data Entry'!AJ1091="Cefapirin benzathine",0.41,IF('Data Entry'!AJ1091="Cefalexin benzathine",0.36,IF('Data Entry'!AJ1091="Cloxacillin benzathine",0.43,IF('Data Entry'!AJ1091="Oxacillin benzathine",0.69,IF('Data Entry'!AJ1091="","","No aplica")))))))</f>
        <v/>
      </c>
      <c r="H1088" s="65" t="str">
        <f>IF('Data Entry'!AM1091="Benethamine benzylpenicillin",0.65,IF('Data Entry'!AM1091="Benzathine benzylpenicillin",0.74,IF('Data Entry'!AM1091="Cefapirin benzathine",0.41,IF('Data Entry'!AM1091="Cefalexin benzathine",0.36,IF('Data Entry'!AM1091="Cloxacillin benzathine",0.43,IF('Data Entry'!AM1091="Oxacillin benzathine",0.69,IF('Data Entry'!AM1091="","","No aplica")))))))</f>
        <v/>
      </c>
    </row>
    <row r="1089" spans="5:8">
      <c r="E1089" s="65" t="str">
        <f>IF('Data Entry'!AB1092="Benethamine benzylpenicillin",0.65,IF('Data Entry'!AB1092="Benzathine benzylpenicillin",0.74,IF('Data Entry'!AB1092="Cefapirin benzathine",0.41,IF('Data Entry'!AB1092="Cefalexin benzathine",0.36,IF('Data Entry'!AB1092="Cloxacillin benzathine",0.43,IF('Data Entry'!AB1092="Oxacillin benzathine",0.69,IF('Data Entry'!AB1092="","","No aplica")))))))</f>
        <v/>
      </c>
      <c r="F1089" s="65" t="str">
        <f>IF('Data Entry'!AG1092="Benethamine benzylpenicillin",0.65,IF('Data Entry'!AG1092="Benzathine benzylpenicillin",0.74,IF('Data Entry'!AG1092="Cefapirin benzathine",0.41,IF('Data Entry'!AG1092="Cefalexin benzathine",0.36,IF('Data Entry'!AG1092="Cloxacillin benzathine",0.43,IF('Data Entry'!AG1092="Oxacillin benzathine",0.69,IF('Data Entry'!AG1092="","","No aplica")))))))</f>
        <v/>
      </c>
      <c r="G1089" s="65" t="str">
        <f>IF('Data Entry'!AJ1092="Benethamine benzylpenicillin",0.65,IF('Data Entry'!AJ1092="Benzathine benzylpenicillin",0.74,IF('Data Entry'!AJ1092="Cefapirin benzathine",0.41,IF('Data Entry'!AJ1092="Cefalexin benzathine",0.36,IF('Data Entry'!AJ1092="Cloxacillin benzathine",0.43,IF('Data Entry'!AJ1092="Oxacillin benzathine",0.69,IF('Data Entry'!AJ1092="","","No aplica")))))))</f>
        <v/>
      </c>
      <c r="H1089" s="65" t="str">
        <f>IF('Data Entry'!AM1092="Benethamine benzylpenicillin",0.65,IF('Data Entry'!AM1092="Benzathine benzylpenicillin",0.74,IF('Data Entry'!AM1092="Cefapirin benzathine",0.41,IF('Data Entry'!AM1092="Cefalexin benzathine",0.36,IF('Data Entry'!AM1092="Cloxacillin benzathine",0.43,IF('Data Entry'!AM1092="Oxacillin benzathine",0.69,IF('Data Entry'!AM1092="","","No aplica")))))))</f>
        <v/>
      </c>
    </row>
    <row r="1090" spans="5:8">
      <c r="E1090" s="65" t="str">
        <f>IF('Data Entry'!AB1093="Benethamine benzylpenicillin",0.65,IF('Data Entry'!AB1093="Benzathine benzylpenicillin",0.74,IF('Data Entry'!AB1093="Cefapirin benzathine",0.41,IF('Data Entry'!AB1093="Cefalexin benzathine",0.36,IF('Data Entry'!AB1093="Cloxacillin benzathine",0.43,IF('Data Entry'!AB1093="Oxacillin benzathine",0.69,IF('Data Entry'!AB1093="","","No aplica")))))))</f>
        <v/>
      </c>
      <c r="F1090" s="65" t="str">
        <f>IF('Data Entry'!AG1093="Benethamine benzylpenicillin",0.65,IF('Data Entry'!AG1093="Benzathine benzylpenicillin",0.74,IF('Data Entry'!AG1093="Cefapirin benzathine",0.41,IF('Data Entry'!AG1093="Cefalexin benzathine",0.36,IF('Data Entry'!AG1093="Cloxacillin benzathine",0.43,IF('Data Entry'!AG1093="Oxacillin benzathine",0.69,IF('Data Entry'!AG1093="","","No aplica")))))))</f>
        <v/>
      </c>
      <c r="G1090" s="65" t="str">
        <f>IF('Data Entry'!AJ1093="Benethamine benzylpenicillin",0.65,IF('Data Entry'!AJ1093="Benzathine benzylpenicillin",0.74,IF('Data Entry'!AJ1093="Cefapirin benzathine",0.41,IF('Data Entry'!AJ1093="Cefalexin benzathine",0.36,IF('Data Entry'!AJ1093="Cloxacillin benzathine",0.43,IF('Data Entry'!AJ1093="Oxacillin benzathine",0.69,IF('Data Entry'!AJ1093="","","No aplica")))))))</f>
        <v/>
      </c>
      <c r="H1090" s="65" t="str">
        <f>IF('Data Entry'!AM1093="Benethamine benzylpenicillin",0.65,IF('Data Entry'!AM1093="Benzathine benzylpenicillin",0.74,IF('Data Entry'!AM1093="Cefapirin benzathine",0.41,IF('Data Entry'!AM1093="Cefalexin benzathine",0.36,IF('Data Entry'!AM1093="Cloxacillin benzathine",0.43,IF('Data Entry'!AM1093="Oxacillin benzathine",0.69,IF('Data Entry'!AM1093="","","No aplica")))))))</f>
        <v/>
      </c>
    </row>
    <row r="1091" spans="5:8">
      <c r="E1091" s="65" t="str">
        <f>IF('Data Entry'!AB1094="Benethamine benzylpenicillin",0.65,IF('Data Entry'!AB1094="Benzathine benzylpenicillin",0.74,IF('Data Entry'!AB1094="Cefapirin benzathine",0.41,IF('Data Entry'!AB1094="Cefalexin benzathine",0.36,IF('Data Entry'!AB1094="Cloxacillin benzathine",0.43,IF('Data Entry'!AB1094="Oxacillin benzathine",0.69,IF('Data Entry'!AB1094="","","No aplica")))))))</f>
        <v/>
      </c>
      <c r="F1091" s="65" t="str">
        <f>IF('Data Entry'!AG1094="Benethamine benzylpenicillin",0.65,IF('Data Entry'!AG1094="Benzathine benzylpenicillin",0.74,IF('Data Entry'!AG1094="Cefapirin benzathine",0.41,IF('Data Entry'!AG1094="Cefalexin benzathine",0.36,IF('Data Entry'!AG1094="Cloxacillin benzathine",0.43,IF('Data Entry'!AG1094="Oxacillin benzathine",0.69,IF('Data Entry'!AG1094="","","No aplica")))))))</f>
        <v/>
      </c>
      <c r="G1091" s="65" t="str">
        <f>IF('Data Entry'!AJ1094="Benethamine benzylpenicillin",0.65,IF('Data Entry'!AJ1094="Benzathine benzylpenicillin",0.74,IF('Data Entry'!AJ1094="Cefapirin benzathine",0.41,IF('Data Entry'!AJ1094="Cefalexin benzathine",0.36,IF('Data Entry'!AJ1094="Cloxacillin benzathine",0.43,IF('Data Entry'!AJ1094="Oxacillin benzathine",0.69,IF('Data Entry'!AJ1094="","","No aplica")))))))</f>
        <v/>
      </c>
      <c r="H1091" s="65" t="str">
        <f>IF('Data Entry'!AM1094="Benethamine benzylpenicillin",0.65,IF('Data Entry'!AM1094="Benzathine benzylpenicillin",0.74,IF('Data Entry'!AM1094="Cefapirin benzathine",0.41,IF('Data Entry'!AM1094="Cefalexin benzathine",0.36,IF('Data Entry'!AM1094="Cloxacillin benzathine",0.43,IF('Data Entry'!AM1094="Oxacillin benzathine",0.69,IF('Data Entry'!AM1094="","","No aplica")))))))</f>
        <v/>
      </c>
    </row>
    <row r="1092" spans="5:8">
      <c r="E1092" s="65" t="str">
        <f>IF('Data Entry'!AB1095="Benethamine benzylpenicillin",0.65,IF('Data Entry'!AB1095="Benzathine benzylpenicillin",0.74,IF('Data Entry'!AB1095="Cefapirin benzathine",0.41,IF('Data Entry'!AB1095="Cefalexin benzathine",0.36,IF('Data Entry'!AB1095="Cloxacillin benzathine",0.43,IF('Data Entry'!AB1095="Oxacillin benzathine",0.69,IF('Data Entry'!AB1095="","","No aplica")))))))</f>
        <v/>
      </c>
      <c r="F1092" s="65" t="str">
        <f>IF('Data Entry'!AG1095="Benethamine benzylpenicillin",0.65,IF('Data Entry'!AG1095="Benzathine benzylpenicillin",0.74,IF('Data Entry'!AG1095="Cefapirin benzathine",0.41,IF('Data Entry'!AG1095="Cefalexin benzathine",0.36,IF('Data Entry'!AG1095="Cloxacillin benzathine",0.43,IF('Data Entry'!AG1095="Oxacillin benzathine",0.69,IF('Data Entry'!AG1095="","","No aplica")))))))</f>
        <v/>
      </c>
      <c r="G1092" s="65" t="str">
        <f>IF('Data Entry'!AJ1095="Benethamine benzylpenicillin",0.65,IF('Data Entry'!AJ1095="Benzathine benzylpenicillin",0.74,IF('Data Entry'!AJ1095="Cefapirin benzathine",0.41,IF('Data Entry'!AJ1095="Cefalexin benzathine",0.36,IF('Data Entry'!AJ1095="Cloxacillin benzathine",0.43,IF('Data Entry'!AJ1095="Oxacillin benzathine",0.69,IF('Data Entry'!AJ1095="","","No aplica")))))))</f>
        <v/>
      </c>
      <c r="H1092" s="65" t="str">
        <f>IF('Data Entry'!AM1095="Benethamine benzylpenicillin",0.65,IF('Data Entry'!AM1095="Benzathine benzylpenicillin",0.74,IF('Data Entry'!AM1095="Cefapirin benzathine",0.41,IF('Data Entry'!AM1095="Cefalexin benzathine",0.36,IF('Data Entry'!AM1095="Cloxacillin benzathine",0.43,IF('Data Entry'!AM1095="Oxacillin benzathine",0.69,IF('Data Entry'!AM1095="","","No aplica")))))))</f>
        <v/>
      </c>
    </row>
    <row r="1093" spans="5:8">
      <c r="E1093" s="65" t="str">
        <f>IF('Data Entry'!AB1096="Benethamine benzylpenicillin",0.65,IF('Data Entry'!AB1096="Benzathine benzylpenicillin",0.74,IF('Data Entry'!AB1096="Cefapirin benzathine",0.41,IF('Data Entry'!AB1096="Cefalexin benzathine",0.36,IF('Data Entry'!AB1096="Cloxacillin benzathine",0.43,IF('Data Entry'!AB1096="Oxacillin benzathine",0.69,IF('Data Entry'!AB1096="","","No aplica")))))))</f>
        <v/>
      </c>
      <c r="F1093" s="65" t="str">
        <f>IF('Data Entry'!AG1096="Benethamine benzylpenicillin",0.65,IF('Data Entry'!AG1096="Benzathine benzylpenicillin",0.74,IF('Data Entry'!AG1096="Cefapirin benzathine",0.41,IF('Data Entry'!AG1096="Cefalexin benzathine",0.36,IF('Data Entry'!AG1096="Cloxacillin benzathine",0.43,IF('Data Entry'!AG1096="Oxacillin benzathine",0.69,IF('Data Entry'!AG1096="","","No aplica")))))))</f>
        <v/>
      </c>
      <c r="G1093" s="65" t="str">
        <f>IF('Data Entry'!AJ1096="Benethamine benzylpenicillin",0.65,IF('Data Entry'!AJ1096="Benzathine benzylpenicillin",0.74,IF('Data Entry'!AJ1096="Cefapirin benzathine",0.41,IF('Data Entry'!AJ1096="Cefalexin benzathine",0.36,IF('Data Entry'!AJ1096="Cloxacillin benzathine",0.43,IF('Data Entry'!AJ1096="Oxacillin benzathine",0.69,IF('Data Entry'!AJ1096="","","No aplica")))))))</f>
        <v/>
      </c>
      <c r="H1093" s="65" t="str">
        <f>IF('Data Entry'!AM1096="Benethamine benzylpenicillin",0.65,IF('Data Entry'!AM1096="Benzathine benzylpenicillin",0.74,IF('Data Entry'!AM1096="Cefapirin benzathine",0.41,IF('Data Entry'!AM1096="Cefalexin benzathine",0.36,IF('Data Entry'!AM1096="Cloxacillin benzathine",0.43,IF('Data Entry'!AM1096="Oxacillin benzathine",0.69,IF('Data Entry'!AM1096="","","No aplica")))))))</f>
        <v/>
      </c>
    </row>
    <row r="1094" spans="5:8">
      <c r="E1094" s="65" t="str">
        <f>IF('Data Entry'!AB1097="Benethamine benzylpenicillin",0.65,IF('Data Entry'!AB1097="Benzathine benzylpenicillin",0.74,IF('Data Entry'!AB1097="Cefapirin benzathine",0.41,IF('Data Entry'!AB1097="Cefalexin benzathine",0.36,IF('Data Entry'!AB1097="Cloxacillin benzathine",0.43,IF('Data Entry'!AB1097="Oxacillin benzathine",0.69,IF('Data Entry'!AB1097="","","No aplica")))))))</f>
        <v/>
      </c>
      <c r="F1094" s="65" t="str">
        <f>IF('Data Entry'!AG1097="Benethamine benzylpenicillin",0.65,IF('Data Entry'!AG1097="Benzathine benzylpenicillin",0.74,IF('Data Entry'!AG1097="Cefapirin benzathine",0.41,IF('Data Entry'!AG1097="Cefalexin benzathine",0.36,IF('Data Entry'!AG1097="Cloxacillin benzathine",0.43,IF('Data Entry'!AG1097="Oxacillin benzathine",0.69,IF('Data Entry'!AG1097="","","No aplica")))))))</f>
        <v/>
      </c>
      <c r="G1094" s="65" t="str">
        <f>IF('Data Entry'!AJ1097="Benethamine benzylpenicillin",0.65,IF('Data Entry'!AJ1097="Benzathine benzylpenicillin",0.74,IF('Data Entry'!AJ1097="Cefapirin benzathine",0.41,IF('Data Entry'!AJ1097="Cefalexin benzathine",0.36,IF('Data Entry'!AJ1097="Cloxacillin benzathine",0.43,IF('Data Entry'!AJ1097="Oxacillin benzathine",0.69,IF('Data Entry'!AJ1097="","","No aplica")))))))</f>
        <v/>
      </c>
      <c r="H1094" s="65" t="str">
        <f>IF('Data Entry'!AM1097="Benethamine benzylpenicillin",0.65,IF('Data Entry'!AM1097="Benzathine benzylpenicillin",0.74,IF('Data Entry'!AM1097="Cefapirin benzathine",0.41,IF('Data Entry'!AM1097="Cefalexin benzathine",0.36,IF('Data Entry'!AM1097="Cloxacillin benzathine",0.43,IF('Data Entry'!AM1097="Oxacillin benzathine",0.69,IF('Data Entry'!AM1097="","","No aplica")))))))</f>
        <v/>
      </c>
    </row>
    <row r="1095" spans="5:8">
      <c r="E1095" s="65" t="str">
        <f>IF('Data Entry'!AB1098="Benethamine benzylpenicillin",0.65,IF('Data Entry'!AB1098="Benzathine benzylpenicillin",0.74,IF('Data Entry'!AB1098="Cefapirin benzathine",0.41,IF('Data Entry'!AB1098="Cefalexin benzathine",0.36,IF('Data Entry'!AB1098="Cloxacillin benzathine",0.43,IF('Data Entry'!AB1098="Oxacillin benzathine",0.69,IF('Data Entry'!AB1098="","","No aplica")))))))</f>
        <v/>
      </c>
      <c r="F1095" s="65" t="str">
        <f>IF('Data Entry'!AG1098="Benethamine benzylpenicillin",0.65,IF('Data Entry'!AG1098="Benzathine benzylpenicillin",0.74,IF('Data Entry'!AG1098="Cefapirin benzathine",0.41,IF('Data Entry'!AG1098="Cefalexin benzathine",0.36,IF('Data Entry'!AG1098="Cloxacillin benzathine",0.43,IF('Data Entry'!AG1098="Oxacillin benzathine",0.69,IF('Data Entry'!AG1098="","","No aplica")))))))</f>
        <v/>
      </c>
      <c r="G1095" s="65" t="str">
        <f>IF('Data Entry'!AJ1098="Benethamine benzylpenicillin",0.65,IF('Data Entry'!AJ1098="Benzathine benzylpenicillin",0.74,IF('Data Entry'!AJ1098="Cefapirin benzathine",0.41,IF('Data Entry'!AJ1098="Cefalexin benzathine",0.36,IF('Data Entry'!AJ1098="Cloxacillin benzathine",0.43,IF('Data Entry'!AJ1098="Oxacillin benzathine",0.69,IF('Data Entry'!AJ1098="","","No aplica")))))))</f>
        <v/>
      </c>
      <c r="H1095" s="65" t="str">
        <f>IF('Data Entry'!AM1098="Benethamine benzylpenicillin",0.65,IF('Data Entry'!AM1098="Benzathine benzylpenicillin",0.74,IF('Data Entry'!AM1098="Cefapirin benzathine",0.41,IF('Data Entry'!AM1098="Cefalexin benzathine",0.36,IF('Data Entry'!AM1098="Cloxacillin benzathine",0.43,IF('Data Entry'!AM1098="Oxacillin benzathine",0.69,IF('Data Entry'!AM1098="","","No aplica")))))))</f>
        <v/>
      </c>
    </row>
    <row r="1096" spans="5:8">
      <c r="E1096" s="65" t="str">
        <f>IF('Data Entry'!AB1099="Benethamine benzylpenicillin",0.65,IF('Data Entry'!AB1099="Benzathine benzylpenicillin",0.74,IF('Data Entry'!AB1099="Cefapirin benzathine",0.41,IF('Data Entry'!AB1099="Cefalexin benzathine",0.36,IF('Data Entry'!AB1099="Cloxacillin benzathine",0.43,IF('Data Entry'!AB1099="Oxacillin benzathine",0.69,IF('Data Entry'!AB1099="","","No aplica")))))))</f>
        <v/>
      </c>
      <c r="F1096" s="65" t="str">
        <f>IF('Data Entry'!AG1099="Benethamine benzylpenicillin",0.65,IF('Data Entry'!AG1099="Benzathine benzylpenicillin",0.74,IF('Data Entry'!AG1099="Cefapirin benzathine",0.41,IF('Data Entry'!AG1099="Cefalexin benzathine",0.36,IF('Data Entry'!AG1099="Cloxacillin benzathine",0.43,IF('Data Entry'!AG1099="Oxacillin benzathine",0.69,IF('Data Entry'!AG1099="","","No aplica")))))))</f>
        <v/>
      </c>
      <c r="G1096" s="65" t="str">
        <f>IF('Data Entry'!AJ1099="Benethamine benzylpenicillin",0.65,IF('Data Entry'!AJ1099="Benzathine benzylpenicillin",0.74,IF('Data Entry'!AJ1099="Cefapirin benzathine",0.41,IF('Data Entry'!AJ1099="Cefalexin benzathine",0.36,IF('Data Entry'!AJ1099="Cloxacillin benzathine",0.43,IF('Data Entry'!AJ1099="Oxacillin benzathine",0.69,IF('Data Entry'!AJ1099="","","No aplica")))))))</f>
        <v/>
      </c>
      <c r="H1096" s="65" t="str">
        <f>IF('Data Entry'!AM1099="Benethamine benzylpenicillin",0.65,IF('Data Entry'!AM1099="Benzathine benzylpenicillin",0.74,IF('Data Entry'!AM1099="Cefapirin benzathine",0.41,IF('Data Entry'!AM1099="Cefalexin benzathine",0.36,IF('Data Entry'!AM1099="Cloxacillin benzathine",0.43,IF('Data Entry'!AM1099="Oxacillin benzathine",0.69,IF('Data Entry'!AM1099="","","No aplica")))))))</f>
        <v/>
      </c>
    </row>
    <row r="1097" spans="5:8">
      <c r="E1097" s="65" t="str">
        <f>IF('Data Entry'!AB1100="Benethamine benzylpenicillin",0.65,IF('Data Entry'!AB1100="Benzathine benzylpenicillin",0.74,IF('Data Entry'!AB1100="Cefapirin benzathine",0.41,IF('Data Entry'!AB1100="Cefalexin benzathine",0.36,IF('Data Entry'!AB1100="Cloxacillin benzathine",0.43,IF('Data Entry'!AB1100="Oxacillin benzathine",0.69,IF('Data Entry'!AB1100="","","No aplica")))))))</f>
        <v/>
      </c>
      <c r="F1097" s="65" t="str">
        <f>IF('Data Entry'!AG1100="Benethamine benzylpenicillin",0.65,IF('Data Entry'!AG1100="Benzathine benzylpenicillin",0.74,IF('Data Entry'!AG1100="Cefapirin benzathine",0.41,IF('Data Entry'!AG1100="Cefalexin benzathine",0.36,IF('Data Entry'!AG1100="Cloxacillin benzathine",0.43,IF('Data Entry'!AG1100="Oxacillin benzathine",0.69,IF('Data Entry'!AG1100="","","No aplica")))))))</f>
        <v/>
      </c>
      <c r="G1097" s="65" t="str">
        <f>IF('Data Entry'!AJ1100="Benethamine benzylpenicillin",0.65,IF('Data Entry'!AJ1100="Benzathine benzylpenicillin",0.74,IF('Data Entry'!AJ1100="Cefapirin benzathine",0.41,IF('Data Entry'!AJ1100="Cefalexin benzathine",0.36,IF('Data Entry'!AJ1100="Cloxacillin benzathine",0.43,IF('Data Entry'!AJ1100="Oxacillin benzathine",0.69,IF('Data Entry'!AJ1100="","","No aplica")))))))</f>
        <v/>
      </c>
      <c r="H1097" s="65" t="str">
        <f>IF('Data Entry'!AM1100="Benethamine benzylpenicillin",0.65,IF('Data Entry'!AM1100="Benzathine benzylpenicillin",0.74,IF('Data Entry'!AM1100="Cefapirin benzathine",0.41,IF('Data Entry'!AM1100="Cefalexin benzathine",0.36,IF('Data Entry'!AM1100="Cloxacillin benzathine",0.43,IF('Data Entry'!AM1100="Oxacillin benzathine",0.69,IF('Data Entry'!AM1100="","","No aplica")))))))</f>
        <v/>
      </c>
    </row>
    <row r="1098" spans="5:8">
      <c r="E1098" s="65" t="str">
        <f>IF('Data Entry'!AB1101="Benethamine benzylpenicillin",0.65,IF('Data Entry'!AB1101="Benzathine benzylpenicillin",0.74,IF('Data Entry'!AB1101="Cefapirin benzathine",0.41,IF('Data Entry'!AB1101="Cefalexin benzathine",0.36,IF('Data Entry'!AB1101="Cloxacillin benzathine",0.43,IF('Data Entry'!AB1101="Oxacillin benzathine",0.69,IF('Data Entry'!AB1101="","","No aplica")))))))</f>
        <v/>
      </c>
      <c r="F1098" s="65" t="str">
        <f>IF('Data Entry'!AG1101="Benethamine benzylpenicillin",0.65,IF('Data Entry'!AG1101="Benzathine benzylpenicillin",0.74,IF('Data Entry'!AG1101="Cefapirin benzathine",0.41,IF('Data Entry'!AG1101="Cefalexin benzathine",0.36,IF('Data Entry'!AG1101="Cloxacillin benzathine",0.43,IF('Data Entry'!AG1101="Oxacillin benzathine",0.69,IF('Data Entry'!AG1101="","","No aplica")))))))</f>
        <v/>
      </c>
      <c r="G1098" s="65" t="str">
        <f>IF('Data Entry'!AJ1101="Benethamine benzylpenicillin",0.65,IF('Data Entry'!AJ1101="Benzathine benzylpenicillin",0.74,IF('Data Entry'!AJ1101="Cefapirin benzathine",0.41,IF('Data Entry'!AJ1101="Cefalexin benzathine",0.36,IF('Data Entry'!AJ1101="Cloxacillin benzathine",0.43,IF('Data Entry'!AJ1101="Oxacillin benzathine",0.69,IF('Data Entry'!AJ1101="","","No aplica")))))))</f>
        <v/>
      </c>
      <c r="H1098" s="65" t="str">
        <f>IF('Data Entry'!AM1101="Benethamine benzylpenicillin",0.65,IF('Data Entry'!AM1101="Benzathine benzylpenicillin",0.74,IF('Data Entry'!AM1101="Cefapirin benzathine",0.41,IF('Data Entry'!AM1101="Cefalexin benzathine",0.36,IF('Data Entry'!AM1101="Cloxacillin benzathine",0.43,IF('Data Entry'!AM1101="Oxacillin benzathine",0.69,IF('Data Entry'!AM1101="","","No aplica")))))))</f>
        <v/>
      </c>
    </row>
    <row r="1099" spans="5:8">
      <c r="E1099" s="65" t="str">
        <f>IF('Data Entry'!AB1102="Benethamine benzylpenicillin",0.65,IF('Data Entry'!AB1102="Benzathine benzylpenicillin",0.74,IF('Data Entry'!AB1102="Cefapirin benzathine",0.41,IF('Data Entry'!AB1102="Cefalexin benzathine",0.36,IF('Data Entry'!AB1102="Cloxacillin benzathine",0.43,IF('Data Entry'!AB1102="Oxacillin benzathine",0.69,IF('Data Entry'!AB1102="","","No aplica")))))))</f>
        <v/>
      </c>
      <c r="F1099" s="65" t="str">
        <f>IF('Data Entry'!AG1102="Benethamine benzylpenicillin",0.65,IF('Data Entry'!AG1102="Benzathine benzylpenicillin",0.74,IF('Data Entry'!AG1102="Cefapirin benzathine",0.41,IF('Data Entry'!AG1102="Cefalexin benzathine",0.36,IF('Data Entry'!AG1102="Cloxacillin benzathine",0.43,IF('Data Entry'!AG1102="Oxacillin benzathine",0.69,IF('Data Entry'!AG1102="","","No aplica")))))))</f>
        <v/>
      </c>
      <c r="G1099" s="65" t="str">
        <f>IF('Data Entry'!AJ1102="Benethamine benzylpenicillin",0.65,IF('Data Entry'!AJ1102="Benzathine benzylpenicillin",0.74,IF('Data Entry'!AJ1102="Cefapirin benzathine",0.41,IF('Data Entry'!AJ1102="Cefalexin benzathine",0.36,IF('Data Entry'!AJ1102="Cloxacillin benzathine",0.43,IF('Data Entry'!AJ1102="Oxacillin benzathine",0.69,IF('Data Entry'!AJ1102="","","No aplica")))))))</f>
        <v/>
      </c>
      <c r="H1099" s="65" t="str">
        <f>IF('Data Entry'!AM1102="Benethamine benzylpenicillin",0.65,IF('Data Entry'!AM1102="Benzathine benzylpenicillin",0.74,IF('Data Entry'!AM1102="Cefapirin benzathine",0.41,IF('Data Entry'!AM1102="Cefalexin benzathine",0.36,IF('Data Entry'!AM1102="Cloxacillin benzathine",0.43,IF('Data Entry'!AM1102="Oxacillin benzathine",0.69,IF('Data Entry'!AM1102="","","No aplica")))))))</f>
        <v/>
      </c>
    </row>
    <row r="1100" spans="5:8">
      <c r="E1100" s="65" t="str">
        <f>IF('Data Entry'!AB1103="Benethamine benzylpenicillin",0.65,IF('Data Entry'!AB1103="Benzathine benzylpenicillin",0.74,IF('Data Entry'!AB1103="Cefapirin benzathine",0.41,IF('Data Entry'!AB1103="Cefalexin benzathine",0.36,IF('Data Entry'!AB1103="Cloxacillin benzathine",0.43,IF('Data Entry'!AB1103="Oxacillin benzathine",0.69,IF('Data Entry'!AB1103="","","No aplica")))))))</f>
        <v/>
      </c>
      <c r="F1100" s="65" t="str">
        <f>IF('Data Entry'!AG1103="Benethamine benzylpenicillin",0.65,IF('Data Entry'!AG1103="Benzathine benzylpenicillin",0.74,IF('Data Entry'!AG1103="Cefapirin benzathine",0.41,IF('Data Entry'!AG1103="Cefalexin benzathine",0.36,IF('Data Entry'!AG1103="Cloxacillin benzathine",0.43,IF('Data Entry'!AG1103="Oxacillin benzathine",0.69,IF('Data Entry'!AG1103="","","No aplica")))))))</f>
        <v/>
      </c>
      <c r="G1100" s="65" t="str">
        <f>IF('Data Entry'!AJ1103="Benethamine benzylpenicillin",0.65,IF('Data Entry'!AJ1103="Benzathine benzylpenicillin",0.74,IF('Data Entry'!AJ1103="Cefapirin benzathine",0.41,IF('Data Entry'!AJ1103="Cefalexin benzathine",0.36,IF('Data Entry'!AJ1103="Cloxacillin benzathine",0.43,IF('Data Entry'!AJ1103="Oxacillin benzathine",0.69,IF('Data Entry'!AJ1103="","","No aplica")))))))</f>
        <v/>
      </c>
      <c r="H1100" s="65" t="str">
        <f>IF('Data Entry'!AM1103="Benethamine benzylpenicillin",0.65,IF('Data Entry'!AM1103="Benzathine benzylpenicillin",0.74,IF('Data Entry'!AM1103="Cefapirin benzathine",0.41,IF('Data Entry'!AM1103="Cefalexin benzathine",0.36,IF('Data Entry'!AM1103="Cloxacillin benzathine",0.43,IF('Data Entry'!AM1103="Oxacillin benzathine",0.69,IF('Data Entry'!AM1103="","","No aplica")))))))</f>
        <v/>
      </c>
    </row>
    <row r="1101" spans="5:8">
      <c r="E1101" s="65" t="str">
        <f>IF('Data Entry'!AB1104="Benethamine benzylpenicillin",0.65,IF('Data Entry'!AB1104="Benzathine benzylpenicillin",0.74,IF('Data Entry'!AB1104="Cefapirin benzathine",0.41,IF('Data Entry'!AB1104="Cefalexin benzathine",0.36,IF('Data Entry'!AB1104="Cloxacillin benzathine",0.43,IF('Data Entry'!AB1104="Oxacillin benzathine",0.69,IF('Data Entry'!AB1104="","","No aplica")))))))</f>
        <v/>
      </c>
      <c r="F1101" s="65" t="str">
        <f>IF('Data Entry'!AG1104="Benethamine benzylpenicillin",0.65,IF('Data Entry'!AG1104="Benzathine benzylpenicillin",0.74,IF('Data Entry'!AG1104="Cefapirin benzathine",0.41,IF('Data Entry'!AG1104="Cefalexin benzathine",0.36,IF('Data Entry'!AG1104="Cloxacillin benzathine",0.43,IF('Data Entry'!AG1104="Oxacillin benzathine",0.69,IF('Data Entry'!AG1104="","","No aplica")))))))</f>
        <v/>
      </c>
      <c r="G1101" s="65" t="str">
        <f>IF('Data Entry'!AJ1104="Benethamine benzylpenicillin",0.65,IF('Data Entry'!AJ1104="Benzathine benzylpenicillin",0.74,IF('Data Entry'!AJ1104="Cefapirin benzathine",0.41,IF('Data Entry'!AJ1104="Cefalexin benzathine",0.36,IF('Data Entry'!AJ1104="Cloxacillin benzathine",0.43,IF('Data Entry'!AJ1104="Oxacillin benzathine",0.69,IF('Data Entry'!AJ1104="","","No aplica")))))))</f>
        <v/>
      </c>
      <c r="H1101" s="65" t="str">
        <f>IF('Data Entry'!AM1104="Benethamine benzylpenicillin",0.65,IF('Data Entry'!AM1104="Benzathine benzylpenicillin",0.74,IF('Data Entry'!AM1104="Cefapirin benzathine",0.41,IF('Data Entry'!AM1104="Cefalexin benzathine",0.36,IF('Data Entry'!AM1104="Cloxacillin benzathine",0.43,IF('Data Entry'!AM1104="Oxacillin benzathine",0.69,IF('Data Entry'!AM1104="","","No aplica")))))))</f>
        <v/>
      </c>
    </row>
    <row r="1102" spans="5:8">
      <c r="E1102" s="65" t="str">
        <f>IF('Data Entry'!AB1105="Benethamine benzylpenicillin",0.65,IF('Data Entry'!AB1105="Benzathine benzylpenicillin",0.74,IF('Data Entry'!AB1105="Cefapirin benzathine",0.41,IF('Data Entry'!AB1105="Cefalexin benzathine",0.36,IF('Data Entry'!AB1105="Cloxacillin benzathine",0.43,IF('Data Entry'!AB1105="Oxacillin benzathine",0.69,IF('Data Entry'!AB1105="","","No aplica")))))))</f>
        <v/>
      </c>
      <c r="F1102" s="65" t="str">
        <f>IF('Data Entry'!AG1105="Benethamine benzylpenicillin",0.65,IF('Data Entry'!AG1105="Benzathine benzylpenicillin",0.74,IF('Data Entry'!AG1105="Cefapirin benzathine",0.41,IF('Data Entry'!AG1105="Cefalexin benzathine",0.36,IF('Data Entry'!AG1105="Cloxacillin benzathine",0.43,IF('Data Entry'!AG1105="Oxacillin benzathine",0.69,IF('Data Entry'!AG1105="","","No aplica")))))))</f>
        <v/>
      </c>
      <c r="G1102" s="65" t="str">
        <f>IF('Data Entry'!AJ1105="Benethamine benzylpenicillin",0.65,IF('Data Entry'!AJ1105="Benzathine benzylpenicillin",0.74,IF('Data Entry'!AJ1105="Cefapirin benzathine",0.41,IF('Data Entry'!AJ1105="Cefalexin benzathine",0.36,IF('Data Entry'!AJ1105="Cloxacillin benzathine",0.43,IF('Data Entry'!AJ1105="Oxacillin benzathine",0.69,IF('Data Entry'!AJ1105="","","No aplica")))))))</f>
        <v/>
      </c>
      <c r="H1102" s="65" t="str">
        <f>IF('Data Entry'!AM1105="Benethamine benzylpenicillin",0.65,IF('Data Entry'!AM1105="Benzathine benzylpenicillin",0.74,IF('Data Entry'!AM1105="Cefapirin benzathine",0.41,IF('Data Entry'!AM1105="Cefalexin benzathine",0.36,IF('Data Entry'!AM1105="Cloxacillin benzathine",0.43,IF('Data Entry'!AM1105="Oxacillin benzathine",0.69,IF('Data Entry'!AM1105="","","No aplica")))))))</f>
        <v/>
      </c>
    </row>
    <row r="1103" spans="5:8">
      <c r="E1103" s="65" t="str">
        <f>IF('Data Entry'!AB1106="Benethamine benzylpenicillin",0.65,IF('Data Entry'!AB1106="Benzathine benzylpenicillin",0.74,IF('Data Entry'!AB1106="Cefapirin benzathine",0.41,IF('Data Entry'!AB1106="Cefalexin benzathine",0.36,IF('Data Entry'!AB1106="Cloxacillin benzathine",0.43,IF('Data Entry'!AB1106="Oxacillin benzathine",0.69,IF('Data Entry'!AB1106="","","No aplica")))))))</f>
        <v/>
      </c>
      <c r="F1103" s="65" t="str">
        <f>IF('Data Entry'!AG1106="Benethamine benzylpenicillin",0.65,IF('Data Entry'!AG1106="Benzathine benzylpenicillin",0.74,IF('Data Entry'!AG1106="Cefapirin benzathine",0.41,IF('Data Entry'!AG1106="Cefalexin benzathine",0.36,IF('Data Entry'!AG1106="Cloxacillin benzathine",0.43,IF('Data Entry'!AG1106="Oxacillin benzathine",0.69,IF('Data Entry'!AG1106="","","No aplica")))))))</f>
        <v/>
      </c>
      <c r="G1103" s="65" t="str">
        <f>IF('Data Entry'!AJ1106="Benethamine benzylpenicillin",0.65,IF('Data Entry'!AJ1106="Benzathine benzylpenicillin",0.74,IF('Data Entry'!AJ1106="Cefapirin benzathine",0.41,IF('Data Entry'!AJ1106="Cefalexin benzathine",0.36,IF('Data Entry'!AJ1106="Cloxacillin benzathine",0.43,IF('Data Entry'!AJ1106="Oxacillin benzathine",0.69,IF('Data Entry'!AJ1106="","","No aplica")))))))</f>
        <v/>
      </c>
      <c r="H1103" s="65" t="str">
        <f>IF('Data Entry'!AM1106="Benethamine benzylpenicillin",0.65,IF('Data Entry'!AM1106="Benzathine benzylpenicillin",0.74,IF('Data Entry'!AM1106="Cefapirin benzathine",0.41,IF('Data Entry'!AM1106="Cefalexin benzathine",0.36,IF('Data Entry'!AM1106="Cloxacillin benzathine",0.43,IF('Data Entry'!AM1106="Oxacillin benzathine",0.69,IF('Data Entry'!AM1106="","","No aplica")))))))</f>
        <v/>
      </c>
    </row>
    <row r="1104" spans="5:8">
      <c r="E1104" s="65" t="str">
        <f>IF('Data Entry'!AB1107="Benethamine benzylpenicillin",0.65,IF('Data Entry'!AB1107="Benzathine benzylpenicillin",0.74,IF('Data Entry'!AB1107="Cefapirin benzathine",0.41,IF('Data Entry'!AB1107="Cefalexin benzathine",0.36,IF('Data Entry'!AB1107="Cloxacillin benzathine",0.43,IF('Data Entry'!AB1107="Oxacillin benzathine",0.69,IF('Data Entry'!AB1107="","","No aplica")))))))</f>
        <v/>
      </c>
      <c r="F1104" s="65" t="str">
        <f>IF('Data Entry'!AG1107="Benethamine benzylpenicillin",0.65,IF('Data Entry'!AG1107="Benzathine benzylpenicillin",0.74,IF('Data Entry'!AG1107="Cefapirin benzathine",0.41,IF('Data Entry'!AG1107="Cefalexin benzathine",0.36,IF('Data Entry'!AG1107="Cloxacillin benzathine",0.43,IF('Data Entry'!AG1107="Oxacillin benzathine",0.69,IF('Data Entry'!AG1107="","","No aplica")))))))</f>
        <v/>
      </c>
      <c r="G1104" s="65" t="str">
        <f>IF('Data Entry'!AJ1107="Benethamine benzylpenicillin",0.65,IF('Data Entry'!AJ1107="Benzathine benzylpenicillin",0.74,IF('Data Entry'!AJ1107="Cefapirin benzathine",0.41,IF('Data Entry'!AJ1107="Cefalexin benzathine",0.36,IF('Data Entry'!AJ1107="Cloxacillin benzathine",0.43,IF('Data Entry'!AJ1107="Oxacillin benzathine",0.69,IF('Data Entry'!AJ1107="","","No aplica")))))))</f>
        <v/>
      </c>
      <c r="H1104" s="65" t="str">
        <f>IF('Data Entry'!AM1107="Benethamine benzylpenicillin",0.65,IF('Data Entry'!AM1107="Benzathine benzylpenicillin",0.74,IF('Data Entry'!AM1107="Cefapirin benzathine",0.41,IF('Data Entry'!AM1107="Cefalexin benzathine",0.36,IF('Data Entry'!AM1107="Cloxacillin benzathine",0.43,IF('Data Entry'!AM1107="Oxacillin benzathine",0.69,IF('Data Entry'!AM1107="","","No aplica")))))))</f>
        <v/>
      </c>
    </row>
    <row r="1105" spans="5:8">
      <c r="E1105" s="65" t="str">
        <f>IF('Data Entry'!AB1108="Benethamine benzylpenicillin",0.65,IF('Data Entry'!AB1108="Benzathine benzylpenicillin",0.74,IF('Data Entry'!AB1108="Cefapirin benzathine",0.41,IF('Data Entry'!AB1108="Cefalexin benzathine",0.36,IF('Data Entry'!AB1108="Cloxacillin benzathine",0.43,IF('Data Entry'!AB1108="Oxacillin benzathine",0.69,IF('Data Entry'!AB1108="","","No aplica")))))))</f>
        <v/>
      </c>
      <c r="F1105" s="65" t="str">
        <f>IF('Data Entry'!AG1108="Benethamine benzylpenicillin",0.65,IF('Data Entry'!AG1108="Benzathine benzylpenicillin",0.74,IF('Data Entry'!AG1108="Cefapirin benzathine",0.41,IF('Data Entry'!AG1108="Cefalexin benzathine",0.36,IF('Data Entry'!AG1108="Cloxacillin benzathine",0.43,IF('Data Entry'!AG1108="Oxacillin benzathine",0.69,IF('Data Entry'!AG1108="","","No aplica")))))))</f>
        <v/>
      </c>
      <c r="G1105" s="65" t="str">
        <f>IF('Data Entry'!AJ1108="Benethamine benzylpenicillin",0.65,IF('Data Entry'!AJ1108="Benzathine benzylpenicillin",0.74,IF('Data Entry'!AJ1108="Cefapirin benzathine",0.41,IF('Data Entry'!AJ1108="Cefalexin benzathine",0.36,IF('Data Entry'!AJ1108="Cloxacillin benzathine",0.43,IF('Data Entry'!AJ1108="Oxacillin benzathine",0.69,IF('Data Entry'!AJ1108="","","No aplica")))))))</f>
        <v/>
      </c>
      <c r="H1105" s="65" t="str">
        <f>IF('Data Entry'!AM1108="Benethamine benzylpenicillin",0.65,IF('Data Entry'!AM1108="Benzathine benzylpenicillin",0.74,IF('Data Entry'!AM1108="Cefapirin benzathine",0.41,IF('Data Entry'!AM1108="Cefalexin benzathine",0.36,IF('Data Entry'!AM1108="Cloxacillin benzathine",0.43,IF('Data Entry'!AM1108="Oxacillin benzathine",0.69,IF('Data Entry'!AM1108="","","No aplica")))))))</f>
        <v/>
      </c>
    </row>
    <row r="1106" spans="5:8">
      <c r="E1106" s="65" t="str">
        <f>IF('Data Entry'!AB1109="Benethamine benzylpenicillin",0.65,IF('Data Entry'!AB1109="Benzathine benzylpenicillin",0.74,IF('Data Entry'!AB1109="Cefapirin benzathine",0.41,IF('Data Entry'!AB1109="Cefalexin benzathine",0.36,IF('Data Entry'!AB1109="Cloxacillin benzathine",0.43,IF('Data Entry'!AB1109="Oxacillin benzathine",0.69,IF('Data Entry'!AB1109="","","No aplica")))))))</f>
        <v/>
      </c>
      <c r="F1106" s="65" t="str">
        <f>IF('Data Entry'!AG1109="Benethamine benzylpenicillin",0.65,IF('Data Entry'!AG1109="Benzathine benzylpenicillin",0.74,IF('Data Entry'!AG1109="Cefapirin benzathine",0.41,IF('Data Entry'!AG1109="Cefalexin benzathine",0.36,IF('Data Entry'!AG1109="Cloxacillin benzathine",0.43,IF('Data Entry'!AG1109="Oxacillin benzathine",0.69,IF('Data Entry'!AG1109="","","No aplica")))))))</f>
        <v/>
      </c>
      <c r="G1106" s="65" t="str">
        <f>IF('Data Entry'!AJ1109="Benethamine benzylpenicillin",0.65,IF('Data Entry'!AJ1109="Benzathine benzylpenicillin",0.74,IF('Data Entry'!AJ1109="Cefapirin benzathine",0.41,IF('Data Entry'!AJ1109="Cefalexin benzathine",0.36,IF('Data Entry'!AJ1109="Cloxacillin benzathine",0.43,IF('Data Entry'!AJ1109="Oxacillin benzathine",0.69,IF('Data Entry'!AJ1109="","","No aplica")))))))</f>
        <v/>
      </c>
      <c r="H1106" s="65" t="str">
        <f>IF('Data Entry'!AM1109="Benethamine benzylpenicillin",0.65,IF('Data Entry'!AM1109="Benzathine benzylpenicillin",0.74,IF('Data Entry'!AM1109="Cefapirin benzathine",0.41,IF('Data Entry'!AM1109="Cefalexin benzathine",0.36,IF('Data Entry'!AM1109="Cloxacillin benzathine",0.43,IF('Data Entry'!AM1109="Oxacillin benzathine",0.69,IF('Data Entry'!AM1109="","","No aplica")))))))</f>
        <v/>
      </c>
    </row>
    <row r="1107" spans="5:8">
      <c r="E1107" s="65" t="str">
        <f>IF('Data Entry'!AB1110="Benethamine benzylpenicillin",0.65,IF('Data Entry'!AB1110="Benzathine benzylpenicillin",0.74,IF('Data Entry'!AB1110="Cefapirin benzathine",0.41,IF('Data Entry'!AB1110="Cefalexin benzathine",0.36,IF('Data Entry'!AB1110="Cloxacillin benzathine",0.43,IF('Data Entry'!AB1110="Oxacillin benzathine",0.69,IF('Data Entry'!AB1110="","","No aplica")))))))</f>
        <v/>
      </c>
      <c r="F1107" s="65" t="str">
        <f>IF('Data Entry'!AG1110="Benethamine benzylpenicillin",0.65,IF('Data Entry'!AG1110="Benzathine benzylpenicillin",0.74,IF('Data Entry'!AG1110="Cefapirin benzathine",0.41,IF('Data Entry'!AG1110="Cefalexin benzathine",0.36,IF('Data Entry'!AG1110="Cloxacillin benzathine",0.43,IF('Data Entry'!AG1110="Oxacillin benzathine",0.69,IF('Data Entry'!AG1110="","","No aplica")))))))</f>
        <v/>
      </c>
      <c r="G1107" s="65" t="str">
        <f>IF('Data Entry'!AJ1110="Benethamine benzylpenicillin",0.65,IF('Data Entry'!AJ1110="Benzathine benzylpenicillin",0.74,IF('Data Entry'!AJ1110="Cefapirin benzathine",0.41,IF('Data Entry'!AJ1110="Cefalexin benzathine",0.36,IF('Data Entry'!AJ1110="Cloxacillin benzathine",0.43,IF('Data Entry'!AJ1110="Oxacillin benzathine",0.69,IF('Data Entry'!AJ1110="","","No aplica")))))))</f>
        <v/>
      </c>
      <c r="H1107" s="65" t="str">
        <f>IF('Data Entry'!AM1110="Benethamine benzylpenicillin",0.65,IF('Data Entry'!AM1110="Benzathine benzylpenicillin",0.74,IF('Data Entry'!AM1110="Cefapirin benzathine",0.41,IF('Data Entry'!AM1110="Cefalexin benzathine",0.36,IF('Data Entry'!AM1110="Cloxacillin benzathine",0.43,IF('Data Entry'!AM1110="Oxacillin benzathine",0.69,IF('Data Entry'!AM1110="","","No aplica")))))))</f>
        <v/>
      </c>
    </row>
    <row r="1108" spans="5:8">
      <c r="E1108" s="65" t="str">
        <f>IF('Data Entry'!AB1111="Benethamine benzylpenicillin",0.65,IF('Data Entry'!AB1111="Benzathine benzylpenicillin",0.74,IF('Data Entry'!AB1111="Cefapirin benzathine",0.41,IF('Data Entry'!AB1111="Cefalexin benzathine",0.36,IF('Data Entry'!AB1111="Cloxacillin benzathine",0.43,IF('Data Entry'!AB1111="Oxacillin benzathine",0.69,IF('Data Entry'!AB1111="","","No aplica")))))))</f>
        <v/>
      </c>
      <c r="F1108" s="65" t="str">
        <f>IF('Data Entry'!AG1111="Benethamine benzylpenicillin",0.65,IF('Data Entry'!AG1111="Benzathine benzylpenicillin",0.74,IF('Data Entry'!AG1111="Cefapirin benzathine",0.41,IF('Data Entry'!AG1111="Cefalexin benzathine",0.36,IF('Data Entry'!AG1111="Cloxacillin benzathine",0.43,IF('Data Entry'!AG1111="Oxacillin benzathine",0.69,IF('Data Entry'!AG1111="","","No aplica")))))))</f>
        <v/>
      </c>
      <c r="G1108" s="65" t="str">
        <f>IF('Data Entry'!AJ1111="Benethamine benzylpenicillin",0.65,IF('Data Entry'!AJ1111="Benzathine benzylpenicillin",0.74,IF('Data Entry'!AJ1111="Cefapirin benzathine",0.41,IF('Data Entry'!AJ1111="Cefalexin benzathine",0.36,IF('Data Entry'!AJ1111="Cloxacillin benzathine",0.43,IF('Data Entry'!AJ1111="Oxacillin benzathine",0.69,IF('Data Entry'!AJ1111="","","No aplica")))))))</f>
        <v/>
      </c>
      <c r="H1108" s="65" t="str">
        <f>IF('Data Entry'!AM1111="Benethamine benzylpenicillin",0.65,IF('Data Entry'!AM1111="Benzathine benzylpenicillin",0.74,IF('Data Entry'!AM1111="Cefapirin benzathine",0.41,IF('Data Entry'!AM1111="Cefalexin benzathine",0.36,IF('Data Entry'!AM1111="Cloxacillin benzathine",0.43,IF('Data Entry'!AM1111="Oxacillin benzathine",0.69,IF('Data Entry'!AM1111="","","No aplica")))))))</f>
        <v/>
      </c>
    </row>
    <row r="1109" spans="5:8">
      <c r="E1109" s="65" t="str">
        <f>IF('Data Entry'!AB1112="Benethamine benzylpenicillin",0.65,IF('Data Entry'!AB1112="Benzathine benzylpenicillin",0.74,IF('Data Entry'!AB1112="Cefapirin benzathine",0.41,IF('Data Entry'!AB1112="Cefalexin benzathine",0.36,IF('Data Entry'!AB1112="Cloxacillin benzathine",0.43,IF('Data Entry'!AB1112="Oxacillin benzathine",0.69,IF('Data Entry'!AB1112="","","No aplica")))))))</f>
        <v/>
      </c>
      <c r="F1109" s="65" t="str">
        <f>IF('Data Entry'!AG1112="Benethamine benzylpenicillin",0.65,IF('Data Entry'!AG1112="Benzathine benzylpenicillin",0.74,IF('Data Entry'!AG1112="Cefapirin benzathine",0.41,IF('Data Entry'!AG1112="Cefalexin benzathine",0.36,IF('Data Entry'!AG1112="Cloxacillin benzathine",0.43,IF('Data Entry'!AG1112="Oxacillin benzathine",0.69,IF('Data Entry'!AG1112="","","No aplica")))))))</f>
        <v/>
      </c>
      <c r="G1109" s="65" t="str">
        <f>IF('Data Entry'!AJ1112="Benethamine benzylpenicillin",0.65,IF('Data Entry'!AJ1112="Benzathine benzylpenicillin",0.74,IF('Data Entry'!AJ1112="Cefapirin benzathine",0.41,IF('Data Entry'!AJ1112="Cefalexin benzathine",0.36,IF('Data Entry'!AJ1112="Cloxacillin benzathine",0.43,IF('Data Entry'!AJ1112="Oxacillin benzathine",0.69,IF('Data Entry'!AJ1112="","","No aplica")))))))</f>
        <v/>
      </c>
      <c r="H1109" s="65" t="str">
        <f>IF('Data Entry'!AM1112="Benethamine benzylpenicillin",0.65,IF('Data Entry'!AM1112="Benzathine benzylpenicillin",0.74,IF('Data Entry'!AM1112="Cefapirin benzathine",0.41,IF('Data Entry'!AM1112="Cefalexin benzathine",0.36,IF('Data Entry'!AM1112="Cloxacillin benzathine",0.43,IF('Data Entry'!AM1112="Oxacillin benzathine",0.69,IF('Data Entry'!AM1112="","","No aplica")))))))</f>
        <v/>
      </c>
    </row>
    <row r="1110" spans="5:8">
      <c r="E1110" s="65" t="str">
        <f>IF('Data Entry'!AB1113="Benethamine benzylpenicillin",0.65,IF('Data Entry'!AB1113="Benzathine benzylpenicillin",0.74,IF('Data Entry'!AB1113="Cefapirin benzathine",0.41,IF('Data Entry'!AB1113="Cefalexin benzathine",0.36,IF('Data Entry'!AB1113="Cloxacillin benzathine",0.43,IF('Data Entry'!AB1113="Oxacillin benzathine",0.69,IF('Data Entry'!AB1113="","","No aplica")))))))</f>
        <v/>
      </c>
      <c r="F1110" s="65" t="str">
        <f>IF('Data Entry'!AG1113="Benethamine benzylpenicillin",0.65,IF('Data Entry'!AG1113="Benzathine benzylpenicillin",0.74,IF('Data Entry'!AG1113="Cefapirin benzathine",0.41,IF('Data Entry'!AG1113="Cefalexin benzathine",0.36,IF('Data Entry'!AG1113="Cloxacillin benzathine",0.43,IF('Data Entry'!AG1113="Oxacillin benzathine",0.69,IF('Data Entry'!AG1113="","","No aplica")))))))</f>
        <v/>
      </c>
      <c r="G1110" s="65" t="str">
        <f>IF('Data Entry'!AJ1113="Benethamine benzylpenicillin",0.65,IF('Data Entry'!AJ1113="Benzathine benzylpenicillin",0.74,IF('Data Entry'!AJ1113="Cefapirin benzathine",0.41,IF('Data Entry'!AJ1113="Cefalexin benzathine",0.36,IF('Data Entry'!AJ1113="Cloxacillin benzathine",0.43,IF('Data Entry'!AJ1113="Oxacillin benzathine",0.69,IF('Data Entry'!AJ1113="","","No aplica")))))))</f>
        <v/>
      </c>
      <c r="H1110" s="65" t="str">
        <f>IF('Data Entry'!AM1113="Benethamine benzylpenicillin",0.65,IF('Data Entry'!AM1113="Benzathine benzylpenicillin",0.74,IF('Data Entry'!AM1113="Cefapirin benzathine",0.41,IF('Data Entry'!AM1113="Cefalexin benzathine",0.36,IF('Data Entry'!AM1113="Cloxacillin benzathine",0.43,IF('Data Entry'!AM1113="Oxacillin benzathine",0.69,IF('Data Entry'!AM1113="","","No aplica")))))))</f>
        <v/>
      </c>
    </row>
    <row r="1111" spans="5:8">
      <c r="E1111" s="65" t="str">
        <f>IF('Data Entry'!AB1114="Benethamine benzylpenicillin",0.65,IF('Data Entry'!AB1114="Benzathine benzylpenicillin",0.74,IF('Data Entry'!AB1114="Cefapirin benzathine",0.41,IF('Data Entry'!AB1114="Cefalexin benzathine",0.36,IF('Data Entry'!AB1114="Cloxacillin benzathine",0.43,IF('Data Entry'!AB1114="Oxacillin benzathine",0.69,IF('Data Entry'!AB1114="","","No aplica")))))))</f>
        <v/>
      </c>
      <c r="F1111" s="65" t="str">
        <f>IF('Data Entry'!AG1114="Benethamine benzylpenicillin",0.65,IF('Data Entry'!AG1114="Benzathine benzylpenicillin",0.74,IF('Data Entry'!AG1114="Cefapirin benzathine",0.41,IF('Data Entry'!AG1114="Cefalexin benzathine",0.36,IF('Data Entry'!AG1114="Cloxacillin benzathine",0.43,IF('Data Entry'!AG1114="Oxacillin benzathine",0.69,IF('Data Entry'!AG1114="","","No aplica")))))))</f>
        <v/>
      </c>
      <c r="G1111" s="65" t="str">
        <f>IF('Data Entry'!AJ1114="Benethamine benzylpenicillin",0.65,IF('Data Entry'!AJ1114="Benzathine benzylpenicillin",0.74,IF('Data Entry'!AJ1114="Cefapirin benzathine",0.41,IF('Data Entry'!AJ1114="Cefalexin benzathine",0.36,IF('Data Entry'!AJ1114="Cloxacillin benzathine",0.43,IF('Data Entry'!AJ1114="Oxacillin benzathine",0.69,IF('Data Entry'!AJ1114="","","No aplica")))))))</f>
        <v/>
      </c>
      <c r="H1111" s="65" t="str">
        <f>IF('Data Entry'!AM1114="Benethamine benzylpenicillin",0.65,IF('Data Entry'!AM1114="Benzathine benzylpenicillin",0.74,IF('Data Entry'!AM1114="Cefapirin benzathine",0.41,IF('Data Entry'!AM1114="Cefalexin benzathine",0.36,IF('Data Entry'!AM1114="Cloxacillin benzathine",0.43,IF('Data Entry'!AM1114="Oxacillin benzathine",0.69,IF('Data Entry'!AM1114="","","No aplica")))))))</f>
        <v/>
      </c>
    </row>
    <row r="1112" spans="5:8">
      <c r="E1112" s="65" t="str">
        <f>IF('Data Entry'!AB1115="Benethamine benzylpenicillin",0.65,IF('Data Entry'!AB1115="Benzathine benzylpenicillin",0.74,IF('Data Entry'!AB1115="Cefapirin benzathine",0.41,IF('Data Entry'!AB1115="Cefalexin benzathine",0.36,IF('Data Entry'!AB1115="Cloxacillin benzathine",0.43,IF('Data Entry'!AB1115="Oxacillin benzathine",0.69,IF('Data Entry'!AB1115="","","No aplica")))))))</f>
        <v/>
      </c>
      <c r="F1112" s="65" t="str">
        <f>IF('Data Entry'!AG1115="Benethamine benzylpenicillin",0.65,IF('Data Entry'!AG1115="Benzathine benzylpenicillin",0.74,IF('Data Entry'!AG1115="Cefapirin benzathine",0.41,IF('Data Entry'!AG1115="Cefalexin benzathine",0.36,IF('Data Entry'!AG1115="Cloxacillin benzathine",0.43,IF('Data Entry'!AG1115="Oxacillin benzathine",0.69,IF('Data Entry'!AG1115="","","No aplica")))))))</f>
        <v/>
      </c>
      <c r="G1112" s="65" t="str">
        <f>IF('Data Entry'!AJ1115="Benethamine benzylpenicillin",0.65,IF('Data Entry'!AJ1115="Benzathine benzylpenicillin",0.74,IF('Data Entry'!AJ1115="Cefapirin benzathine",0.41,IF('Data Entry'!AJ1115="Cefalexin benzathine",0.36,IF('Data Entry'!AJ1115="Cloxacillin benzathine",0.43,IF('Data Entry'!AJ1115="Oxacillin benzathine",0.69,IF('Data Entry'!AJ1115="","","No aplica")))))))</f>
        <v/>
      </c>
      <c r="H1112" s="65" t="str">
        <f>IF('Data Entry'!AM1115="Benethamine benzylpenicillin",0.65,IF('Data Entry'!AM1115="Benzathine benzylpenicillin",0.74,IF('Data Entry'!AM1115="Cefapirin benzathine",0.41,IF('Data Entry'!AM1115="Cefalexin benzathine",0.36,IF('Data Entry'!AM1115="Cloxacillin benzathine",0.43,IF('Data Entry'!AM1115="Oxacillin benzathine",0.69,IF('Data Entry'!AM1115="","","No aplica")))))))</f>
        <v/>
      </c>
    </row>
    <row r="1113" spans="5:8">
      <c r="E1113" s="65" t="str">
        <f>IF('Data Entry'!AB1116="Benethamine benzylpenicillin",0.65,IF('Data Entry'!AB1116="Benzathine benzylpenicillin",0.74,IF('Data Entry'!AB1116="Cefapirin benzathine",0.41,IF('Data Entry'!AB1116="Cefalexin benzathine",0.36,IF('Data Entry'!AB1116="Cloxacillin benzathine",0.43,IF('Data Entry'!AB1116="Oxacillin benzathine",0.69,IF('Data Entry'!AB1116="","","No aplica")))))))</f>
        <v/>
      </c>
      <c r="F1113" s="65" t="str">
        <f>IF('Data Entry'!AG1116="Benethamine benzylpenicillin",0.65,IF('Data Entry'!AG1116="Benzathine benzylpenicillin",0.74,IF('Data Entry'!AG1116="Cefapirin benzathine",0.41,IF('Data Entry'!AG1116="Cefalexin benzathine",0.36,IF('Data Entry'!AG1116="Cloxacillin benzathine",0.43,IF('Data Entry'!AG1116="Oxacillin benzathine",0.69,IF('Data Entry'!AG1116="","","No aplica")))))))</f>
        <v/>
      </c>
      <c r="G1113" s="65" t="str">
        <f>IF('Data Entry'!AJ1116="Benethamine benzylpenicillin",0.65,IF('Data Entry'!AJ1116="Benzathine benzylpenicillin",0.74,IF('Data Entry'!AJ1116="Cefapirin benzathine",0.41,IF('Data Entry'!AJ1116="Cefalexin benzathine",0.36,IF('Data Entry'!AJ1116="Cloxacillin benzathine",0.43,IF('Data Entry'!AJ1116="Oxacillin benzathine",0.69,IF('Data Entry'!AJ1116="","","No aplica")))))))</f>
        <v/>
      </c>
      <c r="H1113" s="65" t="str">
        <f>IF('Data Entry'!AM1116="Benethamine benzylpenicillin",0.65,IF('Data Entry'!AM1116="Benzathine benzylpenicillin",0.74,IF('Data Entry'!AM1116="Cefapirin benzathine",0.41,IF('Data Entry'!AM1116="Cefalexin benzathine",0.36,IF('Data Entry'!AM1116="Cloxacillin benzathine",0.43,IF('Data Entry'!AM1116="Oxacillin benzathine",0.69,IF('Data Entry'!AM1116="","","No aplica")))))))</f>
        <v/>
      </c>
    </row>
    <row r="1114" spans="5:8">
      <c r="E1114" s="65" t="str">
        <f>IF('Data Entry'!AB1117="Benethamine benzylpenicillin",0.65,IF('Data Entry'!AB1117="Benzathine benzylpenicillin",0.74,IF('Data Entry'!AB1117="Cefapirin benzathine",0.41,IF('Data Entry'!AB1117="Cefalexin benzathine",0.36,IF('Data Entry'!AB1117="Cloxacillin benzathine",0.43,IF('Data Entry'!AB1117="Oxacillin benzathine",0.69,IF('Data Entry'!AB1117="","","No aplica")))))))</f>
        <v/>
      </c>
      <c r="F1114" s="65" t="str">
        <f>IF('Data Entry'!AG1117="Benethamine benzylpenicillin",0.65,IF('Data Entry'!AG1117="Benzathine benzylpenicillin",0.74,IF('Data Entry'!AG1117="Cefapirin benzathine",0.41,IF('Data Entry'!AG1117="Cefalexin benzathine",0.36,IF('Data Entry'!AG1117="Cloxacillin benzathine",0.43,IF('Data Entry'!AG1117="Oxacillin benzathine",0.69,IF('Data Entry'!AG1117="","","No aplica")))))))</f>
        <v/>
      </c>
      <c r="G1114" s="65" t="str">
        <f>IF('Data Entry'!AJ1117="Benethamine benzylpenicillin",0.65,IF('Data Entry'!AJ1117="Benzathine benzylpenicillin",0.74,IF('Data Entry'!AJ1117="Cefapirin benzathine",0.41,IF('Data Entry'!AJ1117="Cefalexin benzathine",0.36,IF('Data Entry'!AJ1117="Cloxacillin benzathine",0.43,IF('Data Entry'!AJ1117="Oxacillin benzathine",0.69,IF('Data Entry'!AJ1117="","","No aplica")))))))</f>
        <v/>
      </c>
      <c r="H1114" s="65" t="str">
        <f>IF('Data Entry'!AM1117="Benethamine benzylpenicillin",0.65,IF('Data Entry'!AM1117="Benzathine benzylpenicillin",0.74,IF('Data Entry'!AM1117="Cefapirin benzathine",0.41,IF('Data Entry'!AM1117="Cefalexin benzathine",0.36,IF('Data Entry'!AM1117="Cloxacillin benzathine",0.43,IF('Data Entry'!AM1117="Oxacillin benzathine",0.69,IF('Data Entry'!AM1117="","","No aplica")))))))</f>
        <v/>
      </c>
    </row>
    <row r="1115" spans="5:8">
      <c r="E1115" s="65" t="str">
        <f>IF('Data Entry'!AB1118="Benethamine benzylpenicillin",0.65,IF('Data Entry'!AB1118="Benzathine benzylpenicillin",0.74,IF('Data Entry'!AB1118="Cefapirin benzathine",0.41,IF('Data Entry'!AB1118="Cefalexin benzathine",0.36,IF('Data Entry'!AB1118="Cloxacillin benzathine",0.43,IF('Data Entry'!AB1118="Oxacillin benzathine",0.69,IF('Data Entry'!AB1118="","","No aplica")))))))</f>
        <v/>
      </c>
      <c r="F1115" s="65" t="str">
        <f>IF('Data Entry'!AG1118="Benethamine benzylpenicillin",0.65,IF('Data Entry'!AG1118="Benzathine benzylpenicillin",0.74,IF('Data Entry'!AG1118="Cefapirin benzathine",0.41,IF('Data Entry'!AG1118="Cefalexin benzathine",0.36,IF('Data Entry'!AG1118="Cloxacillin benzathine",0.43,IF('Data Entry'!AG1118="Oxacillin benzathine",0.69,IF('Data Entry'!AG1118="","","No aplica")))))))</f>
        <v/>
      </c>
      <c r="G1115" s="65" t="str">
        <f>IF('Data Entry'!AJ1118="Benethamine benzylpenicillin",0.65,IF('Data Entry'!AJ1118="Benzathine benzylpenicillin",0.74,IF('Data Entry'!AJ1118="Cefapirin benzathine",0.41,IF('Data Entry'!AJ1118="Cefalexin benzathine",0.36,IF('Data Entry'!AJ1118="Cloxacillin benzathine",0.43,IF('Data Entry'!AJ1118="Oxacillin benzathine",0.69,IF('Data Entry'!AJ1118="","","No aplica")))))))</f>
        <v/>
      </c>
      <c r="H1115" s="65" t="str">
        <f>IF('Data Entry'!AM1118="Benethamine benzylpenicillin",0.65,IF('Data Entry'!AM1118="Benzathine benzylpenicillin",0.74,IF('Data Entry'!AM1118="Cefapirin benzathine",0.41,IF('Data Entry'!AM1118="Cefalexin benzathine",0.36,IF('Data Entry'!AM1118="Cloxacillin benzathine",0.43,IF('Data Entry'!AM1118="Oxacillin benzathine",0.69,IF('Data Entry'!AM1118="","","No aplica")))))))</f>
        <v/>
      </c>
    </row>
    <row r="1116" spans="5:8">
      <c r="E1116" s="65" t="str">
        <f>IF('Data Entry'!AB1119="Benethamine benzylpenicillin",0.65,IF('Data Entry'!AB1119="Benzathine benzylpenicillin",0.74,IF('Data Entry'!AB1119="Cefapirin benzathine",0.41,IF('Data Entry'!AB1119="Cefalexin benzathine",0.36,IF('Data Entry'!AB1119="Cloxacillin benzathine",0.43,IF('Data Entry'!AB1119="Oxacillin benzathine",0.69,IF('Data Entry'!AB1119="","","No aplica")))))))</f>
        <v/>
      </c>
      <c r="F1116" s="65" t="str">
        <f>IF('Data Entry'!AG1119="Benethamine benzylpenicillin",0.65,IF('Data Entry'!AG1119="Benzathine benzylpenicillin",0.74,IF('Data Entry'!AG1119="Cefapirin benzathine",0.41,IF('Data Entry'!AG1119="Cefalexin benzathine",0.36,IF('Data Entry'!AG1119="Cloxacillin benzathine",0.43,IF('Data Entry'!AG1119="Oxacillin benzathine",0.69,IF('Data Entry'!AG1119="","","No aplica")))))))</f>
        <v/>
      </c>
      <c r="G1116" s="65" t="str">
        <f>IF('Data Entry'!AJ1119="Benethamine benzylpenicillin",0.65,IF('Data Entry'!AJ1119="Benzathine benzylpenicillin",0.74,IF('Data Entry'!AJ1119="Cefapirin benzathine",0.41,IF('Data Entry'!AJ1119="Cefalexin benzathine",0.36,IF('Data Entry'!AJ1119="Cloxacillin benzathine",0.43,IF('Data Entry'!AJ1119="Oxacillin benzathine",0.69,IF('Data Entry'!AJ1119="","","No aplica")))))))</f>
        <v/>
      </c>
      <c r="H1116" s="65" t="str">
        <f>IF('Data Entry'!AM1119="Benethamine benzylpenicillin",0.65,IF('Data Entry'!AM1119="Benzathine benzylpenicillin",0.74,IF('Data Entry'!AM1119="Cefapirin benzathine",0.41,IF('Data Entry'!AM1119="Cefalexin benzathine",0.36,IF('Data Entry'!AM1119="Cloxacillin benzathine",0.43,IF('Data Entry'!AM1119="Oxacillin benzathine",0.69,IF('Data Entry'!AM1119="","","No aplica")))))))</f>
        <v/>
      </c>
    </row>
    <row r="1117" spans="5:8">
      <c r="E1117" s="65" t="str">
        <f>IF('Data Entry'!AB1120="Benethamine benzylpenicillin",0.65,IF('Data Entry'!AB1120="Benzathine benzylpenicillin",0.74,IF('Data Entry'!AB1120="Cefapirin benzathine",0.41,IF('Data Entry'!AB1120="Cefalexin benzathine",0.36,IF('Data Entry'!AB1120="Cloxacillin benzathine",0.43,IF('Data Entry'!AB1120="Oxacillin benzathine",0.69,IF('Data Entry'!AB1120="","","No aplica")))))))</f>
        <v/>
      </c>
      <c r="F1117" s="65" t="str">
        <f>IF('Data Entry'!AG1120="Benethamine benzylpenicillin",0.65,IF('Data Entry'!AG1120="Benzathine benzylpenicillin",0.74,IF('Data Entry'!AG1120="Cefapirin benzathine",0.41,IF('Data Entry'!AG1120="Cefalexin benzathine",0.36,IF('Data Entry'!AG1120="Cloxacillin benzathine",0.43,IF('Data Entry'!AG1120="Oxacillin benzathine",0.69,IF('Data Entry'!AG1120="","","No aplica")))))))</f>
        <v/>
      </c>
      <c r="G1117" s="65" t="str">
        <f>IF('Data Entry'!AJ1120="Benethamine benzylpenicillin",0.65,IF('Data Entry'!AJ1120="Benzathine benzylpenicillin",0.74,IF('Data Entry'!AJ1120="Cefapirin benzathine",0.41,IF('Data Entry'!AJ1120="Cefalexin benzathine",0.36,IF('Data Entry'!AJ1120="Cloxacillin benzathine",0.43,IF('Data Entry'!AJ1120="Oxacillin benzathine",0.69,IF('Data Entry'!AJ1120="","","No aplica")))))))</f>
        <v/>
      </c>
      <c r="H1117" s="65" t="str">
        <f>IF('Data Entry'!AM1120="Benethamine benzylpenicillin",0.65,IF('Data Entry'!AM1120="Benzathine benzylpenicillin",0.74,IF('Data Entry'!AM1120="Cefapirin benzathine",0.41,IF('Data Entry'!AM1120="Cefalexin benzathine",0.36,IF('Data Entry'!AM1120="Cloxacillin benzathine",0.43,IF('Data Entry'!AM1120="Oxacillin benzathine",0.69,IF('Data Entry'!AM1120="","","No aplica")))))))</f>
        <v/>
      </c>
    </row>
    <row r="1118" spans="5:8">
      <c r="E1118" s="65" t="str">
        <f>IF('Data Entry'!AB1121="Benethamine benzylpenicillin",0.65,IF('Data Entry'!AB1121="Benzathine benzylpenicillin",0.74,IF('Data Entry'!AB1121="Cefapirin benzathine",0.41,IF('Data Entry'!AB1121="Cefalexin benzathine",0.36,IF('Data Entry'!AB1121="Cloxacillin benzathine",0.43,IF('Data Entry'!AB1121="Oxacillin benzathine",0.69,IF('Data Entry'!AB1121="","","No aplica")))))))</f>
        <v/>
      </c>
      <c r="F1118" s="65" t="str">
        <f>IF('Data Entry'!AG1121="Benethamine benzylpenicillin",0.65,IF('Data Entry'!AG1121="Benzathine benzylpenicillin",0.74,IF('Data Entry'!AG1121="Cefapirin benzathine",0.41,IF('Data Entry'!AG1121="Cefalexin benzathine",0.36,IF('Data Entry'!AG1121="Cloxacillin benzathine",0.43,IF('Data Entry'!AG1121="Oxacillin benzathine",0.69,IF('Data Entry'!AG1121="","","No aplica")))))))</f>
        <v/>
      </c>
      <c r="G1118" s="65" t="str">
        <f>IF('Data Entry'!AJ1121="Benethamine benzylpenicillin",0.65,IF('Data Entry'!AJ1121="Benzathine benzylpenicillin",0.74,IF('Data Entry'!AJ1121="Cefapirin benzathine",0.41,IF('Data Entry'!AJ1121="Cefalexin benzathine",0.36,IF('Data Entry'!AJ1121="Cloxacillin benzathine",0.43,IF('Data Entry'!AJ1121="Oxacillin benzathine",0.69,IF('Data Entry'!AJ1121="","","No aplica")))))))</f>
        <v/>
      </c>
      <c r="H1118" s="65" t="str">
        <f>IF('Data Entry'!AM1121="Benethamine benzylpenicillin",0.65,IF('Data Entry'!AM1121="Benzathine benzylpenicillin",0.74,IF('Data Entry'!AM1121="Cefapirin benzathine",0.41,IF('Data Entry'!AM1121="Cefalexin benzathine",0.36,IF('Data Entry'!AM1121="Cloxacillin benzathine",0.43,IF('Data Entry'!AM1121="Oxacillin benzathine",0.69,IF('Data Entry'!AM1121="","","No aplica")))))))</f>
        <v/>
      </c>
    </row>
    <row r="1119" spans="5:8">
      <c r="E1119" s="65" t="str">
        <f>IF('Data Entry'!AB1122="Benethamine benzylpenicillin",0.65,IF('Data Entry'!AB1122="Benzathine benzylpenicillin",0.74,IF('Data Entry'!AB1122="Cefapirin benzathine",0.41,IF('Data Entry'!AB1122="Cefalexin benzathine",0.36,IF('Data Entry'!AB1122="Cloxacillin benzathine",0.43,IF('Data Entry'!AB1122="Oxacillin benzathine",0.69,IF('Data Entry'!AB1122="","","No aplica")))))))</f>
        <v/>
      </c>
      <c r="F1119" s="65" t="str">
        <f>IF('Data Entry'!AG1122="Benethamine benzylpenicillin",0.65,IF('Data Entry'!AG1122="Benzathine benzylpenicillin",0.74,IF('Data Entry'!AG1122="Cefapirin benzathine",0.41,IF('Data Entry'!AG1122="Cefalexin benzathine",0.36,IF('Data Entry'!AG1122="Cloxacillin benzathine",0.43,IF('Data Entry'!AG1122="Oxacillin benzathine",0.69,IF('Data Entry'!AG1122="","","No aplica")))))))</f>
        <v/>
      </c>
      <c r="G1119" s="65" t="str">
        <f>IF('Data Entry'!AJ1122="Benethamine benzylpenicillin",0.65,IF('Data Entry'!AJ1122="Benzathine benzylpenicillin",0.74,IF('Data Entry'!AJ1122="Cefapirin benzathine",0.41,IF('Data Entry'!AJ1122="Cefalexin benzathine",0.36,IF('Data Entry'!AJ1122="Cloxacillin benzathine",0.43,IF('Data Entry'!AJ1122="Oxacillin benzathine",0.69,IF('Data Entry'!AJ1122="","","No aplica")))))))</f>
        <v/>
      </c>
      <c r="H1119" s="65" t="str">
        <f>IF('Data Entry'!AM1122="Benethamine benzylpenicillin",0.65,IF('Data Entry'!AM1122="Benzathine benzylpenicillin",0.74,IF('Data Entry'!AM1122="Cefapirin benzathine",0.41,IF('Data Entry'!AM1122="Cefalexin benzathine",0.36,IF('Data Entry'!AM1122="Cloxacillin benzathine",0.43,IF('Data Entry'!AM1122="Oxacillin benzathine",0.69,IF('Data Entry'!AM1122="","","No aplica")))))))</f>
        <v/>
      </c>
    </row>
    <row r="1120" spans="5:8">
      <c r="E1120" s="65" t="str">
        <f>IF('Data Entry'!AB1123="Benethamine benzylpenicillin",0.65,IF('Data Entry'!AB1123="Benzathine benzylpenicillin",0.74,IF('Data Entry'!AB1123="Cefapirin benzathine",0.41,IF('Data Entry'!AB1123="Cefalexin benzathine",0.36,IF('Data Entry'!AB1123="Cloxacillin benzathine",0.43,IF('Data Entry'!AB1123="Oxacillin benzathine",0.69,IF('Data Entry'!AB1123="","","No aplica")))))))</f>
        <v/>
      </c>
      <c r="F1120" s="65" t="str">
        <f>IF('Data Entry'!AG1123="Benethamine benzylpenicillin",0.65,IF('Data Entry'!AG1123="Benzathine benzylpenicillin",0.74,IF('Data Entry'!AG1123="Cefapirin benzathine",0.41,IF('Data Entry'!AG1123="Cefalexin benzathine",0.36,IF('Data Entry'!AG1123="Cloxacillin benzathine",0.43,IF('Data Entry'!AG1123="Oxacillin benzathine",0.69,IF('Data Entry'!AG1123="","","No aplica")))))))</f>
        <v/>
      </c>
      <c r="G1120" s="65" t="str">
        <f>IF('Data Entry'!AJ1123="Benethamine benzylpenicillin",0.65,IF('Data Entry'!AJ1123="Benzathine benzylpenicillin",0.74,IF('Data Entry'!AJ1123="Cefapirin benzathine",0.41,IF('Data Entry'!AJ1123="Cefalexin benzathine",0.36,IF('Data Entry'!AJ1123="Cloxacillin benzathine",0.43,IF('Data Entry'!AJ1123="Oxacillin benzathine",0.69,IF('Data Entry'!AJ1123="","","No aplica")))))))</f>
        <v/>
      </c>
      <c r="H1120" s="65" t="str">
        <f>IF('Data Entry'!AM1123="Benethamine benzylpenicillin",0.65,IF('Data Entry'!AM1123="Benzathine benzylpenicillin",0.74,IF('Data Entry'!AM1123="Cefapirin benzathine",0.41,IF('Data Entry'!AM1123="Cefalexin benzathine",0.36,IF('Data Entry'!AM1123="Cloxacillin benzathine",0.43,IF('Data Entry'!AM1123="Oxacillin benzathine",0.69,IF('Data Entry'!AM1123="","","No aplica")))))))</f>
        <v/>
      </c>
    </row>
    <row r="1121" spans="5:8">
      <c r="E1121" s="65" t="str">
        <f>IF('Data Entry'!AB1124="Benethamine benzylpenicillin",0.65,IF('Data Entry'!AB1124="Benzathine benzylpenicillin",0.74,IF('Data Entry'!AB1124="Cefapirin benzathine",0.41,IF('Data Entry'!AB1124="Cefalexin benzathine",0.36,IF('Data Entry'!AB1124="Cloxacillin benzathine",0.43,IF('Data Entry'!AB1124="Oxacillin benzathine",0.69,IF('Data Entry'!AB1124="","","No aplica")))))))</f>
        <v/>
      </c>
      <c r="F1121" s="65" t="str">
        <f>IF('Data Entry'!AG1124="Benethamine benzylpenicillin",0.65,IF('Data Entry'!AG1124="Benzathine benzylpenicillin",0.74,IF('Data Entry'!AG1124="Cefapirin benzathine",0.41,IF('Data Entry'!AG1124="Cefalexin benzathine",0.36,IF('Data Entry'!AG1124="Cloxacillin benzathine",0.43,IF('Data Entry'!AG1124="Oxacillin benzathine",0.69,IF('Data Entry'!AG1124="","","No aplica")))))))</f>
        <v/>
      </c>
      <c r="G1121" s="65" t="str">
        <f>IF('Data Entry'!AJ1124="Benethamine benzylpenicillin",0.65,IF('Data Entry'!AJ1124="Benzathine benzylpenicillin",0.74,IF('Data Entry'!AJ1124="Cefapirin benzathine",0.41,IF('Data Entry'!AJ1124="Cefalexin benzathine",0.36,IF('Data Entry'!AJ1124="Cloxacillin benzathine",0.43,IF('Data Entry'!AJ1124="Oxacillin benzathine",0.69,IF('Data Entry'!AJ1124="","","No aplica")))))))</f>
        <v/>
      </c>
      <c r="H1121" s="65" t="str">
        <f>IF('Data Entry'!AM1124="Benethamine benzylpenicillin",0.65,IF('Data Entry'!AM1124="Benzathine benzylpenicillin",0.74,IF('Data Entry'!AM1124="Cefapirin benzathine",0.41,IF('Data Entry'!AM1124="Cefalexin benzathine",0.36,IF('Data Entry'!AM1124="Cloxacillin benzathine",0.43,IF('Data Entry'!AM1124="Oxacillin benzathine",0.69,IF('Data Entry'!AM1124="","","No aplica")))))))</f>
        <v/>
      </c>
    </row>
    <row r="1122" spans="5:8">
      <c r="E1122" s="65" t="str">
        <f>IF('Data Entry'!AB1125="Benethamine benzylpenicillin",0.65,IF('Data Entry'!AB1125="Benzathine benzylpenicillin",0.74,IF('Data Entry'!AB1125="Cefapirin benzathine",0.41,IF('Data Entry'!AB1125="Cefalexin benzathine",0.36,IF('Data Entry'!AB1125="Cloxacillin benzathine",0.43,IF('Data Entry'!AB1125="Oxacillin benzathine",0.69,IF('Data Entry'!AB1125="","","No aplica")))))))</f>
        <v/>
      </c>
      <c r="F1122" s="65" t="str">
        <f>IF('Data Entry'!AG1125="Benethamine benzylpenicillin",0.65,IF('Data Entry'!AG1125="Benzathine benzylpenicillin",0.74,IF('Data Entry'!AG1125="Cefapirin benzathine",0.41,IF('Data Entry'!AG1125="Cefalexin benzathine",0.36,IF('Data Entry'!AG1125="Cloxacillin benzathine",0.43,IF('Data Entry'!AG1125="Oxacillin benzathine",0.69,IF('Data Entry'!AG1125="","","No aplica")))))))</f>
        <v/>
      </c>
      <c r="G1122" s="65" t="str">
        <f>IF('Data Entry'!AJ1125="Benethamine benzylpenicillin",0.65,IF('Data Entry'!AJ1125="Benzathine benzylpenicillin",0.74,IF('Data Entry'!AJ1125="Cefapirin benzathine",0.41,IF('Data Entry'!AJ1125="Cefalexin benzathine",0.36,IF('Data Entry'!AJ1125="Cloxacillin benzathine",0.43,IF('Data Entry'!AJ1125="Oxacillin benzathine",0.69,IF('Data Entry'!AJ1125="","","No aplica")))))))</f>
        <v/>
      </c>
      <c r="H1122" s="65" t="str">
        <f>IF('Data Entry'!AM1125="Benethamine benzylpenicillin",0.65,IF('Data Entry'!AM1125="Benzathine benzylpenicillin",0.74,IF('Data Entry'!AM1125="Cefapirin benzathine",0.41,IF('Data Entry'!AM1125="Cefalexin benzathine",0.36,IF('Data Entry'!AM1125="Cloxacillin benzathine",0.43,IF('Data Entry'!AM1125="Oxacillin benzathine",0.69,IF('Data Entry'!AM1125="","","No aplica")))))))</f>
        <v/>
      </c>
    </row>
    <row r="1123" spans="5:8">
      <c r="E1123" s="65" t="str">
        <f>IF('Data Entry'!AB1126="Benethamine benzylpenicillin",0.65,IF('Data Entry'!AB1126="Benzathine benzylpenicillin",0.74,IF('Data Entry'!AB1126="Cefapirin benzathine",0.41,IF('Data Entry'!AB1126="Cefalexin benzathine",0.36,IF('Data Entry'!AB1126="Cloxacillin benzathine",0.43,IF('Data Entry'!AB1126="Oxacillin benzathine",0.69,IF('Data Entry'!AB1126="","","No aplica")))))))</f>
        <v/>
      </c>
      <c r="F1123" s="65" t="str">
        <f>IF('Data Entry'!AG1126="Benethamine benzylpenicillin",0.65,IF('Data Entry'!AG1126="Benzathine benzylpenicillin",0.74,IF('Data Entry'!AG1126="Cefapirin benzathine",0.41,IF('Data Entry'!AG1126="Cefalexin benzathine",0.36,IF('Data Entry'!AG1126="Cloxacillin benzathine",0.43,IF('Data Entry'!AG1126="Oxacillin benzathine",0.69,IF('Data Entry'!AG1126="","","No aplica")))))))</f>
        <v/>
      </c>
      <c r="G1123" s="65" t="str">
        <f>IF('Data Entry'!AJ1126="Benethamine benzylpenicillin",0.65,IF('Data Entry'!AJ1126="Benzathine benzylpenicillin",0.74,IF('Data Entry'!AJ1126="Cefapirin benzathine",0.41,IF('Data Entry'!AJ1126="Cefalexin benzathine",0.36,IF('Data Entry'!AJ1126="Cloxacillin benzathine",0.43,IF('Data Entry'!AJ1126="Oxacillin benzathine",0.69,IF('Data Entry'!AJ1126="","","No aplica")))))))</f>
        <v/>
      </c>
      <c r="H1123" s="65" t="str">
        <f>IF('Data Entry'!AM1126="Benethamine benzylpenicillin",0.65,IF('Data Entry'!AM1126="Benzathine benzylpenicillin",0.74,IF('Data Entry'!AM1126="Cefapirin benzathine",0.41,IF('Data Entry'!AM1126="Cefalexin benzathine",0.36,IF('Data Entry'!AM1126="Cloxacillin benzathine",0.43,IF('Data Entry'!AM1126="Oxacillin benzathine",0.69,IF('Data Entry'!AM1126="","","No aplica")))))))</f>
        <v/>
      </c>
    </row>
    <row r="1124" spans="5:8">
      <c r="E1124" s="65" t="str">
        <f>IF('Data Entry'!AB1127="Benethamine benzylpenicillin",0.65,IF('Data Entry'!AB1127="Benzathine benzylpenicillin",0.74,IF('Data Entry'!AB1127="Cefapirin benzathine",0.41,IF('Data Entry'!AB1127="Cefalexin benzathine",0.36,IF('Data Entry'!AB1127="Cloxacillin benzathine",0.43,IF('Data Entry'!AB1127="Oxacillin benzathine",0.69,IF('Data Entry'!AB1127="","","No aplica")))))))</f>
        <v/>
      </c>
      <c r="F1124" s="65" t="str">
        <f>IF('Data Entry'!AG1127="Benethamine benzylpenicillin",0.65,IF('Data Entry'!AG1127="Benzathine benzylpenicillin",0.74,IF('Data Entry'!AG1127="Cefapirin benzathine",0.41,IF('Data Entry'!AG1127="Cefalexin benzathine",0.36,IF('Data Entry'!AG1127="Cloxacillin benzathine",0.43,IF('Data Entry'!AG1127="Oxacillin benzathine",0.69,IF('Data Entry'!AG1127="","","No aplica")))))))</f>
        <v/>
      </c>
      <c r="G1124" s="65" t="str">
        <f>IF('Data Entry'!AJ1127="Benethamine benzylpenicillin",0.65,IF('Data Entry'!AJ1127="Benzathine benzylpenicillin",0.74,IF('Data Entry'!AJ1127="Cefapirin benzathine",0.41,IF('Data Entry'!AJ1127="Cefalexin benzathine",0.36,IF('Data Entry'!AJ1127="Cloxacillin benzathine",0.43,IF('Data Entry'!AJ1127="Oxacillin benzathine",0.69,IF('Data Entry'!AJ1127="","","No aplica")))))))</f>
        <v/>
      </c>
      <c r="H1124" s="65" t="str">
        <f>IF('Data Entry'!AM1127="Benethamine benzylpenicillin",0.65,IF('Data Entry'!AM1127="Benzathine benzylpenicillin",0.74,IF('Data Entry'!AM1127="Cefapirin benzathine",0.41,IF('Data Entry'!AM1127="Cefalexin benzathine",0.36,IF('Data Entry'!AM1127="Cloxacillin benzathine",0.43,IF('Data Entry'!AM1127="Oxacillin benzathine",0.69,IF('Data Entry'!AM1127="","","No aplica")))))))</f>
        <v/>
      </c>
    </row>
    <row r="1125" spans="5:8">
      <c r="E1125" s="65" t="str">
        <f>IF('Data Entry'!AB1128="Benethamine benzylpenicillin",0.65,IF('Data Entry'!AB1128="Benzathine benzylpenicillin",0.74,IF('Data Entry'!AB1128="Cefapirin benzathine",0.41,IF('Data Entry'!AB1128="Cefalexin benzathine",0.36,IF('Data Entry'!AB1128="Cloxacillin benzathine",0.43,IF('Data Entry'!AB1128="Oxacillin benzathine",0.69,IF('Data Entry'!AB1128="","","No aplica")))))))</f>
        <v/>
      </c>
      <c r="F1125" s="65" t="str">
        <f>IF('Data Entry'!AG1128="Benethamine benzylpenicillin",0.65,IF('Data Entry'!AG1128="Benzathine benzylpenicillin",0.74,IF('Data Entry'!AG1128="Cefapirin benzathine",0.41,IF('Data Entry'!AG1128="Cefalexin benzathine",0.36,IF('Data Entry'!AG1128="Cloxacillin benzathine",0.43,IF('Data Entry'!AG1128="Oxacillin benzathine",0.69,IF('Data Entry'!AG1128="","","No aplica")))))))</f>
        <v/>
      </c>
      <c r="G1125" s="65" t="str">
        <f>IF('Data Entry'!AJ1128="Benethamine benzylpenicillin",0.65,IF('Data Entry'!AJ1128="Benzathine benzylpenicillin",0.74,IF('Data Entry'!AJ1128="Cefapirin benzathine",0.41,IF('Data Entry'!AJ1128="Cefalexin benzathine",0.36,IF('Data Entry'!AJ1128="Cloxacillin benzathine",0.43,IF('Data Entry'!AJ1128="Oxacillin benzathine",0.69,IF('Data Entry'!AJ1128="","","No aplica")))))))</f>
        <v/>
      </c>
      <c r="H1125" s="65" t="str">
        <f>IF('Data Entry'!AM1128="Benethamine benzylpenicillin",0.65,IF('Data Entry'!AM1128="Benzathine benzylpenicillin",0.74,IF('Data Entry'!AM1128="Cefapirin benzathine",0.41,IF('Data Entry'!AM1128="Cefalexin benzathine",0.36,IF('Data Entry'!AM1128="Cloxacillin benzathine",0.43,IF('Data Entry'!AM1128="Oxacillin benzathine",0.69,IF('Data Entry'!AM1128="","","No aplica")))))))</f>
        <v/>
      </c>
    </row>
    <row r="1126" spans="5:8">
      <c r="E1126" s="65" t="str">
        <f>IF('Data Entry'!AB1129="Benethamine benzylpenicillin",0.65,IF('Data Entry'!AB1129="Benzathine benzylpenicillin",0.74,IF('Data Entry'!AB1129="Cefapirin benzathine",0.41,IF('Data Entry'!AB1129="Cefalexin benzathine",0.36,IF('Data Entry'!AB1129="Cloxacillin benzathine",0.43,IF('Data Entry'!AB1129="Oxacillin benzathine",0.69,IF('Data Entry'!AB1129="","","No aplica")))))))</f>
        <v/>
      </c>
      <c r="F1126" s="65" t="str">
        <f>IF('Data Entry'!AG1129="Benethamine benzylpenicillin",0.65,IF('Data Entry'!AG1129="Benzathine benzylpenicillin",0.74,IF('Data Entry'!AG1129="Cefapirin benzathine",0.41,IF('Data Entry'!AG1129="Cefalexin benzathine",0.36,IF('Data Entry'!AG1129="Cloxacillin benzathine",0.43,IF('Data Entry'!AG1129="Oxacillin benzathine",0.69,IF('Data Entry'!AG1129="","","No aplica")))))))</f>
        <v/>
      </c>
      <c r="G1126" s="65" t="str">
        <f>IF('Data Entry'!AJ1129="Benethamine benzylpenicillin",0.65,IF('Data Entry'!AJ1129="Benzathine benzylpenicillin",0.74,IF('Data Entry'!AJ1129="Cefapirin benzathine",0.41,IF('Data Entry'!AJ1129="Cefalexin benzathine",0.36,IF('Data Entry'!AJ1129="Cloxacillin benzathine",0.43,IF('Data Entry'!AJ1129="Oxacillin benzathine",0.69,IF('Data Entry'!AJ1129="","","No aplica")))))))</f>
        <v/>
      </c>
      <c r="H1126" s="65" t="str">
        <f>IF('Data Entry'!AM1129="Benethamine benzylpenicillin",0.65,IF('Data Entry'!AM1129="Benzathine benzylpenicillin",0.74,IF('Data Entry'!AM1129="Cefapirin benzathine",0.41,IF('Data Entry'!AM1129="Cefalexin benzathine",0.36,IF('Data Entry'!AM1129="Cloxacillin benzathine",0.43,IF('Data Entry'!AM1129="Oxacillin benzathine",0.69,IF('Data Entry'!AM1129="","","No aplica")))))))</f>
        <v/>
      </c>
    </row>
    <row r="1127" spans="5:8">
      <c r="E1127" s="65" t="str">
        <f>IF('Data Entry'!AB1130="Benethamine benzylpenicillin",0.65,IF('Data Entry'!AB1130="Benzathine benzylpenicillin",0.74,IF('Data Entry'!AB1130="Cefapirin benzathine",0.41,IF('Data Entry'!AB1130="Cefalexin benzathine",0.36,IF('Data Entry'!AB1130="Cloxacillin benzathine",0.43,IF('Data Entry'!AB1130="Oxacillin benzathine",0.69,IF('Data Entry'!AB1130="","","No aplica")))))))</f>
        <v/>
      </c>
      <c r="F1127" s="65" t="str">
        <f>IF('Data Entry'!AG1130="Benethamine benzylpenicillin",0.65,IF('Data Entry'!AG1130="Benzathine benzylpenicillin",0.74,IF('Data Entry'!AG1130="Cefapirin benzathine",0.41,IF('Data Entry'!AG1130="Cefalexin benzathine",0.36,IF('Data Entry'!AG1130="Cloxacillin benzathine",0.43,IF('Data Entry'!AG1130="Oxacillin benzathine",0.69,IF('Data Entry'!AG1130="","","No aplica")))))))</f>
        <v/>
      </c>
      <c r="G1127" s="65" t="str">
        <f>IF('Data Entry'!AJ1130="Benethamine benzylpenicillin",0.65,IF('Data Entry'!AJ1130="Benzathine benzylpenicillin",0.74,IF('Data Entry'!AJ1130="Cefapirin benzathine",0.41,IF('Data Entry'!AJ1130="Cefalexin benzathine",0.36,IF('Data Entry'!AJ1130="Cloxacillin benzathine",0.43,IF('Data Entry'!AJ1130="Oxacillin benzathine",0.69,IF('Data Entry'!AJ1130="","","No aplica")))))))</f>
        <v/>
      </c>
      <c r="H1127" s="65" t="str">
        <f>IF('Data Entry'!AM1130="Benethamine benzylpenicillin",0.65,IF('Data Entry'!AM1130="Benzathine benzylpenicillin",0.74,IF('Data Entry'!AM1130="Cefapirin benzathine",0.41,IF('Data Entry'!AM1130="Cefalexin benzathine",0.36,IF('Data Entry'!AM1130="Cloxacillin benzathine",0.43,IF('Data Entry'!AM1130="Oxacillin benzathine",0.69,IF('Data Entry'!AM1130="","","No aplica")))))))</f>
        <v/>
      </c>
    </row>
    <row r="1128" spans="5:8">
      <c r="E1128" s="65" t="str">
        <f>IF('Data Entry'!AB1131="Benethamine benzylpenicillin",0.65,IF('Data Entry'!AB1131="Benzathine benzylpenicillin",0.74,IF('Data Entry'!AB1131="Cefapirin benzathine",0.41,IF('Data Entry'!AB1131="Cefalexin benzathine",0.36,IF('Data Entry'!AB1131="Cloxacillin benzathine",0.43,IF('Data Entry'!AB1131="Oxacillin benzathine",0.69,IF('Data Entry'!AB1131="","","No aplica")))))))</f>
        <v/>
      </c>
      <c r="F1128" s="65" t="str">
        <f>IF('Data Entry'!AG1131="Benethamine benzylpenicillin",0.65,IF('Data Entry'!AG1131="Benzathine benzylpenicillin",0.74,IF('Data Entry'!AG1131="Cefapirin benzathine",0.41,IF('Data Entry'!AG1131="Cefalexin benzathine",0.36,IF('Data Entry'!AG1131="Cloxacillin benzathine",0.43,IF('Data Entry'!AG1131="Oxacillin benzathine",0.69,IF('Data Entry'!AG1131="","","No aplica")))))))</f>
        <v/>
      </c>
      <c r="G1128" s="65" t="str">
        <f>IF('Data Entry'!AJ1131="Benethamine benzylpenicillin",0.65,IF('Data Entry'!AJ1131="Benzathine benzylpenicillin",0.74,IF('Data Entry'!AJ1131="Cefapirin benzathine",0.41,IF('Data Entry'!AJ1131="Cefalexin benzathine",0.36,IF('Data Entry'!AJ1131="Cloxacillin benzathine",0.43,IF('Data Entry'!AJ1131="Oxacillin benzathine",0.69,IF('Data Entry'!AJ1131="","","No aplica")))))))</f>
        <v/>
      </c>
      <c r="H1128" s="65" t="str">
        <f>IF('Data Entry'!AM1131="Benethamine benzylpenicillin",0.65,IF('Data Entry'!AM1131="Benzathine benzylpenicillin",0.74,IF('Data Entry'!AM1131="Cefapirin benzathine",0.41,IF('Data Entry'!AM1131="Cefalexin benzathine",0.36,IF('Data Entry'!AM1131="Cloxacillin benzathine",0.43,IF('Data Entry'!AM1131="Oxacillin benzathine",0.69,IF('Data Entry'!AM1131="","","No aplica")))))))</f>
        <v/>
      </c>
    </row>
    <row r="1129" spans="5:8">
      <c r="E1129" s="65" t="str">
        <f>IF('Data Entry'!AB1132="Benethamine benzylpenicillin",0.65,IF('Data Entry'!AB1132="Benzathine benzylpenicillin",0.74,IF('Data Entry'!AB1132="Cefapirin benzathine",0.41,IF('Data Entry'!AB1132="Cefalexin benzathine",0.36,IF('Data Entry'!AB1132="Cloxacillin benzathine",0.43,IF('Data Entry'!AB1132="Oxacillin benzathine",0.69,IF('Data Entry'!AB1132="","","No aplica")))))))</f>
        <v/>
      </c>
      <c r="F1129" s="65" t="str">
        <f>IF('Data Entry'!AG1132="Benethamine benzylpenicillin",0.65,IF('Data Entry'!AG1132="Benzathine benzylpenicillin",0.74,IF('Data Entry'!AG1132="Cefapirin benzathine",0.41,IF('Data Entry'!AG1132="Cefalexin benzathine",0.36,IF('Data Entry'!AG1132="Cloxacillin benzathine",0.43,IF('Data Entry'!AG1132="Oxacillin benzathine",0.69,IF('Data Entry'!AG1132="","","No aplica")))))))</f>
        <v/>
      </c>
      <c r="G1129" s="65" t="str">
        <f>IF('Data Entry'!AJ1132="Benethamine benzylpenicillin",0.65,IF('Data Entry'!AJ1132="Benzathine benzylpenicillin",0.74,IF('Data Entry'!AJ1132="Cefapirin benzathine",0.41,IF('Data Entry'!AJ1132="Cefalexin benzathine",0.36,IF('Data Entry'!AJ1132="Cloxacillin benzathine",0.43,IF('Data Entry'!AJ1132="Oxacillin benzathine",0.69,IF('Data Entry'!AJ1132="","","No aplica")))))))</f>
        <v/>
      </c>
      <c r="H1129" s="65" t="str">
        <f>IF('Data Entry'!AM1132="Benethamine benzylpenicillin",0.65,IF('Data Entry'!AM1132="Benzathine benzylpenicillin",0.74,IF('Data Entry'!AM1132="Cefapirin benzathine",0.41,IF('Data Entry'!AM1132="Cefalexin benzathine",0.36,IF('Data Entry'!AM1132="Cloxacillin benzathine",0.43,IF('Data Entry'!AM1132="Oxacillin benzathine",0.69,IF('Data Entry'!AM1132="","","No aplica")))))))</f>
        <v/>
      </c>
    </row>
    <row r="1130" spans="5:8">
      <c r="E1130" s="65" t="str">
        <f>IF('Data Entry'!AB1133="Benethamine benzylpenicillin",0.65,IF('Data Entry'!AB1133="Benzathine benzylpenicillin",0.74,IF('Data Entry'!AB1133="Cefapirin benzathine",0.41,IF('Data Entry'!AB1133="Cefalexin benzathine",0.36,IF('Data Entry'!AB1133="Cloxacillin benzathine",0.43,IF('Data Entry'!AB1133="Oxacillin benzathine",0.69,IF('Data Entry'!AB1133="","","No aplica")))))))</f>
        <v/>
      </c>
      <c r="F1130" s="65" t="str">
        <f>IF('Data Entry'!AG1133="Benethamine benzylpenicillin",0.65,IF('Data Entry'!AG1133="Benzathine benzylpenicillin",0.74,IF('Data Entry'!AG1133="Cefapirin benzathine",0.41,IF('Data Entry'!AG1133="Cefalexin benzathine",0.36,IF('Data Entry'!AG1133="Cloxacillin benzathine",0.43,IF('Data Entry'!AG1133="Oxacillin benzathine",0.69,IF('Data Entry'!AG1133="","","No aplica")))))))</f>
        <v/>
      </c>
      <c r="G1130" s="65" t="str">
        <f>IF('Data Entry'!AJ1133="Benethamine benzylpenicillin",0.65,IF('Data Entry'!AJ1133="Benzathine benzylpenicillin",0.74,IF('Data Entry'!AJ1133="Cefapirin benzathine",0.41,IF('Data Entry'!AJ1133="Cefalexin benzathine",0.36,IF('Data Entry'!AJ1133="Cloxacillin benzathine",0.43,IF('Data Entry'!AJ1133="Oxacillin benzathine",0.69,IF('Data Entry'!AJ1133="","","No aplica")))))))</f>
        <v/>
      </c>
      <c r="H1130" s="65" t="str">
        <f>IF('Data Entry'!AM1133="Benethamine benzylpenicillin",0.65,IF('Data Entry'!AM1133="Benzathine benzylpenicillin",0.74,IF('Data Entry'!AM1133="Cefapirin benzathine",0.41,IF('Data Entry'!AM1133="Cefalexin benzathine",0.36,IF('Data Entry'!AM1133="Cloxacillin benzathine",0.43,IF('Data Entry'!AM1133="Oxacillin benzathine",0.69,IF('Data Entry'!AM1133="","","No aplica")))))))</f>
        <v/>
      </c>
    </row>
    <row r="1131" spans="5:8">
      <c r="E1131" s="65" t="str">
        <f>IF('Data Entry'!AB1134="Benethamine benzylpenicillin",0.65,IF('Data Entry'!AB1134="Benzathine benzylpenicillin",0.74,IF('Data Entry'!AB1134="Cefapirin benzathine",0.41,IF('Data Entry'!AB1134="Cefalexin benzathine",0.36,IF('Data Entry'!AB1134="Cloxacillin benzathine",0.43,IF('Data Entry'!AB1134="Oxacillin benzathine",0.69,IF('Data Entry'!AB1134="","","No aplica")))))))</f>
        <v/>
      </c>
      <c r="F1131" s="65" t="str">
        <f>IF('Data Entry'!AG1134="Benethamine benzylpenicillin",0.65,IF('Data Entry'!AG1134="Benzathine benzylpenicillin",0.74,IF('Data Entry'!AG1134="Cefapirin benzathine",0.41,IF('Data Entry'!AG1134="Cefalexin benzathine",0.36,IF('Data Entry'!AG1134="Cloxacillin benzathine",0.43,IF('Data Entry'!AG1134="Oxacillin benzathine",0.69,IF('Data Entry'!AG1134="","","No aplica")))))))</f>
        <v/>
      </c>
      <c r="G1131" s="65" t="str">
        <f>IF('Data Entry'!AJ1134="Benethamine benzylpenicillin",0.65,IF('Data Entry'!AJ1134="Benzathine benzylpenicillin",0.74,IF('Data Entry'!AJ1134="Cefapirin benzathine",0.41,IF('Data Entry'!AJ1134="Cefalexin benzathine",0.36,IF('Data Entry'!AJ1134="Cloxacillin benzathine",0.43,IF('Data Entry'!AJ1134="Oxacillin benzathine",0.69,IF('Data Entry'!AJ1134="","","No aplica")))))))</f>
        <v/>
      </c>
      <c r="H1131" s="65" t="str">
        <f>IF('Data Entry'!AM1134="Benethamine benzylpenicillin",0.65,IF('Data Entry'!AM1134="Benzathine benzylpenicillin",0.74,IF('Data Entry'!AM1134="Cefapirin benzathine",0.41,IF('Data Entry'!AM1134="Cefalexin benzathine",0.36,IF('Data Entry'!AM1134="Cloxacillin benzathine",0.43,IF('Data Entry'!AM1134="Oxacillin benzathine",0.69,IF('Data Entry'!AM1134="","","No aplica")))))))</f>
        <v/>
      </c>
    </row>
    <row r="1132" spans="5:8">
      <c r="E1132" s="65" t="str">
        <f>IF('Data Entry'!AB1135="Benethamine benzylpenicillin",0.65,IF('Data Entry'!AB1135="Benzathine benzylpenicillin",0.74,IF('Data Entry'!AB1135="Cefapirin benzathine",0.41,IF('Data Entry'!AB1135="Cefalexin benzathine",0.36,IF('Data Entry'!AB1135="Cloxacillin benzathine",0.43,IF('Data Entry'!AB1135="Oxacillin benzathine",0.69,IF('Data Entry'!AB1135="","","No aplica")))))))</f>
        <v/>
      </c>
      <c r="F1132" s="65" t="str">
        <f>IF('Data Entry'!AG1135="Benethamine benzylpenicillin",0.65,IF('Data Entry'!AG1135="Benzathine benzylpenicillin",0.74,IF('Data Entry'!AG1135="Cefapirin benzathine",0.41,IF('Data Entry'!AG1135="Cefalexin benzathine",0.36,IF('Data Entry'!AG1135="Cloxacillin benzathine",0.43,IF('Data Entry'!AG1135="Oxacillin benzathine",0.69,IF('Data Entry'!AG1135="","","No aplica")))))))</f>
        <v/>
      </c>
      <c r="G1132" s="65" t="str">
        <f>IF('Data Entry'!AJ1135="Benethamine benzylpenicillin",0.65,IF('Data Entry'!AJ1135="Benzathine benzylpenicillin",0.74,IF('Data Entry'!AJ1135="Cefapirin benzathine",0.41,IF('Data Entry'!AJ1135="Cefalexin benzathine",0.36,IF('Data Entry'!AJ1135="Cloxacillin benzathine",0.43,IF('Data Entry'!AJ1135="Oxacillin benzathine",0.69,IF('Data Entry'!AJ1135="","","No aplica")))))))</f>
        <v/>
      </c>
      <c r="H1132" s="65" t="str">
        <f>IF('Data Entry'!AM1135="Benethamine benzylpenicillin",0.65,IF('Data Entry'!AM1135="Benzathine benzylpenicillin",0.74,IF('Data Entry'!AM1135="Cefapirin benzathine",0.41,IF('Data Entry'!AM1135="Cefalexin benzathine",0.36,IF('Data Entry'!AM1135="Cloxacillin benzathine",0.43,IF('Data Entry'!AM1135="Oxacillin benzathine",0.69,IF('Data Entry'!AM1135="","","No aplica")))))))</f>
        <v/>
      </c>
    </row>
    <row r="1133" spans="5:8">
      <c r="E1133" s="65" t="str">
        <f>IF('Data Entry'!AB1136="Benethamine benzylpenicillin",0.65,IF('Data Entry'!AB1136="Benzathine benzylpenicillin",0.74,IF('Data Entry'!AB1136="Cefapirin benzathine",0.41,IF('Data Entry'!AB1136="Cefalexin benzathine",0.36,IF('Data Entry'!AB1136="Cloxacillin benzathine",0.43,IF('Data Entry'!AB1136="Oxacillin benzathine",0.69,IF('Data Entry'!AB1136="","","No aplica")))))))</f>
        <v/>
      </c>
      <c r="F1133" s="65" t="str">
        <f>IF('Data Entry'!AG1136="Benethamine benzylpenicillin",0.65,IF('Data Entry'!AG1136="Benzathine benzylpenicillin",0.74,IF('Data Entry'!AG1136="Cefapirin benzathine",0.41,IF('Data Entry'!AG1136="Cefalexin benzathine",0.36,IF('Data Entry'!AG1136="Cloxacillin benzathine",0.43,IF('Data Entry'!AG1136="Oxacillin benzathine",0.69,IF('Data Entry'!AG1136="","","No aplica")))))))</f>
        <v/>
      </c>
      <c r="G1133" s="65" t="str">
        <f>IF('Data Entry'!AJ1136="Benethamine benzylpenicillin",0.65,IF('Data Entry'!AJ1136="Benzathine benzylpenicillin",0.74,IF('Data Entry'!AJ1136="Cefapirin benzathine",0.41,IF('Data Entry'!AJ1136="Cefalexin benzathine",0.36,IF('Data Entry'!AJ1136="Cloxacillin benzathine",0.43,IF('Data Entry'!AJ1136="Oxacillin benzathine",0.69,IF('Data Entry'!AJ1136="","","No aplica")))))))</f>
        <v/>
      </c>
      <c r="H1133" s="65" t="str">
        <f>IF('Data Entry'!AM1136="Benethamine benzylpenicillin",0.65,IF('Data Entry'!AM1136="Benzathine benzylpenicillin",0.74,IF('Data Entry'!AM1136="Cefapirin benzathine",0.41,IF('Data Entry'!AM1136="Cefalexin benzathine",0.36,IF('Data Entry'!AM1136="Cloxacillin benzathine",0.43,IF('Data Entry'!AM1136="Oxacillin benzathine",0.69,IF('Data Entry'!AM1136="","","No aplica")))))))</f>
        <v/>
      </c>
    </row>
    <row r="1134" spans="5:8">
      <c r="E1134" s="65" t="str">
        <f>IF('Data Entry'!AB1137="Benethamine benzylpenicillin",0.65,IF('Data Entry'!AB1137="Benzathine benzylpenicillin",0.74,IF('Data Entry'!AB1137="Cefapirin benzathine",0.41,IF('Data Entry'!AB1137="Cefalexin benzathine",0.36,IF('Data Entry'!AB1137="Cloxacillin benzathine",0.43,IF('Data Entry'!AB1137="Oxacillin benzathine",0.69,IF('Data Entry'!AB1137="","","No aplica")))))))</f>
        <v/>
      </c>
      <c r="F1134" s="65" t="str">
        <f>IF('Data Entry'!AG1137="Benethamine benzylpenicillin",0.65,IF('Data Entry'!AG1137="Benzathine benzylpenicillin",0.74,IF('Data Entry'!AG1137="Cefapirin benzathine",0.41,IF('Data Entry'!AG1137="Cefalexin benzathine",0.36,IF('Data Entry'!AG1137="Cloxacillin benzathine",0.43,IF('Data Entry'!AG1137="Oxacillin benzathine",0.69,IF('Data Entry'!AG1137="","","No aplica")))))))</f>
        <v/>
      </c>
      <c r="G1134" s="65" t="str">
        <f>IF('Data Entry'!AJ1137="Benethamine benzylpenicillin",0.65,IF('Data Entry'!AJ1137="Benzathine benzylpenicillin",0.74,IF('Data Entry'!AJ1137="Cefapirin benzathine",0.41,IF('Data Entry'!AJ1137="Cefalexin benzathine",0.36,IF('Data Entry'!AJ1137="Cloxacillin benzathine",0.43,IF('Data Entry'!AJ1137="Oxacillin benzathine",0.69,IF('Data Entry'!AJ1137="","","No aplica")))))))</f>
        <v/>
      </c>
      <c r="H1134" s="65" t="str">
        <f>IF('Data Entry'!AM1137="Benethamine benzylpenicillin",0.65,IF('Data Entry'!AM1137="Benzathine benzylpenicillin",0.74,IF('Data Entry'!AM1137="Cefapirin benzathine",0.41,IF('Data Entry'!AM1137="Cefalexin benzathine",0.36,IF('Data Entry'!AM1137="Cloxacillin benzathine",0.43,IF('Data Entry'!AM1137="Oxacillin benzathine",0.69,IF('Data Entry'!AM1137="","","No aplica")))))))</f>
        <v/>
      </c>
    </row>
    <row r="1135" spans="5:8">
      <c r="E1135" s="65" t="str">
        <f>IF('Data Entry'!AB1138="Benethamine benzylpenicillin",0.65,IF('Data Entry'!AB1138="Benzathine benzylpenicillin",0.74,IF('Data Entry'!AB1138="Cefapirin benzathine",0.41,IF('Data Entry'!AB1138="Cefalexin benzathine",0.36,IF('Data Entry'!AB1138="Cloxacillin benzathine",0.43,IF('Data Entry'!AB1138="Oxacillin benzathine",0.69,IF('Data Entry'!AB1138="","","No aplica")))))))</f>
        <v/>
      </c>
      <c r="F1135" s="65" t="str">
        <f>IF('Data Entry'!AG1138="Benethamine benzylpenicillin",0.65,IF('Data Entry'!AG1138="Benzathine benzylpenicillin",0.74,IF('Data Entry'!AG1138="Cefapirin benzathine",0.41,IF('Data Entry'!AG1138="Cefalexin benzathine",0.36,IF('Data Entry'!AG1138="Cloxacillin benzathine",0.43,IF('Data Entry'!AG1138="Oxacillin benzathine",0.69,IF('Data Entry'!AG1138="","","No aplica")))))))</f>
        <v/>
      </c>
      <c r="G1135" s="65" t="str">
        <f>IF('Data Entry'!AJ1138="Benethamine benzylpenicillin",0.65,IF('Data Entry'!AJ1138="Benzathine benzylpenicillin",0.74,IF('Data Entry'!AJ1138="Cefapirin benzathine",0.41,IF('Data Entry'!AJ1138="Cefalexin benzathine",0.36,IF('Data Entry'!AJ1138="Cloxacillin benzathine",0.43,IF('Data Entry'!AJ1138="Oxacillin benzathine",0.69,IF('Data Entry'!AJ1138="","","No aplica")))))))</f>
        <v/>
      </c>
      <c r="H1135" s="65" t="str">
        <f>IF('Data Entry'!AM1138="Benethamine benzylpenicillin",0.65,IF('Data Entry'!AM1138="Benzathine benzylpenicillin",0.74,IF('Data Entry'!AM1138="Cefapirin benzathine",0.41,IF('Data Entry'!AM1138="Cefalexin benzathine",0.36,IF('Data Entry'!AM1138="Cloxacillin benzathine",0.43,IF('Data Entry'!AM1138="Oxacillin benzathine",0.69,IF('Data Entry'!AM1138="","","No aplica")))))))</f>
        <v/>
      </c>
    </row>
    <row r="1136" spans="5:8">
      <c r="E1136" s="65" t="str">
        <f>IF('Data Entry'!AB1139="Benethamine benzylpenicillin",0.65,IF('Data Entry'!AB1139="Benzathine benzylpenicillin",0.74,IF('Data Entry'!AB1139="Cefapirin benzathine",0.41,IF('Data Entry'!AB1139="Cefalexin benzathine",0.36,IF('Data Entry'!AB1139="Cloxacillin benzathine",0.43,IF('Data Entry'!AB1139="Oxacillin benzathine",0.69,IF('Data Entry'!AB1139="","","No aplica")))))))</f>
        <v/>
      </c>
      <c r="F1136" s="65" t="str">
        <f>IF('Data Entry'!AG1139="Benethamine benzylpenicillin",0.65,IF('Data Entry'!AG1139="Benzathine benzylpenicillin",0.74,IF('Data Entry'!AG1139="Cefapirin benzathine",0.41,IF('Data Entry'!AG1139="Cefalexin benzathine",0.36,IF('Data Entry'!AG1139="Cloxacillin benzathine",0.43,IF('Data Entry'!AG1139="Oxacillin benzathine",0.69,IF('Data Entry'!AG1139="","","No aplica")))))))</f>
        <v/>
      </c>
      <c r="G1136" s="65" t="str">
        <f>IF('Data Entry'!AJ1139="Benethamine benzylpenicillin",0.65,IF('Data Entry'!AJ1139="Benzathine benzylpenicillin",0.74,IF('Data Entry'!AJ1139="Cefapirin benzathine",0.41,IF('Data Entry'!AJ1139="Cefalexin benzathine",0.36,IF('Data Entry'!AJ1139="Cloxacillin benzathine",0.43,IF('Data Entry'!AJ1139="Oxacillin benzathine",0.69,IF('Data Entry'!AJ1139="","","No aplica")))))))</f>
        <v/>
      </c>
      <c r="H1136" s="65" t="str">
        <f>IF('Data Entry'!AM1139="Benethamine benzylpenicillin",0.65,IF('Data Entry'!AM1139="Benzathine benzylpenicillin",0.74,IF('Data Entry'!AM1139="Cefapirin benzathine",0.41,IF('Data Entry'!AM1139="Cefalexin benzathine",0.36,IF('Data Entry'!AM1139="Cloxacillin benzathine",0.43,IF('Data Entry'!AM1139="Oxacillin benzathine",0.69,IF('Data Entry'!AM1139="","","No aplica")))))))</f>
        <v/>
      </c>
    </row>
    <row r="1137" spans="5:8">
      <c r="E1137" s="65" t="str">
        <f>IF('Data Entry'!AB1140="Benethamine benzylpenicillin",0.65,IF('Data Entry'!AB1140="Benzathine benzylpenicillin",0.74,IF('Data Entry'!AB1140="Cefapirin benzathine",0.41,IF('Data Entry'!AB1140="Cefalexin benzathine",0.36,IF('Data Entry'!AB1140="Cloxacillin benzathine",0.43,IF('Data Entry'!AB1140="Oxacillin benzathine",0.69,IF('Data Entry'!AB1140="","","No aplica")))))))</f>
        <v/>
      </c>
      <c r="F1137" s="65" t="str">
        <f>IF('Data Entry'!AG1140="Benethamine benzylpenicillin",0.65,IF('Data Entry'!AG1140="Benzathine benzylpenicillin",0.74,IF('Data Entry'!AG1140="Cefapirin benzathine",0.41,IF('Data Entry'!AG1140="Cefalexin benzathine",0.36,IF('Data Entry'!AG1140="Cloxacillin benzathine",0.43,IF('Data Entry'!AG1140="Oxacillin benzathine",0.69,IF('Data Entry'!AG1140="","","No aplica")))))))</f>
        <v/>
      </c>
      <c r="G1137" s="65" t="str">
        <f>IF('Data Entry'!AJ1140="Benethamine benzylpenicillin",0.65,IF('Data Entry'!AJ1140="Benzathine benzylpenicillin",0.74,IF('Data Entry'!AJ1140="Cefapirin benzathine",0.41,IF('Data Entry'!AJ1140="Cefalexin benzathine",0.36,IF('Data Entry'!AJ1140="Cloxacillin benzathine",0.43,IF('Data Entry'!AJ1140="Oxacillin benzathine",0.69,IF('Data Entry'!AJ1140="","","No aplica")))))))</f>
        <v/>
      </c>
      <c r="H1137" s="65" t="str">
        <f>IF('Data Entry'!AM1140="Benethamine benzylpenicillin",0.65,IF('Data Entry'!AM1140="Benzathine benzylpenicillin",0.74,IF('Data Entry'!AM1140="Cefapirin benzathine",0.41,IF('Data Entry'!AM1140="Cefalexin benzathine",0.36,IF('Data Entry'!AM1140="Cloxacillin benzathine",0.43,IF('Data Entry'!AM1140="Oxacillin benzathine",0.69,IF('Data Entry'!AM1140="","","No aplica")))))))</f>
        <v/>
      </c>
    </row>
    <row r="1138" spans="5:8">
      <c r="E1138" s="65" t="str">
        <f>IF('Data Entry'!AB1141="Benethamine benzylpenicillin",0.65,IF('Data Entry'!AB1141="Benzathine benzylpenicillin",0.74,IF('Data Entry'!AB1141="Cefapirin benzathine",0.41,IF('Data Entry'!AB1141="Cefalexin benzathine",0.36,IF('Data Entry'!AB1141="Cloxacillin benzathine",0.43,IF('Data Entry'!AB1141="Oxacillin benzathine",0.69,IF('Data Entry'!AB1141="","","No aplica")))))))</f>
        <v/>
      </c>
      <c r="F1138" s="65" t="str">
        <f>IF('Data Entry'!AG1141="Benethamine benzylpenicillin",0.65,IF('Data Entry'!AG1141="Benzathine benzylpenicillin",0.74,IF('Data Entry'!AG1141="Cefapirin benzathine",0.41,IF('Data Entry'!AG1141="Cefalexin benzathine",0.36,IF('Data Entry'!AG1141="Cloxacillin benzathine",0.43,IF('Data Entry'!AG1141="Oxacillin benzathine",0.69,IF('Data Entry'!AG1141="","","No aplica")))))))</f>
        <v/>
      </c>
      <c r="G1138" s="65" t="str">
        <f>IF('Data Entry'!AJ1141="Benethamine benzylpenicillin",0.65,IF('Data Entry'!AJ1141="Benzathine benzylpenicillin",0.74,IF('Data Entry'!AJ1141="Cefapirin benzathine",0.41,IF('Data Entry'!AJ1141="Cefalexin benzathine",0.36,IF('Data Entry'!AJ1141="Cloxacillin benzathine",0.43,IF('Data Entry'!AJ1141="Oxacillin benzathine",0.69,IF('Data Entry'!AJ1141="","","No aplica")))))))</f>
        <v/>
      </c>
      <c r="H1138" s="65" t="str">
        <f>IF('Data Entry'!AM1141="Benethamine benzylpenicillin",0.65,IF('Data Entry'!AM1141="Benzathine benzylpenicillin",0.74,IF('Data Entry'!AM1141="Cefapirin benzathine",0.41,IF('Data Entry'!AM1141="Cefalexin benzathine",0.36,IF('Data Entry'!AM1141="Cloxacillin benzathine",0.43,IF('Data Entry'!AM1141="Oxacillin benzathine",0.69,IF('Data Entry'!AM1141="","","No aplica")))))))</f>
        <v/>
      </c>
    </row>
    <row r="1139" spans="5:8">
      <c r="E1139" s="65" t="str">
        <f>IF('Data Entry'!AB1142="Benethamine benzylpenicillin",0.65,IF('Data Entry'!AB1142="Benzathine benzylpenicillin",0.74,IF('Data Entry'!AB1142="Cefapirin benzathine",0.41,IF('Data Entry'!AB1142="Cefalexin benzathine",0.36,IF('Data Entry'!AB1142="Cloxacillin benzathine",0.43,IF('Data Entry'!AB1142="Oxacillin benzathine",0.69,IF('Data Entry'!AB1142="","","No aplica")))))))</f>
        <v/>
      </c>
      <c r="F1139" s="65" t="str">
        <f>IF('Data Entry'!AG1142="Benethamine benzylpenicillin",0.65,IF('Data Entry'!AG1142="Benzathine benzylpenicillin",0.74,IF('Data Entry'!AG1142="Cefapirin benzathine",0.41,IF('Data Entry'!AG1142="Cefalexin benzathine",0.36,IF('Data Entry'!AG1142="Cloxacillin benzathine",0.43,IF('Data Entry'!AG1142="Oxacillin benzathine",0.69,IF('Data Entry'!AG1142="","","No aplica")))))))</f>
        <v/>
      </c>
      <c r="G1139" s="65" t="str">
        <f>IF('Data Entry'!AJ1142="Benethamine benzylpenicillin",0.65,IF('Data Entry'!AJ1142="Benzathine benzylpenicillin",0.74,IF('Data Entry'!AJ1142="Cefapirin benzathine",0.41,IF('Data Entry'!AJ1142="Cefalexin benzathine",0.36,IF('Data Entry'!AJ1142="Cloxacillin benzathine",0.43,IF('Data Entry'!AJ1142="Oxacillin benzathine",0.69,IF('Data Entry'!AJ1142="","","No aplica")))))))</f>
        <v/>
      </c>
      <c r="H1139" s="65" t="str">
        <f>IF('Data Entry'!AM1142="Benethamine benzylpenicillin",0.65,IF('Data Entry'!AM1142="Benzathine benzylpenicillin",0.74,IF('Data Entry'!AM1142="Cefapirin benzathine",0.41,IF('Data Entry'!AM1142="Cefalexin benzathine",0.36,IF('Data Entry'!AM1142="Cloxacillin benzathine",0.43,IF('Data Entry'!AM1142="Oxacillin benzathine",0.69,IF('Data Entry'!AM1142="","","No aplica")))))))</f>
        <v/>
      </c>
    </row>
    <row r="1140" spans="5:8">
      <c r="E1140" s="65" t="str">
        <f>IF('Data Entry'!AB1143="Benethamine benzylpenicillin",0.65,IF('Data Entry'!AB1143="Benzathine benzylpenicillin",0.74,IF('Data Entry'!AB1143="Cefapirin benzathine",0.41,IF('Data Entry'!AB1143="Cefalexin benzathine",0.36,IF('Data Entry'!AB1143="Cloxacillin benzathine",0.43,IF('Data Entry'!AB1143="Oxacillin benzathine",0.69,IF('Data Entry'!AB1143="","","No aplica")))))))</f>
        <v/>
      </c>
      <c r="F1140" s="65" t="str">
        <f>IF('Data Entry'!AG1143="Benethamine benzylpenicillin",0.65,IF('Data Entry'!AG1143="Benzathine benzylpenicillin",0.74,IF('Data Entry'!AG1143="Cefapirin benzathine",0.41,IF('Data Entry'!AG1143="Cefalexin benzathine",0.36,IF('Data Entry'!AG1143="Cloxacillin benzathine",0.43,IF('Data Entry'!AG1143="Oxacillin benzathine",0.69,IF('Data Entry'!AG1143="","","No aplica")))))))</f>
        <v/>
      </c>
      <c r="G1140" s="65" t="str">
        <f>IF('Data Entry'!AJ1143="Benethamine benzylpenicillin",0.65,IF('Data Entry'!AJ1143="Benzathine benzylpenicillin",0.74,IF('Data Entry'!AJ1143="Cefapirin benzathine",0.41,IF('Data Entry'!AJ1143="Cefalexin benzathine",0.36,IF('Data Entry'!AJ1143="Cloxacillin benzathine",0.43,IF('Data Entry'!AJ1143="Oxacillin benzathine",0.69,IF('Data Entry'!AJ1143="","","No aplica")))))))</f>
        <v/>
      </c>
      <c r="H1140" s="65" t="str">
        <f>IF('Data Entry'!AM1143="Benethamine benzylpenicillin",0.65,IF('Data Entry'!AM1143="Benzathine benzylpenicillin",0.74,IF('Data Entry'!AM1143="Cefapirin benzathine",0.41,IF('Data Entry'!AM1143="Cefalexin benzathine",0.36,IF('Data Entry'!AM1143="Cloxacillin benzathine",0.43,IF('Data Entry'!AM1143="Oxacillin benzathine",0.69,IF('Data Entry'!AM1143="","","No aplica")))))))</f>
        <v/>
      </c>
    </row>
    <row r="1141" spans="5:8">
      <c r="E1141" s="65" t="str">
        <f>IF('Data Entry'!AB1144="Benethamine benzylpenicillin",0.65,IF('Data Entry'!AB1144="Benzathine benzylpenicillin",0.74,IF('Data Entry'!AB1144="Cefapirin benzathine",0.41,IF('Data Entry'!AB1144="Cefalexin benzathine",0.36,IF('Data Entry'!AB1144="Cloxacillin benzathine",0.43,IF('Data Entry'!AB1144="Oxacillin benzathine",0.69,IF('Data Entry'!AB1144="","","No aplica")))))))</f>
        <v/>
      </c>
      <c r="F1141" s="65" t="str">
        <f>IF('Data Entry'!AG1144="Benethamine benzylpenicillin",0.65,IF('Data Entry'!AG1144="Benzathine benzylpenicillin",0.74,IF('Data Entry'!AG1144="Cefapirin benzathine",0.41,IF('Data Entry'!AG1144="Cefalexin benzathine",0.36,IF('Data Entry'!AG1144="Cloxacillin benzathine",0.43,IF('Data Entry'!AG1144="Oxacillin benzathine",0.69,IF('Data Entry'!AG1144="","","No aplica")))))))</f>
        <v/>
      </c>
      <c r="G1141" s="65" t="str">
        <f>IF('Data Entry'!AJ1144="Benethamine benzylpenicillin",0.65,IF('Data Entry'!AJ1144="Benzathine benzylpenicillin",0.74,IF('Data Entry'!AJ1144="Cefapirin benzathine",0.41,IF('Data Entry'!AJ1144="Cefalexin benzathine",0.36,IF('Data Entry'!AJ1144="Cloxacillin benzathine",0.43,IF('Data Entry'!AJ1144="Oxacillin benzathine",0.69,IF('Data Entry'!AJ1144="","","No aplica")))))))</f>
        <v/>
      </c>
      <c r="H1141" s="65" t="str">
        <f>IF('Data Entry'!AM1144="Benethamine benzylpenicillin",0.65,IF('Data Entry'!AM1144="Benzathine benzylpenicillin",0.74,IF('Data Entry'!AM1144="Cefapirin benzathine",0.41,IF('Data Entry'!AM1144="Cefalexin benzathine",0.36,IF('Data Entry'!AM1144="Cloxacillin benzathine",0.43,IF('Data Entry'!AM1144="Oxacillin benzathine",0.69,IF('Data Entry'!AM1144="","","No aplica")))))))</f>
        <v/>
      </c>
    </row>
    <row r="1142" spans="5:8">
      <c r="E1142" s="65" t="str">
        <f>IF('Data Entry'!AB1145="Benethamine benzylpenicillin",0.65,IF('Data Entry'!AB1145="Benzathine benzylpenicillin",0.74,IF('Data Entry'!AB1145="Cefapirin benzathine",0.41,IF('Data Entry'!AB1145="Cefalexin benzathine",0.36,IF('Data Entry'!AB1145="Cloxacillin benzathine",0.43,IF('Data Entry'!AB1145="Oxacillin benzathine",0.69,IF('Data Entry'!AB1145="","","No aplica")))))))</f>
        <v/>
      </c>
      <c r="F1142" s="65" t="str">
        <f>IF('Data Entry'!AG1145="Benethamine benzylpenicillin",0.65,IF('Data Entry'!AG1145="Benzathine benzylpenicillin",0.74,IF('Data Entry'!AG1145="Cefapirin benzathine",0.41,IF('Data Entry'!AG1145="Cefalexin benzathine",0.36,IF('Data Entry'!AG1145="Cloxacillin benzathine",0.43,IF('Data Entry'!AG1145="Oxacillin benzathine",0.69,IF('Data Entry'!AG1145="","","No aplica")))))))</f>
        <v/>
      </c>
      <c r="G1142" s="65" t="str">
        <f>IF('Data Entry'!AJ1145="Benethamine benzylpenicillin",0.65,IF('Data Entry'!AJ1145="Benzathine benzylpenicillin",0.74,IF('Data Entry'!AJ1145="Cefapirin benzathine",0.41,IF('Data Entry'!AJ1145="Cefalexin benzathine",0.36,IF('Data Entry'!AJ1145="Cloxacillin benzathine",0.43,IF('Data Entry'!AJ1145="Oxacillin benzathine",0.69,IF('Data Entry'!AJ1145="","","No aplica")))))))</f>
        <v/>
      </c>
      <c r="H1142" s="65" t="str">
        <f>IF('Data Entry'!AM1145="Benethamine benzylpenicillin",0.65,IF('Data Entry'!AM1145="Benzathine benzylpenicillin",0.74,IF('Data Entry'!AM1145="Cefapirin benzathine",0.41,IF('Data Entry'!AM1145="Cefalexin benzathine",0.36,IF('Data Entry'!AM1145="Cloxacillin benzathine",0.43,IF('Data Entry'!AM1145="Oxacillin benzathine",0.69,IF('Data Entry'!AM1145="","","No aplica")))))))</f>
        <v/>
      </c>
    </row>
    <row r="1143" spans="5:8">
      <c r="E1143" s="65" t="str">
        <f>IF('Data Entry'!AB1146="Benethamine benzylpenicillin",0.65,IF('Data Entry'!AB1146="Benzathine benzylpenicillin",0.74,IF('Data Entry'!AB1146="Cefapirin benzathine",0.41,IF('Data Entry'!AB1146="Cefalexin benzathine",0.36,IF('Data Entry'!AB1146="Cloxacillin benzathine",0.43,IF('Data Entry'!AB1146="Oxacillin benzathine",0.69,IF('Data Entry'!AB1146="","","No aplica")))))))</f>
        <v/>
      </c>
      <c r="F1143" s="65" t="str">
        <f>IF('Data Entry'!AG1146="Benethamine benzylpenicillin",0.65,IF('Data Entry'!AG1146="Benzathine benzylpenicillin",0.74,IF('Data Entry'!AG1146="Cefapirin benzathine",0.41,IF('Data Entry'!AG1146="Cefalexin benzathine",0.36,IF('Data Entry'!AG1146="Cloxacillin benzathine",0.43,IF('Data Entry'!AG1146="Oxacillin benzathine",0.69,IF('Data Entry'!AG1146="","","No aplica")))))))</f>
        <v/>
      </c>
      <c r="G1143" s="65" t="str">
        <f>IF('Data Entry'!AJ1146="Benethamine benzylpenicillin",0.65,IF('Data Entry'!AJ1146="Benzathine benzylpenicillin",0.74,IF('Data Entry'!AJ1146="Cefapirin benzathine",0.41,IF('Data Entry'!AJ1146="Cefalexin benzathine",0.36,IF('Data Entry'!AJ1146="Cloxacillin benzathine",0.43,IF('Data Entry'!AJ1146="Oxacillin benzathine",0.69,IF('Data Entry'!AJ1146="","","No aplica")))))))</f>
        <v/>
      </c>
      <c r="H1143" s="65" t="str">
        <f>IF('Data Entry'!AM1146="Benethamine benzylpenicillin",0.65,IF('Data Entry'!AM1146="Benzathine benzylpenicillin",0.74,IF('Data Entry'!AM1146="Cefapirin benzathine",0.41,IF('Data Entry'!AM1146="Cefalexin benzathine",0.36,IF('Data Entry'!AM1146="Cloxacillin benzathine",0.43,IF('Data Entry'!AM1146="Oxacillin benzathine",0.69,IF('Data Entry'!AM1146="","","No aplica")))))))</f>
        <v/>
      </c>
    </row>
    <row r="1144" spans="5:8">
      <c r="E1144" s="65" t="str">
        <f>IF('Data Entry'!AB1147="Benethamine benzylpenicillin",0.65,IF('Data Entry'!AB1147="Benzathine benzylpenicillin",0.74,IF('Data Entry'!AB1147="Cefapirin benzathine",0.41,IF('Data Entry'!AB1147="Cefalexin benzathine",0.36,IF('Data Entry'!AB1147="Cloxacillin benzathine",0.43,IF('Data Entry'!AB1147="Oxacillin benzathine",0.69,IF('Data Entry'!AB1147="","","No aplica")))))))</f>
        <v/>
      </c>
      <c r="F1144" s="65" t="str">
        <f>IF('Data Entry'!AG1147="Benethamine benzylpenicillin",0.65,IF('Data Entry'!AG1147="Benzathine benzylpenicillin",0.74,IF('Data Entry'!AG1147="Cefapirin benzathine",0.41,IF('Data Entry'!AG1147="Cefalexin benzathine",0.36,IF('Data Entry'!AG1147="Cloxacillin benzathine",0.43,IF('Data Entry'!AG1147="Oxacillin benzathine",0.69,IF('Data Entry'!AG1147="","","No aplica")))))))</f>
        <v/>
      </c>
      <c r="G1144" s="65" t="str">
        <f>IF('Data Entry'!AJ1147="Benethamine benzylpenicillin",0.65,IF('Data Entry'!AJ1147="Benzathine benzylpenicillin",0.74,IF('Data Entry'!AJ1147="Cefapirin benzathine",0.41,IF('Data Entry'!AJ1147="Cefalexin benzathine",0.36,IF('Data Entry'!AJ1147="Cloxacillin benzathine",0.43,IF('Data Entry'!AJ1147="Oxacillin benzathine",0.69,IF('Data Entry'!AJ1147="","","No aplica")))))))</f>
        <v/>
      </c>
      <c r="H1144" s="65" t="str">
        <f>IF('Data Entry'!AM1147="Benethamine benzylpenicillin",0.65,IF('Data Entry'!AM1147="Benzathine benzylpenicillin",0.74,IF('Data Entry'!AM1147="Cefapirin benzathine",0.41,IF('Data Entry'!AM1147="Cefalexin benzathine",0.36,IF('Data Entry'!AM1147="Cloxacillin benzathine",0.43,IF('Data Entry'!AM1147="Oxacillin benzathine",0.69,IF('Data Entry'!AM1147="","","No aplica")))))))</f>
        <v/>
      </c>
    </row>
    <row r="1145" spans="5:8">
      <c r="E1145" s="65" t="str">
        <f>IF('Data Entry'!AB1148="Benethamine benzylpenicillin",0.65,IF('Data Entry'!AB1148="Benzathine benzylpenicillin",0.74,IF('Data Entry'!AB1148="Cefapirin benzathine",0.41,IF('Data Entry'!AB1148="Cefalexin benzathine",0.36,IF('Data Entry'!AB1148="Cloxacillin benzathine",0.43,IF('Data Entry'!AB1148="Oxacillin benzathine",0.69,IF('Data Entry'!AB1148="","","No aplica")))))))</f>
        <v/>
      </c>
      <c r="F1145" s="65" t="str">
        <f>IF('Data Entry'!AG1148="Benethamine benzylpenicillin",0.65,IF('Data Entry'!AG1148="Benzathine benzylpenicillin",0.74,IF('Data Entry'!AG1148="Cefapirin benzathine",0.41,IF('Data Entry'!AG1148="Cefalexin benzathine",0.36,IF('Data Entry'!AG1148="Cloxacillin benzathine",0.43,IF('Data Entry'!AG1148="Oxacillin benzathine",0.69,IF('Data Entry'!AG1148="","","No aplica")))))))</f>
        <v/>
      </c>
      <c r="G1145" s="65" t="str">
        <f>IF('Data Entry'!AJ1148="Benethamine benzylpenicillin",0.65,IF('Data Entry'!AJ1148="Benzathine benzylpenicillin",0.74,IF('Data Entry'!AJ1148="Cefapirin benzathine",0.41,IF('Data Entry'!AJ1148="Cefalexin benzathine",0.36,IF('Data Entry'!AJ1148="Cloxacillin benzathine",0.43,IF('Data Entry'!AJ1148="Oxacillin benzathine",0.69,IF('Data Entry'!AJ1148="","","No aplica")))))))</f>
        <v/>
      </c>
      <c r="H1145" s="65" t="str">
        <f>IF('Data Entry'!AM1148="Benethamine benzylpenicillin",0.65,IF('Data Entry'!AM1148="Benzathine benzylpenicillin",0.74,IF('Data Entry'!AM1148="Cefapirin benzathine",0.41,IF('Data Entry'!AM1148="Cefalexin benzathine",0.36,IF('Data Entry'!AM1148="Cloxacillin benzathine",0.43,IF('Data Entry'!AM1148="Oxacillin benzathine",0.69,IF('Data Entry'!AM1148="","","No aplica")))))))</f>
        <v/>
      </c>
    </row>
    <row r="1146" spans="5:8">
      <c r="E1146" s="65" t="str">
        <f>IF('Data Entry'!AB1149="Benethamine benzylpenicillin",0.65,IF('Data Entry'!AB1149="Benzathine benzylpenicillin",0.74,IF('Data Entry'!AB1149="Cefapirin benzathine",0.41,IF('Data Entry'!AB1149="Cefalexin benzathine",0.36,IF('Data Entry'!AB1149="Cloxacillin benzathine",0.43,IF('Data Entry'!AB1149="Oxacillin benzathine",0.69,IF('Data Entry'!AB1149="","","No aplica")))))))</f>
        <v/>
      </c>
      <c r="F1146" s="65" t="str">
        <f>IF('Data Entry'!AG1149="Benethamine benzylpenicillin",0.65,IF('Data Entry'!AG1149="Benzathine benzylpenicillin",0.74,IF('Data Entry'!AG1149="Cefapirin benzathine",0.41,IF('Data Entry'!AG1149="Cefalexin benzathine",0.36,IF('Data Entry'!AG1149="Cloxacillin benzathine",0.43,IF('Data Entry'!AG1149="Oxacillin benzathine",0.69,IF('Data Entry'!AG1149="","","No aplica")))))))</f>
        <v/>
      </c>
      <c r="G1146" s="65" t="str">
        <f>IF('Data Entry'!AJ1149="Benethamine benzylpenicillin",0.65,IF('Data Entry'!AJ1149="Benzathine benzylpenicillin",0.74,IF('Data Entry'!AJ1149="Cefapirin benzathine",0.41,IF('Data Entry'!AJ1149="Cefalexin benzathine",0.36,IF('Data Entry'!AJ1149="Cloxacillin benzathine",0.43,IF('Data Entry'!AJ1149="Oxacillin benzathine",0.69,IF('Data Entry'!AJ1149="","","No aplica")))))))</f>
        <v/>
      </c>
      <c r="H1146" s="65" t="str">
        <f>IF('Data Entry'!AM1149="Benethamine benzylpenicillin",0.65,IF('Data Entry'!AM1149="Benzathine benzylpenicillin",0.74,IF('Data Entry'!AM1149="Cefapirin benzathine",0.41,IF('Data Entry'!AM1149="Cefalexin benzathine",0.36,IF('Data Entry'!AM1149="Cloxacillin benzathine",0.43,IF('Data Entry'!AM1149="Oxacillin benzathine",0.69,IF('Data Entry'!AM1149="","","No aplica")))))))</f>
        <v/>
      </c>
    </row>
    <row r="1147" spans="5:8">
      <c r="E1147" s="65" t="str">
        <f>IF('Data Entry'!AB1150="Benethamine benzylpenicillin",0.65,IF('Data Entry'!AB1150="Benzathine benzylpenicillin",0.74,IF('Data Entry'!AB1150="Cefapirin benzathine",0.41,IF('Data Entry'!AB1150="Cefalexin benzathine",0.36,IF('Data Entry'!AB1150="Cloxacillin benzathine",0.43,IF('Data Entry'!AB1150="Oxacillin benzathine",0.69,IF('Data Entry'!AB1150="","","No aplica")))))))</f>
        <v/>
      </c>
      <c r="F1147" s="65" t="str">
        <f>IF('Data Entry'!AG1150="Benethamine benzylpenicillin",0.65,IF('Data Entry'!AG1150="Benzathine benzylpenicillin",0.74,IF('Data Entry'!AG1150="Cefapirin benzathine",0.41,IF('Data Entry'!AG1150="Cefalexin benzathine",0.36,IF('Data Entry'!AG1150="Cloxacillin benzathine",0.43,IF('Data Entry'!AG1150="Oxacillin benzathine",0.69,IF('Data Entry'!AG1150="","","No aplica")))))))</f>
        <v/>
      </c>
      <c r="G1147" s="65" t="str">
        <f>IF('Data Entry'!AJ1150="Benethamine benzylpenicillin",0.65,IF('Data Entry'!AJ1150="Benzathine benzylpenicillin",0.74,IF('Data Entry'!AJ1150="Cefapirin benzathine",0.41,IF('Data Entry'!AJ1150="Cefalexin benzathine",0.36,IF('Data Entry'!AJ1150="Cloxacillin benzathine",0.43,IF('Data Entry'!AJ1150="Oxacillin benzathine",0.69,IF('Data Entry'!AJ1150="","","No aplica")))))))</f>
        <v/>
      </c>
      <c r="H1147" s="65" t="str">
        <f>IF('Data Entry'!AM1150="Benethamine benzylpenicillin",0.65,IF('Data Entry'!AM1150="Benzathine benzylpenicillin",0.74,IF('Data Entry'!AM1150="Cefapirin benzathine",0.41,IF('Data Entry'!AM1150="Cefalexin benzathine",0.36,IF('Data Entry'!AM1150="Cloxacillin benzathine",0.43,IF('Data Entry'!AM1150="Oxacillin benzathine",0.69,IF('Data Entry'!AM1150="","","No aplica")))))))</f>
        <v/>
      </c>
    </row>
    <row r="1148" spans="5:8">
      <c r="E1148" s="65" t="str">
        <f>IF('Data Entry'!AB1151="Benethamine benzylpenicillin",0.65,IF('Data Entry'!AB1151="Benzathine benzylpenicillin",0.74,IF('Data Entry'!AB1151="Cefapirin benzathine",0.41,IF('Data Entry'!AB1151="Cefalexin benzathine",0.36,IF('Data Entry'!AB1151="Cloxacillin benzathine",0.43,IF('Data Entry'!AB1151="Oxacillin benzathine",0.69,IF('Data Entry'!AB1151="","","No aplica")))))))</f>
        <v/>
      </c>
      <c r="F1148" s="65" t="str">
        <f>IF('Data Entry'!AG1151="Benethamine benzylpenicillin",0.65,IF('Data Entry'!AG1151="Benzathine benzylpenicillin",0.74,IF('Data Entry'!AG1151="Cefapirin benzathine",0.41,IF('Data Entry'!AG1151="Cefalexin benzathine",0.36,IF('Data Entry'!AG1151="Cloxacillin benzathine",0.43,IF('Data Entry'!AG1151="Oxacillin benzathine",0.69,IF('Data Entry'!AG1151="","","No aplica")))))))</f>
        <v/>
      </c>
      <c r="G1148" s="65" t="str">
        <f>IF('Data Entry'!AJ1151="Benethamine benzylpenicillin",0.65,IF('Data Entry'!AJ1151="Benzathine benzylpenicillin",0.74,IF('Data Entry'!AJ1151="Cefapirin benzathine",0.41,IF('Data Entry'!AJ1151="Cefalexin benzathine",0.36,IF('Data Entry'!AJ1151="Cloxacillin benzathine",0.43,IF('Data Entry'!AJ1151="Oxacillin benzathine",0.69,IF('Data Entry'!AJ1151="","","No aplica")))))))</f>
        <v/>
      </c>
      <c r="H1148" s="65" t="str">
        <f>IF('Data Entry'!AM1151="Benethamine benzylpenicillin",0.65,IF('Data Entry'!AM1151="Benzathine benzylpenicillin",0.74,IF('Data Entry'!AM1151="Cefapirin benzathine",0.41,IF('Data Entry'!AM1151="Cefalexin benzathine",0.36,IF('Data Entry'!AM1151="Cloxacillin benzathine",0.43,IF('Data Entry'!AM1151="Oxacillin benzathine",0.69,IF('Data Entry'!AM1151="","","No aplica")))))))</f>
        <v/>
      </c>
    </row>
    <row r="1149" spans="5:8">
      <c r="E1149" s="65" t="str">
        <f>IF('Data Entry'!AB1152="Benethamine benzylpenicillin",0.65,IF('Data Entry'!AB1152="Benzathine benzylpenicillin",0.74,IF('Data Entry'!AB1152="Cefapirin benzathine",0.41,IF('Data Entry'!AB1152="Cefalexin benzathine",0.36,IF('Data Entry'!AB1152="Cloxacillin benzathine",0.43,IF('Data Entry'!AB1152="Oxacillin benzathine",0.69,IF('Data Entry'!AB1152="","","No aplica")))))))</f>
        <v/>
      </c>
      <c r="F1149" s="65" t="str">
        <f>IF('Data Entry'!AG1152="Benethamine benzylpenicillin",0.65,IF('Data Entry'!AG1152="Benzathine benzylpenicillin",0.74,IF('Data Entry'!AG1152="Cefapirin benzathine",0.41,IF('Data Entry'!AG1152="Cefalexin benzathine",0.36,IF('Data Entry'!AG1152="Cloxacillin benzathine",0.43,IF('Data Entry'!AG1152="Oxacillin benzathine",0.69,IF('Data Entry'!AG1152="","","No aplica")))))))</f>
        <v/>
      </c>
      <c r="G1149" s="65" t="str">
        <f>IF('Data Entry'!AJ1152="Benethamine benzylpenicillin",0.65,IF('Data Entry'!AJ1152="Benzathine benzylpenicillin",0.74,IF('Data Entry'!AJ1152="Cefapirin benzathine",0.41,IF('Data Entry'!AJ1152="Cefalexin benzathine",0.36,IF('Data Entry'!AJ1152="Cloxacillin benzathine",0.43,IF('Data Entry'!AJ1152="Oxacillin benzathine",0.69,IF('Data Entry'!AJ1152="","","No aplica")))))))</f>
        <v/>
      </c>
      <c r="H1149" s="65" t="str">
        <f>IF('Data Entry'!AM1152="Benethamine benzylpenicillin",0.65,IF('Data Entry'!AM1152="Benzathine benzylpenicillin",0.74,IF('Data Entry'!AM1152="Cefapirin benzathine",0.41,IF('Data Entry'!AM1152="Cefalexin benzathine",0.36,IF('Data Entry'!AM1152="Cloxacillin benzathine",0.43,IF('Data Entry'!AM1152="Oxacillin benzathine",0.69,IF('Data Entry'!AM1152="","","No aplica")))))))</f>
        <v/>
      </c>
    </row>
    <row r="1150" spans="5:8">
      <c r="E1150" s="65" t="str">
        <f>IF('Data Entry'!AB1153="Benethamine benzylpenicillin",0.65,IF('Data Entry'!AB1153="Benzathine benzylpenicillin",0.74,IF('Data Entry'!AB1153="Cefapirin benzathine",0.41,IF('Data Entry'!AB1153="Cefalexin benzathine",0.36,IF('Data Entry'!AB1153="Cloxacillin benzathine",0.43,IF('Data Entry'!AB1153="Oxacillin benzathine",0.69,IF('Data Entry'!AB1153="","","No aplica")))))))</f>
        <v/>
      </c>
      <c r="F1150" s="65" t="str">
        <f>IF('Data Entry'!AG1153="Benethamine benzylpenicillin",0.65,IF('Data Entry'!AG1153="Benzathine benzylpenicillin",0.74,IF('Data Entry'!AG1153="Cefapirin benzathine",0.41,IF('Data Entry'!AG1153="Cefalexin benzathine",0.36,IF('Data Entry'!AG1153="Cloxacillin benzathine",0.43,IF('Data Entry'!AG1153="Oxacillin benzathine",0.69,IF('Data Entry'!AG1153="","","No aplica")))))))</f>
        <v/>
      </c>
      <c r="G1150" s="65" t="str">
        <f>IF('Data Entry'!AJ1153="Benethamine benzylpenicillin",0.65,IF('Data Entry'!AJ1153="Benzathine benzylpenicillin",0.74,IF('Data Entry'!AJ1153="Cefapirin benzathine",0.41,IF('Data Entry'!AJ1153="Cefalexin benzathine",0.36,IF('Data Entry'!AJ1153="Cloxacillin benzathine",0.43,IF('Data Entry'!AJ1153="Oxacillin benzathine",0.69,IF('Data Entry'!AJ1153="","","No aplica")))))))</f>
        <v/>
      </c>
      <c r="H1150" s="65" t="str">
        <f>IF('Data Entry'!AM1153="Benethamine benzylpenicillin",0.65,IF('Data Entry'!AM1153="Benzathine benzylpenicillin",0.74,IF('Data Entry'!AM1153="Cefapirin benzathine",0.41,IF('Data Entry'!AM1153="Cefalexin benzathine",0.36,IF('Data Entry'!AM1153="Cloxacillin benzathine",0.43,IF('Data Entry'!AM1153="Oxacillin benzathine",0.69,IF('Data Entry'!AM1153="","","No aplica")))))))</f>
        <v/>
      </c>
    </row>
    <row r="1151" spans="5:8">
      <c r="E1151" s="65" t="str">
        <f>IF('Data Entry'!AB1154="Benethamine benzylpenicillin",0.65,IF('Data Entry'!AB1154="Benzathine benzylpenicillin",0.74,IF('Data Entry'!AB1154="Cefapirin benzathine",0.41,IF('Data Entry'!AB1154="Cefalexin benzathine",0.36,IF('Data Entry'!AB1154="Cloxacillin benzathine",0.43,IF('Data Entry'!AB1154="Oxacillin benzathine",0.69,IF('Data Entry'!AB1154="","","No aplica")))))))</f>
        <v/>
      </c>
      <c r="F1151" s="65" t="str">
        <f>IF('Data Entry'!AG1154="Benethamine benzylpenicillin",0.65,IF('Data Entry'!AG1154="Benzathine benzylpenicillin",0.74,IF('Data Entry'!AG1154="Cefapirin benzathine",0.41,IF('Data Entry'!AG1154="Cefalexin benzathine",0.36,IF('Data Entry'!AG1154="Cloxacillin benzathine",0.43,IF('Data Entry'!AG1154="Oxacillin benzathine",0.69,IF('Data Entry'!AG1154="","","No aplica")))))))</f>
        <v/>
      </c>
      <c r="G1151" s="65" t="str">
        <f>IF('Data Entry'!AJ1154="Benethamine benzylpenicillin",0.65,IF('Data Entry'!AJ1154="Benzathine benzylpenicillin",0.74,IF('Data Entry'!AJ1154="Cefapirin benzathine",0.41,IF('Data Entry'!AJ1154="Cefalexin benzathine",0.36,IF('Data Entry'!AJ1154="Cloxacillin benzathine",0.43,IF('Data Entry'!AJ1154="Oxacillin benzathine",0.69,IF('Data Entry'!AJ1154="","","No aplica")))))))</f>
        <v/>
      </c>
      <c r="H1151" s="65" t="str">
        <f>IF('Data Entry'!AM1154="Benethamine benzylpenicillin",0.65,IF('Data Entry'!AM1154="Benzathine benzylpenicillin",0.74,IF('Data Entry'!AM1154="Cefapirin benzathine",0.41,IF('Data Entry'!AM1154="Cefalexin benzathine",0.36,IF('Data Entry'!AM1154="Cloxacillin benzathine",0.43,IF('Data Entry'!AM1154="Oxacillin benzathine",0.69,IF('Data Entry'!AM1154="","","No aplica")))))))</f>
        <v/>
      </c>
    </row>
    <row r="1152" spans="5:8">
      <c r="E1152" s="65" t="str">
        <f>IF('Data Entry'!AB1155="Benethamine benzylpenicillin",0.65,IF('Data Entry'!AB1155="Benzathine benzylpenicillin",0.74,IF('Data Entry'!AB1155="Cefapirin benzathine",0.41,IF('Data Entry'!AB1155="Cefalexin benzathine",0.36,IF('Data Entry'!AB1155="Cloxacillin benzathine",0.43,IF('Data Entry'!AB1155="Oxacillin benzathine",0.69,IF('Data Entry'!AB1155="","","No aplica")))))))</f>
        <v/>
      </c>
      <c r="F1152" s="65" t="str">
        <f>IF('Data Entry'!AG1155="Benethamine benzylpenicillin",0.65,IF('Data Entry'!AG1155="Benzathine benzylpenicillin",0.74,IF('Data Entry'!AG1155="Cefapirin benzathine",0.41,IF('Data Entry'!AG1155="Cefalexin benzathine",0.36,IF('Data Entry'!AG1155="Cloxacillin benzathine",0.43,IF('Data Entry'!AG1155="Oxacillin benzathine",0.69,IF('Data Entry'!AG1155="","","No aplica")))))))</f>
        <v/>
      </c>
      <c r="G1152" s="65" t="str">
        <f>IF('Data Entry'!AJ1155="Benethamine benzylpenicillin",0.65,IF('Data Entry'!AJ1155="Benzathine benzylpenicillin",0.74,IF('Data Entry'!AJ1155="Cefapirin benzathine",0.41,IF('Data Entry'!AJ1155="Cefalexin benzathine",0.36,IF('Data Entry'!AJ1155="Cloxacillin benzathine",0.43,IF('Data Entry'!AJ1155="Oxacillin benzathine",0.69,IF('Data Entry'!AJ1155="","","No aplica")))))))</f>
        <v/>
      </c>
      <c r="H1152" s="65" t="str">
        <f>IF('Data Entry'!AM1155="Benethamine benzylpenicillin",0.65,IF('Data Entry'!AM1155="Benzathine benzylpenicillin",0.74,IF('Data Entry'!AM1155="Cefapirin benzathine",0.41,IF('Data Entry'!AM1155="Cefalexin benzathine",0.36,IF('Data Entry'!AM1155="Cloxacillin benzathine",0.43,IF('Data Entry'!AM1155="Oxacillin benzathine",0.69,IF('Data Entry'!AM1155="","","No aplica")))))))</f>
        <v/>
      </c>
    </row>
    <row r="1153" spans="5:8">
      <c r="E1153" s="65" t="str">
        <f>IF('Data Entry'!AB1156="Benethamine benzylpenicillin",0.65,IF('Data Entry'!AB1156="Benzathine benzylpenicillin",0.74,IF('Data Entry'!AB1156="Cefapirin benzathine",0.41,IF('Data Entry'!AB1156="Cefalexin benzathine",0.36,IF('Data Entry'!AB1156="Cloxacillin benzathine",0.43,IF('Data Entry'!AB1156="Oxacillin benzathine",0.69,IF('Data Entry'!AB1156="","","No aplica")))))))</f>
        <v/>
      </c>
      <c r="F1153" s="65" t="str">
        <f>IF('Data Entry'!AG1156="Benethamine benzylpenicillin",0.65,IF('Data Entry'!AG1156="Benzathine benzylpenicillin",0.74,IF('Data Entry'!AG1156="Cefapirin benzathine",0.41,IF('Data Entry'!AG1156="Cefalexin benzathine",0.36,IF('Data Entry'!AG1156="Cloxacillin benzathine",0.43,IF('Data Entry'!AG1156="Oxacillin benzathine",0.69,IF('Data Entry'!AG1156="","","No aplica")))))))</f>
        <v/>
      </c>
      <c r="G1153" s="65" t="str">
        <f>IF('Data Entry'!AJ1156="Benethamine benzylpenicillin",0.65,IF('Data Entry'!AJ1156="Benzathine benzylpenicillin",0.74,IF('Data Entry'!AJ1156="Cefapirin benzathine",0.41,IF('Data Entry'!AJ1156="Cefalexin benzathine",0.36,IF('Data Entry'!AJ1156="Cloxacillin benzathine",0.43,IF('Data Entry'!AJ1156="Oxacillin benzathine",0.69,IF('Data Entry'!AJ1156="","","No aplica")))))))</f>
        <v/>
      </c>
      <c r="H1153" s="65" t="str">
        <f>IF('Data Entry'!AM1156="Benethamine benzylpenicillin",0.65,IF('Data Entry'!AM1156="Benzathine benzylpenicillin",0.74,IF('Data Entry'!AM1156="Cefapirin benzathine",0.41,IF('Data Entry'!AM1156="Cefalexin benzathine",0.36,IF('Data Entry'!AM1156="Cloxacillin benzathine",0.43,IF('Data Entry'!AM1156="Oxacillin benzathine",0.69,IF('Data Entry'!AM1156="","","No aplica")))))))</f>
        <v/>
      </c>
    </row>
    <row r="1154" spans="5:8">
      <c r="E1154" s="65" t="str">
        <f>IF('Data Entry'!AB1157="Benethamine benzylpenicillin",0.65,IF('Data Entry'!AB1157="Benzathine benzylpenicillin",0.74,IF('Data Entry'!AB1157="Cefapirin benzathine",0.41,IF('Data Entry'!AB1157="Cefalexin benzathine",0.36,IF('Data Entry'!AB1157="Cloxacillin benzathine",0.43,IF('Data Entry'!AB1157="Oxacillin benzathine",0.69,IF('Data Entry'!AB1157="","","No aplica")))))))</f>
        <v/>
      </c>
      <c r="F1154" s="65" t="str">
        <f>IF('Data Entry'!AG1157="Benethamine benzylpenicillin",0.65,IF('Data Entry'!AG1157="Benzathine benzylpenicillin",0.74,IF('Data Entry'!AG1157="Cefapirin benzathine",0.41,IF('Data Entry'!AG1157="Cefalexin benzathine",0.36,IF('Data Entry'!AG1157="Cloxacillin benzathine",0.43,IF('Data Entry'!AG1157="Oxacillin benzathine",0.69,IF('Data Entry'!AG1157="","","No aplica")))))))</f>
        <v/>
      </c>
      <c r="G1154" s="65" t="str">
        <f>IF('Data Entry'!AJ1157="Benethamine benzylpenicillin",0.65,IF('Data Entry'!AJ1157="Benzathine benzylpenicillin",0.74,IF('Data Entry'!AJ1157="Cefapirin benzathine",0.41,IF('Data Entry'!AJ1157="Cefalexin benzathine",0.36,IF('Data Entry'!AJ1157="Cloxacillin benzathine",0.43,IF('Data Entry'!AJ1157="Oxacillin benzathine",0.69,IF('Data Entry'!AJ1157="","","No aplica")))))))</f>
        <v/>
      </c>
      <c r="H1154" s="65" t="str">
        <f>IF('Data Entry'!AM1157="Benethamine benzylpenicillin",0.65,IF('Data Entry'!AM1157="Benzathine benzylpenicillin",0.74,IF('Data Entry'!AM1157="Cefapirin benzathine",0.41,IF('Data Entry'!AM1157="Cefalexin benzathine",0.36,IF('Data Entry'!AM1157="Cloxacillin benzathine",0.43,IF('Data Entry'!AM1157="Oxacillin benzathine",0.69,IF('Data Entry'!AM1157="","","No aplica")))))))</f>
        <v/>
      </c>
    </row>
    <row r="1155" spans="5:8">
      <c r="E1155" s="65" t="str">
        <f>IF('Data Entry'!AB1158="Benethamine benzylpenicillin",0.65,IF('Data Entry'!AB1158="Benzathine benzylpenicillin",0.74,IF('Data Entry'!AB1158="Cefapirin benzathine",0.41,IF('Data Entry'!AB1158="Cefalexin benzathine",0.36,IF('Data Entry'!AB1158="Cloxacillin benzathine",0.43,IF('Data Entry'!AB1158="Oxacillin benzathine",0.69,IF('Data Entry'!AB1158="","","No aplica")))))))</f>
        <v/>
      </c>
      <c r="F1155" s="65" t="str">
        <f>IF('Data Entry'!AG1158="Benethamine benzylpenicillin",0.65,IF('Data Entry'!AG1158="Benzathine benzylpenicillin",0.74,IF('Data Entry'!AG1158="Cefapirin benzathine",0.41,IF('Data Entry'!AG1158="Cefalexin benzathine",0.36,IF('Data Entry'!AG1158="Cloxacillin benzathine",0.43,IF('Data Entry'!AG1158="Oxacillin benzathine",0.69,IF('Data Entry'!AG1158="","","No aplica")))))))</f>
        <v/>
      </c>
      <c r="G1155" s="65" t="str">
        <f>IF('Data Entry'!AJ1158="Benethamine benzylpenicillin",0.65,IF('Data Entry'!AJ1158="Benzathine benzylpenicillin",0.74,IF('Data Entry'!AJ1158="Cefapirin benzathine",0.41,IF('Data Entry'!AJ1158="Cefalexin benzathine",0.36,IF('Data Entry'!AJ1158="Cloxacillin benzathine",0.43,IF('Data Entry'!AJ1158="Oxacillin benzathine",0.69,IF('Data Entry'!AJ1158="","","No aplica")))))))</f>
        <v/>
      </c>
      <c r="H1155" s="65" t="str">
        <f>IF('Data Entry'!AM1158="Benethamine benzylpenicillin",0.65,IF('Data Entry'!AM1158="Benzathine benzylpenicillin",0.74,IF('Data Entry'!AM1158="Cefapirin benzathine",0.41,IF('Data Entry'!AM1158="Cefalexin benzathine",0.36,IF('Data Entry'!AM1158="Cloxacillin benzathine",0.43,IF('Data Entry'!AM1158="Oxacillin benzathine",0.69,IF('Data Entry'!AM1158="","","No aplica")))))))</f>
        <v/>
      </c>
    </row>
    <row r="1156" spans="5:8">
      <c r="E1156" s="65" t="str">
        <f>IF('Data Entry'!AB1159="Benethamine benzylpenicillin",0.65,IF('Data Entry'!AB1159="Benzathine benzylpenicillin",0.74,IF('Data Entry'!AB1159="Cefapirin benzathine",0.41,IF('Data Entry'!AB1159="Cefalexin benzathine",0.36,IF('Data Entry'!AB1159="Cloxacillin benzathine",0.43,IF('Data Entry'!AB1159="Oxacillin benzathine",0.69,IF('Data Entry'!AB1159="","","No aplica")))))))</f>
        <v/>
      </c>
      <c r="F1156" s="65" t="str">
        <f>IF('Data Entry'!AG1159="Benethamine benzylpenicillin",0.65,IF('Data Entry'!AG1159="Benzathine benzylpenicillin",0.74,IF('Data Entry'!AG1159="Cefapirin benzathine",0.41,IF('Data Entry'!AG1159="Cefalexin benzathine",0.36,IF('Data Entry'!AG1159="Cloxacillin benzathine",0.43,IF('Data Entry'!AG1159="Oxacillin benzathine",0.69,IF('Data Entry'!AG1159="","","No aplica")))))))</f>
        <v/>
      </c>
      <c r="G1156" s="65" t="str">
        <f>IF('Data Entry'!AJ1159="Benethamine benzylpenicillin",0.65,IF('Data Entry'!AJ1159="Benzathine benzylpenicillin",0.74,IF('Data Entry'!AJ1159="Cefapirin benzathine",0.41,IF('Data Entry'!AJ1159="Cefalexin benzathine",0.36,IF('Data Entry'!AJ1159="Cloxacillin benzathine",0.43,IF('Data Entry'!AJ1159="Oxacillin benzathine",0.69,IF('Data Entry'!AJ1159="","","No aplica")))))))</f>
        <v/>
      </c>
      <c r="H1156" s="65" t="str">
        <f>IF('Data Entry'!AM1159="Benethamine benzylpenicillin",0.65,IF('Data Entry'!AM1159="Benzathine benzylpenicillin",0.74,IF('Data Entry'!AM1159="Cefapirin benzathine",0.41,IF('Data Entry'!AM1159="Cefalexin benzathine",0.36,IF('Data Entry'!AM1159="Cloxacillin benzathine",0.43,IF('Data Entry'!AM1159="Oxacillin benzathine",0.69,IF('Data Entry'!AM1159="","","No aplica")))))))</f>
        <v/>
      </c>
    </row>
    <row r="1157" spans="5:8">
      <c r="E1157" s="65" t="str">
        <f>IF('Data Entry'!AB1160="Benethamine benzylpenicillin",0.65,IF('Data Entry'!AB1160="Benzathine benzylpenicillin",0.74,IF('Data Entry'!AB1160="Cefapirin benzathine",0.41,IF('Data Entry'!AB1160="Cefalexin benzathine",0.36,IF('Data Entry'!AB1160="Cloxacillin benzathine",0.43,IF('Data Entry'!AB1160="Oxacillin benzathine",0.69,IF('Data Entry'!AB1160="","","No aplica")))))))</f>
        <v/>
      </c>
      <c r="F1157" s="65" t="str">
        <f>IF('Data Entry'!AG1160="Benethamine benzylpenicillin",0.65,IF('Data Entry'!AG1160="Benzathine benzylpenicillin",0.74,IF('Data Entry'!AG1160="Cefapirin benzathine",0.41,IF('Data Entry'!AG1160="Cefalexin benzathine",0.36,IF('Data Entry'!AG1160="Cloxacillin benzathine",0.43,IF('Data Entry'!AG1160="Oxacillin benzathine",0.69,IF('Data Entry'!AG1160="","","No aplica")))))))</f>
        <v/>
      </c>
      <c r="G1157" s="65" t="str">
        <f>IF('Data Entry'!AJ1160="Benethamine benzylpenicillin",0.65,IF('Data Entry'!AJ1160="Benzathine benzylpenicillin",0.74,IF('Data Entry'!AJ1160="Cefapirin benzathine",0.41,IF('Data Entry'!AJ1160="Cefalexin benzathine",0.36,IF('Data Entry'!AJ1160="Cloxacillin benzathine",0.43,IF('Data Entry'!AJ1160="Oxacillin benzathine",0.69,IF('Data Entry'!AJ1160="","","No aplica")))))))</f>
        <v/>
      </c>
      <c r="H1157" s="65" t="str">
        <f>IF('Data Entry'!AM1160="Benethamine benzylpenicillin",0.65,IF('Data Entry'!AM1160="Benzathine benzylpenicillin",0.74,IF('Data Entry'!AM1160="Cefapirin benzathine",0.41,IF('Data Entry'!AM1160="Cefalexin benzathine",0.36,IF('Data Entry'!AM1160="Cloxacillin benzathine",0.43,IF('Data Entry'!AM1160="Oxacillin benzathine",0.69,IF('Data Entry'!AM1160="","","No aplica")))))))</f>
        <v/>
      </c>
    </row>
    <row r="1158" spans="5:8">
      <c r="E1158" s="65" t="str">
        <f>IF('Data Entry'!AB1161="Benethamine benzylpenicillin",0.65,IF('Data Entry'!AB1161="Benzathine benzylpenicillin",0.74,IF('Data Entry'!AB1161="Cefapirin benzathine",0.41,IF('Data Entry'!AB1161="Cefalexin benzathine",0.36,IF('Data Entry'!AB1161="Cloxacillin benzathine",0.43,IF('Data Entry'!AB1161="Oxacillin benzathine",0.69,IF('Data Entry'!AB1161="","","No aplica")))))))</f>
        <v/>
      </c>
      <c r="F1158" s="65" t="str">
        <f>IF('Data Entry'!AG1161="Benethamine benzylpenicillin",0.65,IF('Data Entry'!AG1161="Benzathine benzylpenicillin",0.74,IF('Data Entry'!AG1161="Cefapirin benzathine",0.41,IF('Data Entry'!AG1161="Cefalexin benzathine",0.36,IF('Data Entry'!AG1161="Cloxacillin benzathine",0.43,IF('Data Entry'!AG1161="Oxacillin benzathine",0.69,IF('Data Entry'!AG1161="","","No aplica")))))))</f>
        <v/>
      </c>
      <c r="G1158" s="65" t="str">
        <f>IF('Data Entry'!AJ1161="Benethamine benzylpenicillin",0.65,IF('Data Entry'!AJ1161="Benzathine benzylpenicillin",0.74,IF('Data Entry'!AJ1161="Cefapirin benzathine",0.41,IF('Data Entry'!AJ1161="Cefalexin benzathine",0.36,IF('Data Entry'!AJ1161="Cloxacillin benzathine",0.43,IF('Data Entry'!AJ1161="Oxacillin benzathine",0.69,IF('Data Entry'!AJ1161="","","No aplica")))))))</f>
        <v/>
      </c>
      <c r="H1158" s="65" t="str">
        <f>IF('Data Entry'!AM1161="Benethamine benzylpenicillin",0.65,IF('Data Entry'!AM1161="Benzathine benzylpenicillin",0.74,IF('Data Entry'!AM1161="Cefapirin benzathine",0.41,IF('Data Entry'!AM1161="Cefalexin benzathine",0.36,IF('Data Entry'!AM1161="Cloxacillin benzathine",0.43,IF('Data Entry'!AM1161="Oxacillin benzathine",0.69,IF('Data Entry'!AM1161="","","No aplica")))))))</f>
        <v/>
      </c>
    </row>
    <row r="1159" spans="5:8">
      <c r="E1159" s="65" t="str">
        <f>IF('Data Entry'!AB1162="Benethamine benzylpenicillin",0.65,IF('Data Entry'!AB1162="Benzathine benzylpenicillin",0.74,IF('Data Entry'!AB1162="Cefapirin benzathine",0.41,IF('Data Entry'!AB1162="Cefalexin benzathine",0.36,IF('Data Entry'!AB1162="Cloxacillin benzathine",0.43,IF('Data Entry'!AB1162="Oxacillin benzathine",0.69,IF('Data Entry'!AB1162="","","No aplica")))))))</f>
        <v/>
      </c>
      <c r="F1159" s="65" t="str">
        <f>IF('Data Entry'!AG1162="Benethamine benzylpenicillin",0.65,IF('Data Entry'!AG1162="Benzathine benzylpenicillin",0.74,IF('Data Entry'!AG1162="Cefapirin benzathine",0.41,IF('Data Entry'!AG1162="Cefalexin benzathine",0.36,IF('Data Entry'!AG1162="Cloxacillin benzathine",0.43,IF('Data Entry'!AG1162="Oxacillin benzathine",0.69,IF('Data Entry'!AG1162="","","No aplica")))))))</f>
        <v/>
      </c>
      <c r="G1159" s="65" t="str">
        <f>IF('Data Entry'!AJ1162="Benethamine benzylpenicillin",0.65,IF('Data Entry'!AJ1162="Benzathine benzylpenicillin",0.74,IF('Data Entry'!AJ1162="Cefapirin benzathine",0.41,IF('Data Entry'!AJ1162="Cefalexin benzathine",0.36,IF('Data Entry'!AJ1162="Cloxacillin benzathine",0.43,IF('Data Entry'!AJ1162="Oxacillin benzathine",0.69,IF('Data Entry'!AJ1162="","","No aplica")))))))</f>
        <v/>
      </c>
      <c r="H1159" s="65" t="str">
        <f>IF('Data Entry'!AM1162="Benethamine benzylpenicillin",0.65,IF('Data Entry'!AM1162="Benzathine benzylpenicillin",0.74,IF('Data Entry'!AM1162="Cefapirin benzathine",0.41,IF('Data Entry'!AM1162="Cefalexin benzathine",0.36,IF('Data Entry'!AM1162="Cloxacillin benzathine",0.43,IF('Data Entry'!AM1162="Oxacillin benzathine",0.69,IF('Data Entry'!AM1162="","","No aplica")))))))</f>
        <v/>
      </c>
    </row>
    <row r="1160" spans="5:8">
      <c r="E1160" s="65" t="str">
        <f>IF('Data Entry'!AB1163="Benethamine benzylpenicillin",0.65,IF('Data Entry'!AB1163="Benzathine benzylpenicillin",0.74,IF('Data Entry'!AB1163="Cefapirin benzathine",0.41,IF('Data Entry'!AB1163="Cefalexin benzathine",0.36,IF('Data Entry'!AB1163="Cloxacillin benzathine",0.43,IF('Data Entry'!AB1163="Oxacillin benzathine",0.69,IF('Data Entry'!AB1163="","","No aplica")))))))</f>
        <v/>
      </c>
      <c r="F1160" s="65" t="str">
        <f>IF('Data Entry'!AG1163="Benethamine benzylpenicillin",0.65,IF('Data Entry'!AG1163="Benzathine benzylpenicillin",0.74,IF('Data Entry'!AG1163="Cefapirin benzathine",0.41,IF('Data Entry'!AG1163="Cefalexin benzathine",0.36,IF('Data Entry'!AG1163="Cloxacillin benzathine",0.43,IF('Data Entry'!AG1163="Oxacillin benzathine",0.69,IF('Data Entry'!AG1163="","","No aplica")))))))</f>
        <v/>
      </c>
      <c r="G1160" s="65" t="str">
        <f>IF('Data Entry'!AJ1163="Benethamine benzylpenicillin",0.65,IF('Data Entry'!AJ1163="Benzathine benzylpenicillin",0.74,IF('Data Entry'!AJ1163="Cefapirin benzathine",0.41,IF('Data Entry'!AJ1163="Cefalexin benzathine",0.36,IF('Data Entry'!AJ1163="Cloxacillin benzathine",0.43,IF('Data Entry'!AJ1163="Oxacillin benzathine",0.69,IF('Data Entry'!AJ1163="","","No aplica")))))))</f>
        <v/>
      </c>
      <c r="H1160" s="65" t="str">
        <f>IF('Data Entry'!AM1163="Benethamine benzylpenicillin",0.65,IF('Data Entry'!AM1163="Benzathine benzylpenicillin",0.74,IF('Data Entry'!AM1163="Cefapirin benzathine",0.41,IF('Data Entry'!AM1163="Cefalexin benzathine",0.36,IF('Data Entry'!AM1163="Cloxacillin benzathine",0.43,IF('Data Entry'!AM1163="Oxacillin benzathine",0.69,IF('Data Entry'!AM1163="","","No aplica")))))))</f>
        <v/>
      </c>
    </row>
    <row r="1161" spans="5:8">
      <c r="E1161" s="65" t="str">
        <f>IF('Data Entry'!AB1164="Benethamine benzylpenicillin",0.65,IF('Data Entry'!AB1164="Benzathine benzylpenicillin",0.74,IF('Data Entry'!AB1164="Cefapirin benzathine",0.41,IF('Data Entry'!AB1164="Cefalexin benzathine",0.36,IF('Data Entry'!AB1164="Cloxacillin benzathine",0.43,IF('Data Entry'!AB1164="Oxacillin benzathine",0.69,IF('Data Entry'!AB1164="","","No aplica")))))))</f>
        <v/>
      </c>
      <c r="F1161" s="65" t="str">
        <f>IF('Data Entry'!AG1164="Benethamine benzylpenicillin",0.65,IF('Data Entry'!AG1164="Benzathine benzylpenicillin",0.74,IF('Data Entry'!AG1164="Cefapirin benzathine",0.41,IF('Data Entry'!AG1164="Cefalexin benzathine",0.36,IF('Data Entry'!AG1164="Cloxacillin benzathine",0.43,IF('Data Entry'!AG1164="Oxacillin benzathine",0.69,IF('Data Entry'!AG1164="","","No aplica")))))))</f>
        <v/>
      </c>
      <c r="G1161" s="65" t="str">
        <f>IF('Data Entry'!AJ1164="Benethamine benzylpenicillin",0.65,IF('Data Entry'!AJ1164="Benzathine benzylpenicillin",0.74,IF('Data Entry'!AJ1164="Cefapirin benzathine",0.41,IF('Data Entry'!AJ1164="Cefalexin benzathine",0.36,IF('Data Entry'!AJ1164="Cloxacillin benzathine",0.43,IF('Data Entry'!AJ1164="Oxacillin benzathine",0.69,IF('Data Entry'!AJ1164="","","No aplica")))))))</f>
        <v/>
      </c>
      <c r="H1161" s="65" t="str">
        <f>IF('Data Entry'!AM1164="Benethamine benzylpenicillin",0.65,IF('Data Entry'!AM1164="Benzathine benzylpenicillin",0.74,IF('Data Entry'!AM1164="Cefapirin benzathine",0.41,IF('Data Entry'!AM1164="Cefalexin benzathine",0.36,IF('Data Entry'!AM1164="Cloxacillin benzathine",0.43,IF('Data Entry'!AM1164="Oxacillin benzathine",0.69,IF('Data Entry'!AM1164="","","No aplica")))))))</f>
        <v/>
      </c>
    </row>
    <row r="1162" spans="5:8">
      <c r="E1162" s="65" t="str">
        <f>IF('Data Entry'!AB1165="Benethamine benzylpenicillin",0.65,IF('Data Entry'!AB1165="Benzathine benzylpenicillin",0.74,IF('Data Entry'!AB1165="Cefapirin benzathine",0.41,IF('Data Entry'!AB1165="Cefalexin benzathine",0.36,IF('Data Entry'!AB1165="Cloxacillin benzathine",0.43,IF('Data Entry'!AB1165="Oxacillin benzathine",0.69,IF('Data Entry'!AB1165="","","No aplica")))))))</f>
        <v/>
      </c>
      <c r="F1162" s="65" t="str">
        <f>IF('Data Entry'!AG1165="Benethamine benzylpenicillin",0.65,IF('Data Entry'!AG1165="Benzathine benzylpenicillin",0.74,IF('Data Entry'!AG1165="Cefapirin benzathine",0.41,IF('Data Entry'!AG1165="Cefalexin benzathine",0.36,IF('Data Entry'!AG1165="Cloxacillin benzathine",0.43,IF('Data Entry'!AG1165="Oxacillin benzathine",0.69,IF('Data Entry'!AG1165="","","No aplica")))))))</f>
        <v/>
      </c>
      <c r="G1162" s="65" t="str">
        <f>IF('Data Entry'!AJ1165="Benethamine benzylpenicillin",0.65,IF('Data Entry'!AJ1165="Benzathine benzylpenicillin",0.74,IF('Data Entry'!AJ1165="Cefapirin benzathine",0.41,IF('Data Entry'!AJ1165="Cefalexin benzathine",0.36,IF('Data Entry'!AJ1165="Cloxacillin benzathine",0.43,IF('Data Entry'!AJ1165="Oxacillin benzathine",0.69,IF('Data Entry'!AJ1165="","","No aplica")))))))</f>
        <v/>
      </c>
      <c r="H1162" s="65" t="str">
        <f>IF('Data Entry'!AM1165="Benethamine benzylpenicillin",0.65,IF('Data Entry'!AM1165="Benzathine benzylpenicillin",0.74,IF('Data Entry'!AM1165="Cefapirin benzathine",0.41,IF('Data Entry'!AM1165="Cefalexin benzathine",0.36,IF('Data Entry'!AM1165="Cloxacillin benzathine",0.43,IF('Data Entry'!AM1165="Oxacillin benzathine",0.69,IF('Data Entry'!AM1165="","","No aplica")))))))</f>
        <v/>
      </c>
    </row>
    <row r="1163" spans="5:8">
      <c r="E1163" s="65" t="str">
        <f>IF('Data Entry'!AB1166="Benethamine benzylpenicillin",0.65,IF('Data Entry'!AB1166="Benzathine benzylpenicillin",0.74,IF('Data Entry'!AB1166="Cefapirin benzathine",0.41,IF('Data Entry'!AB1166="Cefalexin benzathine",0.36,IF('Data Entry'!AB1166="Cloxacillin benzathine",0.43,IF('Data Entry'!AB1166="Oxacillin benzathine",0.69,IF('Data Entry'!AB1166="","","No aplica")))))))</f>
        <v/>
      </c>
      <c r="F1163" s="65" t="str">
        <f>IF('Data Entry'!AG1166="Benethamine benzylpenicillin",0.65,IF('Data Entry'!AG1166="Benzathine benzylpenicillin",0.74,IF('Data Entry'!AG1166="Cefapirin benzathine",0.41,IF('Data Entry'!AG1166="Cefalexin benzathine",0.36,IF('Data Entry'!AG1166="Cloxacillin benzathine",0.43,IF('Data Entry'!AG1166="Oxacillin benzathine",0.69,IF('Data Entry'!AG1166="","","No aplica")))))))</f>
        <v/>
      </c>
      <c r="G1163" s="65" t="str">
        <f>IF('Data Entry'!AJ1166="Benethamine benzylpenicillin",0.65,IF('Data Entry'!AJ1166="Benzathine benzylpenicillin",0.74,IF('Data Entry'!AJ1166="Cefapirin benzathine",0.41,IF('Data Entry'!AJ1166="Cefalexin benzathine",0.36,IF('Data Entry'!AJ1166="Cloxacillin benzathine",0.43,IF('Data Entry'!AJ1166="Oxacillin benzathine",0.69,IF('Data Entry'!AJ1166="","","No aplica")))))))</f>
        <v/>
      </c>
      <c r="H1163" s="65" t="str">
        <f>IF('Data Entry'!AM1166="Benethamine benzylpenicillin",0.65,IF('Data Entry'!AM1166="Benzathine benzylpenicillin",0.74,IF('Data Entry'!AM1166="Cefapirin benzathine",0.41,IF('Data Entry'!AM1166="Cefalexin benzathine",0.36,IF('Data Entry'!AM1166="Cloxacillin benzathine",0.43,IF('Data Entry'!AM1166="Oxacillin benzathine",0.69,IF('Data Entry'!AM1166="","","No aplica")))))))</f>
        <v/>
      </c>
    </row>
    <row r="1164" spans="5:8">
      <c r="E1164" s="65" t="str">
        <f>IF('Data Entry'!AB1167="Benethamine benzylpenicillin",0.65,IF('Data Entry'!AB1167="Benzathine benzylpenicillin",0.74,IF('Data Entry'!AB1167="Cefapirin benzathine",0.41,IF('Data Entry'!AB1167="Cefalexin benzathine",0.36,IF('Data Entry'!AB1167="Cloxacillin benzathine",0.43,IF('Data Entry'!AB1167="Oxacillin benzathine",0.69,IF('Data Entry'!AB1167="","","No aplica")))))))</f>
        <v/>
      </c>
      <c r="F1164" s="65" t="str">
        <f>IF('Data Entry'!AG1167="Benethamine benzylpenicillin",0.65,IF('Data Entry'!AG1167="Benzathine benzylpenicillin",0.74,IF('Data Entry'!AG1167="Cefapirin benzathine",0.41,IF('Data Entry'!AG1167="Cefalexin benzathine",0.36,IF('Data Entry'!AG1167="Cloxacillin benzathine",0.43,IF('Data Entry'!AG1167="Oxacillin benzathine",0.69,IF('Data Entry'!AG1167="","","No aplica")))))))</f>
        <v/>
      </c>
      <c r="G1164" s="65" t="str">
        <f>IF('Data Entry'!AJ1167="Benethamine benzylpenicillin",0.65,IF('Data Entry'!AJ1167="Benzathine benzylpenicillin",0.74,IF('Data Entry'!AJ1167="Cefapirin benzathine",0.41,IF('Data Entry'!AJ1167="Cefalexin benzathine",0.36,IF('Data Entry'!AJ1167="Cloxacillin benzathine",0.43,IF('Data Entry'!AJ1167="Oxacillin benzathine",0.69,IF('Data Entry'!AJ1167="","","No aplica")))))))</f>
        <v/>
      </c>
      <c r="H1164" s="65" t="str">
        <f>IF('Data Entry'!AM1167="Benethamine benzylpenicillin",0.65,IF('Data Entry'!AM1167="Benzathine benzylpenicillin",0.74,IF('Data Entry'!AM1167="Cefapirin benzathine",0.41,IF('Data Entry'!AM1167="Cefalexin benzathine",0.36,IF('Data Entry'!AM1167="Cloxacillin benzathine",0.43,IF('Data Entry'!AM1167="Oxacillin benzathine",0.69,IF('Data Entry'!AM1167="","","No aplica")))))))</f>
        <v/>
      </c>
    </row>
    <row r="1165" spans="5:8">
      <c r="E1165" s="65" t="str">
        <f>IF('Data Entry'!AB1168="Benethamine benzylpenicillin",0.65,IF('Data Entry'!AB1168="Benzathine benzylpenicillin",0.74,IF('Data Entry'!AB1168="Cefapirin benzathine",0.41,IF('Data Entry'!AB1168="Cefalexin benzathine",0.36,IF('Data Entry'!AB1168="Cloxacillin benzathine",0.43,IF('Data Entry'!AB1168="Oxacillin benzathine",0.69,IF('Data Entry'!AB1168="","","No aplica")))))))</f>
        <v/>
      </c>
      <c r="F1165" s="65" t="str">
        <f>IF('Data Entry'!AG1168="Benethamine benzylpenicillin",0.65,IF('Data Entry'!AG1168="Benzathine benzylpenicillin",0.74,IF('Data Entry'!AG1168="Cefapirin benzathine",0.41,IF('Data Entry'!AG1168="Cefalexin benzathine",0.36,IF('Data Entry'!AG1168="Cloxacillin benzathine",0.43,IF('Data Entry'!AG1168="Oxacillin benzathine",0.69,IF('Data Entry'!AG1168="","","No aplica")))))))</f>
        <v/>
      </c>
      <c r="G1165" s="65" t="str">
        <f>IF('Data Entry'!AJ1168="Benethamine benzylpenicillin",0.65,IF('Data Entry'!AJ1168="Benzathine benzylpenicillin",0.74,IF('Data Entry'!AJ1168="Cefapirin benzathine",0.41,IF('Data Entry'!AJ1168="Cefalexin benzathine",0.36,IF('Data Entry'!AJ1168="Cloxacillin benzathine",0.43,IF('Data Entry'!AJ1168="Oxacillin benzathine",0.69,IF('Data Entry'!AJ1168="","","No aplica")))))))</f>
        <v/>
      </c>
      <c r="H1165" s="65" t="str">
        <f>IF('Data Entry'!AM1168="Benethamine benzylpenicillin",0.65,IF('Data Entry'!AM1168="Benzathine benzylpenicillin",0.74,IF('Data Entry'!AM1168="Cefapirin benzathine",0.41,IF('Data Entry'!AM1168="Cefalexin benzathine",0.36,IF('Data Entry'!AM1168="Cloxacillin benzathine",0.43,IF('Data Entry'!AM1168="Oxacillin benzathine",0.69,IF('Data Entry'!AM1168="","","No aplica")))))))</f>
        <v/>
      </c>
    </row>
    <row r="1166" spans="5:8">
      <c r="E1166" s="65" t="str">
        <f>IF('Data Entry'!AB1169="Benethamine benzylpenicillin",0.65,IF('Data Entry'!AB1169="Benzathine benzylpenicillin",0.74,IF('Data Entry'!AB1169="Cefapirin benzathine",0.41,IF('Data Entry'!AB1169="Cefalexin benzathine",0.36,IF('Data Entry'!AB1169="Cloxacillin benzathine",0.43,IF('Data Entry'!AB1169="Oxacillin benzathine",0.69,IF('Data Entry'!AB1169="","","No aplica")))))))</f>
        <v/>
      </c>
      <c r="F1166" s="65" t="str">
        <f>IF('Data Entry'!AG1169="Benethamine benzylpenicillin",0.65,IF('Data Entry'!AG1169="Benzathine benzylpenicillin",0.74,IF('Data Entry'!AG1169="Cefapirin benzathine",0.41,IF('Data Entry'!AG1169="Cefalexin benzathine",0.36,IF('Data Entry'!AG1169="Cloxacillin benzathine",0.43,IF('Data Entry'!AG1169="Oxacillin benzathine",0.69,IF('Data Entry'!AG1169="","","No aplica")))))))</f>
        <v/>
      </c>
      <c r="G1166" s="65" t="str">
        <f>IF('Data Entry'!AJ1169="Benethamine benzylpenicillin",0.65,IF('Data Entry'!AJ1169="Benzathine benzylpenicillin",0.74,IF('Data Entry'!AJ1169="Cefapirin benzathine",0.41,IF('Data Entry'!AJ1169="Cefalexin benzathine",0.36,IF('Data Entry'!AJ1169="Cloxacillin benzathine",0.43,IF('Data Entry'!AJ1169="Oxacillin benzathine",0.69,IF('Data Entry'!AJ1169="","","No aplica")))))))</f>
        <v/>
      </c>
      <c r="H1166" s="65" t="str">
        <f>IF('Data Entry'!AM1169="Benethamine benzylpenicillin",0.65,IF('Data Entry'!AM1169="Benzathine benzylpenicillin",0.74,IF('Data Entry'!AM1169="Cefapirin benzathine",0.41,IF('Data Entry'!AM1169="Cefalexin benzathine",0.36,IF('Data Entry'!AM1169="Cloxacillin benzathine",0.43,IF('Data Entry'!AM1169="Oxacillin benzathine",0.69,IF('Data Entry'!AM1169="","","No aplica")))))))</f>
        <v/>
      </c>
    </row>
    <row r="1167" spans="5:8">
      <c r="E1167" s="65" t="str">
        <f>IF('Data Entry'!AB1170="Benethamine benzylpenicillin",0.65,IF('Data Entry'!AB1170="Benzathine benzylpenicillin",0.74,IF('Data Entry'!AB1170="Cefapirin benzathine",0.41,IF('Data Entry'!AB1170="Cefalexin benzathine",0.36,IF('Data Entry'!AB1170="Cloxacillin benzathine",0.43,IF('Data Entry'!AB1170="Oxacillin benzathine",0.69,IF('Data Entry'!AB1170="","","No aplica")))))))</f>
        <v/>
      </c>
      <c r="F1167" s="65" t="str">
        <f>IF('Data Entry'!AG1170="Benethamine benzylpenicillin",0.65,IF('Data Entry'!AG1170="Benzathine benzylpenicillin",0.74,IF('Data Entry'!AG1170="Cefapirin benzathine",0.41,IF('Data Entry'!AG1170="Cefalexin benzathine",0.36,IF('Data Entry'!AG1170="Cloxacillin benzathine",0.43,IF('Data Entry'!AG1170="Oxacillin benzathine",0.69,IF('Data Entry'!AG1170="","","No aplica")))))))</f>
        <v/>
      </c>
      <c r="G1167" s="65" t="str">
        <f>IF('Data Entry'!AJ1170="Benethamine benzylpenicillin",0.65,IF('Data Entry'!AJ1170="Benzathine benzylpenicillin",0.74,IF('Data Entry'!AJ1170="Cefapirin benzathine",0.41,IF('Data Entry'!AJ1170="Cefalexin benzathine",0.36,IF('Data Entry'!AJ1170="Cloxacillin benzathine",0.43,IF('Data Entry'!AJ1170="Oxacillin benzathine",0.69,IF('Data Entry'!AJ1170="","","No aplica")))))))</f>
        <v/>
      </c>
      <c r="H1167" s="65" t="str">
        <f>IF('Data Entry'!AM1170="Benethamine benzylpenicillin",0.65,IF('Data Entry'!AM1170="Benzathine benzylpenicillin",0.74,IF('Data Entry'!AM1170="Cefapirin benzathine",0.41,IF('Data Entry'!AM1170="Cefalexin benzathine",0.36,IF('Data Entry'!AM1170="Cloxacillin benzathine",0.43,IF('Data Entry'!AM1170="Oxacillin benzathine",0.69,IF('Data Entry'!AM1170="","","No aplica")))))))</f>
        <v/>
      </c>
    </row>
    <row r="1168" spans="5:8">
      <c r="E1168" s="65" t="str">
        <f>IF('Data Entry'!AB1171="Benethamine benzylpenicillin",0.65,IF('Data Entry'!AB1171="Benzathine benzylpenicillin",0.74,IF('Data Entry'!AB1171="Cefapirin benzathine",0.41,IF('Data Entry'!AB1171="Cefalexin benzathine",0.36,IF('Data Entry'!AB1171="Cloxacillin benzathine",0.43,IF('Data Entry'!AB1171="Oxacillin benzathine",0.69,IF('Data Entry'!AB1171="","","No aplica")))))))</f>
        <v/>
      </c>
      <c r="F1168" s="65" t="str">
        <f>IF('Data Entry'!AG1171="Benethamine benzylpenicillin",0.65,IF('Data Entry'!AG1171="Benzathine benzylpenicillin",0.74,IF('Data Entry'!AG1171="Cefapirin benzathine",0.41,IF('Data Entry'!AG1171="Cefalexin benzathine",0.36,IF('Data Entry'!AG1171="Cloxacillin benzathine",0.43,IF('Data Entry'!AG1171="Oxacillin benzathine",0.69,IF('Data Entry'!AG1171="","","No aplica")))))))</f>
        <v/>
      </c>
      <c r="G1168" s="65" t="str">
        <f>IF('Data Entry'!AJ1171="Benethamine benzylpenicillin",0.65,IF('Data Entry'!AJ1171="Benzathine benzylpenicillin",0.74,IF('Data Entry'!AJ1171="Cefapirin benzathine",0.41,IF('Data Entry'!AJ1171="Cefalexin benzathine",0.36,IF('Data Entry'!AJ1171="Cloxacillin benzathine",0.43,IF('Data Entry'!AJ1171="Oxacillin benzathine",0.69,IF('Data Entry'!AJ1171="","","No aplica")))))))</f>
        <v/>
      </c>
      <c r="H1168" s="65" t="str">
        <f>IF('Data Entry'!AM1171="Benethamine benzylpenicillin",0.65,IF('Data Entry'!AM1171="Benzathine benzylpenicillin",0.74,IF('Data Entry'!AM1171="Cefapirin benzathine",0.41,IF('Data Entry'!AM1171="Cefalexin benzathine",0.36,IF('Data Entry'!AM1171="Cloxacillin benzathine",0.43,IF('Data Entry'!AM1171="Oxacillin benzathine",0.69,IF('Data Entry'!AM1171="","","No aplica")))))))</f>
        <v/>
      </c>
    </row>
    <row r="1169" spans="5:8">
      <c r="E1169" s="65" t="str">
        <f>IF('Data Entry'!AB1172="Benethamine benzylpenicillin",0.65,IF('Data Entry'!AB1172="Benzathine benzylpenicillin",0.74,IF('Data Entry'!AB1172="Cefapirin benzathine",0.41,IF('Data Entry'!AB1172="Cefalexin benzathine",0.36,IF('Data Entry'!AB1172="Cloxacillin benzathine",0.43,IF('Data Entry'!AB1172="Oxacillin benzathine",0.69,IF('Data Entry'!AB1172="","","No aplica")))))))</f>
        <v/>
      </c>
      <c r="F1169" s="65" t="str">
        <f>IF('Data Entry'!AG1172="Benethamine benzylpenicillin",0.65,IF('Data Entry'!AG1172="Benzathine benzylpenicillin",0.74,IF('Data Entry'!AG1172="Cefapirin benzathine",0.41,IF('Data Entry'!AG1172="Cefalexin benzathine",0.36,IF('Data Entry'!AG1172="Cloxacillin benzathine",0.43,IF('Data Entry'!AG1172="Oxacillin benzathine",0.69,IF('Data Entry'!AG1172="","","No aplica")))))))</f>
        <v/>
      </c>
      <c r="G1169" s="65" t="str">
        <f>IF('Data Entry'!AJ1172="Benethamine benzylpenicillin",0.65,IF('Data Entry'!AJ1172="Benzathine benzylpenicillin",0.74,IF('Data Entry'!AJ1172="Cefapirin benzathine",0.41,IF('Data Entry'!AJ1172="Cefalexin benzathine",0.36,IF('Data Entry'!AJ1172="Cloxacillin benzathine",0.43,IF('Data Entry'!AJ1172="Oxacillin benzathine",0.69,IF('Data Entry'!AJ1172="","","No aplica")))))))</f>
        <v/>
      </c>
      <c r="H1169" s="65" t="str">
        <f>IF('Data Entry'!AM1172="Benethamine benzylpenicillin",0.65,IF('Data Entry'!AM1172="Benzathine benzylpenicillin",0.74,IF('Data Entry'!AM1172="Cefapirin benzathine",0.41,IF('Data Entry'!AM1172="Cefalexin benzathine",0.36,IF('Data Entry'!AM1172="Cloxacillin benzathine",0.43,IF('Data Entry'!AM1172="Oxacillin benzathine",0.69,IF('Data Entry'!AM1172="","","No aplica")))))))</f>
        <v/>
      </c>
    </row>
    <row r="1170" spans="5:8">
      <c r="E1170" s="65" t="str">
        <f>IF('Data Entry'!AB1173="Benethamine benzylpenicillin",0.65,IF('Data Entry'!AB1173="Benzathine benzylpenicillin",0.74,IF('Data Entry'!AB1173="Cefapirin benzathine",0.41,IF('Data Entry'!AB1173="Cefalexin benzathine",0.36,IF('Data Entry'!AB1173="Cloxacillin benzathine",0.43,IF('Data Entry'!AB1173="Oxacillin benzathine",0.69,IF('Data Entry'!AB1173="","","No aplica")))))))</f>
        <v/>
      </c>
      <c r="F1170" s="65" t="str">
        <f>IF('Data Entry'!AG1173="Benethamine benzylpenicillin",0.65,IF('Data Entry'!AG1173="Benzathine benzylpenicillin",0.74,IF('Data Entry'!AG1173="Cefapirin benzathine",0.41,IF('Data Entry'!AG1173="Cefalexin benzathine",0.36,IF('Data Entry'!AG1173="Cloxacillin benzathine",0.43,IF('Data Entry'!AG1173="Oxacillin benzathine",0.69,IF('Data Entry'!AG1173="","","No aplica")))))))</f>
        <v/>
      </c>
      <c r="G1170" s="65" t="str">
        <f>IF('Data Entry'!AJ1173="Benethamine benzylpenicillin",0.65,IF('Data Entry'!AJ1173="Benzathine benzylpenicillin",0.74,IF('Data Entry'!AJ1173="Cefapirin benzathine",0.41,IF('Data Entry'!AJ1173="Cefalexin benzathine",0.36,IF('Data Entry'!AJ1173="Cloxacillin benzathine",0.43,IF('Data Entry'!AJ1173="Oxacillin benzathine",0.69,IF('Data Entry'!AJ1173="","","No aplica")))))))</f>
        <v/>
      </c>
      <c r="H1170" s="65" t="str">
        <f>IF('Data Entry'!AM1173="Benethamine benzylpenicillin",0.65,IF('Data Entry'!AM1173="Benzathine benzylpenicillin",0.74,IF('Data Entry'!AM1173="Cefapirin benzathine",0.41,IF('Data Entry'!AM1173="Cefalexin benzathine",0.36,IF('Data Entry'!AM1173="Cloxacillin benzathine",0.43,IF('Data Entry'!AM1173="Oxacillin benzathine",0.69,IF('Data Entry'!AM1173="","","No aplica")))))))</f>
        <v/>
      </c>
    </row>
    <row r="1171" spans="5:8">
      <c r="E1171" s="65" t="str">
        <f>IF('Data Entry'!AB1174="Benethamine benzylpenicillin",0.65,IF('Data Entry'!AB1174="Benzathine benzylpenicillin",0.74,IF('Data Entry'!AB1174="Cefapirin benzathine",0.41,IF('Data Entry'!AB1174="Cefalexin benzathine",0.36,IF('Data Entry'!AB1174="Cloxacillin benzathine",0.43,IF('Data Entry'!AB1174="Oxacillin benzathine",0.69,IF('Data Entry'!AB1174="","","No aplica")))))))</f>
        <v/>
      </c>
      <c r="F1171" s="65" t="str">
        <f>IF('Data Entry'!AG1174="Benethamine benzylpenicillin",0.65,IF('Data Entry'!AG1174="Benzathine benzylpenicillin",0.74,IF('Data Entry'!AG1174="Cefapirin benzathine",0.41,IF('Data Entry'!AG1174="Cefalexin benzathine",0.36,IF('Data Entry'!AG1174="Cloxacillin benzathine",0.43,IF('Data Entry'!AG1174="Oxacillin benzathine",0.69,IF('Data Entry'!AG1174="","","No aplica")))))))</f>
        <v/>
      </c>
      <c r="G1171" s="65" t="str">
        <f>IF('Data Entry'!AJ1174="Benethamine benzylpenicillin",0.65,IF('Data Entry'!AJ1174="Benzathine benzylpenicillin",0.74,IF('Data Entry'!AJ1174="Cefapirin benzathine",0.41,IF('Data Entry'!AJ1174="Cefalexin benzathine",0.36,IF('Data Entry'!AJ1174="Cloxacillin benzathine",0.43,IF('Data Entry'!AJ1174="Oxacillin benzathine",0.69,IF('Data Entry'!AJ1174="","","No aplica")))))))</f>
        <v/>
      </c>
      <c r="H1171" s="65" t="str">
        <f>IF('Data Entry'!AM1174="Benethamine benzylpenicillin",0.65,IF('Data Entry'!AM1174="Benzathine benzylpenicillin",0.74,IF('Data Entry'!AM1174="Cefapirin benzathine",0.41,IF('Data Entry'!AM1174="Cefalexin benzathine",0.36,IF('Data Entry'!AM1174="Cloxacillin benzathine",0.43,IF('Data Entry'!AM1174="Oxacillin benzathine",0.69,IF('Data Entry'!AM1174="","","No aplica")))))))</f>
        <v/>
      </c>
    </row>
    <row r="1172" spans="5:8">
      <c r="E1172" s="65" t="str">
        <f>IF('Data Entry'!AB1175="Benethamine benzylpenicillin",0.65,IF('Data Entry'!AB1175="Benzathine benzylpenicillin",0.74,IF('Data Entry'!AB1175="Cefapirin benzathine",0.41,IF('Data Entry'!AB1175="Cefalexin benzathine",0.36,IF('Data Entry'!AB1175="Cloxacillin benzathine",0.43,IF('Data Entry'!AB1175="Oxacillin benzathine",0.69,IF('Data Entry'!AB1175="","","No aplica")))))))</f>
        <v/>
      </c>
      <c r="F1172" s="65" t="str">
        <f>IF('Data Entry'!AG1175="Benethamine benzylpenicillin",0.65,IF('Data Entry'!AG1175="Benzathine benzylpenicillin",0.74,IF('Data Entry'!AG1175="Cefapirin benzathine",0.41,IF('Data Entry'!AG1175="Cefalexin benzathine",0.36,IF('Data Entry'!AG1175="Cloxacillin benzathine",0.43,IF('Data Entry'!AG1175="Oxacillin benzathine",0.69,IF('Data Entry'!AG1175="","","No aplica")))))))</f>
        <v/>
      </c>
      <c r="G1172" s="65" t="str">
        <f>IF('Data Entry'!AJ1175="Benethamine benzylpenicillin",0.65,IF('Data Entry'!AJ1175="Benzathine benzylpenicillin",0.74,IF('Data Entry'!AJ1175="Cefapirin benzathine",0.41,IF('Data Entry'!AJ1175="Cefalexin benzathine",0.36,IF('Data Entry'!AJ1175="Cloxacillin benzathine",0.43,IF('Data Entry'!AJ1175="Oxacillin benzathine",0.69,IF('Data Entry'!AJ1175="","","No aplica")))))))</f>
        <v/>
      </c>
      <c r="H1172" s="65" t="str">
        <f>IF('Data Entry'!AM1175="Benethamine benzylpenicillin",0.65,IF('Data Entry'!AM1175="Benzathine benzylpenicillin",0.74,IF('Data Entry'!AM1175="Cefapirin benzathine",0.41,IF('Data Entry'!AM1175="Cefalexin benzathine",0.36,IF('Data Entry'!AM1175="Cloxacillin benzathine",0.43,IF('Data Entry'!AM1175="Oxacillin benzathine",0.69,IF('Data Entry'!AM1175="","","No aplica")))))))</f>
        <v/>
      </c>
    </row>
    <row r="1173" spans="5:8">
      <c r="E1173" s="65" t="str">
        <f>IF('Data Entry'!AB1176="Benethamine benzylpenicillin",0.65,IF('Data Entry'!AB1176="Benzathine benzylpenicillin",0.74,IF('Data Entry'!AB1176="Cefapirin benzathine",0.41,IF('Data Entry'!AB1176="Cefalexin benzathine",0.36,IF('Data Entry'!AB1176="Cloxacillin benzathine",0.43,IF('Data Entry'!AB1176="Oxacillin benzathine",0.69,IF('Data Entry'!AB1176="","","No aplica")))))))</f>
        <v/>
      </c>
      <c r="F1173" s="65" t="str">
        <f>IF('Data Entry'!AG1176="Benethamine benzylpenicillin",0.65,IF('Data Entry'!AG1176="Benzathine benzylpenicillin",0.74,IF('Data Entry'!AG1176="Cefapirin benzathine",0.41,IF('Data Entry'!AG1176="Cefalexin benzathine",0.36,IF('Data Entry'!AG1176="Cloxacillin benzathine",0.43,IF('Data Entry'!AG1176="Oxacillin benzathine",0.69,IF('Data Entry'!AG1176="","","No aplica")))))))</f>
        <v/>
      </c>
      <c r="G1173" s="65" t="str">
        <f>IF('Data Entry'!AJ1176="Benethamine benzylpenicillin",0.65,IF('Data Entry'!AJ1176="Benzathine benzylpenicillin",0.74,IF('Data Entry'!AJ1176="Cefapirin benzathine",0.41,IF('Data Entry'!AJ1176="Cefalexin benzathine",0.36,IF('Data Entry'!AJ1176="Cloxacillin benzathine",0.43,IF('Data Entry'!AJ1176="Oxacillin benzathine",0.69,IF('Data Entry'!AJ1176="","","No aplica")))))))</f>
        <v/>
      </c>
      <c r="H1173" s="65" t="str">
        <f>IF('Data Entry'!AM1176="Benethamine benzylpenicillin",0.65,IF('Data Entry'!AM1176="Benzathine benzylpenicillin",0.74,IF('Data Entry'!AM1176="Cefapirin benzathine",0.41,IF('Data Entry'!AM1176="Cefalexin benzathine",0.36,IF('Data Entry'!AM1176="Cloxacillin benzathine",0.43,IF('Data Entry'!AM1176="Oxacillin benzathine",0.69,IF('Data Entry'!AM1176="","","No aplica")))))))</f>
        <v/>
      </c>
    </row>
    <row r="1174" spans="5:8">
      <c r="E1174" s="65" t="str">
        <f>IF('Data Entry'!AB1177="Benethamine benzylpenicillin",0.65,IF('Data Entry'!AB1177="Benzathine benzylpenicillin",0.74,IF('Data Entry'!AB1177="Cefapirin benzathine",0.41,IF('Data Entry'!AB1177="Cefalexin benzathine",0.36,IF('Data Entry'!AB1177="Cloxacillin benzathine",0.43,IF('Data Entry'!AB1177="Oxacillin benzathine",0.69,IF('Data Entry'!AB1177="","","No aplica")))))))</f>
        <v/>
      </c>
      <c r="F1174" s="65" t="str">
        <f>IF('Data Entry'!AG1177="Benethamine benzylpenicillin",0.65,IF('Data Entry'!AG1177="Benzathine benzylpenicillin",0.74,IF('Data Entry'!AG1177="Cefapirin benzathine",0.41,IF('Data Entry'!AG1177="Cefalexin benzathine",0.36,IF('Data Entry'!AG1177="Cloxacillin benzathine",0.43,IF('Data Entry'!AG1177="Oxacillin benzathine",0.69,IF('Data Entry'!AG1177="","","No aplica")))))))</f>
        <v/>
      </c>
      <c r="G1174" s="65" t="str">
        <f>IF('Data Entry'!AJ1177="Benethamine benzylpenicillin",0.65,IF('Data Entry'!AJ1177="Benzathine benzylpenicillin",0.74,IF('Data Entry'!AJ1177="Cefapirin benzathine",0.41,IF('Data Entry'!AJ1177="Cefalexin benzathine",0.36,IF('Data Entry'!AJ1177="Cloxacillin benzathine",0.43,IF('Data Entry'!AJ1177="Oxacillin benzathine",0.69,IF('Data Entry'!AJ1177="","","No aplica")))))))</f>
        <v/>
      </c>
      <c r="H1174" s="65" t="str">
        <f>IF('Data Entry'!AM1177="Benethamine benzylpenicillin",0.65,IF('Data Entry'!AM1177="Benzathine benzylpenicillin",0.74,IF('Data Entry'!AM1177="Cefapirin benzathine",0.41,IF('Data Entry'!AM1177="Cefalexin benzathine",0.36,IF('Data Entry'!AM1177="Cloxacillin benzathine",0.43,IF('Data Entry'!AM1177="Oxacillin benzathine",0.69,IF('Data Entry'!AM1177="","","No aplica")))))))</f>
        <v/>
      </c>
    </row>
    <row r="1175" spans="5:8">
      <c r="E1175" s="65" t="str">
        <f>IF('Data Entry'!AB1178="Benethamine benzylpenicillin",0.65,IF('Data Entry'!AB1178="Benzathine benzylpenicillin",0.74,IF('Data Entry'!AB1178="Cefapirin benzathine",0.41,IF('Data Entry'!AB1178="Cefalexin benzathine",0.36,IF('Data Entry'!AB1178="Cloxacillin benzathine",0.43,IF('Data Entry'!AB1178="Oxacillin benzathine",0.69,IF('Data Entry'!AB1178="","","No aplica")))))))</f>
        <v/>
      </c>
      <c r="F1175" s="65" t="str">
        <f>IF('Data Entry'!AG1178="Benethamine benzylpenicillin",0.65,IF('Data Entry'!AG1178="Benzathine benzylpenicillin",0.74,IF('Data Entry'!AG1178="Cefapirin benzathine",0.41,IF('Data Entry'!AG1178="Cefalexin benzathine",0.36,IF('Data Entry'!AG1178="Cloxacillin benzathine",0.43,IF('Data Entry'!AG1178="Oxacillin benzathine",0.69,IF('Data Entry'!AG1178="","","No aplica")))))))</f>
        <v/>
      </c>
      <c r="G1175" s="65" t="str">
        <f>IF('Data Entry'!AJ1178="Benethamine benzylpenicillin",0.65,IF('Data Entry'!AJ1178="Benzathine benzylpenicillin",0.74,IF('Data Entry'!AJ1178="Cefapirin benzathine",0.41,IF('Data Entry'!AJ1178="Cefalexin benzathine",0.36,IF('Data Entry'!AJ1178="Cloxacillin benzathine",0.43,IF('Data Entry'!AJ1178="Oxacillin benzathine",0.69,IF('Data Entry'!AJ1178="","","No aplica")))))))</f>
        <v/>
      </c>
      <c r="H1175" s="65" t="str">
        <f>IF('Data Entry'!AM1178="Benethamine benzylpenicillin",0.65,IF('Data Entry'!AM1178="Benzathine benzylpenicillin",0.74,IF('Data Entry'!AM1178="Cefapirin benzathine",0.41,IF('Data Entry'!AM1178="Cefalexin benzathine",0.36,IF('Data Entry'!AM1178="Cloxacillin benzathine",0.43,IF('Data Entry'!AM1178="Oxacillin benzathine",0.69,IF('Data Entry'!AM1178="","","No aplica")))))))</f>
        <v/>
      </c>
    </row>
    <row r="1176" spans="5:8">
      <c r="E1176" s="65" t="str">
        <f>IF('Data Entry'!AB1179="Benethamine benzylpenicillin",0.65,IF('Data Entry'!AB1179="Benzathine benzylpenicillin",0.74,IF('Data Entry'!AB1179="Cefapirin benzathine",0.41,IF('Data Entry'!AB1179="Cefalexin benzathine",0.36,IF('Data Entry'!AB1179="Cloxacillin benzathine",0.43,IF('Data Entry'!AB1179="Oxacillin benzathine",0.69,IF('Data Entry'!AB1179="","","No aplica")))))))</f>
        <v/>
      </c>
      <c r="F1176" s="65" t="str">
        <f>IF('Data Entry'!AG1179="Benethamine benzylpenicillin",0.65,IF('Data Entry'!AG1179="Benzathine benzylpenicillin",0.74,IF('Data Entry'!AG1179="Cefapirin benzathine",0.41,IF('Data Entry'!AG1179="Cefalexin benzathine",0.36,IF('Data Entry'!AG1179="Cloxacillin benzathine",0.43,IF('Data Entry'!AG1179="Oxacillin benzathine",0.69,IF('Data Entry'!AG1179="","","No aplica")))))))</f>
        <v/>
      </c>
      <c r="G1176" s="65" t="str">
        <f>IF('Data Entry'!AJ1179="Benethamine benzylpenicillin",0.65,IF('Data Entry'!AJ1179="Benzathine benzylpenicillin",0.74,IF('Data Entry'!AJ1179="Cefapirin benzathine",0.41,IF('Data Entry'!AJ1179="Cefalexin benzathine",0.36,IF('Data Entry'!AJ1179="Cloxacillin benzathine",0.43,IF('Data Entry'!AJ1179="Oxacillin benzathine",0.69,IF('Data Entry'!AJ1179="","","No aplica")))))))</f>
        <v/>
      </c>
      <c r="H1176" s="65" t="str">
        <f>IF('Data Entry'!AM1179="Benethamine benzylpenicillin",0.65,IF('Data Entry'!AM1179="Benzathine benzylpenicillin",0.74,IF('Data Entry'!AM1179="Cefapirin benzathine",0.41,IF('Data Entry'!AM1179="Cefalexin benzathine",0.36,IF('Data Entry'!AM1179="Cloxacillin benzathine",0.43,IF('Data Entry'!AM1179="Oxacillin benzathine",0.69,IF('Data Entry'!AM1179="","","No aplica")))))))</f>
        <v/>
      </c>
    </row>
    <row r="1177" spans="5:8">
      <c r="E1177" s="65" t="str">
        <f>IF('Data Entry'!AB1180="Benethamine benzylpenicillin",0.65,IF('Data Entry'!AB1180="Benzathine benzylpenicillin",0.74,IF('Data Entry'!AB1180="Cefapirin benzathine",0.41,IF('Data Entry'!AB1180="Cefalexin benzathine",0.36,IF('Data Entry'!AB1180="Cloxacillin benzathine",0.43,IF('Data Entry'!AB1180="Oxacillin benzathine",0.69,IF('Data Entry'!AB1180="","","No aplica")))))))</f>
        <v/>
      </c>
      <c r="F1177" s="65" t="str">
        <f>IF('Data Entry'!AG1180="Benethamine benzylpenicillin",0.65,IF('Data Entry'!AG1180="Benzathine benzylpenicillin",0.74,IF('Data Entry'!AG1180="Cefapirin benzathine",0.41,IF('Data Entry'!AG1180="Cefalexin benzathine",0.36,IF('Data Entry'!AG1180="Cloxacillin benzathine",0.43,IF('Data Entry'!AG1180="Oxacillin benzathine",0.69,IF('Data Entry'!AG1180="","","No aplica")))))))</f>
        <v/>
      </c>
      <c r="G1177" s="65" t="str">
        <f>IF('Data Entry'!AJ1180="Benethamine benzylpenicillin",0.65,IF('Data Entry'!AJ1180="Benzathine benzylpenicillin",0.74,IF('Data Entry'!AJ1180="Cefapirin benzathine",0.41,IF('Data Entry'!AJ1180="Cefalexin benzathine",0.36,IF('Data Entry'!AJ1180="Cloxacillin benzathine",0.43,IF('Data Entry'!AJ1180="Oxacillin benzathine",0.69,IF('Data Entry'!AJ1180="","","No aplica")))))))</f>
        <v/>
      </c>
      <c r="H1177" s="65" t="str">
        <f>IF('Data Entry'!AM1180="Benethamine benzylpenicillin",0.65,IF('Data Entry'!AM1180="Benzathine benzylpenicillin",0.74,IF('Data Entry'!AM1180="Cefapirin benzathine",0.41,IF('Data Entry'!AM1180="Cefalexin benzathine",0.36,IF('Data Entry'!AM1180="Cloxacillin benzathine",0.43,IF('Data Entry'!AM1180="Oxacillin benzathine",0.69,IF('Data Entry'!AM1180="","","No aplica")))))))</f>
        <v/>
      </c>
    </row>
    <row r="1178" spans="5:8">
      <c r="E1178" s="65" t="str">
        <f>IF('Data Entry'!AB1181="Benethamine benzylpenicillin",0.65,IF('Data Entry'!AB1181="Benzathine benzylpenicillin",0.74,IF('Data Entry'!AB1181="Cefapirin benzathine",0.41,IF('Data Entry'!AB1181="Cefalexin benzathine",0.36,IF('Data Entry'!AB1181="Cloxacillin benzathine",0.43,IF('Data Entry'!AB1181="Oxacillin benzathine",0.69,IF('Data Entry'!AB1181="","","No aplica")))))))</f>
        <v/>
      </c>
      <c r="F1178" s="65" t="str">
        <f>IF('Data Entry'!AG1181="Benethamine benzylpenicillin",0.65,IF('Data Entry'!AG1181="Benzathine benzylpenicillin",0.74,IF('Data Entry'!AG1181="Cefapirin benzathine",0.41,IF('Data Entry'!AG1181="Cefalexin benzathine",0.36,IF('Data Entry'!AG1181="Cloxacillin benzathine",0.43,IF('Data Entry'!AG1181="Oxacillin benzathine",0.69,IF('Data Entry'!AG1181="","","No aplica")))))))</f>
        <v/>
      </c>
      <c r="G1178" s="65" t="str">
        <f>IF('Data Entry'!AJ1181="Benethamine benzylpenicillin",0.65,IF('Data Entry'!AJ1181="Benzathine benzylpenicillin",0.74,IF('Data Entry'!AJ1181="Cefapirin benzathine",0.41,IF('Data Entry'!AJ1181="Cefalexin benzathine",0.36,IF('Data Entry'!AJ1181="Cloxacillin benzathine",0.43,IF('Data Entry'!AJ1181="Oxacillin benzathine",0.69,IF('Data Entry'!AJ1181="","","No aplica")))))))</f>
        <v/>
      </c>
      <c r="H1178" s="65" t="str">
        <f>IF('Data Entry'!AM1181="Benethamine benzylpenicillin",0.65,IF('Data Entry'!AM1181="Benzathine benzylpenicillin",0.74,IF('Data Entry'!AM1181="Cefapirin benzathine",0.41,IF('Data Entry'!AM1181="Cefalexin benzathine",0.36,IF('Data Entry'!AM1181="Cloxacillin benzathine",0.43,IF('Data Entry'!AM1181="Oxacillin benzathine",0.69,IF('Data Entry'!AM1181="","","No aplica")))))))</f>
        <v/>
      </c>
    </row>
    <row r="1179" spans="5:8">
      <c r="E1179" s="65" t="str">
        <f>IF('Data Entry'!AB1182="Benethamine benzylpenicillin",0.65,IF('Data Entry'!AB1182="Benzathine benzylpenicillin",0.74,IF('Data Entry'!AB1182="Cefapirin benzathine",0.41,IF('Data Entry'!AB1182="Cefalexin benzathine",0.36,IF('Data Entry'!AB1182="Cloxacillin benzathine",0.43,IF('Data Entry'!AB1182="Oxacillin benzathine",0.69,IF('Data Entry'!AB1182="","","No aplica")))))))</f>
        <v/>
      </c>
      <c r="F1179" s="65" t="str">
        <f>IF('Data Entry'!AG1182="Benethamine benzylpenicillin",0.65,IF('Data Entry'!AG1182="Benzathine benzylpenicillin",0.74,IF('Data Entry'!AG1182="Cefapirin benzathine",0.41,IF('Data Entry'!AG1182="Cefalexin benzathine",0.36,IF('Data Entry'!AG1182="Cloxacillin benzathine",0.43,IF('Data Entry'!AG1182="Oxacillin benzathine",0.69,IF('Data Entry'!AG1182="","","No aplica")))))))</f>
        <v/>
      </c>
      <c r="G1179" s="65" t="str">
        <f>IF('Data Entry'!AJ1182="Benethamine benzylpenicillin",0.65,IF('Data Entry'!AJ1182="Benzathine benzylpenicillin",0.74,IF('Data Entry'!AJ1182="Cefapirin benzathine",0.41,IF('Data Entry'!AJ1182="Cefalexin benzathine",0.36,IF('Data Entry'!AJ1182="Cloxacillin benzathine",0.43,IF('Data Entry'!AJ1182="Oxacillin benzathine",0.69,IF('Data Entry'!AJ1182="","","No aplica")))))))</f>
        <v/>
      </c>
      <c r="H1179" s="65" t="str">
        <f>IF('Data Entry'!AM1182="Benethamine benzylpenicillin",0.65,IF('Data Entry'!AM1182="Benzathine benzylpenicillin",0.74,IF('Data Entry'!AM1182="Cefapirin benzathine",0.41,IF('Data Entry'!AM1182="Cefalexin benzathine",0.36,IF('Data Entry'!AM1182="Cloxacillin benzathine",0.43,IF('Data Entry'!AM1182="Oxacillin benzathine",0.69,IF('Data Entry'!AM1182="","","No aplica")))))))</f>
        <v/>
      </c>
    </row>
    <row r="1180" spans="5:8">
      <c r="E1180" s="65" t="str">
        <f>IF('Data Entry'!AB1183="Benethamine benzylpenicillin",0.65,IF('Data Entry'!AB1183="Benzathine benzylpenicillin",0.74,IF('Data Entry'!AB1183="Cefapirin benzathine",0.41,IF('Data Entry'!AB1183="Cefalexin benzathine",0.36,IF('Data Entry'!AB1183="Cloxacillin benzathine",0.43,IF('Data Entry'!AB1183="Oxacillin benzathine",0.69,IF('Data Entry'!AB1183="","","No aplica")))))))</f>
        <v/>
      </c>
      <c r="F1180" s="65" t="str">
        <f>IF('Data Entry'!AG1183="Benethamine benzylpenicillin",0.65,IF('Data Entry'!AG1183="Benzathine benzylpenicillin",0.74,IF('Data Entry'!AG1183="Cefapirin benzathine",0.41,IF('Data Entry'!AG1183="Cefalexin benzathine",0.36,IF('Data Entry'!AG1183="Cloxacillin benzathine",0.43,IF('Data Entry'!AG1183="Oxacillin benzathine",0.69,IF('Data Entry'!AG1183="","","No aplica")))))))</f>
        <v/>
      </c>
      <c r="G1180" s="65" t="str">
        <f>IF('Data Entry'!AJ1183="Benethamine benzylpenicillin",0.65,IF('Data Entry'!AJ1183="Benzathine benzylpenicillin",0.74,IF('Data Entry'!AJ1183="Cefapirin benzathine",0.41,IF('Data Entry'!AJ1183="Cefalexin benzathine",0.36,IF('Data Entry'!AJ1183="Cloxacillin benzathine",0.43,IF('Data Entry'!AJ1183="Oxacillin benzathine",0.69,IF('Data Entry'!AJ1183="","","No aplica")))))))</f>
        <v/>
      </c>
      <c r="H1180" s="65" t="str">
        <f>IF('Data Entry'!AM1183="Benethamine benzylpenicillin",0.65,IF('Data Entry'!AM1183="Benzathine benzylpenicillin",0.74,IF('Data Entry'!AM1183="Cefapirin benzathine",0.41,IF('Data Entry'!AM1183="Cefalexin benzathine",0.36,IF('Data Entry'!AM1183="Cloxacillin benzathine",0.43,IF('Data Entry'!AM1183="Oxacillin benzathine",0.69,IF('Data Entry'!AM1183="","","No aplica")))))))</f>
        <v/>
      </c>
    </row>
    <row r="1181" spans="5:8">
      <c r="E1181" s="65" t="str">
        <f>IF('Data Entry'!AB1184="Benethamine benzylpenicillin",0.65,IF('Data Entry'!AB1184="Benzathine benzylpenicillin",0.74,IF('Data Entry'!AB1184="Cefapirin benzathine",0.41,IF('Data Entry'!AB1184="Cefalexin benzathine",0.36,IF('Data Entry'!AB1184="Cloxacillin benzathine",0.43,IF('Data Entry'!AB1184="Oxacillin benzathine",0.69,IF('Data Entry'!AB1184="","","No aplica")))))))</f>
        <v/>
      </c>
      <c r="F1181" s="65" t="str">
        <f>IF('Data Entry'!AG1184="Benethamine benzylpenicillin",0.65,IF('Data Entry'!AG1184="Benzathine benzylpenicillin",0.74,IF('Data Entry'!AG1184="Cefapirin benzathine",0.41,IF('Data Entry'!AG1184="Cefalexin benzathine",0.36,IF('Data Entry'!AG1184="Cloxacillin benzathine",0.43,IF('Data Entry'!AG1184="Oxacillin benzathine",0.69,IF('Data Entry'!AG1184="","","No aplica")))))))</f>
        <v/>
      </c>
      <c r="G1181" s="65" t="str">
        <f>IF('Data Entry'!AJ1184="Benethamine benzylpenicillin",0.65,IF('Data Entry'!AJ1184="Benzathine benzylpenicillin",0.74,IF('Data Entry'!AJ1184="Cefapirin benzathine",0.41,IF('Data Entry'!AJ1184="Cefalexin benzathine",0.36,IF('Data Entry'!AJ1184="Cloxacillin benzathine",0.43,IF('Data Entry'!AJ1184="Oxacillin benzathine",0.69,IF('Data Entry'!AJ1184="","","No aplica")))))))</f>
        <v/>
      </c>
      <c r="H1181" s="65" t="str">
        <f>IF('Data Entry'!AM1184="Benethamine benzylpenicillin",0.65,IF('Data Entry'!AM1184="Benzathine benzylpenicillin",0.74,IF('Data Entry'!AM1184="Cefapirin benzathine",0.41,IF('Data Entry'!AM1184="Cefalexin benzathine",0.36,IF('Data Entry'!AM1184="Cloxacillin benzathine",0.43,IF('Data Entry'!AM1184="Oxacillin benzathine",0.69,IF('Data Entry'!AM1184="","","No aplica")))))))</f>
        <v/>
      </c>
    </row>
    <row r="1182" spans="5:8">
      <c r="E1182" s="65" t="str">
        <f>IF('Data Entry'!AB1185="Benethamine benzylpenicillin",0.65,IF('Data Entry'!AB1185="Benzathine benzylpenicillin",0.74,IF('Data Entry'!AB1185="Cefapirin benzathine",0.41,IF('Data Entry'!AB1185="Cefalexin benzathine",0.36,IF('Data Entry'!AB1185="Cloxacillin benzathine",0.43,IF('Data Entry'!AB1185="Oxacillin benzathine",0.69,IF('Data Entry'!AB1185="","","No aplica")))))))</f>
        <v/>
      </c>
      <c r="F1182" s="65" t="str">
        <f>IF('Data Entry'!AG1185="Benethamine benzylpenicillin",0.65,IF('Data Entry'!AG1185="Benzathine benzylpenicillin",0.74,IF('Data Entry'!AG1185="Cefapirin benzathine",0.41,IF('Data Entry'!AG1185="Cefalexin benzathine",0.36,IF('Data Entry'!AG1185="Cloxacillin benzathine",0.43,IF('Data Entry'!AG1185="Oxacillin benzathine",0.69,IF('Data Entry'!AG1185="","","No aplica")))))))</f>
        <v/>
      </c>
      <c r="G1182" s="65" t="str">
        <f>IF('Data Entry'!AJ1185="Benethamine benzylpenicillin",0.65,IF('Data Entry'!AJ1185="Benzathine benzylpenicillin",0.74,IF('Data Entry'!AJ1185="Cefapirin benzathine",0.41,IF('Data Entry'!AJ1185="Cefalexin benzathine",0.36,IF('Data Entry'!AJ1185="Cloxacillin benzathine",0.43,IF('Data Entry'!AJ1185="Oxacillin benzathine",0.69,IF('Data Entry'!AJ1185="","","No aplica")))))))</f>
        <v/>
      </c>
      <c r="H1182" s="65" t="str">
        <f>IF('Data Entry'!AM1185="Benethamine benzylpenicillin",0.65,IF('Data Entry'!AM1185="Benzathine benzylpenicillin",0.74,IF('Data Entry'!AM1185="Cefapirin benzathine",0.41,IF('Data Entry'!AM1185="Cefalexin benzathine",0.36,IF('Data Entry'!AM1185="Cloxacillin benzathine",0.43,IF('Data Entry'!AM1185="Oxacillin benzathine",0.69,IF('Data Entry'!AM1185="","","No aplica")))))))</f>
        <v/>
      </c>
    </row>
    <row r="1183" spans="5:8">
      <c r="E1183" s="65" t="str">
        <f>IF('Data Entry'!AB1186="Benethamine benzylpenicillin",0.65,IF('Data Entry'!AB1186="Benzathine benzylpenicillin",0.74,IF('Data Entry'!AB1186="Cefapirin benzathine",0.41,IF('Data Entry'!AB1186="Cefalexin benzathine",0.36,IF('Data Entry'!AB1186="Cloxacillin benzathine",0.43,IF('Data Entry'!AB1186="Oxacillin benzathine",0.69,IF('Data Entry'!AB1186="","","No aplica")))))))</f>
        <v/>
      </c>
      <c r="F1183" s="65" t="str">
        <f>IF('Data Entry'!AG1186="Benethamine benzylpenicillin",0.65,IF('Data Entry'!AG1186="Benzathine benzylpenicillin",0.74,IF('Data Entry'!AG1186="Cefapirin benzathine",0.41,IF('Data Entry'!AG1186="Cefalexin benzathine",0.36,IF('Data Entry'!AG1186="Cloxacillin benzathine",0.43,IF('Data Entry'!AG1186="Oxacillin benzathine",0.69,IF('Data Entry'!AG1186="","","No aplica")))))))</f>
        <v/>
      </c>
      <c r="G1183" s="65" t="str">
        <f>IF('Data Entry'!AJ1186="Benethamine benzylpenicillin",0.65,IF('Data Entry'!AJ1186="Benzathine benzylpenicillin",0.74,IF('Data Entry'!AJ1186="Cefapirin benzathine",0.41,IF('Data Entry'!AJ1186="Cefalexin benzathine",0.36,IF('Data Entry'!AJ1186="Cloxacillin benzathine",0.43,IF('Data Entry'!AJ1186="Oxacillin benzathine",0.69,IF('Data Entry'!AJ1186="","","No aplica")))))))</f>
        <v/>
      </c>
      <c r="H1183" s="65" t="str">
        <f>IF('Data Entry'!AM1186="Benethamine benzylpenicillin",0.65,IF('Data Entry'!AM1186="Benzathine benzylpenicillin",0.74,IF('Data Entry'!AM1186="Cefapirin benzathine",0.41,IF('Data Entry'!AM1186="Cefalexin benzathine",0.36,IF('Data Entry'!AM1186="Cloxacillin benzathine",0.43,IF('Data Entry'!AM1186="Oxacillin benzathine",0.69,IF('Data Entry'!AM1186="","","No aplica")))))))</f>
        <v/>
      </c>
    </row>
    <row r="1184" spans="5:8">
      <c r="E1184" s="65" t="str">
        <f>IF('Data Entry'!AB1187="Benethamine benzylpenicillin",0.65,IF('Data Entry'!AB1187="Benzathine benzylpenicillin",0.74,IF('Data Entry'!AB1187="Cefapirin benzathine",0.41,IF('Data Entry'!AB1187="Cefalexin benzathine",0.36,IF('Data Entry'!AB1187="Cloxacillin benzathine",0.43,IF('Data Entry'!AB1187="Oxacillin benzathine",0.69,IF('Data Entry'!AB1187="","","No aplica")))))))</f>
        <v/>
      </c>
      <c r="F1184" s="65" t="str">
        <f>IF('Data Entry'!AG1187="Benethamine benzylpenicillin",0.65,IF('Data Entry'!AG1187="Benzathine benzylpenicillin",0.74,IF('Data Entry'!AG1187="Cefapirin benzathine",0.41,IF('Data Entry'!AG1187="Cefalexin benzathine",0.36,IF('Data Entry'!AG1187="Cloxacillin benzathine",0.43,IF('Data Entry'!AG1187="Oxacillin benzathine",0.69,IF('Data Entry'!AG1187="","","No aplica")))))))</f>
        <v/>
      </c>
      <c r="G1184" s="65" t="str">
        <f>IF('Data Entry'!AJ1187="Benethamine benzylpenicillin",0.65,IF('Data Entry'!AJ1187="Benzathine benzylpenicillin",0.74,IF('Data Entry'!AJ1187="Cefapirin benzathine",0.41,IF('Data Entry'!AJ1187="Cefalexin benzathine",0.36,IF('Data Entry'!AJ1187="Cloxacillin benzathine",0.43,IF('Data Entry'!AJ1187="Oxacillin benzathine",0.69,IF('Data Entry'!AJ1187="","","No aplica")))))))</f>
        <v/>
      </c>
      <c r="H1184" s="65" t="str">
        <f>IF('Data Entry'!AM1187="Benethamine benzylpenicillin",0.65,IF('Data Entry'!AM1187="Benzathine benzylpenicillin",0.74,IF('Data Entry'!AM1187="Cefapirin benzathine",0.41,IF('Data Entry'!AM1187="Cefalexin benzathine",0.36,IF('Data Entry'!AM1187="Cloxacillin benzathine",0.43,IF('Data Entry'!AM1187="Oxacillin benzathine",0.69,IF('Data Entry'!AM1187="","","No aplica")))))))</f>
        <v/>
      </c>
    </row>
    <row r="1185" spans="5:8">
      <c r="E1185" s="65" t="str">
        <f>IF('Data Entry'!AB1188="Benethamine benzylpenicillin",0.65,IF('Data Entry'!AB1188="Benzathine benzylpenicillin",0.74,IF('Data Entry'!AB1188="Cefapirin benzathine",0.41,IF('Data Entry'!AB1188="Cefalexin benzathine",0.36,IF('Data Entry'!AB1188="Cloxacillin benzathine",0.43,IF('Data Entry'!AB1188="Oxacillin benzathine",0.69,IF('Data Entry'!AB1188="","","No aplica")))))))</f>
        <v/>
      </c>
      <c r="F1185" s="65" t="str">
        <f>IF('Data Entry'!AG1188="Benethamine benzylpenicillin",0.65,IF('Data Entry'!AG1188="Benzathine benzylpenicillin",0.74,IF('Data Entry'!AG1188="Cefapirin benzathine",0.41,IF('Data Entry'!AG1188="Cefalexin benzathine",0.36,IF('Data Entry'!AG1188="Cloxacillin benzathine",0.43,IF('Data Entry'!AG1188="Oxacillin benzathine",0.69,IF('Data Entry'!AG1188="","","No aplica")))))))</f>
        <v/>
      </c>
      <c r="G1185" s="65" t="str">
        <f>IF('Data Entry'!AJ1188="Benethamine benzylpenicillin",0.65,IF('Data Entry'!AJ1188="Benzathine benzylpenicillin",0.74,IF('Data Entry'!AJ1188="Cefapirin benzathine",0.41,IF('Data Entry'!AJ1188="Cefalexin benzathine",0.36,IF('Data Entry'!AJ1188="Cloxacillin benzathine",0.43,IF('Data Entry'!AJ1188="Oxacillin benzathine",0.69,IF('Data Entry'!AJ1188="","","No aplica")))))))</f>
        <v/>
      </c>
      <c r="H1185" s="65" t="str">
        <f>IF('Data Entry'!AM1188="Benethamine benzylpenicillin",0.65,IF('Data Entry'!AM1188="Benzathine benzylpenicillin",0.74,IF('Data Entry'!AM1188="Cefapirin benzathine",0.41,IF('Data Entry'!AM1188="Cefalexin benzathine",0.36,IF('Data Entry'!AM1188="Cloxacillin benzathine",0.43,IF('Data Entry'!AM1188="Oxacillin benzathine",0.69,IF('Data Entry'!AM1188="","","No aplica")))))))</f>
        <v/>
      </c>
    </row>
    <row r="1186" spans="5:8">
      <c r="E1186" s="65" t="str">
        <f>IF('Data Entry'!AB1189="Benethamine benzylpenicillin",0.65,IF('Data Entry'!AB1189="Benzathine benzylpenicillin",0.74,IF('Data Entry'!AB1189="Cefapirin benzathine",0.41,IF('Data Entry'!AB1189="Cefalexin benzathine",0.36,IF('Data Entry'!AB1189="Cloxacillin benzathine",0.43,IF('Data Entry'!AB1189="Oxacillin benzathine",0.69,IF('Data Entry'!AB1189="","","No aplica")))))))</f>
        <v/>
      </c>
      <c r="F1186" s="65" t="str">
        <f>IF('Data Entry'!AG1189="Benethamine benzylpenicillin",0.65,IF('Data Entry'!AG1189="Benzathine benzylpenicillin",0.74,IF('Data Entry'!AG1189="Cefapirin benzathine",0.41,IF('Data Entry'!AG1189="Cefalexin benzathine",0.36,IF('Data Entry'!AG1189="Cloxacillin benzathine",0.43,IF('Data Entry'!AG1189="Oxacillin benzathine",0.69,IF('Data Entry'!AG1189="","","No aplica")))))))</f>
        <v/>
      </c>
      <c r="G1186" s="65" t="str">
        <f>IF('Data Entry'!AJ1189="Benethamine benzylpenicillin",0.65,IF('Data Entry'!AJ1189="Benzathine benzylpenicillin",0.74,IF('Data Entry'!AJ1189="Cefapirin benzathine",0.41,IF('Data Entry'!AJ1189="Cefalexin benzathine",0.36,IF('Data Entry'!AJ1189="Cloxacillin benzathine",0.43,IF('Data Entry'!AJ1189="Oxacillin benzathine",0.69,IF('Data Entry'!AJ1189="","","No aplica")))))))</f>
        <v/>
      </c>
      <c r="H1186" s="65" t="str">
        <f>IF('Data Entry'!AM1189="Benethamine benzylpenicillin",0.65,IF('Data Entry'!AM1189="Benzathine benzylpenicillin",0.74,IF('Data Entry'!AM1189="Cefapirin benzathine",0.41,IF('Data Entry'!AM1189="Cefalexin benzathine",0.36,IF('Data Entry'!AM1189="Cloxacillin benzathine",0.43,IF('Data Entry'!AM1189="Oxacillin benzathine",0.69,IF('Data Entry'!AM1189="","","No aplica")))))))</f>
        <v/>
      </c>
    </row>
    <row r="1187" spans="5:8">
      <c r="E1187" s="65" t="str">
        <f>IF('Data Entry'!AB1190="Benethamine benzylpenicillin",0.65,IF('Data Entry'!AB1190="Benzathine benzylpenicillin",0.74,IF('Data Entry'!AB1190="Cefapirin benzathine",0.41,IF('Data Entry'!AB1190="Cefalexin benzathine",0.36,IF('Data Entry'!AB1190="Cloxacillin benzathine",0.43,IF('Data Entry'!AB1190="Oxacillin benzathine",0.69,IF('Data Entry'!AB1190="","","No aplica")))))))</f>
        <v/>
      </c>
      <c r="F1187" s="65" t="str">
        <f>IF('Data Entry'!AG1190="Benethamine benzylpenicillin",0.65,IF('Data Entry'!AG1190="Benzathine benzylpenicillin",0.74,IF('Data Entry'!AG1190="Cefapirin benzathine",0.41,IF('Data Entry'!AG1190="Cefalexin benzathine",0.36,IF('Data Entry'!AG1190="Cloxacillin benzathine",0.43,IF('Data Entry'!AG1190="Oxacillin benzathine",0.69,IF('Data Entry'!AG1190="","","No aplica")))))))</f>
        <v/>
      </c>
      <c r="G1187" s="65" t="str">
        <f>IF('Data Entry'!AJ1190="Benethamine benzylpenicillin",0.65,IF('Data Entry'!AJ1190="Benzathine benzylpenicillin",0.74,IF('Data Entry'!AJ1190="Cefapirin benzathine",0.41,IF('Data Entry'!AJ1190="Cefalexin benzathine",0.36,IF('Data Entry'!AJ1190="Cloxacillin benzathine",0.43,IF('Data Entry'!AJ1190="Oxacillin benzathine",0.69,IF('Data Entry'!AJ1190="","","No aplica")))))))</f>
        <v/>
      </c>
      <c r="H1187" s="65" t="str">
        <f>IF('Data Entry'!AM1190="Benethamine benzylpenicillin",0.65,IF('Data Entry'!AM1190="Benzathine benzylpenicillin",0.74,IF('Data Entry'!AM1190="Cefapirin benzathine",0.41,IF('Data Entry'!AM1190="Cefalexin benzathine",0.36,IF('Data Entry'!AM1190="Cloxacillin benzathine",0.43,IF('Data Entry'!AM1190="Oxacillin benzathine",0.69,IF('Data Entry'!AM1190="","","No aplica")))))))</f>
        <v/>
      </c>
    </row>
    <row r="1188" spans="5:8">
      <c r="E1188" s="65" t="str">
        <f>IF('Data Entry'!AB1191="Benethamine benzylpenicillin",0.65,IF('Data Entry'!AB1191="Benzathine benzylpenicillin",0.74,IF('Data Entry'!AB1191="Cefapirin benzathine",0.41,IF('Data Entry'!AB1191="Cefalexin benzathine",0.36,IF('Data Entry'!AB1191="Cloxacillin benzathine",0.43,IF('Data Entry'!AB1191="Oxacillin benzathine",0.69,IF('Data Entry'!AB1191="","","No aplica")))))))</f>
        <v/>
      </c>
      <c r="F1188" s="65" t="str">
        <f>IF('Data Entry'!AG1191="Benethamine benzylpenicillin",0.65,IF('Data Entry'!AG1191="Benzathine benzylpenicillin",0.74,IF('Data Entry'!AG1191="Cefapirin benzathine",0.41,IF('Data Entry'!AG1191="Cefalexin benzathine",0.36,IF('Data Entry'!AG1191="Cloxacillin benzathine",0.43,IF('Data Entry'!AG1191="Oxacillin benzathine",0.69,IF('Data Entry'!AG1191="","","No aplica")))))))</f>
        <v/>
      </c>
      <c r="G1188" s="65" t="str">
        <f>IF('Data Entry'!AJ1191="Benethamine benzylpenicillin",0.65,IF('Data Entry'!AJ1191="Benzathine benzylpenicillin",0.74,IF('Data Entry'!AJ1191="Cefapirin benzathine",0.41,IF('Data Entry'!AJ1191="Cefalexin benzathine",0.36,IF('Data Entry'!AJ1191="Cloxacillin benzathine",0.43,IF('Data Entry'!AJ1191="Oxacillin benzathine",0.69,IF('Data Entry'!AJ1191="","","No aplica")))))))</f>
        <v/>
      </c>
      <c r="H1188" s="65" t="str">
        <f>IF('Data Entry'!AM1191="Benethamine benzylpenicillin",0.65,IF('Data Entry'!AM1191="Benzathine benzylpenicillin",0.74,IF('Data Entry'!AM1191="Cefapirin benzathine",0.41,IF('Data Entry'!AM1191="Cefalexin benzathine",0.36,IF('Data Entry'!AM1191="Cloxacillin benzathine",0.43,IF('Data Entry'!AM1191="Oxacillin benzathine",0.69,IF('Data Entry'!AM1191="","","No aplica")))))))</f>
        <v/>
      </c>
    </row>
    <row r="1189" spans="5:8">
      <c r="E1189" s="65" t="str">
        <f>IF('Data Entry'!AB1192="Benethamine benzylpenicillin",0.65,IF('Data Entry'!AB1192="Benzathine benzylpenicillin",0.74,IF('Data Entry'!AB1192="Cefapirin benzathine",0.41,IF('Data Entry'!AB1192="Cefalexin benzathine",0.36,IF('Data Entry'!AB1192="Cloxacillin benzathine",0.43,IF('Data Entry'!AB1192="Oxacillin benzathine",0.69,IF('Data Entry'!AB1192="","","No aplica")))))))</f>
        <v/>
      </c>
      <c r="F1189" s="65" t="str">
        <f>IF('Data Entry'!AG1192="Benethamine benzylpenicillin",0.65,IF('Data Entry'!AG1192="Benzathine benzylpenicillin",0.74,IF('Data Entry'!AG1192="Cefapirin benzathine",0.41,IF('Data Entry'!AG1192="Cefalexin benzathine",0.36,IF('Data Entry'!AG1192="Cloxacillin benzathine",0.43,IF('Data Entry'!AG1192="Oxacillin benzathine",0.69,IF('Data Entry'!AG1192="","","No aplica")))))))</f>
        <v/>
      </c>
      <c r="G1189" s="65" t="str">
        <f>IF('Data Entry'!AJ1192="Benethamine benzylpenicillin",0.65,IF('Data Entry'!AJ1192="Benzathine benzylpenicillin",0.74,IF('Data Entry'!AJ1192="Cefapirin benzathine",0.41,IF('Data Entry'!AJ1192="Cefalexin benzathine",0.36,IF('Data Entry'!AJ1192="Cloxacillin benzathine",0.43,IF('Data Entry'!AJ1192="Oxacillin benzathine",0.69,IF('Data Entry'!AJ1192="","","No aplica")))))))</f>
        <v/>
      </c>
      <c r="H1189" s="65" t="str">
        <f>IF('Data Entry'!AM1192="Benethamine benzylpenicillin",0.65,IF('Data Entry'!AM1192="Benzathine benzylpenicillin",0.74,IF('Data Entry'!AM1192="Cefapirin benzathine",0.41,IF('Data Entry'!AM1192="Cefalexin benzathine",0.36,IF('Data Entry'!AM1192="Cloxacillin benzathine",0.43,IF('Data Entry'!AM1192="Oxacillin benzathine",0.69,IF('Data Entry'!AM1192="","","No aplica")))))))</f>
        <v/>
      </c>
    </row>
    <row r="1190" spans="5:8">
      <c r="E1190" s="65" t="str">
        <f>IF('Data Entry'!AB1193="Benethamine benzylpenicillin",0.65,IF('Data Entry'!AB1193="Benzathine benzylpenicillin",0.74,IF('Data Entry'!AB1193="Cefapirin benzathine",0.41,IF('Data Entry'!AB1193="Cefalexin benzathine",0.36,IF('Data Entry'!AB1193="Cloxacillin benzathine",0.43,IF('Data Entry'!AB1193="Oxacillin benzathine",0.69,IF('Data Entry'!AB1193="","","No aplica")))))))</f>
        <v/>
      </c>
      <c r="F1190" s="65" t="str">
        <f>IF('Data Entry'!AG1193="Benethamine benzylpenicillin",0.65,IF('Data Entry'!AG1193="Benzathine benzylpenicillin",0.74,IF('Data Entry'!AG1193="Cefapirin benzathine",0.41,IF('Data Entry'!AG1193="Cefalexin benzathine",0.36,IF('Data Entry'!AG1193="Cloxacillin benzathine",0.43,IF('Data Entry'!AG1193="Oxacillin benzathine",0.69,IF('Data Entry'!AG1193="","","No aplica")))))))</f>
        <v/>
      </c>
      <c r="G1190" s="65" t="str">
        <f>IF('Data Entry'!AJ1193="Benethamine benzylpenicillin",0.65,IF('Data Entry'!AJ1193="Benzathine benzylpenicillin",0.74,IF('Data Entry'!AJ1193="Cefapirin benzathine",0.41,IF('Data Entry'!AJ1193="Cefalexin benzathine",0.36,IF('Data Entry'!AJ1193="Cloxacillin benzathine",0.43,IF('Data Entry'!AJ1193="Oxacillin benzathine",0.69,IF('Data Entry'!AJ1193="","","No aplica")))))))</f>
        <v/>
      </c>
      <c r="H1190" s="65" t="str">
        <f>IF('Data Entry'!AM1193="Benethamine benzylpenicillin",0.65,IF('Data Entry'!AM1193="Benzathine benzylpenicillin",0.74,IF('Data Entry'!AM1193="Cefapirin benzathine",0.41,IF('Data Entry'!AM1193="Cefalexin benzathine",0.36,IF('Data Entry'!AM1193="Cloxacillin benzathine",0.43,IF('Data Entry'!AM1193="Oxacillin benzathine",0.69,IF('Data Entry'!AM1193="","","No aplica")))))))</f>
        <v/>
      </c>
    </row>
    <row r="1191" spans="5:8">
      <c r="E1191" s="65" t="str">
        <f>IF('Data Entry'!AB1194="Benethamine benzylpenicillin",0.65,IF('Data Entry'!AB1194="Benzathine benzylpenicillin",0.74,IF('Data Entry'!AB1194="Cefapirin benzathine",0.41,IF('Data Entry'!AB1194="Cefalexin benzathine",0.36,IF('Data Entry'!AB1194="Cloxacillin benzathine",0.43,IF('Data Entry'!AB1194="Oxacillin benzathine",0.69,IF('Data Entry'!AB1194="","","No aplica")))))))</f>
        <v/>
      </c>
      <c r="F1191" s="65" t="str">
        <f>IF('Data Entry'!AG1194="Benethamine benzylpenicillin",0.65,IF('Data Entry'!AG1194="Benzathine benzylpenicillin",0.74,IF('Data Entry'!AG1194="Cefapirin benzathine",0.41,IF('Data Entry'!AG1194="Cefalexin benzathine",0.36,IF('Data Entry'!AG1194="Cloxacillin benzathine",0.43,IF('Data Entry'!AG1194="Oxacillin benzathine",0.69,IF('Data Entry'!AG1194="","","No aplica")))))))</f>
        <v/>
      </c>
      <c r="G1191" s="65" t="str">
        <f>IF('Data Entry'!AJ1194="Benethamine benzylpenicillin",0.65,IF('Data Entry'!AJ1194="Benzathine benzylpenicillin",0.74,IF('Data Entry'!AJ1194="Cefapirin benzathine",0.41,IF('Data Entry'!AJ1194="Cefalexin benzathine",0.36,IF('Data Entry'!AJ1194="Cloxacillin benzathine",0.43,IF('Data Entry'!AJ1194="Oxacillin benzathine",0.69,IF('Data Entry'!AJ1194="","","No aplica")))))))</f>
        <v/>
      </c>
      <c r="H1191" s="65" t="str">
        <f>IF('Data Entry'!AM1194="Benethamine benzylpenicillin",0.65,IF('Data Entry'!AM1194="Benzathine benzylpenicillin",0.74,IF('Data Entry'!AM1194="Cefapirin benzathine",0.41,IF('Data Entry'!AM1194="Cefalexin benzathine",0.36,IF('Data Entry'!AM1194="Cloxacillin benzathine",0.43,IF('Data Entry'!AM1194="Oxacillin benzathine",0.69,IF('Data Entry'!AM1194="","","No aplica")))))))</f>
        <v/>
      </c>
    </row>
    <row r="1192" spans="5:8">
      <c r="E1192" s="65" t="str">
        <f>IF('Data Entry'!AB1195="Benethamine benzylpenicillin",0.65,IF('Data Entry'!AB1195="Benzathine benzylpenicillin",0.74,IF('Data Entry'!AB1195="Cefapirin benzathine",0.41,IF('Data Entry'!AB1195="Cefalexin benzathine",0.36,IF('Data Entry'!AB1195="Cloxacillin benzathine",0.43,IF('Data Entry'!AB1195="Oxacillin benzathine",0.69,IF('Data Entry'!AB1195="","","No aplica")))))))</f>
        <v/>
      </c>
      <c r="F1192" s="65" t="str">
        <f>IF('Data Entry'!AG1195="Benethamine benzylpenicillin",0.65,IF('Data Entry'!AG1195="Benzathine benzylpenicillin",0.74,IF('Data Entry'!AG1195="Cefapirin benzathine",0.41,IF('Data Entry'!AG1195="Cefalexin benzathine",0.36,IF('Data Entry'!AG1195="Cloxacillin benzathine",0.43,IF('Data Entry'!AG1195="Oxacillin benzathine",0.69,IF('Data Entry'!AG1195="","","No aplica")))))))</f>
        <v/>
      </c>
      <c r="G1192" s="65" t="str">
        <f>IF('Data Entry'!AJ1195="Benethamine benzylpenicillin",0.65,IF('Data Entry'!AJ1195="Benzathine benzylpenicillin",0.74,IF('Data Entry'!AJ1195="Cefapirin benzathine",0.41,IF('Data Entry'!AJ1195="Cefalexin benzathine",0.36,IF('Data Entry'!AJ1195="Cloxacillin benzathine",0.43,IF('Data Entry'!AJ1195="Oxacillin benzathine",0.69,IF('Data Entry'!AJ1195="","","No aplica")))))))</f>
        <v/>
      </c>
      <c r="H1192" s="65" t="str">
        <f>IF('Data Entry'!AM1195="Benethamine benzylpenicillin",0.65,IF('Data Entry'!AM1195="Benzathine benzylpenicillin",0.74,IF('Data Entry'!AM1195="Cefapirin benzathine",0.41,IF('Data Entry'!AM1195="Cefalexin benzathine",0.36,IF('Data Entry'!AM1195="Cloxacillin benzathine",0.43,IF('Data Entry'!AM1195="Oxacillin benzathine",0.69,IF('Data Entry'!AM1195="","","No aplica")))))))</f>
        <v/>
      </c>
    </row>
    <row r="1193" spans="5:8">
      <c r="E1193" s="65" t="str">
        <f>IF('Data Entry'!AB1196="Benethamine benzylpenicillin",0.65,IF('Data Entry'!AB1196="Benzathine benzylpenicillin",0.74,IF('Data Entry'!AB1196="Cefapirin benzathine",0.41,IF('Data Entry'!AB1196="Cefalexin benzathine",0.36,IF('Data Entry'!AB1196="Cloxacillin benzathine",0.43,IF('Data Entry'!AB1196="Oxacillin benzathine",0.69,IF('Data Entry'!AB1196="","","No aplica")))))))</f>
        <v/>
      </c>
      <c r="F1193" s="65" t="str">
        <f>IF('Data Entry'!AG1196="Benethamine benzylpenicillin",0.65,IF('Data Entry'!AG1196="Benzathine benzylpenicillin",0.74,IF('Data Entry'!AG1196="Cefapirin benzathine",0.41,IF('Data Entry'!AG1196="Cefalexin benzathine",0.36,IF('Data Entry'!AG1196="Cloxacillin benzathine",0.43,IF('Data Entry'!AG1196="Oxacillin benzathine",0.69,IF('Data Entry'!AG1196="","","No aplica")))))))</f>
        <v/>
      </c>
      <c r="G1193" s="65" t="str">
        <f>IF('Data Entry'!AJ1196="Benethamine benzylpenicillin",0.65,IF('Data Entry'!AJ1196="Benzathine benzylpenicillin",0.74,IF('Data Entry'!AJ1196="Cefapirin benzathine",0.41,IF('Data Entry'!AJ1196="Cefalexin benzathine",0.36,IF('Data Entry'!AJ1196="Cloxacillin benzathine",0.43,IF('Data Entry'!AJ1196="Oxacillin benzathine",0.69,IF('Data Entry'!AJ1196="","","No aplica")))))))</f>
        <v/>
      </c>
      <c r="H1193" s="65" t="str">
        <f>IF('Data Entry'!AM1196="Benethamine benzylpenicillin",0.65,IF('Data Entry'!AM1196="Benzathine benzylpenicillin",0.74,IF('Data Entry'!AM1196="Cefapirin benzathine",0.41,IF('Data Entry'!AM1196="Cefalexin benzathine",0.36,IF('Data Entry'!AM1196="Cloxacillin benzathine",0.43,IF('Data Entry'!AM1196="Oxacillin benzathine",0.69,IF('Data Entry'!AM1196="","","No aplica")))))))</f>
        <v/>
      </c>
    </row>
    <row r="1194" spans="5:8">
      <c r="E1194" s="65" t="str">
        <f>IF('Data Entry'!AB1197="Benethamine benzylpenicillin",0.65,IF('Data Entry'!AB1197="Benzathine benzylpenicillin",0.74,IF('Data Entry'!AB1197="Cefapirin benzathine",0.41,IF('Data Entry'!AB1197="Cefalexin benzathine",0.36,IF('Data Entry'!AB1197="Cloxacillin benzathine",0.43,IF('Data Entry'!AB1197="Oxacillin benzathine",0.69,IF('Data Entry'!AB1197="","","No aplica")))))))</f>
        <v/>
      </c>
      <c r="F1194" s="65" t="str">
        <f>IF('Data Entry'!AG1197="Benethamine benzylpenicillin",0.65,IF('Data Entry'!AG1197="Benzathine benzylpenicillin",0.74,IF('Data Entry'!AG1197="Cefapirin benzathine",0.41,IF('Data Entry'!AG1197="Cefalexin benzathine",0.36,IF('Data Entry'!AG1197="Cloxacillin benzathine",0.43,IF('Data Entry'!AG1197="Oxacillin benzathine",0.69,IF('Data Entry'!AG1197="","","No aplica")))))))</f>
        <v/>
      </c>
      <c r="G1194" s="65" t="str">
        <f>IF('Data Entry'!AJ1197="Benethamine benzylpenicillin",0.65,IF('Data Entry'!AJ1197="Benzathine benzylpenicillin",0.74,IF('Data Entry'!AJ1197="Cefapirin benzathine",0.41,IF('Data Entry'!AJ1197="Cefalexin benzathine",0.36,IF('Data Entry'!AJ1197="Cloxacillin benzathine",0.43,IF('Data Entry'!AJ1197="Oxacillin benzathine",0.69,IF('Data Entry'!AJ1197="","","No aplica")))))))</f>
        <v/>
      </c>
      <c r="H1194" s="65" t="str">
        <f>IF('Data Entry'!AM1197="Benethamine benzylpenicillin",0.65,IF('Data Entry'!AM1197="Benzathine benzylpenicillin",0.74,IF('Data Entry'!AM1197="Cefapirin benzathine",0.41,IF('Data Entry'!AM1197="Cefalexin benzathine",0.36,IF('Data Entry'!AM1197="Cloxacillin benzathine",0.43,IF('Data Entry'!AM1197="Oxacillin benzathine",0.69,IF('Data Entry'!AM1197="","","No aplica")))))))</f>
        <v/>
      </c>
    </row>
    <row r="1195" spans="5:8">
      <c r="E1195" s="65" t="str">
        <f>IF('Data Entry'!AB1198="Benethamine benzylpenicillin",0.65,IF('Data Entry'!AB1198="Benzathine benzylpenicillin",0.74,IF('Data Entry'!AB1198="Cefapirin benzathine",0.41,IF('Data Entry'!AB1198="Cefalexin benzathine",0.36,IF('Data Entry'!AB1198="Cloxacillin benzathine",0.43,IF('Data Entry'!AB1198="Oxacillin benzathine",0.69,IF('Data Entry'!AB1198="","","No aplica")))))))</f>
        <v/>
      </c>
      <c r="F1195" s="65" t="str">
        <f>IF('Data Entry'!AG1198="Benethamine benzylpenicillin",0.65,IF('Data Entry'!AG1198="Benzathine benzylpenicillin",0.74,IF('Data Entry'!AG1198="Cefapirin benzathine",0.41,IF('Data Entry'!AG1198="Cefalexin benzathine",0.36,IF('Data Entry'!AG1198="Cloxacillin benzathine",0.43,IF('Data Entry'!AG1198="Oxacillin benzathine",0.69,IF('Data Entry'!AG1198="","","No aplica")))))))</f>
        <v/>
      </c>
      <c r="G1195" s="65" t="str">
        <f>IF('Data Entry'!AJ1198="Benethamine benzylpenicillin",0.65,IF('Data Entry'!AJ1198="Benzathine benzylpenicillin",0.74,IF('Data Entry'!AJ1198="Cefapirin benzathine",0.41,IF('Data Entry'!AJ1198="Cefalexin benzathine",0.36,IF('Data Entry'!AJ1198="Cloxacillin benzathine",0.43,IF('Data Entry'!AJ1198="Oxacillin benzathine",0.69,IF('Data Entry'!AJ1198="","","No aplica")))))))</f>
        <v/>
      </c>
      <c r="H1195" s="65" t="str">
        <f>IF('Data Entry'!AM1198="Benethamine benzylpenicillin",0.65,IF('Data Entry'!AM1198="Benzathine benzylpenicillin",0.74,IF('Data Entry'!AM1198="Cefapirin benzathine",0.41,IF('Data Entry'!AM1198="Cefalexin benzathine",0.36,IF('Data Entry'!AM1198="Cloxacillin benzathine",0.43,IF('Data Entry'!AM1198="Oxacillin benzathine",0.69,IF('Data Entry'!AM1198="","","No aplica")))))))</f>
        <v/>
      </c>
    </row>
    <row r="1196" spans="5:8">
      <c r="E1196" s="65" t="str">
        <f>IF('Data Entry'!AB1199="Benethamine benzylpenicillin",0.65,IF('Data Entry'!AB1199="Benzathine benzylpenicillin",0.74,IF('Data Entry'!AB1199="Cefapirin benzathine",0.41,IF('Data Entry'!AB1199="Cefalexin benzathine",0.36,IF('Data Entry'!AB1199="Cloxacillin benzathine",0.43,IF('Data Entry'!AB1199="Oxacillin benzathine",0.69,IF('Data Entry'!AB1199="","","No aplica")))))))</f>
        <v/>
      </c>
      <c r="F1196" s="65" t="str">
        <f>IF('Data Entry'!AG1199="Benethamine benzylpenicillin",0.65,IF('Data Entry'!AG1199="Benzathine benzylpenicillin",0.74,IF('Data Entry'!AG1199="Cefapirin benzathine",0.41,IF('Data Entry'!AG1199="Cefalexin benzathine",0.36,IF('Data Entry'!AG1199="Cloxacillin benzathine",0.43,IF('Data Entry'!AG1199="Oxacillin benzathine",0.69,IF('Data Entry'!AG1199="","","No aplica")))))))</f>
        <v/>
      </c>
      <c r="G1196" s="65" t="str">
        <f>IF('Data Entry'!AJ1199="Benethamine benzylpenicillin",0.65,IF('Data Entry'!AJ1199="Benzathine benzylpenicillin",0.74,IF('Data Entry'!AJ1199="Cefapirin benzathine",0.41,IF('Data Entry'!AJ1199="Cefalexin benzathine",0.36,IF('Data Entry'!AJ1199="Cloxacillin benzathine",0.43,IF('Data Entry'!AJ1199="Oxacillin benzathine",0.69,IF('Data Entry'!AJ1199="","","No aplica")))))))</f>
        <v/>
      </c>
      <c r="H1196" s="65" t="str">
        <f>IF('Data Entry'!AM1199="Benethamine benzylpenicillin",0.65,IF('Data Entry'!AM1199="Benzathine benzylpenicillin",0.74,IF('Data Entry'!AM1199="Cefapirin benzathine",0.41,IF('Data Entry'!AM1199="Cefalexin benzathine",0.36,IF('Data Entry'!AM1199="Cloxacillin benzathine",0.43,IF('Data Entry'!AM1199="Oxacillin benzathine",0.69,IF('Data Entry'!AM1199="","","No aplica")))))))</f>
        <v/>
      </c>
    </row>
    <row r="1197" spans="5:8">
      <c r="E1197" s="65" t="str">
        <f>IF('Data Entry'!AB1200="Benethamine benzylpenicillin",0.65,IF('Data Entry'!AB1200="Benzathine benzylpenicillin",0.74,IF('Data Entry'!AB1200="Cefapirin benzathine",0.41,IF('Data Entry'!AB1200="Cefalexin benzathine",0.36,IF('Data Entry'!AB1200="Cloxacillin benzathine",0.43,IF('Data Entry'!AB1200="Oxacillin benzathine",0.69,IF('Data Entry'!AB1200="","","No aplica")))))))</f>
        <v/>
      </c>
      <c r="F1197" s="65" t="str">
        <f>IF('Data Entry'!AG1200="Benethamine benzylpenicillin",0.65,IF('Data Entry'!AG1200="Benzathine benzylpenicillin",0.74,IF('Data Entry'!AG1200="Cefapirin benzathine",0.41,IF('Data Entry'!AG1200="Cefalexin benzathine",0.36,IF('Data Entry'!AG1200="Cloxacillin benzathine",0.43,IF('Data Entry'!AG1200="Oxacillin benzathine",0.69,IF('Data Entry'!AG1200="","","No aplica")))))))</f>
        <v/>
      </c>
      <c r="G1197" s="65" t="str">
        <f>IF('Data Entry'!AJ1200="Benethamine benzylpenicillin",0.65,IF('Data Entry'!AJ1200="Benzathine benzylpenicillin",0.74,IF('Data Entry'!AJ1200="Cefapirin benzathine",0.41,IF('Data Entry'!AJ1200="Cefalexin benzathine",0.36,IF('Data Entry'!AJ1200="Cloxacillin benzathine",0.43,IF('Data Entry'!AJ1200="Oxacillin benzathine",0.69,IF('Data Entry'!AJ1200="","","No aplica")))))))</f>
        <v/>
      </c>
      <c r="H1197" s="65" t="str">
        <f>IF('Data Entry'!AM1200="Benethamine benzylpenicillin",0.65,IF('Data Entry'!AM1200="Benzathine benzylpenicillin",0.74,IF('Data Entry'!AM1200="Cefapirin benzathine",0.41,IF('Data Entry'!AM1200="Cefalexin benzathine",0.36,IF('Data Entry'!AM1200="Cloxacillin benzathine",0.43,IF('Data Entry'!AM1200="Oxacillin benzathine",0.69,IF('Data Entry'!AM1200="","","No aplica")))))))</f>
        <v/>
      </c>
    </row>
    <row r="1198" spans="5:8">
      <c r="E1198" s="65" t="str">
        <f>IF('Data Entry'!AB1201="Benethamine benzylpenicillin",0.65,IF('Data Entry'!AB1201="Benzathine benzylpenicillin",0.74,IF('Data Entry'!AB1201="Cefapirin benzathine",0.41,IF('Data Entry'!AB1201="Cefalexin benzathine",0.36,IF('Data Entry'!AB1201="Cloxacillin benzathine",0.43,IF('Data Entry'!AB1201="Oxacillin benzathine",0.69,IF('Data Entry'!AB1201="","","No aplica")))))))</f>
        <v/>
      </c>
      <c r="F1198" s="65" t="str">
        <f>IF('Data Entry'!AG1201="Benethamine benzylpenicillin",0.65,IF('Data Entry'!AG1201="Benzathine benzylpenicillin",0.74,IF('Data Entry'!AG1201="Cefapirin benzathine",0.41,IF('Data Entry'!AG1201="Cefalexin benzathine",0.36,IF('Data Entry'!AG1201="Cloxacillin benzathine",0.43,IF('Data Entry'!AG1201="Oxacillin benzathine",0.69,IF('Data Entry'!AG1201="","","No aplica")))))))</f>
        <v/>
      </c>
      <c r="G1198" s="65" t="str">
        <f>IF('Data Entry'!AJ1201="Benethamine benzylpenicillin",0.65,IF('Data Entry'!AJ1201="Benzathine benzylpenicillin",0.74,IF('Data Entry'!AJ1201="Cefapirin benzathine",0.41,IF('Data Entry'!AJ1201="Cefalexin benzathine",0.36,IF('Data Entry'!AJ1201="Cloxacillin benzathine",0.43,IF('Data Entry'!AJ1201="Oxacillin benzathine",0.69,IF('Data Entry'!AJ1201="","","No aplica")))))))</f>
        <v/>
      </c>
      <c r="H1198" s="65" t="str">
        <f>IF('Data Entry'!AM1201="Benethamine benzylpenicillin",0.65,IF('Data Entry'!AM1201="Benzathine benzylpenicillin",0.74,IF('Data Entry'!AM1201="Cefapirin benzathine",0.41,IF('Data Entry'!AM1201="Cefalexin benzathine",0.36,IF('Data Entry'!AM1201="Cloxacillin benzathine",0.43,IF('Data Entry'!AM1201="Oxacillin benzathine",0.69,IF('Data Entry'!AM1201="","","No aplica")))))))</f>
        <v/>
      </c>
    </row>
    <row r="1199" spans="5:8">
      <c r="E1199" s="65" t="str">
        <f>IF('Data Entry'!AB1202="Benethamine benzylpenicillin",0.65,IF('Data Entry'!AB1202="Benzathine benzylpenicillin",0.74,IF('Data Entry'!AB1202="Cefapirin benzathine",0.41,IF('Data Entry'!AB1202="Cefalexin benzathine",0.36,IF('Data Entry'!AB1202="Cloxacillin benzathine",0.43,IF('Data Entry'!AB1202="Oxacillin benzathine",0.69,IF('Data Entry'!AB1202="","","No aplica")))))))</f>
        <v/>
      </c>
      <c r="F1199" s="65" t="str">
        <f>IF('Data Entry'!AG1202="Benethamine benzylpenicillin",0.65,IF('Data Entry'!AG1202="Benzathine benzylpenicillin",0.74,IF('Data Entry'!AG1202="Cefapirin benzathine",0.41,IF('Data Entry'!AG1202="Cefalexin benzathine",0.36,IF('Data Entry'!AG1202="Cloxacillin benzathine",0.43,IF('Data Entry'!AG1202="Oxacillin benzathine",0.69,IF('Data Entry'!AG1202="","","No aplica")))))))</f>
        <v/>
      </c>
      <c r="G1199" s="65" t="str">
        <f>IF('Data Entry'!AJ1202="Benethamine benzylpenicillin",0.65,IF('Data Entry'!AJ1202="Benzathine benzylpenicillin",0.74,IF('Data Entry'!AJ1202="Cefapirin benzathine",0.41,IF('Data Entry'!AJ1202="Cefalexin benzathine",0.36,IF('Data Entry'!AJ1202="Cloxacillin benzathine",0.43,IF('Data Entry'!AJ1202="Oxacillin benzathine",0.69,IF('Data Entry'!AJ1202="","","No aplica")))))))</f>
        <v/>
      </c>
      <c r="H1199" s="65" t="str">
        <f>IF('Data Entry'!AM1202="Benethamine benzylpenicillin",0.65,IF('Data Entry'!AM1202="Benzathine benzylpenicillin",0.74,IF('Data Entry'!AM1202="Cefapirin benzathine",0.41,IF('Data Entry'!AM1202="Cefalexin benzathine",0.36,IF('Data Entry'!AM1202="Cloxacillin benzathine",0.43,IF('Data Entry'!AM1202="Oxacillin benzathine",0.69,IF('Data Entry'!AM1202="","","No aplica")))))))</f>
        <v/>
      </c>
    </row>
    <row r="1200" spans="5:8">
      <c r="E1200" s="65" t="str">
        <f>IF('Data Entry'!AB1203="Benethamine benzylpenicillin",0.65,IF('Data Entry'!AB1203="Benzathine benzylpenicillin",0.74,IF('Data Entry'!AB1203="Cefapirin benzathine",0.41,IF('Data Entry'!AB1203="Cefalexin benzathine",0.36,IF('Data Entry'!AB1203="Cloxacillin benzathine",0.43,IF('Data Entry'!AB1203="Oxacillin benzathine",0.69,IF('Data Entry'!AB1203="","","No aplica")))))))</f>
        <v/>
      </c>
      <c r="F1200" s="65" t="str">
        <f>IF('Data Entry'!AG1203="Benethamine benzylpenicillin",0.65,IF('Data Entry'!AG1203="Benzathine benzylpenicillin",0.74,IF('Data Entry'!AG1203="Cefapirin benzathine",0.41,IF('Data Entry'!AG1203="Cefalexin benzathine",0.36,IF('Data Entry'!AG1203="Cloxacillin benzathine",0.43,IF('Data Entry'!AG1203="Oxacillin benzathine",0.69,IF('Data Entry'!AG1203="","","No aplica")))))))</f>
        <v/>
      </c>
      <c r="G1200" s="65" t="str">
        <f>IF('Data Entry'!AJ1203="Benethamine benzylpenicillin",0.65,IF('Data Entry'!AJ1203="Benzathine benzylpenicillin",0.74,IF('Data Entry'!AJ1203="Cefapirin benzathine",0.41,IF('Data Entry'!AJ1203="Cefalexin benzathine",0.36,IF('Data Entry'!AJ1203="Cloxacillin benzathine",0.43,IF('Data Entry'!AJ1203="Oxacillin benzathine",0.69,IF('Data Entry'!AJ1203="","","No aplica")))))))</f>
        <v/>
      </c>
      <c r="H1200" s="65" t="str">
        <f>IF('Data Entry'!AM1203="Benethamine benzylpenicillin",0.65,IF('Data Entry'!AM1203="Benzathine benzylpenicillin",0.74,IF('Data Entry'!AM1203="Cefapirin benzathine",0.41,IF('Data Entry'!AM1203="Cefalexin benzathine",0.36,IF('Data Entry'!AM1203="Cloxacillin benzathine",0.43,IF('Data Entry'!AM1203="Oxacillin benzathine",0.69,IF('Data Entry'!AM1203="","","No aplica")))))))</f>
        <v/>
      </c>
    </row>
    <row r="1201" spans="5:8">
      <c r="E1201" s="65" t="str">
        <f>IF('Data Entry'!AB1204="Benethamine benzylpenicillin",0.65,IF('Data Entry'!AB1204="Benzathine benzylpenicillin",0.74,IF('Data Entry'!AB1204="Cefapirin benzathine",0.41,IF('Data Entry'!AB1204="Cefalexin benzathine",0.36,IF('Data Entry'!AB1204="Cloxacillin benzathine",0.43,IF('Data Entry'!AB1204="Oxacillin benzathine",0.69,IF('Data Entry'!AB1204="","","No aplica")))))))</f>
        <v/>
      </c>
      <c r="F1201" s="65" t="str">
        <f>IF('Data Entry'!AG1204="Benethamine benzylpenicillin",0.65,IF('Data Entry'!AG1204="Benzathine benzylpenicillin",0.74,IF('Data Entry'!AG1204="Cefapirin benzathine",0.41,IF('Data Entry'!AG1204="Cefalexin benzathine",0.36,IF('Data Entry'!AG1204="Cloxacillin benzathine",0.43,IF('Data Entry'!AG1204="Oxacillin benzathine",0.69,IF('Data Entry'!AG1204="","","No aplica")))))))</f>
        <v/>
      </c>
      <c r="G1201" s="65" t="str">
        <f>IF('Data Entry'!AJ1204="Benethamine benzylpenicillin",0.65,IF('Data Entry'!AJ1204="Benzathine benzylpenicillin",0.74,IF('Data Entry'!AJ1204="Cefapirin benzathine",0.41,IF('Data Entry'!AJ1204="Cefalexin benzathine",0.36,IF('Data Entry'!AJ1204="Cloxacillin benzathine",0.43,IF('Data Entry'!AJ1204="Oxacillin benzathine",0.69,IF('Data Entry'!AJ1204="","","No aplica")))))))</f>
        <v/>
      </c>
      <c r="H1201" s="65" t="str">
        <f>IF('Data Entry'!AM1204="Benethamine benzylpenicillin",0.65,IF('Data Entry'!AM1204="Benzathine benzylpenicillin",0.74,IF('Data Entry'!AM1204="Cefapirin benzathine",0.41,IF('Data Entry'!AM1204="Cefalexin benzathine",0.36,IF('Data Entry'!AM1204="Cloxacillin benzathine",0.43,IF('Data Entry'!AM1204="Oxacillin benzathine",0.69,IF('Data Entry'!AM1204="","","No aplica")))))))</f>
        <v/>
      </c>
    </row>
    <row r="1202" spans="5:8">
      <c r="E1202" s="65" t="str">
        <f>IF('Data Entry'!AB1205="Benethamine benzylpenicillin",0.65,IF('Data Entry'!AB1205="Benzathine benzylpenicillin",0.74,IF('Data Entry'!AB1205="Cefapirin benzathine",0.41,IF('Data Entry'!AB1205="Cefalexin benzathine",0.36,IF('Data Entry'!AB1205="Cloxacillin benzathine",0.43,IF('Data Entry'!AB1205="Oxacillin benzathine",0.69,IF('Data Entry'!AB1205="","","No aplica")))))))</f>
        <v/>
      </c>
      <c r="F1202" s="65" t="str">
        <f>IF('Data Entry'!AG1205="Benethamine benzylpenicillin",0.65,IF('Data Entry'!AG1205="Benzathine benzylpenicillin",0.74,IF('Data Entry'!AG1205="Cefapirin benzathine",0.41,IF('Data Entry'!AG1205="Cefalexin benzathine",0.36,IF('Data Entry'!AG1205="Cloxacillin benzathine",0.43,IF('Data Entry'!AG1205="Oxacillin benzathine",0.69,IF('Data Entry'!AG1205="","","No aplica")))))))</f>
        <v/>
      </c>
      <c r="G1202" s="65" t="str">
        <f>IF('Data Entry'!AJ1205="Benethamine benzylpenicillin",0.65,IF('Data Entry'!AJ1205="Benzathine benzylpenicillin",0.74,IF('Data Entry'!AJ1205="Cefapirin benzathine",0.41,IF('Data Entry'!AJ1205="Cefalexin benzathine",0.36,IF('Data Entry'!AJ1205="Cloxacillin benzathine",0.43,IF('Data Entry'!AJ1205="Oxacillin benzathine",0.69,IF('Data Entry'!AJ1205="","","No aplica")))))))</f>
        <v/>
      </c>
      <c r="H1202" s="65" t="str">
        <f>IF('Data Entry'!AM1205="Benethamine benzylpenicillin",0.65,IF('Data Entry'!AM1205="Benzathine benzylpenicillin",0.74,IF('Data Entry'!AM1205="Cefapirin benzathine",0.41,IF('Data Entry'!AM1205="Cefalexin benzathine",0.36,IF('Data Entry'!AM1205="Cloxacillin benzathine",0.43,IF('Data Entry'!AM1205="Oxacillin benzathine",0.69,IF('Data Entry'!AM1205="","","No aplica")))))))</f>
        <v/>
      </c>
    </row>
    <row r="1203" spans="5:8">
      <c r="E1203" s="65" t="str">
        <f>IF('Data Entry'!AB1206="Benethamine benzylpenicillin",0.65,IF('Data Entry'!AB1206="Benzathine benzylpenicillin",0.74,IF('Data Entry'!AB1206="Cefapirin benzathine",0.41,IF('Data Entry'!AB1206="Cefalexin benzathine",0.36,IF('Data Entry'!AB1206="Cloxacillin benzathine",0.43,IF('Data Entry'!AB1206="Oxacillin benzathine",0.69,IF('Data Entry'!AB1206="","","No aplica")))))))</f>
        <v/>
      </c>
      <c r="F1203" s="65" t="str">
        <f>IF('Data Entry'!AG1206="Benethamine benzylpenicillin",0.65,IF('Data Entry'!AG1206="Benzathine benzylpenicillin",0.74,IF('Data Entry'!AG1206="Cefapirin benzathine",0.41,IF('Data Entry'!AG1206="Cefalexin benzathine",0.36,IF('Data Entry'!AG1206="Cloxacillin benzathine",0.43,IF('Data Entry'!AG1206="Oxacillin benzathine",0.69,IF('Data Entry'!AG1206="","","No aplica")))))))</f>
        <v/>
      </c>
      <c r="G1203" s="65" t="str">
        <f>IF('Data Entry'!AJ1206="Benethamine benzylpenicillin",0.65,IF('Data Entry'!AJ1206="Benzathine benzylpenicillin",0.74,IF('Data Entry'!AJ1206="Cefapirin benzathine",0.41,IF('Data Entry'!AJ1206="Cefalexin benzathine",0.36,IF('Data Entry'!AJ1206="Cloxacillin benzathine",0.43,IF('Data Entry'!AJ1206="Oxacillin benzathine",0.69,IF('Data Entry'!AJ1206="","","No aplica")))))))</f>
        <v/>
      </c>
      <c r="H1203" s="65" t="str">
        <f>IF('Data Entry'!AM1206="Benethamine benzylpenicillin",0.65,IF('Data Entry'!AM1206="Benzathine benzylpenicillin",0.74,IF('Data Entry'!AM1206="Cefapirin benzathine",0.41,IF('Data Entry'!AM1206="Cefalexin benzathine",0.36,IF('Data Entry'!AM1206="Cloxacillin benzathine",0.43,IF('Data Entry'!AM1206="Oxacillin benzathine",0.69,IF('Data Entry'!AM1206="","","No aplica")))))))</f>
        <v/>
      </c>
    </row>
    <row r="1204" spans="5:8">
      <c r="E1204" s="65" t="str">
        <f>IF('Data Entry'!AB1207="Benethamine benzylpenicillin",0.65,IF('Data Entry'!AB1207="Benzathine benzylpenicillin",0.74,IF('Data Entry'!AB1207="Cefapirin benzathine",0.41,IF('Data Entry'!AB1207="Cefalexin benzathine",0.36,IF('Data Entry'!AB1207="Cloxacillin benzathine",0.43,IF('Data Entry'!AB1207="Oxacillin benzathine",0.69,IF('Data Entry'!AB1207="","","No aplica")))))))</f>
        <v/>
      </c>
      <c r="F1204" s="65" t="str">
        <f>IF('Data Entry'!AG1207="Benethamine benzylpenicillin",0.65,IF('Data Entry'!AG1207="Benzathine benzylpenicillin",0.74,IF('Data Entry'!AG1207="Cefapirin benzathine",0.41,IF('Data Entry'!AG1207="Cefalexin benzathine",0.36,IF('Data Entry'!AG1207="Cloxacillin benzathine",0.43,IF('Data Entry'!AG1207="Oxacillin benzathine",0.69,IF('Data Entry'!AG1207="","","No aplica")))))))</f>
        <v/>
      </c>
      <c r="G1204" s="65" t="str">
        <f>IF('Data Entry'!AJ1207="Benethamine benzylpenicillin",0.65,IF('Data Entry'!AJ1207="Benzathine benzylpenicillin",0.74,IF('Data Entry'!AJ1207="Cefapirin benzathine",0.41,IF('Data Entry'!AJ1207="Cefalexin benzathine",0.36,IF('Data Entry'!AJ1207="Cloxacillin benzathine",0.43,IF('Data Entry'!AJ1207="Oxacillin benzathine",0.69,IF('Data Entry'!AJ1207="","","No aplica")))))))</f>
        <v/>
      </c>
      <c r="H1204" s="65" t="str">
        <f>IF('Data Entry'!AM1207="Benethamine benzylpenicillin",0.65,IF('Data Entry'!AM1207="Benzathine benzylpenicillin",0.74,IF('Data Entry'!AM1207="Cefapirin benzathine",0.41,IF('Data Entry'!AM1207="Cefalexin benzathine",0.36,IF('Data Entry'!AM1207="Cloxacillin benzathine",0.43,IF('Data Entry'!AM1207="Oxacillin benzathine",0.69,IF('Data Entry'!AM1207="","","No aplica")))))))</f>
        <v/>
      </c>
    </row>
    <row r="1205" spans="5:8">
      <c r="E1205" s="65" t="str">
        <f>IF('Data Entry'!AB1208="Benethamine benzylpenicillin",0.65,IF('Data Entry'!AB1208="Benzathine benzylpenicillin",0.74,IF('Data Entry'!AB1208="Cefapirin benzathine",0.41,IF('Data Entry'!AB1208="Cefalexin benzathine",0.36,IF('Data Entry'!AB1208="Cloxacillin benzathine",0.43,IF('Data Entry'!AB1208="Oxacillin benzathine",0.69,IF('Data Entry'!AB1208="","","No aplica")))))))</f>
        <v/>
      </c>
      <c r="F1205" s="65" t="str">
        <f>IF('Data Entry'!AG1208="Benethamine benzylpenicillin",0.65,IF('Data Entry'!AG1208="Benzathine benzylpenicillin",0.74,IF('Data Entry'!AG1208="Cefapirin benzathine",0.41,IF('Data Entry'!AG1208="Cefalexin benzathine",0.36,IF('Data Entry'!AG1208="Cloxacillin benzathine",0.43,IF('Data Entry'!AG1208="Oxacillin benzathine",0.69,IF('Data Entry'!AG1208="","","No aplica")))))))</f>
        <v/>
      </c>
      <c r="G1205" s="65" t="str">
        <f>IF('Data Entry'!AJ1208="Benethamine benzylpenicillin",0.65,IF('Data Entry'!AJ1208="Benzathine benzylpenicillin",0.74,IF('Data Entry'!AJ1208="Cefapirin benzathine",0.41,IF('Data Entry'!AJ1208="Cefalexin benzathine",0.36,IF('Data Entry'!AJ1208="Cloxacillin benzathine",0.43,IF('Data Entry'!AJ1208="Oxacillin benzathine",0.69,IF('Data Entry'!AJ1208="","","No aplica")))))))</f>
        <v/>
      </c>
      <c r="H1205" s="65" t="str">
        <f>IF('Data Entry'!AM1208="Benethamine benzylpenicillin",0.65,IF('Data Entry'!AM1208="Benzathine benzylpenicillin",0.74,IF('Data Entry'!AM1208="Cefapirin benzathine",0.41,IF('Data Entry'!AM1208="Cefalexin benzathine",0.36,IF('Data Entry'!AM1208="Cloxacillin benzathine",0.43,IF('Data Entry'!AM1208="Oxacillin benzathine",0.69,IF('Data Entry'!AM1208="","","No aplica")))))))</f>
        <v/>
      </c>
    </row>
    <row r="1206" spans="5:8">
      <c r="E1206" s="65" t="str">
        <f>IF('Data Entry'!AB1209="Benethamine benzylpenicillin",0.65,IF('Data Entry'!AB1209="Benzathine benzylpenicillin",0.74,IF('Data Entry'!AB1209="Cefapirin benzathine",0.41,IF('Data Entry'!AB1209="Cefalexin benzathine",0.36,IF('Data Entry'!AB1209="Cloxacillin benzathine",0.43,IF('Data Entry'!AB1209="Oxacillin benzathine",0.69,IF('Data Entry'!AB1209="","","No aplica")))))))</f>
        <v/>
      </c>
      <c r="F1206" s="65" t="str">
        <f>IF('Data Entry'!AG1209="Benethamine benzylpenicillin",0.65,IF('Data Entry'!AG1209="Benzathine benzylpenicillin",0.74,IF('Data Entry'!AG1209="Cefapirin benzathine",0.41,IF('Data Entry'!AG1209="Cefalexin benzathine",0.36,IF('Data Entry'!AG1209="Cloxacillin benzathine",0.43,IF('Data Entry'!AG1209="Oxacillin benzathine",0.69,IF('Data Entry'!AG1209="","","No aplica")))))))</f>
        <v/>
      </c>
      <c r="G1206" s="65" t="str">
        <f>IF('Data Entry'!AJ1209="Benethamine benzylpenicillin",0.65,IF('Data Entry'!AJ1209="Benzathine benzylpenicillin",0.74,IF('Data Entry'!AJ1209="Cefapirin benzathine",0.41,IF('Data Entry'!AJ1209="Cefalexin benzathine",0.36,IF('Data Entry'!AJ1209="Cloxacillin benzathine",0.43,IF('Data Entry'!AJ1209="Oxacillin benzathine",0.69,IF('Data Entry'!AJ1209="","","No aplica")))))))</f>
        <v/>
      </c>
      <c r="H1206" s="65" t="str">
        <f>IF('Data Entry'!AM1209="Benethamine benzylpenicillin",0.65,IF('Data Entry'!AM1209="Benzathine benzylpenicillin",0.74,IF('Data Entry'!AM1209="Cefapirin benzathine",0.41,IF('Data Entry'!AM1209="Cefalexin benzathine",0.36,IF('Data Entry'!AM1209="Cloxacillin benzathine",0.43,IF('Data Entry'!AM1209="Oxacillin benzathine",0.69,IF('Data Entry'!AM1209="","","No aplica")))))))</f>
        <v/>
      </c>
    </row>
    <row r="1207" spans="5:8">
      <c r="E1207" s="65" t="str">
        <f>IF('Data Entry'!AB1210="Benethamine benzylpenicillin",0.65,IF('Data Entry'!AB1210="Benzathine benzylpenicillin",0.74,IF('Data Entry'!AB1210="Cefapirin benzathine",0.41,IF('Data Entry'!AB1210="Cefalexin benzathine",0.36,IF('Data Entry'!AB1210="Cloxacillin benzathine",0.43,IF('Data Entry'!AB1210="Oxacillin benzathine",0.69,IF('Data Entry'!AB1210="","","No aplica")))))))</f>
        <v/>
      </c>
      <c r="F1207" s="65" t="str">
        <f>IF('Data Entry'!AG1210="Benethamine benzylpenicillin",0.65,IF('Data Entry'!AG1210="Benzathine benzylpenicillin",0.74,IF('Data Entry'!AG1210="Cefapirin benzathine",0.41,IF('Data Entry'!AG1210="Cefalexin benzathine",0.36,IF('Data Entry'!AG1210="Cloxacillin benzathine",0.43,IF('Data Entry'!AG1210="Oxacillin benzathine",0.69,IF('Data Entry'!AG1210="","","No aplica")))))))</f>
        <v/>
      </c>
      <c r="G1207" s="65" t="str">
        <f>IF('Data Entry'!AJ1210="Benethamine benzylpenicillin",0.65,IF('Data Entry'!AJ1210="Benzathine benzylpenicillin",0.74,IF('Data Entry'!AJ1210="Cefapirin benzathine",0.41,IF('Data Entry'!AJ1210="Cefalexin benzathine",0.36,IF('Data Entry'!AJ1210="Cloxacillin benzathine",0.43,IF('Data Entry'!AJ1210="Oxacillin benzathine",0.69,IF('Data Entry'!AJ1210="","","No aplica")))))))</f>
        <v/>
      </c>
      <c r="H1207" s="65" t="str">
        <f>IF('Data Entry'!AM1210="Benethamine benzylpenicillin",0.65,IF('Data Entry'!AM1210="Benzathine benzylpenicillin",0.74,IF('Data Entry'!AM1210="Cefapirin benzathine",0.41,IF('Data Entry'!AM1210="Cefalexin benzathine",0.36,IF('Data Entry'!AM1210="Cloxacillin benzathine",0.43,IF('Data Entry'!AM1210="Oxacillin benzathine",0.69,IF('Data Entry'!AM1210="","","No aplica")))))))</f>
        <v/>
      </c>
    </row>
    <row r="1208" spans="5:8">
      <c r="E1208" s="65" t="str">
        <f>IF('Data Entry'!AB1211="Benethamine benzylpenicillin",0.65,IF('Data Entry'!AB1211="Benzathine benzylpenicillin",0.74,IF('Data Entry'!AB1211="Cefapirin benzathine",0.41,IF('Data Entry'!AB1211="Cefalexin benzathine",0.36,IF('Data Entry'!AB1211="Cloxacillin benzathine",0.43,IF('Data Entry'!AB1211="Oxacillin benzathine",0.69,IF('Data Entry'!AB1211="","","No aplica")))))))</f>
        <v/>
      </c>
      <c r="F1208" s="65" t="str">
        <f>IF('Data Entry'!AG1211="Benethamine benzylpenicillin",0.65,IF('Data Entry'!AG1211="Benzathine benzylpenicillin",0.74,IF('Data Entry'!AG1211="Cefapirin benzathine",0.41,IF('Data Entry'!AG1211="Cefalexin benzathine",0.36,IF('Data Entry'!AG1211="Cloxacillin benzathine",0.43,IF('Data Entry'!AG1211="Oxacillin benzathine",0.69,IF('Data Entry'!AG1211="","","No aplica")))))))</f>
        <v/>
      </c>
      <c r="G1208" s="65" t="str">
        <f>IF('Data Entry'!AJ1211="Benethamine benzylpenicillin",0.65,IF('Data Entry'!AJ1211="Benzathine benzylpenicillin",0.74,IF('Data Entry'!AJ1211="Cefapirin benzathine",0.41,IF('Data Entry'!AJ1211="Cefalexin benzathine",0.36,IF('Data Entry'!AJ1211="Cloxacillin benzathine",0.43,IF('Data Entry'!AJ1211="Oxacillin benzathine",0.69,IF('Data Entry'!AJ1211="","","No aplica")))))))</f>
        <v/>
      </c>
      <c r="H1208" s="65" t="str">
        <f>IF('Data Entry'!AM1211="Benethamine benzylpenicillin",0.65,IF('Data Entry'!AM1211="Benzathine benzylpenicillin",0.74,IF('Data Entry'!AM1211="Cefapirin benzathine",0.41,IF('Data Entry'!AM1211="Cefalexin benzathine",0.36,IF('Data Entry'!AM1211="Cloxacillin benzathine",0.43,IF('Data Entry'!AM1211="Oxacillin benzathine",0.69,IF('Data Entry'!AM1211="","","No aplica")))))))</f>
        <v/>
      </c>
    </row>
    <row r="1209" spans="5:8">
      <c r="E1209" s="65" t="str">
        <f>IF('Data Entry'!AB1212="Benethamine benzylpenicillin",0.65,IF('Data Entry'!AB1212="Benzathine benzylpenicillin",0.74,IF('Data Entry'!AB1212="Cefapirin benzathine",0.41,IF('Data Entry'!AB1212="Cefalexin benzathine",0.36,IF('Data Entry'!AB1212="Cloxacillin benzathine",0.43,IF('Data Entry'!AB1212="Oxacillin benzathine",0.69,IF('Data Entry'!AB1212="","","No aplica")))))))</f>
        <v/>
      </c>
      <c r="F1209" s="65" t="str">
        <f>IF('Data Entry'!AG1212="Benethamine benzylpenicillin",0.65,IF('Data Entry'!AG1212="Benzathine benzylpenicillin",0.74,IF('Data Entry'!AG1212="Cefapirin benzathine",0.41,IF('Data Entry'!AG1212="Cefalexin benzathine",0.36,IF('Data Entry'!AG1212="Cloxacillin benzathine",0.43,IF('Data Entry'!AG1212="Oxacillin benzathine",0.69,IF('Data Entry'!AG1212="","","No aplica")))))))</f>
        <v/>
      </c>
      <c r="G1209" s="65" t="str">
        <f>IF('Data Entry'!AJ1212="Benethamine benzylpenicillin",0.65,IF('Data Entry'!AJ1212="Benzathine benzylpenicillin",0.74,IF('Data Entry'!AJ1212="Cefapirin benzathine",0.41,IF('Data Entry'!AJ1212="Cefalexin benzathine",0.36,IF('Data Entry'!AJ1212="Cloxacillin benzathine",0.43,IF('Data Entry'!AJ1212="Oxacillin benzathine",0.69,IF('Data Entry'!AJ1212="","","No aplica")))))))</f>
        <v/>
      </c>
      <c r="H1209" s="65" t="str">
        <f>IF('Data Entry'!AM1212="Benethamine benzylpenicillin",0.65,IF('Data Entry'!AM1212="Benzathine benzylpenicillin",0.74,IF('Data Entry'!AM1212="Cefapirin benzathine",0.41,IF('Data Entry'!AM1212="Cefalexin benzathine",0.36,IF('Data Entry'!AM1212="Cloxacillin benzathine",0.43,IF('Data Entry'!AM1212="Oxacillin benzathine",0.69,IF('Data Entry'!AM1212="","","No aplica")))))))</f>
        <v/>
      </c>
    </row>
    <row r="1210" spans="5:8">
      <c r="E1210" s="65" t="str">
        <f>IF('Data Entry'!AB1213="Benethamine benzylpenicillin",0.65,IF('Data Entry'!AB1213="Benzathine benzylpenicillin",0.74,IF('Data Entry'!AB1213="Cefapirin benzathine",0.41,IF('Data Entry'!AB1213="Cefalexin benzathine",0.36,IF('Data Entry'!AB1213="Cloxacillin benzathine",0.43,IF('Data Entry'!AB1213="Oxacillin benzathine",0.69,IF('Data Entry'!AB1213="","","No aplica")))))))</f>
        <v/>
      </c>
      <c r="F1210" s="65" t="str">
        <f>IF('Data Entry'!AG1213="Benethamine benzylpenicillin",0.65,IF('Data Entry'!AG1213="Benzathine benzylpenicillin",0.74,IF('Data Entry'!AG1213="Cefapirin benzathine",0.41,IF('Data Entry'!AG1213="Cefalexin benzathine",0.36,IF('Data Entry'!AG1213="Cloxacillin benzathine",0.43,IF('Data Entry'!AG1213="Oxacillin benzathine",0.69,IF('Data Entry'!AG1213="","","No aplica")))))))</f>
        <v/>
      </c>
      <c r="G1210" s="65" t="str">
        <f>IF('Data Entry'!AJ1213="Benethamine benzylpenicillin",0.65,IF('Data Entry'!AJ1213="Benzathine benzylpenicillin",0.74,IF('Data Entry'!AJ1213="Cefapirin benzathine",0.41,IF('Data Entry'!AJ1213="Cefalexin benzathine",0.36,IF('Data Entry'!AJ1213="Cloxacillin benzathine",0.43,IF('Data Entry'!AJ1213="Oxacillin benzathine",0.69,IF('Data Entry'!AJ1213="","","No aplica")))))))</f>
        <v/>
      </c>
      <c r="H1210" s="65" t="str">
        <f>IF('Data Entry'!AM1213="Benethamine benzylpenicillin",0.65,IF('Data Entry'!AM1213="Benzathine benzylpenicillin",0.74,IF('Data Entry'!AM1213="Cefapirin benzathine",0.41,IF('Data Entry'!AM1213="Cefalexin benzathine",0.36,IF('Data Entry'!AM1213="Cloxacillin benzathine",0.43,IF('Data Entry'!AM1213="Oxacillin benzathine",0.69,IF('Data Entry'!AM1213="","","No aplica")))))))</f>
        <v/>
      </c>
    </row>
    <row r="1211" spans="5:8">
      <c r="E1211" s="65" t="str">
        <f>IF('Data Entry'!AB1214="Benethamine benzylpenicillin",0.65,IF('Data Entry'!AB1214="Benzathine benzylpenicillin",0.74,IF('Data Entry'!AB1214="Cefapirin benzathine",0.41,IF('Data Entry'!AB1214="Cefalexin benzathine",0.36,IF('Data Entry'!AB1214="Cloxacillin benzathine",0.43,IF('Data Entry'!AB1214="Oxacillin benzathine",0.69,IF('Data Entry'!AB1214="","","No aplica")))))))</f>
        <v/>
      </c>
      <c r="F1211" s="65" t="str">
        <f>IF('Data Entry'!AG1214="Benethamine benzylpenicillin",0.65,IF('Data Entry'!AG1214="Benzathine benzylpenicillin",0.74,IF('Data Entry'!AG1214="Cefapirin benzathine",0.41,IF('Data Entry'!AG1214="Cefalexin benzathine",0.36,IF('Data Entry'!AG1214="Cloxacillin benzathine",0.43,IF('Data Entry'!AG1214="Oxacillin benzathine",0.69,IF('Data Entry'!AG1214="","","No aplica")))))))</f>
        <v/>
      </c>
      <c r="G1211" s="65" t="str">
        <f>IF('Data Entry'!AJ1214="Benethamine benzylpenicillin",0.65,IF('Data Entry'!AJ1214="Benzathine benzylpenicillin",0.74,IF('Data Entry'!AJ1214="Cefapirin benzathine",0.41,IF('Data Entry'!AJ1214="Cefalexin benzathine",0.36,IF('Data Entry'!AJ1214="Cloxacillin benzathine",0.43,IF('Data Entry'!AJ1214="Oxacillin benzathine",0.69,IF('Data Entry'!AJ1214="","","No aplica")))))))</f>
        <v/>
      </c>
      <c r="H1211" s="65" t="str">
        <f>IF('Data Entry'!AM1214="Benethamine benzylpenicillin",0.65,IF('Data Entry'!AM1214="Benzathine benzylpenicillin",0.74,IF('Data Entry'!AM1214="Cefapirin benzathine",0.41,IF('Data Entry'!AM1214="Cefalexin benzathine",0.36,IF('Data Entry'!AM1214="Cloxacillin benzathine",0.43,IF('Data Entry'!AM1214="Oxacillin benzathine",0.69,IF('Data Entry'!AM1214="","","No aplica")))))))</f>
        <v/>
      </c>
    </row>
    <row r="1212" spans="5:8">
      <c r="E1212" s="65" t="str">
        <f>IF('Data Entry'!AB1215="Benethamine benzylpenicillin",0.65,IF('Data Entry'!AB1215="Benzathine benzylpenicillin",0.74,IF('Data Entry'!AB1215="Cefapirin benzathine",0.41,IF('Data Entry'!AB1215="Cefalexin benzathine",0.36,IF('Data Entry'!AB1215="Cloxacillin benzathine",0.43,IF('Data Entry'!AB1215="Oxacillin benzathine",0.69,IF('Data Entry'!AB1215="","","No aplica")))))))</f>
        <v/>
      </c>
      <c r="F1212" s="65" t="str">
        <f>IF('Data Entry'!AG1215="Benethamine benzylpenicillin",0.65,IF('Data Entry'!AG1215="Benzathine benzylpenicillin",0.74,IF('Data Entry'!AG1215="Cefapirin benzathine",0.41,IF('Data Entry'!AG1215="Cefalexin benzathine",0.36,IF('Data Entry'!AG1215="Cloxacillin benzathine",0.43,IF('Data Entry'!AG1215="Oxacillin benzathine",0.69,IF('Data Entry'!AG1215="","","No aplica")))))))</f>
        <v/>
      </c>
      <c r="G1212" s="65" t="str">
        <f>IF('Data Entry'!AJ1215="Benethamine benzylpenicillin",0.65,IF('Data Entry'!AJ1215="Benzathine benzylpenicillin",0.74,IF('Data Entry'!AJ1215="Cefapirin benzathine",0.41,IF('Data Entry'!AJ1215="Cefalexin benzathine",0.36,IF('Data Entry'!AJ1215="Cloxacillin benzathine",0.43,IF('Data Entry'!AJ1215="Oxacillin benzathine",0.69,IF('Data Entry'!AJ1215="","","No aplica")))))))</f>
        <v/>
      </c>
      <c r="H1212" s="65" t="str">
        <f>IF('Data Entry'!AM1215="Benethamine benzylpenicillin",0.65,IF('Data Entry'!AM1215="Benzathine benzylpenicillin",0.74,IF('Data Entry'!AM1215="Cefapirin benzathine",0.41,IF('Data Entry'!AM1215="Cefalexin benzathine",0.36,IF('Data Entry'!AM1215="Cloxacillin benzathine",0.43,IF('Data Entry'!AM1215="Oxacillin benzathine",0.69,IF('Data Entry'!AM1215="","","No aplica")))))))</f>
        <v/>
      </c>
    </row>
    <row r="1213" spans="5:8">
      <c r="E1213" s="65" t="str">
        <f>IF('Data Entry'!AB1216="Benethamine benzylpenicillin",0.65,IF('Data Entry'!AB1216="Benzathine benzylpenicillin",0.74,IF('Data Entry'!AB1216="Cefapirin benzathine",0.41,IF('Data Entry'!AB1216="Cefalexin benzathine",0.36,IF('Data Entry'!AB1216="Cloxacillin benzathine",0.43,IF('Data Entry'!AB1216="Oxacillin benzathine",0.69,IF('Data Entry'!AB1216="","","No aplica")))))))</f>
        <v/>
      </c>
      <c r="F1213" s="65" t="str">
        <f>IF('Data Entry'!AG1216="Benethamine benzylpenicillin",0.65,IF('Data Entry'!AG1216="Benzathine benzylpenicillin",0.74,IF('Data Entry'!AG1216="Cefapirin benzathine",0.41,IF('Data Entry'!AG1216="Cefalexin benzathine",0.36,IF('Data Entry'!AG1216="Cloxacillin benzathine",0.43,IF('Data Entry'!AG1216="Oxacillin benzathine",0.69,IF('Data Entry'!AG1216="","","No aplica")))))))</f>
        <v/>
      </c>
      <c r="G1213" s="65" t="str">
        <f>IF('Data Entry'!AJ1216="Benethamine benzylpenicillin",0.65,IF('Data Entry'!AJ1216="Benzathine benzylpenicillin",0.74,IF('Data Entry'!AJ1216="Cefapirin benzathine",0.41,IF('Data Entry'!AJ1216="Cefalexin benzathine",0.36,IF('Data Entry'!AJ1216="Cloxacillin benzathine",0.43,IF('Data Entry'!AJ1216="Oxacillin benzathine",0.69,IF('Data Entry'!AJ1216="","","No aplica")))))))</f>
        <v/>
      </c>
      <c r="H1213" s="65" t="str">
        <f>IF('Data Entry'!AM1216="Benethamine benzylpenicillin",0.65,IF('Data Entry'!AM1216="Benzathine benzylpenicillin",0.74,IF('Data Entry'!AM1216="Cefapirin benzathine",0.41,IF('Data Entry'!AM1216="Cefalexin benzathine",0.36,IF('Data Entry'!AM1216="Cloxacillin benzathine",0.43,IF('Data Entry'!AM1216="Oxacillin benzathine",0.69,IF('Data Entry'!AM1216="","","No aplica")))))))</f>
        <v/>
      </c>
    </row>
    <row r="1214" spans="5:8">
      <c r="E1214" s="65" t="str">
        <f>IF('Data Entry'!AB1217="Benethamine benzylpenicillin",0.65,IF('Data Entry'!AB1217="Benzathine benzylpenicillin",0.74,IF('Data Entry'!AB1217="Cefapirin benzathine",0.41,IF('Data Entry'!AB1217="Cefalexin benzathine",0.36,IF('Data Entry'!AB1217="Cloxacillin benzathine",0.43,IF('Data Entry'!AB1217="Oxacillin benzathine",0.69,IF('Data Entry'!AB1217="","","No aplica")))))))</f>
        <v/>
      </c>
      <c r="F1214" s="65" t="str">
        <f>IF('Data Entry'!AG1217="Benethamine benzylpenicillin",0.65,IF('Data Entry'!AG1217="Benzathine benzylpenicillin",0.74,IF('Data Entry'!AG1217="Cefapirin benzathine",0.41,IF('Data Entry'!AG1217="Cefalexin benzathine",0.36,IF('Data Entry'!AG1217="Cloxacillin benzathine",0.43,IF('Data Entry'!AG1217="Oxacillin benzathine",0.69,IF('Data Entry'!AG1217="","","No aplica")))))))</f>
        <v/>
      </c>
      <c r="G1214" s="65" t="str">
        <f>IF('Data Entry'!AJ1217="Benethamine benzylpenicillin",0.65,IF('Data Entry'!AJ1217="Benzathine benzylpenicillin",0.74,IF('Data Entry'!AJ1217="Cefapirin benzathine",0.41,IF('Data Entry'!AJ1217="Cefalexin benzathine",0.36,IF('Data Entry'!AJ1217="Cloxacillin benzathine",0.43,IF('Data Entry'!AJ1217="Oxacillin benzathine",0.69,IF('Data Entry'!AJ1217="","","No aplica")))))))</f>
        <v/>
      </c>
      <c r="H1214" s="65" t="str">
        <f>IF('Data Entry'!AM1217="Benethamine benzylpenicillin",0.65,IF('Data Entry'!AM1217="Benzathine benzylpenicillin",0.74,IF('Data Entry'!AM1217="Cefapirin benzathine",0.41,IF('Data Entry'!AM1217="Cefalexin benzathine",0.36,IF('Data Entry'!AM1217="Cloxacillin benzathine",0.43,IF('Data Entry'!AM1217="Oxacillin benzathine",0.69,IF('Data Entry'!AM1217="","","No aplica")))))))</f>
        <v/>
      </c>
    </row>
    <row r="1215" spans="5:8">
      <c r="E1215" s="65" t="str">
        <f>IF('Data Entry'!AB1218="Benethamine benzylpenicillin",0.65,IF('Data Entry'!AB1218="Benzathine benzylpenicillin",0.74,IF('Data Entry'!AB1218="Cefapirin benzathine",0.41,IF('Data Entry'!AB1218="Cefalexin benzathine",0.36,IF('Data Entry'!AB1218="Cloxacillin benzathine",0.43,IF('Data Entry'!AB1218="Oxacillin benzathine",0.69,IF('Data Entry'!AB1218="","","No aplica")))))))</f>
        <v/>
      </c>
      <c r="F1215" s="65" t="str">
        <f>IF('Data Entry'!AG1218="Benethamine benzylpenicillin",0.65,IF('Data Entry'!AG1218="Benzathine benzylpenicillin",0.74,IF('Data Entry'!AG1218="Cefapirin benzathine",0.41,IF('Data Entry'!AG1218="Cefalexin benzathine",0.36,IF('Data Entry'!AG1218="Cloxacillin benzathine",0.43,IF('Data Entry'!AG1218="Oxacillin benzathine",0.69,IF('Data Entry'!AG1218="","","No aplica")))))))</f>
        <v/>
      </c>
      <c r="G1215" s="65" t="str">
        <f>IF('Data Entry'!AJ1218="Benethamine benzylpenicillin",0.65,IF('Data Entry'!AJ1218="Benzathine benzylpenicillin",0.74,IF('Data Entry'!AJ1218="Cefapirin benzathine",0.41,IF('Data Entry'!AJ1218="Cefalexin benzathine",0.36,IF('Data Entry'!AJ1218="Cloxacillin benzathine",0.43,IF('Data Entry'!AJ1218="Oxacillin benzathine",0.69,IF('Data Entry'!AJ1218="","","No aplica")))))))</f>
        <v/>
      </c>
      <c r="H1215" s="65" t="str">
        <f>IF('Data Entry'!AM1218="Benethamine benzylpenicillin",0.65,IF('Data Entry'!AM1218="Benzathine benzylpenicillin",0.74,IF('Data Entry'!AM1218="Cefapirin benzathine",0.41,IF('Data Entry'!AM1218="Cefalexin benzathine",0.36,IF('Data Entry'!AM1218="Cloxacillin benzathine",0.43,IF('Data Entry'!AM1218="Oxacillin benzathine",0.69,IF('Data Entry'!AM1218="","","No aplica")))))))</f>
        <v/>
      </c>
    </row>
    <row r="1216" spans="5:8">
      <c r="E1216" s="65" t="str">
        <f>IF('Data Entry'!AB1219="Benethamine benzylpenicillin",0.65,IF('Data Entry'!AB1219="Benzathine benzylpenicillin",0.74,IF('Data Entry'!AB1219="Cefapirin benzathine",0.41,IF('Data Entry'!AB1219="Cefalexin benzathine",0.36,IF('Data Entry'!AB1219="Cloxacillin benzathine",0.43,IF('Data Entry'!AB1219="Oxacillin benzathine",0.69,IF('Data Entry'!AB1219="","","No aplica")))))))</f>
        <v/>
      </c>
      <c r="F1216" s="65" t="str">
        <f>IF('Data Entry'!AG1219="Benethamine benzylpenicillin",0.65,IF('Data Entry'!AG1219="Benzathine benzylpenicillin",0.74,IF('Data Entry'!AG1219="Cefapirin benzathine",0.41,IF('Data Entry'!AG1219="Cefalexin benzathine",0.36,IF('Data Entry'!AG1219="Cloxacillin benzathine",0.43,IF('Data Entry'!AG1219="Oxacillin benzathine",0.69,IF('Data Entry'!AG1219="","","No aplica")))))))</f>
        <v/>
      </c>
      <c r="G1216" s="65" t="str">
        <f>IF('Data Entry'!AJ1219="Benethamine benzylpenicillin",0.65,IF('Data Entry'!AJ1219="Benzathine benzylpenicillin",0.74,IF('Data Entry'!AJ1219="Cefapirin benzathine",0.41,IF('Data Entry'!AJ1219="Cefalexin benzathine",0.36,IF('Data Entry'!AJ1219="Cloxacillin benzathine",0.43,IF('Data Entry'!AJ1219="Oxacillin benzathine",0.69,IF('Data Entry'!AJ1219="","","No aplica")))))))</f>
        <v/>
      </c>
      <c r="H1216" s="65" t="str">
        <f>IF('Data Entry'!AM1219="Benethamine benzylpenicillin",0.65,IF('Data Entry'!AM1219="Benzathine benzylpenicillin",0.74,IF('Data Entry'!AM1219="Cefapirin benzathine",0.41,IF('Data Entry'!AM1219="Cefalexin benzathine",0.36,IF('Data Entry'!AM1219="Cloxacillin benzathine",0.43,IF('Data Entry'!AM1219="Oxacillin benzathine",0.69,IF('Data Entry'!AM1219="","","No aplica")))))))</f>
        <v/>
      </c>
    </row>
    <row r="1217" spans="5:8">
      <c r="E1217" s="65" t="str">
        <f>IF('Data Entry'!AB1220="Benethamine benzylpenicillin",0.65,IF('Data Entry'!AB1220="Benzathine benzylpenicillin",0.74,IF('Data Entry'!AB1220="Cefapirin benzathine",0.41,IF('Data Entry'!AB1220="Cefalexin benzathine",0.36,IF('Data Entry'!AB1220="Cloxacillin benzathine",0.43,IF('Data Entry'!AB1220="Oxacillin benzathine",0.69,IF('Data Entry'!AB1220="","","No aplica")))))))</f>
        <v/>
      </c>
      <c r="F1217" s="65" t="str">
        <f>IF('Data Entry'!AG1220="Benethamine benzylpenicillin",0.65,IF('Data Entry'!AG1220="Benzathine benzylpenicillin",0.74,IF('Data Entry'!AG1220="Cefapirin benzathine",0.41,IF('Data Entry'!AG1220="Cefalexin benzathine",0.36,IF('Data Entry'!AG1220="Cloxacillin benzathine",0.43,IF('Data Entry'!AG1220="Oxacillin benzathine",0.69,IF('Data Entry'!AG1220="","","No aplica")))))))</f>
        <v/>
      </c>
      <c r="G1217" s="65" t="str">
        <f>IF('Data Entry'!AJ1220="Benethamine benzylpenicillin",0.65,IF('Data Entry'!AJ1220="Benzathine benzylpenicillin",0.74,IF('Data Entry'!AJ1220="Cefapirin benzathine",0.41,IF('Data Entry'!AJ1220="Cefalexin benzathine",0.36,IF('Data Entry'!AJ1220="Cloxacillin benzathine",0.43,IF('Data Entry'!AJ1220="Oxacillin benzathine",0.69,IF('Data Entry'!AJ1220="","","No aplica")))))))</f>
        <v/>
      </c>
      <c r="H1217" s="65" t="str">
        <f>IF('Data Entry'!AM1220="Benethamine benzylpenicillin",0.65,IF('Data Entry'!AM1220="Benzathine benzylpenicillin",0.74,IF('Data Entry'!AM1220="Cefapirin benzathine",0.41,IF('Data Entry'!AM1220="Cefalexin benzathine",0.36,IF('Data Entry'!AM1220="Cloxacillin benzathine",0.43,IF('Data Entry'!AM1220="Oxacillin benzathine",0.69,IF('Data Entry'!AM1220="","","No aplica")))))))</f>
        <v/>
      </c>
    </row>
    <row r="1218" spans="5:8">
      <c r="E1218" s="65" t="str">
        <f>IF('Data Entry'!AB1221="Benethamine benzylpenicillin",0.65,IF('Data Entry'!AB1221="Benzathine benzylpenicillin",0.74,IF('Data Entry'!AB1221="Cefapirin benzathine",0.41,IF('Data Entry'!AB1221="Cefalexin benzathine",0.36,IF('Data Entry'!AB1221="Cloxacillin benzathine",0.43,IF('Data Entry'!AB1221="Oxacillin benzathine",0.69,IF('Data Entry'!AB1221="","","No aplica")))))))</f>
        <v/>
      </c>
      <c r="F1218" s="65" t="str">
        <f>IF('Data Entry'!AG1221="Benethamine benzylpenicillin",0.65,IF('Data Entry'!AG1221="Benzathine benzylpenicillin",0.74,IF('Data Entry'!AG1221="Cefapirin benzathine",0.41,IF('Data Entry'!AG1221="Cefalexin benzathine",0.36,IF('Data Entry'!AG1221="Cloxacillin benzathine",0.43,IF('Data Entry'!AG1221="Oxacillin benzathine",0.69,IF('Data Entry'!AG1221="","","No aplica")))))))</f>
        <v/>
      </c>
      <c r="G1218" s="65" t="str">
        <f>IF('Data Entry'!AJ1221="Benethamine benzylpenicillin",0.65,IF('Data Entry'!AJ1221="Benzathine benzylpenicillin",0.74,IF('Data Entry'!AJ1221="Cefapirin benzathine",0.41,IF('Data Entry'!AJ1221="Cefalexin benzathine",0.36,IF('Data Entry'!AJ1221="Cloxacillin benzathine",0.43,IF('Data Entry'!AJ1221="Oxacillin benzathine",0.69,IF('Data Entry'!AJ1221="","","No aplica")))))))</f>
        <v/>
      </c>
      <c r="H1218" s="65" t="str">
        <f>IF('Data Entry'!AM1221="Benethamine benzylpenicillin",0.65,IF('Data Entry'!AM1221="Benzathine benzylpenicillin",0.74,IF('Data Entry'!AM1221="Cefapirin benzathine",0.41,IF('Data Entry'!AM1221="Cefalexin benzathine",0.36,IF('Data Entry'!AM1221="Cloxacillin benzathine",0.43,IF('Data Entry'!AM1221="Oxacillin benzathine",0.69,IF('Data Entry'!AM1221="","","No aplica")))))))</f>
        <v/>
      </c>
    </row>
    <row r="1219" spans="5:8">
      <c r="E1219" s="65" t="str">
        <f>IF('Data Entry'!AB1222="Benethamine benzylpenicillin",0.65,IF('Data Entry'!AB1222="Benzathine benzylpenicillin",0.74,IF('Data Entry'!AB1222="Cefapirin benzathine",0.41,IF('Data Entry'!AB1222="Cefalexin benzathine",0.36,IF('Data Entry'!AB1222="Cloxacillin benzathine",0.43,IF('Data Entry'!AB1222="Oxacillin benzathine",0.69,IF('Data Entry'!AB1222="","","No aplica")))))))</f>
        <v/>
      </c>
      <c r="F1219" s="65" t="str">
        <f>IF('Data Entry'!AG1222="Benethamine benzylpenicillin",0.65,IF('Data Entry'!AG1222="Benzathine benzylpenicillin",0.74,IF('Data Entry'!AG1222="Cefapirin benzathine",0.41,IF('Data Entry'!AG1222="Cefalexin benzathine",0.36,IF('Data Entry'!AG1222="Cloxacillin benzathine",0.43,IF('Data Entry'!AG1222="Oxacillin benzathine",0.69,IF('Data Entry'!AG1222="","","No aplica")))))))</f>
        <v/>
      </c>
      <c r="G1219" s="65" t="str">
        <f>IF('Data Entry'!AJ1222="Benethamine benzylpenicillin",0.65,IF('Data Entry'!AJ1222="Benzathine benzylpenicillin",0.74,IF('Data Entry'!AJ1222="Cefapirin benzathine",0.41,IF('Data Entry'!AJ1222="Cefalexin benzathine",0.36,IF('Data Entry'!AJ1222="Cloxacillin benzathine",0.43,IF('Data Entry'!AJ1222="Oxacillin benzathine",0.69,IF('Data Entry'!AJ1222="","","No aplica")))))))</f>
        <v/>
      </c>
      <c r="H1219" s="65" t="str">
        <f>IF('Data Entry'!AM1222="Benethamine benzylpenicillin",0.65,IF('Data Entry'!AM1222="Benzathine benzylpenicillin",0.74,IF('Data Entry'!AM1222="Cefapirin benzathine",0.41,IF('Data Entry'!AM1222="Cefalexin benzathine",0.36,IF('Data Entry'!AM1222="Cloxacillin benzathine",0.43,IF('Data Entry'!AM1222="Oxacillin benzathine",0.69,IF('Data Entry'!AM1222="","","No aplica")))))))</f>
        <v/>
      </c>
    </row>
    <row r="1220" spans="5:8">
      <c r="E1220" s="65" t="str">
        <f>IF('Data Entry'!AB1223="Benethamine benzylpenicillin",0.65,IF('Data Entry'!AB1223="Benzathine benzylpenicillin",0.74,IF('Data Entry'!AB1223="Cefapirin benzathine",0.41,IF('Data Entry'!AB1223="Cefalexin benzathine",0.36,IF('Data Entry'!AB1223="Cloxacillin benzathine",0.43,IF('Data Entry'!AB1223="Oxacillin benzathine",0.69,IF('Data Entry'!AB1223="","","No aplica")))))))</f>
        <v/>
      </c>
      <c r="F1220" s="65" t="str">
        <f>IF('Data Entry'!AG1223="Benethamine benzylpenicillin",0.65,IF('Data Entry'!AG1223="Benzathine benzylpenicillin",0.74,IF('Data Entry'!AG1223="Cefapirin benzathine",0.41,IF('Data Entry'!AG1223="Cefalexin benzathine",0.36,IF('Data Entry'!AG1223="Cloxacillin benzathine",0.43,IF('Data Entry'!AG1223="Oxacillin benzathine",0.69,IF('Data Entry'!AG1223="","","No aplica")))))))</f>
        <v/>
      </c>
      <c r="G1220" s="65" t="str">
        <f>IF('Data Entry'!AJ1223="Benethamine benzylpenicillin",0.65,IF('Data Entry'!AJ1223="Benzathine benzylpenicillin",0.74,IF('Data Entry'!AJ1223="Cefapirin benzathine",0.41,IF('Data Entry'!AJ1223="Cefalexin benzathine",0.36,IF('Data Entry'!AJ1223="Cloxacillin benzathine",0.43,IF('Data Entry'!AJ1223="Oxacillin benzathine",0.69,IF('Data Entry'!AJ1223="","","No aplica")))))))</f>
        <v/>
      </c>
      <c r="H1220" s="65" t="str">
        <f>IF('Data Entry'!AM1223="Benethamine benzylpenicillin",0.65,IF('Data Entry'!AM1223="Benzathine benzylpenicillin",0.74,IF('Data Entry'!AM1223="Cefapirin benzathine",0.41,IF('Data Entry'!AM1223="Cefalexin benzathine",0.36,IF('Data Entry'!AM1223="Cloxacillin benzathine",0.43,IF('Data Entry'!AM1223="Oxacillin benzathine",0.69,IF('Data Entry'!AM1223="","","No aplica")))))))</f>
        <v/>
      </c>
    </row>
    <row r="1221" spans="5:8">
      <c r="E1221" s="65" t="str">
        <f>IF('Data Entry'!AB1224="Benethamine benzylpenicillin",0.65,IF('Data Entry'!AB1224="Benzathine benzylpenicillin",0.74,IF('Data Entry'!AB1224="Cefapirin benzathine",0.41,IF('Data Entry'!AB1224="Cefalexin benzathine",0.36,IF('Data Entry'!AB1224="Cloxacillin benzathine",0.43,IF('Data Entry'!AB1224="Oxacillin benzathine",0.69,IF('Data Entry'!AB1224="","","No aplica")))))))</f>
        <v/>
      </c>
      <c r="F1221" s="65" t="str">
        <f>IF('Data Entry'!AG1224="Benethamine benzylpenicillin",0.65,IF('Data Entry'!AG1224="Benzathine benzylpenicillin",0.74,IF('Data Entry'!AG1224="Cefapirin benzathine",0.41,IF('Data Entry'!AG1224="Cefalexin benzathine",0.36,IF('Data Entry'!AG1224="Cloxacillin benzathine",0.43,IF('Data Entry'!AG1224="Oxacillin benzathine",0.69,IF('Data Entry'!AG1224="","","No aplica")))))))</f>
        <v/>
      </c>
      <c r="G1221" s="65" t="str">
        <f>IF('Data Entry'!AJ1224="Benethamine benzylpenicillin",0.65,IF('Data Entry'!AJ1224="Benzathine benzylpenicillin",0.74,IF('Data Entry'!AJ1224="Cefapirin benzathine",0.41,IF('Data Entry'!AJ1224="Cefalexin benzathine",0.36,IF('Data Entry'!AJ1224="Cloxacillin benzathine",0.43,IF('Data Entry'!AJ1224="Oxacillin benzathine",0.69,IF('Data Entry'!AJ1224="","","No aplica")))))))</f>
        <v/>
      </c>
      <c r="H1221" s="65" t="str">
        <f>IF('Data Entry'!AM1224="Benethamine benzylpenicillin",0.65,IF('Data Entry'!AM1224="Benzathine benzylpenicillin",0.74,IF('Data Entry'!AM1224="Cefapirin benzathine",0.41,IF('Data Entry'!AM1224="Cefalexin benzathine",0.36,IF('Data Entry'!AM1224="Cloxacillin benzathine",0.43,IF('Data Entry'!AM1224="Oxacillin benzathine",0.69,IF('Data Entry'!AM1224="","","No aplica")))))))</f>
        <v/>
      </c>
    </row>
    <row r="1222" spans="5:8">
      <c r="E1222" s="65" t="str">
        <f>IF('Data Entry'!AB1225="Benethamine benzylpenicillin",0.65,IF('Data Entry'!AB1225="Benzathine benzylpenicillin",0.74,IF('Data Entry'!AB1225="Cefapirin benzathine",0.41,IF('Data Entry'!AB1225="Cefalexin benzathine",0.36,IF('Data Entry'!AB1225="Cloxacillin benzathine",0.43,IF('Data Entry'!AB1225="Oxacillin benzathine",0.69,IF('Data Entry'!AB1225="","","No aplica")))))))</f>
        <v/>
      </c>
      <c r="F1222" s="65" t="str">
        <f>IF('Data Entry'!AG1225="Benethamine benzylpenicillin",0.65,IF('Data Entry'!AG1225="Benzathine benzylpenicillin",0.74,IF('Data Entry'!AG1225="Cefapirin benzathine",0.41,IF('Data Entry'!AG1225="Cefalexin benzathine",0.36,IF('Data Entry'!AG1225="Cloxacillin benzathine",0.43,IF('Data Entry'!AG1225="Oxacillin benzathine",0.69,IF('Data Entry'!AG1225="","","No aplica")))))))</f>
        <v/>
      </c>
      <c r="G1222" s="65" t="str">
        <f>IF('Data Entry'!AJ1225="Benethamine benzylpenicillin",0.65,IF('Data Entry'!AJ1225="Benzathine benzylpenicillin",0.74,IF('Data Entry'!AJ1225="Cefapirin benzathine",0.41,IF('Data Entry'!AJ1225="Cefalexin benzathine",0.36,IF('Data Entry'!AJ1225="Cloxacillin benzathine",0.43,IF('Data Entry'!AJ1225="Oxacillin benzathine",0.69,IF('Data Entry'!AJ1225="","","No aplica")))))))</f>
        <v/>
      </c>
      <c r="H1222" s="65" t="str">
        <f>IF('Data Entry'!AM1225="Benethamine benzylpenicillin",0.65,IF('Data Entry'!AM1225="Benzathine benzylpenicillin",0.74,IF('Data Entry'!AM1225="Cefapirin benzathine",0.41,IF('Data Entry'!AM1225="Cefalexin benzathine",0.36,IF('Data Entry'!AM1225="Cloxacillin benzathine",0.43,IF('Data Entry'!AM1225="Oxacillin benzathine",0.69,IF('Data Entry'!AM1225="","","No aplica")))))))</f>
        <v/>
      </c>
    </row>
    <row r="1223" spans="5:8">
      <c r="E1223" s="65" t="str">
        <f>IF('Data Entry'!AB1226="Benethamine benzylpenicillin",0.65,IF('Data Entry'!AB1226="Benzathine benzylpenicillin",0.74,IF('Data Entry'!AB1226="Cefapirin benzathine",0.41,IF('Data Entry'!AB1226="Cefalexin benzathine",0.36,IF('Data Entry'!AB1226="Cloxacillin benzathine",0.43,IF('Data Entry'!AB1226="Oxacillin benzathine",0.69,IF('Data Entry'!AB1226="","","No aplica")))))))</f>
        <v/>
      </c>
      <c r="F1223" s="65" t="str">
        <f>IF('Data Entry'!AG1226="Benethamine benzylpenicillin",0.65,IF('Data Entry'!AG1226="Benzathine benzylpenicillin",0.74,IF('Data Entry'!AG1226="Cefapirin benzathine",0.41,IF('Data Entry'!AG1226="Cefalexin benzathine",0.36,IF('Data Entry'!AG1226="Cloxacillin benzathine",0.43,IF('Data Entry'!AG1226="Oxacillin benzathine",0.69,IF('Data Entry'!AG1226="","","No aplica")))))))</f>
        <v/>
      </c>
      <c r="G1223" s="65" t="str">
        <f>IF('Data Entry'!AJ1226="Benethamine benzylpenicillin",0.65,IF('Data Entry'!AJ1226="Benzathine benzylpenicillin",0.74,IF('Data Entry'!AJ1226="Cefapirin benzathine",0.41,IF('Data Entry'!AJ1226="Cefalexin benzathine",0.36,IF('Data Entry'!AJ1226="Cloxacillin benzathine",0.43,IF('Data Entry'!AJ1226="Oxacillin benzathine",0.69,IF('Data Entry'!AJ1226="","","No aplica")))))))</f>
        <v/>
      </c>
      <c r="H1223" s="65" t="str">
        <f>IF('Data Entry'!AM1226="Benethamine benzylpenicillin",0.65,IF('Data Entry'!AM1226="Benzathine benzylpenicillin",0.74,IF('Data Entry'!AM1226="Cefapirin benzathine",0.41,IF('Data Entry'!AM1226="Cefalexin benzathine",0.36,IF('Data Entry'!AM1226="Cloxacillin benzathine",0.43,IF('Data Entry'!AM1226="Oxacillin benzathine",0.69,IF('Data Entry'!AM1226="","","No aplica")))))))</f>
        <v/>
      </c>
    </row>
    <row r="1224" spans="5:8">
      <c r="E1224" s="65" t="str">
        <f>IF('Data Entry'!AB1227="Benethamine benzylpenicillin",0.65,IF('Data Entry'!AB1227="Benzathine benzylpenicillin",0.74,IF('Data Entry'!AB1227="Cefapirin benzathine",0.41,IF('Data Entry'!AB1227="Cefalexin benzathine",0.36,IF('Data Entry'!AB1227="Cloxacillin benzathine",0.43,IF('Data Entry'!AB1227="Oxacillin benzathine",0.69,IF('Data Entry'!AB1227="","","No aplica")))))))</f>
        <v/>
      </c>
      <c r="F1224" s="65" t="str">
        <f>IF('Data Entry'!AG1227="Benethamine benzylpenicillin",0.65,IF('Data Entry'!AG1227="Benzathine benzylpenicillin",0.74,IF('Data Entry'!AG1227="Cefapirin benzathine",0.41,IF('Data Entry'!AG1227="Cefalexin benzathine",0.36,IF('Data Entry'!AG1227="Cloxacillin benzathine",0.43,IF('Data Entry'!AG1227="Oxacillin benzathine",0.69,IF('Data Entry'!AG1227="","","No aplica")))))))</f>
        <v/>
      </c>
      <c r="G1224" s="65" t="str">
        <f>IF('Data Entry'!AJ1227="Benethamine benzylpenicillin",0.65,IF('Data Entry'!AJ1227="Benzathine benzylpenicillin",0.74,IF('Data Entry'!AJ1227="Cefapirin benzathine",0.41,IF('Data Entry'!AJ1227="Cefalexin benzathine",0.36,IF('Data Entry'!AJ1227="Cloxacillin benzathine",0.43,IF('Data Entry'!AJ1227="Oxacillin benzathine",0.69,IF('Data Entry'!AJ1227="","","No aplica")))))))</f>
        <v/>
      </c>
      <c r="H1224" s="65" t="str">
        <f>IF('Data Entry'!AM1227="Benethamine benzylpenicillin",0.65,IF('Data Entry'!AM1227="Benzathine benzylpenicillin",0.74,IF('Data Entry'!AM1227="Cefapirin benzathine",0.41,IF('Data Entry'!AM1227="Cefalexin benzathine",0.36,IF('Data Entry'!AM1227="Cloxacillin benzathine",0.43,IF('Data Entry'!AM1227="Oxacillin benzathine",0.69,IF('Data Entry'!AM1227="","","No aplica")))))))</f>
        <v/>
      </c>
    </row>
    <row r="1225" spans="5:8">
      <c r="E1225" s="65" t="str">
        <f>IF('Data Entry'!AB1228="Benethamine benzylpenicillin",0.65,IF('Data Entry'!AB1228="Benzathine benzylpenicillin",0.74,IF('Data Entry'!AB1228="Cefapirin benzathine",0.41,IF('Data Entry'!AB1228="Cefalexin benzathine",0.36,IF('Data Entry'!AB1228="Cloxacillin benzathine",0.43,IF('Data Entry'!AB1228="Oxacillin benzathine",0.69,IF('Data Entry'!AB1228="","","No aplica")))))))</f>
        <v/>
      </c>
      <c r="F1225" s="65" t="str">
        <f>IF('Data Entry'!AG1228="Benethamine benzylpenicillin",0.65,IF('Data Entry'!AG1228="Benzathine benzylpenicillin",0.74,IF('Data Entry'!AG1228="Cefapirin benzathine",0.41,IF('Data Entry'!AG1228="Cefalexin benzathine",0.36,IF('Data Entry'!AG1228="Cloxacillin benzathine",0.43,IF('Data Entry'!AG1228="Oxacillin benzathine",0.69,IF('Data Entry'!AG1228="","","No aplica")))))))</f>
        <v/>
      </c>
      <c r="G1225" s="65" t="str">
        <f>IF('Data Entry'!AJ1228="Benethamine benzylpenicillin",0.65,IF('Data Entry'!AJ1228="Benzathine benzylpenicillin",0.74,IF('Data Entry'!AJ1228="Cefapirin benzathine",0.41,IF('Data Entry'!AJ1228="Cefalexin benzathine",0.36,IF('Data Entry'!AJ1228="Cloxacillin benzathine",0.43,IF('Data Entry'!AJ1228="Oxacillin benzathine",0.69,IF('Data Entry'!AJ1228="","","No aplica")))))))</f>
        <v/>
      </c>
      <c r="H1225" s="65" t="str">
        <f>IF('Data Entry'!AM1228="Benethamine benzylpenicillin",0.65,IF('Data Entry'!AM1228="Benzathine benzylpenicillin",0.74,IF('Data Entry'!AM1228="Cefapirin benzathine",0.41,IF('Data Entry'!AM1228="Cefalexin benzathine",0.36,IF('Data Entry'!AM1228="Cloxacillin benzathine",0.43,IF('Data Entry'!AM1228="Oxacillin benzathine",0.69,IF('Data Entry'!AM1228="","","No aplica")))))))</f>
        <v/>
      </c>
    </row>
    <row r="1226" spans="5:8">
      <c r="E1226" s="65" t="str">
        <f>IF('Data Entry'!AB1229="Benethamine benzylpenicillin",0.65,IF('Data Entry'!AB1229="Benzathine benzylpenicillin",0.74,IF('Data Entry'!AB1229="Cefapirin benzathine",0.41,IF('Data Entry'!AB1229="Cefalexin benzathine",0.36,IF('Data Entry'!AB1229="Cloxacillin benzathine",0.43,IF('Data Entry'!AB1229="Oxacillin benzathine",0.69,IF('Data Entry'!AB1229="","","No aplica")))))))</f>
        <v/>
      </c>
      <c r="F1226" s="65" t="str">
        <f>IF('Data Entry'!AG1229="Benethamine benzylpenicillin",0.65,IF('Data Entry'!AG1229="Benzathine benzylpenicillin",0.74,IF('Data Entry'!AG1229="Cefapirin benzathine",0.41,IF('Data Entry'!AG1229="Cefalexin benzathine",0.36,IF('Data Entry'!AG1229="Cloxacillin benzathine",0.43,IF('Data Entry'!AG1229="Oxacillin benzathine",0.69,IF('Data Entry'!AG1229="","","No aplica")))))))</f>
        <v/>
      </c>
      <c r="G1226" s="65" t="str">
        <f>IF('Data Entry'!AJ1229="Benethamine benzylpenicillin",0.65,IF('Data Entry'!AJ1229="Benzathine benzylpenicillin",0.74,IF('Data Entry'!AJ1229="Cefapirin benzathine",0.41,IF('Data Entry'!AJ1229="Cefalexin benzathine",0.36,IF('Data Entry'!AJ1229="Cloxacillin benzathine",0.43,IF('Data Entry'!AJ1229="Oxacillin benzathine",0.69,IF('Data Entry'!AJ1229="","","No aplica")))))))</f>
        <v/>
      </c>
      <c r="H1226" s="65" t="str">
        <f>IF('Data Entry'!AM1229="Benethamine benzylpenicillin",0.65,IF('Data Entry'!AM1229="Benzathine benzylpenicillin",0.74,IF('Data Entry'!AM1229="Cefapirin benzathine",0.41,IF('Data Entry'!AM1229="Cefalexin benzathine",0.36,IF('Data Entry'!AM1229="Cloxacillin benzathine",0.43,IF('Data Entry'!AM1229="Oxacillin benzathine",0.69,IF('Data Entry'!AM1229="","","No aplica")))))))</f>
        <v/>
      </c>
    </row>
    <row r="1227" spans="5:8">
      <c r="E1227" s="65" t="str">
        <f>IF('Data Entry'!AB1230="Benethamine benzylpenicillin",0.65,IF('Data Entry'!AB1230="Benzathine benzylpenicillin",0.74,IF('Data Entry'!AB1230="Cefapirin benzathine",0.41,IF('Data Entry'!AB1230="Cefalexin benzathine",0.36,IF('Data Entry'!AB1230="Cloxacillin benzathine",0.43,IF('Data Entry'!AB1230="Oxacillin benzathine",0.69,IF('Data Entry'!AB1230="","","No aplica")))))))</f>
        <v/>
      </c>
      <c r="F1227" s="65" t="str">
        <f>IF('Data Entry'!AG1230="Benethamine benzylpenicillin",0.65,IF('Data Entry'!AG1230="Benzathine benzylpenicillin",0.74,IF('Data Entry'!AG1230="Cefapirin benzathine",0.41,IF('Data Entry'!AG1230="Cefalexin benzathine",0.36,IF('Data Entry'!AG1230="Cloxacillin benzathine",0.43,IF('Data Entry'!AG1230="Oxacillin benzathine",0.69,IF('Data Entry'!AG1230="","","No aplica")))))))</f>
        <v/>
      </c>
      <c r="G1227" s="65" t="str">
        <f>IF('Data Entry'!AJ1230="Benethamine benzylpenicillin",0.65,IF('Data Entry'!AJ1230="Benzathine benzylpenicillin",0.74,IF('Data Entry'!AJ1230="Cefapirin benzathine",0.41,IF('Data Entry'!AJ1230="Cefalexin benzathine",0.36,IF('Data Entry'!AJ1230="Cloxacillin benzathine",0.43,IF('Data Entry'!AJ1230="Oxacillin benzathine",0.69,IF('Data Entry'!AJ1230="","","No aplica")))))))</f>
        <v/>
      </c>
      <c r="H1227" s="65" t="str">
        <f>IF('Data Entry'!AM1230="Benethamine benzylpenicillin",0.65,IF('Data Entry'!AM1230="Benzathine benzylpenicillin",0.74,IF('Data Entry'!AM1230="Cefapirin benzathine",0.41,IF('Data Entry'!AM1230="Cefalexin benzathine",0.36,IF('Data Entry'!AM1230="Cloxacillin benzathine",0.43,IF('Data Entry'!AM1230="Oxacillin benzathine",0.69,IF('Data Entry'!AM1230="","","No aplica")))))))</f>
        <v/>
      </c>
    </row>
    <row r="1228" spans="5:8">
      <c r="E1228" s="65" t="str">
        <f>IF('Data Entry'!AB1231="Benethamine benzylpenicillin",0.65,IF('Data Entry'!AB1231="Benzathine benzylpenicillin",0.74,IF('Data Entry'!AB1231="Cefapirin benzathine",0.41,IF('Data Entry'!AB1231="Cefalexin benzathine",0.36,IF('Data Entry'!AB1231="Cloxacillin benzathine",0.43,IF('Data Entry'!AB1231="Oxacillin benzathine",0.69,IF('Data Entry'!AB1231="","","No aplica")))))))</f>
        <v/>
      </c>
      <c r="F1228" s="65" t="str">
        <f>IF('Data Entry'!AG1231="Benethamine benzylpenicillin",0.65,IF('Data Entry'!AG1231="Benzathine benzylpenicillin",0.74,IF('Data Entry'!AG1231="Cefapirin benzathine",0.41,IF('Data Entry'!AG1231="Cefalexin benzathine",0.36,IF('Data Entry'!AG1231="Cloxacillin benzathine",0.43,IF('Data Entry'!AG1231="Oxacillin benzathine",0.69,IF('Data Entry'!AG1231="","","No aplica")))))))</f>
        <v/>
      </c>
      <c r="G1228" s="65" t="str">
        <f>IF('Data Entry'!AJ1231="Benethamine benzylpenicillin",0.65,IF('Data Entry'!AJ1231="Benzathine benzylpenicillin",0.74,IF('Data Entry'!AJ1231="Cefapirin benzathine",0.41,IF('Data Entry'!AJ1231="Cefalexin benzathine",0.36,IF('Data Entry'!AJ1231="Cloxacillin benzathine",0.43,IF('Data Entry'!AJ1231="Oxacillin benzathine",0.69,IF('Data Entry'!AJ1231="","","No aplica")))))))</f>
        <v/>
      </c>
      <c r="H1228" s="65" t="str">
        <f>IF('Data Entry'!AM1231="Benethamine benzylpenicillin",0.65,IF('Data Entry'!AM1231="Benzathine benzylpenicillin",0.74,IF('Data Entry'!AM1231="Cefapirin benzathine",0.41,IF('Data Entry'!AM1231="Cefalexin benzathine",0.36,IF('Data Entry'!AM1231="Cloxacillin benzathine",0.43,IF('Data Entry'!AM1231="Oxacillin benzathine",0.69,IF('Data Entry'!AM1231="","","No aplica")))))))</f>
        <v/>
      </c>
    </row>
    <row r="1229" spans="5:8">
      <c r="E1229" s="65" t="str">
        <f>IF('Data Entry'!AB1232="Benethamine benzylpenicillin",0.65,IF('Data Entry'!AB1232="Benzathine benzylpenicillin",0.74,IF('Data Entry'!AB1232="Cefapirin benzathine",0.41,IF('Data Entry'!AB1232="Cefalexin benzathine",0.36,IF('Data Entry'!AB1232="Cloxacillin benzathine",0.43,IF('Data Entry'!AB1232="Oxacillin benzathine",0.69,IF('Data Entry'!AB1232="","","No aplica")))))))</f>
        <v/>
      </c>
      <c r="F1229" s="65" t="str">
        <f>IF('Data Entry'!AG1232="Benethamine benzylpenicillin",0.65,IF('Data Entry'!AG1232="Benzathine benzylpenicillin",0.74,IF('Data Entry'!AG1232="Cefapirin benzathine",0.41,IF('Data Entry'!AG1232="Cefalexin benzathine",0.36,IF('Data Entry'!AG1232="Cloxacillin benzathine",0.43,IF('Data Entry'!AG1232="Oxacillin benzathine",0.69,IF('Data Entry'!AG1232="","","No aplica")))))))</f>
        <v/>
      </c>
      <c r="G1229" s="65" t="str">
        <f>IF('Data Entry'!AJ1232="Benethamine benzylpenicillin",0.65,IF('Data Entry'!AJ1232="Benzathine benzylpenicillin",0.74,IF('Data Entry'!AJ1232="Cefapirin benzathine",0.41,IF('Data Entry'!AJ1232="Cefalexin benzathine",0.36,IF('Data Entry'!AJ1232="Cloxacillin benzathine",0.43,IF('Data Entry'!AJ1232="Oxacillin benzathine",0.69,IF('Data Entry'!AJ1232="","","No aplica")))))))</f>
        <v/>
      </c>
      <c r="H1229" s="65" t="str">
        <f>IF('Data Entry'!AM1232="Benethamine benzylpenicillin",0.65,IF('Data Entry'!AM1232="Benzathine benzylpenicillin",0.74,IF('Data Entry'!AM1232="Cefapirin benzathine",0.41,IF('Data Entry'!AM1232="Cefalexin benzathine",0.36,IF('Data Entry'!AM1232="Cloxacillin benzathine",0.43,IF('Data Entry'!AM1232="Oxacillin benzathine",0.69,IF('Data Entry'!AM1232="","","No aplica")))))))</f>
        <v/>
      </c>
    </row>
    <row r="1230" spans="5:8">
      <c r="E1230" s="65" t="str">
        <f>IF('Data Entry'!AB1233="Benethamine benzylpenicillin",0.65,IF('Data Entry'!AB1233="Benzathine benzylpenicillin",0.74,IF('Data Entry'!AB1233="Cefapirin benzathine",0.41,IF('Data Entry'!AB1233="Cefalexin benzathine",0.36,IF('Data Entry'!AB1233="Cloxacillin benzathine",0.43,IF('Data Entry'!AB1233="Oxacillin benzathine",0.69,IF('Data Entry'!AB1233="","","No aplica")))))))</f>
        <v/>
      </c>
      <c r="F1230" s="65" t="str">
        <f>IF('Data Entry'!AG1233="Benethamine benzylpenicillin",0.65,IF('Data Entry'!AG1233="Benzathine benzylpenicillin",0.74,IF('Data Entry'!AG1233="Cefapirin benzathine",0.41,IF('Data Entry'!AG1233="Cefalexin benzathine",0.36,IF('Data Entry'!AG1233="Cloxacillin benzathine",0.43,IF('Data Entry'!AG1233="Oxacillin benzathine",0.69,IF('Data Entry'!AG1233="","","No aplica")))))))</f>
        <v/>
      </c>
      <c r="G1230" s="65" t="str">
        <f>IF('Data Entry'!AJ1233="Benethamine benzylpenicillin",0.65,IF('Data Entry'!AJ1233="Benzathine benzylpenicillin",0.74,IF('Data Entry'!AJ1233="Cefapirin benzathine",0.41,IF('Data Entry'!AJ1233="Cefalexin benzathine",0.36,IF('Data Entry'!AJ1233="Cloxacillin benzathine",0.43,IF('Data Entry'!AJ1233="Oxacillin benzathine",0.69,IF('Data Entry'!AJ1233="","","No aplica")))))))</f>
        <v/>
      </c>
      <c r="H1230" s="65" t="str">
        <f>IF('Data Entry'!AM1233="Benethamine benzylpenicillin",0.65,IF('Data Entry'!AM1233="Benzathine benzylpenicillin",0.74,IF('Data Entry'!AM1233="Cefapirin benzathine",0.41,IF('Data Entry'!AM1233="Cefalexin benzathine",0.36,IF('Data Entry'!AM1233="Cloxacillin benzathine",0.43,IF('Data Entry'!AM1233="Oxacillin benzathine",0.69,IF('Data Entry'!AM1233="","","No aplica")))))))</f>
        <v/>
      </c>
    </row>
    <row r="1231" spans="5:8">
      <c r="E1231" s="65" t="str">
        <f>IF('Data Entry'!AB1234="Benethamine benzylpenicillin",0.65,IF('Data Entry'!AB1234="Benzathine benzylpenicillin",0.74,IF('Data Entry'!AB1234="Cefapirin benzathine",0.41,IF('Data Entry'!AB1234="Cefalexin benzathine",0.36,IF('Data Entry'!AB1234="Cloxacillin benzathine",0.43,IF('Data Entry'!AB1234="Oxacillin benzathine",0.69,IF('Data Entry'!AB1234="","","No aplica")))))))</f>
        <v/>
      </c>
      <c r="F1231" s="65" t="str">
        <f>IF('Data Entry'!AG1234="Benethamine benzylpenicillin",0.65,IF('Data Entry'!AG1234="Benzathine benzylpenicillin",0.74,IF('Data Entry'!AG1234="Cefapirin benzathine",0.41,IF('Data Entry'!AG1234="Cefalexin benzathine",0.36,IF('Data Entry'!AG1234="Cloxacillin benzathine",0.43,IF('Data Entry'!AG1234="Oxacillin benzathine",0.69,IF('Data Entry'!AG1234="","","No aplica")))))))</f>
        <v/>
      </c>
      <c r="G1231" s="65" t="str">
        <f>IF('Data Entry'!AJ1234="Benethamine benzylpenicillin",0.65,IF('Data Entry'!AJ1234="Benzathine benzylpenicillin",0.74,IF('Data Entry'!AJ1234="Cefapirin benzathine",0.41,IF('Data Entry'!AJ1234="Cefalexin benzathine",0.36,IF('Data Entry'!AJ1234="Cloxacillin benzathine",0.43,IF('Data Entry'!AJ1234="Oxacillin benzathine",0.69,IF('Data Entry'!AJ1234="","","No aplica")))))))</f>
        <v/>
      </c>
      <c r="H1231" s="65" t="str">
        <f>IF('Data Entry'!AM1234="Benethamine benzylpenicillin",0.65,IF('Data Entry'!AM1234="Benzathine benzylpenicillin",0.74,IF('Data Entry'!AM1234="Cefapirin benzathine",0.41,IF('Data Entry'!AM1234="Cefalexin benzathine",0.36,IF('Data Entry'!AM1234="Cloxacillin benzathine",0.43,IF('Data Entry'!AM1234="Oxacillin benzathine",0.69,IF('Data Entry'!AM1234="","","No aplica")))))))</f>
        <v/>
      </c>
    </row>
    <row r="1232" spans="5:8">
      <c r="E1232" s="65" t="str">
        <f>IF('Data Entry'!AB1235="Benethamine benzylpenicillin",0.65,IF('Data Entry'!AB1235="Benzathine benzylpenicillin",0.74,IF('Data Entry'!AB1235="Cefapirin benzathine",0.41,IF('Data Entry'!AB1235="Cefalexin benzathine",0.36,IF('Data Entry'!AB1235="Cloxacillin benzathine",0.43,IF('Data Entry'!AB1235="Oxacillin benzathine",0.69,IF('Data Entry'!AB1235="","","No aplica")))))))</f>
        <v/>
      </c>
      <c r="F1232" s="65" t="str">
        <f>IF('Data Entry'!AG1235="Benethamine benzylpenicillin",0.65,IF('Data Entry'!AG1235="Benzathine benzylpenicillin",0.74,IF('Data Entry'!AG1235="Cefapirin benzathine",0.41,IF('Data Entry'!AG1235="Cefalexin benzathine",0.36,IF('Data Entry'!AG1235="Cloxacillin benzathine",0.43,IF('Data Entry'!AG1235="Oxacillin benzathine",0.69,IF('Data Entry'!AG1235="","","No aplica")))))))</f>
        <v/>
      </c>
      <c r="G1232" s="65" t="str">
        <f>IF('Data Entry'!AJ1235="Benethamine benzylpenicillin",0.65,IF('Data Entry'!AJ1235="Benzathine benzylpenicillin",0.74,IF('Data Entry'!AJ1235="Cefapirin benzathine",0.41,IF('Data Entry'!AJ1235="Cefalexin benzathine",0.36,IF('Data Entry'!AJ1235="Cloxacillin benzathine",0.43,IF('Data Entry'!AJ1235="Oxacillin benzathine",0.69,IF('Data Entry'!AJ1235="","","No aplica")))))))</f>
        <v/>
      </c>
      <c r="H1232" s="65" t="str">
        <f>IF('Data Entry'!AM1235="Benethamine benzylpenicillin",0.65,IF('Data Entry'!AM1235="Benzathine benzylpenicillin",0.74,IF('Data Entry'!AM1235="Cefapirin benzathine",0.41,IF('Data Entry'!AM1235="Cefalexin benzathine",0.36,IF('Data Entry'!AM1235="Cloxacillin benzathine",0.43,IF('Data Entry'!AM1235="Oxacillin benzathine",0.69,IF('Data Entry'!AM1235="","","No aplica")))))))</f>
        <v/>
      </c>
    </row>
    <row r="1233" spans="5:8">
      <c r="E1233" s="65" t="str">
        <f>IF('Data Entry'!AB1236="Benethamine benzylpenicillin",0.65,IF('Data Entry'!AB1236="Benzathine benzylpenicillin",0.74,IF('Data Entry'!AB1236="Cefapirin benzathine",0.41,IF('Data Entry'!AB1236="Cefalexin benzathine",0.36,IF('Data Entry'!AB1236="Cloxacillin benzathine",0.43,IF('Data Entry'!AB1236="Oxacillin benzathine",0.69,IF('Data Entry'!AB1236="","","No aplica")))))))</f>
        <v/>
      </c>
      <c r="F1233" s="65" t="str">
        <f>IF('Data Entry'!AG1236="Benethamine benzylpenicillin",0.65,IF('Data Entry'!AG1236="Benzathine benzylpenicillin",0.74,IF('Data Entry'!AG1236="Cefapirin benzathine",0.41,IF('Data Entry'!AG1236="Cefalexin benzathine",0.36,IF('Data Entry'!AG1236="Cloxacillin benzathine",0.43,IF('Data Entry'!AG1236="Oxacillin benzathine",0.69,IF('Data Entry'!AG1236="","","No aplica")))))))</f>
        <v/>
      </c>
      <c r="G1233" s="65" t="str">
        <f>IF('Data Entry'!AJ1236="Benethamine benzylpenicillin",0.65,IF('Data Entry'!AJ1236="Benzathine benzylpenicillin",0.74,IF('Data Entry'!AJ1236="Cefapirin benzathine",0.41,IF('Data Entry'!AJ1236="Cefalexin benzathine",0.36,IF('Data Entry'!AJ1236="Cloxacillin benzathine",0.43,IF('Data Entry'!AJ1236="Oxacillin benzathine",0.69,IF('Data Entry'!AJ1236="","","No aplica")))))))</f>
        <v/>
      </c>
      <c r="H1233" s="65" t="str">
        <f>IF('Data Entry'!AM1236="Benethamine benzylpenicillin",0.65,IF('Data Entry'!AM1236="Benzathine benzylpenicillin",0.74,IF('Data Entry'!AM1236="Cefapirin benzathine",0.41,IF('Data Entry'!AM1236="Cefalexin benzathine",0.36,IF('Data Entry'!AM1236="Cloxacillin benzathine",0.43,IF('Data Entry'!AM1236="Oxacillin benzathine",0.69,IF('Data Entry'!AM1236="","","No aplica")))))))</f>
        <v/>
      </c>
    </row>
    <row r="1234" spans="5:8">
      <c r="E1234" s="65" t="str">
        <f>IF('Data Entry'!AB1237="Benethamine benzylpenicillin",0.65,IF('Data Entry'!AB1237="Benzathine benzylpenicillin",0.74,IF('Data Entry'!AB1237="Cefapirin benzathine",0.41,IF('Data Entry'!AB1237="Cefalexin benzathine",0.36,IF('Data Entry'!AB1237="Cloxacillin benzathine",0.43,IF('Data Entry'!AB1237="Oxacillin benzathine",0.69,IF('Data Entry'!AB1237="","","No aplica")))))))</f>
        <v/>
      </c>
      <c r="F1234" s="65" t="str">
        <f>IF('Data Entry'!AG1237="Benethamine benzylpenicillin",0.65,IF('Data Entry'!AG1237="Benzathine benzylpenicillin",0.74,IF('Data Entry'!AG1237="Cefapirin benzathine",0.41,IF('Data Entry'!AG1237="Cefalexin benzathine",0.36,IF('Data Entry'!AG1237="Cloxacillin benzathine",0.43,IF('Data Entry'!AG1237="Oxacillin benzathine",0.69,IF('Data Entry'!AG1237="","","No aplica")))))))</f>
        <v/>
      </c>
      <c r="G1234" s="65" t="str">
        <f>IF('Data Entry'!AJ1237="Benethamine benzylpenicillin",0.65,IF('Data Entry'!AJ1237="Benzathine benzylpenicillin",0.74,IF('Data Entry'!AJ1237="Cefapirin benzathine",0.41,IF('Data Entry'!AJ1237="Cefalexin benzathine",0.36,IF('Data Entry'!AJ1237="Cloxacillin benzathine",0.43,IF('Data Entry'!AJ1237="Oxacillin benzathine",0.69,IF('Data Entry'!AJ1237="","","No aplica")))))))</f>
        <v/>
      </c>
      <c r="H1234" s="65" t="str">
        <f>IF('Data Entry'!AM1237="Benethamine benzylpenicillin",0.65,IF('Data Entry'!AM1237="Benzathine benzylpenicillin",0.74,IF('Data Entry'!AM1237="Cefapirin benzathine",0.41,IF('Data Entry'!AM1237="Cefalexin benzathine",0.36,IF('Data Entry'!AM1237="Cloxacillin benzathine",0.43,IF('Data Entry'!AM1237="Oxacillin benzathine",0.69,IF('Data Entry'!AM1237="","","No aplica")))))))</f>
        <v/>
      </c>
    </row>
    <row r="1235" spans="5:8">
      <c r="E1235" s="65" t="str">
        <f>IF('Data Entry'!AB1238="Benethamine benzylpenicillin",0.65,IF('Data Entry'!AB1238="Benzathine benzylpenicillin",0.74,IF('Data Entry'!AB1238="Cefapirin benzathine",0.41,IF('Data Entry'!AB1238="Cefalexin benzathine",0.36,IF('Data Entry'!AB1238="Cloxacillin benzathine",0.43,IF('Data Entry'!AB1238="Oxacillin benzathine",0.69,IF('Data Entry'!AB1238="","","No aplica")))))))</f>
        <v/>
      </c>
      <c r="F1235" s="65" t="str">
        <f>IF('Data Entry'!AG1238="Benethamine benzylpenicillin",0.65,IF('Data Entry'!AG1238="Benzathine benzylpenicillin",0.74,IF('Data Entry'!AG1238="Cefapirin benzathine",0.41,IF('Data Entry'!AG1238="Cefalexin benzathine",0.36,IF('Data Entry'!AG1238="Cloxacillin benzathine",0.43,IF('Data Entry'!AG1238="Oxacillin benzathine",0.69,IF('Data Entry'!AG1238="","","No aplica")))))))</f>
        <v/>
      </c>
      <c r="G1235" s="65" t="str">
        <f>IF('Data Entry'!AJ1238="Benethamine benzylpenicillin",0.65,IF('Data Entry'!AJ1238="Benzathine benzylpenicillin",0.74,IF('Data Entry'!AJ1238="Cefapirin benzathine",0.41,IF('Data Entry'!AJ1238="Cefalexin benzathine",0.36,IF('Data Entry'!AJ1238="Cloxacillin benzathine",0.43,IF('Data Entry'!AJ1238="Oxacillin benzathine",0.69,IF('Data Entry'!AJ1238="","","No aplica")))))))</f>
        <v/>
      </c>
      <c r="H1235" s="65" t="str">
        <f>IF('Data Entry'!AM1238="Benethamine benzylpenicillin",0.65,IF('Data Entry'!AM1238="Benzathine benzylpenicillin",0.74,IF('Data Entry'!AM1238="Cefapirin benzathine",0.41,IF('Data Entry'!AM1238="Cefalexin benzathine",0.36,IF('Data Entry'!AM1238="Cloxacillin benzathine",0.43,IF('Data Entry'!AM1238="Oxacillin benzathine",0.69,IF('Data Entry'!AM1238="","","No aplica")))))))</f>
        <v/>
      </c>
    </row>
    <row r="1236" spans="5:8">
      <c r="E1236" s="65" t="str">
        <f>IF('Data Entry'!AB1239="Benethamine benzylpenicillin",0.65,IF('Data Entry'!AB1239="Benzathine benzylpenicillin",0.74,IF('Data Entry'!AB1239="Cefapirin benzathine",0.41,IF('Data Entry'!AB1239="Cefalexin benzathine",0.36,IF('Data Entry'!AB1239="Cloxacillin benzathine",0.43,IF('Data Entry'!AB1239="Oxacillin benzathine",0.69,IF('Data Entry'!AB1239="","","No aplica")))))))</f>
        <v/>
      </c>
      <c r="F1236" s="65" t="str">
        <f>IF('Data Entry'!AG1239="Benethamine benzylpenicillin",0.65,IF('Data Entry'!AG1239="Benzathine benzylpenicillin",0.74,IF('Data Entry'!AG1239="Cefapirin benzathine",0.41,IF('Data Entry'!AG1239="Cefalexin benzathine",0.36,IF('Data Entry'!AG1239="Cloxacillin benzathine",0.43,IF('Data Entry'!AG1239="Oxacillin benzathine",0.69,IF('Data Entry'!AG1239="","","No aplica")))))))</f>
        <v/>
      </c>
      <c r="G1236" s="65" t="str">
        <f>IF('Data Entry'!AJ1239="Benethamine benzylpenicillin",0.65,IF('Data Entry'!AJ1239="Benzathine benzylpenicillin",0.74,IF('Data Entry'!AJ1239="Cefapirin benzathine",0.41,IF('Data Entry'!AJ1239="Cefalexin benzathine",0.36,IF('Data Entry'!AJ1239="Cloxacillin benzathine",0.43,IF('Data Entry'!AJ1239="Oxacillin benzathine",0.69,IF('Data Entry'!AJ1239="","","No aplica")))))))</f>
        <v/>
      </c>
      <c r="H1236" s="65" t="str">
        <f>IF('Data Entry'!AM1239="Benethamine benzylpenicillin",0.65,IF('Data Entry'!AM1239="Benzathine benzylpenicillin",0.74,IF('Data Entry'!AM1239="Cefapirin benzathine",0.41,IF('Data Entry'!AM1239="Cefalexin benzathine",0.36,IF('Data Entry'!AM1239="Cloxacillin benzathine",0.43,IF('Data Entry'!AM1239="Oxacillin benzathine",0.69,IF('Data Entry'!AM1239="","","No aplica")))))))</f>
        <v/>
      </c>
    </row>
    <row r="1237" spans="5:8">
      <c r="E1237" s="65" t="str">
        <f>IF('Data Entry'!AB1240="Benethamine benzylpenicillin",0.65,IF('Data Entry'!AB1240="Benzathine benzylpenicillin",0.74,IF('Data Entry'!AB1240="Cefapirin benzathine",0.41,IF('Data Entry'!AB1240="Cefalexin benzathine",0.36,IF('Data Entry'!AB1240="Cloxacillin benzathine",0.43,IF('Data Entry'!AB1240="Oxacillin benzathine",0.69,IF('Data Entry'!AB1240="","","No aplica")))))))</f>
        <v/>
      </c>
      <c r="F1237" s="65" t="str">
        <f>IF('Data Entry'!AG1240="Benethamine benzylpenicillin",0.65,IF('Data Entry'!AG1240="Benzathine benzylpenicillin",0.74,IF('Data Entry'!AG1240="Cefapirin benzathine",0.41,IF('Data Entry'!AG1240="Cefalexin benzathine",0.36,IF('Data Entry'!AG1240="Cloxacillin benzathine",0.43,IF('Data Entry'!AG1240="Oxacillin benzathine",0.69,IF('Data Entry'!AG1240="","","No aplica")))))))</f>
        <v/>
      </c>
      <c r="G1237" s="65" t="str">
        <f>IF('Data Entry'!AJ1240="Benethamine benzylpenicillin",0.65,IF('Data Entry'!AJ1240="Benzathine benzylpenicillin",0.74,IF('Data Entry'!AJ1240="Cefapirin benzathine",0.41,IF('Data Entry'!AJ1240="Cefalexin benzathine",0.36,IF('Data Entry'!AJ1240="Cloxacillin benzathine",0.43,IF('Data Entry'!AJ1240="Oxacillin benzathine",0.69,IF('Data Entry'!AJ1240="","","No aplica")))))))</f>
        <v/>
      </c>
      <c r="H1237" s="65" t="str">
        <f>IF('Data Entry'!AM1240="Benethamine benzylpenicillin",0.65,IF('Data Entry'!AM1240="Benzathine benzylpenicillin",0.74,IF('Data Entry'!AM1240="Cefapirin benzathine",0.41,IF('Data Entry'!AM1240="Cefalexin benzathine",0.36,IF('Data Entry'!AM1240="Cloxacillin benzathine",0.43,IF('Data Entry'!AM1240="Oxacillin benzathine",0.69,IF('Data Entry'!AM1240="","","No aplica")))))))</f>
        <v/>
      </c>
    </row>
    <row r="1238" spans="5:8">
      <c r="E1238" s="65" t="str">
        <f>IF('Data Entry'!AB1241="Benethamine benzylpenicillin",0.65,IF('Data Entry'!AB1241="Benzathine benzylpenicillin",0.74,IF('Data Entry'!AB1241="Cefapirin benzathine",0.41,IF('Data Entry'!AB1241="Cefalexin benzathine",0.36,IF('Data Entry'!AB1241="Cloxacillin benzathine",0.43,IF('Data Entry'!AB1241="Oxacillin benzathine",0.69,IF('Data Entry'!AB1241="","","No aplica")))))))</f>
        <v/>
      </c>
      <c r="F1238" s="65" t="str">
        <f>IF('Data Entry'!AG1241="Benethamine benzylpenicillin",0.65,IF('Data Entry'!AG1241="Benzathine benzylpenicillin",0.74,IF('Data Entry'!AG1241="Cefapirin benzathine",0.41,IF('Data Entry'!AG1241="Cefalexin benzathine",0.36,IF('Data Entry'!AG1241="Cloxacillin benzathine",0.43,IF('Data Entry'!AG1241="Oxacillin benzathine",0.69,IF('Data Entry'!AG1241="","","No aplica")))))))</f>
        <v/>
      </c>
      <c r="G1238" s="65" t="str">
        <f>IF('Data Entry'!AJ1241="Benethamine benzylpenicillin",0.65,IF('Data Entry'!AJ1241="Benzathine benzylpenicillin",0.74,IF('Data Entry'!AJ1241="Cefapirin benzathine",0.41,IF('Data Entry'!AJ1241="Cefalexin benzathine",0.36,IF('Data Entry'!AJ1241="Cloxacillin benzathine",0.43,IF('Data Entry'!AJ1241="Oxacillin benzathine",0.69,IF('Data Entry'!AJ1241="","","No aplica")))))))</f>
        <v/>
      </c>
      <c r="H1238" s="65" t="str">
        <f>IF('Data Entry'!AM1241="Benethamine benzylpenicillin",0.65,IF('Data Entry'!AM1241="Benzathine benzylpenicillin",0.74,IF('Data Entry'!AM1241="Cefapirin benzathine",0.41,IF('Data Entry'!AM1241="Cefalexin benzathine",0.36,IF('Data Entry'!AM1241="Cloxacillin benzathine",0.43,IF('Data Entry'!AM1241="Oxacillin benzathine",0.69,IF('Data Entry'!AM1241="","","No aplica")))))))</f>
        <v/>
      </c>
    </row>
    <row r="1239" spans="5:8">
      <c r="E1239" s="65" t="str">
        <f>IF('Data Entry'!AB1242="Benethamine benzylpenicillin",0.65,IF('Data Entry'!AB1242="Benzathine benzylpenicillin",0.74,IF('Data Entry'!AB1242="Cefapirin benzathine",0.41,IF('Data Entry'!AB1242="Cefalexin benzathine",0.36,IF('Data Entry'!AB1242="Cloxacillin benzathine",0.43,IF('Data Entry'!AB1242="Oxacillin benzathine",0.69,IF('Data Entry'!AB1242="","","No aplica")))))))</f>
        <v/>
      </c>
      <c r="F1239" s="65" t="str">
        <f>IF('Data Entry'!AG1242="Benethamine benzylpenicillin",0.65,IF('Data Entry'!AG1242="Benzathine benzylpenicillin",0.74,IF('Data Entry'!AG1242="Cefapirin benzathine",0.41,IF('Data Entry'!AG1242="Cefalexin benzathine",0.36,IF('Data Entry'!AG1242="Cloxacillin benzathine",0.43,IF('Data Entry'!AG1242="Oxacillin benzathine",0.69,IF('Data Entry'!AG1242="","","No aplica")))))))</f>
        <v/>
      </c>
      <c r="G1239" s="65" t="str">
        <f>IF('Data Entry'!AJ1242="Benethamine benzylpenicillin",0.65,IF('Data Entry'!AJ1242="Benzathine benzylpenicillin",0.74,IF('Data Entry'!AJ1242="Cefapirin benzathine",0.41,IF('Data Entry'!AJ1242="Cefalexin benzathine",0.36,IF('Data Entry'!AJ1242="Cloxacillin benzathine",0.43,IF('Data Entry'!AJ1242="Oxacillin benzathine",0.69,IF('Data Entry'!AJ1242="","","No aplica")))))))</f>
        <v/>
      </c>
      <c r="H1239" s="65" t="str">
        <f>IF('Data Entry'!AM1242="Benethamine benzylpenicillin",0.65,IF('Data Entry'!AM1242="Benzathine benzylpenicillin",0.74,IF('Data Entry'!AM1242="Cefapirin benzathine",0.41,IF('Data Entry'!AM1242="Cefalexin benzathine",0.36,IF('Data Entry'!AM1242="Cloxacillin benzathine",0.43,IF('Data Entry'!AM1242="Oxacillin benzathine",0.69,IF('Data Entry'!AM1242="","","No aplica")))))))</f>
        <v/>
      </c>
    </row>
    <row r="1240" spans="5:8">
      <c r="E1240" s="65" t="str">
        <f>IF('Data Entry'!AB1243="Benethamine benzylpenicillin",0.65,IF('Data Entry'!AB1243="Benzathine benzylpenicillin",0.74,IF('Data Entry'!AB1243="Cefapirin benzathine",0.41,IF('Data Entry'!AB1243="Cefalexin benzathine",0.36,IF('Data Entry'!AB1243="Cloxacillin benzathine",0.43,IF('Data Entry'!AB1243="Oxacillin benzathine",0.69,IF('Data Entry'!AB1243="","","No aplica")))))))</f>
        <v/>
      </c>
      <c r="F1240" s="65" t="str">
        <f>IF('Data Entry'!AG1243="Benethamine benzylpenicillin",0.65,IF('Data Entry'!AG1243="Benzathine benzylpenicillin",0.74,IF('Data Entry'!AG1243="Cefapirin benzathine",0.41,IF('Data Entry'!AG1243="Cefalexin benzathine",0.36,IF('Data Entry'!AG1243="Cloxacillin benzathine",0.43,IF('Data Entry'!AG1243="Oxacillin benzathine",0.69,IF('Data Entry'!AG1243="","","No aplica")))))))</f>
        <v/>
      </c>
      <c r="G1240" s="65" t="str">
        <f>IF('Data Entry'!AJ1243="Benethamine benzylpenicillin",0.65,IF('Data Entry'!AJ1243="Benzathine benzylpenicillin",0.74,IF('Data Entry'!AJ1243="Cefapirin benzathine",0.41,IF('Data Entry'!AJ1243="Cefalexin benzathine",0.36,IF('Data Entry'!AJ1243="Cloxacillin benzathine",0.43,IF('Data Entry'!AJ1243="Oxacillin benzathine",0.69,IF('Data Entry'!AJ1243="","","No aplica")))))))</f>
        <v/>
      </c>
      <c r="H1240" s="65" t="str">
        <f>IF('Data Entry'!AM1243="Benethamine benzylpenicillin",0.65,IF('Data Entry'!AM1243="Benzathine benzylpenicillin",0.74,IF('Data Entry'!AM1243="Cefapirin benzathine",0.41,IF('Data Entry'!AM1243="Cefalexin benzathine",0.36,IF('Data Entry'!AM1243="Cloxacillin benzathine",0.43,IF('Data Entry'!AM1243="Oxacillin benzathine",0.69,IF('Data Entry'!AM1243="","","No aplica")))))))</f>
        <v/>
      </c>
    </row>
    <row r="1241" spans="5:8">
      <c r="E1241" s="65" t="str">
        <f>IF('Data Entry'!AB1244="Benethamine benzylpenicillin",0.65,IF('Data Entry'!AB1244="Benzathine benzylpenicillin",0.74,IF('Data Entry'!AB1244="Cefapirin benzathine",0.41,IF('Data Entry'!AB1244="Cefalexin benzathine",0.36,IF('Data Entry'!AB1244="Cloxacillin benzathine",0.43,IF('Data Entry'!AB1244="Oxacillin benzathine",0.69,IF('Data Entry'!AB1244="","","No aplica")))))))</f>
        <v/>
      </c>
      <c r="F1241" s="65" t="str">
        <f>IF('Data Entry'!AG1244="Benethamine benzylpenicillin",0.65,IF('Data Entry'!AG1244="Benzathine benzylpenicillin",0.74,IF('Data Entry'!AG1244="Cefapirin benzathine",0.41,IF('Data Entry'!AG1244="Cefalexin benzathine",0.36,IF('Data Entry'!AG1244="Cloxacillin benzathine",0.43,IF('Data Entry'!AG1244="Oxacillin benzathine",0.69,IF('Data Entry'!AG1244="","","No aplica")))))))</f>
        <v/>
      </c>
      <c r="G1241" s="65" t="str">
        <f>IF('Data Entry'!AJ1244="Benethamine benzylpenicillin",0.65,IF('Data Entry'!AJ1244="Benzathine benzylpenicillin",0.74,IF('Data Entry'!AJ1244="Cefapirin benzathine",0.41,IF('Data Entry'!AJ1244="Cefalexin benzathine",0.36,IF('Data Entry'!AJ1244="Cloxacillin benzathine",0.43,IF('Data Entry'!AJ1244="Oxacillin benzathine",0.69,IF('Data Entry'!AJ1244="","","No aplica")))))))</f>
        <v/>
      </c>
      <c r="H1241" s="65" t="str">
        <f>IF('Data Entry'!AM1244="Benethamine benzylpenicillin",0.65,IF('Data Entry'!AM1244="Benzathine benzylpenicillin",0.74,IF('Data Entry'!AM1244="Cefapirin benzathine",0.41,IF('Data Entry'!AM1244="Cefalexin benzathine",0.36,IF('Data Entry'!AM1244="Cloxacillin benzathine",0.43,IF('Data Entry'!AM1244="Oxacillin benzathine",0.69,IF('Data Entry'!AM1244="","","No aplica")))))))</f>
        <v/>
      </c>
    </row>
    <row r="1242" spans="5:8">
      <c r="E1242" s="65" t="str">
        <f>IF('Data Entry'!AB1245="Benethamine benzylpenicillin",0.65,IF('Data Entry'!AB1245="Benzathine benzylpenicillin",0.74,IF('Data Entry'!AB1245="Cefapirin benzathine",0.41,IF('Data Entry'!AB1245="Cefalexin benzathine",0.36,IF('Data Entry'!AB1245="Cloxacillin benzathine",0.43,IF('Data Entry'!AB1245="Oxacillin benzathine",0.69,IF('Data Entry'!AB1245="","","No aplica")))))))</f>
        <v/>
      </c>
      <c r="F1242" s="65" t="str">
        <f>IF('Data Entry'!AG1245="Benethamine benzylpenicillin",0.65,IF('Data Entry'!AG1245="Benzathine benzylpenicillin",0.74,IF('Data Entry'!AG1245="Cefapirin benzathine",0.41,IF('Data Entry'!AG1245="Cefalexin benzathine",0.36,IF('Data Entry'!AG1245="Cloxacillin benzathine",0.43,IF('Data Entry'!AG1245="Oxacillin benzathine",0.69,IF('Data Entry'!AG1245="","","No aplica")))))))</f>
        <v/>
      </c>
      <c r="G1242" s="65" t="str">
        <f>IF('Data Entry'!AJ1245="Benethamine benzylpenicillin",0.65,IF('Data Entry'!AJ1245="Benzathine benzylpenicillin",0.74,IF('Data Entry'!AJ1245="Cefapirin benzathine",0.41,IF('Data Entry'!AJ1245="Cefalexin benzathine",0.36,IF('Data Entry'!AJ1245="Cloxacillin benzathine",0.43,IF('Data Entry'!AJ1245="Oxacillin benzathine",0.69,IF('Data Entry'!AJ1245="","","No aplica")))))))</f>
        <v/>
      </c>
      <c r="H1242" s="65" t="str">
        <f>IF('Data Entry'!AM1245="Benethamine benzylpenicillin",0.65,IF('Data Entry'!AM1245="Benzathine benzylpenicillin",0.74,IF('Data Entry'!AM1245="Cefapirin benzathine",0.41,IF('Data Entry'!AM1245="Cefalexin benzathine",0.36,IF('Data Entry'!AM1245="Cloxacillin benzathine",0.43,IF('Data Entry'!AM1245="Oxacillin benzathine",0.69,IF('Data Entry'!AM1245="","","No aplica")))))))</f>
        <v/>
      </c>
    </row>
    <row r="1243" spans="5:8">
      <c r="E1243" s="65" t="str">
        <f>IF('Data Entry'!AB1246="Benethamine benzylpenicillin",0.65,IF('Data Entry'!AB1246="Benzathine benzylpenicillin",0.74,IF('Data Entry'!AB1246="Cefapirin benzathine",0.41,IF('Data Entry'!AB1246="Cefalexin benzathine",0.36,IF('Data Entry'!AB1246="Cloxacillin benzathine",0.43,IF('Data Entry'!AB1246="Oxacillin benzathine",0.69,IF('Data Entry'!AB1246="","","No aplica")))))))</f>
        <v/>
      </c>
      <c r="F1243" s="65" t="str">
        <f>IF('Data Entry'!AG1246="Benethamine benzylpenicillin",0.65,IF('Data Entry'!AG1246="Benzathine benzylpenicillin",0.74,IF('Data Entry'!AG1246="Cefapirin benzathine",0.41,IF('Data Entry'!AG1246="Cefalexin benzathine",0.36,IF('Data Entry'!AG1246="Cloxacillin benzathine",0.43,IF('Data Entry'!AG1246="Oxacillin benzathine",0.69,IF('Data Entry'!AG1246="","","No aplica")))))))</f>
        <v/>
      </c>
      <c r="G1243" s="65" t="str">
        <f>IF('Data Entry'!AJ1246="Benethamine benzylpenicillin",0.65,IF('Data Entry'!AJ1246="Benzathine benzylpenicillin",0.74,IF('Data Entry'!AJ1246="Cefapirin benzathine",0.41,IF('Data Entry'!AJ1246="Cefalexin benzathine",0.36,IF('Data Entry'!AJ1246="Cloxacillin benzathine",0.43,IF('Data Entry'!AJ1246="Oxacillin benzathine",0.69,IF('Data Entry'!AJ1246="","","No aplica")))))))</f>
        <v/>
      </c>
      <c r="H1243" s="65" t="str">
        <f>IF('Data Entry'!AM1246="Benethamine benzylpenicillin",0.65,IF('Data Entry'!AM1246="Benzathine benzylpenicillin",0.74,IF('Data Entry'!AM1246="Cefapirin benzathine",0.41,IF('Data Entry'!AM1246="Cefalexin benzathine",0.36,IF('Data Entry'!AM1246="Cloxacillin benzathine",0.43,IF('Data Entry'!AM1246="Oxacillin benzathine",0.69,IF('Data Entry'!AM1246="","","No aplica")))))))</f>
        <v/>
      </c>
    </row>
    <row r="1244" spans="5:8">
      <c r="E1244" s="65" t="str">
        <f>IF('Data Entry'!AB1247="Benethamine benzylpenicillin",0.65,IF('Data Entry'!AB1247="Benzathine benzylpenicillin",0.74,IF('Data Entry'!AB1247="Cefapirin benzathine",0.41,IF('Data Entry'!AB1247="Cefalexin benzathine",0.36,IF('Data Entry'!AB1247="Cloxacillin benzathine",0.43,IF('Data Entry'!AB1247="Oxacillin benzathine",0.69,IF('Data Entry'!AB1247="","","No aplica")))))))</f>
        <v/>
      </c>
      <c r="F1244" s="65" t="str">
        <f>IF('Data Entry'!AG1247="Benethamine benzylpenicillin",0.65,IF('Data Entry'!AG1247="Benzathine benzylpenicillin",0.74,IF('Data Entry'!AG1247="Cefapirin benzathine",0.41,IF('Data Entry'!AG1247="Cefalexin benzathine",0.36,IF('Data Entry'!AG1247="Cloxacillin benzathine",0.43,IF('Data Entry'!AG1247="Oxacillin benzathine",0.69,IF('Data Entry'!AG1247="","","No aplica")))))))</f>
        <v/>
      </c>
      <c r="G1244" s="65" t="str">
        <f>IF('Data Entry'!AJ1247="Benethamine benzylpenicillin",0.65,IF('Data Entry'!AJ1247="Benzathine benzylpenicillin",0.74,IF('Data Entry'!AJ1247="Cefapirin benzathine",0.41,IF('Data Entry'!AJ1247="Cefalexin benzathine",0.36,IF('Data Entry'!AJ1247="Cloxacillin benzathine",0.43,IF('Data Entry'!AJ1247="Oxacillin benzathine",0.69,IF('Data Entry'!AJ1247="","","No aplica")))))))</f>
        <v/>
      </c>
      <c r="H1244" s="65" t="str">
        <f>IF('Data Entry'!AM1247="Benethamine benzylpenicillin",0.65,IF('Data Entry'!AM1247="Benzathine benzylpenicillin",0.74,IF('Data Entry'!AM1247="Cefapirin benzathine",0.41,IF('Data Entry'!AM1247="Cefalexin benzathine",0.36,IF('Data Entry'!AM1247="Cloxacillin benzathine",0.43,IF('Data Entry'!AM1247="Oxacillin benzathine",0.69,IF('Data Entry'!AM1247="","","No aplica")))))))</f>
        <v/>
      </c>
    </row>
    <row r="1245" spans="5:8">
      <c r="E1245" s="65" t="str">
        <f>IF('Data Entry'!AB1248="Benethamine benzylpenicillin",0.65,IF('Data Entry'!AB1248="Benzathine benzylpenicillin",0.74,IF('Data Entry'!AB1248="Cefapirin benzathine",0.41,IF('Data Entry'!AB1248="Cefalexin benzathine",0.36,IF('Data Entry'!AB1248="Cloxacillin benzathine",0.43,IF('Data Entry'!AB1248="Oxacillin benzathine",0.69,IF('Data Entry'!AB1248="","","No aplica")))))))</f>
        <v/>
      </c>
      <c r="F1245" s="65" t="str">
        <f>IF('Data Entry'!AG1248="Benethamine benzylpenicillin",0.65,IF('Data Entry'!AG1248="Benzathine benzylpenicillin",0.74,IF('Data Entry'!AG1248="Cefapirin benzathine",0.41,IF('Data Entry'!AG1248="Cefalexin benzathine",0.36,IF('Data Entry'!AG1248="Cloxacillin benzathine",0.43,IF('Data Entry'!AG1248="Oxacillin benzathine",0.69,IF('Data Entry'!AG1248="","","No aplica")))))))</f>
        <v/>
      </c>
      <c r="G1245" s="65" t="str">
        <f>IF('Data Entry'!AJ1248="Benethamine benzylpenicillin",0.65,IF('Data Entry'!AJ1248="Benzathine benzylpenicillin",0.74,IF('Data Entry'!AJ1248="Cefapirin benzathine",0.41,IF('Data Entry'!AJ1248="Cefalexin benzathine",0.36,IF('Data Entry'!AJ1248="Cloxacillin benzathine",0.43,IF('Data Entry'!AJ1248="Oxacillin benzathine",0.69,IF('Data Entry'!AJ1248="","","No aplica")))))))</f>
        <v/>
      </c>
      <c r="H1245" s="65" t="str">
        <f>IF('Data Entry'!AM1248="Benethamine benzylpenicillin",0.65,IF('Data Entry'!AM1248="Benzathine benzylpenicillin",0.74,IF('Data Entry'!AM1248="Cefapirin benzathine",0.41,IF('Data Entry'!AM1248="Cefalexin benzathine",0.36,IF('Data Entry'!AM1248="Cloxacillin benzathine",0.43,IF('Data Entry'!AM1248="Oxacillin benzathine",0.69,IF('Data Entry'!AM1248="","","No aplica")))))))</f>
        <v/>
      </c>
    </row>
    <row r="1246" spans="5:8">
      <c r="E1246" s="65" t="str">
        <f>IF('Data Entry'!AB1249="Benethamine benzylpenicillin",0.65,IF('Data Entry'!AB1249="Benzathine benzylpenicillin",0.74,IF('Data Entry'!AB1249="Cefapirin benzathine",0.41,IF('Data Entry'!AB1249="Cefalexin benzathine",0.36,IF('Data Entry'!AB1249="Cloxacillin benzathine",0.43,IF('Data Entry'!AB1249="Oxacillin benzathine",0.69,IF('Data Entry'!AB1249="","","No aplica")))))))</f>
        <v/>
      </c>
      <c r="F1246" s="65" t="str">
        <f>IF('Data Entry'!AG1249="Benethamine benzylpenicillin",0.65,IF('Data Entry'!AG1249="Benzathine benzylpenicillin",0.74,IF('Data Entry'!AG1249="Cefapirin benzathine",0.41,IF('Data Entry'!AG1249="Cefalexin benzathine",0.36,IF('Data Entry'!AG1249="Cloxacillin benzathine",0.43,IF('Data Entry'!AG1249="Oxacillin benzathine",0.69,IF('Data Entry'!AG1249="","","No aplica")))))))</f>
        <v/>
      </c>
      <c r="G1246" s="65" t="str">
        <f>IF('Data Entry'!AJ1249="Benethamine benzylpenicillin",0.65,IF('Data Entry'!AJ1249="Benzathine benzylpenicillin",0.74,IF('Data Entry'!AJ1249="Cefapirin benzathine",0.41,IF('Data Entry'!AJ1249="Cefalexin benzathine",0.36,IF('Data Entry'!AJ1249="Cloxacillin benzathine",0.43,IF('Data Entry'!AJ1249="Oxacillin benzathine",0.69,IF('Data Entry'!AJ1249="","","No aplica")))))))</f>
        <v/>
      </c>
      <c r="H1246" s="65" t="str">
        <f>IF('Data Entry'!AM1249="Benethamine benzylpenicillin",0.65,IF('Data Entry'!AM1249="Benzathine benzylpenicillin",0.74,IF('Data Entry'!AM1249="Cefapirin benzathine",0.41,IF('Data Entry'!AM1249="Cefalexin benzathine",0.36,IF('Data Entry'!AM1249="Cloxacillin benzathine",0.43,IF('Data Entry'!AM1249="Oxacillin benzathine",0.69,IF('Data Entry'!AM1249="","","No aplica")))))))</f>
        <v/>
      </c>
    </row>
    <row r="1247" spans="5:8">
      <c r="E1247" s="65" t="str">
        <f>IF('Data Entry'!AB1250="Benethamine benzylpenicillin",0.65,IF('Data Entry'!AB1250="Benzathine benzylpenicillin",0.74,IF('Data Entry'!AB1250="Cefapirin benzathine",0.41,IF('Data Entry'!AB1250="Cefalexin benzathine",0.36,IF('Data Entry'!AB1250="Cloxacillin benzathine",0.43,IF('Data Entry'!AB1250="Oxacillin benzathine",0.69,IF('Data Entry'!AB1250="","","No aplica")))))))</f>
        <v/>
      </c>
      <c r="F1247" s="65" t="str">
        <f>IF('Data Entry'!AG1250="Benethamine benzylpenicillin",0.65,IF('Data Entry'!AG1250="Benzathine benzylpenicillin",0.74,IF('Data Entry'!AG1250="Cefapirin benzathine",0.41,IF('Data Entry'!AG1250="Cefalexin benzathine",0.36,IF('Data Entry'!AG1250="Cloxacillin benzathine",0.43,IF('Data Entry'!AG1250="Oxacillin benzathine",0.69,IF('Data Entry'!AG1250="","","No aplica")))))))</f>
        <v/>
      </c>
      <c r="G1247" s="65" t="str">
        <f>IF('Data Entry'!AJ1250="Benethamine benzylpenicillin",0.65,IF('Data Entry'!AJ1250="Benzathine benzylpenicillin",0.74,IF('Data Entry'!AJ1250="Cefapirin benzathine",0.41,IF('Data Entry'!AJ1250="Cefalexin benzathine",0.36,IF('Data Entry'!AJ1250="Cloxacillin benzathine",0.43,IF('Data Entry'!AJ1250="Oxacillin benzathine",0.69,IF('Data Entry'!AJ1250="","","No aplica")))))))</f>
        <v/>
      </c>
      <c r="H1247" s="65" t="str">
        <f>IF('Data Entry'!AM1250="Benethamine benzylpenicillin",0.65,IF('Data Entry'!AM1250="Benzathine benzylpenicillin",0.74,IF('Data Entry'!AM1250="Cefapirin benzathine",0.41,IF('Data Entry'!AM1250="Cefalexin benzathine",0.36,IF('Data Entry'!AM1250="Cloxacillin benzathine",0.43,IF('Data Entry'!AM1250="Oxacillin benzathine",0.69,IF('Data Entry'!AM1250="","","No aplica")))))))</f>
        <v/>
      </c>
    </row>
    <row r="1248" spans="5:8">
      <c r="E1248" s="65" t="str">
        <f>IF('Data Entry'!AB1251="Benethamine benzylpenicillin",0.65,IF('Data Entry'!AB1251="Benzathine benzylpenicillin",0.74,IF('Data Entry'!AB1251="Cefapirin benzathine",0.41,IF('Data Entry'!AB1251="Cefalexin benzathine",0.36,IF('Data Entry'!AB1251="Cloxacillin benzathine",0.43,IF('Data Entry'!AB1251="Oxacillin benzathine",0.69,IF('Data Entry'!AB1251="","","No aplica")))))))</f>
        <v/>
      </c>
      <c r="F1248" s="65" t="str">
        <f>IF('Data Entry'!AG1251="Benethamine benzylpenicillin",0.65,IF('Data Entry'!AG1251="Benzathine benzylpenicillin",0.74,IF('Data Entry'!AG1251="Cefapirin benzathine",0.41,IF('Data Entry'!AG1251="Cefalexin benzathine",0.36,IF('Data Entry'!AG1251="Cloxacillin benzathine",0.43,IF('Data Entry'!AG1251="Oxacillin benzathine",0.69,IF('Data Entry'!AG1251="","","No aplica")))))))</f>
        <v/>
      </c>
      <c r="G1248" s="65" t="str">
        <f>IF('Data Entry'!AJ1251="Benethamine benzylpenicillin",0.65,IF('Data Entry'!AJ1251="Benzathine benzylpenicillin",0.74,IF('Data Entry'!AJ1251="Cefapirin benzathine",0.41,IF('Data Entry'!AJ1251="Cefalexin benzathine",0.36,IF('Data Entry'!AJ1251="Cloxacillin benzathine",0.43,IF('Data Entry'!AJ1251="Oxacillin benzathine",0.69,IF('Data Entry'!AJ1251="","","No aplica")))))))</f>
        <v/>
      </c>
      <c r="H1248" s="65" t="str">
        <f>IF('Data Entry'!AM1251="Benethamine benzylpenicillin",0.65,IF('Data Entry'!AM1251="Benzathine benzylpenicillin",0.74,IF('Data Entry'!AM1251="Cefapirin benzathine",0.41,IF('Data Entry'!AM1251="Cefalexin benzathine",0.36,IF('Data Entry'!AM1251="Cloxacillin benzathine",0.43,IF('Data Entry'!AM1251="Oxacillin benzathine",0.69,IF('Data Entry'!AM1251="","","No aplica")))))))</f>
        <v/>
      </c>
    </row>
    <row r="1249" spans="5:8">
      <c r="E1249" s="65" t="str">
        <f>IF('Data Entry'!AB1252="Benethamine benzylpenicillin",0.65,IF('Data Entry'!AB1252="Benzathine benzylpenicillin",0.74,IF('Data Entry'!AB1252="Cefapirin benzathine",0.41,IF('Data Entry'!AB1252="Cefalexin benzathine",0.36,IF('Data Entry'!AB1252="Cloxacillin benzathine",0.43,IF('Data Entry'!AB1252="Oxacillin benzathine",0.69,IF('Data Entry'!AB1252="","","No aplica")))))))</f>
        <v/>
      </c>
      <c r="F1249" s="65" t="str">
        <f>IF('Data Entry'!AG1252="Benethamine benzylpenicillin",0.65,IF('Data Entry'!AG1252="Benzathine benzylpenicillin",0.74,IF('Data Entry'!AG1252="Cefapirin benzathine",0.41,IF('Data Entry'!AG1252="Cefalexin benzathine",0.36,IF('Data Entry'!AG1252="Cloxacillin benzathine",0.43,IF('Data Entry'!AG1252="Oxacillin benzathine",0.69,IF('Data Entry'!AG1252="","","No aplica")))))))</f>
        <v/>
      </c>
      <c r="G1249" s="65" t="str">
        <f>IF('Data Entry'!AJ1252="Benethamine benzylpenicillin",0.65,IF('Data Entry'!AJ1252="Benzathine benzylpenicillin",0.74,IF('Data Entry'!AJ1252="Cefapirin benzathine",0.41,IF('Data Entry'!AJ1252="Cefalexin benzathine",0.36,IF('Data Entry'!AJ1252="Cloxacillin benzathine",0.43,IF('Data Entry'!AJ1252="Oxacillin benzathine",0.69,IF('Data Entry'!AJ1252="","","No aplica")))))))</f>
        <v/>
      </c>
      <c r="H1249" s="65" t="str">
        <f>IF('Data Entry'!AM1252="Benethamine benzylpenicillin",0.65,IF('Data Entry'!AM1252="Benzathine benzylpenicillin",0.74,IF('Data Entry'!AM1252="Cefapirin benzathine",0.41,IF('Data Entry'!AM1252="Cefalexin benzathine",0.36,IF('Data Entry'!AM1252="Cloxacillin benzathine",0.43,IF('Data Entry'!AM1252="Oxacillin benzathine",0.69,IF('Data Entry'!AM1252="","","No aplica")))))))</f>
        <v/>
      </c>
    </row>
    <row r="1250" spans="5:8">
      <c r="E1250" s="65" t="str">
        <f>IF('Data Entry'!AB1253="Benethamine benzylpenicillin",0.65,IF('Data Entry'!AB1253="Benzathine benzylpenicillin",0.74,IF('Data Entry'!AB1253="Cefapirin benzathine",0.41,IF('Data Entry'!AB1253="Cefalexin benzathine",0.36,IF('Data Entry'!AB1253="Cloxacillin benzathine",0.43,IF('Data Entry'!AB1253="Oxacillin benzathine",0.69,IF('Data Entry'!AB1253="","","No aplica")))))))</f>
        <v/>
      </c>
      <c r="F1250" s="65" t="str">
        <f>IF('Data Entry'!AG1253="Benethamine benzylpenicillin",0.65,IF('Data Entry'!AG1253="Benzathine benzylpenicillin",0.74,IF('Data Entry'!AG1253="Cefapirin benzathine",0.41,IF('Data Entry'!AG1253="Cefalexin benzathine",0.36,IF('Data Entry'!AG1253="Cloxacillin benzathine",0.43,IF('Data Entry'!AG1253="Oxacillin benzathine",0.69,IF('Data Entry'!AG1253="","","No aplica")))))))</f>
        <v/>
      </c>
      <c r="G1250" s="65" t="str">
        <f>IF('Data Entry'!AJ1253="Benethamine benzylpenicillin",0.65,IF('Data Entry'!AJ1253="Benzathine benzylpenicillin",0.74,IF('Data Entry'!AJ1253="Cefapirin benzathine",0.41,IF('Data Entry'!AJ1253="Cefalexin benzathine",0.36,IF('Data Entry'!AJ1253="Cloxacillin benzathine",0.43,IF('Data Entry'!AJ1253="Oxacillin benzathine",0.69,IF('Data Entry'!AJ1253="","","No aplica")))))))</f>
        <v/>
      </c>
      <c r="H1250" s="65" t="str">
        <f>IF('Data Entry'!AM1253="Benethamine benzylpenicillin",0.65,IF('Data Entry'!AM1253="Benzathine benzylpenicillin",0.74,IF('Data Entry'!AM1253="Cefapirin benzathine",0.41,IF('Data Entry'!AM1253="Cefalexin benzathine",0.36,IF('Data Entry'!AM1253="Cloxacillin benzathine",0.43,IF('Data Entry'!AM1253="Oxacillin benzathine",0.69,IF('Data Entry'!AM1253="","","No aplica")))))))</f>
        <v/>
      </c>
    </row>
    <row r="1251" spans="5:8">
      <c r="E1251" s="65" t="str">
        <f>IF('Data Entry'!AB1254="Benethamine benzylpenicillin",0.65,IF('Data Entry'!AB1254="Benzathine benzylpenicillin",0.74,IF('Data Entry'!AB1254="Cefapirin benzathine",0.41,IF('Data Entry'!AB1254="Cefalexin benzathine",0.36,IF('Data Entry'!AB1254="Cloxacillin benzathine",0.43,IF('Data Entry'!AB1254="Oxacillin benzathine",0.69,IF('Data Entry'!AB1254="","","No aplica")))))))</f>
        <v/>
      </c>
      <c r="F1251" s="65" t="str">
        <f>IF('Data Entry'!AG1254="Benethamine benzylpenicillin",0.65,IF('Data Entry'!AG1254="Benzathine benzylpenicillin",0.74,IF('Data Entry'!AG1254="Cefapirin benzathine",0.41,IF('Data Entry'!AG1254="Cefalexin benzathine",0.36,IF('Data Entry'!AG1254="Cloxacillin benzathine",0.43,IF('Data Entry'!AG1254="Oxacillin benzathine",0.69,IF('Data Entry'!AG1254="","","No aplica")))))))</f>
        <v/>
      </c>
      <c r="G1251" s="65" t="str">
        <f>IF('Data Entry'!AJ1254="Benethamine benzylpenicillin",0.65,IF('Data Entry'!AJ1254="Benzathine benzylpenicillin",0.74,IF('Data Entry'!AJ1254="Cefapirin benzathine",0.41,IF('Data Entry'!AJ1254="Cefalexin benzathine",0.36,IF('Data Entry'!AJ1254="Cloxacillin benzathine",0.43,IF('Data Entry'!AJ1254="Oxacillin benzathine",0.69,IF('Data Entry'!AJ1254="","","No aplica")))))))</f>
        <v/>
      </c>
      <c r="H1251" s="65" t="str">
        <f>IF('Data Entry'!AM1254="Benethamine benzylpenicillin",0.65,IF('Data Entry'!AM1254="Benzathine benzylpenicillin",0.74,IF('Data Entry'!AM1254="Cefapirin benzathine",0.41,IF('Data Entry'!AM1254="Cefalexin benzathine",0.36,IF('Data Entry'!AM1254="Cloxacillin benzathine",0.43,IF('Data Entry'!AM1254="Oxacillin benzathine",0.69,IF('Data Entry'!AM1254="","","No aplica")))))))</f>
        <v/>
      </c>
    </row>
    <row r="1252" spans="5:8">
      <c r="E1252" s="65" t="str">
        <f>IF('Data Entry'!AB1255="Benethamine benzylpenicillin",0.65,IF('Data Entry'!AB1255="Benzathine benzylpenicillin",0.74,IF('Data Entry'!AB1255="Cefapirin benzathine",0.41,IF('Data Entry'!AB1255="Cefalexin benzathine",0.36,IF('Data Entry'!AB1255="Cloxacillin benzathine",0.43,IF('Data Entry'!AB1255="Oxacillin benzathine",0.69,IF('Data Entry'!AB1255="","","No aplica")))))))</f>
        <v/>
      </c>
      <c r="F1252" s="65" t="str">
        <f>IF('Data Entry'!AG1255="Benethamine benzylpenicillin",0.65,IF('Data Entry'!AG1255="Benzathine benzylpenicillin",0.74,IF('Data Entry'!AG1255="Cefapirin benzathine",0.41,IF('Data Entry'!AG1255="Cefalexin benzathine",0.36,IF('Data Entry'!AG1255="Cloxacillin benzathine",0.43,IF('Data Entry'!AG1255="Oxacillin benzathine",0.69,IF('Data Entry'!AG1255="","","No aplica")))))))</f>
        <v/>
      </c>
      <c r="G1252" s="65" t="str">
        <f>IF('Data Entry'!AJ1255="Benethamine benzylpenicillin",0.65,IF('Data Entry'!AJ1255="Benzathine benzylpenicillin",0.74,IF('Data Entry'!AJ1255="Cefapirin benzathine",0.41,IF('Data Entry'!AJ1255="Cefalexin benzathine",0.36,IF('Data Entry'!AJ1255="Cloxacillin benzathine",0.43,IF('Data Entry'!AJ1255="Oxacillin benzathine",0.69,IF('Data Entry'!AJ1255="","","No aplica")))))))</f>
        <v/>
      </c>
      <c r="H1252" s="65" t="str">
        <f>IF('Data Entry'!AM1255="Benethamine benzylpenicillin",0.65,IF('Data Entry'!AM1255="Benzathine benzylpenicillin",0.74,IF('Data Entry'!AM1255="Cefapirin benzathine",0.41,IF('Data Entry'!AM1255="Cefalexin benzathine",0.36,IF('Data Entry'!AM1255="Cloxacillin benzathine",0.43,IF('Data Entry'!AM1255="Oxacillin benzathine",0.69,IF('Data Entry'!AM1255="","","No aplica")))))))</f>
        <v/>
      </c>
    </row>
    <row r="1253" spans="5:8">
      <c r="E1253" s="65" t="str">
        <f>IF('Data Entry'!AB1256="Benethamine benzylpenicillin",0.65,IF('Data Entry'!AB1256="Benzathine benzylpenicillin",0.74,IF('Data Entry'!AB1256="Cefapirin benzathine",0.41,IF('Data Entry'!AB1256="Cefalexin benzathine",0.36,IF('Data Entry'!AB1256="Cloxacillin benzathine",0.43,IF('Data Entry'!AB1256="Oxacillin benzathine",0.69,IF('Data Entry'!AB1256="","","No aplica")))))))</f>
        <v/>
      </c>
      <c r="F1253" s="65" t="str">
        <f>IF('Data Entry'!AG1256="Benethamine benzylpenicillin",0.65,IF('Data Entry'!AG1256="Benzathine benzylpenicillin",0.74,IF('Data Entry'!AG1256="Cefapirin benzathine",0.41,IF('Data Entry'!AG1256="Cefalexin benzathine",0.36,IF('Data Entry'!AG1256="Cloxacillin benzathine",0.43,IF('Data Entry'!AG1256="Oxacillin benzathine",0.69,IF('Data Entry'!AG1256="","","No aplica")))))))</f>
        <v/>
      </c>
      <c r="G1253" s="65" t="str">
        <f>IF('Data Entry'!AJ1256="Benethamine benzylpenicillin",0.65,IF('Data Entry'!AJ1256="Benzathine benzylpenicillin",0.74,IF('Data Entry'!AJ1256="Cefapirin benzathine",0.41,IF('Data Entry'!AJ1256="Cefalexin benzathine",0.36,IF('Data Entry'!AJ1256="Cloxacillin benzathine",0.43,IF('Data Entry'!AJ1256="Oxacillin benzathine",0.69,IF('Data Entry'!AJ1256="","","No aplica")))))))</f>
        <v/>
      </c>
      <c r="H1253" s="65" t="str">
        <f>IF('Data Entry'!AM1256="Benethamine benzylpenicillin",0.65,IF('Data Entry'!AM1256="Benzathine benzylpenicillin",0.74,IF('Data Entry'!AM1256="Cefapirin benzathine",0.41,IF('Data Entry'!AM1256="Cefalexin benzathine",0.36,IF('Data Entry'!AM1256="Cloxacillin benzathine",0.43,IF('Data Entry'!AM1256="Oxacillin benzathine",0.69,IF('Data Entry'!AM1256="","","No aplica")))))))</f>
        <v/>
      </c>
    </row>
    <row r="1254" spans="5:8">
      <c r="E1254" s="65" t="str">
        <f>IF('Data Entry'!AB1257="Benethamine benzylpenicillin",0.65,IF('Data Entry'!AB1257="Benzathine benzylpenicillin",0.74,IF('Data Entry'!AB1257="Cefapirin benzathine",0.41,IF('Data Entry'!AB1257="Cefalexin benzathine",0.36,IF('Data Entry'!AB1257="Cloxacillin benzathine",0.43,IF('Data Entry'!AB1257="Oxacillin benzathine",0.69,IF('Data Entry'!AB1257="","","No aplica")))))))</f>
        <v/>
      </c>
      <c r="F1254" s="65" t="str">
        <f>IF('Data Entry'!AG1257="Benethamine benzylpenicillin",0.65,IF('Data Entry'!AG1257="Benzathine benzylpenicillin",0.74,IF('Data Entry'!AG1257="Cefapirin benzathine",0.41,IF('Data Entry'!AG1257="Cefalexin benzathine",0.36,IF('Data Entry'!AG1257="Cloxacillin benzathine",0.43,IF('Data Entry'!AG1257="Oxacillin benzathine",0.69,IF('Data Entry'!AG1257="","","No aplica")))))))</f>
        <v/>
      </c>
      <c r="G1254" s="65" t="str">
        <f>IF('Data Entry'!AJ1257="Benethamine benzylpenicillin",0.65,IF('Data Entry'!AJ1257="Benzathine benzylpenicillin",0.74,IF('Data Entry'!AJ1257="Cefapirin benzathine",0.41,IF('Data Entry'!AJ1257="Cefalexin benzathine",0.36,IF('Data Entry'!AJ1257="Cloxacillin benzathine",0.43,IF('Data Entry'!AJ1257="Oxacillin benzathine",0.69,IF('Data Entry'!AJ1257="","","No aplica")))))))</f>
        <v/>
      </c>
      <c r="H1254" s="65" t="str">
        <f>IF('Data Entry'!AM1257="Benethamine benzylpenicillin",0.65,IF('Data Entry'!AM1257="Benzathine benzylpenicillin",0.74,IF('Data Entry'!AM1257="Cefapirin benzathine",0.41,IF('Data Entry'!AM1257="Cefalexin benzathine",0.36,IF('Data Entry'!AM1257="Cloxacillin benzathine",0.43,IF('Data Entry'!AM1257="Oxacillin benzathine",0.69,IF('Data Entry'!AM1257="","","No aplica")))))))</f>
        <v/>
      </c>
    </row>
    <row r="1255" spans="5:8">
      <c r="E1255" s="65" t="str">
        <f>IF('Data Entry'!AB1258="Benethamine benzylpenicillin",0.65,IF('Data Entry'!AB1258="Benzathine benzylpenicillin",0.74,IF('Data Entry'!AB1258="Cefapirin benzathine",0.41,IF('Data Entry'!AB1258="Cefalexin benzathine",0.36,IF('Data Entry'!AB1258="Cloxacillin benzathine",0.43,IF('Data Entry'!AB1258="Oxacillin benzathine",0.69,IF('Data Entry'!AB1258="","","No aplica")))))))</f>
        <v/>
      </c>
      <c r="F1255" s="65" t="str">
        <f>IF('Data Entry'!AG1258="Benethamine benzylpenicillin",0.65,IF('Data Entry'!AG1258="Benzathine benzylpenicillin",0.74,IF('Data Entry'!AG1258="Cefapirin benzathine",0.41,IF('Data Entry'!AG1258="Cefalexin benzathine",0.36,IF('Data Entry'!AG1258="Cloxacillin benzathine",0.43,IF('Data Entry'!AG1258="Oxacillin benzathine",0.69,IF('Data Entry'!AG1258="","","No aplica")))))))</f>
        <v/>
      </c>
      <c r="G1255" s="65" t="str">
        <f>IF('Data Entry'!AJ1258="Benethamine benzylpenicillin",0.65,IF('Data Entry'!AJ1258="Benzathine benzylpenicillin",0.74,IF('Data Entry'!AJ1258="Cefapirin benzathine",0.41,IF('Data Entry'!AJ1258="Cefalexin benzathine",0.36,IF('Data Entry'!AJ1258="Cloxacillin benzathine",0.43,IF('Data Entry'!AJ1258="Oxacillin benzathine",0.69,IF('Data Entry'!AJ1258="","","No aplica")))))))</f>
        <v/>
      </c>
      <c r="H1255" s="65" t="str">
        <f>IF('Data Entry'!AM1258="Benethamine benzylpenicillin",0.65,IF('Data Entry'!AM1258="Benzathine benzylpenicillin",0.74,IF('Data Entry'!AM1258="Cefapirin benzathine",0.41,IF('Data Entry'!AM1258="Cefalexin benzathine",0.36,IF('Data Entry'!AM1258="Cloxacillin benzathine",0.43,IF('Data Entry'!AM1258="Oxacillin benzathine",0.69,IF('Data Entry'!AM1258="","","No aplica")))))))</f>
        <v/>
      </c>
    </row>
    <row r="1256" spans="5:8">
      <c r="E1256" s="65" t="str">
        <f>IF('Data Entry'!AB1259="Benethamine benzylpenicillin",0.65,IF('Data Entry'!AB1259="Benzathine benzylpenicillin",0.74,IF('Data Entry'!AB1259="Cefapirin benzathine",0.41,IF('Data Entry'!AB1259="Cefalexin benzathine",0.36,IF('Data Entry'!AB1259="Cloxacillin benzathine",0.43,IF('Data Entry'!AB1259="Oxacillin benzathine",0.69,IF('Data Entry'!AB1259="","","No aplica")))))))</f>
        <v/>
      </c>
      <c r="F1256" s="65" t="str">
        <f>IF('Data Entry'!AG1259="Benethamine benzylpenicillin",0.65,IF('Data Entry'!AG1259="Benzathine benzylpenicillin",0.74,IF('Data Entry'!AG1259="Cefapirin benzathine",0.41,IF('Data Entry'!AG1259="Cefalexin benzathine",0.36,IF('Data Entry'!AG1259="Cloxacillin benzathine",0.43,IF('Data Entry'!AG1259="Oxacillin benzathine",0.69,IF('Data Entry'!AG1259="","","No aplica")))))))</f>
        <v/>
      </c>
      <c r="G1256" s="65" t="str">
        <f>IF('Data Entry'!AJ1259="Benethamine benzylpenicillin",0.65,IF('Data Entry'!AJ1259="Benzathine benzylpenicillin",0.74,IF('Data Entry'!AJ1259="Cefapirin benzathine",0.41,IF('Data Entry'!AJ1259="Cefalexin benzathine",0.36,IF('Data Entry'!AJ1259="Cloxacillin benzathine",0.43,IF('Data Entry'!AJ1259="Oxacillin benzathine",0.69,IF('Data Entry'!AJ1259="","","No aplica")))))))</f>
        <v/>
      </c>
      <c r="H1256" s="65" t="str">
        <f>IF('Data Entry'!AM1259="Benethamine benzylpenicillin",0.65,IF('Data Entry'!AM1259="Benzathine benzylpenicillin",0.74,IF('Data Entry'!AM1259="Cefapirin benzathine",0.41,IF('Data Entry'!AM1259="Cefalexin benzathine",0.36,IF('Data Entry'!AM1259="Cloxacillin benzathine",0.43,IF('Data Entry'!AM1259="Oxacillin benzathine",0.69,IF('Data Entry'!AM1259="","","No aplica")))))))</f>
        <v/>
      </c>
    </row>
    <row r="1257" spans="5:8">
      <c r="E1257" s="65" t="str">
        <f>IF('Data Entry'!AB1260="Benethamine benzylpenicillin",0.65,IF('Data Entry'!AB1260="Benzathine benzylpenicillin",0.74,IF('Data Entry'!AB1260="Cefapirin benzathine",0.41,IF('Data Entry'!AB1260="Cefalexin benzathine",0.36,IF('Data Entry'!AB1260="Cloxacillin benzathine",0.43,IF('Data Entry'!AB1260="Oxacillin benzathine",0.69,IF('Data Entry'!AB1260="","","No aplica")))))))</f>
        <v/>
      </c>
      <c r="F1257" s="65" t="str">
        <f>IF('Data Entry'!AG1260="Benethamine benzylpenicillin",0.65,IF('Data Entry'!AG1260="Benzathine benzylpenicillin",0.74,IF('Data Entry'!AG1260="Cefapirin benzathine",0.41,IF('Data Entry'!AG1260="Cefalexin benzathine",0.36,IF('Data Entry'!AG1260="Cloxacillin benzathine",0.43,IF('Data Entry'!AG1260="Oxacillin benzathine",0.69,IF('Data Entry'!AG1260="","","No aplica")))))))</f>
        <v/>
      </c>
      <c r="G1257" s="65" t="str">
        <f>IF('Data Entry'!AJ1260="Benethamine benzylpenicillin",0.65,IF('Data Entry'!AJ1260="Benzathine benzylpenicillin",0.74,IF('Data Entry'!AJ1260="Cefapirin benzathine",0.41,IF('Data Entry'!AJ1260="Cefalexin benzathine",0.36,IF('Data Entry'!AJ1260="Cloxacillin benzathine",0.43,IF('Data Entry'!AJ1260="Oxacillin benzathine",0.69,IF('Data Entry'!AJ1260="","","No aplica")))))))</f>
        <v/>
      </c>
      <c r="H1257" s="65" t="str">
        <f>IF('Data Entry'!AM1260="Benethamine benzylpenicillin",0.65,IF('Data Entry'!AM1260="Benzathine benzylpenicillin",0.74,IF('Data Entry'!AM1260="Cefapirin benzathine",0.41,IF('Data Entry'!AM1260="Cefalexin benzathine",0.36,IF('Data Entry'!AM1260="Cloxacillin benzathine",0.43,IF('Data Entry'!AM1260="Oxacillin benzathine",0.69,IF('Data Entry'!AM1260="","","No aplica")))))))</f>
        <v/>
      </c>
    </row>
    <row r="1258" spans="5:8">
      <c r="E1258" s="65" t="str">
        <f>IF('Data Entry'!AB1261="Benethamine benzylpenicillin",0.65,IF('Data Entry'!AB1261="Benzathine benzylpenicillin",0.74,IF('Data Entry'!AB1261="Cefapirin benzathine",0.41,IF('Data Entry'!AB1261="Cefalexin benzathine",0.36,IF('Data Entry'!AB1261="Cloxacillin benzathine",0.43,IF('Data Entry'!AB1261="Oxacillin benzathine",0.69,IF('Data Entry'!AB1261="","","No aplica")))))))</f>
        <v/>
      </c>
      <c r="F1258" s="65" t="str">
        <f>IF('Data Entry'!AG1261="Benethamine benzylpenicillin",0.65,IF('Data Entry'!AG1261="Benzathine benzylpenicillin",0.74,IF('Data Entry'!AG1261="Cefapirin benzathine",0.41,IF('Data Entry'!AG1261="Cefalexin benzathine",0.36,IF('Data Entry'!AG1261="Cloxacillin benzathine",0.43,IF('Data Entry'!AG1261="Oxacillin benzathine",0.69,IF('Data Entry'!AG1261="","","No aplica")))))))</f>
        <v/>
      </c>
      <c r="G1258" s="65" t="str">
        <f>IF('Data Entry'!AJ1261="Benethamine benzylpenicillin",0.65,IF('Data Entry'!AJ1261="Benzathine benzylpenicillin",0.74,IF('Data Entry'!AJ1261="Cefapirin benzathine",0.41,IF('Data Entry'!AJ1261="Cefalexin benzathine",0.36,IF('Data Entry'!AJ1261="Cloxacillin benzathine",0.43,IF('Data Entry'!AJ1261="Oxacillin benzathine",0.69,IF('Data Entry'!AJ1261="","","No aplica")))))))</f>
        <v/>
      </c>
      <c r="H1258" s="65" t="str">
        <f>IF('Data Entry'!AM1261="Benethamine benzylpenicillin",0.65,IF('Data Entry'!AM1261="Benzathine benzylpenicillin",0.74,IF('Data Entry'!AM1261="Cefapirin benzathine",0.41,IF('Data Entry'!AM1261="Cefalexin benzathine",0.36,IF('Data Entry'!AM1261="Cloxacillin benzathine",0.43,IF('Data Entry'!AM1261="Oxacillin benzathine",0.69,IF('Data Entry'!AM1261="","","No aplica")))))))</f>
        <v/>
      </c>
    </row>
    <row r="1259" spans="5:8">
      <c r="E1259" s="65" t="str">
        <f>IF('Data Entry'!AB1262="Benethamine benzylpenicillin",0.65,IF('Data Entry'!AB1262="Benzathine benzylpenicillin",0.74,IF('Data Entry'!AB1262="Cefapirin benzathine",0.41,IF('Data Entry'!AB1262="Cefalexin benzathine",0.36,IF('Data Entry'!AB1262="Cloxacillin benzathine",0.43,IF('Data Entry'!AB1262="Oxacillin benzathine",0.69,IF('Data Entry'!AB1262="","","No aplica")))))))</f>
        <v/>
      </c>
      <c r="F1259" s="65" t="str">
        <f>IF('Data Entry'!AG1262="Benethamine benzylpenicillin",0.65,IF('Data Entry'!AG1262="Benzathine benzylpenicillin",0.74,IF('Data Entry'!AG1262="Cefapirin benzathine",0.41,IF('Data Entry'!AG1262="Cefalexin benzathine",0.36,IF('Data Entry'!AG1262="Cloxacillin benzathine",0.43,IF('Data Entry'!AG1262="Oxacillin benzathine",0.69,IF('Data Entry'!AG1262="","","No aplica")))))))</f>
        <v/>
      </c>
      <c r="G1259" s="65" t="str">
        <f>IF('Data Entry'!AJ1262="Benethamine benzylpenicillin",0.65,IF('Data Entry'!AJ1262="Benzathine benzylpenicillin",0.74,IF('Data Entry'!AJ1262="Cefapirin benzathine",0.41,IF('Data Entry'!AJ1262="Cefalexin benzathine",0.36,IF('Data Entry'!AJ1262="Cloxacillin benzathine",0.43,IF('Data Entry'!AJ1262="Oxacillin benzathine",0.69,IF('Data Entry'!AJ1262="","","No aplica")))))))</f>
        <v/>
      </c>
      <c r="H1259" s="65" t="str">
        <f>IF('Data Entry'!AM1262="Benethamine benzylpenicillin",0.65,IF('Data Entry'!AM1262="Benzathine benzylpenicillin",0.74,IF('Data Entry'!AM1262="Cefapirin benzathine",0.41,IF('Data Entry'!AM1262="Cefalexin benzathine",0.36,IF('Data Entry'!AM1262="Cloxacillin benzathine",0.43,IF('Data Entry'!AM1262="Oxacillin benzathine",0.69,IF('Data Entry'!AM1262="","","No aplica")))))))</f>
        <v/>
      </c>
    </row>
    <row r="1260" spans="5:8">
      <c r="E1260" s="65" t="str">
        <f>IF('Data Entry'!AB1263="Benethamine benzylpenicillin",0.65,IF('Data Entry'!AB1263="Benzathine benzylpenicillin",0.74,IF('Data Entry'!AB1263="Cefapirin benzathine",0.41,IF('Data Entry'!AB1263="Cefalexin benzathine",0.36,IF('Data Entry'!AB1263="Cloxacillin benzathine",0.43,IF('Data Entry'!AB1263="Oxacillin benzathine",0.69,IF('Data Entry'!AB1263="","","No aplica")))))))</f>
        <v/>
      </c>
      <c r="F1260" s="65" t="str">
        <f>IF('Data Entry'!AG1263="Benethamine benzylpenicillin",0.65,IF('Data Entry'!AG1263="Benzathine benzylpenicillin",0.74,IF('Data Entry'!AG1263="Cefapirin benzathine",0.41,IF('Data Entry'!AG1263="Cefalexin benzathine",0.36,IF('Data Entry'!AG1263="Cloxacillin benzathine",0.43,IF('Data Entry'!AG1263="Oxacillin benzathine",0.69,IF('Data Entry'!AG1263="","","No aplica")))))))</f>
        <v/>
      </c>
      <c r="G1260" s="65" t="str">
        <f>IF('Data Entry'!AJ1263="Benethamine benzylpenicillin",0.65,IF('Data Entry'!AJ1263="Benzathine benzylpenicillin",0.74,IF('Data Entry'!AJ1263="Cefapirin benzathine",0.41,IF('Data Entry'!AJ1263="Cefalexin benzathine",0.36,IF('Data Entry'!AJ1263="Cloxacillin benzathine",0.43,IF('Data Entry'!AJ1263="Oxacillin benzathine",0.69,IF('Data Entry'!AJ1263="","","No aplica")))))))</f>
        <v/>
      </c>
      <c r="H1260" s="65" t="str">
        <f>IF('Data Entry'!AM1263="Benethamine benzylpenicillin",0.65,IF('Data Entry'!AM1263="Benzathine benzylpenicillin",0.74,IF('Data Entry'!AM1263="Cefapirin benzathine",0.41,IF('Data Entry'!AM1263="Cefalexin benzathine",0.36,IF('Data Entry'!AM1263="Cloxacillin benzathine",0.43,IF('Data Entry'!AM1263="Oxacillin benzathine",0.69,IF('Data Entry'!AM1263="","","No aplica")))))))</f>
        <v/>
      </c>
    </row>
    <row r="1261" spans="5:8">
      <c r="E1261" s="65" t="str">
        <f>IF('Data Entry'!AB1264="Benethamine benzylpenicillin",0.65,IF('Data Entry'!AB1264="Benzathine benzylpenicillin",0.74,IF('Data Entry'!AB1264="Cefapirin benzathine",0.41,IF('Data Entry'!AB1264="Cefalexin benzathine",0.36,IF('Data Entry'!AB1264="Cloxacillin benzathine",0.43,IF('Data Entry'!AB1264="Oxacillin benzathine",0.69,IF('Data Entry'!AB1264="","","No aplica")))))))</f>
        <v/>
      </c>
      <c r="F1261" s="65" t="str">
        <f>IF('Data Entry'!AG1264="Benethamine benzylpenicillin",0.65,IF('Data Entry'!AG1264="Benzathine benzylpenicillin",0.74,IF('Data Entry'!AG1264="Cefapirin benzathine",0.41,IF('Data Entry'!AG1264="Cefalexin benzathine",0.36,IF('Data Entry'!AG1264="Cloxacillin benzathine",0.43,IF('Data Entry'!AG1264="Oxacillin benzathine",0.69,IF('Data Entry'!AG1264="","","No aplica")))))))</f>
        <v/>
      </c>
      <c r="G1261" s="65" t="str">
        <f>IF('Data Entry'!AJ1264="Benethamine benzylpenicillin",0.65,IF('Data Entry'!AJ1264="Benzathine benzylpenicillin",0.74,IF('Data Entry'!AJ1264="Cefapirin benzathine",0.41,IF('Data Entry'!AJ1264="Cefalexin benzathine",0.36,IF('Data Entry'!AJ1264="Cloxacillin benzathine",0.43,IF('Data Entry'!AJ1264="Oxacillin benzathine",0.69,IF('Data Entry'!AJ1264="","","No aplica")))))))</f>
        <v/>
      </c>
      <c r="H1261" s="65" t="str">
        <f>IF('Data Entry'!AM1264="Benethamine benzylpenicillin",0.65,IF('Data Entry'!AM1264="Benzathine benzylpenicillin",0.74,IF('Data Entry'!AM1264="Cefapirin benzathine",0.41,IF('Data Entry'!AM1264="Cefalexin benzathine",0.36,IF('Data Entry'!AM1264="Cloxacillin benzathine",0.43,IF('Data Entry'!AM1264="Oxacillin benzathine",0.69,IF('Data Entry'!AM1264="","","No aplica")))))))</f>
        <v/>
      </c>
    </row>
    <row r="1262" spans="5:8">
      <c r="E1262" s="65" t="str">
        <f>IF('Data Entry'!AB1265="Benethamine benzylpenicillin",0.65,IF('Data Entry'!AB1265="Benzathine benzylpenicillin",0.74,IF('Data Entry'!AB1265="Cefapirin benzathine",0.41,IF('Data Entry'!AB1265="Cefalexin benzathine",0.36,IF('Data Entry'!AB1265="Cloxacillin benzathine",0.43,IF('Data Entry'!AB1265="Oxacillin benzathine",0.69,IF('Data Entry'!AB1265="","","No aplica")))))))</f>
        <v/>
      </c>
      <c r="F1262" s="65" t="str">
        <f>IF('Data Entry'!AG1265="Benethamine benzylpenicillin",0.65,IF('Data Entry'!AG1265="Benzathine benzylpenicillin",0.74,IF('Data Entry'!AG1265="Cefapirin benzathine",0.41,IF('Data Entry'!AG1265="Cefalexin benzathine",0.36,IF('Data Entry'!AG1265="Cloxacillin benzathine",0.43,IF('Data Entry'!AG1265="Oxacillin benzathine",0.69,IF('Data Entry'!AG1265="","","No aplica")))))))</f>
        <v/>
      </c>
      <c r="G1262" s="65" t="str">
        <f>IF('Data Entry'!AJ1265="Benethamine benzylpenicillin",0.65,IF('Data Entry'!AJ1265="Benzathine benzylpenicillin",0.74,IF('Data Entry'!AJ1265="Cefapirin benzathine",0.41,IF('Data Entry'!AJ1265="Cefalexin benzathine",0.36,IF('Data Entry'!AJ1265="Cloxacillin benzathine",0.43,IF('Data Entry'!AJ1265="Oxacillin benzathine",0.69,IF('Data Entry'!AJ1265="","","No aplica")))))))</f>
        <v/>
      </c>
      <c r="H1262" s="65" t="str">
        <f>IF('Data Entry'!AM1265="Benethamine benzylpenicillin",0.65,IF('Data Entry'!AM1265="Benzathine benzylpenicillin",0.74,IF('Data Entry'!AM1265="Cefapirin benzathine",0.41,IF('Data Entry'!AM1265="Cefalexin benzathine",0.36,IF('Data Entry'!AM1265="Cloxacillin benzathine",0.43,IF('Data Entry'!AM1265="Oxacillin benzathine",0.69,IF('Data Entry'!AM1265="","","No aplica")))))))</f>
        <v/>
      </c>
    </row>
    <row r="1263" spans="5:8">
      <c r="E1263" s="65" t="str">
        <f>IF('Data Entry'!AB1266="Benethamine benzylpenicillin",0.65,IF('Data Entry'!AB1266="Benzathine benzylpenicillin",0.74,IF('Data Entry'!AB1266="Cefapirin benzathine",0.41,IF('Data Entry'!AB1266="Cefalexin benzathine",0.36,IF('Data Entry'!AB1266="Cloxacillin benzathine",0.43,IF('Data Entry'!AB1266="Oxacillin benzathine",0.69,IF('Data Entry'!AB1266="","","No aplica")))))))</f>
        <v/>
      </c>
      <c r="F1263" s="65" t="str">
        <f>IF('Data Entry'!AG1266="Benethamine benzylpenicillin",0.65,IF('Data Entry'!AG1266="Benzathine benzylpenicillin",0.74,IF('Data Entry'!AG1266="Cefapirin benzathine",0.41,IF('Data Entry'!AG1266="Cefalexin benzathine",0.36,IF('Data Entry'!AG1266="Cloxacillin benzathine",0.43,IF('Data Entry'!AG1266="Oxacillin benzathine",0.69,IF('Data Entry'!AG1266="","","No aplica")))))))</f>
        <v/>
      </c>
      <c r="G1263" s="65" t="str">
        <f>IF('Data Entry'!AJ1266="Benethamine benzylpenicillin",0.65,IF('Data Entry'!AJ1266="Benzathine benzylpenicillin",0.74,IF('Data Entry'!AJ1266="Cefapirin benzathine",0.41,IF('Data Entry'!AJ1266="Cefalexin benzathine",0.36,IF('Data Entry'!AJ1266="Cloxacillin benzathine",0.43,IF('Data Entry'!AJ1266="Oxacillin benzathine",0.69,IF('Data Entry'!AJ1266="","","No aplica")))))))</f>
        <v/>
      </c>
      <c r="H1263" s="65" t="str">
        <f>IF('Data Entry'!AM1266="Benethamine benzylpenicillin",0.65,IF('Data Entry'!AM1266="Benzathine benzylpenicillin",0.74,IF('Data Entry'!AM1266="Cefapirin benzathine",0.41,IF('Data Entry'!AM1266="Cefalexin benzathine",0.36,IF('Data Entry'!AM1266="Cloxacillin benzathine",0.43,IF('Data Entry'!AM1266="Oxacillin benzathine",0.69,IF('Data Entry'!AM1266="","","No aplica")))))))</f>
        <v/>
      </c>
    </row>
    <row r="1264" spans="5:8">
      <c r="E1264" s="65" t="str">
        <f>IF('Data Entry'!AB1267="Benethamine benzylpenicillin",0.65,IF('Data Entry'!AB1267="Benzathine benzylpenicillin",0.74,IF('Data Entry'!AB1267="Cefapirin benzathine",0.41,IF('Data Entry'!AB1267="Cefalexin benzathine",0.36,IF('Data Entry'!AB1267="Cloxacillin benzathine",0.43,IF('Data Entry'!AB1267="Oxacillin benzathine",0.69,IF('Data Entry'!AB1267="","","No aplica")))))))</f>
        <v/>
      </c>
      <c r="F1264" s="65" t="str">
        <f>IF('Data Entry'!AG1267="Benethamine benzylpenicillin",0.65,IF('Data Entry'!AG1267="Benzathine benzylpenicillin",0.74,IF('Data Entry'!AG1267="Cefapirin benzathine",0.41,IF('Data Entry'!AG1267="Cefalexin benzathine",0.36,IF('Data Entry'!AG1267="Cloxacillin benzathine",0.43,IF('Data Entry'!AG1267="Oxacillin benzathine",0.69,IF('Data Entry'!AG1267="","","No aplica")))))))</f>
        <v/>
      </c>
      <c r="G1264" s="65" t="str">
        <f>IF('Data Entry'!AJ1267="Benethamine benzylpenicillin",0.65,IF('Data Entry'!AJ1267="Benzathine benzylpenicillin",0.74,IF('Data Entry'!AJ1267="Cefapirin benzathine",0.41,IF('Data Entry'!AJ1267="Cefalexin benzathine",0.36,IF('Data Entry'!AJ1267="Cloxacillin benzathine",0.43,IF('Data Entry'!AJ1267="Oxacillin benzathine",0.69,IF('Data Entry'!AJ1267="","","No aplica")))))))</f>
        <v/>
      </c>
      <c r="H1264" s="65" t="str">
        <f>IF('Data Entry'!AM1267="Benethamine benzylpenicillin",0.65,IF('Data Entry'!AM1267="Benzathine benzylpenicillin",0.74,IF('Data Entry'!AM1267="Cefapirin benzathine",0.41,IF('Data Entry'!AM1267="Cefalexin benzathine",0.36,IF('Data Entry'!AM1267="Cloxacillin benzathine",0.43,IF('Data Entry'!AM1267="Oxacillin benzathine",0.69,IF('Data Entry'!AM1267="","","No aplica")))))))</f>
        <v/>
      </c>
    </row>
    <row r="1265" spans="5:8">
      <c r="E1265" s="65" t="str">
        <f>IF('Data Entry'!AB1268="Benethamine benzylpenicillin",0.65,IF('Data Entry'!AB1268="Benzathine benzylpenicillin",0.74,IF('Data Entry'!AB1268="Cefapirin benzathine",0.41,IF('Data Entry'!AB1268="Cefalexin benzathine",0.36,IF('Data Entry'!AB1268="Cloxacillin benzathine",0.43,IF('Data Entry'!AB1268="Oxacillin benzathine",0.69,IF('Data Entry'!AB1268="","","No aplica")))))))</f>
        <v/>
      </c>
      <c r="F1265" s="65" t="str">
        <f>IF('Data Entry'!AG1268="Benethamine benzylpenicillin",0.65,IF('Data Entry'!AG1268="Benzathine benzylpenicillin",0.74,IF('Data Entry'!AG1268="Cefapirin benzathine",0.41,IF('Data Entry'!AG1268="Cefalexin benzathine",0.36,IF('Data Entry'!AG1268="Cloxacillin benzathine",0.43,IF('Data Entry'!AG1268="Oxacillin benzathine",0.69,IF('Data Entry'!AG1268="","","No aplica")))))))</f>
        <v/>
      </c>
      <c r="G1265" s="65" t="str">
        <f>IF('Data Entry'!AJ1268="Benethamine benzylpenicillin",0.65,IF('Data Entry'!AJ1268="Benzathine benzylpenicillin",0.74,IF('Data Entry'!AJ1268="Cefapirin benzathine",0.41,IF('Data Entry'!AJ1268="Cefalexin benzathine",0.36,IF('Data Entry'!AJ1268="Cloxacillin benzathine",0.43,IF('Data Entry'!AJ1268="Oxacillin benzathine",0.69,IF('Data Entry'!AJ1268="","","No aplica")))))))</f>
        <v/>
      </c>
      <c r="H1265" s="65" t="str">
        <f>IF('Data Entry'!AM1268="Benethamine benzylpenicillin",0.65,IF('Data Entry'!AM1268="Benzathine benzylpenicillin",0.74,IF('Data Entry'!AM1268="Cefapirin benzathine",0.41,IF('Data Entry'!AM1268="Cefalexin benzathine",0.36,IF('Data Entry'!AM1268="Cloxacillin benzathine",0.43,IF('Data Entry'!AM1268="Oxacillin benzathine",0.69,IF('Data Entry'!AM1268="","","No aplica")))))))</f>
        <v/>
      </c>
    </row>
    <row r="1266" spans="5:8">
      <c r="E1266" s="65" t="str">
        <f>IF('Data Entry'!AB1269="Benethamine benzylpenicillin",0.65,IF('Data Entry'!AB1269="Benzathine benzylpenicillin",0.74,IF('Data Entry'!AB1269="Cefapirin benzathine",0.41,IF('Data Entry'!AB1269="Cefalexin benzathine",0.36,IF('Data Entry'!AB1269="Cloxacillin benzathine",0.43,IF('Data Entry'!AB1269="Oxacillin benzathine",0.69,IF('Data Entry'!AB1269="","","No aplica")))))))</f>
        <v/>
      </c>
      <c r="F1266" s="65" t="str">
        <f>IF('Data Entry'!AG1269="Benethamine benzylpenicillin",0.65,IF('Data Entry'!AG1269="Benzathine benzylpenicillin",0.74,IF('Data Entry'!AG1269="Cefapirin benzathine",0.41,IF('Data Entry'!AG1269="Cefalexin benzathine",0.36,IF('Data Entry'!AG1269="Cloxacillin benzathine",0.43,IF('Data Entry'!AG1269="Oxacillin benzathine",0.69,IF('Data Entry'!AG1269="","","No aplica")))))))</f>
        <v/>
      </c>
      <c r="G1266" s="65" t="str">
        <f>IF('Data Entry'!AJ1269="Benethamine benzylpenicillin",0.65,IF('Data Entry'!AJ1269="Benzathine benzylpenicillin",0.74,IF('Data Entry'!AJ1269="Cefapirin benzathine",0.41,IF('Data Entry'!AJ1269="Cefalexin benzathine",0.36,IF('Data Entry'!AJ1269="Cloxacillin benzathine",0.43,IF('Data Entry'!AJ1269="Oxacillin benzathine",0.69,IF('Data Entry'!AJ1269="","","No aplica")))))))</f>
        <v/>
      </c>
      <c r="H1266" s="65" t="str">
        <f>IF('Data Entry'!AM1269="Benethamine benzylpenicillin",0.65,IF('Data Entry'!AM1269="Benzathine benzylpenicillin",0.74,IF('Data Entry'!AM1269="Cefapirin benzathine",0.41,IF('Data Entry'!AM1269="Cefalexin benzathine",0.36,IF('Data Entry'!AM1269="Cloxacillin benzathine",0.43,IF('Data Entry'!AM1269="Oxacillin benzathine",0.69,IF('Data Entry'!AM1269="","","No aplica")))))))</f>
        <v/>
      </c>
    </row>
    <row r="1267" spans="5:8">
      <c r="E1267" s="65" t="str">
        <f>IF('Data Entry'!AB1270="Benethamine benzylpenicillin",0.65,IF('Data Entry'!AB1270="Benzathine benzylpenicillin",0.74,IF('Data Entry'!AB1270="Cefapirin benzathine",0.41,IF('Data Entry'!AB1270="Cefalexin benzathine",0.36,IF('Data Entry'!AB1270="Cloxacillin benzathine",0.43,IF('Data Entry'!AB1270="Oxacillin benzathine",0.69,IF('Data Entry'!AB1270="","","No aplica")))))))</f>
        <v/>
      </c>
      <c r="F1267" s="65" t="str">
        <f>IF('Data Entry'!AG1270="Benethamine benzylpenicillin",0.65,IF('Data Entry'!AG1270="Benzathine benzylpenicillin",0.74,IF('Data Entry'!AG1270="Cefapirin benzathine",0.41,IF('Data Entry'!AG1270="Cefalexin benzathine",0.36,IF('Data Entry'!AG1270="Cloxacillin benzathine",0.43,IF('Data Entry'!AG1270="Oxacillin benzathine",0.69,IF('Data Entry'!AG1270="","","No aplica")))))))</f>
        <v/>
      </c>
      <c r="G1267" s="65" t="str">
        <f>IF('Data Entry'!AJ1270="Benethamine benzylpenicillin",0.65,IF('Data Entry'!AJ1270="Benzathine benzylpenicillin",0.74,IF('Data Entry'!AJ1270="Cefapirin benzathine",0.41,IF('Data Entry'!AJ1270="Cefalexin benzathine",0.36,IF('Data Entry'!AJ1270="Cloxacillin benzathine",0.43,IF('Data Entry'!AJ1270="Oxacillin benzathine",0.69,IF('Data Entry'!AJ1270="","","No aplica")))))))</f>
        <v/>
      </c>
      <c r="H1267" s="65" t="str">
        <f>IF('Data Entry'!AM1270="Benethamine benzylpenicillin",0.65,IF('Data Entry'!AM1270="Benzathine benzylpenicillin",0.74,IF('Data Entry'!AM1270="Cefapirin benzathine",0.41,IF('Data Entry'!AM1270="Cefalexin benzathine",0.36,IF('Data Entry'!AM1270="Cloxacillin benzathine",0.43,IF('Data Entry'!AM1270="Oxacillin benzathine",0.69,IF('Data Entry'!AM1270="","","No aplica")))))))</f>
        <v/>
      </c>
    </row>
    <row r="1268" spans="5:8">
      <c r="E1268" s="65" t="str">
        <f>IF('Data Entry'!AB1271="Benethamine benzylpenicillin",0.65,IF('Data Entry'!AB1271="Benzathine benzylpenicillin",0.74,IF('Data Entry'!AB1271="Cefapirin benzathine",0.41,IF('Data Entry'!AB1271="Cefalexin benzathine",0.36,IF('Data Entry'!AB1271="Cloxacillin benzathine",0.43,IF('Data Entry'!AB1271="Oxacillin benzathine",0.69,IF('Data Entry'!AB1271="","","No aplica")))))))</f>
        <v/>
      </c>
      <c r="F1268" s="65" t="str">
        <f>IF('Data Entry'!AG1271="Benethamine benzylpenicillin",0.65,IF('Data Entry'!AG1271="Benzathine benzylpenicillin",0.74,IF('Data Entry'!AG1271="Cefapirin benzathine",0.41,IF('Data Entry'!AG1271="Cefalexin benzathine",0.36,IF('Data Entry'!AG1271="Cloxacillin benzathine",0.43,IF('Data Entry'!AG1271="Oxacillin benzathine",0.69,IF('Data Entry'!AG1271="","","No aplica")))))))</f>
        <v/>
      </c>
      <c r="G1268" s="65" t="str">
        <f>IF('Data Entry'!AJ1271="Benethamine benzylpenicillin",0.65,IF('Data Entry'!AJ1271="Benzathine benzylpenicillin",0.74,IF('Data Entry'!AJ1271="Cefapirin benzathine",0.41,IF('Data Entry'!AJ1271="Cefalexin benzathine",0.36,IF('Data Entry'!AJ1271="Cloxacillin benzathine",0.43,IF('Data Entry'!AJ1271="Oxacillin benzathine",0.69,IF('Data Entry'!AJ1271="","","No aplica")))))))</f>
        <v/>
      </c>
      <c r="H1268" s="65" t="str">
        <f>IF('Data Entry'!AM1271="Benethamine benzylpenicillin",0.65,IF('Data Entry'!AM1271="Benzathine benzylpenicillin",0.74,IF('Data Entry'!AM1271="Cefapirin benzathine",0.41,IF('Data Entry'!AM1271="Cefalexin benzathine",0.36,IF('Data Entry'!AM1271="Cloxacillin benzathine",0.43,IF('Data Entry'!AM1271="Oxacillin benzathine",0.69,IF('Data Entry'!AM1271="","","No aplica")))))))</f>
        <v/>
      </c>
    </row>
    <row r="1269" spans="5:8">
      <c r="E1269" s="65" t="str">
        <f>IF('Data Entry'!AB1272="Benethamine benzylpenicillin",0.65,IF('Data Entry'!AB1272="Benzathine benzylpenicillin",0.74,IF('Data Entry'!AB1272="Cefapirin benzathine",0.41,IF('Data Entry'!AB1272="Cefalexin benzathine",0.36,IF('Data Entry'!AB1272="Cloxacillin benzathine",0.43,IF('Data Entry'!AB1272="Oxacillin benzathine",0.69,IF('Data Entry'!AB1272="","","No aplica")))))))</f>
        <v/>
      </c>
      <c r="F1269" s="65" t="str">
        <f>IF('Data Entry'!AG1272="Benethamine benzylpenicillin",0.65,IF('Data Entry'!AG1272="Benzathine benzylpenicillin",0.74,IF('Data Entry'!AG1272="Cefapirin benzathine",0.41,IF('Data Entry'!AG1272="Cefalexin benzathine",0.36,IF('Data Entry'!AG1272="Cloxacillin benzathine",0.43,IF('Data Entry'!AG1272="Oxacillin benzathine",0.69,IF('Data Entry'!AG1272="","","No aplica")))))))</f>
        <v/>
      </c>
      <c r="G1269" s="65" t="str">
        <f>IF('Data Entry'!AJ1272="Benethamine benzylpenicillin",0.65,IF('Data Entry'!AJ1272="Benzathine benzylpenicillin",0.74,IF('Data Entry'!AJ1272="Cefapirin benzathine",0.41,IF('Data Entry'!AJ1272="Cefalexin benzathine",0.36,IF('Data Entry'!AJ1272="Cloxacillin benzathine",0.43,IF('Data Entry'!AJ1272="Oxacillin benzathine",0.69,IF('Data Entry'!AJ1272="","","No aplica")))))))</f>
        <v/>
      </c>
      <c r="H1269" s="65" t="str">
        <f>IF('Data Entry'!AM1272="Benethamine benzylpenicillin",0.65,IF('Data Entry'!AM1272="Benzathine benzylpenicillin",0.74,IF('Data Entry'!AM1272="Cefapirin benzathine",0.41,IF('Data Entry'!AM1272="Cefalexin benzathine",0.36,IF('Data Entry'!AM1272="Cloxacillin benzathine",0.43,IF('Data Entry'!AM1272="Oxacillin benzathine",0.69,IF('Data Entry'!AM1272="","","No aplica")))))))</f>
        <v/>
      </c>
    </row>
    <row r="1270" spans="5:8">
      <c r="E1270" s="65" t="str">
        <f>IF('Data Entry'!AB1273="Benethamine benzylpenicillin",0.65,IF('Data Entry'!AB1273="Benzathine benzylpenicillin",0.74,IF('Data Entry'!AB1273="Cefapirin benzathine",0.41,IF('Data Entry'!AB1273="Cefalexin benzathine",0.36,IF('Data Entry'!AB1273="Cloxacillin benzathine",0.43,IF('Data Entry'!AB1273="Oxacillin benzathine",0.69,IF('Data Entry'!AB1273="","","No aplica")))))))</f>
        <v/>
      </c>
      <c r="F1270" s="65" t="str">
        <f>IF('Data Entry'!AG1273="Benethamine benzylpenicillin",0.65,IF('Data Entry'!AG1273="Benzathine benzylpenicillin",0.74,IF('Data Entry'!AG1273="Cefapirin benzathine",0.41,IF('Data Entry'!AG1273="Cefalexin benzathine",0.36,IF('Data Entry'!AG1273="Cloxacillin benzathine",0.43,IF('Data Entry'!AG1273="Oxacillin benzathine",0.69,IF('Data Entry'!AG1273="","","No aplica")))))))</f>
        <v/>
      </c>
      <c r="G1270" s="65" t="str">
        <f>IF('Data Entry'!AJ1273="Benethamine benzylpenicillin",0.65,IF('Data Entry'!AJ1273="Benzathine benzylpenicillin",0.74,IF('Data Entry'!AJ1273="Cefapirin benzathine",0.41,IF('Data Entry'!AJ1273="Cefalexin benzathine",0.36,IF('Data Entry'!AJ1273="Cloxacillin benzathine",0.43,IF('Data Entry'!AJ1273="Oxacillin benzathine",0.69,IF('Data Entry'!AJ1273="","","No aplica")))))))</f>
        <v/>
      </c>
      <c r="H1270" s="65" t="str">
        <f>IF('Data Entry'!AM1273="Benethamine benzylpenicillin",0.65,IF('Data Entry'!AM1273="Benzathine benzylpenicillin",0.74,IF('Data Entry'!AM1273="Cefapirin benzathine",0.41,IF('Data Entry'!AM1273="Cefalexin benzathine",0.36,IF('Data Entry'!AM1273="Cloxacillin benzathine",0.43,IF('Data Entry'!AM1273="Oxacillin benzathine",0.69,IF('Data Entry'!AM1273="","","No aplica")))))))</f>
        <v/>
      </c>
    </row>
    <row r="1271" spans="5:8">
      <c r="E1271" s="65" t="str">
        <f>IF('Data Entry'!AB1274="Benethamine benzylpenicillin",0.65,IF('Data Entry'!AB1274="Benzathine benzylpenicillin",0.74,IF('Data Entry'!AB1274="Cefapirin benzathine",0.41,IF('Data Entry'!AB1274="Cefalexin benzathine",0.36,IF('Data Entry'!AB1274="Cloxacillin benzathine",0.43,IF('Data Entry'!AB1274="Oxacillin benzathine",0.69,IF('Data Entry'!AB1274="","","No aplica")))))))</f>
        <v/>
      </c>
      <c r="F1271" s="65" t="str">
        <f>IF('Data Entry'!AG1274="Benethamine benzylpenicillin",0.65,IF('Data Entry'!AG1274="Benzathine benzylpenicillin",0.74,IF('Data Entry'!AG1274="Cefapirin benzathine",0.41,IF('Data Entry'!AG1274="Cefalexin benzathine",0.36,IF('Data Entry'!AG1274="Cloxacillin benzathine",0.43,IF('Data Entry'!AG1274="Oxacillin benzathine",0.69,IF('Data Entry'!AG1274="","","No aplica")))))))</f>
        <v/>
      </c>
      <c r="G1271" s="65" t="str">
        <f>IF('Data Entry'!AJ1274="Benethamine benzylpenicillin",0.65,IF('Data Entry'!AJ1274="Benzathine benzylpenicillin",0.74,IF('Data Entry'!AJ1274="Cefapirin benzathine",0.41,IF('Data Entry'!AJ1274="Cefalexin benzathine",0.36,IF('Data Entry'!AJ1274="Cloxacillin benzathine",0.43,IF('Data Entry'!AJ1274="Oxacillin benzathine",0.69,IF('Data Entry'!AJ1274="","","No aplica")))))))</f>
        <v/>
      </c>
      <c r="H1271" s="65" t="str">
        <f>IF('Data Entry'!AM1274="Benethamine benzylpenicillin",0.65,IF('Data Entry'!AM1274="Benzathine benzylpenicillin",0.74,IF('Data Entry'!AM1274="Cefapirin benzathine",0.41,IF('Data Entry'!AM1274="Cefalexin benzathine",0.36,IF('Data Entry'!AM1274="Cloxacillin benzathine",0.43,IF('Data Entry'!AM1274="Oxacillin benzathine",0.69,IF('Data Entry'!AM1274="","","No aplica")))))))</f>
        <v/>
      </c>
    </row>
    <row r="1272" spans="5:8">
      <c r="E1272" s="65" t="str">
        <f>IF('Data Entry'!AB1275="Benethamine benzylpenicillin",0.65,IF('Data Entry'!AB1275="Benzathine benzylpenicillin",0.74,IF('Data Entry'!AB1275="Cefapirin benzathine",0.41,IF('Data Entry'!AB1275="Cefalexin benzathine",0.36,IF('Data Entry'!AB1275="Cloxacillin benzathine",0.43,IF('Data Entry'!AB1275="Oxacillin benzathine",0.69,IF('Data Entry'!AB1275="","","No aplica")))))))</f>
        <v/>
      </c>
      <c r="F1272" s="65" t="str">
        <f>IF('Data Entry'!AG1275="Benethamine benzylpenicillin",0.65,IF('Data Entry'!AG1275="Benzathine benzylpenicillin",0.74,IF('Data Entry'!AG1275="Cefapirin benzathine",0.41,IF('Data Entry'!AG1275="Cefalexin benzathine",0.36,IF('Data Entry'!AG1275="Cloxacillin benzathine",0.43,IF('Data Entry'!AG1275="Oxacillin benzathine",0.69,IF('Data Entry'!AG1275="","","No aplica")))))))</f>
        <v/>
      </c>
      <c r="G1272" s="65" t="str">
        <f>IF('Data Entry'!AJ1275="Benethamine benzylpenicillin",0.65,IF('Data Entry'!AJ1275="Benzathine benzylpenicillin",0.74,IF('Data Entry'!AJ1275="Cefapirin benzathine",0.41,IF('Data Entry'!AJ1275="Cefalexin benzathine",0.36,IF('Data Entry'!AJ1275="Cloxacillin benzathine",0.43,IF('Data Entry'!AJ1275="Oxacillin benzathine",0.69,IF('Data Entry'!AJ1275="","","No aplica")))))))</f>
        <v/>
      </c>
      <c r="H1272" s="65" t="str">
        <f>IF('Data Entry'!AM1275="Benethamine benzylpenicillin",0.65,IF('Data Entry'!AM1275="Benzathine benzylpenicillin",0.74,IF('Data Entry'!AM1275="Cefapirin benzathine",0.41,IF('Data Entry'!AM1275="Cefalexin benzathine",0.36,IF('Data Entry'!AM1275="Cloxacillin benzathine",0.43,IF('Data Entry'!AM1275="Oxacillin benzathine",0.69,IF('Data Entry'!AM1275="","","No aplica")))))))</f>
        <v/>
      </c>
    </row>
    <row r="1273" spans="5:8">
      <c r="E1273" s="65" t="str">
        <f>IF('Data Entry'!AB1276="Benethamine benzylpenicillin",0.65,IF('Data Entry'!AB1276="Benzathine benzylpenicillin",0.74,IF('Data Entry'!AB1276="Cefapirin benzathine",0.41,IF('Data Entry'!AB1276="Cefalexin benzathine",0.36,IF('Data Entry'!AB1276="Cloxacillin benzathine",0.43,IF('Data Entry'!AB1276="Oxacillin benzathine",0.69,IF('Data Entry'!AB1276="","","No aplica")))))))</f>
        <v/>
      </c>
      <c r="F1273" s="65" t="str">
        <f>IF('Data Entry'!AG1276="Benethamine benzylpenicillin",0.65,IF('Data Entry'!AG1276="Benzathine benzylpenicillin",0.74,IF('Data Entry'!AG1276="Cefapirin benzathine",0.41,IF('Data Entry'!AG1276="Cefalexin benzathine",0.36,IF('Data Entry'!AG1276="Cloxacillin benzathine",0.43,IF('Data Entry'!AG1276="Oxacillin benzathine",0.69,IF('Data Entry'!AG1276="","","No aplica")))))))</f>
        <v/>
      </c>
      <c r="G1273" s="65" t="str">
        <f>IF('Data Entry'!AJ1276="Benethamine benzylpenicillin",0.65,IF('Data Entry'!AJ1276="Benzathine benzylpenicillin",0.74,IF('Data Entry'!AJ1276="Cefapirin benzathine",0.41,IF('Data Entry'!AJ1276="Cefalexin benzathine",0.36,IF('Data Entry'!AJ1276="Cloxacillin benzathine",0.43,IF('Data Entry'!AJ1276="Oxacillin benzathine",0.69,IF('Data Entry'!AJ1276="","","No aplica")))))))</f>
        <v/>
      </c>
      <c r="H1273" s="65" t="str">
        <f>IF('Data Entry'!AM1276="Benethamine benzylpenicillin",0.65,IF('Data Entry'!AM1276="Benzathine benzylpenicillin",0.74,IF('Data Entry'!AM1276="Cefapirin benzathine",0.41,IF('Data Entry'!AM1276="Cefalexin benzathine",0.36,IF('Data Entry'!AM1276="Cloxacillin benzathine",0.43,IF('Data Entry'!AM1276="Oxacillin benzathine",0.69,IF('Data Entry'!AM1276="","","No aplica")))))))</f>
        <v/>
      </c>
    </row>
    <row r="1274" spans="5:8">
      <c r="E1274" s="65" t="str">
        <f>IF('Data Entry'!AB1277="Benethamine benzylpenicillin",0.65,IF('Data Entry'!AB1277="Benzathine benzylpenicillin",0.74,IF('Data Entry'!AB1277="Cefapirin benzathine",0.41,IF('Data Entry'!AB1277="Cefalexin benzathine",0.36,IF('Data Entry'!AB1277="Cloxacillin benzathine",0.43,IF('Data Entry'!AB1277="Oxacillin benzathine",0.69,IF('Data Entry'!AB1277="","","No aplica")))))))</f>
        <v/>
      </c>
      <c r="F1274" s="65" t="str">
        <f>IF('Data Entry'!AG1277="Benethamine benzylpenicillin",0.65,IF('Data Entry'!AG1277="Benzathine benzylpenicillin",0.74,IF('Data Entry'!AG1277="Cefapirin benzathine",0.41,IF('Data Entry'!AG1277="Cefalexin benzathine",0.36,IF('Data Entry'!AG1277="Cloxacillin benzathine",0.43,IF('Data Entry'!AG1277="Oxacillin benzathine",0.69,IF('Data Entry'!AG1277="","","No aplica")))))))</f>
        <v/>
      </c>
      <c r="G1274" s="65" t="str">
        <f>IF('Data Entry'!AJ1277="Benethamine benzylpenicillin",0.65,IF('Data Entry'!AJ1277="Benzathine benzylpenicillin",0.74,IF('Data Entry'!AJ1277="Cefapirin benzathine",0.41,IF('Data Entry'!AJ1277="Cefalexin benzathine",0.36,IF('Data Entry'!AJ1277="Cloxacillin benzathine",0.43,IF('Data Entry'!AJ1277="Oxacillin benzathine",0.69,IF('Data Entry'!AJ1277="","","No aplica")))))))</f>
        <v/>
      </c>
      <c r="H1274" s="65" t="str">
        <f>IF('Data Entry'!AM1277="Benethamine benzylpenicillin",0.65,IF('Data Entry'!AM1277="Benzathine benzylpenicillin",0.74,IF('Data Entry'!AM1277="Cefapirin benzathine",0.41,IF('Data Entry'!AM1277="Cefalexin benzathine",0.36,IF('Data Entry'!AM1277="Cloxacillin benzathine",0.43,IF('Data Entry'!AM1277="Oxacillin benzathine",0.69,IF('Data Entry'!AM1277="","","No aplica")))))))</f>
        <v/>
      </c>
    </row>
    <row r="1275" spans="5:8">
      <c r="E1275" s="65" t="str">
        <f>IF('Data Entry'!AB1278="Benethamine benzylpenicillin",0.65,IF('Data Entry'!AB1278="Benzathine benzylpenicillin",0.74,IF('Data Entry'!AB1278="Cefapirin benzathine",0.41,IF('Data Entry'!AB1278="Cefalexin benzathine",0.36,IF('Data Entry'!AB1278="Cloxacillin benzathine",0.43,IF('Data Entry'!AB1278="Oxacillin benzathine",0.69,IF('Data Entry'!AB1278="","","No aplica")))))))</f>
        <v/>
      </c>
      <c r="F1275" s="65" t="str">
        <f>IF('Data Entry'!AG1278="Benethamine benzylpenicillin",0.65,IF('Data Entry'!AG1278="Benzathine benzylpenicillin",0.74,IF('Data Entry'!AG1278="Cefapirin benzathine",0.41,IF('Data Entry'!AG1278="Cefalexin benzathine",0.36,IF('Data Entry'!AG1278="Cloxacillin benzathine",0.43,IF('Data Entry'!AG1278="Oxacillin benzathine",0.69,IF('Data Entry'!AG1278="","","No aplica")))))))</f>
        <v/>
      </c>
      <c r="G1275" s="65" t="str">
        <f>IF('Data Entry'!AJ1278="Benethamine benzylpenicillin",0.65,IF('Data Entry'!AJ1278="Benzathine benzylpenicillin",0.74,IF('Data Entry'!AJ1278="Cefapirin benzathine",0.41,IF('Data Entry'!AJ1278="Cefalexin benzathine",0.36,IF('Data Entry'!AJ1278="Cloxacillin benzathine",0.43,IF('Data Entry'!AJ1278="Oxacillin benzathine",0.69,IF('Data Entry'!AJ1278="","","No aplica")))))))</f>
        <v/>
      </c>
      <c r="H1275" s="65" t="str">
        <f>IF('Data Entry'!AM1278="Benethamine benzylpenicillin",0.65,IF('Data Entry'!AM1278="Benzathine benzylpenicillin",0.74,IF('Data Entry'!AM1278="Cefapirin benzathine",0.41,IF('Data Entry'!AM1278="Cefalexin benzathine",0.36,IF('Data Entry'!AM1278="Cloxacillin benzathine",0.43,IF('Data Entry'!AM1278="Oxacillin benzathine",0.69,IF('Data Entry'!AM1278="","","No aplica")))))))</f>
        <v/>
      </c>
    </row>
    <row r="1276" spans="5:8">
      <c r="E1276" s="65" t="str">
        <f>IF('Data Entry'!AB1279="Benethamine benzylpenicillin",0.65,IF('Data Entry'!AB1279="Benzathine benzylpenicillin",0.74,IF('Data Entry'!AB1279="Cefapirin benzathine",0.41,IF('Data Entry'!AB1279="Cefalexin benzathine",0.36,IF('Data Entry'!AB1279="Cloxacillin benzathine",0.43,IF('Data Entry'!AB1279="Oxacillin benzathine",0.69,IF('Data Entry'!AB1279="","","No aplica")))))))</f>
        <v/>
      </c>
      <c r="F1276" s="65" t="str">
        <f>IF('Data Entry'!AG1279="Benethamine benzylpenicillin",0.65,IF('Data Entry'!AG1279="Benzathine benzylpenicillin",0.74,IF('Data Entry'!AG1279="Cefapirin benzathine",0.41,IF('Data Entry'!AG1279="Cefalexin benzathine",0.36,IF('Data Entry'!AG1279="Cloxacillin benzathine",0.43,IF('Data Entry'!AG1279="Oxacillin benzathine",0.69,IF('Data Entry'!AG1279="","","No aplica")))))))</f>
        <v/>
      </c>
      <c r="G1276" s="65" t="str">
        <f>IF('Data Entry'!AJ1279="Benethamine benzylpenicillin",0.65,IF('Data Entry'!AJ1279="Benzathine benzylpenicillin",0.74,IF('Data Entry'!AJ1279="Cefapirin benzathine",0.41,IF('Data Entry'!AJ1279="Cefalexin benzathine",0.36,IF('Data Entry'!AJ1279="Cloxacillin benzathine",0.43,IF('Data Entry'!AJ1279="Oxacillin benzathine",0.69,IF('Data Entry'!AJ1279="","","No aplica")))))))</f>
        <v/>
      </c>
      <c r="H1276" s="65" t="str">
        <f>IF('Data Entry'!AM1279="Benethamine benzylpenicillin",0.65,IF('Data Entry'!AM1279="Benzathine benzylpenicillin",0.74,IF('Data Entry'!AM1279="Cefapirin benzathine",0.41,IF('Data Entry'!AM1279="Cefalexin benzathine",0.36,IF('Data Entry'!AM1279="Cloxacillin benzathine",0.43,IF('Data Entry'!AM1279="Oxacillin benzathine",0.69,IF('Data Entry'!AM1279="","","No aplica")))))))</f>
        <v/>
      </c>
    </row>
    <row r="1277" spans="5:8">
      <c r="E1277" s="65" t="str">
        <f>IF('Data Entry'!AB1280="Benethamine benzylpenicillin",0.65,IF('Data Entry'!AB1280="Benzathine benzylpenicillin",0.74,IF('Data Entry'!AB1280="Cefapirin benzathine",0.41,IF('Data Entry'!AB1280="Cefalexin benzathine",0.36,IF('Data Entry'!AB1280="Cloxacillin benzathine",0.43,IF('Data Entry'!AB1280="Oxacillin benzathine",0.69,IF('Data Entry'!AB1280="","","No aplica")))))))</f>
        <v/>
      </c>
      <c r="F1277" s="65" t="str">
        <f>IF('Data Entry'!AG1280="Benethamine benzylpenicillin",0.65,IF('Data Entry'!AG1280="Benzathine benzylpenicillin",0.74,IF('Data Entry'!AG1280="Cefapirin benzathine",0.41,IF('Data Entry'!AG1280="Cefalexin benzathine",0.36,IF('Data Entry'!AG1280="Cloxacillin benzathine",0.43,IF('Data Entry'!AG1280="Oxacillin benzathine",0.69,IF('Data Entry'!AG1280="","","No aplica")))))))</f>
        <v/>
      </c>
      <c r="G1277" s="65" t="str">
        <f>IF('Data Entry'!AJ1280="Benethamine benzylpenicillin",0.65,IF('Data Entry'!AJ1280="Benzathine benzylpenicillin",0.74,IF('Data Entry'!AJ1280="Cefapirin benzathine",0.41,IF('Data Entry'!AJ1280="Cefalexin benzathine",0.36,IF('Data Entry'!AJ1280="Cloxacillin benzathine",0.43,IF('Data Entry'!AJ1280="Oxacillin benzathine",0.69,IF('Data Entry'!AJ1280="","","No aplica")))))))</f>
        <v/>
      </c>
      <c r="H1277" s="65" t="str">
        <f>IF('Data Entry'!AM1280="Benethamine benzylpenicillin",0.65,IF('Data Entry'!AM1280="Benzathine benzylpenicillin",0.74,IF('Data Entry'!AM1280="Cefapirin benzathine",0.41,IF('Data Entry'!AM1280="Cefalexin benzathine",0.36,IF('Data Entry'!AM1280="Cloxacillin benzathine",0.43,IF('Data Entry'!AM1280="Oxacillin benzathine",0.69,IF('Data Entry'!AM1280="","","No aplica")))))))</f>
        <v/>
      </c>
    </row>
    <row r="1278" spans="5:8">
      <c r="E1278" s="65" t="str">
        <f>IF('Data Entry'!AB1281="Benethamine benzylpenicillin",0.65,IF('Data Entry'!AB1281="Benzathine benzylpenicillin",0.74,IF('Data Entry'!AB1281="Cefapirin benzathine",0.41,IF('Data Entry'!AB1281="Cefalexin benzathine",0.36,IF('Data Entry'!AB1281="Cloxacillin benzathine",0.43,IF('Data Entry'!AB1281="Oxacillin benzathine",0.69,IF('Data Entry'!AB1281="","","No aplica")))))))</f>
        <v/>
      </c>
      <c r="F1278" s="65" t="str">
        <f>IF('Data Entry'!AG1281="Benethamine benzylpenicillin",0.65,IF('Data Entry'!AG1281="Benzathine benzylpenicillin",0.74,IF('Data Entry'!AG1281="Cefapirin benzathine",0.41,IF('Data Entry'!AG1281="Cefalexin benzathine",0.36,IF('Data Entry'!AG1281="Cloxacillin benzathine",0.43,IF('Data Entry'!AG1281="Oxacillin benzathine",0.69,IF('Data Entry'!AG1281="","","No aplica")))))))</f>
        <v/>
      </c>
      <c r="G1278" s="65" t="str">
        <f>IF('Data Entry'!AJ1281="Benethamine benzylpenicillin",0.65,IF('Data Entry'!AJ1281="Benzathine benzylpenicillin",0.74,IF('Data Entry'!AJ1281="Cefapirin benzathine",0.41,IF('Data Entry'!AJ1281="Cefalexin benzathine",0.36,IF('Data Entry'!AJ1281="Cloxacillin benzathine",0.43,IF('Data Entry'!AJ1281="Oxacillin benzathine",0.69,IF('Data Entry'!AJ1281="","","No aplica")))))))</f>
        <v/>
      </c>
      <c r="H1278" s="65" t="str">
        <f>IF('Data Entry'!AM1281="Benethamine benzylpenicillin",0.65,IF('Data Entry'!AM1281="Benzathine benzylpenicillin",0.74,IF('Data Entry'!AM1281="Cefapirin benzathine",0.41,IF('Data Entry'!AM1281="Cefalexin benzathine",0.36,IF('Data Entry'!AM1281="Cloxacillin benzathine",0.43,IF('Data Entry'!AM1281="Oxacillin benzathine",0.69,IF('Data Entry'!AM1281="","","No aplica")))))))</f>
        <v/>
      </c>
    </row>
    <row r="1279" spans="5:8">
      <c r="E1279" s="65" t="str">
        <f>IF('Data Entry'!AB1282="Benethamine benzylpenicillin",0.65,IF('Data Entry'!AB1282="Benzathine benzylpenicillin",0.74,IF('Data Entry'!AB1282="Cefapirin benzathine",0.41,IF('Data Entry'!AB1282="Cefalexin benzathine",0.36,IF('Data Entry'!AB1282="Cloxacillin benzathine",0.43,IF('Data Entry'!AB1282="Oxacillin benzathine",0.69,IF('Data Entry'!AB1282="","","No aplica")))))))</f>
        <v/>
      </c>
      <c r="F1279" s="65" t="str">
        <f>IF('Data Entry'!AG1282="Benethamine benzylpenicillin",0.65,IF('Data Entry'!AG1282="Benzathine benzylpenicillin",0.74,IF('Data Entry'!AG1282="Cefapirin benzathine",0.41,IF('Data Entry'!AG1282="Cefalexin benzathine",0.36,IF('Data Entry'!AG1282="Cloxacillin benzathine",0.43,IF('Data Entry'!AG1282="Oxacillin benzathine",0.69,IF('Data Entry'!AG1282="","","No aplica")))))))</f>
        <v/>
      </c>
      <c r="G1279" s="65" t="str">
        <f>IF('Data Entry'!AJ1282="Benethamine benzylpenicillin",0.65,IF('Data Entry'!AJ1282="Benzathine benzylpenicillin",0.74,IF('Data Entry'!AJ1282="Cefapirin benzathine",0.41,IF('Data Entry'!AJ1282="Cefalexin benzathine",0.36,IF('Data Entry'!AJ1282="Cloxacillin benzathine",0.43,IF('Data Entry'!AJ1282="Oxacillin benzathine",0.69,IF('Data Entry'!AJ1282="","","No aplica")))))))</f>
        <v/>
      </c>
      <c r="H1279" s="65" t="str">
        <f>IF('Data Entry'!AM1282="Benethamine benzylpenicillin",0.65,IF('Data Entry'!AM1282="Benzathine benzylpenicillin",0.74,IF('Data Entry'!AM1282="Cefapirin benzathine",0.41,IF('Data Entry'!AM1282="Cefalexin benzathine",0.36,IF('Data Entry'!AM1282="Cloxacillin benzathine",0.43,IF('Data Entry'!AM1282="Oxacillin benzathine",0.69,IF('Data Entry'!AM1282="","","No aplica")))))))</f>
        <v/>
      </c>
    </row>
    <row r="1280" spans="5:8">
      <c r="E1280" s="65" t="str">
        <f>IF('Data Entry'!AB1283="Benethamine benzylpenicillin",0.65,IF('Data Entry'!AB1283="Benzathine benzylpenicillin",0.74,IF('Data Entry'!AB1283="Cefapirin benzathine",0.41,IF('Data Entry'!AB1283="Cefalexin benzathine",0.36,IF('Data Entry'!AB1283="Cloxacillin benzathine",0.43,IF('Data Entry'!AB1283="Oxacillin benzathine",0.69,IF('Data Entry'!AB1283="","","No aplica")))))))</f>
        <v/>
      </c>
      <c r="F1280" s="65" t="str">
        <f>IF('Data Entry'!AG1283="Benethamine benzylpenicillin",0.65,IF('Data Entry'!AG1283="Benzathine benzylpenicillin",0.74,IF('Data Entry'!AG1283="Cefapirin benzathine",0.41,IF('Data Entry'!AG1283="Cefalexin benzathine",0.36,IF('Data Entry'!AG1283="Cloxacillin benzathine",0.43,IF('Data Entry'!AG1283="Oxacillin benzathine",0.69,IF('Data Entry'!AG1283="","","No aplica")))))))</f>
        <v/>
      </c>
      <c r="G1280" s="65" t="str">
        <f>IF('Data Entry'!AJ1283="Benethamine benzylpenicillin",0.65,IF('Data Entry'!AJ1283="Benzathine benzylpenicillin",0.74,IF('Data Entry'!AJ1283="Cefapirin benzathine",0.41,IF('Data Entry'!AJ1283="Cefalexin benzathine",0.36,IF('Data Entry'!AJ1283="Cloxacillin benzathine",0.43,IF('Data Entry'!AJ1283="Oxacillin benzathine",0.69,IF('Data Entry'!AJ1283="","","No aplica")))))))</f>
        <v/>
      </c>
      <c r="H1280" s="65" t="str">
        <f>IF('Data Entry'!AM1283="Benethamine benzylpenicillin",0.65,IF('Data Entry'!AM1283="Benzathine benzylpenicillin",0.74,IF('Data Entry'!AM1283="Cefapirin benzathine",0.41,IF('Data Entry'!AM1283="Cefalexin benzathine",0.36,IF('Data Entry'!AM1283="Cloxacillin benzathine",0.43,IF('Data Entry'!AM1283="Oxacillin benzathine",0.69,IF('Data Entry'!AM1283="","","No aplica")))))))</f>
        <v/>
      </c>
    </row>
    <row r="1281" spans="5:8">
      <c r="E1281" s="65" t="str">
        <f>IF('Data Entry'!AB1284="Benethamine benzylpenicillin",0.65,IF('Data Entry'!AB1284="Benzathine benzylpenicillin",0.74,IF('Data Entry'!AB1284="Cefapirin benzathine",0.41,IF('Data Entry'!AB1284="Cefalexin benzathine",0.36,IF('Data Entry'!AB1284="Cloxacillin benzathine",0.43,IF('Data Entry'!AB1284="Oxacillin benzathine",0.69,IF('Data Entry'!AB1284="","","No aplica")))))))</f>
        <v/>
      </c>
      <c r="F1281" s="65" t="str">
        <f>IF('Data Entry'!AG1284="Benethamine benzylpenicillin",0.65,IF('Data Entry'!AG1284="Benzathine benzylpenicillin",0.74,IF('Data Entry'!AG1284="Cefapirin benzathine",0.41,IF('Data Entry'!AG1284="Cefalexin benzathine",0.36,IF('Data Entry'!AG1284="Cloxacillin benzathine",0.43,IF('Data Entry'!AG1284="Oxacillin benzathine",0.69,IF('Data Entry'!AG1284="","","No aplica")))))))</f>
        <v/>
      </c>
      <c r="G1281" s="65" t="str">
        <f>IF('Data Entry'!AJ1284="Benethamine benzylpenicillin",0.65,IF('Data Entry'!AJ1284="Benzathine benzylpenicillin",0.74,IF('Data Entry'!AJ1284="Cefapirin benzathine",0.41,IF('Data Entry'!AJ1284="Cefalexin benzathine",0.36,IF('Data Entry'!AJ1284="Cloxacillin benzathine",0.43,IF('Data Entry'!AJ1284="Oxacillin benzathine",0.69,IF('Data Entry'!AJ1284="","","No aplica")))))))</f>
        <v/>
      </c>
      <c r="H1281" s="65" t="str">
        <f>IF('Data Entry'!AM1284="Benethamine benzylpenicillin",0.65,IF('Data Entry'!AM1284="Benzathine benzylpenicillin",0.74,IF('Data Entry'!AM1284="Cefapirin benzathine",0.41,IF('Data Entry'!AM1284="Cefalexin benzathine",0.36,IF('Data Entry'!AM1284="Cloxacillin benzathine",0.43,IF('Data Entry'!AM1284="Oxacillin benzathine",0.69,IF('Data Entry'!AM1284="","","No aplica")))))))</f>
        <v/>
      </c>
    </row>
    <row r="1282" spans="5:8">
      <c r="E1282" s="65" t="str">
        <f>IF('Data Entry'!AB1285="Benethamine benzylpenicillin",0.65,IF('Data Entry'!AB1285="Benzathine benzylpenicillin",0.74,IF('Data Entry'!AB1285="Cefapirin benzathine",0.41,IF('Data Entry'!AB1285="Cefalexin benzathine",0.36,IF('Data Entry'!AB1285="Cloxacillin benzathine",0.43,IF('Data Entry'!AB1285="Oxacillin benzathine",0.69,IF('Data Entry'!AB1285="","","No aplica")))))))</f>
        <v/>
      </c>
      <c r="F1282" s="65" t="str">
        <f>IF('Data Entry'!AG1285="Benethamine benzylpenicillin",0.65,IF('Data Entry'!AG1285="Benzathine benzylpenicillin",0.74,IF('Data Entry'!AG1285="Cefapirin benzathine",0.41,IF('Data Entry'!AG1285="Cefalexin benzathine",0.36,IF('Data Entry'!AG1285="Cloxacillin benzathine",0.43,IF('Data Entry'!AG1285="Oxacillin benzathine",0.69,IF('Data Entry'!AG1285="","","No aplica")))))))</f>
        <v/>
      </c>
      <c r="G1282" s="65" t="str">
        <f>IF('Data Entry'!AJ1285="Benethamine benzylpenicillin",0.65,IF('Data Entry'!AJ1285="Benzathine benzylpenicillin",0.74,IF('Data Entry'!AJ1285="Cefapirin benzathine",0.41,IF('Data Entry'!AJ1285="Cefalexin benzathine",0.36,IF('Data Entry'!AJ1285="Cloxacillin benzathine",0.43,IF('Data Entry'!AJ1285="Oxacillin benzathine",0.69,IF('Data Entry'!AJ1285="","","No aplica")))))))</f>
        <v/>
      </c>
      <c r="H1282" s="65" t="str">
        <f>IF('Data Entry'!AM1285="Benethamine benzylpenicillin",0.65,IF('Data Entry'!AM1285="Benzathine benzylpenicillin",0.74,IF('Data Entry'!AM1285="Cefapirin benzathine",0.41,IF('Data Entry'!AM1285="Cefalexin benzathine",0.36,IF('Data Entry'!AM1285="Cloxacillin benzathine",0.43,IF('Data Entry'!AM1285="Oxacillin benzathine",0.69,IF('Data Entry'!AM1285="","","No aplica")))))))</f>
        <v/>
      </c>
    </row>
    <row r="1283" spans="5:8">
      <c r="E1283" s="65" t="str">
        <f>IF('Data Entry'!AB1286="Benethamine benzylpenicillin",0.65,IF('Data Entry'!AB1286="Benzathine benzylpenicillin",0.74,IF('Data Entry'!AB1286="Cefapirin benzathine",0.41,IF('Data Entry'!AB1286="Cefalexin benzathine",0.36,IF('Data Entry'!AB1286="Cloxacillin benzathine",0.43,IF('Data Entry'!AB1286="Oxacillin benzathine",0.69,IF('Data Entry'!AB1286="","","No aplica")))))))</f>
        <v/>
      </c>
      <c r="F1283" s="65" t="str">
        <f>IF('Data Entry'!AG1286="Benethamine benzylpenicillin",0.65,IF('Data Entry'!AG1286="Benzathine benzylpenicillin",0.74,IF('Data Entry'!AG1286="Cefapirin benzathine",0.41,IF('Data Entry'!AG1286="Cefalexin benzathine",0.36,IF('Data Entry'!AG1286="Cloxacillin benzathine",0.43,IF('Data Entry'!AG1286="Oxacillin benzathine",0.69,IF('Data Entry'!AG1286="","","No aplica")))))))</f>
        <v/>
      </c>
      <c r="G1283" s="65" t="str">
        <f>IF('Data Entry'!AJ1286="Benethamine benzylpenicillin",0.65,IF('Data Entry'!AJ1286="Benzathine benzylpenicillin",0.74,IF('Data Entry'!AJ1286="Cefapirin benzathine",0.41,IF('Data Entry'!AJ1286="Cefalexin benzathine",0.36,IF('Data Entry'!AJ1286="Cloxacillin benzathine",0.43,IF('Data Entry'!AJ1286="Oxacillin benzathine",0.69,IF('Data Entry'!AJ1286="","","No aplica")))))))</f>
        <v/>
      </c>
      <c r="H1283" s="65" t="str">
        <f>IF('Data Entry'!AM1286="Benethamine benzylpenicillin",0.65,IF('Data Entry'!AM1286="Benzathine benzylpenicillin",0.74,IF('Data Entry'!AM1286="Cefapirin benzathine",0.41,IF('Data Entry'!AM1286="Cefalexin benzathine",0.36,IF('Data Entry'!AM1286="Cloxacillin benzathine",0.43,IF('Data Entry'!AM1286="Oxacillin benzathine",0.69,IF('Data Entry'!AM1286="","","No aplica")))))))</f>
        <v/>
      </c>
    </row>
    <row r="1284" spans="5:8">
      <c r="E1284" s="65" t="str">
        <f>IF('Data Entry'!AB1287="Benethamine benzylpenicillin",0.65,IF('Data Entry'!AB1287="Benzathine benzylpenicillin",0.74,IF('Data Entry'!AB1287="Cefapirin benzathine",0.41,IF('Data Entry'!AB1287="Cefalexin benzathine",0.36,IF('Data Entry'!AB1287="Cloxacillin benzathine",0.43,IF('Data Entry'!AB1287="Oxacillin benzathine",0.69,IF('Data Entry'!AB1287="","","No aplica")))))))</f>
        <v/>
      </c>
      <c r="F1284" s="65" t="str">
        <f>IF('Data Entry'!AG1287="Benethamine benzylpenicillin",0.65,IF('Data Entry'!AG1287="Benzathine benzylpenicillin",0.74,IF('Data Entry'!AG1287="Cefapirin benzathine",0.41,IF('Data Entry'!AG1287="Cefalexin benzathine",0.36,IF('Data Entry'!AG1287="Cloxacillin benzathine",0.43,IF('Data Entry'!AG1287="Oxacillin benzathine",0.69,IF('Data Entry'!AG1287="","","No aplica")))))))</f>
        <v/>
      </c>
      <c r="G1284" s="65" t="str">
        <f>IF('Data Entry'!AJ1287="Benethamine benzylpenicillin",0.65,IF('Data Entry'!AJ1287="Benzathine benzylpenicillin",0.74,IF('Data Entry'!AJ1287="Cefapirin benzathine",0.41,IF('Data Entry'!AJ1287="Cefalexin benzathine",0.36,IF('Data Entry'!AJ1287="Cloxacillin benzathine",0.43,IF('Data Entry'!AJ1287="Oxacillin benzathine",0.69,IF('Data Entry'!AJ1287="","","No aplica")))))))</f>
        <v/>
      </c>
      <c r="H1284" s="65" t="str">
        <f>IF('Data Entry'!AM1287="Benethamine benzylpenicillin",0.65,IF('Data Entry'!AM1287="Benzathine benzylpenicillin",0.74,IF('Data Entry'!AM1287="Cefapirin benzathine",0.41,IF('Data Entry'!AM1287="Cefalexin benzathine",0.36,IF('Data Entry'!AM1287="Cloxacillin benzathine",0.43,IF('Data Entry'!AM1287="Oxacillin benzathine",0.69,IF('Data Entry'!AM1287="","","No aplica")))))))</f>
        <v/>
      </c>
    </row>
    <row r="1285" spans="5:8">
      <c r="E1285" s="65" t="str">
        <f>IF('Data Entry'!AB1288="Benethamine benzylpenicillin",0.65,IF('Data Entry'!AB1288="Benzathine benzylpenicillin",0.74,IF('Data Entry'!AB1288="Cefapirin benzathine",0.41,IF('Data Entry'!AB1288="Cefalexin benzathine",0.36,IF('Data Entry'!AB1288="Cloxacillin benzathine",0.43,IF('Data Entry'!AB1288="Oxacillin benzathine",0.69,IF('Data Entry'!AB1288="","","No aplica")))))))</f>
        <v/>
      </c>
      <c r="F1285" s="65" t="str">
        <f>IF('Data Entry'!AG1288="Benethamine benzylpenicillin",0.65,IF('Data Entry'!AG1288="Benzathine benzylpenicillin",0.74,IF('Data Entry'!AG1288="Cefapirin benzathine",0.41,IF('Data Entry'!AG1288="Cefalexin benzathine",0.36,IF('Data Entry'!AG1288="Cloxacillin benzathine",0.43,IF('Data Entry'!AG1288="Oxacillin benzathine",0.69,IF('Data Entry'!AG1288="","","No aplica")))))))</f>
        <v/>
      </c>
      <c r="G1285" s="65" t="str">
        <f>IF('Data Entry'!AJ1288="Benethamine benzylpenicillin",0.65,IF('Data Entry'!AJ1288="Benzathine benzylpenicillin",0.74,IF('Data Entry'!AJ1288="Cefapirin benzathine",0.41,IF('Data Entry'!AJ1288="Cefalexin benzathine",0.36,IF('Data Entry'!AJ1288="Cloxacillin benzathine",0.43,IF('Data Entry'!AJ1288="Oxacillin benzathine",0.69,IF('Data Entry'!AJ1288="","","No aplica")))))))</f>
        <v/>
      </c>
      <c r="H1285" s="65" t="str">
        <f>IF('Data Entry'!AM1288="Benethamine benzylpenicillin",0.65,IF('Data Entry'!AM1288="Benzathine benzylpenicillin",0.74,IF('Data Entry'!AM1288="Cefapirin benzathine",0.41,IF('Data Entry'!AM1288="Cefalexin benzathine",0.36,IF('Data Entry'!AM1288="Cloxacillin benzathine",0.43,IF('Data Entry'!AM1288="Oxacillin benzathine",0.69,IF('Data Entry'!AM1288="","","No aplica")))))))</f>
        <v/>
      </c>
    </row>
    <row r="1286" spans="5:8">
      <c r="E1286" s="65" t="str">
        <f>IF('Data Entry'!AB1289="Benethamine benzylpenicillin",0.65,IF('Data Entry'!AB1289="Benzathine benzylpenicillin",0.74,IF('Data Entry'!AB1289="Cefapirin benzathine",0.41,IF('Data Entry'!AB1289="Cefalexin benzathine",0.36,IF('Data Entry'!AB1289="Cloxacillin benzathine",0.43,IF('Data Entry'!AB1289="Oxacillin benzathine",0.69,IF('Data Entry'!AB1289="","","No aplica")))))))</f>
        <v/>
      </c>
      <c r="F1286" s="65" t="str">
        <f>IF('Data Entry'!AG1289="Benethamine benzylpenicillin",0.65,IF('Data Entry'!AG1289="Benzathine benzylpenicillin",0.74,IF('Data Entry'!AG1289="Cefapirin benzathine",0.41,IF('Data Entry'!AG1289="Cefalexin benzathine",0.36,IF('Data Entry'!AG1289="Cloxacillin benzathine",0.43,IF('Data Entry'!AG1289="Oxacillin benzathine",0.69,IF('Data Entry'!AG1289="","","No aplica")))))))</f>
        <v/>
      </c>
      <c r="G1286" s="65" t="str">
        <f>IF('Data Entry'!AJ1289="Benethamine benzylpenicillin",0.65,IF('Data Entry'!AJ1289="Benzathine benzylpenicillin",0.74,IF('Data Entry'!AJ1289="Cefapirin benzathine",0.41,IF('Data Entry'!AJ1289="Cefalexin benzathine",0.36,IF('Data Entry'!AJ1289="Cloxacillin benzathine",0.43,IF('Data Entry'!AJ1289="Oxacillin benzathine",0.69,IF('Data Entry'!AJ1289="","","No aplica")))))))</f>
        <v/>
      </c>
      <c r="H1286" s="65" t="str">
        <f>IF('Data Entry'!AM1289="Benethamine benzylpenicillin",0.65,IF('Data Entry'!AM1289="Benzathine benzylpenicillin",0.74,IF('Data Entry'!AM1289="Cefapirin benzathine",0.41,IF('Data Entry'!AM1289="Cefalexin benzathine",0.36,IF('Data Entry'!AM1289="Cloxacillin benzathine",0.43,IF('Data Entry'!AM1289="Oxacillin benzathine",0.69,IF('Data Entry'!AM1289="","","No aplica")))))))</f>
        <v/>
      </c>
    </row>
    <row r="1287" spans="5:8">
      <c r="E1287" s="65" t="str">
        <f>IF('Data Entry'!AB1290="Benethamine benzylpenicillin",0.65,IF('Data Entry'!AB1290="Benzathine benzylpenicillin",0.74,IF('Data Entry'!AB1290="Cefapirin benzathine",0.41,IF('Data Entry'!AB1290="Cefalexin benzathine",0.36,IF('Data Entry'!AB1290="Cloxacillin benzathine",0.43,IF('Data Entry'!AB1290="Oxacillin benzathine",0.69,IF('Data Entry'!AB1290="","","No aplica")))))))</f>
        <v/>
      </c>
      <c r="F1287" s="65" t="str">
        <f>IF('Data Entry'!AG1290="Benethamine benzylpenicillin",0.65,IF('Data Entry'!AG1290="Benzathine benzylpenicillin",0.74,IF('Data Entry'!AG1290="Cefapirin benzathine",0.41,IF('Data Entry'!AG1290="Cefalexin benzathine",0.36,IF('Data Entry'!AG1290="Cloxacillin benzathine",0.43,IF('Data Entry'!AG1290="Oxacillin benzathine",0.69,IF('Data Entry'!AG1290="","","No aplica")))))))</f>
        <v/>
      </c>
      <c r="G1287" s="65" t="str">
        <f>IF('Data Entry'!AJ1290="Benethamine benzylpenicillin",0.65,IF('Data Entry'!AJ1290="Benzathine benzylpenicillin",0.74,IF('Data Entry'!AJ1290="Cefapirin benzathine",0.41,IF('Data Entry'!AJ1290="Cefalexin benzathine",0.36,IF('Data Entry'!AJ1290="Cloxacillin benzathine",0.43,IF('Data Entry'!AJ1290="Oxacillin benzathine",0.69,IF('Data Entry'!AJ1290="","","No aplica")))))))</f>
        <v/>
      </c>
      <c r="H1287" s="65" t="str">
        <f>IF('Data Entry'!AM1290="Benethamine benzylpenicillin",0.65,IF('Data Entry'!AM1290="Benzathine benzylpenicillin",0.74,IF('Data Entry'!AM1290="Cefapirin benzathine",0.41,IF('Data Entry'!AM1290="Cefalexin benzathine",0.36,IF('Data Entry'!AM1290="Cloxacillin benzathine",0.43,IF('Data Entry'!AM1290="Oxacillin benzathine",0.69,IF('Data Entry'!AM1290="","","No aplica")))))))</f>
        <v/>
      </c>
    </row>
    <row r="1288" spans="5:8">
      <c r="E1288" s="65" t="str">
        <f>IF('Data Entry'!AB1291="Benethamine benzylpenicillin",0.65,IF('Data Entry'!AB1291="Benzathine benzylpenicillin",0.74,IF('Data Entry'!AB1291="Cefapirin benzathine",0.41,IF('Data Entry'!AB1291="Cefalexin benzathine",0.36,IF('Data Entry'!AB1291="Cloxacillin benzathine",0.43,IF('Data Entry'!AB1291="Oxacillin benzathine",0.69,IF('Data Entry'!AB1291="","","No aplica")))))))</f>
        <v/>
      </c>
      <c r="F1288" s="65" t="str">
        <f>IF('Data Entry'!AG1291="Benethamine benzylpenicillin",0.65,IF('Data Entry'!AG1291="Benzathine benzylpenicillin",0.74,IF('Data Entry'!AG1291="Cefapirin benzathine",0.41,IF('Data Entry'!AG1291="Cefalexin benzathine",0.36,IF('Data Entry'!AG1291="Cloxacillin benzathine",0.43,IF('Data Entry'!AG1291="Oxacillin benzathine",0.69,IF('Data Entry'!AG1291="","","No aplica")))))))</f>
        <v/>
      </c>
      <c r="G1288" s="65" t="str">
        <f>IF('Data Entry'!AJ1291="Benethamine benzylpenicillin",0.65,IF('Data Entry'!AJ1291="Benzathine benzylpenicillin",0.74,IF('Data Entry'!AJ1291="Cefapirin benzathine",0.41,IF('Data Entry'!AJ1291="Cefalexin benzathine",0.36,IF('Data Entry'!AJ1291="Cloxacillin benzathine",0.43,IF('Data Entry'!AJ1291="Oxacillin benzathine",0.69,IF('Data Entry'!AJ1291="","","No aplica")))))))</f>
        <v/>
      </c>
      <c r="H1288" s="65" t="str">
        <f>IF('Data Entry'!AM1291="Benethamine benzylpenicillin",0.65,IF('Data Entry'!AM1291="Benzathine benzylpenicillin",0.74,IF('Data Entry'!AM1291="Cefapirin benzathine",0.41,IF('Data Entry'!AM1291="Cefalexin benzathine",0.36,IF('Data Entry'!AM1291="Cloxacillin benzathine",0.43,IF('Data Entry'!AM1291="Oxacillin benzathine",0.69,IF('Data Entry'!AM1291="","","No aplica")))))))</f>
        <v/>
      </c>
    </row>
    <row r="1289" spans="5:8">
      <c r="E1289" s="65" t="str">
        <f>IF('Data Entry'!AB1292="Benethamine benzylpenicillin",0.65,IF('Data Entry'!AB1292="Benzathine benzylpenicillin",0.74,IF('Data Entry'!AB1292="Cefapirin benzathine",0.41,IF('Data Entry'!AB1292="Cefalexin benzathine",0.36,IF('Data Entry'!AB1292="Cloxacillin benzathine",0.43,IF('Data Entry'!AB1292="Oxacillin benzathine",0.69,IF('Data Entry'!AB1292="","","No aplica")))))))</f>
        <v/>
      </c>
      <c r="F1289" s="65" t="str">
        <f>IF('Data Entry'!AG1292="Benethamine benzylpenicillin",0.65,IF('Data Entry'!AG1292="Benzathine benzylpenicillin",0.74,IF('Data Entry'!AG1292="Cefapirin benzathine",0.41,IF('Data Entry'!AG1292="Cefalexin benzathine",0.36,IF('Data Entry'!AG1292="Cloxacillin benzathine",0.43,IF('Data Entry'!AG1292="Oxacillin benzathine",0.69,IF('Data Entry'!AG1292="","","No aplica")))))))</f>
        <v/>
      </c>
      <c r="G1289" s="65" t="str">
        <f>IF('Data Entry'!AJ1292="Benethamine benzylpenicillin",0.65,IF('Data Entry'!AJ1292="Benzathine benzylpenicillin",0.74,IF('Data Entry'!AJ1292="Cefapirin benzathine",0.41,IF('Data Entry'!AJ1292="Cefalexin benzathine",0.36,IF('Data Entry'!AJ1292="Cloxacillin benzathine",0.43,IF('Data Entry'!AJ1292="Oxacillin benzathine",0.69,IF('Data Entry'!AJ1292="","","No aplica")))))))</f>
        <v/>
      </c>
      <c r="H1289" s="65" t="str">
        <f>IF('Data Entry'!AM1292="Benethamine benzylpenicillin",0.65,IF('Data Entry'!AM1292="Benzathine benzylpenicillin",0.74,IF('Data Entry'!AM1292="Cefapirin benzathine",0.41,IF('Data Entry'!AM1292="Cefalexin benzathine",0.36,IF('Data Entry'!AM1292="Cloxacillin benzathine",0.43,IF('Data Entry'!AM1292="Oxacillin benzathine",0.69,IF('Data Entry'!AM1292="","","No aplica")))))))</f>
        <v/>
      </c>
    </row>
    <row r="1290" spans="5:8">
      <c r="E1290" s="65" t="str">
        <f>IF('Data Entry'!AB1293="Benethamine benzylpenicillin",0.65,IF('Data Entry'!AB1293="Benzathine benzylpenicillin",0.74,IF('Data Entry'!AB1293="Cefapirin benzathine",0.41,IF('Data Entry'!AB1293="Cefalexin benzathine",0.36,IF('Data Entry'!AB1293="Cloxacillin benzathine",0.43,IF('Data Entry'!AB1293="Oxacillin benzathine",0.69,IF('Data Entry'!AB1293="","","No aplica")))))))</f>
        <v/>
      </c>
      <c r="F1290" s="65" t="str">
        <f>IF('Data Entry'!AG1293="Benethamine benzylpenicillin",0.65,IF('Data Entry'!AG1293="Benzathine benzylpenicillin",0.74,IF('Data Entry'!AG1293="Cefapirin benzathine",0.41,IF('Data Entry'!AG1293="Cefalexin benzathine",0.36,IF('Data Entry'!AG1293="Cloxacillin benzathine",0.43,IF('Data Entry'!AG1293="Oxacillin benzathine",0.69,IF('Data Entry'!AG1293="","","No aplica")))))))</f>
        <v/>
      </c>
      <c r="G1290" s="65" t="str">
        <f>IF('Data Entry'!AJ1293="Benethamine benzylpenicillin",0.65,IF('Data Entry'!AJ1293="Benzathine benzylpenicillin",0.74,IF('Data Entry'!AJ1293="Cefapirin benzathine",0.41,IF('Data Entry'!AJ1293="Cefalexin benzathine",0.36,IF('Data Entry'!AJ1293="Cloxacillin benzathine",0.43,IF('Data Entry'!AJ1293="Oxacillin benzathine",0.69,IF('Data Entry'!AJ1293="","","No aplica")))))))</f>
        <v/>
      </c>
      <c r="H1290" s="65" t="str">
        <f>IF('Data Entry'!AM1293="Benethamine benzylpenicillin",0.65,IF('Data Entry'!AM1293="Benzathine benzylpenicillin",0.74,IF('Data Entry'!AM1293="Cefapirin benzathine",0.41,IF('Data Entry'!AM1293="Cefalexin benzathine",0.36,IF('Data Entry'!AM1293="Cloxacillin benzathine",0.43,IF('Data Entry'!AM1293="Oxacillin benzathine",0.69,IF('Data Entry'!AM1293="","","No aplica")))))))</f>
        <v/>
      </c>
    </row>
    <row r="1291" spans="5:8">
      <c r="E1291" s="65" t="str">
        <f>IF('Data Entry'!AB1294="Benethamine benzylpenicillin",0.65,IF('Data Entry'!AB1294="Benzathine benzylpenicillin",0.74,IF('Data Entry'!AB1294="Cefapirin benzathine",0.41,IF('Data Entry'!AB1294="Cefalexin benzathine",0.36,IF('Data Entry'!AB1294="Cloxacillin benzathine",0.43,IF('Data Entry'!AB1294="Oxacillin benzathine",0.69,IF('Data Entry'!AB1294="","","No aplica")))))))</f>
        <v/>
      </c>
      <c r="F1291" s="65" t="str">
        <f>IF('Data Entry'!AG1294="Benethamine benzylpenicillin",0.65,IF('Data Entry'!AG1294="Benzathine benzylpenicillin",0.74,IF('Data Entry'!AG1294="Cefapirin benzathine",0.41,IF('Data Entry'!AG1294="Cefalexin benzathine",0.36,IF('Data Entry'!AG1294="Cloxacillin benzathine",0.43,IF('Data Entry'!AG1294="Oxacillin benzathine",0.69,IF('Data Entry'!AG1294="","","No aplica")))))))</f>
        <v/>
      </c>
      <c r="G1291" s="65" t="str">
        <f>IF('Data Entry'!AJ1294="Benethamine benzylpenicillin",0.65,IF('Data Entry'!AJ1294="Benzathine benzylpenicillin",0.74,IF('Data Entry'!AJ1294="Cefapirin benzathine",0.41,IF('Data Entry'!AJ1294="Cefalexin benzathine",0.36,IF('Data Entry'!AJ1294="Cloxacillin benzathine",0.43,IF('Data Entry'!AJ1294="Oxacillin benzathine",0.69,IF('Data Entry'!AJ1294="","","No aplica")))))))</f>
        <v/>
      </c>
      <c r="H1291" s="65" t="str">
        <f>IF('Data Entry'!AM1294="Benethamine benzylpenicillin",0.65,IF('Data Entry'!AM1294="Benzathine benzylpenicillin",0.74,IF('Data Entry'!AM1294="Cefapirin benzathine",0.41,IF('Data Entry'!AM1294="Cefalexin benzathine",0.36,IF('Data Entry'!AM1294="Cloxacillin benzathine",0.43,IF('Data Entry'!AM1294="Oxacillin benzathine",0.69,IF('Data Entry'!AM1294="","","No aplica")))))))</f>
        <v/>
      </c>
    </row>
    <row r="1292" spans="5:8">
      <c r="E1292" s="65" t="str">
        <f>IF('Data Entry'!AB1295="Benethamine benzylpenicillin",0.65,IF('Data Entry'!AB1295="Benzathine benzylpenicillin",0.74,IF('Data Entry'!AB1295="Cefapirin benzathine",0.41,IF('Data Entry'!AB1295="Cefalexin benzathine",0.36,IF('Data Entry'!AB1295="Cloxacillin benzathine",0.43,IF('Data Entry'!AB1295="Oxacillin benzathine",0.69,IF('Data Entry'!AB1295="","","No aplica")))))))</f>
        <v/>
      </c>
      <c r="F1292" s="65" t="str">
        <f>IF('Data Entry'!AG1295="Benethamine benzylpenicillin",0.65,IF('Data Entry'!AG1295="Benzathine benzylpenicillin",0.74,IF('Data Entry'!AG1295="Cefapirin benzathine",0.41,IF('Data Entry'!AG1295="Cefalexin benzathine",0.36,IF('Data Entry'!AG1295="Cloxacillin benzathine",0.43,IF('Data Entry'!AG1295="Oxacillin benzathine",0.69,IF('Data Entry'!AG1295="","","No aplica")))))))</f>
        <v/>
      </c>
      <c r="G1292" s="65" t="str">
        <f>IF('Data Entry'!AJ1295="Benethamine benzylpenicillin",0.65,IF('Data Entry'!AJ1295="Benzathine benzylpenicillin",0.74,IF('Data Entry'!AJ1295="Cefapirin benzathine",0.41,IF('Data Entry'!AJ1295="Cefalexin benzathine",0.36,IF('Data Entry'!AJ1295="Cloxacillin benzathine",0.43,IF('Data Entry'!AJ1295="Oxacillin benzathine",0.69,IF('Data Entry'!AJ1295="","","No aplica")))))))</f>
        <v/>
      </c>
      <c r="H1292" s="65" t="str">
        <f>IF('Data Entry'!AM1295="Benethamine benzylpenicillin",0.65,IF('Data Entry'!AM1295="Benzathine benzylpenicillin",0.74,IF('Data Entry'!AM1295="Cefapirin benzathine",0.41,IF('Data Entry'!AM1295="Cefalexin benzathine",0.36,IF('Data Entry'!AM1295="Cloxacillin benzathine",0.43,IF('Data Entry'!AM1295="Oxacillin benzathine",0.69,IF('Data Entry'!AM1295="","","No aplica")))))))</f>
        <v/>
      </c>
    </row>
    <row r="1293" spans="5:8">
      <c r="E1293" s="65" t="str">
        <f>IF('Data Entry'!AB1296="Benethamine benzylpenicillin",0.65,IF('Data Entry'!AB1296="Benzathine benzylpenicillin",0.74,IF('Data Entry'!AB1296="Cefapirin benzathine",0.41,IF('Data Entry'!AB1296="Cefalexin benzathine",0.36,IF('Data Entry'!AB1296="Cloxacillin benzathine",0.43,IF('Data Entry'!AB1296="Oxacillin benzathine",0.69,IF('Data Entry'!AB1296="","","No aplica")))))))</f>
        <v/>
      </c>
      <c r="F1293" s="65" t="str">
        <f>IF('Data Entry'!AG1296="Benethamine benzylpenicillin",0.65,IF('Data Entry'!AG1296="Benzathine benzylpenicillin",0.74,IF('Data Entry'!AG1296="Cefapirin benzathine",0.41,IF('Data Entry'!AG1296="Cefalexin benzathine",0.36,IF('Data Entry'!AG1296="Cloxacillin benzathine",0.43,IF('Data Entry'!AG1296="Oxacillin benzathine",0.69,IF('Data Entry'!AG1296="","","No aplica")))))))</f>
        <v/>
      </c>
      <c r="G1293" s="65" t="str">
        <f>IF('Data Entry'!AJ1296="Benethamine benzylpenicillin",0.65,IF('Data Entry'!AJ1296="Benzathine benzylpenicillin",0.74,IF('Data Entry'!AJ1296="Cefapirin benzathine",0.41,IF('Data Entry'!AJ1296="Cefalexin benzathine",0.36,IF('Data Entry'!AJ1296="Cloxacillin benzathine",0.43,IF('Data Entry'!AJ1296="Oxacillin benzathine",0.69,IF('Data Entry'!AJ1296="","","No aplica")))))))</f>
        <v/>
      </c>
      <c r="H1293" s="65" t="str">
        <f>IF('Data Entry'!AM1296="Benethamine benzylpenicillin",0.65,IF('Data Entry'!AM1296="Benzathine benzylpenicillin",0.74,IF('Data Entry'!AM1296="Cefapirin benzathine",0.41,IF('Data Entry'!AM1296="Cefalexin benzathine",0.36,IF('Data Entry'!AM1296="Cloxacillin benzathine",0.43,IF('Data Entry'!AM1296="Oxacillin benzathine",0.69,IF('Data Entry'!AM1296="","","No aplica")))))))</f>
        <v/>
      </c>
    </row>
    <row r="1294" spans="5:8">
      <c r="E1294" s="65" t="str">
        <f>IF('Data Entry'!AB1297="Benethamine benzylpenicillin",0.65,IF('Data Entry'!AB1297="Benzathine benzylpenicillin",0.74,IF('Data Entry'!AB1297="Cefapirin benzathine",0.41,IF('Data Entry'!AB1297="Cefalexin benzathine",0.36,IF('Data Entry'!AB1297="Cloxacillin benzathine",0.43,IF('Data Entry'!AB1297="Oxacillin benzathine",0.69,IF('Data Entry'!AB1297="","","No aplica")))))))</f>
        <v/>
      </c>
      <c r="F1294" s="65" t="str">
        <f>IF('Data Entry'!AG1297="Benethamine benzylpenicillin",0.65,IF('Data Entry'!AG1297="Benzathine benzylpenicillin",0.74,IF('Data Entry'!AG1297="Cefapirin benzathine",0.41,IF('Data Entry'!AG1297="Cefalexin benzathine",0.36,IF('Data Entry'!AG1297="Cloxacillin benzathine",0.43,IF('Data Entry'!AG1297="Oxacillin benzathine",0.69,IF('Data Entry'!AG1297="","","No aplica")))))))</f>
        <v/>
      </c>
      <c r="G1294" s="65" t="str">
        <f>IF('Data Entry'!AJ1297="Benethamine benzylpenicillin",0.65,IF('Data Entry'!AJ1297="Benzathine benzylpenicillin",0.74,IF('Data Entry'!AJ1297="Cefapirin benzathine",0.41,IF('Data Entry'!AJ1297="Cefalexin benzathine",0.36,IF('Data Entry'!AJ1297="Cloxacillin benzathine",0.43,IF('Data Entry'!AJ1297="Oxacillin benzathine",0.69,IF('Data Entry'!AJ1297="","","No aplica")))))))</f>
        <v/>
      </c>
      <c r="H1294" s="65" t="str">
        <f>IF('Data Entry'!AM1297="Benethamine benzylpenicillin",0.65,IF('Data Entry'!AM1297="Benzathine benzylpenicillin",0.74,IF('Data Entry'!AM1297="Cefapirin benzathine",0.41,IF('Data Entry'!AM1297="Cefalexin benzathine",0.36,IF('Data Entry'!AM1297="Cloxacillin benzathine",0.43,IF('Data Entry'!AM1297="Oxacillin benzathine",0.69,IF('Data Entry'!AM1297="","","No aplica")))))))</f>
        <v/>
      </c>
    </row>
    <row r="1295" spans="5:8">
      <c r="E1295" s="65" t="str">
        <f>IF('Data Entry'!AB1298="Benethamine benzylpenicillin",0.65,IF('Data Entry'!AB1298="Benzathine benzylpenicillin",0.74,IF('Data Entry'!AB1298="Cefapirin benzathine",0.41,IF('Data Entry'!AB1298="Cefalexin benzathine",0.36,IF('Data Entry'!AB1298="Cloxacillin benzathine",0.43,IF('Data Entry'!AB1298="Oxacillin benzathine",0.69,IF('Data Entry'!AB1298="","","No aplica")))))))</f>
        <v/>
      </c>
      <c r="F1295" s="65" t="str">
        <f>IF('Data Entry'!AG1298="Benethamine benzylpenicillin",0.65,IF('Data Entry'!AG1298="Benzathine benzylpenicillin",0.74,IF('Data Entry'!AG1298="Cefapirin benzathine",0.41,IF('Data Entry'!AG1298="Cefalexin benzathine",0.36,IF('Data Entry'!AG1298="Cloxacillin benzathine",0.43,IF('Data Entry'!AG1298="Oxacillin benzathine",0.69,IF('Data Entry'!AG1298="","","No aplica")))))))</f>
        <v/>
      </c>
      <c r="G1295" s="65" t="str">
        <f>IF('Data Entry'!AJ1298="Benethamine benzylpenicillin",0.65,IF('Data Entry'!AJ1298="Benzathine benzylpenicillin",0.74,IF('Data Entry'!AJ1298="Cefapirin benzathine",0.41,IF('Data Entry'!AJ1298="Cefalexin benzathine",0.36,IF('Data Entry'!AJ1298="Cloxacillin benzathine",0.43,IF('Data Entry'!AJ1298="Oxacillin benzathine",0.69,IF('Data Entry'!AJ1298="","","No aplica")))))))</f>
        <v/>
      </c>
      <c r="H1295" s="65" t="str">
        <f>IF('Data Entry'!AM1298="Benethamine benzylpenicillin",0.65,IF('Data Entry'!AM1298="Benzathine benzylpenicillin",0.74,IF('Data Entry'!AM1298="Cefapirin benzathine",0.41,IF('Data Entry'!AM1298="Cefalexin benzathine",0.36,IF('Data Entry'!AM1298="Cloxacillin benzathine",0.43,IF('Data Entry'!AM1298="Oxacillin benzathine",0.69,IF('Data Entry'!AM1298="","","No aplica")))))))</f>
        <v/>
      </c>
    </row>
    <row r="1296" spans="5:8">
      <c r="E1296" s="65" t="str">
        <f>IF('Data Entry'!AB1299="Benethamine benzylpenicillin",0.65,IF('Data Entry'!AB1299="Benzathine benzylpenicillin",0.74,IF('Data Entry'!AB1299="Cefapirin benzathine",0.41,IF('Data Entry'!AB1299="Cefalexin benzathine",0.36,IF('Data Entry'!AB1299="Cloxacillin benzathine",0.43,IF('Data Entry'!AB1299="Oxacillin benzathine",0.69,IF('Data Entry'!AB1299="","","No aplica")))))))</f>
        <v/>
      </c>
      <c r="F1296" s="65" t="str">
        <f>IF('Data Entry'!AG1299="Benethamine benzylpenicillin",0.65,IF('Data Entry'!AG1299="Benzathine benzylpenicillin",0.74,IF('Data Entry'!AG1299="Cefapirin benzathine",0.41,IF('Data Entry'!AG1299="Cefalexin benzathine",0.36,IF('Data Entry'!AG1299="Cloxacillin benzathine",0.43,IF('Data Entry'!AG1299="Oxacillin benzathine",0.69,IF('Data Entry'!AG1299="","","No aplica")))))))</f>
        <v/>
      </c>
      <c r="G1296" s="65" t="str">
        <f>IF('Data Entry'!AJ1299="Benethamine benzylpenicillin",0.65,IF('Data Entry'!AJ1299="Benzathine benzylpenicillin",0.74,IF('Data Entry'!AJ1299="Cefapirin benzathine",0.41,IF('Data Entry'!AJ1299="Cefalexin benzathine",0.36,IF('Data Entry'!AJ1299="Cloxacillin benzathine",0.43,IF('Data Entry'!AJ1299="Oxacillin benzathine",0.69,IF('Data Entry'!AJ1299="","","No aplica")))))))</f>
        <v/>
      </c>
      <c r="H1296" s="65" t="str">
        <f>IF('Data Entry'!AM1299="Benethamine benzylpenicillin",0.65,IF('Data Entry'!AM1299="Benzathine benzylpenicillin",0.74,IF('Data Entry'!AM1299="Cefapirin benzathine",0.41,IF('Data Entry'!AM1299="Cefalexin benzathine",0.36,IF('Data Entry'!AM1299="Cloxacillin benzathine",0.43,IF('Data Entry'!AM1299="Oxacillin benzathine",0.69,IF('Data Entry'!AM1299="","","No aplica")))))))</f>
        <v/>
      </c>
    </row>
    <row r="1297" spans="5:8">
      <c r="E1297" s="65" t="str">
        <f>IF('Data Entry'!AB1300="Benethamine benzylpenicillin",0.65,IF('Data Entry'!AB1300="Benzathine benzylpenicillin",0.74,IF('Data Entry'!AB1300="Cefapirin benzathine",0.41,IF('Data Entry'!AB1300="Cefalexin benzathine",0.36,IF('Data Entry'!AB1300="Cloxacillin benzathine",0.43,IF('Data Entry'!AB1300="Oxacillin benzathine",0.69,IF('Data Entry'!AB1300="","","No aplica")))))))</f>
        <v/>
      </c>
      <c r="F1297" s="65" t="str">
        <f>IF('Data Entry'!AG1300="Benethamine benzylpenicillin",0.65,IF('Data Entry'!AG1300="Benzathine benzylpenicillin",0.74,IF('Data Entry'!AG1300="Cefapirin benzathine",0.41,IF('Data Entry'!AG1300="Cefalexin benzathine",0.36,IF('Data Entry'!AG1300="Cloxacillin benzathine",0.43,IF('Data Entry'!AG1300="Oxacillin benzathine",0.69,IF('Data Entry'!AG1300="","","No aplica")))))))</f>
        <v/>
      </c>
      <c r="G1297" s="65" t="str">
        <f>IF('Data Entry'!AJ1300="Benethamine benzylpenicillin",0.65,IF('Data Entry'!AJ1300="Benzathine benzylpenicillin",0.74,IF('Data Entry'!AJ1300="Cefapirin benzathine",0.41,IF('Data Entry'!AJ1300="Cefalexin benzathine",0.36,IF('Data Entry'!AJ1300="Cloxacillin benzathine",0.43,IF('Data Entry'!AJ1300="Oxacillin benzathine",0.69,IF('Data Entry'!AJ1300="","","No aplica")))))))</f>
        <v/>
      </c>
      <c r="H1297" s="65" t="str">
        <f>IF('Data Entry'!AM1300="Benethamine benzylpenicillin",0.65,IF('Data Entry'!AM1300="Benzathine benzylpenicillin",0.74,IF('Data Entry'!AM1300="Cefapirin benzathine",0.41,IF('Data Entry'!AM1300="Cefalexin benzathine",0.36,IF('Data Entry'!AM1300="Cloxacillin benzathine",0.43,IF('Data Entry'!AM1300="Oxacillin benzathine",0.69,IF('Data Entry'!AM1300="","","No aplica")))))))</f>
        <v/>
      </c>
    </row>
    <row r="1298" spans="5:8">
      <c r="E1298" s="65" t="str">
        <f>IF('Data Entry'!AB1301="Benethamine benzylpenicillin",0.65,IF('Data Entry'!AB1301="Benzathine benzylpenicillin",0.74,IF('Data Entry'!AB1301="Cefapirin benzathine",0.41,IF('Data Entry'!AB1301="Cefalexin benzathine",0.36,IF('Data Entry'!AB1301="Cloxacillin benzathine",0.43,IF('Data Entry'!AB1301="Oxacillin benzathine",0.69,IF('Data Entry'!AB1301="","","No aplica")))))))</f>
        <v/>
      </c>
      <c r="F1298" s="65" t="str">
        <f>IF('Data Entry'!AG1301="Benethamine benzylpenicillin",0.65,IF('Data Entry'!AG1301="Benzathine benzylpenicillin",0.74,IF('Data Entry'!AG1301="Cefapirin benzathine",0.41,IF('Data Entry'!AG1301="Cefalexin benzathine",0.36,IF('Data Entry'!AG1301="Cloxacillin benzathine",0.43,IF('Data Entry'!AG1301="Oxacillin benzathine",0.69,IF('Data Entry'!AG1301="","","No aplica")))))))</f>
        <v/>
      </c>
      <c r="G1298" s="65" t="str">
        <f>IF('Data Entry'!AJ1301="Benethamine benzylpenicillin",0.65,IF('Data Entry'!AJ1301="Benzathine benzylpenicillin",0.74,IF('Data Entry'!AJ1301="Cefapirin benzathine",0.41,IF('Data Entry'!AJ1301="Cefalexin benzathine",0.36,IF('Data Entry'!AJ1301="Cloxacillin benzathine",0.43,IF('Data Entry'!AJ1301="Oxacillin benzathine",0.69,IF('Data Entry'!AJ1301="","","No aplica")))))))</f>
        <v/>
      </c>
      <c r="H1298" s="65" t="str">
        <f>IF('Data Entry'!AM1301="Benethamine benzylpenicillin",0.65,IF('Data Entry'!AM1301="Benzathine benzylpenicillin",0.74,IF('Data Entry'!AM1301="Cefapirin benzathine",0.41,IF('Data Entry'!AM1301="Cefalexin benzathine",0.36,IF('Data Entry'!AM1301="Cloxacillin benzathine",0.43,IF('Data Entry'!AM1301="Oxacillin benzathine",0.69,IF('Data Entry'!AM1301="","","No aplica")))))))</f>
        <v/>
      </c>
    </row>
    <row r="1299" spans="5:8">
      <c r="E1299" s="65" t="str">
        <f>IF('Data Entry'!AB1302="Benethamine benzylpenicillin",0.65,IF('Data Entry'!AB1302="Benzathine benzylpenicillin",0.74,IF('Data Entry'!AB1302="Cefapirin benzathine",0.41,IF('Data Entry'!AB1302="Cefalexin benzathine",0.36,IF('Data Entry'!AB1302="Cloxacillin benzathine",0.43,IF('Data Entry'!AB1302="Oxacillin benzathine",0.69,IF('Data Entry'!AB1302="","","No aplica")))))))</f>
        <v/>
      </c>
      <c r="F1299" s="65" t="str">
        <f>IF('Data Entry'!AG1302="Benethamine benzylpenicillin",0.65,IF('Data Entry'!AG1302="Benzathine benzylpenicillin",0.74,IF('Data Entry'!AG1302="Cefapirin benzathine",0.41,IF('Data Entry'!AG1302="Cefalexin benzathine",0.36,IF('Data Entry'!AG1302="Cloxacillin benzathine",0.43,IF('Data Entry'!AG1302="Oxacillin benzathine",0.69,IF('Data Entry'!AG1302="","","No aplica")))))))</f>
        <v/>
      </c>
      <c r="G1299" s="65" t="str">
        <f>IF('Data Entry'!AJ1302="Benethamine benzylpenicillin",0.65,IF('Data Entry'!AJ1302="Benzathine benzylpenicillin",0.74,IF('Data Entry'!AJ1302="Cefapirin benzathine",0.41,IF('Data Entry'!AJ1302="Cefalexin benzathine",0.36,IF('Data Entry'!AJ1302="Cloxacillin benzathine",0.43,IF('Data Entry'!AJ1302="Oxacillin benzathine",0.69,IF('Data Entry'!AJ1302="","","No aplica")))))))</f>
        <v/>
      </c>
      <c r="H1299" s="65" t="str">
        <f>IF('Data Entry'!AM1302="Benethamine benzylpenicillin",0.65,IF('Data Entry'!AM1302="Benzathine benzylpenicillin",0.74,IF('Data Entry'!AM1302="Cefapirin benzathine",0.41,IF('Data Entry'!AM1302="Cefalexin benzathine",0.36,IF('Data Entry'!AM1302="Cloxacillin benzathine",0.43,IF('Data Entry'!AM1302="Oxacillin benzathine",0.69,IF('Data Entry'!AM1302="","","No aplica")))))))</f>
        <v/>
      </c>
    </row>
    <row r="1300" spans="5:8">
      <c r="E1300" s="65" t="str">
        <f>IF('Data Entry'!AB1303="Benethamine benzylpenicillin",0.65,IF('Data Entry'!AB1303="Benzathine benzylpenicillin",0.74,IF('Data Entry'!AB1303="Cefapirin benzathine",0.41,IF('Data Entry'!AB1303="Cefalexin benzathine",0.36,IF('Data Entry'!AB1303="Cloxacillin benzathine",0.43,IF('Data Entry'!AB1303="Oxacillin benzathine",0.69,IF('Data Entry'!AB1303="","","No aplica")))))))</f>
        <v/>
      </c>
      <c r="F1300" s="65" t="str">
        <f>IF('Data Entry'!AG1303="Benethamine benzylpenicillin",0.65,IF('Data Entry'!AG1303="Benzathine benzylpenicillin",0.74,IF('Data Entry'!AG1303="Cefapirin benzathine",0.41,IF('Data Entry'!AG1303="Cefalexin benzathine",0.36,IF('Data Entry'!AG1303="Cloxacillin benzathine",0.43,IF('Data Entry'!AG1303="Oxacillin benzathine",0.69,IF('Data Entry'!AG1303="","","No aplica")))))))</f>
        <v/>
      </c>
      <c r="G1300" s="65" t="str">
        <f>IF('Data Entry'!AJ1303="Benethamine benzylpenicillin",0.65,IF('Data Entry'!AJ1303="Benzathine benzylpenicillin",0.74,IF('Data Entry'!AJ1303="Cefapirin benzathine",0.41,IF('Data Entry'!AJ1303="Cefalexin benzathine",0.36,IF('Data Entry'!AJ1303="Cloxacillin benzathine",0.43,IF('Data Entry'!AJ1303="Oxacillin benzathine",0.69,IF('Data Entry'!AJ1303="","","No aplica")))))))</f>
        <v/>
      </c>
      <c r="H1300" s="65" t="str">
        <f>IF('Data Entry'!AM1303="Benethamine benzylpenicillin",0.65,IF('Data Entry'!AM1303="Benzathine benzylpenicillin",0.74,IF('Data Entry'!AM1303="Cefapirin benzathine",0.41,IF('Data Entry'!AM1303="Cefalexin benzathine",0.36,IF('Data Entry'!AM1303="Cloxacillin benzathine",0.43,IF('Data Entry'!AM1303="Oxacillin benzathine",0.69,IF('Data Entry'!AM1303="","","No aplica")))))))</f>
        <v/>
      </c>
    </row>
    <row r="1301" spans="5:8">
      <c r="E1301" s="65" t="str">
        <f>IF('Data Entry'!AB1304="Benethamine benzylpenicillin",0.65,IF('Data Entry'!AB1304="Benzathine benzylpenicillin",0.74,IF('Data Entry'!AB1304="Cefapirin benzathine",0.41,IF('Data Entry'!AB1304="Cefalexin benzathine",0.36,IF('Data Entry'!AB1304="Cloxacillin benzathine",0.43,IF('Data Entry'!AB1304="Oxacillin benzathine",0.69,IF('Data Entry'!AB1304="","","No aplica")))))))</f>
        <v/>
      </c>
      <c r="F1301" s="65" t="str">
        <f>IF('Data Entry'!AG1304="Benethamine benzylpenicillin",0.65,IF('Data Entry'!AG1304="Benzathine benzylpenicillin",0.74,IF('Data Entry'!AG1304="Cefapirin benzathine",0.41,IF('Data Entry'!AG1304="Cefalexin benzathine",0.36,IF('Data Entry'!AG1304="Cloxacillin benzathine",0.43,IF('Data Entry'!AG1304="Oxacillin benzathine",0.69,IF('Data Entry'!AG1304="","","No aplica")))))))</f>
        <v/>
      </c>
      <c r="G1301" s="65" t="str">
        <f>IF('Data Entry'!AJ1304="Benethamine benzylpenicillin",0.65,IF('Data Entry'!AJ1304="Benzathine benzylpenicillin",0.74,IF('Data Entry'!AJ1304="Cefapirin benzathine",0.41,IF('Data Entry'!AJ1304="Cefalexin benzathine",0.36,IF('Data Entry'!AJ1304="Cloxacillin benzathine",0.43,IF('Data Entry'!AJ1304="Oxacillin benzathine",0.69,IF('Data Entry'!AJ1304="","","No aplica")))))))</f>
        <v/>
      </c>
      <c r="H1301" s="65" t="str">
        <f>IF('Data Entry'!AM1304="Benethamine benzylpenicillin",0.65,IF('Data Entry'!AM1304="Benzathine benzylpenicillin",0.74,IF('Data Entry'!AM1304="Cefapirin benzathine",0.41,IF('Data Entry'!AM1304="Cefalexin benzathine",0.36,IF('Data Entry'!AM1304="Cloxacillin benzathine",0.43,IF('Data Entry'!AM1304="Oxacillin benzathine",0.69,IF('Data Entry'!AM1304="","","No aplica")))))))</f>
        <v/>
      </c>
    </row>
    <row r="1302" spans="5:8">
      <c r="E1302" s="65" t="str">
        <f>IF('Data Entry'!AB1305="Benethamine benzylpenicillin",0.65,IF('Data Entry'!AB1305="Benzathine benzylpenicillin",0.74,IF('Data Entry'!AB1305="Cefapirin benzathine",0.41,IF('Data Entry'!AB1305="Cefalexin benzathine",0.36,IF('Data Entry'!AB1305="Cloxacillin benzathine",0.43,IF('Data Entry'!AB1305="Oxacillin benzathine",0.69,IF('Data Entry'!AB1305="","","No aplica")))))))</f>
        <v/>
      </c>
      <c r="F1302" s="65" t="str">
        <f>IF('Data Entry'!AG1305="Benethamine benzylpenicillin",0.65,IF('Data Entry'!AG1305="Benzathine benzylpenicillin",0.74,IF('Data Entry'!AG1305="Cefapirin benzathine",0.41,IF('Data Entry'!AG1305="Cefalexin benzathine",0.36,IF('Data Entry'!AG1305="Cloxacillin benzathine",0.43,IF('Data Entry'!AG1305="Oxacillin benzathine",0.69,IF('Data Entry'!AG1305="","","No aplica")))))))</f>
        <v/>
      </c>
      <c r="G1302" s="65" t="str">
        <f>IF('Data Entry'!AJ1305="Benethamine benzylpenicillin",0.65,IF('Data Entry'!AJ1305="Benzathine benzylpenicillin",0.74,IF('Data Entry'!AJ1305="Cefapirin benzathine",0.41,IF('Data Entry'!AJ1305="Cefalexin benzathine",0.36,IF('Data Entry'!AJ1305="Cloxacillin benzathine",0.43,IF('Data Entry'!AJ1305="Oxacillin benzathine",0.69,IF('Data Entry'!AJ1305="","","No aplica")))))))</f>
        <v/>
      </c>
      <c r="H1302" s="65" t="str">
        <f>IF('Data Entry'!AM1305="Benethamine benzylpenicillin",0.65,IF('Data Entry'!AM1305="Benzathine benzylpenicillin",0.74,IF('Data Entry'!AM1305="Cefapirin benzathine",0.41,IF('Data Entry'!AM1305="Cefalexin benzathine",0.36,IF('Data Entry'!AM1305="Cloxacillin benzathine",0.43,IF('Data Entry'!AM1305="Oxacillin benzathine",0.69,IF('Data Entry'!AM1305="","","No aplica")))))))</f>
        <v/>
      </c>
    </row>
    <row r="1303" spans="5:8">
      <c r="E1303" s="65" t="str">
        <f>IF('Data Entry'!AB1306="Benethamine benzylpenicillin",0.65,IF('Data Entry'!AB1306="Benzathine benzylpenicillin",0.74,IF('Data Entry'!AB1306="Cefapirin benzathine",0.41,IF('Data Entry'!AB1306="Cefalexin benzathine",0.36,IF('Data Entry'!AB1306="Cloxacillin benzathine",0.43,IF('Data Entry'!AB1306="Oxacillin benzathine",0.69,IF('Data Entry'!AB1306="","","No aplica")))))))</f>
        <v/>
      </c>
      <c r="F1303" s="65" t="str">
        <f>IF('Data Entry'!AG1306="Benethamine benzylpenicillin",0.65,IF('Data Entry'!AG1306="Benzathine benzylpenicillin",0.74,IF('Data Entry'!AG1306="Cefapirin benzathine",0.41,IF('Data Entry'!AG1306="Cefalexin benzathine",0.36,IF('Data Entry'!AG1306="Cloxacillin benzathine",0.43,IF('Data Entry'!AG1306="Oxacillin benzathine",0.69,IF('Data Entry'!AG1306="","","No aplica")))))))</f>
        <v/>
      </c>
      <c r="G1303" s="65" t="str">
        <f>IF('Data Entry'!AJ1306="Benethamine benzylpenicillin",0.65,IF('Data Entry'!AJ1306="Benzathine benzylpenicillin",0.74,IF('Data Entry'!AJ1306="Cefapirin benzathine",0.41,IF('Data Entry'!AJ1306="Cefalexin benzathine",0.36,IF('Data Entry'!AJ1306="Cloxacillin benzathine",0.43,IF('Data Entry'!AJ1306="Oxacillin benzathine",0.69,IF('Data Entry'!AJ1306="","","No aplica")))))))</f>
        <v/>
      </c>
      <c r="H1303" s="65" t="str">
        <f>IF('Data Entry'!AM1306="Benethamine benzylpenicillin",0.65,IF('Data Entry'!AM1306="Benzathine benzylpenicillin",0.74,IF('Data Entry'!AM1306="Cefapirin benzathine",0.41,IF('Data Entry'!AM1306="Cefalexin benzathine",0.36,IF('Data Entry'!AM1306="Cloxacillin benzathine",0.43,IF('Data Entry'!AM1306="Oxacillin benzathine",0.69,IF('Data Entry'!AM1306="","","No aplica")))))))</f>
        <v/>
      </c>
    </row>
    <row r="1304" spans="5:8">
      <c r="E1304" s="65" t="str">
        <f>IF('Data Entry'!AB1307="Benethamine benzylpenicillin",0.65,IF('Data Entry'!AB1307="Benzathine benzylpenicillin",0.74,IF('Data Entry'!AB1307="Cefapirin benzathine",0.41,IF('Data Entry'!AB1307="Cefalexin benzathine",0.36,IF('Data Entry'!AB1307="Cloxacillin benzathine",0.43,IF('Data Entry'!AB1307="Oxacillin benzathine",0.69,IF('Data Entry'!AB1307="","","No aplica")))))))</f>
        <v/>
      </c>
      <c r="F1304" s="65" t="str">
        <f>IF('Data Entry'!AG1307="Benethamine benzylpenicillin",0.65,IF('Data Entry'!AG1307="Benzathine benzylpenicillin",0.74,IF('Data Entry'!AG1307="Cefapirin benzathine",0.41,IF('Data Entry'!AG1307="Cefalexin benzathine",0.36,IF('Data Entry'!AG1307="Cloxacillin benzathine",0.43,IF('Data Entry'!AG1307="Oxacillin benzathine",0.69,IF('Data Entry'!AG1307="","","No aplica")))))))</f>
        <v/>
      </c>
      <c r="G1304" s="65" t="str">
        <f>IF('Data Entry'!AJ1307="Benethamine benzylpenicillin",0.65,IF('Data Entry'!AJ1307="Benzathine benzylpenicillin",0.74,IF('Data Entry'!AJ1307="Cefapirin benzathine",0.41,IF('Data Entry'!AJ1307="Cefalexin benzathine",0.36,IF('Data Entry'!AJ1307="Cloxacillin benzathine",0.43,IF('Data Entry'!AJ1307="Oxacillin benzathine",0.69,IF('Data Entry'!AJ1307="","","No aplica")))))))</f>
        <v/>
      </c>
      <c r="H1304" s="65" t="str">
        <f>IF('Data Entry'!AM1307="Benethamine benzylpenicillin",0.65,IF('Data Entry'!AM1307="Benzathine benzylpenicillin",0.74,IF('Data Entry'!AM1307="Cefapirin benzathine",0.41,IF('Data Entry'!AM1307="Cefalexin benzathine",0.36,IF('Data Entry'!AM1307="Cloxacillin benzathine",0.43,IF('Data Entry'!AM1307="Oxacillin benzathine",0.69,IF('Data Entry'!AM1307="","","No aplica")))))))</f>
        <v/>
      </c>
    </row>
    <row r="1305" spans="5:8">
      <c r="E1305" s="65" t="str">
        <f>IF('Data Entry'!AB1308="Benethamine benzylpenicillin",0.65,IF('Data Entry'!AB1308="Benzathine benzylpenicillin",0.74,IF('Data Entry'!AB1308="Cefapirin benzathine",0.41,IF('Data Entry'!AB1308="Cefalexin benzathine",0.36,IF('Data Entry'!AB1308="Cloxacillin benzathine",0.43,IF('Data Entry'!AB1308="Oxacillin benzathine",0.69,IF('Data Entry'!AB1308="","","No aplica")))))))</f>
        <v/>
      </c>
      <c r="F1305" s="65" t="str">
        <f>IF('Data Entry'!AG1308="Benethamine benzylpenicillin",0.65,IF('Data Entry'!AG1308="Benzathine benzylpenicillin",0.74,IF('Data Entry'!AG1308="Cefapirin benzathine",0.41,IF('Data Entry'!AG1308="Cefalexin benzathine",0.36,IF('Data Entry'!AG1308="Cloxacillin benzathine",0.43,IF('Data Entry'!AG1308="Oxacillin benzathine",0.69,IF('Data Entry'!AG1308="","","No aplica")))))))</f>
        <v/>
      </c>
      <c r="G1305" s="65" t="str">
        <f>IF('Data Entry'!AJ1308="Benethamine benzylpenicillin",0.65,IF('Data Entry'!AJ1308="Benzathine benzylpenicillin",0.74,IF('Data Entry'!AJ1308="Cefapirin benzathine",0.41,IF('Data Entry'!AJ1308="Cefalexin benzathine",0.36,IF('Data Entry'!AJ1308="Cloxacillin benzathine",0.43,IF('Data Entry'!AJ1308="Oxacillin benzathine",0.69,IF('Data Entry'!AJ1308="","","No aplica")))))))</f>
        <v/>
      </c>
      <c r="H1305" s="65" t="str">
        <f>IF('Data Entry'!AM1308="Benethamine benzylpenicillin",0.65,IF('Data Entry'!AM1308="Benzathine benzylpenicillin",0.74,IF('Data Entry'!AM1308="Cefapirin benzathine",0.41,IF('Data Entry'!AM1308="Cefalexin benzathine",0.36,IF('Data Entry'!AM1308="Cloxacillin benzathine",0.43,IF('Data Entry'!AM1308="Oxacillin benzathine",0.69,IF('Data Entry'!AM1308="","","No aplica")))))))</f>
        <v/>
      </c>
    </row>
    <row r="1306" spans="5:8">
      <c r="E1306" s="65" t="str">
        <f>IF('Data Entry'!AB1309="Benethamine benzylpenicillin",0.65,IF('Data Entry'!AB1309="Benzathine benzylpenicillin",0.74,IF('Data Entry'!AB1309="Cefapirin benzathine",0.41,IF('Data Entry'!AB1309="Cefalexin benzathine",0.36,IF('Data Entry'!AB1309="Cloxacillin benzathine",0.43,IF('Data Entry'!AB1309="Oxacillin benzathine",0.69,IF('Data Entry'!AB1309="","","No aplica")))))))</f>
        <v/>
      </c>
      <c r="F1306" s="65" t="str">
        <f>IF('Data Entry'!AG1309="Benethamine benzylpenicillin",0.65,IF('Data Entry'!AG1309="Benzathine benzylpenicillin",0.74,IF('Data Entry'!AG1309="Cefapirin benzathine",0.41,IF('Data Entry'!AG1309="Cefalexin benzathine",0.36,IF('Data Entry'!AG1309="Cloxacillin benzathine",0.43,IF('Data Entry'!AG1309="Oxacillin benzathine",0.69,IF('Data Entry'!AG1309="","","No aplica")))))))</f>
        <v/>
      </c>
      <c r="G1306" s="65" t="str">
        <f>IF('Data Entry'!AJ1309="Benethamine benzylpenicillin",0.65,IF('Data Entry'!AJ1309="Benzathine benzylpenicillin",0.74,IF('Data Entry'!AJ1309="Cefapirin benzathine",0.41,IF('Data Entry'!AJ1309="Cefalexin benzathine",0.36,IF('Data Entry'!AJ1309="Cloxacillin benzathine",0.43,IF('Data Entry'!AJ1309="Oxacillin benzathine",0.69,IF('Data Entry'!AJ1309="","","No aplica")))))))</f>
        <v/>
      </c>
      <c r="H1306" s="65" t="str">
        <f>IF('Data Entry'!AM1309="Benethamine benzylpenicillin",0.65,IF('Data Entry'!AM1309="Benzathine benzylpenicillin",0.74,IF('Data Entry'!AM1309="Cefapirin benzathine",0.41,IF('Data Entry'!AM1309="Cefalexin benzathine",0.36,IF('Data Entry'!AM1309="Cloxacillin benzathine",0.43,IF('Data Entry'!AM1309="Oxacillin benzathine",0.69,IF('Data Entry'!AM1309="","","No aplica")))))))</f>
        <v/>
      </c>
    </row>
    <row r="1307" spans="5:8">
      <c r="E1307" s="65" t="str">
        <f>IF('Data Entry'!AB1310="Benethamine benzylpenicillin",0.65,IF('Data Entry'!AB1310="Benzathine benzylpenicillin",0.74,IF('Data Entry'!AB1310="Cefapirin benzathine",0.41,IF('Data Entry'!AB1310="Cefalexin benzathine",0.36,IF('Data Entry'!AB1310="Cloxacillin benzathine",0.43,IF('Data Entry'!AB1310="Oxacillin benzathine",0.69,IF('Data Entry'!AB1310="","","No aplica")))))))</f>
        <v/>
      </c>
      <c r="F1307" s="65" t="str">
        <f>IF('Data Entry'!AG1310="Benethamine benzylpenicillin",0.65,IF('Data Entry'!AG1310="Benzathine benzylpenicillin",0.74,IF('Data Entry'!AG1310="Cefapirin benzathine",0.41,IF('Data Entry'!AG1310="Cefalexin benzathine",0.36,IF('Data Entry'!AG1310="Cloxacillin benzathine",0.43,IF('Data Entry'!AG1310="Oxacillin benzathine",0.69,IF('Data Entry'!AG1310="","","No aplica")))))))</f>
        <v/>
      </c>
      <c r="G1307" s="65" t="str">
        <f>IF('Data Entry'!AJ1310="Benethamine benzylpenicillin",0.65,IF('Data Entry'!AJ1310="Benzathine benzylpenicillin",0.74,IF('Data Entry'!AJ1310="Cefapirin benzathine",0.41,IF('Data Entry'!AJ1310="Cefalexin benzathine",0.36,IF('Data Entry'!AJ1310="Cloxacillin benzathine",0.43,IF('Data Entry'!AJ1310="Oxacillin benzathine",0.69,IF('Data Entry'!AJ1310="","","No aplica")))))))</f>
        <v/>
      </c>
      <c r="H1307" s="65" t="str">
        <f>IF('Data Entry'!AM1310="Benethamine benzylpenicillin",0.65,IF('Data Entry'!AM1310="Benzathine benzylpenicillin",0.74,IF('Data Entry'!AM1310="Cefapirin benzathine",0.41,IF('Data Entry'!AM1310="Cefalexin benzathine",0.36,IF('Data Entry'!AM1310="Cloxacillin benzathine",0.43,IF('Data Entry'!AM1310="Oxacillin benzathine",0.69,IF('Data Entry'!AM1310="","","No aplica")))))))</f>
        <v/>
      </c>
    </row>
    <row r="1308" spans="5:8">
      <c r="E1308" s="65" t="str">
        <f>IF('Data Entry'!AB1311="Benethamine benzylpenicillin",0.65,IF('Data Entry'!AB1311="Benzathine benzylpenicillin",0.74,IF('Data Entry'!AB1311="Cefapirin benzathine",0.41,IF('Data Entry'!AB1311="Cefalexin benzathine",0.36,IF('Data Entry'!AB1311="Cloxacillin benzathine",0.43,IF('Data Entry'!AB1311="Oxacillin benzathine",0.69,IF('Data Entry'!AB1311="","","No aplica")))))))</f>
        <v/>
      </c>
      <c r="F1308" s="65" t="str">
        <f>IF('Data Entry'!AG1311="Benethamine benzylpenicillin",0.65,IF('Data Entry'!AG1311="Benzathine benzylpenicillin",0.74,IF('Data Entry'!AG1311="Cefapirin benzathine",0.41,IF('Data Entry'!AG1311="Cefalexin benzathine",0.36,IF('Data Entry'!AG1311="Cloxacillin benzathine",0.43,IF('Data Entry'!AG1311="Oxacillin benzathine",0.69,IF('Data Entry'!AG1311="","","No aplica")))))))</f>
        <v/>
      </c>
      <c r="G1308" s="65" t="str">
        <f>IF('Data Entry'!AJ1311="Benethamine benzylpenicillin",0.65,IF('Data Entry'!AJ1311="Benzathine benzylpenicillin",0.74,IF('Data Entry'!AJ1311="Cefapirin benzathine",0.41,IF('Data Entry'!AJ1311="Cefalexin benzathine",0.36,IF('Data Entry'!AJ1311="Cloxacillin benzathine",0.43,IF('Data Entry'!AJ1311="Oxacillin benzathine",0.69,IF('Data Entry'!AJ1311="","","No aplica")))))))</f>
        <v/>
      </c>
      <c r="H1308" s="65" t="str">
        <f>IF('Data Entry'!AM1311="Benethamine benzylpenicillin",0.65,IF('Data Entry'!AM1311="Benzathine benzylpenicillin",0.74,IF('Data Entry'!AM1311="Cefapirin benzathine",0.41,IF('Data Entry'!AM1311="Cefalexin benzathine",0.36,IF('Data Entry'!AM1311="Cloxacillin benzathine",0.43,IF('Data Entry'!AM1311="Oxacillin benzathine",0.69,IF('Data Entry'!AM1311="","","No aplica")))))))</f>
        <v/>
      </c>
    </row>
    <row r="1309" spans="5:8">
      <c r="E1309" s="65" t="str">
        <f>IF('Data Entry'!AB1312="Benethamine benzylpenicillin",0.65,IF('Data Entry'!AB1312="Benzathine benzylpenicillin",0.74,IF('Data Entry'!AB1312="Cefapirin benzathine",0.41,IF('Data Entry'!AB1312="Cefalexin benzathine",0.36,IF('Data Entry'!AB1312="Cloxacillin benzathine",0.43,IF('Data Entry'!AB1312="Oxacillin benzathine",0.69,IF('Data Entry'!AB1312="","","No aplica")))))))</f>
        <v/>
      </c>
      <c r="F1309" s="65" t="str">
        <f>IF('Data Entry'!AG1312="Benethamine benzylpenicillin",0.65,IF('Data Entry'!AG1312="Benzathine benzylpenicillin",0.74,IF('Data Entry'!AG1312="Cefapirin benzathine",0.41,IF('Data Entry'!AG1312="Cefalexin benzathine",0.36,IF('Data Entry'!AG1312="Cloxacillin benzathine",0.43,IF('Data Entry'!AG1312="Oxacillin benzathine",0.69,IF('Data Entry'!AG1312="","","No aplica")))))))</f>
        <v/>
      </c>
      <c r="G1309" s="65" t="str">
        <f>IF('Data Entry'!AJ1312="Benethamine benzylpenicillin",0.65,IF('Data Entry'!AJ1312="Benzathine benzylpenicillin",0.74,IF('Data Entry'!AJ1312="Cefapirin benzathine",0.41,IF('Data Entry'!AJ1312="Cefalexin benzathine",0.36,IF('Data Entry'!AJ1312="Cloxacillin benzathine",0.43,IF('Data Entry'!AJ1312="Oxacillin benzathine",0.69,IF('Data Entry'!AJ1312="","","No aplica")))))))</f>
        <v/>
      </c>
      <c r="H1309" s="65" t="str">
        <f>IF('Data Entry'!AM1312="Benethamine benzylpenicillin",0.65,IF('Data Entry'!AM1312="Benzathine benzylpenicillin",0.74,IF('Data Entry'!AM1312="Cefapirin benzathine",0.41,IF('Data Entry'!AM1312="Cefalexin benzathine",0.36,IF('Data Entry'!AM1312="Cloxacillin benzathine",0.43,IF('Data Entry'!AM1312="Oxacillin benzathine",0.69,IF('Data Entry'!AM1312="","","No aplica")))))))</f>
        <v/>
      </c>
    </row>
    <row r="1310" spans="5:8">
      <c r="E1310" s="65" t="str">
        <f>IF('Data Entry'!AB1313="Benethamine benzylpenicillin",0.65,IF('Data Entry'!AB1313="Benzathine benzylpenicillin",0.74,IF('Data Entry'!AB1313="Cefapirin benzathine",0.41,IF('Data Entry'!AB1313="Cefalexin benzathine",0.36,IF('Data Entry'!AB1313="Cloxacillin benzathine",0.43,IF('Data Entry'!AB1313="Oxacillin benzathine",0.69,IF('Data Entry'!AB1313="","","No aplica")))))))</f>
        <v/>
      </c>
      <c r="F1310" s="65" t="str">
        <f>IF('Data Entry'!AG1313="Benethamine benzylpenicillin",0.65,IF('Data Entry'!AG1313="Benzathine benzylpenicillin",0.74,IF('Data Entry'!AG1313="Cefapirin benzathine",0.41,IF('Data Entry'!AG1313="Cefalexin benzathine",0.36,IF('Data Entry'!AG1313="Cloxacillin benzathine",0.43,IF('Data Entry'!AG1313="Oxacillin benzathine",0.69,IF('Data Entry'!AG1313="","","No aplica")))))))</f>
        <v/>
      </c>
      <c r="G1310" s="65" t="str">
        <f>IF('Data Entry'!AJ1313="Benethamine benzylpenicillin",0.65,IF('Data Entry'!AJ1313="Benzathine benzylpenicillin",0.74,IF('Data Entry'!AJ1313="Cefapirin benzathine",0.41,IF('Data Entry'!AJ1313="Cefalexin benzathine",0.36,IF('Data Entry'!AJ1313="Cloxacillin benzathine",0.43,IF('Data Entry'!AJ1313="Oxacillin benzathine",0.69,IF('Data Entry'!AJ1313="","","No aplica")))))))</f>
        <v/>
      </c>
      <c r="H1310" s="65" t="str">
        <f>IF('Data Entry'!AM1313="Benethamine benzylpenicillin",0.65,IF('Data Entry'!AM1313="Benzathine benzylpenicillin",0.74,IF('Data Entry'!AM1313="Cefapirin benzathine",0.41,IF('Data Entry'!AM1313="Cefalexin benzathine",0.36,IF('Data Entry'!AM1313="Cloxacillin benzathine",0.43,IF('Data Entry'!AM1313="Oxacillin benzathine",0.69,IF('Data Entry'!AM1313="","","No aplica")))))))</f>
        <v/>
      </c>
    </row>
    <row r="1311" spans="5:8">
      <c r="E1311" s="65" t="str">
        <f>IF('Data Entry'!AB1314="Benethamine benzylpenicillin",0.65,IF('Data Entry'!AB1314="Benzathine benzylpenicillin",0.74,IF('Data Entry'!AB1314="Cefapirin benzathine",0.41,IF('Data Entry'!AB1314="Cefalexin benzathine",0.36,IF('Data Entry'!AB1314="Cloxacillin benzathine",0.43,IF('Data Entry'!AB1314="Oxacillin benzathine",0.69,IF('Data Entry'!AB1314="","","No aplica")))))))</f>
        <v/>
      </c>
      <c r="F1311" s="65" t="str">
        <f>IF('Data Entry'!AG1314="Benethamine benzylpenicillin",0.65,IF('Data Entry'!AG1314="Benzathine benzylpenicillin",0.74,IF('Data Entry'!AG1314="Cefapirin benzathine",0.41,IF('Data Entry'!AG1314="Cefalexin benzathine",0.36,IF('Data Entry'!AG1314="Cloxacillin benzathine",0.43,IF('Data Entry'!AG1314="Oxacillin benzathine",0.69,IF('Data Entry'!AG1314="","","No aplica")))))))</f>
        <v/>
      </c>
      <c r="G1311" s="65" t="str">
        <f>IF('Data Entry'!AJ1314="Benethamine benzylpenicillin",0.65,IF('Data Entry'!AJ1314="Benzathine benzylpenicillin",0.74,IF('Data Entry'!AJ1314="Cefapirin benzathine",0.41,IF('Data Entry'!AJ1314="Cefalexin benzathine",0.36,IF('Data Entry'!AJ1314="Cloxacillin benzathine",0.43,IF('Data Entry'!AJ1314="Oxacillin benzathine",0.69,IF('Data Entry'!AJ1314="","","No aplica")))))))</f>
        <v/>
      </c>
      <c r="H1311" s="65" t="str">
        <f>IF('Data Entry'!AM1314="Benethamine benzylpenicillin",0.65,IF('Data Entry'!AM1314="Benzathine benzylpenicillin",0.74,IF('Data Entry'!AM1314="Cefapirin benzathine",0.41,IF('Data Entry'!AM1314="Cefalexin benzathine",0.36,IF('Data Entry'!AM1314="Cloxacillin benzathine",0.43,IF('Data Entry'!AM1314="Oxacillin benzathine",0.69,IF('Data Entry'!AM1314="","","No aplica")))))))</f>
        <v/>
      </c>
    </row>
    <row r="1312" spans="5:8">
      <c r="E1312" s="65" t="str">
        <f>IF('Data Entry'!AB1315="Benethamine benzylpenicillin",0.65,IF('Data Entry'!AB1315="Benzathine benzylpenicillin",0.74,IF('Data Entry'!AB1315="Cefapirin benzathine",0.41,IF('Data Entry'!AB1315="Cefalexin benzathine",0.36,IF('Data Entry'!AB1315="Cloxacillin benzathine",0.43,IF('Data Entry'!AB1315="Oxacillin benzathine",0.69,IF('Data Entry'!AB1315="","","No aplica")))))))</f>
        <v/>
      </c>
      <c r="F1312" s="65" t="str">
        <f>IF('Data Entry'!AG1315="Benethamine benzylpenicillin",0.65,IF('Data Entry'!AG1315="Benzathine benzylpenicillin",0.74,IF('Data Entry'!AG1315="Cefapirin benzathine",0.41,IF('Data Entry'!AG1315="Cefalexin benzathine",0.36,IF('Data Entry'!AG1315="Cloxacillin benzathine",0.43,IF('Data Entry'!AG1315="Oxacillin benzathine",0.69,IF('Data Entry'!AG1315="","","No aplica")))))))</f>
        <v/>
      </c>
      <c r="G1312" s="65" t="str">
        <f>IF('Data Entry'!AJ1315="Benethamine benzylpenicillin",0.65,IF('Data Entry'!AJ1315="Benzathine benzylpenicillin",0.74,IF('Data Entry'!AJ1315="Cefapirin benzathine",0.41,IF('Data Entry'!AJ1315="Cefalexin benzathine",0.36,IF('Data Entry'!AJ1315="Cloxacillin benzathine",0.43,IF('Data Entry'!AJ1315="Oxacillin benzathine",0.69,IF('Data Entry'!AJ1315="","","No aplica")))))))</f>
        <v/>
      </c>
      <c r="H1312" s="65" t="str">
        <f>IF('Data Entry'!AM1315="Benethamine benzylpenicillin",0.65,IF('Data Entry'!AM1315="Benzathine benzylpenicillin",0.74,IF('Data Entry'!AM1315="Cefapirin benzathine",0.41,IF('Data Entry'!AM1315="Cefalexin benzathine",0.36,IF('Data Entry'!AM1315="Cloxacillin benzathine",0.43,IF('Data Entry'!AM1315="Oxacillin benzathine",0.69,IF('Data Entry'!AM1315="","","No aplica")))))))</f>
        <v/>
      </c>
    </row>
    <row r="1313" spans="5:8">
      <c r="E1313" s="65" t="str">
        <f>IF('Data Entry'!AB1316="Benethamine benzylpenicillin",0.65,IF('Data Entry'!AB1316="Benzathine benzylpenicillin",0.74,IF('Data Entry'!AB1316="Cefapirin benzathine",0.41,IF('Data Entry'!AB1316="Cefalexin benzathine",0.36,IF('Data Entry'!AB1316="Cloxacillin benzathine",0.43,IF('Data Entry'!AB1316="Oxacillin benzathine",0.69,IF('Data Entry'!AB1316="","","No aplica")))))))</f>
        <v/>
      </c>
      <c r="F1313" s="65" t="str">
        <f>IF('Data Entry'!AG1316="Benethamine benzylpenicillin",0.65,IF('Data Entry'!AG1316="Benzathine benzylpenicillin",0.74,IF('Data Entry'!AG1316="Cefapirin benzathine",0.41,IF('Data Entry'!AG1316="Cefalexin benzathine",0.36,IF('Data Entry'!AG1316="Cloxacillin benzathine",0.43,IF('Data Entry'!AG1316="Oxacillin benzathine",0.69,IF('Data Entry'!AG1316="","","No aplica")))))))</f>
        <v/>
      </c>
      <c r="G1313" s="65" t="str">
        <f>IF('Data Entry'!AJ1316="Benethamine benzylpenicillin",0.65,IF('Data Entry'!AJ1316="Benzathine benzylpenicillin",0.74,IF('Data Entry'!AJ1316="Cefapirin benzathine",0.41,IF('Data Entry'!AJ1316="Cefalexin benzathine",0.36,IF('Data Entry'!AJ1316="Cloxacillin benzathine",0.43,IF('Data Entry'!AJ1316="Oxacillin benzathine",0.69,IF('Data Entry'!AJ1316="","","No aplica")))))))</f>
        <v/>
      </c>
      <c r="H1313" s="65" t="str">
        <f>IF('Data Entry'!AM1316="Benethamine benzylpenicillin",0.65,IF('Data Entry'!AM1316="Benzathine benzylpenicillin",0.74,IF('Data Entry'!AM1316="Cefapirin benzathine",0.41,IF('Data Entry'!AM1316="Cefalexin benzathine",0.36,IF('Data Entry'!AM1316="Cloxacillin benzathine",0.43,IF('Data Entry'!AM1316="Oxacillin benzathine",0.69,IF('Data Entry'!AM1316="","","No aplica")))))))</f>
        <v/>
      </c>
    </row>
    <row r="1314" spans="5:8">
      <c r="E1314" s="65" t="str">
        <f>IF('Data Entry'!AB1317="Benethamine benzylpenicillin",0.65,IF('Data Entry'!AB1317="Benzathine benzylpenicillin",0.74,IF('Data Entry'!AB1317="Cefapirin benzathine",0.41,IF('Data Entry'!AB1317="Cefalexin benzathine",0.36,IF('Data Entry'!AB1317="Cloxacillin benzathine",0.43,IF('Data Entry'!AB1317="Oxacillin benzathine",0.69,IF('Data Entry'!AB1317="","","No aplica")))))))</f>
        <v/>
      </c>
      <c r="F1314" s="65" t="str">
        <f>IF('Data Entry'!AG1317="Benethamine benzylpenicillin",0.65,IF('Data Entry'!AG1317="Benzathine benzylpenicillin",0.74,IF('Data Entry'!AG1317="Cefapirin benzathine",0.41,IF('Data Entry'!AG1317="Cefalexin benzathine",0.36,IF('Data Entry'!AG1317="Cloxacillin benzathine",0.43,IF('Data Entry'!AG1317="Oxacillin benzathine",0.69,IF('Data Entry'!AG1317="","","No aplica")))))))</f>
        <v/>
      </c>
      <c r="G1314" s="65" t="str">
        <f>IF('Data Entry'!AJ1317="Benethamine benzylpenicillin",0.65,IF('Data Entry'!AJ1317="Benzathine benzylpenicillin",0.74,IF('Data Entry'!AJ1317="Cefapirin benzathine",0.41,IF('Data Entry'!AJ1317="Cefalexin benzathine",0.36,IF('Data Entry'!AJ1317="Cloxacillin benzathine",0.43,IF('Data Entry'!AJ1317="Oxacillin benzathine",0.69,IF('Data Entry'!AJ1317="","","No aplica")))))))</f>
        <v/>
      </c>
      <c r="H1314" s="65" t="str">
        <f>IF('Data Entry'!AM1317="Benethamine benzylpenicillin",0.65,IF('Data Entry'!AM1317="Benzathine benzylpenicillin",0.74,IF('Data Entry'!AM1317="Cefapirin benzathine",0.41,IF('Data Entry'!AM1317="Cefalexin benzathine",0.36,IF('Data Entry'!AM1317="Cloxacillin benzathine",0.43,IF('Data Entry'!AM1317="Oxacillin benzathine",0.69,IF('Data Entry'!AM1317="","","No aplica")))))))</f>
        <v/>
      </c>
    </row>
    <row r="1315" spans="5:8">
      <c r="E1315" s="65" t="str">
        <f>IF('Data Entry'!AB1318="Benethamine benzylpenicillin",0.65,IF('Data Entry'!AB1318="Benzathine benzylpenicillin",0.74,IF('Data Entry'!AB1318="Cefapirin benzathine",0.41,IF('Data Entry'!AB1318="Cefalexin benzathine",0.36,IF('Data Entry'!AB1318="Cloxacillin benzathine",0.43,IF('Data Entry'!AB1318="Oxacillin benzathine",0.69,IF('Data Entry'!AB1318="","","No aplica")))))))</f>
        <v/>
      </c>
      <c r="F1315" s="65" t="str">
        <f>IF('Data Entry'!AG1318="Benethamine benzylpenicillin",0.65,IF('Data Entry'!AG1318="Benzathine benzylpenicillin",0.74,IF('Data Entry'!AG1318="Cefapirin benzathine",0.41,IF('Data Entry'!AG1318="Cefalexin benzathine",0.36,IF('Data Entry'!AG1318="Cloxacillin benzathine",0.43,IF('Data Entry'!AG1318="Oxacillin benzathine",0.69,IF('Data Entry'!AG1318="","","No aplica")))))))</f>
        <v/>
      </c>
      <c r="G1315" s="65" t="str">
        <f>IF('Data Entry'!AJ1318="Benethamine benzylpenicillin",0.65,IF('Data Entry'!AJ1318="Benzathine benzylpenicillin",0.74,IF('Data Entry'!AJ1318="Cefapirin benzathine",0.41,IF('Data Entry'!AJ1318="Cefalexin benzathine",0.36,IF('Data Entry'!AJ1318="Cloxacillin benzathine",0.43,IF('Data Entry'!AJ1318="Oxacillin benzathine",0.69,IF('Data Entry'!AJ1318="","","No aplica")))))))</f>
        <v/>
      </c>
      <c r="H1315" s="65" t="str">
        <f>IF('Data Entry'!AM1318="Benethamine benzylpenicillin",0.65,IF('Data Entry'!AM1318="Benzathine benzylpenicillin",0.74,IF('Data Entry'!AM1318="Cefapirin benzathine",0.41,IF('Data Entry'!AM1318="Cefalexin benzathine",0.36,IF('Data Entry'!AM1318="Cloxacillin benzathine",0.43,IF('Data Entry'!AM1318="Oxacillin benzathine",0.69,IF('Data Entry'!AM1318="","","No aplica")))))))</f>
        <v/>
      </c>
    </row>
    <row r="1316" spans="5:8">
      <c r="E1316" s="65" t="str">
        <f>IF('Data Entry'!AB1319="Benethamine benzylpenicillin",0.65,IF('Data Entry'!AB1319="Benzathine benzylpenicillin",0.74,IF('Data Entry'!AB1319="Cefapirin benzathine",0.41,IF('Data Entry'!AB1319="Cefalexin benzathine",0.36,IF('Data Entry'!AB1319="Cloxacillin benzathine",0.43,IF('Data Entry'!AB1319="Oxacillin benzathine",0.69,IF('Data Entry'!AB1319="","","No aplica")))))))</f>
        <v/>
      </c>
      <c r="F1316" s="65" t="str">
        <f>IF('Data Entry'!AG1319="Benethamine benzylpenicillin",0.65,IF('Data Entry'!AG1319="Benzathine benzylpenicillin",0.74,IF('Data Entry'!AG1319="Cefapirin benzathine",0.41,IF('Data Entry'!AG1319="Cefalexin benzathine",0.36,IF('Data Entry'!AG1319="Cloxacillin benzathine",0.43,IF('Data Entry'!AG1319="Oxacillin benzathine",0.69,IF('Data Entry'!AG1319="","","No aplica")))))))</f>
        <v/>
      </c>
      <c r="G1316" s="65" t="str">
        <f>IF('Data Entry'!AJ1319="Benethamine benzylpenicillin",0.65,IF('Data Entry'!AJ1319="Benzathine benzylpenicillin",0.74,IF('Data Entry'!AJ1319="Cefapirin benzathine",0.41,IF('Data Entry'!AJ1319="Cefalexin benzathine",0.36,IF('Data Entry'!AJ1319="Cloxacillin benzathine",0.43,IF('Data Entry'!AJ1319="Oxacillin benzathine",0.69,IF('Data Entry'!AJ1319="","","No aplica")))))))</f>
        <v/>
      </c>
      <c r="H1316" s="65" t="str">
        <f>IF('Data Entry'!AM1319="Benethamine benzylpenicillin",0.65,IF('Data Entry'!AM1319="Benzathine benzylpenicillin",0.74,IF('Data Entry'!AM1319="Cefapirin benzathine",0.41,IF('Data Entry'!AM1319="Cefalexin benzathine",0.36,IF('Data Entry'!AM1319="Cloxacillin benzathine",0.43,IF('Data Entry'!AM1319="Oxacillin benzathine",0.69,IF('Data Entry'!AM1319="","","No aplica")))))))</f>
        <v/>
      </c>
    </row>
    <row r="1317" spans="5:8">
      <c r="E1317" s="65" t="str">
        <f>IF('Data Entry'!AB1320="Benethamine benzylpenicillin",0.65,IF('Data Entry'!AB1320="Benzathine benzylpenicillin",0.74,IF('Data Entry'!AB1320="Cefapirin benzathine",0.41,IF('Data Entry'!AB1320="Cefalexin benzathine",0.36,IF('Data Entry'!AB1320="Cloxacillin benzathine",0.43,IF('Data Entry'!AB1320="Oxacillin benzathine",0.69,IF('Data Entry'!AB1320="","","No aplica")))))))</f>
        <v/>
      </c>
      <c r="F1317" s="65" t="str">
        <f>IF('Data Entry'!AG1320="Benethamine benzylpenicillin",0.65,IF('Data Entry'!AG1320="Benzathine benzylpenicillin",0.74,IF('Data Entry'!AG1320="Cefapirin benzathine",0.41,IF('Data Entry'!AG1320="Cefalexin benzathine",0.36,IF('Data Entry'!AG1320="Cloxacillin benzathine",0.43,IF('Data Entry'!AG1320="Oxacillin benzathine",0.69,IF('Data Entry'!AG1320="","","No aplica")))))))</f>
        <v/>
      </c>
      <c r="G1317" s="65" t="str">
        <f>IF('Data Entry'!AJ1320="Benethamine benzylpenicillin",0.65,IF('Data Entry'!AJ1320="Benzathine benzylpenicillin",0.74,IF('Data Entry'!AJ1320="Cefapirin benzathine",0.41,IF('Data Entry'!AJ1320="Cefalexin benzathine",0.36,IF('Data Entry'!AJ1320="Cloxacillin benzathine",0.43,IF('Data Entry'!AJ1320="Oxacillin benzathine",0.69,IF('Data Entry'!AJ1320="","","No aplica")))))))</f>
        <v/>
      </c>
      <c r="H1317" s="65" t="str">
        <f>IF('Data Entry'!AM1320="Benethamine benzylpenicillin",0.65,IF('Data Entry'!AM1320="Benzathine benzylpenicillin",0.74,IF('Data Entry'!AM1320="Cefapirin benzathine",0.41,IF('Data Entry'!AM1320="Cefalexin benzathine",0.36,IF('Data Entry'!AM1320="Cloxacillin benzathine",0.43,IF('Data Entry'!AM1320="Oxacillin benzathine",0.69,IF('Data Entry'!AM1320="","","No aplica")))))))</f>
        <v/>
      </c>
    </row>
    <row r="1318" spans="5:8">
      <c r="E1318" s="65" t="str">
        <f>IF('Data Entry'!AB1321="Benethamine benzylpenicillin",0.65,IF('Data Entry'!AB1321="Benzathine benzylpenicillin",0.74,IF('Data Entry'!AB1321="Cefapirin benzathine",0.41,IF('Data Entry'!AB1321="Cefalexin benzathine",0.36,IF('Data Entry'!AB1321="Cloxacillin benzathine",0.43,IF('Data Entry'!AB1321="Oxacillin benzathine",0.69,IF('Data Entry'!AB1321="","","No aplica")))))))</f>
        <v/>
      </c>
      <c r="F1318" s="65" t="str">
        <f>IF('Data Entry'!AG1321="Benethamine benzylpenicillin",0.65,IF('Data Entry'!AG1321="Benzathine benzylpenicillin",0.74,IF('Data Entry'!AG1321="Cefapirin benzathine",0.41,IF('Data Entry'!AG1321="Cefalexin benzathine",0.36,IF('Data Entry'!AG1321="Cloxacillin benzathine",0.43,IF('Data Entry'!AG1321="Oxacillin benzathine",0.69,IF('Data Entry'!AG1321="","","No aplica")))))))</f>
        <v/>
      </c>
      <c r="G1318" s="65" t="str">
        <f>IF('Data Entry'!AJ1321="Benethamine benzylpenicillin",0.65,IF('Data Entry'!AJ1321="Benzathine benzylpenicillin",0.74,IF('Data Entry'!AJ1321="Cefapirin benzathine",0.41,IF('Data Entry'!AJ1321="Cefalexin benzathine",0.36,IF('Data Entry'!AJ1321="Cloxacillin benzathine",0.43,IF('Data Entry'!AJ1321="Oxacillin benzathine",0.69,IF('Data Entry'!AJ1321="","","No aplica")))))))</f>
        <v/>
      </c>
      <c r="H1318" s="65" t="str">
        <f>IF('Data Entry'!AM1321="Benethamine benzylpenicillin",0.65,IF('Data Entry'!AM1321="Benzathine benzylpenicillin",0.74,IF('Data Entry'!AM1321="Cefapirin benzathine",0.41,IF('Data Entry'!AM1321="Cefalexin benzathine",0.36,IF('Data Entry'!AM1321="Cloxacillin benzathine",0.43,IF('Data Entry'!AM1321="Oxacillin benzathine",0.69,IF('Data Entry'!AM1321="","","No aplica")))))))</f>
        <v/>
      </c>
    </row>
    <row r="1319" spans="5:8">
      <c r="E1319" s="65" t="str">
        <f>IF('Data Entry'!AB1322="Benethamine benzylpenicillin",0.65,IF('Data Entry'!AB1322="Benzathine benzylpenicillin",0.74,IF('Data Entry'!AB1322="Cefapirin benzathine",0.41,IF('Data Entry'!AB1322="Cefalexin benzathine",0.36,IF('Data Entry'!AB1322="Cloxacillin benzathine",0.43,IF('Data Entry'!AB1322="Oxacillin benzathine",0.69,IF('Data Entry'!AB1322="","","No aplica")))))))</f>
        <v/>
      </c>
      <c r="F1319" s="65" t="str">
        <f>IF('Data Entry'!AG1322="Benethamine benzylpenicillin",0.65,IF('Data Entry'!AG1322="Benzathine benzylpenicillin",0.74,IF('Data Entry'!AG1322="Cefapirin benzathine",0.41,IF('Data Entry'!AG1322="Cefalexin benzathine",0.36,IF('Data Entry'!AG1322="Cloxacillin benzathine",0.43,IF('Data Entry'!AG1322="Oxacillin benzathine",0.69,IF('Data Entry'!AG1322="","","No aplica")))))))</f>
        <v/>
      </c>
      <c r="G1319" s="65" t="str">
        <f>IF('Data Entry'!AJ1322="Benethamine benzylpenicillin",0.65,IF('Data Entry'!AJ1322="Benzathine benzylpenicillin",0.74,IF('Data Entry'!AJ1322="Cefapirin benzathine",0.41,IF('Data Entry'!AJ1322="Cefalexin benzathine",0.36,IF('Data Entry'!AJ1322="Cloxacillin benzathine",0.43,IF('Data Entry'!AJ1322="Oxacillin benzathine",0.69,IF('Data Entry'!AJ1322="","","No aplica")))))))</f>
        <v/>
      </c>
      <c r="H1319" s="65" t="str">
        <f>IF('Data Entry'!AM1322="Benethamine benzylpenicillin",0.65,IF('Data Entry'!AM1322="Benzathine benzylpenicillin",0.74,IF('Data Entry'!AM1322="Cefapirin benzathine",0.41,IF('Data Entry'!AM1322="Cefalexin benzathine",0.36,IF('Data Entry'!AM1322="Cloxacillin benzathine",0.43,IF('Data Entry'!AM1322="Oxacillin benzathine",0.69,IF('Data Entry'!AM1322="","","No aplica")))))))</f>
        <v/>
      </c>
    </row>
    <row r="1320" spans="5:8">
      <c r="E1320" s="65" t="str">
        <f>IF('Data Entry'!AB1323="Benethamine benzylpenicillin",0.65,IF('Data Entry'!AB1323="Benzathine benzylpenicillin",0.74,IF('Data Entry'!AB1323="Cefapirin benzathine",0.41,IF('Data Entry'!AB1323="Cefalexin benzathine",0.36,IF('Data Entry'!AB1323="Cloxacillin benzathine",0.43,IF('Data Entry'!AB1323="Oxacillin benzathine",0.69,IF('Data Entry'!AB1323="","","No aplica")))))))</f>
        <v/>
      </c>
      <c r="F1320" s="65" t="str">
        <f>IF('Data Entry'!AG1323="Benethamine benzylpenicillin",0.65,IF('Data Entry'!AG1323="Benzathine benzylpenicillin",0.74,IF('Data Entry'!AG1323="Cefapirin benzathine",0.41,IF('Data Entry'!AG1323="Cefalexin benzathine",0.36,IF('Data Entry'!AG1323="Cloxacillin benzathine",0.43,IF('Data Entry'!AG1323="Oxacillin benzathine",0.69,IF('Data Entry'!AG1323="","","No aplica")))))))</f>
        <v/>
      </c>
      <c r="G1320" s="65" t="str">
        <f>IF('Data Entry'!AJ1323="Benethamine benzylpenicillin",0.65,IF('Data Entry'!AJ1323="Benzathine benzylpenicillin",0.74,IF('Data Entry'!AJ1323="Cefapirin benzathine",0.41,IF('Data Entry'!AJ1323="Cefalexin benzathine",0.36,IF('Data Entry'!AJ1323="Cloxacillin benzathine",0.43,IF('Data Entry'!AJ1323="Oxacillin benzathine",0.69,IF('Data Entry'!AJ1323="","","No aplica")))))))</f>
        <v/>
      </c>
      <c r="H1320" s="65" t="str">
        <f>IF('Data Entry'!AM1323="Benethamine benzylpenicillin",0.65,IF('Data Entry'!AM1323="Benzathine benzylpenicillin",0.74,IF('Data Entry'!AM1323="Cefapirin benzathine",0.41,IF('Data Entry'!AM1323="Cefalexin benzathine",0.36,IF('Data Entry'!AM1323="Cloxacillin benzathine",0.43,IF('Data Entry'!AM1323="Oxacillin benzathine",0.69,IF('Data Entry'!AM1323="","","No aplica")))))))</f>
        <v/>
      </c>
    </row>
    <row r="1321" spans="5:8">
      <c r="E1321" s="65" t="str">
        <f>IF('Data Entry'!AB1324="Benethamine benzylpenicillin",0.65,IF('Data Entry'!AB1324="Benzathine benzylpenicillin",0.74,IF('Data Entry'!AB1324="Cefapirin benzathine",0.41,IF('Data Entry'!AB1324="Cefalexin benzathine",0.36,IF('Data Entry'!AB1324="Cloxacillin benzathine",0.43,IF('Data Entry'!AB1324="Oxacillin benzathine",0.69,IF('Data Entry'!AB1324="","","No aplica")))))))</f>
        <v/>
      </c>
      <c r="F1321" s="65" t="str">
        <f>IF('Data Entry'!AG1324="Benethamine benzylpenicillin",0.65,IF('Data Entry'!AG1324="Benzathine benzylpenicillin",0.74,IF('Data Entry'!AG1324="Cefapirin benzathine",0.41,IF('Data Entry'!AG1324="Cefalexin benzathine",0.36,IF('Data Entry'!AG1324="Cloxacillin benzathine",0.43,IF('Data Entry'!AG1324="Oxacillin benzathine",0.69,IF('Data Entry'!AG1324="","","No aplica")))))))</f>
        <v/>
      </c>
      <c r="G1321" s="65" t="str">
        <f>IF('Data Entry'!AJ1324="Benethamine benzylpenicillin",0.65,IF('Data Entry'!AJ1324="Benzathine benzylpenicillin",0.74,IF('Data Entry'!AJ1324="Cefapirin benzathine",0.41,IF('Data Entry'!AJ1324="Cefalexin benzathine",0.36,IF('Data Entry'!AJ1324="Cloxacillin benzathine",0.43,IF('Data Entry'!AJ1324="Oxacillin benzathine",0.69,IF('Data Entry'!AJ1324="","","No aplica")))))))</f>
        <v/>
      </c>
      <c r="H1321" s="65" t="str">
        <f>IF('Data Entry'!AM1324="Benethamine benzylpenicillin",0.65,IF('Data Entry'!AM1324="Benzathine benzylpenicillin",0.74,IF('Data Entry'!AM1324="Cefapirin benzathine",0.41,IF('Data Entry'!AM1324="Cefalexin benzathine",0.36,IF('Data Entry'!AM1324="Cloxacillin benzathine",0.43,IF('Data Entry'!AM1324="Oxacillin benzathine",0.69,IF('Data Entry'!AM1324="","","No aplica")))))))</f>
        <v/>
      </c>
    </row>
    <row r="1322" spans="5:8">
      <c r="E1322" s="65" t="str">
        <f>IF('Data Entry'!AB1325="Benethamine benzylpenicillin",0.65,IF('Data Entry'!AB1325="Benzathine benzylpenicillin",0.74,IF('Data Entry'!AB1325="Cefapirin benzathine",0.41,IF('Data Entry'!AB1325="Cefalexin benzathine",0.36,IF('Data Entry'!AB1325="Cloxacillin benzathine",0.43,IF('Data Entry'!AB1325="Oxacillin benzathine",0.69,IF('Data Entry'!AB1325="","","No aplica")))))))</f>
        <v/>
      </c>
      <c r="F1322" s="65" t="str">
        <f>IF('Data Entry'!AG1325="Benethamine benzylpenicillin",0.65,IF('Data Entry'!AG1325="Benzathine benzylpenicillin",0.74,IF('Data Entry'!AG1325="Cefapirin benzathine",0.41,IF('Data Entry'!AG1325="Cefalexin benzathine",0.36,IF('Data Entry'!AG1325="Cloxacillin benzathine",0.43,IF('Data Entry'!AG1325="Oxacillin benzathine",0.69,IF('Data Entry'!AG1325="","","No aplica")))))))</f>
        <v/>
      </c>
      <c r="G1322" s="65" t="str">
        <f>IF('Data Entry'!AJ1325="Benethamine benzylpenicillin",0.65,IF('Data Entry'!AJ1325="Benzathine benzylpenicillin",0.74,IF('Data Entry'!AJ1325="Cefapirin benzathine",0.41,IF('Data Entry'!AJ1325="Cefalexin benzathine",0.36,IF('Data Entry'!AJ1325="Cloxacillin benzathine",0.43,IF('Data Entry'!AJ1325="Oxacillin benzathine",0.69,IF('Data Entry'!AJ1325="","","No aplica")))))))</f>
        <v/>
      </c>
      <c r="H1322" s="65" t="str">
        <f>IF('Data Entry'!AM1325="Benethamine benzylpenicillin",0.65,IF('Data Entry'!AM1325="Benzathine benzylpenicillin",0.74,IF('Data Entry'!AM1325="Cefapirin benzathine",0.41,IF('Data Entry'!AM1325="Cefalexin benzathine",0.36,IF('Data Entry'!AM1325="Cloxacillin benzathine",0.43,IF('Data Entry'!AM1325="Oxacillin benzathine",0.69,IF('Data Entry'!AM1325="","","No aplica")))))))</f>
        <v/>
      </c>
    </row>
    <row r="1323" spans="5:8">
      <c r="E1323" s="65" t="str">
        <f>IF('Data Entry'!AB1326="Benethamine benzylpenicillin",0.65,IF('Data Entry'!AB1326="Benzathine benzylpenicillin",0.74,IF('Data Entry'!AB1326="Cefapirin benzathine",0.41,IF('Data Entry'!AB1326="Cefalexin benzathine",0.36,IF('Data Entry'!AB1326="Cloxacillin benzathine",0.43,IF('Data Entry'!AB1326="Oxacillin benzathine",0.69,IF('Data Entry'!AB1326="","","No aplica")))))))</f>
        <v/>
      </c>
      <c r="F1323" s="65" t="str">
        <f>IF('Data Entry'!AG1326="Benethamine benzylpenicillin",0.65,IF('Data Entry'!AG1326="Benzathine benzylpenicillin",0.74,IF('Data Entry'!AG1326="Cefapirin benzathine",0.41,IF('Data Entry'!AG1326="Cefalexin benzathine",0.36,IF('Data Entry'!AG1326="Cloxacillin benzathine",0.43,IF('Data Entry'!AG1326="Oxacillin benzathine",0.69,IF('Data Entry'!AG1326="","","No aplica")))))))</f>
        <v/>
      </c>
      <c r="G1323" s="65" t="str">
        <f>IF('Data Entry'!AJ1326="Benethamine benzylpenicillin",0.65,IF('Data Entry'!AJ1326="Benzathine benzylpenicillin",0.74,IF('Data Entry'!AJ1326="Cefapirin benzathine",0.41,IF('Data Entry'!AJ1326="Cefalexin benzathine",0.36,IF('Data Entry'!AJ1326="Cloxacillin benzathine",0.43,IF('Data Entry'!AJ1326="Oxacillin benzathine",0.69,IF('Data Entry'!AJ1326="","","No aplica")))))))</f>
        <v/>
      </c>
      <c r="H1323" s="65" t="str">
        <f>IF('Data Entry'!AM1326="Benethamine benzylpenicillin",0.65,IF('Data Entry'!AM1326="Benzathine benzylpenicillin",0.74,IF('Data Entry'!AM1326="Cefapirin benzathine",0.41,IF('Data Entry'!AM1326="Cefalexin benzathine",0.36,IF('Data Entry'!AM1326="Cloxacillin benzathine",0.43,IF('Data Entry'!AM1326="Oxacillin benzathine",0.69,IF('Data Entry'!AM1326="","","No aplica")))))))</f>
        <v/>
      </c>
    </row>
    <row r="1324" spans="5:8">
      <c r="E1324" s="65" t="str">
        <f>IF('Data Entry'!AB1327="Benethamine benzylpenicillin",0.65,IF('Data Entry'!AB1327="Benzathine benzylpenicillin",0.74,IF('Data Entry'!AB1327="Cefapirin benzathine",0.41,IF('Data Entry'!AB1327="Cefalexin benzathine",0.36,IF('Data Entry'!AB1327="Cloxacillin benzathine",0.43,IF('Data Entry'!AB1327="Oxacillin benzathine",0.69,IF('Data Entry'!AB1327="","","No aplica")))))))</f>
        <v/>
      </c>
      <c r="F1324" s="65" t="str">
        <f>IF('Data Entry'!AG1327="Benethamine benzylpenicillin",0.65,IF('Data Entry'!AG1327="Benzathine benzylpenicillin",0.74,IF('Data Entry'!AG1327="Cefapirin benzathine",0.41,IF('Data Entry'!AG1327="Cefalexin benzathine",0.36,IF('Data Entry'!AG1327="Cloxacillin benzathine",0.43,IF('Data Entry'!AG1327="Oxacillin benzathine",0.69,IF('Data Entry'!AG1327="","","No aplica")))))))</f>
        <v/>
      </c>
      <c r="G1324" s="65" t="str">
        <f>IF('Data Entry'!AJ1327="Benethamine benzylpenicillin",0.65,IF('Data Entry'!AJ1327="Benzathine benzylpenicillin",0.74,IF('Data Entry'!AJ1327="Cefapirin benzathine",0.41,IF('Data Entry'!AJ1327="Cefalexin benzathine",0.36,IF('Data Entry'!AJ1327="Cloxacillin benzathine",0.43,IF('Data Entry'!AJ1327="Oxacillin benzathine",0.69,IF('Data Entry'!AJ1327="","","No aplica")))))))</f>
        <v/>
      </c>
      <c r="H1324" s="65" t="str">
        <f>IF('Data Entry'!AM1327="Benethamine benzylpenicillin",0.65,IF('Data Entry'!AM1327="Benzathine benzylpenicillin",0.74,IF('Data Entry'!AM1327="Cefapirin benzathine",0.41,IF('Data Entry'!AM1327="Cefalexin benzathine",0.36,IF('Data Entry'!AM1327="Cloxacillin benzathine",0.43,IF('Data Entry'!AM1327="Oxacillin benzathine",0.69,IF('Data Entry'!AM1327="","","No aplica")))))))</f>
        <v/>
      </c>
    </row>
    <row r="1325" spans="5:8">
      <c r="E1325" s="65" t="str">
        <f>IF('Data Entry'!AB1328="Benethamine benzylpenicillin",0.65,IF('Data Entry'!AB1328="Benzathine benzylpenicillin",0.74,IF('Data Entry'!AB1328="Cefapirin benzathine",0.41,IF('Data Entry'!AB1328="Cefalexin benzathine",0.36,IF('Data Entry'!AB1328="Cloxacillin benzathine",0.43,IF('Data Entry'!AB1328="Oxacillin benzathine",0.69,IF('Data Entry'!AB1328="","","No aplica")))))))</f>
        <v/>
      </c>
      <c r="F1325" s="65" t="str">
        <f>IF('Data Entry'!AG1328="Benethamine benzylpenicillin",0.65,IF('Data Entry'!AG1328="Benzathine benzylpenicillin",0.74,IF('Data Entry'!AG1328="Cefapirin benzathine",0.41,IF('Data Entry'!AG1328="Cefalexin benzathine",0.36,IF('Data Entry'!AG1328="Cloxacillin benzathine",0.43,IF('Data Entry'!AG1328="Oxacillin benzathine",0.69,IF('Data Entry'!AG1328="","","No aplica")))))))</f>
        <v/>
      </c>
      <c r="G1325" s="65" t="str">
        <f>IF('Data Entry'!AJ1328="Benethamine benzylpenicillin",0.65,IF('Data Entry'!AJ1328="Benzathine benzylpenicillin",0.74,IF('Data Entry'!AJ1328="Cefapirin benzathine",0.41,IF('Data Entry'!AJ1328="Cefalexin benzathine",0.36,IF('Data Entry'!AJ1328="Cloxacillin benzathine",0.43,IF('Data Entry'!AJ1328="Oxacillin benzathine",0.69,IF('Data Entry'!AJ1328="","","No aplica")))))))</f>
        <v/>
      </c>
      <c r="H1325" s="65" t="str">
        <f>IF('Data Entry'!AM1328="Benethamine benzylpenicillin",0.65,IF('Data Entry'!AM1328="Benzathine benzylpenicillin",0.74,IF('Data Entry'!AM1328="Cefapirin benzathine",0.41,IF('Data Entry'!AM1328="Cefalexin benzathine",0.36,IF('Data Entry'!AM1328="Cloxacillin benzathine",0.43,IF('Data Entry'!AM1328="Oxacillin benzathine",0.69,IF('Data Entry'!AM1328="","","No aplica")))))))</f>
        <v/>
      </c>
    </row>
    <row r="1326" spans="5:8">
      <c r="E1326" s="65" t="str">
        <f>IF('Data Entry'!AB1329="Benethamine benzylpenicillin",0.65,IF('Data Entry'!AB1329="Benzathine benzylpenicillin",0.74,IF('Data Entry'!AB1329="Cefapirin benzathine",0.41,IF('Data Entry'!AB1329="Cefalexin benzathine",0.36,IF('Data Entry'!AB1329="Cloxacillin benzathine",0.43,IF('Data Entry'!AB1329="Oxacillin benzathine",0.69,IF('Data Entry'!AB1329="","","No aplica")))))))</f>
        <v/>
      </c>
      <c r="F1326" s="65" t="str">
        <f>IF('Data Entry'!AG1329="Benethamine benzylpenicillin",0.65,IF('Data Entry'!AG1329="Benzathine benzylpenicillin",0.74,IF('Data Entry'!AG1329="Cefapirin benzathine",0.41,IF('Data Entry'!AG1329="Cefalexin benzathine",0.36,IF('Data Entry'!AG1329="Cloxacillin benzathine",0.43,IF('Data Entry'!AG1329="Oxacillin benzathine",0.69,IF('Data Entry'!AG1329="","","No aplica")))))))</f>
        <v/>
      </c>
      <c r="G1326" s="65" t="str">
        <f>IF('Data Entry'!AJ1329="Benethamine benzylpenicillin",0.65,IF('Data Entry'!AJ1329="Benzathine benzylpenicillin",0.74,IF('Data Entry'!AJ1329="Cefapirin benzathine",0.41,IF('Data Entry'!AJ1329="Cefalexin benzathine",0.36,IF('Data Entry'!AJ1329="Cloxacillin benzathine",0.43,IF('Data Entry'!AJ1329="Oxacillin benzathine",0.69,IF('Data Entry'!AJ1329="","","No aplica")))))))</f>
        <v/>
      </c>
      <c r="H1326" s="65" t="str">
        <f>IF('Data Entry'!AM1329="Benethamine benzylpenicillin",0.65,IF('Data Entry'!AM1329="Benzathine benzylpenicillin",0.74,IF('Data Entry'!AM1329="Cefapirin benzathine",0.41,IF('Data Entry'!AM1329="Cefalexin benzathine",0.36,IF('Data Entry'!AM1329="Cloxacillin benzathine",0.43,IF('Data Entry'!AM1329="Oxacillin benzathine",0.69,IF('Data Entry'!AM1329="","","No aplica")))))))</f>
        <v/>
      </c>
    </row>
    <row r="1327" spans="5:8">
      <c r="E1327" s="65" t="str">
        <f>IF('Data Entry'!AB1330="Benethamine benzylpenicillin",0.65,IF('Data Entry'!AB1330="Benzathine benzylpenicillin",0.74,IF('Data Entry'!AB1330="Cefapirin benzathine",0.41,IF('Data Entry'!AB1330="Cefalexin benzathine",0.36,IF('Data Entry'!AB1330="Cloxacillin benzathine",0.43,IF('Data Entry'!AB1330="Oxacillin benzathine",0.69,IF('Data Entry'!AB1330="","","No aplica")))))))</f>
        <v/>
      </c>
      <c r="F1327" s="65" t="str">
        <f>IF('Data Entry'!AG1330="Benethamine benzylpenicillin",0.65,IF('Data Entry'!AG1330="Benzathine benzylpenicillin",0.74,IF('Data Entry'!AG1330="Cefapirin benzathine",0.41,IF('Data Entry'!AG1330="Cefalexin benzathine",0.36,IF('Data Entry'!AG1330="Cloxacillin benzathine",0.43,IF('Data Entry'!AG1330="Oxacillin benzathine",0.69,IF('Data Entry'!AG1330="","","No aplica")))))))</f>
        <v/>
      </c>
      <c r="G1327" s="65" t="str">
        <f>IF('Data Entry'!AJ1330="Benethamine benzylpenicillin",0.65,IF('Data Entry'!AJ1330="Benzathine benzylpenicillin",0.74,IF('Data Entry'!AJ1330="Cefapirin benzathine",0.41,IF('Data Entry'!AJ1330="Cefalexin benzathine",0.36,IF('Data Entry'!AJ1330="Cloxacillin benzathine",0.43,IF('Data Entry'!AJ1330="Oxacillin benzathine",0.69,IF('Data Entry'!AJ1330="","","No aplica")))))))</f>
        <v/>
      </c>
      <c r="H1327" s="65" t="str">
        <f>IF('Data Entry'!AM1330="Benethamine benzylpenicillin",0.65,IF('Data Entry'!AM1330="Benzathine benzylpenicillin",0.74,IF('Data Entry'!AM1330="Cefapirin benzathine",0.41,IF('Data Entry'!AM1330="Cefalexin benzathine",0.36,IF('Data Entry'!AM1330="Cloxacillin benzathine",0.43,IF('Data Entry'!AM1330="Oxacillin benzathine",0.69,IF('Data Entry'!AM1330="","","No aplica")))))))</f>
        <v/>
      </c>
    </row>
    <row r="1328" spans="5:8">
      <c r="E1328" s="65" t="str">
        <f>IF('Data Entry'!AB1331="Benethamine benzylpenicillin",0.65,IF('Data Entry'!AB1331="Benzathine benzylpenicillin",0.74,IF('Data Entry'!AB1331="Cefapirin benzathine",0.41,IF('Data Entry'!AB1331="Cefalexin benzathine",0.36,IF('Data Entry'!AB1331="Cloxacillin benzathine",0.43,IF('Data Entry'!AB1331="Oxacillin benzathine",0.69,IF('Data Entry'!AB1331="","","No aplica")))))))</f>
        <v/>
      </c>
      <c r="F1328" s="65" t="str">
        <f>IF('Data Entry'!AG1331="Benethamine benzylpenicillin",0.65,IF('Data Entry'!AG1331="Benzathine benzylpenicillin",0.74,IF('Data Entry'!AG1331="Cefapirin benzathine",0.41,IF('Data Entry'!AG1331="Cefalexin benzathine",0.36,IF('Data Entry'!AG1331="Cloxacillin benzathine",0.43,IF('Data Entry'!AG1331="Oxacillin benzathine",0.69,IF('Data Entry'!AG1331="","","No aplica")))))))</f>
        <v/>
      </c>
      <c r="G1328" s="65" t="str">
        <f>IF('Data Entry'!AJ1331="Benethamine benzylpenicillin",0.65,IF('Data Entry'!AJ1331="Benzathine benzylpenicillin",0.74,IF('Data Entry'!AJ1331="Cefapirin benzathine",0.41,IF('Data Entry'!AJ1331="Cefalexin benzathine",0.36,IF('Data Entry'!AJ1331="Cloxacillin benzathine",0.43,IF('Data Entry'!AJ1331="Oxacillin benzathine",0.69,IF('Data Entry'!AJ1331="","","No aplica")))))))</f>
        <v/>
      </c>
      <c r="H1328" s="65" t="str">
        <f>IF('Data Entry'!AM1331="Benethamine benzylpenicillin",0.65,IF('Data Entry'!AM1331="Benzathine benzylpenicillin",0.74,IF('Data Entry'!AM1331="Cefapirin benzathine",0.41,IF('Data Entry'!AM1331="Cefalexin benzathine",0.36,IF('Data Entry'!AM1331="Cloxacillin benzathine",0.43,IF('Data Entry'!AM1331="Oxacillin benzathine",0.69,IF('Data Entry'!AM1331="","","No aplica")))))))</f>
        <v/>
      </c>
    </row>
    <row r="1329" spans="5:8">
      <c r="E1329" s="65" t="str">
        <f>IF('Data Entry'!AB1332="Benethamine benzylpenicillin",0.65,IF('Data Entry'!AB1332="Benzathine benzylpenicillin",0.74,IF('Data Entry'!AB1332="Cefapirin benzathine",0.41,IF('Data Entry'!AB1332="Cefalexin benzathine",0.36,IF('Data Entry'!AB1332="Cloxacillin benzathine",0.43,IF('Data Entry'!AB1332="Oxacillin benzathine",0.69,IF('Data Entry'!AB1332="","","No aplica")))))))</f>
        <v/>
      </c>
      <c r="F1329" s="65" t="str">
        <f>IF('Data Entry'!AG1332="Benethamine benzylpenicillin",0.65,IF('Data Entry'!AG1332="Benzathine benzylpenicillin",0.74,IF('Data Entry'!AG1332="Cefapirin benzathine",0.41,IF('Data Entry'!AG1332="Cefalexin benzathine",0.36,IF('Data Entry'!AG1332="Cloxacillin benzathine",0.43,IF('Data Entry'!AG1332="Oxacillin benzathine",0.69,IF('Data Entry'!AG1332="","","No aplica")))))))</f>
        <v/>
      </c>
      <c r="G1329" s="65" t="str">
        <f>IF('Data Entry'!AJ1332="Benethamine benzylpenicillin",0.65,IF('Data Entry'!AJ1332="Benzathine benzylpenicillin",0.74,IF('Data Entry'!AJ1332="Cefapirin benzathine",0.41,IF('Data Entry'!AJ1332="Cefalexin benzathine",0.36,IF('Data Entry'!AJ1332="Cloxacillin benzathine",0.43,IF('Data Entry'!AJ1332="Oxacillin benzathine",0.69,IF('Data Entry'!AJ1332="","","No aplica")))))))</f>
        <v/>
      </c>
      <c r="H1329" s="65" t="str">
        <f>IF('Data Entry'!AM1332="Benethamine benzylpenicillin",0.65,IF('Data Entry'!AM1332="Benzathine benzylpenicillin",0.74,IF('Data Entry'!AM1332="Cefapirin benzathine",0.41,IF('Data Entry'!AM1332="Cefalexin benzathine",0.36,IF('Data Entry'!AM1332="Cloxacillin benzathine",0.43,IF('Data Entry'!AM1332="Oxacillin benzathine",0.69,IF('Data Entry'!AM1332="","","No aplica")))))))</f>
        <v/>
      </c>
    </row>
    <row r="1330" spans="5:8">
      <c r="E1330" s="65" t="str">
        <f>IF('Data Entry'!AB1333="Benethamine benzylpenicillin",0.65,IF('Data Entry'!AB1333="Benzathine benzylpenicillin",0.74,IF('Data Entry'!AB1333="Cefapirin benzathine",0.41,IF('Data Entry'!AB1333="Cefalexin benzathine",0.36,IF('Data Entry'!AB1333="Cloxacillin benzathine",0.43,IF('Data Entry'!AB1333="Oxacillin benzathine",0.69,IF('Data Entry'!AB1333="","","No aplica")))))))</f>
        <v/>
      </c>
      <c r="F1330" s="65" t="str">
        <f>IF('Data Entry'!AG1333="Benethamine benzylpenicillin",0.65,IF('Data Entry'!AG1333="Benzathine benzylpenicillin",0.74,IF('Data Entry'!AG1333="Cefapirin benzathine",0.41,IF('Data Entry'!AG1333="Cefalexin benzathine",0.36,IF('Data Entry'!AG1333="Cloxacillin benzathine",0.43,IF('Data Entry'!AG1333="Oxacillin benzathine",0.69,IF('Data Entry'!AG1333="","","No aplica")))))))</f>
        <v/>
      </c>
      <c r="G1330" s="65" t="str">
        <f>IF('Data Entry'!AJ1333="Benethamine benzylpenicillin",0.65,IF('Data Entry'!AJ1333="Benzathine benzylpenicillin",0.74,IF('Data Entry'!AJ1333="Cefapirin benzathine",0.41,IF('Data Entry'!AJ1333="Cefalexin benzathine",0.36,IF('Data Entry'!AJ1333="Cloxacillin benzathine",0.43,IF('Data Entry'!AJ1333="Oxacillin benzathine",0.69,IF('Data Entry'!AJ1333="","","No aplica")))))))</f>
        <v/>
      </c>
      <c r="H1330" s="65" t="str">
        <f>IF('Data Entry'!AM1333="Benethamine benzylpenicillin",0.65,IF('Data Entry'!AM1333="Benzathine benzylpenicillin",0.74,IF('Data Entry'!AM1333="Cefapirin benzathine",0.41,IF('Data Entry'!AM1333="Cefalexin benzathine",0.36,IF('Data Entry'!AM1333="Cloxacillin benzathine",0.43,IF('Data Entry'!AM1333="Oxacillin benzathine",0.69,IF('Data Entry'!AM1333="","","No aplica")))))))</f>
        <v/>
      </c>
    </row>
    <row r="1331" spans="5:8">
      <c r="E1331" s="65" t="str">
        <f>IF('Data Entry'!AB1334="Benethamine benzylpenicillin",0.65,IF('Data Entry'!AB1334="Benzathine benzylpenicillin",0.74,IF('Data Entry'!AB1334="Cefapirin benzathine",0.41,IF('Data Entry'!AB1334="Cefalexin benzathine",0.36,IF('Data Entry'!AB1334="Cloxacillin benzathine",0.43,IF('Data Entry'!AB1334="Oxacillin benzathine",0.69,IF('Data Entry'!AB1334="","","No aplica")))))))</f>
        <v/>
      </c>
      <c r="F1331" s="65" t="str">
        <f>IF('Data Entry'!AG1334="Benethamine benzylpenicillin",0.65,IF('Data Entry'!AG1334="Benzathine benzylpenicillin",0.74,IF('Data Entry'!AG1334="Cefapirin benzathine",0.41,IF('Data Entry'!AG1334="Cefalexin benzathine",0.36,IF('Data Entry'!AG1334="Cloxacillin benzathine",0.43,IF('Data Entry'!AG1334="Oxacillin benzathine",0.69,IF('Data Entry'!AG1334="","","No aplica")))))))</f>
        <v/>
      </c>
      <c r="G1331" s="65" t="str">
        <f>IF('Data Entry'!AJ1334="Benethamine benzylpenicillin",0.65,IF('Data Entry'!AJ1334="Benzathine benzylpenicillin",0.74,IF('Data Entry'!AJ1334="Cefapirin benzathine",0.41,IF('Data Entry'!AJ1334="Cefalexin benzathine",0.36,IF('Data Entry'!AJ1334="Cloxacillin benzathine",0.43,IF('Data Entry'!AJ1334="Oxacillin benzathine",0.69,IF('Data Entry'!AJ1334="","","No aplica")))))))</f>
        <v/>
      </c>
      <c r="H1331" s="65" t="str">
        <f>IF('Data Entry'!AM1334="Benethamine benzylpenicillin",0.65,IF('Data Entry'!AM1334="Benzathine benzylpenicillin",0.74,IF('Data Entry'!AM1334="Cefapirin benzathine",0.41,IF('Data Entry'!AM1334="Cefalexin benzathine",0.36,IF('Data Entry'!AM1334="Cloxacillin benzathine",0.43,IF('Data Entry'!AM1334="Oxacillin benzathine",0.69,IF('Data Entry'!AM1334="","","No aplica")))))))</f>
        <v/>
      </c>
    </row>
    <row r="1332" spans="5:8">
      <c r="E1332" s="65" t="str">
        <f>IF('Data Entry'!AB1335="Benethamine benzylpenicillin",0.65,IF('Data Entry'!AB1335="Benzathine benzylpenicillin",0.74,IF('Data Entry'!AB1335="Cefapirin benzathine",0.41,IF('Data Entry'!AB1335="Cefalexin benzathine",0.36,IF('Data Entry'!AB1335="Cloxacillin benzathine",0.43,IF('Data Entry'!AB1335="Oxacillin benzathine",0.69,IF('Data Entry'!AB1335="","","No aplica")))))))</f>
        <v/>
      </c>
      <c r="F1332" s="65" t="str">
        <f>IF('Data Entry'!AG1335="Benethamine benzylpenicillin",0.65,IF('Data Entry'!AG1335="Benzathine benzylpenicillin",0.74,IF('Data Entry'!AG1335="Cefapirin benzathine",0.41,IF('Data Entry'!AG1335="Cefalexin benzathine",0.36,IF('Data Entry'!AG1335="Cloxacillin benzathine",0.43,IF('Data Entry'!AG1335="Oxacillin benzathine",0.69,IF('Data Entry'!AG1335="","","No aplica")))))))</f>
        <v/>
      </c>
      <c r="G1332" s="65" t="str">
        <f>IF('Data Entry'!AJ1335="Benethamine benzylpenicillin",0.65,IF('Data Entry'!AJ1335="Benzathine benzylpenicillin",0.74,IF('Data Entry'!AJ1335="Cefapirin benzathine",0.41,IF('Data Entry'!AJ1335="Cefalexin benzathine",0.36,IF('Data Entry'!AJ1335="Cloxacillin benzathine",0.43,IF('Data Entry'!AJ1335="Oxacillin benzathine",0.69,IF('Data Entry'!AJ1335="","","No aplica")))))))</f>
        <v/>
      </c>
      <c r="H1332" s="65" t="str">
        <f>IF('Data Entry'!AM1335="Benethamine benzylpenicillin",0.65,IF('Data Entry'!AM1335="Benzathine benzylpenicillin",0.74,IF('Data Entry'!AM1335="Cefapirin benzathine",0.41,IF('Data Entry'!AM1335="Cefalexin benzathine",0.36,IF('Data Entry'!AM1335="Cloxacillin benzathine",0.43,IF('Data Entry'!AM1335="Oxacillin benzathine",0.69,IF('Data Entry'!AM1335="","","No aplica")))))))</f>
        <v/>
      </c>
    </row>
    <row r="1333" spans="5:8">
      <c r="E1333" s="65" t="str">
        <f>IF('Data Entry'!AB1336="Benethamine benzylpenicillin",0.65,IF('Data Entry'!AB1336="Benzathine benzylpenicillin",0.74,IF('Data Entry'!AB1336="Cefapirin benzathine",0.41,IF('Data Entry'!AB1336="Cefalexin benzathine",0.36,IF('Data Entry'!AB1336="Cloxacillin benzathine",0.43,IF('Data Entry'!AB1336="Oxacillin benzathine",0.69,IF('Data Entry'!AB1336="","","No aplica")))))))</f>
        <v/>
      </c>
      <c r="F1333" s="65" t="str">
        <f>IF('Data Entry'!AG1336="Benethamine benzylpenicillin",0.65,IF('Data Entry'!AG1336="Benzathine benzylpenicillin",0.74,IF('Data Entry'!AG1336="Cefapirin benzathine",0.41,IF('Data Entry'!AG1336="Cefalexin benzathine",0.36,IF('Data Entry'!AG1336="Cloxacillin benzathine",0.43,IF('Data Entry'!AG1336="Oxacillin benzathine",0.69,IF('Data Entry'!AG1336="","","No aplica")))))))</f>
        <v/>
      </c>
      <c r="G1333" s="65" t="str">
        <f>IF('Data Entry'!AJ1336="Benethamine benzylpenicillin",0.65,IF('Data Entry'!AJ1336="Benzathine benzylpenicillin",0.74,IF('Data Entry'!AJ1336="Cefapirin benzathine",0.41,IF('Data Entry'!AJ1336="Cefalexin benzathine",0.36,IF('Data Entry'!AJ1336="Cloxacillin benzathine",0.43,IF('Data Entry'!AJ1336="Oxacillin benzathine",0.69,IF('Data Entry'!AJ1336="","","No aplica")))))))</f>
        <v/>
      </c>
      <c r="H1333" s="65" t="str">
        <f>IF('Data Entry'!AM1336="Benethamine benzylpenicillin",0.65,IF('Data Entry'!AM1336="Benzathine benzylpenicillin",0.74,IF('Data Entry'!AM1336="Cefapirin benzathine",0.41,IF('Data Entry'!AM1336="Cefalexin benzathine",0.36,IF('Data Entry'!AM1336="Cloxacillin benzathine",0.43,IF('Data Entry'!AM1336="Oxacillin benzathine",0.69,IF('Data Entry'!AM1336="","","No aplica")))))))</f>
        <v/>
      </c>
    </row>
    <row r="1334" spans="5:8">
      <c r="E1334" s="65" t="str">
        <f>IF('Data Entry'!AB1337="Benethamine benzylpenicillin",0.65,IF('Data Entry'!AB1337="Benzathine benzylpenicillin",0.74,IF('Data Entry'!AB1337="Cefapirin benzathine",0.41,IF('Data Entry'!AB1337="Cefalexin benzathine",0.36,IF('Data Entry'!AB1337="Cloxacillin benzathine",0.43,IF('Data Entry'!AB1337="Oxacillin benzathine",0.69,IF('Data Entry'!AB1337="","","No aplica")))))))</f>
        <v/>
      </c>
      <c r="F1334" s="65" t="str">
        <f>IF('Data Entry'!AG1337="Benethamine benzylpenicillin",0.65,IF('Data Entry'!AG1337="Benzathine benzylpenicillin",0.74,IF('Data Entry'!AG1337="Cefapirin benzathine",0.41,IF('Data Entry'!AG1337="Cefalexin benzathine",0.36,IF('Data Entry'!AG1337="Cloxacillin benzathine",0.43,IF('Data Entry'!AG1337="Oxacillin benzathine",0.69,IF('Data Entry'!AG1337="","","No aplica")))))))</f>
        <v/>
      </c>
      <c r="G1334" s="65" t="str">
        <f>IF('Data Entry'!AJ1337="Benethamine benzylpenicillin",0.65,IF('Data Entry'!AJ1337="Benzathine benzylpenicillin",0.74,IF('Data Entry'!AJ1337="Cefapirin benzathine",0.41,IF('Data Entry'!AJ1337="Cefalexin benzathine",0.36,IF('Data Entry'!AJ1337="Cloxacillin benzathine",0.43,IF('Data Entry'!AJ1337="Oxacillin benzathine",0.69,IF('Data Entry'!AJ1337="","","No aplica")))))))</f>
        <v/>
      </c>
      <c r="H1334" s="65" t="str">
        <f>IF('Data Entry'!AM1337="Benethamine benzylpenicillin",0.65,IF('Data Entry'!AM1337="Benzathine benzylpenicillin",0.74,IF('Data Entry'!AM1337="Cefapirin benzathine",0.41,IF('Data Entry'!AM1337="Cefalexin benzathine",0.36,IF('Data Entry'!AM1337="Cloxacillin benzathine",0.43,IF('Data Entry'!AM1337="Oxacillin benzathine",0.69,IF('Data Entry'!AM1337="","","No aplica")))))))</f>
        <v/>
      </c>
    </row>
    <row r="1335" spans="5:8">
      <c r="E1335" s="65" t="str">
        <f>IF('Data Entry'!AB1338="Benethamine benzylpenicillin",0.65,IF('Data Entry'!AB1338="Benzathine benzylpenicillin",0.74,IF('Data Entry'!AB1338="Cefapirin benzathine",0.41,IF('Data Entry'!AB1338="Cefalexin benzathine",0.36,IF('Data Entry'!AB1338="Cloxacillin benzathine",0.43,IF('Data Entry'!AB1338="Oxacillin benzathine",0.69,IF('Data Entry'!AB1338="","","No aplica")))))))</f>
        <v/>
      </c>
      <c r="F1335" s="65" t="str">
        <f>IF('Data Entry'!AG1338="Benethamine benzylpenicillin",0.65,IF('Data Entry'!AG1338="Benzathine benzylpenicillin",0.74,IF('Data Entry'!AG1338="Cefapirin benzathine",0.41,IF('Data Entry'!AG1338="Cefalexin benzathine",0.36,IF('Data Entry'!AG1338="Cloxacillin benzathine",0.43,IF('Data Entry'!AG1338="Oxacillin benzathine",0.69,IF('Data Entry'!AG1338="","","No aplica")))))))</f>
        <v/>
      </c>
      <c r="G1335" s="65" t="str">
        <f>IF('Data Entry'!AJ1338="Benethamine benzylpenicillin",0.65,IF('Data Entry'!AJ1338="Benzathine benzylpenicillin",0.74,IF('Data Entry'!AJ1338="Cefapirin benzathine",0.41,IF('Data Entry'!AJ1338="Cefalexin benzathine",0.36,IF('Data Entry'!AJ1338="Cloxacillin benzathine",0.43,IF('Data Entry'!AJ1338="Oxacillin benzathine",0.69,IF('Data Entry'!AJ1338="","","No aplica")))))))</f>
        <v/>
      </c>
      <c r="H1335" s="65" t="str">
        <f>IF('Data Entry'!AM1338="Benethamine benzylpenicillin",0.65,IF('Data Entry'!AM1338="Benzathine benzylpenicillin",0.74,IF('Data Entry'!AM1338="Cefapirin benzathine",0.41,IF('Data Entry'!AM1338="Cefalexin benzathine",0.36,IF('Data Entry'!AM1338="Cloxacillin benzathine",0.43,IF('Data Entry'!AM1338="Oxacillin benzathine",0.69,IF('Data Entry'!AM1338="","","No aplica")))))))</f>
        <v/>
      </c>
    </row>
    <row r="1336" spans="5:8">
      <c r="E1336" s="65" t="str">
        <f>IF('Data Entry'!AB1339="Benethamine benzylpenicillin",0.65,IF('Data Entry'!AB1339="Benzathine benzylpenicillin",0.74,IF('Data Entry'!AB1339="Cefapirin benzathine",0.41,IF('Data Entry'!AB1339="Cefalexin benzathine",0.36,IF('Data Entry'!AB1339="Cloxacillin benzathine",0.43,IF('Data Entry'!AB1339="Oxacillin benzathine",0.69,IF('Data Entry'!AB1339="","","No aplica")))))))</f>
        <v/>
      </c>
      <c r="F1336" s="65" t="str">
        <f>IF('Data Entry'!AG1339="Benethamine benzylpenicillin",0.65,IF('Data Entry'!AG1339="Benzathine benzylpenicillin",0.74,IF('Data Entry'!AG1339="Cefapirin benzathine",0.41,IF('Data Entry'!AG1339="Cefalexin benzathine",0.36,IF('Data Entry'!AG1339="Cloxacillin benzathine",0.43,IF('Data Entry'!AG1339="Oxacillin benzathine",0.69,IF('Data Entry'!AG1339="","","No aplica")))))))</f>
        <v/>
      </c>
      <c r="G1336" s="65" t="str">
        <f>IF('Data Entry'!AJ1339="Benethamine benzylpenicillin",0.65,IF('Data Entry'!AJ1339="Benzathine benzylpenicillin",0.74,IF('Data Entry'!AJ1339="Cefapirin benzathine",0.41,IF('Data Entry'!AJ1339="Cefalexin benzathine",0.36,IF('Data Entry'!AJ1339="Cloxacillin benzathine",0.43,IF('Data Entry'!AJ1339="Oxacillin benzathine",0.69,IF('Data Entry'!AJ1339="","","No aplica")))))))</f>
        <v/>
      </c>
      <c r="H1336" s="65" t="str">
        <f>IF('Data Entry'!AM1339="Benethamine benzylpenicillin",0.65,IF('Data Entry'!AM1339="Benzathine benzylpenicillin",0.74,IF('Data Entry'!AM1339="Cefapirin benzathine",0.41,IF('Data Entry'!AM1339="Cefalexin benzathine",0.36,IF('Data Entry'!AM1339="Cloxacillin benzathine",0.43,IF('Data Entry'!AM1339="Oxacillin benzathine",0.69,IF('Data Entry'!AM1339="","","No aplica")))))))</f>
        <v/>
      </c>
    </row>
    <row r="1337" spans="5:8">
      <c r="E1337" s="65" t="str">
        <f>IF('Data Entry'!AB1340="Benethamine benzylpenicillin",0.65,IF('Data Entry'!AB1340="Benzathine benzylpenicillin",0.74,IF('Data Entry'!AB1340="Cefapirin benzathine",0.41,IF('Data Entry'!AB1340="Cefalexin benzathine",0.36,IF('Data Entry'!AB1340="Cloxacillin benzathine",0.43,IF('Data Entry'!AB1340="Oxacillin benzathine",0.69,IF('Data Entry'!AB1340="","","No aplica")))))))</f>
        <v/>
      </c>
      <c r="F1337" s="65" t="str">
        <f>IF('Data Entry'!AG1340="Benethamine benzylpenicillin",0.65,IF('Data Entry'!AG1340="Benzathine benzylpenicillin",0.74,IF('Data Entry'!AG1340="Cefapirin benzathine",0.41,IF('Data Entry'!AG1340="Cefalexin benzathine",0.36,IF('Data Entry'!AG1340="Cloxacillin benzathine",0.43,IF('Data Entry'!AG1340="Oxacillin benzathine",0.69,IF('Data Entry'!AG1340="","","No aplica")))))))</f>
        <v/>
      </c>
      <c r="G1337" s="65" t="str">
        <f>IF('Data Entry'!AJ1340="Benethamine benzylpenicillin",0.65,IF('Data Entry'!AJ1340="Benzathine benzylpenicillin",0.74,IF('Data Entry'!AJ1340="Cefapirin benzathine",0.41,IF('Data Entry'!AJ1340="Cefalexin benzathine",0.36,IF('Data Entry'!AJ1340="Cloxacillin benzathine",0.43,IF('Data Entry'!AJ1340="Oxacillin benzathine",0.69,IF('Data Entry'!AJ1340="","","No aplica")))))))</f>
        <v/>
      </c>
      <c r="H1337" s="65" t="str">
        <f>IF('Data Entry'!AM1340="Benethamine benzylpenicillin",0.65,IF('Data Entry'!AM1340="Benzathine benzylpenicillin",0.74,IF('Data Entry'!AM1340="Cefapirin benzathine",0.41,IF('Data Entry'!AM1340="Cefalexin benzathine",0.36,IF('Data Entry'!AM1340="Cloxacillin benzathine",0.43,IF('Data Entry'!AM1340="Oxacillin benzathine",0.69,IF('Data Entry'!AM1340="","","No aplica")))))))</f>
        <v/>
      </c>
    </row>
    <row r="1338" spans="5:8">
      <c r="E1338" s="65" t="str">
        <f>IF('Data Entry'!AB1341="Benethamine benzylpenicillin",0.65,IF('Data Entry'!AB1341="Benzathine benzylpenicillin",0.74,IF('Data Entry'!AB1341="Cefapirin benzathine",0.41,IF('Data Entry'!AB1341="Cefalexin benzathine",0.36,IF('Data Entry'!AB1341="Cloxacillin benzathine",0.43,IF('Data Entry'!AB1341="Oxacillin benzathine",0.69,IF('Data Entry'!AB1341="","","No aplica")))))))</f>
        <v/>
      </c>
      <c r="F1338" s="65" t="str">
        <f>IF('Data Entry'!AG1341="Benethamine benzylpenicillin",0.65,IF('Data Entry'!AG1341="Benzathine benzylpenicillin",0.74,IF('Data Entry'!AG1341="Cefapirin benzathine",0.41,IF('Data Entry'!AG1341="Cefalexin benzathine",0.36,IF('Data Entry'!AG1341="Cloxacillin benzathine",0.43,IF('Data Entry'!AG1341="Oxacillin benzathine",0.69,IF('Data Entry'!AG1341="","","No aplica")))))))</f>
        <v/>
      </c>
      <c r="G1338" s="65" t="str">
        <f>IF('Data Entry'!AJ1341="Benethamine benzylpenicillin",0.65,IF('Data Entry'!AJ1341="Benzathine benzylpenicillin",0.74,IF('Data Entry'!AJ1341="Cefapirin benzathine",0.41,IF('Data Entry'!AJ1341="Cefalexin benzathine",0.36,IF('Data Entry'!AJ1341="Cloxacillin benzathine",0.43,IF('Data Entry'!AJ1341="Oxacillin benzathine",0.69,IF('Data Entry'!AJ1341="","","No aplica")))))))</f>
        <v/>
      </c>
      <c r="H1338" s="65" t="str">
        <f>IF('Data Entry'!AM1341="Benethamine benzylpenicillin",0.65,IF('Data Entry'!AM1341="Benzathine benzylpenicillin",0.74,IF('Data Entry'!AM1341="Cefapirin benzathine",0.41,IF('Data Entry'!AM1341="Cefalexin benzathine",0.36,IF('Data Entry'!AM1341="Cloxacillin benzathine",0.43,IF('Data Entry'!AM1341="Oxacillin benzathine",0.69,IF('Data Entry'!AM1341="","","No aplica")))))))</f>
        <v/>
      </c>
    </row>
    <row r="1339" spans="5:8">
      <c r="E1339" s="65" t="str">
        <f>IF('Data Entry'!AB1342="Benethamine benzylpenicillin",0.65,IF('Data Entry'!AB1342="Benzathine benzylpenicillin",0.74,IF('Data Entry'!AB1342="Cefapirin benzathine",0.41,IF('Data Entry'!AB1342="Cefalexin benzathine",0.36,IF('Data Entry'!AB1342="Cloxacillin benzathine",0.43,IF('Data Entry'!AB1342="Oxacillin benzathine",0.69,IF('Data Entry'!AB1342="","","No aplica")))))))</f>
        <v/>
      </c>
      <c r="F1339" s="65" t="str">
        <f>IF('Data Entry'!AG1342="Benethamine benzylpenicillin",0.65,IF('Data Entry'!AG1342="Benzathine benzylpenicillin",0.74,IF('Data Entry'!AG1342="Cefapirin benzathine",0.41,IF('Data Entry'!AG1342="Cefalexin benzathine",0.36,IF('Data Entry'!AG1342="Cloxacillin benzathine",0.43,IF('Data Entry'!AG1342="Oxacillin benzathine",0.69,IF('Data Entry'!AG1342="","","No aplica")))))))</f>
        <v/>
      </c>
      <c r="G1339" s="65" t="str">
        <f>IF('Data Entry'!AJ1342="Benethamine benzylpenicillin",0.65,IF('Data Entry'!AJ1342="Benzathine benzylpenicillin",0.74,IF('Data Entry'!AJ1342="Cefapirin benzathine",0.41,IF('Data Entry'!AJ1342="Cefalexin benzathine",0.36,IF('Data Entry'!AJ1342="Cloxacillin benzathine",0.43,IF('Data Entry'!AJ1342="Oxacillin benzathine",0.69,IF('Data Entry'!AJ1342="","","No aplica")))))))</f>
        <v/>
      </c>
      <c r="H1339" s="65" t="str">
        <f>IF('Data Entry'!AM1342="Benethamine benzylpenicillin",0.65,IF('Data Entry'!AM1342="Benzathine benzylpenicillin",0.74,IF('Data Entry'!AM1342="Cefapirin benzathine",0.41,IF('Data Entry'!AM1342="Cefalexin benzathine",0.36,IF('Data Entry'!AM1342="Cloxacillin benzathine",0.43,IF('Data Entry'!AM1342="Oxacillin benzathine",0.69,IF('Data Entry'!AM1342="","","No aplica")))))))</f>
        <v/>
      </c>
    </row>
    <row r="1340" spans="5:8">
      <c r="E1340" s="65" t="str">
        <f>IF('Data Entry'!AB1343="Benethamine benzylpenicillin",0.65,IF('Data Entry'!AB1343="Benzathine benzylpenicillin",0.74,IF('Data Entry'!AB1343="Cefapirin benzathine",0.41,IF('Data Entry'!AB1343="Cefalexin benzathine",0.36,IF('Data Entry'!AB1343="Cloxacillin benzathine",0.43,IF('Data Entry'!AB1343="Oxacillin benzathine",0.69,IF('Data Entry'!AB1343="","","No aplica")))))))</f>
        <v/>
      </c>
      <c r="F1340" s="65" t="str">
        <f>IF('Data Entry'!AG1343="Benethamine benzylpenicillin",0.65,IF('Data Entry'!AG1343="Benzathine benzylpenicillin",0.74,IF('Data Entry'!AG1343="Cefapirin benzathine",0.41,IF('Data Entry'!AG1343="Cefalexin benzathine",0.36,IF('Data Entry'!AG1343="Cloxacillin benzathine",0.43,IF('Data Entry'!AG1343="Oxacillin benzathine",0.69,IF('Data Entry'!AG1343="","","No aplica")))))))</f>
        <v/>
      </c>
      <c r="G1340" s="65" t="str">
        <f>IF('Data Entry'!AJ1343="Benethamine benzylpenicillin",0.65,IF('Data Entry'!AJ1343="Benzathine benzylpenicillin",0.74,IF('Data Entry'!AJ1343="Cefapirin benzathine",0.41,IF('Data Entry'!AJ1343="Cefalexin benzathine",0.36,IF('Data Entry'!AJ1343="Cloxacillin benzathine",0.43,IF('Data Entry'!AJ1343="Oxacillin benzathine",0.69,IF('Data Entry'!AJ1343="","","No aplica")))))))</f>
        <v/>
      </c>
      <c r="H1340" s="65" t="str">
        <f>IF('Data Entry'!AM1343="Benethamine benzylpenicillin",0.65,IF('Data Entry'!AM1343="Benzathine benzylpenicillin",0.74,IF('Data Entry'!AM1343="Cefapirin benzathine",0.41,IF('Data Entry'!AM1343="Cefalexin benzathine",0.36,IF('Data Entry'!AM1343="Cloxacillin benzathine",0.43,IF('Data Entry'!AM1343="Oxacillin benzathine",0.69,IF('Data Entry'!AM1343="","","No aplica")))))))</f>
        <v/>
      </c>
    </row>
    <row r="1341" spans="5:8">
      <c r="E1341" s="65" t="str">
        <f>IF('Data Entry'!AB1344="Benethamine benzylpenicillin",0.65,IF('Data Entry'!AB1344="Benzathine benzylpenicillin",0.74,IF('Data Entry'!AB1344="Cefapirin benzathine",0.41,IF('Data Entry'!AB1344="Cefalexin benzathine",0.36,IF('Data Entry'!AB1344="Cloxacillin benzathine",0.43,IF('Data Entry'!AB1344="Oxacillin benzathine",0.69,IF('Data Entry'!AB1344="","","No aplica")))))))</f>
        <v/>
      </c>
      <c r="F1341" s="65" t="str">
        <f>IF('Data Entry'!AG1344="Benethamine benzylpenicillin",0.65,IF('Data Entry'!AG1344="Benzathine benzylpenicillin",0.74,IF('Data Entry'!AG1344="Cefapirin benzathine",0.41,IF('Data Entry'!AG1344="Cefalexin benzathine",0.36,IF('Data Entry'!AG1344="Cloxacillin benzathine",0.43,IF('Data Entry'!AG1344="Oxacillin benzathine",0.69,IF('Data Entry'!AG1344="","","No aplica")))))))</f>
        <v/>
      </c>
      <c r="G1341" s="65" t="str">
        <f>IF('Data Entry'!AJ1344="Benethamine benzylpenicillin",0.65,IF('Data Entry'!AJ1344="Benzathine benzylpenicillin",0.74,IF('Data Entry'!AJ1344="Cefapirin benzathine",0.41,IF('Data Entry'!AJ1344="Cefalexin benzathine",0.36,IF('Data Entry'!AJ1344="Cloxacillin benzathine",0.43,IF('Data Entry'!AJ1344="Oxacillin benzathine",0.69,IF('Data Entry'!AJ1344="","","No aplica")))))))</f>
        <v/>
      </c>
      <c r="H1341" s="65" t="str">
        <f>IF('Data Entry'!AM1344="Benethamine benzylpenicillin",0.65,IF('Data Entry'!AM1344="Benzathine benzylpenicillin",0.74,IF('Data Entry'!AM1344="Cefapirin benzathine",0.41,IF('Data Entry'!AM1344="Cefalexin benzathine",0.36,IF('Data Entry'!AM1344="Cloxacillin benzathine",0.43,IF('Data Entry'!AM1344="Oxacillin benzathine",0.69,IF('Data Entry'!AM1344="","","No aplica")))))))</f>
        <v/>
      </c>
    </row>
    <row r="1342" spans="5:8">
      <c r="E1342" s="65" t="str">
        <f>IF('Data Entry'!AB1345="Benethamine benzylpenicillin",0.65,IF('Data Entry'!AB1345="Benzathine benzylpenicillin",0.74,IF('Data Entry'!AB1345="Cefapirin benzathine",0.41,IF('Data Entry'!AB1345="Cefalexin benzathine",0.36,IF('Data Entry'!AB1345="Cloxacillin benzathine",0.43,IF('Data Entry'!AB1345="Oxacillin benzathine",0.69,IF('Data Entry'!AB1345="","","No aplica")))))))</f>
        <v/>
      </c>
      <c r="F1342" s="65" t="str">
        <f>IF('Data Entry'!AG1345="Benethamine benzylpenicillin",0.65,IF('Data Entry'!AG1345="Benzathine benzylpenicillin",0.74,IF('Data Entry'!AG1345="Cefapirin benzathine",0.41,IF('Data Entry'!AG1345="Cefalexin benzathine",0.36,IF('Data Entry'!AG1345="Cloxacillin benzathine",0.43,IF('Data Entry'!AG1345="Oxacillin benzathine",0.69,IF('Data Entry'!AG1345="","","No aplica")))))))</f>
        <v/>
      </c>
      <c r="G1342" s="65" t="str">
        <f>IF('Data Entry'!AJ1345="Benethamine benzylpenicillin",0.65,IF('Data Entry'!AJ1345="Benzathine benzylpenicillin",0.74,IF('Data Entry'!AJ1345="Cefapirin benzathine",0.41,IF('Data Entry'!AJ1345="Cefalexin benzathine",0.36,IF('Data Entry'!AJ1345="Cloxacillin benzathine",0.43,IF('Data Entry'!AJ1345="Oxacillin benzathine",0.69,IF('Data Entry'!AJ1345="","","No aplica")))))))</f>
        <v/>
      </c>
      <c r="H1342" s="65" t="str">
        <f>IF('Data Entry'!AM1345="Benethamine benzylpenicillin",0.65,IF('Data Entry'!AM1345="Benzathine benzylpenicillin",0.74,IF('Data Entry'!AM1345="Cefapirin benzathine",0.41,IF('Data Entry'!AM1345="Cefalexin benzathine",0.36,IF('Data Entry'!AM1345="Cloxacillin benzathine",0.43,IF('Data Entry'!AM1345="Oxacillin benzathine",0.69,IF('Data Entry'!AM1345="","","No aplica")))))))</f>
        <v/>
      </c>
    </row>
    <row r="1343" spans="5:8">
      <c r="E1343" s="65" t="str">
        <f>IF('Data Entry'!AB1346="Benethamine benzylpenicillin",0.65,IF('Data Entry'!AB1346="Benzathine benzylpenicillin",0.74,IF('Data Entry'!AB1346="Cefapirin benzathine",0.41,IF('Data Entry'!AB1346="Cefalexin benzathine",0.36,IF('Data Entry'!AB1346="Cloxacillin benzathine",0.43,IF('Data Entry'!AB1346="Oxacillin benzathine",0.69,IF('Data Entry'!AB1346="","","No aplica")))))))</f>
        <v/>
      </c>
      <c r="F1343" s="65" t="str">
        <f>IF('Data Entry'!AG1346="Benethamine benzylpenicillin",0.65,IF('Data Entry'!AG1346="Benzathine benzylpenicillin",0.74,IF('Data Entry'!AG1346="Cefapirin benzathine",0.41,IF('Data Entry'!AG1346="Cefalexin benzathine",0.36,IF('Data Entry'!AG1346="Cloxacillin benzathine",0.43,IF('Data Entry'!AG1346="Oxacillin benzathine",0.69,IF('Data Entry'!AG1346="","","No aplica")))))))</f>
        <v/>
      </c>
      <c r="G1343" s="65" t="str">
        <f>IF('Data Entry'!AJ1346="Benethamine benzylpenicillin",0.65,IF('Data Entry'!AJ1346="Benzathine benzylpenicillin",0.74,IF('Data Entry'!AJ1346="Cefapirin benzathine",0.41,IF('Data Entry'!AJ1346="Cefalexin benzathine",0.36,IF('Data Entry'!AJ1346="Cloxacillin benzathine",0.43,IF('Data Entry'!AJ1346="Oxacillin benzathine",0.69,IF('Data Entry'!AJ1346="","","No aplica")))))))</f>
        <v/>
      </c>
      <c r="H1343" s="65" t="str">
        <f>IF('Data Entry'!AM1346="Benethamine benzylpenicillin",0.65,IF('Data Entry'!AM1346="Benzathine benzylpenicillin",0.74,IF('Data Entry'!AM1346="Cefapirin benzathine",0.41,IF('Data Entry'!AM1346="Cefalexin benzathine",0.36,IF('Data Entry'!AM1346="Cloxacillin benzathine",0.43,IF('Data Entry'!AM1346="Oxacillin benzathine",0.69,IF('Data Entry'!AM1346="","","No aplica")))))))</f>
        <v/>
      </c>
    </row>
    <row r="1344" spans="5:8">
      <c r="E1344" s="65" t="str">
        <f>IF('Data Entry'!AB1347="Benethamine benzylpenicillin",0.65,IF('Data Entry'!AB1347="Benzathine benzylpenicillin",0.74,IF('Data Entry'!AB1347="Cefapirin benzathine",0.41,IF('Data Entry'!AB1347="Cefalexin benzathine",0.36,IF('Data Entry'!AB1347="Cloxacillin benzathine",0.43,IF('Data Entry'!AB1347="Oxacillin benzathine",0.69,IF('Data Entry'!AB1347="","","No aplica")))))))</f>
        <v/>
      </c>
      <c r="F1344" s="65" t="str">
        <f>IF('Data Entry'!AG1347="Benethamine benzylpenicillin",0.65,IF('Data Entry'!AG1347="Benzathine benzylpenicillin",0.74,IF('Data Entry'!AG1347="Cefapirin benzathine",0.41,IF('Data Entry'!AG1347="Cefalexin benzathine",0.36,IF('Data Entry'!AG1347="Cloxacillin benzathine",0.43,IF('Data Entry'!AG1347="Oxacillin benzathine",0.69,IF('Data Entry'!AG1347="","","No aplica")))))))</f>
        <v/>
      </c>
      <c r="G1344" s="65" t="str">
        <f>IF('Data Entry'!AJ1347="Benethamine benzylpenicillin",0.65,IF('Data Entry'!AJ1347="Benzathine benzylpenicillin",0.74,IF('Data Entry'!AJ1347="Cefapirin benzathine",0.41,IF('Data Entry'!AJ1347="Cefalexin benzathine",0.36,IF('Data Entry'!AJ1347="Cloxacillin benzathine",0.43,IF('Data Entry'!AJ1347="Oxacillin benzathine",0.69,IF('Data Entry'!AJ1347="","","No aplica")))))))</f>
        <v/>
      </c>
      <c r="H1344" s="65" t="str">
        <f>IF('Data Entry'!AM1347="Benethamine benzylpenicillin",0.65,IF('Data Entry'!AM1347="Benzathine benzylpenicillin",0.74,IF('Data Entry'!AM1347="Cefapirin benzathine",0.41,IF('Data Entry'!AM1347="Cefalexin benzathine",0.36,IF('Data Entry'!AM1347="Cloxacillin benzathine",0.43,IF('Data Entry'!AM1347="Oxacillin benzathine",0.69,IF('Data Entry'!AM1347="","","No aplica")))))))</f>
        <v/>
      </c>
    </row>
    <row r="1345" spans="5:8">
      <c r="E1345" s="65" t="str">
        <f>IF('Data Entry'!AB1348="Benethamine benzylpenicillin",0.65,IF('Data Entry'!AB1348="Benzathine benzylpenicillin",0.74,IF('Data Entry'!AB1348="Cefapirin benzathine",0.41,IF('Data Entry'!AB1348="Cefalexin benzathine",0.36,IF('Data Entry'!AB1348="Cloxacillin benzathine",0.43,IF('Data Entry'!AB1348="Oxacillin benzathine",0.69,IF('Data Entry'!AB1348="","","No aplica")))))))</f>
        <v/>
      </c>
      <c r="F1345" s="65" t="str">
        <f>IF('Data Entry'!AG1348="Benethamine benzylpenicillin",0.65,IF('Data Entry'!AG1348="Benzathine benzylpenicillin",0.74,IF('Data Entry'!AG1348="Cefapirin benzathine",0.41,IF('Data Entry'!AG1348="Cefalexin benzathine",0.36,IF('Data Entry'!AG1348="Cloxacillin benzathine",0.43,IF('Data Entry'!AG1348="Oxacillin benzathine",0.69,IF('Data Entry'!AG1348="","","No aplica")))))))</f>
        <v/>
      </c>
      <c r="G1345" s="65" t="str">
        <f>IF('Data Entry'!AJ1348="Benethamine benzylpenicillin",0.65,IF('Data Entry'!AJ1348="Benzathine benzylpenicillin",0.74,IF('Data Entry'!AJ1348="Cefapirin benzathine",0.41,IF('Data Entry'!AJ1348="Cefalexin benzathine",0.36,IF('Data Entry'!AJ1348="Cloxacillin benzathine",0.43,IF('Data Entry'!AJ1348="Oxacillin benzathine",0.69,IF('Data Entry'!AJ1348="","","No aplica")))))))</f>
        <v/>
      </c>
      <c r="H1345" s="65" t="str">
        <f>IF('Data Entry'!AM1348="Benethamine benzylpenicillin",0.65,IF('Data Entry'!AM1348="Benzathine benzylpenicillin",0.74,IF('Data Entry'!AM1348="Cefapirin benzathine",0.41,IF('Data Entry'!AM1348="Cefalexin benzathine",0.36,IF('Data Entry'!AM1348="Cloxacillin benzathine",0.43,IF('Data Entry'!AM1348="Oxacillin benzathine",0.69,IF('Data Entry'!AM1348="","","No aplica")))))))</f>
        <v/>
      </c>
    </row>
    <row r="1346" spans="5:8">
      <c r="E1346" s="65" t="str">
        <f>IF('Data Entry'!AB1349="Benethamine benzylpenicillin",0.65,IF('Data Entry'!AB1349="Benzathine benzylpenicillin",0.74,IF('Data Entry'!AB1349="Cefapirin benzathine",0.41,IF('Data Entry'!AB1349="Cefalexin benzathine",0.36,IF('Data Entry'!AB1349="Cloxacillin benzathine",0.43,IF('Data Entry'!AB1349="Oxacillin benzathine",0.69,IF('Data Entry'!AB1349="","","No aplica")))))))</f>
        <v/>
      </c>
      <c r="F1346" s="65" t="str">
        <f>IF('Data Entry'!AG1349="Benethamine benzylpenicillin",0.65,IF('Data Entry'!AG1349="Benzathine benzylpenicillin",0.74,IF('Data Entry'!AG1349="Cefapirin benzathine",0.41,IF('Data Entry'!AG1349="Cefalexin benzathine",0.36,IF('Data Entry'!AG1349="Cloxacillin benzathine",0.43,IF('Data Entry'!AG1349="Oxacillin benzathine",0.69,IF('Data Entry'!AG1349="","","No aplica")))))))</f>
        <v/>
      </c>
      <c r="G1346" s="65" t="str">
        <f>IF('Data Entry'!AJ1349="Benethamine benzylpenicillin",0.65,IF('Data Entry'!AJ1349="Benzathine benzylpenicillin",0.74,IF('Data Entry'!AJ1349="Cefapirin benzathine",0.41,IF('Data Entry'!AJ1349="Cefalexin benzathine",0.36,IF('Data Entry'!AJ1349="Cloxacillin benzathine",0.43,IF('Data Entry'!AJ1349="Oxacillin benzathine",0.69,IF('Data Entry'!AJ1349="","","No aplica")))))))</f>
        <v/>
      </c>
      <c r="H1346" s="65" t="str">
        <f>IF('Data Entry'!AM1349="Benethamine benzylpenicillin",0.65,IF('Data Entry'!AM1349="Benzathine benzylpenicillin",0.74,IF('Data Entry'!AM1349="Cefapirin benzathine",0.41,IF('Data Entry'!AM1349="Cefalexin benzathine",0.36,IF('Data Entry'!AM1349="Cloxacillin benzathine",0.43,IF('Data Entry'!AM1349="Oxacillin benzathine",0.69,IF('Data Entry'!AM1349="","","No aplica")))))))</f>
        <v/>
      </c>
    </row>
    <row r="1347" spans="5:8">
      <c r="E1347" s="65" t="str">
        <f>IF('Data Entry'!AB1350="Benethamine benzylpenicillin",0.65,IF('Data Entry'!AB1350="Benzathine benzylpenicillin",0.74,IF('Data Entry'!AB1350="Cefapirin benzathine",0.41,IF('Data Entry'!AB1350="Cefalexin benzathine",0.36,IF('Data Entry'!AB1350="Cloxacillin benzathine",0.43,IF('Data Entry'!AB1350="Oxacillin benzathine",0.69,IF('Data Entry'!AB1350="","","No aplica")))))))</f>
        <v/>
      </c>
      <c r="F1347" s="65" t="str">
        <f>IF('Data Entry'!AG1350="Benethamine benzylpenicillin",0.65,IF('Data Entry'!AG1350="Benzathine benzylpenicillin",0.74,IF('Data Entry'!AG1350="Cefapirin benzathine",0.41,IF('Data Entry'!AG1350="Cefalexin benzathine",0.36,IF('Data Entry'!AG1350="Cloxacillin benzathine",0.43,IF('Data Entry'!AG1350="Oxacillin benzathine",0.69,IF('Data Entry'!AG1350="","","No aplica")))))))</f>
        <v/>
      </c>
      <c r="G1347" s="65" t="str">
        <f>IF('Data Entry'!AJ1350="Benethamine benzylpenicillin",0.65,IF('Data Entry'!AJ1350="Benzathine benzylpenicillin",0.74,IF('Data Entry'!AJ1350="Cefapirin benzathine",0.41,IF('Data Entry'!AJ1350="Cefalexin benzathine",0.36,IF('Data Entry'!AJ1350="Cloxacillin benzathine",0.43,IF('Data Entry'!AJ1350="Oxacillin benzathine",0.69,IF('Data Entry'!AJ1350="","","No aplica")))))))</f>
        <v/>
      </c>
      <c r="H1347" s="65" t="str">
        <f>IF('Data Entry'!AM1350="Benethamine benzylpenicillin",0.65,IF('Data Entry'!AM1350="Benzathine benzylpenicillin",0.74,IF('Data Entry'!AM1350="Cefapirin benzathine",0.41,IF('Data Entry'!AM1350="Cefalexin benzathine",0.36,IF('Data Entry'!AM1350="Cloxacillin benzathine",0.43,IF('Data Entry'!AM1350="Oxacillin benzathine",0.69,IF('Data Entry'!AM1350="","","No aplica")))))))</f>
        <v/>
      </c>
    </row>
    <row r="1348" spans="5:8">
      <c r="E1348" s="65" t="str">
        <f>IF('Data Entry'!AB1351="Benethamine benzylpenicillin",0.65,IF('Data Entry'!AB1351="Benzathine benzylpenicillin",0.74,IF('Data Entry'!AB1351="Cefapirin benzathine",0.41,IF('Data Entry'!AB1351="Cefalexin benzathine",0.36,IF('Data Entry'!AB1351="Cloxacillin benzathine",0.43,IF('Data Entry'!AB1351="Oxacillin benzathine",0.69,IF('Data Entry'!AB1351="","","No aplica")))))))</f>
        <v/>
      </c>
      <c r="F1348" s="65" t="str">
        <f>IF('Data Entry'!AG1351="Benethamine benzylpenicillin",0.65,IF('Data Entry'!AG1351="Benzathine benzylpenicillin",0.74,IF('Data Entry'!AG1351="Cefapirin benzathine",0.41,IF('Data Entry'!AG1351="Cefalexin benzathine",0.36,IF('Data Entry'!AG1351="Cloxacillin benzathine",0.43,IF('Data Entry'!AG1351="Oxacillin benzathine",0.69,IF('Data Entry'!AG1351="","","No aplica")))))))</f>
        <v/>
      </c>
      <c r="G1348" s="65" t="str">
        <f>IF('Data Entry'!AJ1351="Benethamine benzylpenicillin",0.65,IF('Data Entry'!AJ1351="Benzathine benzylpenicillin",0.74,IF('Data Entry'!AJ1351="Cefapirin benzathine",0.41,IF('Data Entry'!AJ1351="Cefalexin benzathine",0.36,IF('Data Entry'!AJ1351="Cloxacillin benzathine",0.43,IF('Data Entry'!AJ1351="Oxacillin benzathine",0.69,IF('Data Entry'!AJ1351="","","No aplica")))))))</f>
        <v/>
      </c>
      <c r="H1348" s="65" t="str">
        <f>IF('Data Entry'!AM1351="Benethamine benzylpenicillin",0.65,IF('Data Entry'!AM1351="Benzathine benzylpenicillin",0.74,IF('Data Entry'!AM1351="Cefapirin benzathine",0.41,IF('Data Entry'!AM1351="Cefalexin benzathine",0.36,IF('Data Entry'!AM1351="Cloxacillin benzathine",0.43,IF('Data Entry'!AM1351="Oxacillin benzathine",0.69,IF('Data Entry'!AM1351="","","No aplica")))))))</f>
        <v/>
      </c>
    </row>
    <row r="1349" spans="5:8">
      <c r="E1349" s="65" t="str">
        <f>IF('Data Entry'!AB1352="Benethamine benzylpenicillin",0.65,IF('Data Entry'!AB1352="Benzathine benzylpenicillin",0.74,IF('Data Entry'!AB1352="Cefapirin benzathine",0.41,IF('Data Entry'!AB1352="Cefalexin benzathine",0.36,IF('Data Entry'!AB1352="Cloxacillin benzathine",0.43,IF('Data Entry'!AB1352="Oxacillin benzathine",0.69,IF('Data Entry'!AB1352="","","No aplica")))))))</f>
        <v/>
      </c>
      <c r="F1349" s="65" t="str">
        <f>IF('Data Entry'!AG1352="Benethamine benzylpenicillin",0.65,IF('Data Entry'!AG1352="Benzathine benzylpenicillin",0.74,IF('Data Entry'!AG1352="Cefapirin benzathine",0.41,IF('Data Entry'!AG1352="Cefalexin benzathine",0.36,IF('Data Entry'!AG1352="Cloxacillin benzathine",0.43,IF('Data Entry'!AG1352="Oxacillin benzathine",0.69,IF('Data Entry'!AG1352="","","No aplica")))))))</f>
        <v/>
      </c>
      <c r="G1349" s="65" t="str">
        <f>IF('Data Entry'!AJ1352="Benethamine benzylpenicillin",0.65,IF('Data Entry'!AJ1352="Benzathine benzylpenicillin",0.74,IF('Data Entry'!AJ1352="Cefapirin benzathine",0.41,IF('Data Entry'!AJ1352="Cefalexin benzathine",0.36,IF('Data Entry'!AJ1352="Cloxacillin benzathine",0.43,IF('Data Entry'!AJ1352="Oxacillin benzathine",0.69,IF('Data Entry'!AJ1352="","","No aplica")))))))</f>
        <v/>
      </c>
      <c r="H1349" s="65" t="str">
        <f>IF('Data Entry'!AM1352="Benethamine benzylpenicillin",0.65,IF('Data Entry'!AM1352="Benzathine benzylpenicillin",0.74,IF('Data Entry'!AM1352="Cefapirin benzathine",0.41,IF('Data Entry'!AM1352="Cefalexin benzathine",0.36,IF('Data Entry'!AM1352="Cloxacillin benzathine",0.43,IF('Data Entry'!AM1352="Oxacillin benzathine",0.69,IF('Data Entry'!AM1352="","","No aplica")))))))</f>
        <v/>
      </c>
    </row>
    <row r="1350" spans="5:8">
      <c r="E1350" s="65" t="str">
        <f>IF('Data Entry'!AB1353="Benethamine benzylpenicillin",0.65,IF('Data Entry'!AB1353="Benzathine benzylpenicillin",0.74,IF('Data Entry'!AB1353="Cefapirin benzathine",0.41,IF('Data Entry'!AB1353="Cefalexin benzathine",0.36,IF('Data Entry'!AB1353="Cloxacillin benzathine",0.43,IF('Data Entry'!AB1353="Oxacillin benzathine",0.69,IF('Data Entry'!AB1353="","","No aplica")))))))</f>
        <v/>
      </c>
      <c r="F1350" s="65" t="str">
        <f>IF('Data Entry'!AG1353="Benethamine benzylpenicillin",0.65,IF('Data Entry'!AG1353="Benzathine benzylpenicillin",0.74,IF('Data Entry'!AG1353="Cefapirin benzathine",0.41,IF('Data Entry'!AG1353="Cefalexin benzathine",0.36,IF('Data Entry'!AG1353="Cloxacillin benzathine",0.43,IF('Data Entry'!AG1353="Oxacillin benzathine",0.69,IF('Data Entry'!AG1353="","","No aplica")))))))</f>
        <v/>
      </c>
      <c r="G1350" s="65" t="str">
        <f>IF('Data Entry'!AJ1353="Benethamine benzylpenicillin",0.65,IF('Data Entry'!AJ1353="Benzathine benzylpenicillin",0.74,IF('Data Entry'!AJ1353="Cefapirin benzathine",0.41,IF('Data Entry'!AJ1353="Cefalexin benzathine",0.36,IF('Data Entry'!AJ1353="Cloxacillin benzathine",0.43,IF('Data Entry'!AJ1353="Oxacillin benzathine",0.69,IF('Data Entry'!AJ1353="","","No aplica")))))))</f>
        <v/>
      </c>
      <c r="H1350" s="65" t="str">
        <f>IF('Data Entry'!AM1353="Benethamine benzylpenicillin",0.65,IF('Data Entry'!AM1353="Benzathine benzylpenicillin",0.74,IF('Data Entry'!AM1353="Cefapirin benzathine",0.41,IF('Data Entry'!AM1353="Cefalexin benzathine",0.36,IF('Data Entry'!AM1353="Cloxacillin benzathine",0.43,IF('Data Entry'!AM1353="Oxacillin benzathine",0.69,IF('Data Entry'!AM1353="","","No aplica")))))))</f>
        <v/>
      </c>
    </row>
    <row r="1351" spans="5:8">
      <c r="E1351" s="65" t="str">
        <f>IF('Data Entry'!AB1354="Benethamine benzylpenicillin",0.65,IF('Data Entry'!AB1354="Benzathine benzylpenicillin",0.74,IF('Data Entry'!AB1354="Cefapirin benzathine",0.41,IF('Data Entry'!AB1354="Cefalexin benzathine",0.36,IF('Data Entry'!AB1354="Cloxacillin benzathine",0.43,IF('Data Entry'!AB1354="Oxacillin benzathine",0.69,IF('Data Entry'!AB1354="","","No aplica")))))))</f>
        <v/>
      </c>
      <c r="F1351" s="65" t="str">
        <f>IF('Data Entry'!AG1354="Benethamine benzylpenicillin",0.65,IF('Data Entry'!AG1354="Benzathine benzylpenicillin",0.74,IF('Data Entry'!AG1354="Cefapirin benzathine",0.41,IF('Data Entry'!AG1354="Cefalexin benzathine",0.36,IF('Data Entry'!AG1354="Cloxacillin benzathine",0.43,IF('Data Entry'!AG1354="Oxacillin benzathine",0.69,IF('Data Entry'!AG1354="","","No aplica")))))))</f>
        <v/>
      </c>
      <c r="G1351" s="65" t="str">
        <f>IF('Data Entry'!AJ1354="Benethamine benzylpenicillin",0.65,IF('Data Entry'!AJ1354="Benzathine benzylpenicillin",0.74,IF('Data Entry'!AJ1354="Cefapirin benzathine",0.41,IF('Data Entry'!AJ1354="Cefalexin benzathine",0.36,IF('Data Entry'!AJ1354="Cloxacillin benzathine",0.43,IF('Data Entry'!AJ1354="Oxacillin benzathine",0.69,IF('Data Entry'!AJ1354="","","No aplica")))))))</f>
        <v/>
      </c>
      <c r="H1351" s="65" t="str">
        <f>IF('Data Entry'!AM1354="Benethamine benzylpenicillin",0.65,IF('Data Entry'!AM1354="Benzathine benzylpenicillin",0.74,IF('Data Entry'!AM1354="Cefapirin benzathine",0.41,IF('Data Entry'!AM1354="Cefalexin benzathine",0.36,IF('Data Entry'!AM1354="Cloxacillin benzathine",0.43,IF('Data Entry'!AM1354="Oxacillin benzathine",0.69,IF('Data Entry'!AM1354="","","No aplica")))))))</f>
        <v/>
      </c>
    </row>
    <row r="1352" spans="5:8">
      <c r="E1352" s="65" t="str">
        <f>IF('Data Entry'!AB1355="Benethamine benzylpenicillin",0.65,IF('Data Entry'!AB1355="Benzathine benzylpenicillin",0.74,IF('Data Entry'!AB1355="Cefapirin benzathine",0.41,IF('Data Entry'!AB1355="Cefalexin benzathine",0.36,IF('Data Entry'!AB1355="Cloxacillin benzathine",0.43,IF('Data Entry'!AB1355="Oxacillin benzathine",0.69,IF('Data Entry'!AB1355="","","No aplica")))))))</f>
        <v/>
      </c>
      <c r="F1352" s="65" t="str">
        <f>IF('Data Entry'!AG1355="Benethamine benzylpenicillin",0.65,IF('Data Entry'!AG1355="Benzathine benzylpenicillin",0.74,IF('Data Entry'!AG1355="Cefapirin benzathine",0.41,IF('Data Entry'!AG1355="Cefalexin benzathine",0.36,IF('Data Entry'!AG1355="Cloxacillin benzathine",0.43,IF('Data Entry'!AG1355="Oxacillin benzathine",0.69,IF('Data Entry'!AG1355="","","No aplica")))))))</f>
        <v/>
      </c>
      <c r="G1352" s="65" t="str">
        <f>IF('Data Entry'!AJ1355="Benethamine benzylpenicillin",0.65,IF('Data Entry'!AJ1355="Benzathine benzylpenicillin",0.74,IF('Data Entry'!AJ1355="Cefapirin benzathine",0.41,IF('Data Entry'!AJ1355="Cefalexin benzathine",0.36,IF('Data Entry'!AJ1355="Cloxacillin benzathine",0.43,IF('Data Entry'!AJ1355="Oxacillin benzathine",0.69,IF('Data Entry'!AJ1355="","","No aplica")))))))</f>
        <v/>
      </c>
      <c r="H1352" s="65" t="str">
        <f>IF('Data Entry'!AM1355="Benethamine benzylpenicillin",0.65,IF('Data Entry'!AM1355="Benzathine benzylpenicillin",0.74,IF('Data Entry'!AM1355="Cefapirin benzathine",0.41,IF('Data Entry'!AM1355="Cefalexin benzathine",0.36,IF('Data Entry'!AM1355="Cloxacillin benzathine",0.43,IF('Data Entry'!AM1355="Oxacillin benzathine",0.69,IF('Data Entry'!AM1355="","","No aplica")))))))</f>
        <v/>
      </c>
    </row>
    <row r="1353" spans="5:8">
      <c r="E1353" s="65" t="str">
        <f>IF('Data Entry'!AB1356="Benethamine benzylpenicillin",0.65,IF('Data Entry'!AB1356="Benzathine benzylpenicillin",0.74,IF('Data Entry'!AB1356="Cefapirin benzathine",0.41,IF('Data Entry'!AB1356="Cefalexin benzathine",0.36,IF('Data Entry'!AB1356="Cloxacillin benzathine",0.43,IF('Data Entry'!AB1356="Oxacillin benzathine",0.69,IF('Data Entry'!AB1356="","","No aplica")))))))</f>
        <v/>
      </c>
      <c r="F1353" s="65" t="str">
        <f>IF('Data Entry'!AG1356="Benethamine benzylpenicillin",0.65,IF('Data Entry'!AG1356="Benzathine benzylpenicillin",0.74,IF('Data Entry'!AG1356="Cefapirin benzathine",0.41,IF('Data Entry'!AG1356="Cefalexin benzathine",0.36,IF('Data Entry'!AG1356="Cloxacillin benzathine",0.43,IF('Data Entry'!AG1356="Oxacillin benzathine",0.69,IF('Data Entry'!AG1356="","","No aplica")))))))</f>
        <v/>
      </c>
      <c r="G1353" s="65" t="str">
        <f>IF('Data Entry'!AJ1356="Benethamine benzylpenicillin",0.65,IF('Data Entry'!AJ1356="Benzathine benzylpenicillin",0.74,IF('Data Entry'!AJ1356="Cefapirin benzathine",0.41,IF('Data Entry'!AJ1356="Cefalexin benzathine",0.36,IF('Data Entry'!AJ1356="Cloxacillin benzathine",0.43,IF('Data Entry'!AJ1356="Oxacillin benzathine",0.69,IF('Data Entry'!AJ1356="","","No aplica")))))))</f>
        <v/>
      </c>
      <c r="H1353" s="65" t="str">
        <f>IF('Data Entry'!AM1356="Benethamine benzylpenicillin",0.65,IF('Data Entry'!AM1356="Benzathine benzylpenicillin",0.74,IF('Data Entry'!AM1356="Cefapirin benzathine",0.41,IF('Data Entry'!AM1356="Cefalexin benzathine",0.36,IF('Data Entry'!AM1356="Cloxacillin benzathine",0.43,IF('Data Entry'!AM1356="Oxacillin benzathine",0.69,IF('Data Entry'!AM1356="","","No aplica")))))))</f>
        <v/>
      </c>
    </row>
    <row r="1354" spans="5:8">
      <c r="E1354" s="65" t="str">
        <f>IF('Data Entry'!AB1357="Benethamine benzylpenicillin",0.65,IF('Data Entry'!AB1357="Benzathine benzylpenicillin",0.74,IF('Data Entry'!AB1357="Cefapirin benzathine",0.41,IF('Data Entry'!AB1357="Cefalexin benzathine",0.36,IF('Data Entry'!AB1357="Cloxacillin benzathine",0.43,IF('Data Entry'!AB1357="Oxacillin benzathine",0.69,IF('Data Entry'!AB1357="","","No aplica")))))))</f>
        <v/>
      </c>
      <c r="F1354" s="65" t="str">
        <f>IF('Data Entry'!AG1357="Benethamine benzylpenicillin",0.65,IF('Data Entry'!AG1357="Benzathine benzylpenicillin",0.74,IF('Data Entry'!AG1357="Cefapirin benzathine",0.41,IF('Data Entry'!AG1357="Cefalexin benzathine",0.36,IF('Data Entry'!AG1357="Cloxacillin benzathine",0.43,IF('Data Entry'!AG1357="Oxacillin benzathine",0.69,IF('Data Entry'!AG1357="","","No aplica")))))))</f>
        <v/>
      </c>
      <c r="G1354" s="65" t="str">
        <f>IF('Data Entry'!AJ1357="Benethamine benzylpenicillin",0.65,IF('Data Entry'!AJ1357="Benzathine benzylpenicillin",0.74,IF('Data Entry'!AJ1357="Cefapirin benzathine",0.41,IF('Data Entry'!AJ1357="Cefalexin benzathine",0.36,IF('Data Entry'!AJ1357="Cloxacillin benzathine",0.43,IF('Data Entry'!AJ1357="Oxacillin benzathine",0.69,IF('Data Entry'!AJ1357="","","No aplica")))))))</f>
        <v/>
      </c>
      <c r="H1354" s="65" t="str">
        <f>IF('Data Entry'!AM1357="Benethamine benzylpenicillin",0.65,IF('Data Entry'!AM1357="Benzathine benzylpenicillin",0.74,IF('Data Entry'!AM1357="Cefapirin benzathine",0.41,IF('Data Entry'!AM1357="Cefalexin benzathine",0.36,IF('Data Entry'!AM1357="Cloxacillin benzathine",0.43,IF('Data Entry'!AM1357="Oxacillin benzathine",0.69,IF('Data Entry'!AM1357="","","No aplica")))))))</f>
        <v/>
      </c>
    </row>
    <row r="1355" spans="5:8">
      <c r="E1355" s="65" t="str">
        <f>IF('Data Entry'!AB1358="Benethamine benzylpenicillin",0.65,IF('Data Entry'!AB1358="Benzathine benzylpenicillin",0.74,IF('Data Entry'!AB1358="Cefapirin benzathine",0.41,IF('Data Entry'!AB1358="Cefalexin benzathine",0.36,IF('Data Entry'!AB1358="Cloxacillin benzathine",0.43,IF('Data Entry'!AB1358="Oxacillin benzathine",0.69,IF('Data Entry'!AB1358="","","No aplica")))))))</f>
        <v/>
      </c>
      <c r="F1355" s="65" t="str">
        <f>IF('Data Entry'!AG1358="Benethamine benzylpenicillin",0.65,IF('Data Entry'!AG1358="Benzathine benzylpenicillin",0.74,IF('Data Entry'!AG1358="Cefapirin benzathine",0.41,IF('Data Entry'!AG1358="Cefalexin benzathine",0.36,IF('Data Entry'!AG1358="Cloxacillin benzathine",0.43,IF('Data Entry'!AG1358="Oxacillin benzathine",0.69,IF('Data Entry'!AG1358="","","No aplica")))))))</f>
        <v/>
      </c>
      <c r="G1355" s="65" t="str">
        <f>IF('Data Entry'!AJ1358="Benethamine benzylpenicillin",0.65,IF('Data Entry'!AJ1358="Benzathine benzylpenicillin",0.74,IF('Data Entry'!AJ1358="Cefapirin benzathine",0.41,IF('Data Entry'!AJ1358="Cefalexin benzathine",0.36,IF('Data Entry'!AJ1358="Cloxacillin benzathine",0.43,IF('Data Entry'!AJ1358="Oxacillin benzathine",0.69,IF('Data Entry'!AJ1358="","","No aplica")))))))</f>
        <v/>
      </c>
      <c r="H1355" s="65" t="str">
        <f>IF('Data Entry'!AM1358="Benethamine benzylpenicillin",0.65,IF('Data Entry'!AM1358="Benzathine benzylpenicillin",0.74,IF('Data Entry'!AM1358="Cefapirin benzathine",0.41,IF('Data Entry'!AM1358="Cefalexin benzathine",0.36,IF('Data Entry'!AM1358="Cloxacillin benzathine",0.43,IF('Data Entry'!AM1358="Oxacillin benzathine",0.69,IF('Data Entry'!AM1358="","","No aplica")))))))</f>
        <v/>
      </c>
    </row>
    <row r="1356" spans="5:8">
      <c r="E1356" s="65" t="str">
        <f>IF('Data Entry'!AB1359="Benethamine benzylpenicillin",0.65,IF('Data Entry'!AB1359="Benzathine benzylpenicillin",0.74,IF('Data Entry'!AB1359="Cefapirin benzathine",0.41,IF('Data Entry'!AB1359="Cefalexin benzathine",0.36,IF('Data Entry'!AB1359="Cloxacillin benzathine",0.43,IF('Data Entry'!AB1359="Oxacillin benzathine",0.69,IF('Data Entry'!AB1359="","","No aplica")))))))</f>
        <v/>
      </c>
      <c r="F1356" s="65" t="str">
        <f>IF('Data Entry'!AG1359="Benethamine benzylpenicillin",0.65,IF('Data Entry'!AG1359="Benzathine benzylpenicillin",0.74,IF('Data Entry'!AG1359="Cefapirin benzathine",0.41,IF('Data Entry'!AG1359="Cefalexin benzathine",0.36,IF('Data Entry'!AG1359="Cloxacillin benzathine",0.43,IF('Data Entry'!AG1359="Oxacillin benzathine",0.69,IF('Data Entry'!AG1359="","","No aplica")))))))</f>
        <v/>
      </c>
      <c r="G1356" s="65" t="str">
        <f>IF('Data Entry'!AJ1359="Benethamine benzylpenicillin",0.65,IF('Data Entry'!AJ1359="Benzathine benzylpenicillin",0.74,IF('Data Entry'!AJ1359="Cefapirin benzathine",0.41,IF('Data Entry'!AJ1359="Cefalexin benzathine",0.36,IF('Data Entry'!AJ1359="Cloxacillin benzathine",0.43,IF('Data Entry'!AJ1359="Oxacillin benzathine",0.69,IF('Data Entry'!AJ1359="","","No aplica")))))))</f>
        <v/>
      </c>
      <c r="H1356" s="65" t="str">
        <f>IF('Data Entry'!AM1359="Benethamine benzylpenicillin",0.65,IF('Data Entry'!AM1359="Benzathine benzylpenicillin",0.74,IF('Data Entry'!AM1359="Cefapirin benzathine",0.41,IF('Data Entry'!AM1359="Cefalexin benzathine",0.36,IF('Data Entry'!AM1359="Cloxacillin benzathine",0.43,IF('Data Entry'!AM1359="Oxacillin benzathine",0.69,IF('Data Entry'!AM1359="","","No aplica")))))))</f>
        <v/>
      </c>
    </row>
    <row r="1357" spans="5:8">
      <c r="E1357" s="65" t="str">
        <f>IF('Data Entry'!AB1360="Benethamine benzylpenicillin",0.65,IF('Data Entry'!AB1360="Benzathine benzylpenicillin",0.74,IF('Data Entry'!AB1360="Cefapirin benzathine",0.41,IF('Data Entry'!AB1360="Cefalexin benzathine",0.36,IF('Data Entry'!AB1360="Cloxacillin benzathine",0.43,IF('Data Entry'!AB1360="Oxacillin benzathine",0.69,IF('Data Entry'!AB1360="","","No aplica")))))))</f>
        <v/>
      </c>
      <c r="F1357" s="65" t="str">
        <f>IF('Data Entry'!AG1360="Benethamine benzylpenicillin",0.65,IF('Data Entry'!AG1360="Benzathine benzylpenicillin",0.74,IF('Data Entry'!AG1360="Cefapirin benzathine",0.41,IF('Data Entry'!AG1360="Cefalexin benzathine",0.36,IF('Data Entry'!AG1360="Cloxacillin benzathine",0.43,IF('Data Entry'!AG1360="Oxacillin benzathine",0.69,IF('Data Entry'!AG1360="","","No aplica")))))))</f>
        <v/>
      </c>
      <c r="G1357" s="65" t="str">
        <f>IF('Data Entry'!AJ1360="Benethamine benzylpenicillin",0.65,IF('Data Entry'!AJ1360="Benzathine benzylpenicillin",0.74,IF('Data Entry'!AJ1360="Cefapirin benzathine",0.41,IF('Data Entry'!AJ1360="Cefalexin benzathine",0.36,IF('Data Entry'!AJ1360="Cloxacillin benzathine",0.43,IF('Data Entry'!AJ1360="Oxacillin benzathine",0.69,IF('Data Entry'!AJ1360="","","No aplica")))))))</f>
        <v/>
      </c>
      <c r="H1357" s="65" t="str">
        <f>IF('Data Entry'!AM1360="Benethamine benzylpenicillin",0.65,IF('Data Entry'!AM1360="Benzathine benzylpenicillin",0.74,IF('Data Entry'!AM1360="Cefapirin benzathine",0.41,IF('Data Entry'!AM1360="Cefalexin benzathine",0.36,IF('Data Entry'!AM1360="Cloxacillin benzathine",0.43,IF('Data Entry'!AM1360="Oxacillin benzathine",0.69,IF('Data Entry'!AM1360="","","No aplica")))))))</f>
        <v/>
      </c>
    </row>
    <row r="1358" spans="5:8">
      <c r="E1358" s="65" t="str">
        <f>IF('Data Entry'!AB1361="Benethamine benzylpenicillin",0.65,IF('Data Entry'!AB1361="Benzathine benzylpenicillin",0.74,IF('Data Entry'!AB1361="Cefapirin benzathine",0.41,IF('Data Entry'!AB1361="Cefalexin benzathine",0.36,IF('Data Entry'!AB1361="Cloxacillin benzathine",0.43,IF('Data Entry'!AB1361="Oxacillin benzathine",0.69,IF('Data Entry'!AB1361="","","No aplica")))))))</f>
        <v/>
      </c>
      <c r="F1358" s="65" t="str">
        <f>IF('Data Entry'!AG1361="Benethamine benzylpenicillin",0.65,IF('Data Entry'!AG1361="Benzathine benzylpenicillin",0.74,IF('Data Entry'!AG1361="Cefapirin benzathine",0.41,IF('Data Entry'!AG1361="Cefalexin benzathine",0.36,IF('Data Entry'!AG1361="Cloxacillin benzathine",0.43,IF('Data Entry'!AG1361="Oxacillin benzathine",0.69,IF('Data Entry'!AG1361="","","No aplica")))))))</f>
        <v/>
      </c>
      <c r="G1358" s="65" t="str">
        <f>IF('Data Entry'!AJ1361="Benethamine benzylpenicillin",0.65,IF('Data Entry'!AJ1361="Benzathine benzylpenicillin",0.74,IF('Data Entry'!AJ1361="Cefapirin benzathine",0.41,IF('Data Entry'!AJ1361="Cefalexin benzathine",0.36,IF('Data Entry'!AJ1361="Cloxacillin benzathine",0.43,IF('Data Entry'!AJ1361="Oxacillin benzathine",0.69,IF('Data Entry'!AJ1361="","","No aplica")))))))</f>
        <v/>
      </c>
      <c r="H1358" s="65" t="str">
        <f>IF('Data Entry'!AM1361="Benethamine benzylpenicillin",0.65,IF('Data Entry'!AM1361="Benzathine benzylpenicillin",0.74,IF('Data Entry'!AM1361="Cefapirin benzathine",0.41,IF('Data Entry'!AM1361="Cefalexin benzathine",0.36,IF('Data Entry'!AM1361="Cloxacillin benzathine",0.43,IF('Data Entry'!AM1361="Oxacillin benzathine",0.69,IF('Data Entry'!AM1361="","","No aplica")))))))</f>
        <v/>
      </c>
    </row>
    <row r="1359" spans="5:8">
      <c r="E1359" s="65" t="str">
        <f>IF('Data Entry'!AB1362="Benethamine benzylpenicillin",0.65,IF('Data Entry'!AB1362="Benzathine benzylpenicillin",0.74,IF('Data Entry'!AB1362="Cefapirin benzathine",0.41,IF('Data Entry'!AB1362="Cefalexin benzathine",0.36,IF('Data Entry'!AB1362="Cloxacillin benzathine",0.43,IF('Data Entry'!AB1362="Oxacillin benzathine",0.69,IF('Data Entry'!AB1362="","","No aplica")))))))</f>
        <v/>
      </c>
      <c r="F1359" s="65" t="str">
        <f>IF('Data Entry'!AG1362="Benethamine benzylpenicillin",0.65,IF('Data Entry'!AG1362="Benzathine benzylpenicillin",0.74,IF('Data Entry'!AG1362="Cefapirin benzathine",0.41,IF('Data Entry'!AG1362="Cefalexin benzathine",0.36,IF('Data Entry'!AG1362="Cloxacillin benzathine",0.43,IF('Data Entry'!AG1362="Oxacillin benzathine",0.69,IF('Data Entry'!AG1362="","","No aplica")))))))</f>
        <v/>
      </c>
      <c r="G1359" s="65" t="str">
        <f>IF('Data Entry'!AJ1362="Benethamine benzylpenicillin",0.65,IF('Data Entry'!AJ1362="Benzathine benzylpenicillin",0.74,IF('Data Entry'!AJ1362="Cefapirin benzathine",0.41,IF('Data Entry'!AJ1362="Cefalexin benzathine",0.36,IF('Data Entry'!AJ1362="Cloxacillin benzathine",0.43,IF('Data Entry'!AJ1362="Oxacillin benzathine",0.69,IF('Data Entry'!AJ1362="","","No aplica")))))))</f>
        <v/>
      </c>
      <c r="H1359" s="65" t="str">
        <f>IF('Data Entry'!AM1362="Benethamine benzylpenicillin",0.65,IF('Data Entry'!AM1362="Benzathine benzylpenicillin",0.74,IF('Data Entry'!AM1362="Cefapirin benzathine",0.41,IF('Data Entry'!AM1362="Cefalexin benzathine",0.36,IF('Data Entry'!AM1362="Cloxacillin benzathine",0.43,IF('Data Entry'!AM1362="Oxacillin benzathine",0.69,IF('Data Entry'!AM1362="","","No aplica")))))))</f>
        <v/>
      </c>
    </row>
    <row r="1360" spans="5:8">
      <c r="E1360" s="65" t="str">
        <f>IF('Data Entry'!AB1363="Benethamine benzylpenicillin",0.65,IF('Data Entry'!AB1363="Benzathine benzylpenicillin",0.74,IF('Data Entry'!AB1363="Cefapirin benzathine",0.41,IF('Data Entry'!AB1363="Cefalexin benzathine",0.36,IF('Data Entry'!AB1363="Cloxacillin benzathine",0.43,IF('Data Entry'!AB1363="Oxacillin benzathine",0.69,IF('Data Entry'!AB1363="","","No aplica")))))))</f>
        <v/>
      </c>
      <c r="F1360" s="65" t="str">
        <f>IF('Data Entry'!AG1363="Benethamine benzylpenicillin",0.65,IF('Data Entry'!AG1363="Benzathine benzylpenicillin",0.74,IF('Data Entry'!AG1363="Cefapirin benzathine",0.41,IF('Data Entry'!AG1363="Cefalexin benzathine",0.36,IF('Data Entry'!AG1363="Cloxacillin benzathine",0.43,IF('Data Entry'!AG1363="Oxacillin benzathine",0.69,IF('Data Entry'!AG1363="","","No aplica")))))))</f>
        <v/>
      </c>
      <c r="G1360" s="65" t="str">
        <f>IF('Data Entry'!AJ1363="Benethamine benzylpenicillin",0.65,IF('Data Entry'!AJ1363="Benzathine benzylpenicillin",0.74,IF('Data Entry'!AJ1363="Cefapirin benzathine",0.41,IF('Data Entry'!AJ1363="Cefalexin benzathine",0.36,IF('Data Entry'!AJ1363="Cloxacillin benzathine",0.43,IF('Data Entry'!AJ1363="Oxacillin benzathine",0.69,IF('Data Entry'!AJ1363="","","No aplica")))))))</f>
        <v/>
      </c>
      <c r="H1360" s="65" t="str">
        <f>IF('Data Entry'!AM1363="Benethamine benzylpenicillin",0.65,IF('Data Entry'!AM1363="Benzathine benzylpenicillin",0.74,IF('Data Entry'!AM1363="Cefapirin benzathine",0.41,IF('Data Entry'!AM1363="Cefalexin benzathine",0.36,IF('Data Entry'!AM1363="Cloxacillin benzathine",0.43,IF('Data Entry'!AM1363="Oxacillin benzathine",0.69,IF('Data Entry'!AM1363="","","No aplica")))))))</f>
        <v/>
      </c>
    </row>
    <row r="1361" spans="5:8">
      <c r="E1361" s="65" t="str">
        <f>IF('Data Entry'!AB1364="Benethamine benzylpenicillin",0.65,IF('Data Entry'!AB1364="Benzathine benzylpenicillin",0.74,IF('Data Entry'!AB1364="Cefapirin benzathine",0.41,IF('Data Entry'!AB1364="Cefalexin benzathine",0.36,IF('Data Entry'!AB1364="Cloxacillin benzathine",0.43,IF('Data Entry'!AB1364="Oxacillin benzathine",0.69,IF('Data Entry'!AB1364="","","No aplica")))))))</f>
        <v/>
      </c>
      <c r="F1361" s="65" t="str">
        <f>IF('Data Entry'!AG1364="Benethamine benzylpenicillin",0.65,IF('Data Entry'!AG1364="Benzathine benzylpenicillin",0.74,IF('Data Entry'!AG1364="Cefapirin benzathine",0.41,IF('Data Entry'!AG1364="Cefalexin benzathine",0.36,IF('Data Entry'!AG1364="Cloxacillin benzathine",0.43,IF('Data Entry'!AG1364="Oxacillin benzathine",0.69,IF('Data Entry'!AG1364="","","No aplica")))))))</f>
        <v/>
      </c>
      <c r="G1361" s="65" t="str">
        <f>IF('Data Entry'!AJ1364="Benethamine benzylpenicillin",0.65,IF('Data Entry'!AJ1364="Benzathine benzylpenicillin",0.74,IF('Data Entry'!AJ1364="Cefapirin benzathine",0.41,IF('Data Entry'!AJ1364="Cefalexin benzathine",0.36,IF('Data Entry'!AJ1364="Cloxacillin benzathine",0.43,IF('Data Entry'!AJ1364="Oxacillin benzathine",0.69,IF('Data Entry'!AJ1364="","","No aplica")))))))</f>
        <v/>
      </c>
      <c r="H1361" s="65" t="str">
        <f>IF('Data Entry'!AM1364="Benethamine benzylpenicillin",0.65,IF('Data Entry'!AM1364="Benzathine benzylpenicillin",0.74,IF('Data Entry'!AM1364="Cefapirin benzathine",0.41,IF('Data Entry'!AM1364="Cefalexin benzathine",0.36,IF('Data Entry'!AM1364="Cloxacillin benzathine",0.43,IF('Data Entry'!AM1364="Oxacillin benzathine",0.69,IF('Data Entry'!AM1364="","","No aplica")))))))</f>
        <v/>
      </c>
    </row>
    <row r="1362" spans="5:8">
      <c r="E1362" s="65" t="str">
        <f>IF('Data Entry'!AB1365="Benethamine benzylpenicillin",0.65,IF('Data Entry'!AB1365="Benzathine benzylpenicillin",0.74,IF('Data Entry'!AB1365="Cefapirin benzathine",0.41,IF('Data Entry'!AB1365="Cefalexin benzathine",0.36,IF('Data Entry'!AB1365="Cloxacillin benzathine",0.43,IF('Data Entry'!AB1365="Oxacillin benzathine",0.69,IF('Data Entry'!AB1365="","","No aplica")))))))</f>
        <v/>
      </c>
      <c r="F1362" s="65" t="str">
        <f>IF('Data Entry'!AG1365="Benethamine benzylpenicillin",0.65,IF('Data Entry'!AG1365="Benzathine benzylpenicillin",0.74,IF('Data Entry'!AG1365="Cefapirin benzathine",0.41,IF('Data Entry'!AG1365="Cefalexin benzathine",0.36,IF('Data Entry'!AG1365="Cloxacillin benzathine",0.43,IF('Data Entry'!AG1365="Oxacillin benzathine",0.69,IF('Data Entry'!AG1365="","","No aplica")))))))</f>
        <v/>
      </c>
      <c r="G1362" s="65" t="str">
        <f>IF('Data Entry'!AJ1365="Benethamine benzylpenicillin",0.65,IF('Data Entry'!AJ1365="Benzathine benzylpenicillin",0.74,IF('Data Entry'!AJ1365="Cefapirin benzathine",0.41,IF('Data Entry'!AJ1365="Cefalexin benzathine",0.36,IF('Data Entry'!AJ1365="Cloxacillin benzathine",0.43,IF('Data Entry'!AJ1365="Oxacillin benzathine",0.69,IF('Data Entry'!AJ1365="","","No aplica")))))))</f>
        <v/>
      </c>
      <c r="H1362" s="65" t="str">
        <f>IF('Data Entry'!AM1365="Benethamine benzylpenicillin",0.65,IF('Data Entry'!AM1365="Benzathine benzylpenicillin",0.74,IF('Data Entry'!AM1365="Cefapirin benzathine",0.41,IF('Data Entry'!AM1365="Cefalexin benzathine",0.36,IF('Data Entry'!AM1365="Cloxacillin benzathine",0.43,IF('Data Entry'!AM1365="Oxacillin benzathine",0.69,IF('Data Entry'!AM1365="","","No aplica")))))))</f>
        <v/>
      </c>
    </row>
    <row r="1363" spans="5:8">
      <c r="E1363" s="65" t="str">
        <f>IF('Data Entry'!AB1366="Benethamine benzylpenicillin",0.65,IF('Data Entry'!AB1366="Benzathine benzylpenicillin",0.74,IF('Data Entry'!AB1366="Cefapirin benzathine",0.41,IF('Data Entry'!AB1366="Cefalexin benzathine",0.36,IF('Data Entry'!AB1366="Cloxacillin benzathine",0.43,IF('Data Entry'!AB1366="Oxacillin benzathine",0.69,IF('Data Entry'!AB1366="","","No aplica")))))))</f>
        <v/>
      </c>
      <c r="F1363" s="65" t="str">
        <f>IF('Data Entry'!AG1366="Benethamine benzylpenicillin",0.65,IF('Data Entry'!AG1366="Benzathine benzylpenicillin",0.74,IF('Data Entry'!AG1366="Cefapirin benzathine",0.41,IF('Data Entry'!AG1366="Cefalexin benzathine",0.36,IF('Data Entry'!AG1366="Cloxacillin benzathine",0.43,IF('Data Entry'!AG1366="Oxacillin benzathine",0.69,IF('Data Entry'!AG1366="","","No aplica")))))))</f>
        <v/>
      </c>
      <c r="G1363" s="65" t="str">
        <f>IF('Data Entry'!AJ1366="Benethamine benzylpenicillin",0.65,IF('Data Entry'!AJ1366="Benzathine benzylpenicillin",0.74,IF('Data Entry'!AJ1366="Cefapirin benzathine",0.41,IF('Data Entry'!AJ1366="Cefalexin benzathine",0.36,IF('Data Entry'!AJ1366="Cloxacillin benzathine",0.43,IF('Data Entry'!AJ1366="Oxacillin benzathine",0.69,IF('Data Entry'!AJ1366="","","No aplica")))))))</f>
        <v/>
      </c>
      <c r="H1363" s="65" t="str">
        <f>IF('Data Entry'!AM1366="Benethamine benzylpenicillin",0.65,IF('Data Entry'!AM1366="Benzathine benzylpenicillin",0.74,IF('Data Entry'!AM1366="Cefapirin benzathine",0.41,IF('Data Entry'!AM1366="Cefalexin benzathine",0.36,IF('Data Entry'!AM1366="Cloxacillin benzathine",0.43,IF('Data Entry'!AM1366="Oxacillin benzathine",0.69,IF('Data Entry'!AM1366="","","No aplica")))))))</f>
        <v/>
      </c>
    </row>
    <row r="1364" spans="5:8">
      <c r="E1364" s="65" t="str">
        <f>IF('Data Entry'!AB1367="Benethamine benzylpenicillin",0.65,IF('Data Entry'!AB1367="Benzathine benzylpenicillin",0.74,IF('Data Entry'!AB1367="Cefapirin benzathine",0.41,IF('Data Entry'!AB1367="Cefalexin benzathine",0.36,IF('Data Entry'!AB1367="Cloxacillin benzathine",0.43,IF('Data Entry'!AB1367="Oxacillin benzathine",0.69,IF('Data Entry'!AB1367="","","No aplica")))))))</f>
        <v/>
      </c>
      <c r="F1364" s="65" t="str">
        <f>IF('Data Entry'!AG1367="Benethamine benzylpenicillin",0.65,IF('Data Entry'!AG1367="Benzathine benzylpenicillin",0.74,IF('Data Entry'!AG1367="Cefapirin benzathine",0.41,IF('Data Entry'!AG1367="Cefalexin benzathine",0.36,IF('Data Entry'!AG1367="Cloxacillin benzathine",0.43,IF('Data Entry'!AG1367="Oxacillin benzathine",0.69,IF('Data Entry'!AG1367="","","No aplica")))))))</f>
        <v/>
      </c>
      <c r="G1364" s="65" t="str">
        <f>IF('Data Entry'!AJ1367="Benethamine benzylpenicillin",0.65,IF('Data Entry'!AJ1367="Benzathine benzylpenicillin",0.74,IF('Data Entry'!AJ1367="Cefapirin benzathine",0.41,IF('Data Entry'!AJ1367="Cefalexin benzathine",0.36,IF('Data Entry'!AJ1367="Cloxacillin benzathine",0.43,IF('Data Entry'!AJ1367="Oxacillin benzathine",0.69,IF('Data Entry'!AJ1367="","","No aplica")))))))</f>
        <v/>
      </c>
      <c r="H1364" s="65" t="str">
        <f>IF('Data Entry'!AM1367="Benethamine benzylpenicillin",0.65,IF('Data Entry'!AM1367="Benzathine benzylpenicillin",0.74,IF('Data Entry'!AM1367="Cefapirin benzathine",0.41,IF('Data Entry'!AM1367="Cefalexin benzathine",0.36,IF('Data Entry'!AM1367="Cloxacillin benzathine",0.43,IF('Data Entry'!AM1367="Oxacillin benzathine",0.69,IF('Data Entry'!AM1367="","","No aplica")))))))</f>
        <v/>
      </c>
    </row>
    <row r="1365" spans="5:8">
      <c r="E1365" s="65" t="str">
        <f>IF('Data Entry'!AB1368="Benethamine benzylpenicillin",0.65,IF('Data Entry'!AB1368="Benzathine benzylpenicillin",0.74,IF('Data Entry'!AB1368="Cefapirin benzathine",0.41,IF('Data Entry'!AB1368="Cefalexin benzathine",0.36,IF('Data Entry'!AB1368="Cloxacillin benzathine",0.43,IF('Data Entry'!AB1368="Oxacillin benzathine",0.69,IF('Data Entry'!AB1368="","","No aplica")))))))</f>
        <v/>
      </c>
      <c r="F1365" s="65" t="str">
        <f>IF('Data Entry'!AG1368="Benethamine benzylpenicillin",0.65,IF('Data Entry'!AG1368="Benzathine benzylpenicillin",0.74,IF('Data Entry'!AG1368="Cefapirin benzathine",0.41,IF('Data Entry'!AG1368="Cefalexin benzathine",0.36,IF('Data Entry'!AG1368="Cloxacillin benzathine",0.43,IF('Data Entry'!AG1368="Oxacillin benzathine",0.69,IF('Data Entry'!AG1368="","","No aplica")))))))</f>
        <v/>
      </c>
      <c r="G1365" s="65" t="str">
        <f>IF('Data Entry'!AJ1368="Benethamine benzylpenicillin",0.65,IF('Data Entry'!AJ1368="Benzathine benzylpenicillin",0.74,IF('Data Entry'!AJ1368="Cefapirin benzathine",0.41,IF('Data Entry'!AJ1368="Cefalexin benzathine",0.36,IF('Data Entry'!AJ1368="Cloxacillin benzathine",0.43,IF('Data Entry'!AJ1368="Oxacillin benzathine",0.69,IF('Data Entry'!AJ1368="","","No aplica")))))))</f>
        <v/>
      </c>
      <c r="H1365" s="65" t="str">
        <f>IF('Data Entry'!AM1368="Benethamine benzylpenicillin",0.65,IF('Data Entry'!AM1368="Benzathine benzylpenicillin",0.74,IF('Data Entry'!AM1368="Cefapirin benzathine",0.41,IF('Data Entry'!AM1368="Cefalexin benzathine",0.36,IF('Data Entry'!AM1368="Cloxacillin benzathine",0.43,IF('Data Entry'!AM1368="Oxacillin benzathine",0.69,IF('Data Entry'!AM1368="","","No aplica")))))))</f>
        <v/>
      </c>
    </row>
    <row r="1366" spans="5:8">
      <c r="E1366" s="65" t="str">
        <f>IF('Data Entry'!AB1369="Benethamine benzylpenicillin",0.65,IF('Data Entry'!AB1369="Benzathine benzylpenicillin",0.74,IF('Data Entry'!AB1369="Cefapirin benzathine",0.41,IF('Data Entry'!AB1369="Cefalexin benzathine",0.36,IF('Data Entry'!AB1369="Cloxacillin benzathine",0.43,IF('Data Entry'!AB1369="Oxacillin benzathine",0.69,IF('Data Entry'!AB1369="","","No aplica")))))))</f>
        <v/>
      </c>
      <c r="F1366" s="65" t="str">
        <f>IF('Data Entry'!AG1369="Benethamine benzylpenicillin",0.65,IF('Data Entry'!AG1369="Benzathine benzylpenicillin",0.74,IF('Data Entry'!AG1369="Cefapirin benzathine",0.41,IF('Data Entry'!AG1369="Cefalexin benzathine",0.36,IF('Data Entry'!AG1369="Cloxacillin benzathine",0.43,IF('Data Entry'!AG1369="Oxacillin benzathine",0.69,IF('Data Entry'!AG1369="","","No aplica")))))))</f>
        <v/>
      </c>
      <c r="G1366" s="65" t="str">
        <f>IF('Data Entry'!AJ1369="Benethamine benzylpenicillin",0.65,IF('Data Entry'!AJ1369="Benzathine benzylpenicillin",0.74,IF('Data Entry'!AJ1369="Cefapirin benzathine",0.41,IF('Data Entry'!AJ1369="Cefalexin benzathine",0.36,IF('Data Entry'!AJ1369="Cloxacillin benzathine",0.43,IF('Data Entry'!AJ1369="Oxacillin benzathine",0.69,IF('Data Entry'!AJ1369="","","No aplica")))))))</f>
        <v/>
      </c>
      <c r="H1366" s="65" t="str">
        <f>IF('Data Entry'!AM1369="Benethamine benzylpenicillin",0.65,IF('Data Entry'!AM1369="Benzathine benzylpenicillin",0.74,IF('Data Entry'!AM1369="Cefapirin benzathine",0.41,IF('Data Entry'!AM1369="Cefalexin benzathine",0.36,IF('Data Entry'!AM1369="Cloxacillin benzathine",0.43,IF('Data Entry'!AM1369="Oxacillin benzathine",0.69,IF('Data Entry'!AM1369="","","No aplica")))))))</f>
        <v/>
      </c>
    </row>
    <row r="1367" spans="5:8">
      <c r="E1367" s="65" t="str">
        <f>IF('Data Entry'!AB1370="Benethamine benzylpenicillin",0.65,IF('Data Entry'!AB1370="Benzathine benzylpenicillin",0.74,IF('Data Entry'!AB1370="Cefapirin benzathine",0.41,IF('Data Entry'!AB1370="Cefalexin benzathine",0.36,IF('Data Entry'!AB1370="Cloxacillin benzathine",0.43,IF('Data Entry'!AB1370="Oxacillin benzathine",0.69,IF('Data Entry'!AB1370="","","No aplica")))))))</f>
        <v/>
      </c>
      <c r="F1367" s="65" t="str">
        <f>IF('Data Entry'!AG1370="Benethamine benzylpenicillin",0.65,IF('Data Entry'!AG1370="Benzathine benzylpenicillin",0.74,IF('Data Entry'!AG1370="Cefapirin benzathine",0.41,IF('Data Entry'!AG1370="Cefalexin benzathine",0.36,IF('Data Entry'!AG1370="Cloxacillin benzathine",0.43,IF('Data Entry'!AG1370="Oxacillin benzathine",0.69,IF('Data Entry'!AG1370="","","No aplica")))))))</f>
        <v/>
      </c>
      <c r="G1367" s="65" t="str">
        <f>IF('Data Entry'!AJ1370="Benethamine benzylpenicillin",0.65,IF('Data Entry'!AJ1370="Benzathine benzylpenicillin",0.74,IF('Data Entry'!AJ1370="Cefapirin benzathine",0.41,IF('Data Entry'!AJ1370="Cefalexin benzathine",0.36,IF('Data Entry'!AJ1370="Cloxacillin benzathine",0.43,IF('Data Entry'!AJ1370="Oxacillin benzathine",0.69,IF('Data Entry'!AJ1370="","","No aplica")))))))</f>
        <v/>
      </c>
      <c r="H1367" s="65" t="str">
        <f>IF('Data Entry'!AM1370="Benethamine benzylpenicillin",0.65,IF('Data Entry'!AM1370="Benzathine benzylpenicillin",0.74,IF('Data Entry'!AM1370="Cefapirin benzathine",0.41,IF('Data Entry'!AM1370="Cefalexin benzathine",0.36,IF('Data Entry'!AM1370="Cloxacillin benzathine",0.43,IF('Data Entry'!AM1370="Oxacillin benzathine",0.69,IF('Data Entry'!AM1370="","","No aplica")))))))</f>
        <v/>
      </c>
    </row>
    <row r="1368" spans="5:8">
      <c r="E1368" s="65" t="str">
        <f>IF('Data Entry'!AB1371="Benethamine benzylpenicillin",0.65,IF('Data Entry'!AB1371="Benzathine benzylpenicillin",0.74,IF('Data Entry'!AB1371="Cefapirin benzathine",0.41,IF('Data Entry'!AB1371="Cefalexin benzathine",0.36,IF('Data Entry'!AB1371="Cloxacillin benzathine",0.43,IF('Data Entry'!AB1371="Oxacillin benzathine",0.69,IF('Data Entry'!AB1371="","","No aplica")))))))</f>
        <v/>
      </c>
      <c r="F1368" s="65" t="str">
        <f>IF('Data Entry'!AG1371="Benethamine benzylpenicillin",0.65,IF('Data Entry'!AG1371="Benzathine benzylpenicillin",0.74,IF('Data Entry'!AG1371="Cefapirin benzathine",0.41,IF('Data Entry'!AG1371="Cefalexin benzathine",0.36,IF('Data Entry'!AG1371="Cloxacillin benzathine",0.43,IF('Data Entry'!AG1371="Oxacillin benzathine",0.69,IF('Data Entry'!AG1371="","","No aplica")))))))</f>
        <v/>
      </c>
      <c r="G1368" s="65" t="str">
        <f>IF('Data Entry'!AJ1371="Benethamine benzylpenicillin",0.65,IF('Data Entry'!AJ1371="Benzathine benzylpenicillin",0.74,IF('Data Entry'!AJ1371="Cefapirin benzathine",0.41,IF('Data Entry'!AJ1371="Cefalexin benzathine",0.36,IF('Data Entry'!AJ1371="Cloxacillin benzathine",0.43,IF('Data Entry'!AJ1371="Oxacillin benzathine",0.69,IF('Data Entry'!AJ1371="","","No aplica")))))))</f>
        <v/>
      </c>
      <c r="H1368" s="65" t="str">
        <f>IF('Data Entry'!AM1371="Benethamine benzylpenicillin",0.65,IF('Data Entry'!AM1371="Benzathine benzylpenicillin",0.74,IF('Data Entry'!AM1371="Cefapirin benzathine",0.41,IF('Data Entry'!AM1371="Cefalexin benzathine",0.36,IF('Data Entry'!AM1371="Cloxacillin benzathine",0.43,IF('Data Entry'!AM1371="Oxacillin benzathine",0.69,IF('Data Entry'!AM1371="","","No aplica")))))))</f>
        <v/>
      </c>
    </row>
    <row r="1369" spans="5:8">
      <c r="E1369" s="65" t="str">
        <f>IF('Data Entry'!AB1372="Benethamine benzylpenicillin",0.65,IF('Data Entry'!AB1372="Benzathine benzylpenicillin",0.74,IF('Data Entry'!AB1372="Cefapirin benzathine",0.41,IF('Data Entry'!AB1372="Cefalexin benzathine",0.36,IF('Data Entry'!AB1372="Cloxacillin benzathine",0.43,IF('Data Entry'!AB1372="Oxacillin benzathine",0.69,IF('Data Entry'!AB1372="","","No aplica")))))))</f>
        <v/>
      </c>
      <c r="F1369" s="65" t="str">
        <f>IF('Data Entry'!AG1372="Benethamine benzylpenicillin",0.65,IF('Data Entry'!AG1372="Benzathine benzylpenicillin",0.74,IF('Data Entry'!AG1372="Cefapirin benzathine",0.41,IF('Data Entry'!AG1372="Cefalexin benzathine",0.36,IF('Data Entry'!AG1372="Cloxacillin benzathine",0.43,IF('Data Entry'!AG1372="Oxacillin benzathine",0.69,IF('Data Entry'!AG1372="","","No aplica")))))))</f>
        <v/>
      </c>
      <c r="G1369" s="65" t="str">
        <f>IF('Data Entry'!AJ1372="Benethamine benzylpenicillin",0.65,IF('Data Entry'!AJ1372="Benzathine benzylpenicillin",0.74,IF('Data Entry'!AJ1372="Cefapirin benzathine",0.41,IF('Data Entry'!AJ1372="Cefalexin benzathine",0.36,IF('Data Entry'!AJ1372="Cloxacillin benzathine",0.43,IF('Data Entry'!AJ1372="Oxacillin benzathine",0.69,IF('Data Entry'!AJ1372="","","No aplica")))))))</f>
        <v/>
      </c>
      <c r="H1369" s="65" t="str">
        <f>IF('Data Entry'!AM1372="Benethamine benzylpenicillin",0.65,IF('Data Entry'!AM1372="Benzathine benzylpenicillin",0.74,IF('Data Entry'!AM1372="Cefapirin benzathine",0.41,IF('Data Entry'!AM1372="Cefalexin benzathine",0.36,IF('Data Entry'!AM1372="Cloxacillin benzathine",0.43,IF('Data Entry'!AM1372="Oxacillin benzathine",0.69,IF('Data Entry'!AM1372="","","No aplica")))))))</f>
        <v/>
      </c>
    </row>
    <row r="1370" spans="5:8">
      <c r="E1370" s="65" t="str">
        <f>IF('Data Entry'!AB1373="Benethamine benzylpenicillin",0.65,IF('Data Entry'!AB1373="Benzathine benzylpenicillin",0.74,IF('Data Entry'!AB1373="Cefapirin benzathine",0.41,IF('Data Entry'!AB1373="Cefalexin benzathine",0.36,IF('Data Entry'!AB1373="Cloxacillin benzathine",0.43,IF('Data Entry'!AB1373="Oxacillin benzathine",0.69,IF('Data Entry'!AB1373="","","No aplica")))))))</f>
        <v/>
      </c>
      <c r="F1370" s="65" t="str">
        <f>IF('Data Entry'!AG1373="Benethamine benzylpenicillin",0.65,IF('Data Entry'!AG1373="Benzathine benzylpenicillin",0.74,IF('Data Entry'!AG1373="Cefapirin benzathine",0.41,IF('Data Entry'!AG1373="Cefalexin benzathine",0.36,IF('Data Entry'!AG1373="Cloxacillin benzathine",0.43,IF('Data Entry'!AG1373="Oxacillin benzathine",0.69,IF('Data Entry'!AG1373="","","No aplica")))))))</f>
        <v/>
      </c>
      <c r="G1370" s="65" t="str">
        <f>IF('Data Entry'!AJ1373="Benethamine benzylpenicillin",0.65,IF('Data Entry'!AJ1373="Benzathine benzylpenicillin",0.74,IF('Data Entry'!AJ1373="Cefapirin benzathine",0.41,IF('Data Entry'!AJ1373="Cefalexin benzathine",0.36,IF('Data Entry'!AJ1373="Cloxacillin benzathine",0.43,IF('Data Entry'!AJ1373="Oxacillin benzathine",0.69,IF('Data Entry'!AJ1373="","","No aplica")))))))</f>
        <v/>
      </c>
      <c r="H1370" s="65" t="str">
        <f>IF('Data Entry'!AM1373="Benethamine benzylpenicillin",0.65,IF('Data Entry'!AM1373="Benzathine benzylpenicillin",0.74,IF('Data Entry'!AM1373="Cefapirin benzathine",0.41,IF('Data Entry'!AM1373="Cefalexin benzathine",0.36,IF('Data Entry'!AM1373="Cloxacillin benzathine",0.43,IF('Data Entry'!AM1373="Oxacillin benzathine",0.69,IF('Data Entry'!AM1373="","","No aplica")))))))</f>
        <v/>
      </c>
    </row>
    <row r="1371" spans="5:8">
      <c r="E1371" s="65" t="str">
        <f>IF('Data Entry'!AB1374="Benethamine benzylpenicillin",0.65,IF('Data Entry'!AB1374="Benzathine benzylpenicillin",0.74,IF('Data Entry'!AB1374="Cefapirin benzathine",0.41,IF('Data Entry'!AB1374="Cefalexin benzathine",0.36,IF('Data Entry'!AB1374="Cloxacillin benzathine",0.43,IF('Data Entry'!AB1374="Oxacillin benzathine",0.69,IF('Data Entry'!AB1374="","","No aplica")))))))</f>
        <v/>
      </c>
      <c r="F1371" s="65" t="str">
        <f>IF('Data Entry'!AG1374="Benethamine benzylpenicillin",0.65,IF('Data Entry'!AG1374="Benzathine benzylpenicillin",0.74,IF('Data Entry'!AG1374="Cefapirin benzathine",0.41,IF('Data Entry'!AG1374="Cefalexin benzathine",0.36,IF('Data Entry'!AG1374="Cloxacillin benzathine",0.43,IF('Data Entry'!AG1374="Oxacillin benzathine",0.69,IF('Data Entry'!AG1374="","","No aplica")))))))</f>
        <v/>
      </c>
      <c r="G1371" s="65" t="str">
        <f>IF('Data Entry'!AJ1374="Benethamine benzylpenicillin",0.65,IF('Data Entry'!AJ1374="Benzathine benzylpenicillin",0.74,IF('Data Entry'!AJ1374="Cefapirin benzathine",0.41,IF('Data Entry'!AJ1374="Cefalexin benzathine",0.36,IF('Data Entry'!AJ1374="Cloxacillin benzathine",0.43,IF('Data Entry'!AJ1374="Oxacillin benzathine",0.69,IF('Data Entry'!AJ1374="","","No aplica")))))))</f>
        <v/>
      </c>
      <c r="H1371" s="65" t="str">
        <f>IF('Data Entry'!AM1374="Benethamine benzylpenicillin",0.65,IF('Data Entry'!AM1374="Benzathine benzylpenicillin",0.74,IF('Data Entry'!AM1374="Cefapirin benzathine",0.41,IF('Data Entry'!AM1374="Cefalexin benzathine",0.36,IF('Data Entry'!AM1374="Cloxacillin benzathine",0.43,IF('Data Entry'!AM1374="Oxacillin benzathine",0.69,IF('Data Entry'!AM1374="","","No aplica")))))))</f>
        <v/>
      </c>
    </row>
    <row r="1372" spans="5:8">
      <c r="E1372" s="65" t="str">
        <f>IF('Data Entry'!AB1375="Benethamine benzylpenicillin",0.65,IF('Data Entry'!AB1375="Benzathine benzylpenicillin",0.74,IF('Data Entry'!AB1375="Cefapirin benzathine",0.41,IF('Data Entry'!AB1375="Cefalexin benzathine",0.36,IF('Data Entry'!AB1375="Cloxacillin benzathine",0.43,IF('Data Entry'!AB1375="Oxacillin benzathine",0.69,IF('Data Entry'!AB1375="","","No aplica")))))))</f>
        <v/>
      </c>
      <c r="F1372" s="65" t="str">
        <f>IF('Data Entry'!AG1375="Benethamine benzylpenicillin",0.65,IF('Data Entry'!AG1375="Benzathine benzylpenicillin",0.74,IF('Data Entry'!AG1375="Cefapirin benzathine",0.41,IF('Data Entry'!AG1375="Cefalexin benzathine",0.36,IF('Data Entry'!AG1375="Cloxacillin benzathine",0.43,IF('Data Entry'!AG1375="Oxacillin benzathine",0.69,IF('Data Entry'!AG1375="","","No aplica")))))))</f>
        <v/>
      </c>
      <c r="G1372" s="65" t="str">
        <f>IF('Data Entry'!AJ1375="Benethamine benzylpenicillin",0.65,IF('Data Entry'!AJ1375="Benzathine benzylpenicillin",0.74,IF('Data Entry'!AJ1375="Cefapirin benzathine",0.41,IF('Data Entry'!AJ1375="Cefalexin benzathine",0.36,IF('Data Entry'!AJ1375="Cloxacillin benzathine",0.43,IF('Data Entry'!AJ1375="Oxacillin benzathine",0.69,IF('Data Entry'!AJ1375="","","No aplica")))))))</f>
        <v/>
      </c>
      <c r="H1372" s="65" t="str">
        <f>IF('Data Entry'!AM1375="Benethamine benzylpenicillin",0.65,IF('Data Entry'!AM1375="Benzathine benzylpenicillin",0.74,IF('Data Entry'!AM1375="Cefapirin benzathine",0.41,IF('Data Entry'!AM1375="Cefalexin benzathine",0.36,IF('Data Entry'!AM1375="Cloxacillin benzathine",0.43,IF('Data Entry'!AM1375="Oxacillin benzathine",0.69,IF('Data Entry'!AM1375="","","No aplica")))))))</f>
        <v/>
      </c>
    </row>
    <row r="1373" spans="5:8">
      <c r="E1373" s="65" t="str">
        <f>IF('Data Entry'!AB1376="Benethamine benzylpenicillin",0.65,IF('Data Entry'!AB1376="Benzathine benzylpenicillin",0.74,IF('Data Entry'!AB1376="Cefapirin benzathine",0.41,IF('Data Entry'!AB1376="Cefalexin benzathine",0.36,IF('Data Entry'!AB1376="Cloxacillin benzathine",0.43,IF('Data Entry'!AB1376="Oxacillin benzathine",0.69,IF('Data Entry'!AB1376="","","No aplica")))))))</f>
        <v/>
      </c>
      <c r="F1373" s="65" t="str">
        <f>IF('Data Entry'!AG1376="Benethamine benzylpenicillin",0.65,IF('Data Entry'!AG1376="Benzathine benzylpenicillin",0.74,IF('Data Entry'!AG1376="Cefapirin benzathine",0.41,IF('Data Entry'!AG1376="Cefalexin benzathine",0.36,IF('Data Entry'!AG1376="Cloxacillin benzathine",0.43,IF('Data Entry'!AG1376="Oxacillin benzathine",0.69,IF('Data Entry'!AG1376="","","No aplica")))))))</f>
        <v/>
      </c>
      <c r="G1373" s="65" t="str">
        <f>IF('Data Entry'!AJ1376="Benethamine benzylpenicillin",0.65,IF('Data Entry'!AJ1376="Benzathine benzylpenicillin",0.74,IF('Data Entry'!AJ1376="Cefapirin benzathine",0.41,IF('Data Entry'!AJ1376="Cefalexin benzathine",0.36,IF('Data Entry'!AJ1376="Cloxacillin benzathine",0.43,IF('Data Entry'!AJ1376="Oxacillin benzathine",0.69,IF('Data Entry'!AJ1376="","","No aplica")))))))</f>
        <v/>
      </c>
      <c r="H1373" s="65" t="str">
        <f>IF('Data Entry'!AM1376="Benethamine benzylpenicillin",0.65,IF('Data Entry'!AM1376="Benzathine benzylpenicillin",0.74,IF('Data Entry'!AM1376="Cefapirin benzathine",0.41,IF('Data Entry'!AM1376="Cefalexin benzathine",0.36,IF('Data Entry'!AM1376="Cloxacillin benzathine",0.43,IF('Data Entry'!AM1376="Oxacillin benzathine",0.69,IF('Data Entry'!AM1376="","","No aplica")))))))</f>
        <v/>
      </c>
    </row>
    <row r="1374" spans="5:8">
      <c r="E1374" s="65" t="str">
        <f>IF('Data Entry'!AB1377="Benethamine benzylpenicillin",0.65,IF('Data Entry'!AB1377="Benzathine benzylpenicillin",0.74,IF('Data Entry'!AB1377="Cefapirin benzathine",0.41,IF('Data Entry'!AB1377="Cefalexin benzathine",0.36,IF('Data Entry'!AB1377="Cloxacillin benzathine",0.43,IF('Data Entry'!AB1377="Oxacillin benzathine",0.69,IF('Data Entry'!AB1377="","","No aplica")))))))</f>
        <v/>
      </c>
      <c r="F1374" s="65" t="str">
        <f>IF('Data Entry'!AG1377="Benethamine benzylpenicillin",0.65,IF('Data Entry'!AG1377="Benzathine benzylpenicillin",0.74,IF('Data Entry'!AG1377="Cefapirin benzathine",0.41,IF('Data Entry'!AG1377="Cefalexin benzathine",0.36,IF('Data Entry'!AG1377="Cloxacillin benzathine",0.43,IF('Data Entry'!AG1377="Oxacillin benzathine",0.69,IF('Data Entry'!AG1377="","","No aplica")))))))</f>
        <v/>
      </c>
      <c r="G1374" s="65" t="str">
        <f>IF('Data Entry'!AJ1377="Benethamine benzylpenicillin",0.65,IF('Data Entry'!AJ1377="Benzathine benzylpenicillin",0.74,IF('Data Entry'!AJ1377="Cefapirin benzathine",0.41,IF('Data Entry'!AJ1377="Cefalexin benzathine",0.36,IF('Data Entry'!AJ1377="Cloxacillin benzathine",0.43,IF('Data Entry'!AJ1377="Oxacillin benzathine",0.69,IF('Data Entry'!AJ1377="","","No aplica")))))))</f>
        <v/>
      </c>
      <c r="H1374" s="65" t="str">
        <f>IF('Data Entry'!AM1377="Benethamine benzylpenicillin",0.65,IF('Data Entry'!AM1377="Benzathine benzylpenicillin",0.74,IF('Data Entry'!AM1377="Cefapirin benzathine",0.41,IF('Data Entry'!AM1377="Cefalexin benzathine",0.36,IF('Data Entry'!AM1377="Cloxacillin benzathine",0.43,IF('Data Entry'!AM1377="Oxacillin benzathine",0.69,IF('Data Entry'!AM1377="","","No aplica")))))))</f>
        <v/>
      </c>
    </row>
    <row r="1375" spans="5:8">
      <c r="E1375" s="65" t="str">
        <f>IF('Data Entry'!AB1378="Benethamine benzylpenicillin",0.65,IF('Data Entry'!AB1378="Benzathine benzylpenicillin",0.74,IF('Data Entry'!AB1378="Cefapirin benzathine",0.41,IF('Data Entry'!AB1378="Cefalexin benzathine",0.36,IF('Data Entry'!AB1378="Cloxacillin benzathine",0.43,IF('Data Entry'!AB1378="Oxacillin benzathine",0.69,IF('Data Entry'!AB1378="","","No aplica")))))))</f>
        <v/>
      </c>
      <c r="F1375" s="65" t="str">
        <f>IF('Data Entry'!AG1378="Benethamine benzylpenicillin",0.65,IF('Data Entry'!AG1378="Benzathine benzylpenicillin",0.74,IF('Data Entry'!AG1378="Cefapirin benzathine",0.41,IF('Data Entry'!AG1378="Cefalexin benzathine",0.36,IF('Data Entry'!AG1378="Cloxacillin benzathine",0.43,IF('Data Entry'!AG1378="Oxacillin benzathine",0.69,IF('Data Entry'!AG1378="","","No aplica")))))))</f>
        <v/>
      </c>
      <c r="G1375" s="65" t="str">
        <f>IF('Data Entry'!AJ1378="Benethamine benzylpenicillin",0.65,IF('Data Entry'!AJ1378="Benzathine benzylpenicillin",0.74,IF('Data Entry'!AJ1378="Cefapirin benzathine",0.41,IF('Data Entry'!AJ1378="Cefalexin benzathine",0.36,IF('Data Entry'!AJ1378="Cloxacillin benzathine",0.43,IF('Data Entry'!AJ1378="Oxacillin benzathine",0.69,IF('Data Entry'!AJ1378="","","No aplica")))))))</f>
        <v/>
      </c>
      <c r="H1375" s="65" t="str">
        <f>IF('Data Entry'!AM1378="Benethamine benzylpenicillin",0.65,IF('Data Entry'!AM1378="Benzathine benzylpenicillin",0.74,IF('Data Entry'!AM1378="Cefapirin benzathine",0.41,IF('Data Entry'!AM1378="Cefalexin benzathine",0.36,IF('Data Entry'!AM1378="Cloxacillin benzathine",0.43,IF('Data Entry'!AM1378="Oxacillin benzathine",0.69,IF('Data Entry'!AM1378="","","No aplica")))))))</f>
        <v/>
      </c>
    </row>
    <row r="1376" spans="5:8">
      <c r="E1376" s="65" t="str">
        <f>IF('Data Entry'!AB1379="Benethamine benzylpenicillin",0.65,IF('Data Entry'!AB1379="Benzathine benzylpenicillin",0.74,IF('Data Entry'!AB1379="Cefapirin benzathine",0.41,IF('Data Entry'!AB1379="Cefalexin benzathine",0.36,IF('Data Entry'!AB1379="Cloxacillin benzathine",0.43,IF('Data Entry'!AB1379="Oxacillin benzathine",0.69,IF('Data Entry'!AB1379="","","No aplica")))))))</f>
        <v/>
      </c>
      <c r="F1376" s="65" t="str">
        <f>IF('Data Entry'!AG1379="Benethamine benzylpenicillin",0.65,IF('Data Entry'!AG1379="Benzathine benzylpenicillin",0.74,IF('Data Entry'!AG1379="Cefapirin benzathine",0.41,IF('Data Entry'!AG1379="Cefalexin benzathine",0.36,IF('Data Entry'!AG1379="Cloxacillin benzathine",0.43,IF('Data Entry'!AG1379="Oxacillin benzathine",0.69,IF('Data Entry'!AG1379="","","No aplica")))))))</f>
        <v/>
      </c>
      <c r="G1376" s="65" t="str">
        <f>IF('Data Entry'!AJ1379="Benethamine benzylpenicillin",0.65,IF('Data Entry'!AJ1379="Benzathine benzylpenicillin",0.74,IF('Data Entry'!AJ1379="Cefapirin benzathine",0.41,IF('Data Entry'!AJ1379="Cefalexin benzathine",0.36,IF('Data Entry'!AJ1379="Cloxacillin benzathine",0.43,IF('Data Entry'!AJ1379="Oxacillin benzathine",0.69,IF('Data Entry'!AJ1379="","","No aplica")))))))</f>
        <v/>
      </c>
      <c r="H1376" s="65" t="str">
        <f>IF('Data Entry'!AM1379="Benethamine benzylpenicillin",0.65,IF('Data Entry'!AM1379="Benzathine benzylpenicillin",0.74,IF('Data Entry'!AM1379="Cefapirin benzathine",0.41,IF('Data Entry'!AM1379="Cefalexin benzathine",0.36,IF('Data Entry'!AM1379="Cloxacillin benzathine",0.43,IF('Data Entry'!AM1379="Oxacillin benzathine",0.69,IF('Data Entry'!AM1379="","","No aplica")))))))</f>
        <v/>
      </c>
    </row>
    <row r="1377" spans="5:8">
      <c r="E1377" s="65" t="str">
        <f>IF('Data Entry'!AB1380="Benethamine benzylpenicillin",0.65,IF('Data Entry'!AB1380="Benzathine benzylpenicillin",0.74,IF('Data Entry'!AB1380="Cefapirin benzathine",0.41,IF('Data Entry'!AB1380="Cefalexin benzathine",0.36,IF('Data Entry'!AB1380="Cloxacillin benzathine",0.43,IF('Data Entry'!AB1380="Oxacillin benzathine",0.69,IF('Data Entry'!AB1380="","","No aplica")))))))</f>
        <v/>
      </c>
      <c r="F1377" s="65" t="str">
        <f>IF('Data Entry'!AG1380="Benethamine benzylpenicillin",0.65,IF('Data Entry'!AG1380="Benzathine benzylpenicillin",0.74,IF('Data Entry'!AG1380="Cefapirin benzathine",0.41,IF('Data Entry'!AG1380="Cefalexin benzathine",0.36,IF('Data Entry'!AG1380="Cloxacillin benzathine",0.43,IF('Data Entry'!AG1380="Oxacillin benzathine",0.69,IF('Data Entry'!AG1380="","","No aplica")))))))</f>
        <v/>
      </c>
      <c r="G1377" s="65" t="str">
        <f>IF('Data Entry'!AJ1380="Benethamine benzylpenicillin",0.65,IF('Data Entry'!AJ1380="Benzathine benzylpenicillin",0.74,IF('Data Entry'!AJ1380="Cefapirin benzathine",0.41,IF('Data Entry'!AJ1380="Cefalexin benzathine",0.36,IF('Data Entry'!AJ1380="Cloxacillin benzathine",0.43,IF('Data Entry'!AJ1380="Oxacillin benzathine",0.69,IF('Data Entry'!AJ1380="","","No aplica")))))))</f>
        <v/>
      </c>
      <c r="H1377" s="65" t="str">
        <f>IF('Data Entry'!AM1380="Benethamine benzylpenicillin",0.65,IF('Data Entry'!AM1380="Benzathine benzylpenicillin",0.74,IF('Data Entry'!AM1380="Cefapirin benzathine",0.41,IF('Data Entry'!AM1380="Cefalexin benzathine",0.36,IF('Data Entry'!AM1380="Cloxacillin benzathine",0.43,IF('Data Entry'!AM1380="Oxacillin benzathine",0.69,IF('Data Entry'!AM1380="","","No aplica")))))))</f>
        <v/>
      </c>
    </row>
    <row r="1378" spans="5:8">
      <c r="E1378" s="65" t="str">
        <f>IF('Data Entry'!AB1381="Benethamine benzylpenicillin",0.65,IF('Data Entry'!AB1381="Benzathine benzylpenicillin",0.74,IF('Data Entry'!AB1381="Cefapirin benzathine",0.41,IF('Data Entry'!AB1381="Cefalexin benzathine",0.36,IF('Data Entry'!AB1381="Cloxacillin benzathine",0.43,IF('Data Entry'!AB1381="Oxacillin benzathine",0.69,IF('Data Entry'!AB1381="","","No aplica")))))))</f>
        <v/>
      </c>
      <c r="F1378" s="65" t="str">
        <f>IF('Data Entry'!AG1381="Benethamine benzylpenicillin",0.65,IF('Data Entry'!AG1381="Benzathine benzylpenicillin",0.74,IF('Data Entry'!AG1381="Cefapirin benzathine",0.41,IF('Data Entry'!AG1381="Cefalexin benzathine",0.36,IF('Data Entry'!AG1381="Cloxacillin benzathine",0.43,IF('Data Entry'!AG1381="Oxacillin benzathine",0.69,IF('Data Entry'!AG1381="","","No aplica")))))))</f>
        <v/>
      </c>
      <c r="G1378" s="65" t="str">
        <f>IF('Data Entry'!AJ1381="Benethamine benzylpenicillin",0.65,IF('Data Entry'!AJ1381="Benzathine benzylpenicillin",0.74,IF('Data Entry'!AJ1381="Cefapirin benzathine",0.41,IF('Data Entry'!AJ1381="Cefalexin benzathine",0.36,IF('Data Entry'!AJ1381="Cloxacillin benzathine",0.43,IF('Data Entry'!AJ1381="Oxacillin benzathine",0.69,IF('Data Entry'!AJ1381="","","No aplica")))))))</f>
        <v/>
      </c>
      <c r="H1378" s="65" t="str">
        <f>IF('Data Entry'!AM1381="Benethamine benzylpenicillin",0.65,IF('Data Entry'!AM1381="Benzathine benzylpenicillin",0.74,IF('Data Entry'!AM1381="Cefapirin benzathine",0.41,IF('Data Entry'!AM1381="Cefalexin benzathine",0.36,IF('Data Entry'!AM1381="Cloxacillin benzathine",0.43,IF('Data Entry'!AM1381="Oxacillin benzathine",0.69,IF('Data Entry'!AM1381="","","No aplica")))))))</f>
        <v/>
      </c>
    </row>
    <row r="1379" spans="5:8">
      <c r="E1379" s="65" t="str">
        <f>IF('Data Entry'!AB1382="Benethamine benzylpenicillin",0.65,IF('Data Entry'!AB1382="Benzathine benzylpenicillin",0.74,IF('Data Entry'!AB1382="Cefapirin benzathine",0.41,IF('Data Entry'!AB1382="Cefalexin benzathine",0.36,IF('Data Entry'!AB1382="Cloxacillin benzathine",0.43,IF('Data Entry'!AB1382="Oxacillin benzathine",0.69,IF('Data Entry'!AB1382="","","No aplica")))))))</f>
        <v/>
      </c>
      <c r="F1379" s="65" t="str">
        <f>IF('Data Entry'!AG1382="Benethamine benzylpenicillin",0.65,IF('Data Entry'!AG1382="Benzathine benzylpenicillin",0.74,IF('Data Entry'!AG1382="Cefapirin benzathine",0.41,IF('Data Entry'!AG1382="Cefalexin benzathine",0.36,IF('Data Entry'!AG1382="Cloxacillin benzathine",0.43,IF('Data Entry'!AG1382="Oxacillin benzathine",0.69,IF('Data Entry'!AG1382="","","No aplica")))))))</f>
        <v/>
      </c>
      <c r="G1379" s="65" t="str">
        <f>IF('Data Entry'!AJ1382="Benethamine benzylpenicillin",0.65,IF('Data Entry'!AJ1382="Benzathine benzylpenicillin",0.74,IF('Data Entry'!AJ1382="Cefapirin benzathine",0.41,IF('Data Entry'!AJ1382="Cefalexin benzathine",0.36,IF('Data Entry'!AJ1382="Cloxacillin benzathine",0.43,IF('Data Entry'!AJ1382="Oxacillin benzathine",0.69,IF('Data Entry'!AJ1382="","","No aplica")))))))</f>
        <v/>
      </c>
      <c r="H1379" s="65" t="str">
        <f>IF('Data Entry'!AM1382="Benethamine benzylpenicillin",0.65,IF('Data Entry'!AM1382="Benzathine benzylpenicillin",0.74,IF('Data Entry'!AM1382="Cefapirin benzathine",0.41,IF('Data Entry'!AM1382="Cefalexin benzathine",0.36,IF('Data Entry'!AM1382="Cloxacillin benzathine",0.43,IF('Data Entry'!AM1382="Oxacillin benzathine",0.69,IF('Data Entry'!AM1382="","","No aplica")))))))</f>
        <v/>
      </c>
    </row>
    <row r="1380" spans="5:8">
      <c r="E1380" s="65" t="str">
        <f>IF('Data Entry'!AB1383="Benethamine benzylpenicillin",0.65,IF('Data Entry'!AB1383="Benzathine benzylpenicillin",0.74,IF('Data Entry'!AB1383="Cefapirin benzathine",0.41,IF('Data Entry'!AB1383="Cefalexin benzathine",0.36,IF('Data Entry'!AB1383="Cloxacillin benzathine",0.43,IF('Data Entry'!AB1383="Oxacillin benzathine",0.69,IF('Data Entry'!AB1383="","","No aplica")))))))</f>
        <v/>
      </c>
      <c r="F1380" s="65" t="str">
        <f>IF('Data Entry'!AG1383="Benethamine benzylpenicillin",0.65,IF('Data Entry'!AG1383="Benzathine benzylpenicillin",0.74,IF('Data Entry'!AG1383="Cefapirin benzathine",0.41,IF('Data Entry'!AG1383="Cefalexin benzathine",0.36,IF('Data Entry'!AG1383="Cloxacillin benzathine",0.43,IF('Data Entry'!AG1383="Oxacillin benzathine",0.69,IF('Data Entry'!AG1383="","","No aplica")))))))</f>
        <v/>
      </c>
      <c r="G1380" s="65" t="str">
        <f>IF('Data Entry'!AJ1383="Benethamine benzylpenicillin",0.65,IF('Data Entry'!AJ1383="Benzathine benzylpenicillin",0.74,IF('Data Entry'!AJ1383="Cefapirin benzathine",0.41,IF('Data Entry'!AJ1383="Cefalexin benzathine",0.36,IF('Data Entry'!AJ1383="Cloxacillin benzathine",0.43,IF('Data Entry'!AJ1383="Oxacillin benzathine",0.69,IF('Data Entry'!AJ1383="","","No aplica")))))))</f>
        <v/>
      </c>
      <c r="H1380" s="65" t="str">
        <f>IF('Data Entry'!AM1383="Benethamine benzylpenicillin",0.65,IF('Data Entry'!AM1383="Benzathine benzylpenicillin",0.74,IF('Data Entry'!AM1383="Cefapirin benzathine",0.41,IF('Data Entry'!AM1383="Cefalexin benzathine",0.36,IF('Data Entry'!AM1383="Cloxacillin benzathine",0.43,IF('Data Entry'!AM1383="Oxacillin benzathine",0.69,IF('Data Entry'!AM1383="","","No aplica")))))))</f>
        <v/>
      </c>
    </row>
    <row r="1381" spans="5:8">
      <c r="E1381" s="65" t="str">
        <f>IF('Data Entry'!AB1384="Benethamine benzylpenicillin",0.65,IF('Data Entry'!AB1384="Benzathine benzylpenicillin",0.74,IF('Data Entry'!AB1384="Cefapirin benzathine",0.41,IF('Data Entry'!AB1384="Cefalexin benzathine",0.36,IF('Data Entry'!AB1384="Cloxacillin benzathine",0.43,IF('Data Entry'!AB1384="Oxacillin benzathine",0.69,IF('Data Entry'!AB1384="","","No aplica")))))))</f>
        <v/>
      </c>
      <c r="F1381" s="65" t="str">
        <f>IF('Data Entry'!AG1384="Benethamine benzylpenicillin",0.65,IF('Data Entry'!AG1384="Benzathine benzylpenicillin",0.74,IF('Data Entry'!AG1384="Cefapirin benzathine",0.41,IF('Data Entry'!AG1384="Cefalexin benzathine",0.36,IF('Data Entry'!AG1384="Cloxacillin benzathine",0.43,IF('Data Entry'!AG1384="Oxacillin benzathine",0.69,IF('Data Entry'!AG1384="","","No aplica")))))))</f>
        <v/>
      </c>
      <c r="G1381" s="65" t="str">
        <f>IF('Data Entry'!AJ1384="Benethamine benzylpenicillin",0.65,IF('Data Entry'!AJ1384="Benzathine benzylpenicillin",0.74,IF('Data Entry'!AJ1384="Cefapirin benzathine",0.41,IF('Data Entry'!AJ1384="Cefalexin benzathine",0.36,IF('Data Entry'!AJ1384="Cloxacillin benzathine",0.43,IF('Data Entry'!AJ1384="Oxacillin benzathine",0.69,IF('Data Entry'!AJ1384="","","No aplica")))))))</f>
        <v/>
      </c>
      <c r="H1381" s="65" t="str">
        <f>IF('Data Entry'!AM1384="Benethamine benzylpenicillin",0.65,IF('Data Entry'!AM1384="Benzathine benzylpenicillin",0.74,IF('Data Entry'!AM1384="Cefapirin benzathine",0.41,IF('Data Entry'!AM1384="Cefalexin benzathine",0.36,IF('Data Entry'!AM1384="Cloxacillin benzathine",0.43,IF('Data Entry'!AM1384="Oxacillin benzathine",0.69,IF('Data Entry'!AM1384="","","No aplica")))))))</f>
        <v/>
      </c>
    </row>
    <row r="1382" spans="5:8">
      <c r="E1382" s="65" t="str">
        <f>IF('Data Entry'!AB1385="Benethamine benzylpenicillin",0.65,IF('Data Entry'!AB1385="Benzathine benzylpenicillin",0.74,IF('Data Entry'!AB1385="Cefapirin benzathine",0.41,IF('Data Entry'!AB1385="Cefalexin benzathine",0.36,IF('Data Entry'!AB1385="Cloxacillin benzathine",0.43,IF('Data Entry'!AB1385="Oxacillin benzathine",0.69,IF('Data Entry'!AB1385="","","No aplica")))))))</f>
        <v/>
      </c>
      <c r="F1382" s="65" t="str">
        <f>IF('Data Entry'!AG1385="Benethamine benzylpenicillin",0.65,IF('Data Entry'!AG1385="Benzathine benzylpenicillin",0.74,IF('Data Entry'!AG1385="Cefapirin benzathine",0.41,IF('Data Entry'!AG1385="Cefalexin benzathine",0.36,IF('Data Entry'!AG1385="Cloxacillin benzathine",0.43,IF('Data Entry'!AG1385="Oxacillin benzathine",0.69,IF('Data Entry'!AG1385="","","No aplica")))))))</f>
        <v/>
      </c>
      <c r="G1382" s="65" t="str">
        <f>IF('Data Entry'!AJ1385="Benethamine benzylpenicillin",0.65,IF('Data Entry'!AJ1385="Benzathine benzylpenicillin",0.74,IF('Data Entry'!AJ1385="Cefapirin benzathine",0.41,IF('Data Entry'!AJ1385="Cefalexin benzathine",0.36,IF('Data Entry'!AJ1385="Cloxacillin benzathine",0.43,IF('Data Entry'!AJ1385="Oxacillin benzathine",0.69,IF('Data Entry'!AJ1385="","","No aplica")))))))</f>
        <v/>
      </c>
      <c r="H1382" s="65" t="str">
        <f>IF('Data Entry'!AM1385="Benethamine benzylpenicillin",0.65,IF('Data Entry'!AM1385="Benzathine benzylpenicillin",0.74,IF('Data Entry'!AM1385="Cefapirin benzathine",0.41,IF('Data Entry'!AM1385="Cefalexin benzathine",0.36,IF('Data Entry'!AM1385="Cloxacillin benzathine",0.43,IF('Data Entry'!AM1385="Oxacillin benzathine",0.69,IF('Data Entry'!AM1385="","","No aplica")))))))</f>
        <v/>
      </c>
    </row>
    <row r="1383" spans="5:8">
      <c r="E1383" s="65" t="str">
        <f>IF('Data Entry'!AB1386="Benethamine benzylpenicillin",0.65,IF('Data Entry'!AB1386="Benzathine benzylpenicillin",0.74,IF('Data Entry'!AB1386="Cefapirin benzathine",0.41,IF('Data Entry'!AB1386="Cefalexin benzathine",0.36,IF('Data Entry'!AB1386="Cloxacillin benzathine",0.43,IF('Data Entry'!AB1386="Oxacillin benzathine",0.69,IF('Data Entry'!AB1386="","","No aplica")))))))</f>
        <v/>
      </c>
      <c r="F1383" s="65" t="str">
        <f>IF('Data Entry'!AG1386="Benethamine benzylpenicillin",0.65,IF('Data Entry'!AG1386="Benzathine benzylpenicillin",0.74,IF('Data Entry'!AG1386="Cefapirin benzathine",0.41,IF('Data Entry'!AG1386="Cefalexin benzathine",0.36,IF('Data Entry'!AG1386="Cloxacillin benzathine",0.43,IF('Data Entry'!AG1386="Oxacillin benzathine",0.69,IF('Data Entry'!AG1386="","","No aplica")))))))</f>
        <v/>
      </c>
      <c r="G1383" s="65" t="str">
        <f>IF('Data Entry'!AJ1386="Benethamine benzylpenicillin",0.65,IF('Data Entry'!AJ1386="Benzathine benzylpenicillin",0.74,IF('Data Entry'!AJ1386="Cefapirin benzathine",0.41,IF('Data Entry'!AJ1386="Cefalexin benzathine",0.36,IF('Data Entry'!AJ1386="Cloxacillin benzathine",0.43,IF('Data Entry'!AJ1386="Oxacillin benzathine",0.69,IF('Data Entry'!AJ1386="","","No aplica")))))))</f>
        <v/>
      </c>
      <c r="H1383" s="65" t="str">
        <f>IF('Data Entry'!AM1386="Benethamine benzylpenicillin",0.65,IF('Data Entry'!AM1386="Benzathine benzylpenicillin",0.74,IF('Data Entry'!AM1386="Cefapirin benzathine",0.41,IF('Data Entry'!AM1386="Cefalexin benzathine",0.36,IF('Data Entry'!AM1386="Cloxacillin benzathine",0.43,IF('Data Entry'!AM1386="Oxacillin benzathine",0.69,IF('Data Entry'!AM1386="","","No aplica")))))))</f>
        <v/>
      </c>
    </row>
    <row r="1384" spans="5:8">
      <c r="E1384" s="65" t="str">
        <f>IF('Data Entry'!AB1387="Benethamine benzylpenicillin",0.65,IF('Data Entry'!AB1387="Benzathine benzylpenicillin",0.74,IF('Data Entry'!AB1387="Cefapirin benzathine",0.41,IF('Data Entry'!AB1387="Cefalexin benzathine",0.36,IF('Data Entry'!AB1387="Cloxacillin benzathine",0.43,IF('Data Entry'!AB1387="Oxacillin benzathine",0.69,IF('Data Entry'!AB1387="","","No aplica")))))))</f>
        <v/>
      </c>
      <c r="F1384" s="65" t="str">
        <f>IF('Data Entry'!AG1387="Benethamine benzylpenicillin",0.65,IF('Data Entry'!AG1387="Benzathine benzylpenicillin",0.74,IF('Data Entry'!AG1387="Cefapirin benzathine",0.41,IF('Data Entry'!AG1387="Cefalexin benzathine",0.36,IF('Data Entry'!AG1387="Cloxacillin benzathine",0.43,IF('Data Entry'!AG1387="Oxacillin benzathine",0.69,IF('Data Entry'!AG1387="","","No aplica")))))))</f>
        <v/>
      </c>
      <c r="G1384" s="65" t="str">
        <f>IF('Data Entry'!AJ1387="Benethamine benzylpenicillin",0.65,IF('Data Entry'!AJ1387="Benzathine benzylpenicillin",0.74,IF('Data Entry'!AJ1387="Cefapirin benzathine",0.41,IF('Data Entry'!AJ1387="Cefalexin benzathine",0.36,IF('Data Entry'!AJ1387="Cloxacillin benzathine",0.43,IF('Data Entry'!AJ1387="Oxacillin benzathine",0.69,IF('Data Entry'!AJ1387="","","No aplica")))))))</f>
        <v/>
      </c>
      <c r="H1384" s="65" t="str">
        <f>IF('Data Entry'!AM1387="Benethamine benzylpenicillin",0.65,IF('Data Entry'!AM1387="Benzathine benzylpenicillin",0.74,IF('Data Entry'!AM1387="Cefapirin benzathine",0.41,IF('Data Entry'!AM1387="Cefalexin benzathine",0.36,IF('Data Entry'!AM1387="Cloxacillin benzathine",0.43,IF('Data Entry'!AM1387="Oxacillin benzathine",0.69,IF('Data Entry'!AM1387="","","No aplica")))))))</f>
        <v/>
      </c>
    </row>
    <row r="1385" spans="5:8">
      <c r="E1385" s="65" t="str">
        <f>IF('Data Entry'!AB1388="Benethamine benzylpenicillin",0.65,IF('Data Entry'!AB1388="Benzathine benzylpenicillin",0.74,IF('Data Entry'!AB1388="Cefapirin benzathine",0.41,IF('Data Entry'!AB1388="Cefalexin benzathine",0.36,IF('Data Entry'!AB1388="Cloxacillin benzathine",0.43,IF('Data Entry'!AB1388="Oxacillin benzathine",0.69,IF('Data Entry'!AB1388="","","No aplica")))))))</f>
        <v/>
      </c>
      <c r="F1385" s="65" t="str">
        <f>IF('Data Entry'!AG1388="Benethamine benzylpenicillin",0.65,IF('Data Entry'!AG1388="Benzathine benzylpenicillin",0.74,IF('Data Entry'!AG1388="Cefapirin benzathine",0.41,IF('Data Entry'!AG1388="Cefalexin benzathine",0.36,IF('Data Entry'!AG1388="Cloxacillin benzathine",0.43,IF('Data Entry'!AG1388="Oxacillin benzathine",0.69,IF('Data Entry'!AG1388="","","No aplica")))))))</f>
        <v/>
      </c>
      <c r="G1385" s="65" t="str">
        <f>IF('Data Entry'!AJ1388="Benethamine benzylpenicillin",0.65,IF('Data Entry'!AJ1388="Benzathine benzylpenicillin",0.74,IF('Data Entry'!AJ1388="Cefapirin benzathine",0.41,IF('Data Entry'!AJ1388="Cefalexin benzathine",0.36,IF('Data Entry'!AJ1388="Cloxacillin benzathine",0.43,IF('Data Entry'!AJ1388="Oxacillin benzathine",0.69,IF('Data Entry'!AJ1388="","","No aplica")))))))</f>
        <v/>
      </c>
      <c r="H1385" s="65" t="str">
        <f>IF('Data Entry'!AM1388="Benethamine benzylpenicillin",0.65,IF('Data Entry'!AM1388="Benzathine benzylpenicillin",0.74,IF('Data Entry'!AM1388="Cefapirin benzathine",0.41,IF('Data Entry'!AM1388="Cefalexin benzathine",0.36,IF('Data Entry'!AM1388="Cloxacillin benzathine",0.43,IF('Data Entry'!AM1388="Oxacillin benzathine",0.69,IF('Data Entry'!AM1388="","","No aplica")))))))</f>
        <v/>
      </c>
    </row>
    <row r="1386" spans="5:8">
      <c r="E1386" s="65" t="str">
        <f>IF('Data Entry'!AB1389="Benethamine benzylpenicillin",0.65,IF('Data Entry'!AB1389="Benzathine benzylpenicillin",0.74,IF('Data Entry'!AB1389="Cefapirin benzathine",0.41,IF('Data Entry'!AB1389="Cefalexin benzathine",0.36,IF('Data Entry'!AB1389="Cloxacillin benzathine",0.43,IF('Data Entry'!AB1389="Oxacillin benzathine",0.69,IF('Data Entry'!AB1389="","","No aplica")))))))</f>
        <v/>
      </c>
      <c r="F1386" s="65" t="str">
        <f>IF('Data Entry'!AG1389="Benethamine benzylpenicillin",0.65,IF('Data Entry'!AG1389="Benzathine benzylpenicillin",0.74,IF('Data Entry'!AG1389="Cefapirin benzathine",0.41,IF('Data Entry'!AG1389="Cefalexin benzathine",0.36,IF('Data Entry'!AG1389="Cloxacillin benzathine",0.43,IF('Data Entry'!AG1389="Oxacillin benzathine",0.69,IF('Data Entry'!AG1389="","","No aplica")))))))</f>
        <v/>
      </c>
      <c r="G1386" s="65" t="str">
        <f>IF('Data Entry'!AJ1389="Benethamine benzylpenicillin",0.65,IF('Data Entry'!AJ1389="Benzathine benzylpenicillin",0.74,IF('Data Entry'!AJ1389="Cefapirin benzathine",0.41,IF('Data Entry'!AJ1389="Cefalexin benzathine",0.36,IF('Data Entry'!AJ1389="Cloxacillin benzathine",0.43,IF('Data Entry'!AJ1389="Oxacillin benzathine",0.69,IF('Data Entry'!AJ1389="","","No aplica")))))))</f>
        <v/>
      </c>
      <c r="H1386" s="65" t="str">
        <f>IF('Data Entry'!AM1389="Benethamine benzylpenicillin",0.65,IF('Data Entry'!AM1389="Benzathine benzylpenicillin",0.74,IF('Data Entry'!AM1389="Cefapirin benzathine",0.41,IF('Data Entry'!AM1389="Cefalexin benzathine",0.36,IF('Data Entry'!AM1389="Cloxacillin benzathine",0.43,IF('Data Entry'!AM1389="Oxacillin benzathine",0.69,IF('Data Entry'!AM1389="","","No aplica")))))))</f>
        <v/>
      </c>
    </row>
    <row r="1387" spans="5:8">
      <c r="E1387" s="65" t="str">
        <f>IF('Data Entry'!AB1390="Benethamine benzylpenicillin",0.65,IF('Data Entry'!AB1390="Benzathine benzylpenicillin",0.74,IF('Data Entry'!AB1390="Cefapirin benzathine",0.41,IF('Data Entry'!AB1390="Cefalexin benzathine",0.36,IF('Data Entry'!AB1390="Cloxacillin benzathine",0.43,IF('Data Entry'!AB1390="Oxacillin benzathine",0.69,IF('Data Entry'!AB1390="","","No aplica")))))))</f>
        <v/>
      </c>
      <c r="F1387" s="65" t="str">
        <f>IF('Data Entry'!AG1390="Benethamine benzylpenicillin",0.65,IF('Data Entry'!AG1390="Benzathine benzylpenicillin",0.74,IF('Data Entry'!AG1390="Cefapirin benzathine",0.41,IF('Data Entry'!AG1390="Cefalexin benzathine",0.36,IF('Data Entry'!AG1390="Cloxacillin benzathine",0.43,IF('Data Entry'!AG1390="Oxacillin benzathine",0.69,IF('Data Entry'!AG1390="","","No aplica")))))))</f>
        <v/>
      </c>
      <c r="G1387" s="65" t="str">
        <f>IF('Data Entry'!AJ1390="Benethamine benzylpenicillin",0.65,IF('Data Entry'!AJ1390="Benzathine benzylpenicillin",0.74,IF('Data Entry'!AJ1390="Cefapirin benzathine",0.41,IF('Data Entry'!AJ1390="Cefalexin benzathine",0.36,IF('Data Entry'!AJ1390="Cloxacillin benzathine",0.43,IF('Data Entry'!AJ1390="Oxacillin benzathine",0.69,IF('Data Entry'!AJ1390="","","No aplica")))))))</f>
        <v/>
      </c>
      <c r="H1387" s="65" t="str">
        <f>IF('Data Entry'!AM1390="Benethamine benzylpenicillin",0.65,IF('Data Entry'!AM1390="Benzathine benzylpenicillin",0.74,IF('Data Entry'!AM1390="Cefapirin benzathine",0.41,IF('Data Entry'!AM1390="Cefalexin benzathine",0.36,IF('Data Entry'!AM1390="Cloxacillin benzathine",0.43,IF('Data Entry'!AM1390="Oxacillin benzathine",0.69,IF('Data Entry'!AM1390="","","No aplica")))))))</f>
        <v/>
      </c>
    </row>
    <row r="1388" spans="5:8">
      <c r="E1388" s="65" t="str">
        <f>IF('Data Entry'!AB1391="Benethamine benzylpenicillin",0.65,IF('Data Entry'!AB1391="Benzathine benzylpenicillin",0.74,IF('Data Entry'!AB1391="Cefapirin benzathine",0.41,IF('Data Entry'!AB1391="Cefalexin benzathine",0.36,IF('Data Entry'!AB1391="Cloxacillin benzathine",0.43,IF('Data Entry'!AB1391="Oxacillin benzathine",0.69,IF('Data Entry'!AB1391="","","No aplica")))))))</f>
        <v/>
      </c>
      <c r="F1388" s="65" t="str">
        <f>IF('Data Entry'!AG1391="Benethamine benzylpenicillin",0.65,IF('Data Entry'!AG1391="Benzathine benzylpenicillin",0.74,IF('Data Entry'!AG1391="Cefapirin benzathine",0.41,IF('Data Entry'!AG1391="Cefalexin benzathine",0.36,IF('Data Entry'!AG1391="Cloxacillin benzathine",0.43,IF('Data Entry'!AG1391="Oxacillin benzathine",0.69,IF('Data Entry'!AG1391="","","No aplica")))))))</f>
        <v/>
      </c>
      <c r="G1388" s="65" t="str">
        <f>IF('Data Entry'!AJ1391="Benethamine benzylpenicillin",0.65,IF('Data Entry'!AJ1391="Benzathine benzylpenicillin",0.74,IF('Data Entry'!AJ1391="Cefapirin benzathine",0.41,IF('Data Entry'!AJ1391="Cefalexin benzathine",0.36,IF('Data Entry'!AJ1391="Cloxacillin benzathine",0.43,IF('Data Entry'!AJ1391="Oxacillin benzathine",0.69,IF('Data Entry'!AJ1391="","","No aplica")))))))</f>
        <v/>
      </c>
      <c r="H1388" s="65" t="str">
        <f>IF('Data Entry'!AM1391="Benethamine benzylpenicillin",0.65,IF('Data Entry'!AM1391="Benzathine benzylpenicillin",0.74,IF('Data Entry'!AM1391="Cefapirin benzathine",0.41,IF('Data Entry'!AM1391="Cefalexin benzathine",0.36,IF('Data Entry'!AM1391="Cloxacillin benzathine",0.43,IF('Data Entry'!AM1391="Oxacillin benzathine",0.69,IF('Data Entry'!AM1391="","","No aplica")))))))</f>
        <v/>
      </c>
    </row>
    <row r="1389" spans="5:8">
      <c r="E1389" s="65" t="str">
        <f>IF('Data Entry'!AB1392="Benethamine benzylpenicillin",0.65,IF('Data Entry'!AB1392="Benzathine benzylpenicillin",0.74,IF('Data Entry'!AB1392="Cefapirin benzathine",0.41,IF('Data Entry'!AB1392="Cefalexin benzathine",0.36,IF('Data Entry'!AB1392="Cloxacillin benzathine",0.43,IF('Data Entry'!AB1392="Oxacillin benzathine",0.69,IF('Data Entry'!AB1392="","","No aplica")))))))</f>
        <v/>
      </c>
      <c r="F1389" s="65" t="str">
        <f>IF('Data Entry'!AG1392="Benethamine benzylpenicillin",0.65,IF('Data Entry'!AG1392="Benzathine benzylpenicillin",0.74,IF('Data Entry'!AG1392="Cefapirin benzathine",0.41,IF('Data Entry'!AG1392="Cefalexin benzathine",0.36,IF('Data Entry'!AG1392="Cloxacillin benzathine",0.43,IF('Data Entry'!AG1392="Oxacillin benzathine",0.69,IF('Data Entry'!AG1392="","","No aplica")))))))</f>
        <v/>
      </c>
      <c r="G1389" s="65" t="str">
        <f>IF('Data Entry'!AJ1392="Benethamine benzylpenicillin",0.65,IF('Data Entry'!AJ1392="Benzathine benzylpenicillin",0.74,IF('Data Entry'!AJ1392="Cefapirin benzathine",0.41,IF('Data Entry'!AJ1392="Cefalexin benzathine",0.36,IF('Data Entry'!AJ1392="Cloxacillin benzathine",0.43,IF('Data Entry'!AJ1392="Oxacillin benzathine",0.69,IF('Data Entry'!AJ1392="","","No aplica")))))))</f>
        <v/>
      </c>
      <c r="H1389" s="65" t="str">
        <f>IF('Data Entry'!AM1392="Benethamine benzylpenicillin",0.65,IF('Data Entry'!AM1392="Benzathine benzylpenicillin",0.74,IF('Data Entry'!AM1392="Cefapirin benzathine",0.41,IF('Data Entry'!AM1392="Cefalexin benzathine",0.36,IF('Data Entry'!AM1392="Cloxacillin benzathine",0.43,IF('Data Entry'!AM1392="Oxacillin benzathine",0.69,IF('Data Entry'!AM1392="","","No aplica")))))))</f>
        <v/>
      </c>
    </row>
    <row r="1390" spans="5:8">
      <c r="E1390" s="65" t="str">
        <f>IF('Data Entry'!AB1393="Benethamine benzylpenicillin",0.65,IF('Data Entry'!AB1393="Benzathine benzylpenicillin",0.74,IF('Data Entry'!AB1393="Cefapirin benzathine",0.41,IF('Data Entry'!AB1393="Cefalexin benzathine",0.36,IF('Data Entry'!AB1393="Cloxacillin benzathine",0.43,IF('Data Entry'!AB1393="Oxacillin benzathine",0.69,IF('Data Entry'!AB1393="","","No aplica")))))))</f>
        <v/>
      </c>
      <c r="F1390" s="65" t="str">
        <f>IF('Data Entry'!AG1393="Benethamine benzylpenicillin",0.65,IF('Data Entry'!AG1393="Benzathine benzylpenicillin",0.74,IF('Data Entry'!AG1393="Cefapirin benzathine",0.41,IF('Data Entry'!AG1393="Cefalexin benzathine",0.36,IF('Data Entry'!AG1393="Cloxacillin benzathine",0.43,IF('Data Entry'!AG1393="Oxacillin benzathine",0.69,IF('Data Entry'!AG1393="","","No aplica")))))))</f>
        <v/>
      </c>
      <c r="G1390" s="65" t="str">
        <f>IF('Data Entry'!AJ1393="Benethamine benzylpenicillin",0.65,IF('Data Entry'!AJ1393="Benzathine benzylpenicillin",0.74,IF('Data Entry'!AJ1393="Cefapirin benzathine",0.41,IF('Data Entry'!AJ1393="Cefalexin benzathine",0.36,IF('Data Entry'!AJ1393="Cloxacillin benzathine",0.43,IF('Data Entry'!AJ1393="Oxacillin benzathine",0.69,IF('Data Entry'!AJ1393="","","No aplica")))))))</f>
        <v/>
      </c>
      <c r="H1390" s="65" t="str">
        <f>IF('Data Entry'!AM1393="Benethamine benzylpenicillin",0.65,IF('Data Entry'!AM1393="Benzathine benzylpenicillin",0.74,IF('Data Entry'!AM1393="Cefapirin benzathine",0.41,IF('Data Entry'!AM1393="Cefalexin benzathine",0.36,IF('Data Entry'!AM1393="Cloxacillin benzathine",0.43,IF('Data Entry'!AM1393="Oxacillin benzathine",0.69,IF('Data Entry'!AM1393="","","No aplica")))))))</f>
        <v/>
      </c>
    </row>
    <row r="1391" spans="5:8">
      <c r="E1391" s="65" t="str">
        <f>IF('Data Entry'!AB1394="Benethamine benzylpenicillin",0.65,IF('Data Entry'!AB1394="Benzathine benzylpenicillin",0.74,IF('Data Entry'!AB1394="Cefapirin benzathine",0.41,IF('Data Entry'!AB1394="Cefalexin benzathine",0.36,IF('Data Entry'!AB1394="Cloxacillin benzathine",0.43,IF('Data Entry'!AB1394="Oxacillin benzathine",0.69,IF('Data Entry'!AB1394="","","No aplica")))))))</f>
        <v/>
      </c>
      <c r="F1391" s="65" t="str">
        <f>IF('Data Entry'!AG1394="Benethamine benzylpenicillin",0.65,IF('Data Entry'!AG1394="Benzathine benzylpenicillin",0.74,IF('Data Entry'!AG1394="Cefapirin benzathine",0.41,IF('Data Entry'!AG1394="Cefalexin benzathine",0.36,IF('Data Entry'!AG1394="Cloxacillin benzathine",0.43,IF('Data Entry'!AG1394="Oxacillin benzathine",0.69,IF('Data Entry'!AG1394="","","No aplica")))))))</f>
        <v/>
      </c>
      <c r="G1391" s="65" t="str">
        <f>IF('Data Entry'!AJ1394="Benethamine benzylpenicillin",0.65,IF('Data Entry'!AJ1394="Benzathine benzylpenicillin",0.74,IF('Data Entry'!AJ1394="Cefapirin benzathine",0.41,IF('Data Entry'!AJ1394="Cefalexin benzathine",0.36,IF('Data Entry'!AJ1394="Cloxacillin benzathine",0.43,IF('Data Entry'!AJ1394="Oxacillin benzathine",0.69,IF('Data Entry'!AJ1394="","","No aplica")))))))</f>
        <v/>
      </c>
      <c r="H1391" s="65" t="str">
        <f>IF('Data Entry'!AM1394="Benethamine benzylpenicillin",0.65,IF('Data Entry'!AM1394="Benzathine benzylpenicillin",0.74,IF('Data Entry'!AM1394="Cefapirin benzathine",0.41,IF('Data Entry'!AM1394="Cefalexin benzathine",0.36,IF('Data Entry'!AM1394="Cloxacillin benzathine",0.43,IF('Data Entry'!AM1394="Oxacillin benzathine",0.69,IF('Data Entry'!AM1394="","","No aplica")))))))</f>
        <v/>
      </c>
    </row>
    <row r="1392" spans="5:8">
      <c r="E1392" s="65" t="str">
        <f>IF('Data Entry'!AB1395="Benethamine benzylpenicillin",0.65,IF('Data Entry'!AB1395="Benzathine benzylpenicillin",0.74,IF('Data Entry'!AB1395="Cefapirin benzathine",0.41,IF('Data Entry'!AB1395="Cefalexin benzathine",0.36,IF('Data Entry'!AB1395="Cloxacillin benzathine",0.43,IF('Data Entry'!AB1395="Oxacillin benzathine",0.69,IF('Data Entry'!AB1395="","","No aplica")))))))</f>
        <v/>
      </c>
      <c r="F1392" s="65" t="str">
        <f>IF('Data Entry'!AG1395="Benethamine benzylpenicillin",0.65,IF('Data Entry'!AG1395="Benzathine benzylpenicillin",0.74,IF('Data Entry'!AG1395="Cefapirin benzathine",0.41,IF('Data Entry'!AG1395="Cefalexin benzathine",0.36,IF('Data Entry'!AG1395="Cloxacillin benzathine",0.43,IF('Data Entry'!AG1395="Oxacillin benzathine",0.69,IF('Data Entry'!AG1395="","","No aplica")))))))</f>
        <v/>
      </c>
      <c r="G1392" s="65" t="str">
        <f>IF('Data Entry'!AJ1395="Benethamine benzylpenicillin",0.65,IF('Data Entry'!AJ1395="Benzathine benzylpenicillin",0.74,IF('Data Entry'!AJ1395="Cefapirin benzathine",0.41,IF('Data Entry'!AJ1395="Cefalexin benzathine",0.36,IF('Data Entry'!AJ1395="Cloxacillin benzathine",0.43,IF('Data Entry'!AJ1395="Oxacillin benzathine",0.69,IF('Data Entry'!AJ1395="","","No aplica")))))))</f>
        <v/>
      </c>
      <c r="H1392" s="65" t="str">
        <f>IF('Data Entry'!AM1395="Benethamine benzylpenicillin",0.65,IF('Data Entry'!AM1395="Benzathine benzylpenicillin",0.74,IF('Data Entry'!AM1395="Cefapirin benzathine",0.41,IF('Data Entry'!AM1395="Cefalexin benzathine",0.36,IF('Data Entry'!AM1395="Cloxacillin benzathine",0.43,IF('Data Entry'!AM1395="Oxacillin benzathine",0.69,IF('Data Entry'!AM1395="","","No aplica")))))))</f>
        <v/>
      </c>
    </row>
    <row r="1393" spans="5:8">
      <c r="E1393" s="65" t="str">
        <f>IF('Data Entry'!AB1396="Benethamine benzylpenicillin",0.65,IF('Data Entry'!AB1396="Benzathine benzylpenicillin",0.74,IF('Data Entry'!AB1396="Cefapirin benzathine",0.41,IF('Data Entry'!AB1396="Cefalexin benzathine",0.36,IF('Data Entry'!AB1396="Cloxacillin benzathine",0.43,IF('Data Entry'!AB1396="Oxacillin benzathine",0.69,IF('Data Entry'!AB1396="","","No aplica")))))))</f>
        <v/>
      </c>
      <c r="F1393" s="65" t="str">
        <f>IF('Data Entry'!AG1396="Benethamine benzylpenicillin",0.65,IF('Data Entry'!AG1396="Benzathine benzylpenicillin",0.74,IF('Data Entry'!AG1396="Cefapirin benzathine",0.41,IF('Data Entry'!AG1396="Cefalexin benzathine",0.36,IF('Data Entry'!AG1396="Cloxacillin benzathine",0.43,IF('Data Entry'!AG1396="Oxacillin benzathine",0.69,IF('Data Entry'!AG1396="","","No aplica")))))))</f>
        <v/>
      </c>
      <c r="G1393" s="65" t="str">
        <f>IF('Data Entry'!AJ1396="Benethamine benzylpenicillin",0.65,IF('Data Entry'!AJ1396="Benzathine benzylpenicillin",0.74,IF('Data Entry'!AJ1396="Cefapirin benzathine",0.41,IF('Data Entry'!AJ1396="Cefalexin benzathine",0.36,IF('Data Entry'!AJ1396="Cloxacillin benzathine",0.43,IF('Data Entry'!AJ1396="Oxacillin benzathine",0.69,IF('Data Entry'!AJ1396="","","No aplica")))))))</f>
        <v/>
      </c>
      <c r="H1393" s="65" t="str">
        <f>IF('Data Entry'!AM1396="Benethamine benzylpenicillin",0.65,IF('Data Entry'!AM1396="Benzathine benzylpenicillin",0.74,IF('Data Entry'!AM1396="Cefapirin benzathine",0.41,IF('Data Entry'!AM1396="Cefalexin benzathine",0.36,IF('Data Entry'!AM1396="Cloxacillin benzathine",0.43,IF('Data Entry'!AM1396="Oxacillin benzathine",0.69,IF('Data Entry'!AM1396="","","No aplica")))))))</f>
        <v/>
      </c>
    </row>
    <row r="1394" spans="5:8">
      <c r="E1394" s="65" t="str">
        <f>IF('Data Entry'!AB1397="Benethamine benzylpenicillin",0.65,IF('Data Entry'!AB1397="Benzathine benzylpenicillin",0.74,IF('Data Entry'!AB1397="Cefapirin benzathine",0.41,IF('Data Entry'!AB1397="Cefalexin benzathine",0.36,IF('Data Entry'!AB1397="Cloxacillin benzathine",0.43,IF('Data Entry'!AB1397="Oxacillin benzathine",0.69,IF('Data Entry'!AB1397="","","No aplica")))))))</f>
        <v/>
      </c>
      <c r="F1394" s="65" t="str">
        <f>IF('Data Entry'!AG1397="Benethamine benzylpenicillin",0.65,IF('Data Entry'!AG1397="Benzathine benzylpenicillin",0.74,IF('Data Entry'!AG1397="Cefapirin benzathine",0.41,IF('Data Entry'!AG1397="Cefalexin benzathine",0.36,IF('Data Entry'!AG1397="Cloxacillin benzathine",0.43,IF('Data Entry'!AG1397="Oxacillin benzathine",0.69,IF('Data Entry'!AG1397="","","No aplica")))))))</f>
        <v/>
      </c>
      <c r="G1394" s="65" t="str">
        <f>IF('Data Entry'!AJ1397="Benethamine benzylpenicillin",0.65,IF('Data Entry'!AJ1397="Benzathine benzylpenicillin",0.74,IF('Data Entry'!AJ1397="Cefapirin benzathine",0.41,IF('Data Entry'!AJ1397="Cefalexin benzathine",0.36,IF('Data Entry'!AJ1397="Cloxacillin benzathine",0.43,IF('Data Entry'!AJ1397="Oxacillin benzathine",0.69,IF('Data Entry'!AJ1397="","","No aplica")))))))</f>
        <v/>
      </c>
      <c r="H1394" s="65" t="str">
        <f>IF('Data Entry'!AM1397="Benethamine benzylpenicillin",0.65,IF('Data Entry'!AM1397="Benzathine benzylpenicillin",0.74,IF('Data Entry'!AM1397="Cefapirin benzathine",0.41,IF('Data Entry'!AM1397="Cefalexin benzathine",0.36,IF('Data Entry'!AM1397="Cloxacillin benzathine",0.43,IF('Data Entry'!AM1397="Oxacillin benzathine",0.69,IF('Data Entry'!AM1397="","","No aplica")))))))</f>
        <v/>
      </c>
    </row>
    <row r="1395" spans="5:8">
      <c r="E1395" s="65" t="str">
        <f>IF('Data Entry'!AB1398="Benethamine benzylpenicillin",0.65,IF('Data Entry'!AB1398="Benzathine benzylpenicillin",0.74,IF('Data Entry'!AB1398="Cefapirin benzathine",0.41,IF('Data Entry'!AB1398="Cefalexin benzathine",0.36,IF('Data Entry'!AB1398="Cloxacillin benzathine",0.43,IF('Data Entry'!AB1398="Oxacillin benzathine",0.69,IF('Data Entry'!AB1398="","","No aplica")))))))</f>
        <v/>
      </c>
      <c r="F1395" s="65" t="str">
        <f>IF('Data Entry'!AG1398="Benethamine benzylpenicillin",0.65,IF('Data Entry'!AG1398="Benzathine benzylpenicillin",0.74,IF('Data Entry'!AG1398="Cefapirin benzathine",0.41,IF('Data Entry'!AG1398="Cefalexin benzathine",0.36,IF('Data Entry'!AG1398="Cloxacillin benzathine",0.43,IF('Data Entry'!AG1398="Oxacillin benzathine",0.69,IF('Data Entry'!AG1398="","","No aplica")))))))</f>
        <v/>
      </c>
      <c r="G1395" s="65" t="str">
        <f>IF('Data Entry'!AJ1398="Benethamine benzylpenicillin",0.65,IF('Data Entry'!AJ1398="Benzathine benzylpenicillin",0.74,IF('Data Entry'!AJ1398="Cefapirin benzathine",0.41,IF('Data Entry'!AJ1398="Cefalexin benzathine",0.36,IF('Data Entry'!AJ1398="Cloxacillin benzathine",0.43,IF('Data Entry'!AJ1398="Oxacillin benzathine",0.69,IF('Data Entry'!AJ1398="","","No aplica")))))))</f>
        <v/>
      </c>
      <c r="H1395" s="65" t="str">
        <f>IF('Data Entry'!AM1398="Benethamine benzylpenicillin",0.65,IF('Data Entry'!AM1398="Benzathine benzylpenicillin",0.74,IF('Data Entry'!AM1398="Cefapirin benzathine",0.41,IF('Data Entry'!AM1398="Cefalexin benzathine",0.36,IF('Data Entry'!AM1398="Cloxacillin benzathine",0.43,IF('Data Entry'!AM1398="Oxacillin benzathine",0.69,IF('Data Entry'!AM1398="","","No aplica")))))))</f>
        <v/>
      </c>
    </row>
    <row r="1396" spans="5:8">
      <c r="E1396" s="65" t="str">
        <f>IF('Data Entry'!AB1399="Benethamine benzylpenicillin",0.65,IF('Data Entry'!AB1399="Benzathine benzylpenicillin",0.74,IF('Data Entry'!AB1399="Cefapirin benzathine",0.41,IF('Data Entry'!AB1399="Cefalexin benzathine",0.36,IF('Data Entry'!AB1399="Cloxacillin benzathine",0.43,IF('Data Entry'!AB1399="Oxacillin benzathine",0.69,IF('Data Entry'!AB1399="","","No aplica")))))))</f>
        <v/>
      </c>
      <c r="F1396" s="65" t="str">
        <f>IF('Data Entry'!AG1399="Benethamine benzylpenicillin",0.65,IF('Data Entry'!AG1399="Benzathine benzylpenicillin",0.74,IF('Data Entry'!AG1399="Cefapirin benzathine",0.41,IF('Data Entry'!AG1399="Cefalexin benzathine",0.36,IF('Data Entry'!AG1399="Cloxacillin benzathine",0.43,IF('Data Entry'!AG1399="Oxacillin benzathine",0.69,IF('Data Entry'!AG1399="","","No aplica")))))))</f>
        <v/>
      </c>
      <c r="G1396" s="65" t="str">
        <f>IF('Data Entry'!AJ1399="Benethamine benzylpenicillin",0.65,IF('Data Entry'!AJ1399="Benzathine benzylpenicillin",0.74,IF('Data Entry'!AJ1399="Cefapirin benzathine",0.41,IF('Data Entry'!AJ1399="Cefalexin benzathine",0.36,IF('Data Entry'!AJ1399="Cloxacillin benzathine",0.43,IF('Data Entry'!AJ1399="Oxacillin benzathine",0.69,IF('Data Entry'!AJ1399="","","No aplica")))))))</f>
        <v/>
      </c>
      <c r="H1396" s="65" t="str">
        <f>IF('Data Entry'!AM1399="Benethamine benzylpenicillin",0.65,IF('Data Entry'!AM1399="Benzathine benzylpenicillin",0.74,IF('Data Entry'!AM1399="Cefapirin benzathine",0.41,IF('Data Entry'!AM1399="Cefalexin benzathine",0.36,IF('Data Entry'!AM1399="Cloxacillin benzathine",0.43,IF('Data Entry'!AM1399="Oxacillin benzathine",0.69,IF('Data Entry'!AM1399="","","No aplica")))))))</f>
        <v/>
      </c>
    </row>
    <row r="1397" spans="5:8">
      <c r="E1397" s="65" t="str">
        <f>IF('Data Entry'!AB1400="Benethamine benzylpenicillin",0.65,IF('Data Entry'!AB1400="Benzathine benzylpenicillin",0.74,IF('Data Entry'!AB1400="Cefapirin benzathine",0.41,IF('Data Entry'!AB1400="Cefalexin benzathine",0.36,IF('Data Entry'!AB1400="Cloxacillin benzathine",0.43,IF('Data Entry'!AB1400="Oxacillin benzathine",0.69,IF('Data Entry'!AB1400="","","No aplica")))))))</f>
        <v/>
      </c>
      <c r="F1397" s="65" t="str">
        <f>IF('Data Entry'!AG1400="Benethamine benzylpenicillin",0.65,IF('Data Entry'!AG1400="Benzathine benzylpenicillin",0.74,IF('Data Entry'!AG1400="Cefapirin benzathine",0.41,IF('Data Entry'!AG1400="Cefalexin benzathine",0.36,IF('Data Entry'!AG1400="Cloxacillin benzathine",0.43,IF('Data Entry'!AG1400="Oxacillin benzathine",0.69,IF('Data Entry'!AG1400="","","No aplica")))))))</f>
        <v/>
      </c>
      <c r="G1397" s="65" t="str">
        <f>IF('Data Entry'!AJ1400="Benethamine benzylpenicillin",0.65,IF('Data Entry'!AJ1400="Benzathine benzylpenicillin",0.74,IF('Data Entry'!AJ1400="Cefapirin benzathine",0.41,IF('Data Entry'!AJ1400="Cefalexin benzathine",0.36,IF('Data Entry'!AJ1400="Cloxacillin benzathine",0.43,IF('Data Entry'!AJ1400="Oxacillin benzathine",0.69,IF('Data Entry'!AJ1400="","","No aplica")))))))</f>
        <v/>
      </c>
      <c r="H1397" s="65" t="str">
        <f>IF('Data Entry'!AM1400="Benethamine benzylpenicillin",0.65,IF('Data Entry'!AM1400="Benzathine benzylpenicillin",0.74,IF('Data Entry'!AM1400="Cefapirin benzathine",0.41,IF('Data Entry'!AM1400="Cefalexin benzathine",0.36,IF('Data Entry'!AM1400="Cloxacillin benzathine",0.43,IF('Data Entry'!AM1400="Oxacillin benzathine",0.69,IF('Data Entry'!AM1400="","","No aplica")))))))</f>
        <v/>
      </c>
    </row>
    <row r="1398" spans="5:8">
      <c r="E1398" s="65" t="str">
        <f>IF('Data Entry'!AB1401="Benethamine benzylpenicillin",0.65,IF('Data Entry'!AB1401="Benzathine benzylpenicillin",0.74,IF('Data Entry'!AB1401="Cefapirin benzathine",0.41,IF('Data Entry'!AB1401="Cefalexin benzathine",0.36,IF('Data Entry'!AB1401="Cloxacillin benzathine",0.43,IF('Data Entry'!AB1401="Oxacillin benzathine",0.69,IF('Data Entry'!AB1401="","","No aplica")))))))</f>
        <v/>
      </c>
      <c r="F1398" s="65" t="str">
        <f>IF('Data Entry'!AG1401="Benethamine benzylpenicillin",0.65,IF('Data Entry'!AG1401="Benzathine benzylpenicillin",0.74,IF('Data Entry'!AG1401="Cefapirin benzathine",0.41,IF('Data Entry'!AG1401="Cefalexin benzathine",0.36,IF('Data Entry'!AG1401="Cloxacillin benzathine",0.43,IF('Data Entry'!AG1401="Oxacillin benzathine",0.69,IF('Data Entry'!AG1401="","","No aplica")))))))</f>
        <v/>
      </c>
      <c r="G1398" s="65" t="str">
        <f>IF('Data Entry'!AJ1401="Benethamine benzylpenicillin",0.65,IF('Data Entry'!AJ1401="Benzathine benzylpenicillin",0.74,IF('Data Entry'!AJ1401="Cefapirin benzathine",0.41,IF('Data Entry'!AJ1401="Cefalexin benzathine",0.36,IF('Data Entry'!AJ1401="Cloxacillin benzathine",0.43,IF('Data Entry'!AJ1401="Oxacillin benzathine",0.69,IF('Data Entry'!AJ1401="","","No aplica")))))))</f>
        <v/>
      </c>
      <c r="H1398" s="65" t="str">
        <f>IF('Data Entry'!AM1401="Benethamine benzylpenicillin",0.65,IF('Data Entry'!AM1401="Benzathine benzylpenicillin",0.74,IF('Data Entry'!AM1401="Cefapirin benzathine",0.41,IF('Data Entry'!AM1401="Cefalexin benzathine",0.36,IF('Data Entry'!AM1401="Cloxacillin benzathine",0.43,IF('Data Entry'!AM1401="Oxacillin benzathine",0.69,IF('Data Entry'!AM1401="","","No aplica")))))))</f>
        <v/>
      </c>
    </row>
    <row r="1399" spans="5:8">
      <c r="E1399" s="65" t="str">
        <f>IF('Data Entry'!AB1402="Benethamine benzylpenicillin",0.65,IF('Data Entry'!AB1402="Benzathine benzylpenicillin",0.74,IF('Data Entry'!AB1402="Cefapirin benzathine",0.41,IF('Data Entry'!AB1402="Cefalexin benzathine",0.36,IF('Data Entry'!AB1402="Cloxacillin benzathine",0.43,IF('Data Entry'!AB1402="Oxacillin benzathine",0.69,IF('Data Entry'!AB1402="","","No aplica")))))))</f>
        <v/>
      </c>
      <c r="F1399" s="65" t="str">
        <f>IF('Data Entry'!AG1402="Benethamine benzylpenicillin",0.65,IF('Data Entry'!AG1402="Benzathine benzylpenicillin",0.74,IF('Data Entry'!AG1402="Cefapirin benzathine",0.41,IF('Data Entry'!AG1402="Cefalexin benzathine",0.36,IF('Data Entry'!AG1402="Cloxacillin benzathine",0.43,IF('Data Entry'!AG1402="Oxacillin benzathine",0.69,IF('Data Entry'!AG1402="","","No aplica")))))))</f>
        <v/>
      </c>
      <c r="G1399" s="65" t="str">
        <f>IF('Data Entry'!AJ1402="Benethamine benzylpenicillin",0.65,IF('Data Entry'!AJ1402="Benzathine benzylpenicillin",0.74,IF('Data Entry'!AJ1402="Cefapirin benzathine",0.41,IF('Data Entry'!AJ1402="Cefalexin benzathine",0.36,IF('Data Entry'!AJ1402="Cloxacillin benzathine",0.43,IF('Data Entry'!AJ1402="Oxacillin benzathine",0.69,IF('Data Entry'!AJ1402="","","No aplica")))))))</f>
        <v/>
      </c>
      <c r="H1399" s="65" t="str">
        <f>IF('Data Entry'!AM1402="Benethamine benzylpenicillin",0.65,IF('Data Entry'!AM1402="Benzathine benzylpenicillin",0.74,IF('Data Entry'!AM1402="Cefapirin benzathine",0.41,IF('Data Entry'!AM1402="Cefalexin benzathine",0.36,IF('Data Entry'!AM1402="Cloxacillin benzathine",0.43,IF('Data Entry'!AM1402="Oxacillin benzathine",0.69,IF('Data Entry'!AM1402="","","No aplica")))))))</f>
        <v/>
      </c>
    </row>
    <row r="1400" spans="5:8">
      <c r="E1400" s="65" t="str">
        <f>IF('Data Entry'!AB1403="Benethamine benzylpenicillin",0.65,IF('Data Entry'!AB1403="Benzathine benzylpenicillin",0.74,IF('Data Entry'!AB1403="Cefapirin benzathine",0.41,IF('Data Entry'!AB1403="Cefalexin benzathine",0.36,IF('Data Entry'!AB1403="Cloxacillin benzathine",0.43,IF('Data Entry'!AB1403="Oxacillin benzathine",0.69,IF('Data Entry'!AB1403="","","No aplica")))))))</f>
        <v/>
      </c>
      <c r="F1400" s="65" t="str">
        <f>IF('Data Entry'!AG1403="Benethamine benzylpenicillin",0.65,IF('Data Entry'!AG1403="Benzathine benzylpenicillin",0.74,IF('Data Entry'!AG1403="Cefapirin benzathine",0.41,IF('Data Entry'!AG1403="Cefalexin benzathine",0.36,IF('Data Entry'!AG1403="Cloxacillin benzathine",0.43,IF('Data Entry'!AG1403="Oxacillin benzathine",0.69,IF('Data Entry'!AG1403="","","No aplica")))))))</f>
        <v/>
      </c>
      <c r="G1400" s="65" t="str">
        <f>IF('Data Entry'!AJ1403="Benethamine benzylpenicillin",0.65,IF('Data Entry'!AJ1403="Benzathine benzylpenicillin",0.74,IF('Data Entry'!AJ1403="Cefapirin benzathine",0.41,IF('Data Entry'!AJ1403="Cefalexin benzathine",0.36,IF('Data Entry'!AJ1403="Cloxacillin benzathine",0.43,IF('Data Entry'!AJ1403="Oxacillin benzathine",0.69,IF('Data Entry'!AJ1403="","","No aplica")))))))</f>
        <v/>
      </c>
      <c r="H1400" s="65" t="str">
        <f>IF('Data Entry'!AM1403="Benethamine benzylpenicillin",0.65,IF('Data Entry'!AM1403="Benzathine benzylpenicillin",0.74,IF('Data Entry'!AM1403="Cefapirin benzathine",0.41,IF('Data Entry'!AM1403="Cefalexin benzathine",0.36,IF('Data Entry'!AM1403="Cloxacillin benzathine",0.43,IF('Data Entry'!AM1403="Oxacillin benzathine",0.69,IF('Data Entry'!AM1403="","","No aplica")))))))</f>
        <v/>
      </c>
    </row>
    <row r="1401" spans="5:8">
      <c r="E1401" s="65" t="str">
        <f>IF('Data Entry'!AB1404="Benethamine benzylpenicillin",0.65,IF('Data Entry'!AB1404="Benzathine benzylpenicillin",0.74,IF('Data Entry'!AB1404="Cefapirin benzathine",0.41,IF('Data Entry'!AB1404="Cefalexin benzathine",0.36,IF('Data Entry'!AB1404="Cloxacillin benzathine",0.43,IF('Data Entry'!AB1404="Oxacillin benzathine",0.69,IF('Data Entry'!AB1404="","","No aplica")))))))</f>
        <v/>
      </c>
      <c r="F1401" s="65" t="str">
        <f>IF('Data Entry'!AG1404="Benethamine benzylpenicillin",0.65,IF('Data Entry'!AG1404="Benzathine benzylpenicillin",0.74,IF('Data Entry'!AG1404="Cefapirin benzathine",0.41,IF('Data Entry'!AG1404="Cefalexin benzathine",0.36,IF('Data Entry'!AG1404="Cloxacillin benzathine",0.43,IF('Data Entry'!AG1404="Oxacillin benzathine",0.69,IF('Data Entry'!AG1404="","","No aplica")))))))</f>
        <v/>
      </c>
      <c r="G1401" s="65" t="str">
        <f>IF('Data Entry'!AJ1404="Benethamine benzylpenicillin",0.65,IF('Data Entry'!AJ1404="Benzathine benzylpenicillin",0.74,IF('Data Entry'!AJ1404="Cefapirin benzathine",0.41,IF('Data Entry'!AJ1404="Cefalexin benzathine",0.36,IF('Data Entry'!AJ1404="Cloxacillin benzathine",0.43,IF('Data Entry'!AJ1404="Oxacillin benzathine",0.69,IF('Data Entry'!AJ1404="","","No aplica")))))))</f>
        <v/>
      </c>
      <c r="H1401" s="65" t="str">
        <f>IF('Data Entry'!AM1404="Benethamine benzylpenicillin",0.65,IF('Data Entry'!AM1404="Benzathine benzylpenicillin",0.74,IF('Data Entry'!AM1404="Cefapirin benzathine",0.41,IF('Data Entry'!AM1404="Cefalexin benzathine",0.36,IF('Data Entry'!AM1404="Cloxacillin benzathine",0.43,IF('Data Entry'!AM1404="Oxacillin benzathine",0.69,IF('Data Entry'!AM1404="","","No aplica")))))))</f>
        <v/>
      </c>
    </row>
    <row r="1402" spans="5:8">
      <c r="E1402" s="65" t="str">
        <f>IF('Data Entry'!AB1405="Benethamine benzylpenicillin",0.65,IF('Data Entry'!AB1405="Benzathine benzylpenicillin",0.74,IF('Data Entry'!AB1405="Cefapirin benzathine",0.41,IF('Data Entry'!AB1405="Cefalexin benzathine",0.36,IF('Data Entry'!AB1405="Cloxacillin benzathine",0.43,IF('Data Entry'!AB1405="Oxacillin benzathine",0.69,IF('Data Entry'!AB1405="","","No aplica")))))))</f>
        <v/>
      </c>
      <c r="F1402" s="65" t="str">
        <f>IF('Data Entry'!AG1405="Benethamine benzylpenicillin",0.65,IF('Data Entry'!AG1405="Benzathine benzylpenicillin",0.74,IF('Data Entry'!AG1405="Cefapirin benzathine",0.41,IF('Data Entry'!AG1405="Cefalexin benzathine",0.36,IF('Data Entry'!AG1405="Cloxacillin benzathine",0.43,IF('Data Entry'!AG1405="Oxacillin benzathine",0.69,IF('Data Entry'!AG1405="","","No aplica")))))))</f>
        <v/>
      </c>
      <c r="G1402" s="65" t="str">
        <f>IF('Data Entry'!AJ1405="Benethamine benzylpenicillin",0.65,IF('Data Entry'!AJ1405="Benzathine benzylpenicillin",0.74,IF('Data Entry'!AJ1405="Cefapirin benzathine",0.41,IF('Data Entry'!AJ1405="Cefalexin benzathine",0.36,IF('Data Entry'!AJ1405="Cloxacillin benzathine",0.43,IF('Data Entry'!AJ1405="Oxacillin benzathine",0.69,IF('Data Entry'!AJ1405="","","No aplica")))))))</f>
        <v/>
      </c>
      <c r="H1402" s="65" t="str">
        <f>IF('Data Entry'!AM1405="Benethamine benzylpenicillin",0.65,IF('Data Entry'!AM1405="Benzathine benzylpenicillin",0.74,IF('Data Entry'!AM1405="Cefapirin benzathine",0.41,IF('Data Entry'!AM1405="Cefalexin benzathine",0.36,IF('Data Entry'!AM1405="Cloxacillin benzathine",0.43,IF('Data Entry'!AM1405="Oxacillin benzathine",0.69,IF('Data Entry'!AM1405="","","No aplica")))))))</f>
        <v/>
      </c>
    </row>
    <row r="1403" spans="5:8">
      <c r="E1403" s="65" t="str">
        <f>IF('Data Entry'!AB1406="Benethamine benzylpenicillin",0.65,IF('Data Entry'!AB1406="Benzathine benzylpenicillin",0.74,IF('Data Entry'!AB1406="Cefapirin benzathine",0.41,IF('Data Entry'!AB1406="Cefalexin benzathine",0.36,IF('Data Entry'!AB1406="Cloxacillin benzathine",0.43,IF('Data Entry'!AB1406="Oxacillin benzathine",0.69,IF('Data Entry'!AB1406="","","No aplica")))))))</f>
        <v/>
      </c>
      <c r="F1403" s="65" t="str">
        <f>IF('Data Entry'!AG1406="Benethamine benzylpenicillin",0.65,IF('Data Entry'!AG1406="Benzathine benzylpenicillin",0.74,IF('Data Entry'!AG1406="Cefapirin benzathine",0.41,IF('Data Entry'!AG1406="Cefalexin benzathine",0.36,IF('Data Entry'!AG1406="Cloxacillin benzathine",0.43,IF('Data Entry'!AG1406="Oxacillin benzathine",0.69,IF('Data Entry'!AG1406="","","No aplica")))))))</f>
        <v/>
      </c>
      <c r="G1403" s="65" t="str">
        <f>IF('Data Entry'!AJ1406="Benethamine benzylpenicillin",0.65,IF('Data Entry'!AJ1406="Benzathine benzylpenicillin",0.74,IF('Data Entry'!AJ1406="Cefapirin benzathine",0.41,IF('Data Entry'!AJ1406="Cefalexin benzathine",0.36,IF('Data Entry'!AJ1406="Cloxacillin benzathine",0.43,IF('Data Entry'!AJ1406="Oxacillin benzathine",0.69,IF('Data Entry'!AJ1406="","","No aplica")))))))</f>
        <v/>
      </c>
      <c r="H1403" s="65" t="str">
        <f>IF('Data Entry'!AM1406="Benethamine benzylpenicillin",0.65,IF('Data Entry'!AM1406="Benzathine benzylpenicillin",0.74,IF('Data Entry'!AM1406="Cefapirin benzathine",0.41,IF('Data Entry'!AM1406="Cefalexin benzathine",0.36,IF('Data Entry'!AM1406="Cloxacillin benzathine",0.43,IF('Data Entry'!AM1406="Oxacillin benzathine",0.69,IF('Data Entry'!AM1406="","","No aplica")))))))</f>
        <v/>
      </c>
    </row>
    <row r="1404" spans="5:8">
      <c r="E1404" s="65" t="str">
        <f>IF('Data Entry'!AB1407="Benethamine benzylpenicillin",0.65,IF('Data Entry'!AB1407="Benzathine benzylpenicillin",0.74,IF('Data Entry'!AB1407="Cefapirin benzathine",0.41,IF('Data Entry'!AB1407="Cefalexin benzathine",0.36,IF('Data Entry'!AB1407="Cloxacillin benzathine",0.43,IF('Data Entry'!AB1407="Oxacillin benzathine",0.69,IF('Data Entry'!AB1407="","","No aplica")))))))</f>
        <v/>
      </c>
      <c r="F1404" s="65" t="str">
        <f>IF('Data Entry'!AG1407="Benethamine benzylpenicillin",0.65,IF('Data Entry'!AG1407="Benzathine benzylpenicillin",0.74,IF('Data Entry'!AG1407="Cefapirin benzathine",0.41,IF('Data Entry'!AG1407="Cefalexin benzathine",0.36,IF('Data Entry'!AG1407="Cloxacillin benzathine",0.43,IF('Data Entry'!AG1407="Oxacillin benzathine",0.69,IF('Data Entry'!AG1407="","","No aplica")))))))</f>
        <v/>
      </c>
      <c r="G1404" s="65" t="str">
        <f>IF('Data Entry'!AJ1407="Benethamine benzylpenicillin",0.65,IF('Data Entry'!AJ1407="Benzathine benzylpenicillin",0.74,IF('Data Entry'!AJ1407="Cefapirin benzathine",0.41,IF('Data Entry'!AJ1407="Cefalexin benzathine",0.36,IF('Data Entry'!AJ1407="Cloxacillin benzathine",0.43,IF('Data Entry'!AJ1407="Oxacillin benzathine",0.69,IF('Data Entry'!AJ1407="","","No aplica")))))))</f>
        <v/>
      </c>
      <c r="H1404" s="65" t="str">
        <f>IF('Data Entry'!AM1407="Benethamine benzylpenicillin",0.65,IF('Data Entry'!AM1407="Benzathine benzylpenicillin",0.74,IF('Data Entry'!AM1407="Cefapirin benzathine",0.41,IF('Data Entry'!AM1407="Cefalexin benzathine",0.36,IF('Data Entry'!AM1407="Cloxacillin benzathine",0.43,IF('Data Entry'!AM1407="Oxacillin benzathine",0.69,IF('Data Entry'!AM1407="","","No aplica")))))))</f>
        <v/>
      </c>
    </row>
    <row r="1405" spans="5:8">
      <c r="E1405" s="65" t="str">
        <f>IF('Data Entry'!AB1408="Benethamine benzylpenicillin",0.65,IF('Data Entry'!AB1408="Benzathine benzylpenicillin",0.74,IF('Data Entry'!AB1408="Cefapirin benzathine",0.41,IF('Data Entry'!AB1408="Cefalexin benzathine",0.36,IF('Data Entry'!AB1408="Cloxacillin benzathine",0.43,IF('Data Entry'!AB1408="Oxacillin benzathine",0.69,IF('Data Entry'!AB1408="","","No aplica")))))))</f>
        <v/>
      </c>
      <c r="F1405" s="65" t="str">
        <f>IF('Data Entry'!AG1408="Benethamine benzylpenicillin",0.65,IF('Data Entry'!AG1408="Benzathine benzylpenicillin",0.74,IF('Data Entry'!AG1408="Cefapirin benzathine",0.41,IF('Data Entry'!AG1408="Cefalexin benzathine",0.36,IF('Data Entry'!AG1408="Cloxacillin benzathine",0.43,IF('Data Entry'!AG1408="Oxacillin benzathine",0.69,IF('Data Entry'!AG1408="","","No aplica")))))))</f>
        <v/>
      </c>
      <c r="G1405" s="65" t="str">
        <f>IF('Data Entry'!AJ1408="Benethamine benzylpenicillin",0.65,IF('Data Entry'!AJ1408="Benzathine benzylpenicillin",0.74,IF('Data Entry'!AJ1408="Cefapirin benzathine",0.41,IF('Data Entry'!AJ1408="Cefalexin benzathine",0.36,IF('Data Entry'!AJ1408="Cloxacillin benzathine",0.43,IF('Data Entry'!AJ1408="Oxacillin benzathine",0.69,IF('Data Entry'!AJ1408="","","No aplica")))))))</f>
        <v/>
      </c>
      <c r="H1405" s="65" t="str">
        <f>IF('Data Entry'!AM1408="Benethamine benzylpenicillin",0.65,IF('Data Entry'!AM1408="Benzathine benzylpenicillin",0.74,IF('Data Entry'!AM1408="Cefapirin benzathine",0.41,IF('Data Entry'!AM1408="Cefalexin benzathine",0.36,IF('Data Entry'!AM1408="Cloxacillin benzathine",0.43,IF('Data Entry'!AM1408="Oxacillin benzathine",0.69,IF('Data Entry'!AM1408="","","No aplica")))))))</f>
        <v/>
      </c>
    </row>
    <row r="1406" spans="5:8">
      <c r="E1406" s="65" t="str">
        <f>IF('Data Entry'!AB1409="Benethamine benzylpenicillin",0.65,IF('Data Entry'!AB1409="Benzathine benzylpenicillin",0.74,IF('Data Entry'!AB1409="Cefapirin benzathine",0.41,IF('Data Entry'!AB1409="Cefalexin benzathine",0.36,IF('Data Entry'!AB1409="Cloxacillin benzathine",0.43,IF('Data Entry'!AB1409="Oxacillin benzathine",0.69,IF('Data Entry'!AB1409="","","No aplica")))))))</f>
        <v/>
      </c>
      <c r="F1406" s="65" t="str">
        <f>IF('Data Entry'!AG1409="Benethamine benzylpenicillin",0.65,IF('Data Entry'!AG1409="Benzathine benzylpenicillin",0.74,IF('Data Entry'!AG1409="Cefapirin benzathine",0.41,IF('Data Entry'!AG1409="Cefalexin benzathine",0.36,IF('Data Entry'!AG1409="Cloxacillin benzathine",0.43,IF('Data Entry'!AG1409="Oxacillin benzathine",0.69,IF('Data Entry'!AG1409="","","No aplica")))))))</f>
        <v/>
      </c>
      <c r="G1406" s="65" t="str">
        <f>IF('Data Entry'!AJ1409="Benethamine benzylpenicillin",0.65,IF('Data Entry'!AJ1409="Benzathine benzylpenicillin",0.74,IF('Data Entry'!AJ1409="Cefapirin benzathine",0.41,IF('Data Entry'!AJ1409="Cefalexin benzathine",0.36,IF('Data Entry'!AJ1409="Cloxacillin benzathine",0.43,IF('Data Entry'!AJ1409="Oxacillin benzathine",0.69,IF('Data Entry'!AJ1409="","","No aplica")))))))</f>
        <v/>
      </c>
      <c r="H1406" s="65" t="str">
        <f>IF('Data Entry'!AM1409="Benethamine benzylpenicillin",0.65,IF('Data Entry'!AM1409="Benzathine benzylpenicillin",0.74,IF('Data Entry'!AM1409="Cefapirin benzathine",0.41,IF('Data Entry'!AM1409="Cefalexin benzathine",0.36,IF('Data Entry'!AM1409="Cloxacillin benzathine",0.43,IF('Data Entry'!AM1409="Oxacillin benzathine",0.69,IF('Data Entry'!AM1409="","","No aplica")))))))</f>
        <v/>
      </c>
    </row>
    <row r="1407" spans="5:8">
      <c r="E1407" s="65" t="str">
        <f>IF('Data Entry'!AB1410="Benethamine benzylpenicillin",0.65,IF('Data Entry'!AB1410="Benzathine benzylpenicillin",0.74,IF('Data Entry'!AB1410="Cefapirin benzathine",0.41,IF('Data Entry'!AB1410="Cefalexin benzathine",0.36,IF('Data Entry'!AB1410="Cloxacillin benzathine",0.43,IF('Data Entry'!AB1410="Oxacillin benzathine",0.69,IF('Data Entry'!AB1410="","","No aplica")))))))</f>
        <v/>
      </c>
      <c r="F1407" s="65" t="str">
        <f>IF('Data Entry'!AG1410="Benethamine benzylpenicillin",0.65,IF('Data Entry'!AG1410="Benzathine benzylpenicillin",0.74,IF('Data Entry'!AG1410="Cefapirin benzathine",0.41,IF('Data Entry'!AG1410="Cefalexin benzathine",0.36,IF('Data Entry'!AG1410="Cloxacillin benzathine",0.43,IF('Data Entry'!AG1410="Oxacillin benzathine",0.69,IF('Data Entry'!AG1410="","","No aplica")))))))</f>
        <v/>
      </c>
      <c r="G1407" s="65" t="str">
        <f>IF('Data Entry'!AJ1410="Benethamine benzylpenicillin",0.65,IF('Data Entry'!AJ1410="Benzathine benzylpenicillin",0.74,IF('Data Entry'!AJ1410="Cefapirin benzathine",0.41,IF('Data Entry'!AJ1410="Cefalexin benzathine",0.36,IF('Data Entry'!AJ1410="Cloxacillin benzathine",0.43,IF('Data Entry'!AJ1410="Oxacillin benzathine",0.69,IF('Data Entry'!AJ1410="","","No aplica")))))))</f>
        <v/>
      </c>
      <c r="H1407" s="65" t="str">
        <f>IF('Data Entry'!AM1410="Benethamine benzylpenicillin",0.65,IF('Data Entry'!AM1410="Benzathine benzylpenicillin",0.74,IF('Data Entry'!AM1410="Cefapirin benzathine",0.41,IF('Data Entry'!AM1410="Cefalexin benzathine",0.36,IF('Data Entry'!AM1410="Cloxacillin benzathine",0.43,IF('Data Entry'!AM1410="Oxacillin benzathine",0.69,IF('Data Entry'!AM1410="","","No aplica")))))))</f>
        <v/>
      </c>
    </row>
    <row r="1408" spans="5:8">
      <c r="E1408" s="65" t="str">
        <f>IF('Data Entry'!AB1411="Benethamine benzylpenicillin",0.65,IF('Data Entry'!AB1411="Benzathine benzylpenicillin",0.74,IF('Data Entry'!AB1411="Cefapirin benzathine",0.41,IF('Data Entry'!AB1411="Cefalexin benzathine",0.36,IF('Data Entry'!AB1411="Cloxacillin benzathine",0.43,IF('Data Entry'!AB1411="Oxacillin benzathine",0.69,IF('Data Entry'!AB1411="","","No aplica")))))))</f>
        <v/>
      </c>
      <c r="F1408" s="65" t="str">
        <f>IF('Data Entry'!AG1411="Benethamine benzylpenicillin",0.65,IF('Data Entry'!AG1411="Benzathine benzylpenicillin",0.74,IF('Data Entry'!AG1411="Cefapirin benzathine",0.41,IF('Data Entry'!AG1411="Cefalexin benzathine",0.36,IF('Data Entry'!AG1411="Cloxacillin benzathine",0.43,IF('Data Entry'!AG1411="Oxacillin benzathine",0.69,IF('Data Entry'!AG1411="","","No aplica")))))))</f>
        <v/>
      </c>
      <c r="G1408" s="65" t="str">
        <f>IF('Data Entry'!AJ1411="Benethamine benzylpenicillin",0.65,IF('Data Entry'!AJ1411="Benzathine benzylpenicillin",0.74,IF('Data Entry'!AJ1411="Cefapirin benzathine",0.41,IF('Data Entry'!AJ1411="Cefalexin benzathine",0.36,IF('Data Entry'!AJ1411="Cloxacillin benzathine",0.43,IF('Data Entry'!AJ1411="Oxacillin benzathine",0.69,IF('Data Entry'!AJ1411="","","No aplica")))))))</f>
        <v/>
      </c>
      <c r="H1408" s="65" t="str">
        <f>IF('Data Entry'!AM1411="Benethamine benzylpenicillin",0.65,IF('Data Entry'!AM1411="Benzathine benzylpenicillin",0.74,IF('Data Entry'!AM1411="Cefapirin benzathine",0.41,IF('Data Entry'!AM1411="Cefalexin benzathine",0.36,IF('Data Entry'!AM1411="Cloxacillin benzathine",0.43,IF('Data Entry'!AM1411="Oxacillin benzathine",0.69,IF('Data Entry'!AM1411="","","No aplica")))))))</f>
        <v/>
      </c>
    </row>
    <row r="1409" spans="5:8">
      <c r="E1409" s="65" t="str">
        <f>IF('Data Entry'!AB1412="Benethamine benzylpenicillin",0.65,IF('Data Entry'!AB1412="Benzathine benzylpenicillin",0.74,IF('Data Entry'!AB1412="Cefapirin benzathine",0.41,IF('Data Entry'!AB1412="Cefalexin benzathine",0.36,IF('Data Entry'!AB1412="Cloxacillin benzathine",0.43,IF('Data Entry'!AB1412="Oxacillin benzathine",0.69,IF('Data Entry'!AB1412="","","No aplica")))))))</f>
        <v/>
      </c>
      <c r="F1409" s="65" t="str">
        <f>IF('Data Entry'!AG1412="Benethamine benzylpenicillin",0.65,IF('Data Entry'!AG1412="Benzathine benzylpenicillin",0.74,IF('Data Entry'!AG1412="Cefapirin benzathine",0.41,IF('Data Entry'!AG1412="Cefalexin benzathine",0.36,IF('Data Entry'!AG1412="Cloxacillin benzathine",0.43,IF('Data Entry'!AG1412="Oxacillin benzathine",0.69,IF('Data Entry'!AG1412="","","No aplica")))))))</f>
        <v/>
      </c>
      <c r="G1409" s="65" t="str">
        <f>IF('Data Entry'!AJ1412="Benethamine benzylpenicillin",0.65,IF('Data Entry'!AJ1412="Benzathine benzylpenicillin",0.74,IF('Data Entry'!AJ1412="Cefapirin benzathine",0.41,IF('Data Entry'!AJ1412="Cefalexin benzathine",0.36,IF('Data Entry'!AJ1412="Cloxacillin benzathine",0.43,IF('Data Entry'!AJ1412="Oxacillin benzathine",0.69,IF('Data Entry'!AJ1412="","","No aplica")))))))</f>
        <v/>
      </c>
      <c r="H1409" s="65" t="str">
        <f>IF('Data Entry'!AM1412="Benethamine benzylpenicillin",0.65,IF('Data Entry'!AM1412="Benzathine benzylpenicillin",0.74,IF('Data Entry'!AM1412="Cefapirin benzathine",0.41,IF('Data Entry'!AM1412="Cefalexin benzathine",0.36,IF('Data Entry'!AM1412="Cloxacillin benzathine",0.43,IF('Data Entry'!AM1412="Oxacillin benzathine",0.69,IF('Data Entry'!AM1412="","","No aplica")))))))</f>
        <v/>
      </c>
    </row>
    <row r="1410" spans="5:8">
      <c r="E1410" s="65" t="str">
        <f>IF('Data Entry'!AB1413="Benethamine benzylpenicillin",0.65,IF('Data Entry'!AB1413="Benzathine benzylpenicillin",0.74,IF('Data Entry'!AB1413="Cefapirin benzathine",0.41,IF('Data Entry'!AB1413="Cefalexin benzathine",0.36,IF('Data Entry'!AB1413="Cloxacillin benzathine",0.43,IF('Data Entry'!AB1413="Oxacillin benzathine",0.69,IF('Data Entry'!AB1413="","","No aplica")))))))</f>
        <v/>
      </c>
      <c r="F1410" s="65" t="str">
        <f>IF('Data Entry'!AG1413="Benethamine benzylpenicillin",0.65,IF('Data Entry'!AG1413="Benzathine benzylpenicillin",0.74,IF('Data Entry'!AG1413="Cefapirin benzathine",0.41,IF('Data Entry'!AG1413="Cefalexin benzathine",0.36,IF('Data Entry'!AG1413="Cloxacillin benzathine",0.43,IF('Data Entry'!AG1413="Oxacillin benzathine",0.69,IF('Data Entry'!AG1413="","","No aplica")))))))</f>
        <v/>
      </c>
      <c r="G1410" s="65" t="str">
        <f>IF('Data Entry'!AJ1413="Benethamine benzylpenicillin",0.65,IF('Data Entry'!AJ1413="Benzathine benzylpenicillin",0.74,IF('Data Entry'!AJ1413="Cefapirin benzathine",0.41,IF('Data Entry'!AJ1413="Cefalexin benzathine",0.36,IF('Data Entry'!AJ1413="Cloxacillin benzathine",0.43,IF('Data Entry'!AJ1413="Oxacillin benzathine",0.69,IF('Data Entry'!AJ1413="","","No aplica")))))))</f>
        <v/>
      </c>
      <c r="H1410" s="65" t="str">
        <f>IF('Data Entry'!AM1413="Benethamine benzylpenicillin",0.65,IF('Data Entry'!AM1413="Benzathine benzylpenicillin",0.74,IF('Data Entry'!AM1413="Cefapirin benzathine",0.41,IF('Data Entry'!AM1413="Cefalexin benzathine",0.36,IF('Data Entry'!AM1413="Cloxacillin benzathine",0.43,IF('Data Entry'!AM1413="Oxacillin benzathine",0.69,IF('Data Entry'!AM1413="","","No aplica")))))))</f>
        <v/>
      </c>
    </row>
    <row r="1411" spans="5:8">
      <c r="E1411" s="65" t="str">
        <f>IF('Data Entry'!AB1414="Benethamine benzylpenicillin",0.65,IF('Data Entry'!AB1414="Benzathine benzylpenicillin",0.74,IF('Data Entry'!AB1414="Cefapirin benzathine",0.41,IF('Data Entry'!AB1414="Cefalexin benzathine",0.36,IF('Data Entry'!AB1414="Cloxacillin benzathine",0.43,IF('Data Entry'!AB1414="Oxacillin benzathine",0.69,IF('Data Entry'!AB1414="","","No aplica")))))))</f>
        <v/>
      </c>
      <c r="F1411" s="65" t="str">
        <f>IF('Data Entry'!AG1414="Benethamine benzylpenicillin",0.65,IF('Data Entry'!AG1414="Benzathine benzylpenicillin",0.74,IF('Data Entry'!AG1414="Cefapirin benzathine",0.41,IF('Data Entry'!AG1414="Cefalexin benzathine",0.36,IF('Data Entry'!AG1414="Cloxacillin benzathine",0.43,IF('Data Entry'!AG1414="Oxacillin benzathine",0.69,IF('Data Entry'!AG1414="","","No aplica")))))))</f>
        <v/>
      </c>
      <c r="G1411" s="65" t="str">
        <f>IF('Data Entry'!AJ1414="Benethamine benzylpenicillin",0.65,IF('Data Entry'!AJ1414="Benzathine benzylpenicillin",0.74,IF('Data Entry'!AJ1414="Cefapirin benzathine",0.41,IF('Data Entry'!AJ1414="Cefalexin benzathine",0.36,IF('Data Entry'!AJ1414="Cloxacillin benzathine",0.43,IF('Data Entry'!AJ1414="Oxacillin benzathine",0.69,IF('Data Entry'!AJ1414="","","No aplica")))))))</f>
        <v/>
      </c>
      <c r="H1411" s="65" t="str">
        <f>IF('Data Entry'!AM1414="Benethamine benzylpenicillin",0.65,IF('Data Entry'!AM1414="Benzathine benzylpenicillin",0.74,IF('Data Entry'!AM1414="Cefapirin benzathine",0.41,IF('Data Entry'!AM1414="Cefalexin benzathine",0.36,IF('Data Entry'!AM1414="Cloxacillin benzathine",0.43,IF('Data Entry'!AM1414="Oxacillin benzathine",0.69,IF('Data Entry'!AM1414="","","No aplica")))))))</f>
        <v/>
      </c>
    </row>
    <row r="1412" spans="5:8">
      <c r="E1412" s="65" t="str">
        <f>IF('Data Entry'!AB1415="Benethamine benzylpenicillin",0.65,IF('Data Entry'!AB1415="Benzathine benzylpenicillin",0.74,IF('Data Entry'!AB1415="Cefapirin benzathine",0.41,IF('Data Entry'!AB1415="Cefalexin benzathine",0.36,IF('Data Entry'!AB1415="Cloxacillin benzathine",0.43,IF('Data Entry'!AB1415="Oxacillin benzathine",0.69,IF('Data Entry'!AB1415="","","No aplica")))))))</f>
        <v/>
      </c>
      <c r="F1412" s="65" t="str">
        <f>IF('Data Entry'!AG1415="Benethamine benzylpenicillin",0.65,IF('Data Entry'!AG1415="Benzathine benzylpenicillin",0.74,IF('Data Entry'!AG1415="Cefapirin benzathine",0.41,IF('Data Entry'!AG1415="Cefalexin benzathine",0.36,IF('Data Entry'!AG1415="Cloxacillin benzathine",0.43,IF('Data Entry'!AG1415="Oxacillin benzathine",0.69,IF('Data Entry'!AG1415="","","No aplica")))))))</f>
        <v/>
      </c>
      <c r="G1412" s="65" t="str">
        <f>IF('Data Entry'!AJ1415="Benethamine benzylpenicillin",0.65,IF('Data Entry'!AJ1415="Benzathine benzylpenicillin",0.74,IF('Data Entry'!AJ1415="Cefapirin benzathine",0.41,IF('Data Entry'!AJ1415="Cefalexin benzathine",0.36,IF('Data Entry'!AJ1415="Cloxacillin benzathine",0.43,IF('Data Entry'!AJ1415="Oxacillin benzathine",0.69,IF('Data Entry'!AJ1415="","","No aplica")))))))</f>
        <v/>
      </c>
      <c r="H1412" s="65" t="str">
        <f>IF('Data Entry'!AM1415="Benethamine benzylpenicillin",0.65,IF('Data Entry'!AM1415="Benzathine benzylpenicillin",0.74,IF('Data Entry'!AM1415="Cefapirin benzathine",0.41,IF('Data Entry'!AM1415="Cefalexin benzathine",0.36,IF('Data Entry'!AM1415="Cloxacillin benzathine",0.43,IF('Data Entry'!AM1415="Oxacillin benzathine",0.69,IF('Data Entry'!AM1415="","","No aplica")))))))</f>
        <v/>
      </c>
    </row>
    <row r="1413" spans="5:8">
      <c r="E1413" s="65" t="str">
        <f>IF('Data Entry'!AB1416="Benethamine benzylpenicillin",0.65,IF('Data Entry'!AB1416="Benzathine benzylpenicillin",0.74,IF('Data Entry'!AB1416="Cefapirin benzathine",0.41,IF('Data Entry'!AB1416="Cefalexin benzathine",0.36,IF('Data Entry'!AB1416="Cloxacillin benzathine",0.43,IF('Data Entry'!AB1416="Oxacillin benzathine",0.69,IF('Data Entry'!AB1416="","","No aplica")))))))</f>
        <v/>
      </c>
      <c r="F1413" s="65" t="str">
        <f>IF('Data Entry'!AG1416="Benethamine benzylpenicillin",0.65,IF('Data Entry'!AG1416="Benzathine benzylpenicillin",0.74,IF('Data Entry'!AG1416="Cefapirin benzathine",0.41,IF('Data Entry'!AG1416="Cefalexin benzathine",0.36,IF('Data Entry'!AG1416="Cloxacillin benzathine",0.43,IF('Data Entry'!AG1416="Oxacillin benzathine",0.69,IF('Data Entry'!AG1416="","","No aplica")))))))</f>
        <v/>
      </c>
      <c r="G1413" s="65" t="str">
        <f>IF('Data Entry'!AJ1416="Benethamine benzylpenicillin",0.65,IF('Data Entry'!AJ1416="Benzathine benzylpenicillin",0.74,IF('Data Entry'!AJ1416="Cefapirin benzathine",0.41,IF('Data Entry'!AJ1416="Cefalexin benzathine",0.36,IF('Data Entry'!AJ1416="Cloxacillin benzathine",0.43,IF('Data Entry'!AJ1416="Oxacillin benzathine",0.69,IF('Data Entry'!AJ1416="","","No aplica")))))))</f>
        <v/>
      </c>
      <c r="H1413" s="65" t="str">
        <f>IF('Data Entry'!AM1416="Benethamine benzylpenicillin",0.65,IF('Data Entry'!AM1416="Benzathine benzylpenicillin",0.74,IF('Data Entry'!AM1416="Cefapirin benzathine",0.41,IF('Data Entry'!AM1416="Cefalexin benzathine",0.36,IF('Data Entry'!AM1416="Cloxacillin benzathine",0.43,IF('Data Entry'!AM1416="Oxacillin benzathine",0.69,IF('Data Entry'!AM1416="","","No aplica")))))))</f>
        <v/>
      </c>
    </row>
    <row r="1414" spans="5:8">
      <c r="E1414" s="65" t="str">
        <f>IF('Data Entry'!AB1417="Benethamine benzylpenicillin",0.65,IF('Data Entry'!AB1417="Benzathine benzylpenicillin",0.74,IF('Data Entry'!AB1417="Cefapirin benzathine",0.41,IF('Data Entry'!AB1417="Cefalexin benzathine",0.36,IF('Data Entry'!AB1417="Cloxacillin benzathine",0.43,IF('Data Entry'!AB1417="Oxacillin benzathine",0.69,IF('Data Entry'!AB1417="","","No aplica")))))))</f>
        <v/>
      </c>
      <c r="F1414" s="65" t="str">
        <f>IF('Data Entry'!AG1417="Benethamine benzylpenicillin",0.65,IF('Data Entry'!AG1417="Benzathine benzylpenicillin",0.74,IF('Data Entry'!AG1417="Cefapirin benzathine",0.41,IF('Data Entry'!AG1417="Cefalexin benzathine",0.36,IF('Data Entry'!AG1417="Cloxacillin benzathine",0.43,IF('Data Entry'!AG1417="Oxacillin benzathine",0.69,IF('Data Entry'!AG1417="","","No aplica")))))))</f>
        <v/>
      </c>
      <c r="G1414" s="65" t="str">
        <f>IF('Data Entry'!AJ1417="Benethamine benzylpenicillin",0.65,IF('Data Entry'!AJ1417="Benzathine benzylpenicillin",0.74,IF('Data Entry'!AJ1417="Cefapirin benzathine",0.41,IF('Data Entry'!AJ1417="Cefalexin benzathine",0.36,IF('Data Entry'!AJ1417="Cloxacillin benzathine",0.43,IF('Data Entry'!AJ1417="Oxacillin benzathine",0.69,IF('Data Entry'!AJ1417="","","No aplica")))))))</f>
        <v/>
      </c>
      <c r="H1414" s="65" t="str">
        <f>IF('Data Entry'!AM1417="Benethamine benzylpenicillin",0.65,IF('Data Entry'!AM1417="Benzathine benzylpenicillin",0.74,IF('Data Entry'!AM1417="Cefapirin benzathine",0.41,IF('Data Entry'!AM1417="Cefalexin benzathine",0.36,IF('Data Entry'!AM1417="Cloxacillin benzathine",0.43,IF('Data Entry'!AM1417="Oxacillin benzathine",0.69,IF('Data Entry'!AM1417="","","No aplica")))))))</f>
        <v/>
      </c>
    </row>
    <row r="1415" spans="5:8">
      <c r="E1415" s="65" t="str">
        <f>IF('Data Entry'!AB1418="Benethamine benzylpenicillin",0.65,IF('Data Entry'!AB1418="Benzathine benzylpenicillin",0.74,IF('Data Entry'!AB1418="Cefapirin benzathine",0.41,IF('Data Entry'!AB1418="Cefalexin benzathine",0.36,IF('Data Entry'!AB1418="Cloxacillin benzathine",0.43,IF('Data Entry'!AB1418="Oxacillin benzathine",0.69,IF('Data Entry'!AB1418="","","No aplica")))))))</f>
        <v/>
      </c>
      <c r="F1415" s="65" t="str">
        <f>IF('Data Entry'!AG1418="Benethamine benzylpenicillin",0.65,IF('Data Entry'!AG1418="Benzathine benzylpenicillin",0.74,IF('Data Entry'!AG1418="Cefapirin benzathine",0.41,IF('Data Entry'!AG1418="Cefalexin benzathine",0.36,IF('Data Entry'!AG1418="Cloxacillin benzathine",0.43,IF('Data Entry'!AG1418="Oxacillin benzathine",0.69,IF('Data Entry'!AG1418="","","No aplica")))))))</f>
        <v/>
      </c>
      <c r="G1415" s="65" t="str">
        <f>IF('Data Entry'!AJ1418="Benethamine benzylpenicillin",0.65,IF('Data Entry'!AJ1418="Benzathine benzylpenicillin",0.74,IF('Data Entry'!AJ1418="Cefapirin benzathine",0.41,IF('Data Entry'!AJ1418="Cefalexin benzathine",0.36,IF('Data Entry'!AJ1418="Cloxacillin benzathine",0.43,IF('Data Entry'!AJ1418="Oxacillin benzathine",0.69,IF('Data Entry'!AJ1418="","","No aplica")))))))</f>
        <v/>
      </c>
      <c r="H1415" s="65" t="str">
        <f>IF('Data Entry'!AM1418="Benethamine benzylpenicillin",0.65,IF('Data Entry'!AM1418="Benzathine benzylpenicillin",0.74,IF('Data Entry'!AM1418="Cefapirin benzathine",0.41,IF('Data Entry'!AM1418="Cefalexin benzathine",0.36,IF('Data Entry'!AM1418="Cloxacillin benzathine",0.43,IF('Data Entry'!AM1418="Oxacillin benzathine",0.69,IF('Data Entry'!AM1418="","","No aplica")))))))</f>
        <v/>
      </c>
    </row>
    <row r="1416" spans="5:8">
      <c r="E1416" s="65" t="str">
        <f>IF('Data Entry'!AB1419="Benethamine benzylpenicillin",0.65,IF('Data Entry'!AB1419="Benzathine benzylpenicillin",0.74,IF('Data Entry'!AB1419="Cefapirin benzathine",0.41,IF('Data Entry'!AB1419="Cefalexin benzathine",0.36,IF('Data Entry'!AB1419="Cloxacillin benzathine",0.43,IF('Data Entry'!AB1419="Oxacillin benzathine",0.69,IF('Data Entry'!AB1419="","","No aplica")))))))</f>
        <v/>
      </c>
      <c r="F1416" s="65" t="str">
        <f>IF('Data Entry'!AG1419="Benethamine benzylpenicillin",0.65,IF('Data Entry'!AG1419="Benzathine benzylpenicillin",0.74,IF('Data Entry'!AG1419="Cefapirin benzathine",0.41,IF('Data Entry'!AG1419="Cefalexin benzathine",0.36,IF('Data Entry'!AG1419="Cloxacillin benzathine",0.43,IF('Data Entry'!AG1419="Oxacillin benzathine",0.69,IF('Data Entry'!AG1419="","","No aplica")))))))</f>
        <v/>
      </c>
      <c r="G1416" s="65" t="str">
        <f>IF('Data Entry'!AJ1419="Benethamine benzylpenicillin",0.65,IF('Data Entry'!AJ1419="Benzathine benzylpenicillin",0.74,IF('Data Entry'!AJ1419="Cefapirin benzathine",0.41,IF('Data Entry'!AJ1419="Cefalexin benzathine",0.36,IF('Data Entry'!AJ1419="Cloxacillin benzathine",0.43,IF('Data Entry'!AJ1419="Oxacillin benzathine",0.69,IF('Data Entry'!AJ1419="","","No aplica")))))))</f>
        <v/>
      </c>
      <c r="H1416" s="65" t="str">
        <f>IF('Data Entry'!AM1419="Benethamine benzylpenicillin",0.65,IF('Data Entry'!AM1419="Benzathine benzylpenicillin",0.74,IF('Data Entry'!AM1419="Cefapirin benzathine",0.41,IF('Data Entry'!AM1419="Cefalexin benzathine",0.36,IF('Data Entry'!AM1419="Cloxacillin benzathine",0.43,IF('Data Entry'!AM1419="Oxacillin benzathine",0.69,IF('Data Entry'!AM1419="","","No aplica")))))))</f>
        <v/>
      </c>
    </row>
    <row r="1417" spans="5:8">
      <c r="E1417" s="65" t="str">
        <f>IF('Data Entry'!AB1420="Benethamine benzylpenicillin",0.65,IF('Data Entry'!AB1420="Benzathine benzylpenicillin",0.74,IF('Data Entry'!AB1420="Cefapirin benzathine",0.41,IF('Data Entry'!AB1420="Cefalexin benzathine",0.36,IF('Data Entry'!AB1420="Cloxacillin benzathine",0.43,IF('Data Entry'!AB1420="Oxacillin benzathine",0.69,IF('Data Entry'!AB1420="","","No aplica")))))))</f>
        <v/>
      </c>
      <c r="F1417" s="65" t="str">
        <f>IF('Data Entry'!AG1420="Benethamine benzylpenicillin",0.65,IF('Data Entry'!AG1420="Benzathine benzylpenicillin",0.74,IF('Data Entry'!AG1420="Cefapirin benzathine",0.41,IF('Data Entry'!AG1420="Cefalexin benzathine",0.36,IF('Data Entry'!AG1420="Cloxacillin benzathine",0.43,IF('Data Entry'!AG1420="Oxacillin benzathine",0.69,IF('Data Entry'!AG1420="","","No aplica")))))))</f>
        <v/>
      </c>
      <c r="G1417" s="65" t="str">
        <f>IF('Data Entry'!AJ1420="Benethamine benzylpenicillin",0.65,IF('Data Entry'!AJ1420="Benzathine benzylpenicillin",0.74,IF('Data Entry'!AJ1420="Cefapirin benzathine",0.41,IF('Data Entry'!AJ1420="Cefalexin benzathine",0.36,IF('Data Entry'!AJ1420="Cloxacillin benzathine",0.43,IF('Data Entry'!AJ1420="Oxacillin benzathine",0.69,IF('Data Entry'!AJ1420="","","No aplica")))))))</f>
        <v/>
      </c>
      <c r="H1417" s="65" t="str">
        <f>IF('Data Entry'!AM1420="Benethamine benzylpenicillin",0.65,IF('Data Entry'!AM1420="Benzathine benzylpenicillin",0.74,IF('Data Entry'!AM1420="Cefapirin benzathine",0.41,IF('Data Entry'!AM1420="Cefalexin benzathine",0.36,IF('Data Entry'!AM1420="Cloxacillin benzathine",0.43,IF('Data Entry'!AM1420="Oxacillin benzathine",0.69,IF('Data Entry'!AM1420="","","No aplica")))))))</f>
        <v/>
      </c>
    </row>
    <row r="1418" spans="5:8">
      <c r="E1418" s="65" t="str">
        <f>IF('Data Entry'!AB1421="Benethamine benzylpenicillin",0.65,IF('Data Entry'!AB1421="Benzathine benzylpenicillin",0.74,IF('Data Entry'!AB1421="Cefapirin benzathine",0.41,IF('Data Entry'!AB1421="Cefalexin benzathine",0.36,IF('Data Entry'!AB1421="Cloxacillin benzathine",0.43,IF('Data Entry'!AB1421="Oxacillin benzathine",0.69,IF('Data Entry'!AB1421="","","No aplica")))))))</f>
        <v/>
      </c>
      <c r="F1418" s="65" t="str">
        <f>IF('Data Entry'!AG1421="Benethamine benzylpenicillin",0.65,IF('Data Entry'!AG1421="Benzathine benzylpenicillin",0.74,IF('Data Entry'!AG1421="Cefapirin benzathine",0.41,IF('Data Entry'!AG1421="Cefalexin benzathine",0.36,IF('Data Entry'!AG1421="Cloxacillin benzathine",0.43,IF('Data Entry'!AG1421="Oxacillin benzathine",0.69,IF('Data Entry'!AG1421="","","No aplica")))))))</f>
        <v/>
      </c>
      <c r="G1418" s="65" t="str">
        <f>IF('Data Entry'!AJ1421="Benethamine benzylpenicillin",0.65,IF('Data Entry'!AJ1421="Benzathine benzylpenicillin",0.74,IF('Data Entry'!AJ1421="Cefapirin benzathine",0.41,IF('Data Entry'!AJ1421="Cefalexin benzathine",0.36,IF('Data Entry'!AJ1421="Cloxacillin benzathine",0.43,IF('Data Entry'!AJ1421="Oxacillin benzathine",0.69,IF('Data Entry'!AJ1421="","","No aplica")))))))</f>
        <v/>
      </c>
      <c r="H1418" s="65" t="str">
        <f>IF('Data Entry'!AM1421="Benethamine benzylpenicillin",0.65,IF('Data Entry'!AM1421="Benzathine benzylpenicillin",0.74,IF('Data Entry'!AM1421="Cefapirin benzathine",0.41,IF('Data Entry'!AM1421="Cefalexin benzathine",0.36,IF('Data Entry'!AM1421="Cloxacillin benzathine",0.43,IF('Data Entry'!AM1421="Oxacillin benzathine",0.69,IF('Data Entry'!AM1421="","","No aplica")))))))</f>
        <v/>
      </c>
    </row>
    <row r="1419" spans="5:8">
      <c r="E1419" s="65" t="str">
        <f>IF('Data Entry'!AB1422="Benethamine benzylpenicillin",0.65,IF('Data Entry'!AB1422="Benzathine benzylpenicillin",0.74,IF('Data Entry'!AB1422="Cefapirin benzathine",0.41,IF('Data Entry'!AB1422="Cefalexin benzathine",0.36,IF('Data Entry'!AB1422="Cloxacillin benzathine",0.43,IF('Data Entry'!AB1422="Oxacillin benzathine",0.69,IF('Data Entry'!AB1422="","","No aplica")))))))</f>
        <v/>
      </c>
      <c r="F1419" s="65" t="str">
        <f>IF('Data Entry'!AG1422="Benethamine benzylpenicillin",0.65,IF('Data Entry'!AG1422="Benzathine benzylpenicillin",0.74,IF('Data Entry'!AG1422="Cefapirin benzathine",0.41,IF('Data Entry'!AG1422="Cefalexin benzathine",0.36,IF('Data Entry'!AG1422="Cloxacillin benzathine",0.43,IF('Data Entry'!AG1422="Oxacillin benzathine",0.69,IF('Data Entry'!AG1422="","","No aplica")))))))</f>
        <v/>
      </c>
      <c r="G1419" s="65" t="str">
        <f>IF('Data Entry'!AJ1422="Benethamine benzylpenicillin",0.65,IF('Data Entry'!AJ1422="Benzathine benzylpenicillin",0.74,IF('Data Entry'!AJ1422="Cefapirin benzathine",0.41,IF('Data Entry'!AJ1422="Cefalexin benzathine",0.36,IF('Data Entry'!AJ1422="Cloxacillin benzathine",0.43,IF('Data Entry'!AJ1422="Oxacillin benzathine",0.69,IF('Data Entry'!AJ1422="","","No aplica")))))))</f>
        <v/>
      </c>
      <c r="H1419" s="65" t="str">
        <f>IF('Data Entry'!AM1422="Benethamine benzylpenicillin",0.65,IF('Data Entry'!AM1422="Benzathine benzylpenicillin",0.74,IF('Data Entry'!AM1422="Cefapirin benzathine",0.41,IF('Data Entry'!AM1422="Cefalexin benzathine",0.36,IF('Data Entry'!AM1422="Cloxacillin benzathine",0.43,IF('Data Entry'!AM1422="Oxacillin benzathine",0.69,IF('Data Entry'!AM1422="","","No aplica")))))))</f>
        <v/>
      </c>
    </row>
    <row r="1420" spans="5:8">
      <c r="E1420" s="65" t="str">
        <f>IF('Data Entry'!AB1423="Benethamine benzylpenicillin",0.65,IF('Data Entry'!AB1423="Benzathine benzylpenicillin",0.74,IF('Data Entry'!AB1423="Cefapirin benzathine",0.41,IF('Data Entry'!AB1423="Cefalexin benzathine",0.36,IF('Data Entry'!AB1423="Cloxacillin benzathine",0.43,IF('Data Entry'!AB1423="Oxacillin benzathine",0.69,IF('Data Entry'!AB1423="","","No aplica")))))))</f>
        <v/>
      </c>
      <c r="F1420" s="65" t="str">
        <f>IF('Data Entry'!AG1423="Benethamine benzylpenicillin",0.65,IF('Data Entry'!AG1423="Benzathine benzylpenicillin",0.74,IF('Data Entry'!AG1423="Cefapirin benzathine",0.41,IF('Data Entry'!AG1423="Cefalexin benzathine",0.36,IF('Data Entry'!AG1423="Cloxacillin benzathine",0.43,IF('Data Entry'!AG1423="Oxacillin benzathine",0.69,IF('Data Entry'!AG1423="","","No aplica")))))))</f>
        <v/>
      </c>
      <c r="G1420" s="65" t="str">
        <f>IF('Data Entry'!AJ1423="Benethamine benzylpenicillin",0.65,IF('Data Entry'!AJ1423="Benzathine benzylpenicillin",0.74,IF('Data Entry'!AJ1423="Cefapirin benzathine",0.41,IF('Data Entry'!AJ1423="Cefalexin benzathine",0.36,IF('Data Entry'!AJ1423="Cloxacillin benzathine",0.43,IF('Data Entry'!AJ1423="Oxacillin benzathine",0.69,IF('Data Entry'!AJ1423="","","No aplica")))))))</f>
        <v/>
      </c>
      <c r="H1420" s="65" t="str">
        <f>IF('Data Entry'!AM1423="Benethamine benzylpenicillin",0.65,IF('Data Entry'!AM1423="Benzathine benzylpenicillin",0.74,IF('Data Entry'!AM1423="Cefapirin benzathine",0.41,IF('Data Entry'!AM1423="Cefalexin benzathine",0.36,IF('Data Entry'!AM1423="Cloxacillin benzathine",0.43,IF('Data Entry'!AM1423="Oxacillin benzathine",0.69,IF('Data Entry'!AM1423="","","No aplica")))))))</f>
        <v/>
      </c>
    </row>
    <row r="1421" spans="5:8">
      <c r="E1421" s="65" t="str">
        <f>IF('Data Entry'!AB1424="Benethamine benzylpenicillin",0.65,IF('Data Entry'!AB1424="Benzathine benzylpenicillin",0.74,IF('Data Entry'!AB1424="Cefapirin benzathine",0.41,IF('Data Entry'!AB1424="Cefalexin benzathine",0.36,IF('Data Entry'!AB1424="Cloxacillin benzathine",0.43,IF('Data Entry'!AB1424="Oxacillin benzathine",0.69,IF('Data Entry'!AB1424="","","No aplica")))))))</f>
        <v/>
      </c>
      <c r="F1421" s="65" t="str">
        <f>IF('Data Entry'!AG1424="Benethamine benzylpenicillin",0.65,IF('Data Entry'!AG1424="Benzathine benzylpenicillin",0.74,IF('Data Entry'!AG1424="Cefapirin benzathine",0.41,IF('Data Entry'!AG1424="Cefalexin benzathine",0.36,IF('Data Entry'!AG1424="Cloxacillin benzathine",0.43,IF('Data Entry'!AG1424="Oxacillin benzathine",0.69,IF('Data Entry'!AG1424="","","No aplica")))))))</f>
        <v/>
      </c>
      <c r="G1421" s="65" t="str">
        <f>IF('Data Entry'!AJ1424="Benethamine benzylpenicillin",0.65,IF('Data Entry'!AJ1424="Benzathine benzylpenicillin",0.74,IF('Data Entry'!AJ1424="Cefapirin benzathine",0.41,IF('Data Entry'!AJ1424="Cefalexin benzathine",0.36,IF('Data Entry'!AJ1424="Cloxacillin benzathine",0.43,IF('Data Entry'!AJ1424="Oxacillin benzathine",0.69,IF('Data Entry'!AJ1424="","","No aplica")))))))</f>
        <v/>
      </c>
      <c r="H1421" s="65" t="str">
        <f>IF('Data Entry'!AM1424="Benethamine benzylpenicillin",0.65,IF('Data Entry'!AM1424="Benzathine benzylpenicillin",0.74,IF('Data Entry'!AM1424="Cefapirin benzathine",0.41,IF('Data Entry'!AM1424="Cefalexin benzathine",0.36,IF('Data Entry'!AM1424="Cloxacillin benzathine",0.43,IF('Data Entry'!AM1424="Oxacillin benzathine",0.69,IF('Data Entry'!AM1424="","","No aplica")))))))</f>
        <v/>
      </c>
    </row>
    <row r="1422" spans="5:8">
      <c r="E1422" s="65" t="str">
        <f>IF('Data Entry'!AB1425="Benethamine benzylpenicillin",0.65,IF('Data Entry'!AB1425="Benzathine benzylpenicillin",0.74,IF('Data Entry'!AB1425="Cefapirin benzathine",0.41,IF('Data Entry'!AB1425="Cefalexin benzathine",0.36,IF('Data Entry'!AB1425="Cloxacillin benzathine",0.43,IF('Data Entry'!AB1425="Oxacillin benzathine",0.69,IF('Data Entry'!AB1425="","","No aplica")))))))</f>
        <v/>
      </c>
      <c r="F1422" s="65" t="str">
        <f>IF('Data Entry'!AG1425="Benethamine benzylpenicillin",0.65,IF('Data Entry'!AG1425="Benzathine benzylpenicillin",0.74,IF('Data Entry'!AG1425="Cefapirin benzathine",0.41,IF('Data Entry'!AG1425="Cefalexin benzathine",0.36,IF('Data Entry'!AG1425="Cloxacillin benzathine",0.43,IF('Data Entry'!AG1425="Oxacillin benzathine",0.69,IF('Data Entry'!AG1425="","","No aplica")))))))</f>
        <v/>
      </c>
      <c r="G1422" s="65" t="str">
        <f>IF('Data Entry'!AJ1425="Benethamine benzylpenicillin",0.65,IF('Data Entry'!AJ1425="Benzathine benzylpenicillin",0.74,IF('Data Entry'!AJ1425="Cefapirin benzathine",0.41,IF('Data Entry'!AJ1425="Cefalexin benzathine",0.36,IF('Data Entry'!AJ1425="Cloxacillin benzathine",0.43,IF('Data Entry'!AJ1425="Oxacillin benzathine",0.69,IF('Data Entry'!AJ1425="","","No aplica")))))))</f>
        <v/>
      </c>
      <c r="H1422" s="65" t="str">
        <f>IF('Data Entry'!AM1425="Benethamine benzylpenicillin",0.65,IF('Data Entry'!AM1425="Benzathine benzylpenicillin",0.74,IF('Data Entry'!AM1425="Cefapirin benzathine",0.41,IF('Data Entry'!AM1425="Cefalexin benzathine",0.36,IF('Data Entry'!AM1425="Cloxacillin benzathine",0.43,IF('Data Entry'!AM1425="Oxacillin benzathine",0.69,IF('Data Entry'!AM1425="","","No aplica")))))))</f>
        <v/>
      </c>
    </row>
    <row r="1423" spans="5:8">
      <c r="E1423" s="65" t="str">
        <f>IF('Data Entry'!AB1426="Benethamine benzylpenicillin",0.65,IF('Data Entry'!AB1426="Benzathine benzylpenicillin",0.74,IF('Data Entry'!AB1426="Cefapirin benzathine",0.41,IF('Data Entry'!AB1426="Cefalexin benzathine",0.36,IF('Data Entry'!AB1426="Cloxacillin benzathine",0.43,IF('Data Entry'!AB1426="Oxacillin benzathine",0.69,IF('Data Entry'!AB1426="","","No aplica")))))))</f>
        <v/>
      </c>
      <c r="F1423" s="65" t="str">
        <f>IF('Data Entry'!AG1426="Benethamine benzylpenicillin",0.65,IF('Data Entry'!AG1426="Benzathine benzylpenicillin",0.74,IF('Data Entry'!AG1426="Cefapirin benzathine",0.41,IF('Data Entry'!AG1426="Cefalexin benzathine",0.36,IF('Data Entry'!AG1426="Cloxacillin benzathine",0.43,IF('Data Entry'!AG1426="Oxacillin benzathine",0.69,IF('Data Entry'!AG1426="","","No aplica")))))))</f>
        <v/>
      </c>
      <c r="G1423" s="65" t="str">
        <f>IF('Data Entry'!AJ1426="Benethamine benzylpenicillin",0.65,IF('Data Entry'!AJ1426="Benzathine benzylpenicillin",0.74,IF('Data Entry'!AJ1426="Cefapirin benzathine",0.41,IF('Data Entry'!AJ1426="Cefalexin benzathine",0.36,IF('Data Entry'!AJ1426="Cloxacillin benzathine",0.43,IF('Data Entry'!AJ1426="Oxacillin benzathine",0.69,IF('Data Entry'!AJ1426="","","No aplica")))))))</f>
        <v/>
      </c>
      <c r="H1423" s="65" t="str">
        <f>IF('Data Entry'!AM1426="Benethamine benzylpenicillin",0.65,IF('Data Entry'!AM1426="Benzathine benzylpenicillin",0.74,IF('Data Entry'!AM1426="Cefapirin benzathine",0.41,IF('Data Entry'!AM1426="Cefalexin benzathine",0.36,IF('Data Entry'!AM1426="Cloxacillin benzathine",0.43,IF('Data Entry'!AM1426="Oxacillin benzathine",0.69,IF('Data Entry'!AM1426="","","No aplica")))))))</f>
        <v/>
      </c>
    </row>
    <row r="1424" spans="5:8">
      <c r="E1424" s="65" t="str">
        <f>IF('Data Entry'!AB1427="Benethamine benzylpenicillin",0.65,IF('Data Entry'!AB1427="Benzathine benzylpenicillin",0.74,IF('Data Entry'!AB1427="Cefapirin benzathine",0.41,IF('Data Entry'!AB1427="Cefalexin benzathine",0.36,IF('Data Entry'!AB1427="Cloxacillin benzathine",0.43,IF('Data Entry'!AB1427="Oxacillin benzathine",0.69,IF('Data Entry'!AB1427="","","No aplica")))))))</f>
        <v/>
      </c>
      <c r="F1424" s="65" t="str">
        <f>IF('Data Entry'!AG1427="Benethamine benzylpenicillin",0.65,IF('Data Entry'!AG1427="Benzathine benzylpenicillin",0.74,IF('Data Entry'!AG1427="Cefapirin benzathine",0.41,IF('Data Entry'!AG1427="Cefalexin benzathine",0.36,IF('Data Entry'!AG1427="Cloxacillin benzathine",0.43,IF('Data Entry'!AG1427="Oxacillin benzathine",0.69,IF('Data Entry'!AG1427="","","No aplica")))))))</f>
        <v/>
      </c>
      <c r="G1424" s="65" t="str">
        <f>IF('Data Entry'!AJ1427="Benethamine benzylpenicillin",0.65,IF('Data Entry'!AJ1427="Benzathine benzylpenicillin",0.74,IF('Data Entry'!AJ1427="Cefapirin benzathine",0.41,IF('Data Entry'!AJ1427="Cefalexin benzathine",0.36,IF('Data Entry'!AJ1427="Cloxacillin benzathine",0.43,IF('Data Entry'!AJ1427="Oxacillin benzathine",0.69,IF('Data Entry'!AJ1427="","","No aplica")))))))</f>
        <v/>
      </c>
      <c r="H1424" s="65" t="str">
        <f>IF('Data Entry'!AM1427="Benethamine benzylpenicillin",0.65,IF('Data Entry'!AM1427="Benzathine benzylpenicillin",0.74,IF('Data Entry'!AM1427="Cefapirin benzathine",0.41,IF('Data Entry'!AM1427="Cefalexin benzathine",0.36,IF('Data Entry'!AM1427="Cloxacillin benzathine",0.43,IF('Data Entry'!AM1427="Oxacillin benzathine",0.69,IF('Data Entry'!AM1427="","","No aplica")))))))</f>
        <v/>
      </c>
    </row>
    <row r="1425" spans="5:8">
      <c r="E1425" s="65" t="str">
        <f>IF('Data Entry'!AB1428="Benethamine benzylpenicillin",0.65,IF('Data Entry'!AB1428="Benzathine benzylpenicillin",0.74,IF('Data Entry'!AB1428="Cefapirin benzathine",0.41,IF('Data Entry'!AB1428="Cefalexin benzathine",0.36,IF('Data Entry'!AB1428="Cloxacillin benzathine",0.43,IF('Data Entry'!AB1428="Oxacillin benzathine",0.69,IF('Data Entry'!AB1428="","","No aplica")))))))</f>
        <v/>
      </c>
      <c r="F1425" s="65" t="str">
        <f>IF('Data Entry'!AG1428="Benethamine benzylpenicillin",0.65,IF('Data Entry'!AG1428="Benzathine benzylpenicillin",0.74,IF('Data Entry'!AG1428="Cefapirin benzathine",0.41,IF('Data Entry'!AG1428="Cefalexin benzathine",0.36,IF('Data Entry'!AG1428="Cloxacillin benzathine",0.43,IF('Data Entry'!AG1428="Oxacillin benzathine",0.69,IF('Data Entry'!AG1428="","","No aplica")))))))</f>
        <v/>
      </c>
      <c r="G1425" s="65" t="str">
        <f>IF('Data Entry'!AJ1428="Benethamine benzylpenicillin",0.65,IF('Data Entry'!AJ1428="Benzathine benzylpenicillin",0.74,IF('Data Entry'!AJ1428="Cefapirin benzathine",0.41,IF('Data Entry'!AJ1428="Cefalexin benzathine",0.36,IF('Data Entry'!AJ1428="Cloxacillin benzathine",0.43,IF('Data Entry'!AJ1428="Oxacillin benzathine",0.69,IF('Data Entry'!AJ1428="","","No aplica")))))))</f>
        <v/>
      </c>
      <c r="H1425" s="65" t="str">
        <f>IF('Data Entry'!AM1428="Benethamine benzylpenicillin",0.65,IF('Data Entry'!AM1428="Benzathine benzylpenicillin",0.74,IF('Data Entry'!AM1428="Cefapirin benzathine",0.41,IF('Data Entry'!AM1428="Cefalexin benzathine",0.36,IF('Data Entry'!AM1428="Cloxacillin benzathine",0.43,IF('Data Entry'!AM1428="Oxacillin benzathine",0.69,IF('Data Entry'!AM1428="","","No aplica")))))))</f>
        <v/>
      </c>
    </row>
    <row r="1426" spans="5:8">
      <c r="E1426" s="65" t="str">
        <f>IF('Data Entry'!AB1429="Benethamine benzylpenicillin",0.65,IF('Data Entry'!AB1429="Benzathine benzylpenicillin",0.74,IF('Data Entry'!AB1429="Cefapirin benzathine",0.41,IF('Data Entry'!AB1429="Cefalexin benzathine",0.36,IF('Data Entry'!AB1429="Cloxacillin benzathine",0.43,IF('Data Entry'!AB1429="Oxacillin benzathine",0.69,IF('Data Entry'!AB1429="","","No aplica")))))))</f>
        <v/>
      </c>
      <c r="F1426" s="65" t="str">
        <f>IF('Data Entry'!AG1429="Benethamine benzylpenicillin",0.65,IF('Data Entry'!AG1429="Benzathine benzylpenicillin",0.74,IF('Data Entry'!AG1429="Cefapirin benzathine",0.41,IF('Data Entry'!AG1429="Cefalexin benzathine",0.36,IF('Data Entry'!AG1429="Cloxacillin benzathine",0.43,IF('Data Entry'!AG1429="Oxacillin benzathine",0.69,IF('Data Entry'!AG1429="","","No aplica")))))))</f>
        <v/>
      </c>
      <c r="G1426" s="65" t="str">
        <f>IF('Data Entry'!AJ1429="Benethamine benzylpenicillin",0.65,IF('Data Entry'!AJ1429="Benzathine benzylpenicillin",0.74,IF('Data Entry'!AJ1429="Cefapirin benzathine",0.41,IF('Data Entry'!AJ1429="Cefalexin benzathine",0.36,IF('Data Entry'!AJ1429="Cloxacillin benzathine",0.43,IF('Data Entry'!AJ1429="Oxacillin benzathine",0.69,IF('Data Entry'!AJ1429="","","No aplica")))))))</f>
        <v/>
      </c>
      <c r="H1426" s="65" t="str">
        <f>IF('Data Entry'!AM1429="Benethamine benzylpenicillin",0.65,IF('Data Entry'!AM1429="Benzathine benzylpenicillin",0.74,IF('Data Entry'!AM1429="Cefapirin benzathine",0.41,IF('Data Entry'!AM1429="Cefalexin benzathine",0.36,IF('Data Entry'!AM1429="Cloxacillin benzathine",0.43,IF('Data Entry'!AM1429="Oxacillin benzathine",0.69,IF('Data Entry'!AM1429="","","No aplica")))))))</f>
        <v/>
      </c>
    </row>
    <row r="1427" spans="5:8">
      <c r="E1427" s="65" t="str">
        <f>IF('Data Entry'!AB1430="Benethamine benzylpenicillin",0.65,IF('Data Entry'!AB1430="Benzathine benzylpenicillin",0.74,IF('Data Entry'!AB1430="Cefapirin benzathine",0.41,IF('Data Entry'!AB1430="Cefalexin benzathine",0.36,IF('Data Entry'!AB1430="Cloxacillin benzathine",0.43,IF('Data Entry'!AB1430="Oxacillin benzathine",0.69,IF('Data Entry'!AB1430="","","No aplica")))))))</f>
        <v/>
      </c>
      <c r="F1427" s="65" t="str">
        <f>IF('Data Entry'!AG1430="Benethamine benzylpenicillin",0.65,IF('Data Entry'!AG1430="Benzathine benzylpenicillin",0.74,IF('Data Entry'!AG1430="Cefapirin benzathine",0.41,IF('Data Entry'!AG1430="Cefalexin benzathine",0.36,IF('Data Entry'!AG1430="Cloxacillin benzathine",0.43,IF('Data Entry'!AG1430="Oxacillin benzathine",0.69,IF('Data Entry'!AG1430="","","No aplica")))))))</f>
        <v/>
      </c>
      <c r="G1427" s="65" t="str">
        <f>IF('Data Entry'!AJ1430="Benethamine benzylpenicillin",0.65,IF('Data Entry'!AJ1430="Benzathine benzylpenicillin",0.74,IF('Data Entry'!AJ1430="Cefapirin benzathine",0.41,IF('Data Entry'!AJ1430="Cefalexin benzathine",0.36,IF('Data Entry'!AJ1430="Cloxacillin benzathine",0.43,IF('Data Entry'!AJ1430="Oxacillin benzathine",0.69,IF('Data Entry'!AJ1430="","","No aplica")))))))</f>
        <v/>
      </c>
      <c r="H1427" s="65" t="str">
        <f>IF('Data Entry'!AM1430="Benethamine benzylpenicillin",0.65,IF('Data Entry'!AM1430="Benzathine benzylpenicillin",0.74,IF('Data Entry'!AM1430="Cefapirin benzathine",0.41,IF('Data Entry'!AM1430="Cefalexin benzathine",0.36,IF('Data Entry'!AM1430="Cloxacillin benzathine",0.43,IF('Data Entry'!AM1430="Oxacillin benzathine",0.69,IF('Data Entry'!AM1430="","","No aplica")))))))</f>
        <v/>
      </c>
    </row>
    <row r="1428" spans="5:8">
      <c r="E1428" s="65" t="str">
        <f>IF('Data Entry'!AB1431="Benethamine benzylpenicillin",0.65,IF('Data Entry'!AB1431="Benzathine benzylpenicillin",0.74,IF('Data Entry'!AB1431="Cefapirin benzathine",0.41,IF('Data Entry'!AB1431="Cefalexin benzathine",0.36,IF('Data Entry'!AB1431="Cloxacillin benzathine",0.43,IF('Data Entry'!AB1431="Oxacillin benzathine",0.69,IF('Data Entry'!AB1431="","","No aplica")))))))</f>
        <v/>
      </c>
      <c r="F1428" s="65" t="str">
        <f>IF('Data Entry'!AG1431="Benethamine benzylpenicillin",0.65,IF('Data Entry'!AG1431="Benzathine benzylpenicillin",0.74,IF('Data Entry'!AG1431="Cefapirin benzathine",0.41,IF('Data Entry'!AG1431="Cefalexin benzathine",0.36,IF('Data Entry'!AG1431="Cloxacillin benzathine",0.43,IF('Data Entry'!AG1431="Oxacillin benzathine",0.69,IF('Data Entry'!AG1431="","","No aplica")))))))</f>
        <v/>
      </c>
      <c r="G1428" s="65" t="str">
        <f>IF('Data Entry'!AJ1431="Benethamine benzylpenicillin",0.65,IF('Data Entry'!AJ1431="Benzathine benzylpenicillin",0.74,IF('Data Entry'!AJ1431="Cefapirin benzathine",0.41,IF('Data Entry'!AJ1431="Cefalexin benzathine",0.36,IF('Data Entry'!AJ1431="Cloxacillin benzathine",0.43,IF('Data Entry'!AJ1431="Oxacillin benzathine",0.69,IF('Data Entry'!AJ1431="","","No aplica")))))))</f>
        <v/>
      </c>
      <c r="H1428" s="65" t="str">
        <f>IF('Data Entry'!AM1431="Benethamine benzylpenicillin",0.65,IF('Data Entry'!AM1431="Benzathine benzylpenicillin",0.74,IF('Data Entry'!AM1431="Cefapirin benzathine",0.41,IF('Data Entry'!AM1431="Cefalexin benzathine",0.36,IF('Data Entry'!AM1431="Cloxacillin benzathine",0.43,IF('Data Entry'!AM1431="Oxacillin benzathine",0.69,IF('Data Entry'!AM1431="","","No aplica")))))))</f>
        <v/>
      </c>
    </row>
    <row r="1429" spans="5:8">
      <c r="E1429" s="65" t="str">
        <f>IF('Data Entry'!AB1432="Benethamine benzylpenicillin",0.65,IF('Data Entry'!AB1432="Benzathine benzylpenicillin",0.74,IF('Data Entry'!AB1432="Cefapirin benzathine",0.41,IF('Data Entry'!AB1432="Cefalexin benzathine",0.36,IF('Data Entry'!AB1432="Cloxacillin benzathine",0.43,IF('Data Entry'!AB1432="Oxacillin benzathine",0.69,IF('Data Entry'!AB1432="","","No aplica")))))))</f>
        <v/>
      </c>
      <c r="F1429" s="65" t="str">
        <f>IF('Data Entry'!AG1432="Benethamine benzylpenicillin",0.65,IF('Data Entry'!AG1432="Benzathine benzylpenicillin",0.74,IF('Data Entry'!AG1432="Cefapirin benzathine",0.41,IF('Data Entry'!AG1432="Cefalexin benzathine",0.36,IF('Data Entry'!AG1432="Cloxacillin benzathine",0.43,IF('Data Entry'!AG1432="Oxacillin benzathine",0.69,IF('Data Entry'!AG1432="","","No aplica")))))))</f>
        <v/>
      </c>
      <c r="G1429" s="65" t="str">
        <f>IF('Data Entry'!AJ1432="Benethamine benzylpenicillin",0.65,IF('Data Entry'!AJ1432="Benzathine benzylpenicillin",0.74,IF('Data Entry'!AJ1432="Cefapirin benzathine",0.41,IF('Data Entry'!AJ1432="Cefalexin benzathine",0.36,IF('Data Entry'!AJ1432="Cloxacillin benzathine",0.43,IF('Data Entry'!AJ1432="Oxacillin benzathine",0.69,IF('Data Entry'!AJ1432="","","No aplica")))))))</f>
        <v/>
      </c>
      <c r="H1429" s="65" t="str">
        <f>IF('Data Entry'!AM1432="Benethamine benzylpenicillin",0.65,IF('Data Entry'!AM1432="Benzathine benzylpenicillin",0.74,IF('Data Entry'!AM1432="Cefapirin benzathine",0.41,IF('Data Entry'!AM1432="Cefalexin benzathine",0.36,IF('Data Entry'!AM1432="Cloxacillin benzathine",0.43,IF('Data Entry'!AM1432="Oxacillin benzathine",0.69,IF('Data Entry'!AM1432="","","No aplica")))))))</f>
        <v/>
      </c>
    </row>
    <row r="1430" spans="5:8">
      <c r="E1430" s="65" t="str">
        <f>IF('Data Entry'!AB1433="Benethamine benzylpenicillin",0.65,IF('Data Entry'!AB1433="Benzathine benzylpenicillin",0.74,IF('Data Entry'!AB1433="Cefapirin benzathine",0.41,IF('Data Entry'!AB1433="Cefalexin benzathine",0.36,IF('Data Entry'!AB1433="Cloxacillin benzathine",0.43,IF('Data Entry'!AB1433="Oxacillin benzathine",0.69,IF('Data Entry'!AB1433="","","No aplica")))))))</f>
        <v/>
      </c>
      <c r="F1430" s="65" t="str">
        <f>IF('Data Entry'!AG1433="Benethamine benzylpenicillin",0.65,IF('Data Entry'!AG1433="Benzathine benzylpenicillin",0.74,IF('Data Entry'!AG1433="Cefapirin benzathine",0.41,IF('Data Entry'!AG1433="Cefalexin benzathine",0.36,IF('Data Entry'!AG1433="Cloxacillin benzathine",0.43,IF('Data Entry'!AG1433="Oxacillin benzathine",0.69,IF('Data Entry'!AG1433="","","No aplica")))))))</f>
        <v/>
      </c>
      <c r="G1430" s="65" t="str">
        <f>IF('Data Entry'!AJ1433="Benethamine benzylpenicillin",0.65,IF('Data Entry'!AJ1433="Benzathine benzylpenicillin",0.74,IF('Data Entry'!AJ1433="Cefapirin benzathine",0.41,IF('Data Entry'!AJ1433="Cefalexin benzathine",0.36,IF('Data Entry'!AJ1433="Cloxacillin benzathine",0.43,IF('Data Entry'!AJ1433="Oxacillin benzathine",0.69,IF('Data Entry'!AJ1433="","","No aplica")))))))</f>
        <v/>
      </c>
      <c r="H1430" s="65" t="str">
        <f>IF('Data Entry'!AM1433="Benethamine benzylpenicillin",0.65,IF('Data Entry'!AM1433="Benzathine benzylpenicillin",0.74,IF('Data Entry'!AM1433="Cefapirin benzathine",0.41,IF('Data Entry'!AM1433="Cefalexin benzathine",0.36,IF('Data Entry'!AM1433="Cloxacillin benzathine",0.43,IF('Data Entry'!AM1433="Oxacillin benzathine",0.69,IF('Data Entry'!AM1433="","","No aplica")))))))</f>
        <v/>
      </c>
    </row>
    <row r="1431" spans="5:8">
      <c r="E1431" s="65" t="str">
        <f>IF('Data Entry'!AB1434="Benethamine benzylpenicillin",0.65,IF('Data Entry'!AB1434="Benzathine benzylpenicillin",0.74,IF('Data Entry'!AB1434="Cefapirin benzathine",0.41,IF('Data Entry'!AB1434="Cefalexin benzathine",0.36,IF('Data Entry'!AB1434="Cloxacillin benzathine",0.43,IF('Data Entry'!AB1434="Oxacillin benzathine",0.69,IF('Data Entry'!AB1434="","","No aplica")))))))</f>
        <v/>
      </c>
      <c r="F1431" s="65" t="str">
        <f>IF('Data Entry'!AG1434="Benethamine benzylpenicillin",0.65,IF('Data Entry'!AG1434="Benzathine benzylpenicillin",0.74,IF('Data Entry'!AG1434="Cefapirin benzathine",0.41,IF('Data Entry'!AG1434="Cefalexin benzathine",0.36,IF('Data Entry'!AG1434="Cloxacillin benzathine",0.43,IF('Data Entry'!AG1434="Oxacillin benzathine",0.69,IF('Data Entry'!AG1434="","","No aplica")))))))</f>
        <v/>
      </c>
      <c r="G1431" s="65" t="str">
        <f>IF('Data Entry'!AJ1434="Benethamine benzylpenicillin",0.65,IF('Data Entry'!AJ1434="Benzathine benzylpenicillin",0.74,IF('Data Entry'!AJ1434="Cefapirin benzathine",0.41,IF('Data Entry'!AJ1434="Cefalexin benzathine",0.36,IF('Data Entry'!AJ1434="Cloxacillin benzathine",0.43,IF('Data Entry'!AJ1434="Oxacillin benzathine",0.69,IF('Data Entry'!AJ1434="","","No aplica")))))))</f>
        <v/>
      </c>
      <c r="H1431" s="65" t="str">
        <f>IF('Data Entry'!AM1434="Benethamine benzylpenicillin",0.65,IF('Data Entry'!AM1434="Benzathine benzylpenicillin",0.74,IF('Data Entry'!AM1434="Cefapirin benzathine",0.41,IF('Data Entry'!AM1434="Cefalexin benzathine",0.36,IF('Data Entry'!AM1434="Cloxacillin benzathine",0.43,IF('Data Entry'!AM1434="Oxacillin benzathine",0.69,IF('Data Entry'!AM1434="","","No aplica")))))))</f>
        <v/>
      </c>
    </row>
    <row r="1432" spans="5:8">
      <c r="E1432" s="65" t="str">
        <f>IF('Data Entry'!AB1435="Benethamine benzylpenicillin",0.65,IF('Data Entry'!AB1435="Benzathine benzylpenicillin",0.74,IF('Data Entry'!AB1435="Cefapirin benzathine",0.41,IF('Data Entry'!AB1435="Cefalexin benzathine",0.36,IF('Data Entry'!AB1435="Cloxacillin benzathine",0.43,IF('Data Entry'!AB1435="Oxacillin benzathine",0.69,IF('Data Entry'!AB1435="","","No aplica")))))))</f>
        <v/>
      </c>
      <c r="F1432" s="65" t="str">
        <f>IF('Data Entry'!AG1435="Benethamine benzylpenicillin",0.65,IF('Data Entry'!AG1435="Benzathine benzylpenicillin",0.74,IF('Data Entry'!AG1435="Cefapirin benzathine",0.41,IF('Data Entry'!AG1435="Cefalexin benzathine",0.36,IF('Data Entry'!AG1435="Cloxacillin benzathine",0.43,IF('Data Entry'!AG1435="Oxacillin benzathine",0.69,IF('Data Entry'!AG1435="","","No aplica")))))))</f>
        <v/>
      </c>
      <c r="G1432" s="65" t="str">
        <f>IF('Data Entry'!AJ1435="Benethamine benzylpenicillin",0.65,IF('Data Entry'!AJ1435="Benzathine benzylpenicillin",0.74,IF('Data Entry'!AJ1435="Cefapirin benzathine",0.41,IF('Data Entry'!AJ1435="Cefalexin benzathine",0.36,IF('Data Entry'!AJ1435="Cloxacillin benzathine",0.43,IF('Data Entry'!AJ1435="Oxacillin benzathine",0.69,IF('Data Entry'!AJ1435="","","No aplica")))))))</f>
        <v/>
      </c>
      <c r="H1432" s="65" t="str">
        <f>IF('Data Entry'!AM1435="Benethamine benzylpenicillin",0.65,IF('Data Entry'!AM1435="Benzathine benzylpenicillin",0.74,IF('Data Entry'!AM1435="Cefapirin benzathine",0.41,IF('Data Entry'!AM1435="Cefalexin benzathine",0.36,IF('Data Entry'!AM1435="Cloxacillin benzathine",0.43,IF('Data Entry'!AM1435="Oxacillin benzathine",0.69,IF('Data Entry'!AM1435="","","No aplica")))))))</f>
        <v/>
      </c>
    </row>
    <row r="1433" spans="5:8">
      <c r="E1433" s="65" t="str">
        <f>IF('Data Entry'!AB1436="Benethamine benzylpenicillin",0.65,IF('Data Entry'!AB1436="Benzathine benzylpenicillin",0.74,IF('Data Entry'!AB1436="Cefapirin benzathine",0.41,IF('Data Entry'!AB1436="Cefalexin benzathine",0.36,IF('Data Entry'!AB1436="Cloxacillin benzathine",0.43,IF('Data Entry'!AB1436="Oxacillin benzathine",0.69,IF('Data Entry'!AB1436="","","No aplica")))))))</f>
        <v/>
      </c>
      <c r="F1433" s="65" t="str">
        <f>IF('Data Entry'!AG1436="Benethamine benzylpenicillin",0.65,IF('Data Entry'!AG1436="Benzathine benzylpenicillin",0.74,IF('Data Entry'!AG1436="Cefapirin benzathine",0.41,IF('Data Entry'!AG1436="Cefalexin benzathine",0.36,IF('Data Entry'!AG1436="Cloxacillin benzathine",0.43,IF('Data Entry'!AG1436="Oxacillin benzathine",0.69,IF('Data Entry'!AG1436="","","No aplica")))))))</f>
        <v/>
      </c>
      <c r="G1433" s="65" t="str">
        <f>IF('Data Entry'!AJ1436="Benethamine benzylpenicillin",0.65,IF('Data Entry'!AJ1436="Benzathine benzylpenicillin",0.74,IF('Data Entry'!AJ1436="Cefapirin benzathine",0.41,IF('Data Entry'!AJ1436="Cefalexin benzathine",0.36,IF('Data Entry'!AJ1436="Cloxacillin benzathine",0.43,IF('Data Entry'!AJ1436="Oxacillin benzathine",0.69,IF('Data Entry'!AJ1436="","","No aplica")))))))</f>
        <v/>
      </c>
      <c r="H1433" s="65" t="str">
        <f>IF('Data Entry'!AM1436="Benethamine benzylpenicillin",0.65,IF('Data Entry'!AM1436="Benzathine benzylpenicillin",0.74,IF('Data Entry'!AM1436="Cefapirin benzathine",0.41,IF('Data Entry'!AM1436="Cefalexin benzathine",0.36,IF('Data Entry'!AM1436="Cloxacillin benzathine",0.43,IF('Data Entry'!AM1436="Oxacillin benzathine",0.69,IF('Data Entry'!AM1436="","","No aplica")))))))</f>
        <v/>
      </c>
    </row>
    <row r="1434" spans="5:8">
      <c r="E1434" s="65" t="str">
        <f>IF('Data Entry'!AB1437="Benethamine benzylpenicillin",0.65,IF('Data Entry'!AB1437="Benzathine benzylpenicillin",0.74,IF('Data Entry'!AB1437="Cefapirin benzathine",0.41,IF('Data Entry'!AB1437="Cefalexin benzathine",0.36,IF('Data Entry'!AB1437="Cloxacillin benzathine",0.43,IF('Data Entry'!AB1437="Oxacillin benzathine",0.69,IF('Data Entry'!AB1437="","","No aplica")))))))</f>
        <v/>
      </c>
      <c r="F1434" s="65" t="str">
        <f>IF('Data Entry'!AG1437="Benethamine benzylpenicillin",0.65,IF('Data Entry'!AG1437="Benzathine benzylpenicillin",0.74,IF('Data Entry'!AG1437="Cefapirin benzathine",0.41,IF('Data Entry'!AG1437="Cefalexin benzathine",0.36,IF('Data Entry'!AG1437="Cloxacillin benzathine",0.43,IF('Data Entry'!AG1437="Oxacillin benzathine",0.69,IF('Data Entry'!AG1437="","","No aplica")))))))</f>
        <v/>
      </c>
      <c r="G1434" s="65" t="str">
        <f>IF('Data Entry'!AJ1437="Benethamine benzylpenicillin",0.65,IF('Data Entry'!AJ1437="Benzathine benzylpenicillin",0.74,IF('Data Entry'!AJ1437="Cefapirin benzathine",0.41,IF('Data Entry'!AJ1437="Cefalexin benzathine",0.36,IF('Data Entry'!AJ1437="Cloxacillin benzathine",0.43,IF('Data Entry'!AJ1437="Oxacillin benzathine",0.69,IF('Data Entry'!AJ1437="","","No aplica")))))))</f>
        <v/>
      </c>
      <c r="H1434" s="65" t="str">
        <f>IF('Data Entry'!AM1437="Benethamine benzylpenicillin",0.65,IF('Data Entry'!AM1437="Benzathine benzylpenicillin",0.74,IF('Data Entry'!AM1437="Cefapirin benzathine",0.41,IF('Data Entry'!AM1437="Cefalexin benzathine",0.36,IF('Data Entry'!AM1437="Cloxacillin benzathine",0.43,IF('Data Entry'!AM1437="Oxacillin benzathine",0.69,IF('Data Entry'!AM1437="","","No aplica")))))))</f>
        <v/>
      </c>
    </row>
    <row r="1435" spans="5:8">
      <c r="E1435" s="65" t="str">
        <f>IF('Data Entry'!AB1438="Benethamine benzylpenicillin",0.65,IF('Data Entry'!AB1438="Benzathine benzylpenicillin",0.74,IF('Data Entry'!AB1438="Cefapirin benzathine",0.41,IF('Data Entry'!AB1438="Cefalexin benzathine",0.36,IF('Data Entry'!AB1438="Cloxacillin benzathine",0.43,IF('Data Entry'!AB1438="Oxacillin benzathine",0.69,IF('Data Entry'!AB1438="","","No aplica")))))))</f>
        <v/>
      </c>
      <c r="F1435" s="65" t="str">
        <f>IF('Data Entry'!AG1438="Benethamine benzylpenicillin",0.65,IF('Data Entry'!AG1438="Benzathine benzylpenicillin",0.74,IF('Data Entry'!AG1438="Cefapirin benzathine",0.41,IF('Data Entry'!AG1438="Cefalexin benzathine",0.36,IF('Data Entry'!AG1438="Cloxacillin benzathine",0.43,IF('Data Entry'!AG1438="Oxacillin benzathine",0.69,IF('Data Entry'!AG1438="","","No aplica")))))))</f>
        <v/>
      </c>
      <c r="G1435" s="65" t="str">
        <f>IF('Data Entry'!AJ1438="Benethamine benzylpenicillin",0.65,IF('Data Entry'!AJ1438="Benzathine benzylpenicillin",0.74,IF('Data Entry'!AJ1438="Cefapirin benzathine",0.41,IF('Data Entry'!AJ1438="Cefalexin benzathine",0.36,IF('Data Entry'!AJ1438="Cloxacillin benzathine",0.43,IF('Data Entry'!AJ1438="Oxacillin benzathine",0.69,IF('Data Entry'!AJ1438="","","No aplica")))))))</f>
        <v/>
      </c>
      <c r="H1435" s="65" t="str">
        <f>IF('Data Entry'!AM1438="Benethamine benzylpenicillin",0.65,IF('Data Entry'!AM1438="Benzathine benzylpenicillin",0.74,IF('Data Entry'!AM1438="Cefapirin benzathine",0.41,IF('Data Entry'!AM1438="Cefalexin benzathine",0.36,IF('Data Entry'!AM1438="Cloxacillin benzathine",0.43,IF('Data Entry'!AM1438="Oxacillin benzathine",0.69,IF('Data Entry'!AM1438="","","No aplica")))))))</f>
        <v/>
      </c>
    </row>
    <row r="1436" spans="5:8">
      <c r="E1436" s="65" t="str">
        <f>IF('Data Entry'!AB1439="Benethamine benzylpenicillin",0.65,IF('Data Entry'!AB1439="Benzathine benzylpenicillin",0.74,IF('Data Entry'!AB1439="Cefapirin benzathine",0.41,IF('Data Entry'!AB1439="Cefalexin benzathine",0.36,IF('Data Entry'!AB1439="Cloxacillin benzathine",0.43,IF('Data Entry'!AB1439="Oxacillin benzathine",0.69,IF('Data Entry'!AB1439="","","No aplica")))))))</f>
        <v/>
      </c>
      <c r="F1436" s="65" t="str">
        <f>IF('Data Entry'!AG1439="Benethamine benzylpenicillin",0.65,IF('Data Entry'!AG1439="Benzathine benzylpenicillin",0.74,IF('Data Entry'!AG1439="Cefapirin benzathine",0.41,IF('Data Entry'!AG1439="Cefalexin benzathine",0.36,IF('Data Entry'!AG1439="Cloxacillin benzathine",0.43,IF('Data Entry'!AG1439="Oxacillin benzathine",0.69,IF('Data Entry'!AG1439="","","No aplica")))))))</f>
        <v/>
      </c>
      <c r="G1436" s="65" t="str">
        <f>IF('Data Entry'!AJ1439="Benethamine benzylpenicillin",0.65,IF('Data Entry'!AJ1439="Benzathine benzylpenicillin",0.74,IF('Data Entry'!AJ1439="Cefapirin benzathine",0.41,IF('Data Entry'!AJ1439="Cefalexin benzathine",0.36,IF('Data Entry'!AJ1439="Cloxacillin benzathine",0.43,IF('Data Entry'!AJ1439="Oxacillin benzathine",0.69,IF('Data Entry'!AJ1439="","","No aplica")))))))</f>
        <v/>
      </c>
      <c r="H1436" s="65" t="str">
        <f>IF('Data Entry'!AM1439="Benethamine benzylpenicillin",0.65,IF('Data Entry'!AM1439="Benzathine benzylpenicillin",0.74,IF('Data Entry'!AM1439="Cefapirin benzathine",0.41,IF('Data Entry'!AM1439="Cefalexin benzathine",0.36,IF('Data Entry'!AM1439="Cloxacillin benzathine",0.43,IF('Data Entry'!AM1439="Oxacillin benzathine",0.69,IF('Data Entry'!AM1439="","","No aplica")))))))</f>
        <v/>
      </c>
    </row>
    <row r="1437" spans="5:8">
      <c r="E1437" s="65" t="str">
        <f>IF('Data Entry'!AB1440="Benethamine benzylpenicillin",0.65,IF('Data Entry'!AB1440="Benzathine benzylpenicillin",0.74,IF('Data Entry'!AB1440="Cefapirin benzathine",0.41,IF('Data Entry'!AB1440="Cefalexin benzathine",0.36,IF('Data Entry'!AB1440="Cloxacillin benzathine",0.43,IF('Data Entry'!AB1440="Oxacillin benzathine",0.69,IF('Data Entry'!AB1440="","","No aplica")))))))</f>
        <v/>
      </c>
      <c r="F1437" s="65" t="str">
        <f>IF('Data Entry'!AG1440="Benethamine benzylpenicillin",0.65,IF('Data Entry'!AG1440="Benzathine benzylpenicillin",0.74,IF('Data Entry'!AG1440="Cefapirin benzathine",0.41,IF('Data Entry'!AG1440="Cefalexin benzathine",0.36,IF('Data Entry'!AG1440="Cloxacillin benzathine",0.43,IF('Data Entry'!AG1440="Oxacillin benzathine",0.69,IF('Data Entry'!AG1440="","","No aplica")))))))</f>
        <v/>
      </c>
      <c r="G1437" s="65" t="str">
        <f>IF('Data Entry'!AJ1440="Benethamine benzylpenicillin",0.65,IF('Data Entry'!AJ1440="Benzathine benzylpenicillin",0.74,IF('Data Entry'!AJ1440="Cefapirin benzathine",0.41,IF('Data Entry'!AJ1440="Cefalexin benzathine",0.36,IF('Data Entry'!AJ1440="Cloxacillin benzathine",0.43,IF('Data Entry'!AJ1440="Oxacillin benzathine",0.69,IF('Data Entry'!AJ1440="","","No aplica")))))))</f>
        <v/>
      </c>
      <c r="H1437" s="65" t="str">
        <f>IF('Data Entry'!AM1440="Benethamine benzylpenicillin",0.65,IF('Data Entry'!AM1440="Benzathine benzylpenicillin",0.74,IF('Data Entry'!AM1440="Cefapirin benzathine",0.41,IF('Data Entry'!AM1440="Cefalexin benzathine",0.36,IF('Data Entry'!AM1440="Cloxacillin benzathine",0.43,IF('Data Entry'!AM1440="Oxacillin benzathine",0.69,IF('Data Entry'!AM1440="","","No aplica")))))))</f>
        <v/>
      </c>
    </row>
    <row r="1438" spans="5:8">
      <c r="E1438" s="65" t="str">
        <f>IF('Data Entry'!AB1441="Benethamine benzylpenicillin",0.65,IF('Data Entry'!AB1441="Benzathine benzylpenicillin",0.74,IF('Data Entry'!AB1441="Cefapirin benzathine",0.41,IF('Data Entry'!AB1441="Cefalexin benzathine",0.36,IF('Data Entry'!AB1441="Cloxacillin benzathine",0.43,IF('Data Entry'!AB1441="Oxacillin benzathine",0.69,IF('Data Entry'!AB1441="","","No aplica")))))))</f>
        <v/>
      </c>
      <c r="F1438" s="65" t="str">
        <f>IF('Data Entry'!AG1441="Benethamine benzylpenicillin",0.65,IF('Data Entry'!AG1441="Benzathine benzylpenicillin",0.74,IF('Data Entry'!AG1441="Cefapirin benzathine",0.41,IF('Data Entry'!AG1441="Cefalexin benzathine",0.36,IF('Data Entry'!AG1441="Cloxacillin benzathine",0.43,IF('Data Entry'!AG1441="Oxacillin benzathine",0.69,IF('Data Entry'!AG1441="","","No aplica")))))))</f>
        <v/>
      </c>
      <c r="G1438" s="65" t="str">
        <f>IF('Data Entry'!AJ1441="Benethamine benzylpenicillin",0.65,IF('Data Entry'!AJ1441="Benzathine benzylpenicillin",0.74,IF('Data Entry'!AJ1441="Cefapirin benzathine",0.41,IF('Data Entry'!AJ1441="Cefalexin benzathine",0.36,IF('Data Entry'!AJ1441="Cloxacillin benzathine",0.43,IF('Data Entry'!AJ1441="Oxacillin benzathine",0.69,IF('Data Entry'!AJ1441="","","No aplica")))))))</f>
        <v/>
      </c>
      <c r="H1438" s="65" t="str">
        <f>IF('Data Entry'!AM1441="Benethamine benzylpenicillin",0.65,IF('Data Entry'!AM1441="Benzathine benzylpenicillin",0.74,IF('Data Entry'!AM1441="Cefapirin benzathine",0.41,IF('Data Entry'!AM1441="Cefalexin benzathine",0.36,IF('Data Entry'!AM1441="Cloxacillin benzathine",0.43,IF('Data Entry'!AM1441="Oxacillin benzathine",0.69,IF('Data Entry'!AM1441="","","No aplica")))))))</f>
        <v/>
      </c>
    </row>
    <row r="1439" spans="5:8">
      <c r="E1439" s="65" t="str">
        <f>IF('Data Entry'!AB1442="Benethamine benzylpenicillin",0.65,IF('Data Entry'!AB1442="Benzathine benzylpenicillin",0.74,IF('Data Entry'!AB1442="Cefapirin benzathine",0.41,IF('Data Entry'!AB1442="Cefalexin benzathine",0.36,IF('Data Entry'!AB1442="Cloxacillin benzathine",0.43,IF('Data Entry'!AB1442="Oxacillin benzathine",0.69,IF('Data Entry'!AB1442="","","No aplica")))))))</f>
        <v/>
      </c>
      <c r="F1439" s="65" t="str">
        <f>IF('Data Entry'!AG1442="Benethamine benzylpenicillin",0.65,IF('Data Entry'!AG1442="Benzathine benzylpenicillin",0.74,IF('Data Entry'!AG1442="Cefapirin benzathine",0.41,IF('Data Entry'!AG1442="Cefalexin benzathine",0.36,IF('Data Entry'!AG1442="Cloxacillin benzathine",0.43,IF('Data Entry'!AG1442="Oxacillin benzathine",0.69,IF('Data Entry'!AG1442="","","No aplica")))))))</f>
        <v/>
      </c>
      <c r="G1439" s="65" t="str">
        <f>IF('Data Entry'!AJ1442="Benethamine benzylpenicillin",0.65,IF('Data Entry'!AJ1442="Benzathine benzylpenicillin",0.74,IF('Data Entry'!AJ1442="Cefapirin benzathine",0.41,IF('Data Entry'!AJ1442="Cefalexin benzathine",0.36,IF('Data Entry'!AJ1442="Cloxacillin benzathine",0.43,IF('Data Entry'!AJ1442="Oxacillin benzathine",0.69,IF('Data Entry'!AJ1442="","","No aplica")))))))</f>
        <v/>
      </c>
      <c r="H1439" s="65" t="str">
        <f>IF('Data Entry'!AM1442="Benethamine benzylpenicillin",0.65,IF('Data Entry'!AM1442="Benzathine benzylpenicillin",0.74,IF('Data Entry'!AM1442="Cefapirin benzathine",0.41,IF('Data Entry'!AM1442="Cefalexin benzathine",0.36,IF('Data Entry'!AM1442="Cloxacillin benzathine",0.43,IF('Data Entry'!AM1442="Oxacillin benzathine",0.69,IF('Data Entry'!AM1442="","","No aplica")))))))</f>
        <v/>
      </c>
    </row>
    <row r="1440" spans="5:8">
      <c r="E1440" s="65" t="str">
        <f>IF('Data Entry'!AB1443="Benethamine benzylpenicillin",0.65,IF('Data Entry'!AB1443="Benzathine benzylpenicillin",0.74,IF('Data Entry'!AB1443="Cefapirin benzathine",0.41,IF('Data Entry'!AB1443="Cefalexin benzathine",0.36,IF('Data Entry'!AB1443="Cloxacillin benzathine",0.43,IF('Data Entry'!AB1443="Oxacillin benzathine",0.69,IF('Data Entry'!AB1443="","","No aplica")))))))</f>
        <v/>
      </c>
      <c r="F1440" s="65" t="str">
        <f>IF('Data Entry'!AG1443="Benethamine benzylpenicillin",0.65,IF('Data Entry'!AG1443="Benzathine benzylpenicillin",0.74,IF('Data Entry'!AG1443="Cefapirin benzathine",0.41,IF('Data Entry'!AG1443="Cefalexin benzathine",0.36,IF('Data Entry'!AG1443="Cloxacillin benzathine",0.43,IF('Data Entry'!AG1443="Oxacillin benzathine",0.69,IF('Data Entry'!AG1443="","","No aplica")))))))</f>
        <v/>
      </c>
      <c r="G1440" s="65" t="str">
        <f>IF('Data Entry'!AJ1443="Benethamine benzylpenicillin",0.65,IF('Data Entry'!AJ1443="Benzathine benzylpenicillin",0.74,IF('Data Entry'!AJ1443="Cefapirin benzathine",0.41,IF('Data Entry'!AJ1443="Cefalexin benzathine",0.36,IF('Data Entry'!AJ1443="Cloxacillin benzathine",0.43,IF('Data Entry'!AJ1443="Oxacillin benzathine",0.69,IF('Data Entry'!AJ1443="","","No aplica")))))))</f>
        <v/>
      </c>
      <c r="H1440" s="65" t="str">
        <f>IF('Data Entry'!AM1443="Benethamine benzylpenicillin",0.65,IF('Data Entry'!AM1443="Benzathine benzylpenicillin",0.74,IF('Data Entry'!AM1443="Cefapirin benzathine",0.41,IF('Data Entry'!AM1443="Cefalexin benzathine",0.36,IF('Data Entry'!AM1443="Cloxacillin benzathine",0.43,IF('Data Entry'!AM1443="Oxacillin benzathine",0.69,IF('Data Entry'!AM1443="","","No aplica")))))))</f>
        <v/>
      </c>
    </row>
    <row r="1441" spans="5:8">
      <c r="E1441" s="65" t="str">
        <f>IF('Data Entry'!AB1444="Benethamine benzylpenicillin",0.65,IF('Data Entry'!AB1444="Benzathine benzylpenicillin",0.74,IF('Data Entry'!AB1444="Cefapirin benzathine",0.41,IF('Data Entry'!AB1444="Cefalexin benzathine",0.36,IF('Data Entry'!AB1444="Cloxacillin benzathine",0.43,IF('Data Entry'!AB1444="Oxacillin benzathine",0.69,IF('Data Entry'!AB1444="","","No aplica")))))))</f>
        <v/>
      </c>
      <c r="F1441" s="65" t="str">
        <f>IF('Data Entry'!AG1444="Benethamine benzylpenicillin",0.65,IF('Data Entry'!AG1444="Benzathine benzylpenicillin",0.74,IF('Data Entry'!AG1444="Cefapirin benzathine",0.41,IF('Data Entry'!AG1444="Cefalexin benzathine",0.36,IF('Data Entry'!AG1444="Cloxacillin benzathine",0.43,IF('Data Entry'!AG1444="Oxacillin benzathine",0.69,IF('Data Entry'!AG1444="","","No aplica")))))))</f>
        <v/>
      </c>
      <c r="G1441" s="65" t="str">
        <f>IF('Data Entry'!AJ1444="Benethamine benzylpenicillin",0.65,IF('Data Entry'!AJ1444="Benzathine benzylpenicillin",0.74,IF('Data Entry'!AJ1444="Cefapirin benzathine",0.41,IF('Data Entry'!AJ1444="Cefalexin benzathine",0.36,IF('Data Entry'!AJ1444="Cloxacillin benzathine",0.43,IF('Data Entry'!AJ1444="Oxacillin benzathine",0.69,IF('Data Entry'!AJ1444="","","No aplica")))))))</f>
        <v/>
      </c>
      <c r="H1441" s="65" t="str">
        <f>IF('Data Entry'!AM1444="Benethamine benzylpenicillin",0.65,IF('Data Entry'!AM1444="Benzathine benzylpenicillin",0.74,IF('Data Entry'!AM1444="Cefapirin benzathine",0.41,IF('Data Entry'!AM1444="Cefalexin benzathine",0.36,IF('Data Entry'!AM1444="Cloxacillin benzathine",0.43,IF('Data Entry'!AM1444="Oxacillin benzathine",0.69,IF('Data Entry'!AM1444="","","No aplica")))))))</f>
        <v/>
      </c>
    </row>
    <row r="1442" spans="5:8">
      <c r="E1442" s="65" t="str">
        <f>IF('Data Entry'!AB1445="Benethamine benzylpenicillin",0.65,IF('Data Entry'!AB1445="Benzathine benzylpenicillin",0.74,IF('Data Entry'!AB1445="Cefapirin benzathine",0.41,IF('Data Entry'!AB1445="Cefalexin benzathine",0.36,IF('Data Entry'!AB1445="Cloxacillin benzathine",0.43,IF('Data Entry'!AB1445="Oxacillin benzathine",0.69,IF('Data Entry'!AB1445="","","No aplica")))))))</f>
        <v/>
      </c>
      <c r="F1442" s="65" t="str">
        <f>IF('Data Entry'!AG1445="Benethamine benzylpenicillin",0.65,IF('Data Entry'!AG1445="Benzathine benzylpenicillin",0.74,IF('Data Entry'!AG1445="Cefapirin benzathine",0.41,IF('Data Entry'!AG1445="Cefalexin benzathine",0.36,IF('Data Entry'!AG1445="Cloxacillin benzathine",0.43,IF('Data Entry'!AG1445="Oxacillin benzathine",0.69,IF('Data Entry'!AG1445="","","No aplica")))))))</f>
        <v/>
      </c>
      <c r="G1442" s="65" t="str">
        <f>IF('Data Entry'!AJ1445="Benethamine benzylpenicillin",0.65,IF('Data Entry'!AJ1445="Benzathine benzylpenicillin",0.74,IF('Data Entry'!AJ1445="Cefapirin benzathine",0.41,IF('Data Entry'!AJ1445="Cefalexin benzathine",0.36,IF('Data Entry'!AJ1445="Cloxacillin benzathine",0.43,IF('Data Entry'!AJ1445="Oxacillin benzathine",0.69,IF('Data Entry'!AJ1445="","","No aplica")))))))</f>
        <v/>
      </c>
      <c r="H1442" s="65" t="str">
        <f>IF('Data Entry'!AM1445="Benethamine benzylpenicillin",0.65,IF('Data Entry'!AM1445="Benzathine benzylpenicillin",0.74,IF('Data Entry'!AM1445="Cefapirin benzathine",0.41,IF('Data Entry'!AM1445="Cefalexin benzathine",0.36,IF('Data Entry'!AM1445="Cloxacillin benzathine",0.43,IF('Data Entry'!AM1445="Oxacillin benzathine",0.69,IF('Data Entry'!AM1445="","","No aplica")))))))</f>
        <v/>
      </c>
    </row>
    <row r="1443" spans="5:8">
      <c r="E1443" s="65" t="str">
        <f>IF('Data Entry'!AB1446="Benethamine benzylpenicillin",0.65,IF('Data Entry'!AB1446="Benzathine benzylpenicillin",0.74,IF('Data Entry'!AB1446="Cefapirin benzathine",0.41,IF('Data Entry'!AB1446="Cefalexin benzathine",0.36,IF('Data Entry'!AB1446="Cloxacillin benzathine",0.43,IF('Data Entry'!AB1446="Oxacillin benzathine",0.69,IF('Data Entry'!AB1446="","","No aplica")))))))</f>
        <v/>
      </c>
      <c r="F1443" s="65" t="str">
        <f>IF('Data Entry'!AG1446="Benethamine benzylpenicillin",0.65,IF('Data Entry'!AG1446="Benzathine benzylpenicillin",0.74,IF('Data Entry'!AG1446="Cefapirin benzathine",0.41,IF('Data Entry'!AG1446="Cefalexin benzathine",0.36,IF('Data Entry'!AG1446="Cloxacillin benzathine",0.43,IF('Data Entry'!AG1446="Oxacillin benzathine",0.69,IF('Data Entry'!AG1446="","","No aplica")))))))</f>
        <v/>
      </c>
      <c r="G1443" s="65" t="str">
        <f>IF('Data Entry'!AJ1446="Benethamine benzylpenicillin",0.65,IF('Data Entry'!AJ1446="Benzathine benzylpenicillin",0.74,IF('Data Entry'!AJ1446="Cefapirin benzathine",0.41,IF('Data Entry'!AJ1446="Cefalexin benzathine",0.36,IF('Data Entry'!AJ1446="Cloxacillin benzathine",0.43,IF('Data Entry'!AJ1446="Oxacillin benzathine",0.69,IF('Data Entry'!AJ1446="","","No aplica")))))))</f>
        <v/>
      </c>
      <c r="H1443" s="65" t="str">
        <f>IF('Data Entry'!AM1446="Benethamine benzylpenicillin",0.65,IF('Data Entry'!AM1446="Benzathine benzylpenicillin",0.74,IF('Data Entry'!AM1446="Cefapirin benzathine",0.41,IF('Data Entry'!AM1446="Cefalexin benzathine",0.36,IF('Data Entry'!AM1446="Cloxacillin benzathine",0.43,IF('Data Entry'!AM1446="Oxacillin benzathine",0.69,IF('Data Entry'!AM1446="","","No aplica")))))))</f>
        <v/>
      </c>
    </row>
    <row r="1444" spans="5:8">
      <c r="E1444" s="65" t="str">
        <f>IF('Data Entry'!AB1447="Benethamine benzylpenicillin",0.65,IF('Data Entry'!AB1447="Benzathine benzylpenicillin",0.74,IF('Data Entry'!AB1447="Cefapirin benzathine",0.41,IF('Data Entry'!AB1447="Cefalexin benzathine",0.36,IF('Data Entry'!AB1447="Cloxacillin benzathine",0.43,IF('Data Entry'!AB1447="Oxacillin benzathine",0.69,IF('Data Entry'!AB1447="","","No aplica")))))))</f>
        <v/>
      </c>
      <c r="F1444" s="65" t="str">
        <f>IF('Data Entry'!AG1447="Benethamine benzylpenicillin",0.65,IF('Data Entry'!AG1447="Benzathine benzylpenicillin",0.74,IF('Data Entry'!AG1447="Cefapirin benzathine",0.41,IF('Data Entry'!AG1447="Cefalexin benzathine",0.36,IF('Data Entry'!AG1447="Cloxacillin benzathine",0.43,IF('Data Entry'!AG1447="Oxacillin benzathine",0.69,IF('Data Entry'!AG1447="","","No aplica")))))))</f>
        <v/>
      </c>
      <c r="G1444" s="65" t="str">
        <f>IF('Data Entry'!AJ1447="Benethamine benzylpenicillin",0.65,IF('Data Entry'!AJ1447="Benzathine benzylpenicillin",0.74,IF('Data Entry'!AJ1447="Cefapirin benzathine",0.41,IF('Data Entry'!AJ1447="Cefalexin benzathine",0.36,IF('Data Entry'!AJ1447="Cloxacillin benzathine",0.43,IF('Data Entry'!AJ1447="Oxacillin benzathine",0.69,IF('Data Entry'!AJ1447="","","No aplica")))))))</f>
        <v/>
      </c>
      <c r="H1444" s="65" t="str">
        <f>IF('Data Entry'!AM1447="Benethamine benzylpenicillin",0.65,IF('Data Entry'!AM1447="Benzathine benzylpenicillin",0.74,IF('Data Entry'!AM1447="Cefapirin benzathine",0.41,IF('Data Entry'!AM1447="Cefalexin benzathine",0.36,IF('Data Entry'!AM1447="Cloxacillin benzathine",0.43,IF('Data Entry'!AM1447="Oxacillin benzathine",0.69,IF('Data Entry'!AM1447="","","No aplica")))))))</f>
        <v/>
      </c>
    </row>
    <row r="1445" spans="5:8">
      <c r="E1445" s="65" t="str">
        <f>IF('Data Entry'!AB1448="Benethamine benzylpenicillin",0.65,IF('Data Entry'!AB1448="Benzathine benzylpenicillin",0.74,IF('Data Entry'!AB1448="Cefapirin benzathine",0.41,IF('Data Entry'!AB1448="Cefalexin benzathine",0.36,IF('Data Entry'!AB1448="Cloxacillin benzathine",0.43,IF('Data Entry'!AB1448="Oxacillin benzathine",0.69,IF('Data Entry'!AB1448="","","No aplica")))))))</f>
        <v/>
      </c>
      <c r="F1445" s="65" t="str">
        <f>IF('Data Entry'!AG1448="Benethamine benzylpenicillin",0.65,IF('Data Entry'!AG1448="Benzathine benzylpenicillin",0.74,IF('Data Entry'!AG1448="Cefapirin benzathine",0.41,IF('Data Entry'!AG1448="Cefalexin benzathine",0.36,IF('Data Entry'!AG1448="Cloxacillin benzathine",0.43,IF('Data Entry'!AG1448="Oxacillin benzathine",0.69,IF('Data Entry'!AG1448="","","No aplica")))))))</f>
        <v/>
      </c>
      <c r="G1445" s="65" t="str">
        <f>IF('Data Entry'!AJ1448="Benethamine benzylpenicillin",0.65,IF('Data Entry'!AJ1448="Benzathine benzylpenicillin",0.74,IF('Data Entry'!AJ1448="Cefapirin benzathine",0.41,IF('Data Entry'!AJ1448="Cefalexin benzathine",0.36,IF('Data Entry'!AJ1448="Cloxacillin benzathine",0.43,IF('Data Entry'!AJ1448="Oxacillin benzathine",0.69,IF('Data Entry'!AJ1448="","","No aplica")))))))</f>
        <v/>
      </c>
      <c r="H1445" s="65" t="str">
        <f>IF('Data Entry'!AM1448="Benethamine benzylpenicillin",0.65,IF('Data Entry'!AM1448="Benzathine benzylpenicillin",0.74,IF('Data Entry'!AM1448="Cefapirin benzathine",0.41,IF('Data Entry'!AM1448="Cefalexin benzathine",0.36,IF('Data Entry'!AM1448="Cloxacillin benzathine",0.43,IF('Data Entry'!AM1448="Oxacillin benzathine",0.69,IF('Data Entry'!AM1448="","","No aplica")))))))</f>
        <v/>
      </c>
    </row>
    <row r="1446" spans="5:8">
      <c r="E1446" s="65" t="str">
        <f>IF('Data Entry'!AB1449="Benethamine benzylpenicillin",0.65,IF('Data Entry'!AB1449="Benzathine benzylpenicillin",0.74,IF('Data Entry'!AB1449="Cefapirin benzathine",0.41,IF('Data Entry'!AB1449="Cefalexin benzathine",0.36,IF('Data Entry'!AB1449="Cloxacillin benzathine",0.43,IF('Data Entry'!AB1449="Oxacillin benzathine",0.69,IF('Data Entry'!AB1449="","","No aplica")))))))</f>
        <v/>
      </c>
      <c r="F1446" s="65" t="str">
        <f>IF('Data Entry'!AG1449="Benethamine benzylpenicillin",0.65,IF('Data Entry'!AG1449="Benzathine benzylpenicillin",0.74,IF('Data Entry'!AG1449="Cefapirin benzathine",0.41,IF('Data Entry'!AG1449="Cefalexin benzathine",0.36,IF('Data Entry'!AG1449="Cloxacillin benzathine",0.43,IF('Data Entry'!AG1449="Oxacillin benzathine",0.69,IF('Data Entry'!AG1449="","","No aplica")))))))</f>
        <v/>
      </c>
      <c r="G1446" s="65" t="str">
        <f>IF('Data Entry'!AJ1449="Benethamine benzylpenicillin",0.65,IF('Data Entry'!AJ1449="Benzathine benzylpenicillin",0.74,IF('Data Entry'!AJ1449="Cefapirin benzathine",0.41,IF('Data Entry'!AJ1449="Cefalexin benzathine",0.36,IF('Data Entry'!AJ1449="Cloxacillin benzathine",0.43,IF('Data Entry'!AJ1449="Oxacillin benzathine",0.69,IF('Data Entry'!AJ1449="","","No aplica")))))))</f>
        <v/>
      </c>
      <c r="H1446" s="65" t="str">
        <f>IF('Data Entry'!AM1449="Benethamine benzylpenicillin",0.65,IF('Data Entry'!AM1449="Benzathine benzylpenicillin",0.74,IF('Data Entry'!AM1449="Cefapirin benzathine",0.41,IF('Data Entry'!AM1449="Cefalexin benzathine",0.36,IF('Data Entry'!AM1449="Cloxacillin benzathine",0.43,IF('Data Entry'!AM1449="Oxacillin benzathine",0.69,IF('Data Entry'!AM1449="","","No aplica")))))))</f>
        <v/>
      </c>
    </row>
    <row r="1447" spans="5:8">
      <c r="E1447" s="65" t="str">
        <f>IF('Data Entry'!AB1450="Benethamine benzylpenicillin",0.65,IF('Data Entry'!AB1450="Benzathine benzylpenicillin",0.74,IF('Data Entry'!AB1450="Cefapirin benzathine",0.41,IF('Data Entry'!AB1450="Cefalexin benzathine",0.36,IF('Data Entry'!AB1450="Cloxacillin benzathine",0.43,IF('Data Entry'!AB1450="Oxacillin benzathine",0.69,IF('Data Entry'!AB1450="","","No aplica")))))))</f>
        <v/>
      </c>
      <c r="F1447" s="65" t="str">
        <f>IF('Data Entry'!AG1450="Benethamine benzylpenicillin",0.65,IF('Data Entry'!AG1450="Benzathine benzylpenicillin",0.74,IF('Data Entry'!AG1450="Cefapirin benzathine",0.41,IF('Data Entry'!AG1450="Cefalexin benzathine",0.36,IF('Data Entry'!AG1450="Cloxacillin benzathine",0.43,IF('Data Entry'!AG1450="Oxacillin benzathine",0.69,IF('Data Entry'!AG1450="","","No aplica")))))))</f>
        <v/>
      </c>
      <c r="G1447" s="65" t="str">
        <f>IF('Data Entry'!AJ1450="Benethamine benzylpenicillin",0.65,IF('Data Entry'!AJ1450="Benzathine benzylpenicillin",0.74,IF('Data Entry'!AJ1450="Cefapirin benzathine",0.41,IF('Data Entry'!AJ1450="Cefalexin benzathine",0.36,IF('Data Entry'!AJ1450="Cloxacillin benzathine",0.43,IF('Data Entry'!AJ1450="Oxacillin benzathine",0.69,IF('Data Entry'!AJ1450="","","No aplica")))))))</f>
        <v/>
      </c>
      <c r="H1447" s="65" t="str">
        <f>IF('Data Entry'!AM1450="Benethamine benzylpenicillin",0.65,IF('Data Entry'!AM1450="Benzathine benzylpenicillin",0.74,IF('Data Entry'!AM1450="Cefapirin benzathine",0.41,IF('Data Entry'!AM1450="Cefalexin benzathine",0.36,IF('Data Entry'!AM1450="Cloxacillin benzathine",0.43,IF('Data Entry'!AM1450="Oxacillin benzathine",0.69,IF('Data Entry'!AM1450="","","No aplica")))))))</f>
        <v/>
      </c>
    </row>
    <row r="1448" spans="5:8">
      <c r="E1448" s="65" t="str">
        <f>IF('Data Entry'!AB1451="Benethamine benzylpenicillin",0.65,IF('Data Entry'!AB1451="Benzathine benzylpenicillin",0.74,IF('Data Entry'!AB1451="Cefapirin benzathine",0.41,IF('Data Entry'!AB1451="Cefalexin benzathine",0.36,IF('Data Entry'!AB1451="Cloxacillin benzathine",0.43,IF('Data Entry'!AB1451="Oxacillin benzathine",0.69,IF('Data Entry'!AB1451="","","No aplica")))))))</f>
        <v/>
      </c>
      <c r="F1448" s="65" t="str">
        <f>IF('Data Entry'!AG1451="Benethamine benzylpenicillin",0.65,IF('Data Entry'!AG1451="Benzathine benzylpenicillin",0.74,IF('Data Entry'!AG1451="Cefapirin benzathine",0.41,IF('Data Entry'!AG1451="Cefalexin benzathine",0.36,IF('Data Entry'!AG1451="Cloxacillin benzathine",0.43,IF('Data Entry'!AG1451="Oxacillin benzathine",0.69,IF('Data Entry'!AG1451="","","No aplica")))))))</f>
        <v/>
      </c>
      <c r="G1448" s="65" t="str">
        <f>IF('Data Entry'!AJ1451="Benethamine benzylpenicillin",0.65,IF('Data Entry'!AJ1451="Benzathine benzylpenicillin",0.74,IF('Data Entry'!AJ1451="Cefapirin benzathine",0.41,IF('Data Entry'!AJ1451="Cefalexin benzathine",0.36,IF('Data Entry'!AJ1451="Cloxacillin benzathine",0.43,IF('Data Entry'!AJ1451="Oxacillin benzathine",0.69,IF('Data Entry'!AJ1451="","","No aplica")))))))</f>
        <v/>
      </c>
      <c r="H1448" s="65" t="str">
        <f>IF('Data Entry'!AM1451="Benethamine benzylpenicillin",0.65,IF('Data Entry'!AM1451="Benzathine benzylpenicillin",0.74,IF('Data Entry'!AM1451="Cefapirin benzathine",0.41,IF('Data Entry'!AM1451="Cefalexin benzathine",0.36,IF('Data Entry'!AM1451="Cloxacillin benzathine",0.43,IF('Data Entry'!AM1451="Oxacillin benzathine",0.69,IF('Data Entry'!AM1451="","","No aplica")))))))</f>
        <v/>
      </c>
    </row>
    <row r="1449" spans="5:8">
      <c r="E1449" s="65" t="str">
        <f>IF('Data Entry'!AB1452="Benethamine benzylpenicillin",0.65,IF('Data Entry'!AB1452="Benzathine benzylpenicillin",0.74,IF('Data Entry'!AB1452="Cefapirin benzathine",0.41,IF('Data Entry'!AB1452="Cefalexin benzathine",0.36,IF('Data Entry'!AB1452="Cloxacillin benzathine",0.43,IF('Data Entry'!AB1452="Oxacillin benzathine",0.69,IF('Data Entry'!AB1452="","","No aplica")))))))</f>
        <v/>
      </c>
      <c r="F1449" s="65" t="str">
        <f>IF('Data Entry'!AG1452="Benethamine benzylpenicillin",0.65,IF('Data Entry'!AG1452="Benzathine benzylpenicillin",0.74,IF('Data Entry'!AG1452="Cefapirin benzathine",0.41,IF('Data Entry'!AG1452="Cefalexin benzathine",0.36,IF('Data Entry'!AG1452="Cloxacillin benzathine",0.43,IF('Data Entry'!AG1452="Oxacillin benzathine",0.69,IF('Data Entry'!AG1452="","","No aplica")))))))</f>
        <v/>
      </c>
      <c r="G1449" s="65" t="str">
        <f>IF('Data Entry'!AJ1452="Benethamine benzylpenicillin",0.65,IF('Data Entry'!AJ1452="Benzathine benzylpenicillin",0.74,IF('Data Entry'!AJ1452="Cefapirin benzathine",0.41,IF('Data Entry'!AJ1452="Cefalexin benzathine",0.36,IF('Data Entry'!AJ1452="Cloxacillin benzathine",0.43,IF('Data Entry'!AJ1452="Oxacillin benzathine",0.69,IF('Data Entry'!AJ1452="","","No aplica")))))))</f>
        <v/>
      </c>
      <c r="H1449" s="65" t="str">
        <f>IF('Data Entry'!AM1452="Benethamine benzylpenicillin",0.65,IF('Data Entry'!AM1452="Benzathine benzylpenicillin",0.74,IF('Data Entry'!AM1452="Cefapirin benzathine",0.41,IF('Data Entry'!AM1452="Cefalexin benzathine",0.36,IF('Data Entry'!AM1452="Cloxacillin benzathine",0.43,IF('Data Entry'!AM1452="Oxacillin benzathine",0.69,IF('Data Entry'!AM1452="","","No aplica")))))))</f>
        <v/>
      </c>
    </row>
    <row r="1450" spans="5:8">
      <c r="E1450" s="65" t="str">
        <f>IF('Data Entry'!AB1453="Benethamine benzylpenicillin",0.65,IF('Data Entry'!AB1453="Benzathine benzylpenicillin",0.74,IF('Data Entry'!AB1453="Cefapirin benzathine",0.41,IF('Data Entry'!AB1453="Cefalexin benzathine",0.36,IF('Data Entry'!AB1453="Cloxacillin benzathine",0.43,IF('Data Entry'!AB1453="Oxacillin benzathine",0.69,IF('Data Entry'!AB1453="","","No aplica")))))))</f>
        <v/>
      </c>
      <c r="F1450" s="65" t="str">
        <f>IF('Data Entry'!AG1453="Benethamine benzylpenicillin",0.65,IF('Data Entry'!AG1453="Benzathine benzylpenicillin",0.74,IF('Data Entry'!AG1453="Cefapirin benzathine",0.41,IF('Data Entry'!AG1453="Cefalexin benzathine",0.36,IF('Data Entry'!AG1453="Cloxacillin benzathine",0.43,IF('Data Entry'!AG1453="Oxacillin benzathine",0.69,IF('Data Entry'!AG1453="","","No aplica")))))))</f>
        <v/>
      </c>
      <c r="G1450" s="65" t="str">
        <f>IF('Data Entry'!AJ1453="Benethamine benzylpenicillin",0.65,IF('Data Entry'!AJ1453="Benzathine benzylpenicillin",0.74,IF('Data Entry'!AJ1453="Cefapirin benzathine",0.41,IF('Data Entry'!AJ1453="Cefalexin benzathine",0.36,IF('Data Entry'!AJ1453="Cloxacillin benzathine",0.43,IF('Data Entry'!AJ1453="Oxacillin benzathine",0.69,IF('Data Entry'!AJ1453="","","No aplica")))))))</f>
        <v/>
      </c>
      <c r="H1450" s="65" t="str">
        <f>IF('Data Entry'!AM1453="Benethamine benzylpenicillin",0.65,IF('Data Entry'!AM1453="Benzathine benzylpenicillin",0.74,IF('Data Entry'!AM1453="Cefapirin benzathine",0.41,IF('Data Entry'!AM1453="Cefalexin benzathine",0.36,IF('Data Entry'!AM1453="Cloxacillin benzathine",0.43,IF('Data Entry'!AM1453="Oxacillin benzathine",0.69,IF('Data Entry'!AM1453="","","No aplica")))))))</f>
        <v/>
      </c>
    </row>
    <row r="1451" spans="5:8">
      <c r="E1451" s="65" t="str">
        <f>IF('Data Entry'!AB1454="Benethamine benzylpenicillin",0.65,IF('Data Entry'!AB1454="Benzathine benzylpenicillin",0.74,IF('Data Entry'!AB1454="Cefapirin benzathine",0.41,IF('Data Entry'!AB1454="Cefalexin benzathine",0.36,IF('Data Entry'!AB1454="Cloxacillin benzathine",0.43,IF('Data Entry'!AB1454="Oxacillin benzathine",0.69,IF('Data Entry'!AB1454="","","No aplica")))))))</f>
        <v/>
      </c>
      <c r="F1451" s="65" t="str">
        <f>IF('Data Entry'!AG1454="Benethamine benzylpenicillin",0.65,IF('Data Entry'!AG1454="Benzathine benzylpenicillin",0.74,IF('Data Entry'!AG1454="Cefapirin benzathine",0.41,IF('Data Entry'!AG1454="Cefalexin benzathine",0.36,IF('Data Entry'!AG1454="Cloxacillin benzathine",0.43,IF('Data Entry'!AG1454="Oxacillin benzathine",0.69,IF('Data Entry'!AG1454="","","No aplica")))))))</f>
        <v/>
      </c>
      <c r="G1451" s="65" t="str">
        <f>IF('Data Entry'!AJ1454="Benethamine benzylpenicillin",0.65,IF('Data Entry'!AJ1454="Benzathine benzylpenicillin",0.74,IF('Data Entry'!AJ1454="Cefapirin benzathine",0.41,IF('Data Entry'!AJ1454="Cefalexin benzathine",0.36,IF('Data Entry'!AJ1454="Cloxacillin benzathine",0.43,IF('Data Entry'!AJ1454="Oxacillin benzathine",0.69,IF('Data Entry'!AJ1454="","","No aplica")))))))</f>
        <v/>
      </c>
      <c r="H1451" s="65" t="str">
        <f>IF('Data Entry'!AM1454="Benethamine benzylpenicillin",0.65,IF('Data Entry'!AM1454="Benzathine benzylpenicillin",0.74,IF('Data Entry'!AM1454="Cefapirin benzathine",0.41,IF('Data Entry'!AM1454="Cefalexin benzathine",0.36,IF('Data Entry'!AM1454="Cloxacillin benzathine",0.43,IF('Data Entry'!AM1454="Oxacillin benzathine",0.69,IF('Data Entry'!AM1454="","","No aplica")))))))</f>
        <v/>
      </c>
    </row>
    <row r="1452" spans="5:8">
      <c r="E1452" s="65" t="str">
        <f>IF('Data Entry'!AB1455="Benethamine benzylpenicillin",0.65,IF('Data Entry'!AB1455="Benzathine benzylpenicillin",0.74,IF('Data Entry'!AB1455="Cefapirin benzathine",0.41,IF('Data Entry'!AB1455="Cefalexin benzathine",0.36,IF('Data Entry'!AB1455="Cloxacillin benzathine",0.43,IF('Data Entry'!AB1455="Oxacillin benzathine",0.69,IF('Data Entry'!AB1455="","","No aplica")))))))</f>
        <v/>
      </c>
      <c r="F1452" s="65" t="str">
        <f>IF('Data Entry'!AG1455="Benethamine benzylpenicillin",0.65,IF('Data Entry'!AG1455="Benzathine benzylpenicillin",0.74,IF('Data Entry'!AG1455="Cefapirin benzathine",0.41,IF('Data Entry'!AG1455="Cefalexin benzathine",0.36,IF('Data Entry'!AG1455="Cloxacillin benzathine",0.43,IF('Data Entry'!AG1455="Oxacillin benzathine",0.69,IF('Data Entry'!AG1455="","","No aplica")))))))</f>
        <v/>
      </c>
      <c r="G1452" s="65" t="str">
        <f>IF('Data Entry'!AJ1455="Benethamine benzylpenicillin",0.65,IF('Data Entry'!AJ1455="Benzathine benzylpenicillin",0.74,IF('Data Entry'!AJ1455="Cefapirin benzathine",0.41,IF('Data Entry'!AJ1455="Cefalexin benzathine",0.36,IF('Data Entry'!AJ1455="Cloxacillin benzathine",0.43,IF('Data Entry'!AJ1455="Oxacillin benzathine",0.69,IF('Data Entry'!AJ1455="","","No aplica")))))))</f>
        <v/>
      </c>
      <c r="H1452" s="65" t="str">
        <f>IF('Data Entry'!AM1455="Benethamine benzylpenicillin",0.65,IF('Data Entry'!AM1455="Benzathine benzylpenicillin",0.74,IF('Data Entry'!AM1455="Cefapirin benzathine",0.41,IF('Data Entry'!AM1455="Cefalexin benzathine",0.36,IF('Data Entry'!AM1455="Cloxacillin benzathine",0.43,IF('Data Entry'!AM1455="Oxacillin benzathine",0.69,IF('Data Entry'!AM1455="","","No aplica")))))))</f>
        <v/>
      </c>
    </row>
    <row r="1453" spans="5:8">
      <c r="E1453" s="65" t="str">
        <f>IF('Data Entry'!AB1456="Benethamine benzylpenicillin",0.65,IF('Data Entry'!AB1456="Benzathine benzylpenicillin",0.74,IF('Data Entry'!AB1456="Cefapirin benzathine",0.41,IF('Data Entry'!AB1456="Cefalexin benzathine",0.36,IF('Data Entry'!AB1456="Cloxacillin benzathine",0.43,IF('Data Entry'!AB1456="Oxacillin benzathine",0.69,IF('Data Entry'!AB1456="","","No aplica")))))))</f>
        <v/>
      </c>
      <c r="F1453" s="65" t="str">
        <f>IF('Data Entry'!AG1456="Benethamine benzylpenicillin",0.65,IF('Data Entry'!AG1456="Benzathine benzylpenicillin",0.74,IF('Data Entry'!AG1456="Cefapirin benzathine",0.41,IF('Data Entry'!AG1456="Cefalexin benzathine",0.36,IF('Data Entry'!AG1456="Cloxacillin benzathine",0.43,IF('Data Entry'!AG1456="Oxacillin benzathine",0.69,IF('Data Entry'!AG1456="","","No aplica")))))))</f>
        <v/>
      </c>
      <c r="G1453" s="65" t="str">
        <f>IF('Data Entry'!AJ1456="Benethamine benzylpenicillin",0.65,IF('Data Entry'!AJ1456="Benzathine benzylpenicillin",0.74,IF('Data Entry'!AJ1456="Cefapirin benzathine",0.41,IF('Data Entry'!AJ1456="Cefalexin benzathine",0.36,IF('Data Entry'!AJ1456="Cloxacillin benzathine",0.43,IF('Data Entry'!AJ1456="Oxacillin benzathine",0.69,IF('Data Entry'!AJ1456="","","No aplica")))))))</f>
        <v/>
      </c>
      <c r="H1453" s="65" t="str">
        <f>IF('Data Entry'!AM1456="Benethamine benzylpenicillin",0.65,IF('Data Entry'!AM1456="Benzathine benzylpenicillin",0.74,IF('Data Entry'!AM1456="Cefapirin benzathine",0.41,IF('Data Entry'!AM1456="Cefalexin benzathine",0.36,IF('Data Entry'!AM1456="Cloxacillin benzathine",0.43,IF('Data Entry'!AM1456="Oxacillin benzathine",0.69,IF('Data Entry'!AM1456="","","No aplica")))))))</f>
        <v/>
      </c>
    </row>
    <row r="1454" spans="5:8">
      <c r="E1454" s="65" t="str">
        <f>IF('Data Entry'!AB1457="Benethamine benzylpenicillin",0.65,IF('Data Entry'!AB1457="Benzathine benzylpenicillin",0.74,IF('Data Entry'!AB1457="Cefapirin benzathine",0.41,IF('Data Entry'!AB1457="Cefalexin benzathine",0.36,IF('Data Entry'!AB1457="Cloxacillin benzathine",0.43,IF('Data Entry'!AB1457="Oxacillin benzathine",0.69,IF('Data Entry'!AB1457="","","No aplica")))))))</f>
        <v/>
      </c>
      <c r="F1454" s="65" t="str">
        <f>IF('Data Entry'!AG1457="Benethamine benzylpenicillin",0.65,IF('Data Entry'!AG1457="Benzathine benzylpenicillin",0.74,IF('Data Entry'!AG1457="Cefapirin benzathine",0.41,IF('Data Entry'!AG1457="Cefalexin benzathine",0.36,IF('Data Entry'!AG1457="Cloxacillin benzathine",0.43,IF('Data Entry'!AG1457="Oxacillin benzathine",0.69,IF('Data Entry'!AG1457="","","No aplica")))))))</f>
        <v/>
      </c>
      <c r="G1454" s="65" t="str">
        <f>IF('Data Entry'!AJ1457="Benethamine benzylpenicillin",0.65,IF('Data Entry'!AJ1457="Benzathine benzylpenicillin",0.74,IF('Data Entry'!AJ1457="Cefapirin benzathine",0.41,IF('Data Entry'!AJ1457="Cefalexin benzathine",0.36,IF('Data Entry'!AJ1457="Cloxacillin benzathine",0.43,IF('Data Entry'!AJ1457="Oxacillin benzathine",0.69,IF('Data Entry'!AJ1457="","","No aplica")))))))</f>
        <v/>
      </c>
      <c r="H1454" s="65" t="str">
        <f>IF('Data Entry'!AM1457="Benethamine benzylpenicillin",0.65,IF('Data Entry'!AM1457="Benzathine benzylpenicillin",0.74,IF('Data Entry'!AM1457="Cefapirin benzathine",0.41,IF('Data Entry'!AM1457="Cefalexin benzathine",0.36,IF('Data Entry'!AM1457="Cloxacillin benzathine",0.43,IF('Data Entry'!AM1457="Oxacillin benzathine",0.69,IF('Data Entry'!AM1457="","","No aplica")))))))</f>
        <v/>
      </c>
    </row>
    <row r="1455" spans="5:8">
      <c r="E1455" s="65" t="str">
        <f>IF('Data Entry'!AB1458="Benethamine benzylpenicillin",0.65,IF('Data Entry'!AB1458="Benzathine benzylpenicillin",0.74,IF('Data Entry'!AB1458="Cefapirin benzathine",0.41,IF('Data Entry'!AB1458="Cefalexin benzathine",0.36,IF('Data Entry'!AB1458="Cloxacillin benzathine",0.43,IF('Data Entry'!AB1458="Oxacillin benzathine",0.69,IF('Data Entry'!AB1458="","","No aplica")))))))</f>
        <v/>
      </c>
      <c r="F1455" s="65" t="str">
        <f>IF('Data Entry'!AG1458="Benethamine benzylpenicillin",0.65,IF('Data Entry'!AG1458="Benzathine benzylpenicillin",0.74,IF('Data Entry'!AG1458="Cefapirin benzathine",0.41,IF('Data Entry'!AG1458="Cefalexin benzathine",0.36,IF('Data Entry'!AG1458="Cloxacillin benzathine",0.43,IF('Data Entry'!AG1458="Oxacillin benzathine",0.69,IF('Data Entry'!AG1458="","","No aplica")))))))</f>
        <v/>
      </c>
      <c r="G1455" s="65" t="str">
        <f>IF('Data Entry'!AJ1458="Benethamine benzylpenicillin",0.65,IF('Data Entry'!AJ1458="Benzathine benzylpenicillin",0.74,IF('Data Entry'!AJ1458="Cefapirin benzathine",0.41,IF('Data Entry'!AJ1458="Cefalexin benzathine",0.36,IF('Data Entry'!AJ1458="Cloxacillin benzathine",0.43,IF('Data Entry'!AJ1458="Oxacillin benzathine",0.69,IF('Data Entry'!AJ1458="","","No aplica")))))))</f>
        <v/>
      </c>
      <c r="H1455" s="65" t="str">
        <f>IF('Data Entry'!AM1458="Benethamine benzylpenicillin",0.65,IF('Data Entry'!AM1458="Benzathine benzylpenicillin",0.74,IF('Data Entry'!AM1458="Cefapirin benzathine",0.41,IF('Data Entry'!AM1458="Cefalexin benzathine",0.36,IF('Data Entry'!AM1458="Cloxacillin benzathine",0.43,IF('Data Entry'!AM1458="Oxacillin benzathine",0.69,IF('Data Entry'!AM1458="","","No aplica")))))))</f>
        <v/>
      </c>
    </row>
    <row r="1456" spans="5:8">
      <c r="E1456" s="65" t="str">
        <f>IF('Data Entry'!AB1459="Benethamine benzylpenicillin",0.65,IF('Data Entry'!AB1459="Benzathine benzylpenicillin",0.74,IF('Data Entry'!AB1459="Cefapirin benzathine",0.41,IF('Data Entry'!AB1459="Cefalexin benzathine",0.36,IF('Data Entry'!AB1459="Cloxacillin benzathine",0.43,IF('Data Entry'!AB1459="Oxacillin benzathine",0.69,IF('Data Entry'!AB1459="","","No aplica")))))))</f>
        <v/>
      </c>
      <c r="F1456" s="65" t="str">
        <f>IF('Data Entry'!AG1459="Benethamine benzylpenicillin",0.65,IF('Data Entry'!AG1459="Benzathine benzylpenicillin",0.74,IF('Data Entry'!AG1459="Cefapirin benzathine",0.41,IF('Data Entry'!AG1459="Cefalexin benzathine",0.36,IF('Data Entry'!AG1459="Cloxacillin benzathine",0.43,IF('Data Entry'!AG1459="Oxacillin benzathine",0.69,IF('Data Entry'!AG1459="","","No aplica")))))))</f>
        <v/>
      </c>
      <c r="G1456" s="65" t="str">
        <f>IF('Data Entry'!AJ1459="Benethamine benzylpenicillin",0.65,IF('Data Entry'!AJ1459="Benzathine benzylpenicillin",0.74,IF('Data Entry'!AJ1459="Cefapirin benzathine",0.41,IF('Data Entry'!AJ1459="Cefalexin benzathine",0.36,IF('Data Entry'!AJ1459="Cloxacillin benzathine",0.43,IF('Data Entry'!AJ1459="Oxacillin benzathine",0.69,IF('Data Entry'!AJ1459="","","No aplica")))))))</f>
        <v/>
      </c>
      <c r="H1456" s="65" t="str">
        <f>IF('Data Entry'!AM1459="Benethamine benzylpenicillin",0.65,IF('Data Entry'!AM1459="Benzathine benzylpenicillin",0.74,IF('Data Entry'!AM1459="Cefapirin benzathine",0.41,IF('Data Entry'!AM1459="Cefalexin benzathine",0.36,IF('Data Entry'!AM1459="Cloxacillin benzathine",0.43,IF('Data Entry'!AM1459="Oxacillin benzathine",0.69,IF('Data Entry'!AM1459="","","No aplica")))))))</f>
        <v/>
      </c>
    </row>
    <row r="1457" spans="5:8">
      <c r="E1457" s="65" t="str">
        <f>IF('Data Entry'!AB1460="Benethamine benzylpenicillin",0.65,IF('Data Entry'!AB1460="Benzathine benzylpenicillin",0.74,IF('Data Entry'!AB1460="Cefapirin benzathine",0.41,IF('Data Entry'!AB1460="Cefalexin benzathine",0.36,IF('Data Entry'!AB1460="Cloxacillin benzathine",0.43,IF('Data Entry'!AB1460="Oxacillin benzathine",0.69,IF('Data Entry'!AB1460="","","No aplica")))))))</f>
        <v/>
      </c>
      <c r="F1457" s="65" t="str">
        <f>IF('Data Entry'!AG1460="Benethamine benzylpenicillin",0.65,IF('Data Entry'!AG1460="Benzathine benzylpenicillin",0.74,IF('Data Entry'!AG1460="Cefapirin benzathine",0.41,IF('Data Entry'!AG1460="Cefalexin benzathine",0.36,IF('Data Entry'!AG1460="Cloxacillin benzathine",0.43,IF('Data Entry'!AG1460="Oxacillin benzathine",0.69,IF('Data Entry'!AG1460="","","No aplica")))))))</f>
        <v/>
      </c>
      <c r="G1457" s="65" t="str">
        <f>IF('Data Entry'!AJ1460="Benethamine benzylpenicillin",0.65,IF('Data Entry'!AJ1460="Benzathine benzylpenicillin",0.74,IF('Data Entry'!AJ1460="Cefapirin benzathine",0.41,IF('Data Entry'!AJ1460="Cefalexin benzathine",0.36,IF('Data Entry'!AJ1460="Cloxacillin benzathine",0.43,IF('Data Entry'!AJ1460="Oxacillin benzathine",0.69,IF('Data Entry'!AJ1460="","","No aplica")))))))</f>
        <v/>
      </c>
      <c r="H1457" s="65" t="str">
        <f>IF('Data Entry'!AM1460="Benethamine benzylpenicillin",0.65,IF('Data Entry'!AM1460="Benzathine benzylpenicillin",0.74,IF('Data Entry'!AM1460="Cefapirin benzathine",0.41,IF('Data Entry'!AM1460="Cefalexin benzathine",0.36,IF('Data Entry'!AM1460="Cloxacillin benzathine",0.43,IF('Data Entry'!AM1460="Oxacillin benzathine",0.69,IF('Data Entry'!AM1460="","","No aplica")))))))</f>
        <v/>
      </c>
    </row>
    <row r="1458" spans="5:8">
      <c r="E1458" s="65" t="str">
        <f>IF('Data Entry'!AB1461="Benethamine benzylpenicillin",0.65,IF('Data Entry'!AB1461="Benzathine benzylpenicillin",0.74,IF('Data Entry'!AB1461="Cefapirin benzathine",0.41,IF('Data Entry'!AB1461="Cefalexin benzathine",0.36,IF('Data Entry'!AB1461="Cloxacillin benzathine",0.43,IF('Data Entry'!AB1461="Oxacillin benzathine",0.69,IF('Data Entry'!AB1461="","","No aplica")))))))</f>
        <v/>
      </c>
      <c r="F1458" s="65" t="str">
        <f>IF('Data Entry'!AG1461="Benethamine benzylpenicillin",0.65,IF('Data Entry'!AG1461="Benzathine benzylpenicillin",0.74,IF('Data Entry'!AG1461="Cefapirin benzathine",0.41,IF('Data Entry'!AG1461="Cefalexin benzathine",0.36,IF('Data Entry'!AG1461="Cloxacillin benzathine",0.43,IF('Data Entry'!AG1461="Oxacillin benzathine",0.69,IF('Data Entry'!AG1461="","","No aplica")))))))</f>
        <v/>
      </c>
      <c r="G1458" s="65" t="str">
        <f>IF('Data Entry'!AJ1461="Benethamine benzylpenicillin",0.65,IF('Data Entry'!AJ1461="Benzathine benzylpenicillin",0.74,IF('Data Entry'!AJ1461="Cefapirin benzathine",0.41,IF('Data Entry'!AJ1461="Cefalexin benzathine",0.36,IF('Data Entry'!AJ1461="Cloxacillin benzathine",0.43,IF('Data Entry'!AJ1461="Oxacillin benzathine",0.69,IF('Data Entry'!AJ1461="","","No aplica")))))))</f>
        <v/>
      </c>
      <c r="H1458" s="65" t="str">
        <f>IF('Data Entry'!AM1461="Benethamine benzylpenicillin",0.65,IF('Data Entry'!AM1461="Benzathine benzylpenicillin",0.74,IF('Data Entry'!AM1461="Cefapirin benzathine",0.41,IF('Data Entry'!AM1461="Cefalexin benzathine",0.36,IF('Data Entry'!AM1461="Cloxacillin benzathine",0.43,IF('Data Entry'!AM1461="Oxacillin benzathine",0.69,IF('Data Entry'!AM1461="","","No aplica")))))))</f>
        <v/>
      </c>
    </row>
    <row r="1459" spans="5:8">
      <c r="E1459" s="65" t="str">
        <f>IF('Data Entry'!AB1462="Benethamine benzylpenicillin",0.65,IF('Data Entry'!AB1462="Benzathine benzylpenicillin",0.74,IF('Data Entry'!AB1462="Cefapirin benzathine",0.41,IF('Data Entry'!AB1462="Cefalexin benzathine",0.36,IF('Data Entry'!AB1462="Cloxacillin benzathine",0.43,IF('Data Entry'!AB1462="Oxacillin benzathine",0.69,IF('Data Entry'!AB1462="","","No aplica")))))))</f>
        <v/>
      </c>
      <c r="F1459" s="65" t="str">
        <f>IF('Data Entry'!AG1462="Benethamine benzylpenicillin",0.65,IF('Data Entry'!AG1462="Benzathine benzylpenicillin",0.74,IF('Data Entry'!AG1462="Cefapirin benzathine",0.41,IF('Data Entry'!AG1462="Cefalexin benzathine",0.36,IF('Data Entry'!AG1462="Cloxacillin benzathine",0.43,IF('Data Entry'!AG1462="Oxacillin benzathine",0.69,IF('Data Entry'!AG1462="","","No aplica")))))))</f>
        <v/>
      </c>
      <c r="G1459" s="65" t="str">
        <f>IF('Data Entry'!AJ1462="Benethamine benzylpenicillin",0.65,IF('Data Entry'!AJ1462="Benzathine benzylpenicillin",0.74,IF('Data Entry'!AJ1462="Cefapirin benzathine",0.41,IF('Data Entry'!AJ1462="Cefalexin benzathine",0.36,IF('Data Entry'!AJ1462="Cloxacillin benzathine",0.43,IF('Data Entry'!AJ1462="Oxacillin benzathine",0.69,IF('Data Entry'!AJ1462="","","No aplica")))))))</f>
        <v/>
      </c>
      <c r="H1459" s="65" t="str">
        <f>IF('Data Entry'!AM1462="Benethamine benzylpenicillin",0.65,IF('Data Entry'!AM1462="Benzathine benzylpenicillin",0.74,IF('Data Entry'!AM1462="Cefapirin benzathine",0.41,IF('Data Entry'!AM1462="Cefalexin benzathine",0.36,IF('Data Entry'!AM1462="Cloxacillin benzathine",0.43,IF('Data Entry'!AM1462="Oxacillin benzathine",0.69,IF('Data Entry'!AM1462="","","No aplica")))))))</f>
        <v/>
      </c>
    </row>
    <row r="1460" spans="5:8">
      <c r="E1460" s="65" t="str">
        <f>IF('Data Entry'!AB1463="Benethamine benzylpenicillin",0.65,IF('Data Entry'!AB1463="Benzathine benzylpenicillin",0.74,IF('Data Entry'!AB1463="Cefapirin benzathine",0.41,IF('Data Entry'!AB1463="Cefalexin benzathine",0.36,IF('Data Entry'!AB1463="Cloxacillin benzathine",0.43,IF('Data Entry'!AB1463="Oxacillin benzathine",0.69,IF('Data Entry'!AB1463="","","No aplica")))))))</f>
        <v/>
      </c>
      <c r="F1460" s="65" t="str">
        <f>IF('Data Entry'!AG1463="Benethamine benzylpenicillin",0.65,IF('Data Entry'!AG1463="Benzathine benzylpenicillin",0.74,IF('Data Entry'!AG1463="Cefapirin benzathine",0.41,IF('Data Entry'!AG1463="Cefalexin benzathine",0.36,IF('Data Entry'!AG1463="Cloxacillin benzathine",0.43,IF('Data Entry'!AG1463="Oxacillin benzathine",0.69,IF('Data Entry'!AG1463="","","No aplica")))))))</f>
        <v/>
      </c>
      <c r="G1460" s="65" t="str">
        <f>IF('Data Entry'!AJ1463="Benethamine benzylpenicillin",0.65,IF('Data Entry'!AJ1463="Benzathine benzylpenicillin",0.74,IF('Data Entry'!AJ1463="Cefapirin benzathine",0.41,IF('Data Entry'!AJ1463="Cefalexin benzathine",0.36,IF('Data Entry'!AJ1463="Cloxacillin benzathine",0.43,IF('Data Entry'!AJ1463="Oxacillin benzathine",0.69,IF('Data Entry'!AJ1463="","","No aplica")))))))</f>
        <v/>
      </c>
      <c r="H1460" s="65" t="str">
        <f>IF('Data Entry'!AM1463="Benethamine benzylpenicillin",0.65,IF('Data Entry'!AM1463="Benzathine benzylpenicillin",0.74,IF('Data Entry'!AM1463="Cefapirin benzathine",0.41,IF('Data Entry'!AM1463="Cefalexin benzathine",0.36,IF('Data Entry'!AM1463="Cloxacillin benzathine",0.43,IF('Data Entry'!AM1463="Oxacillin benzathine",0.69,IF('Data Entry'!AM1463="","","No aplica")))))))</f>
        <v/>
      </c>
    </row>
    <row r="1461" spans="5:8">
      <c r="E1461" s="65" t="str">
        <f>IF('Data Entry'!AB1464="Benethamine benzylpenicillin",0.65,IF('Data Entry'!AB1464="Benzathine benzylpenicillin",0.74,IF('Data Entry'!AB1464="Cefapirin benzathine",0.41,IF('Data Entry'!AB1464="Cefalexin benzathine",0.36,IF('Data Entry'!AB1464="Cloxacillin benzathine",0.43,IF('Data Entry'!AB1464="Oxacillin benzathine",0.69,IF('Data Entry'!AB1464="","","No aplica")))))))</f>
        <v/>
      </c>
      <c r="F1461" s="65" t="str">
        <f>IF('Data Entry'!AG1464="Benethamine benzylpenicillin",0.65,IF('Data Entry'!AG1464="Benzathine benzylpenicillin",0.74,IF('Data Entry'!AG1464="Cefapirin benzathine",0.41,IF('Data Entry'!AG1464="Cefalexin benzathine",0.36,IF('Data Entry'!AG1464="Cloxacillin benzathine",0.43,IF('Data Entry'!AG1464="Oxacillin benzathine",0.69,IF('Data Entry'!AG1464="","","No aplica")))))))</f>
        <v/>
      </c>
      <c r="G1461" s="65" t="str">
        <f>IF('Data Entry'!AJ1464="Benethamine benzylpenicillin",0.65,IF('Data Entry'!AJ1464="Benzathine benzylpenicillin",0.74,IF('Data Entry'!AJ1464="Cefapirin benzathine",0.41,IF('Data Entry'!AJ1464="Cefalexin benzathine",0.36,IF('Data Entry'!AJ1464="Cloxacillin benzathine",0.43,IF('Data Entry'!AJ1464="Oxacillin benzathine",0.69,IF('Data Entry'!AJ1464="","","No aplica")))))))</f>
        <v/>
      </c>
      <c r="H1461" s="65" t="str">
        <f>IF('Data Entry'!AM1464="Benethamine benzylpenicillin",0.65,IF('Data Entry'!AM1464="Benzathine benzylpenicillin",0.74,IF('Data Entry'!AM1464="Cefapirin benzathine",0.41,IF('Data Entry'!AM1464="Cefalexin benzathine",0.36,IF('Data Entry'!AM1464="Cloxacillin benzathine",0.43,IF('Data Entry'!AM1464="Oxacillin benzathine",0.69,IF('Data Entry'!AM1464="","","No aplica")))))))</f>
        <v/>
      </c>
    </row>
    <row r="1462" spans="5:8">
      <c r="E1462" s="65" t="str">
        <f>IF('Data Entry'!AB1465="Benethamine benzylpenicillin",0.65,IF('Data Entry'!AB1465="Benzathine benzylpenicillin",0.74,IF('Data Entry'!AB1465="Cefapirin benzathine",0.41,IF('Data Entry'!AB1465="Cefalexin benzathine",0.36,IF('Data Entry'!AB1465="Cloxacillin benzathine",0.43,IF('Data Entry'!AB1465="Oxacillin benzathine",0.69,IF('Data Entry'!AB1465="","","No aplica")))))))</f>
        <v/>
      </c>
      <c r="F1462" s="65" t="str">
        <f>IF('Data Entry'!AG1465="Benethamine benzylpenicillin",0.65,IF('Data Entry'!AG1465="Benzathine benzylpenicillin",0.74,IF('Data Entry'!AG1465="Cefapirin benzathine",0.41,IF('Data Entry'!AG1465="Cefalexin benzathine",0.36,IF('Data Entry'!AG1465="Cloxacillin benzathine",0.43,IF('Data Entry'!AG1465="Oxacillin benzathine",0.69,IF('Data Entry'!AG1465="","","No aplica")))))))</f>
        <v/>
      </c>
      <c r="G1462" s="65" t="str">
        <f>IF('Data Entry'!AJ1465="Benethamine benzylpenicillin",0.65,IF('Data Entry'!AJ1465="Benzathine benzylpenicillin",0.74,IF('Data Entry'!AJ1465="Cefapirin benzathine",0.41,IF('Data Entry'!AJ1465="Cefalexin benzathine",0.36,IF('Data Entry'!AJ1465="Cloxacillin benzathine",0.43,IF('Data Entry'!AJ1465="Oxacillin benzathine",0.69,IF('Data Entry'!AJ1465="","","No aplica")))))))</f>
        <v/>
      </c>
      <c r="H1462" s="65" t="str">
        <f>IF('Data Entry'!AM1465="Benethamine benzylpenicillin",0.65,IF('Data Entry'!AM1465="Benzathine benzylpenicillin",0.74,IF('Data Entry'!AM1465="Cefapirin benzathine",0.41,IF('Data Entry'!AM1465="Cefalexin benzathine",0.36,IF('Data Entry'!AM1465="Cloxacillin benzathine",0.43,IF('Data Entry'!AM1465="Oxacillin benzathine",0.69,IF('Data Entry'!AM1465="","","No aplica")))))))</f>
        <v/>
      </c>
    </row>
    <row r="1463" spans="5:8">
      <c r="E1463" s="65" t="str">
        <f>IF('Data Entry'!AB1466="Benethamine benzylpenicillin",0.65,IF('Data Entry'!AB1466="Benzathine benzylpenicillin",0.74,IF('Data Entry'!AB1466="Cefapirin benzathine",0.41,IF('Data Entry'!AB1466="Cefalexin benzathine",0.36,IF('Data Entry'!AB1466="Cloxacillin benzathine",0.43,IF('Data Entry'!AB1466="Oxacillin benzathine",0.69,IF('Data Entry'!AB1466="","","No aplica")))))))</f>
        <v/>
      </c>
      <c r="F1463" s="65" t="str">
        <f>IF('Data Entry'!AG1466="Benethamine benzylpenicillin",0.65,IF('Data Entry'!AG1466="Benzathine benzylpenicillin",0.74,IF('Data Entry'!AG1466="Cefapirin benzathine",0.41,IF('Data Entry'!AG1466="Cefalexin benzathine",0.36,IF('Data Entry'!AG1466="Cloxacillin benzathine",0.43,IF('Data Entry'!AG1466="Oxacillin benzathine",0.69,IF('Data Entry'!AG1466="","","No aplica")))))))</f>
        <v/>
      </c>
      <c r="G1463" s="65" t="str">
        <f>IF('Data Entry'!AJ1466="Benethamine benzylpenicillin",0.65,IF('Data Entry'!AJ1466="Benzathine benzylpenicillin",0.74,IF('Data Entry'!AJ1466="Cefapirin benzathine",0.41,IF('Data Entry'!AJ1466="Cefalexin benzathine",0.36,IF('Data Entry'!AJ1466="Cloxacillin benzathine",0.43,IF('Data Entry'!AJ1466="Oxacillin benzathine",0.69,IF('Data Entry'!AJ1466="","","No aplica")))))))</f>
        <v/>
      </c>
      <c r="H1463" s="65" t="str">
        <f>IF('Data Entry'!AM1466="Benethamine benzylpenicillin",0.65,IF('Data Entry'!AM1466="Benzathine benzylpenicillin",0.74,IF('Data Entry'!AM1466="Cefapirin benzathine",0.41,IF('Data Entry'!AM1466="Cefalexin benzathine",0.36,IF('Data Entry'!AM1466="Cloxacillin benzathine",0.43,IF('Data Entry'!AM1466="Oxacillin benzathine",0.69,IF('Data Entry'!AM1466="","","No aplica")))))))</f>
        <v/>
      </c>
    </row>
    <row r="1464" spans="5:8">
      <c r="E1464" s="65" t="str">
        <f>IF('Data Entry'!AB1467="Benethamine benzylpenicillin",0.65,IF('Data Entry'!AB1467="Benzathine benzylpenicillin",0.74,IF('Data Entry'!AB1467="Cefapirin benzathine",0.41,IF('Data Entry'!AB1467="Cefalexin benzathine",0.36,IF('Data Entry'!AB1467="Cloxacillin benzathine",0.43,IF('Data Entry'!AB1467="Oxacillin benzathine",0.69,IF('Data Entry'!AB1467="","","No aplica")))))))</f>
        <v/>
      </c>
      <c r="F1464" s="65" t="str">
        <f>IF('Data Entry'!AG1467="Benethamine benzylpenicillin",0.65,IF('Data Entry'!AG1467="Benzathine benzylpenicillin",0.74,IF('Data Entry'!AG1467="Cefapirin benzathine",0.41,IF('Data Entry'!AG1467="Cefalexin benzathine",0.36,IF('Data Entry'!AG1467="Cloxacillin benzathine",0.43,IF('Data Entry'!AG1467="Oxacillin benzathine",0.69,IF('Data Entry'!AG1467="","","No aplica")))))))</f>
        <v/>
      </c>
      <c r="G1464" s="65" t="str">
        <f>IF('Data Entry'!AJ1467="Benethamine benzylpenicillin",0.65,IF('Data Entry'!AJ1467="Benzathine benzylpenicillin",0.74,IF('Data Entry'!AJ1467="Cefapirin benzathine",0.41,IF('Data Entry'!AJ1467="Cefalexin benzathine",0.36,IF('Data Entry'!AJ1467="Cloxacillin benzathine",0.43,IF('Data Entry'!AJ1467="Oxacillin benzathine",0.69,IF('Data Entry'!AJ1467="","","No aplica")))))))</f>
        <v/>
      </c>
      <c r="H1464" s="65" t="str">
        <f>IF('Data Entry'!AM1467="Benethamine benzylpenicillin",0.65,IF('Data Entry'!AM1467="Benzathine benzylpenicillin",0.74,IF('Data Entry'!AM1467="Cefapirin benzathine",0.41,IF('Data Entry'!AM1467="Cefalexin benzathine",0.36,IF('Data Entry'!AM1467="Cloxacillin benzathine",0.43,IF('Data Entry'!AM1467="Oxacillin benzathine",0.69,IF('Data Entry'!AM1467="","","No aplica")))))))</f>
        <v/>
      </c>
    </row>
    <row r="1465" spans="5:8">
      <c r="E1465" s="65" t="str">
        <f>IF('Data Entry'!AB1468="Benethamine benzylpenicillin",0.65,IF('Data Entry'!AB1468="Benzathine benzylpenicillin",0.74,IF('Data Entry'!AB1468="Cefapirin benzathine",0.41,IF('Data Entry'!AB1468="Cefalexin benzathine",0.36,IF('Data Entry'!AB1468="Cloxacillin benzathine",0.43,IF('Data Entry'!AB1468="Oxacillin benzathine",0.69,IF('Data Entry'!AB1468="","","No aplica")))))))</f>
        <v/>
      </c>
      <c r="F1465" s="65" t="str">
        <f>IF('Data Entry'!AG1468="Benethamine benzylpenicillin",0.65,IF('Data Entry'!AG1468="Benzathine benzylpenicillin",0.74,IF('Data Entry'!AG1468="Cefapirin benzathine",0.41,IF('Data Entry'!AG1468="Cefalexin benzathine",0.36,IF('Data Entry'!AG1468="Cloxacillin benzathine",0.43,IF('Data Entry'!AG1468="Oxacillin benzathine",0.69,IF('Data Entry'!AG1468="","","No aplica")))))))</f>
        <v/>
      </c>
      <c r="G1465" s="65" t="str">
        <f>IF('Data Entry'!AJ1468="Benethamine benzylpenicillin",0.65,IF('Data Entry'!AJ1468="Benzathine benzylpenicillin",0.74,IF('Data Entry'!AJ1468="Cefapirin benzathine",0.41,IF('Data Entry'!AJ1468="Cefalexin benzathine",0.36,IF('Data Entry'!AJ1468="Cloxacillin benzathine",0.43,IF('Data Entry'!AJ1468="Oxacillin benzathine",0.69,IF('Data Entry'!AJ1468="","","No aplica")))))))</f>
        <v/>
      </c>
      <c r="H1465" s="65" t="str">
        <f>IF('Data Entry'!AM1468="Benethamine benzylpenicillin",0.65,IF('Data Entry'!AM1468="Benzathine benzylpenicillin",0.74,IF('Data Entry'!AM1468="Cefapirin benzathine",0.41,IF('Data Entry'!AM1468="Cefalexin benzathine",0.36,IF('Data Entry'!AM1468="Cloxacillin benzathine",0.43,IF('Data Entry'!AM1468="Oxacillin benzathine",0.69,IF('Data Entry'!AM1468="","","No aplica")))))))</f>
        <v/>
      </c>
    </row>
    <row r="1466" spans="5:8">
      <c r="E1466" s="65" t="str">
        <f>IF('Data Entry'!AB1469="Benethamine benzylpenicillin",0.65,IF('Data Entry'!AB1469="Benzathine benzylpenicillin",0.74,IF('Data Entry'!AB1469="Cefapirin benzathine",0.41,IF('Data Entry'!AB1469="Cefalexin benzathine",0.36,IF('Data Entry'!AB1469="Cloxacillin benzathine",0.43,IF('Data Entry'!AB1469="Oxacillin benzathine",0.69,IF('Data Entry'!AB1469="","","No aplica")))))))</f>
        <v/>
      </c>
      <c r="F1466" s="65" t="str">
        <f>IF('Data Entry'!AG1469="Benethamine benzylpenicillin",0.65,IF('Data Entry'!AG1469="Benzathine benzylpenicillin",0.74,IF('Data Entry'!AG1469="Cefapirin benzathine",0.41,IF('Data Entry'!AG1469="Cefalexin benzathine",0.36,IF('Data Entry'!AG1469="Cloxacillin benzathine",0.43,IF('Data Entry'!AG1469="Oxacillin benzathine",0.69,IF('Data Entry'!AG1469="","","No aplica")))))))</f>
        <v/>
      </c>
      <c r="G1466" s="65" t="str">
        <f>IF('Data Entry'!AJ1469="Benethamine benzylpenicillin",0.65,IF('Data Entry'!AJ1469="Benzathine benzylpenicillin",0.74,IF('Data Entry'!AJ1469="Cefapirin benzathine",0.41,IF('Data Entry'!AJ1469="Cefalexin benzathine",0.36,IF('Data Entry'!AJ1469="Cloxacillin benzathine",0.43,IF('Data Entry'!AJ1469="Oxacillin benzathine",0.69,IF('Data Entry'!AJ1469="","","No aplica")))))))</f>
        <v/>
      </c>
      <c r="H1466" s="65" t="str">
        <f>IF('Data Entry'!AM1469="Benethamine benzylpenicillin",0.65,IF('Data Entry'!AM1469="Benzathine benzylpenicillin",0.74,IF('Data Entry'!AM1469="Cefapirin benzathine",0.41,IF('Data Entry'!AM1469="Cefalexin benzathine",0.36,IF('Data Entry'!AM1469="Cloxacillin benzathine",0.43,IF('Data Entry'!AM1469="Oxacillin benzathine",0.69,IF('Data Entry'!AM1469="","","No aplica")))))))</f>
        <v/>
      </c>
    </row>
    <row r="1467" spans="5:8">
      <c r="E1467" s="65" t="str">
        <f>IF('Data Entry'!AB1470="Benethamine benzylpenicillin",0.65,IF('Data Entry'!AB1470="Benzathine benzylpenicillin",0.74,IF('Data Entry'!AB1470="Cefapirin benzathine",0.41,IF('Data Entry'!AB1470="Cefalexin benzathine",0.36,IF('Data Entry'!AB1470="Cloxacillin benzathine",0.43,IF('Data Entry'!AB1470="Oxacillin benzathine",0.69,IF('Data Entry'!AB1470="","","No aplica")))))))</f>
        <v/>
      </c>
      <c r="F1467" s="65" t="str">
        <f>IF('Data Entry'!AG1470="Benethamine benzylpenicillin",0.65,IF('Data Entry'!AG1470="Benzathine benzylpenicillin",0.74,IF('Data Entry'!AG1470="Cefapirin benzathine",0.41,IF('Data Entry'!AG1470="Cefalexin benzathine",0.36,IF('Data Entry'!AG1470="Cloxacillin benzathine",0.43,IF('Data Entry'!AG1470="Oxacillin benzathine",0.69,IF('Data Entry'!AG1470="","","No aplica")))))))</f>
        <v/>
      </c>
      <c r="G1467" s="65" t="str">
        <f>IF('Data Entry'!AJ1470="Benethamine benzylpenicillin",0.65,IF('Data Entry'!AJ1470="Benzathine benzylpenicillin",0.74,IF('Data Entry'!AJ1470="Cefapirin benzathine",0.41,IF('Data Entry'!AJ1470="Cefalexin benzathine",0.36,IF('Data Entry'!AJ1470="Cloxacillin benzathine",0.43,IF('Data Entry'!AJ1470="Oxacillin benzathine",0.69,IF('Data Entry'!AJ1470="","","No aplica")))))))</f>
        <v/>
      </c>
      <c r="H1467" s="65" t="str">
        <f>IF('Data Entry'!AM1470="Benethamine benzylpenicillin",0.65,IF('Data Entry'!AM1470="Benzathine benzylpenicillin",0.74,IF('Data Entry'!AM1470="Cefapirin benzathine",0.41,IF('Data Entry'!AM1470="Cefalexin benzathine",0.36,IF('Data Entry'!AM1470="Cloxacillin benzathine",0.43,IF('Data Entry'!AM1470="Oxacillin benzathine",0.69,IF('Data Entry'!AM1470="","","No aplica")))))))</f>
        <v/>
      </c>
    </row>
    <row r="1468" spans="5:8">
      <c r="E1468" s="65" t="str">
        <f>IF('Data Entry'!AB1471="Benethamine benzylpenicillin",0.65,IF('Data Entry'!AB1471="Benzathine benzylpenicillin",0.74,IF('Data Entry'!AB1471="Cefapirin benzathine",0.41,IF('Data Entry'!AB1471="Cefalexin benzathine",0.36,IF('Data Entry'!AB1471="Cloxacillin benzathine",0.43,IF('Data Entry'!AB1471="Oxacillin benzathine",0.69,IF('Data Entry'!AB1471="","","No aplica")))))))</f>
        <v/>
      </c>
      <c r="F1468" s="65" t="str">
        <f>IF('Data Entry'!AG1471="Benethamine benzylpenicillin",0.65,IF('Data Entry'!AG1471="Benzathine benzylpenicillin",0.74,IF('Data Entry'!AG1471="Cefapirin benzathine",0.41,IF('Data Entry'!AG1471="Cefalexin benzathine",0.36,IF('Data Entry'!AG1471="Cloxacillin benzathine",0.43,IF('Data Entry'!AG1471="Oxacillin benzathine",0.69,IF('Data Entry'!AG1471="","","No aplica")))))))</f>
        <v/>
      </c>
      <c r="G1468" s="65" t="str">
        <f>IF('Data Entry'!AJ1471="Benethamine benzylpenicillin",0.65,IF('Data Entry'!AJ1471="Benzathine benzylpenicillin",0.74,IF('Data Entry'!AJ1471="Cefapirin benzathine",0.41,IF('Data Entry'!AJ1471="Cefalexin benzathine",0.36,IF('Data Entry'!AJ1471="Cloxacillin benzathine",0.43,IF('Data Entry'!AJ1471="Oxacillin benzathine",0.69,IF('Data Entry'!AJ1471="","","No aplica")))))))</f>
        <v/>
      </c>
      <c r="H1468" s="65" t="str">
        <f>IF('Data Entry'!AM1471="Benethamine benzylpenicillin",0.65,IF('Data Entry'!AM1471="Benzathine benzylpenicillin",0.74,IF('Data Entry'!AM1471="Cefapirin benzathine",0.41,IF('Data Entry'!AM1471="Cefalexin benzathine",0.36,IF('Data Entry'!AM1471="Cloxacillin benzathine",0.43,IF('Data Entry'!AM1471="Oxacillin benzathine",0.69,IF('Data Entry'!AM1471="","","No aplica")))))))</f>
        <v/>
      </c>
    </row>
    <row r="1469" spans="5:8">
      <c r="E1469" s="65" t="str">
        <f>IF('Data Entry'!AB1472="Benethamine benzylpenicillin",0.65,IF('Data Entry'!AB1472="Benzathine benzylpenicillin",0.74,IF('Data Entry'!AB1472="Cefapirin benzathine",0.41,IF('Data Entry'!AB1472="Cefalexin benzathine",0.36,IF('Data Entry'!AB1472="Cloxacillin benzathine",0.43,IF('Data Entry'!AB1472="Oxacillin benzathine",0.69,IF('Data Entry'!AB1472="","","No aplica")))))))</f>
        <v/>
      </c>
      <c r="F1469" s="65" t="str">
        <f>IF('Data Entry'!AG1472="Benethamine benzylpenicillin",0.65,IF('Data Entry'!AG1472="Benzathine benzylpenicillin",0.74,IF('Data Entry'!AG1472="Cefapirin benzathine",0.41,IF('Data Entry'!AG1472="Cefalexin benzathine",0.36,IF('Data Entry'!AG1472="Cloxacillin benzathine",0.43,IF('Data Entry'!AG1472="Oxacillin benzathine",0.69,IF('Data Entry'!AG1472="","","No aplica")))))))</f>
        <v/>
      </c>
      <c r="G1469" s="65" t="str">
        <f>IF('Data Entry'!AJ1472="Benethamine benzylpenicillin",0.65,IF('Data Entry'!AJ1472="Benzathine benzylpenicillin",0.74,IF('Data Entry'!AJ1472="Cefapirin benzathine",0.41,IF('Data Entry'!AJ1472="Cefalexin benzathine",0.36,IF('Data Entry'!AJ1472="Cloxacillin benzathine",0.43,IF('Data Entry'!AJ1472="Oxacillin benzathine",0.69,IF('Data Entry'!AJ1472="","","No aplica")))))))</f>
        <v/>
      </c>
      <c r="H1469" s="65" t="str">
        <f>IF('Data Entry'!AM1472="Benethamine benzylpenicillin",0.65,IF('Data Entry'!AM1472="Benzathine benzylpenicillin",0.74,IF('Data Entry'!AM1472="Cefapirin benzathine",0.41,IF('Data Entry'!AM1472="Cefalexin benzathine",0.36,IF('Data Entry'!AM1472="Cloxacillin benzathine",0.43,IF('Data Entry'!AM1472="Oxacillin benzathine",0.69,IF('Data Entry'!AM1472="","","No aplica")))))))</f>
        <v/>
      </c>
    </row>
    <row r="1470" spans="5:8">
      <c r="E1470" s="65" t="str">
        <f>IF('Data Entry'!AB1473="Benethamine benzylpenicillin",0.65,IF('Data Entry'!AB1473="Benzathine benzylpenicillin",0.74,IF('Data Entry'!AB1473="Cefapirin benzathine",0.41,IF('Data Entry'!AB1473="Cefalexin benzathine",0.36,IF('Data Entry'!AB1473="Cloxacillin benzathine",0.43,IF('Data Entry'!AB1473="Oxacillin benzathine",0.69,IF('Data Entry'!AB1473="","","No aplica")))))))</f>
        <v/>
      </c>
      <c r="F1470" s="65" t="str">
        <f>IF('Data Entry'!AG1473="Benethamine benzylpenicillin",0.65,IF('Data Entry'!AG1473="Benzathine benzylpenicillin",0.74,IF('Data Entry'!AG1473="Cefapirin benzathine",0.41,IF('Data Entry'!AG1473="Cefalexin benzathine",0.36,IF('Data Entry'!AG1473="Cloxacillin benzathine",0.43,IF('Data Entry'!AG1473="Oxacillin benzathine",0.69,IF('Data Entry'!AG1473="","","No aplica")))))))</f>
        <v/>
      </c>
      <c r="G1470" s="65" t="str">
        <f>IF('Data Entry'!AJ1473="Benethamine benzylpenicillin",0.65,IF('Data Entry'!AJ1473="Benzathine benzylpenicillin",0.74,IF('Data Entry'!AJ1473="Cefapirin benzathine",0.41,IF('Data Entry'!AJ1473="Cefalexin benzathine",0.36,IF('Data Entry'!AJ1473="Cloxacillin benzathine",0.43,IF('Data Entry'!AJ1473="Oxacillin benzathine",0.69,IF('Data Entry'!AJ1473="","","No aplica")))))))</f>
        <v/>
      </c>
      <c r="H1470" s="65" t="str">
        <f>IF('Data Entry'!AM1473="Benethamine benzylpenicillin",0.65,IF('Data Entry'!AM1473="Benzathine benzylpenicillin",0.74,IF('Data Entry'!AM1473="Cefapirin benzathine",0.41,IF('Data Entry'!AM1473="Cefalexin benzathine",0.36,IF('Data Entry'!AM1473="Cloxacillin benzathine",0.43,IF('Data Entry'!AM1473="Oxacillin benzathine",0.69,IF('Data Entry'!AM1473="","","No aplica")))))))</f>
        <v/>
      </c>
    </row>
    <row r="1471" spans="5:8">
      <c r="E1471" s="65" t="str">
        <f>IF('Data Entry'!AB1474="Benethamine benzylpenicillin",0.65,IF('Data Entry'!AB1474="Benzathine benzylpenicillin",0.74,IF('Data Entry'!AB1474="Cefapirin benzathine",0.41,IF('Data Entry'!AB1474="Cefalexin benzathine",0.36,IF('Data Entry'!AB1474="Cloxacillin benzathine",0.43,IF('Data Entry'!AB1474="Oxacillin benzathine",0.69,IF('Data Entry'!AB1474="","","No aplica")))))))</f>
        <v/>
      </c>
      <c r="F1471" s="65" t="str">
        <f>IF('Data Entry'!AG1474="Benethamine benzylpenicillin",0.65,IF('Data Entry'!AG1474="Benzathine benzylpenicillin",0.74,IF('Data Entry'!AG1474="Cefapirin benzathine",0.41,IF('Data Entry'!AG1474="Cefalexin benzathine",0.36,IF('Data Entry'!AG1474="Cloxacillin benzathine",0.43,IF('Data Entry'!AG1474="Oxacillin benzathine",0.69,IF('Data Entry'!AG1474="","","No aplica")))))))</f>
        <v/>
      </c>
      <c r="G1471" s="65" t="str">
        <f>IF('Data Entry'!AJ1474="Benethamine benzylpenicillin",0.65,IF('Data Entry'!AJ1474="Benzathine benzylpenicillin",0.74,IF('Data Entry'!AJ1474="Cefapirin benzathine",0.41,IF('Data Entry'!AJ1474="Cefalexin benzathine",0.36,IF('Data Entry'!AJ1474="Cloxacillin benzathine",0.43,IF('Data Entry'!AJ1474="Oxacillin benzathine",0.69,IF('Data Entry'!AJ1474="","","No aplica")))))))</f>
        <v/>
      </c>
      <c r="H1471" s="65" t="str">
        <f>IF('Data Entry'!AM1474="Benethamine benzylpenicillin",0.65,IF('Data Entry'!AM1474="Benzathine benzylpenicillin",0.74,IF('Data Entry'!AM1474="Cefapirin benzathine",0.41,IF('Data Entry'!AM1474="Cefalexin benzathine",0.36,IF('Data Entry'!AM1474="Cloxacillin benzathine",0.43,IF('Data Entry'!AM1474="Oxacillin benzathine",0.69,IF('Data Entry'!AM1474="","","No aplica")))))))</f>
        <v/>
      </c>
    </row>
    <row r="1472" spans="5:8">
      <c r="E1472" s="65" t="str">
        <f>IF('Data Entry'!AB1475="Benethamine benzylpenicillin",0.65,IF('Data Entry'!AB1475="Benzathine benzylpenicillin",0.74,IF('Data Entry'!AB1475="Cefapirin benzathine",0.41,IF('Data Entry'!AB1475="Cefalexin benzathine",0.36,IF('Data Entry'!AB1475="Cloxacillin benzathine",0.43,IF('Data Entry'!AB1475="Oxacillin benzathine",0.69,IF('Data Entry'!AB1475="","","No aplica")))))))</f>
        <v/>
      </c>
      <c r="F1472" s="65" t="str">
        <f>IF('Data Entry'!AG1475="Benethamine benzylpenicillin",0.65,IF('Data Entry'!AG1475="Benzathine benzylpenicillin",0.74,IF('Data Entry'!AG1475="Cefapirin benzathine",0.41,IF('Data Entry'!AG1475="Cefalexin benzathine",0.36,IF('Data Entry'!AG1475="Cloxacillin benzathine",0.43,IF('Data Entry'!AG1475="Oxacillin benzathine",0.69,IF('Data Entry'!AG1475="","","No aplica")))))))</f>
        <v/>
      </c>
      <c r="G1472" s="65" t="str">
        <f>IF('Data Entry'!AJ1475="Benethamine benzylpenicillin",0.65,IF('Data Entry'!AJ1475="Benzathine benzylpenicillin",0.74,IF('Data Entry'!AJ1475="Cefapirin benzathine",0.41,IF('Data Entry'!AJ1475="Cefalexin benzathine",0.36,IF('Data Entry'!AJ1475="Cloxacillin benzathine",0.43,IF('Data Entry'!AJ1475="Oxacillin benzathine",0.69,IF('Data Entry'!AJ1475="","","No aplica")))))))</f>
        <v/>
      </c>
      <c r="H1472" s="65" t="str">
        <f>IF('Data Entry'!AM1475="Benethamine benzylpenicillin",0.65,IF('Data Entry'!AM1475="Benzathine benzylpenicillin",0.74,IF('Data Entry'!AM1475="Cefapirin benzathine",0.41,IF('Data Entry'!AM1475="Cefalexin benzathine",0.36,IF('Data Entry'!AM1475="Cloxacillin benzathine",0.43,IF('Data Entry'!AM1475="Oxacillin benzathine",0.69,IF('Data Entry'!AM1475="","","No aplica")))))))</f>
        <v/>
      </c>
    </row>
    <row r="1473" spans="5:8">
      <c r="E1473" s="65" t="str">
        <f>IF('Data Entry'!AB1476="Benethamine benzylpenicillin",0.65,IF('Data Entry'!AB1476="Benzathine benzylpenicillin",0.74,IF('Data Entry'!AB1476="Cefapirin benzathine",0.41,IF('Data Entry'!AB1476="Cefalexin benzathine",0.36,IF('Data Entry'!AB1476="Cloxacillin benzathine",0.43,IF('Data Entry'!AB1476="Oxacillin benzathine",0.69,IF('Data Entry'!AB1476="","","No aplica")))))))</f>
        <v/>
      </c>
      <c r="F1473" s="65" t="str">
        <f>IF('Data Entry'!AG1476="Benethamine benzylpenicillin",0.65,IF('Data Entry'!AG1476="Benzathine benzylpenicillin",0.74,IF('Data Entry'!AG1476="Cefapirin benzathine",0.41,IF('Data Entry'!AG1476="Cefalexin benzathine",0.36,IF('Data Entry'!AG1476="Cloxacillin benzathine",0.43,IF('Data Entry'!AG1476="Oxacillin benzathine",0.69,IF('Data Entry'!AG1476="","","No aplica")))))))</f>
        <v/>
      </c>
      <c r="G1473" s="65" t="str">
        <f>IF('Data Entry'!AJ1476="Benethamine benzylpenicillin",0.65,IF('Data Entry'!AJ1476="Benzathine benzylpenicillin",0.74,IF('Data Entry'!AJ1476="Cefapirin benzathine",0.41,IF('Data Entry'!AJ1476="Cefalexin benzathine",0.36,IF('Data Entry'!AJ1476="Cloxacillin benzathine",0.43,IF('Data Entry'!AJ1476="Oxacillin benzathine",0.69,IF('Data Entry'!AJ1476="","","No aplica")))))))</f>
        <v/>
      </c>
      <c r="H1473" s="65" t="str">
        <f>IF('Data Entry'!AM1476="Benethamine benzylpenicillin",0.65,IF('Data Entry'!AM1476="Benzathine benzylpenicillin",0.74,IF('Data Entry'!AM1476="Cefapirin benzathine",0.41,IF('Data Entry'!AM1476="Cefalexin benzathine",0.36,IF('Data Entry'!AM1476="Cloxacillin benzathine",0.43,IF('Data Entry'!AM1476="Oxacillin benzathine",0.69,IF('Data Entry'!AM1476="","","No aplica")))))))</f>
        <v/>
      </c>
    </row>
    <row r="1474" spans="5:8">
      <c r="E1474" s="65" t="str">
        <f>IF('Data Entry'!AB1477="Benethamine benzylpenicillin",0.65,IF('Data Entry'!AB1477="Benzathine benzylpenicillin",0.74,IF('Data Entry'!AB1477="Cefapirin benzathine",0.41,IF('Data Entry'!AB1477="Cefalexin benzathine",0.36,IF('Data Entry'!AB1477="Cloxacillin benzathine",0.43,IF('Data Entry'!AB1477="Oxacillin benzathine",0.69,IF('Data Entry'!AB1477="","","No aplica")))))))</f>
        <v/>
      </c>
      <c r="F1474" s="65" t="str">
        <f>IF('Data Entry'!AG1477="Benethamine benzylpenicillin",0.65,IF('Data Entry'!AG1477="Benzathine benzylpenicillin",0.74,IF('Data Entry'!AG1477="Cefapirin benzathine",0.41,IF('Data Entry'!AG1477="Cefalexin benzathine",0.36,IF('Data Entry'!AG1477="Cloxacillin benzathine",0.43,IF('Data Entry'!AG1477="Oxacillin benzathine",0.69,IF('Data Entry'!AG1477="","","No aplica")))))))</f>
        <v/>
      </c>
      <c r="G1474" s="65" t="str">
        <f>IF('Data Entry'!AJ1477="Benethamine benzylpenicillin",0.65,IF('Data Entry'!AJ1477="Benzathine benzylpenicillin",0.74,IF('Data Entry'!AJ1477="Cefapirin benzathine",0.41,IF('Data Entry'!AJ1477="Cefalexin benzathine",0.36,IF('Data Entry'!AJ1477="Cloxacillin benzathine",0.43,IF('Data Entry'!AJ1477="Oxacillin benzathine",0.69,IF('Data Entry'!AJ1477="","","No aplica")))))))</f>
        <v/>
      </c>
      <c r="H1474" s="65" t="str">
        <f>IF('Data Entry'!AM1477="Benethamine benzylpenicillin",0.65,IF('Data Entry'!AM1477="Benzathine benzylpenicillin",0.74,IF('Data Entry'!AM1477="Cefapirin benzathine",0.41,IF('Data Entry'!AM1477="Cefalexin benzathine",0.36,IF('Data Entry'!AM1477="Cloxacillin benzathine",0.43,IF('Data Entry'!AM1477="Oxacillin benzathine",0.69,IF('Data Entry'!AM1477="","","No aplica")))))))</f>
        <v/>
      </c>
    </row>
    <row r="1475" spans="5:8">
      <c r="E1475" s="65" t="str">
        <f>IF('Data Entry'!AB1478="Benethamine benzylpenicillin",0.65,IF('Data Entry'!AB1478="Benzathine benzylpenicillin",0.74,IF('Data Entry'!AB1478="Cefapirin benzathine",0.41,IF('Data Entry'!AB1478="Cefalexin benzathine",0.36,IF('Data Entry'!AB1478="Cloxacillin benzathine",0.43,IF('Data Entry'!AB1478="Oxacillin benzathine",0.69,IF('Data Entry'!AB1478="","","No aplica")))))))</f>
        <v/>
      </c>
      <c r="F1475" s="65" t="str">
        <f>IF('Data Entry'!AG1478="Benethamine benzylpenicillin",0.65,IF('Data Entry'!AG1478="Benzathine benzylpenicillin",0.74,IF('Data Entry'!AG1478="Cefapirin benzathine",0.41,IF('Data Entry'!AG1478="Cefalexin benzathine",0.36,IF('Data Entry'!AG1478="Cloxacillin benzathine",0.43,IF('Data Entry'!AG1478="Oxacillin benzathine",0.69,IF('Data Entry'!AG1478="","","No aplica")))))))</f>
        <v/>
      </c>
      <c r="G1475" s="65" t="str">
        <f>IF('Data Entry'!AJ1478="Benethamine benzylpenicillin",0.65,IF('Data Entry'!AJ1478="Benzathine benzylpenicillin",0.74,IF('Data Entry'!AJ1478="Cefapirin benzathine",0.41,IF('Data Entry'!AJ1478="Cefalexin benzathine",0.36,IF('Data Entry'!AJ1478="Cloxacillin benzathine",0.43,IF('Data Entry'!AJ1478="Oxacillin benzathine",0.69,IF('Data Entry'!AJ1478="","","No aplica")))))))</f>
        <v/>
      </c>
      <c r="H1475" s="65" t="str">
        <f>IF('Data Entry'!AM1478="Benethamine benzylpenicillin",0.65,IF('Data Entry'!AM1478="Benzathine benzylpenicillin",0.74,IF('Data Entry'!AM1478="Cefapirin benzathine",0.41,IF('Data Entry'!AM1478="Cefalexin benzathine",0.36,IF('Data Entry'!AM1478="Cloxacillin benzathine",0.43,IF('Data Entry'!AM1478="Oxacillin benzathine",0.69,IF('Data Entry'!AM1478="","","No aplica")))))))</f>
        <v/>
      </c>
    </row>
    <row r="1476" spans="5:8">
      <c r="E1476" s="65" t="str">
        <f>IF('Data Entry'!AB1479="Benethamine benzylpenicillin",0.65,IF('Data Entry'!AB1479="Benzathine benzylpenicillin",0.74,IF('Data Entry'!AB1479="Cefapirin benzathine",0.41,IF('Data Entry'!AB1479="Cefalexin benzathine",0.36,IF('Data Entry'!AB1479="Cloxacillin benzathine",0.43,IF('Data Entry'!AB1479="Oxacillin benzathine",0.69,IF('Data Entry'!AB1479="","","No aplica")))))))</f>
        <v/>
      </c>
      <c r="F1476" s="65" t="str">
        <f>IF('Data Entry'!AG1479="Benethamine benzylpenicillin",0.65,IF('Data Entry'!AG1479="Benzathine benzylpenicillin",0.74,IF('Data Entry'!AG1479="Cefapirin benzathine",0.41,IF('Data Entry'!AG1479="Cefalexin benzathine",0.36,IF('Data Entry'!AG1479="Cloxacillin benzathine",0.43,IF('Data Entry'!AG1479="Oxacillin benzathine",0.69,IF('Data Entry'!AG1479="","","No aplica")))))))</f>
        <v/>
      </c>
      <c r="G1476" s="65" t="str">
        <f>IF('Data Entry'!AJ1479="Benethamine benzylpenicillin",0.65,IF('Data Entry'!AJ1479="Benzathine benzylpenicillin",0.74,IF('Data Entry'!AJ1479="Cefapirin benzathine",0.41,IF('Data Entry'!AJ1479="Cefalexin benzathine",0.36,IF('Data Entry'!AJ1479="Cloxacillin benzathine",0.43,IF('Data Entry'!AJ1479="Oxacillin benzathine",0.69,IF('Data Entry'!AJ1479="","","No aplica")))))))</f>
        <v/>
      </c>
      <c r="H1476" s="65" t="str">
        <f>IF('Data Entry'!AM1479="Benethamine benzylpenicillin",0.65,IF('Data Entry'!AM1479="Benzathine benzylpenicillin",0.74,IF('Data Entry'!AM1479="Cefapirin benzathine",0.41,IF('Data Entry'!AM1479="Cefalexin benzathine",0.36,IF('Data Entry'!AM1479="Cloxacillin benzathine",0.43,IF('Data Entry'!AM1479="Oxacillin benzathine",0.69,IF('Data Entry'!AM1479="","","No aplica")))))))</f>
        <v/>
      </c>
    </row>
    <row r="1477" spans="5:8">
      <c r="E1477" s="65" t="str">
        <f>IF('Data Entry'!AB1480="Benethamine benzylpenicillin",0.65,IF('Data Entry'!AB1480="Benzathine benzylpenicillin",0.74,IF('Data Entry'!AB1480="Cefapirin benzathine",0.41,IF('Data Entry'!AB1480="Cefalexin benzathine",0.36,IF('Data Entry'!AB1480="Cloxacillin benzathine",0.43,IF('Data Entry'!AB1480="Oxacillin benzathine",0.69,IF('Data Entry'!AB1480="","","No aplica")))))))</f>
        <v/>
      </c>
      <c r="F1477" s="65" t="str">
        <f>IF('Data Entry'!AG1480="Benethamine benzylpenicillin",0.65,IF('Data Entry'!AG1480="Benzathine benzylpenicillin",0.74,IF('Data Entry'!AG1480="Cefapirin benzathine",0.41,IF('Data Entry'!AG1480="Cefalexin benzathine",0.36,IF('Data Entry'!AG1480="Cloxacillin benzathine",0.43,IF('Data Entry'!AG1480="Oxacillin benzathine",0.69,IF('Data Entry'!AG1480="","","No aplica")))))))</f>
        <v/>
      </c>
      <c r="G1477" s="65" t="str">
        <f>IF('Data Entry'!AJ1480="Benethamine benzylpenicillin",0.65,IF('Data Entry'!AJ1480="Benzathine benzylpenicillin",0.74,IF('Data Entry'!AJ1480="Cefapirin benzathine",0.41,IF('Data Entry'!AJ1480="Cefalexin benzathine",0.36,IF('Data Entry'!AJ1480="Cloxacillin benzathine",0.43,IF('Data Entry'!AJ1480="Oxacillin benzathine",0.69,IF('Data Entry'!AJ1480="","","No aplica")))))))</f>
        <v/>
      </c>
      <c r="H1477" s="65" t="str">
        <f>IF('Data Entry'!AM1480="Benethamine benzylpenicillin",0.65,IF('Data Entry'!AM1480="Benzathine benzylpenicillin",0.74,IF('Data Entry'!AM1480="Cefapirin benzathine",0.41,IF('Data Entry'!AM1480="Cefalexin benzathine",0.36,IF('Data Entry'!AM1480="Cloxacillin benzathine",0.43,IF('Data Entry'!AM1480="Oxacillin benzathine",0.69,IF('Data Entry'!AM1480="","","No aplica")))))))</f>
        <v/>
      </c>
    </row>
    <row r="1478" spans="5:8">
      <c r="E1478" s="65" t="str">
        <f>IF('Data Entry'!AB1481="Benethamine benzylpenicillin",0.65,IF('Data Entry'!AB1481="Benzathine benzylpenicillin",0.74,IF('Data Entry'!AB1481="Cefapirin benzathine",0.41,IF('Data Entry'!AB1481="Cefalexin benzathine",0.36,IF('Data Entry'!AB1481="Cloxacillin benzathine",0.43,IF('Data Entry'!AB1481="Oxacillin benzathine",0.69,IF('Data Entry'!AB1481="","","No aplica")))))))</f>
        <v/>
      </c>
      <c r="F1478" s="65" t="str">
        <f>IF('Data Entry'!AG1481="Benethamine benzylpenicillin",0.65,IF('Data Entry'!AG1481="Benzathine benzylpenicillin",0.74,IF('Data Entry'!AG1481="Cefapirin benzathine",0.41,IF('Data Entry'!AG1481="Cefalexin benzathine",0.36,IF('Data Entry'!AG1481="Cloxacillin benzathine",0.43,IF('Data Entry'!AG1481="Oxacillin benzathine",0.69,IF('Data Entry'!AG1481="","","No aplica")))))))</f>
        <v/>
      </c>
      <c r="G1478" s="65" t="str">
        <f>IF('Data Entry'!AJ1481="Benethamine benzylpenicillin",0.65,IF('Data Entry'!AJ1481="Benzathine benzylpenicillin",0.74,IF('Data Entry'!AJ1481="Cefapirin benzathine",0.41,IF('Data Entry'!AJ1481="Cefalexin benzathine",0.36,IF('Data Entry'!AJ1481="Cloxacillin benzathine",0.43,IF('Data Entry'!AJ1481="Oxacillin benzathine",0.69,IF('Data Entry'!AJ1481="","","No aplica")))))))</f>
        <v/>
      </c>
      <c r="H1478" s="65" t="str">
        <f>IF('Data Entry'!AM1481="Benethamine benzylpenicillin",0.65,IF('Data Entry'!AM1481="Benzathine benzylpenicillin",0.74,IF('Data Entry'!AM1481="Cefapirin benzathine",0.41,IF('Data Entry'!AM1481="Cefalexin benzathine",0.36,IF('Data Entry'!AM1481="Cloxacillin benzathine",0.43,IF('Data Entry'!AM1481="Oxacillin benzathine",0.69,IF('Data Entry'!AM1481="","","No aplica")))))))</f>
        <v/>
      </c>
    </row>
    <row r="1479" spans="5:8">
      <c r="E1479" s="65" t="str">
        <f>IF('Data Entry'!AB1482="Benethamine benzylpenicillin",0.65,IF('Data Entry'!AB1482="Benzathine benzylpenicillin",0.74,IF('Data Entry'!AB1482="Cefapirin benzathine",0.41,IF('Data Entry'!AB1482="Cefalexin benzathine",0.36,IF('Data Entry'!AB1482="Cloxacillin benzathine",0.43,IF('Data Entry'!AB1482="Oxacillin benzathine",0.69,IF('Data Entry'!AB1482="","","No aplica")))))))</f>
        <v/>
      </c>
      <c r="F1479" s="65" t="str">
        <f>IF('Data Entry'!AG1482="Benethamine benzylpenicillin",0.65,IF('Data Entry'!AG1482="Benzathine benzylpenicillin",0.74,IF('Data Entry'!AG1482="Cefapirin benzathine",0.41,IF('Data Entry'!AG1482="Cefalexin benzathine",0.36,IF('Data Entry'!AG1482="Cloxacillin benzathine",0.43,IF('Data Entry'!AG1482="Oxacillin benzathine",0.69,IF('Data Entry'!AG1482="","","No aplica")))))))</f>
        <v/>
      </c>
      <c r="G1479" s="65" t="str">
        <f>IF('Data Entry'!AJ1482="Benethamine benzylpenicillin",0.65,IF('Data Entry'!AJ1482="Benzathine benzylpenicillin",0.74,IF('Data Entry'!AJ1482="Cefapirin benzathine",0.41,IF('Data Entry'!AJ1482="Cefalexin benzathine",0.36,IF('Data Entry'!AJ1482="Cloxacillin benzathine",0.43,IF('Data Entry'!AJ1482="Oxacillin benzathine",0.69,IF('Data Entry'!AJ1482="","","No aplica")))))))</f>
        <v/>
      </c>
      <c r="H1479" s="65" t="str">
        <f>IF('Data Entry'!AM1482="Benethamine benzylpenicillin",0.65,IF('Data Entry'!AM1482="Benzathine benzylpenicillin",0.74,IF('Data Entry'!AM1482="Cefapirin benzathine",0.41,IF('Data Entry'!AM1482="Cefalexin benzathine",0.36,IF('Data Entry'!AM1482="Cloxacillin benzathine",0.43,IF('Data Entry'!AM1482="Oxacillin benzathine",0.69,IF('Data Entry'!AM1482="","","No aplica")))))))</f>
        <v/>
      </c>
    </row>
    <row r="1480" spans="5:8">
      <c r="E1480" s="65" t="str">
        <f>IF('Data Entry'!AB1483="Benethamine benzylpenicillin",0.65,IF('Data Entry'!AB1483="Benzathine benzylpenicillin",0.74,IF('Data Entry'!AB1483="Cefapirin benzathine",0.41,IF('Data Entry'!AB1483="Cefalexin benzathine",0.36,IF('Data Entry'!AB1483="Cloxacillin benzathine",0.43,IF('Data Entry'!AB1483="Oxacillin benzathine",0.69,IF('Data Entry'!AB1483="","","No aplica")))))))</f>
        <v/>
      </c>
      <c r="F1480" s="65" t="str">
        <f>IF('Data Entry'!AG1483="Benethamine benzylpenicillin",0.65,IF('Data Entry'!AG1483="Benzathine benzylpenicillin",0.74,IF('Data Entry'!AG1483="Cefapirin benzathine",0.41,IF('Data Entry'!AG1483="Cefalexin benzathine",0.36,IF('Data Entry'!AG1483="Cloxacillin benzathine",0.43,IF('Data Entry'!AG1483="Oxacillin benzathine",0.69,IF('Data Entry'!AG1483="","","No aplica")))))))</f>
        <v/>
      </c>
      <c r="G1480" s="65" t="str">
        <f>IF('Data Entry'!AJ1483="Benethamine benzylpenicillin",0.65,IF('Data Entry'!AJ1483="Benzathine benzylpenicillin",0.74,IF('Data Entry'!AJ1483="Cefapirin benzathine",0.41,IF('Data Entry'!AJ1483="Cefalexin benzathine",0.36,IF('Data Entry'!AJ1483="Cloxacillin benzathine",0.43,IF('Data Entry'!AJ1483="Oxacillin benzathine",0.69,IF('Data Entry'!AJ1483="","","No aplica")))))))</f>
        <v/>
      </c>
      <c r="H1480" s="65" t="str">
        <f>IF('Data Entry'!AM1483="Benethamine benzylpenicillin",0.65,IF('Data Entry'!AM1483="Benzathine benzylpenicillin",0.74,IF('Data Entry'!AM1483="Cefapirin benzathine",0.41,IF('Data Entry'!AM1483="Cefalexin benzathine",0.36,IF('Data Entry'!AM1483="Cloxacillin benzathine",0.43,IF('Data Entry'!AM1483="Oxacillin benzathine",0.69,IF('Data Entry'!AM1483="","","No aplica")))))))</f>
        <v/>
      </c>
    </row>
    <row r="1481" spans="5:8">
      <c r="E1481" s="65" t="str">
        <f>IF('Data Entry'!AB1484="Benethamine benzylpenicillin",0.65,IF('Data Entry'!AB1484="Benzathine benzylpenicillin",0.74,IF('Data Entry'!AB1484="Cefapirin benzathine",0.41,IF('Data Entry'!AB1484="Cefalexin benzathine",0.36,IF('Data Entry'!AB1484="Cloxacillin benzathine",0.43,IF('Data Entry'!AB1484="Oxacillin benzathine",0.69,IF('Data Entry'!AB1484="","","No aplica")))))))</f>
        <v/>
      </c>
      <c r="F1481" s="65" t="str">
        <f>IF('Data Entry'!AG1484="Benethamine benzylpenicillin",0.65,IF('Data Entry'!AG1484="Benzathine benzylpenicillin",0.74,IF('Data Entry'!AG1484="Cefapirin benzathine",0.41,IF('Data Entry'!AG1484="Cefalexin benzathine",0.36,IF('Data Entry'!AG1484="Cloxacillin benzathine",0.43,IF('Data Entry'!AG1484="Oxacillin benzathine",0.69,IF('Data Entry'!AG1484="","","No aplica")))))))</f>
        <v/>
      </c>
      <c r="G1481" s="65" t="str">
        <f>IF('Data Entry'!AJ1484="Benethamine benzylpenicillin",0.65,IF('Data Entry'!AJ1484="Benzathine benzylpenicillin",0.74,IF('Data Entry'!AJ1484="Cefapirin benzathine",0.41,IF('Data Entry'!AJ1484="Cefalexin benzathine",0.36,IF('Data Entry'!AJ1484="Cloxacillin benzathine",0.43,IF('Data Entry'!AJ1484="Oxacillin benzathine",0.69,IF('Data Entry'!AJ1484="","","No aplica")))))))</f>
        <v/>
      </c>
      <c r="H1481" s="65" t="str">
        <f>IF('Data Entry'!AM1484="Benethamine benzylpenicillin",0.65,IF('Data Entry'!AM1484="Benzathine benzylpenicillin",0.74,IF('Data Entry'!AM1484="Cefapirin benzathine",0.41,IF('Data Entry'!AM1484="Cefalexin benzathine",0.36,IF('Data Entry'!AM1484="Cloxacillin benzathine",0.43,IF('Data Entry'!AM1484="Oxacillin benzathine",0.69,IF('Data Entry'!AM1484="","","No aplica")))))))</f>
        <v/>
      </c>
    </row>
    <row r="1482" spans="5:8">
      <c r="E1482" s="65" t="str">
        <f>IF('Data Entry'!AB1485="Benethamine benzylpenicillin",0.65,IF('Data Entry'!AB1485="Benzathine benzylpenicillin",0.74,IF('Data Entry'!AB1485="Cefapirin benzathine",0.41,IF('Data Entry'!AB1485="Cefalexin benzathine",0.36,IF('Data Entry'!AB1485="Cloxacillin benzathine",0.43,IF('Data Entry'!AB1485="Oxacillin benzathine",0.69,IF('Data Entry'!AB1485="","","No aplica")))))))</f>
        <v/>
      </c>
      <c r="F1482" s="65" t="str">
        <f>IF('Data Entry'!AG1485="Benethamine benzylpenicillin",0.65,IF('Data Entry'!AG1485="Benzathine benzylpenicillin",0.74,IF('Data Entry'!AG1485="Cefapirin benzathine",0.41,IF('Data Entry'!AG1485="Cefalexin benzathine",0.36,IF('Data Entry'!AG1485="Cloxacillin benzathine",0.43,IF('Data Entry'!AG1485="Oxacillin benzathine",0.69,IF('Data Entry'!AG1485="","","No aplica")))))))</f>
        <v/>
      </c>
      <c r="G1482" s="65" t="str">
        <f>IF('Data Entry'!AJ1485="Benethamine benzylpenicillin",0.65,IF('Data Entry'!AJ1485="Benzathine benzylpenicillin",0.74,IF('Data Entry'!AJ1485="Cefapirin benzathine",0.41,IF('Data Entry'!AJ1485="Cefalexin benzathine",0.36,IF('Data Entry'!AJ1485="Cloxacillin benzathine",0.43,IF('Data Entry'!AJ1485="Oxacillin benzathine",0.69,IF('Data Entry'!AJ1485="","","No aplica")))))))</f>
        <v/>
      </c>
      <c r="H1482" s="65" t="str">
        <f>IF('Data Entry'!AM1485="Benethamine benzylpenicillin",0.65,IF('Data Entry'!AM1485="Benzathine benzylpenicillin",0.74,IF('Data Entry'!AM1485="Cefapirin benzathine",0.41,IF('Data Entry'!AM1485="Cefalexin benzathine",0.36,IF('Data Entry'!AM1485="Cloxacillin benzathine",0.43,IF('Data Entry'!AM1485="Oxacillin benzathine",0.69,IF('Data Entry'!AM1485="","","No aplica")))))))</f>
        <v/>
      </c>
    </row>
    <row r="1483" spans="5:8">
      <c r="E1483" s="65" t="str">
        <f>IF('Data Entry'!AB1486="Benethamine benzylpenicillin",0.65,IF('Data Entry'!AB1486="Benzathine benzylpenicillin",0.74,IF('Data Entry'!AB1486="Cefapirin benzathine",0.41,IF('Data Entry'!AB1486="Cefalexin benzathine",0.36,IF('Data Entry'!AB1486="Cloxacillin benzathine",0.43,IF('Data Entry'!AB1486="Oxacillin benzathine",0.69,IF('Data Entry'!AB1486="","","No aplica")))))))</f>
        <v/>
      </c>
      <c r="F1483" s="65" t="str">
        <f>IF('Data Entry'!AG1486="Benethamine benzylpenicillin",0.65,IF('Data Entry'!AG1486="Benzathine benzylpenicillin",0.74,IF('Data Entry'!AG1486="Cefapirin benzathine",0.41,IF('Data Entry'!AG1486="Cefalexin benzathine",0.36,IF('Data Entry'!AG1486="Cloxacillin benzathine",0.43,IF('Data Entry'!AG1486="Oxacillin benzathine",0.69,IF('Data Entry'!AG1486="","","No aplica")))))))</f>
        <v/>
      </c>
      <c r="G1483" s="65" t="str">
        <f>IF('Data Entry'!AJ1486="Benethamine benzylpenicillin",0.65,IF('Data Entry'!AJ1486="Benzathine benzylpenicillin",0.74,IF('Data Entry'!AJ1486="Cefapirin benzathine",0.41,IF('Data Entry'!AJ1486="Cefalexin benzathine",0.36,IF('Data Entry'!AJ1486="Cloxacillin benzathine",0.43,IF('Data Entry'!AJ1486="Oxacillin benzathine",0.69,IF('Data Entry'!AJ1486="","","No aplica")))))))</f>
        <v/>
      </c>
      <c r="H1483" s="65" t="str">
        <f>IF('Data Entry'!AM1486="Benethamine benzylpenicillin",0.65,IF('Data Entry'!AM1486="Benzathine benzylpenicillin",0.74,IF('Data Entry'!AM1486="Cefapirin benzathine",0.41,IF('Data Entry'!AM1486="Cefalexin benzathine",0.36,IF('Data Entry'!AM1486="Cloxacillin benzathine",0.43,IF('Data Entry'!AM1486="Oxacillin benzathine",0.69,IF('Data Entry'!AM1486="","","No aplica")))))))</f>
        <v/>
      </c>
    </row>
    <row r="1484" spans="5:8">
      <c r="E1484" s="65" t="str">
        <f>IF('Data Entry'!AB1487="Benethamine benzylpenicillin",0.65,IF('Data Entry'!AB1487="Benzathine benzylpenicillin",0.74,IF('Data Entry'!AB1487="Cefapirin benzathine",0.41,IF('Data Entry'!AB1487="Cefalexin benzathine",0.36,IF('Data Entry'!AB1487="Cloxacillin benzathine",0.43,IF('Data Entry'!AB1487="Oxacillin benzathine",0.69,IF('Data Entry'!AB1487="","","No aplica")))))))</f>
        <v/>
      </c>
      <c r="F1484" s="65" t="str">
        <f>IF('Data Entry'!AG1487="Benethamine benzylpenicillin",0.65,IF('Data Entry'!AG1487="Benzathine benzylpenicillin",0.74,IF('Data Entry'!AG1487="Cefapirin benzathine",0.41,IF('Data Entry'!AG1487="Cefalexin benzathine",0.36,IF('Data Entry'!AG1487="Cloxacillin benzathine",0.43,IF('Data Entry'!AG1487="Oxacillin benzathine",0.69,IF('Data Entry'!AG1487="","","No aplica")))))))</f>
        <v/>
      </c>
      <c r="G1484" s="65" t="str">
        <f>IF('Data Entry'!AJ1487="Benethamine benzylpenicillin",0.65,IF('Data Entry'!AJ1487="Benzathine benzylpenicillin",0.74,IF('Data Entry'!AJ1487="Cefapirin benzathine",0.41,IF('Data Entry'!AJ1487="Cefalexin benzathine",0.36,IF('Data Entry'!AJ1487="Cloxacillin benzathine",0.43,IF('Data Entry'!AJ1487="Oxacillin benzathine",0.69,IF('Data Entry'!AJ1487="","","No aplica")))))))</f>
        <v/>
      </c>
      <c r="H1484" s="65" t="str">
        <f>IF('Data Entry'!AM1487="Benethamine benzylpenicillin",0.65,IF('Data Entry'!AM1487="Benzathine benzylpenicillin",0.74,IF('Data Entry'!AM1487="Cefapirin benzathine",0.41,IF('Data Entry'!AM1487="Cefalexin benzathine",0.36,IF('Data Entry'!AM1487="Cloxacillin benzathine",0.43,IF('Data Entry'!AM1487="Oxacillin benzathine",0.69,IF('Data Entry'!AM1487="","","No aplica")))))))</f>
        <v/>
      </c>
    </row>
    <row r="1485" spans="5:8">
      <c r="E1485" s="65" t="str">
        <f>IF('Data Entry'!AB1488="Benethamine benzylpenicillin",0.65,IF('Data Entry'!AB1488="Benzathine benzylpenicillin",0.74,IF('Data Entry'!AB1488="Cefapirin benzathine",0.41,IF('Data Entry'!AB1488="Cefalexin benzathine",0.36,IF('Data Entry'!AB1488="Cloxacillin benzathine",0.43,IF('Data Entry'!AB1488="Oxacillin benzathine",0.69,IF('Data Entry'!AB1488="","","No aplica")))))))</f>
        <v/>
      </c>
      <c r="F1485" s="65" t="str">
        <f>IF('Data Entry'!AG1488="Benethamine benzylpenicillin",0.65,IF('Data Entry'!AG1488="Benzathine benzylpenicillin",0.74,IF('Data Entry'!AG1488="Cefapirin benzathine",0.41,IF('Data Entry'!AG1488="Cefalexin benzathine",0.36,IF('Data Entry'!AG1488="Cloxacillin benzathine",0.43,IF('Data Entry'!AG1488="Oxacillin benzathine",0.69,IF('Data Entry'!AG1488="","","No aplica")))))))</f>
        <v/>
      </c>
      <c r="G1485" s="65" t="str">
        <f>IF('Data Entry'!AJ1488="Benethamine benzylpenicillin",0.65,IF('Data Entry'!AJ1488="Benzathine benzylpenicillin",0.74,IF('Data Entry'!AJ1488="Cefapirin benzathine",0.41,IF('Data Entry'!AJ1488="Cefalexin benzathine",0.36,IF('Data Entry'!AJ1488="Cloxacillin benzathine",0.43,IF('Data Entry'!AJ1488="Oxacillin benzathine",0.69,IF('Data Entry'!AJ1488="","","No aplica")))))))</f>
        <v/>
      </c>
      <c r="H1485" s="65" t="str">
        <f>IF('Data Entry'!AM1488="Benethamine benzylpenicillin",0.65,IF('Data Entry'!AM1488="Benzathine benzylpenicillin",0.74,IF('Data Entry'!AM1488="Cefapirin benzathine",0.41,IF('Data Entry'!AM1488="Cefalexin benzathine",0.36,IF('Data Entry'!AM1488="Cloxacillin benzathine",0.43,IF('Data Entry'!AM1488="Oxacillin benzathine",0.69,IF('Data Entry'!AM1488="","","No aplica")))))))</f>
        <v/>
      </c>
    </row>
    <row r="1486" spans="5:8">
      <c r="E1486" s="65" t="str">
        <f>IF('Data Entry'!AB1489="Benethamine benzylpenicillin",0.65,IF('Data Entry'!AB1489="Benzathine benzylpenicillin",0.74,IF('Data Entry'!AB1489="Cefapirin benzathine",0.41,IF('Data Entry'!AB1489="Cefalexin benzathine",0.36,IF('Data Entry'!AB1489="Cloxacillin benzathine",0.43,IF('Data Entry'!AB1489="Oxacillin benzathine",0.69,IF('Data Entry'!AB1489="","","No aplica")))))))</f>
        <v/>
      </c>
      <c r="F1486" s="65" t="str">
        <f>IF('Data Entry'!AG1489="Benethamine benzylpenicillin",0.65,IF('Data Entry'!AG1489="Benzathine benzylpenicillin",0.74,IF('Data Entry'!AG1489="Cefapirin benzathine",0.41,IF('Data Entry'!AG1489="Cefalexin benzathine",0.36,IF('Data Entry'!AG1489="Cloxacillin benzathine",0.43,IF('Data Entry'!AG1489="Oxacillin benzathine",0.69,IF('Data Entry'!AG1489="","","No aplica")))))))</f>
        <v/>
      </c>
      <c r="G1486" s="65" t="str">
        <f>IF('Data Entry'!AJ1489="Benethamine benzylpenicillin",0.65,IF('Data Entry'!AJ1489="Benzathine benzylpenicillin",0.74,IF('Data Entry'!AJ1489="Cefapirin benzathine",0.41,IF('Data Entry'!AJ1489="Cefalexin benzathine",0.36,IF('Data Entry'!AJ1489="Cloxacillin benzathine",0.43,IF('Data Entry'!AJ1489="Oxacillin benzathine",0.69,IF('Data Entry'!AJ1489="","","No aplica")))))))</f>
        <v/>
      </c>
      <c r="H1486" s="65" t="str">
        <f>IF('Data Entry'!AM1489="Benethamine benzylpenicillin",0.65,IF('Data Entry'!AM1489="Benzathine benzylpenicillin",0.74,IF('Data Entry'!AM1489="Cefapirin benzathine",0.41,IF('Data Entry'!AM1489="Cefalexin benzathine",0.36,IF('Data Entry'!AM1489="Cloxacillin benzathine",0.43,IF('Data Entry'!AM1489="Oxacillin benzathine",0.69,IF('Data Entry'!AM1489="","","No aplica")))))))</f>
        <v/>
      </c>
    </row>
    <row r="1487" spans="5:8">
      <c r="E1487" s="65" t="str">
        <f>IF('Data Entry'!AB1490="Benethamine benzylpenicillin",0.65,IF('Data Entry'!AB1490="Benzathine benzylpenicillin",0.74,IF('Data Entry'!AB1490="Cefapirin benzathine",0.41,IF('Data Entry'!AB1490="Cefalexin benzathine",0.36,IF('Data Entry'!AB1490="Cloxacillin benzathine",0.43,IF('Data Entry'!AB1490="Oxacillin benzathine",0.69,IF('Data Entry'!AB1490="","","No aplica")))))))</f>
        <v/>
      </c>
      <c r="F1487" s="65" t="str">
        <f>IF('Data Entry'!AG1490="Benethamine benzylpenicillin",0.65,IF('Data Entry'!AG1490="Benzathine benzylpenicillin",0.74,IF('Data Entry'!AG1490="Cefapirin benzathine",0.41,IF('Data Entry'!AG1490="Cefalexin benzathine",0.36,IF('Data Entry'!AG1490="Cloxacillin benzathine",0.43,IF('Data Entry'!AG1490="Oxacillin benzathine",0.69,IF('Data Entry'!AG1490="","","No aplica")))))))</f>
        <v/>
      </c>
      <c r="G1487" s="65" t="str">
        <f>IF('Data Entry'!AJ1490="Benethamine benzylpenicillin",0.65,IF('Data Entry'!AJ1490="Benzathine benzylpenicillin",0.74,IF('Data Entry'!AJ1490="Cefapirin benzathine",0.41,IF('Data Entry'!AJ1490="Cefalexin benzathine",0.36,IF('Data Entry'!AJ1490="Cloxacillin benzathine",0.43,IF('Data Entry'!AJ1490="Oxacillin benzathine",0.69,IF('Data Entry'!AJ1490="","","No aplica")))))))</f>
        <v/>
      </c>
      <c r="H1487" s="65" t="str">
        <f>IF('Data Entry'!AM1490="Benethamine benzylpenicillin",0.65,IF('Data Entry'!AM1490="Benzathine benzylpenicillin",0.74,IF('Data Entry'!AM1490="Cefapirin benzathine",0.41,IF('Data Entry'!AM1490="Cefalexin benzathine",0.36,IF('Data Entry'!AM1490="Cloxacillin benzathine",0.43,IF('Data Entry'!AM1490="Oxacillin benzathine",0.69,IF('Data Entry'!AM1490="","","No aplica")))))))</f>
        <v/>
      </c>
    </row>
    <row r="1488" spans="5:8">
      <c r="E1488" s="65" t="str">
        <f>IF('Data Entry'!AB1491="Benethamine benzylpenicillin",0.65,IF('Data Entry'!AB1491="Benzathine benzylpenicillin",0.74,IF('Data Entry'!AB1491="Cefapirin benzathine",0.41,IF('Data Entry'!AB1491="Cefalexin benzathine",0.36,IF('Data Entry'!AB1491="Cloxacillin benzathine",0.43,IF('Data Entry'!AB1491="Oxacillin benzathine",0.69,IF('Data Entry'!AB1491="","","No aplica")))))))</f>
        <v/>
      </c>
      <c r="F1488" s="65" t="str">
        <f>IF('Data Entry'!AG1491="Benethamine benzylpenicillin",0.65,IF('Data Entry'!AG1491="Benzathine benzylpenicillin",0.74,IF('Data Entry'!AG1491="Cefapirin benzathine",0.41,IF('Data Entry'!AG1491="Cefalexin benzathine",0.36,IF('Data Entry'!AG1491="Cloxacillin benzathine",0.43,IF('Data Entry'!AG1491="Oxacillin benzathine",0.69,IF('Data Entry'!AG1491="","","No aplica")))))))</f>
        <v/>
      </c>
      <c r="G1488" s="65" t="str">
        <f>IF('Data Entry'!AJ1491="Benethamine benzylpenicillin",0.65,IF('Data Entry'!AJ1491="Benzathine benzylpenicillin",0.74,IF('Data Entry'!AJ1491="Cefapirin benzathine",0.41,IF('Data Entry'!AJ1491="Cefalexin benzathine",0.36,IF('Data Entry'!AJ1491="Cloxacillin benzathine",0.43,IF('Data Entry'!AJ1491="Oxacillin benzathine",0.69,IF('Data Entry'!AJ1491="","","No aplica")))))))</f>
        <v/>
      </c>
      <c r="H1488" s="65" t="str">
        <f>IF('Data Entry'!AM1491="Benethamine benzylpenicillin",0.65,IF('Data Entry'!AM1491="Benzathine benzylpenicillin",0.74,IF('Data Entry'!AM1491="Cefapirin benzathine",0.41,IF('Data Entry'!AM1491="Cefalexin benzathine",0.36,IF('Data Entry'!AM1491="Cloxacillin benzathine",0.43,IF('Data Entry'!AM1491="Oxacillin benzathine",0.69,IF('Data Entry'!AM1491="","","No aplica")))))))</f>
        <v/>
      </c>
    </row>
    <row r="1489" spans="5:8">
      <c r="E1489" s="65" t="str">
        <f>IF('Data Entry'!AB1492="Benethamine benzylpenicillin",0.65,IF('Data Entry'!AB1492="Benzathine benzylpenicillin",0.74,IF('Data Entry'!AB1492="Cefapirin benzathine",0.41,IF('Data Entry'!AB1492="Cefalexin benzathine",0.36,IF('Data Entry'!AB1492="Cloxacillin benzathine",0.43,IF('Data Entry'!AB1492="Oxacillin benzathine",0.69,IF('Data Entry'!AB1492="","","No aplica")))))))</f>
        <v/>
      </c>
      <c r="F1489" s="65" t="str">
        <f>IF('Data Entry'!AG1492="Benethamine benzylpenicillin",0.65,IF('Data Entry'!AG1492="Benzathine benzylpenicillin",0.74,IF('Data Entry'!AG1492="Cefapirin benzathine",0.41,IF('Data Entry'!AG1492="Cefalexin benzathine",0.36,IF('Data Entry'!AG1492="Cloxacillin benzathine",0.43,IF('Data Entry'!AG1492="Oxacillin benzathine",0.69,IF('Data Entry'!AG1492="","","No aplica")))))))</f>
        <v/>
      </c>
      <c r="G1489" s="65" t="str">
        <f>IF('Data Entry'!AJ1492="Benethamine benzylpenicillin",0.65,IF('Data Entry'!AJ1492="Benzathine benzylpenicillin",0.74,IF('Data Entry'!AJ1492="Cefapirin benzathine",0.41,IF('Data Entry'!AJ1492="Cefalexin benzathine",0.36,IF('Data Entry'!AJ1492="Cloxacillin benzathine",0.43,IF('Data Entry'!AJ1492="Oxacillin benzathine",0.69,IF('Data Entry'!AJ1492="","","No aplica")))))))</f>
        <v/>
      </c>
      <c r="H1489" s="65" t="str">
        <f>IF('Data Entry'!AM1492="Benethamine benzylpenicillin",0.65,IF('Data Entry'!AM1492="Benzathine benzylpenicillin",0.74,IF('Data Entry'!AM1492="Cefapirin benzathine",0.41,IF('Data Entry'!AM1492="Cefalexin benzathine",0.36,IF('Data Entry'!AM1492="Cloxacillin benzathine",0.43,IF('Data Entry'!AM1492="Oxacillin benzathine",0.69,IF('Data Entry'!AM1492="","","No aplica")))))))</f>
        <v/>
      </c>
    </row>
    <row r="1490" spans="5:8">
      <c r="E1490" s="65" t="str">
        <f>IF('Data Entry'!AB1493="Benethamine benzylpenicillin",0.65,IF('Data Entry'!AB1493="Benzathine benzylpenicillin",0.74,IF('Data Entry'!AB1493="Cefapirin benzathine",0.41,IF('Data Entry'!AB1493="Cefalexin benzathine",0.36,IF('Data Entry'!AB1493="Cloxacillin benzathine",0.43,IF('Data Entry'!AB1493="Oxacillin benzathine",0.69,IF('Data Entry'!AB1493="","","No aplica")))))))</f>
        <v/>
      </c>
      <c r="F1490" s="65" t="str">
        <f>IF('Data Entry'!AG1493="Benethamine benzylpenicillin",0.65,IF('Data Entry'!AG1493="Benzathine benzylpenicillin",0.74,IF('Data Entry'!AG1493="Cefapirin benzathine",0.41,IF('Data Entry'!AG1493="Cefalexin benzathine",0.36,IF('Data Entry'!AG1493="Cloxacillin benzathine",0.43,IF('Data Entry'!AG1493="Oxacillin benzathine",0.69,IF('Data Entry'!AG1493="","","No aplica")))))))</f>
        <v/>
      </c>
      <c r="G1490" s="65" t="str">
        <f>IF('Data Entry'!AJ1493="Benethamine benzylpenicillin",0.65,IF('Data Entry'!AJ1493="Benzathine benzylpenicillin",0.74,IF('Data Entry'!AJ1493="Cefapirin benzathine",0.41,IF('Data Entry'!AJ1493="Cefalexin benzathine",0.36,IF('Data Entry'!AJ1493="Cloxacillin benzathine",0.43,IF('Data Entry'!AJ1493="Oxacillin benzathine",0.69,IF('Data Entry'!AJ1493="","","No aplica")))))))</f>
        <v/>
      </c>
      <c r="H1490" s="65" t="str">
        <f>IF('Data Entry'!AM1493="Benethamine benzylpenicillin",0.65,IF('Data Entry'!AM1493="Benzathine benzylpenicillin",0.74,IF('Data Entry'!AM1493="Cefapirin benzathine",0.41,IF('Data Entry'!AM1493="Cefalexin benzathine",0.36,IF('Data Entry'!AM1493="Cloxacillin benzathine",0.43,IF('Data Entry'!AM1493="Oxacillin benzathine",0.69,IF('Data Entry'!AM1493="","","No aplica")))))))</f>
        <v/>
      </c>
    </row>
    <row r="1491" spans="5:8">
      <c r="E1491" s="65" t="str">
        <f>IF('Data Entry'!AB1494="Benethamine benzylpenicillin",0.65,IF('Data Entry'!AB1494="Benzathine benzylpenicillin",0.74,IF('Data Entry'!AB1494="Cefapirin benzathine",0.41,IF('Data Entry'!AB1494="Cefalexin benzathine",0.36,IF('Data Entry'!AB1494="Cloxacillin benzathine",0.43,IF('Data Entry'!AB1494="Oxacillin benzathine",0.69,IF('Data Entry'!AB1494="","","No aplica")))))))</f>
        <v/>
      </c>
      <c r="F1491" s="65" t="str">
        <f>IF('Data Entry'!AG1494="Benethamine benzylpenicillin",0.65,IF('Data Entry'!AG1494="Benzathine benzylpenicillin",0.74,IF('Data Entry'!AG1494="Cefapirin benzathine",0.41,IF('Data Entry'!AG1494="Cefalexin benzathine",0.36,IF('Data Entry'!AG1494="Cloxacillin benzathine",0.43,IF('Data Entry'!AG1494="Oxacillin benzathine",0.69,IF('Data Entry'!AG1494="","","No aplica")))))))</f>
        <v/>
      </c>
      <c r="G1491" s="65" t="str">
        <f>IF('Data Entry'!AJ1494="Benethamine benzylpenicillin",0.65,IF('Data Entry'!AJ1494="Benzathine benzylpenicillin",0.74,IF('Data Entry'!AJ1494="Cefapirin benzathine",0.41,IF('Data Entry'!AJ1494="Cefalexin benzathine",0.36,IF('Data Entry'!AJ1494="Cloxacillin benzathine",0.43,IF('Data Entry'!AJ1494="Oxacillin benzathine",0.69,IF('Data Entry'!AJ1494="","","No aplica")))))))</f>
        <v/>
      </c>
      <c r="H1491" s="65" t="str">
        <f>IF('Data Entry'!AM1494="Benethamine benzylpenicillin",0.65,IF('Data Entry'!AM1494="Benzathine benzylpenicillin",0.74,IF('Data Entry'!AM1494="Cefapirin benzathine",0.41,IF('Data Entry'!AM1494="Cefalexin benzathine",0.36,IF('Data Entry'!AM1494="Cloxacillin benzathine",0.43,IF('Data Entry'!AM1494="Oxacillin benzathine",0.69,IF('Data Entry'!AM1494="","","No aplica")))))))</f>
        <v/>
      </c>
    </row>
    <row r="1492" spans="5:8">
      <c r="E1492" s="65" t="str">
        <f>IF('Data Entry'!AB1495="Benethamine benzylpenicillin",0.65,IF('Data Entry'!AB1495="Benzathine benzylpenicillin",0.74,IF('Data Entry'!AB1495="Cefapirin benzathine",0.41,IF('Data Entry'!AB1495="Cefalexin benzathine",0.36,IF('Data Entry'!AB1495="Cloxacillin benzathine",0.43,IF('Data Entry'!AB1495="Oxacillin benzathine",0.69,IF('Data Entry'!AB1495="","","No aplica")))))))</f>
        <v/>
      </c>
      <c r="F1492" s="65" t="str">
        <f>IF('Data Entry'!AG1495="Benethamine benzylpenicillin",0.65,IF('Data Entry'!AG1495="Benzathine benzylpenicillin",0.74,IF('Data Entry'!AG1495="Cefapirin benzathine",0.41,IF('Data Entry'!AG1495="Cefalexin benzathine",0.36,IF('Data Entry'!AG1495="Cloxacillin benzathine",0.43,IF('Data Entry'!AG1495="Oxacillin benzathine",0.69,IF('Data Entry'!AG1495="","","No aplica")))))))</f>
        <v/>
      </c>
      <c r="G1492" s="65" t="str">
        <f>IF('Data Entry'!AJ1495="Benethamine benzylpenicillin",0.65,IF('Data Entry'!AJ1495="Benzathine benzylpenicillin",0.74,IF('Data Entry'!AJ1495="Cefapirin benzathine",0.41,IF('Data Entry'!AJ1495="Cefalexin benzathine",0.36,IF('Data Entry'!AJ1495="Cloxacillin benzathine",0.43,IF('Data Entry'!AJ1495="Oxacillin benzathine",0.69,IF('Data Entry'!AJ1495="","","No aplica")))))))</f>
        <v/>
      </c>
      <c r="H1492" s="65" t="str">
        <f>IF('Data Entry'!AM1495="Benethamine benzylpenicillin",0.65,IF('Data Entry'!AM1495="Benzathine benzylpenicillin",0.74,IF('Data Entry'!AM1495="Cefapirin benzathine",0.41,IF('Data Entry'!AM1495="Cefalexin benzathine",0.36,IF('Data Entry'!AM1495="Cloxacillin benzathine",0.43,IF('Data Entry'!AM1495="Oxacillin benzathine",0.69,IF('Data Entry'!AM1495="","","No aplica")))))))</f>
        <v/>
      </c>
    </row>
    <row r="1493" spans="5:8">
      <c r="E1493" s="65" t="str">
        <f>IF('Data Entry'!AB1496="Benethamine benzylpenicillin",0.65,IF('Data Entry'!AB1496="Benzathine benzylpenicillin",0.74,IF('Data Entry'!AB1496="Cefapirin benzathine",0.41,IF('Data Entry'!AB1496="Cefalexin benzathine",0.36,IF('Data Entry'!AB1496="Cloxacillin benzathine",0.43,IF('Data Entry'!AB1496="Oxacillin benzathine",0.69,IF('Data Entry'!AB1496="","","No aplica")))))))</f>
        <v/>
      </c>
      <c r="F1493" s="65" t="str">
        <f>IF('Data Entry'!AG1496="Benethamine benzylpenicillin",0.65,IF('Data Entry'!AG1496="Benzathine benzylpenicillin",0.74,IF('Data Entry'!AG1496="Cefapirin benzathine",0.41,IF('Data Entry'!AG1496="Cefalexin benzathine",0.36,IF('Data Entry'!AG1496="Cloxacillin benzathine",0.43,IF('Data Entry'!AG1496="Oxacillin benzathine",0.69,IF('Data Entry'!AG1496="","","No aplica")))))))</f>
        <v/>
      </c>
      <c r="G1493" s="65" t="str">
        <f>IF('Data Entry'!AJ1496="Benethamine benzylpenicillin",0.65,IF('Data Entry'!AJ1496="Benzathine benzylpenicillin",0.74,IF('Data Entry'!AJ1496="Cefapirin benzathine",0.41,IF('Data Entry'!AJ1496="Cefalexin benzathine",0.36,IF('Data Entry'!AJ1496="Cloxacillin benzathine",0.43,IF('Data Entry'!AJ1496="Oxacillin benzathine",0.69,IF('Data Entry'!AJ1496="","","No aplica")))))))</f>
        <v/>
      </c>
      <c r="H1493" s="65" t="str">
        <f>IF('Data Entry'!AM1496="Benethamine benzylpenicillin",0.65,IF('Data Entry'!AM1496="Benzathine benzylpenicillin",0.74,IF('Data Entry'!AM1496="Cefapirin benzathine",0.41,IF('Data Entry'!AM1496="Cefalexin benzathine",0.36,IF('Data Entry'!AM1496="Cloxacillin benzathine",0.43,IF('Data Entry'!AM1496="Oxacillin benzathine",0.69,IF('Data Entry'!AM1496="","","No aplica")))))))</f>
        <v/>
      </c>
    </row>
    <row r="1494" spans="5:8">
      <c r="E1494" s="65" t="str">
        <f>IF('Data Entry'!AB1497="Benethamine benzylpenicillin",0.65,IF('Data Entry'!AB1497="Benzathine benzylpenicillin",0.74,IF('Data Entry'!AB1497="Cefapirin benzathine",0.41,IF('Data Entry'!AB1497="Cefalexin benzathine",0.36,IF('Data Entry'!AB1497="Cloxacillin benzathine",0.43,IF('Data Entry'!AB1497="Oxacillin benzathine",0.69,IF('Data Entry'!AB1497="","","No aplica")))))))</f>
        <v/>
      </c>
      <c r="F1494" s="65" t="str">
        <f>IF('Data Entry'!AG1497="Benethamine benzylpenicillin",0.65,IF('Data Entry'!AG1497="Benzathine benzylpenicillin",0.74,IF('Data Entry'!AG1497="Cefapirin benzathine",0.41,IF('Data Entry'!AG1497="Cefalexin benzathine",0.36,IF('Data Entry'!AG1497="Cloxacillin benzathine",0.43,IF('Data Entry'!AG1497="Oxacillin benzathine",0.69,IF('Data Entry'!AG1497="","","No aplica")))))))</f>
        <v/>
      </c>
      <c r="G1494" s="65" t="str">
        <f>IF('Data Entry'!AJ1497="Benethamine benzylpenicillin",0.65,IF('Data Entry'!AJ1497="Benzathine benzylpenicillin",0.74,IF('Data Entry'!AJ1497="Cefapirin benzathine",0.41,IF('Data Entry'!AJ1497="Cefalexin benzathine",0.36,IF('Data Entry'!AJ1497="Cloxacillin benzathine",0.43,IF('Data Entry'!AJ1497="Oxacillin benzathine",0.69,IF('Data Entry'!AJ1497="","","No aplica")))))))</f>
        <v/>
      </c>
      <c r="H1494" s="65" t="str">
        <f>IF('Data Entry'!AM1497="Benethamine benzylpenicillin",0.65,IF('Data Entry'!AM1497="Benzathine benzylpenicillin",0.74,IF('Data Entry'!AM1497="Cefapirin benzathine",0.41,IF('Data Entry'!AM1497="Cefalexin benzathine",0.36,IF('Data Entry'!AM1497="Cloxacillin benzathine",0.43,IF('Data Entry'!AM1497="Oxacillin benzathine",0.69,IF('Data Entry'!AM1497="","","No aplica")))))))</f>
        <v/>
      </c>
    </row>
    <row r="1495" spans="5:8">
      <c r="E1495" s="65" t="str">
        <f>IF('Data Entry'!AB1498="Benethamine benzylpenicillin",0.65,IF('Data Entry'!AB1498="Benzathine benzylpenicillin",0.74,IF('Data Entry'!AB1498="Cefapirin benzathine",0.41,IF('Data Entry'!AB1498="Cefalexin benzathine",0.36,IF('Data Entry'!AB1498="Cloxacillin benzathine",0.43,IF('Data Entry'!AB1498="Oxacillin benzathine",0.69,IF('Data Entry'!AB1498="","","No aplica")))))))</f>
        <v/>
      </c>
      <c r="F1495" s="65" t="str">
        <f>IF('Data Entry'!AG1498="Benethamine benzylpenicillin",0.65,IF('Data Entry'!AG1498="Benzathine benzylpenicillin",0.74,IF('Data Entry'!AG1498="Cefapirin benzathine",0.41,IF('Data Entry'!AG1498="Cefalexin benzathine",0.36,IF('Data Entry'!AG1498="Cloxacillin benzathine",0.43,IF('Data Entry'!AG1498="Oxacillin benzathine",0.69,IF('Data Entry'!AG1498="","","No aplica")))))))</f>
        <v/>
      </c>
      <c r="G1495" s="65" t="str">
        <f>IF('Data Entry'!AJ1498="Benethamine benzylpenicillin",0.65,IF('Data Entry'!AJ1498="Benzathine benzylpenicillin",0.74,IF('Data Entry'!AJ1498="Cefapirin benzathine",0.41,IF('Data Entry'!AJ1498="Cefalexin benzathine",0.36,IF('Data Entry'!AJ1498="Cloxacillin benzathine",0.43,IF('Data Entry'!AJ1498="Oxacillin benzathine",0.69,IF('Data Entry'!AJ1498="","","No aplica")))))))</f>
        <v/>
      </c>
      <c r="H1495" s="65" t="str">
        <f>IF('Data Entry'!AM1498="Benethamine benzylpenicillin",0.65,IF('Data Entry'!AM1498="Benzathine benzylpenicillin",0.74,IF('Data Entry'!AM1498="Cefapirin benzathine",0.41,IF('Data Entry'!AM1498="Cefalexin benzathine",0.36,IF('Data Entry'!AM1498="Cloxacillin benzathine",0.43,IF('Data Entry'!AM1498="Oxacillin benzathine",0.69,IF('Data Entry'!AM1498="","","No aplica")))))))</f>
        <v/>
      </c>
    </row>
    <row r="1496" spans="5:8">
      <c r="E1496" s="65" t="str">
        <f>IF('Data Entry'!AB1499="Benethamine benzylpenicillin",0.65,IF('Data Entry'!AB1499="Benzathine benzylpenicillin",0.74,IF('Data Entry'!AB1499="Cefapirin benzathine",0.41,IF('Data Entry'!AB1499="Cefalexin benzathine",0.36,IF('Data Entry'!AB1499="Cloxacillin benzathine",0.43,IF('Data Entry'!AB1499="Oxacillin benzathine",0.69,IF('Data Entry'!AB1499="","","No aplica")))))))</f>
        <v/>
      </c>
      <c r="F1496" s="65" t="str">
        <f>IF('Data Entry'!AG1499="Benethamine benzylpenicillin",0.65,IF('Data Entry'!AG1499="Benzathine benzylpenicillin",0.74,IF('Data Entry'!AG1499="Cefapirin benzathine",0.41,IF('Data Entry'!AG1499="Cefalexin benzathine",0.36,IF('Data Entry'!AG1499="Cloxacillin benzathine",0.43,IF('Data Entry'!AG1499="Oxacillin benzathine",0.69,IF('Data Entry'!AG1499="","","No aplica")))))))</f>
        <v/>
      </c>
      <c r="G1496" s="65" t="str">
        <f>IF('Data Entry'!AJ1499="Benethamine benzylpenicillin",0.65,IF('Data Entry'!AJ1499="Benzathine benzylpenicillin",0.74,IF('Data Entry'!AJ1499="Cefapirin benzathine",0.41,IF('Data Entry'!AJ1499="Cefalexin benzathine",0.36,IF('Data Entry'!AJ1499="Cloxacillin benzathine",0.43,IF('Data Entry'!AJ1499="Oxacillin benzathine",0.69,IF('Data Entry'!AJ1499="","","No aplica")))))))</f>
        <v/>
      </c>
      <c r="H1496" s="65" t="str">
        <f>IF('Data Entry'!AM1499="Benethamine benzylpenicillin",0.65,IF('Data Entry'!AM1499="Benzathine benzylpenicillin",0.74,IF('Data Entry'!AM1499="Cefapirin benzathine",0.41,IF('Data Entry'!AM1499="Cefalexin benzathine",0.36,IF('Data Entry'!AM1499="Cloxacillin benzathine",0.43,IF('Data Entry'!AM1499="Oxacillin benzathine",0.69,IF('Data Entry'!AM1499="","","No aplica")))))))</f>
        <v/>
      </c>
    </row>
    <row r="1497" spans="5:8">
      <c r="E1497" s="65" t="str">
        <f>IF('Data Entry'!AB1500="Benethamine benzylpenicillin",0.65,IF('Data Entry'!AB1500="Benzathine benzylpenicillin",0.74,IF('Data Entry'!AB1500="Cefapirin benzathine",0.41,IF('Data Entry'!AB1500="Cefalexin benzathine",0.36,IF('Data Entry'!AB1500="Cloxacillin benzathine",0.43,IF('Data Entry'!AB1500="Oxacillin benzathine",0.69,IF('Data Entry'!AB1500="","","No aplica")))))))</f>
        <v/>
      </c>
      <c r="F1497" s="65" t="str">
        <f>IF('Data Entry'!AG1500="Benethamine benzylpenicillin",0.65,IF('Data Entry'!AG1500="Benzathine benzylpenicillin",0.74,IF('Data Entry'!AG1500="Cefapirin benzathine",0.41,IF('Data Entry'!AG1500="Cefalexin benzathine",0.36,IF('Data Entry'!AG1500="Cloxacillin benzathine",0.43,IF('Data Entry'!AG1500="Oxacillin benzathine",0.69,IF('Data Entry'!AG1500="","","No aplica")))))))</f>
        <v/>
      </c>
      <c r="G1497" s="65" t="str">
        <f>IF('Data Entry'!AJ1500="Benethamine benzylpenicillin",0.65,IF('Data Entry'!AJ1500="Benzathine benzylpenicillin",0.74,IF('Data Entry'!AJ1500="Cefapirin benzathine",0.41,IF('Data Entry'!AJ1500="Cefalexin benzathine",0.36,IF('Data Entry'!AJ1500="Cloxacillin benzathine",0.43,IF('Data Entry'!AJ1500="Oxacillin benzathine",0.69,IF('Data Entry'!AJ1500="","","No aplica")))))))</f>
        <v/>
      </c>
      <c r="H1497" s="65" t="str">
        <f>IF('Data Entry'!AM1500="Benethamine benzylpenicillin",0.65,IF('Data Entry'!AM1500="Benzathine benzylpenicillin",0.74,IF('Data Entry'!AM1500="Cefapirin benzathine",0.41,IF('Data Entry'!AM1500="Cefalexin benzathine",0.36,IF('Data Entry'!AM1500="Cloxacillin benzathine",0.43,IF('Data Entry'!AM1500="Oxacillin benzathine",0.69,IF('Data Entry'!AM1500="","","No aplica")))))))</f>
        <v/>
      </c>
    </row>
    <row r="1498" spans="5:8">
      <c r="E1498" s="65" t="str">
        <f>IF('Data Entry'!AB1501="Benethamine benzylpenicillin",0.65,IF('Data Entry'!AB1501="Benzathine benzylpenicillin",0.74,IF('Data Entry'!AB1501="Cefapirin benzathine",0.41,IF('Data Entry'!AB1501="Cefalexin benzathine",0.36,IF('Data Entry'!AB1501="Cloxacillin benzathine",0.43,IF('Data Entry'!AB1501="Oxacillin benzathine",0.69,IF('Data Entry'!AB1501="","","No aplica")))))))</f>
        <v/>
      </c>
      <c r="F1498" s="65" t="str">
        <f>IF('Data Entry'!AG1501="Benethamine benzylpenicillin",0.65,IF('Data Entry'!AG1501="Benzathine benzylpenicillin",0.74,IF('Data Entry'!AG1501="Cefapirin benzathine",0.41,IF('Data Entry'!AG1501="Cefalexin benzathine",0.36,IF('Data Entry'!AG1501="Cloxacillin benzathine",0.43,IF('Data Entry'!AG1501="Oxacillin benzathine",0.69,IF('Data Entry'!AG1501="","","No aplica")))))))</f>
        <v/>
      </c>
      <c r="G1498" s="65" t="str">
        <f>IF('Data Entry'!AJ1501="Benethamine benzylpenicillin",0.65,IF('Data Entry'!AJ1501="Benzathine benzylpenicillin",0.74,IF('Data Entry'!AJ1501="Cefapirin benzathine",0.41,IF('Data Entry'!AJ1501="Cefalexin benzathine",0.36,IF('Data Entry'!AJ1501="Cloxacillin benzathine",0.43,IF('Data Entry'!AJ1501="Oxacillin benzathine",0.69,IF('Data Entry'!AJ1501="","","No aplica")))))))</f>
        <v/>
      </c>
      <c r="H1498" s="65" t="str">
        <f>IF('Data Entry'!AM1501="Benethamine benzylpenicillin",0.65,IF('Data Entry'!AM1501="Benzathine benzylpenicillin",0.74,IF('Data Entry'!AM1501="Cefapirin benzathine",0.41,IF('Data Entry'!AM1501="Cefalexin benzathine",0.36,IF('Data Entry'!AM1501="Cloxacillin benzathine",0.43,IF('Data Entry'!AM1501="Oxacillin benzathine",0.69,IF('Data Entry'!AM1501="","","No aplica")))))))</f>
        <v/>
      </c>
    </row>
    <row r="1499" spans="5:8">
      <c r="E1499" s="65" t="str">
        <f>IF('Data Entry'!AB1502="Benethamine benzylpenicillin",0.65,IF('Data Entry'!AB1502="Benzathine benzylpenicillin",0.74,IF('Data Entry'!AB1502="Cefapirin benzathine",0.41,IF('Data Entry'!AB1502="Cefalexin benzathine",0.36,IF('Data Entry'!AB1502="Cloxacillin benzathine",0.43,IF('Data Entry'!AB1502="Oxacillin benzathine",0.69,IF('Data Entry'!AB1502="","","No aplica")))))))</f>
        <v/>
      </c>
      <c r="F1499" s="65" t="str">
        <f>IF('Data Entry'!AG1502="Benethamine benzylpenicillin",0.65,IF('Data Entry'!AG1502="Benzathine benzylpenicillin",0.74,IF('Data Entry'!AG1502="Cefapirin benzathine",0.41,IF('Data Entry'!AG1502="Cefalexin benzathine",0.36,IF('Data Entry'!AG1502="Cloxacillin benzathine",0.43,IF('Data Entry'!AG1502="Oxacillin benzathine",0.69,IF('Data Entry'!AG1502="","","No aplica")))))))</f>
        <v/>
      </c>
      <c r="G1499" s="65" t="str">
        <f>IF('Data Entry'!AJ1502="Benethamine benzylpenicillin",0.65,IF('Data Entry'!AJ1502="Benzathine benzylpenicillin",0.74,IF('Data Entry'!AJ1502="Cefapirin benzathine",0.41,IF('Data Entry'!AJ1502="Cefalexin benzathine",0.36,IF('Data Entry'!AJ1502="Cloxacillin benzathine",0.43,IF('Data Entry'!AJ1502="Oxacillin benzathine",0.69,IF('Data Entry'!AJ1502="","","No aplica")))))))</f>
        <v/>
      </c>
      <c r="H1499" s="65" t="str">
        <f>IF('Data Entry'!AM1502="Benethamine benzylpenicillin",0.65,IF('Data Entry'!AM1502="Benzathine benzylpenicillin",0.74,IF('Data Entry'!AM1502="Cefapirin benzathine",0.41,IF('Data Entry'!AM1502="Cefalexin benzathine",0.36,IF('Data Entry'!AM1502="Cloxacillin benzathine",0.43,IF('Data Entry'!AM1502="Oxacillin benzathine",0.69,IF('Data Entry'!AM1502="","","No aplica")))))))</f>
        <v/>
      </c>
    </row>
    <row r="1500" spans="5:8">
      <c r="E1500" s="65" t="str">
        <f>IF('Data Entry'!AB1503="Benethamine benzylpenicillin",0.65,IF('Data Entry'!AB1503="Benzathine benzylpenicillin",0.74,IF('Data Entry'!AB1503="Cefapirin benzathine",0.41,IF('Data Entry'!AB1503="Cefalexin benzathine",0.36,IF('Data Entry'!AB1503="Cloxacillin benzathine",0.43,IF('Data Entry'!AB1503="Oxacillin benzathine",0.69,IF('Data Entry'!AB1503="","","No aplica")))))))</f>
        <v/>
      </c>
      <c r="F1500" s="65" t="str">
        <f>IF('Data Entry'!AG1503="Benethamine benzylpenicillin",0.65,IF('Data Entry'!AG1503="Benzathine benzylpenicillin",0.74,IF('Data Entry'!AG1503="Cefapirin benzathine",0.41,IF('Data Entry'!AG1503="Cefalexin benzathine",0.36,IF('Data Entry'!AG1503="Cloxacillin benzathine",0.43,IF('Data Entry'!AG1503="Oxacillin benzathine",0.69,IF('Data Entry'!AG1503="","","No aplica")))))))</f>
        <v/>
      </c>
      <c r="G1500" s="65" t="str">
        <f>IF('Data Entry'!AJ1503="Benethamine benzylpenicillin",0.65,IF('Data Entry'!AJ1503="Benzathine benzylpenicillin",0.74,IF('Data Entry'!AJ1503="Cefapirin benzathine",0.41,IF('Data Entry'!AJ1503="Cefalexin benzathine",0.36,IF('Data Entry'!AJ1503="Cloxacillin benzathine",0.43,IF('Data Entry'!AJ1503="Oxacillin benzathine",0.69,IF('Data Entry'!AJ1503="","","No aplica")))))))</f>
        <v/>
      </c>
      <c r="H1500" s="65" t="str">
        <f>IF('Data Entry'!AM1503="Benethamine benzylpenicillin",0.65,IF('Data Entry'!AM1503="Benzathine benzylpenicillin",0.74,IF('Data Entry'!AM1503="Cefapirin benzathine",0.41,IF('Data Entry'!AM1503="Cefalexin benzathine",0.36,IF('Data Entry'!AM1503="Cloxacillin benzathine",0.43,IF('Data Entry'!AM1503="Oxacillin benzathine",0.69,IF('Data Entry'!AM1503="","","No aplica")))))))</f>
        <v/>
      </c>
    </row>
    <row r="1501" spans="5:8">
      <c r="E1501" s="65" t="str">
        <f>IF('Data Entry'!AB1504="Benethamine benzylpenicillin",0.65,IF('Data Entry'!AB1504="Benzathine benzylpenicillin",0.74,IF('Data Entry'!AB1504="Cefapirin benzathine",0.41,IF('Data Entry'!AB1504="Cefalexin benzathine",0.36,IF('Data Entry'!AB1504="Cloxacillin benzathine",0.43,IF('Data Entry'!AB1504="Oxacillin benzathine",0.69,IF('Data Entry'!AB1504="","","No aplica")))))))</f>
        <v/>
      </c>
      <c r="F1501" s="65" t="str">
        <f>IF('Data Entry'!AG1504="Benethamine benzylpenicillin",0.65,IF('Data Entry'!AG1504="Benzathine benzylpenicillin",0.74,IF('Data Entry'!AG1504="Cefapirin benzathine",0.41,IF('Data Entry'!AG1504="Cefalexin benzathine",0.36,IF('Data Entry'!AG1504="Cloxacillin benzathine",0.43,IF('Data Entry'!AG1504="Oxacillin benzathine",0.69,IF('Data Entry'!AG1504="","","No aplica")))))))</f>
        <v/>
      </c>
      <c r="G1501" s="65" t="str">
        <f>IF('Data Entry'!AJ1504="Benethamine benzylpenicillin",0.65,IF('Data Entry'!AJ1504="Benzathine benzylpenicillin",0.74,IF('Data Entry'!AJ1504="Cefapirin benzathine",0.41,IF('Data Entry'!AJ1504="Cefalexin benzathine",0.36,IF('Data Entry'!AJ1504="Cloxacillin benzathine",0.43,IF('Data Entry'!AJ1504="Oxacillin benzathine",0.69,IF('Data Entry'!AJ1504="","","No aplica")))))))</f>
        <v/>
      </c>
      <c r="H1501" s="65" t="str">
        <f>IF('Data Entry'!AM1504="Benethamine benzylpenicillin",0.65,IF('Data Entry'!AM1504="Benzathine benzylpenicillin",0.74,IF('Data Entry'!AM1504="Cefapirin benzathine",0.41,IF('Data Entry'!AM1504="Cefalexin benzathine",0.36,IF('Data Entry'!AM1504="Cloxacillin benzathine",0.43,IF('Data Entry'!AM1504="Oxacillin benzathine",0.69,IF('Data Entry'!AM1504="","","No aplica")))))))</f>
        <v/>
      </c>
    </row>
    <row r="1502" spans="5:8">
      <c r="E1502" s="65" t="str">
        <f>IF('Data Entry'!AB1505="Benethamine benzylpenicillin",0.65,IF('Data Entry'!AB1505="Benzathine benzylpenicillin",0.74,IF('Data Entry'!AB1505="Cefapirin benzathine",0.41,IF('Data Entry'!AB1505="Cefalexin benzathine",0.36,IF('Data Entry'!AB1505="Cloxacillin benzathine",0.43,IF('Data Entry'!AB1505="Oxacillin benzathine",0.69,IF('Data Entry'!AB1505="","","No aplica")))))))</f>
        <v/>
      </c>
      <c r="F1502" s="65" t="str">
        <f>IF('Data Entry'!AG1505="Benethamine benzylpenicillin",0.65,IF('Data Entry'!AG1505="Benzathine benzylpenicillin",0.74,IF('Data Entry'!AG1505="Cefapirin benzathine",0.41,IF('Data Entry'!AG1505="Cefalexin benzathine",0.36,IF('Data Entry'!AG1505="Cloxacillin benzathine",0.43,IF('Data Entry'!AG1505="Oxacillin benzathine",0.69,IF('Data Entry'!AG1505="","","No aplica")))))))</f>
        <v/>
      </c>
      <c r="G1502" s="65" t="str">
        <f>IF('Data Entry'!AJ1505="Benethamine benzylpenicillin",0.65,IF('Data Entry'!AJ1505="Benzathine benzylpenicillin",0.74,IF('Data Entry'!AJ1505="Cefapirin benzathine",0.41,IF('Data Entry'!AJ1505="Cefalexin benzathine",0.36,IF('Data Entry'!AJ1505="Cloxacillin benzathine",0.43,IF('Data Entry'!AJ1505="Oxacillin benzathine",0.69,IF('Data Entry'!AJ1505="","","No aplica")))))))</f>
        <v/>
      </c>
      <c r="H1502" s="65" t="str">
        <f>IF('Data Entry'!AM1505="Benethamine benzylpenicillin",0.65,IF('Data Entry'!AM1505="Benzathine benzylpenicillin",0.74,IF('Data Entry'!AM1505="Cefapirin benzathine",0.41,IF('Data Entry'!AM1505="Cefalexin benzathine",0.36,IF('Data Entry'!AM1505="Cloxacillin benzathine",0.43,IF('Data Entry'!AM1505="Oxacillin benzathine",0.69,IF('Data Entry'!AM1505="","","No aplica")))))))</f>
        <v/>
      </c>
    </row>
    <row r="1503" spans="5:8">
      <c r="E1503" s="65" t="str">
        <f>IF('Data Entry'!AB1506="Benethamine benzylpenicillin",0.65,IF('Data Entry'!AB1506="Benzathine benzylpenicillin",0.74,IF('Data Entry'!AB1506="Cefapirin benzathine",0.41,IF('Data Entry'!AB1506="Cefalexin benzathine",0.36,IF('Data Entry'!AB1506="Cloxacillin benzathine",0.43,IF('Data Entry'!AB1506="Oxacillin benzathine",0.69,IF('Data Entry'!AB1506="","","No aplica")))))))</f>
        <v/>
      </c>
      <c r="F1503" s="65" t="str">
        <f>IF('Data Entry'!AG1506="Benethamine benzylpenicillin",0.65,IF('Data Entry'!AG1506="Benzathine benzylpenicillin",0.74,IF('Data Entry'!AG1506="Cefapirin benzathine",0.41,IF('Data Entry'!AG1506="Cefalexin benzathine",0.36,IF('Data Entry'!AG1506="Cloxacillin benzathine",0.43,IF('Data Entry'!AG1506="Oxacillin benzathine",0.69,IF('Data Entry'!AG1506="","","No aplica")))))))</f>
        <v/>
      </c>
      <c r="G1503" s="65" t="str">
        <f>IF('Data Entry'!AJ1506="Benethamine benzylpenicillin",0.65,IF('Data Entry'!AJ1506="Benzathine benzylpenicillin",0.74,IF('Data Entry'!AJ1506="Cefapirin benzathine",0.41,IF('Data Entry'!AJ1506="Cefalexin benzathine",0.36,IF('Data Entry'!AJ1506="Cloxacillin benzathine",0.43,IF('Data Entry'!AJ1506="Oxacillin benzathine",0.69,IF('Data Entry'!AJ1506="","","No aplica")))))))</f>
        <v/>
      </c>
      <c r="H1503" s="65" t="str">
        <f>IF('Data Entry'!AM1506="Benethamine benzylpenicillin",0.65,IF('Data Entry'!AM1506="Benzathine benzylpenicillin",0.74,IF('Data Entry'!AM1506="Cefapirin benzathine",0.41,IF('Data Entry'!AM1506="Cefalexin benzathine",0.36,IF('Data Entry'!AM1506="Cloxacillin benzathine",0.43,IF('Data Entry'!AM1506="Oxacillin benzathine",0.69,IF('Data Entry'!AM1506="","","No aplica")))))))</f>
        <v/>
      </c>
    </row>
    <row r="1504" spans="5:8">
      <c r="E1504" s="65" t="str">
        <f>IF('Data Entry'!AB1507="Benethamine benzylpenicillin",0.65,IF('Data Entry'!AB1507="Benzathine benzylpenicillin",0.74,IF('Data Entry'!AB1507="Cefapirin benzathine",0.41,IF('Data Entry'!AB1507="Cefalexin benzathine",0.36,IF('Data Entry'!AB1507="Cloxacillin benzathine",0.43,IF('Data Entry'!AB1507="Oxacillin benzathine",0.69,IF('Data Entry'!AB1507="","","No aplica")))))))</f>
        <v/>
      </c>
      <c r="F1504" s="65" t="str">
        <f>IF('Data Entry'!AG1507="Benethamine benzylpenicillin",0.65,IF('Data Entry'!AG1507="Benzathine benzylpenicillin",0.74,IF('Data Entry'!AG1507="Cefapirin benzathine",0.41,IF('Data Entry'!AG1507="Cefalexin benzathine",0.36,IF('Data Entry'!AG1507="Cloxacillin benzathine",0.43,IF('Data Entry'!AG1507="Oxacillin benzathine",0.69,IF('Data Entry'!AG1507="","","No aplica")))))))</f>
        <v/>
      </c>
      <c r="G1504" s="65" t="str">
        <f>IF('Data Entry'!AJ1507="Benethamine benzylpenicillin",0.65,IF('Data Entry'!AJ1507="Benzathine benzylpenicillin",0.74,IF('Data Entry'!AJ1507="Cefapirin benzathine",0.41,IF('Data Entry'!AJ1507="Cefalexin benzathine",0.36,IF('Data Entry'!AJ1507="Cloxacillin benzathine",0.43,IF('Data Entry'!AJ1507="Oxacillin benzathine",0.69,IF('Data Entry'!AJ1507="","","No aplica")))))))</f>
        <v/>
      </c>
      <c r="H1504" s="65" t="str">
        <f>IF('Data Entry'!AM1507="Benethamine benzylpenicillin",0.65,IF('Data Entry'!AM1507="Benzathine benzylpenicillin",0.74,IF('Data Entry'!AM1507="Cefapirin benzathine",0.41,IF('Data Entry'!AM1507="Cefalexin benzathine",0.36,IF('Data Entry'!AM1507="Cloxacillin benzathine",0.43,IF('Data Entry'!AM1507="Oxacillin benzathine",0.69,IF('Data Entry'!AM1507="","","No aplica")))))))</f>
        <v/>
      </c>
    </row>
  </sheetData>
  <sheetProtection password="DEA9"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9</vt:i4>
      </vt:variant>
      <vt:variant>
        <vt:lpstr>Rangos con nombre</vt:lpstr>
      </vt:variant>
      <vt:variant>
        <vt:i4>11</vt:i4>
      </vt:variant>
    </vt:vector>
  </HeadingPairs>
  <TitlesOfParts>
    <vt:vector size="20" baseType="lpstr">
      <vt:lpstr>Data Entry</vt:lpstr>
      <vt:lpstr>Lists</vt:lpstr>
      <vt:lpstr>Calculations</vt:lpstr>
      <vt:lpstr>Opción de notificación 1</vt:lpstr>
      <vt:lpstr>Opción de notificación 2</vt:lpstr>
      <vt:lpstr>Opción de notificación 3</vt:lpstr>
      <vt:lpstr>Gráficos</vt:lpstr>
      <vt:lpstr>Convert Internation Units</vt:lpstr>
      <vt:lpstr>Prodrug</vt:lpstr>
      <vt:lpstr>ActiveIngredient</vt:lpstr>
      <vt:lpstr>aCTIVEiNGREDIENTE</vt:lpstr>
      <vt:lpstr>DataEntry</vt:lpstr>
      <vt:lpstr>NumPack</vt:lpstr>
      <vt:lpstr>PacksizeUnits</vt:lpstr>
      <vt:lpstr>Route_Admn</vt:lpstr>
      <vt:lpstr>Strenght</vt:lpstr>
      <vt:lpstr>Unit</vt:lpstr>
      <vt:lpstr>Units</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Antimicrobial Use Team</dc:creator>
  <cp:lastModifiedBy>Andrés Salguero</cp:lastModifiedBy>
  <cp:lastPrinted>2019-08-23T15:05:01Z</cp:lastPrinted>
  <dcterms:created xsi:type="dcterms:W3CDTF">2018-06-15T08:08:10Z</dcterms:created>
  <dcterms:modified xsi:type="dcterms:W3CDTF">2020-07-14T14:31:27Z</dcterms:modified>
</cp:coreProperties>
</file>